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drawings/drawing1.xml" ContentType="application/vnd.openxmlformats-officedocument.drawing+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untry Selector" sheetId="2" state="visible" r:id="rId2"/>
    <sheet xmlns:r="http://schemas.openxmlformats.org/officeDocument/2006/relationships" name="Multipliers and Adjustments" sheetId="3" state="visible" r:id="rId3"/>
    <sheet xmlns:r="http://schemas.openxmlformats.org/officeDocument/2006/relationships" name="EPA US Data" sheetId="4" state="visible" r:id="rId4"/>
    <sheet xmlns:r="http://schemas.openxmlformats.org/officeDocument/2006/relationships" name="Tech to Policy Mapping" sheetId="5" state="visible" r:id="rId5"/>
    <sheet xmlns:r="http://schemas.openxmlformats.org/officeDocument/2006/relationships" name="SNAP Adjustment" sheetId="6" state="visible" r:id="rId6"/>
    <sheet xmlns:r="http://schemas.openxmlformats.org/officeDocument/2006/relationships" name="US Cement Data" sheetId="7" state="visible" r:id="rId7"/>
    <sheet xmlns:r="http://schemas.openxmlformats.org/officeDocument/2006/relationships" name="F-Gas Downscale" sheetId="8" state="visible" r:id="rId8"/>
    <sheet xmlns:r="http://schemas.openxmlformats.org/officeDocument/2006/relationships" name="Agriculture EPA SIT 2017" sheetId="9" state="visible" r:id="rId9"/>
    <sheet xmlns:r="http://schemas.openxmlformats.org/officeDocument/2006/relationships" name="Coal EPA SIT 2017" sheetId="10" state="visible" r:id="rId10"/>
    <sheet xmlns:r="http://schemas.openxmlformats.org/officeDocument/2006/relationships" name="Solid Waste EPA SIT 2017" sheetId="11" state="visible" r:id="rId11"/>
    <sheet xmlns:r="http://schemas.openxmlformats.org/officeDocument/2006/relationships" name="FLIGHT 2018 by State Sector" sheetId="12" state="visible" r:id="rId12"/>
    <sheet xmlns:r="http://schemas.openxmlformats.org/officeDocument/2006/relationships" name="State Downscaling Multipliers" sheetId="13" state="visible" r:id="rId13"/>
    <sheet xmlns:r="http://schemas.openxmlformats.org/officeDocument/2006/relationships" name="Data Check" sheetId="14" state="visible" r:id="rId14"/>
    <sheet xmlns:r="http://schemas.openxmlformats.org/officeDocument/2006/relationships" name="PERAC-cement" sheetId="15" state="visible" r:id="rId15"/>
    <sheet xmlns:r="http://schemas.openxmlformats.org/officeDocument/2006/relationships" name="PERAC-ngps-mthncptr" sheetId="16" state="visible" r:id="rId16"/>
    <sheet xmlns:r="http://schemas.openxmlformats.org/officeDocument/2006/relationships" name="PERAC-ngps-mthndstr" sheetId="17" state="visible" r:id="rId17"/>
    <sheet xmlns:r="http://schemas.openxmlformats.org/officeDocument/2006/relationships" name="PERAC-fgassubstitution" sheetId="18" state="visible" r:id="rId18"/>
    <sheet xmlns:r="http://schemas.openxmlformats.org/officeDocument/2006/relationships" name="PERAC-fgasdestruction" sheetId="19" state="visible" r:id="rId19"/>
    <sheet xmlns:r="http://schemas.openxmlformats.org/officeDocument/2006/relationships" name="PERAC-fgasrecovery" sheetId="20" state="visible" r:id="rId20"/>
    <sheet xmlns:r="http://schemas.openxmlformats.org/officeDocument/2006/relationships" name="PERAC-inspctmaintretrofit" sheetId="21" state="visible" r:id="rId21"/>
    <sheet xmlns:r="http://schemas.openxmlformats.org/officeDocument/2006/relationships" name="PERAC-coalmining-mthncptr" sheetId="22" state="visible" r:id="rId22"/>
    <sheet xmlns:r="http://schemas.openxmlformats.org/officeDocument/2006/relationships" name="PERAC-coalmining-mthndstr" sheetId="23" state="visible" r:id="rId23"/>
    <sheet xmlns:r="http://schemas.openxmlformats.org/officeDocument/2006/relationships" name="PERAC-waste-mthncptr" sheetId="24" state="visible" r:id="rId24"/>
    <sheet xmlns:r="http://schemas.openxmlformats.org/officeDocument/2006/relationships" name="PERAC-waste-mthndstr" sheetId="25" state="visible" r:id="rId25"/>
    <sheet xmlns:r="http://schemas.openxmlformats.org/officeDocument/2006/relationships" name="PERAC-cropsrice" sheetId="26" state="visible" r:id="rId26"/>
    <sheet xmlns:r="http://schemas.openxmlformats.org/officeDocument/2006/relationships" name="PERAC-livestock" sheetId="27" state="visible" r:id="rId27"/>
    <sheet xmlns:r="http://schemas.openxmlformats.org/officeDocument/2006/relationships" name="PERAC-MCD" sheetId="28" state="visible" r:id="rId28"/>
  </sheets>
  <externalReferences>
    <externalReference xmlns:r="http://schemas.openxmlformats.org/officeDocument/2006/relationships" r:id="rId29"/>
  </externalReferences>
  <definedNames>
    <definedName name="unit_conv">About!$A$155</definedName>
    <definedName name="_xlnm._FilterDatabase" localSheetId="3" hidden="1">'EPA US Data'!$A$1:$J$10865</definedName>
    <definedName name="_xlnm._FilterDatabase" localSheetId="11" hidden="1">'FLIGHT 2018 by State Sector'!$A$1:$E$4583</definedName>
  </definedNames>
  <calcPr calcId="124519" fullCalcOnLoad="1"/>
</workbook>
</file>

<file path=xl/styles.xml><?xml version="1.0" encoding="utf-8"?>
<styleSheet xmlns="http://schemas.openxmlformats.org/spreadsheetml/2006/main">
  <numFmts count="4">
    <numFmt numFmtId="164" formatCode="0.0000"/>
    <numFmt numFmtId="165" formatCode="&quot;$&quot;#,##0.00"/>
    <numFmt numFmtId="166" formatCode="0.0%"/>
    <numFmt numFmtId="167" formatCode="_(* #,##0.00000000_);_(* \(#,##0.00000000\);_(* &quot;-&quot;??_);_(@_)"/>
  </numFmts>
  <fonts count="27">
    <font>
      <name val="Arial"/>
      <color theme="1"/>
      <sz val="11"/>
    </font>
    <font>
      <name val="Calibri"/>
      <b val="1"/>
      <color theme="1"/>
      <sz val="11"/>
    </font>
    <font>
      <name val="Calibri"/>
      <color theme="1"/>
    </font>
    <font>
      <name val="Calibri"/>
      <color theme="1"/>
      <sz val="11"/>
    </font>
    <font>
      <color theme="10"/>
      <sz val="11"/>
      <u val="single"/>
    </font>
    <font>
      <name val="Calibri"/>
      <i val="1"/>
      <color theme="1"/>
      <sz val="11"/>
    </font>
    <font>
      <i val="1"/>
      <color theme="1"/>
      <sz val="11"/>
    </font>
    <font>
      <name val="Calibri"/>
      <color rgb="FF000000"/>
      <sz val="11"/>
      <u val="single"/>
    </font>
    <font>
      <color theme="10"/>
      <sz val="11"/>
      <u val="single"/>
    </font>
    <font>
      <color theme="1"/>
      <sz val="11"/>
    </font>
    <font>
      <color theme="10"/>
      <sz val="11"/>
    </font>
    <font>
      <name val="Calibri"/>
      <color rgb="FF000000"/>
      <sz val="11"/>
    </font>
    <font>
      <color theme="10"/>
      <sz val="11"/>
      <u val="single"/>
    </font>
    <font>
      <name val="Calibri"/>
      <b val="1"/>
      <color theme="1"/>
      <sz val="14"/>
    </font>
    <font>
      <name val="Calibri"/>
      <b val="1"/>
      <i val="1"/>
      <color theme="1"/>
      <sz val="11"/>
    </font>
    <font>
      <b val="1"/>
    </font>
    <font>
      <name val="Calibri"/>
      <b val="1"/>
      <color theme="1"/>
    </font>
    <font>
      <name val="Arial"/>
      <b val="1"/>
      <color theme="1"/>
      <sz val="10"/>
    </font>
    <font>
      <name val="Arial"/>
      <color rgb="FF000000"/>
      <sz val="10"/>
    </font>
    <font>
      <name val="Arial"/>
      <color theme="1"/>
      <sz val="10"/>
    </font>
    <font>
      <name val="Arial"/>
      <color theme="1"/>
      <sz val="8"/>
    </font>
    <font>
      <name val="Arial"/>
      <b val="1"/>
      <color theme="1"/>
      <sz val="8"/>
    </font>
    <font>
      <name val="Arial"/>
      <b val="1"/>
      <color theme="1"/>
      <sz val="9"/>
    </font>
    <font>
      <name val="Arial"/>
      <color rgb="FF000000"/>
      <sz val="9"/>
    </font>
    <font>
      <name val="Arial"/>
      <color theme="1"/>
      <sz val="9"/>
    </font>
    <font>
      <name val="Calibri"/>
      <color rgb="FF000000"/>
      <sz val="11"/>
      <u val="single"/>
    </font>
    <font>
      <color theme="10"/>
      <sz val="11"/>
      <u val="single"/>
    </font>
  </fonts>
  <fills count="15">
    <fill>
      <patternFill/>
    </fill>
    <fill>
      <patternFill patternType="lightGray"/>
    </fill>
    <fill>
      <patternFill patternType="solid">
        <fgColor rgb="FFBFBFBF"/>
        <bgColor rgb="FFBFBFBF"/>
      </patternFill>
    </fill>
    <fill>
      <patternFill patternType="solid">
        <fgColor rgb="FFAEABAB"/>
        <bgColor rgb="FFAEABAB"/>
      </patternFill>
    </fill>
    <fill>
      <patternFill patternType="solid">
        <fgColor rgb="FFFFFF00"/>
        <bgColor rgb="FFFFFF00"/>
      </patternFill>
    </fill>
    <fill>
      <patternFill patternType="solid">
        <fgColor rgb="FF92D050"/>
        <bgColor rgb="FF92D050"/>
      </patternFill>
    </fill>
    <fill>
      <patternFill patternType="solid">
        <fgColor rgb="FF9CC2E5"/>
        <bgColor rgb="FF9CC2E5"/>
      </patternFill>
    </fill>
    <fill>
      <patternFill patternType="solid">
        <fgColor theme="5"/>
        <bgColor theme="5"/>
      </patternFill>
    </fill>
    <fill>
      <patternFill patternType="solid">
        <fgColor rgb="FFFFC000"/>
        <bgColor rgb="FFFFC000"/>
      </patternFill>
    </fill>
    <fill>
      <patternFill patternType="solid">
        <fgColor rgb="FFFFE598"/>
        <bgColor rgb="FFFFE598"/>
      </patternFill>
    </fill>
    <fill>
      <patternFill patternType="solid">
        <fgColor theme="7"/>
        <bgColor theme="7"/>
      </patternFill>
    </fill>
    <fill>
      <patternFill patternType="solid">
        <fgColor rgb="FF4472C4"/>
        <bgColor rgb="FF4472C4"/>
      </patternFill>
    </fill>
    <fill>
      <patternFill patternType="solid">
        <fgColor rgb="FFD9E1F2"/>
        <bgColor rgb="FFD9E1F2"/>
      </patternFill>
    </fill>
    <fill>
      <patternFill patternType="solid">
        <fgColor rgb="FFD9E2F3"/>
        <bgColor rgb="FFD9E2F3"/>
      </patternFill>
    </fill>
    <fill>
      <patternFill patternType="solid">
        <fgColor rgb="FFD8D8D8"/>
        <bgColor rgb="FFD8D8D8"/>
      </patternFill>
    </fill>
  </fills>
  <borders count="29">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style="thick">
        <color rgb="FF000000"/>
      </right>
      <top/>
      <bottom/>
      <diagonal/>
    </border>
    <border>
      <left style="thin">
        <color rgb="FF8EA9DB"/>
      </left>
      <right/>
      <top/>
      <bottom/>
      <diagonal/>
    </border>
    <border>
      <left/>
      <right/>
      <top style="thin">
        <color rgb="FF8EA9DB"/>
      </top>
      <bottom/>
      <diagonal/>
    </border>
    <border>
      <left/>
      <right style="thin">
        <color rgb="FF8EA9DB"/>
      </right>
      <top style="thin">
        <color rgb="FF8EA9DB"/>
      </top>
      <bottom/>
      <diagonal/>
    </border>
    <border>
      <left style="thin">
        <color rgb="FF8EA9DB"/>
      </left>
      <right/>
      <top style="thin">
        <color rgb="FF8EA9DB"/>
      </top>
      <bottom/>
      <diagonal/>
    </border>
    <border>
      <left/>
      <right/>
      <top style="thin">
        <color rgb="FF8EA9DB"/>
      </top>
      <bottom/>
      <diagonal/>
    </border>
    <border>
      <left/>
      <right style="thin">
        <color rgb="FF8EA9DB"/>
      </right>
      <top/>
      <bottom/>
      <diagonal/>
    </border>
    <border>
      <left/>
      <right style="thin">
        <color rgb="FF8EA9DB"/>
      </right>
      <top style="thin">
        <color rgb="FF8EA9DB"/>
      </top>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right/>
      <top style="thin">
        <color rgb="FF8EAADB"/>
      </top>
      <bottom style="thin">
        <color rgb="FF8EAADB"/>
      </bottom>
      <diagonal/>
    </border>
    <border>
      <left/>
      <right style="thin">
        <color rgb="FF8EAADB"/>
      </right>
      <top style="thin">
        <color rgb="FF8EAADB"/>
      </top>
      <bottom style="thin">
        <color rgb="FF8EAADB"/>
      </bottom>
      <diagonal/>
    </border>
    <border>
      <left style="thin">
        <color rgb="FF8EAADB"/>
      </left>
      <right/>
      <top style="thin">
        <color rgb="FF8EAADB"/>
      </top>
      <bottom style="thin">
        <color rgb="FF8EAADB"/>
      </bottom>
      <diagonal/>
    </border>
    <border>
      <left/>
      <right style="thin">
        <color rgb="FF8EAADB"/>
      </right>
      <top style="thin">
        <color rgb="FF8EAADB"/>
      </top>
      <bottom style="thin">
        <color rgb="FF8EAADB"/>
      </bottom>
      <diagonal/>
    </border>
  </borders>
  <cellStyleXfs count="1">
    <xf numFmtId="0" fontId="0" fillId="0" borderId="1"/>
  </cellStyleXfs>
  <cellXfs count="128">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applyAlignment="1" pivotButton="0" quotePrefix="0" xfId="0">
      <alignment horizontal="left"/>
    </xf>
    <xf numFmtId="0" fontId="4" fillId="0" borderId="0" pivotButton="0" quotePrefix="0" xfId="0"/>
    <xf numFmtId="0" fontId="3" fillId="0" borderId="0" pivotButton="0" quotePrefix="0" xfId="0"/>
    <xf numFmtId="0" fontId="3" fillId="0" borderId="0" applyAlignment="1" pivotButton="0" quotePrefix="0" xfId="0">
      <alignment wrapText="1"/>
    </xf>
    <xf numFmtId="0" fontId="5" fillId="0" borderId="0" pivotButton="0" quotePrefix="0" xfId="0"/>
    <xf numFmtId="0" fontId="3" fillId="0" borderId="2" pivotButton="0" quotePrefix="0" xfId="0"/>
    <xf numFmtId="0" fontId="3" fillId="0" borderId="3" pivotButton="0" quotePrefix="0" xfId="0"/>
    <xf numFmtId="0" fontId="3" fillId="0" borderId="4" pivotButton="0" quotePrefix="0" xfId="0"/>
    <xf numFmtId="0" fontId="6" fillId="0" borderId="0" applyAlignment="1" pivotButton="0" quotePrefix="0" xfId="0">
      <alignment horizontal="left"/>
    </xf>
    <xf numFmtId="0" fontId="7" fillId="0" borderId="5" applyAlignment="1" pivotButton="0" quotePrefix="0" xfId="0">
      <alignment vertical="center"/>
    </xf>
    <xf numFmtId="0" fontId="3" fillId="0" borderId="6" pivotButton="0" quotePrefix="0" xfId="0"/>
    <xf numFmtId="0" fontId="6" fillId="0" borderId="0" applyAlignment="1" pivotButton="0" quotePrefix="0" xfId="0">
      <alignment horizontal="left"/>
    </xf>
    <xf numFmtId="0" fontId="8" fillId="0" borderId="5" applyAlignment="1" pivotButton="0" quotePrefix="0" xfId="0">
      <alignment vertical="center"/>
    </xf>
    <xf numFmtId="0" fontId="9" fillId="0" borderId="0" applyAlignment="1" pivotButton="0" quotePrefix="0" xfId="0">
      <alignment horizontal="left"/>
    </xf>
    <xf numFmtId="0" fontId="10" fillId="0" borderId="0" applyAlignment="1" pivotButton="0" quotePrefix="0" xfId="0">
      <alignment horizontal="left"/>
    </xf>
    <xf numFmtId="0" fontId="11" fillId="0" borderId="5" applyAlignment="1" pivotButton="0" quotePrefix="0" xfId="0">
      <alignment vertical="center"/>
    </xf>
    <xf numFmtId="0" fontId="12" fillId="0" borderId="0" applyAlignment="1" pivotButton="0" quotePrefix="0" xfId="0">
      <alignment horizontal="left"/>
    </xf>
    <xf numFmtId="0" fontId="1" fillId="3" borderId="1" pivotButton="0" quotePrefix="0" xfId="0"/>
    <xf numFmtId="0" fontId="11" fillId="0" borderId="7" applyAlignment="1" pivotButton="0" quotePrefix="0" xfId="0">
      <alignment vertical="center"/>
    </xf>
    <xf numFmtId="0" fontId="3" fillId="0" borderId="8" pivotButton="0" quotePrefix="0" xfId="0"/>
    <xf numFmtId="0" fontId="3" fillId="0" borderId="9" pivotButton="0" quotePrefix="0" xfId="0"/>
    <xf numFmtId="0" fontId="1" fillId="2" borderId="1" applyAlignment="1" pivotButton="0" quotePrefix="0" xfId="0">
      <alignment horizontal="right" wrapText="1"/>
    </xf>
    <xf numFmtId="0" fontId="1" fillId="2" borderId="1" applyAlignment="1" pivotButton="0" quotePrefix="0" xfId="0">
      <alignment horizontal="right"/>
    </xf>
    <xf numFmtId="0" fontId="3" fillId="4" borderId="10" pivotButton="0" quotePrefix="0" xfId="0"/>
    <xf numFmtId="0" fontId="3" fillId="0" borderId="0" applyAlignment="1" pivotButton="0" quotePrefix="0" xfId="0">
      <alignment horizontal="right"/>
    </xf>
    <xf numFmtId="0" fontId="3" fillId="5" borderId="1" pivotButton="0" quotePrefix="0" xfId="0"/>
    <xf numFmtId="0" fontId="3" fillId="5" borderId="1" applyAlignment="1" pivotButton="0" quotePrefix="0" xfId="0">
      <alignment horizontal="right"/>
    </xf>
    <xf numFmtId="0" fontId="13" fillId="6" borderId="1" pivotButton="0" quotePrefix="0" xfId="0"/>
    <xf numFmtId="0" fontId="3" fillId="6" borderId="1" pivotButton="0" quotePrefix="0" xfId="0"/>
    <xf numFmtId="0" fontId="1" fillId="4" borderId="1" pivotButton="0" quotePrefix="0" xfId="0"/>
    <xf numFmtId="0" fontId="3" fillId="4" borderId="1" pivotButton="0" quotePrefix="0" xfId="0"/>
    <xf numFmtId="0" fontId="1" fillId="0" borderId="8" pivotButton="0" quotePrefix="0" xfId="0"/>
    <xf numFmtId="0" fontId="1" fillId="0" borderId="8" applyAlignment="1" pivotButton="0" quotePrefix="0" xfId="0">
      <alignment horizontal="right"/>
    </xf>
    <xf numFmtId="0" fontId="3" fillId="0" borderId="3" applyAlignment="1" pivotButton="0" quotePrefix="0" xfId="0">
      <alignment horizontal="left" wrapText="1"/>
    </xf>
    <xf numFmtId="0" fontId="3" fillId="4" borderId="11" pivotButton="0" quotePrefix="0" xfId="0"/>
    <xf numFmtId="0" fontId="3" fillId="0" borderId="0" applyAlignment="1" pivotButton="0" quotePrefix="0" xfId="0">
      <alignment horizontal="left" wrapText="1"/>
    </xf>
    <xf numFmtId="0" fontId="3" fillId="2" borderId="1" pivotButton="0" quotePrefix="0" xfId="0"/>
    <xf numFmtId="0" fontId="3" fillId="0" borderId="8" applyAlignment="1" pivotButton="0" quotePrefix="0" xfId="0">
      <alignment horizontal="left" wrapText="1"/>
    </xf>
    <xf numFmtId="0" fontId="3" fillId="2" borderId="12" pivotButton="0" quotePrefix="0" xfId="0"/>
    <xf numFmtId="0" fontId="3" fillId="7" borderId="12" applyAlignment="1" pivotButton="0" quotePrefix="0" xfId="0">
      <alignment horizontal="left" wrapText="1"/>
    </xf>
    <xf numFmtId="0" fontId="3" fillId="4" borderId="12" pivotButton="0" quotePrefix="0" xfId="0"/>
    <xf numFmtId="0" fontId="1" fillId="7" borderId="1" pivotButton="0" quotePrefix="0" xfId="0"/>
    <xf numFmtId="0" fontId="3" fillId="7" borderId="1" pivotButton="0" quotePrefix="0" xfId="0"/>
    <xf numFmtId="0" fontId="1" fillId="2" borderId="13" pivotButton="0" quotePrefix="0" xfId="0"/>
    <xf numFmtId="0" fontId="3" fillId="2" borderId="11" pivotButton="0" quotePrefix="0" xfId="0"/>
    <xf numFmtId="0" fontId="3" fillId="2" borderId="14" pivotButton="0" quotePrefix="0" xfId="0"/>
    <xf numFmtId="0" fontId="1" fillId="0" borderId="5" pivotButton="0" quotePrefix="0" xfId="0"/>
    <xf numFmtId="0" fontId="1" fillId="0" borderId="6" pivotButton="0" quotePrefix="0" xfId="0"/>
    <xf numFmtId="0" fontId="3" fillId="0" borderId="5" pivotButton="0" quotePrefix="0" xfId="0"/>
    <xf numFmtId="0" fontId="3" fillId="0" borderId="7" pivotButton="0" quotePrefix="0" xfId="0"/>
    <xf numFmtId="11" fontId="3" fillId="0" borderId="0" pivotButton="0" quotePrefix="0" xfId="0"/>
    <xf numFmtId="0" fontId="1" fillId="8" borderId="1" pivotButton="0" quotePrefix="0" xfId="0"/>
    <xf numFmtId="0" fontId="1" fillId="5" borderId="1" pivotButton="0" quotePrefix="0" xfId="0"/>
    <xf numFmtId="164" fontId="5" fillId="0" borderId="0" pivotButton="0" quotePrefix="0" xfId="0"/>
    <xf numFmtId="164" fontId="14" fillId="0" borderId="0" pivotButton="0" quotePrefix="0" xfId="0"/>
    <xf numFmtId="164" fontId="3" fillId="0" borderId="0" pivotButton="0" quotePrefix="0" xfId="0"/>
    <xf numFmtId="0" fontId="1" fillId="0" borderId="0" applyAlignment="1" pivotButton="0" quotePrefix="0" xfId="0">
      <alignment wrapText="1"/>
    </xf>
    <xf numFmtId="1" fontId="3" fillId="0" borderId="0" pivotButton="0" quotePrefix="0" xfId="0"/>
    <xf numFmtId="0" fontId="1" fillId="0" borderId="0" applyAlignment="1" pivotButton="0" quotePrefix="0" xfId="0">
      <alignment horizontal="center"/>
    </xf>
    <xf numFmtId="0" fontId="3" fillId="0" borderId="0" applyAlignment="1" pivotButton="0" quotePrefix="0" xfId="0">
      <alignment horizontal="center"/>
    </xf>
    <xf numFmtId="0" fontId="3" fillId="9" borderId="1" applyAlignment="1" pivotButton="0" quotePrefix="0" xfId="0">
      <alignment horizontal="center"/>
    </xf>
    <xf numFmtId="0" fontId="3" fillId="10" borderId="1" applyAlignment="1" pivotButton="0" quotePrefix="0" xfId="0">
      <alignment horizontal="center"/>
    </xf>
    <xf numFmtId="0" fontId="3" fillId="8" borderId="1" applyAlignment="1" pivotButton="0" quotePrefix="0" xfId="0">
      <alignment horizontal="center"/>
    </xf>
    <xf numFmtId="0" fontId="1" fillId="6" borderId="1" pivotButton="0" quotePrefix="0" xfId="0"/>
    <xf numFmtId="165" fontId="3" fillId="5" borderId="1" pivotButton="0" quotePrefix="0" xfId="0"/>
    <xf numFmtId="0" fontId="1" fillId="0" borderId="0" applyAlignment="1" pivotButton="0" quotePrefix="0" xfId="0">
      <alignment horizontal="right"/>
    </xf>
    <xf numFmtId="9" fontId="3" fillId="0" borderId="0" pivotButton="0" quotePrefix="0" xfId="0"/>
    <xf numFmtId="166" fontId="3" fillId="0" borderId="0" pivotButton="0" quotePrefix="0" xfId="0"/>
    <xf numFmtId="11" fontId="2" fillId="0" borderId="0" pivotButton="0" quotePrefix="0" xfId="0"/>
    <xf numFmtId="0" fontId="3" fillId="0" borderId="15" pivotButton="0" quotePrefix="0" xfId="0"/>
    <xf numFmtId="0" fontId="15" fillId="0" borderId="0" pivotButton="0" quotePrefix="0" xfId="0"/>
    <xf numFmtId="0" fontId="16" fillId="0" borderId="0" pivotButton="0" quotePrefix="0" xfId="0"/>
    <xf numFmtId="0" fontId="3" fillId="0" borderId="1" pivotButton="0" quotePrefix="0" xfId="0"/>
    <xf numFmtId="0" fontId="17" fillId="0" borderId="16" pivotButton="0" quotePrefix="0" xfId="0"/>
    <xf numFmtId="0" fontId="17" fillId="0" borderId="0" pivotButton="0" quotePrefix="0" xfId="0"/>
    <xf numFmtId="0" fontId="17" fillId="0" borderId="17" pivotButton="0" quotePrefix="0" xfId="0"/>
    <xf numFmtId="0" fontId="17" fillId="0" borderId="18" pivotButton="0" quotePrefix="0" xfId="0"/>
    <xf numFmtId="0" fontId="18" fillId="0" borderId="0" pivotButton="0" quotePrefix="0" xfId="0"/>
    <xf numFmtId="0" fontId="19" fillId="0" borderId="0" pivotButton="0" quotePrefix="0" xfId="0"/>
    <xf numFmtId="0" fontId="20" fillId="0" borderId="0" pivotButton="0" quotePrefix="0" xfId="0"/>
    <xf numFmtId="0" fontId="21" fillId="11" borderId="19" pivotButton="0" quotePrefix="0" xfId="0"/>
    <xf numFmtId="0" fontId="21" fillId="11" borderId="20" pivotButton="0" quotePrefix="0" xfId="0"/>
    <xf numFmtId="0" fontId="21" fillId="11" borderId="1" pivotButton="0" quotePrefix="0" xfId="0"/>
    <xf numFmtId="0" fontId="21" fillId="11" borderId="21" pivotButton="0" quotePrefix="0" xfId="0"/>
    <xf numFmtId="0" fontId="11" fillId="12" borderId="1" pivotButton="0" quotePrefix="0" xfId="0"/>
    <xf numFmtId="0" fontId="20" fillId="12" borderId="1" pivotButton="0" quotePrefix="0" xfId="0"/>
    <xf numFmtId="0" fontId="19" fillId="12" borderId="1" pivotButton="0" quotePrefix="0" xfId="0"/>
    <xf numFmtId="0" fontId="11" fillId="0" borderId="0" pivotButton="0" quotePrefix="0" xfId="0"/>
    <xf numFmtId="0" fontId="22" fillId="11" borderId="19" pivotButton="0" quotePrefix="0" xfId="0"/>
    <xf numFmtId="0" fontId="22" fillId="11" borderId="20" pivotButton="0" quotePrefix="0" xfId="0"/>
    <xf numFmtId="0" fontId="22" fillId="4" borderId="20" pivotButton="0" quotePrefix="0" xfId="0"/>
    <xf numFmtId="0" fontId="22" fillId="11" borderId="22" pivotButton="0" quotePrefix="0" xfId="0"/>
    <xf numFmtId="0" fontId="23" fillId="12" borderId="1" pivotButton="0" quotePrefix="0" xfId="0"/>
    <xf numFmtId="0" fontId="24" fillId="12" borderId="1" pivotButton="0" quotePrefix="0" xfId="0"/>
    <xf numFmtId="0" fontId="24" fillId="4" borderId="1" pivotButton="0" quotePrefix="0" xfId="0"/>
    <xf numFmtId="0" fontId="23" fillId="0" borderId="0" pivotButton="0" quotePrefix="0" xfId="0"/>
    <xf numFmtId="0" fontId="24" fillId="0" borderId="0" pivotButton="0" quotePrefix="0" xfId="0"/>
    <xf numFmtId="11" fontId="24" fillId="0" borderId="0" pivotButton="0" quotePrefix="0" xfId="0"/>
    <xf numFmtId="11" fontId="24" fillId="4" borderId="1" pivotButton="0" quotePrefix="0" xfId="0"/>
    <xf numFmtId="11" fontId="24" fillId="12" borderId="1" pivotButton="0" quotePrefix="0" xfId="0"/>
    <xf numFmtId="0" fontId="3" fillId="0" borderId="23" pivotButton="0" quotePrefix="0" xfId="0"/>
    <xf numFmtId="0" fontId="3" fillId="0" borderId="24" pivotButton="0" quotePrefix="0" xfId="0"/>
    <xf numFmtId="43" fontId="3" fillId="0" borderId="24" pivotButton="0" quotePrefix="0" xfId="0"/>
    <xf numFmtId="43" fontId="1" fillId="0" borderId="24" pivotButton="0" quotePrefix="0" xfId="0"/>
    <xf numFmtId="43" fontId="3" fillId="4" borderId="25" pivotButton="0" quotePrefix="0" xfId="0"/>
    <xf numFmtId="43" fontId="3" fillId="0" borderId="26" pivotButton="0" quotePrefix="0" xfId="0"/>
    <xf numFmtId="0" fontId="3" fillId="13" borderId="27" pivotButton="0" quotePrefix="0" xfId="0"/>
    <xf numFmtId="0" fontId="3" fillId="13" borderId="25" pivotButton="0" quotePrefix="0" xfId="0"/>
    <xf numFmtId="43" fontId="3" fillId="13" borderId="25" pivotButton="0" quotePrefix="0" xfId="0"/>
    <xf numFmtId="43" fontId="3" fillId="13" borderId="28" pivotButton="0" quotePrefix="0" xfId="0"/>
    <xf numFmtId="0" fontId="25" fillId="0" borderId="0" applyAlignment="1" pivotButton="0" quotePrefix="0" xfId="0">
      <alignment vertical="center"/>
    </xf>
    <xf numFmtId="0" fontId="26" fillId="0" borderId="0" applyAlignment="1" pivotButton="0" quotePrefix="0" xfId="0">
      <alignment vertical="center"/>
    </xf>
    <xf numFmtId="0" fontId="11" fillId="0" borderId="0" applyAlignment="1" pivotButton="0" quotePrefix="0" xfId="0">
      <alignment vertical="center"/>
    </xf>
    <xf numFmtId="167" fontId="3" fillId="4" borderId="1" pivotButton="0" quotePrefix="0" xfId="0"/>
    <xf numFmtId="0" fontId="1" fillId="5" borderId="1" applyAlignment="1" pivotButton="0" quotePrefix="0" xfId="0">
      <alignment horizontal="left"/>
    </xf>
    <xf numFmtId="0" fontId="3" fillId="14" borderId="1" pivotButton="0" quotePrefix="0" xfId="0"/>
    <xf numFmtId="0" fontId="0" fillId="0" borderId="0" pivotButton="0" quotePrefix="0" xfId="0"/>
    <xf numFmtId="43" fontId="3" fillId="0" borderId="24" pivotButton="0" quotePrefix="0" xfId="0"/>
    <xf numFmtId="43" fontId="1" fillId="0" borderId="24" pivotButton="0" quotePrefix="0" xfId="0"/>
    <xf numFmtId="43" fontId="3" fillId="4" borderId="25" pivotButton="0" quotePrefix="0" xfId="0"/>
    <xf numFmtId="43" fontId="3" fillId="0" borderId="26" pivotButton="0" quotePrefix="0" xfId="0"/>
    <xf numFmtId="43" fontId="3" fillId="13" borderId="25" pivotButton="0" quotePrefix="0" xfId="0"/>
    <xf numFmtId="43" fontId="3" fillId="13" borderId="28" pivotButton="0" quotePrefix="0" xfId="0"/>
    <xf numFmtId="167" fontId="3" fillId="4"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externalLink" Target="/xl/externalLinks/externalLink1.xml" Id="rId29"/><Relationship Type="http://schemas.openxmlformats.org/officeDocument/2006/relationships/styles" Target="styles.xml" Id="rId30"/><Relationship Type="http://schemas.openxmlformats.org/officeDocument/2006/relationships/theme" Target="theme/theme1.xml" Id="rId3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Total Process Emissions Abatable by Policy</a:t>
            </a:r>
          </a:p>
        </rich>
      </tx>
      <overlay val="0"/>
    </title>
    <plotArea>
      <layout/>
      <scatterChart>
        <scatterStyle val="lineMarker"/>
        <ser>
          <idx val="0"/>
          <order val="0"/>
          <tx>
            <v>cement</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Check'!$B$4:$AK$4</f>
              <numCache/>
            </numRef>
          </yVal>
        </ser>
        <ser>
          <idx val="1"/>
          <order val="1"/>
          <tx>
            <v>NGPS methane capture</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'Data Check'!$B$3:$AK$3</f>
            </numRef>
          </xVal>
          <yVal>
            <numRef>
              <f>'Data Check'!$B$5:$AK$5</f>
              <numCache/>
            </numRef>
          </yVal>
        </ser>
        <ser>
          <idx val="2"/>
          <order val="2"/>
          <tx>
            <v>NGPS methane destruction</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'Data Check'!$B$3:$AK$3</f>
            </numRef>
          </xVal>
          <yVal>
            <numRef>
              <f>'Data Check'!$B$6:$AK$6</f>
              <numCache/>
            </numRef>
          </yVal>
        </ser>
        <ser>
          <idx val="3"/>
          <order val="3"/>
          <tx>
            <v>f-gas substitution</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'Data Check'!$B$3:$AK$3</f>
            </numRef>
          </xVal>
          <yVal>
            <numRef>
              <f>'Data Check'!$B$7:$AK$7</f>
              <numCache/>
            </numRef>
          </yVal>
        </ser>
        <ser>
          <idx val="4"/>
          <order val="4"/>
          <tx>
            <v>f-gas destruction</v>
          </tx>
          <spPr>
            <a:ln xmlns:a="http://schemas.openxmlformats.org/drawingml/2006/main">
              <a:noFill/>
              <a:prstDash val="solid"/>
            </a:ln>
          </spPr>
          <marker>
            <symbol val="circle"/>
            <size val="7"/>
            <spPr>
              <a:solidFill xmlns:a="http://schemas.openxmlformats.org/drawingml/2006/main">
                <a:schemeClr val="accent5"/>
              </a:solidFill>
              <a:ln xmlns:a="http://schemas.openxmlformats.org/drawingml/2006/main" cmpd="sng">
                <a:solidFill>
                  <a:schemeClr val="accent5"/>
                </a:solidFill>
                <a:prstDash val="solid"/>
              </a:ln>
            </spPr>
          </marker>
          <xVal>
            <numRef>
              <f>'Data Check'!$B$3:$AK$3</f>
            </numRef>
          </xVal>
          <yVal>
            <numRef>
              <f>'Data Check'!$B$8:$AK$8</f>
              <numCache/>
            </numRef>
          </yVal>
        </ser>
        <ser>
          <idx val="5"/>
          <order val="5"/>
          <tx>
            <v>f-gas recovery</v>
          </tx>
          <spPr>
            <a:ln xmlns:a="http://schemas.openxmlformats.org/drawingml/2006/main">
              <a:noFill/>
              <a:prstDash val="solid"/>
            </a:ln>
          </spPr>
          <marker>
            <symbol val="circle"/>
            <size val="7"/>
            <spPr>
              <a:solidFill xmlns:a="http://schemas.openxmlformats.org/drawingml/2006/main">
                <a:schemeClr val="accent6"/>
              </a:solidFill>
              <a:ln xmlns:a="http://schemas.openxmlformats.org/drawingml/2006/main" cmpd="sng">
                <a:solidFill>
                  <a:schemeClr val="accent6"/>
                </a:solidFill>
                <a:prstDash val="solid"/>
              </a:ln>
            </spPr>
          </marker>
          <xVal>
            <numRef>
              <f>'Data Check'!$B$3:$AK$3</f>
            </numRef>
          </xVal>
          <yVal>
            <numRef>
              <f>'Data Check'!$B$9:$AK$9</f>
              <numCache/>
            </numRef>
          </yVal>
        </ser>
        <ser>
          <idx val="6"/>
          <order val="6"/>
          <tx>
            <v>f-gas inspect maint retrofit</v>
          </tx>
          <spPr>
            <a:ln xmlns:a="http://schemas.openxmlformats.org/drawingml/2006/main">
              <a:noFill/>
              <a:prstDash val="solid"/>
            </a:ln>
          </spPr>
          <marker>
            <symbol val="circle"/>
            <size val="7"/>
            <spPr>
              <a:solidFill xmlns:a="http://schemas.openxmlformats.org/drawingml/2006/main">
                <a:schemeClr val="accent1">
                  <a:lumOff val="30000"/>
                </a:schemeClr>
              </a:solidFill>
              <a:ln xmlns:a="http://schemas.openxmlformats.org/drawingml/2006/main" cmpd="sng">
                <a:solidFill>
                  <a:schemeClr val="accent1">
                    <a:lumOff val="30000"/>
                  </a:schemeClr>
                </a:solidFill>
                <a:prstDash val="solid"/>
              </a:ln>
            </spPr>
          </marker>
          <xVal>
            <numRef>
              <f>'Data Check'!$B$3:$AK$3</f>
            </numRef>
          </xVal>
          <yVal>
            <numRef>
              <f>'Data Check'!$B$10:$AK$10</f>
              <numCache/>
            </numRef>
          </yVal>
        </ser>
        <ser>
          <idx val="7"/>
          <order val="7"/>
          <tx>
            <v>coal mining methane capture</v>
          </tx>
          <spPr>
            <a:ln xmlns:a="http://schemas.openxmlformats.org/drawingml/2006/main">
              <a:noFill/>
              <a:prstDash val="solid"/>
            </a:ln>
          </spPr>
          <marker>
            <symbol val="circle"/>
            <size val="7"/>
            <spPr>
              <a:solidFill xmlns:a="http://schemas.openxmlformats.org/drawingml/2006/main">
                <a:schemeClr val="accent2">
                  <a:lumOff val="30000"/>
                </a:schemeClr>
              </a:solidFill>
              <a:ln xmlns:a="http://schemas.openxmlformats.org/drawingml/2006/main" cmpd="sng">
                <a:solidFill>
                  <a:schemeClr val="accent2">
                    <a:lumOff val="30000"/>
                  </a:schemeClr>
                </a:solidFill>
                <a:prstDash val="solid"/>
              </a:ln>
            </spPr>
          </marker>
          <xVal>
            <numRef>
              <f>'Data Check'!$B$3:$AK$3</f>
            </numRef>
          </xVal>
          <yVal>
            <numRef>
              <f>'Data Check'!$B$11:$AK$11</f>
              <numCache/>
            </numRef>
          </yVal>
        </ser>
        <ser>
          <idx val="8"/>
          <order val="8"/>
          <tx>
            <v>coal mining methane dstr</v>
          </tx>
          <spPr>
            <a:ln xmlns:a="http://schemas.openxmlformats.org/drawingml/2006/main">
              <a:noFill/>
              <a:prstDash val="solid"/>
            </a:ln>
          </spPr>
          <marker>
            <symbol val="circle"/>
            <size val="7"/>
            <spPr>
              <a:solidFill xmlns:a="http://schemas.openxmlformats.org/drawingml/2006/main">
                <a:schemeClr val="accent3">
                  <a:lumOff val="30000"/>
                </a:schemeClr>
              </a:solidFill>
              <a:ln xmlns:a="http://schemas.openxmlformats.org/drawingml/2006/main" cmpd="sng">
                <a:solidFill>
                  <a:schemeClr val="accent3">
                    <a:lumOff val="30000"/>
                  </a:schemeClr>
                </a:solidFill>
                <a:prstDash val="solid"/>
              </a:ln>
            </spPr>
          </marker>
          <xVal>
            <numRef>
              <f>'Data Check'!$B$3:$AK$3</f>
            </numRef>
          </xVal>
          <yVal>
            <numRef>
              <f>'Data Check'!$B$12:$AK$12</f>
              <numCache/>
            </numRef>
          </yVal>
        </ser>
        <ser>
          <idx val="9"/>
          <order val="9"/>
          <tx>
            <v>waste methane capture</v>
          </tx>
          <spPr>
            <a:ln xmlns:a="http://schemas.openxmlformats.org/drawingml/2006/main">
              <a:noFill/>
              <a:prstDash val="solid"/>
            </a:ln>
          </spPr>
          <marker>
            <symbol val="circle"/>
            <size val="7"/>
            <spPr>
              <a:solidFill xmlns:a="http://schemas.openxmlformats.org/drawingml/2006/main">
                <a:schemeClr val="accent4">
                  <a:lumOff val="30000"/>
                </a:schemeClr>
              </a:solidFill>
              <a:ln xmlns:a="http://schemas.openxmlformats.org/drawingml/2006/main" cmpd="sng">
                <a:solidFill>
                  <a:schemeClr val="accent4">
                    <a:lumOff val="30000"/>
                  </a:schemeClr>
                </a:solidFill>
                <a:prstDash val="solid"/>
              </a:ln>
            </spPr>
          </marker>
          <xVal>
            <numRef>
              <f>'Data Check'!$B$3:$AK$3</f>
            </numRef>
          </xVal>
          <yVal>
            <numRef>
              <f>'Data Check'!$B$13:$AK$13</f>
              <numCache/>
            </numRef>
          </yVal>
        </ser>
        <ser>
          <idx val="10"/>
          <order val="10"/>
          <tx>
            <v>waste methane destruction</v>
          </tx>
          <spPr>
            <a:ln xmlns:a="http://schemas.openxmlformats.org/drawingml/2006/main">
              <a:noFill/>
              <a:prstDash val="solid"/>
            </a:ln>
          </spPr>
          <marker>
            <symbol val="circle"/>
            <size val="7"/>
            <spPr>
              <a:solidFill xmlns:a="http://schemas.openxmlformats.org/drawingml/2006/main">
                <a:schemeClr val="accent5">
                  <a:lumOff val="30000"/>
                </a:schemeClr>
              </a:solidFill>
              <a:ln xmlns:a="http://schemas.openxmlformats.org/drawingml/2006/main" cmpd="sng">
                <a:solidFill>
                  <a:schemeClr val="accent5">
                    <a:lumOff val="30000"/>
                  </a:schemeClr>
                </a:solidFill>
                <a:prstDash val="solid"/>
              </a:ln>
            </spPr>
          </marker>
          <xVal>
            <numRef>
              <f>'Data Check'!$B$3:$AK$3</f>
            </numRef>
          </xVal>
          <yVal>
            <numRef>
              <f>'Data Check'!$B$14:$AK$14</f>
              <numCache/>
            </numRef>
          </yVal>
        </ser>
        <ser>
          <idx val="11"/>
          <order val="11"/>
          <tx>
            <v>crops and rice</v>
          </tx>
          <spPr>
            <a:ln xmlns:a="http://schemas.openxmlformats.org/drawingml/2006/main">
              <a:noFill/>
              <a:prstDash val="solid"/>
            </a:ln>
          </spPr>
          <marker>
            <symbol val="circle"/>
            <size val="7"/>
            <spPr>
              <a:solidFill xmlns:a="http://schemas.openxmlformats.org/drawingml/2006/main">
                <a:schemeClr val="accent6">
                  <a:lumOff val="30000"/>
                </a:schemeClr>
              </a:solidFill>
              <a:ln xmlns:a="http://schemas.openxmlformats.org/drawingml/2006/main" cmpd="sng">
                <a:solidFill>
                  <a:schemeClr val="accent6">
                    <a:lumOff val="30000"/>
                  </a:schemeClr>
                </a:solidFill>
                <a:prstDash val="solid"/>
              </a:ln>
            </spPr>
          </marker>
          <xVal>
            <numRef>
              <f>'Data Check'!$B$3:$AK$3</f>
            </numRef>
          </xVal>
          <yVal>
            <numRef>
              <f>'Data Check'!$B$15:$AK$15</f>
              <numCache/>
            </numRef>
          </yVal>
        </ser>
        <ser>
          <idx val="12"/>
          <order val="12"/>
          <tx>
            <v>livestock</v>
          </tx>
          <spPr>
            <a:ln xmlns:a="http://schemas.openxmlformats.org/drawingml/2006/main">
              <a:noFill/>
              <a:prstDash val="solid"/>
            </a:ln>
          </spPr>
          <marker>
            <symbol val="circle"/>
            <size val="7"/>
            <spPr>
              <a:solidFill xmlns:a="http://schemas.openxmlformats.org/drawingml/2006/main">
                <a:schemeClr val="accent1">
                  <a:lumOff val="60000"/>
                </a:schemeClr>
              </a:solidFill>
              <a:ln xmlns:a="http://schemas.openxmlformats.org/drawingml/2006/main" cmpd="sng">
                <a:solidFill>
                  <a:schemeClr val="accent1">
                    <a:lumOff val="60000"/>
                  </a:schemeClr>
                </a:solidFill>
                <a:prstDash val="solid"/>
              </a:ln>
            </spPr>
          </marker>
          <xVal>
            <numRef>
              <f>'Data Check'!$B$3:$AK$3</f>
            </numRef>
          </xVal>
          <yVal>
            <numRef>
              <f>'Data Check'!$B$16:$AK$16</f>
              <numCache/>
            </numRef>
          </yVal>
        </ser>
        <dLbls>
          <showLegendKey val="0"/>
          <showVal val="0"/>
          <showCatName val="0"/>
          <showSerName val="0"/>
          <showPercent val="0"/>
          <showBubbleSize val="0"/>
        </dLbls>
        <axId val="391800651"/>
        <axId val="2018532943"/>
      </scatterChart>
      <valAx>
        <axId val="391800651"/>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2018532943"/>
      </valAx>
      <valAx>
        <axId val="2018532943"/>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391800651"/>
      </valAx>
    </plotArea>
    <legend>
      <legendPos val="b"/>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2.xml><?xml version="1.0" encoding="utf-8"?>
<chartSpace xmlns="http://schemas.openxmlformats.org/drawingml/2006/chart">
  <chart>
    <plotArea>
      <layout/>
      <scatterChart>
        <scatterStyle val="lineMarker"/>
        <varyColors val="0"/>
        <ser>
          <idx val="0"/>
          <order val="0"/>
          <tx>
            <v>cement</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Check'!$B$4:$AK$4</f>
              <numCache/>
            </numRef>
          </yVal>
        </ser>
        <dLbls>
          <showLegendKey val="0"/>
          <showVal val="0"/>
          <showCatName val="0"/>
          <showSerName val="0"/>
          <showPercent val="0"/>
          <showBubbleSize val="0"/>
        </dLbls>
        <axId val="1010234678"/>
        <axId val="754765153"/>
      </scatterChart>
      <valAx>
        <axId val="1010234678"/>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754765153"/>
      </valAx>
      <valAx>
        <axId val="754765153"/>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010234678"/>
      </valAx>
    </plotArea>
    <plotVisOnly val="1"/>
    <dispBlanksAs val="gap"/>
  </chart>
</chartSpace>
</file>

<file path=xl/charts/chart3.xml><?xml version="1.0" encoding="utf-8"?>
<chartSpace xmlns="http://schemas.openxmlformats.org/drawingml/2006/chart">
  <chart>
    <plotArea>
      <layout/>
      <scatterChart>
        <scatterStyle val="lineMarker"/>
        <varyColors val="0"/>
        <ser>
          <idx val="0"/>
          <order val="0"/>
          <tx>
            <v>NGPS methane capture</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Check'!$B$5:$AK$5</f>
              <numCache/>
            </numRef>
          </yVal>
        </ser>
        <dLbls>
          <showLegendKey val="0"/>
          <showVal val="0"/>
          <showCatName val="0"/>
          <showSerName val="0"/>
          <showPercent val="0"/>
          <showBubbleSize val="0"/>
        </dLbls>
        <axId val="830482808"/>
        <axId val="397312684"/>
      </scatterChart>
      <valAx>
        <axId val="830482808"/>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397312684"/>
      </valAx>
      <valAx>
        <axId val="397312684"/>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830482808"/>
      </valAx>
    </plotArea>
    <plotVisOnly val="1"/>
    <dispBlanksAs val="gap"/>
  </chart>
</chartSpace>
</file>

<file path=xl/charts/chart4.xml><?xml version="1.0" encoding="utf-8"?>
<chartSpace xmlns="http://schemas.openxmlformats.org/drawingml/2006/chart">
  <chart>
    <plotArea>
      <layout/>
      <scatterChart>
        <scatterStyle val="lineMarker"/>
        <varyColors val="0"/>
        <ser>
          <idx val="0"/>
          <order val="0"/>
          <tx>
            <v>NGPS methane destruction</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Check'!$B$6:$AK$6</f>
              <numCache/>
            </numRef>
          </yVal>
        </ser>
        <dLbls>
          <showLegendKey val="0"/>
          <showVal val="0"/>
          <showCatName val="0"/>
          <showSerName val="0"/>
          <showPercent val="0"/>
          <showBubbleSize val="0"/>
        </dLbls>
        <axId val="192426248"/>
        <axId val="1966491800"/>
      </scatterChart>
      <valAx>
        <axId val="192426248"/>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966491800"/>
      </valAx>
      <valAx>
        <axId val="1966491800"/>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92426248"/>
      </valAx>
    </plotArea>
    <plotVisOnly val="1"/>
    <dispBlanksAs val="gap"/>
  </chart>
</chartSpace>
</file>

<file path=xl/charts/chart5.xml><?xml version="1.0" encoding="utf-8"?>
<chartSpace xmlns="http://schemas.openxmlformats.org/drawingml/2006/chart">
  <chart>
    <plotArea>
      <layout/>
      <scatterChart>
        <scatterStyle val="lineMarker"/>
        <varyColors val="0"/>
        <ser>
          <idx val="0"/>
          <order val="0"/>
          <tx>
            <v>f-gas substitution</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Check'!$B$7:$AK$7</f>
              <numCache/>
            </numRef>
          </yVal>
        </ser>
        <dLbls>
          <showLegendKey val="0"/>
          <showVal val="0"/>
          <showCatName val="0"/>
          <showSerName val="0"/>
          <showPercent val="0"/>
          <showBubbleSize val="0"/>
        </dLbls>
        <axId val="1888533718"/>
        <axId val="1826774562"/>
      </scatterChart>
      <valAx>
        <axId val="1888533718"/>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826774562"/>
      </valAx>
      <valAx>
        <axId val="1826774562"/>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888533718"/>
      </valAx>
    </plotArea>
    <plotVisOnly val="1"/>
    <dispBlanksAs val="gap"/>
  </chart>
</chartSpace>
</file>

<file path=xl/charts/chart6.xml><?xml version="1.0" encoding="utf-8"?>
<chartSpace xmlns="http://schemas.openxmlformats.org/drawingml/2006/chart">
  <chart>
    <plotArea>
      <layout/>
      <scatterChart>
        <scatterStyle val="lineMarker"/>
        <varyColors val="0"/>
        <ser>
          <idx val="0"/>
          <order val="0"/>
          <tx>
            <v>f-gas destruction</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Check'!$B$8:$AK$8</f>
              <numCache/>
            </numRef>
          </yVal>
        </ser>
        <dLbls>
          <showLegendKey val="0"/>
          <showVal val="0"/>
          <showCatName val="0"/>
          <showSerName val="0"/>
          <showPercent val="0"/>
          <showBubbleSize val="0"/>
        </dLbls>
        <axId val="119891982"/>
        <axId val="293327978"/>
      </scatterChart>
      <valAx>
        <axId val="119891982"/>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293327978"/>
      </valAx>
      <valAx>
        <axId val="293327978"/>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19891982"/>
      </valAx>
    </plotArea>
    <plotVisOnly val="1"/>
    <dispBlanksAs val="gap"/>
  </chart>
</chartSpace>
</file>

<file path=xl/charts/chart7.xml><?xml version="1.0" encoding="utf-8"?>
<chartSpace xmlns="http://schemas.openxmlformats.org/drawingml/2006/chart">
  <chart>
    <plotArea>
      <layout/>
      <scatterChart>
        <scatterStyle val="lineMarker"/>
        <varyColors val="0"/>
        <ser>
          <idx val="0"/>
          <order val="0"/>
          <tx>
            <v>f-gas recovery</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Check'!$B$9:$AK$9</f>
              <numCache/>
            </numRef>
          </yVal>
        </ser>
        <dLbls>
          <showLegendKey val="0"/>
          <showVal val="0"/>
          <showCatName val="0"/>
          <showSerName val="0"/>
          <showPercent val="0"/>
          <showBubbleSize val="0"/>
        </dLbls>
        <axId val="2101960126"/>
        <axId val="1403634056"/>
      </scatterChart>
      <valAx>
        <axId val="2101960126"/>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403634056"/>
      </valAx>
      <valAx>
        <axId val="1403634056"/>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2101960126"/>
      </valAx>
    </plotArea>
    <plotVisOnly val="1"/>
    <dispBlanksAs val="gap"/>
  </chart>
</chartSpace>
</file>

<file path=xl/charts/chart8.xml><?xml version="1.0" encoding="utf-8"?>
<chartSpace xmlns="http://schemas.openxmlformats.org/drawingml/2006/chart">
  <chart>
    <plotArea>
      <layout/>
      <scatterChart>
        <scatterStyle val="lineMarker"/>
        <varyColors val="0"/>
        <ser>
          <idx val="0"/>
          <order val="0"/>
          <tx>
            <v>f-gas inspect maint retrofit</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Check'!$B$10:$AK$10</f>
              <numCache/>
            </numRef>
          </yVal>
        </ser>
        <dLbls>
          <showLegendKey val="0"/>
          <showVal val="0"/>
          <showCatName val="0"/>
          <showSerName val="0"/>
          <showPercent val="0"/>
          <showBubbleSize val="0"/>
        </dLbls>
        <axId val="27449854"/>
        <axId val="1194436070"/>
      </scatterChart>
      <valAx>
        <axId val="27449854"/>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194436070"/>
      </valAx>
      <valAx>
        <axId val="1194436070"/>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27449854"/>
      </valAx>
    </plotArea>
    <plotVisOnly val="1"/>
    <dispBlanksAs val="gap"/>
  </chart>
</chartSpace>
</file>

<file path=xl/charts/chart9.xml><?xml version="1.0" encoding="utf-8"?>
<chartSpace xmlns="http://schemas.openxmlformats.org/drawingml/2006/chart">
  <chart>
    <plotArea>
      <layout/>
      <scatterChart>
        <scatterStyle val="lineMarker"/>
        <varyColors val="0"/>
        <ser>
          <idx val="0"/>
          <order val="0"/>
          <tx>
            <v>coal mining methane capture</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Check'!$B$11:$AK$11</f>
              <numCache/>
            </numRef>
          </yVal>
        </ser>
        <dLbls>
          <showLegendKey val="0"/>
          <showVal val="0"/>
          <showCatName val="0"/>
          <showSerName val="0"/>
          <showPercent val="0"/>
          <showBubbleSize val="0"/>
        </dLbls>
        <axId val="358532849"/>
        <axId val="430052018"/>
      </scatterChart>
      <valAx>
        <axId val="358532849"/>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430052018"/>
      </valAx>
      <valAx>
        <axId val="430052018"/>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358532849"/>
      </valAx>
    </plotArea>
    <plotVisOnly val="1"/>
    <dispBlanksAs val="gap"/>
  </chart>
</chartSpace>
</file>

<file path=xl/charts/chart10.xml><?xml version="1.0" encoding="utf-8"?>
<chartSpace xmlns="http://schemas.openxmlformats.org/drawingml/2006/chart">
  <chart>
    <plotArea>
      <layout/>
      <scatterChart>
        <scatterStyle val="lineMarker"/>
        <varyColors val="0"/>
        <ser>
          <idx val="0"/>
          <order val="0"/>
          <tx>
            <v>coal mining methane dstr</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Check'!$B$12:$AK$12</f>
              <numCache/>
            </numRef>
          </yVal>
        </ser>
        <dLbls>
          <showLegendKey val="0"/>
          <showVal val="0"/>
          <showCatName val="0"/>
          <showSerName val="0"/>
          <showPercent val="0"/>
          <showBubbleSize val="0"/>
        </dLbls>
        <axId val="449804446"/>
        <axId val="1884729118"/>
      </scatterChart>
      <valAx>
        <axId val="449804446"/>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884729118"/>
      </valAx>
      <valAx>
        <axId val="1884729118"/>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449804446"/>
      </valAx>
    </plotArea>
    <plotVisOnly val="1"/>
    <dispBlanksAs val="gap"/>
  </chart>
</chartSpace>
</file>

<file path=xl/charts/chart11.xml><?xml version="1.0" encoding="utf-8"?>
<chartSpace xmlns="http://schemas.openxmlformats.org/drawingml/2006/chart">
  <chart>
    <plotArea>
      <layout/>
      <scatterChart>
        <scatterStyle val="lineMarker"/>
        <varyColors val="0"/>
        <ser>
          <idx val="0"/>
          <order val="0"/>
          <tx>
            <v>waste methane capture</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Check'!$B$13:$AK$13</f>
              <numCache/>
            </numRef>
          </yVal>
        </ser>
        <dLbls>
          <showLegendKey val="0"/>
          <showVal val="0"/>
          <showCatName val="0"/>
          <showSerName val="0"/>
          <showPercent val="0"/>
          <showBubbleSize val="0"/>
        </dLbls>
        <axId val="1790942930"/>
        <axId val="1337597744"/>
      </scatterChart>
      <valAx>
        <axId val="1790942930"/>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337597744"/>
      </valAx>
      <valAx>
        <axId val="1337597744"/>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790942930"/>
      </valAx>
    </plotArea>
    <plotVisOnly val="1"/>
    <dispBlanksAs val="gap"/>
  </chart>
</chartSpace>
</file>

<file path=xl/charts/chart12.xml><?xml version="1.0" encoding="utf-8"?>
<chartSpace xmlns="http://schemas.openxmlformats.org/drawingml/2006/chart">
  <chart>
    <plotArea>
      <layout/>
      <scatterChart>
        <scatterStyle val="lineMarker"/>
        <varyColors val="0"/>
        <ser>
          <idx val="0"/>
          <order val="0"/>
          <tx>
            <v>waste methane destruction</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Check'!$B$14:$AK$14</f>
              <numCache/>
            </numRef>
          </yVal>
        </ser>
        <dLbls>
          <showLegendKey val="0"/>
          <showVal val="0"/>
          <showCatName val="0"/>
          <showSerName val="0"/>
          <showPercent val="0"/>
          <showBubbleSize val="0"/>
        </dLbls>
        <axId val="1782732410"/>
        <axId val="325654112"/>
      </scatterChart>
      <valAx>
        <axId val="1782732410"/>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325654112"/>
      </valAx>
      <valAx>
        <axId val="325654112"/>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782732410"/>
      </valAx>
    </plotArea>
    <plotVisOnly val="1"/>
    <dispBlanksAs val="gap"/>
  </chart>
</chartSpace>
</file>

<file path=xl/charts/chart13.xml><?xml version="1.0" encoding="utf-8"?>
<chartSpace xmlns="http://schemas.openxmlformats.org/drawingml/2006/chart">
  <chart>
    <plotArea>
      <layout/>
      <scatterChart>
        <scatterStyle val="lineMarker"/>
        <varyColors val="0"/>
        <ser>
          <idx val="0"/>
          <order val="0"/>
          <tx>
            <v>crops and rice</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Check'!$B$15:$AK$15</f>
              <numCache/>
            </numRef>
          </yVal>
        </ser>
        <dLbls>
          <showLegendKey val="0"/>
          <showVal val="0"/>
          <showCatName val="0"/>
          <showSerName val="0"/>
          <showPercent val="0"/>
          <showBubbleSize val="0"/>
        </dLbls>
        <axId val="418348690"/>
        <axId val="925160420"/>
      </scatterChart>
      <valAx>
        <axId val="418348690"/>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925160420"/>
      </valAx>
      <valAx>
        <axId val="925160420"/>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418348690"/>
      </valAx>
    </plotArea>
    <plotVisOnly val="1"/>
    <dispBlanksAs val="gap"/>
  </chart>
</chartSpace>
</file>

<file path=xl/charts/chart14.xml><?xml version="1.0" encoding="utf-8"?>
<chartSpace xmlns="http://schemas.openxmlformats.org/drawingml/2006/chart">
  <chart>
    <plotArea>
      <layout/>
      <scatterChart>
        <scatterStyle val="lineMarker"/>
        <varyColors val="0"/>
        <ser>
          <idx val="0"/>
          <order val="0"/>
          <tx>
            <v>livestock</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'Data Check'!$B$3:$AK$3</f>
            </numRef>
          </xVal>
          <yVal>
            <numRef>
              <f>'Data Check'!$B$16:$AK$16</f>
              <numCache/>
            </numRef>
          </yVal>
        </ser>
        <dLbls>
          <showLegendKey val="0"/>
          <showVal val="0"/>
          <showCatName val="0"/>
          <showSerName val="0"/>
          <showPercent val="0"/>
          <showBubbleSize val="0"/>
        </dLbls>
        <axId val="551429779"/>
        <axId val="839657722"/>
      </scatterChart>
      <valAx>
        <axId val="551429779"/>
        <scaling>
          <orientation val="minMax"/>
          <max val="2050"/>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839657722"/>
      </valAx>
      <valAx>
        <axId val="839657722"/>
        <scaling>
          <orientation val="minMax"/>
          <min val="0"/>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551429779"/>
      </valAx>
    </plotArea>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 Type="http://schemas.openxmlformats.org/officeDocument/2006/relationships/chart" Target="/xl/charts/chart3.xml" Id="rId3"/><Relationship Type="http://schemas.openxmlformats.org/officeDocument/2006/relationships/chart" Target="/xl/charts/chart4.xml" Id="rId4"/><Relationship Type="http://schemas.openxmlformats.org/officeDocument/2006/relationships/chart" Target="/xl/charts/chart5.xml" Id="rId5"/><Relationship Type="http://schemas.openxmlformats.org/officeDocument/2006/relationships/chart" Target="/xl/charts/chart6.xml" Id="rId6"/><Relationship Type="http://schemas.openxmlformats.org/officeDocument/2006/relationships/chart" Target="/xl/charts/chart7.xml" Id="rId7"/><Relationship Type="http://schemas.openxmlformats.org/officeDocument/2006/relationships/chart" Target="/xl/charts/chart8.xml" Id="rId8"/><Relationship Type="http://schemas.openxmlformats.org/officeDocument/2006/relationships/chart" Target="/xl/charts/chart9.xml" Id="rId9"/><Relationship Type="http://schemas.openxmlformats.org/officeDocument/2006/relationships/chart" Target="/xl/charts/chart10.xml" Id="rId10"/><Relationship Type="http://schemas.openxmlformats.org/officeDocument/2006/relationships/chart" Target="/xl/charts/chart11.xml" Id="rId11"/><Relationship Type="http://schemas.openxmlformats.org/officeDocument/2006/relationships/chart" Target="/xl/charts/chart12.xml" Id="rId12"/><Relationship Type="http://schemas.openxmlformats.org/officeDocument/2006/relationships/chart" Target="/xl/charts/chart13.xml" Id="rId13"/><Relationship Type="http://schemas.openxmlformats.org/officeDocument/2006/relationships/chart" Target="/xl/charts/chart14.xml" Id="rId14"/></Relationships>
</file>

<file path=xl/drawings/drawing1.xml><?xml version="1.0" encoding="utf-8"?>
<wsDr xmlns="http://schemas.openxmlformats.org/drawingml/2006/spreadsheetDrawing">
  <oneCellAnchor>
    <from>
      <col>0</col>
      <colOff>2076450</colOff>
      <row>16</row>
      <rowOff>180975</rowOff>
    </from>
    <ext cx="6915150" cy="766762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13</col>
      <colOff>0</colOff>
      <row>17</row>
      <rowOff>0</rowOff>
    </from>
    <ext cx="3400425" cy="24479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oneCellAnchor>
    <from>
      <col>19</col>
      <colOff>0</colOff>
      <row>17</row>
      <rowOff>0</rowOff>
    </from>
    <ext cx="3400425" cy="2447925"/>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fLocksWithSheet="0"/>
  </oneCellAnchor>
  <oneCellAnchor>
    <from>
      <col>13</col>
      <colOff>0</colOff>
      <row>30</row>
      <rowOff>0</rowOff>
    </from>
    <ext cx="3400425" cy="2447925"/>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fLocksWithSheet="0"/>
  </oneCellAnchor>
  <oneCellAnchor>
    <from>
      <col>19</col>
      <colOff>0</colOff>
      <row>30</row>
      <rowOff>0</rowOff>
    </from>
    <ext cx="3400425" cy="2447925"/>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fLocksWithSheet="0"/>
  </oneCellAnchor>
  <oneCellAnchor>
    <from>
      <col>13</col>
      <colOff>0</colOff>
      <row>43</row>
      <rowOff>0</rowOff>
    </from>
    <ext cx="3400425" cy="2447925"/>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fLocksWithSheet="0"/>
  </oneCellAnchor>
  <oneCellAnchor>
    <from>
      <col>19</col>
      <colOff>0</colOff>
      <row>43</row>
      <rowOff>0</rowOff>
    </from>
    <ext cx="3400425" cy="2447925"/>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fLocksWithSheet="0"/>
  </oneCellAnchor>
  <oneCellAnchor>
    <from>
      <col>1</col>
      <colOff>0</colOff>
      <row>56</row>
      <rowOff>0</rowOff>
    </from>
    <ext cx="3429000" cy="2447925"/>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fLocksWithSheet="0"/>
  </oneCellAnchor>
  <oneCellAnchor>
    <from>
      <col>6</col>
      <colOff>523875</colOff>
      <row>56</row>
      <rowOff>0</rowOff>
    </from>
    <ext cx="3371850" cy="2447925"/>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fLocksWithSheet="0"/>
  </oneCellAnchor>
  <oneCellAnchor>
    <from>
      <col>13</col>
      <colOff>0</colOff>
      <row>56</row>
      <rowOff>0</rowOff>
    </from>
    <ext cx="3400425" cy="2447925"/>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fLocksWithSheet="0"/>
  </oneCellAnchor>
  <oneCellAnchor>
    <from>
      <col>19</col>
      <colOff>0</colOff>
      <row>56</row>
      <rowOff>0</rowOff>
    </from>
    <ext cx="3400425" cy="2447925"/>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fLocksWithSheet="0"/>
  </oneCellAnchor>
  <oneCellAnchor>
    <from>
      <col>1</col>
      <colOff>0</colOff>
      <row>69</row>
      <rowOff>0</rowOff>
    </from>
    <ext cx="3429000" cy="2447925"/>
    <graphicFrame>
      <nvGraphicFramePr>
        <cNvPr id="12" name="Chart 1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2"/>
        </a:graphicData>
      </a:graphic>
    </graphicFrame>
    <clientData fLocksWithSheet="0"/>
  </oneCellAnchor>
  <oneCellAnchor>
    <from>
      <col>6</col>
      <colOff>523875</colOff>
      <row>69</row>
      <rowOff>0</rowOff>
    </from>
    <ext cx="3371850" cy="2447925"/>
    <graphicFrame>
      <nvGraphicFramePr>
        <cNvPr id="13" name="Chart 1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3"/>
        </a:graphicData>
      </a:graphic>
    </graphicFrame>
    <clientData fLocksWithSheet="0"/>
  </oneCellAnchor>
  <oneCellAnchor>
    <from>
      <col>13</col>
      <colOff>0</colOff>
      <row>69</row>
      <rowOff>0</rowOff>
    </from>
    <ext cx="3400425" cy="2447925"/>
    <graphicFrame>
      <nvGraphicFramePr>
        <cNvPr id="14" name="Chart 1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4"/>
        </a:graphicData>
      </a:graphic>
    </graphicFrame>
    <clientData fLocksWithSheet="0"/>
  </oneCellAnchor>
</wsDr>
</file>

<file path=xl/externalLinks/_rels/externalLink1.xml.rels><Relationships xmlns="http://schemas.openxmlformats.org/package/2006/relationships"><Relationship Type="http://schemas.openxmlformats.org/officeDocument/2006/relationships/externalLinkPath" Target="/Users/Robbie/Dropbox%20(Energy%20InNovation)/My%20Documents/Policy%20Solutions%20Project/US/Models/eps-1.3.0-us/InputData/indst/BPEiC/BAU%20Process%20Emis%20in%20CO2e_Updated%20Velders%20Meth.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About"/>
      <sheetName val="Cross-Page Data"/>
      <sheetName val="Non-Energy FF CO2 Emissions"/>
      <sheetName val="Cement CO2 Emissions"/>
      <sheetName val="Iron and Steel"/>
      <sheetName val="Coal Mining"/>
      <sheetName val="Natural Gas Systems"/>
      <sheetName val="Petroleum Systems"/>
      <sheetName val="Chem - HCFC 22 Production"/>
      <sheetName val="Chem - ODS"/>
      <sheetName val="Other - Aluminum"/>
      <sheetName val="Other - Magnesium"/>
      <sheetName val="Other - Semiconductor Mfg"/>
      <sheetName val="Other - Elec Trans and Dist"/>
      <sheetName val="Agriculture - EF &amp; Manure Mgmt"/>
      <sheetName val="Agriculture - Rice Cultivation"/>
      <sheetName val="Agriculture - Soil Mgmt"/>
      <sheetName val="Waste - Landfills"/>
      <sheetName val="Waste - Water Treatment"/>
      <sheetName val="Other Industrial Processes"/>
      <sheetName val="Combined Data"/>
      <sheetName val="BPEiC-CO2"/>
      <sheetName val="BPEiC-CH4"/>
      <sheetName val="BPEiC-N2O"/>
      <sheetName val="BPEiC-F-gases"/>
      <sheetName val="EPA (2017) Table A3.6-1"/>
      <sheetName val="EPA (2017) Table A3.6-7"/>
      <sheetName val="EPA (2017) Table A3.6-10"/>
      <sheetName val="AEO 2017_Table 6"/>
      <sheetName val="AEO 2017_Table 11"/>
      <sheetName val="AEO 2017_Table 13"/>
      <sheetName val="AEO 2017_Table 15"/>
      <sheetName val="AEO 2017_Table 19"/>
      <sheetName val="AEO 2017_Table 20"/>
      <sheetName val="AEO 2017_Table 24"/>
      <sheetName val="AEO 2017_Table 62"/>
      <sheetName val="AEO 2016_Table 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pa.gov/global-mitigation-non-co2-greenhouse-gases/global-non-co2-greenhouse-gas-emission-projections" TargetMode="External" Id="rId1"/><Relationship Type="http://schemas.openxmlformats.org/officeDocument/2006/relationships/hyperlink" Target="https://science.sciencemag.org/content/361/6398/186" TargetMode="External" Id="rId2"/><Relationship Type="http://schemas.openxmlformats.org/officeDocument/2006/relationships/hyperlink" Target="https://www.regulations.gov/document?D=EPA-HQ-OAR-2014-0198-0239" TargetMode="External" Id="rId3"/><Relationship Type="http://schemas.openxmlformats.org/officeDocument/2006/relationships/hyperlink" Target="https://www.regulations.gov/document?D=EPA-HQ-OAR-2015-0663-0019" TargetMode="External" Id="rId4"/><Relationship Type="http://schemas.openxmlformats.org/officeDocument/2006/relationships/hyperlink" Target="https://www.atmos-chem-phys.net/17/2795/2017/" TargetMode="External" Id="rId5"/><Relationship Type="http://schemas.openxmlformats.org/officeDocument/2006/relationships/hyperlink" Target="http://www.epa.gov/nsr/ghgdocs/cement.pdf" TargetMode="External" Id="rId6"/><Relationship Type="http://schemas.openxmlformats.org/officeDocument/2006/relationships/hyperlink" Target="http://docs.wbcsd.org/2009/06/CementIndustryEnergyAndCO2Performance.pdf" TargetMode="External" Id="rId7"/><Relationship Type="http://schemas.openxmlformats.org/officeDocument/2006/relationships/hyperlink" Target="https://www.iea.org/publications/freepublications/publication/TechnologyRoadmapLowCarbonTransitionintheCementIndustry.pdf" TargetMode="External" Id="rId8"/><Relationship Type="http://schemas.openxmlformats.org/officeDocument/2006/relationships/hyperlink" Target="https://www.naics.com/naics-code-description/?code=3273" TargetMode="External" Id="rId9"/><Relationship Type="http://schemas.openxmlformats.org/officeDocument/2006/relationships/hyperlink" Target="https://www.naics.com/naics-code-description/?code=3274" TargetMode="External" Id="rId10"/><Relationship Type="http://schemas.openxmlformats.org/officeDocument/2006/relationships/hyperlink" Target="https://ghgdata.epa.gov/ghgp/main.do" TargetMode="External" Id="rId11"/><Relationship Type="http://schemas.openxmlformats.org/officeDocument/2006/relationships/hyperlink" Target="https://www.epa.gov/statelocalenergy/download-state-inventory-and-projection-tool" TargetMode="External" Id="rId12"/><Relationship Type="http://schemas.openxmlformats.org/officeDocument/2006/relationships/hyperlink" Target="https://www.epa.gov/statelocalenergy/download-state-inventory-and-projection-tool" TargetMode="External" Id="rId13"/><Relationship Type="http://schemas.openxmlformats.org/officeDocument/2006/relationships/hyperlink" Target="https://www.epa.gov/statelocalenergy/download-state-inventory-and-projection-tool" TargetMode="External" Id="rId14"/></Relationships>
</file>

<file path=xl/worksheets/_rels/sheet5.xml.rels><Relationships xmlns="http://schemas.openxmlformats.org/package/2006/relationships"><Relationship Type="http://schemas.openxmlformats.org/officeDocument/2006/relationships/hyperlink" Target="https://www.epa.gov/sites/production/files/2016-06/documents/ll_flashtanks3.pdf" TargetMode="External" Id="rId1"/><Relationship Type="http://schemas.openxmlformats.org/officeDocument/2006/relationships/hyperlink" Target="https://www.epa.gov/sites/production/files/2016-06/documents/ll_wetseals.pdf" TargetMode="External" Id="rId2"/><Relationship Type="http://schemas.openxmlformats.org/officeDocument/2006/relationships/hyperlink" Target="https://www.epa.gov/sites/production/files/2016-06/documents/ll_dimcompstat.pdf" TargetMode="External" Id="rId3"/><Relationship Type="http://schemas.openxmlformats.org/officeDocument/2006/relationships/hyperlink" Target="https://www.epa.gov/sites/production/files/2016-06/documents/ll_glycol_pumps3.pdf" TargetMode="External" Id="rId4"/><Relationship Type="http://schemas.openxmlformats.org/officeDocument/2006/relationships/hyperlink" Target="https://www.epa.gov/sites/production/files/2016-06/documents/ll_compressorsoffline.pdf" TargetMode="External" Id="rId5"/><Relationship Type="http://schemas.openxmlformats.org/officeDocument/2006/relationships/hyperlink" Target="https://www.epa.gov/sites/production/files/2017-09/documents/2-devices_colorado2004.pdf" TargetMode="External" Id="rId6"/><Relationship Type="http://schemas.openxmlformats.org/officeDocument/2006/relationships/hyperlink" Target="https://www.epa.gov/sites/production/files/2016-06/documents/ll_dimgatestat.pdf" TargetMode="External" Id="rId7"/><Relationship Type="http://schemas.openxmlformats.org/officeDocument/2006/relationships/hyperlink" Target="https://www.epa.gov/sites/production/files/2016-06/documents/ll_dimcompstat.pdf" TargetMode="External" Id="rId8"/><Relationship Type="http://schemas.openxmlformats.org/officeDocument/2006/relationships/hyperlink" Target="https://www.epa.gov/sites/production/files/2016-06/documents/ll_dimcompstat.pdf" TargetMode="External" Id="rId9"/><Relationship Type="http://schemas.openxmlformats.org/officeDocument/2006/relationships/hyperlink" Target="https://archive.epa.gov/nrmrl/archive-etv/web/pdf/sriusepavsghg04.pdf" TargetMode="External" Id="rId10"/><Relationship Type="http://schemas.openxmlformats.org/officeDocument/2006/relationships/hyperlink" Target="https://www.epa.gov/sites/production/files/2016-06/documents/ll_flashtanks3.pdf" TargetMode="External" Id="rId11"/><Relationship Type="http://schemas.openxmlformats.org/officeDocument/2006/relationships/hyperlink" Target="https://www.epa.gov/sites/production/files/2016-06/documents/ll_dimcompstat.pdf" TargetMode="External" Id="rId12"/><Relationship Type="http://schemas.openxmlformats.org/officeDocument/2006/relationships/hyperlink" Target="https://www.transtechenergy.com/surge-tanks-fabrication" TargetMode="External" Id="rId13"/><Relationship Type="http://schemas.openxmlformats.org/officeDocument/2006/relationships/hyperlink" Target="https://www.epa.gov/sites/production/files/2016-06/documents/ll_dimgatestat.pdf" TargetMode="External" Id="rId14"/><Relationship Type="http://schemas.openxmlformats.org/officeDocument/2006/relationships/hyperlink" Target="https://www.epa.gov/sites/production/files/2016-06/documents/ll_rodpack.pdf" TargetMode="External" Id="rId15"/><Relationship Type="http://schemas.openxmlformats.org/officeDocument/2006/relationships/hyperlink" Target="https://www.epa.gov/sites/production/files/2016-06/documents/ll_rodpack.pdf" TargetMode="External" Id="rId16"/><Relationship Type="http://schemas.openxmlformats.org/officeDocument/2006/relationships/hyperlink" Target="https://www.epa.gov/sites/production/files/2016-06/documents/ll_instrument_air.pdf" TargetMode="External" Id="rId17"/><Relationship Type="http://schemas.openxmlformats.org/officeDocument/2006/relationships/hyperlink" Target="https://www.epa.gov/sites/production/files/2016-06/documents/reduced_emissions_completions.pdf" TargetMode="External" Id="rId18"/><Relationship Type="http://schemas.openxmlformats.org/officeDocument/2006/relationships/hyperlink" Target="https://www.epa.gov/sites/production/files/2016-06/documents/ll_dimcompstat.pdf" TargetMode="External" Id="rId19"/></Relationships>
</file>

<file path=xl/worksheets/_rels/sheet12.xml.rels><Relationships xmlns="http://schemas.openxmlformats.org/package/2006/relationships"><Relationship Type="http://schemas.openxmlformats.org/officeDocument/2006/relationships/hyperlink" Target="https://www.naics.com/naics-code-description/?code=3273" TargetMode="External" Id="rId1"/><Relationship Type="http://schemas.openxmlformats.org/officeDocument/2006/relationships/hyperlink" Target="https://www.naics.com/naics-code-description/?code=3274" TargetMode="External" Id="rId2"/></Relationships>
</file>

<file path=xl/worksheets/_rels/sheet14.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N155"/>
  <sheetViews>
    <sheetView workbookViewId="0">
      <selection activeCell="A1" sqref="A1"/>
    </sheetView>
  </sheetViews>
  <sheetFormatPr baseColWidth="8" defaultColWidth="12.63" defaultRowHeight="15" customHeight="1"/>
  <cols>
    <col width="7.63" customWidth="1" style="120" min="1" max="1"/>
    <col width="97" customWidth="1" style="120" min="2" max="2"/>
    <col width="7.63" customWidth="1" style="120" min="3" max="5"/>
    <col width="10.88" customWidth="1" style="120" min="6" max="6"/>
    <col width="7.63" customWidth="1" style="120" min="7" max="26"/>
  </cols>
  <sheetData>
    <row r="1">
      <c r="A1" s="1" t="inlineStr">
        <is>
          <t>PERAC Process Emissions, Reductions, and Costs</t>
        </is>
      </c>
      <c r="B1" s="2" t="inlineStr">
        <is>
          <t>Nevada</t>
        </is>
      </c>
      <c r="F1" s="2" t="inlineStr">
        <is>
          <t>Alabama</t>
        </is>
      </c>
      <c r="G1" s="2" t="inlineStr">
        <is>
          <t>AL</t>
        </is>
      </c>
    </row>
    <row r="2">
      <c r="A2" s="1" t="inlineStr">
        <is>
          <t>PERAC Marginal Cost Definitions</t>
        </is>
      </c>
      <c r="B2" s="2">
        <f>LOOKUP(B1,F1:G50,G1:G50)</f>
        <v/>
      </c>
      <c r="F2" s="2" t="inlineStr">
        <is>
          <t>Alaska</t>
        </is>
      </c>
      <c r="G2" s="2" t="inlineStr">
        <is>
          <t>AK</t>
        </is>
      </c>
    </row>
    <row r="3">
      <c r="F3" s="2" t="inlineStr">
        <is>
          <t>Arizona</t>
        </is>
      </c>
      <c r="G3" s="2" t="inlineStr">
        <is>
          <t>AZ</t>
        </is>
      </c>
    </row>
    <row r="4">
      <c r="A4" s="1" t="inlineStr">
        <is>
          <t>Sources:</t>
        </is>
      </c>
      <c r="B4" s="3" t="inlineStr">
        <is>
          <t>BAU Emissions, Reductions, and Costs</t>
        </is>
      </c>
      <c r="F4" s="2" t="inlineStr">
        <is>
          <t>Arkansas</t>
        </is>
      </c>
      <c r="G4" s="2" t="inlineStr">
        <is>
          <t>AR</t>
        </is>
      </c>
    </row>
    <row r="5">
      <c r="B5" s="2" t="inlineStr">
        <is>
          <t>U.S. EPA</t>
        </is>
      </c>
      <c r="F5" s="2" t="inlineStr">
        <is>
          <t>California</t>
        </is>
      </c>
      <c r="G5" s="2" t="inlineStr">
        <is>
          <t>CA</t>
        </is>
      </c>
    </row>
    <row r="6">
      <c r="B6" s="4" t="n">
        <v>2019</v>
      </c>
      <c r="F6" s="2" t="inlineStr">
        <is>
          <t>Colorado</t>
        </is>
      </c>
      <c r="G6" s="2" t="inlineStr">
        <is>
          <t>CO</t>
        </is>
      </c>
    </row>
    <row r="7">
      <c r="B7" s="2" t="inlineStr">
        <is>
          <t>Global Non-CO2 Greenhouse Gas Emission Projections &amp; Mitigation Potential: 2015-2050</t>
        </is>
      </c>
      <c r="F7" s="2" t="inlineStr">
        <is>
          <t>Connecticut</t>
        </is>
      </c>
      <c r="G7" s="2" t="inlineStr">
        <is>
          <t>CT</t>
        </is>
      </c>
    </row>
    <row r="8">
      <c r="B8" s="5" t="inlineStr">
        <is>
          <t>https://www.epa.gov/global-mitigation-non-co2-greenhouse-gases/global-non-co2-greenhouse-gas-emission-projections</t>
        </is>
      </c>
      <c r="F8" s="2" t="inlineStr">
        <is>
          <t>Delaware</t>
        </is>
      </c>
      <c r="G8" s="2" t="inlineStr">
        <is>
          <t>DE</t>
        </is>
      </c>
    </row>
    <row r="9">
      <c r="B9" s="2" t="inlineStr">
        <is>
          <t>Non-CO2 Report Data Annex (data vintage 9/30/2019)</t>
        </is>
      </c>
      <c r="F9" s="2" t="inlineStr">
        <is>
          <t>Florida</t>
        </is>
      </c>
      <c r="G9" s="2" t="inlineStr">
        <is>
          <t>FL</t>
        </is>
      </c>
    </row>
    <row r="10">
      <c r="F10" s="2" t="inlineStr">
        <is>
          <t>Georgia</t>
        </is>
      </c>
      <c r="G10" s="2" t="inlineStr">
        <is>
          <t>GA</t>
        </is>
      </c>
    </row>
    <row r="11">
      <c r="B11" s="3" t="inlineStr">
        <is>
          <t>U.S. Methane Leakage Multiplier</t>
        </is>
      </c>
      <c r="F11" s="2" t="inlineStr">
        <is>
          <t>Hawaii</t>
        </is>
      </c>
      <c r="G11" s="2" t="inlineStr">
        <is>
          <t>HI</t>
        </is>
      </c>
    </row>
    <row r="12">
      <c r="B12" s="2" t="inlineStr">
        <is>
          <t>Alvarez et al.</t>
        </is>
      </c>
      <c r="F12" s="2" t="inlineStr">
        <is>
          <t>Idaho</t>
        </is>
      </c>
      <c r="G12" s="2" t="inlineStr">
        <is>
          <t>ID</t>
        </is>
      </c>
    </row>
    <row r="13">
      <c r="B13" s="4" t="n">
        <v>2018</v>
      </c>
      <c r="F13" s="2" t="inlineStr">
        <is>
          <t>Illinois</t>
        </is>
      </c>
      <c r="G13" s="2" t="inlineStr">
        <is>
          <t>IL</t>
        </is>
      </c>
    </row>
    <row r="14">
      <c r="B14" s="2" t="inlineStr">
        <is>
          <t>Assessment of methane emissions from the U.S. oil and gas supply chain</t>
        </is>
      </c>
      <c r="F14" s="2" t="inlineStr">
        <is>
          <t>Indiana</t>
        </is>
      </c>
      <c r="G14" s="2" t="inlineStr">
        <is>
          <t>IN</t>
        </is>
      </c>
    </row>
    <row r="15">
      <c r="B15" s="5" t="inlineStr">
        <is>
          <t>https://science.sciencemag.org/content/361/6398/186</t>
        </is>
      </c>
      <c r="F15" s="2" t="inlineStr">
        <is>
          <t>Iowa</t>
        </is>
      </c>
      <c r="G15" s="2" t="inlineStr">
        <is>
          <t>IA</t>
        </is>
      </c>
    </row>
    <row r="16">
      <c r="B16" s="2" t="inlineStr">
        <is>
          <t>Table 1</t>
        </is>
      </c>
      <c r="F16" s="2" t="inlineStr">
        <is>
          <t>Kansas</t>
        </is>
      </c>
      <c r="G16" s="2" t="inlineStr">
        <is>
          <t>KS</t>
        </is>
      </c>
    </row>
    <row r="17">
      <c r="F17" s="2" t="inlineStr">
        <is>
          <t>Kentucky</t>
        </is>
      </c>
      <c r="G17" s="2" t="inlineStr">
        <is>
          <t>KY</t>
        </is>
      </c>
    </row>
    <row r="18">
      <c r="B18" s="3" t="inlineStr">
        <is>
          <t>Backing out U.S. SNAP Program Effects on F-Gases</t>
        </is>
      </c>
      <c r="F18" s="2" t="inlineStr">
        <is>
          <t>Louisiana</t>
        </is>
      </c>
      <c r="G18" s="2" t="inlineStr">
        <is>
          <t>LA</t>
        </is>
      </c>
    </row>
    <row r="19">
      <c r="B19" s="6" t="inlineStr">
        <is>
          <t>U.S. EPA</t>
        </is>
      </c>
      <c r="F19" s="2" t="inlineStr">
        <is>
          <t>Maine</t>
        </is>
      </c>
      <c r="G19" s="2" t="inlineStr">
        <is>
          <t>ME</t>
        </is>
      </c>
    </row>
    <row r="20">
      <c r="B20" s="4" t="n">
        <v>2015</v>
      </c>
      <c r="F20" s="2" t="inlineStr">
        <is>
          <t>Maryland</t>
        </is>
      </c>
      <c r="G20" s="2" t="inlineStr">
        <is>
          <t>MD</t>
        </is>
      </c>
    </row>
    <row r="21" ht="15.75" customHeight="1" s="120">
      <c r="B21" s="6" t="inlineStr">
        <is>
          <t>Climate Benefits of the SNAP Program Status Change Rule. July 2015</t>
        </is>
      </c>
      <c r="F21" s="2" t="inlineStr">
        <is>
          <t>Massachusetts</t>
        </is>
      </c>
      <c r="G21" s="2" t="inlineStr">
        <is>
          <t>MA</t>
        </is>
      </c>
    </row>
    <row r="22" ht="15.75" customHeight="1" s="120">
      <c r="B22" s="5" t="inlineStr">
        <is>
          <t>https://www.regulations.gov/document?D=EPA-HQ-OAR-2014-0198-0239</t>
        </is>
      </c>
      <c r="F22" s="2" t="inlineStr">
        <is>
          <t>Michigan</t>
        </is>
      </c>
      <c r="G22" s="2" t="inlineStr">
        <is>
          <t>MI</t>
        </is>
      </c>
    </row>
    <row r="23" ht="15.75" customHeight="1" s="120">
      <c r="B23" s="6" t="n"/>
      <c r="F23" s="2" t="inlineStr">
        <is>
          <t>Minnesota</t>
        </is>
      </c>
      <c r="G23" s="2" t="inlineStr">
        <is>
          <t>MN</t>
        </is>
      </c>
    </row>
    <row r="24" ht="15.75" customHeight="1" s="120">
      <c r="B24" s="6" t="inlineStr">
        <is>
          <t>U.S. EPA</t>
        </is>
      </c>
      <c r="F24" s="2" t="inlineStr">
        <is>
          <t>Mississippi</t>
        </is>
      </c>
      <c r="G24" s="2" t="inlineStr">
        <is>
          <t>MS</t>
        </is>
      </c>
    </row>
    <row r="25" ht="15.75" customHeight="1" s="120">
      <c r="B25" s="4" t="n">
        <v>2016</v>
      </c>
      <c r="F25" s="2" t="inlineStr">
        <is>
          <t>Missouri</t>
        </is>
      </c>
      <c r="G25" s="2" t="inlineStr">
        <is>
          <t>MO</t>
        </is>
      </c>
    </row>
    <row r="26" ht="15.75" customHeight="1" s="120">
      <c r="B26" s="4" t="inlineStr">
        <is>
          <t>Climate Benefits of the SNAP Program Status Change Rule. March 2016</t>
        </is>
      </c>
      <c r="F26" s="2" t="inlineStr">
        <is>
          <t>Montana</t>
        </is>
      </c>
      <c r="G26" s="2" t="inlineStr">
        <is>
          <t>MT</t>
        </is>
      </c>
    </row>
    <row r="27" ht="15.75" customHeight="1" s="120">
      <c r="B27" s="5" t="inlineStr">
        <is>
          <t>https://www.regulations.gov/document?D=EPA-HQ-OAR-2015-0663-0019</t>
        </is>
      </c>
      <c r="F27" s="2" t="inlineStr">
        <is>
          <t>Nebraska</t>
        </is>
      </c>
      <c r="G27" s="2" t="inlineStr">
        <is>
          <t>NE</t>
        </is>
      </c>
    </row>
    <row r="28" ht="15.75" customHeight="1" s="120">
      <c r="B28" s="6" t="n"/>
      <c r="F28" s="2" t="inlineStr">
        <is>
          <t>Nevada</t>
        </is>
      </c>
      <c r="G28" s="2" t="inlineStr">
        <is>
          <t>NV</t>
        </is>
      </c>
    </row>
    <row r="29" ht="15.75" customHeight="1" s="120">
      <c r="B29" s="6" t="inlineStr">
        <is>
          <t>International Institute for Applied Systems Analysis</t>
        </is>
      </c>
      <c r="F29" s="2" t="inlineStr">
        <is>
          <t>New Hampshire</t>
        </is>
      </c>
      <c r="G29" s="2" t="inlineStr">
        <is>
          <t>NH</t>
        </is>
      </c>
    </row>
    <row r="30" ht="15.75" customHeight="1" s="120">
      <c r="B30" s="4" t="n">
        <v>2016</v>
      </c>
      <c r="F30" s="2" t="inlineStr">
        <is>
          <t>New Jersey</t>
        </is>
      </c>
      <c r="G30" s="2" t="inlineStr">
        <is>
          <t>NJ</t>
        </is>
      </c>
    </row>
    <row r="31" ht="15.75" customHeight="1" s="120">
      <c r="B31" s="7" t="inlineStr">
        <is>
          <t>Global Emissions of Fluorinated Greenhouse Gases 2005-2050 With Abatement Potentials and Costs</t>
        </is>
      </c>
      <c r="F31" s="2" t="inlineStr">
        <is>
          <t>New Mexico</t>
        </is>
      </c>
      <c r="G31" s="2" t="inlineStr">
        <is>
          <t>NM</t>
        </is>
      </c>
    </row>
    <row r="32" ht="15.75" customHeight="1" s="120">
      <c r="B32" s="5" t="inlineStr">
        <is>
          <t>https://www.atmos-chem-phys.net/17/2795/2017/</t>
        </is>
      </c>
      <c r="F32" s="2" t="inlineStr">
        <is>
          <t>New York</t>
        </is>
      </c>
      <c r="G32" s="2" t="inlineStr">
        <is>
          <t>NY</t>
        </is>
      </c>
    </row>
    <row r="33" ht="15.75" customHeight="1" s="120">
      <c r="F33" s="2" t="inlineStr">
        <is>
          <t>North Carolina</t>
        </is>
      </c>
      <c r="G33" s="2" t="inlineStr">
        <is>
          <t>NC</t>
        </is>
      </c>
    </row>
    <row r="34" ht="15.75" customHeight="1" s="120">
      <c r="B34" s="3" t="inlineStr">
        <is>
          <t>Cement: Clinker Substitution Cost and CO2 Reduction</t>
        </is>
      </c>
      <c r="F34" s="2" t="inlineStr">
        <is>
          <t>North Dakota</t>
        </is>
      </c>
      <c r="G34" s="2" t="inlineStr">
        <is>
          <t>ND</t>
        </is>
      </c>
    </row>
    <row r="35" ht="15.75" customHeight="1" s="120">
      <c r="B35" s="6" t="inlineStr">
        <is>
          <t>United States Environmental Protection Agency</t>
        </is>
      </c>
      <c r="F35" s="2" t="inlineStr">
        <is>
          <t>Ohio</t>
        </is>
      </c>
      <c r="G35" s="2" t="inlineStr">
        <is>
          <t>OH</t>
        </is>
      </c>
    </row>
    <row r="36" ht="15.75" customHeight="1" s="120">
      <c r="B36" s="4" t="n">
        <v>2010</v>
      </c>
      <c r="F36" s="2" t="inlineStr">
        <is>
          <t>Oklahoma</t>
        </is>
      </c>
      <c r="G36" s="2" t="inlineStr">
        <is>
          <t>OK</t>
        </is>
      </c>
    </row>
    <row r="37" ht="15.75" customHeight="1" s="120">
      <c r="B37" s="6" t="inlineStr">
        <is>
          <t xml:space="preserve">Available and emerging technologies for reducing greenhouse gas emissions from the Portland cement industry
</t>
        </is>
      </c>
      <c r="F37" s="2" t="inlineStr">
        <is>
          <t>Oregon</t>
        </is>
      </c>
      <c r="G37" s="2" t="inlineStr">
        <is>
          <t>OR</t>
        </is>
      </c>
    </row>
    <row r="38" ht="15.75" customHeight="1" s="120">
      <c r="B38" s="5" t="inlineStr">
        <is>
          <t>http://www.epa.gov/nsr/ghgdocs/cement.pdf</t>
        </is>
      </c>
      <c r="F38" s="2" t="inlineStr">
        <is>
          <t>Pennsylvania</t>
        </is>
      </c>
      <c r="G38" s="2" t="inlineStr">
        <is>
          <t>PA</t>
        </is>
      </c>
    </row>
    <row r="39" ht="15.75" customHeight="1" s="120">
      <c r="B39" s="6" t="inlineStr">
        <is>
          <t>Page 13, Table 3, Row "Decarbonated Feedstocks"</t>
        </is>
      </c>
      <c r="F39" s="2" t="inlineStr">
        <is>
          <t>Rhode Island</t>
        </is>
      </c>
      <c r="G39" s="2" t="inlineStr">
        <is>
          <t>RI</t>
        </is>
      </c>
    </row>
    <row r="40" ht="15.75" customHeight="1" s="120">
      <c r="F40" s="2" t="inlineStr">
        <is>
          <t>South Carolina</t>
        </is>
      </c>
      <c r="G40" s="2" t="inlineStr">
        <is>
          <t>SC</t>
        </is>
      </c>
    </row>
    <row r="41" ht="15.75" customHeight="1" s="120">
      <c r="B41" s="3" t="inlineStr">
        <is>
          <t>Cement: Percentage of Clinker in the Start Year</t>
        </is>
      </c>
      <c r="F41" s="2" t="inlineStr">
        <is>
          <t>South Dakota</t>
        </is>
      </c>
      <c r="G41" s="2" t="inlineStr">
        <is>
          <t>SD</t>
        </is>
      </c>
    </row>
    <row r="42" ht="15.75" customHeight="1" s="120">
      <c r="B42" s="2" t="inlineStr">
        <is>
          <t>World Business Council for Sustainable Development</t>
        </is>
      </c>
      <c r="F42" s="2" t="inlineStr">
        <is>
          <t>Tennessee</t>
        </is>
      </c>
      <c r="G42" s="2" t="inlineStr">
        <is>
          <t>TN</t>
        </is>
      </c>
    </row>
    <row r="43" ht="15.75" customHeight="1" s="120">
      <c r="B43" s="4" t="n">
        <v>2009</v>
      </c>
      <c r="F43" s="2" t="inlineStr">
        <is>
          <t>Texas</t>
        </is>
      </c>
      <c r="G43" s="2" t="inlineStr">
        <is>
          <t>TX</t>
        </is>
      </c>
    </row>
    <row r="44" ht="15.75" customHeight="1" s="120">
      <c r="B44" s="2" t="inlineStr">
        <is>
          <t>Cement Industry Energy and CO2 Performance: Getting the Numbers Right</t>
        </is>
      </c>
      <c r="F44" s="2" t="inlineStr">
        <is>
          <t>Utah</t>
        </is>
      </c>
      <c r="G44" s="2" t="inlineStr">
        <is>
          <t>UT</t>
        </is>
      </c>
    </row>
    <row r="45" ht="15.75" customHeight="1" s="120">
      <c r="B45" s="5" t="inlineStr">
        <is>
          <t>http://docs.wbcsd.org/2009/06/CementIndustryEnergyAndCO2Performance.pdf</t>
        </is>
      </c>
      <c r="F45" s="2" t="inlineStr">
        <is>
          <t>Vermont</t>
        </is>
      </c>
      <c r="G45" s="2" t="inlineStr">
        <is>
          <t>VT</t>
        </is>
      </c>
    </row>
    <row r="46" ht="15.75" customHeight="1" s="120">
      <c r="B46" s="2" t="inlineStr">
        <is>
          <t>Page 22, Figure 5.7</t>
        </is>
      </c>
      <c r="F46" s="2" t="inlineStr">
        <is>
          <t>Virginia</t>
        </is>
      </c>
      <c r="G46" s="2" t="inlineStr">
        <is>
          <t>VA</t>
        </is>
      </c>
    </row>
    <row r="47" ht="15.75" customHeight="1" s="120">
      <c r="F47" s="2" t="inlineStr">
        <is>
          <t>Washington</t>
        </is>
      </c>
      <c r="G47" s="2" t="inlineStr">
        <is>
          <t>WA</t>
        </is>
      </c>
    </row>
    <row r="48" ht="15.75" customHeight="1" s="120">
      <c r="B48" s="3" t="inlineStr">
        <is>
          <t>Cement: Achievable Percentage of Clinker in End Year</t>
        </is>
      </c>
      <c r="F48" s="2" t="inlineStr">
        <is>
          <t>West Virginia</t>
        </is>
      </c>
      <c r="G48" s="2" t="inlineStr">
        <is>
          <t>WV</t>
        </is>
      </c>
    </row>
    <row r="49" ht="15.75" customHeight="1" s="120">
      <c r="B49" s="2" t="inlineStr">
        <is>
          <t>International Energy Agency and Cement Sustainability Initiative</t>
        </is>
      </c>
      <c r="F49" s="2" t="inlineStr">
        <is>
          <t>Wisconsin</t>
        </is>
      </c>
      <c r="G49" s="2" t="inlineStr">
        <is>
          <t>WI</t>
        </is>
      </c>
    </row>
    <row r="50" ht="15.75" customHeight="1" s="120">
      <c r="B50" s="4" t="n">
        <v>2018</v>
      </c>
      <c r="F50" s="2" t="inlineStr">
        <is>
          <t>Wyoming</t>
        </is>
      </c>
      <c r="G50" s="2" t="inlineStr">
        <is>
          <t>WY</t>
        </is>
      </c>
    </row>
    <row r="51" ht="15.75" customHeight="1" s="120">
      <c r="B51" s="2" t="inlineStr">
        <is>
          <t>Technology Roadmap: Low-Carbon Transition in the Cement Industry</t>
        </is>
      </c>
    </row>
    <row r="52" ht="15.75" customHeight="1" s="120">
      <c r="B52" s="5" t="inlineStr">
        <is>
          <t>https://www.iea.org/publications/freepublications/publication/TechnologyRoadmapLowCarbonTransitionintheCementIndustry.pdf</t>
        </is>
      </c>
    </row>
    <row r="53" ht="15.75" customHeight="1" s="120">
      <c r="B53" s="2" t="inlineStr">
        <is>
          <t>p 41, last paragraph</t>
        </is>
      </c>
    </row>
    <row r="54" ht="15.75" customHeight="1" s="120"/>
    <row r="55" ht="15.75" customHeight="1" s="120">
      <c r="B55" s="3" t="inlineStr">
        <is>
          <t>Cement: 2016 Process CO2 Emissions</t>
        </is>
      </c>
    </row>
    <row r="56" ht="15.75" customHeight="1" s="120">
      <c r="B56" s="8" t="inlineStr">
        <is>
          <t>See indst/BPEiC</t>
        </is>
      </c>
    </row>
    <row r="57" ht="15.75" customHeight="1" s="120"/>
    <row r="58" ht="15.75" customHeight="1" s="120">
      <c r="B58" s="3" t="inlineStr">
        <is>
          <t>Cement: Process CO2 Growth</t>
        </is>
      </c>
    </row>
    <row r="59" ht="15.75" customHeight="1" s="120">
      <c r="B59" s="8" t="inlineStr">
        <is>
          <t>See indst/BPEiC</t>
        </is>
      </c>
    </row>
    <row r="60" ht="15.75" customHeight="1" s="120"/>
    <row r="61" ht="15.75" customHeight="1" s="120">
      <c r="B61" s="3" t="inlineStr">
        <is>
          <t>F-gas: Downscaling by State</t>
        </is>
      </c>
      <c r="F61" s="9" t="inlineStr">
        <is>
          <t xml:space="preserve">The divisions were created by NAICS codes: </t>
        </is>
      </c>
      <c r="G61" s="10" t="n"/>
      <c r="H61" s="10" t="n"/>
      <c r="I61" s="10" t="n"/>
      <c r="J61" s="10" t="n"/>
      <c r="K61" s="10" t="n"/>
      <c r="L61" s="10" t="n"/>
      <c r="M61" s="10" t="n"/>
      <c r="N61" s="11" t="n"/>
    </row>
    <row r="62" ht="15.75" customHeight="1" s="120">
      <c r="B62" s="15" t="inlineStr">
        <is>
          <t>See indst/BPEiC</t>
        </is>
      </c>
      <c r="C62" s="6" t="n"/>
      <c r="D62" s="6" t="n"/>
      <c r="E62" s="6" t="n"/>
      <c r="F62" s="13" t="inlineStr">
        <is>
          <t xml:space="preserve">Cement and other Carbonates </t>
        </is>
      </c>
      <c r="G62" s="6" t="n"/>
      <c r="H62" s="6" t="n"/>
      <c r="I62" s="6" t="n"/>
      <c r="J62" s="6" t="n"/>
      <c r="K62" s="6" t="n"/>
      <c r="L62" s="6" t="n"/>
      <c r="M62" s="6" t="n"/>
      <c r="N62" s="14" t="n"/>
    </row>
    <row r="63" ht="15.75" customHeight="1" s="120">
      <c r="B63" s="15" t="n"/>
      <c r="C63" s="6" t="n"/>
      <c r="D63" s="6" t="n"/>
      <c r="E63" s="6" t="n"/>
      <c r="F63" s="16" t="inlineStr">
        <is>
          <t xml:space="preserve">3273 </t>
        </is>
      </c>
      <c r="G63" s="6" t="n"/>
      <c r="H63" s="6" t="n"/>
      <c r="I63" s="6" t="n"/>
      <c r="J63" s="6" t="n"/>
      <c r="K63" s="6" t="n"/>
      <c r="L63" s="6" t="n"/>
      <c r="M63" s="6" t="n"/>
      <c r="N63" s="14" t="n"/>
    </row>
    <row r="64" ht="15.75" customHeight="1" s="120">
      <c r="B64" s="17" t="n"/>
      <c r="F64" s="16" t="inlineStr">
        <is>
          <t xml:space="preserve">3274 </t>
        </is>
      </c>
      <c r="G64" s="6" t="n"/>
      <c r="H64" s="6" t="n"/>
      <c r="I64" s="6" t="n"/>
      <c r="J64" s="6" t="n"/>
      <c r="K64" s="6" t="n"/>
      <c r="L64" s="6" t="n"/>
      <c r="M64" s="6" t="n"/>
      <c r="N64" s="14" t="n"/>
    </row>
    <row r="65" ht="15.75" customHeight="1" s="120">
      <c r="B65" s="18" t="n"/>
      <c r="F65" s="13" t="inlineStr">
        <is>
          <t xml:space="preserve">natural gas and petroleum systems </t>
        </is>
      </c>
      <c r="G65" s="6" t="n"/>
      <c r="H65" s="6" t="n"/>
      <c r="I65" s="6" t="n"/>
      <c r="J65" s="6" t="n"/>
      <c r="K65" s="6" t="n"/>
      <c r="L65" s="6" t="n"/>
      <c r="M65" s="6" t="n"/>
      <c r="N65" s="14" t="n"/>
    </row>
    <row r="66" ht="15.75" customHeight="1" s="120">
      <c r="B66" s="17" t="n"/>
      <c r="F66" s="19" t="inlineStr">
        <is>
          <t xml:space="preserve">2111                     Oil and Gas Extraction      </t>
        </is>
      </c>
      <c r="G66" s="6" t="n"/>
      <c r="H66" s="6" t="n"/>
      <c r="I66" s="6" t="n"/>
      <c r="J66" s="6" t="n"/>
      <c r="K66" s="6" t="n"/>
      <c r="L66" s="6" t="n"/>
      <c r="M66" s="6" t="n"/>
      <c r="N66" s="14" t="n"/>
    </row>
    <row r="67" ht="15.75" customHeight="1" s="120">
      <c r="F67" s="19" t="inlineStr">
        <is>
          <t xml:space="preserve">211120                 Crude Petroleum Extraction          </t>
        </is>
      </c>
      <c r="G67" s="6" t="n"/>
      <c r="H67" s="6" t="n"/>
      <c r="I67" s="6" t="n"/>
      <c r="J67" s="6" t="n"/>
      <c r="K67" s="6" t="n"/>
      <c r="L67" s="6" t="n"/>
      <c r="M67" s="6" t="n"/>
      <c r="N67" s="14" t="n"/>
    </row>
    <row r="68" ht="15.75" customHeight="1" s="120">
      <c r="B68" s="3" t="inlineStr">
        <is>
          <t>Cement and other carbonates, Chemicals, Natural Gas, Coal, Iron and Steel, Other Industrial Emissions: Downscaled by State</t>
        </is>
      </c>
      <c r="F68" s="19" t="inlineStr">
        <is>
          <t xml:space="preserve">211130                 Natural Gas Extraction </t>
        </is>
      </c>
      <c r="G68" s="6" t="n"/>
      <c r="H68" s="6" t="n"/>
      <c r="I68" s="6" t="n"/>
      <c r="J68" s="6" t="n"/>
      <c r="K68" s="6" t="n"/>
      <c r="L68" s="6" t="n"/>
      <c r="M68" s="6" t="n"/>
      <c r="N68" s="14" t="n"/>
    </row>
    <row r="69" ht="15.75" customHeight="1" s="120">
      <c r="B69" s="2" t="inlineStr">
        <is>
          <t>EPA</t>
        </is>
      </c>
      <c r="F69" s="19" t="inlineStr">
        <is>
          <t xml:space="preserve">2131                     Support Activities for Mining         </t>
        </is>
      </c>
      <c r="G69" s="6" t="n"/>
      <c r="H69" s="6" t="n"/>
      <c r="I69" s="6" t="n"/>
      <c r="J69" s="6" t="n"/>
      <c r="K69" s="6" t="n"/>
      <c r="L69" s="6" t="n"/>
      <c r="M69" s="6" t="n"/>
      <c r="N69" s="14" t="n"/>
    </row>
    <row r="70" ht="15.75" customHeight="1" s="120">
      <c r="B70" s="4" t="n">
        <v>2018</v>
      </c>
      <c r="F70" s="19" t="inlineStr">
        <is>
          <t xml:space="preserve">213111                 Drilling Oil and Gas Wells                </t>
        </is>
      </c>
      <c r="G70" s="6" t="n"/>
      <c r="H70" s="6" t="n"/>
      <c r="I70" s="6" t="n"/>
      <c r="J70" s="6" t="n"/>
      <c r="K70" s="6" t="n"/>
      <c r="L70" s="6" t="n"/>
      <c r="M70" s="6" t="n"/>
      <c r="N70" s="14" t="n"/>
    </row>
    <row r="71" ht="15.75" customHeight="1" s="120">
      <c r="B71" s="4" t="inlineStr">
        <is>
          <t xml:space="preserve">Facility Level Information on GreenHouse gases Tool (FLIGHT) </t>
        </is>
      </c>
      <c r="F71" s="19" t="inlineStr">
        <is>
          <t xml:space="preserve">213112                 Support Activities for Oil and Gas Operations </t>
        </is>
      </c>
      <c r="G71" s="6" t="n"/>
      <c r="H71" s="6" t="n"/>
      <c r="I71" s="6" t="n"/>
      <c r="J71" s="6" t="n"/>
      <c r="K71" s="6" t="n"/>
      <c r="L71" s="6" t="n"/>
      <c r="M71" s="6" t="n"/>
      <c r="N71" s="14" t="n"/>
    </row>
    <row r="72" ht="15.75" customHeight="1" s="120">
      <c r="B72" s="20" t="inlineStr">
        <is>
          <t>https://ghgdata.epa.gov/ghgp/main.do</t>
        </is>
      </c>
      <c r="F72" s="19" t="inlineStr">
        <is>
          <t xml:space="preserve">2212                     Natural Gas Distribution  </t>
        </is>
      </c>
      <c r="G72" s="6" t="n"/>
      <c r="H72" s="6" t="n"/>
      <c r="I72" s="6" t="n"/>
      <c r="J72" s="6" t="n"/>
      <c r="K72" s="6" t="n"/>
      <c r="L72" s="6" t="n"/>
      <c r="M72" s="6" t="n"/>
      <c r="N72" s="14" t="n"/>
    </row>
    <row r="73" ht="15.75" customHeight="1" s="120">
      <c r="B73" s="2" t="inlineStr">
        <is>
          <t>Ran script that classified emission sources by NAICs code to find fraction of national emissions</t>
        </is>
      </c>
      <c r="F73" s="19" t="inlineStr">
        <is>
          <t xml:space="preserve">221210                 Natural Gas Distribution </t>
        </is>
      </c>
      <c r="G73" s="6" t="n"/>
      <c r="H73" s="6" t="n"/>
      <c r="I73" s="6" t="n"/>
      <c r="J73" s="6" t="n"/>
      <c r="K73" s="6" t="n"/>
      <c r="L73" s="6" t="n"/>
      <c r="M73" s="6" t="n"/>
      <c r="N73" s="14" t="n"/>
    </row>
    <row r="74" ht="15.75" customHeight="1" s="120">
      <c r="F74" s="19" t="inlineStr">
        <is>
          <t xml:space="preserve">4861                     Pipeline Transportation of Crude Oil </t>
        </is>
      </c>
      <c r="G74" s="6" t="n"/>
      <c r="H74" s="6" t="n"/>
      <c r="I74" s="6" t="n"/>
      <c r="J74" s="6" t="n"/>
      <c r="K74" s="6" t="n"/>
      <c r="L74" s="6" t="n"/>
      <c r="M74" s="6" t="n"/>
      <c r="N74" s="14" t="n"/>
    </row>
    <row r="75" ht="15.75" customHeight="1" s="120">
      <c r="B75" s="21" t="inlineStr">
        <is>
          <t>Crops &amp; Rice, Livestock: Downscaled by State</t>
        </is>
      </c>
      <c r="F75" s="19" t="inlineStr">
        <is>
          <t xml:space="preserve">4862                     Pipeline Transportation of Natural Gas </t>
        </is>
      </c>
      <c r="G75" s="6" t="n"/>
      <c r="H75" s="6" t="n"/>
      <c r="I75" s="6" t="n"/>
      <c r="J75" s="6" t="n"/>
      <c r="K75" s="6" t="n"/>
      <c r="L75" s="6" t="n"/>
      <c r="M75" s="6" t="n"/>
      <c r="N75" s="14" t="n"/>
    </row>
    <row r="76" ht="15.75" customHeight="1" s="120">
      <c r="B76" s="2" t="inlineStr">
        <is>
          <t xml:space="preserve">EPA </t>
        </is>
      </c>
      <c r="F76" s="19" t="n"/>
      <c r="G76" s="6" t="n"/>
      <c r="H76" s="6" t="n"/>
      <c r="I76" s="6" t="n"/>
      <c r="J76" s="6" t="n"/>
      <c r="K76" s="6" t="n"/>
      <c r="L76" s="6" t="n"/>
      <c r="M76" s="6" t="n"/>
      <c r="N76" s="14" t="n"/>
    </row>
    <row r="77" ht="15.75" customHeight="1" s="120">
      <c r="B77" s="4" t="n">
        <v>2017</v>
      </c>
      <c r="F77" s="13" t="inlineStr">
        <is>
          <t xml:space="preserve">Iron and Steel </t>
        </is>
      </c>
      <c r="G77" s="6" t="n"/>
      <c r="H77" s="6" t="n"/>
      <c r="I77" s="6" t="n"/>
      <c r="J77" s="6" t="n"/>
      <c r="K77" s="6" t="n"/>
      <c r="L77" s="6" t="n"/>
      <c r="M77" s="6" t="n"/>
      <c r="N77" s="14" t="n"/>
    </row>
    <row r="78" ht="15.75" customHeight="1" s="120">
      <c r="B78" s="2" t="inlineStr">
        <is>
          <t>State Inventory Tool Output Dataframe: Agriculture</t>
        </is>
      </c>
      <c r="F78" s="19" t="inlineStr">
        <is>
          <t xml:space="preserve">3315     Foundries </t>
        </is>
      </c>
      <c r="G78" s="6" t="n"/>
      <c r="H78" s="6" t="n"/>
      <c r="I78" s="6" t="n"/>
      <c r="J78" s="6" t="n"/>
      <c r="K78" s="6" t="n"/>
      <c r="L78" s="6" t="n"/>
      <c r="M78" s="6" t="n"/>
      <c r="N78" s="14" t="n"/>
    </row>
    <row r="79" ht="15.75" customHeight="1" s="120">
      <c r="B79" s="5" t="inlineStr">
        <is>
          <t>https://www.epa.gov/statelocalenergy/download-state-inventory-and-projection-tool</t>
        </is>
      </c>
      <c r="F79" s="19" t="inlineStr">
        <is>
          <t xml:space="preserve">3321     Forging and Stamping </t>
        </is>
      </c>
      <c r="G79" s="6" t="n"/>
      <c r="H79" s="6" t="n"/>
      <c r="I79" s="6" t="n"/>
      <c r="J79" s="6" t="n"/>
      <c r="K79" s="6" t="n"/>
      <c r="L79" s="6" t="n"/>
      <c r="M79" s="6" t="n"/>
      <c r="N79" s="14" t="n"/>
    </row>
    <row r="80" ht="15.75" customHeight="1" s="120">
      <c r="F80" s="19" t="inlineStr">
        <is>
          <t xml:space="preserve">3312     Steel Product Manufacturing from Purchased Steel </t>
        </is>
      </c>
      <c r="G80" s="6" t="n"/>
      <c r="H80" s="6" t="n"/>
      <c r="I80" s="6" t="n"/>
      <c r="J80" s="6" t="n"/>
      <c r="K80" s="6" t="n"/>
      <c r="L80" s="6" t="n"/>
      <c r="M80" s="6" t="n"/>
      <c r="N80" s="14" t="n"/>
    </row>
    <row r="81" ht="15.75" customHeight="1" s="120">
      <c r="B81" s="21" t="inlineStr">
        <is>
          <t>Coal Mine Methane: Downscaled by State</t>
        </is>
      </c>
      <c r="F81" s="19" t="inlineStr">
        <is>
          <t xml:space="preserve">3311     Iron and Steel Mills and Ferroalloy Manufacturing </t>
        </is>
      </c>
      <c r="G81" s="6" t="n"/>
      <c r="H81" s="6" t="n"/>
      <c r="I81" s="6" t="n"/>
      <c r="J81" s="6" t="n"/>
      <c r="K81" s="6" t="n"/>
      <c r="L81" s="6" t="n"/>
      <c r="M81" s="6" t="n"/>
      <c r="N81" s="14" t="n"/>
    </row>
    <row r="82" ht="15.75" customHeight="1" s="120">
      <c r="B82" s="2" t="inlineStr">
        <is>
          <t xml:space="preserve">EPA </t>
        </is>
      </c>
      <c r="F82" s="13" t="inlineStr">
        <is>
          <t xml:space="preserve">Chemicals </t>
        </is>
      </c>
      <c r="G82" s="6" t="n"/>
      <c r="H82" s="6" t="n"/>
      <c r="I82" s="6" t="n"/>
      <c r="J82" s="6" t="n"/>
      <c r="K82" s="6" t="n"/>
      <c r="L82" s="6" t="n"/>
      <c r="M82" s="6" t="n"/>
      <c r="N82" s="14" t="n"/>
    </row>
    <row r="83" ht="15.75" customHeight="1" s="120">
      <c r="B83" s="4" t="n">
        <v>2017</v>
      </c>
      <c r="F83" s="19" t="inlineStr">
        <is>
          <t xml:space="preserve">3251     Basic Chemical Manufacturing </t>
        </is>
      </c>
      <c r="G83" s="6" t="n"/>
      <c r="H83" s="6" t="n"/>
      <c r="I83" s="6" t="n"/>
      <c r="J83" s="6" t="n"/>
      <c r="K83" s="6" t="n"/>
      <c r="L83" s="6" t="n"/>
      <c r="M83" s="6" t="n"/>
      <c r="N83" s="14" t="n"/>
    </row>
    <row r="84" ht="15.75" customHeight="1" s="120">
      <c r="B84" s="2" t="inlineStr">
        <is>
          <t>State Inventory Tool Output Dataframe: Coal</t>
        </is>
      </c>
      <c r="F84" s="19" t="inlineStr">
        <is>
          <t xml:space="preserve">3252     Resin, Synthetic Rubber, and Artificial and Synthetic Fibers and Filaments Manufacturing </t>
        </is>
      </c>
      <c r="G84" s="6" t="n"/>
      <c r="H84" s="6" t="n"/>
      <c r="I84" s="6" t="n"/>
      <c r="J84" s="6" t="n"/>
      <c r="K84" s="6" t="n"/>
      <c r="L84" s="6" t="n"/>
      <c r="M84" s="6" t="n"/>
      <c r="N84" s="14" t="n"/>
    </row>
    <row r="85" ht="15.75" customHeight="1" s="120">
      <c r="B85" s="5" t="inlineStr">
        <is>
          <t>https://www.epa.gov/statelocalenergy/download-state-inventory-and-projection-tool</t>
        </is>
      </c>
      <c r="F85" s="19" t="inlineStr">
        <is>
          <t xml:space="preserve">3253     Pesticide, Fertilizer, and Other Agricultural Chemical Manufacturing </t>
        </is>
      </c>
      <c r="G85" s="6" t="n"/>
      <c r="H85" s="6" t="n"/>
      <c r="I85" s="6" t="n"/>
      <c r="J85" s="6" t="n"/>
      <c r="K85" s="6" t="n"/>
      <c r="L85" s="6" t="n"/>
      <c r="M85" s="6" t="n"/>
      <c r="N85" s="14" t="n"/>
    </row>
    <row r="86" ht="15.75" customHeight="1" s="120">
      <c r="F86" s="19" t="inlineStr">
        <is>
          <t xml:space="preserve">3259     Other Chemical Product and Preparation Manufacturing </t>
        </is>
      </c>
      <c r="G86" s="6" t="n"/>
      <c r="H86" s="6" t="n"/>
      <c r="I86" s="6" t="n"/>
      <c r="J86" s="6" t="n"/>
      <c r="K86" s="6" t="n"/>
      <c r="L86" s="6" t="n"/>
      <c r="M86" s="6" t="n"/>
      <c r="N86" s="14" t="n"/>
    </row>
    <row r="87" ht="15.75" customHeight="1" s="120">
      <c r="B87" s="21" t="inlineStr">
        <is>
          <t>Solid Waste: Downscaled by State</t>
        </is>
      </c>
      <c r="F87" s="22" t="inlineStr">
        <is>
          <t xml:space="preserve">3261     Plastics Product Manufacturing </t>
        </is>
      </c>
      <c r="G87" s="23" t="n"/>
      <c r="H87" s="23" t="n"/>
      <c r="I87" s="23" t="n"/>
      <c r="J87" s="23" t="n"/>
      <c r="K87" s="23" t="n"/>
      <c r="L87" s="23" t="n"/>
      <c r="M87" s="23" t="n"/>
      <c r="N87" s="24" t="n"/>
    </row>
    <row r="88" ht="15.75" customHeight="1" s="120">
      <c r="B88" s="2" t="inlineStr">
        <is>
          <t xml:space="preserve">EPA </t>
        </is>
      </c>
    </row>
    <row r="89" ht="15.75" customHeight="1" s="120">
      <c r="B89" s="4" t="n">
        <v>2017</v>
      </c>
    </row>
    <row r="90" ht="15.75" customHeight="1" s="120">
      <c r="B90" s="2" t="inlineStr">
        <is>
          <t>State Inventory Tool Output Dataframe: Solid Waste</t>
        </is>
      </c>
    </row>
    <row r="91" ht="15.75" customHeight="1" s="120">
      <c r="B91" s="5" t="inlineStr">
        <is>
          <t>https://www.epa.gov/statelocalenergy/download-state-inventory-and-projection-tool</t>
        </is>
      </c>
    </row>
    <row r="92" ht="15.75" customHeight="1" s="120"/>
    <row r="93" ht="15.75" customHeight="1" s="120"/>
    <row r="94" ht="15.75" customHeight="1" s="120"/>
    <row r="95" ht="15.75" customHeight="1" s="120">
      <c r="A95" s="1" t="inlineStr">
        <is>
          <t>Notes</t>
        </is>
      </c>
    </row>
    <row r="96" ht="15.75" customHeight="1" s="120"/>
    <row r="97" ht="15.75" customHeight="1" s="120">
      <c r="A97" s="2" t="inlineStr">
        <is>
          <t xml:space="preserve">The U.S. EPA data only includes US national data, </t>
        </is>
      </c>
    </row>
    <row r="98" ht="15.75" customHeight="1" s="120">
      <c r="A98" s="2" t="inlineStr">
        <is>
          <t>but adapting this variable to a state simply requires changing</t>
        </is>
      </c>
    </row>
    <row r="99" ht="15.75" customHeight="1" s="120">
      <c r="A99" s="2" t="inlineStr">
        <is>
          <t>the state name on cell B2 of this tab</t>
        </is>
      </c>
    </row>
    <row r="100" ht="15.75" customHeight="1" s="120"/>
    <row r="101" ht="15.75" customHeight="1" s="120">
      <c r="A101" s="1" t="inlineStr">
        <is>
          <t>The downscaling factors for each state can be found on the State Downscaling  tab</t>
        </is>
      </c>
    </row>
    <row r="102" ht="15.75" customHeight="1" s="120">
      <c r="A102" s="1" t="inlineStr">
        <is>
          <t>Multipliers and Adjustments tab is not used for these downscaled calculations</t>
        </is>
      </c>
    </row>
    <row r="103" ht="15.75" customHeight="1" s="120">
      <c r="A103" s="1" t="inlineStr">
        <is>
          <t>The state growth rate matches the US growth rate</t>
        </is>
      </c>
    </row>
    <row r="104" ht="15.75" customHeight="1" s="120"/>
    <row r="105" ht="15.75" customHeight="1" s="120">
      <c r="A105" s="1" t="inlineStr">
        <is>
          <t>Methane leakage</t>
        </is>
      </c>
    </row>
    <row r="106" ht="15.75" customHeight="1" s="120">
      <c r="A106" s="2" t="inlineStr">
        <is>
          <t>This Excel file includes the ability to adjust the EPA's values</t>
        </is>
      </c>
    </row>
    <row r="107" ht="15.75" customHeight="1" s="120">
      <c r="A107" s="2" t="inlineStr">
        <is>
          <t>for methane leakage rate.  If you wish to adjust this,</t>
        </is>
      </c>
    </row>
    <row r="108" ht="15.75" customHeight="1" s="120">
      <c r="A108" s="2" t="inlineStr">
        <is>
          <t>change the value next to the country you have selected</t>
        </is>
      </c>
    </row>
    <row r="109" ht="15.75" customHeight="1" s="120">
      <c r="A109" s="2" t="inlineStr">
        <is>
          <t>on the "Country Selector" tab.  For more explanation, see</t>
        </is>
      </c>
    </row>
    <row r="110" ht="15.75" customHeight="1" s="120">
      <c r="A110" s="2" t="inlineStr">
        <is>
          <t>the "Multipliers" tab.</t>
        </is>
      </c>
    </row>
    <row r="111" ht="15.75" customHeight="1" s="120"/>
    <row r="112" ht="15.75" customHeight="1" s="120">
      <c r="A112" s="2" t="inlineStr">
        <is>
          <t xml:space="preserve">In the U.S., the Alvarez source is used to apply multipliers for </t>
        </is>
      </c>
    </row>
    <row r="113" ht="15.75" customHeight="1" s="120">
      <c r="A113" s="2" t="inlineStr">
        <is>
          <t>each segment of oil and gas production.</t>
        </is>
      </c>
    </row>
    <row r="114" ht="15.75" customHeight="1" s="120"/>
    <row r="115" ht="15.75" customHeight="1" s="120">
      <c r="A115" s="1" t="inlineStr">
        <is>
          <t>SNAP Adjustment</t>
        </is>
      </c>
    </row>
    <row r="116" ht="15.75" customHeight="1" s="120">
      <c r="A116" s="2" t="inlineStr">
        <is>
          <t>The source document methodology assumed BAU included</t>
        </is>
      </c>
    </row>
    <row r="117" ht="15.75" customHeight="1" s="120">
      <c r="A117" s="2" t="inlineStr">
        <is>
          <t>abatement from the SNAP program, which classified some HFCs</t>
        </is>
      </c>
    </row>
    <row r="118" ht="15.75" customHeight="1" s="120">
      <c r="A118" s="2" t="inlineStr">
        <is>
          <t xml:space="preserve">as unacceptable. However, the program was remanded shortly </t>
        </is>
      </c>
    </row>
    <row r="119" ht="15.75" customHeight="1" s="120">
      <c r="A119" s="2" t="inlineStr">
        <is>
          <t>before the EPA source document was released. This Excel file</t>
        </is>
      </c>
    </row>
    <row r="120" ht="15.75" customHeight="1" s="120">
      <c r="A120" s="2" t="inlineStr">
        <is>
          <t>includes the ability to add in additional F-gas substitution and F-gas</t>
        </is>
      </c>
    </row>
    <row r="121" ht="15.75" customHeight="1" s="120">
      <c r="A121" s="2" t="inlineStr">
        <is>
          <t xml:space="preserve">recovery/recycling abatement potential. This is enabled for the US, </t>
        </is>
      </c>
    </row>
    <row r="122" ht="15.75" customHeight="1" s="120">
      <c r="A122" s="2" t="inlineStr">
        <is>
          <t>and the structure can also be used to add additional F-gas</t>
        </is>
      </c>
    </row>
    <row r="123" ht="15.75" customHeight="1" s="120">
      <c r="A123" s="2" t="inlineStr">
        <is>
          <t xml:space="preserve">abatement potential for other countries. To do this, mark "Y" in </t>
        </is>
      </c>
    </row>
    <row r="124" ht="15.75" customHeight="1" s="120">
      <c r="A124" s="2" t="inlineStr">
        <is>
          <t>the "SNAP Adjustment" column of the Country Selector tab and</t>
        </is>
      </c>
    </row>
    <row r="125" ht="15.75" customHeight="1" s="120">
      <c r="A125" s="2" t="inlineStr">
        <is>
          <t>modify the "SNAP Adjustment" tab accordingly.</t>
        </is>
      </c>
    </row>
    <row r="126" ht="15.75" customHeight="1" s="120"/>
    <row r="127" ht="15.75" customHeight="1" s="120">
      <c r="A127" s="1" t="inlineStr">
        <is>
          <t>Policy Cost Bins</t>
        </is>
      </c>
    </row>
    <row r="128" ht="15.75" customHeight="1" s="120">
      <c r="A128" s="2" t="inlineStr">
        <is>
          <t>The policy cost bins used range from -$1150/ton to $1600/ton.</t>
        </is>
      </c>
    </row>
    <row r="129" ht="15.75" customHeight="1" s="120">
      <c r="A129" s="2" t="inlineStr">
        <is>
          <t>Across all countries in the EPA dataset, this covers a total of</t>
        </is>
      </c>
    </row>
    <row r="130" ht="15.75" customHeight="1" s="120">
      <c r="A130" s="2" t="inlineStr">
        <is>
          <t>99.59% of all abatement potential.  0.01% of potential is cheaper</t>
        </is>
      </c>
    </row>
    <row r="131" ht="15.75" customHeight="1" s="120">
      <c r="A131" s="2" t="inlineStr">
        <is>
          <t>than -$1150/ton and 0.4% of potential is more expensive than</t>
        </is>
      </c>
    </row>
    <row r="132" ht="15.75" customHeight="1" s="120">
      <c r="A132" s="2" t="inlineStr">
        <is>
          <t>$1600/ton.  We exclude these values as outliers.</t>
        </is>
      </c>
    </row>
    <row r="133" ht="15.75" customHeight="1" s="120">
      <c r="A133" s="2" t="inlineStr">
        <is>
          <t>(These bounds were selected based on studying histograms</t>
        </is>
      </c>
    </row>
    <row r="134" ht="15.75" customHeight="1" s="120">
      <c r="A134" s="2" t="inlineStr">
        <is>
          <t>of the EPA data to find breakpoints that include essentially</t>
        </is>
      </c>
    </row>
    <row r="135" ht="15.75" customHeight="1" s="120">
      <c r="A135" s="2" t="inlineStr">
        <is>
          <t>all the data.  Remaining abatement's costs are much higher or</t>
        </is>
      </c>
    </row>
    <row r="136" ht="15.75" customHeight="1" s="120">
      <c r="A136" s="2" t="inlineStr">
        <is>
          <t>much lower than the bounds noted above, and thust would</t>
        </is>
      </c>
    </row>
    <row r="137" ht="15.75" customHeight="1" s="120">
      <c r="A137" s="2" t="inlineStr">
        <is>
          <t>lead to discontinuous and undesirable model behavior when</t>
        </is>
      </c>
    </row>
    <row r="138" ht="15.75" customHeight="1" s="120">
      <c r="A138" s="2" t="inlineStr">
        <is>
          <t>the policy lever is moved from 99% to 100% of potential</t>
        </is>
      </c>
    </row>
    <row r="139" ht="15.75" customHeight="1" s="120">
      <c r="A139" s="2" t="inlineStr">
        <is>
          <t>abatement achieved, if the outliers had been included.)</t>
        </is>
      </c>
    </row>
    <row r="140" ht="15.75" customHeight="1" s="120"/>
    <row r="141" ht="15.75" customHeight="1" s="120">
      <c r="A141" s="1" t="inlineStr">
        <is>
          <t>Global Warming Potential Adjustment</t>
        </is>
      </c>
    </row>
    <row r="142" ht="15.75" customHeight="1" s="120">
      <c r="A142" s="2" t="inlineStr">
        <is>
          <t>The EPA report uses Global Warming Potentials from AR4, but the U.S. EPS uses AR5.</t>
        </is>
      </c>
    </row>
    <row r="143" ht="15.75" customHeight="1" s="120">
      <c r="A143" s="2" t="inlineStr">
        <is>
          <t xml:space="preserve">Where sector abatement potential is entirely CH4 or N2O, we adjust with the following </t>
        </is>
      </c>
    </row>
    <row r="144" ht="15.75" customHeight="1" s="120">
      <c r="A144" s="2" t="inlineStr">
        <is>
          <t>factors.</t>
        </is>
      </c>
    </row>
    <row r="145" ht="15.75" customHeight="1" s="120">
      <c r="A145" s="2" t="inlineStr">
        <is>
          <t>CH4</t>
        </is>
      </c>
      <c r="B145" s="2">
        <f>28/25</f>
        <v/>
      </c>
    </row>
    <row r="146" ht="15.75" customHeight="1" s="120">
      <c r="A146" s="2" t="inlineStr">
        <is>
          <t>N2O</t>
        </is>
      </c>
      <c r="B146" s="2">
        <f>265/298</f>
        <v/>
      </c>
    </row>
    <row r="147" ht="15.75" customHeight="1" s="120">
      <c r="A147" s="2" t="inlineStr">
        <is>
          <t>Some sectors have the potential to abate both CH4 and N2O, but the breakdown is not</t>
        </is>
      </c>
    </row>
    <row r="148" ht="15.75" customHeight="1" s="120">
      <c r="A148" s="2" t="inlineStr">
        <is>
          <t xml:space="preserve">specified. Therefore, we have not attempted to adjust these sectors. We also do not </t>
        </is>
      </c>
    </row>
    <row r="149" ht="15.75" customHeight="1" s="120">
      <c r="A149" s="2" t="inlineStr">
        <is>
          <t>attempt to adjust Global Warming Potentials for f-gases, as these are simply reported</t>
        </is>
      </c>
    </row>
    <row r="150" ht="15.75" customHeight="1" s="120">
      <c r="A150" s="2" t="inlineStr">
        <is>
          <t>in CO2e in the EPS.</t>
        </is>
      </c>
    </row>
    <row r="151" ht="15.75" customHeight="1" s="120"/>
    <row r="152" ht="15.75" customHeight="1" s="120">
      <c r="A152" s="1" t="inlineStr">
        <is>
          <t>Units</t>
        </is>
      </c>
    </row>
    <row r="153" ht="15.75" customHeight="1" s="120">
      <c r="A153" s="2" t="inlineStr">
        <is>
          <t>EPA MAC curve data are in units of Mt CO2e.</t>
        </is>
      </c>
    </row>
    <row r="154" ht="15.75" customHeight="1" s="120">
      <c r="A154" s="2" t="inlineStr">
        <is>
          <t>We convert to grams CO2e with the following conversion factor:</t>
        </is>
      </c>
    </row>
    <row r="155" ht="15.75" customHeight="1" s="120">
      <c r="A155" s="2">
        <f>10^12</f>
        <v/>
      </c>
      <c r="B155" s="2" t="inlineStr">
        <is>
          <t>g / Mt CO2e</t>
        </is>
      </c>
    </row>
    <row r="156" ht="15.75" customHeight="1" s="120"/>
    <row r="157" ht="15.75" customHeight="1" s="120"/>
    <row r="158" ht="15.75" customHeight="1" s="120"/>
    <row r="159" ht="15.75" customHeight="1" s="120"/>
    <row r="160" ht="15.75" customHeight="1" s="120"/>
    <row r="161" ht="15.75" customHeight="1" s="120"/>
    <row r="162" ht="15.75" customHeight="1" s="120"/>
    <row r="163" ht="15.75" customHeight="1" s="120"/>
    <row r="164" ht="15.75" customHeight="1" s="120"/>
    <row r="165" ht="15.75" customHeight="1" s="120"/>
    <row r="166" ht="15.75" customHeight="1" s="120"/>
    <row r="167" ht="15.75" customHeight="1" s="120"/>
    <row r="168" ht="15.75" customHeight="1" s="120"/>
    <row r="169" ht="15.75" customHeight="1" s="120"/>
    <row r="170" ht="15.75" customHeight="1" s="120"/>
    <row r="171" ht="15.75" customHeight="1" s="120"/>
    <row r="172" ht="15.75" customHeight="1" s="120"/>
    <row r="173" ht="15.75" customHeight="1" s="120"/>
    <row r="174" ht="15.75" customHeight="1" s="120"/>
    <row r="175" ht="15.75" customHeight="1" s="120"/>
    <row r="176" ht="15.75" customHeight="1" s="120"/>
    <row r="177" ht="15.75" customHeight="1" s="120"/>
    <row r="178" ht="15.75" customHeight="1" s="120"/>
    <row r="179" ht="15.75" customHeight="1" s="120"/>
    <row r="180" ht="15.75" customHeight="1" s="120"/>
    <row r="181" ht="15.75" customHeight="1" s="120"/>
    <row r="182" ht="15.75" customHeight="1" s="120"/>
    <row r="183" ht="15.75" customHeight="1" s="120"/>
    <row r="184" ht="15.75" customHeight="1" s="120"/>
    <row r="185" ht="15.75" customHeight="1" s="120"/>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hyperlinks>
    <hyperlink xmlns:r="http://schemas.openxmlformats.org/officeDocument/2006/relationships" ref="B8" r:id="rId1"/>
    <hyperlink xmlns:r="http://schemas.openxmlformats.org/officeDocument/2006/relationships" ref="B15" r:id="rId2"/>
    <hyperlink xmlns:r="http://schemas.openxmlformats.org/officeDocument/2006/relationships" ref="B22" r:id="rId3"/>
    <hyperlink xmlns:r="http://schemas.openxmlformats.org/officeDocument/2006/relationships" ref="B27" r:id="rId4"/>
    <hyperlink xmlns:r="http://schemas.openxmlformats.org/officeDocument/2006/relationships" ref="B32" r:id="rId5"/>
    <hyperlink xmlns:r="http://schemas.openxmlformats.org/officeDocument/2006/relationships" ref="B38" r:id="rId6"/>
    <hyperlink xmlns:r="http://schemas.openxmlformats.org/officeDocument/2006/relationships" ref="B45" r:id="rId7"/>
    <hyperlink xmlns:r="http://schemas.openxmlformats.org/officeDocument/2006/relationships" ref="B52" r:id="rId8"/>
    <hyperlink xmlns:r="http://schemas.openxmlformats.org/officeDocument/2006/relationships" ref="F63" r:id="rId9"/>
    <hyperlink xmlns:r="http://schemas.openxmlformats.org/officeDocument/2006/relationships" ref="F64" r:id="rId10"/>
    <hyperlink xmlns:r="http://schemas.openxmlformats.org/officeDocument/2006/relationships" ref="B72" r:id="rId11"/>
    <hyperlink xmlns:r="http://schemas.openxmlformats.org/officeDocument/2006/relationships" ref="B79" r:id="rId12"/>
    <hyperlink xmlns:r="http://schemas.openxmlformats.org/officeDocument/2006/relationships" ref="B85" r:id="rId13"/>
    <hyperlink xmlns:r="http://schemas.openxmlformats.org/officeDocument/2006/relationships" ref="B91" r:id="rId14"/>
  </hyperlinks>
  <pageMargins left="0.7" right="0.7" top="0.75" bottom="0.75" header="0" footer="0"/>
  <pageSetup orientation="portrait"/>
</worksheet>
</file>

<file path=xl/worksheets/sheet2.xml><?xml version="1.0" encoding="utf-8"?>
<worksheet xmlns="http://schemas.openxmlformats.org/spreadsheetml/2006/main">
  <sheetPr>
    <tabColor rgb="FF92D050"/>
    <outlinePr summaryBelow="1" summaryRight="1"/>
    <pageSetUpPr/>
  </sheetPr>
  <dimension ref="A1:J1000"/>
  <sheetViews>
    <sheetView workbookViewId="0">
      <selection activeCell="A1" sqref="A1"/>
    </sheetView>
  </sheetViews>
  <sheetFormatPr baseColWidth="8" defaultColWidth="12.63" defaultRowHeight="15" customHeight="1"/>
  <cols>
    <col width="18.63" customWidth="1" style="120" min="1" max="1"/>
    <col width="7.63" customWidth="1" style="120" min="2" max="2"/>
    <col width="24.13" customWidth="1" style="120" min="3" max="3"/>
    <col width="16.75" customWidth="1" style="120" min="4" max="4"/>
    <col width="16" customWidth="1" style="120" min="5" max="5"/>
    <col width="21.38" customWidth="1" style="120" min="6" max="6"/>
    <col width="16.38" customWidth="1" style="120" min="7" max="7"/>
    <col width="35.63" customWidth="1" style="120" min="8" max="8"/>
    <col width="14.75" customWidth="1" style="120" min="9" max="9"/>
    <col width="18.38" customWidth="1" style="120" min="10" max="10"/>
    <col width="7.63" customWidth="1" style="120" min="11" max="26"/>
  </cols>
  <sheetData>
    <row r="1">
      <c r="A1" s="1" t="inlineStr">
        <is>
          <t>Selected Country:</t>
        </is>
      </c>
      <c r="C1" s="3" t="inlineStr">
        <is>
          <t>Country Options</t>
        </is>
      </c>
      <c r="D1" s="25" t="inlineStr">
        <is>
          <t>Methane leakage multiplier - production</t>
        </is>
      </c>
      <c r="E1" s="25" t="inlineStr">
        <is>
          <t>Methane leakage multiplier - processing</t>
        </is>
      </c>
      <c r="F1" s="25" t="inlineStr">
        <is>
          <t>Methane leakage multiplier - transmission and distribution (T&amp;D)</t>
        </is>
      </c>
      <c r="G1" s="25" t="inlineStr">
        <is>
          <t>SNAP Adjustment for F-gas Substitution?</t>
        </is>
      </c>
      <c r="H1" s="25" t="inlineStr">
        <is>
          <t>WBCSD Cement Report Region</t>
        </is>
      </c>
      <c r="I1" s="26" t="inlineStr">
        <is>
          <t>ISO 3166 Code</t>
        </is>
      </c>
      <c r="J1" s="25" t="inlineStr">
        <is>
          <t>ETC Region</t>
        </is>
      </c>
    </row>
    <row r="2">
      <c r="A2" s="27" t="inlineStr">
        <is>
          <t>United States</t>
        </is>
      </c>
      <c r="C2" s="2" t="inlineStr">
        <is>
          <t>Afghanistan</t>
        </is>
      </c>
      <c r="D2" s="2" t="n">
        <v>1</v>
      </c>
      <c r="E2" s="2" t="n">
        <v>1</v>
      </c>
      <c r="F2" s="2" t="n">
        <v>1</v>
      </c>
      <c r="G2" s="28" t="inlineStr">
        <is>
          <t>N</t>
        </is>
      </c>
      <c r="H2" s="28" t="inlineStr">
        <is>
          <t>Asia (excl. China, India, CIS, and Japan)</t>
        </is>
      </c>
      <c r="I2" s="28" t="inlineStr">
        <is>
          <t>AFG</t>
        </is>
      </c>
      <c r="J2" s="28" t="inlineStr">
        <is>
          <t>Eurasia</t>
        </is>
      </c>
    </row>
    <row r="3">
      <c r="C3" s="2" t="inlineStr">
        <is>
          <t>Albania</t>
        </is>
      </c>
      <c r="D3" s="2" t="n">
        <v>1</v>
      </c>
      <c r="E3" s="2" t="n">
        <v>1</v>
      </c>
      <c r="F3" s="2" t="n">
        <v>1</v>
      </c>
      <c r="G3" s="28" t="inlineStr">
        <is>
          <t>N</t>
        </is>
      </c>
      <c r="H3" s="28" t="inlineStr">
        <is>
          <t>Europe</t>
        </is>
      </c>
      <c r="I3" s="28" t="inlineStr">
        <is>
          <t>ALB</t>
        </is>
      </c>
      <c r="J3" s="28" t="inlineStr">
        <is>
          <t>Europe</t>
        </is>
      </c>
    </row>
    <row r="4">
      <c r="C4" s="2" t="inlineStr">
        <is>
          <t>Algeria</t>
        </is>
      </c>
      <c r="D4" s="2" t="n">
        <v>1</v>
      </c>
      <c r="E4" s="2" t="n">
        <v>1</v>
      </c>
      <c r="F4" s="2" t="n">
        <v>1</v>
      </c>
      <c r="G4" s="28" t="inlineStr">
        <is>
          <t>N</t>
        </is>
      </c>
      <c r="H4" s="28" t="inlineStr">
        <is>
          <t>Africa &amp; Middle East</t>
        </is>
      </c>
      <c r="I4" s="28" t="inlineStr">
        <is>
          <t>DZA</t>
        </is>
      </c>
      <c r="J4" s="28" t="inlineStr">
        <is>
          <t>Africa</t>
        </is>
      </c>
    </row>
    <row r="5">
      <c r="C5" s="2" t="inlineStr">
        <is>
          <t>Andorra</t>
        </is>
      </c>
      <c r="D5" s="2" t="n">
        <v>1</v>
      </c>
      <c r="E5" s="2" t="n">
        <v>1</v>
      </c>
      <c r="F5" s="2" t="n">
        <v>1</v>
      </c>
      <c r="G5" s="28" t="inlineStr">
        <is>
          <t>N</t>
        </is>
      </c>
      <c r="H5" s="28" t="inlineStr">
        <is>
          <t>Europe</t>
        </is>
      </c>
      <c r="I5" s="28" t="inlineStr">
        <is>
          <t>AND</t>
        </is>
      </c>
      <c r="J5" s="28" t="inlineStr">
        <is>
          <t>Europe</t>
        </is>
      </c>
    </row>
    <row r="6">
      <c r="C6" s="2" t="inlineStr">
        <is>
          <t>Angola</t>
        </is>
      </c>
      <c r="D6" s="2" t="n">
        <v>1</v>
      </c>
      <c r="E6" s="2" t="n">
        <v>1</v>
      </c>
      <c r="F6" s="2" t="n">
        <v>1</v>
      </c>
      <c r="G6" s="28" t="inlineStr">
        <is>
          <t>N</t>
        </is>
      </c>
      <c r="H6" s="28" t="inlineStr">
        <is>
          <t>Africa &amp; Middle East</t>
        </is>
      </c>
      <c r="I6" s="28" t="inlineStr">
        <is>
          <t>AGO</t>
        </is>
      </c>
      <c r="J6" s="28" t="inlineStr">
        <is>
          <t>Africa</t>
        </is>
      </c>
    </row>
    <row r="7">
      <c r="C7" s="2" t="inlineStr">
        <is>
          <t>Antigua and Barbuda</t>
        </is>
      </c>
      <c r="D7" s="2" t="n">
        <v>1</v>
      </c>
      <c r="E7" s="2" t="n">
        <v>1</v>
      </c>
      <c r="F7" s="2" t="n">
        <v>1</v>
      </c>
      <c r="G7" s="28" t="inlineStr">
        <is>
          <t>N</t>
        </is>
      </c>
      <c r="H7" s="28" t="inlineStr">
        <is>
          <t>Latin America</t>
        </is>
      </c>
      <c r="I7" s="28" t="inlineStr">
        <is>
          <t>ATG</t>
        </is>
      </c>
      <c r="J7" s="28" t="inlineStr">
        <is>
          <t>Americas</t>
        </is>
      </c>
    </row>
    <row r="8">
      <c r="C8" s="2" t="inlineStr">
        <is>
          <t>Argentina</t>
        </is>
      </c>
      <c r="D8" s="2" t="n">
        <v>1</v>
      </c>
      <c r="E8" s="2" t="n">
        <v>1</v>
      </c>
      <c r="F8" s="2" t="n">
        <v>1</v>
      </c>
      <c r="G8" s="28" t="inlineStr">
        <is>
          <t>N</t>
        </is>
      </c>
      <c r="H8" s="28" t="inlineStr">
        <is>
          <t>Latin America</t>
        </is>
      </c>
      <c r="I8" s="28" t="inlineStr">
        <is>
          <t>ARG</t>
        </is>
      </c>
      <c r="J8" s="28" t="inlineStr">
        <is>
          <t>Americas</t>
        </is>
      </c>
    </row>
    <row r="9">
      <c r="C9" s="2" t="inlineStr">
        <is>
          <t>Armenia</t>
        </is>
      </c>
      <c r="D9" s="2" t="n">
        <v>1</v>
      </c>
      <c r="E9" s="2" t="n">
        <v>1</v>
      </c>
      <c r="F9" s="2" t="n">
        <v>1</v>
      </c>
      <c r="G9" s="28" t="inlineStr">
        <is>
          <t>N</t>
        </is>
      </c>
      <c r="H9" s="28" t="inlineStr">
        <is>
          <t>CIS</t>
        </is>
      </c>
      <c r="I9" s="28" t="inlineStr">
        <is>
          <t>ARM</t>
        </is>
      </c>
      <c r="J9" s="28" t="inlineStr">
        <is>
          <t>Eurasia</t>
        </is>
      </c>
    </row>
    <row r="10">
      <c r="C10" s="2" t="inlineStr">
        <is>
          <t>Australia</t>
        </is>
      </c>
      <c r="D10" s="2" t="n">
        <v>1</v>
      </c>
      <c r="E10" s="2" t="n">
        <v>1</v>
      </c>
      <c r="F10" s="2" t="n">
        <v>1</v>
      </c>
      <c r="G10" s="28" t="inlineStr">
        <is>
          <t>N</t>
        </is>
      </c>
      <c r="H10" s="28" t="inlineStr">
        <is>
          <t>Japan, Australia, New Zealand</t>
        </is>
      </c>
      <c r="I10" s="28" t="inlineStr">
        <is>
          <t>AUS</t>
        </is>
      </c>
      <c r="J10" s="28" t="inlineStr">
        <is>
          <t>Other Asia Pacific</t>
        </is>
      </c>
    </row>
    <row r="11">
      <c r="C11" s="2" t="inlineStr">
        <is>
          <t>Austria</t>
        </is>
      </c>
      <c r="D11" s="2" t="n">
        <v>1</v>
      </c>
      <c r="E11" s="2" t="n">
        <v>1</v>
      </c>
      <c r="F11" s="2" t="n">
        <v>1</v>
      </c>
      <c r="G11" s="28" t="inlineStr">
        <is>
          <t>N</t>
        </is>
      </c>
      <c r="H11" s="28" t="inlineStr">
        <is>
          <t>Europe</t>
        </is>
      </c>
      <c r="I11" s="28" t="inlineStr">
        <is>
          <t>AUT</t>
        </is>
      </c>
      <c r="J11" s="28" t="inlineStr">
        <is>
          <t>Europe</t>
        </is>
      </c>
    </row>
    <row r="12">
      <c r="C12" s="2" t="inlineStr">
        <is>
          <t>Azerbaijan</t>
        </is>
      </c>
      <c r="D12" s="2" t="n">
        <v>1</v>
      </c>
      <c r="E12" s="2" t="n">
        <v>1</v>
      </c>
      <c r="F12" s="2" t="n">
        <v>1</v>
      </c>
      <c r="G12" s="28" t="inlineStr">
        <is>
          <t>N</t>
        </is>
      </c>
      <c r="H12" s="28" t="inlineStr">
        <is>
          <t>CIS</t>
        </is>
      </c>
      <c r="I12" s="28" t="inlineStr">
        <is>
          <t>AZE</t>
        </is>
      </c>
      <c r="J12" s="28" t="inlineStr">
        <is>
          <t>Eurasia</t>
        </is>
      </c>
    </row>
    <row r="13">
      <c r="C13" s="2" t="inlineStr">
        <is>
          <t>Bahamas</t>
        </is>
      </c>
      <c r="D13" s="2" t="n">
        <v>1</v>
      </c>
      <c r="E13" s="2" t="n">
        <v>1</v>
      </c>
      <c r="F13" s="2" t="n">
        <v>1</v>
      </c>
      <c r="G13" s="28" t="inlineStr">
        <is>
          <t>N</t>
        </is>
      </c>
      <c r="H13" s="28" t="inlineStr">
        <is>
          <t>Latin America</t>
        </is>
      </c>
      <c r="I13" s="28" t="inlineStr">
        <is>
          <t>BHS</t>
        </is>
      </c>
      <c r="J13" s="28" t="inlineStr">
        <is>
          <t>Americas</t>
        </is>
      </c>
    </row>
    <row r="14">
      <c r="C14" s="2" t="inlineStr">
        <is>
          <t>Bahrain</t>
        </is>
      </c>
      <c r="D14" s="2" t="n">
        <v>1</v>
      </c>
      <c r="E14" s="2" t="n">
        <v>1</v>
      </c>
      <c r="F14" s="2" t="n">
        <v>1</v>
      </c>
      <c r="G14" s="28" t="inlineStr">
        <is>
          <t>N</t>
        </is>
      </c>
      <c r="H14" s="28" t="inlineStr">
        <is>
          <t>Africa &amp; Middle East</t>
        </is>
      </c>
      <c r="I14" s="28" t="inlineStr">
        <is>
          <t>BHR</t>
        </is>
      </c>
      <c r="J14" s="28" t="inlineStr">
        <is>
          <t>Middle East</t>
        </is>
      </c>
    </row>
    <row r="15">
      <c r="C15" s="2" t="inlineStr">
        <is>
          <t>Bangladesh</t>
        </is>
      </c>
      <c r="D15" s="2" t="n">
        <v>1</v>
      </c>
      <c r="E15" s="2" t="n">
        <v>1</v>
      </c>
      <c r="F15" s="2" t="n">
        <v>1</v>
      </c>
      <c r="G15" s="28" t="inlineStr">
        <is>
          <t>N</t>
        </is>
      </c>
      <c r="H15" s="28" t="inlineStr">
        <is>
          <t>Asia (excl. China, India, CIS, and Japan)</t>
        </is>
      </c>
      <c r="I15" s="28" t="inlineStr">
        <is>
          <t>BGD</t>
        </is>
      </c>
      <c r="J15" s="28" t="inlineStr">
        <is>
          <t>Other Asia Pacific</t>
        </is>
      </c>
    </row>
    <row r="16">
      <c r="C16" s="2" t="inlineStr">
        <is>
          <t>Barbados</t>
        </is>
      </c>
      <c r="D16" s="2" t="n">
        <v>1</v>
      </c>
      <c r="E16" s="2" t="n">
        <v>1</v>
      </c>
      <c r="F16" s="2" t="n">
        <v>1</v>
      </c>
      <c r="G16" s="28" t="inlineStr">
        <is>
          <t>N</t>
        </is>
      </c>
      <c r="H16" s="28" t="inlineStr">
        <is>
          <t>Latin America</t>
        </is>
      </c>
      <c r="I16" s="28" t="inlineStr">
        <is>
          <t>BRB</t>
        </is>
      </c>
      <c r="J16" s="28" t="inlineStr">
        <is>
          <t>Americas</t>
        </is>
      </c>
    </row>
    <row r="17">
      <c r="C17" s="2" t="inlineStr">
        <is>
          <t>Belarus</t>
        </is>
      </c>
      <c r="D17" s="2" t="n">
        <v>1</v>
      </c>
      <c r="E17" s="2" t="n">
        <v>1</v>
      </c>
      <c r="F17" s="2" t="n">
        <v>1</v>
      </c>
      <c r="G17" s="28" t="inlineStr">
        <is>
          <t>N</t>
        </is>
      </c>
      <c r="H17" s="28" t="inlineStr">
        <is>
          <t>CIS</t>
        </is>
      </c>
      <c r="I17" s="28" t="inlineStr">
        <is>
          <t>BLR</t>
        </is>
      </c>
      <c r="J17" s="28" t="inlineStr">
        <is>
          <t>Eurasia</t>
        </is>
      </c>
    </row>
    <row r="18">
      <c r="C18" s="2" t="inlineStr">
        <is>
          <t>Belgium</t>
        </is>
      </c>
      <c r="D18" s="2" t="n">
        <v>1</v>
      </c>
      <c r="E18" s="2" t="n">
        <v>1</v>
      </c>
      <c r="F18" s="2" t="n">
        <v>1</v>
      </c>
      <c r="G18" s="28" t="inlineStr">
        <is>
          <t>N</t>
        </is>
      </c>
      <c r="H18" s="28" t="inlineStr">
        <is>
          <t>Europe</t>
        </is>
      </c>
      <c r="I18" s="28" t="inlineStr">
        <is>
          <t>BEL</t>
        </is>
      </c>
      <c r="J18" s="28" t="inlineStr">
        <is>
          <t>Europe</t>
        </is>
      </c>
    </row>
    <row r="19">
      <c r="C19" s="2" t="inlineStr">
        <is>
          <t>Belize</t>
        </is>
      </c>
      <c r="D19" s="2" t="n">
        <v>1</v>
      </c>
      <c r="E19" s="2" t="n">
        <v>1</v>
      </c>
      <c r="F19" s="2" t="n">
        <v>1</v>
      </c>
      <c r="G19" s="28" t="inlineStr">
        <is>
          <t>N</t>
        </is>
      </c>
      <c r="H19" s="28" t="inlineStr">
        <is>
          <t>Latin America</t>
        </is>
      </c>
      <c r="I19" s="28" t="inlineStr">
        <is>
          <t>BLZ</t>
        </is>
      </c>
      <c r="J19" s="28" t="inlineStr">
        <is>
          <t>Americas</t>
        </is>
      </c>
    </row>
    <row r="20">
      <c r="C20" s="2" t="inlineStr">
        <is>
          <t>Benin</t>
        </is>
      </c>
      <c r="D20" s="2" t="n">
        <v>1</v>
      </c>
      <c r="E20" s="2" t="n">
        <v>1</v>
      </c>
      <c r="F20" s="2" t="n">
        <v>1</v>
      </c>
      <c r="G20" s="28" t="inlineStr">
        <is>
          <t>N</t>
        </is>
      </c>
      <c r="H20" s="28" t="inlineStr">
        <is>
          <t>Africa &amp; Middle East</t>
        </is>
      </c>
      <c r="I20" s="28" t="inlineStr">
        <is>
          <t>BEN</t>
        </is>
      </c>
      <c r="J20" s="28" t="inlineStr">
        <is>
          <t>Africa</t>
        </is>
      </c>
    </row>
    <row r="21" ht="15.75" customHeight="1" s="120">
      <c r="C21" s="2" t="inlineStr">
        <is>
          <t>Bhutan</t>
        </is>
      </c>
      <c r="D21" s="2" t="n">
        <v>1</v>
      </c>
      <c r="E21" s="2" t="n">
        <v>1</v>
      </c>
      <c r="F21" s="2" t="n">
        <v>1</v>
      </c>
      <c r="G21" s="28" t="inlineStr">
        <is>
          <t>N</t>
        </is>
      </c>
      <c r="H21" s="28" t="inlineStr">
        <is>
          <t>Asia (excl. China, India, CIS, and Japan)</t>
        </is>
      </c>
      <c r="I21" s="28" t="inlineStr">
        <is>
          <t>BTN</t>
        </is>
      </c>
      <c r="J21" s="28" t="inlineStr">
        <is>
          <t>Other Asia Pacific</t>
        </is>
      </c>
    </row>
    <row r="22" ht="15.75" customHeight="1" s="120">
      <c r="C22" s="2" t="inlineStr">
        <is>
          <t>Bolivia</t>
        </is>
      </c>
      <c r="D22" s="2" t="n">
        <v>1</v>
      </c>
      <c r="E22" s="2" t="n">
        <v>1</v>
      </c>
      <c r="F22" s="2" t="n">
        <v>1</v>
      </c>
      <c r="G22" s="28" t="inlineStr">
        <is>
          <t>N</t>
        </is>
      </c>
      <c r="H22" s="28" t="inlineStr">
        <is>
          <t>Latin America</t>
        </is>
      </c>
      <c r="I22" s="28" t="inlineStr">
        <is>
          <t>BOL</t>
        </is>
      </c>
      <c r="J22" s="28" t="inlineStr">
        <is>
          <t>Americas</t>
        </is>
      </c>
    </row>
    <row r="23" ht="15.75" customHeight="1" s="120">
      <c r="C23" s="2" t="inlineStr">
        <is>
          <t>Bosnia and Herzegovina</t>
        </is>
      </c>
      <c r="D23" s="2" t="n">
        <v>1</v>
      </c>
      <c r="E23" s="2" t="n">
        <v>1</v>
      </c>
      <c r="F23" s="2" t="n">
        <v>1</v>
      </c>
      <c r="G23" s="28" t="inlineStr">
        <is>
          <t>N</t>
        </is>
      </c>
      <c r="H23" s="28" t="inlineStr">
        <is>
          <t>Europe</t>
        </is>
      </c>
      <c r="I23" s="28" t="inlineStr">
        <is>
          <t>BIH</t>
        </is>
      </c>
      <c r="J23" s="28" t="inlineStr">
        <is>
          <t>Europe</t>
        </is>
      </c>
    </row>
    <row r="24" ht="15.75" customHeight="1" s="120">
      <c r="C24" s="2" t="inlineStr">
        <is>
          <t>Botswana</t>
        </is>
      </c>
      <c r="D24" s="2" t="n">
        <v>1</v>
      </c>
      <c r="E24" s="2" t="n">
        <v>1</v>
      </c>
      <c r="F24" s="2" t="n">
        <v>1</v>
      </c>
      <c r="G24" s="28" t="inlineStr">
        <is>
          <t>N</t>
        </is>
      </c>
      <c r="H24" s="28" t="inlineStr">
        <is>
          <t>Africa &amp; Middle East</t>
        </is>
      </c>
      <c r="I24" s="28" t="inlineStr">
        <is>
          <t>BWA</t>
        </is>
      </c>
      <c r="J24" s="28" t="inlineStr">
        <is>
          <t>Africa</t>
        </is>
      </c>
    </row>
    <row r="25" ht="15.75" customHeight="1" s="120">
      <c r="C25" s="2" t="inlineStr">
        <is>
          <t>Brazil</t>
        </is>
      </c>
      <c r="D25" s="2" t="n">
        <v>1</v>
      </c>
      <c r="E25" s="2" t="n">
        <v>1</v>
      </c>
      <c r="F25" s="2" t="n">
        <v>1</v>
      </c>
      <c r="G25" s="28" t="inlineStr">
        <is>
          <t>N</t>
        </is>
      </c>
      <c r="H25" s="28" t="inlineStr">
        <is>
          <t>Latin America</t>
        </is>
      </c>
      <c r="I25" s="28" t="inlineStr">
        <is>
          <t>BRA</t>
        </is>
      </c>
      <c r="J25" s="28" t="inlineStr">
        <is>
          <t>Americas</t>
        </is>
      </c>
    </row>
    <row r="26" ht="15.75" customHeight="1" s="120">
      <c r="C26" s="2" t="inlineStr">
        <is>
          <t>Brunei</t>
        </is>
      </c>
      <c r="D26" s="2" t="n">
        <v>1</v>
      </c>
      <c r="E26" s="2" t="n">
        <v>1</v>
      </c>
      <c r="F26" s="2" t="n">
        <v>1</v>
      </c>
      <c r="G26" s="28" t="inlineStr">
        <is>
          <t>N</t>
        </is>
      </c>
      <c r="H26" s="28" t="inlineStr">
        <is>
          <t>Asia (excl. China, India, CIS, and Japan)</t>
        </is>
      </c>
      <c r="I26" s="28" t="inlineStr">
        <is>
          <t>BRN</t>
        </is>
      </c>
      <c r="J26" s="28" t="inlineStr">
        <is>
          <t>Other Asia Pacific</t>
        </is>
      </c>
    </row>
    <row r="27" ht="15.75" customHeight="1" s="120">
      <c r="C27" s="2" t="inlineStr">
        <is>
          <t>Bulgaria</t>
        </is>
      </c>
      <c r="D27" s="2" t="n">
        <v>1</v>
      </c>
      <c r="E27" s="2" t="n">
        <v>1</v>
      </c>
      <c r="F27" s="2" t="n">
        <v>1</v>
      </c>
      <c r="G27" s="28" t="inlineStr">
        <is>
          <t>N</t>
        </is>
      </c>
      <c r="H27" s="28" t="inlineStr">
        <is>
          <t>Europe</t>
        </is>
      </c>
      <c r="I27" s="28" t="inlineStr">
        <is>
          <t>BGR</t>
        </is>
      </c>
      <c r="J27" s="28" t="inlineStr">
        <is>
          <t>Europe</t>
        </is>
      </c>
    </row>
    <row r="28" ht="15.75" customHeight="1" s="120">
      <c r="C28" s="2" t="inlineStr">
        <is>
          <t>Burkina Faso</t>
        </is>
      </c>
      <c r="D28" s="2" t="n">
        <v>1</v>
      </c>
      <c r="E28" s="2" t="n">
        <v>1</v>
      </c>
      <c r="F28" s="2" t="n">
        <v>1</v>
      </c>
      <c r="G28" s="28" t="inlineStr">
        <is>
          <t>N</t>
        </is>
      </c>
      <c r="H28" s="28" t="inlineStr">
        <is>
          <t>Africa &amp; Middle East</t>
        </is>
      </c>
      <c r="I28" s="28" t="inlineStr">
        <is>
          <t>BFA</t>
        </is>
      </c>
      <c r="J28" s="28" t="inlineStr">
        <is>
          <t>Africa</t>
        </is>
      </c>
    </row>
    <row r="29" ht="15.75" customHeight="1" s="120">
      <c r="C29" s="2" t="inlineStr">
        <is>
          <t>Burma</t>
        </is>
      </c>
      <c r="D29" s="2" t="n">
        <v>1</v>
      </c>
      <c r="E29" s="2" t="n">
        <v>1</v>
      </c>
      <c r="F29" s="2" t="n">
        <v>1</v>
      </c>
      <c r="G29" s="28" t="inlineStr">
        <is>
          <t>N</t>
        </is>
      </c>
      <c r="H29" s="28" t="inlineStr">
        <is>
          <t>Asia (excl. China, India, CIS, and Japan)</t>
        </is>
      </c>
      <c r="I29" s="28" t="inlineStr">
        <is>
          <t>MMR</t>
        </is>
      </c>
      <c r="J29" s="28" t="inlineStr">
        <is>
          <t>Other Asia Pacific</t>
        </is>
      </c>
    </row>
    <row r="30" ht="15.75" customHeight="1" s="120">
      <c r="C30" s="2" t="inlineStr">
        <is>
          <t>Burundi</t>
        </is>
      </c>
      <c r="D30" s="2" t="n">
        <v>1</v>
      </c>
      <c r="E30" s="2" t="n">
        <v>1</v>
      </c>
      <c r="F30" s="2" t="n">
        <v>1</v>
      </c>
      <c r="G30" s="28" t="inlineStr">
        <is>
          <t>N</t>
        </is>
      </c>
      <c r="H30" s="28" t="inlineStr">
        <is>
          <t>Africa &amp; Middle East</t>
        </is>
      </c>
      <c r="I30" s="28" t="inlineStr">
        <is>
          <t>BDI</t>
        </is>
      </c>
      <c r="J30" s="28" t="inlineStr">
        <is>
          <t>Africa</t>
        </is>
      </c>
    </row>
    <row r="31" ht="15.75" customHeight="1" s="120">
      <c r="C31" s="2" t="inlineStr">
        <is>
          <t>Cambodia</t>
        </is>
      </c>
      <c r="D31" s="2" t="n">
        <v>1</v>
      </c>
      <c r="E31" s="2" t="n">
        <v>1</v>
      </c>
      <c r="F31" s="2" t="n">
        <v>1</v>
      </c>
      <c r="G31" s="28" t="inlineStr">
        <is>
          <t>N</t>
        </is>
      </c>
      <c r="H31" s="28" t="inlineStr">
        <is>
          <t>Asia (excl. China, India, CIS, and Japan)</t>
        </is>
      </c>
      <c r="I31" s="28" t="inlineStr">
        <is>
          <t>KHM</t>
        </is>
      </c>
      <c r="J31" s="28" t="inlineStr">
        <is>
          <t>Other Asia Pacific</t>
        </is>
      </c>
    </row>
    <row r="32" ht="15.75" customHeight="1" s="120">
      <c r="C32" s="2" t="inlineStr">
        <is>
          <t>Cameroon</t>
        </is>
      </c>
      <c r="D32" s="2" t="n">
        <v>1</v>
      </c>
      <c r="E32" s="2" t="n">
        <v>1</v>
      </c>
      <c r="F32" s="2" t="n">
        <v>1</v>
      </c>
      <c r="G32" s="28" t="inlineStr">
        <is>
          <t>N</t>
        </is>
      </c>
      <c r="H32" s="28" t="inlineStr">
        <is>
          <t>Africa &amp; Middle East</t>
        </is>
      </c>
      <c r="I32" s="28" t="inlineStr">
        <is>
          <t>CMR</t>
        </is>
      </c>
      <c r="J32" s="28" t="inlineStr">
        <is>
          <t>Africa</t>
        </is>
      </c>
    </row>
    <row r="33" ht="15.75" customHeight="1" s="120">
      <c r="C33" s="2" t="inlineStr">
        <is>
          <t>Canada</t>
        </is>
      </c>
      <c r="D33" s="2" t="n">
        <v>1</v>
      </c>
      <c r="E33" s="2" t="n">
        <v>1</v>
      </c>
      <c r="F33" s="2" t="n">
        <v>1</v>
      </c>
      <c r="G33" s="28" t="inlineStr">
        <is>
          <t>N</t>
        </is>
      </c>
      <c r="H33" s="28" t="inlineStr">
        <is>
          <t>North America</t>
        </is>
      </c>
      <c r="I33" s="28" t="inlineStr">
        <is>
          <t>CAN</t>
        </is>
      </c>
      <c r="J33" s="28" t="inlineStr">
        <is>
          <t>Americas</t>
        </is>
      </c>
    </row>
    <row r="34" ht="15.75" customHeight="1" s="120">
      <c r="C34" s="2" t="inlineStr">
        <is>
          <t>Cape Verde</t>
        </is>
      </c>
      <c r="D34" s="2" t="n">
        <v>1</v>
      </c>
      <c r="E34" s="2" t="n">
        <v>1</v>
      </c>
      <c r="F34" s="2" t="n">
        <v>1</v>
      </c>
      <c r="G34" s="28" t="inlineStr">
        <is>
          <t>N</t>
        </is>
      </c>
      <c r="H34" s="28" t="inlineStr">
        <is>
          <t>Africa &amp; Middle East</t>
        </is>
      </c>
      <c r="I34" s="28" t="inlineStr">
        <is>
          <t>CPV</t>
        </is>
      </c>
      <c r="J34" s="28" t="inlineStr">
        <is>
          <t>Africa</t>
        </is>
      </c>
    </row>
    <row r="35" ht="15.75" customHeight="1" s="120">
      <c r="C35" s="2" t="inlineStr">
        <is>
          <t>Central Africa &amp; Middle Eastn Republic</t>
        </is>
      </c>
      <c r="D35" s="2" t="n">
        <v>1</v>
      </c>
      <c r="E35" s="2" t="n">
        <v>1</v>
      </c>
      <c r="F35" s="2" t="n">
        <v>1</v>
      </c>
      <c r="G35" s="28" t="inlineStr">
        <is>
          <t>N</t>
        </is>
      </c>
      <c r="H35" s="28" t="inlineStr">
        <is>
          <t>Africa &amp; Middle East</t>
        </is>
      </c>
      <c r="I35" s="28" t="inlineStr">
        <is>
          <t>CAF</t>
        </is>
      </c>
      <c r="J35" s="28" t="inlineStr">
        <is>
          <t>Africa</t>
        </is>
      </c>
    </row>
    <row r="36" ht="15.75" customHeight="1" s="120">
      <c r="C36" s="2" t="inlineStr">
        <is>
          <t>Chad</t>
        </is>
      </c>
      <c r="D36" s="2" t="n">
        <v>1</v>
      </c>
      <c r="E36" s="2" t="n">
        <v>1</v>
      </c>
      <c r="F36" s="2" t="n">
        <v>1</v>
      </c>
      <c r="G36" s="28" t="inlineStr">
        <is>
          <t>N</t>
        </is>
      </c>
      <c r="H36" s="28" t="inlineStr">
        <is>
          <t>Africa &amp; Middle East</t>
        </is>
      </c>
      <c r="I36" s="28" t="inlineStr">
        <is>
          <t>TCD</t>
        </is>
      </c>
      <c r="J36" s="28" t="inlineStr">
        <is>
          <t>Africa</t>
        </is>
      </c>
    </row>
    <row r="37" ht="15.75" customHeight="1" s="120">
      <c r="C37" s="2" t="inlineStr">
        <is>
          <t>Chile</t>
        </is>
      </c>
      <c r="D37" s="2" t="n">
        <v>1</v>
      </c>
      <c r="E37" s="2" t="n">
        <v>1</v>
      </c>
      <c r="F37" s="2" t="n">
        <v>1</v>
      </c>
      <c r="G37" s="28" t="inlineStr">
        <is>
          <t>N</t>
        </is>
      </c>
      <c r="H37" s="28" t="inlineStr">
        <is>
          <t>Latin America</t>
        </is>
      </c>
      <c r="I37" s="28" t="inlineStr">
        <is>
          <t>CHL</t>
        </is>
      </c>
      <c r="J37" s="28" t="inlineStr">
        <is>
          <t>Americas</t>
        </is>
      </c>
    </row>
    <row r="38" ht="15.75" customHeight="1" s="120">
      <c r="C38" s="2" t="inlineStr">
        <is>
          <t>China</t>
        </is>
      </c>
      <c r="D38" s="2" t="n">
        <v>1</v>
      </c>
      <c r="E38" s="2" t="n">
        <v>1</v>
      </c>
      <c r="F38" s="2" t="n">
        <v>1</v>
      </c>
      <c r="G38" s="28" t="inlineStr">
        <is>
          <t>N</t>
        </is>
      </c>
      <c r="H38" s="28" t="inlineStr">
        <is>
          <t>China and India</t>
        </is>
      </c>
      <c r="I38" s="28" t="inlineStr">
        <is>
          <t>CHN</t>
        </is>
      </c>
      <c r="J38" s="28" t="inlineStr">
        <is>
          <t>China</t>
        </is>
      </c>
    </row>
    <row r="39" ht="15.75" customHeight="1" s="120">
      <c r="C39" s="2" t="inlineStr">
        <is>
          <t>Colombia</t>
        </is>
      </c>
      <c r="D39" s="2" t="n">
        <v>1</v>
      </c>
      <c r="E39" s="2" t="n">
        <v>1</v>
      </c>
      <c r="F39" s="2" t="n">
        <v>1</v>
      </c>
      <c r="G39" s="28" t="inlineStr">
        <is>
          <t>N</t>
        </is>
      </c>
      <c r="H39" s="28" t="inlineStr">
        <is>
          <t>Latin America</t>
        </is>
      </c>
      <c r="I39" s="28" t="inlineStr">
        <is>
          <t>COL</t>
        </is>
      </c>
      <c r="J39" s="28" t="inlineStr">
        <is>
          <t>Americas</t>
        </is>
      </c>
    </row>
    <row r="40" ht="15.75" customHeight="1" s="120">
      <c r="C40" s="2" t="inlineStr">
        <is>
          <t>Comoros</t>
        </is>
      </c>
      <c r="D40" s="2" t="n">
        <v>1</v>
      </c>
      <c r="E40" s="2" t="n">
        <v>1</v>
      </c>
      <c r="F40" s="2" t="n">
        <v>1</v>
      </c>
      <c r="G40" s="28" t="inlineStr">
        <is>
          <t>N</t>
        </is>
      </c>
      <c r="H40" s="28" t="inlineStr">
        <is>
          <t>Africa &amp; Middle East</t>
        </is>
      </c>
      <c r="I40" s="28" t="inlineStr">
        <is>
          <t>COM</t>
        </is>
      </c>
      <c r="J40" s="28" t="inlineStr">
        <is>
          <t>Africa</t>
        </is>
      </c>
    </row>
    <row r="41" ht="15.75" customHeight="1" s="120">
      <c r="C41" s="2" t="inlineStr">
        <is>
          <t>Congo (Brazzaville)</t>
        </is>
      </c>
      <c r="D41" s="2" t="n">
        <v>1</v>
      </c>
      <c r="E41" s="2" t="n">
        <v>1</v>
      </c>
      <c r="F41" s="2" t="n">
        <v>1</v>
      </c>
      <c r="G41" s="28" t="inlineStr">
        <is>
          <t>N</t>
        </is>
      </c>
      <c r="H41" s="28" t="inlineStr">
        <is>
          <t>Africa &amp; Middle East</t>
        </is>
      </c>
      <c r="I41" s="28" t="inlineStr">
        <is>
          <t>COG</t>
        </is>
      </c>
      <c r="J41" s="28" t="inlineStr">
        <is>
          <t>Africa</t>
        </is>
      </c>
    </row>
    <row r="42" ht="15.75" customHeight="1" s="120">
      <c r="C42" s="2" t="inlineStr">
        <is>
          <t>Congo (Kinshasa)</t>
        </is>
      </c>
      <c r="D42" s="2" t="n">
        <v>1</v>
      </c>
      <c r="E42" s="2" t="n">
        <v>1</v>
      </c>
      <c r="F42" s="2" t="n">
        <v>1</v>
      </c>
      <c r="G42" s="28" t="inlineStr">
        <is>
          <t>N</t>
        </is>
      </c>
      <c r="H42" s="28" t="inlineStr">
        <is>
          <t>Africa &amp; Middle East</t>
        </is>
      </c>
      <c r="I42" s="28" t="inlineStr">
        <is>
          <t>COD</t>
        </is>
      </c>
      <c r="J42" s="28" t="inlineStr">
        <is>
          <t>Africa</t>
        </is>
      </c>
    </row>
    <row r="43" ht="15.75" customHeight="1" s="120">
      <c r="C43" s="2" t="inlineStr">
        <is>
          <t>Costa Rica</t>
        </is>
      </c>
      <c r="D43" s="2" t="n">
        <v>1</v>
      </c>
      <c r="E43" s="2" t="n">
        <v>1</v>
      </c>
      <c r="F43" s="2" t="n">
        <v>1</v>
      </c>
      <c r="G43" s="28" t="inlineStr">
        <is>
          <t>N</t>
        </is>
      </c>
      <c r="H43" s="28" t="inlineStr">
        <is>
          <t>Latin America</t>
        </is>
      </c>
      <c r="I43" s="28" t="inlineStr">
        <is>
          <t>CRI</t>
        </is>
      </c>
      <c r="J43" s="28" t="inlineStr">
        <is>
          <t>Americas</t>
        </is>
      </c>
    </row>
    <row r="44" ht="15.75" customHeight="1" s="120">
      <c r="C44" s="2" t="inlineStr">
        <is>
          <t>Cote d'Ivoire</t>
        </is>
      </c>
      <c r="D44" s="2" t="n">
        <v>1</v>
      </c>
      <c r="E44" s="2" t="n">
        <v>1</v>
      </c>
      <c r="F44" s="2" t="n">
        <v>1</v>
      </c>
      <c r="G44" s="28" t="inlineStr">
        <is>
          <t>N</t>
        </is>
      </c>
      <c r="H44" s="28" t="inlineStr">
        <is>
          <t>Africa &amp; Middle East</t>
        </is>
      </c>
      <c r="I44" s="28" t="inlineStr">
        <is>
          <t>CIV</t>
        </is>
      </c>
      <c r="J44" s="28" t="inlineStr">
        <is>
          <t>Africa</t>
        </is>
      </c>
    </row>
    <row r="45" ht="15.75" customHeight="1" s="120">
      <c r="C45" s="2" t="inlineStr">
        <is>
          <t>Croatia</t>
        </is>
      </c>
      <c r="D45" s="2" t="n">
        <v>1</v>
      </c>
      <c r="E45" s="2" t="n">
        <v>1</v>
      </c>
      <c r="F45" s="2" t="n">
        <v>1</v>
      </c>
      <c r="G45" s="28" t="inlineStr">
        <is>
          <t>N</t>
        </is>
      </c>
      <c r="H45" s="28" t="inlineStr">
        <is>
          <t>Europe</t>
        </is>
      </c>
      <c r="I45" s="28" t="inlineStr">
        <is>
          <t>HRV</t>
        </is>
      </c>
      <c r="J45" s="28" t="inlineStr">
        <is>
          <t>Europe</t>
        </is>
      </c>
    </row>
    <row r="46" ht="15.75" customHeight="1" s="120">
      <c r="C46" s="2" t="inlineStr">
        <is>
          <t>Cuba</t>
        </is>
      </c>
      <c r="D46" s="2" t="n">
        <v>1</v>
      </c>
      <c r="E46" s="2" t="n">
        <v>1</v>
      </c>
      <c r="F46" s="2" t="n">
        <v>1</v>
      </c>
      <c r="G46" s="28" t="inlineStr">
        <is>
          <t>N</t>
        </is>
      </c>
      <c r="H46" s="28" t="inlineStr">
        <is>
          <t>Latin America</t>
        </is>
      </c>
      <c r="I46" s="28" t="inlineStr">
        <is>
          <t>CUB</t>
        </is>
      </c>
      <c r="J46" s="28" t="inlineStr">
        <is>
          <t>Americas</t>
        </is>
      </c>
    </row>
    <row r="47" ht="15.75" customHeight="1" s="120">
      <c r="C47" s="2" t="inlineStr">
        <is>
          <t>Cyprus</t>
        </is>
      </c>
      <c r="D47" s="2" t="n">
        <v>1</v>
      </c>
      <c r="E47" s="2" t="n">
        <v>1</v>
      </c>
      <c r="F47" s="2" t="n">
        <v>1</v>
      </c>
      <c r="G47" s="28" t="inlineStr">
        <is>
          <t>N</t>
        </is>
      </c>
      <c r="H47" s="28" t="inlineStr">
        <is>
          <t>Europe</t>
        </is>
      </c>
      <c r="I47" s="28" t="inlineStr">
        <is>
          <t>CYP</t>
        </is>
      </c>
      <c r="J47" s="28" t="inlineStr">
        <is>
          <t>Europe</t>
        </is>
      </c>
    </row>
    <row r="48" ht="15.75" customHeight="1" s="120">
      <c r="C48" s="2" t="inlineStr">
        <is>
          <t>Czech Republic</t>
        </is>
      </c>
      <c r="D48" s="2" t="n">
        <v>1</v>
      </c>
      <c r="E48" s="2" t="n">
        <v>1</v>
      </c>
      <c r="F48" s="2" t="n">
        <v>1</v>
      </c>
      <c r="G48" s="28" t="inlineStr">
        <is>
          <t>N</t>
        </is>
      </c>
      <c r="H48" s="28" t="inlineStr">
        <is>
          <t>Europe</t>
        </is>
      </c>
      <c r="I48" s="28" t="inlineStr">
        <is>
          <t>CZE</t>
        </is>
      </c>
      <c r="J48" s="28" t="inlineStr">
        <is>
          <t>Europe</t>
        </is>
      </c>
    </row>
    <row r="49" ht="15.75" customHeight="1" s="120">
      <c r="C49" s="2" t="inlineStr">
        <is>
          <t>Denmark</t>
        </is>
      </c>
      <c r="D49" s="2" t="n">
        <v>1</v>
      </c>
      <c r="E49" s="2" t="n">
        <v>1</v>
      </c>
      <c r="F49" s="2" t="n">
        <v>1</v>
      </c>
      <c r="G49" s="28" t="inlineStr">
        <is>
          <t>N</t>
        </is>
      </c>
      <c r="H49" s="28" t="inlineStr">
        <is>
          <t>Europe</t>
        </is>
      </c>
      <c r="I49" s="28" t="inlineStr">
        <is>
          <t>DNK</t>
        </is>
      </c>
      <c r="J49" s="28" t="inlineStr">
        <is>
          <t>Europe</t>
        </is>
      </c>
    </row>
    <row r="50" ht="15.75" customHeight="1" s="120">
      <c r="C50" s="2" t="inlineStr">
        <is>
          <t>Djibouti</t>
        </is>
      </c>
      <c r="D50" s="2" t="n">
        <v>1</v>
      </c>
      <c r="E50" s="2" t="n">
        <v>1</v>
      </c>
      <c r="F50" s="2" t="n">
        <v>1</v>
      </c>
      <c r="G50" s="28" t="inlineStr">
        <is>
          <t>N</t>
        </is>
      </c>
      <c r="H50" s="28" t="inlineStr">
        <is>
          <t>Africa &amp; Middle East</t>
        </is>
      </c>
      <c r="I50" s="28" t="inlineStr">
        <is>
          <t>DJI</t>
        </is>
      </c>
      <c r="J50" s="28" t="inlineStr">
        <is>
          <t>Africa</t>
        </is>
      </c>
    </row>
    <row r="51" ht="15.75" customHeight="1" s="120">
      <c r="C51" s="2" t="inlineStr">
        <is>
          <t>Dominica</t>
        </is>
      </c>
      <c r="D51" s="2" t="n">
        <v>1</v>
      </c>
      <c r="E51" s="2" t="n">
        <v>1</v>
      </c>
      <c r="F51" s="2" t="n">
        <v>1</v>
      </c>
      <c r="G51" s="28" t="inlineStr">
        <is>
          <t>N</t>
        </is>
      </c>
      <c r="H51" s="28" t="inlineStr">
        <is>
          <t>Latin America</t>
        </is>
      </c>
      <c r="I51" s="28" t="inlineStr">
        <is>
          <t>DMA</t>
        </is>
      </c>
      <c r="J51" s="28" t="inlineStr">
        <is>
          <t>Americas</t>
        </is>
      </c>
    </row>
    <row r="52" ht="15.75" customHeight="1" s="120">
      <c r="C52" s="2" t="inlineStr">
        <is>
          <t>Dominican Republic</t>
        </is>
      </c>
      <c r="D52" s="2" t="n">
        <v>1</v>
      </c>
      <c r="E52" s="2" t="n">
        <v>1</v>
      </c>
      <c r="F52" s="2" t="n">
        <v>1</v>
      </c>
      <c r="G52" s="28" t="inlineStr">
        <is>
          <t>N</t>
        </is>
      </c>
      <c r="H52" s="28" t="inlineStr">
        <is>
          <t>Latin America</t>
        </is>
      </c>
      <c r="I52" s="28" t="inlineStr">
        <is>
          <t>DOM</t>
        </is>
      </c>
      <c r="J52" s="28" t="inlineStr">
        <is>
          <t>Americas</t>
        </is>
      </c>
    </row>
    <row r="53" ht="15.75" customHeight="1" s="120">
      <c r="C53" s="2" t="inlineStr">
        <is>
          <t>Ecuador</t>
        </is>
      </c>
      <c r="D53" s="2" t="n">
        <v>1</v>
      </c>
      <c r="E53" s="2" t="n">
        <v>1</v>
      </c>
      <c r="F53" s="2" t="n">
        <v>1</v>
      </c>
      <c r="G53" s="28" t="inlineStr">
        <is>
          <t>N</t>
        </is>
      </c>
      <c r="H53" s="28" t="inlineStr">
        <is>
          <t>Latin America</t>
        </is>
      </c>
      <c r="I53" s="28" t="inlineStr">
        <is>
          <t>ECU</t>
        </is>
      </c>
      <c r="J53" s="28" t="inlineStr">
        <is>
          <t>Americas</t>
        </is>
      </c>
    </row>
    <row r="54" ht="15.75" customHeight="1" s="120">
      <c r="C54" s="2" t="inlineStr">
        <is>
          <t>Egypt</t>
        </is>
      </c>
      <c r="D54" s="2" t="n">
        <v>1</v>
      </c>
      <c r="E54" s="2" t="n">
        <v>1</v>
      </c>
      <c r="F54" s="2" t="n">
        <v>1</v>
      </c>
      <c r="G54" s="28" t="inlineStr">
        <is>
          <t>N</t>
        </is>
      </c>
      <c r="H54" s="28" t="inlineStr">
        <is>
          <t>Africa &amp; Middle East</t>
        </is>
      </c>
      <c r="I54" s="28" t="inlineStr">
        <is>
          <t>EGY</t>
        </is>
      </c>
      <c r="J54" s="28" t="inlineStr">
        <is>
          <t>Middle East</t>
        </is>
      </c>
    </row>
    <row r="55" ht="15.75" customHeight="1" s="120">
      <c r="C55" s="2" t="inlineStr">
        <is>
          <t>El Salvador</t>
        </is>
      </c>
      <c r="D55" s="2" t="n">
        <v>1</v>
      </c>
      <c r="E55" s="2" t="n">
        <v>1</v>
      </c>
      <c r="F55" s="2" t="n">
        <v>1</v>
      </c>
      <c r="G55" s="28" t="inlineStr">
        <is>
          <t>N</t>
        </is>
      </c>
      <c r="H55" s="28" t="inlineStr">
        <is>
          <t>Latin America</t>
        </is>
      </c>
      <c r="I55" s="28" t="inlineStr">
        <is>
          <t>SLV</t>
        </is>
      </c>
      <c r="J55" s="28" t="inlineStr">
        <is>
          <t>Americas</t>
        </is>
      </c>
    </row>
    <row r="56" ht="15.75" customHeight="1" s="120">
      <c r="C56" s="2" t="inlineStr">
        <is>
          <t>Equatorial Guinea</t>
        </is>
      </c>
      <c r="D56" s="2" t="n">
        <v>1</v>
      </c>
      <c r="E56" s="2" t="n">
        <v>1</v>
      </c>
      <c r="F56" s="2" t="n">
        <v>1</v>
      </c>
      <c r="G56" s="28" t="inlineStr">
        <is>
          <t>N</t>
        </is>
      </c>
      <c r="H56" s="28" t="inlineStr">
        <is>
          <t>Africa &amp; Middle East</t>
        </is>
      </c>
      <c r="I56" s="28" t="inlineStr">
        <is>
          <t>GNQ</t>
        </is>
      </c>
      <c r="J56" s="28" t="inlineStr">
        <is>
          <t>Africa</t>
        </is>
      </c>
    </row>
    <row r="57" ht="15.75" customHeight="1" s="120">
      <c r="C57" s="2" t="inlineStr">
        <is>
          <t>Eritrea</t>
        </is>
      </c>
      <c r="D57" s="2" t="n">
        <v>1</v>
      </c>
      <c r="E57" s="2" t="n">
        <v>1</v>
      </c>
      <c r="F57" s="2" t="n">
        <v>1</v>
      </c>
      <c r="G57" s="28" t="inlineStr">
        <is>
          <t>N</t>
        </is>
      </c>
      <c r="H57" s="28" t="inlineStr">
        <is>
          <t>Africa &amp; Middle East</t>
        </is>
      </c>
      <c r="I57" s="28" t="inlineStr">
        <is>
          <t>ERI</t>
        </is>
      </c>
      <c r="J57" s="28" t="inlineStr">
        <is>
          <t>Africa</t>
        </is>
      </c>
    </row>
    <row r="58" ht="15.75" customHeight="1" s="120">
      <c r="C58" s="2" t="inlineStr">
        <is>
          <t>Estonia</t>
        </is>
      </c>
      <c r="D58" s="2" t="n">
        <v>1</v>
      </c>
      <c r="E58" s="2" t="n">
        <v>1</v>
      </c>
      <c r="F58" s="2" t="n">
        <v>1</v>
      </c>
      <c r="G58" s="28" t="inlineStr">
        <is>
          <t>N</t>
        </is>
      </c>
      <c r="H58" s="28" t="inlineStr">
        <is>
          <t>Europe</t>
        </is>
      </c>
      <c r="I58" s="28" t="inlineStr">
        <is>
          <t>EST</t>
        </is>
      </c>
      <c r="J58" s="28" t="inlineStr">
        <is>
          <t>Europe</t>
        </is>
      </c>
    </row>
    <row r="59" ht="15.75" customHeight="1" s="120">
      <c r="C59" s="2" t="inlineStr">
        <is>
          <t>Ethiopia</t>
        </is>
      </c>
      <c r="D59" s="2" t="n">
        <v>1</v>
      </c>
      <c r="E59" s="2" t="n">
        <v>1</v>
      </c>
      <c r="F59" s="2" t="n">
        <v>1</v>
      </c>
      <c r="G59" s="28" t="inlineStr">
        <is>
          <t>N</t>
        </is>
      </c>
      <c r="H59" s="28" t="inlineStr">
        <is>
          <t>Africa &amp; Middle East</t>
        </is>
      </c>
      <c r="I59" s="28" t="inlineStr">
        <is>
          <t>ETH</t>
        </is>
      </c>
      <c r="J59" s="28" t="inlineStr">
        <is>
          <t>Africa</t>
        </is>
      </c>
    </row>
    <row r="60" ht="15.75" customHeight="1" s="120">
      <c r="C60" s="2" t="inlineStr">
        <is>
          <t>Fiji</t>
        </is>
      </c>
      <c r="D60" s="2" t="n">
        <v>1</v>
      </c>
      <c r="E60" s="2" t="n">
        <v>1</v>
      </c>
      <c r="F60" s="2" t="n">
        <v>1</v>
      </c>
      <c r="G60" s="28" t="inlineStr">
        <is>
          <t>N</t>
        </is>
      </c>
      <c r="H60" s="28" t="inlineStr">
        <is>
          <t>Asia (excl. China, India, CIS, and Japan)</t>
        </is>
      </c>
      <c r="I60" s="28" t="inlineStr">
        <is>
          <t>FJI</t>
        </is>
      </c>
      <c r="J60" s="28" t="inlineStr">
        <is>
          <t>Other Asia Pacific</t>
        </is>
      </c>
    </row>
    <row r="61" ht="15.75" customHeight="1" s="120">
      <c r="C61" s="2" t="inlineStr">
        <is>
          <t>Finland</t>
        </is>
      </c>
      <c r="D61" s="2" t="n">
        <v>1</v>
      </c>
      <c r="E61" s="2" t="n">
        <v>1</v>
      </c>
      <c r="F61" s="2" t="n">
        <v>1</v>
      </c>
      <c r="G61" s="28" t="inlineStr">
        <is>
          <t>N</t>
        </is>
      </c>
      <c r="H61" s="28" t="inlineStr">
        <is>
          <t>Europe</t>
        </is>
      </c>
      <c r="I61" s="28" t="inlineStr">
        <is>
          <t>FIN</t>
        </is>
      </c>
      <c r="J61" s="28" t="inlineStr">
        <is>
          <t>Europe</t>
        </is>
      </c>
    </row>
    <row r="62" ht="15.75" customHeight="1" s="120">
      <c r="C62" s="2" t="inlineStr">
        <is>
          <t>France</t>
        </is>
      </c>
      <c r="D62" s="2" t="n">
        <v>1</v>
      </c>
      <c r="E62" s="2" t="n">
        <v>1</v>
      </c>
      <c r="F62" s="2" t="n">
        <v>1</v>
      </c>
      <c r="G62" s="28" t="inlineStr">
        <is>
          <t>N</t>
        </is>
      </c>
      <c r="H62" s="28" t="inlineStr">
        <is>
          <t>Europe</t>
        </is>
      </c>
      <c r="I62" s="28" t="inlineStr">
        <is>
          <t>FRA</t>
        </is>
      </c>
      <c r="J62" s="28" t="inlineStr">
        <is>
          <t>Europe</t>
        </is>
      </c>
    </row>
    <row r="63" ht="15.75" customHeight="1" s="120">
      <c r="C63" s="2" t="inlineStr">
        <is>
          <t>Gabon</t>
        </is>
      </c>
      <c r="D63" s="2" t="n">
        <v>1</v>
      </c>
      <c r="E63" s="2" t="n">
        <v>1</v>
      </c>
      <c r="F63" s="2" t="n">
        <v>1</v>
      </c>
      <c r="G63" s="28" t="inlineStr">
        <is>
          <t>N</t>
        </is>
      </c>
      <c r="H63" s="28" t="inlineStr">
        <is>
          <t>Africa &amp; Middle East</t>
        </is>
      </c>
      <c r="I63" s="28" t="inlineStr">
        <is>
          <t>GAB</t>
        </is>
      </c>
      <c r="J63" s="28" t="inlineStr">
        <is>
          <t>Africa</t>
        </is>
      </c>
    </row>
    <row r="64" ht="15.75" customHeight="1" s="120">
      <c r="C64" s="2" t="inlineStr">
        <is>
          <t>Gambia</t>
        </is>
      </c>
      <c r="D64" s="2" t="n">
        <v>1</v>
      </c>
      <c r="E64" s="2" t="n">
        <v>1</v>
      </c>
      <c r="F64" s="2" t="n">
        <v>1</v>
      </c>
      <c r="G64" s="28" t="inlineStr">
        <is>
          <t>N</t>
        </is>
      </c>
      <c r="H64" s="28" t="inlineStr">
        <is>
          <t>Africa &amp; Middle East</t>
        </is>
      </c>
      <c r="I64" s="28" t="inlineStr">
        <is>
          <t>GMB</t>
        </is>
      </c>
      <c r="J64" s="28" t="inlineStr">
        <is>
          <t>Africa</t>
        </is>
      </c>
    </row>
    <row r="65" ht="15.75" customHeight="1" s="120">
      <c r="C65" s="2" t="inlineStr">
        <is>
          <t>Georgia</t>
        </is>
      </c>
      <c r="D65" s="2" t="n">
        <v>1</v>
      </c>
      <c r="E65" s="2" t="n">
        <v>1</v>
      </c>
      <c r="F65" s="2" t="n">
        <v>1</v>
      </c>
      <c r="G65" s="28" t="inlineStr">
        <is>
          <t>N</t>
        </is>
      </c>
      <c r="H65" s="28" t="inlineStr">
        <is>
          <t>Asia (excl. China, India, CIS, and Japan)</t>
        </is>
      </c>
      <c r="I65" s="28" t="inlineStr">
        <is>
          <t>GEO</t>
        </is>
      </c>
      <c r="J65" s="28" t="inlineStr">
        <is>
          <t>Eurasia</t>
        </is>
      </c>
    </row>
    <row r="66" ht="15.75" customHeight="1" s="120">
      <c r="C66" s="2" t="inlineStr">
        <is>
          <t>Germany</t>
        </is>
      </c>
      <c r="D66" s="2" t="n">
        <v>1</v>
      </c>
      <c r="E66" s="2" t="n">
        <v>1</v>
      </c>
      <c r="F66" s="2" t="n">
        <v>1</v>
      </c>
      <c r="G66" s="28" t="inlineStr">
        <is>
          <t>N</t>
        </is>
      </c>
      <c r="H66" s="28" t="inlineStr">
        <is>
          <t>Europe</t>
        </is>
      </c>
      <c r="I66" s="28" t="inlineStr">
        <is>
          <t>DEU</t>
        </is>
      </c>
      <c r="J66" s="28" t="inlineStr">
        <is>
          <t>Europe</t>
        </is>
      </c>
    </row>
    <row r="67" ht="15.75" customHeight="1" s="120">
      <c r="C67" s="2" t="inlineStr">
        <is>
          <t>Ghana</t>
        </is>
      </c>
      <c r="D67" s="2" t="n">
        <v>1</v>
      </c>
      <c r="E67" s="2" t="n">
        <v>1</v>
      </c>
      <c r="F67" s="2" t="n">
        <v>1</v>
      </c>
      <c r="G67" s="28" t="inlineStr">
        <is>
          <t>N</t>
        </is>
      </c>
      <c r="H67" s="28" t="inlineStr">
        <is>
          <t>Africa &amp; Middle East</t>
        </is>
      </c>
      <c r="I67" s="28" t="inlineStr">
        <is>
          <t>GHA</t>
        </is>
      </c>
      <c r="J67" s="28" t="inlineStr">
        <is>
          <t>Africa</t>
        </is>
      </c>
    </row>
    <row r="68" ht="15.75" customHeight="1" s="120">
      <c r="C68" s="2" t="inlineStr">
        <is>
          <t>Greece</t>
        </is>
      </c>
      <c r="D68" s="2" t="n">
        <v>1</v>
      </c>
      <c r="E68" s="2" t="n">
        <v>1</v>
      </c>
      <c r="F68" s="2" t="n">
        <v>1</v>
      </c>
      <c r="G68" s="28" t="inlineStr">
        <is>
          <t>N</t>
        </is>
      </c>
      <c r="H68" s="28" t="inlineStr">
        <is>
          <t>Europe</t>
        </is>
      </c>
      <c r="I68" s="28" t="inlineStr">
        <is>
          <t>GRC</t>
        </is>
      </c>
      <c r="J68" s="28" t="inlineStr">
        <is>
          <t>Europe</t>
        </is>
      </c>
    </row>
    <row r="69" ht="15.75" customHeight="1" s="120">
      <c r="C69" s="2" t="inlineStr">
        <is>
          <t>Grenada</t>
        </is>
      </c>
      <c r="D69" s="2" t="n">
        <v>1</v>
      </c>
      <c r="E69" s="2" t="n">
        <v>1</v>
      </c>
      <c r="F69" s="2" t="n">
        <v>1</v>
      </c>
      <c r="G69" s="28" t="inlineStr">
        <is>
          <t>N</t>
        </is>
      </c>
      <c r="H69" s="28" t="inlineStr">
        <is>
          <t>Latin America</t>
        </is>
      </c>
      <c r="I69" s="28" t="inlineStr">
        <is>
          <t>GRD</t>
        </is>
      </c>
      <c r="J69" s="28" t="inlineStr">
        <is>
          <t>Americas</t>
        </is>
      </c>
    </row>
    <row r="70" ht="15.75" customHeight="1" s="120">
      <c r="C70" s="2" t="inlineStr">
        <is>
          <t>Guatemala</t>
        </is>
      </c>
      <c r="D70" s="2" t="n">
        <v>1</v>
      </c>
      <c r="E70" s="2" t="n">
        <v>1</v>
      </c>
      <c r="F70" s="2" t="n">
        <v>1</v>
      </c>
      <c r="G70" s="28" t="inlineStr">
        <is>
          <t>N</t>
        </is>
      </c>
      <c r="H70" s="28" t="inlineStr">
        <is>
          <t>Latin America</t>
        </is>
      </c>
      <c r="I70" s="28" t="inlineStr">
        <is>
          <t>GTM</t>
        </is>
      </c>
      <c r="J70" s="28" t="inlineStr">
        <is>
          <t>Americas</t>
        </is>
      </c>
    </row>
    <row r="71" ht="15.75" customHeight="1" s="120">
      <c r="C71" s="2" t="inlineStr">
        <is>
          <t>Guinea</t>
        </is>
      </c>
      <c r="D71" s="2" t="n">
        <v>1</v>
      </c>
      <c r="E71" s="2" t="n">
        <v>1</v>
      </c>
      <c r="F71" s="2" t="n">
        <v>1</v>
      </c>
      <c r="G71" s="28" t="inlineStr">
        <is>
          <t>N</t>
        </is>
      </c>
      <c r="H71" s="28" t="inlineStr">
        <is>
          <t>Africa &amp; Middle East</t>
        </is>
      </c>
      <c r="I71" s="28" t="inlineStr">
        <is>
          <t>GIN</t>
        </is>
      </c>
      <c r="J71" s="28" t="inlineStr">
        <is>
          <t>Africa</t>
        </is>
      </c>
    </row>
    <row r="72" ht="15.75" customHeight="1" s="120">
      <c r="C72" s="2" t="inlineStr">
        <is>
          <t>Guinea-Bissau</t>
        </is>
      </c>
      <c r="D72" s="2" t="n">
        <v>1</v>
      </c>
      <c r="E72" s="2" t="n">
        <v>1</v>
      </c>
      <c r="F72" s="2" t="n">
        <v>1</v>
      </c>
      <c r="G72" s="28" t="inlineStr">
        <is>
          <t>N</t>
        </is>
      </c>
      <c r="H72" s="28" t="inlineStr">
        <is>
          <t>Africa &amp; Middle East</t>
        </is>
      </c>
      <c r="I72" s="28" t="inlineStr">
        <is>
          <t>GNB</t>
        </is>
      </c>
      <c r="J72" s="28" t="inlineStr">
        <is>
          <t>Africa</t>
        </is>
      </c>
    </row>
    <row r="73" ht="15.75" customHeight="1" s="120">
      <c r="C73" s="2" t="inlineStr">
        <is>
          <t>Guyana</t>
        </is>
      </c>
      <c r="D73" s="2" t="n">
        <v>1</v>
      </c>
      <c r="E73" s="2" t="n">
        <v>1</v>
      </c>
      <c r="F73" s="2" t="n">
        <v>1</v>
      </c>
      <c r="G73" s="28" t="inlineStr">
        <is>
          <t>N</t>
        </is>
      </c>
      <c r="H73" s="28" t="inlineStr">
        <is>
          <t>Latin America</t>
        </is>
      </c>
      <c r="I73" s="28" t="inlineStr">
        <is>
          <t>GUY</t>
        </is>
      </c>
      <c r="J73" s="28" t="inlineStr">
        <is>
          <t>Americas</t>
        </is>
      </c>
    </row>
    <row r="74" ht="15.75" customHeight="1" s="120">
      <c r="C74" s="2" t="inlineStr">
        <is>
          <t>Haiti</t>
        </is>
      </c>
      <c r="D74" s="2" t="n">
        <v>1</v>
      </c>
      <c r="E74" s="2" t="n">
        <v>1</v>
      </c>
      <c r="F74" s="2" t="n">
        <v>1</v>
      </c>
      <c r="G74" s="28" t="inlineStr">
        <is>
          <t>N</t>
        </is>
      </c>
      <c r="H74" s="28" t="inlineStr">
        <is>
          <t>Latin America</t>
        </is>
      </c>
      <c r="I74" s="28" t="inlineStr">
        <is>
          <t>HTI</t>
        </is>
      </c>
      <c r="J74" s="28" t="inlineStr">
        <is>
          <t>Americas</t>
        </is>
      </c>
    </row>
    <row r="75" ht="15.75" customHeight="1" s="120">
      <c r="C75" s="2" t="inlineStr">
        <is>
          <t>Holy See</t>
        </is>
      </c>
      <c r="D75" s="2" t="n">
        <v>1</v>
      </c>
      <c r="E75" s="2" t="n">
        <v>1</v>
      </c>
      <c r="F75" s="2" t="n">
        <v>1</v>
      </c>
      <c r="G75" s="28" t="inlineStr">
        <is>
          <t>N</t>
        </is>
      </c>
      <c r="H75" s="28" t="inlineStr">
        <is>
          <t>Europe</t>
        </is>
      </c>
      <c r="I75" s="28" t="inlineStr">
        <is>
          <t>VAT</t>
        </is>
      </c>
      <c r="J75" s="28" t="inlineStr">
        <is>
          <t>Europe</t>
        </is>
      </c>
    </row>
    <row r="76" ht="15.75" customHeight="1" s="120">
      <c r="C76" s="2" t="inlineStr">
        <is>
          <t>Honduras</t>
        </is>
      </c>
      <c r="D76" s="2" t="n">
        <v>1</v>
      </c>
      <c r="E76" s="2" t="n">
        <v>1</v>
      </c>
      <c r="F76" s="2" t="n">
        <v>1</v>
      </c>
      <c r="G76" s="28" t="inlineStr">
        <is>
          <t>N</t>
        </is>
      </c>
      <c r="H76" s="28" t="inlineStr">
        <is>
          <t>Latin America</t>
        </is>
      </c>
      <c r="I76" s="28" t="inlineStr">
        <is>
          <t>HND</t>
        </is>
      </c>
      <c r="J76" s="28" t="inlineStr">
        <is>
          <t>Americas</t>
        </is>
      </c>
    </row>
    <row r="77" ht="15.75" customHeight="1" s="120">
      <c r="C77" s="2" t="inlineStr">
        <is>
          <t>Hungary</t>
        </is>
      </c>
      <c r="D77" s="2" t="n">
        <v>1</v>
      </c>
      <c r="E77" s="2" t="n">
        <v>1</v>
      </c>
      <c r="F77" s="2" t="n">
        <v>1</v>
      </c>
      <c r="G77" s="28" t="inlineStr">
        <is>
          <t>N</t>
        </is>
      </c>
      <c r="H77" s="28" t="inlineStr">
        <is>
          <t>Europe</t>
        </is>
      </c>
      <c r="I77" s="28" t="inlineStr">
        <is>
          <t>HUN</t>
        </is>
      </c>
      <c r="J77" s="28" t="inlineStr">
        <is>
          <t>Europe</t>
        </is>
      </c>
    </row>
    <row r="78" ht="15.75" customHeight="1" s="120">
      <c r="C78" s="2" t="inlineStr">
        <is>
          <t>Iceland</t>
        </is>
      </c>
      <c r="D78" s="2" t="n">
        <v>1</v>
      </c>
      <c r="E78" s="2" t="n">
        <v>1</v>
      </c>
      <c r="F78" s="2" t="n">
        <v>1</v>
      </c>
      <c r="G78" s="28" t="inlineStr">
        <is>
          <t>N</t>
        </is>
      </c>
      <c r="H78" s="28" t="inlineStr">
        <is>
          <t>Europe</t>
        </is>
      </c>
      <c r="I78" s="28" t="inlineStr">
        <is>
          <t>ISL</t>
        </is>
      </c>
      <c r="J78" s="28" t="inlineStr">
        <is>
          <t>Europe</t>
        </is>
      </c>
    </row>
    <row r="79" ht="15.75" customHeight="1" s="120">
      <c r="C79" s="2" t="inlineStr">
        <is>
          <t>India</t>
        </is>
      </c>
      <c r="D79" s="2" t="n">
        <v>1</v>
      </c>
      <c r="E79" s="2" t="n">
        <v>1</v>
      </c>
      <c r="F79" s="2" t="n">
        <v>1</v>
      </c>
      <c r="G79" s="28" t="inlineStr">
        <is>
          <t>N</t>
        </is>
      </c>
      <c r="H79" s="28" t="inlineStr">
        <is>
          <t>China and India</t>
        </is>
      </c>
      <c r="I79" s="28" t="inlineStr">
        <is>
          <t>IND</t>
        </is>
      </c>
      <c r="J79" s="28" t="inlineStr">
        <is>
          <t>India</t>
        </is>
      </c>
    </row>
    <row r="80" ht="15.75" customHeight="1" s="120">
      <c r="C80" s="2" t="inlineStr">
        <is>
          <t>Indonesia</t>
        </is>
      </c>
      <c r="D80" s="2" t="n">
        <v>1</v>
      </c>
      <c r="E80" s="2" t="n">
        <v>1</v>
      </c>
      <c r="F80" s="2" t="n">
        <v>1</v>
      </c>
      <c r="G80" s="28" t="inlineStr">
        <is>
          <t>N</t>
        </is>
      </c>
      <c r="H80" s="28" t="inlineStr">
        <is>
          <t>Asia (excl. China, India, CIS, and Japan)</t>
        </is>
      </c>
      <c r="I80" s="28" t="inlineStr">
        <is>
          <t>IDN</t>
        </is>
      </c>
      <c r="J80" s="28" t="inlineStr">
        <is>
          <t>Other Asia Pacific</t>
        </is>
      </c>
    </row>
    <row r="81" ht="15.75" customHeight="1" s="120">
      <c r="C81" s="2" t="inlineStr">
        <is>
          <t>Iran</t>
        </is>
      </c>
      <c r="D81" s="2" t="n">
        <v>1</v>
      </c>
      <c r="E81" s="2" t="n">
        <v>1</v>
      </c>
      <c r="F81" s="2" t="n">
        <v>1</v>
      </c>
      <c r="G81" s="28" t="inlineStr">
        <is>
          <t>N</t>
        </is>
      </c>
      <c r="H81" s="28" t="inlineStr">
        <is>
          <t>Africa &amp; Middle East</t>
        </is>
      </c>
      <c r="I81" s="28" t="inlineStr">
        <is>
          <t>IRN</t>
        </is>
      </c>
      <c r="J81" s="28" t="inlineStr">
        <is>
          <t>Middle East</t>
        </is>
      </c>
    </row>
    <row r="82" ht="15.75" customHeight="1" s="120">
      <c r="C82" s="2" t="inlineStr">
        <is>
          <t>Iraq</t>
        </is>
      </c>
      <c r="D82" s="2" t="n">
        <v>1</v>
      </c>
      <c r="E82" s="2" t="n">
        <v>1</v>
      </c>
      <c r="F82" s="2" t="n">
        <v>1</v>
      </c>
      <c r="G82" s="28" t="inlineStr">
        <is>
          <t>N</t>
        </is>
      </c>
      <c r="H82" s="28" t="inlineStr">
        <is>
          <t>Africa &amp; Middle East</t>
        </is>
      </c>
      <c r="I82" s="28" t="inlineStr">
        <is>
          <t>IRQ</t>
        </is>
      </c>
      <c r="J82" s="28" t="inlineStr">
        <is>
          <t>Middle East</t>
        </is>
      </c>
    </row>
    <row r="83" ht="15.75" customHeight="1" s="120">
      <c r="C83" s="2" t="inlineStr">
        <is>
          <t>Ireland</t>
        </is>
      </c>
      <c r="D83" s="2" t="n">
        <v>1</v>
      </c>
      <c r="E83" s="2" t="n">
        <v>1</v>
      </c>
      <c r="F83" s="2" t="n">
        <v>1</v>
      </c>
      <c r="G83" s="28" t="inlineStr">
        <is>
          <t>N</t>
        </is>
      </c>
      <c r="H83" s="28" t="inlineStr">
        <is>
          <t>Europe</t>
        </is>
      </c>
      <c r="I83" s="28" t="inlineStr">
        <is>
          <t>IRL</t>
        </is>
      </c>
      <c r="J83" s="28" t="inlineStr">
        <is>
          <t>Europe</t>
        </is>
      </c>
    </row>
    <row r="84" ht="15.75" customHeight="1" s="120">
      <c r="C84" s="2" t="inlineStr">
        <is>
          <t>Israel</t>
        </is>
      </c>
      <c r="D84" s="2" t="n">
        <v>1</v>
      </c>
      <c r="E84" s="2" t="n">
        <v>1</v>
      </c>
      <c r="F84" s="2" t="n">
        <v>1</v>
      </c>
      <c r="G84" s="28" t="inlineStr">
        <is>
          <t>N</t>
        </is>
      </c>
      <c r="H84" s="28" t="inlineStr">
        <is>
          <t>Africa &amp; Middle East</t>
        </is>
      </c>
      <c r="I84" s="28" t="inlineStr">
        <is>
          <t>ISR</t>
        </is>
      </c>
      <c r="J84" s="28" t="inlineStr">
        <is>
          <t>Middle East</t>
        </is>
      </c>
    </row>
    <row r="85" ht="15.75" customHeight="1" s="120">
      <c r="C85" s="2" t="inlineStr">
        <is>
          <t>Italy</t>
        </is>
      </c>
      <c r="D85" s="2" t="n">
        <v>1</v>
      </c>
      <c r="E85" s="2" t="n">
        <v>1</v>
      </c>
      <c r="F85" s="2" t="n">
        <v>1</v>
      </c>
      <c r="G85" s="28" t="inlineStr">
        <is>
          <t>N</t>
        </is>
      </c>
      <c r="H85" s="28" t="inlineStr">
        <is>
          <t>Europe</t>
        </is>
      </c>
      <c r="I85" s="28" t="inlineStr">
        <is>
          <t>ITA</t>
        </is>
      </c>
      <c r="J85" s="28" t="inlineStr">
        <is>
          <t>Europe</t>
        </is>
      </c>
    </row>
    <row r="86" ht="15.75" customHeight="1" s="120">
      <c r="C86" s="2" t="inlineStr">
        <is>
          <t>Jamaica</t>
        </is>
      </c>
      <c r="D86" s="2" t="n">
        <v>1</v>
      </c>
      <c r="E86" s="2" t="n">
        <v>1</v>
      </c>
      <c r="F86" s="2" t="n">
        <v>1</v>
      </c>
      <c r="G86" s="28" t="inlineStr">
        <is>
          <t>N</t>
        </is>
      </c>
      <c r="H86" s="28" t="inlineStr">
        <is>
          <t>Latin America</t>
        </is>
      </c>
      <c r="I86" s="28" t="inlineStr">
        <is>
          <t>JAM</t>
        </is>
      </c>
      <c r="J86" s="28" t="inlineStr">
        <is>
          <t>Americas</t>
        </is>
      </c>
    </row>
    <row r="87" ht="15.75" customHeight="1" s="120">
      <c r="C87" s="2" t="inlineStr">
        <is>
          <t>Japan</t>
        </is>
      </c>
      <c r="D87" s="2" t="n">
        <v>1</v>
      </c>
      <c r="E87" s="2" t="n">
        <v>1</v>
      </c>
      <c r="F87" s="2" t="n">
        <v>1</v>
      </c>
      <c r="G87" s="28" t="inlineStr">
        <is>
          <t>N</t>
        </is>
      </c>
      <c r="H87" s="28" t="inlineStr">
        <is>
          <t>Japan, Australia, New Zealand</t>
        </is>
      </c>
      <c r="I87" s="28" t="inlineStr">
        <is>
          <t>JPN</t>
        </is>
      </c>
      <c r="J87" s="28" t="inlineStr">
        <is>
          <t>Other Asia Pacific</t>
        </is>
      </c>
    </row>
    <row r="88" ht="15.75" customHeight="1" s="120">
      <c r="C88" s="2" t="inlineStr">
        <is>
          <t>Jordan</t>
        </is>
      </c>
      <c r="D88" s="2" t="n">
        <v>1</v>
      </c>
      <c r="E88" s="2" t="n">
        <v>1</v>
      </c>
      <c r="F88" s="2" t="n">
        <v>1</v>
      </c>
      <c r="G88" s="28" t="inlineStr">
        <is>
          <t>N</t>
        </is>
      </c>
      <c r="H88" s="28" t="inlineStr">
        <is>
          <t>Africa &amp; Middle East</t>
        </is>
      </c>
      <c r="I88" s="28" t="inlineStr">
        <is>
          <t>JOR</t>
        </is>
      </c>
      <c r="J88" s="28" t="inlineStr">
        <is>
          <t>Middle East</t>
        </is>
      </c>
    </row>
    <row r="89" ht="15.75" customHeight="1" s="120">
      <c r="C89" s="2" t="inlineStr">
        <is>
          <t>Kazakhstan</t>
        </is>
      </c>
      <c r="D89" s="2" t="n">
        <v>1</v>
      </c>
      <c r="E89" s="2" t="n">
        <v>1</v>
      </c>
      <c r="F89" s="2" t="n">
        <v>1</v>
      </c>
      <c r="G89" s="28" t="inlineStr">
        <is>
          <t>N</t>
        </is>
      </c>
      <c r="H89" s="28" t="inlineStr">
        <is>
          <t>CIS</t>
        </is>
      </c>
      <c r="I89" s="28" t="inlineStr">
        <is>
          <t>KAZ</t>
        </is>
      </c>
      <c r="J89" s="28" t="inlineStr">
        <is>
          <t>Eurasia</t>
        </is>
      </c>
    </row>
    <row r="90" ht="15.75" customHeight="1" s="120">
      <c r="C90" s="2" t="inlineStr">
        <is>
          <t>Kenya</t>
        </is>
      </c>
      <c r="D90" s="2" t="n">
        <v>1</v>
      </c>
      <c r="E90" s="2" t="n">
        <v>1</v>
      </c>
      <c r="F90" s="2" t="n">
        <v>1</v>
      </c>
      <c r="G90" s="28" t="inlineStr">
        <is>
          <t>N</t>
        </is>
      </c>
      <c r="H90" s="28" t="inlineStr">
        <is>
          <t>Africa &amp; Middle East</t>
        </is>
      </c>
      <c r="I90" s="28" t="inlineStr">
        <is>
          <t>KEN</t>
        </is>
      </c>
      <c r="J90" s="28" t="inlineStr">
        <is>
          <t>Africa</t>
        </is>
      </c>
    </row>
    <row r="91" ht="15.75" customHeight="1" s="120">
      <c r="C91" s="2" t="inlineStr">
        <is>
          <t>Kiribati</t>
        </is>
      </c>
      <c r="D91" s="2" t="n">
        <v>1</v>
      </c>
      <c r="E91" s="2" t="n">
        <v>1</v>
      </c>
      <c r="F91" s="2" t="n">
        <v>1</v>
      </c>
      <c r="G91" s="28" t="inlineStr">
        <is>
          <t>N</t>
        </is>
      </c>
      <c r="H91" s="28" t="inlineStr">
        <is>
          <t>Asia (excl. China, India, CIS, and Japan)</t>
        </is>
      </c>
      <c r="I91" s="28" t="inlineStr">
        <is>
          <t>KIR</t>
        </is>
      </c>
      <c r="J91" s="28" t="inlineStr">
        <is>
          <t>Other Asia Pacific</t>
        </is>
      </c>
    </row>
    <row r="92" ht="15.75" customHeight="1" s="120">
      <c r="C92" s="2" t="inlineStr">
        <is>
          <t>Kosovo</t>
        </is>
      </c>
      <c r="D92" s="2" t="n">
        <v>1</v>
      </c>
      <c r="E92" s="2" t="n">
        <v>1</v>
      </c>
      <c r="F92" s="2" t="n">
        <v>1</v>
      </c>
      <c r="G92" s="28" t="inlineStr">
        <is>
          <t>N</t>
        </is>
      </c>
      <c r="H92" s="28" t="inlineStr">
        <is>
          <t>Europe</t>
        </is>
      </c>
      <c r="I92" s="28" t="e">
        <v>#N/A</v>
      </c>
      <c r="J92" s="28" t="inlineStr">
        <is>
          <t>Europe</t>
        </is>
      </c>
    </row>
    <row r="93" ht="15.75" customHeight="1" s="120">
      <c r="C93" s="2" t="inlineStr">
        <is>
          <t>Kuwait</t>
        </is>
      </c>
      <c r="D93" s="2" t="n">
        <v>1</v>
      </c>
      <c r="E93" s="2" t="n">
        <v>1</v>
      </c>
      <c r="F93" s="2" t="n">
        <v>1</v>
      </c>
      <c r="G93" s="28" t="inlineStr">
        <is>
          <t>N</t>
        </is>
      </c>
      <c r="H93" s="28" t="inlineStr">
        <is>
          <t>Africa &amp; Middle East</t>
        </is>
      </c>
      <c r="I93" s="28" t="inlineStr">
        <is>
          <t>KWT</t>
        </is>
      </c>
      <c r="J93" s="28" t="inlineStr">
        <is>
          <t>Middle East</t>
        </is>
      </c>
    </row>
    <row r="94" ht="15.75" customHeight="1" s="120">
      <c r="C94" s="2" t="inlineStr">
        <is>
          <t>Kyrgyzstan</t>
        </is>
      </c>
      <c r="D94" s="2" t="n">
        <v>1</v>
      </c>
      <c r="E94" s="2" t="n">
        <v>1</v>
      </c>
      <c r="F94" s="2" t="n">
        <v>1</v>
      </c>
      <c r="G94" s="28" t="inlineStr">
        <is>
          <t>N</t>
        </is>
      </c>
      <c r="H94" s="28" t="inlineStr">
        <is>
          <t>CIS</t>
        </is>
      </c>
      <c r="I94" s="28" t="inlineStr">
        <is>
          <t>KGZ</t>
        </is>
      </c>
      <c r="J94" s="28" t="inlineStr">
        <is>
          <t>Eurasia</t>
        </is>
      </c>
    </row>
    <row r="95" ht="15.75" customHeight="1" s="120">
      <c r="C95" s="2" t="inlineStr">
        <is>
          <t>Laos</t>
        </is>
      </c>
      <c r="D95" s="2" t="n">
        <v>1</v>
      </c>
      <c r="E95" s="2" t="n">
        <v>1</v>
      </c>
      <c r="F95" s="2" t="n">
        <v>1</v>
      </c>
      <c r="G95" s="28" t="inlineStr">
        <is>
          <t>N</t>
        </is>
      </c>
      <c r="H95" s="28" t="inlineStr">
        <is>
          <t>Asia (excl. China, India, CIS, and Japan)</t>
        </is>
      </c>
      <c r="I95" s="28" t="inlineStr">
        <is>
          <t>LAO</t>
        </is>
      </c>
      <c r="J95" s="28" t="inlineStr">
        <is>
          <t>Other Asia Pacific</t>
        </is>
      </c>
    </row>
    <row r="96" ht="15.75" customHeight="1" s="120">
      <c r="C96" s="2" t="inlineStr">
        <is>
          <t>Latvia</t>
        </is>
      </c>
      <c r="D96" s="2" t="n">
        <v>1</v>
      </c>
      <c r="E96" s="2" t="n">
        <v>1</v>
      </c>
      <c r="F96" s="2" t="n">
        <v>1</v>
      </c>
      <c r="G96" s="28" t="inlineStr">
        <is>
          <t>N</t>
        </is>
      </c>
      <c r="H96" s="28" t="inlineStr">
        <is>
          <t>Europe</t>
        </is>
      </c>
      <c r="I96" s="28" t="inlineStr">
        <is>
          <t>LVA</t>
        </is>
      </c>
      <c r="J96" s="28" t="inlineStr">
        <is>
          <t>Europe</t>
        </is>
      </c>
    </row>
    <row r="97" ht="15.75" customHeight="1" s="120">
      <c r="C97" s="2" t="inlineStr">
        <is>
          <t>Lebanon</t>
        </is>
      </c>
      <c r="D97" s="2" t="n">
        <v>1</v>
      </c>
      <c r="E97" s="2" t="n">
        <v>1</v>
      </c>
      <c r="F97" s="2" t="n">
        <v>1</v>
      </c>
      <c r="G97" s="28" t="inlineStr">
        <is>
          <t>N</t>
        </is>
      </c>
      <c r="H97" s="28" t="inlineStr">
        <is>
          <t>Africa &amp; Middle East</t>
        </is>
      </c>
      <c r="I97" s="28" t="inlineStr">
        <is>
          <t>LBN</t>
        </is>
      </c>
      <c r="J97" s="28" t="inlineStr">
        <is>
          <t>Middle East</t>
        </is>
      </c>
    </row>
    <row r="98" ht="15.75" customHeight="1" s="120">
      <c r="C98" s="2" t="inlineStr">
        <is>
          <t>Lesotho</t>
        </is>
      </c>
      <c r="D98" s="2" t="n">
        <v>1</v>
      </c>
      <c r="E98" s="2" t="n">
        <v>1</v>
      </c>
      <c r="F98" s="2" t="n">
        <v>1</v>
      </c>
      <c r="G98" s="28" t="inlineStr">
        <is>
          <t>N</t>
        </is>
      </c>
      <c r="H98" s="28" t="inlineStr">
        <is>
          <t>Africa &amp; Middle East</t>
        </is>
      </c>
      <c r="I98" s="28" t="inlineStr">
        <is>
          <t>LSO</t>
        </is>
      </c>
      <c r="J98" s="28" t="inlineStr">
        <is>
          <t>Africa</t>
        </is>
      </c>
    </row>
    <row r="99" ht="15.75" customHeight="1" s="120">
      <c r="C99" s="2" t="inlineStr">
        <is>
          <t>Liberia</t>
        </is>
      </c>
      <c r="D99" s="2" t="n">
        <v>1</v>
      </c>
      <c r="E99" s="2" t="n">
        <v>1</v>
      </c>
      <c r="F99" s="2" t="n">
        <v>1</v>
      </c>
      <c r="G99" s="28" t="inlineStr">
        <is>
          <t>N</t>
        </is>
      </c>
      <c r="H99" s="28" t="inlineStr">
        <is>
          <t>Africa &amp; Middle East</t>
        </is>
      </c>
      <c r="I99" s="28" t="inlineStr">
        <is>
          <t>LBR</t>
        </is>
      </c>
      <c r="J99" s="28" t="inlineStr">
        <is>
          <t>Africa</t>
        </is>
      </c>
    </row>
    <row r="100" ht="15.75" customHeight="1" s="120">
      <c r="C100" s="2" t="inlineStr">
        <is>
          <t>Libya</t>
        </is>
      </c>
      <c r="D100" s="2" t="n">
        <v>1</v>
      </c>
      <c r="E100" s="2" t="n">
        <v>1</v>
      </c>
      <c r="F100" s="2" t="n">
        <v>1</v>
      </c>
      <c r="G100" s="28" t="inlineStr">
        <is>
          <t>N</t>
        </is>
      </c>
      <c r="H100" s="28" t="inlineStr">
        <is>
          <t>Africa &amp; Middle East</t>
        </is>
      </c>
      <c r="I100" s="28" t="inlineStr">
        <is>
          <t>LBY</t>
        </is>
      </c>
      <c r="J100" s="28" t="inlineStr">
        <is>
          <t>Africa</t>
        </is>
      </c>
    </row>
    <row r="101" ht="15.75" customHeight="1" s="120">
      <c r="C101" s="2" t="inlineStr">
        <is>
          <t>Liechtenstein</t>
        </is>
      </c>
      <c r="D101" s="2" t="n">
        <v>1</v>
      </c>
      <c r="E101" s="2" t="n">
        <v>1</v>
      </c>
      <c r="F101" s="2" t="n">
        <v>1</v>
      </c>
      <c r="G101" s="28" t="inlineStr">
        <is>
          <t>N</t>
        </is>
      </c>
      <c r="H101" s="28" t="inlineStr">
        <is>
          <t>Europe</t>
        </is>
      </c>
      <c r="I101" s="28" t="inlineStr">
        <is>
          <t>LIE</t>
        </is>
      </c>
      <c r="J101" s="28" t="inlineStr">
        <is>
          <t>Europe</t>
        </is>
      </c>
    </row>
    <row r="102" ht="15.75" customHeight="1" s="120">
      <c r="C102" s="2" t="inlineStr">
        <is>
          <t>Lithuania</t>
        </is>
      </c>
      <c r="D102" s="2" t="n">
        <v>1</v>
      </c>
      <c r="E102" s="2" t="n">
        <v>1</v>
      </c>
      <c r="F102" s="2" t="n">
        <v>1</v>
      </c>
      <c r="G102" s="28" t="inlineStr">
        <is>
          <t>N</t>
        </is>
      </c>
      <c r="H102" s="28" t="inlineStr">
        <is>
          <t>Europe</t>
        </is>
      </c>
      <c r="I102" s="28" t="inlineStr">
        <is>
          <t>LTU</t>
        </is>
      </c>
      <c r="J102" s="28" t="inlineStr">
        <is>
          <t>Europe</t>
        </is>
      </c>
    </row>
    <row r="103" ht="15.75" customHeight="1" s="120">
      <c r="C103" s="2" t="inlineStr">
        <is>
          <t>Luxembourg</t>
        </is>
      </c>
      <c r="D103" s="2" t="n">
        <v>1</v>
      </c>
      <c r="E103" s="2" t="n">
        <v>1</v>
      </c>
      <c r="F103" s="2" t="n">
        <v>1</v>
      </c>
      <c r="G103" s="28" t="inlineStr">
        <is>
          <t>N</t>
        </is>
      </c>
      <c r="H103" s="28" t="inlineStr">
        <is>
          <t>Europe</t>
        </is>
      </c>
      <c r="I103" s="28" t="inlineStr">
        <is>
          <t>LUX</t>
        </is>
      </c>
      <c r="J103" s="28" t="inlineStr">
        <is>
          <t>Europe</t>
        </is>
      </c>
    </row>
    <row r="104" ht="15.75" customHeight="1" s="120">
      <c r="C104" s="2" t="inlineStr">
        <is>
          <t>Macedonia</t>
        </is>
      </c>
      <c r="D104" s="2" t="n">
        <v>1</v>
      </c>
      <c r="E104" s="2" t="n">
        <v>1</v>
      </c>
      <c r="F104" s="2" t="n">
        <v>1</v>
      </c>
      <c r="G104" s="28" t="inlineStr">
        <is>
          <t>N</t>
        </is>
      </c>
      <c r="H104" s="28" t="inlineStr">
        <is>
          <t>Europe</t>
        </is>
      </c>
      <c r="I104" s="28" t="inlineStr">
        <is>
          <t>MKD</t>
        </is>
      </c>
      <c r="J104" s="28" t="inlineStr">
        <is>
          <t>Europe</t>
        </is>
      </c>
    </row>
    <row r="105" ht="15.75" customHeight="1" s="120">
      <c r="C105" s="2" t="inlineStr">
        <is>
          <t>Madagascar</t>
        </is>
      </c>
      <c r="D105" s="2" t="n">
        <v>1</v>
      </c>
      <c r="E105" s="2" t="n">
        <v>1</v>
      </c>
      <c r="F105" s="2" t="n">
        <v>1</v>
      </c>
      <c r="G105" s="28" t="inlineStr">
        <is>
          <t>N</t>
        </is>
      </c>
      <c r="H105" s="28" t="inlineStr">
        <is>
          <t>Africa &amp; Middle East</t>
        </is>
      </c>
      <c r="I105" s="28" t="inlineStr">
        <is>
          <t>MDG</t>
        </is>
      </c>
      <c r="J105" s="28" t="inlineStr">
        <is>
          <t>Africa</t>
        </is>
      </c>
    </row>
    <row r="106" ht="15.75" customHeight="1" s="120">
      <c r="C106" s="2" t="inlineStr">
        <is>
          <t>Malawi</t>
        </is>
      </c>
      <c r="D106" s="2" t="n">
        <v>1</v>
      </c>
      <c r="E106" s="2" t="n">
        <v>1</v>
      </c>
      <c r="F106" s="2" t="n">
        <v>1</v>
      </c>
      <c r="G106" s="28" t="inlineStr">
        <is>
          <t>N</t>
        </is>
      </c>
      <c r="H106" s="28" t="inlineStr">
        <is>
          <t>Africa &amp; Middle East</t>
        </is>
      </c>
      <c r="I106" s="28" t="inlineStr">
        <is>
          <t>MWI</t>
        </is>
      </c>
      <c r="J106" s="28" t="inlineStr">
        <is>
          <t>Africa</t>
        </is>
      </c>
    </row>
    <row r="107" ht="15.75" customHeight="1" s="120">
      <c r="C107" s="2" t="inlineStr">
        <is>
          <t>Malaysia</t>
        </is>
      </c>
      <c r="D107" s="2" t="n">
        <v>1</v>
      </c>
      <c r="E107" s="2" t="n">
        <v>1</v>
      </c>
      <c r="F107" s="2" t="n">
        <v>1</v>
      </c>
      <c r="G107" s="28" t="inlineStr">
        <is>
          <t>N</t>
        </is>
      </c>
      <c r="H107" s="28" t="inlineStr">
        <is>
          <t>Asia (excl. China, India, CIS, and Japan)</t>
        </is>
      </c>
      <c r="I107" s="28" t="inlineStr">
        <is>
          <t>MYS</t>
        </is>
      </c>
      <c r="J107" s="28" t="inlineStr">
        <is>
          <t>Other Asia Pacific</t>
        </is>
      </c>
    </row>
    <row r="108" ht="15.75" customHeight="1" s="120">
      <c r="C108" s="2" t="inlineStr">
        <is>
          <t>Maldives</t>
        </is>
      </c>
      <c r="D108" s="2" t="n">
        <v>1</v>
      </c>
      <c r="E108" s="2" t="n">
        <v>1</v>
      </c>
      <c r="F108" s="2" t="n">
        <v>1</v>
      </c>
      <c r="G108" s="28" t="inlineStr">
        <is>
          <t>N</t>
        </is>
      </c>
      <c r="H108" s="28" t="inlineStr">
        <is>
          <t>Asia (excl. China, India, CIS, and Japan)</t>
        </is>
      </c>
      <c r="I108" s="28" t="inlineStr">
        <is>
          <t>MDV</t>
        </is>
      </c>
      <c r="J108" s="28" t="inlineStr">
        <is>
          <t>Other Asia Pacific</t>
        </is>
      </c>
    </row>
    <row r="109" ht="15.75" customHeight="1" s="120">
      <c r="C109" s="2" t="inlineStr">
        <is>
          <t>Mali</t>
        </is>
      </c>
      <c r="D109" s="2" t="n">
        <v>1</v>
      </c>
      <c r="E109" s="2" t="n">
        <v>1</v>
      </c>
      <c r="F109" s="2" t="n">
        <v>1</v>
      </c>
      <c r="G109" s="28" t="inlineStr">
        <is>
          <t>N</t>
        </is>
      </c>
      <c r="H109" s="28" t="inlineStr">
        <is>
          <t>Africa &amp; Middle East</t>
        </is>
      </c>
      <c r="I109" s="28" t="inlineStr">
        <is>
          <t>MLI</t>
        </is>
      </c>
      <c r="J109" s="28" t="inlineStr">
        <is>
          <t>Africa</t>
        </is>
      </c>
    </row>
    <row r="110" ht="15.75" customHeight="1" s="120">
      <c r="C110" s="2" t="inlineStr">
        <is>
          <t>Malta</t>
        </is>
      </c>
      <c r="D110" s="2" t="n">
        <v>1</v>
      </c>
      <c r="E110" s="2" t="n">
        <v>1</v>
      </c>
      <c r="F110" s="2" t="n">
        <v>1</v>
      </c>
      <c r="G110" s="28" t="inlineStr">
        <is>
          <t>N</t>
        </is>
      </c>
      <c r="H110" s="28" t="inlineStr">
        <is>
          <t>Europe</t>
        </is>
      </c>
      <c r="I110" s="28" t="inlineStr">
        <is>
          <t>MLT</t>
        </is>
      </c>
      <c r="J110" s="28" t="inlineStr">
        <is>
          <t>Europe</t>
        </is>
      </c>
    </row>
    <row r="111" ht="15.75" customHeight="1" s="120">
      <c r="C111" s="2" t="inlineStr">
        <is>
          <t>Marshall Islands</t>
        </is>
      </c>
      <c r="D111" s="2" t="n">
        <v>1</v>
      </c>
      <c r="E111" s="2" t="n">
        <v>1</v>
      </c>
      <c r="F111" s="2" t="n">
        <v>1</v>
      </c>
      <c r="G111" s="28" t="inlineStr">
        <is>
          <t>N</t>
        </is>
      </c>
      <c r="H111" s="28" t="inlineStr">
        <is>
          <t>Asia (excl. China, India, CIS, and Japan)</t>
        </is>
      </c>
      <c r="I111" s="28" t="inlineStr">
        <is>
          <t>MHL</t>
        </is>
      </c>
      <c r="J111" s="28" t="inlineStr">
        <is>
          <t>Other Asia Pacific</t>
        </is>
      </c>
    </row>
    <row r="112" ht="15.75" customHeight="1" s="120">
      <c r="C112" s="2" t="inlineStr">
        <is>
          <t>Mauritania</t>
        </is>
      </c>
      <c r="D112" s="2" t="n">
        <v>1</v>
      </c>
      <c r="E112" s="2" t="n">
        <v>1</v>
      </c>
      <c r="F112" s="2" t="n">
        <v>1</v>
      </c>
      <c r="G112" s="28" t="inlineStr">
        <is>
          <t>N</t>
        </is>
      </c>
      <c r="H112" s="28" t="inlineStr">
        <is>
          <t>Africa &amp; Middle East</t>
        </is>
      </c>
      <c r="I112" s="28" t="inlineStr">
        <is>
          <t>MRT</t>
        </is>
      </c>
      <c r="J112" s="28" t="inlineStr">
        <is>
          <t>Africa</t>
        </is>
      </c>
    </row>
    <row r="113" ht="15.75" customHeight="1" s="120">
      <c r="C113" s="2" t="inlineStr">
        <is>
          <t>Mauritius</t>
        </is>
      </c>
      <c r="D113" s="2" t="n">
        <v>1</v>
      </c>
      <c r="E113" s="2" t="n">
        <v>1</v>
      </c>
      <c r="F113" s="2" t="n">
        <v>1</v>
      </c>
      <c r="G113" s="28" t="inlineStr">
        <is>
          <t>N</t>
        </is>
      </c>
      <c r="H113" s="28" t="inlineStr">
        <is>
          <t>Africa &amp; Middle East</t>
        </is>
      </c>
      <c r="I113" s="28" t="inlineStr">
        <is>
          <t>MUS</t>
        </is>
      </c>
      <c r="J113" s="28" t="inlineStr">
        <is>
          <t>Africa</t>
        </is>
      </c>
    </row>
    <row r="114" ht="15.75" customHeight="1" s="120">
      <c r="C114" s="2" t="inlineStr">
        <is>
          <t>Mexico</t>
        </is>
      </c>
      <c r="D114" s="2" t="n">
        <v>1</v>
      </c>
      <c r="E114" s="2" t="n">
        <v>1</v>
      </c>
      <c r="F114" s="2" t="n">
        <v>1</v>
      </c>
      <c r="G114" s="28" t="inlineStr">
        <is>
          <t>N</t>
        </is>
      </c>
      <c r="H114" s="28" t="inlineStr">
        <is>
          <t>Latin America</t>
        </is>
      </c>
      <c r="I114" s="28" t="inlineStr">
        <is>
          <t>MEX</t>
        </is>
      </c>
      <c r="J114" s="28" t="inlineStr">
        <is>
          <t>Americas</t>
        </is>
      </c>
    </row>
    <row r="115" ht="15.75" customHeight="1" s="120">
      <c r="C115" s="2" t="inlineStr">
        <is>
          <t>Micronesia (Federated States of)</t>
        </is>
      </c>
      <c r="D115" s="2" t="n">
        <v>1</v>
      </c>
      <c r="E115" s="2" t="n">
        <v>1</v>
      </c>
      <c r="F115" s="2" t="n">
        <v>1</v>
      </c>
      <c r="G115" s="28" t="inlineStr">
        <is>
          <t>N</t>
        </is>
      </c>
      <c r="H115" s="28" t="inlineStr">
        <is>
          <t>Asia (excl. China, India, CIS, and Japan)</t>
        </is>
      </c>
      <c r="I115" s="28" t="inlineStr">
        <is>
          <t>FSM</t>
        </is>
      </c>
      <c r="J115" s="28" t="inlineStr">
        <is>
          <t>Other Asia Pacific</t>
        </is>
      </c>
    </row>
    <row r="116" ht="15.75" customHeight="1" s="120">
      <c r="C116" s="2" t="inlineStr">
        <is>
          <t>Moldova</t>
        </is>
      </c>
      <c r="D116" s="2" t="n">
        <v>1</v>
      </c>
      <c r="E116" s="2" t="n">
        <v>1</v>
      </c>
      <c r="F116" s="2" t="n">
        <v>1</v>
      </c>
      <c r="G116" s="28" t="inlineStr">
        <is>
          <t>N</t>
        </is>
      </c>
      <c r="H116" s="28" t="inlineStr">
        <is>
          <t>CIS</t>
        </is>
      </c>
      <c r="I116" s="28" t="inlineStr">
        <is>
          <t>MDA</t>
        </is>
      </c>
      <c r="J116" s="28" t="inlineStr">
        <is>
          <t>Eurasia</t>
        </is>
      </c>
    </row>
    <row r="117" ht="15.75" customHeight="1" s="120">
      <c r="C117" s="2" t="inlineStr">
        <is>
          <t>Monaco</t>
        </is>
      </c>
      <c r="D117" s="2" t="n">
        <v>1</v>
      </c>
      <c r="E117" s="2" t="n">
        <v>1</v>
      </c>
      <c r="F117" s="2" t="n">
        <v>1</v>
      </c>
      <c r="G117" s="28" t="inlineStr">
        <is>
          <t>N</t>
        </is>
      </c>
      <c r="H117" s="28" t="inlineStr">
        <is>
          <t>Europe</t>
        </is>
      </c>
      <c r="I117" s="28" t="inlineStr">
        <is>
          <t>MCO</t>
        </is>
      </c>
      <c r="J117" s="28" t="inlineStr">
        <is>
          <t>Europe</t>
        </is>
      </c>
    </row>
    <row r="118" ht="15.75" customHeight="1" s="120">
      <c r="C118" s="2" t="inlineStr">
        <is>
          <t>Mongolia</t>
        </is>
      </c>
      <c r="D118" s="2" t="n">
        <v>1</v>
      </c>
      <c r="E118" s="2" t="n">
        <v>1</v>
      </c>
      <c r="F118" s="2" t="n">
        <v>1</v>
      </c>
      <c r="G118" s="28" t="inlineStr">
        <is>
          <t>N</t>
        </is>
      </c>
      <c r="H118" s="28" t="inlineStr">
        <is>
          <t>Asia (excl. China, India, CIS, and Japan)</t>
        </is>
      </c>
      <c r="I118" s="28" t="inlineStr">
        <is>
          <t>MNG</t>
        </is>
      </c>
      <c r="J118" s="28" t="inlineStr">
        <is>
          <t>Eurasia</t>
        </is>
      </c>
    </row>
    <row r="119" ht="15.75" customHeight="1" s="120">
      <c r="C119" s="2" t="inlineStr">
        <is>
          <t>Montenegro</t>
        </is>
      </c>
      <c r="D119" s="2" t="n">
        <v>1</v>
      </c>
      <c r="E119" s="2" t="n">
        <v>1</v>
      </c>
      <c r="F119" s="2" t="n">
        <v>1</v>
      </c>
      <c r="G119" s="28" t="inlineStr">
        <is>
          <t>N</t>
        </is>
      </c>
      <c r="H119" s="28" t="inlineStr">
        <is>
          <t>Europe</t>
        </is>
      </c>
      <c r="I119" s="28" t="inlineStr">
        <is>
          <t>MNE</t>
        </is>
      </c>
      <c r="J119" s="28" t="inlineStr">
        <is>
          <t>Europe</t>
        </is>
      </c>
    </row>
    <row r="120" ht="15.75" customHeight="1" s="120">
      <c r="C120" s="2" t="inlineStr">
        <is>
          <t>Morocco</t>
        </is>
      </c>
      <c r="D120" s="2" t="n">
        <v>1</v>
      </c>
      <c r="E120" s="2" t="n">
        <v>1</v>
      </c>
      <c r="F120" s="2" t="n">
        <v>1</v>
      </c>
      <c r="G120" s="28" t="inlineStr">
        <is>
          <t>N</t>
        </is>
      </c>
      <c r="H120" s="28" t="inlineStr">
        <is>
          <t>Africa &amp; Middle East</t>
        </is>
      </c>
      <c r="I120" s="28" t="inlineStr">
        <is>
          <t>MAR</t>
        </is>
      </c>
      <c r="J120" s="28" t="inlineStr">
        <is>
          <t>Africa</t>
        </is>
      </c>
    </row>
    <row r="121" ht="15.75" customHeight="1" s="120">
      <c r="C121" s="2" t="inlineStr">
        <is>
          <t>Mozambique</t>
        </is>
      </c>
      <c r="D121" s="2" t="n">
        <v>1</v>
      </c>
      <c r="E121" s="2" t="n">
        <v>1</v>
      </c>
      <c r="F121" s="2" t="n">
        <v>1</v>
      </c>
      <c r="G121" s="28" t="inlineStr">
        <is>
          <t>N</t>
        </is>
      </c>
      <c r="H121" s="28" t="inlineStr">
        <is>
          <t>Africa &amp; Middle East</t>
        </is>
      </c>
      <c r="I121" s="28" t="inlineStr">
        <is>
          <t>MOZ</t>
        </is>
      </c>
      <c r="J121" s="28" t="inlineStr">
        <is>
          <t>Africa</t>
        </is>
      </c>
    </row>
    <row r="122" ht="15.75" customHeight="1" s="120">
      <c r="C122" s="2" t="inlineStr">
        <is>
          <t>Namibia</t>
        </is>
      </c>
      <c r="D122" s="2" t="n">
        <v>1</v>
      </c>
      <c r="E122" s="2" t="n">
        <v>1</v>
      </c>
      <c r="F122" s="2" t="n">
        <v>1</v>
      </c>
      <c r="G122" s="28" t="inlineStr">
        <is>
          <t>N</t>
        </is>
      </c>
      <c r="H122" s="28" t="inlineStr">
        <is>
          <t>Africa &amp; Middle East</t>
        </is>
      </c>
      <c r="I122" s="28" t="inlineStr">
        <is>
          <t>NAM</t>
        </is>
      </c>
      <c r="J122" s="28" t="inlineStr">
        <is>
          <t>Africa</t>
        </is>
      </c>
    </row>
    <row r="123" ht="15.75" customHeight="1" s="120">
      <c r="C123" s="2" t="inlineStr">
        <is>
          <t>Nauru</t>
        </is>
      </c>
      <c r="D123" s="2" t="n">
        <v>1</v>
      </c>
      <c r="E123" s="2" t="n">
        <v>1</v>
      </c>
      <c r="F123" s="2" t="n">
        <v>1</v>
      </c>
      <c r="G123" s="28" t="inlineStr">
        <is>
          <t>N</t>
        </is>
      </c>
      <c r="H123" s="28" t="inlineStr">
        <is>
          <t>Asia (excl. China, India, CIS, and Japan)</t>
        </is>
      </c>
      <c r="I123" s="28" t="inlineStr">
        <is>
          <t>NRU</t>
        </is>
      </c>
      <c r="J123" s="28" t="inlineStr">
        <is>
          <t>Other Asia Pacific</t>
        </is>
      </c>
    </row>
    <row r="124" ht="15.75" customHeight="1" s="120">
      <c r="C124" s="2" t="inlineStr">
        <is>
          <t>Nepal</t>
        </is>
      </c>
      <c r="D124" s="2" t="n">
        <v>1</v>
      </c>
      <c r="E124" s="2" t="n">
        <v>1</v>
      </c>
      <c r="F124" s="2" t="n">
        <v>1</v>
      </c>
      <c r="G124" s="28" t="inlineStr">
        <is>
          <t>N</t>
        </is>
      </c>
      <c r="H124" s="28" t="inlineStr">
        <is>
          <t>Asia (excl. China, India, CIS, and Japan)</t>
        </is>
      </c>
      <c r="I124" s="28" t="inlineStr">
        <is>
          <t>NPL</t>
        </is>
      </c>
      <c r="J124" s="28" t="inlineStr">
        <is>
          <t>Other Asia Pacific</t>
        </is>
      </c>
    </row>
    <row r="125" ht="15.75" customHeight="1" s="120">
      <c r="C125" s="2" t="inlineStr">
        <is>
          <t>Netherlands</t>
        </is>
      </c>
      <c r="D125" s="2" t="n">
        <v>1</v>
      </c>
      <c r="E125" s="2" t="n">
        <v>1</v>
      </c>
      <c r="F125" s="2" t="n">
        <v>1</v>
      </c>
      <c r="G125" s="28" t="inlineStr">
        <is>
          <t>N</t>
        </is>
      </c>
      <c r="H125" s="28" t="inlineStr">
        <is>
          <t>Europe</t>
        </is>
      </c>
      <c r="I125" s="28" t="inlineStr">
        <is>
          <t>NLD</t>
        </is>
      </c>
      <c r="J125" s="28" t="inlineStr">
        <is>
          <t>Europe</t>
        </is>
      </c>
    </row>
    <row r="126" ht="15.75" customHeight="1" s="120">
      <c r="C126" s="2" t="inlineStr">
        <is>
          <t>New Zealand</t>
        </is>
      </c>
      <c r="D126" s="2" t="n">
        <v>1</v>
      </c>
      <c r="E126" s="2" t="n">
        <v>1</v>
      </c>
      <c r="F126" s="2" t="n">
        <v>1</v>
      </c>
      <c r="G126" s="28" t="inlineStr">
        <is>
          <t>N</t>
        </is>
      </c>
      <c r="H126" s="28" t="inlineStr">
        <is>
          <t>Japan, Australia, New Zealand</t>
        </is>
      </c>
      <c r="I126" s="28" t="inlineStr">
        <is>
          <t>NZL</t>
        </is>
      </c>
      <c r="J126" s="28" t="inlineStr">
        <is>
          <t>Other Asia Pacific</t>
        </is>
      </c>
    </row>
    <row r="127" ht="15.75" customHeight="1" s="120">
      <c r="C127" s="2" t="inlineStr">
        <is>
          <t>Nicaragua</t>
        </is>
      </c>
      <c r="D127" s="2" t="n">
        <v>1</v>
      </c>
      <c r="E127" s="2" t="n">
        <v>1</v>
      </c>
      <c r="F127" s="2" t="n">
        <v>1</v>
      </c>
      <c r="G127" s="28" t="inlineStr">
        <is>
          <t>N</t>
        </is>
      </c>
      <c r="H127" s="28" t="inlineStr">
        <is>
          <t>Latin America</t>
        </is>
      </c>
      <c r="I127" s="28" t="inlineStr">
        <is>
          <t>NIC</t>
        </is>
      </c>
      <c r="J127" s="28" t="inlineStr">
        <is>
          <t>Americas</t>
        </is>
      </c>
    </row>
    <row r="128" ht="15.75" customHeight="1" s="120">
      <c r="C128" s="2" t="inlineStr">
        <is>
          <t>Niger</t>
        </is>
      </c>
      <c r="D128" s="2" t="n">
        <v>1</v>
      </c>
      <c r="E128" s="2" t="n">
        <v>1</v>
      </c>
      <c r="F128" s="2" t="n">
        <v>1</v>
      </c>
      <c r="G128" s="28" t="inlineStr">
        <is>
          <t>N</t>
        </is>
      </c>
      <c r="H128" s="28" t="inlineStr">
        <is>
          <t>Africa &amp; Middle East</t>
        </is>
      </c>
      <c r="I128" s="28" t="inlineStr">
        <is>
          <t>NER</t>
        </is>
      </c>
      <c r="J128" s="28" t="inlineStr">
        <is>
          <t>Africa</t>
        </is>
      </c>
    </row>
    <row r="129" ht="15.75" customHeight="1" s="120">
      <c r="C129" s="2" t="inlineStr">
        <is>
          <t>Nigeria</t>
        </is>
      </c>
      <c r="D129" s="2" t="n">
        <v>1</v>
      </c>
      <c r="E129" s="2" t="n">
        <v>1</v>
      </c>
      <c r="F129" s="2" t="n">
        <v>1</v>
      </c>
      <c r="G129" s="28" t="inlineStr">
        <is>
          <t>N</t>
        </is>
      </c>
      <c r="H129" s="28" t="inlineStr">
        <is>
          <t>Africa &amp; Middle East</t>
        </is>
      </c>
      <c r="I129" s="28" t="inlineStr">
        <is>
          <t>NGA</t>
        </is>
      </c>
      <c r="J129" s="28" t="inlineStr">
        <is>
          <t>Africa</t>
        </is>
      </c>
    </row>
    <row r="130" ht="15.75" customHeight="1" s="120">
      <c r="C130" s="2" t="inlineStr">
        <is>
          <t>North Korea</t>
        </is>
      </c>
      <c r="D130" s="2" t="n">
        <v>1</v>
      </c>
      <c r="E130" s="2" t="n">
        <v>1</v>
      </c>
      <c r="F130" s="2" t="n">
        <v>1</v>
      </c>
      <c r="G130" s="28" t="inlineStr">
        <is>
          <t>N</t>
        </is>
      </c>
      <c r="H130" s="28" t="inlineStr">
        <is>
          <t>Asia (excl. China, India, CIS, and Japan)</t>
        </is>
      </c>
      <c r="I130" s="28" t="inlineStr">
        <is>
          <t>PRK</t>
        </is>
      </c>
      <c r="J130" s="28" t="inlineStr">
        <is>
          <t>Other Asia Pacific</t>
        </is>
      </c>
    </row>
    <row r="131" ht="15.75" customHeight="1" s="120">
      <c r="C131" s="2" t="inlineStr">
        <is>
          <t>Norway</t>
        </is>
      </c>
      <c r="D131" s="2" t="n">
        <v>1</v>
      </c>
      <c r="E131" s="2" t="n">
        <v>1</v>
      </c>
      <c r="F131" s="2" t="n">
        <v>1</v>
      </c>
      <c r="G131" s="28" t="inlineStr">
        <is>
          <t>N</t>
        </is>
      </c>
      <c r="H131" s="28" t="inlineStr">
        <is>
          <t>Europe</t>
        </is>
      </c>
      <c r="I131" s="28" t="inlineStr">
        <is>
          <t>NOR</t>
        </is>
      </c>
      <c r="J131" s="28" t="inlineStr">
        <is>
          <t>Europe</t>
        </is>
      </c>
    </row>
    <row r="132" ht="15.75" customHeight="1" s="120">
      <c r="C132" s="2" t="inlineStr">
        <is>
          <t>Oman</t>
        </is>
      </c>
      <c r="D132" s="2" t="n">
        <v>1</v>
      </c>
      <c r="E132" s="2" t="n">
        <v>1</v>
      </c>
      <c r="F132" s="2" t="n">
        <v>1</v>
      </c>
      <c r="G132" s="28" t="inlineStr">
        <is>
          <t>N</t>
        </is>
      </c>
      <c r="H132" s="28" t="inlineStr">
        <is>
          <t>Africa &amp; Middle East</t>
        </is>
      </c>
      <c r="I132" s="28" t="inlineStr">
        <is>
          <t>OMN</t>
        </is>
      </c>
      <c r="J132" s="28" t="inlineStr">
        <is>
          <t>Middle East</t>
        </is>
      </c>
    </row>
    <row r="133" ht="15.75" customHeight="1" s="120">
      <c r="C133" s="2" t="inlineStr">
        <is>
          <t>Pakistan</t>
        </is>
      </c>
      <c r="D133" s="2" t="n">
        <v>1</v>
      </c>
      <c r="E133" s="2" t="n">
        <v>1</v>
      </c>
      <c r="F133" s="2" t="n">
        <v>1</v>
      </c>
      <c r="G133" s="28" t="inlineStr">
        <is>
          <t>N</t>
        </is>
      </c>
      <c r="H133" s="28" t="inlineStr">
        <is>
          <t>Asia (excl. China, India, CIS, and Japan)</t>
        </is>
      </c>
      <c r="I133" s="28" t="inlineStr">
        <is>
          <t>PAK</t>
        </is>
      </c>
      <c r="J133" s="28" t="inlineStr">
        <is>
          <t>Other Asia Pacific</t>
        </is>
      </c>
    </row>
    <row r="134" ht="15.75" customHeight="1" s="120">
      <c r="C134" s="2" t="inlineStr">
        <is>
          <t>Palau</t>
        </is>
      </c>
      <c r="D134" s="2" t="n">
        <v>1</v>
      </c>
      <c r="E134" s="2" t="n">
        <v>1</v>
      </c>
      <c r="F134" s="2" t="n">
        <v>1</v>
      </c>
      <c r="G134" s="28" t="inlineStr">
        <is>
          <t>N</t>
        </is>
      </c>
      <c r="H134" s="28" t="inlineStr">
        <is>
          <t>Asia (excl. China, India, CIS, and Japan)</t>
        </is>
      </c>
      <c r="I134" s="28" t="inlineStr">
        <is>
          <t>PLW</t>
        </is>
      </c>
      <c r="J134" s="28" t="inlineStr">
        <is>
          <t>Other Asia Pacific</t>
        </is>
      </c>
    </row>
    <row r="135" ht="15.75" customHeight="1" s="120">
      <c r="C135" s="2" t="inlineStr">
        <is>
          <t>Panama</t>
        </is>
      </c>
      <c r="D135" s="2" t="n">
        <v>1</v>
      </c>
      <c r="E135" s="2" t="n">
        <v>1</v>
      </c>
      <c r="F135" s="2" t="n">
        <v>1</v>
      </c>
      <c r="G135" s="28" t="inlineStr">
        <is>
          <t>N</t>
        </is>
      </c>
      <c r="H135" s="28" t="inlineStr">
        <is>
          <t>Latin America</t>
        </is>
      </c>
      <c r="I135" s="28" t="inlineStr">
        <is>
          <t>PAN</t>
        </is>
      </c>
      <c r="J135" s="28" t="inlineStr">
        <is>
          <t>Americas</t>
        </is>
      </c>
    </row>
    <row r="136" ht="15.75" customHeight="1" s="120">
      <c r="C136" s="2" t="inlineStr">
        <is>
          <t>Papua New Guinea</t>
        </is>
      </c>
      <c r="D136" s="2" t="n">
        <v>1</v>
      </c>
      <c r="E136" s="2" t="n">
        <v>1</v>
      </c>
      <c r="F136" s="2" t="n">
        <v>1</v>
      </c>
      <c r="G136" s="28" t="inlineStr">
        <is>
          <t>N</t>
        </is>
      </c>
      <c r="H136" s="28" t="inlineStr">
        <is>
          <t>Asia (excl. China, India, CIS, and Japan)</t>
        </is>
      </c>
      <c r="I136" s="28" t="inlineStr">
        <is>
          <t>PNG</t>
        </is>
      </c>
      <c r="J136" s="28" t="inlineStr">
        <is>
          <t>Other Asia Pacific</t>
        </is>
      </c>
    </row>
    <row r="137" ht="15.75" customHeight="1" s="120">
      <c r="C137" s="2" t="inlineStr">
        <is>
          <t>Paraguay</t>
        </is>
      </c>
      <c r="D137" s="2" t="n">
        <v>1</v>
      </c>
      <c r="E137" s="2" t="n">
        <v>1</v>
      </c>
      <c r="F137" s="2" t="n">
        <v>1</v>
      </c>
      <c r="G137" s="28" t="inlineStr">
        <is>
          <t>N</t>
        </is>
      </c>
      <c r="H137" s="28" t="inlineStr">
        <is>
          <t>Latin America</t>
        </is>
      </c>
      <c r="I137" s="28" t="inlineStr">
        <is>
          <t>PRY</t>
        </is>
      </c>
      <c r="J137" s="28" t="inlineStr">
        <is>
          <t>Americas</t>
        </is>
      </c>
    </row>
    <row r="138" ht="15.75" customHeight="1" s="120">
      <c r="C138" s="2" t="inlineStr">
        <is>
          <t>Peru</t>
        </is>
      </c>
      <c r="D138" s="2" t="n">
        <v>1</v>
      </c>
      <c r="E138" s="2" t="n">
        <v>1</v>
      </c>
      <c r="F138" s="2" t="n">
        <v>1</v>
      </c>
      <c r="G138" s="28" t="inlineStr">
        <is>
          <t>N</t>
        </is>
      </c>
      <c r="H138" s="28" t="inlineStr">
        <is>
          <t>Latin America</t>
        </is>
      </c>
      <c r="I138" s="28" t="inlineStr">
        <is>
          <t>PER</t>
        </is>
      </c>
      <c r="J138" s="28" t="inlineStr">
        <is>
          <t>Americas</t>
        </is>
      </c>
    </row>
    <row r="139" ht="15.75" customHeight="1" s="120">
      <c r="C139" s="2" t="inlineStr">
        <is>
          <t>Philippines</t>
        </is>
      </c>
      <c r="D139" s="2" t="n">
        <v>1</v>
      </c>
      <c r="E139" s="2" t="n">
        <v>1</v>
      </c>
      <c r="F139" s="2" t="n">
        <v>1</v>
      </c>
      <c r="G139" s="28" t="inlineStr">
        <is>
          <t>N</t>
        </is>
      </c>
      <c r="H139" s="28" t="inlineStr">
        <is>
          <t>Asia (excl. China, India, CIS, and Japan)</t>
        </is>
      </c>
      <c r="I139" s="28" t="inlineStr">
        <is>
          <t>PHL</t>
        </is>
      </c>
      <c r="J139" s="28" t="inlineStr">
        <is>
          <t>Other Asia Pacific</t>
        </is>
      </c>
    </row>
    <row r="140" ht="15.75" customHeight="1" s="120">
      <c r="C140" s="2" t="inlineStr">
        <is>
          <t>Poland</t>
        </is>
      </c>
      <c r="D140" s="2" t="n">
        <v>1</v>
      </c>
      <c r="E140" s="2" t="n">
        <v>1</v>
      </c>
      <c r="F140" s="2" t="n">
        <v>1</v>
      </c>
      <c r="G140" s="28" t="inlineStr">
        <is>
          <t>N</t>
        </is>
      </c>
      <c r="H140" s="28" t="inlineStr">
        <is>
          <t>Europe</t>
        </is>
      </c>
      <c r="I140" s="28" t="inlineStr">
        <is>
          <t>POL</t>
        </is>
      </c>
      <c r="J140" s="28" t="inlineStr">
        <is>
          <t>Europe</t>
        </is>
      </c>
    </row>
    <row r="141" ht="15.75" customHeight="1" s="120">
      <c r="C141" s="2" t="inlineStr">
        <is>
          <t>Portugal</t>
        </is>
      </c>
      <c r="D141" s="2" t="n">
        <v>1</v>
      </c>
      <c r="E141" s="2" t="n">
        <v>1</v>
      </c>
      <c r="F141" s="2" t="n">
        <v>1</v>
      </c>
      <c r="G141" s="28" t="inlineStr">
        <is>
          <t>N</t>
        </is>
      </c>
      <c r="H141" s="28" t="inlineStr">
        <is>
          <t>Europe</t>
        </is>
      </c>
      <c r="I141" s="28" t="inlineStr">
        <is>
          <t>PRT</t>
        </is>
      </c>
      <c r="J141" s="28" t="inlineStr">
        <is>
          <t>Europe</t>
        </is>
      </c>
    </row>
    <row r="142" ht="15.75" customHeight="1" s="120">
      <c r="C142" s="2" t="inlineStr">
        <is>
          <t>Qatar</t>
        </is>
      </c>
      <c r="D142" s="2" t="n">
        <v>1</v>
      </c>
      <c r="E142" s="2" t="n">
        <v>1</v>
      </c>
      <c r="F142" s="2" t="n">
        <v>1</v>
      </c>
      <c r="G142" s="28" t="inlineStr">
        <is>
          <t>N</t>
        </is>
      </c>
      <c r="H142" s="28" t="inlineStr">
        <is>
          <t>Africa &amp; Middle East</t>
        </is>
      </c>
      <c r="I142" s="28" t="inlineStr">
        <is>
          <t>QAT</t>
        </is>
      </c>
      <c r="J142" s="28" t="inlineStr">
        <is>
          <t>Middle East</t>
        </is>
      </c>
    </row>
    <row r="143" ht="15.75" customHeight="1" s="120">
      <c r="C143" s="2" t="inlineStr">
        <is>
          <t>Romania</t>
        </is>
      </c>
      <c r="D143" s="2" t="n">
        <v>1</v>
      </c>
      <c r="E143" s="2" t="n">
        <v>1</v>
      </c>
      <c r="F143" s="2" t="n">
        <v>1</v>
      </c>
      <c r="G143" s="28" t="inlineStr">
        <is>
          <t>N</t>
        </is>
      </c>
      <c r="H143" s="28" t="inlineStr">
        <is>
          <t>Europe</t>
        </is>
      </c>
      <c r="I143" s="28" t="inlineStr">
        <is>
          <t>ROU</t>
        </is>
      </c>
      <c r="J143" s="28" t="inlineStr">
        <is>
          <t>Europe</t>
        </is>
      </c>
    </row>
    <row r="144" ht="15.75" customHeight="1" s="120">
      <c r="C144" s="2" t="inlineStr">
        <is>
          <t>Russia</t>
        </is>
      </c>
      <c r="D144" s="2" t="n">
        <v>1</v>
      </c>
      <c r="E144" s="2" t="n">
        <v>1</v>
      </c>
      <c r="F144" s="2" t="n">
        <v>1</v>
      </c>
      <c r="G144" s="28" t="inlineStr">
        <is>
          <t>N</t>
        </is>
      </c>
      <c r="H144" s="28" t="inlineStr">
        <is>
          <t>CIS</t>
        </is>
      </c>
      <c r="I144" s="28" t="inlineStr">
        <is>
          <t>RUS</t>
        </is>
      </c>
      <c r="J144" s="28" t="inlineStr">
        <is>
          <t>Europe</t>
        </is>
      </c>
    </row>
    <row r="145" ht="15.75" customHeight="1" s="120">
      <c r="C145" s="2" t="inlineStr">
        <is>
          <t>Rwanda</t>
        </is>
      </c>
      <c r="D145" s="2" t="n">
        <v>1</v>
      </c>
      <c r="E145" s="2" t="n">
        <v>1</v>
      </c>
      <c r="F145" s="2" t="n">
        <v>1</v>
      </c>
      <c r="G145" s="28" t="inlineStr">
        <is>
          <t>N</t>
        </is>
      </c>
      <c r="H145" s="28" t="inlineStr">
        <is>
          <t>Africa &amp; Middle East</t>
        </is>
      </c>
      <c r="I145" s="28" t="inlineStr">
        <is>
          <t>RWA</t>
        </is>
      </c>
      <c r="J145" s="28" t="inlineStr">
        <is>
          <t>Africa</t>
        </is>
      </c>
    </row>
    <row r="146" ht="15.75" customHeight="1" s="120">
      <c r="C146" s="2" t="inlineStr">
        <is>
          <t>Saint Kitts and Nevis</t>
        </is>
      </c>
      <c r="D146" s="2" t="n">
        <v>1</v>
      </c>
      <c r="E146" s="2" t="n">
        <v>1</v>
      </c>
      <c r="F146" s="2" t="n">
        <v>1</v>
      </c>
      <c r="G146" s="28" t="inlineStr">
        <is>
          <t>N</t>
        </is>
      </c>
      <c r="H146" s="28" t="inlineStr">
        <is>
          <t>Latin America</t>
        </is>
      </c>
      <c r="I146" s="28" t="inlineStr">
        <is>
          <t>KNA</t>
        </is>
      </c>
      <c r="J146" s="28" t="inlineStr">
        <is>
          <t>Americas</t>
        </is>
      </c>
    </row>
    <row r="147" ht="15.75" customHeight="1" s="120">
      <c r="C147" s="2" t="inlineStr">
        <is>
          <t>Saint Lucia</t>
        </is>
      </c>
      <c r="D147" s="2" t="n">
        <v>1</v>
      </c>
      <c r="E147" s="2" t="n">
        <v>1</v>
      </c>
      <c r="F147" s="2" t="n">
        <v>1</v>
      </c>
      <c r="G147" s="28" t="inlineStr">
        <is>
          <t>N</t>
        </is>
      </c>
      <c r="H147" s="28" t="inlineStr">
        <is>
          <t>Latin America</t>
        </is>
      </c>
      <c r="I147" s="28" t="inlineStr">
        <is>
          <t>LCA</t>
        </is>
      </c>
      <c r="J147" s="28" t="inlineStr">
        <is>
          <t>Americas</t>
        </is>
      </c>
    </row>
    <row r="148" ht="15.75" customHeight="1" s="120">
      <c r="C148" s="2" t="inlineStr">
        <is>
          <t>Saint Vincent and the Grenadines</t>
        </is>
      </c>
      <c r="D148" s="2" t="n">
        <v>1</v>
      </c>
      <c r="E148" s="2" t="n">
        <v>1</v>
      </c>
      <c r="F148" s="2" t="n">
        <v>1</v>
      </c>
      <c r="G148" s="28" t="inlineStr">
        <is>
          <t>N</t>
        </is>
      </c>
      <c r="H148" s="28" t="inlineStr">
        <is>
          <t>Latin America</t>
        </is>
      </c>
      <c r="I148" s="28" t="inlineStr">
        <is>
          <t>VCT</t>
        </is>
      </c>
      <c r="J148" s="28" t="inlineStr">
        <is>
          <t>Americas</t>
        </is>
      </c>
    </row>
    <row r="149" ht="15.75" customHeight="1" s="120">
      <c r="C149" s="2" t="inlineStr">
        <is>
          <t>Samoa</t>
        </is>
      </c>
      <c r="D149" s="2" t="n">
        <v>1</v>
      </c>
      <c r="E149" s="2" t="n">
        <v>1</v>
      </c>
      <c r="F149" s="2" t="n">
        <v>1</v>
      </c>
      <c r="G149" s="28" t="inlineStr">
        <is>
          <t>N</t>
        </is>
      </c>
      <c r="H149" s="28" t="inlineStr">
        <is>
          <t>Asia (excl. China, India, CIS, and Japan)</t>
        </is>
      </c>
      <c r="I149" s="28" t="inlineStr">
        <is>
          <t>WSM</t>
        </is>
      </c>
      <c r="J149" s="28" t="inlineStr">
        <is>
          <t>Other Asia Pacific</t>
        </is>
      </c>
    </row>
    <row r="150" ht="15.75" customHeight="1" s="120">
      <c r="C150" s="2" t="inlineStr">
        <is>
          <t>San Marino</t>
        </is>
      </c>
      <c r="D150" s="2" t="n">
        <v>1</v>
      </c>
      <c r="E150" s="2" t="n">
        <v>1</v>
      </c>
      <c r="F150" s="2" t="n">
        <v>1</v>
      </c>
      <c r="G150" s="28" t="inlineStr">
        <is>
          <t>N</t>
        </is>
      </c>
      <c r="H150" s="28" t="inlineStr">
        <is>
          <t>Europe</t>
        </is>
      </c>
      <c r="I150" s="28" t="inlineStr">
        <is>
          <t>SMR</t>
        </is>
      </c>
      <c r="J150" s="28" t="inlineStr">
        <is>
          <t>Europe</t>
        </is>
      </c>
    </row>
    <row r="151" ht="15.75" customHeight="1" s="120">
      <c r="C151" s="2" t="inlineStr">
        <is>
          <t>Sao Tome and Principe</t>
        </is>
      </c>
      <c r="D151" s="2" t="n">
        <v>1</v>
      </c>
      <c r="E151" s="2" t="n">
        <v>1</v>
      </c>
      <c r="F151" s="2" t="n">
        <v>1</v>
      </c>
      <c r="G151" s="28" t="inlineStr">
        <is>
          <t>N</t>
        </is>
      </c>
      <c r="H151" s="28" t="inlineStr">
        <is>
          <t>Africa &amp; Middle East</t>
        </is>
      </c>
      <c r="I151" s="28" t="inlineStr">
        <is>
          <t>STP</t>
        </is>
      </c>
      <c r="J151" s="28" t="inlineStr">
        <is>
          <t>Africa</t>
        </is>
      </c>
    </row>
    <row r="152" ht="15.75" customHeight="1" s="120">
      <c r="C152" s="2" t="inlineStr">
        <is>
          <t>Saudi Arabia</t>
        </is>
      </c>
      <c r="D152" s="2" t="n">
        <v>1</v>
      </c>
      <c r="E152" s="2" t="n">
        <v>1</v>
      </c>
      <c r="F152" s="2" t="n">
        <v>1</v>
      </c>
      <c r="G152" s="28" t="inlineStr">
        <is>
          <t>N</t>
        </is>
      </c>
      <c r="H152" s="28" t="inlineStr">
        <is>
          <t>Africa &amp; Middle East</t>
        </is>
      </c>
      <c r="I152" s="28" t="inlineStr">
        <is>
          <t>SAU</t>
        </is>
      </c>
      <c r="J152" s="28" t="inlineStr">
        <is>
          <t>Middle East</t>
        </is>
      </c>
    </row>
    <row r="153" ht="15.75" customHeight="1" s="120">
      <c r="C153" s="2" t="inlineStr">
        <is>
          <t>Senegal</t>
        </is>
      </c>
      <c r="D153" s="2" t="n">
        <v>1</v>
      </c>
      <c r="E153" s="2" t="n">
        <v>1</v>
      </c>
      <c r="F153" s="2" t="n">
        <v>1</v>
      </c>
      <c r="G153" s="28" t="inlineStr">
        <is>
          <t>N</t>
        </is>
      </c>
      <c r="H153" s="28" t="inlineStr">
        <is>
          <t>Africa &amp; Middle East</t>
        </is>
      </c>
      <c r="I153" s="28" t="inlineStr">
        <is>
          <t>SEN</t>
        </is>
      </c>
      <c r="J153" s="28" t="inlineStr">
        <is>
          <t>Africa</t>
        </is>
      </c>
    </row>
    <row r="154" ht="15.75" customHeight="1" s="120">
      <c r="C154" s="2" t="inlineStr">
        <is>
          <t>Serbia</t>
        </is>
      </c>
      <c r="D154" s="2" t="n">
        <v>1</v>
      </c>
      <c r="E154" s="2" t="n">
        <v>1</v>
      </c>
      <c r="F154" s="2" t="n">
        <v>1</v>
      </c>
      <c r="G154" s="28" t="inlineStr">
        <is>
          <t>N</t>
        </is>
      </c>
      <c r="H154" s="28" t="inlineStr">
        <is>
          <t>Europe</t>
        </is>
      </c>
      <c r="I154" s="28" t="inlineStr">
        <is>
          <t>SRB</t>
        </is>
      </c>
      <c r="J154" s="28" t="inlineStr">
        <is>
          <t>Europe</t>
        </is>
      </c>
    </row>
    <row r="155" ht="15.75" customHeight="1" s="120">
      <c r="C155" s="2" t="inlineStr">
        <is>
          <t>Seychelles</t>
        </is>
      </c>
      <c r="D155" s="2" t="n">
        <v>1</v>
      </c>
      <c r="E155" s="2" t="n">
        <v>1</v>
      </c>
      <c r="F155" s="2" t="n">
        <v>1</v>
      </c>
      <c r="G155" s="28" t="inlineStr">
        <is>
          <t>N</t>
        </is>
      </c>
      <c r="H155" s="28" t="inlineStr">
        <is>
          <t>Africa &amp; Middle East</t>
        </is>
      </c>
      <c r="I155" s="28" t="inlineStr">
        <is>
          <t>SYC</t>
        </is>
      </c>
      <c r="J155" s="28" t="inlineStr">
        <is>
          <t>Africa</t>
        </is>
      </c>
    </row>
    <row r="156" ht="15.75" customHeight="1" s="120">
      <c r="C156" s="2" t="inlineStr">
        <is>
          <t>Sierra Leone</t>
        </is>
      </c>
      <c r="D156" s="2" t="n">
        <v>1</v>
      </c>
      <c r="E156" s="2" t="n">
        <v>1</v>
      </c>
      <c r="F156" s="2" t="n">
        <v>1</v>
      </c>
      <c r="G156" s="28" t="inlineStr">
        <is>
          <t>N</t>
        </is>
      </c>
      <c r="H156" s="28" t="inlineStr">
        <is>
          <t>Africa &amp; Middle East</t>
        </is>
      </c>
      <c r="I156" s="28" t="inlineStr">
        <is>
          <t>SLE</t>
        </is>
      </c>
      <c r="J156" s="28" t="inlineStr">
        <is>
          <t>Africa</t>
        </is>
      </c>
    </row>
    <row r="157" ht="15.75" customHeight="1" s="120">
      <c r="C157" s="2" t="inlineStr">
        <is>
          <t>Singapore</t>
        </is>
      </c>
      <c r="D157" s="2" t="n">
        <v>1</v>
      </c>
      <c r="E157" s="2" t="n">
        <v>1</v>
      </c>
      <c r="F157" s="2" t="n">
        <v>1</v>
      </c>
      <c r="G157" s="28" t="inlineStr">
        <is>
          <t>N</t>
        </is>
      </c>
      <c r="H157" s="28" t="inlineStr">
        <is>
          <t>Asia (excl. China, India, CIS, and Japan)</t>
        </is>
      </c>
      <c r="I157" s="28" t="inlineStr">
        <is>
          <t>SGP</t>
        </is>
      </c>
      <c r="J157" s="28" t="inlineStr">
        <is>
          <t>Other Asia Pacific</t>
        </is>
      </c>
    </row>
    <row r="158" ht="15.75" customHeight="1" s="120">
      <c r="C158" s="2" t="inlineStr">
        <is>
          <t>Slovakia</t>
        </is>
      </c>
      <c r="D158" s="2" t="n">
        <v>1</v>
      </c>
      <c r="E158" s="2" t="n">
        <v>1</v>
      </c>
      <c r="F158" s="2" t="n">
        <v>1</v>
      </c>
      <c r="G158" s="28" t="inlineStr">
        <is>
          <t>N</t>
        </is>
      </c>
      <c r="H158" s="28" t="inlineStr">
        <is>
          <t>Europe</t>
        </is>
      </c>
      <c r="I158" s="28" t="inlineStr">
        <is>
          <t>SVK</t>
        </is>
      </c>
      <c r="J158" s="28" t="inlineStr">
        <is>
          <t>Europe</t>
        </is>
      </c>
    </row>
    <row r="159" ht="15.75" customHeight="1" s="120">
      <c r="C159" s="2" t="inlineStr">
        <is>
          <t>Slovenia</t>
        </is>
      </c>
      <c r="D159" s="2" t="n">
        <v>1</v>
      </c>
      <c r="E159" s="2" t="n">
        <v>1</v>
      </c>
      <c r="F159" s="2" t="n">
        <v>1</v>
      </c>
      <c r="G159" s="28" t="inlineStr">
        <is>
          <t>N</t>
        </is>
      </c>
      <c r="H159" s="28" t="inlineStr">
        <is>
          <t>Europe</t>
        </is>
      </c>
      <c r="I159" s="28" t="inlineStr">
        <is>
          <t>SVN</t>
        </is>
      </c>
      <c r="J159" s="28" t="inlineStr">
        <is>
          <t>Europe</t>
        </is>
      </c>
    </row>
    <row r="160" ht="15.75" customHeight="1" s="120">
      <c r="C160" s="2" t="inlineStr">
        <is>
          <t>Solomon Islands</t>
        </is>
      </c>
      <c r="D160" s="2" t="n">
        <v>1</v>
      </c>
      <c r="E160" s="2" t="n">
        <v>1</v>
      </c>
      <c r="F160" s="2" t="n">
        <v>1</v>
      </c>
      <c r="G160" s="28" t="inlineStr">
        <is>
          <t>N</t>
        </is>
      </c>
      <c r="H160" s="28" t="inlineStr">
        <is>
          <t>Asia (excl. China, India, CIS, and Japan)</t>
        </is>
      </c>
      <c r="I160" s="28" t="inlineStr">
        <is>
          <t>SLB</t>
        </is>
      </c>
      <c r="J160" s="28" t="inlineStr">
        <is>
          <t>Other Asia Pacific</t>
        </is>
      </c>
    </row>
    <row r="161" ht="15.75" customHeight="1" s="120">
      <c r="C161" s="2" t="inlineStr">
        <is>
          <t>Somalia</t>
        </is>
      </c>
      <c r="D161" s="2" t="n">
        <v>1</v>
      </c>
      <c r="E161" s="2" t="n">
        <v>1</v>
      </c>
      <c r="F161" s="2" t="n">
        <v>1</v>
      </c>
      <c r="G161" s="28" t="inlineStr">
        <is>
          <t>N</t>
        </is>
      </c>
      <c r="H161" s="28" t="inlineStr">
        <is>
          <t>Africa &amp; Middle East</t>
        </is>
      </c>
      <c r="I161" s="28" t="inlineStr">
        <is>
          <t>SOM</t>
        </is>
      </c>
      <c r="J161" s="28" t="inlineStr">
        <is>
          <t>Africa</t>
        </is>
      </c>
    </row>
    <row r="162" ht="15.75" customHeight="1" s="120">
      <c r="C162" s="2" t="inlineStr">
        <is>
          <t>South Africa &amp; Middle East</t>
        </is>
      </c>
      <c r="D162" s="2" t="n">
        <v>1</v>
      </c>
      <c r="E162" s="2" t="n">
        <v>1</v>
      </c>
      <c r="F162" s="2" t="n">
        <v>1</v>
      </c>
      <c r="G162" s="28" t="inlineStr">
        <is>
          <t>N</t>
        </is>
      </c>
      <c r="H162" s="28" t="inlineStr">
        <is>
          <t>Africa &amp; Middle East</t>
        </is>
      </c>
      <c r="I162" s="28" t="inlineStr">
        <is>
          <t>ZAF</t>
        </is>
      </c>
      <c r="J162" s="28" t="inlineStr">
        <is>
          <t>Africa</t>
        </is>
      </c>
    </row>
    <row r="163" ht="15.75" customHeight="1" s="120">
      <c r="C163" s="2" t="inlineStr">
        <is>
          <t>South Korea</t>
        </is>
      </c>
      <c r="D163" s="2" t="n">
        <v>1</v>
      </c>
      <c r="E163" s="2" t="n">
        <v>1</v>
      </c>
      <c r="F163" s="2" t="n">
        <v>1</v>
      </c>
      <c r="G163" s="28" t="inlineStr">
        <is>
          <t>N</t>
        </is>
      </c>
      <c r="H163" s="28" t="inlineStr">
        <is>
          <t>Asia (excl. China, India, CIS, and Japan)</t>
        </is>
      </c>
      <c r="I163" s="28" t="inlineStr">
        <is>
          <t>KOR</t>
        </is>
      </c>
      <c r="J163" s="28" t="inlineStr">
        <is>
          <t>Other Asia Pacific</t>
        </is>
      </c>
    </row>
    <row r="164" ht="15.75" customHeight="1" s="120">
      <c r="C164" s="2" t="inlineStr">
        <is>
          <t>South Sudan</t>
        </is>
      </c>
      <c r="D164" s="2" t="n">
        <v>1</v>
      </c>
      <c r="E164" s="2" t="n">
        <v>1</v>
      </c>
      <c r="F164" s="2" t="n">
        <v>1</v>
      </c>
      <c r="G164" s="28" t="inlineStr">
        <is>
          <t>N</t>
        </is>
      </c>
      <c r="H164" s="28" t="inlineStr">
        <is>
          <t>Africa &amp; Middle East</t>
        </is>
      </c>
      <c r="I164" s="28" t="inlineStr">
        <is>
          <t>SSD</t>
        </is>
      </c>
      <c r="J164" s="28" t="inlineStr">
        <is>
          <t>Africa</t>
        </is>
      </c>
    </row>
    <row r="165" ht="15.75" customHeight="1" s="120">
      <c r="C165" s="2" t="inlineStr">
        <is>
          <t>Spain</t>
        </is>
      </c>
      <c r="D165" s="2" t="n">
        <v>1</v>
      </c>
      <c r="E165" s="2" t="n">
        <v>1</v>
      </c>
      <c r="F165" s="2" t="n">
        <v>1</v>
      </c>
      <c r="G165" s="28" t="inlineStr">
        <is>
          <t>N</t>
        </is>
      </c>
      <c r="H165" s="28" t="inlineStr">
        <is>
          <t>Europe</t>
        </is>
      </c>
      <c r="I165" s="28" t="inlineStr">
        <is>
          <t>ESP</t>
        </is>
      </c>
      <c r="J165" s="28" t="inlineStr">
        <is>
          <t>Europe</t>
        </is>
      </c>
    </row>
    <row r="166" ht="15.75" customHeight="1" s="120">
      <c r="C166" s="2" t="inlineStr">
        <is>
          <t>Sri Lanka</t>
        </is>
      </c>
      <c r="D166" s="2" t="n">
        <v>1</v>
      </c>
      <c r="E166" s="2" t="n">
        <v>1</v>
      </c>
      <c r="F166" s="2" t="n">
        <v>1</v>
      </c>
      <c r="G166" s="28" t="inlineStr">
        <is>
          <t>N</t>
        </is>
      </c>
      <c r="H166" s="28" t="inlineStr">
        <is>
          <t>Asia (excl. China, India, CIS, and Japan)</t>
        </is>
      </c>
      <c r="I166" s="28" t="inlineStr">
        <is>
          <t>LKA</t>
        </is>
      </c>
      <c r="J166" s="28" t="inlineStr">
        <is>
          <t>Other Asia Pacific</t>
        </is>
      </c>
    </row>
    <row r="167" ht="15.75" customHeight="1" s="120">
      <c r="C167" s="2" t="inlineStr">
        <is>
          <t>Sudan</t>
        </is>
      </c>
      <c r="D167" s="2" t="n">
        <v>1</v>
      </c>
      <c r="E167" s="2" t="n">
        <v>1</v>
      </c>
      <c r="F167" s="2" t="n">
        <v>1</v>
      </c>
      <c r="G167" s="28" t="inlineStr">
        <is>
          <t>N</t>
        </is>
      </c>
      <c r="H167" s="28" t="inlineStr">
        <is>
          <t>Africa &amp; Middle East</t>
        </is>
      </c>
      <c r="I167" s="28" t="inlineStr">
        <is>
          <t>SDN</t>
        </is>
      </c>
      <c r="J167" s="28" t="inlineStr">
        <is>
          <t>Africa</t>
        </is>
      </c>
    </row>
    <row r="168" ht="15.75" customHeight="1" s="120">
      <c r="C168" s="2" t="inlineStr">
        <is>
          <t>Suriname</t>
        </is>
      </c>
      <c r="D168" s="2" t="n">
        <v>1</v>
      </c>
      <c r="E168" s="2" t="n">
        <v>1</v>
      </c>
      <c r="F168" s="2" t="n">
        <v>1</v>
      </c>
      <c r="G168" s="28" t="inlineStr">
        <is>
          <t>N</t>
        </is>
      </c>
      <c r="H168" s="28" t="inlineStr">
        <is>
          <t>Latin America</t>
        </is>
      </c>
      <c r="I168" s="28" t="inlineStr">
        <is>
          <t>SUR</t>
        </is>
      </c>
      <c r="J168" s="28" t="inlineStr">
        <is>
          <t>Americas</t>
        </is>
      </c>
    </row>
    <row r="169" ht="15.75" customHeight="1" s="120">
      <c r="C169" s="2" t="inlineStr">
        <is>
          <t>Swaziland</t>
        </is>
      </c>
      <c r="D169" s="2" t="n">
        <v>1</v>
      </c>
      <c r="E169" s="2" t="n">
        <v>1</v>
      </c>
      <c r="F169" s="2" t="n">
        <v>1</v>
      </c>
      <c r="G169" s="28" t="inlineStr">
        <is>
          <t>N</t>
        </is>
      </c>
      <c r="H169" s="28" t="inlineStr">
        <is>
          <t>Africa &amp; Middle East</t>
        </is>
      </c>
      <c r="I169" s="28" t="inlineStr">
        <is>
          <t>SWZ</t>
        </is>
      </c>
      <c r="J169" s="28" t="inlineStr">
        <is>
          <t>Africa</t>
        </is>
      </c>
    </row>
    <row r="170" ht="15.75" customHeight="1" s="120">
      <c r="C170" s="2" t="inlineStr">
        <is>
          <t>Sweden</t>
        </is>
      </c>
      <c r="D170" s="2" t="n">
        <v>1</v>
      </c>
      <c r="E170" s="2" t="n">
        <v>1</v>
      </c>
      <c r="F170" s="2" t="n">
        <v>1</v>
      </c>
      <c r="G170" s="28" t="inlineStr">
        <is>
          <t>N</t>
        </is>
      </c>
      <c r="H170" s="28" t="inlineStr">
        <is>
          <t>Europe</t>
        </is>
      </c>
      <c r="I170" s="28" t="inlineStr">
        <is>
          <t>SWE</t>
        </is>
      </c>
      <c r="J170" s="28" t="inlineStr">
        <is>
          <t>Europe</t>
        </is>
      </c>
    </row>
    <row r="171" ht="15.75" customHeight="1" s="120">
      <c r="C171" s="2" t="inlineStr">
        <is>
          <t>Switzerland</t>
        </is>
      </c>
      <c r="D171" s="2" t="n">
        <v>1</v>
      </c>
      <c r="E171" s="2" t="n">
        <v>1</v>
      </c>
      <c r="F171" s="2" t="n">
        <v>1</v>
      </c>
      <c r="G171" s="28" t="inlineStr">
        <is>
          <t>N</t>
        </is>
      </c>
      <c r="H171" s="28" t="inlineStr">
        <is>
          <t>Europe</t>
        </is>
      </c>
      <c r="I171" s="28" t="inlineStr">
        <is>
          <t>CHE</t>
        </is>
      </c>
      <c r="J171" s="28" t="inlineStr">
        <is>
          <t>Europe</t>
        </is>
      </c>
    </row>
    <row r="172" ht="15.75" customHeight="1" s="120">
      <c r="C172" s="2" t="inlineStr">
        <is>
          <t>Syria</t>
        </is>
      </c>
      <c r="D172" s="2" t="n">
        <v>1</v>
      </c>
      <c r="E172" s="2" t="n">
        <v>1</v>
      </c>
      <c r="F172" s="2" t="n">
        <v>1</v>
      </c>
      <c r="G172" s="28" t="inlineStr">
        <is>
          <t>N</t>
        </is>
      </c>
      <c r="H172" s="28" t="inlineStr">
        <is>
          <t>Africa &amp; Middle East</t>
        </is>
      </c>
      <c r="I172" s="28" t="inlineStr">
        <is>
          <t>SYR</t>
        </is>
      </c>
      <c r="J172" s="28" t="inlineStr">
        <is>
          <t>Middle East</t>
        </is>
      </c>
    </row>
    <row r="173" ht="15.75" customHeight="1" s="120">
      <c r="C173" s="2" t="inlineStr">
        <is>
          <t>Tajikistan</t>
        </is>
      </c>
      <c r="D173" s="2" t="n">
        <v>1</v>
      </c>
      <c r="E173" s="2" t="n">
        <v>1</v>
      </c>
      <c r="F173" s="2" t="n">
        <v>1</v>
      </c>
      <c r="G173" s="28" t="inlineStr">
        <is>
          <t>N</t>
        </is>
      </c>
      <c r="H173" s="28" t="inlineStr">
        <is>
          <t>CIS</t>
        </is>
      </c>
      <c r="I173" s="28" t="inlineStr">
        <is>
          <t>TJK</t>
        </is>
      </c>
      <c r="J173" s="28" t="inlineStr">
        <is>
          <t>Eurasia</t>
        </is>
      </c>
    </row>
    <row r="174" ht="15.75" customHeight="1" s="120">
      <c r="C174" s="2" t="inlineStr">
        <is>
          <t>Tanzania</t>
        </is>
      </c>
      <c r="D174" s="2" t="n">
        <v>1</v>
      </c>
      <c r="E174" s="2" t="n">
        <v>1</v>
      </c>
      <c r="F174" s="2" t="n">
        <v>1</v>
      </c>
      <c r="G174" s="28" t="inlineStr">
        <is>
          <t>N</t>
        </is>
      </c>
      <c r="H174" s="28" t="inlineStr">
        <is>
          <t>Africa &amp; Middle East</t>
        </is>
      </c>
      <c r="I174" s="28" t="inlineStr">
        <is>
          <t>TZA</t>
        </is>
      </c>
      <c r="J174" s="28" t="inlineStr">
        <is>
          <t>Africa</t>
        </is>
      </c>
    </row>
    <row r="175" ht="15.75" customHeight="1" s="120">
      <c r="C175" s="2" t="inlineStr">
        <is>
          <t>Thailand</t>
        </is>
      </c>
      <c r="D175" s="2" t="n">
        <v>1</v>
      </c>
      <c r="E175" s="2" t="n">
        <v>1</v>
      </c>
      <c r="F175" s="2" t="n">
        <v>1</v>
      </c>
      <c r="G175" s="28" t="inlineStr">
        <is>
          <t>N</t>
        </is>
      </c>
      <c r="H175" s="28" t="inlineStr">
        <is>
          <t>Asia (excl. China, India, CIS, and Japan)</t>
        </is>
      </c>
      <c r="I175" s="28" t="inlineStr">
        <is>
          <t>THA</t>
        </is>
      </c>
      <c r="J175" s="28" t="inlineStr">
        <is>
          <t>Other Asia Pacific</t>
        </is>
      </c>
    </row>
    <row r="176" ht="15.75" customHeight="1" s="120">
      <c r="C176" s="2" t="inlineStr">
        <is>
          <t>Timor-Leste</t>
        </is>
      </c>
      <c r="D176" s="2" t="n">
        <v>1</v>
      </c>
      <c r="E176" s="2" t="n">
        <v>1</v>
      </c>
      <c r="F176" s="2" t="n">
        <v>1</v>
      </c>
      <c r="G176" s="28" t="inlineStr">
        <is>
          <t>N</t>
        </is>
      </c>
      <c r="H176" s="28" t="inlineStr">
        <is>
          <t>Asia (excl. China, India, CIS, and Japan)</t>
        </is>
      </c>
      <c r="I176" s="28" t="inlineStr">
        <is>
          <t>TLS</t>
        </is>
      </c>
      <c r="J176" s="28" t="inlineStr">
        <is>
          <t>Other Asia Pacific</t>
        </is>
      </c>
    </row>
    <row r="177" ht="15.75" customHeight="1" s="120">
      <c r="C177" s="2" t="inlineStr">
        <is>
          <t>Togo</t>
        </is>
      </c>
      <c r="D177" s="2" t="n">
        <v>1</v>
      </c>
      <c r="E177" s="2" t="n">
        <v>1</v>
      </c>
      <c r="F177" s="2" t="n">
        <v>1</v>
      </c>
      <c r="G177" s="28" t="inlineStr">
        <is>
          <t>N</t>
        </is>
      </c>
      <c r="H177" s="28" t="inlineStr">
        <is>
          <t>Africa &amp; Middle East</t>
        </is>
      </c>
      <c r="I177" s="28" t="inlineStr">
        <is>
          <t>TGO</t>
        </is>
      </c>
      <c r="J177" s="28" t="inlineStr">
        <is>
          <t>Africa</t>
        </is>
      </c>
    </row>
    <row r="178" ht="15.75" customHeight="1" s="120">
      <c r="C178" s="2" t="inlineStr">
        <is>
          <t>Tonga</t>
        </is>
      </c>
      <c r="D178" s="2" t="n">
        <v>1</v>
      </c>
      <c r="E178" s="2" t="n">
        <v>1</v>
      </c>
      <c r="F178" s="2" t="n">
        <v>1</v>
      </c>
      <c r="G178" s="28" t="inlineStr">
        <is>
          <t>N</t>
        </is>
      </c>
      <c r="H178" s="28" t="inlineStr">
        <is>
          <t>Asia (excl. China, India, CIS, and Japan)</t>
        </is>
      </c>
      <c r="I178" s="28" t="inlineStr">
        <is>
          <t>TON</t>
        </is>
      </c>
      <c r="J178" s="28" t="inlineStr">
        <is>
          <t>Other Asia Pacific</t>
        </is>
      </c>
    </row>
    <row r="179" ht="15.75" customHeight="1" s="120">
      <c r="C179" s="2" t="inlineStr">
        <is>
          <t>Trinidad and Tobago</t>
        </is>
      </c>
      <c r="D179" s="2" t="n">
        <v>1</v>
      </c>
      <c r="E179" s="2" t="n">
        <v>1</v>
      </c>
      <c r="F179" s="2" t="n">
        <v>1</v>
      </c>
      <c r="G179" s="28" t="inlineStr">
        <is>
          <t>N</t>
        </is>
      </c>
      <c r="H179" s="28" t="inlineStr">
        <is>
          <t>Latin America</t>
        </is>
      </c>
      <c r="I179" s="28" t="inlineStr">
        <is>
          <t>TTO</t>
        </is>
      </c>
      <c r="J179" s="28" t="inlineStr">
        <is>
          <t>Americas</t>
        </is>
      </c>
    </row>
    <row r="180" ht="15.75" customHeight="1" s="120">
      <c r="C180" s="2" t="inlineStr">
        <is>
          <t>Tunisia</t>
        </is>
      </c>
      <c r="D180" s="2" t="n">
        <v>1</v>
      </c>
      <c r="E180" s="2" t="n">
        <v>1</v>
      </c>
      <c r="F180" s="2" t="n">
        <v>1</v>
      </c>
      <c r="G180" s="28" t="inlineStr">
        <is>
          <t>N</t>
        </is>
      </c>
      <c r="H180" s="28" t="inlineStr">
        <is>
          <t>Africa &amp; Middle East</t>
        </is>
      </c>
      <c r="I180" s="28" t="inlineStr">
        <is>
          <t>TUN</t>
        </is>
      </c>
      <c r="J180" s="28" t="inlineStr">
        <is>
          <t>Africa</t>
        </is>
      </c>
    </row>
    <row r="181" ht="15.75" customHeight="1" s="120">
      <c r="C181" s="2" t="inlineStr">
        <is>
          <t>Turkey</t>
        </is>
      </c>
      <c r="D181" s="2" t="n">
        <v>1</v>
      </c>
      <c r="E181" s="2" t="n">
        <v>1</v>
      </c>
      <c r="F181" s="2" t="n">
        <v>1</v>
      </c>
      <c r="G181" s="28" t="inlineStr">
        <is>
          <t>N</t>
        </is>
      </c>
      <c r="H181" s="28" t="inlineStr">
        <is>
          <t>Europe</t>
        </is>
      </c>
      <c r="I181" s="28" t="inlineStr">
        <is>
          <t>TUR</t>
        </is>
      </c>
      <c r="J181" s="28" t="inlineStr">
        <is>
          <t>Europe</t>
        </is>
      </c>
    </row>
    <row r="182" ht="15.75" customHeight="1" s="120">
      <c r="C182" s="2" t="inlineStr">
        <is>
          <t>Turkmenistan</t>
        </is>
      </c>
      <c r="D182" s="2" t="n">
        <v>1</v>
      </c>
      <c r="E182" s="2" t="n">
        <v>1</v>
      </c>
      <c r="F182" s="2" t="n">
        <v>1</v>
      </c>
      <c r="G182" s="28" t="inlineStr">
        <is>
          <t>N</t>
        </is>
      </c>
      <c r="H182" s="28" t="inlineStr">
        <is>
          <t>Asia (excl. China, India, CIS, and Japan)</t>
        </is>
      </c>
      <c r="I182" s="28" t="inlineStr">
        <is>
          <t>TKM</t>
        </is>
      </c>
      <c r="J182" s="28" t="inlineStr">
        <is>
          <t>Eurasia</t>
        </is>
      </c>
    </row>
    <row r="183" ht="15.75" customHeight="1" s="120">
      <c r="C183" s="2" t="inlineStr">
        <is>
          <t>Tuvalu</t>
        </is>
      </c>
      <c r="D183" s="2" t="n">
        <v>1</v>
      </c>
      <c r="E183" s="2" t="n">
        <v>1</v>
      </c>
      <c r="F183" s="2" t="n">
        <v>1</v>
      </c>
      <c r="G183" s="28" t="inlineStr">
        <is>
          <t>N</t>
        </is>
      </c>
      <c r="H183" s="28" t="inlineStr">
        <is>
          <t>Asia (excl. China, India, CIS, and Japan)</t>
        </is>
      </c>
      <c r="I183" s="28" t="inlineStr">
        <is>
          <t>TUV</t>
        </is>
      </c>
      <c r="J183" s="28" t="inlineStr">
        <is>
          <t>Other Asia Pacific</t>
        </is>
      </c>
    </row>
    <row r="184" ht="15.75" customHeight="1" s="120">
      <c r="C184" s="2" t="inlineStr">
        <is>
          <t>Uganda</t>
        </is>
      </c>
      <c r="D184" s="2" t="n">
        <v>1</v>
      </c>
      <c r="E184" s="2" t="n">
        <v>1</v>
      </c>
      <c r="F184" s="2" t="n">
        <v>1</v>
      </c>
      <c r="G184" s="28" t="inlineStr">
        <is>
          <t>N</t>
        </is>
      </c>
      <c r="H184" s="28" t="inlineStr">
        <is>
          <t>Africa &amp; Middle East</t>
        </is>
      </c>
      <c r="I184" s="28" t="inlineStr">
        <is>
          <t>UGA</t>
        </is>
      </c>
      <c r="J184" s="28" t="inlineStr">
        <is>
          <t>Africa</t>
        </is>
      </c>
    </row>
    <row r="185" ht="15.75" customHeight="1" s="120">
      <c r="C185" s="2" t="inlineStr">
        <is>
          <t>Ukraine</t>
        </is>
      </c>
      <c r="D185" s="2" t="n">
        <v>1</v>
      </c>
      <c r="E185" s="2" t="n">
        <v>1</v>
      </c>
      <c r="F185" s="2" t="n">
        <v>1</v>
      </c>
      <c r="G185" s="28" t="inlineStr">
        <is>
          <t>N</t>
        </is>
      </c>
      <c r="H185" s="28" t="inlineStr">
        <is>
          <t>Asia (excl. China, India, CIS, and Japan)</t>
        </is>
      </c>
      <c r="I185" s="28" t="inlineStr">
        <is>
          <t>UKR</t>
        </is>
      </c>
      <c r="J185" s="28" t="inlineStr">
        <is>
          <t>Eurasia</t>
        </is>
      </c>
    </row>
    <row r="186" ht="15.75" customHeight="1" s="120">
      <c r="C186" s="2" t="inlineStr">
        <is>
          <t>United Arab Emirates</t>
        </is>
      </c>
      <c r="D186" s="2" t="n">
        <v>1</v>
      </c>
      <c r="E186" s="2" t="n">
        <v>1</v>
      </c>
      <c r="F186" s="2" t="n">
        <v>1</v>
      </c>
      <c r="G186" s="28" t="inlineStr">
        <is>
          <t>N</t>
        </is>
      </c>
      <c r="H186" s="28" t="inlineStr">
        <is>
          <t>Africa &amp; Middle East</t>
        </is>
      </c>
      <c r="I186" s="28" t="inlineStr">
        <is>
          <t>ARE</t>
        </is>
      </c>
      <c r="J186" s="28" t="inlineStr">
        <is>
          <t>Middle East</t>
        </is>
      </c>
    </row>
    <row r="187" ht="15.75" customHeight="1" s="120">
      <c r="C187" s="2" t="inlineStr">
        <is>
          <t>United Kingdom</t>
        </is>
      </c>
      <c r="D187" s="2" t="n">
        <v>1</v>
      </c>
      <c r="E187" s="2" t="n">
        <v>1</v>
      </c>
      <c r="F187" s="2" t="n">
        <v>1</v>
      </c>
      <c r="G187" s="28" t="inlineStr">
        <is>
          <t>N</t>
        </is>
      </c>
      <c r="H187" s="28" t="inlineStr">
        <is>
          <t>Europe</t>
        </is>
      </c>
      <c r="I187" s="28" t="inlineStr">
        <is>
          <t>GBR</t>
        </is>
      </c>
      <c r="J187" s="28" t="inlineStr">
        <is>
          <t>Europe</t>
        </is>
      </c>
    </row>
    <row r="188" ht="15.75" customHeight="1" s="120">
      <c r="C188" s="2" t="inlineStr">
        <is>
          <t>United States</t>
        </is>
      </c>
      <c r="D188" s="29">
        <f>(7.6+2.6)/(3.5+2.3)</f>
        <v/>
      </c>
      <c r="E188" s="29">
        <f>0.72/0.44</f>
        <v/>
      </c>
      <c r="F188" s="29">
        <f>(1.8+0.44+0.034)/(1.4+0.44+0.034)</f>
        <v/>
      </c>
      <c r="G188" s="30" t="inlineStr">
        <is>
          <t>Y</t>
        </is>
      </c>
      <c r="H188" s="28" t="inlineStr">
        <is>
          <t>North America</t>
        </is>
      </c>
      <c r="I188" s="28" t="inlineStr">
        <is>
          <t>USA</t>
        </is>
      </c>
      <c r="J188" s="28" t="inlineStr">
        <is>
          <t>Americas</t>
        </is>
      </c>
    </row>
    <row r="189" ht="15.75" customHeight="1" s="120">
      <c r="C189" s="2" t="inlineStr">
        <is>
          <t>Uruguay</t>
        </is>
      </c>
      <c r="D189" s="2" t="n">
        <v>1</v>
      </c>
      <c r="E189" s="2" t="n">
        <v>1</v>
      </c>
      <c r="F189" s="2" t="n">
        <v>1</v>
      </c>
      <c r="G189" s="28" t="inlineStr">
        <is>
          <t>N</t>
        </is>
      </c>
      <c r="H189" s="28" t="inlineStr">
        <is>
          <t>Latin America</t>
        </is>
      </c>
      <c r="I189" s="28" t="inlineStr">
        <is>
          <t>URY</t>
        </is>
      </c>
      <c r="J189" s="28" t="inlineStr">
        <is>
          <t>Americas</t>
        </is>
      </c>
    </row>
    <row r="190" ht="15.75" customHeight="1" s="120">
      <c r="C190" s="2" t="inlineStr">
        <is>
          <t>Uzbekistan</t>
        </is>
      </c>
      <c r="D190" s="2" t="n">
        <v>1</v>
      </c>
      <c r="E190" s="2" t="n">
        <v>1</v>
      </c>
      <c r="F190" s="2" t="n">
        <v>1</v>
      </c>
      <c r="G190" s="28" t="inlineStr">
        <is>
          <t>N</t>
        </is>
      </c>
      <c r="H190" s="28" t="inlineStr">
        <is>
          <t>CIS</t>
        </is>
      </c>
      <c r="I190" s="28" t="inlineStr">
        <is>
          <t>UZB</t>
        </is>
      </c>
      <c r="J190" s="28" t="inlineStr">
        <is>
          <t>Eurasia</t>
        </is>
      </c>
    </row>
    <row r="191" ht="15.75" customHeight="1" s="120">
      <c r="C191" s="2" t="inlineStr">
        <is>
          <t>Vanuatu</t>
        </is>
      </c>
      <c r="D191" s="2" t="n">
        <v>1</v>
      </c>
      <c r="E191" s="2" t="n">
        <v>1</v>
      </c>
      <c r="F191" s="2" t="n">
        <v>1</v>
      </c>
      <c r="G191" s="28" t="inlineStr">
        <is>
          <t>N</t>
        </is>
      </c>
      <c r="H191" s="28" t="inlineStr">
        <is>
          <t>Asia (excl. China, India, CIS, and Japan)</t>
        </is>
      </c>
      <c r="I191" s="28" t="inlineStr">
        <is>
          <t>VUT</t>
        </is>
      </c>
      <c r="J191" s="28" t="inlineStr">
        <is>
          <t>Other Asia Pacific</t>
        </is>
      </c>
    </row>
    <row r="192" ht="15.75" customHeight="1" s="120">
      <c r="C192" s="2" t="inlineStr">
        <is>
          <t>Venezuela</t>
        </is>
      </c>
      <c r="D192" s="2" t="n">
        <v>1</v>
      </c>
      <c r="E192" s="2" t="n">
        <v>1</v>
      </c>
      <c r="F192" s="2" t="n">
        <v>1</v>
      </c>
      <c r="G192" s="28" t="inlineStr">
        <is>
          <t>N</t>
        </is>
      </c>
      <c r="H192" s="28" t="inlineStr">
        <is>
          <t>Latin America</t>
        </is>
      </c>
      <c r="I192" s="28" t="inlineStr">
        <is>
          <t>VEN</t>
        </is>
      </c>
      <c r="J192" s="28" t="inlineStr">
        <is>
          <t>Americas</t>
        </is>
      </c>
    </row>
    <row r="193" ht="15.75" customHeight="1" s="120">
      <c r="C193" s="2" t="inlineStr">
        <is>
          <t>Vietnam</t>
        </is>
      </c>
      <c r="D193" s="2" t="n">
        <v>1</v>
      </c>
      <c r="E193" s="2" t="n">
        <v>1</v>
      </c>
      <c r="F193" s="2" t="n">
        <v>1</v>
      </c>
      <c r="G193" s="28" t="inlineStr">
        <is>
          <t>N</t>
        </is>
      </c>
      <c r="H193" s="28" t="inlineStr">
        <is>
          <t>Asia (excl. China, India, CIS, and Japan)</t>
        </is>
      </c>
      <c r="I193" s="28" t="inlineStr">
        <is>
          <t>VNM</t>
        </is>
      </c>
      <c r="J193" s="28" t="inlineStr">
        <is>
          <t>Other Asia Pacific</t>
        </is>
      </c>
    </row>
    <row r="194" ht="15.75" customHeight="1" s="120">
      <c r="C194" s="2" t="inlineStr">
        <is>
          <t>Yemen</t>
        </is>
      </c>
      <c r="D194" s="2" t="n">
        <v>1</v>
      </c>
      <c r="E194" s="2" t="n">
        <v>1</v>
      </c>
      <c r="F194" s="2" t="n">
        <v>1</v>
      </c>
      <c r="G194" s="28" t="inlineStr">
        <is>
          <t>N</t>
        </is>
      </c>
      <c r="H194" s="28" t="inlineStr">
        <is>
          <t>Africa &amp; Middle East</t>
        </is>
      </c>
      <c r="I194" s="28" t="inlineStr">
        <is>
          <t>YEM</t>
        </is>
      </c>
      <c r="J194" s="28" t="inlineStr">
        <is>
          <t>Middle East</t>
        </is>
      </c>
    </row>
    <row r="195" ht="15.75" customHeight="1" s="120">
      <c r="C195" s="2" t="inlineStr">
        <is>
          <t>Zambia</t>
        </is>
      </c>
      <c r="D195" s="2" t="n">
        <v>1</v>
      </c>
      <c r="E195" s="2" t="n">
        <v>1</v>
      </c>
      <c r="F195" s="2" t="n">
        <v>1</v>
      </c>
      <c r="G195" s="28" t="inlineStr">
        <is>
          <t>N</t>
        </is>
      </c>
      <c r="H195" s="28" t="inlineStr">
        <is>
          <t>Africa &amp; Middle East</t>
        </is>
      </c>
      <c r="I195" s="28" t="inlineStr">
        <is>
          <t>ZMB</t>
        </is>
      </c>
      <c r="J195" s="28" t="inlineStr">
        <is>
          <t>Africa</t>
        </is>
      </c>
    </row>
    <row r="196" ht="15.75" customHeight="1" s="120">
      <c r="C196" s="2" t="inlineStr">
        <is>
          <t>Zimbabwe</t>
        </is>
      </c>
      <c r="D196" s="2" t="n">
        <v>1</v>
      </c>
      <c r="E196" s="2" t="n">
        <v>1</v>
      </c>
      <c r="F196" s="2" t="n">
        <v>1</v>
      </c>
      <c r="G196" s="28" t="inlineStr">
        <is>
          <t>N</t>
        </is>
      </c>
      <c r="H196" s="28" t="inlineStr">
        <is>
          <t>Africa &amp; Middle East</t>
        </is>
      </c>
      <c r="I196" s="28" t="inlineStr">
        <is>
          <t>ZWE</t>
        </is>
      </c>
      <c r="J196" s="28" t="inlineStr">
        <is>
          <t>Africa</t>
        </is>
      </c>
    </row>
    <row r="197" ht="15.75" customHeight="1" s="120">
      <c r="H197" s="28" t="n"/>
      <c r="I197" s="28" t="n"/>
      <c r="J197" s="28" t="n"/>
    </row>
    <row r="198" ht="15.75" customHeight="1" s="120">
      <c r="H198" s="28" t="n"/>
      <c r="I198" s="28" t="n"/>
      <c r="J198" s="28" t="n"/>
    </row>
    <row r="199" ht="15.75" customHeight="1" s="120">
      <c r="H199" s="28" t="n"/>
      <c r="I199" s="28" t="n"/>
      <c r="J199" s="28" t="n"/>
    </row>
    <row r="200" ht="15.75" customHeight="1" s="120">
      <c r="H200" s="28" t="n"/>
      <c r="I200" s="28" t="n"/>
      <c r="J200" s="28" t="n"/>
    </row>
    <row r="201" ht="15.75" customHeight="1" s="120">
      <c r="H201" s="28" t="n"/>
      <c r="I201" s="28" t="n"/>
      <c r="J201" s="28" t="n"/>
    </row>
    <row r="202" ht="15.75" customHeight="1" s="120">
      <c r="H202" s="28" t="n"/>
      <c r="I202" s="28" t="n"/>
      <c r="J202" s="28" t="n"/>
    </row>
    <row r="203" ht="15.75" customHeight="1" s="120">
      <c r="H203" s="28" t="n"/>
      <c r="I203" s="28" t="n"/>
      <c r="J203" s="28" t="n"/>
    </row>
    <row r="204" ht="15.75" customHeight="1" s="120">
      <c r="H204" s="28" t="n"/>
      <c r="I204" s="28" t="n"/>
      <c r="J204" s="28" t="n"/>
    </row>
    <row r="205" ht="15.75" customHeight="1" s="120">
      <c r="H205" s="28" t="n"/>
      <c r="I205" s="28" t="n"/>
      <c r="J205" s="28" t="n"/>
    </row>
    <row r="206" ht="15.75" customHeight="1" s="120">
      <c r="H206" s="28" t="n"/>
      <c r="I206" s="28" t="n"/>
      <c r="J206" s="28" t="n"/>
    </row>
    <row r="207" ht="15.75" customHeight="1" s="120">
      <c r="H207" s="28" t="n"/>
      <c r="I207" s="28" t="n"/>
      <c r="J207" s="28" t="n"/>
    </row>
    <row r="208" ht="15.75" customHeight="1" s="120">
      <c r="H208" s="28" t="n"/>
      <c r="I208" s="28" t="n"/>
      <c r="J208" s="28" t="n"/>
    </row>
    <row r="209" ht="15.75" customHeight="1" s="120">
      <c r="H209" s="28" t="n"/>
      <c r="I209" s="28" t="n"/>
      <c r="J209" s="28" t="n"/>
    </row>
    <row r="210" ht="15.75" customHeight="1" s="120">
      <c r="H210" s="28" t="n"/>
      <c r="I210" s="28" t="n"/>
      <c r="J210" s="28" t="n"/>
    </row>
    <row r="211" ht="15.75" customHeight="1" s="120">
      <c r="H211" s="28" t="n"/>
      <c r="I211" s="28" t="n"/>
      <c r="J211" s="28" t="n"/>
    </row>
    <row r="212" ht="15.75" customHeight="1" s="120">
      <c r="H212" s="28" t="n"/>
      <c r="I212" s="28" t="n"/>
      <c r="J212" s="28" t="n"/>
    </row>
    <row r="213" ht="15.75" customHeight="1" s="120">
      <c r="H213" s="28" t="n"/>
      <c r="I213" s="28" t="n"/>
      <c r="J213" s="28" t="n"/>
    </row>
    <row r="214" ht="15.75" customHeight="1" s="120">
      <c r="H214" s="28" t="n"/>
      <c r="I214" s="28" t="n"/>
      <c r="J214" s="28" t="n"/>
    </row>
    <row r="215" ht="15.75" customHeight="1" s="120">
      <c r="H215" s="28" t="n"/>
      <c r="I215" s="28" t="n"/>
      <c r="J215" s="28" t="n"/>
    </row>
    <row r="216" ht="15.75" customHeight="1" s="120">
      <c r="H216" s="28" t="n"/>
      <c r="I216" s="28" t="n"/>
      <c r="J216" s="28" t="n"/>
    </row>
    <row r="217" ht="15.75" customHeight="1" s="120">
      <c r="H217" s="28" t="n"/>
      <c r="I217" s="28" t="n"/>
      <c r="J217" s="28" t="n"/>
    </row>
    <row r="218" ht="15.75" customHeight="1" s="120">
      <c r="H218" s="28" t="n"/>
      <c r="I218" s="28" t="n"/>
      <c r="J218" s="28" t="n"/>
    </row>
    <row r="219" ht="15.75" customHeight="1" s="120">
      <c r="H219" s="28" t="n"/>
      <c r="I219" s="28" t="n"/>
      <c r="J219" s="28" t="n"/>
    </row>
    <row r="220" ht="15.75" customHeight="1" s="120">
      <c r="H220" s="28" t="n"/>
      <c r="I220" s="28" t="n"/>
      <c r="J220" s="28" t="n"/>
    </row>
    <row r="221" ht="15.75" customHeight="1" s="120">
      <c r="H221" s="28" t="n"/>
      <c r="I221" s="28" t="n"/>
      <c r="J221" s="28" t="n"/>
    </row>
    <row r="222" ht="15.75" customHeight="1" s="120">
      <c r="H222" s="28" t="n"/>
      <c r="I222" s="28" t="n"/>
      <c r="J222" s="28" t="n"/>
    </row>
    <row r="223" ht="15.75" customHeight="1" s="120">
      <c r="H223" s="28" t="n"/>
      <c r="I223" s="28" t="n"/>
      <c r="J223" s="28" t="n"/>
    </row>
    <row r="224" ht="15.75" customHeight="1" s="120">
      <c r="H224" s="28" t="n"/>
      <c r="I224" s="28" t="n"/>
      <c r="J224" s="28" t="n"/>
    </row>
    <row r="225" ht="15.75" customHeight="1" s="120">
      <c r="H225" s="28" t="n"/>
      <c r="I225" s="28" t="n"/>
      <c r="J225" s="28" t="n"/>
    </row>
    <row r="226" ht="15.75" customHeight="1" s="120">
      <c r="H226" s="28" t="n"/>
      <c r="I226" s="28" t="n"/>
      <c r="J226" s="28" t="n"/>
    </row>
    <row r="227" ht="15.75" customHeight="1" s="120">
      <c r="H227" s="28" t="n"/>
      <c r="I227" s="28" t="n"/>
      <c r="J227" s="28" t="n"/>
    </row>
    <row r="228" ht="15.75" customHeight="1" s="120">
      <c r="H228" s="28" t="n"/>
      <c r="I228" s="28" t="n"/>
      <c r="J228" s="28" t="n"/>
    </row>
    <row r="229" ht="15.75" customHeight="1" s="120">
      <c r="H229" s="28" t="n"/>
      <c r="I229" s="28" t="n"/>
      <c r="J229" s="28" t="n"/>
    </row>
    <row r="230" ht="15.75" customHeight="1" s="120">
      <c r="H230" s="28" t="n"/>
      <c r="I230" s="28" t="n"/>
      <c r="J230" s="28" t="n"/>
    </row>
    <row r="231" ht="15.75" customHeight="1" s="120">
      <c r="H231" s="28" t="n"/>
      <c r="I231" s="28" t="n"/>
      <c r="J231" s="28" t="n"/>
    </row>
    <row r="232" ht="15.75" customHeight="1" s="120">
      <c r="H232" s="28" t="n"/>
      <c r="I232" s="28" t="n"/>
      <c r="J232" s="28" t="n"/>
    </row>
    <row r="233" ht="15.75" customHeight="1" s="120">
      <c r="H233" s="28" t="n"/>
      <c r="I233" s="28" t="n"/>
      <c r="J233" s="28" t="n"/>
    </row>
    <row r="234" ht="15.75" customHeight="1" s="120">
      <c r="H234" s="28" t="n"/>
      <c r="I234" s="28" t="n"/>
      <c r="J234" s="28" t="n"/>
    </row>
    <row r="235" ht="15.75" customHeight="1" s="120">
      <c r="H235" s="28" t="n"/>
      <c r="I235" s="28" t="n"/>
      <c r="J235" s="28" t="n"/>
    </row>
    <row r="236" ht="15.75" customHeight="1" s="120">
      <c r="H236" s="28" t="n"/>
      <c r="I236" s="28" t="n"/>
      <c r="J236" s="28" t="n"/>
    </row>
    <row r="237" ht="15.75" customHeight="1" s="120">
      <c r="H237" s="28" t="n"/>
      <c r="I237" s="28" t="n"/>
      <c r="J237" s="28" t="n"/>
    </row>
    <row r="238" ht="15.75" customHeight="1" s="120">
      <c r="H238" s="28" t="n"/>
      <c r="I238" s="28" t="n"/>
      <c r="J238" s="28" t="n"/>
    </row>
    <row r="239" ht="15.75" customHeight="1" s="120">
      <c r="H239" s="28" t="n"/>
      <c r="I239" s="28" t="n"/>
      <c r="J239" s="28" t="n"/>
    </row>
    <row r="240" ht="15.75" customHeight="1" s="120">
      <c r="H240" s="28" t="n"/>
      <c r="I240" s="28" t="n"/>
      <c r="J240" s="28" t="n"/>
    </row>
    <row r="241" ht="15.75" customHeight="1" s="120">
      <c r="H241" s="28" t="n"/>
      <c r="I241" s="28" t="n"/>
      <c r="J241" s="28" t="n"/>
    </row>
    <row r="242" ht="15.75" customHeight="1" s="120">
      <c r="H242" s="28" t="n"/>
      <c r="I242" s="28" t="n"/>
      <c r="J242" s="28" t="n"/>
    </row>
    <row r="243" ht="15.75" customHeight="1" s="120">
      <c r="H243" s="28" t="n"/>
      <c r="I243" s="28" t="n"/>
      <c r="J243" s="28" t="n"/>
    </row>
    <row r="244" ht="15.75" customHeight="1" s="120">
      <c r="H244" s="28" t="n"/>
      <c r="I244" s="28" t="n"/>
      <c r="J244" s="28" t="n"/>
    </row>
    <row r="245" ht="15.75" customHeight="1" s="120">
      <c r="H245" s="28" t="n"/>
      <c r="I245" s="28" t="n"/>
      <c r="J245" s="28" t="n"/>
    </row>
    <row r="246" ht="15.75" customHeight="1" s="120">
      <c r="H246" s="28" t="n"/>
      <c r="I246" s="28" t="n"/>
      <c r="J246" s="28" t="n"/>
    </row>
    <row r="247" ht="15.75" customHeight="1" s="120">
      <c r="H247" s="28" t="n"/>
      <c r="I247" s="28" t="n"/>
      <c r="J247" s="28" t="n"/>
    </row>
    <row r="248" ht="15.75" customHeight="1" s="120">
      <c r="H248" s="28" t="n"/>
      <c r="I248" s="28" t="n"/>
      <c r="J248" s="28" t="n"/>
    </row>
    <row r="249" ht="15.75" customHeight="1" s="120">
      <c r="H249" s="28" t="n"/>
      <c r="I249" s="28" t="n"/>
      <c r="J249" s="28" t="n"/>
    </row>
    <row r="250" ht="15.75" customHeight="1" s="120">
      <c r="H250" s="28" t="n"/>
      <c r="I250" s="28" t="n"/>
      <c r="J250" s="28" t="n"/>
    </row>
    <row r="251" ht="15.75" customHeight="1" s="120">
      <c r="H251" s="28" t="n"/>
      <c r="I251" s="28" t="n"/>
      <c r="J251" s="28" t="n"/>
    </row>
    <row r="252" ht="15.75" customHeight="1" s="120">
      <c r="H252" s="28" t="n"/>
      <c r="I252" s="28" t="n"/>
      <c r="J252" s="28" t="n"/>
    </row>
    <row r="253" ht="15.75" customHeight="1" s="120">
      <c r="H253" s="28" t="n"/>
      <c r="I253" s="28" t="n"/>
      <c r="J253" s="28" t="n"/>
    </row>
    <row r="254" ht="15.75" customHeight="1" s="120">
      <c r="H254" s="28" t="n"/>
      <c r="I254" s="28" t="n"/>
      <c r="J254" s="28" t="n"/>
    </row>
    <row r="255" ht="15.75" customHeight="1" s="120">
      <c r="H255" s="28" t="n"/>
      <c r="I255" s="28" t="n"/>
      <c r="J255" s="28" t="n"/>
    </row>
    <row r="256" ht="15.75" customHeight="1" s="120">
      <c r="H256" s="28" t="n"/>
      <c r="I256" s="28" t="n"/>
      <c r="J256" s="28" t="n"/>
    </row>
    <row r="257" ht="15.75" customHeight="1" s="120">
      <c r="H257" s="28" t="n"/>
      <c r="I257" s="28" t="n"/>
      <c r="J257" s="28" t="n"/>
    </row>
    <row r="258" ht="15.75" customHeight="1" s="120">
      <c r="H258" s="28" t="n"/>
      <c r="I258" s="28" t="n"/>
      <c r="J258" s="28" t="n"/>
    </row>
    <row r="259" ht="15.75" customHeight="1" s="120">
      <c r="H259" s="28" t="n"/>
      <c r="I259" s="28" t="n"/>
      <c r="J259" s="28" t="n"/>
    </row>
    <row r="260" ht="15.75" customHeight="1" s="120">
      <c r="H260" s="28" t="n"/>
      <c r="I260" s="28" t="n"/>
      <c r="J260" s="28" t="n"/>
    </row>
    <row r="261" ht="15.75" customHeight="1" s="120">
      <c r="H261" s="28" t="n"/>
      <c r="I261" s="28" t="n"/>
      <c r="J261" s="28" t="n"/>
    </row>
    <row r="262" ht="15.75" customHeight="1" s="120">
      <c r="H262" s="28" t="n"/>
      <c r="I262" s="28" t="n"/>
      <c r="J262" s="28" t="n"/>
    </row>
    <row r="263" ht="15.75" customHeight="1" s="120">
      <c r="H263" s="28" t="n"/>
      <c r="I263" s="28" t="n"/>
      <c r="J263" s="28" t="n"/>
    </row>
    <row r="264" ht="15.75" customHeight="1" s="120">
      <c r="H264" s="28" t="n"/>
      <c r="I264" s="28" t="n"/>
      <c r="J264" s="28" t="n"/>
    </row>
    <row r="265" ht="15.75" customHeight="1" s="120">
      <c r="H265" s="28" t="n"/>
      <c r="I265" s="28" t="n"/>
      <c r="J265" s="28" t="n"/>
    </row>
    <row r="266" ht="15.75" customHeight="1" s="120">
      <c r="H266" s="28" t="n"/>
      <c r="I266" s="28" t="n"/>
      <c r="J266" s="28" t="n"/>
    </row>
    <row r="267" ht="15.75" customHeight="1" s="120">
      <c r="H267" s="28" t="n"/>
      <c r="I267" s="28" t="n"/>
      <c r="J267" s="28" t="n"/>
    </row>
    <row r="268" ht="15.75" customHeight="1" s="120">
      <c r="H268" s="28" t="n"/>
      <c r="I268" s="28" t="n"/>
      <c r="J268" s="28" t="n"/>
    </row>
    <row r="269" ht="15.75" customHeight="1" s="120">
      <c r="H269" s="28" t="n"/>
      <c r="I269" s="28" t="n"/>
      <c r="J269" s="28" t="n"/>
    </row>
    <row r="270" ht="15.75" customHeight="1" s="120">
      <c r="H270" s="28" t="n"/>
      <c r="I270" s="28" t="n"/>
      <c r="J270" s="28" t="n"/>
    </row>
    <row r="271" ht="15.75" customHeight="1" s="120">
      <c r="H271" s="28" t="n"/>
      <c r="I271" s="28" t="n"/>
      <c r="J271" s="28" t="n"/>
    </row>
    <row r="272" ht="15.75" customHeight="1" s="120">
      <c r="H272" s="28" t="n"/>
      <c r="I272" s="28" t="n"/>
      <c r="J272" s="28" t="n"/>
    </row>
    <row r="273" ht="15.75" customHeight="1" s="120">
      <c r="H273" s="28" t="n"/>
      <c r="I273" s="28" t="n"/>
      <c r="J273" s="28" t="n"/>
    </row>
    <row r="274" ht="15.75" customHeight="1" s="120">
      <c r="H274" s="28" t="n"/>
      <c r="I274" s="28" t="n"/>
      <c r="J274" s="28" t="n"/>
    </row>
    <row r="275" ht="15.75" customHeight="1" s="120">
      <c r="H275" s="28" t="n"/>
      <c r="I275" s="28" t="n"/>
      <c r="J275" s="28" t="n"/>
    </row>
    <row r="276" ht="15.75" customHeight="1" s="120">
      <c r="H276" s="28" t="n"/>
      <c r="I276" s="28" t="n"/>
      <c r="J276" s="28" t="n"/>
    </row>
    <row r="277" ht="15.75" customHeight="1" s="120">
      <c r="H277" s="28" t="n"/>
      <c r="I277" s="28" t="n"/>
      <c r="J277" s="28" t="n"/>
    </row>
    <row r="278" ht="15.75" customHeight="1" s="120">
      <c r="H278" s="28" t="n"/>
      <c r="I278" s="28" t="n"/>
      <c r="J278" s="28" t="n"/>
    </row>
    <row r="279" ht="15.75" customHeight="1" s="120">
      <c r="H279" s="28" t="n"/>
      <c r="I279" s="28" t="n"/>
      <c r="J279" s="28" t="n"/>
    </row>
    <row r="280" ht="15.75" customHeight="1" s="120">
      <c r="H280" s="28" t="n"/>
      <c r="I280" s="28" t="n"/>
      <c r="J280" s="28" t="n"/>
    </row>
    <row r="281" ht="15.75" customHeight="1" s="120">
      <c r="H281" s="28" t="n"/>
      <c r="I281" s="28" t="n"/>
      <c r="J281" s="28" t="n"/>
    </row>
    <row r="282" ht="15.75" customHeight="1" s="120">
      <c r="H282" s="28" t="n"/>
      <c r="I282" s="28" t="n"/>
      <c r="J282" s="28" t="n"/>
    </row>
    <row r="283" ht="15.75" customHeight="1" s="120">
      <c r="H283" s="28" t="n"/>
      <c r="I283" s="28" t="n"/>
      <c r="J283" s="28" t="n"/>
    </row>
    <row r="284" ht="15.75" customHeight="1" s="120">
      <c r="H284" s="28" t="n"/>
      <c r="I284" s="28" t="n"/>
      <c r="J284" s="28" t="n"/>
    </row>
    <row r="285" ht="15.75" customHeight="1" s="120">
      <c r="H285" s="28" t="n"/>
      <c r="I285" s="28" t="n"/>
      <c r="J285" s="28" t="n"/>
    </row>
    <row r="286" ht="15.75" customHeight="1" s="120">
      <c r="H286" s="28" t="n"/>
      <c r="I286" s="28" t="n"/>
      <c r="J286" s="28" t="n"/>
    </row>
    <row r="287" ht="15.75" customHeight="1" s="120">
      <c r="H287" s="28" t="n"/>
      <c r="I287" s="28" t="n"/>
      <c r="J287" s="28" t="n"/>
    </row>
    <row r="288" ht="15.75" customHeight="1" s="120">
      <c r="H288" s="28" t="n"/>
      <c r="I288" s="28" t="n"/>
      <c r="J288" s="28" t="n"/>
    </row>
    <row r="289" ht="15.75" customHeight="1" s="120">
      <c r="H289" s="28" t="n"/>
      <c r="I289" s="28" t="n"/>
      <c r="J289" s="28" t="n"/>
    </row>
    <row r="290" ht="15.75" customHeight="1" s="120">
      <c r="H290" s="28" t="n"/>
      <c r="I290" s="28" t="n"/>
      <c r="J290" s="28" t="n"/>
    </row>
    <row r="291" ht="15.75" customHeight="1" s="120">
      <c r="H291" s="28" t="n"/>
      <c r="I291" s="28" t="n"/>
      <c r="J291" s="28" t="n"/>
    </row>
    <row r="292" ht="15.75" customHeight="1" s="120">
      <c r="H292" s="28" t="n"/>
      <c r="I292" s="28" t="n"/>
      <c r="J292" s="28" t="n"/>
    </row>
    <row r="293" ht="15.75" customHeight="1" s="120">
      <c r="H293" s="28" t="n"/>
      <c r="I293" s="28" t="n"/>
      <c r="J293" s="28" t="n"/>
    </row>
    <row r="294" ht="15.75" customHeight="1" s="120">
      <c r="H294" s="28" t="n"/>
      <c r="I294" s="28" t="n"/>
      <c r="J294" s="28" t="n"/>
    </row>
    <row r="295" ht="15.75" customHeight="1" s="120">
      <c r="H295" s="28" t="n"/>
      <c r="I295" s="28" t="n"/>
      <c r="J295" s="28" t="n"/>
    </row>
    <row r="296" ht="15.75" customHeight="1" s="120">
      <c r="H296" s="28" t="n"/>
      <c r="I296" s="28" t="n"/>
      <c r="J296" s="28" t="n"/>
    </row>
    <row r="297" ht="15.75" customHeight="1" s="120">
      <c r="H297" s="28" t="n"/>
      <c r="I297" s="28" t="n"/>
      <c r="J297" s="28" t="n"/>
    </row>
    <row r="298" ht="15.75" customHeight="1" s="120">
      <c r="H298" s="28" t="n"/>
      <c r="I298" s="28" t="n"/>
      <c r="J298" s="28" t="n"/>
    </row>
    <row r="299" ht="15.75" customHeight="1" s="120">
      <c r="H299" s="28" t="n"/>
      <c r="I299" s="28" t="n"/>
      <c r="J299" s="28" t="n"/>
    </row>
    <row r="300" ht="15.75" customHeight="1" s="120">
      <c r="H300" s="28" t="n"/>
      <c r="I300" s="28" t="n"/>
      <c r="J300" s="28" t="n"/>
    </row>
    <row r="301" ht="15.75" customHeight="1" s="120">
      <c r="H301" s="28" t="n"/>
      <c r="I301" s="28" t="n"/>
      <c r="J301" s="28" t="n"/>
    </row>
    <row r="302" ht="15.75" customHeight="1" s="120">
      <c r="H302" s="28" t="n"/>
      <c r="I302" s="28" t="n"/>
      <c r="J302" s="28" t="n"/>
    </row>
    <row r="303" ht="15.75" customHeight="1" s="120">
      <c r="H303" s="28" t="n"/>
      <c r="I303" s="28" t="n"/>
      <c r="J303" s="28" t="n"/>
    </row>
    <row r="304" ht="15.75" customHeight="1" s="120">
      <c r="H304" s="28" t="n"/>
      <c r="I304" s="28" t="n"/>
      <c r="J304" s="28" t="n"/>
    </row>
    <row r="305" ht="15.75" customHeight="1" s="120">
      <c r="H305" s="28" t="n"/>
      <c r="I305" s="28" t="n"/>
      <c r="J305" s="28" t="n"/>
    </row>
    <row r="306" ht="15.75" customHeight="1" s="120">
      <c r="H306" s="28" t="n"/>
      <c r="I306" s="28" t="n"/>
      <c r="J306" s="28" t="n"/>
    </row>
    <row r="307" ht="15.75" customHeight="1" s="120">
      <c r="H307" s="28" t="n"/>
      <c r="I307" s="28" t="n"/>
      <c r="J307" s="28" t="n"/>
    </row>
    <row r="308" ht="15.75" customHeight="1" s="120">
      <c r="H308" s="28" t="n"/>
      <c r="I308" s="28" t="n"/>
      <c r="J308" s="28" t="n"/>
    </row>
    <row r="309" ht="15.75" customHeight="1" s="120">
      <c r="H309" s="28" t="n"/>
      <c r="I309" s="28" t="n"/>
      <c r="J309" s="28" t="n"/>
    </row>
    <row r="310" ht="15.75" customHeight="1" s="120">
      <c r="H310" s="28" t="n"/>
      <c r="I310" s="28" t="n"/>
      <c r="J310" s="28" t="n"/>
    </row>
    <row r="311" ht="15.75" customHeight="1" s="120">
      <c r="H311" s="28" t="n"/>
      <c r="I311" s="28" t="n"/>
      <c r="J311" s="28" t="n"/>
    </row>
    <row r="312" ht="15.75" customHeight="1" s="120">
      <c r="H312" s="28" t="n"/>
      <c r="I312" s="28" t="n"/>
      <c r="J312" s="28" t="n"/>
    </row>
    <row r="313" ht="15.75" customHeight="1" s="120">
      <c r="H313" s="28" t="n"/>
      <c r="I313" s="28" t="n"/>
      <c r="J313" s="28" t="n"/>
    </row>
    <row r="314" ht="15.75" customHeight="1" s="120">
      <c r="H314" s="28" t="n"/>
      <c r="I314" s="28" t="n"/>
      <c r="J314" s="28" t="n"/>
    </row>
    <row r="315" ht="15.75" customHeight="1" s="120">
      <c r="H315" s="28" t="n"/>
      <c r="I315" s="28" t="n"/>
      <c r="J315" s="28" t="n"/>
    </row>
    <row r="316" ht="15.75" customHeight="1" s="120">
      <c r="H316" s="28" t="n"/>
      <c r="I316" s="28" t="n"/>
      <c r="J316" s="28" t="n"/>
    </row>
    <row r="317" ht="15.75" customHeight="1" s="120">
      <c r="H317" s="28" t="n"/>
      <c r="I317" s="28" t="n"/>
      <c r="J317" s="28" t="n"/>
    </row>
    <row r="318" ht="15.75" customHeight="1" s="120">
      <c r="H318" s="28" t="n"/>
      <c r="I318" s="28" t="n"/>
      <c r="J318" s="28" t="n"/>
    </row>
    <row r="319" ht="15.75" customHeight="1" s="120">
      <c r="H319" s="28" t="n"/>
      <c r="I319" s="28" t="n"/>
      <c r="J319" s="28" t="n"/>
    </row>
    <row r="320" ht="15.75" customHeight="1" s="120">
      <c r="H320" s="28" t="n"/>
      <c r="I320" s="28" t="n"/>
      <c r="J320" s="28" t="n"/>
    </row>
    <row r="321" ht="15.75" customHeight="1" s="120">
      <c r="H321" s="28" t="n"/>
      <c r="I321" s="28" t="n"/>
      <c r="J321" s="28" t="n"/>
    </row>
    <row r="322" ht="15.75" customHeight="1" s="120">
      <c r="H322" s="28" t="n"/>
      <c r="I322" s="28" t="n"/>
      <c r="J322" s="28" t="n"/>
    </row>
    <row r="323" ht="15.75" customHeight="1" s="120">
      <c r="H323" s="28" t="n"/>
      <c r="I323" s="28" t="n"/>
      <c r="J323" s="28" t="n"/>
    </row>
    <row r="324" ht="15.75" customHeight="1" s="120">
      <c r="H324" s="28" t="n"/>
      <c r="I324" s="28" t="n"/>
      <c r="J324" s="28" t="n"/>
    </row>
    <row r="325" ht="15.75" customHeight="1" s="120">
      <c r="H325" s="28" t="n"/>
      <c r="I325" s="28" t="n"/>
      <c r="J325" s="28" t="n"/>
    </row>
    <row r="326" ht="15.75" customHeight="1" s="120">
      <c r="H326" s="28" t="n"/>
      <c r="I326" s="28" t="n"/>
      <c r="J326" s="28" t="n"/>
    </row>
    <row r="327" ht="15.75" customHeight="1" s="120">
      <c r="H327" s="28" t="n"/>
      <c r="I327" s="28" t="n"/>
      <c r="J327" s="28" t="n"/>
    </row>
    <row r="328" ht="15.75" customHeight="1" s="120">
      <c r="H328" s="28" t="n"/>
      <c r="I328" s="28" t="n"/>
      <c r="J328" s="28" t="n"/>
    </row>
    <row r="329" ht="15.75" customHeight="1" s="120">
      <c r="H329" s="28" t="n"/>
      <c r="I329" s="28" t="n"/>
      <c r="J329" s="28" t="n"/>
    </row>
    <row r="330" ht="15.75" customHeight="1" s="120">
      <c r="H330" s="28" t="n"/>
      <c r="I330" s="28" t="n"/>
      <c r="J330" s="28" t="n"/>
    </row>
    <row r="331" ht="15.75" customHeight="1" s="120">
      <c r="H331" s="28" t="n"/>
      <c r="I331" s="28" t="n"/>
      <c r="J331" s="28" t="n"/>
    </row>
    <row r="332" ht="15.75" customHeight="1" s="120">
      <c r="H332" s="28" t="n"/>
      <c r="I332" s="28" t="n"/>
      <c r="J332" s="28" t="n"/>
    </row>
    <row r="333" ht="15.75" customHeight="1" s="120">
      <c r="H333" s="28" t="n"/>
      <c r="I333" s="28" t="n"/>
      <c r="J333" s="28" t="n"/>
    </row>
    <row r="334" ht="15.75" customHeight="1" s="120">
      <c r="H334" s="28" t="n"/>
      <c r="I334" s="28" t="n"/>
      <c r="J334" s="28" t="n"/>
    </row>
    <row r="335" ht="15.75" customHeight="1" s="120">
      <c r="H335" s="28" t="n"/>
      <c r="I335" s="28" t="n"/>
      <c r="J335" s="28" t="n"/>
    </row>
    <row r="336" ht="15.75" customHeight="1" s="120">
      <c r="H336" s="28" t="n"/>
      <c r="I336" s="28" t="n"/>
      <c r="J336" s="28" t="n"/>
    </row>
    <row r="337" ht="15.75" customHeight="1" s="120">
      <c r="H337" s="28" t="n"/>
      <c r="I337" s="28" t="n"/>
      <c r="J337" s="28" t="n"/>
    </row>
    <row r="338" ht="15.75" customHeight="1" s="120">
      <c r="H338" s="28" t="n"/>
      <c r="I338" s="28" t="n"/>
      <c r="J338" s="28" t="n"/>
    </row>
    <row r="339" ht="15.75" customHeight="1" s="120">
      <c r="H339" s="28" t="n"/>
      <c r="I339" s="28" t="n"/>
      <c r="J339" s="28" t="n"/>
    </row>
    <row r="340" ht="15.75" customHeight="1" s="120">
      <c r="H340" s="28" t="n"/>
      <c r="I340" s="28" t="n"/>
      <c r="J340" s="28" t="n"/>
    </row>
    <row r="341" ht="15.75" customHeight="1" s="120">
      <c r="H341" s="28" t="n"/>
      <c r="I341" s="28" t="n"/>
      <c r="J341" s="28" t="n"/>
    </row>
    <row r="342" ht="15.75" customHeight="1" s="120">
      <c r="H342" s="28" t="n"/>
      <c r="I342" s="28" t="n"/>
      <c r="J342" s="28" t="n"/>
    </row>
    <row r="343" ht="15.75" customHeight="1" s="120">
      <c r="H343" s="28" t="n"/>
      <c r="I343" s="28" t="n"/>
      <c r="J343" s="28" t="n"/>
    </row>
    <row r="344" ht="15.75" customHeight="1" s="120">
      <c r="H344" s="28" t="n"/>
      <c r="I344" s="28" t="n"/>
      <c r="J344" s="28" t="n"/>
    </row>
    <row r="345" ht="15.75" customHeight="1" s="120">
      <c r="H345" s="28" t="n"/>
      <c r="I345" s="28" t="n"/>
      <c r="J345" s="28" t="n"/>
    </row>
    <row r="346" ht="15.75" customHeight="1" s="120">
      <c r="H346" s="28" t="n"/>
      <c r="I346" s="28" t="n"/>
      <c r="J346" s="28" t="n"/>
    </row>
    <row r="347" ht="15.75" customHeight="1" s="120">
      <c r="H347" s="28" t="n"/>
      <c r="I347" s="28" t="n"/>
      <c r="J347" s="28" t="n"/>
    </row>
    <row r="348" ht="15.75" customHeight="1" s="120">
      <c r="H348" s="28" t="n"/>
      <c r="I348" s="28" t="n"/>
      <c r="J348" s="28" t="n"/>
    </row>
    <row r="349" ht="15.75" customHeight="1" s="120">
      <c r="H349" s="28" t="n"/>
      <c r="I349" s="28" t="n"/>
      <c r="J349" s="28" t="n"/>
    </row>
    <row r="350" ht="15.75" customHeight="1" s="120">
      <c r="H350" s="28" t="n"/>
      <c r="I350" s="28" t="n"/>
      <c r="J350" s="28" t="n"/>
    </row>
    <row r="351" ht="15.75" customHeight="1" s="120">
      <c r="H351" s="28" t="n"/>
      <c r="I351" s="28" t="n"/>
      <c r="J351" s="28" t="n"/>
    </row>
    <row r="352" ht="15.75" customHeight="1" s="120">
      <c r="H352" s="28" t="n"/>
      <c r="I352" s="28" t="n"/>
      <c r="J352" s="28" t="n"/>
    </row>
    <row r="353" ht="15.75" customHeight="1" s="120">
      <c r="H353" s="28" t="n"/>
      <c r="I353" s="28" t="n"/>
      <c r="J353" s="28" t="n"/>
    </row>
    <row r="354" ht="15.75" customHeight="1" s="120">
      <c r="H354" s="28" t="n"/>
      <c r="I354" s="28" t="n"/>
      <c r="J354" s="28" t="n"/>
    </row>
    <row r="355" ht="15.75" customHeight="1" s="120">
      <c r="H355" s="28" t="n"/>
      <c r="I355" s="28" t="n"/>
      <c r="J355" s="28" t="n"/>
    </row>
    <row r="356" ht="15.75" customHeight="1" s="120">
      <c r="H356" s="28" t="n"/>
      <c r="I356" s="28" t="n"/>
      <c r="J356" s="28" t="n"/>
    </row>
    <row r="357" ht="15.75" customHeight="1" s="120">
      <c r="H357" s="28" t="n"/>
      <c r="I357" s="28" t="n"/>
      <c r="J357" s="28" t="n"/>
    </row>
    <row r="358" ht="15.75" customHeight="1" s="120">
      <c r="H358" s="28" t="n"/>
      <c r="I358" s="28" t="n"/>
      <c r="J358" s="28" t="n"/>
    </row>
    <row r="359" ht="15.75" customHeight="1" s="120">
      <c r="H359" s="28" t="n"/>
      <c r="I359" s="28" t="n"/>
      <c r="J359" s="28" t="n"/>
    </row>
    <row r="360" ht="15.75" customHeight="1" s="120">
      <c r="H360" s="28" t="n"/>
      <c r="I360" s="28" t="n"/>
      <c r="J360" s="28" t="n"/>
    </row>
    <row r="361" ht="15.75" customHeight="1" s="120">
      <c r="H361" s="28" t="n"/>
      <c r="I361" s="28" t="n"/>
      <c r="J361" s="28" t="n"/>
    </row>
    <row r="362" ht="15.75" customHeight="1" s="120">
      <c r="H362" s="28" t="n"/>
      <c r="I362" s="28" t="n"/>
      <c r="J362" s="28" t="n"/>
    </row>
    <row r="363" ht="15.75" customHeight="1" s="120">
      <c r="H363" s="28" t="n"/>
      <c r="I363" s="28" t="n"/>
      <c r="J363" s="28" t="n"/>
    </row>
    <row r="364" ht="15.75" customHeight="1" s="120">
      <c r="H364" s="28" t="n"/>
      <c r="I364" s="28" t="n"/>
      <c r="J364" s="28" t="n"/>
    </row>
    <row r="365" ht="15.75" customHeight="1" s="120">
      <c r="H365" s="28" t="n"/>
      <c r="I365" s="28" t="n"/>
      <c r="J365" s="28" t="n"/>
    </row>
    <row r="366" ht="15.75" customHeight="1" s="120">
      <c r="H366" s="28" t="n"/>
      <c r="I366" s="28" t="n"/>
      <c r="J366" s="28" t="n"/>
    </row>
    <row r="367" ht="15.75" customHeight="1" s="120">
      <c r="H367" s="28" t="n"/>
      <c r="I367" s="28" t="n"/>
      <c r="J367" s="28" t="n"/>
    </row>
    <row r="368" ht="15.75" customHeight="1" s="120">
      <c r="H368" s="28" t="n"/>
      <c r="I368" s="28" t="n"/>
      <c r="J368" s="28" t="n"/>
    </row>
    <row r="369" ht="15.75" customHeight="1" s="120">
      <c r="H369" s="28" t="n"/>
      <c r="I369" s="28" t="n"/>
      <c r="J369" s="28" t="n"/>
    </row>
    <row r="370" ht="15.75" customHeight="1" s="120">
      <c r="H370" s="28" t="n"/>
      <c r="I370" s="28" t="n"/>
      <c r="J370" s="28" t="n"/>
    </row>
    <row r="371" ht="15.75" customHeight="1" s="120">
      <c r="H371" s="28" t="n"/>
      <c r="I371" s="28" t="n"/>
      <c r="J371" s="28" t="n"/>
    </row>
    <row r="372" ht="15.75" customHeight="1" s="120">
      <c r="H372" s="28" t="n"/>
      <c r="I372" s="28" t="n"/>
      <c r="J372" s="28" t="n"/>
    </row>
    <row r="373" ht="15.75" customHeight="1" s="120">
      <c r="H373" s="28" t="n"/>
      <c r="I373" s="28" t="n"/>
      <c r="J373" s="28" t="n"/>
    </row>
    <row r="374" ht="15.75" customHeight="1" s="120">
      <c r="H374" s="28" t="n"/>
      <c r="I374" s="28" t="n"/>
      <c r="J374" s="28" t="n"/>
    </row>
    <row r="375" ht="15.75" customHeight="1" s="120">
      <c r="H375" s="28" t="n"/>
      <c r="I375" s="28" t="n"/>
      <c r="J375" s="28" t="n"/>
    </row>
    <row r="376" ht="15.75" customHeight="1" s="120">
      <c r="H376" s="28" t="n"/>
      <c r="I376" s="28" t="n"/>
      <c r="J376" s="28" t="n"/>
    </row>
    <row r="377" ht="15.75" customHeight="1" s="120">
      <c r="H377" s="28" t="n"/>
      <c r="I377" s="28" t="n"/>
      <c r="J377" s="28" t="n"/>
    </row>
    <row r="378" ht="15.75" customHeight="1" s="120">
      <c r="H378" s="28" t="n"/>
      <c r="I378" s="28" t="n"/>
      <c r="J378" s="28" t="n"/>
    </row>
    <row r="379" ht="15.75" customHeight="1" s="120">
      <c r="H379" s="28" t="n"/>
      <c r="I379" s="28" t="n"/>
      <c r="J379" s="28" t="n"/>
    </row>
    <row r="380" ht="15.75" customHeight="1" s="120">
      <c r="H380" s="28" t="n"/>
      <c r="I380" s="28" t="n"/>
      <c r="J380" s="28" t="n"/>
    </row>
    <row r="381" ht="15.75" customHeight="1" s="120">
      <c r="H381" s="28" t="n"/>
      <c r="I381" s="28" t="n"/>
      <c r="J381" s="28" t="n"/>
    </row>
    <row r="382" ht="15.75" customHeight="1" s="120">
      <c r="H382" s="28" t="n"/>
      <c r="I382" s="28" t="n"/>
      <c r="J382" s="28" t="n"/>
    </row>
    <row r="383" ht="15.75" customHeight="1" s="120">
      <c r="H383" s="28" t="n"/>
      <c r="I383" s="28" t="n"/>
      <c r="J383" s="28" t="n"/>
    </row>
    <row r="384" ht="15.75" customHeight="1" s="120">
      <c r="H384" s="28" t="n"/>
      <c r="I384" s="28" t="n"/>
      <c r="J384" s="28" t="n"/>
    </row>
    <row r="385" ht="15.75" customHeight="1" s="120">
      <c r="H385" s="28" t="n"/>
      <c r="I385" s="28" t="n"/>
      <c r="J385" s="28" t="n"/>
    </row>
    <row r="386" ht="15.75" customHeight="1" s="120">
      <c r="H386" s="28" t="n"/>
      <c r="I386" s="28" t="n"/>
      <c r="J386" s="28" t="n"/>
    </row>
    <row r="387" ht="15.75" customHeight="1" s="120">
      <c r="H387" s="28" t="n"/>
      <c r="I387" s="28" t="n"/>
      <c r="J387" s="28" t="n"/>
    </row>
    <row r="388" ht="15.75" customHeight="1" s="120">
      <c r="H388" s="28" t="n"/>
      <c r="I388" s="28" t="n"/>
      <c r="J388" s="28" t="n"/>
    </row>
    <row r="389" ht="15.75" customHeight="1" s="120">
      <c r="H389" s="28" t="n"/>
      <c r="I389" s="28" t="n"/>
      <c r="J389" s="28" t="n"/>
    </row>
    <row r="390" ht="15.75" customHeight="1" s="120">
      <c r="H390" s="28" t="n"/>
      <c r="I390" s="28" t="n"/>
      <c r="J390" s="28" t="n"/>
    </row>
    <row r="391" ht="15.75" customHeight="1" s="120">
      <c r="H391" s="28" t="n"/>
      <c r="I391" s="28" t="n"/>
      <c r="J391" s="28" t="n"/>
    </row>
    <row r="392" ht="15.75" customHeight="1" s="120">
      <c r="H392" s="28" t="n"/>
      <c r="I392" s="28" t="n"/>
      <c r="J392" s="28" t="n"/>
    </row>
    <row r="393" ht="15.75" customHeight="1" s="120">
      <c r="H393" s="28" t="n"/>
      <c r="I393" s="28" t="n"/>
      <c r="J393" s="28" t="n"/>
    </row>
    <row r="394" ht="15.75" customHeight="1" s="120">
      <c r="H394" s="28" t="n"/>
      <c r="I394" s="28" t="n"/>
      <c r="J394" s="28" t="n"/>
    </row>
    <row r="395" ht="15.75" customHeight="1" s="120">
      <c r="H395" s="28" t="n"/>
      <c r="I395" s="28" t="n"/>
      <c r="J395" s="28" t="n"/>
    </row>
    <row r="396" ht="15.75" customHeight="1" s="120">
      <c r="H396" s="28" t="n"/>
      <c r="I396" s="28" t="n"/>
      <c r="J396" s="28" t="n"/>
    </row>
    <row r="397" ht="15.75" customHeight="1" s="120">
      <c r="H397" s="28" t="n"/>
      <c r="I397" s="28" t="n"/>
      <c r="J397" s="28" t="n"/>
    </row>
    <row r="398" ht="15.75" customHeight="1" s="120">
      <c r="H398" s="28" t="n"/>
      <c r="I398" s="28" t="n"/>
      <c r="J398" s="28" t="n"/>
    </row>
    <row r="399" ht="15.75" customHeight="1" s="120">
      <c r="H399" s="28" t="n"/>
      <c r="I399" s="28" t="n"/>
      <c r="J399" s="28" t="n"/>
    </row>
    <row r="400" ht="15.75" customHeight="1" s="120">
      <c r="H400" s="28" t="n"/>
      <c r="I400" s="28" t="n"/>
      <c r="J400" s="28" t="n"/>
    </row>
    <row r="401" ht="15.75" customHeight="1" s="120">
      <c r="H401" s="28" t="n"/>
      <c r="I401" s="28" t="n"/>
      <c r="J401" s="28" t="n"/>
    </row>
    <row r="402" ht="15.75" customHeight="1" s="120">
      <c r="H402" s="28" t="n"/>
      <c r="I402" s="28" t="n"/>
      <c r="J402" s="28" t="n"/>
    </row>
    <row r="403" ht="15.75" customHeight="1" s="120">
      <c r="H403" s="28" t="n"/>
      <c r="I403" s="28" t="n"/>
      <c r="J403" s="28" t="n"/>
    </row>
    <row r="404" ht="15.75" customHeight="1" s="120">
      <c r="H404" s="28" t="n"/>
      <c r="I404" s="28" t="n"/>
      <c r="J404" s="28" t="n"/>
    </row>
    <row r="405" ht="15.75" customHeight="1" s="120">
      <c r="H405" s="28" t="n"/>
      <c r="I405" s="28" t="n"/>
      <c r="J405" s="28" t="n"/>
    </row>
    <row r="406" ht="15.75" customHeight="1" s="120">
      <c r="H406" s="28" t="n"/>
      <c r="I406" s="28" t="n"/>
      <c r="J406" s="28" t="n"/>
    </row>
    <row r="407" ht="15.75" customHeight="1" s="120">
      <c r="H407" s="28" t="n"/>
      <c r="I407" s="28" t="n"/>
      <c r="J407" s="28" t="n"/>
    </row>
    <row r="408" ht="15.75" customHeight="1" s="120">
      <c r="H408" s="28" t="n"/>
      <c r="I408" s="28" t="n"/>
      <c r="J408" s="28" t="n"/>
    </row>
    <row r="409" ht="15.75" customHeight="1" s="120">
      <c r="H409" s="28" t="n"/>
      <c r="I409" s="28" t="n"/>
      <c r="J409" s="28" t="n"/>
    </row>
    <row r="410" ht="15.75" customHeight="1" s="120">
      <c r="H410" s="28" t="n"/>
      <c r="I410" s="28" t="n"/>
      <c r="J410" s="28" t="n"/>
    </row>
    <row r="411" ht="15.75" customHeight="1" s="120">
      <c r="H411" s="28" t="n"/>
      <c r="I411" s="28" t="n"/>
      <c r="J411" s="28" t="n"/>
    </row>
    <row r="412" ht="15.75" customHeight="1" s="120">
      <c r="H412" s="28" t="n"/>
      <c r="I412" s="28" t="n"/>
      <c r="J412" s="28" t="n"/>
    </row>
    <row r="413" ht="15.75" customHeight="1" s="120">
      <c r="H413" s="28" t="n"/>
      <c r="I413" s="28" t="n"/>
      <c r="J413" s="28" t="n"/>
    </row>
    <row r="414" ht="15.75" customHeight="1" s="120">
      <c r="H414" s="28" t="n"/>
      <c r="I414" s="28" t="n"/>
      <c r="J414" s="28" t="n"/>
    </row>
    <row r="415" ht="15.75" customHeight="1" s="120">
      <c r="H415" s="28" t="n"/>
      <c r="I415" s="28" t="n"/>
      <c r="J415" s="28" t="n"/>
    </row>
    <row r="416" ht="15.75" customHeight="1" s="120">
      <c r="H416" s="28" t="n"/>
      <c r="I416" s="28" t="n"/>
      <c r="J416" s="28" t="n"/>
    </row>
    <row r="417" ht="15.75" customHeight="1" s="120">
      <c r="H417" s="28" t="n"/>
      <c r="I417" s="28" t="n"/>
      <c r="J417" s="28" t="n"/>
    </row>
    <row r="418" ht="15.75" customHeight="1" s="120">
      <c r="H418" s="28" t="n"/>
      <c r="I418" s="28" t="n"/>
      <c r="J418" s="28" t="n"/>
    </row>
    <row r="419" ht="15.75" customHeight="1" s="120">
      <c r="H419" s="28" t="n"/>
      <c r="I419" s="28" t="n"/>
      <c r="J419" s="28" t="n"/>
    </row>
    <row r="420" ht="15.75" customHeight="1" s="120">
      <c r="H420" s="28" t="n"/>
      <c r="I420" s="28" t="n"/>
      <c r="J420" s="28" t="n"/>
    </row>
    <row r="421" ht="15.75" customHeight="1" s="120">
      <c r="H421" s="28" t="n"/>
      <c r="I421" s="28" t="n"/>
      <c r="J421" s="28" t="n"/>
    </row>
    <row r="422" ht="15.75" customHeight="1" s="120">
      <c r="H422" s="28" t="n"/>
      <c r="I422" s="28" t="n"/>
      <c r="J422" s="28" t="n"/>
    </row>
    <row r="423" ht="15.75" customHeight="1" s="120">
      <c r="H423" s="28" t="n"/>
      <c r="I423" s="28" t="n"/>
      <c r="J423" s="28" t="n"/>
    </row>
    <row r="424" ht="15.75" customHeight="1" s="120">
      <c r="H424" s="28" t="n"/>
      <c r="I424" s="28" t="n"/>
      <c r="J424" s="28" t="n"/>
    </row>
    <row r="425" ht="15.75" customHeight="1" s="120">
      <c r="H425" s="28" t="n"/>
      <c r="I425" s="28" t="n"/>
      <c r="J425" s="28" t="n"/>
    </row>
    <row r="426" ht="15.75" customHeight="1" s="120">
      <c r="H426" s="28" t="n"/>
      <c r="I426" s="28" t="n"/>
      <c r="J426" s="28" t="n"/>
    </row>
    <row r="427" ht="15.75" customHeight="1" s="120">
      <c r="H427" s="28" t="n"/>
      <c r="I427" s="28" t="n"/>
      <c r="J427" s="28" t="n"/>
    </row>
    <row r="428" ht="15.75" customHeight="1" s="120">
      <c r="H428" s="28" t="n"/>
      <c r="I428" s="28" t="n"/>
      <c r="J428" s="28" t="n"/>
    </row>
    <row r="429" ht="15.75" customHeight="1" s="120">
      <c r="H429" s="28" t="n"/>
      <c r="I429" s="28" t="n"/>
      <c r="J429" s="28" t="n"/>
    </row>
    <row r="430" ht="15.75" customHeight="1" s="120">
      <c r="H430" s="28" t="n"/>
      <c r="I430" s="28" t="n"/>
      <c r="J430" s="28" t="n"/>
    </row>
    <row r="431" ht="15.75" customHeight="1" s="120">
      <c r="H431" s="28" t="n"/>
      <c r="I431" s="28" t="n"/>
      <c r="J431" s="28" t="n"/>
    </row>
    <row r="432" ht="15.75" customHeight="1" s="120">
      <c r="H432" s="28" t="n"/>
      <c r="I432" s="28" t="n"/>
      <c r="J432" s="28" t="n"/>
    </row>
    <row r="433" ht="15.75" customHeight="1" s="120">
      <c r="H433" s="28" t="n"/>
      <c r="I433" s="28" t="n"/>
      <c r="J433" s="28" t="n"/>
    </row>
    <row r="434" ht="15.75" customHeight="1" s="120">
      <c r="H434" s="28" t="n"/>
      <c r="I434" s="28" t="n"/>
      <c r="J434" s="28" t="n"/>
    </row>
    <row r="435" ht="15.75" customHeight="1" s="120">
      <c r="H435" s="28" t="n"/>
      <c r="I435" s="28" t="n"/>
      <c r="J435" s="28" t="n"/>
    </row>
    <row r="436" ht="15.75" customHeight="1" s="120">
      <c r="H436" s="28" t="n"/>
      <c r="I436" s="28" t="n"/>
      <c r="J436" s="28" t="n"/>
    </row>
    <row r="437" ht="15.75" customHeight="1" s="120">
      <c r="H437" s="28" t="n"/>
      <c r="I437" s="28" t="n"/>
      <c r="J437" s="28" t="n"/>
    </row>
    <row r="438" ht="15.75" customHeight="1" s="120">
      <c r="H438" s="28" t="n"/>
      <c r="I438" s="28" t="n"/>
      <c r="J438" s="28" t="n"/>
    </row>
    <row r="439" ht="15.75" customHeight="1" s="120">
      <c r="H439" s="28" t="n"/>
      <c r="I439" s="28" t="n"/>
      <c r="J439" s="28" t="n"/>
    </row>
    <row r="440" ht="15.75" customHeight="1" s="120">
      <c r="H440" s="28" t="n"/>
      <c r="I440" s="28" t="n"/>
      <c r="J440" s="28" t="n"/>
    </row>
    <row r="441" ht="15.75" customHeight="1" s="120">
      <c r="H441" s="28" t="n"/>
      <c r="I441" s="28" t="n"/>
      <c r="J441" s="28" t="n"/>
    </row>
    <row r="442" ht="15.75" customHeight="1" s="120">
      <c r="H442" s="28" t="n"/>
      <c r="I442" s="28" t="n"/>
      <c r="J442" s="28" t="n"/>
    </row>
    <row r="443" ht="15.75" customHeight="1" s="120">
      <c r="H443" s="28" t="n"/>
      <c r="I443" s="28" t="n"/>
      <c r="J443" s="28" t="n"/>
    </row>
    <row r="444" ht="15.75" customHeight="1" s="120">
      <c r="H444" s="28" t="n"/>
      <c r="I444" s="28" t="n"/>
      <c r="J444" s="28" t="n"/>
    </row>
    <row r="445" ht="15.75" customHeight="1" s="120">
      <c r="H445" s="28" t="n"/>
      <c r="I445" s="28" t="n"/>
      <c r="J445" s="28" t="n"/>
    </row>
    <row r="446" ht="15.75" customHeight="1" s="120">
      <c r="H446" s="28" t="n"/>
      <c r="I446" s="28" t="n"/>
      <c r="J446" s="28" t="n"/>
    </row>
    <row r="447" ht="15.75" customHeight="1" s="120">
      <c r="H447" s="28" t="n"/>
      <c r="I447" s="28" t="n"/>
      <c r="J447" s="28" t="n"/>
    </row>
    <row r="448" ht="15.75" customHeight="1" s="120">
      <c r="H448" s="28" t="n"/>
      <c r="I448" s="28" t="n"/>
      <c r="J448" s="28" t="n"/>
    </row>
    <row r="449" ht="15.75" customHeight="1" s="120">
      <c r="H449" s="28" t="n"/>
      <c r="I449" s="28" t="n"/>
      <c r="J449" s="28" t="n"/>
    </row>
    <row r="450" ht="15.75" customHeight="1" s="120">
      <c r="H450" s="28" t="n"/>
      <c r="I450" s="28" t="n"/>
      <c r="J450" s="28" t="n"/>
    </row>
    <row r="451" ht="15.75" customHeight="1" s="120">
      <c r="H451" s="28" t="n"/>
      <c r="I451" s="28" t="n"/>
      <c r="J451" s="28" t="n"/>
    </row>
    <row r="452" ht="15.75" customHeight="1" s="120">
      <c r="H452" s="28" t="n"/>
      <c r="I452" s="28" t="n"/>
      <c r="J452" s="28" t="n"/>
    </row>
    <row r="453" ht="15.75" customHeight="1" s="120">
      <c r="H453" s="28" t="n"/>
      <c r="I453" s="28" t="n"/>
      <c r="J453" s="28" t="n"/>
    </row>
    <row r="454" ht="15.75" customHeight="1" s="120">
      <c r="H454" s="28" t="n"/>
      <c r="I454" s="28" t="n"/>
      <c r="J454" s="28" t="n"/>
    </row>
    <row r="455" ht="15.75" customHeight="1" s="120">
      <c r="H455" s="28" t="n"/>
      <c r="I455" s="28" t="n"/>
      <c r="J455" s="28" t="n"/>
    </row>
    <row r="456" ht="15.75" customHeight="1" s="120">
      <c r="H456" s="28" t="n"/>
      <c r="I456" s="28" t="n"/>
      <c r="J456" s="28" t="n"/>
    </row>
    <row r="457" ht="15.75" customHeight="1" s="120">
      <c r="H457" s="28" t="n"/>
      <c r="I457" s="28" t="n"/>
      <c r="J457" s="28" t="n"/>
    </row>
    <row r="458" ht="15.75" customHeight="1" s="120">
      <c r="H458" s="28" t="n"/>
      <c r="I458" s="28" t="n"/>
      <c r="J458" s="28" t="n"/>
    </row>
    <row r="459" ht="15.75" customHeight="1" s="120">
      <c r="H459" s="28" t="n"/>
      <c r="I459" s="28" t="n"/>
      <c r="J459" s="28" t="n"/>
    </row>
    <row r="460" ht="15.75" customHeight="1" s="120">
      <c r="H460" s="28" t="n"/>
      <c r="I460" s="28" t="n"/>
      <c r="J460" s="28" t="n"/>
    </row>
    <row r="461" ht="15.75" customHeight="1" s="120">
      <c r="H461" s="28" t="n"/>
      <c r="I461" s="28" t="n"/>
      <c r="J461" s="28" t="n"/>
    </row>
    <row r="462" ht="15.75" customHeight="1" s="120">
      <c r="H462" s="28" t="n"/>
      <c r="I462" s="28" t="n"/>
      <c r="J462" s="28" t="n"/>
    </row>
    <row r="463" ht="15.75" customHeight="1" s="120">
      <c r="H463" s="28" t="n"/>
      <c r="I463" s="28" t="n"/>
      <c r="J463" s="28" t="n"/>
    </row>
    <row r="464" ht="15.75" customHeight="1" s="120">
      <c r="H464" s="28" t="n"/>
      <c r="I464" s="28" t="n"/>
      <c r="J464" s="28" t="n"/>
    </row>
    <row r="465" ht="15.75" customHeight="1" s="120">
      <c r="H465" s="28" t="n"/>
      <c r="I465" s="28" t="n"/>
      <c r="J465" s="28" t="n"/>
    </row>
    <row r="466" ht="15.75" customHeight="1" s="120">
      <c r="H466" s="28" t="n"/>
      <c r="I466" s="28" t="n"/>
      <c r="J466" s="28" t="n"/>
    </row>
    <row r="467" ht="15.75" customHeight="1" s="120">
      <c r="H467" s="28" t="n"/>
      <c r="I467" s="28" t="n"/>
      <c r="J467" s="28" t="n"/>
    </row>
    <row r="468" ht="15.75" customHeight="1" s="120">
      <c r="H468" s="28" t="n"/>
      <c r="I468" s="28" t="n"/>
      <c r="J468" s="28" t="n"/>
    </row>
    <row r="469" ht="15.75" customHeight="1" s="120">
      <c r="H469" s="28" t="n"/>
      <c r="I469" s="28" t="n"/>
      <c r="J469" s="28" t="n"/>
    </row>
    <row r="470" ht="15.75" customHeight="1" s="120">
      <c r="H470" s="28" t="n"/>
      <c r="I470" s="28" t="n"/>
      <c r="J470" s="28" t="n"/>
    </row>
    <row r="471" ht="15.75" customHeight="1" s="120">
      <c r="H471" s="28" t="n"/>
      <c r="I471" s="28" t="n"/>
      <c r="J471" s="28" t="n"/>
    </row>
    <row r="472" ht="15.75" customHeight="1" s="120">
      <c r="H472" s="28" t="n"/>
      <c r="I472" s="28" t="n"/>
      <c r="J472" s="28" t="n"/>
    </row>
    <row r="473" ht="15.75" customHeight="1" s="120">
      <c r="H473" s="28" t="n"/>
      <c r="I473" s="28" t="n"/>
      <c r="J473" s="28" t="n"/>
    </row>
    <row r="474" ht="15.75" customHeight="1" s="120">
      <c r="H474" s="28" t="n"/>
      <c r="I474" s="28" t="n"/>
      <c r="J474" s="28" t="n"/>
    </row>
    <row r="475" ht="15.75" customHeight="1" s="120">
      <c r="H475" s="28" t="n"/>
      <c r="I475" s="28" t="n"/>
      <c r="J475" s="28" t="n"/>
    </row>
    <row r="476" ht="15.75" customHeight="1" s="120">
      <c r="H476" s="28" t="n"/>
      <c r="I476" s="28" t="n"/>
      <c r="J476" s="28" t="n"/>
    </row>
    <row r="477" ht="15.75" customHeight="1" s="120">
      <c r="H477" s="28" t="n"/>
      <c r="I477" s="28" t="n"/>
      <c r="J477" s="28" t="n"/>
    </row>
    <row r="478" ht="15.75" customHeight="1" s="120">
      <c r="H478" s="28" t="n"/>
      <c r="I478" s="28" t="n"/>
      <c r="J478" s="28" t="n"/>
    </row>
    <row r="479" ht="15.75" customHeight="1" s="120">
      <c r="H479" s="28" t="n"/>
      <c r="I479" s="28" t="n"/>
      <c r="J479" s="28" t="n"/>
    </row>
    <row r="480" ht="15.75" customHeight="1" s="120">
      <c r="H480" s="28" t="n"/>
      <c r="I480" s="28" t="n"/>
      <c r="J480" s="28" t="n"/>
    </row>
    <row r="481" ht="15.75" customHeight="1" s="120">
      <c r="H481" s="28" t="n"/>
      <c r="I481" s="28" t="n"/>
      <c r="J481" s="28" t="n"/>
    </row>
    <row r="482" ht="15.75" customHeight="1" s="120">
      <c r="H482" s="28" t="n"/>
      <c r="I482" s="28" t="n"/>
      <c r="J482" s="28" t="n"/>
    </row>
    <row r="483" ht="15.75" customHeight="1" s="120">
      <c r="H483" s="28" t="n"/>
      <c r="I483" s="28" t="n"/>
      <c r="J483" s="28" t="n"/>
    </row>
    <row r="484" ht="15.75" customHeight="1" s="120">
      <c r="H484" s="28" t="n"/>
      <c r="I484" s="28" t="n"/>
      <c r="J484" s="28" t="n"/>
    </row>
    <row r="485" ht="15.75" customHeight="1" s="120">
      <c r="H485" s="28" t="n"/>
      <c r="I485" s="28" t="n"/>
      <c r="J485" s="28" t="n"/>
    </row>
    <row r="486" ht="15.75" customHeight="1" s="120">
      <c r="H486" s="28" t="n"/>
      <c r="I486" s="28" t="n"/>
      <c r="J486" s="28" t="n"/>
    </row>
    <row r="487" ht="15.75" customHeight="1" s="120">
      <c r="H487" s="28" t="n"/>
      <c r="I487" s="28" t="n"/>
      <c r="J487" s="28" t="n"/>
    </row>
    <row r="488" ht="15.75" customHeight="1" s="120">
      <c r="H488" s="28" t="n"/>
      <c r="I488" s="28" t="n"/>
      <c r="J488" s="28" t="n"/>
    </row>
    <row r="489" ht="15.75" customHeight="1" s="120">
      <c r="H489" s="28" t="n"/>
      <c r="I489" s="28" t="n"/>
      <c r="J489" s="28" t="n"/>
    </row>
    <row r="490" ht="15.75" customHeight="1" s="120">
      <c r="H490" s="28" t="n"/>
      <c r="I490" s="28" t="n"/>
      <c r="J490" s="28" t="n"/>
    </row>
    <row r="491" ht="15.75" customHeight="1" s="120">
      <c r="H491" s="28" t="n"/>
      <c r="I491" s="28" t="n"/>
      <c r="J491" s="28" t="n"/>
    </row>
    <row r="492" ht="15.75" customHeight="1" s="120">
      <c r="H492" s="28" t="n"/>
      <c r="I492" s="28" t="n"/>
      <c r="J492" s="28" t="n"/>
    </row>
    <row r="493" ht="15.75" customHeight="1" s="120">
      <c r="H493" s="28" t="n"/>
      <c r="I493" s="28" t="n"/>
      <c r="J493" s="28" t="n"/>
    </row>
    <row r="494" ht="15.75" customHeight="1" s="120">
      <c r="H494" s="28" t="n"/>
      <c r="I494" s="28" t="n"/>
      <c r="J494" s="28" t="n"/>
    </row>
    <row r="495" ht="15.75" customHeight="1" s="120">
      <c r="H495" s="28" t="n"/>
      <c r="I495" s="28" t="n"/>
      <c r="J495" s="28" t="n"/>
    </row>
    <row r="496" ht="15.75" customHeight="1" s="120">
      <c r="H496" s="28" t="n"/>
      <c r="I496" s="28" t="n"/>
      <c r="J496" s="28" t="n"/>
    </row>
    <row r="497" ht="15.75" customHeight="1" s="120">
      <c r="H497" s="28" t="n"/>
      <c r="I497" s="28" t="n"/>
      <c r="J497" s="28" t="n"/>
    </row>
    <row r="498" ht="15.75" customHeight="1" s="120">
      <c r="H498" s="28" t="n"/>
      <c r="I498" s="28" t="n"/>
      <c r="J498" s="28" t="n"/>
    </row>
    <row r="499" ht="15.75" customHeight="1" s="120">
      <c r="H499" s="28" t="n"/>
      <c r="I499" s="28" t="n"/>
      <c r="J499" s="28" t="n"/>
    </row>
    <row r="500" ht="15.75" customHeight="1" s="120">
      <c r="H500" s="28" t="n"/>
      <c r="I500" s="28" t="n"/>
      <c r="J500" s="28" t="n"/>
    </row>
    <row r="501" ht="15.75" customHeight="1" s="120">
      <c r="H501" s="28" t="n"/>
      <c r="I501" s="28" t="n"/>
      <c r="J501" s="28" t="n"/>
    </row>
    <row r="502" ht="15.75" customHeight="1" s="120">
      <c r="H502" s="28" t="n"/>
      <c r="I502" s="28" t="n"/>
      <c r="J502" s="28" t="n"/>
    </row>
    <row r="503" ht="15.75" customHeight="1" s="120">
      <c r="H503" s="28" t="n"/>
      <c r="I503" s="28" t="n"/>
      <c r="J503" s="28" t="n"/>
    </row>
    <row r="504" ht="15.75" customHeight="1" s="120">
      <c r="H504" s="28" t="n"/>
      <c r="I504" s="28" t="n"/>
      <c r="J504" s="28" t="n"/>
    </row>
    <row r="505" ht="15.75" customHeight="1" s="120">
      <c r="H505" s="28" t="n"/>
      <c r="I505" s="28" t="n"/>
      <c r="J505" s="28" t="n"/>
    </row>
    <row r="506" ht="15.75" customHeight="1" s="120">
      <c r="H506" s="28" t="n"/>
      <c r="I506" s="28" t="n"/>
      <c r="J506" s="28" t="n"/>
    </row>
    <row r="507" ht="15.75" customHeight="1" s="120">
      <c r="H507" s="28" t="n"/>
      <c r="I507" s="28" t="n"/>
      <c r="J507" s="28" t="n"/>
    </row>
    <row r="508" ht="15.75" customHeight="1" s="120">
      <c r="H508" s="28" t="n"/>
      <c r="I508" s="28" t="n"/>
      <c r="J508" s="28" t="n"/>
    </row>
    <row r="509" ht="15.75" customHeight="1" s="120">
      <c r="H509" s="28" t="n"/>
      <c r="I509" s="28" t="n"/>
      <c r="J509" s="28" t="n"/>
    </row>
    <row r="510" ht="15.75" customHeight="1" s="120">
      <c r="H510" s="28" t="n"/>
      <c r="I510" s="28" t="n"/>
      <c r="J510" s="28" t="n"/>
    </row>
    <row r="511" ht="15.75" customHeight="1" s="120">
      <c r="H511" s="28" t="n"/>
      <c r="I511" s="28" t="n"/>
      <c r="J511" s="28" t="n"/>
    </row>
    <row r="512" ht="15.75" customHeight="1" s="120">
      <c r="H512" s="28" t="n"/>
      <c r="I512" s="28" t="n"/>
      <c r="J512" s="28" t="n"/>
    </row>
    <row r="513" ht="15.75" customHeight="1" s="120">
      <c r="H513" s="28" t="n"/>
      <c r="I513" s="28" t="n"/>
      <c r="J513" s="28" t="n"/>
    </row>
    <row r="514" ht="15.75" customHeight="1" s="120">
      <c r="H514" s="28" t="n"/>
      <c r="I514" s="28" t="n"/>
      <c r="J514" s="28" t="n"/>
    </row>
    <row r="515" ht="15.75" customHeight="1" s="120">
      <c r="H515" s="28" t="n"/>
      <c r="I515" s="28" t="n"/>
      <c r="J515" s="28" t="n"/>
    </row>
    <row r="516" ht="15.75" customHeight="1" s="120">
      <c r="H516" s="28" t="n"/>
      <c r="I516" s="28" t="n"/>
      <c r="J516" s="28" t="n"/>
    </row>
    <row r="517" ht="15.75" customHeight="1" s="120">
      <c r="H517" s="28" t="n"/>
      <c r="I517" s="28" t="n"/>
      <c r="J517" s="28" t="n"/>
    </row>
    <row r="518" ht="15.75" customHeight="1" s="120">
      <c r="H518" s="28" t="n"/>
      <c r="I518" s="28" t="n"/>
      <c r="J518" s="28" t="n"/>
    </row>
    <row r="519" ht="15.75" customHeight="1" s="120">
      <c r="H519" s="28" t="n"/>
      <c r="I519" s="28" t="n"/>
      <c r="J519" s="28" t="n"/>
    </row>
    <row r="520" ht="15.75" customHeight="1" s="120">
      <c r="H520" s="28" t="n"/>
      <c r="I520" s="28" t="n"/>
      <c r="J520" s="28" t="n"/>
    </row>
    <row r="521" ht="15.75" customHeight="1" s="120">
      <c r="H521" s="28" t="n"/>
      <c r="I521" s="28" t="n"/>
      <c r="J521" s="28" t="n"/>
    </row>
    <row r="522" ht="15.75" customHeight="1" s="120">
      <c r="H522" s="28" t="n"/>
      <c r="I522" s="28" t="n"/>
      <c r="J522" s="28" t="n"/>
    </row>
    <row r="523" ht="15.75" customHeight="1" s="120">
      <c r="H523" s="28" t="n"/>
      <c r="I523" s="28" t="n"/>
      <c r="J523" s="28" t="n"/>
    </row>
    <row r="524" ht="15.75" customHeight="1" s="120">
      <c r="H524" s="28" t="n"/>
      <c r="I524" s="28" t="n"/>
      <c r="J524" s="28" t="n"/>
    </row>
    <row r="525" ht="15.75" customHeight="1" s="120">
      <c r="H525" s="28" t="n"/>
      <c r="I525" s="28" t="n"/>
      <c r="J525" s="28" t="n"/>
    </row>
    <row r="526" ht="15.75" customHeight="1" s="120">
      <c r="H526" s="28" t="n"/>
      <c r="I526" s="28" t="n"/>
      <c r="J526" s="28" t="n"/>
    </row>
    <row r="527" ht="15.75" customHeight="1" s="120">
      <c r="H527" s="28" t="n"/>
      <c r="I527" s="28" t="n"/>
      <c r="J527" s="28" t="n"/>
    </row>
    <row r="528" ht="15.75" customHeight="1" s="120">
      <c r="H528" s="28" t="n"/>
      <c r="I528" s="28" t="n"/>
      <c r="J528" s="28" t="n"/>
    </row>
    <row r="529" ht="15.75" customHeight="1" s="120">
      <c r="H529" s="28" t="n"/>
      <c r="I529" s="28" t="n"/>
      <c r="J529" s="28" t="n"/>
    </row>
    <row r="530" ht="15.75" customHeight="1" s="120">
      <c r="H530" s="28" t="n"/>
      <c r="I530" s="28" t="n"/>
      <c r="J530" s="28" t="n"/>
    </row>
    <row r="531" ht="15.75" customHeight="1" s="120">
      <c r="H531" s="28" t="n"/>
      <c r="I531" s="28" t="n"/>
      <c r="J531" s="28" t="n"/>
    </row>
    <row r="532" ht="15.75" customHeight="1" s="120">
      <c r="H532" s="28" t="n"/>
      <c r="I532" s="28" t="n"/>
      <c r="J532" s="28" t="n"/>
    </row>
    <row r="533" ht="15.75" customHeight="1" s="120">
      <c r="H533" s="28" t="n"/>
      <c r="I533" s="28" t="n"/>
      <c r="J533" s="28" t="n"/>
    </row>
    <row r="534" ht="15.75" customHeight="1" s="120">
      <c r="H534" s="28" t="n"/>
      <c r="I534" s="28" t="n"/>
      <c r="J534" s="28" t="n"/>
    </row>
    <row r="535" ht="15.75" customHeight="1" s="120">
      <c r="H535" s="28" t="n"/>
      <c r="I535" s="28" t="n"/>
      <c r="J535" s="28" t="n"/>
    </row>
    <row r="536" ht="15.75" customHeight="1" s="120">
      <c r="H536" s="28" t="n"/>
      <c r="I536" s="28" t="n"/>
      <c r="J536" s="28" t="n"/>
    </row>
    <row r="537" ht="15.75" customHeight="1" s="120">
      <c r="H537" s="28" t="n"/>
      <c r="I537" s="28" t="n"/>
      <c r="J537" s="28" t="n"/>
    </row>
    <row r="538" ht="15.75" customHeight="1" s="120">
      <c r="H538" s="28" t="n"/>
      <c r="I538" s="28" t="n"/>
      <c r="J538" s="28" t="n"/>
    </row>
    <row r="539" ht="15.75" customHeight="1" s="120">
      <c r="H539" s="28" t="n"/>
      <c r="I539" s="28" t="n"/>
      <c r="J539" s="28" t="n"/>
    </row>
    <row r="540" ht="15.75" customHeight="1" s="120">
      <c r="H540" s="28" t="n"/>
      <c r="I540" s="28" t="n"/>
      <c r="J540" s="28" t="n"/>
    </row>
    <row r="541" ht="15.75" customHeight="1" s="120">
      <c r="H541" s="28" t="n"/>
      <c r="I541" s="28" t="n"/>
      <c r="J541" s="28" t="n"/>
    </row>
    <row r="542" ht="15.75" customHeight="1" s="120">
      <c r="H542" s="28" t="n"/>
      <c r="I542" s="28" t="n"/>
      <c r="J542" s="28" t="n"/>
    </row>
    <row r="543" ht="15.75" customHeight="1" s="120">
      <c r="H543" s="28" t="n"/>
      <c r="I543" s="28" t="n"/>
      <c r="J543" s="28" t="n"/>
    </row>
    <row r="544" ht="15.75" customHeight="1" s="120">
      <c r="H544" s="28" t="n"/>
      <c r="I544" s="28" t="n"/>
      <c r="J544" s="28" t="n"/>
    </row>
    <row r="545" ht="15.75" customHeight="1" s="120">
      <c r="H545" s="28" t="n"/>
      <c r="I545" s="28" t="n"/>
      <c r="J545" s="28" t="n"/>
    </row>
    <row r="546" ht="15.75" customHeight="1" s="120">
      <c r="H546" s="28" t="n"/>
      <c r="I546" s="28" t="n"/>
      <c r="J546" s="28" t="n"/>
    </row>
    <row r="547" ht="15.75" customHeight="1" s="120">
      <c r="H547" s="28" t="n"/>
      <c r="I547" s="28" t="n"/>
      <c r="J547" s="28" t="n"/>
    </row>
    <row r="548" ht="15.75" customHeight="1" s="120">
      <c r="H548" s="28" t="n"/>
      <c r="I548" s="28" t="n"/>
      <c r="J548" s="28" t="n"/>
    </row>
    <row r="549" ht="15.75" customHeight="1" s="120">
      <c r="H549" s="28" t="n"/>
      <c r="I549" s="28" t="n"/>
      <c r="J549" s="28" t="n"/>
    </row>
    <row r="550" ht="15.75" customHeight="1" s="120">
      <c r="H550" s="28" t="n"/>
      <c r="I550" s="28" t="n"/>
      <c r="J550" s="28" t="n"/>
    </row>
    <row r="551" ht="15.75" customHeight="1" s="120">
      <c r="H551" s="28" t="n"/>
      <c r="I551" s="28" t="n"/>
      <c r="J551" s="28" t="n"/>
    </row>
    <row r="552" ht="15.75" customHeight="1" s="120">
      <c r="H552" s="28" t="n"/>
      <c r="I552" s="28" t="n"/>
      <c r="J552" s="28" t="n"/>
    </row>
    <row r="553" ht="15.75" customHeight="1" s="120">
      <c r="H553" s="28" t="n"/>
      <c r="I553" s="28" t="n"/>
      <c r="J553" s="28" t="n"/>
    </row>
    <row r="554" ht="15.75" customHeight="1" s="120">
      <c r="H554" s="28" t="n"/>
      <c r="I554" s="28" t="n"/>
      <c r="J554" s="28" t="n"/>
    </row>
    <row r="555" ht="15.75" customHeight="1" s="120">
      <c r="H555" s="28" t="n"/>
      <c r="I555" s="28" t="n"/>
      <c r="J555" s="28" t="n"/>
    </row>
    <row r="556" ht="15.75" customHeight="1" s="120">
      <c r="H556" s="28" t="n"/>
      <c r="I556" s="28" t="n"/>
      <c r="J556" s="28" t="n"/>
    </row>
    <row r="557" ht="15.75" customHeight="1" s="120">
      <c r="H557" s="28" t="n"/>
      <c r="I557" s="28" t="n"/>
      <c r="J557" s="28" t="n"/>
    </row>
    <row r="558" ht="15.75" customHeight="1" s="120">
      <c r="H558" s="28" t="n"/>
      <c r="I558" s="28" t="n"/>
      <c r="J558" s="28" t="n"/>
    </row>
    <row r="559" ht="15.75" customHeight="1" s="120">
      <c r="H559" s="28" t="n"/>
      <c r="I559" s="28" t="n"/>
      <c r="J559" s="28" t="n"/>
    </row>
    <row r="560" ht="15.75" customHeight="1" s="120">
      <c r="H560" s="28" t="n"/>
      <c r="I560" s="28" t="n"/>
      <c r="J560" s="28" t="n"/>
    </row>
    <row r="561" ht="15.75" customHeight="1" s="120">
      <c r="H561" s="28" t="n"/>
      <c r="I561" s="28" t="n"/>
      <c r="J561" s="28" t="n"/>
    </row>
    <row r="562" ht="15.75" customHeight="1" s="120">
      <c r="H562" s="28" t="n"/>
      <c r="I562" s="28" t="n"/>
      <c r="J562" s="28" t="n"/>
    </row>
    <row r="563" ht="15.75" customHeight="1" s="120">
      <c r="H563" s="28" t="n"/>
      <c r="I563" s="28" t="n"/>
      <c r="J563" s="28" t="n"/>
    </row>
    <row r="564" ht="15.75" customHeight="1" s="120">
      <c r="H564" s="28" t="n"/>
      <c r="I564" s="28" t="n"/>
      <c r="J564" s="28" t="n"/>
    </row>
    <row r="565" ht="15.75" customHeight="1" s="120">
      <c r="H565" s="28" t="n"/>
      <c r="I565" s="28" t="n"/>
      <c r="J565" s="28" t="n"/>
    </row>
    <row r="566" ht="15.75" customHeight="1" s="120">
      <c r="H566" s="28" t="n"/>
      <c r="I566" s="28" t="n"/>
      <c r="J566" s="28" t="n"/>
    </row>
    <row r="567" ht="15.75" customHeight="1" s="120">
      <c r="H567" s="28" t="n"/>
      <c r="I567" s="28" t="n"/>
      <c r="J567" s="28" t="n"/>
    </row>
    <row r="568" ht="15.75" customHeight="1" s="120">
      <c r="H568" s="28" t="n"/>
      <c r="I568" s="28" t="n"/>
      <c r="J568" s="28" t="n"/>
    </row>
    <row r="569" ht="15.75" customHeight="1" s="120">
      <c r="H569" s="28" t="n"/>
      <c r="I569" s="28" t="n"/>
      <c r="J569" s="28" t="n"/>
    </row>
    <row r="570" ht="15.75" customHeight="1" s="120">
      <c r="H570" s="28" t="n"/>
      <c r="I570" s="28" t="n"/>
      <c r="J570" s="28" t="n"/>
    </row>
    <row r="571" ht="15.75" customHeight="1" s="120">
      <c r="H571" s="28" t="n"/>
      <c r="I571" s="28" t="n"/>
      <c r="J571" s="28" t="n"/>
    </row>
    <row r="572" ht="15.75" customHeight="1" s="120">
      <c r="H572" s="28" t="n"/>
      <c r="I572" s="28" t="n"/>
      <c r="J572" s="28" t="n"/>
    </row>
    <row r="573" ht="15.75" customHeight="1" s="120">
      <c r="H573" s="28" t="n"/>
      <c r="I573" s="28" t="n"/>
      <c r="J573" s="28" t="n"/>
    </row>
    <row r="574" ht="15.75" customHeight="1" s="120">
      <c r="H574" s="28" t="n"/>
      <c r="I574" s="28" t="n"/>
      <c r="J574" s="28" t="n"/>
    </row>
    <row r="575" ht="15.75" customHeight="1" s="120">
      <c r="H575" s="28" t="n"/>
      <c r="I575" s="28" t="n"/>
      <c r="J575" s="28" t="n"/>
    </row>
    <row r="576" ht="15.75" customHeight="1" s="120">
      <c r="H576" s="28" t="n"/>
      <c r="I576" s="28" t="n"/>
      <c r="J576" s="28" t="n"/>
    </row>
    <row r="577" ht="15.75" customHeight="1" s="120">
      <c r="H577" s="28" t="n"/>
      <c r="I577" s="28" t="n"/>
      <c r="J577" s="28" t="n"/>
    </row>
    <row r="578" ht="15.75" customHeight="1" s="120">
      <c r="H578" s="28" t="n"/>
      <c r="I578" s="28" t="n"/>
      <c r="J578" s="28" t="n"/>
    </row>
    <row r="579" ht="15.75" customHeight="1" s="120">
      <c r="H579" s="28" t="n"/>
      <c r="I579" s="28" t="n"/>
      <c r="J579" s="28" t="n"/>
    </row>
    <row r="580" ht="15.75" customHeight="1" s="120">
      <c r="H580" s="28" t="n"/>
      <c r="I580" s="28" t="n"/>
      <c r="J580" s="28" t="n"/>
    </row>
    <row r="581" ht="15.75" customHeight="1" s="120">
      <c r="H581" s="28" t="n"/>
      <c r="I581" s="28" t="n"/>
      <c r="J581" s="28" t="n"/>
    </row>
    <row r="582" ht="15.75" customHeight="1" s="120">
      <c r="H582" s="28" t="n"/>
      <c r="I582" s="28" t="n"/>
      <c r="J582" s="28" t="n"/>
    </row>
    <row r="583" ht="15.75" customHeight="1" s="120">
      <c r="H583" s="28" t="n"/>
      <c r="I583" s="28" t="n"/>
      <c r="J583" s="28" t="n"/>
    </row>
    <row r="584" ht="15.75" customHeight="1" s="120">
      <c r="H584" s="28" t="n"/>
      <c r="I584" s="28" t="n"/>
      <c r="J584" s="28" t="n"/>
    </row>
    <row r="585" ht="15.75" customHeight="1" s="120">
      <c r="H585" s="28" t="n"/>
      <c r="I585" s="28" t="n"/>
      <c r="J585" s="28" t="n"/>
    </row>
    <row r="586" ht="15.75" customHeight="1" s="120">
      <c r="H586" s="28" t="n"/>
      <c r="I586" s="28" t="n"/>
      <c r="J586" s="28" t="n"/>
    </row>
    <row r="587" ht="15.75" customHeight="1" s="120">
      <c r="H587" s="28" t="n"/>
      <c r="I587" s="28" t="n"/>
      <c r="J587" s="28" t="n"/>
    </row>
    <row r="588" ht="15.75" customHeight="1" s="120">
      <c r="H588" s="28" t="n"/>
      <c r="I588" s="28" t="n"/>
      <c r="J588" s="28" t="n"/>
    </row>
    <row r="589" ht="15.75" customHeight="1" s="120">
      <c r="H589" s="28" t="n"/>
      <c r="I589" s="28" t="n"/>
      <c r="J589" s="28" t="n"/>
    </row>
    <row r="590" ht="15.75" customHeight="1" s="120">
      <c r="H590" s="28" t="n"/>
      <c r="I590" s="28" t="n"/>
      <c r="J590" s="28" t="n"/>
    </row>
    <row r="591" ht="15.75" customHeight="1" s="120">
      <c r="H591" s="28" t="n"/>
      <c r="I591" s="28" t="n"/>
      <c r="J591" s="28" t="n"/>
    </row>
    <row r="592" ht="15.75" customHeight="1" s="120">
      <c r="H592" s="28" t="n"/>
      <c r="I592" s="28" t="n"/>
      <c r="J592" s="28" t="n"/>
    </row>
    <row r="593" ht="15.75" customHeight="1" s="120">
      <c r="H593" s="28" t="n"/>
      <c r="I593" s="28" t="n"/>
      <c r="J593" s="28" t="n"/>
    </row>
    <row r="594" ht="15.75" customHeight="1" s="120">
      <c r="H594" s="28" t="n"/>
      <c r="I594" s="28" t="n"/>
      <c r="J594" s="28" t="n"/>
    </row>
    <row r="595" ht="15.75" customHeight="1" s="120">
      <c r="H595" s="28" t="n"/>
      <c r="I595" s="28" t="n"/>
      <c r="J595" s="28" t="n"/>
    </row>
    <row r="596" ht="15.75" customHeight="1" s="120">
      <c r="H596" s="28" t="n"/>
      <c r="I596" s="28" t="n"/>
      <c r="J596" s="28" t="n"/>
    </row>
    <row r="597" ht="15.75" customHeight="1" s="120">
      <c r="H597" s="28" t="n"/>
      <c r="I597" s="28" t="n"/>
      <c r="J597" s="28" t="n"/>
    </row>
    <row r="598" ht="15.75" customHeight="1" s="120">
      <c r="H598" s="28" t="n"/>
      <c r="I598" s="28" t="n"/>
      <c r="J598" s="28" t="n"/>
    </row>
    <row r="599" ht="15.75" customHeight="1" s="120">
      <c r="H599" s="28" t="n"/>
      <c r="I599" s="28" t="n"/>
      <c r="J599" s="28" t="n"/>
    </row>
    <row r="600" ht="15.75" customHeight="1" s="120">
      <c r="H600" s="28" t="n"/>
      <c r="I600" s="28" t="n"/>
      <c r="J600" s="28" t="n"/>
    </row>
    <row r="601" ht="15.75" customHeight="1" s="120">
      <c r="H601" s="28" t="n"/>
      <c r="I601" s="28" t="n"/>
      <c r="J601" s="28" t="n"/>
    </row>
    <row r="602" ht="15.75" customHeight="1" s="120">
      <c r="H602" s="28" t="n"/>
      <c r="I602" s="28" t="n"/>
      <c r="J602" s="28" t="n"/>
    </row>
    <row r="603" ht="15.75" customHeight="1" s="120">
      <c r="H603" s="28" t="n"/>
      <c r="I603" s="28" t="n"/>
      <c r="J603" s="28" t="n"/>
    </row>
    <row r="604" ht="15.75" customHeight="1" s="120">
      <c r="H604" s="28" t="n"/>
      <c r="I604" s="28" t="n"/>
      <c r="J604" s="28" t="n"/>
    </row>
    <row r="605" ht="15.75" customHeight="1" s="120">
      <c r="H605" s="28" t="n"/>
      <c r="I605" s="28" t="n"/>
      <c r="J605" s="28" t="n"/>
    </row>
    <row r="606" ht="15.75" customHeight="1" s="120">
      <c r="H606" s="28" t="n"/>
      <c r="I606" s="28" t="n"/>
      <c r="J606" s="28" t="n"/>
    </row>
    <row r="607" ht="15.75" customHeight="1" s="120">
      <c r="H607" s="28" t="n"/>
      <c r="I607" s="28" t="n"/>
      <c r="J607" s="28" t="n"/>
    </row>
    <row r="608" ht="15.75" customHeight="1" s="120">
      <c r="H608" s="28" t="n"/>
      <c r="I608" s="28" t="n"/>
      <c r="J608" s="28" t="n"/>
    </row>
    <row r="609" ht="15.75" customHeight="1" s="120">
      <c r="H609" s="28" t="n"/>
      <c r="I609" s="28" t="n"/>
      <c r="J609" s="28" t="n"/>
    </row>
    <row r="610" ht="15.75" customHeight="1" s="120">
      <c r="H610" s="28" t="n"/>
      <c r="I610" s="28" t="n"/>
      <c r="J610" s="28" t="n"/>
    </row>
    <row r="611" ht="15.75" customHeight="1" s="120">
      <c r="H611" s="28" t="n"/>
      <c r="I611" s="28" t="n"/>
      <c r="J611" s="28" t="n"/>
    </row>
    <row r="612" ht="15.75" customHeight="1" s="120">
      <c r="H612" s="28" t="n"/>
      <c r="I612" s="28" t="n"/>
      <c r="J612" s="28" t="n"/>
    </row>
    <row r="613" ht="15.75" customHeight="1" s="120">
      <c r="H613" s="28" t="n"/>
      <c r="I613" s="28" t="n"/>
      <c r="J613" s="28" t="n"/>
    </row>
    <row r="614" ht="15.75" customHeight="1" s="120">
      <c r="H614" s="28" t="n"/>
      <c r="I614" s="28" t="n"/>
      <c r="J614" s="28" t="n"/>
    </row>
    <row r="615" ht="15.75" customHeight="1" s="120">
      <c r="H615" s="28" t="n"/>
      <c r="I615" s="28" t="n"/>
      <c r="J615" s="28" t="n"/>
    </row>
    <row r="616" ht="15.75" customHeight="1" s="120">
      <c r="H616" s="28" t="n"/>
      <c r="I616" s="28" t="n"/>
      <c r="J616" s="28" t="n"/>
    </row>
    <row r="617" ht="15.75" customHeight="1" s="120">
      <c r="H617" s="28" t="n"/>
      <c r="I617" s="28" t="n"/>
      <c r="J617" s="28" t="n"/>
    </row>
    <row r="618" ht="15.75" customHeight="1" s="120">
      <c r="H618" s="28" t="n"/>
      <c r="I618" s="28" t="n"/>
      <c r="J618" s="28" t="n"/>
    </row>
    <row r="619" ht="15.75" customHeight="1" s="120">
      <c r="H619" s="28" t="n"/>
      <c r="I619" s="28" t="n"/>
      <c r="J619" s="28" t="n"/>
    </row>
    <row r="620" ht="15.75" customHeight="1" s="120">
      <c r="H620" s="28" t="n"/>
      <c r="I620" s="28" t="n"/>
      <c r="J620" s="28" t="n"/>
    </row>
    <row r="621" ht="15.75" customHeight="1" s="120">
      <c r="H621" s="28" t="n"/>
      <c r="I621" s="28" t="n"/>
      <c r="J621" s="28" t="n"/>
    </row>
    <row r="622" ht="15.75" customHeight="1" s="120">
      <c r="H622" s="28" t="n"/>
      <c r="I622" s="28" t="n"/>
      <c r="J622" s="28" t="n"/>
    </row>
    <row r="623" ht="15.75" customHeight="1" s="120">
      <c r="H623" s="28" t="n"/>
      <c r="I623" s="28" t="n"/>
      <c r="J623" s="28" t="n"/>
    </row>
    <row r="624" ht="15.75" customHeight="1" s="120">
      <c r="H624" s="28" t="n"/>
      <c r="I624" s="28" t="n"/>
      <c r="J624" s="28" t="n"/>
    </row>
    <row r="625" ht="15.75" customHeight="1" s="120">
      <c r="H625" s="28" t="n"/>
      <c r="I625" s="28" t="n"/>
      <c r="J625" s="28" t="n"/>
    </row>
    <row r="626" ht="15.75" customHeight="1" s="120">
      <c r="H626" s="28" t="n"/>
      <c r="I626" s="28" t="n"/>
      <c r="J626" s="28" t="n"/>
    </row>
    <row r="627" ht="15.75" customHeight="1" s="120">
      <c r="H627" s="28" t="n"/>
      <c r="I627" s="28" t="n"/>
      <c r="J627" s="28" t="n"/>
    </row>
    <row r="628" ht="15.75" customHeight="1" s="120">
      <c r="H628" s="28" t="n"/>
      <c r="I628" s="28" t="n"/>
      <c r="J628" s="28" t="n"/>
    </row>
    <row r="629" ht="15.75" customHeight="1" s="120">
      <c r="H629" s="28" t="n"/>
      <c r="I629" s="28" t="n"/>
      <c r="J629" s="28" t="n"/>
    </row>
    <row r="630" ht="15.75" customHeight="1" s="120">
      <c r="H630" s="28" t="n"/>
      <c r="I630" s="28" t="n"/>
      <c r="J630" s="28" t="n"/>
    </row>
    <row r="631" ht="15.75" customHeight="1" s="120">
      <c r="H631" s="28" t="n"/>
      <c r="I631" s="28" t="n"/>
      <c r="J631" s="28" t="n"/>
    </row>
    <row r="632" ht="15.75" customHeight="1" s="120">
      <c r="H632" s="28" t="n"/>
      <c r="I632" s="28" t="n"/>
      <c r="J632" s="28" t="n"/>
    </row>
    <row r="633" ht="15.75" customHeight="1" s="120">
      <c r="H633" s="28" t="n"/>
      <c r="I633" s="28" t="n"/>
      <c r="J633" s="28" t="n"/>
    </row>
    <row r="634" ht="15.75" customHeight="1" s="120">
      <c r="H634" s="28" t="n"/>
      <c r="I634" s="28" t="n"/>
      <c r="J634" s="28" t="n"/>
    </row>
    <row r="635" ht="15.75" customHeight="1" s="120">
      <c r="H635" s="28" t="n"/>
      <c r="I635" s="28" t="n"/>
      <c r="J635" s="28" t="n"/>
    </row>
    <row r="636" ht="15.75" customHeight="1" s="120">
      <c r="H636" s="28" t="n"/>
      <c r="I636" s="28" t="n"/>
      <c r="J636" s="28" t="n"/>
    </row>
    <row r="637" ht="15.75" customHeight="1" s="120">
      <c r="H637" s="28" t="n"/>
      <c r="I637" s="28" t="n"/>
      <c r="J637" s="28" t="n"/>
    </row>
    <row r="638" ht="15.75" customHeight="1" s="120">
      <c r="H638" s="28" t="n"/>
      <c r="I638" s="28" t="n"/>
      <c r="J638" s="28" t="n"/>
    </row>
    <row r="639" ht="15.75" customHeight="1" s="120">
      <c r="H639" s="28" t="n"/>
      <c r="I639" s="28" t="n"/>
      <c r="J639" s="28" t="n"/>
    </row>
    <row r="640" ht="15.75" customHeight="1" s="120">
      <c r="H640" s="28" t="n"/>
      <c r="I640" s="28" t="n"/>
      <c r="J640" s="28" t="n"/>
    </row>
    <row r="641" ht="15.75" customHeight="1" s="120">
      <c r="H641" s="28" t="n"/>
      <c r="I641" s="28" t="n"/>
      <c r="J641" s="28" t="n"/>
    </row>
    <row r="642" ht="15.75" customHeight="1" s="120">
      <c r="H642" s="28" t="n"/>
      <c r="I642" s="28" t="n"/>
      <c r="J642" s="28" t="n"/>
    </row>
    <row r="643" ht="15.75" customHeight="1" s="120">
      <c r="H643" s="28" t="n"/>
      <c r="I643" s="28" t="n"/>
      <c r="J643" s="28" t="n"/>
    </row>
    <row r="644" ht="15.75" customHeight="1" s="120">
      <c r="H644" s="28" t="n"/>
      <c r="I644" s="28" t="n"/>
      <c r="J644" s="28" t="n"/>
    </row>
    <row r="645" ht="15.75" customHeight="1" s="120">
      <c r="H645" s="28" t="n"/>
      <c r="I645" s="28" t="n"/>
      <c r="J645" s="28" t="n"/>
    </row>
    <row r="646" ht="15.75" customHeight="1" s="120">
      <c r="H646" s="28" t="n"/>
      <c r="I646" s="28" t="n"/>
      <c r="J646" s="28" t="n"/>
    </row>
    <row r="647" ht="15.75" customHeight="1" s="120">
      <c r="H647" s="28" t="n"/>
      <c r="I647" s="28" t="n"/>
      <c r="J647" s="28" t="n"/>
    </row>
    <row r="648" ht="15.75" customHeight="1" s="120">
      <c r="H648" s="28" t="n"/>
      <c r="I648" s="28" t="n"/>
      <c r="J648" s="28" t="n"/>
    </row>
    <row r="649" ht="15.75" customHeight="1" s="120">
      <c r="H649" s="28" t="n"/>
      <c r="I649" s="28" t="n"/>
      <c r="J649" s="28" t="n"/>
    </row>
    <row r="650" ht="15.75" customHeight="1" s="120">
      <c r="H650" s="28" t="n"/>
      <c r="I650" s="28" t="n"/>
      <c r="J650" s="28" t="n"/>
    </row>
    <row r="651" ht="15.75" customHeight="1" s="120">
      <c r="H651" s="28" t="n"/>
      <c r="I651" s="28" t="n"/>
      <c r="J651" s="28" t="n"/>
    </row>
    <row r="652" ht="15.75" customHeight="1" s="120">
      <c r="H652" s="28" t="n"/>
      <c r="I652" s="28" t="n"/>
      <c r="J652" s="28" t="n"/>
    </row>
    <row r="653" ht="15.75" customHeight="1" s="120">
      <c r="H653" s="28" t="n"/>
      <c r="I653" s="28" t="n"/>
      <c r="J653" s="28" t="n"/>
    </row>
    <row r="654" ht="15.75" customHeight="1" s="120">
      <c r="H654" s="28" t="n"/>
      <c r="I654" s="28" t="n"/>
      <c r="J654" s="28" t="n"/>
    </row>
    <row r="655" ht="15.75" customHeight="1" s="120">
      <c r="H655" s="28" t="n"/>
      <c r="I655" s="28" t="n"/>
      <c r="J655" s="28" t="n"/>
    </row>
    <row r="656" ht="15.75" customHeight="1" s="120">
      <c r="H656" s="28" t="n"/>
      <c r="I656" s="28" t="n"/>
      <c r="J656" s="28" t="n"/>
    </row>
    <row r="657" ht="15.75" customHeight="1" s="120">
      <c r="H657" s="28" t="n"/>
      <c r="I657" s="28" t="n"/>
      <c r="J657" s="28" t="n"/>
    </row>
    <row r="658" ht="15.75" customHeight="1" s="120">
      <c r="H658" s="28" t="n"/>
      <c r="I658" s="28" t="n"/>
      <c r="J658" s="28" t="n"/>
    </row>
    <row r="659" ht="15.75" customHeight="1" s="120">
      <c r="H659" s="28" t="n"/>
      <c r="I659" s="28" t="n"/>
      <c r="J659" s="28" t="n"/>
    </row>
    <row r="660" ht="15.75" customHeight="1" s="120">
      <c r="H660" s="28" t="n"/>
      <c r="I660" s="28" t="n"/>
      <c r="J660" s="28" t="n"/>
    </row>
    <row r="661" ht="15.75" customHeight="1" s="120">
      <c r="H661" s="28" t="n"/>
      <c r="I661" s="28" t="n"/>
      <c r="J661" s="28" t="n"/>
    </row>
    <row r="662" ht="15.75" customHeight="1" s="120">
      <c r="H662" s="28" t="n"/>
      <c r="I662" s="28" t="n"/>
      <c r="J662" s="28" t="n"/>
    </row>
    <row r="663" ht="15.75" customHeight="1" s="120">
      <c r="H663" s="28" t="n"/>
      <c r="I663" s="28" t="n"/>
      <c r="J663" s="28" t="n"/>
    </row>
    <row r="664" ht="15.75" customHeight="1" s="120">
      <c r="H664" s="28" t="n"/>
      <c r="I664" s="28" t="n"/>
      <c r="J664" s="28" t="n"/>
    </row>
    <row r="665" ht="15.75" customHeight="1" s="120">
      <c r="H665" s="28" t="n"/>
      <c r="I665" s="28" t="n"/>
      <c r="J665" s="28" t="n"/>
    </row>
    <row r="666" ht="15.75" customHeight="1" s="120">
      <c r="H666" s="28" t="n"/>
      <c r="I666" s="28" t="n"/>
      <c r="J666" s="28" t="n"/>
    </row>
    <row r="667" ht="15.75" customHeight="1" s="120">
      <c r="H667" s="28" t="n"/>
      <c r="I667" s="28" t="n"/>
      <c r="J667" s="28" t="n"/>
    </row>
    <row r="668" ht="15.75" customHeight="1" s="120">
      <c r="H668" s="28" t="n"/>
      <c r="I668" s="28" t="n"/>
      <c r="J668" s="28" t="n"/>
    </row>
    <row r="669" ht="15.75" customHeight="1" s="120">
      <c r="H669" s="28" t="n"/>
      <c r="I669" s="28" t="n"/>
      <c r="J669" s="28" t="n"/>
    </row>
    <row r="670" ht="15.75" customHeight="1" s="120">
      <c r="H670" s="28" t="n"/>
      <c r="I670" s="28" t="n"/>
      <c r="J670" s="28" t="n"/>
    </row>
    <row r="671" ht="15.75" customHeight="1" s="120">
      <c r="H671" s="28" t="n"/>
      <c r="I671" s="28" t="n"/>
      <c r="J671" s="28" t="n"/>
    </row>
    <row r="672" ht="15.75" customHeight="1" s="120">
      <c r="H672" s="28" t="n"/>
      <c r="I672" s="28" t="n"/>
      <c r="J672" s="28" t="n"/>
    </row>
    <row r="673" ht="15.75" customHeight="1" s="120">
      <c r="H673" s="28" t="n"/>
      <c r="I673" s="28" t="n"/>
      <c r="J673" s="28" t="n"/>
    </row>
    <row r="674" ht="15.75" customHeight="1" s="120">
      <c r="H674" s="28" t="n"/>
      <c r="I674" s="28" t="n"/>
      <c r="J674" s="28" t="n"/>
    </row>
    <row r="675" ht="15.75" customHeight="1" s="120">
      <c r="H675" s="28" t="n"/>
      <c r="I675" s="28" t="n"/>
      <c r="J675" s="28" t="n"/>
    </row>
    <row r="676" ht="15.75" customHeight="1" s="120">
      <c r="H676" s="28" t="n"/>
      <c r="I676" s="28" t="n"/>
      <c r="J676" s="28" t="n"/>
    </row>
    <row r="677" ht="15.75" customHeight="1" s="120">
      <c r="H677" s="28" t="n"/>
      <c r="I677" s="28" t="n"/>
      <c r="J677" s="28" t="n"/>
    </row>
    <row r="678" ht="15.75" customHeight="1" s="120">
      <c r="H678" s="28" t="n"/>
      <c r="I678" s="28" t="n"/>
      <c r="J678" s="28" t="n"/>
    </row>
    <row r="679" ht="15.75" customHeight="1" s="120">
      <c r="H679" s="28" t="n"/>
      <c r="I679" s="28" t="n"/>
      <c r="J679" s="28" t="n"/>
    </row>
    <row r="680" ht="15.75" customHeight="1" s="120">
      <c r="H680" s="28" t="n"/>
      <c r="I680" s="28" t="n"/>
      <c r="J680" s="28" t="n"/>
    </row>
    <row r="681" ht="15.75" customHeight="1" s="120">
      <c r="H681" s="28" t="n"/>
      <c r="I681" s="28" t="n"/>
      <c r="J681" s="28" t="n"/>
    </row>
    <row r="682" ht="15.75" customHeight="1" s="120">
      <c r="H682" s="28" t="n"/>
      <c r="I682" s="28" t="n"/>
      <c r="J682" s="28" t="n"/>
    </row>
    <row r="683" ht="15.75" customHeight="1" s="120">
      <c r="H683" s="28" t="n"/>
      <c r="I683" s="28" t="n"/>
      <c r="J683" s="28" t="n"/>
    </row>
    <row r="684" ht="15.75" customHeight="1" s="120">
      <c r="H684" s="28" t="n"/>
      <c r="I684" s="28" t="n"/>
      <c r="J684" s="28" t="n"/>
    </row>
    <row r="685" ht="15.75" customHeight="1" s="120">
      <c r="H685" s="28" t="n"/>
      <c r="I685" s="28" t="n"/>
      <c r="J685" s="28" t="n"/>
    </row>
    <row r="686" ht="15.75" customHeight="1" s="120">
      <c r="H686" s="28" t="n"/>
      <c r="I686" s="28" t="n"/>
      <c r="J686" s="28" t="n"/>
    </row>
    <row r="687" ht="15.75" customHeight="1" s="120">
      <c r="H687" s="28" t="n"/>
      <c r="I687" s="28" t="n"/>
      <c r="J687" s="28" t="n"/>
    </row>
    <row r="688" ht="15.75" customHeight="1" s="120">
      <c r="H688" s="28" t="n"/>
      <c r="I688" s="28" t="n"/>
      <c r="J688" s="28" t="n"/>
    </row>
    <row r="689" ht="15.75" customHeight="1" s="120">
      <c r="H689" s="28" t="n"/>
      <c r="I689" s="28" t="n"/>
      <c r="J689" s="28" t="n"/>
    </row>
    <row r="690" ht="15.75" customHeight="1" s="120">
      <c r="H690" s="28" t="n"/>
      <c r="I690" s="28" t="n"/>
      <c r="J690" s="28" t="n"/>
    </row>
    <row r="691" ht="15.75" customHeight="1" s="120">
      <c r="H691" s="28" t="n"/>
      <c r="I691" s="28" t="n"/>
      <c r="J691" s="28" t="n"/>
    </row>
    <row r="692" ht="15.75" customHeight="1" s="120">
      <c r="H692" s="28" t="n"/>
      <c r="I692" s="28" t="n"/>
      <c r="J692" s="28" t="n"/>
    </row>
    <row r="693" ht="15.75" customHeight="1" s="120">
      <c r="H693" s="28" t="n"/>
      <c r="I693" s="28" t="n"/>
      <c r="J693" s="28" t="n"/>
    </row>
    <row r="694" ht="15.75" customHeight="1" s="120">
      <c r="H694" s="28" t="n"/>
      <c r="I694" s="28" t="n"/>
      <c r="J694" s="28" t="n"/>
    </row>
    <row r="695" ht="15.75" customHeight="1" s="120">
      <c r="H695" s="28" t="n"/>
      <c r="I695" s="28" t="n"/>
      <c r="J695" s="28" t="n"/>
    </row>
    <row r="696" ht="15.75" customHeight="1" s="120">
      <c r="H696" s="28" t="n"/>
      <c r="I696" s="28" t="n"/>
      <c r="J696" s="28" t="n"/>
    </row>
    <row r="697" ht="15.75" customHeight="1" s="120">
      <c r="H697" s="28" t="n"/>
      <c r="I697" s="28" t="n"/>
      <c r="J697" s="28" t="n"/>
    </row>
    <row r="698" ht="15.75" customHeight="1" s="120">
      <c r="H698" s="28" t="n"/>
      <c r="I698" s="28" t="n"/>
      <c r="J698" s="28" t="n"/>
    </row>
    <row r="699" ht="15.75" customHeight="1" s="120">
      <c r="H699" s="28" t="n"/>
      <c r="I699" s="28" t="n"/>
      <c r="J699" s="28" t="n"/>
    </row>
    <row r="700" ht="15.75" customHeight="1" s="120">
      <c r="H700" s="28" t="n"/>
      <c r="I700" s="28" t="n"/>
      <c r="J700" s="28" t="n"/>
    </row>
    <row r="701" ht="15.75" customHeight="1" s="120">
      <c r="H701" s="28" t="n"/>
      <c r="I701" s="28" t="n"/>
      <c r="J701" s="28" t="n"/>
    </row>
    <row r="702" ht="15.75" customHeight="1" s="120">
      <c r="H702" s="28" t="n"/>
      <c r="I702" s="28" t="n"/>
      <c r="J702" s="28" t="n"/>
    </row>
    <row r="703" ht="15.75" customHeight="1" s="120">
      <c r="H703" s="28" t="n"/>
      <c r="I703" s="28" t="n"/>
      <c r="J703" s="28" t="n"/>
    </row>
    <row r="704" ht="15.75" customHeight="1" s="120">
      <c r="H704" s="28" t="n"/>
      <c r="I704" s="28" t="n"/>
      <c r="J704" s="28" t="n"/>
    </row>
    <row r="705" ht="15.75" customHeight="1" s="120">
      <c r="H705" s="28" t="n"/>
      <c r="I705" s="28" t="n"/>
      <c r="J705" s="28" t="n"/>
    </row>
    <row r="706" ht="15.75" customHeight="1" s="120">
      <c r="H706" s="28" t="n"/>
      <c r="I706" s="28" t="n"/>
      <c r="J706" s="28" t="n"/>
    </row>
    <row r="707" ht="15.75" customHeight="1" s="120">
      <c r="H707" s="28" t="n"/>
      <c r="I707" s="28" t="n"/>
      <c r="J707" s="28" t="n"/>
    </row>
    <row r="708" ht="15.75" customHeight="1" s="120">
      <c r="H708" s="28" t="n"/>
      <c r="I708" s="28" t="n"/>
      <c r="J708" s="28" t="n"/>
    </row>
    <row r="709" ht="15.75" customHeight="1" s="120">
      <c r="H709" s="28" t="n"/>
      <c r="I709" s="28" t="n"/>
      <c r="J709" s="28" t="n"/>
    </row>
    <row r="710" ht="15.75" customHeight="1" s="120">
      <c r="H710" s="28" t="n"/>
      <c r="I710" s="28" t="n"/>
      <c r="J710" s="28" t="n"/>
    </row>
    <row r="711" ht="15.75" customHeight="1" s="120">
      <c r="H711" s="28" t="n"/>
      <c r="I711" s="28" t="n"/>
      <c r="J711" s="28" t="n"/>
    </row>
    <row r="712" ht="15.75" customHeight="1" s="120">
      <c r="H712" s="28" t="n"/>
      <c r="I712" s="28" t="n"/>
      <c r="J712" s="28" t="n"/>
    </row>
    <row r="713" ht="15.75" customHeight="1" s="120">
      <c r="H713" s="28" t="n"/>
      <c r="I713" s="28" t="n"/>
      <c r="J713" s="28" t="n"/>
    </row>
    <row r="714" ht="15.75" customHeight="1" s="120">
      <c r="H714" s="28" t="n"/>
      <c r="I714" s="28" t="n"/>
      <c r="J714" s="28" t="n"/>
    </row>
    <row r="715" ht="15.75" customHeight="1" s="120">
      <c r="H715" s="28" t="n"/>
      <c r="I715" s="28" t="n"/>
      <c r="J715" s="28" t="n"/>
    </row>
    <row r="716" ht="15.75" customHeight="1" s="120">
      <c r="H716" s="28" t="n"/>
      <c r="I716" s="28" t="n"/>
      <c r="J716" s="28" t="n"/>
    </row>
    <row r="717" ht="15.75" customHeight="1" s="120">
      <c r="H717" s="28" t="n"/>
      <c r="I717" s="28" t="n"/>
      <c r="J717" s="28" t="n"/>
    </row>
    <row r="718" ht="15.75" customHeight="1" s="120">
      <c r="H718" s="28" t="n"/>
      <c r="I718" s="28" t="n"/>
      <c r="J718" s="28" t="n"/>
    </row>
    <row r="719" ht="15.75" customHeight="1" s="120">
      <c r="H719" s="28" t="n"/>
      <c r="I719" s="28" t="n"/>
      <c r="J719" s="28" t="n"/>
    </row>
    <row r="720" ht="15.75" customHeight="1" s="120">
      <c r="H720" s="28" t="n"/>
      <c r="I720" s="28" t="n"/>
      <c r="J720" s="28" t="n"/>
    </row>
    <row r="721" ht="15.75" customHeight="1" s="120">
      <c r="H721" s="28" t="n"/>
      <c r="I721" s="28" t="n"/>
      <c r="J721" s="28" t="n"/>
    </row>
    <row r="722" ht="15.75" customHeight="1" s="120">
      <c r="H722" s="28" t="n"/>
      <c r="I722" s="28" t="n"/>
      <c r="J722" s="28" t="n"/>
    </row>
    <row r="723" ht="15.75" customHeight="1" s="120">
      <c r="H723" s="28" t="n"/>
      <c r="I723" s="28" t="n"/>
      <c r="J723" s="28" t="n"/>
    </row>
    <row r="724" ht="15.75" customHeight="1" s="120">
      <c r="H724" s="28" t="n"/>
      <c r="I724" s="28" t="n"/>
      <c r="J724" s="28" t="n"/>
    </row>
    <row r="725" ht="15.75" customHeight="1" s="120">
      <c r="H725" s="28" t="n"/>
      <c r="I725" s="28" t="n"/>
      <c r="J725" s="28" t="n"/>
    </row>
    <row r="726" ht="15.75" customHeight="1" s="120">
      <c r="H726" s="28" t="n"/>
      <c r="I726" s="28" t="n"/>
      <c r="J726" s="28" t="n"/>
    </row>
    <row r="727" ht="15.75" customHeight="1" s="120">
      <c r="H727" s="28" t="n"/>
      <c r="I727" s="28" t="n"/>
      <c r="J727" s="28" t="n"/>
    </row>
    <row r="728" ht="15.75" customHeight="1" s="120">
      <c r="H728" s="28" t="n"/>
      <c r="I728" s="28" t="n"/>
      <c r="J728" s="28" t="n"/>
    </row>
    <row r="729" ht="15.75" customHeight="1" s="120">
      <c r="H729" s="28" t="n"/>
      <c r="I729" s="28" t="n"/>
      <c r="J729" s="28" t="n"/>
    </row>
    <row r="730" ht="15.75" customHeight="1" s="120">
      <c r="H730" s="28" t="n"/>
      <c r="I730" s="28" t="n"/>
      <c r="J730" s="28" t="n"/>
    </row>
    <row r="731" ht="15.75" customHeight="1" s="120">
      <c r="H731" s="28" t="n"/>
      <c r="I731" s="28" t="n"/>
      <c r="J731" s="28" t="n"/>
    </row>
    <row r="732" ht="15.75" customHeight="1" s="120">
      <c r="H732" s="28" t="n"/>
      <c r="I732" s="28" t="n"/>
      <c r="J732" s="28" t="n"/>
    </row>
    <row r="733" ht="15.75" customHeight="1" s="120">
      <c r="H733" s="28" t="n"/>
      <c r="I733" s="28" t="n"/>
      <c r="J733" s="28" t="n"/>
    </row>
    <row r="734" ht="15.75" customHeight="1" s="120">
      <c r="H734" s="28" t="n"/>
      <c r="I734" s="28" t="n"/>
      <c r="J734" s="28" t="n"/>
    </row>
    <row r="735" ht="15.75" customHeight="1" s="120">
      <c r="H735" s="28" t="n"/>
      <c r="I735" s="28" t="n"/>
      <c r="J735" s="28" t="n"/>
    </row>
    <row r="736" ht="15.75" customHeight="1" s="120">
      <c r="H736" s="28" t="n"/>
      <c r="I736" s="28" t="n"/>
      <c r="J736" s="28" t="n"/>
    </row>
    <row r="737" ht="15.75" customHeight="1" s="120">
      <c r="H737" s="28" t="n"/>
      <c r="I737" s="28" t="n"/>
      <c r="J737" s="28" t="n"/>
    </row>
    <row r="738" ht="15.75" customHeight="1" s="120">
      <c r="H738" s="28" t="n"/>
      <c r="I738" s="28" t="n"/>
      <c r="J738" s="28" t="n"/>
    </row>
    <row r="739" ht="15.75" customHeight="1" s="120">
      <c r="H739" s="28" t="n"/>
      <c r="I739" s="28" t="n"/>
      <c r="J739" s="28" t="n"/>
    </row>
    <row r="740" ht="15.75" customHeight="1" s="120">
      <c r="H740" s="28" t="n"/>
      <c r="I740" s="28" t="n"/>
      <c r="J740" s="28" t="n"/>
    </row>
    <row r="741" ht="15.75" customHeight="1" s="120">
      <c r="H741" s="28" t="n"/>
      <c r="I741" s="28" t="n"/>
      <c r="J741" s="28" t="n"/>
    </row>
    <row r="742" ht="15.75" customHeight="1" s="120">
      <c r="H742" s="28" t="n"/>
      <c r="I742" s="28" t="n"/>
      <c r="J742" s="28" t="n"/>
    </row>
    <row r="743" ht="15.75" customHeight="1" s="120">
      <c r="H743" s="28" t="n"/>
      <c r="I743" s="28" t="n"/>
      <c r="J743" s="28" t="n"/>
    </row>
    <row r="744" ht="15.75" customHeight="1" s="120">
      <c r="H744" s="28" t="n"/>
      <c r="I744" s="28" t="n"/>
      <c r="J744" s="28" t="n"/>
    </row>
    <row r="745" ht="15.75" customHeight="1" s="120">
      <c r="H745" s="28" t="n"/>
      <c r="I745" s="28" t="n"/>
      <c r="J745" s="28" t="n"/>
    </row>
    <row r="746" ht="15.75" customHeight="1" s="120">
      <c r="H746" s="28" t="n"/>
      <c r="I746" s="28" t="n"/>
      <c r="J746" s="28" t="n"/>
    </row>
    <row r="747" ht="15.75" customHeight="1" s="120">
      <c r="H747" s="28" t="n"/>
      <c r="I747" s="28" t="n"/>
      <c r="J747" s="28" t="n"/>
    </row>
    <row r="748" ht="15.75" customHeight="1" s="120">
      <c r="H748" s="28" t="n"/>
      <c r="I748" s="28" t="n"/>
      <c r="J748" s="28" t="n"/>
    </row>
    <row r="749" ht="15.75" customHeight="1" s="120">
      <c r="H749" s="28" t="n"/>
      <c r="I749" s="28" t="n"/>
      <c r="J749" s="28" t="n"/>
    </row>
    <row r="750" ht="15.75" customHeight="1" s="120">
      <c r="H750" s="28" t="n"/>
      <c r="I750" s="28" t="n"/>
      <c r="J750" s="28" t="n"/>
    </row>
    <row r="751" ht="15.75" customHeight="1" s="120">
      <c r="H751" s="28" t="n"/>
      <c r="I751" s="28" t="n"/>
      <c r="J751" s="28" t="n"/>
    </row>
    <row r="752" ht="15.75" customHeight="1" s="120">
      <c r="H752" s="28" t="n"/>
      <c r="I752" s="28" t="n"/>
      <c r="J752" s="28" t="n"/>
    </row>
    <row r="753" ht="15.75" customHeight="1" s="120">
      <c r="H753" s="28" t="n"/>
      <c r="I753" s="28" t="n"/>
      <c r="J753" s="28" t="n"/>
    </row>
    <row r="754" ht="15.75" customHeight="1" s="120">
      <c r="H754" s="28" t="n"/>
      <c r="I754" s="28" t="n"/>
      <c r="J754" s="28" t="n"/>
    </row>
    <row r="755" ht="15.75" customHeight="1" s="120">
      <c r="H755" s="28" t="n"/>
      <c r="I755" s="28" t="n"/>
      <c r="J755" s="28" t="n"/>
    </row>
    <row r="756" ht="15.75" customHeight="1" s="120">
      <c r="H756" s="28" t="n"/>
      <c r="I756" s="28" t="n"/>
      <c r="J756" s="28" t="n"/>
    </row>
    <row r="757" ht="15.75" customHeight="1" s="120">
      <c r="H757" s="28" t="n"/>
      <c r="I757" s="28" t="n"/>
      <c r="J757" s="28" t="n"/>
    </row>
    <row r="758" ht="15.75" customHeight="1" s="120">
      <c r="H758" s="28" t="n"/>
      <c r="I758" s="28" t="n"/>
      <c r="J758" s="28" t="n"/>
    </row>
    <row r="759" ht="15.75" customHeight="1" s="120">
      <c r="H759" s="28" t="n"/>
      <c r="I759" s="28" t="n"/>
      <c r="J759" s="28" t="n"/>
    </row>
    <row r="760" ht="15.75" customHeight="1" s="120">
      <c r="H760" s="28" t="n"/>
      <c r="I760" s="28" t="n"/>
      <c r="J760" s="28" t="n"/>
    </row>
    <row r="761" ht="15.75" customHeight="1" s="120">
      <c r="H761" s="28" t="n"/>
      <c r="I761" s="28" t="n"/>
      <c r="J761" s="28" t="n"/>
    </row>
    <row r="762" ht="15.75" customHeight="1" s="120">
      <c r="H762" s="28" t="n"/>
      <c r="I762" s="28" t="n"/>
      <c r="J762" s="28" t="n"/>
    </row>
    <row r="763" ht="15.75" customHeight="1" s="120">
      <c r="H763" s="28" t="n"/>
      <c r="I763" s="28" t="n"/>
      <c r="J763" s="28" t="n"/>
    </row>
    <row r="764" ht="15.75" customHeight="1" s="120">
      <c r="H764" s="28" t="n"/>
      <c r="I764" s="28" t="n"/>
      <c r="J764" s="28" t="n"/>
    </row>
    <row r="765" ht="15.75" customHeight="1" s="120">
      <c r="H765" s="28" t="n"/>
      <c r="I765" s="28" t="n"/>
      <c r="J765" s="28" t="n"/>
    </row>
    <row r="766" ht="15.75" customHeight="1" s="120">
      <c r="H766" s="28" t="n"/>
      <c r="I766" s="28" t="n"/>
      <c r="J766" s="28" t="n"/>
    </row>
    <row r="767" ht="15.75" customHeight="1" s="120">
      <c r="H767" s="28" t="n"/>
      <c r="I767" s="28" t="n"/>
      <c r="J767" s="28" t="n"/>
    </row>
    <row r="768" ht="15.75" customHeight="1" s="120">
      <c r="H768" s="28" t="n"/>
      <c r="I768" s="28" t="n"/>
      <c r="J768" s="28" t="n"/>
    </row>
    <row r="769" ht="15.75" customHeight="1" s="120">
      <c r="H769" s="28" t="n"/>
      <c r="I769" s="28" t="n"/>
      <c r="J769" s="28" t="n"/>
    </row>
    <row r="770" ht="15.75" customHeight="1" s="120">
      <c r="H770" s="28" t="n"/>
      <c r="I770" s="28" t="n"/>
      <c r="J770" s="28" t="n"/>
    </row>
    <row r="771" ht="15.75" customHeight="1" s="120">
      <c r="H771" s="28" t="n"/>
      <c r="I771" s="28" t="n"/>
      <c r="J771" s="28" t="n"/>
    </row>
    <row r="772" ht="15.75" customHeight="1" s="120">
      <c r="H772" s="28" t="n"/>
      <c r="I772" s="28" t="n"/>
      <c r="J772" s="28" t="n"/>
    </row>
    <row r="773" ht="15.75" customHeight="1" s="120">
      <c r="H773" s="28" t="n"/>
      <c r="I773" s="28" t="n"/>
      <c r="J773" s="28" t="n"/>
    </row>
    <row r="774" ht="15.75" customHeight="1" s="120">
      <c r="H774" s="28" t="n"/>
      <c r="I774" s="28" t="n"/>
      <c r="J774" s="28" t="n"/>
    </row>
    <row r="775" ht="15.75" customHeight="1" s="120">
      <c r="H775" s="28" t="n"/>
      <c r="I775" s="28" t="n"/>
      <c r="J775" s="28" t="n"/>
    </row>
    <row r="776" ht="15.75" customHeight="1" s="120">
      <c r="H776" s="28" t="n"/>
      <c r="I776" s="28" t="n"/>
      <c r="J776" s="28" t="n"/>
    </row>
    <row r="777" ht="15.75" customHeight="1" s="120">
      <c r="H777" s="28" t="n"/>
      <c r="I777" s="28" t="n"/>
      <c r="J777" s="28" t="n"/>
    </row>
    <row r="778" ht="15.75" customHeight="1" s="120">
      <c r="H778" s="28" t="n"/>
      <c r="I778" s="28" t="n"/>
      <c r="J778" s="28" t="n"/>
    </row>
    <row r="779" ht="15.75" customHeight="1" s="120">
      <c r="H779" s="28" t="n"/>
      <c r="I779" s="28" t="n"/>
      <c r="J779" s="28" t="n"/>
    </row>
    <row r="780" ht="15.75" customHeight="1" s="120">
      <c r="H780" s="28" t="n"/>
      <c r="I780" s="28" t="n"/>
      <c r="J780" s="28" t="n"/>
    </row>
    <row r="781" ht="15.75" customHeight="1" s="120">
      <c r="H781" s="28" t="n"/>
      <c r="I781" s="28" t="n"/>
      <c r="J781" s="28" t="n"/>
    </row>
    <row r="782" ht="15.75" customHeight="1" s="120">
      <c r="H782" s="28" t="n"/>
      <c r="I782" s="28" t="n"/>
      <c r="J782" s="28" t="n"/>
    </row>
    <row r="783" ht="15.75" customHeight="1" s="120">
      <c r="H783" s="28" t="n"/>
      <c r="I783" s="28" t="n"/>
      <c r="J783" s="28" t="n"/>
    </row>
    <row r="784" ht="15.75" customHeight="1" s="120">
      <c r="H784" s="28" t="n"/>
      <c r="I784" s="28" t="n"/>
      <c r="J784" s="28" t="n"/>
    </row>
    <row r="785" ht="15.75" customHeight="1" s="120">
      <c r="H785" s="28" t="n"/>
      <c r="I785" s="28" t="n"/>
      <c r="J785" s="28" t="n"/>
    </row>
    <row r="786" ht="15.75" customHeight="1" s="120">
      <c r="H786" s="28" t="n"/>
      <c r="I786" s="28" t="n"/>
      <c r="J786" s="28" t="n"/>
    </row>
    <row r="787" ht="15.75" customHeight="1" s="120">
      <c r="H787" s="28" t="n"/>
      <c r="I787" s="28" t="n"/>
      <c r="J787" s="28" t="n"/>
    </row>
    <row r="788" ht="15.75" customHeight="1" s="120">
      <c r="H788" s="28" t="n"/>
      <c r="I788" s="28" t="n"/>
      <c r="J788" s="28" t="n"/>
    </row>
    <row r="789" ht="15.75" customHeight="1" s="120">
      <c r="H789" s="28" t="n"/>
      <c r="I789" s="28" t="n"/>
      <c r="J789" s="28" t="n"/>
    </row>
    <row r="790" ht="15.75" customHeight="1" s="120">
      <c r="H790" s="28" t="n"/>
      <c r="I790" s="28" t="n"/>
      <c r="J790" s="28" t="n"/>
    </row>
    <row r="791" ht="15.75" customHeight="1" s="120">
      <c r="H791" s="28" t="n"/>
      <c r="I791" s="28" t="n"/>
      <c r="J791" s="28" t="n"/>
    </row>
    <row r="792" ht="15.75" customHeight="1" s="120">
      <c r="H792" s="28" t="n"/>
      <c r="I792" s="28" t="n"/>
      <c r="J792" s="28" t="n"/>
    </row>
    <row r="793" ht="15.75" customHeight="1" s="120">
      <c r="H793" s="28" t="n"/>
      <c r="I793" s="28" t="n"/>
      <c r="J793" s="28" t="n"/>
    </row>
    <row r="794" ht="15.75" customHeight="1" s="120">
      <c r="H794" s="28" t="n"/>
      <c r="I794" s="28" t="n"/>
      <c r="J794" s="28" t="n"/>
    </row>
    <row r="795" ht="15.75" customHeight="1" s="120">
      <c r="H795" s="28" t="n"/>
      <c r="I795" s="28" t="n"/>
      <c r="J795" s="28" t="n"/>
    </row>
    <row r="796" ht="15.75" customHeight="1" s="120">
      <c r="H796" s="28" t="n"/>
      <c r="I796" s="28" t="n"/>
      <c r="J796" s="28" t="n"/>
    </row>
    <row r="797" ht="15.75" customHeight="1" s="120">
      <c r="H797" s="28" t="n"/>
      <c r="I797" s="28" t="n"/>
      <c r="J797" s="28" t="n"/>
    </row>
    <row r="798" ht="15.75" customHeight="1" s="120">
      <c r="H798" s="28" t="n"/>
      <c r="I798" s="28" t="n"/>
      <c r="J798" s="28" t="n"/>
    </row>
    <row r="799" ht="15.75" customHeight="1" s="120">
      <c r="H799" s="28" t="n"/>
      <c r="I799" s="28" t="n"/>
      <c r="J799" s="28" t="n"/>
    </row>
    <row r="800" ht="15.75" customHeight="1" s="120">
      <c r="H800" s="28" t="n"/>
      <c r="I800" s="28" t="n"/>
      <c r="J800" s="28" t="n"/>
    </row>
    <row r="801" ht="15.75" customHeight="1" s="120">
      <c r="H801" s="28" t="n"/>
      <c r="I801" s="28" t="n"/>
      <c r="J801" s="28" t="n"/>
    </row>
    <row r="802" ht="15.75" customHeight="1" s="120">
      <c r="H802" s="28" t="n"/>
      <c r="I802" s="28" t="n"/>
      <c r="J802" s="28" t="n"/>
    </row>
    <row r="803" ht="15.75" customHeight="1" s="120">
      <c r="H803" s="28" t="n"/>
      <c r="I803" s="28" t="n"/>
      <c r="J803" s="28" t="n"/>
    </row>
    <row r="804" ht="15.75" customHeight="1" s="120">
      <c r="H804" s="28" t="n"/>
      <c r="I804" s="28" t="n"/>
      <c r="J804" s="28" t="n"/>
    </row>
    <row r="805" ht="15.75" customHeight="1" s="120">
      <c r="H805" s="28" t="n"/>
      <c r="I805" s="28" t="n"/>
      <c r="J805" s="28" t="n"/>
    </row>
    <row r="806" ht="15.75" customHeight="1" s="120">
      <c r="H806" s="28" t="n"/>
      <c r="I806" s="28" t="n"/>
      <c r="J806" s="28" t="n"/>
    </row>
    <row r="807" ht="15.75" customHeight="1" s="120">
      <c r="H807" s="28" t="n"/>
      <c r="I807" s="28" t="n"/>
      <c r="J807" s="28" t="n"/>
    </row>
    <row r="808" ht="15.75" customHeight="1" s="120">
      <c r="H808" s="28" t="n"/>
      <c r="I808" s="28" t="n"/>
      <c r="J808" s="28" t="n"/>
    </row>
    <row r="809" ht="15.75" customHeight="1" s="120">
      <c r="H809" s="28" t="n"/>
      <c r="I809" s="28" t="n"/>
      <c r="J809" s="28" t="n"/>
    </row>
    <row r="810" ht="15.75" customHeight="1" s="120">
      <c r="H810" s="28" t="n"/>
      <c r="I810" s="28" t="n"/>
      <c r="J810" s="28" t="n"/>
    </row>
    <row r="811" ht="15.75" customHeight="1" s="120">
      <c r="H811" s="28" t="n"/>
      <c r="I811" s="28" t="n"/>
      <c r="J811" s="28" t="n"/>
    </row>
    <row r="812" ht="15.75" customHeight="1" s="120">
      <c r="H812" s="28" t="n"/>
      <c r="I812" s="28" t="n"/>
      <c r="J812" s="28" t="n"/>
    </row>
    <row r="813" ht="15.75" customHeight="1" s="120">
      <c r="H813" s="28" t="n"/>
      <c r="I813" s="28" t="n"/>
      <c r="J813" s="28" t="n"/>
    </row>
    <row r="814" ht="15.75" customHeight="1" s="120">
      <c r="H814" s="28" t="n"/>
      <c r="I814" s="28" t="n"/>
      <c r="J814" s="28" t="n"/>
    </row>
    <row r="815" ht="15.75" customHeight="1" s="120">
      <c r="H815" s="28" t="n"/>
      <c r="I815" s="28" t="n"/>
      <c r="J815" s="28" t="n"/>
    </row>
    <row r="816" ht="15.75" customHeight="1" s="120">
      <c r="H816" s="28" t="n"/>
      <c r="I816" s="28" t="n"/>
      <c r="J816" s="28" t="n"/>
    </row>
    <row r="817" ht="15.75" customHeight="1" s="120">
      <c r="H817" s="28" t="n"/>
      <c r="I817" s="28" t="n"/>
      <c r="J817" s="28" t="n"/>
    </row>
    <row r="818" ht="15.75" customHeight="1" s="120">
      <c r="H818" s="28" t="n"/>
      <c r="I818" s="28" t="n"/>
      <c r="J818" s="28" t="n"/>
    </row>
    <row r="819" ht="15.75" customHeight="1" s="120">
      <c r="H819" s="28" t="n"/>
      <c r="I819" s="28" t="n"/>
      <c r="J819" s="28" t="n"/>
    </row>
    <row r="820" ht="15.75" customHeight="1" s="120">
      <c r="H820" s="28" t="n"/>
      <c r="I820" s="28" t="n"/>
      <c r="J820" s="28" t="n"/>
    </row>
    <row r="821" ht="15.75" customHeight="1" s="120">
      <c r="H821" s="28" t="n"/>
      <c r="I821" s="28" t="n"/>
      <c r="J821" s="28" t="n"/>
    </row>
    <row r="822" ht="15.75" customHeight="1" s="120">
      <c r="H822" s="28" t="n"/>
      <c r="I822" s="28" t="n"/>
      <c r="J822" s="28" t="n"/>
    </row>
    <row r="823" ht="15.75" customHeight="1" s="120">
      <c r="H823" s="28" t="n"/>
      <c r="I823" s="28" t="n"/>
      <c r="J823" s="28" t="n"/>
    </row>
    <row r="824" ht="15.75" customHeight="1" s="120">
      <c r="H824" s="28" t="n"/>
      <c r="I824" s="28" t="n"/>
      <c r="J824" s="28" t="n"/>
    </row>
    <row r="825" ht="15.75" customHeight="1" s="120">
      <c r="H825" s="28" t="n"/>
      <c r="I825" s="28" t="n"/>
      <c r="J825" s="28" t="n"/>
    </row>
    <row r="826" ht="15.75" customHeight="1" s="120">
      <c r="H826" s="28" t="n"/>
      <c r="I826" s="28" t="n"/>
      <c r="J826" s="28" t="n"/>
    </row>
    <row r="827" ht="15.75" customHeight="1" s="120">
      <c r="H827" s="28" t="n"/>
      <c r="I827" s="28" t="n"/>
      <c r="J827" s="28" t="n"/>
    </row>
    <row r="828" ht="15.75" customHeight="1" s="120">
      <c r="H828" s="28" t="n"/>
      <c r="I828" s="28" t="n"/>
      <c r="J828" s="28" t="n"/>
    </row>
    <row r="829" ht="15.75" customHeight="1" s="120">
      <c r="H829" s="28" t="n"/>
      <c r="I829" s="28" t="n"/>
      <c r="J829" s="28" t="n"/>
    </row>
    <row r="830" ht="15.75" customHeight="1" s="120">
      <c r="H830" s="28" t="n"/>
      <c r="I830" s="28" t="n"/>
      <c r="J830" s="28" t="n"/>
    </row>
    <row r="831" ht="15.75" customHeight="1" s="120">
      <c r="H831" s="28" t="n"/>
      <c r="I831" s="28" t="n"/>
      <c r="J831" s="28" t="n"/>
    </row>
    <row r="832" ht="15.75" customHeight="1" s="120">
      <c r="H832" s="28" t="n"/>
      <c r="I832" s="28" t="n"/>
      <c r="J832" s="28" t="n"/>
    </row>
    <row r="833" ht="15.75" customHeight="1" s="120">
      <c r="H833" s="28" t="n"/>
      <c r="I833" s="28" t="n"/>
      <c r="J833" s="28" t="n"/>
    </row>
    <row r="834" ht="15.75" customHeight="1" s="120">
      <c r="H834" s="28" t="n"/>
      <c r="I834" s="28" t="n"/>
      <c r="J834" s="28" t="n"/>
    </row>
    <row r="835" ht="15.75" customHeight="1" s="120">
      <c r="H835" s="28" t="n"/>
      <c r="I835" s="28" t="n"/>
      <c r="J835" s="28" t="n"/>
    </row>
    <row r="836" ht="15.75" customHeight="1" s="120">
      <c r="H836" s="28" t="n"/>
      <c r="I836" s="28" t="n"/>
      <c r="J836" s="28" t="n"/>
    </row>
    <row r="837" ht="15.75" customHeight="1" s="120">
      <c r="H837" s="28" t="n"/>
      <c r="I837" s="28" t="n"/>
      <c r="J837" s="28" t="n"/>
    </row>
    <row r="838" ht="15.75" customHeight="1" s="120">
      <c r="H838" s="28" t="n"/>
      <c r="I838" s="28" t="n"/>
      <c r="J838" s="28" t="n"/>
    </row>
    <row r="839" ht="15.75" customHeight="1" s="120">
      <c r="H839" s="28" t="n"/>
      <c r="I839" s="28" t="n"/>
      <c r="J839" s="28" t="n"/>
    </row>
    <row r="840" ht="15.75" customHeight="1" s="120">
      <c r="H840" s="28" t="n"/>
      <c r="I840" s="28" t="n"/>
      <c r="J840" s="28" t="n"/>
    </row>
    <row r="841" ht="15.75" customHeight="1" s="120">
      <c r="H841" s="28" t="n"/>
      <c r="I841" s="28" t="n"/>
      <c r="J841" s="28" t="n"/>
    </row>
    <row r="842" ht="15.75" customHeight="1" s="120">
      <c r="H842" s="28" t="n"/>
      <c r="I842" s="28" t="n"/>
      <c r="J842" s="28" t="n"/>
    </row>
    <row r="843" ht="15.75" customHeight="1" s="120">
      <c r="H843" s="28" t="n"/>
      <c r="I843" s="28" t="n"/>
      <c r="J843" s="28" t="n"/>
    </row>
    <row r="844" ht="15.75" customHeight="1" s="120">
      <c r="H844" s="28" t="n"/>
      <c r="I844" s="28" t="n"/>
      <c r="J844" s="28" t="n"/>
    </row>
    <row r="845" ht="15.75" customHeight="1" s="120">
      <c r="H845" s="28" t="n"/>
      <c r="I845" s="28" t="n"/>
      <c r="J845" s="28" t="n"/>
    </row>
    <row r="846" ht="15.75" customHeight="1" s="120">
      <c r="H846" s="28" t="n"/>
      <c r="I846" s="28" t="n"/>
      <c r="J846" s="28" t="n"/>
    </row>
    <row r="847" ht="15.75" customHeight="1" s="120">
      <c r="H847" s="28" t="n"/>
      <c r="I847" s="28" t="n"/>
      <c r="J847" s="28" t="n"/>
    </row>
    <row r="848" ht="15.75" customHeight="1" s="120">
      <c r="H848" s="28" t="n"/>
      <c r="I848" s="28" t="n"/>
      <c r="J848" s="28" t="n"/>
    </row>
    <row r="849" ht="15.75" customHeight="1" s="120">
      <c r="H849" s="28" t="n"/>
      <c r="I849" s="28" t="n"/>
      <c r="J849" s="28" t="n"/>
    </row>
    <row r="850" ht="15.75" customHeight="1" s="120">
      <c r="H850" s="28" t="n"/>
      <c r="I850" s="28" t="n"/>
      <c r="J850" s="28" t="n"/>
    </row>
    <row r="851" ht="15.75" customHeight="1" s="120">
      <c r="H851" s="28" t="n"/>
      <c r="I851" s="28" t="n"/>
      <c r="J851" s="28" t="n"/>
    </row>
    <row r="852" ht="15.75" customHeight="1" s="120">
      <c r="H852" s="28" t="n"/>
      <c r="I852" s="28" t="n"/>
      <c r="J852" s="28" t="n"/>
    </row>
    <row r="853" ht="15.75" customHeight="1" s="120">
      <c r="H853" s="28" t="n"/>
      <c r="I853" s="28" t="n"/>
      <c r="J853" s="28" t="n"/>
    </row>
    <row r="854" ht="15.75" customHeight="1" s="120">
      <c r="H854" s="28" t="n"/>
      <c r="I854" s="28" t="n"/>
      <c r="J854" s="28" t="n"/>
    </row>
    <row r="855" ht="15.75" customHeight="1" s="120">
      <c r="H855" s="28" t="n"/>
      <c r="I855" s="28" t="n"/>
      <c r="J855" s="28" t="n"/>
    </row>
    <row r="856" ht="15.75" customHeight="1" s="120">
      <c r="H856" s="28" t="n"/>
      <c r="I856" s="28" t="n"/>
      <c r="J856" s="28" t="n"/>
    </row>
    <row r="857" ht="15.75" customHeight="1" s="120">
      <c r="H857" s="28" t="n"/>
      <c r="I857" s="28" t="n"/>
      <c r="J857" s="28" t="n"/>
    </row>
    <row r="858" ht="15.75" customHeight="1" s="120">
      <c r="H858" s="28" t="n"/>
      <c r="I858" s="28" t="n"/>
      <c r="J858" s="28" t="n"/>
    </row>
    <row r="859" ht="15.75" customHeight="1" s="120">
      <c r="H859" s="28" t="n"/>
      <c r="I859" s="28" t="n"/>
      <c r="J859" s="28" t="n"/>
    </row>
    <row r="860" ht="15.75" customHeight="1" s="120">
      <c r="H860" s="28" t="n"/>
      <c r="I860" s="28" t="n"/>
      <c r="J860" s="28" t="n"/>
    </row>
    <row r="861" ht="15.75" customHeight="1" s="120">
      <c r="H861" s="28" t="n"/>
      <c r="I861" s="28" t="n"/>
      <c r="J861" s="28" t="n"/>
    </row>
    <row r="862" ht="15.75" customHeight="1" s="120">
      <c r="H862" s="28" t="n"/>
      <c r="I862" s="28" t="n"/>
      <c r="J862" s="28" t="n"/>
    </row>
    <row r="863" ht="15.75" customHeight="1" s="120">
      <c r="H863" s="28" t="n"/>
      <c r="I863" s="28" t="n"/>
      <c r="J863" s="28" t="n"/>
    </row>
    <row r="864" ht="15.75" customHeight="1" s="120">
      <c r="H864" s="28" t="n"/>
      <c r="I864" s="28" t="n"/>
      <c r="J864" s="28" t="n"/>
    </row>
    <row r="865" ht="15.75" customHeight="1" s="120">
      <c r="H865" s="28" t="n"/>
      <c r="I865" s="28" t="n"/>
      <c r="J865" s="28" t="n"/>
    </row>
    <row r="866" ht="15.75" customHeight="1" s="120">
      <c r="H866" s="28" t="n"/>
      <c r="I866" s="28" t="n"/>
      <c r="J866" s="28" t="n"/>
    </row>
    <row r="867" ht="15.75" customHeight="1" s="120">
      <c r="H867" s="28" t="n"/>
      <c r="I867" s="28" t="n"/>
      <c r="J867" s="28" t="n"/>
    </row>
    <row r="868" ht="15.75" customHeight="1" s="120">
      <c r="H868" s="28" t="n"/>
      <c r="I868" s="28" t="n"/>
      <c r="J868" s="28" t="n"/>
    </row>
    <row r="869" ht="15.75" customHeight="1" s="120">
      <c r="H869" s="28" t="n"/>
      <c r="I869" s="28" t="n"/>
      <c r="J869" s="28" t="n"/>
    </row>
    <row r="870" ht="15.75" customHeight="1" s="120">
      <c r="H870" s="28" t="n"/>
      <c r="I870" s="28" t="n"/>
      <c r="J870" s="28" t="n"/>
    </row>
    <row r="871" ht="15.75" customHeight="1" s="120">
      <c r="H871" s="28" t="n"/>
      <c r="I871" s="28" t="n"/>
      <c r="J871" s="28" t="n"/>
    </row>
    <row r="872" ht="15.75" customHeight="1" s="120">
      <c r="H872" s="28" t="n"/>
      <c r="I872" s="28" t="n"/>
      <c r="J872" s="28" t="n"/>
    </row>
    <row r="873" ht="15.75" customHeight="1" s="120">
      <c r="H873" s="28" t="n"/>
      <c r="I873" s="28" t="n"/>
      <c r="J873" s="28" t="n"/>
    </row>
    <row r="874" ht="15.75" customHeight="1" s="120">
      <c r="H874" s="28" t="n"/>
      <c r="I874" s="28" t="n"/>
      <c r="J874" s="28" t="n"/>
    </row>
    <row r="875" ht="15.75" customHeight="1" s="120">
      <c r="H875" s="28" t="n"/>
      <c r="I875" s="28" t="n"/>
      <c r="J875" s="28" t="n"/>
    </row>
    <row r="876" ht="15.75" customHeight="1" s="120">
      <c r="H876" s="28" t="n"/>
      <c r="I876" s="28" t="n"/>
      <c r="J876" s="28" t="n"/>
    </row>
    <row r="877" ht="15.75" customHeight="1" s="120">
      <c r="H877" s="28" t="n"/>
      <c r="I877" s="28" t="n"/>
      <c r="J877" s="28" t="n"/>
    </row>
    <row r="878" ht="15.75" customHeight="1" s="120">
      <c r="H878" s="28" t="n"/>
      <c r="I878" s="28" t="n"/>
      <c r="J878" s="28" t="n"/>
    </row>
    <row r="879" ht="15.75" customHeight="1" s="120">
      <c r="H879" s="28" t="n"/>
      <c r="I879" s="28" t="n"/>
      <c r="J879" s="28" t="n"/>
    </row>
    <row r="880" ht="15.75" customHeight="1" s="120">
      <c r="H880" s="28" t="n"/>
      <c r="I880" s="28" t="n"/>
      <c r="J880" s="28" t="n"/>
    </row>
    <row r="881" ht="15.75" customHeight="1" s="120">
      <c r="H881" s="28" t="n"/>
      <c r="I881" s="28" t="n"/>
      <c r="J881" s="28" t="n"/>
    </row>
    <row r="882" ht="15.75" customHeight="1" s="120">
      <c r="H882" s="28" t="n"/>
      <c r="I882" s="28" t="n"/>
      <c r="J882" s="28" t="n"/>
    </row>
    <row r="883" ht="15.75" customHeight="1" s="120">
      <c r="H883" s="28" t="n"/>
      <c r="I883" s="28" t="n"/>
      <c r="J883" s="28" t="n"/>
    </row>
    <row r="884" ht="15.75" customHeight="1" s="120">
      <c r="H884" s="28" t="n"/>
      <c r="I884" s="28" t="n"/>
      <c r="J884" s="28" t="n"/>
    </row>
    <row r="885" ht="15.75" customHeight="1" s="120">
      <c r="H885" s="28" t="n"/>
      <c r="I885" s="28" t="n"/>
      <c r="J885" s="28" t="n"/>
    </row>
    <row r="886" ht="15.75" customHeight="1" s="120">
      <c r="H886" s="28" t="n"/>
      <c r="I886" s="28" t="n"/>
      <c r="J886" s="28" t="n"/>
    </row>
    <row r="887" ht="15.75" customHeight="1" s="120">
      <c r="H887" s="28" t="n"/>
      <c r="I887" s="28" t="n"/>
      <c r="J887" s="28" t="n"/>
    </row>
    <row r="888" ht="15.75" customHeight="1" s="120">
      <c r="H888" s="28" t="n"/>
      <c r="I888" s="28" t="n"/>
      <c r="J888" s="28" t="n"/>
    </row>
    <row r="889" ht="15.75" customHeight="1" s="120">
      <c r="H889" s="28" t="n"/>
      <c r="I889" s="28" t="n"/>
      <c r="J889" s="28" t="n"/>
    </row>
    <row r="890" ht="15.75" customHeight="1" s="120">
      <c r="H890" s="28" t="n"/>
      <c r="I890" s="28" t="n"/>
      <c r="J890" s="28" t="n"/>
    </row>
    <row r="891" ht="15.75" customHeight="1" s="120">
      <c r="H891" s="28" t="n"/>
      <c r="I891" s="28" t="n"/>
      <c r="J891" s="28" t="n"/>
    </row>
    <row r="892" ht="15.75" customHeight="1" s="120">
      <c r="H892" s="28" t="n"/>
      <c r="I892" s="28" t="n"/>
      <c r="J892" s="28" t="n"/>
    </row>
    <row r="893" ht="15.75" customHeight="1" s="120">
      <c r="H893" s="28" t="n"/>
      <c r="I893" s="28" t="n"/>
      <c r="J893" s="28" t="n"/>
    </row>
    <row r="894" ht="15.75" customHeight="1" s="120">
      <c r="H894" s="28" t="n"/>
      <c r="I894" s="28" t="n"/>
      <c r="J894" s="28" t="n"/>
    </row>
    <row r="895" ht="15.75" customHeight="1" s="120">
      <c r="H895" s="28" t="n"/>
      <c r="I895" s="28" t="n"/>
      <c r="J895" s="28" t="n"/>
    </row>
    <row r="896" ht="15.75" customHeight="1" s="120">
      <c r="H896" s="28" t="n"/>
      <c r="I896" s="28" t="n"/>
      <c r="J896" s="28" t="n"/>
    </row>
    <row r="897" ht="15.75" customHeight="1" s="120">
      <c r="H897" s="28" t="n"/>
      <c r="I897" s="28" t="n"/>
      <c r="J897" s="28" t="n"/>
    </row>
    <row r="898" ht="15.75" customHeight="1" s="120">
      <c r="H898" s="28" t="n"/>
      <c r="I898" s="28" t="n"/>
      <c r="J898" s="28" t="n"/>
    </row>
    <row r="899" ht="15.75" customHeight="1" s="120">
      <c r="H899" s="28" t="n"/>
      <c r="I899" s="28" t="n"/>
      <c r="J899" s="28" t="n"/>
    </row>
    <row r="900" ht="15.75" customHeight="1" s="120">
      <c r="H900" s="28" t="n"/>
      <c r="I900" s="28" t="n"/>
      <c r="J900" s="28" t="n"/>
    </row>
    <row r="901" ht="15.75" customHeight="1" s="120">
      <c r="H901" s="28" t="n"/>
      <c r="I901" s="28" t="n"/>
      <c r="J901" s="28" t="n"/>
    </row>
    <row r="902" ht="15.75" customHeight="1" s="120">
      <c r="H902" s="28" t="n"/>
      <c r="I902" s="28" t="n"/>
      <c r="J902" s="28" t="n"/>
    </row>
    <row r="903" ht="15.75" customHeight="1" s="120">
      <c r="H903" s="28" t="n"/>
      <c r="I903" s="28" t="n"/>
      <c r="J903" s="28" t="n"/>
    </row>
    <row r="904" ht="15.75" customHeight="1" s="120">
      <c r="H904" s="28" t="n"/>
      <c r="I904" s="28" t="n"/>
      <c r="J904" s="28" t="n"/>
    </row>
    <row r="905" ht="15.75" customHeight="1" s="120">
      <c r="H905" s="28" t="n"/>
      <c r="I905" s="28" t="n"/>
      <c r="J905" s="28" t="n"/>
    </row>
    <row r="906" ht="15.75" customHeight="1" s="120">
      <c r="H906" s="28" t="n"/>
      <c r="I906" s="28" t="n"/>
      <c r="J906" s="28" t="n"/>
    </row>
    <row r="907" ht="15.75" customHeight="1" s="120">
      <c r="H907" s="28" t="n"/>
      <c r="I907" s="28" t="n"/>
      <c r="J907" s="28" t="n"/>
    </row>
    <row r="908" ht="15.75" customHeight="1" s="120">
      <c r="H908" s="28" t="n"/>
      <c r="I908" s="28" t="n"/>
      <c r="J908" s="28" t="n"/>
    </row>
    <row r="909" ht="15.75" customHeight="1" s="120">
      <c r="H909" s="28" t="n"/>
      <c r="I909" s="28" t="n"/>
      <c r="J909" s="28" t="n"/>
    </row>
    <row r="910" ht="15.75" customHeight="1" s="120">
      <c r="H910" s="28" t="n"/>
      <c r="I910" s="28" t="n"/>
      <c r="J910" s="28" t="n"/>
    </row>
    <row r="911" ht="15.75" customHeight="1" s="120">
      <c r="H911" s="28" t="n"/>
      <c r="I911" s="28" t="n"/>
      <c r="J911" s="28" t="n"/>
    </row>
    <row r="912" ht="15.75" customHeight="1" s="120">
      <c r="H912" s="28" t="n"/>
      <c r="I912" s="28" t="n"/>
      <c r="J912" s="28" t="n"/>
    </row>
    <row r="913" ht="15.75" customHeight="1" s="120">
      <c r="H913" s="28" t="n"/>
      <c r="I913" s="28" t="n"/>
      <c r="J913" s="28" t="n"/>
    </row>
    <row r="914" ht="15.75" customHeight="1" s="120">
      <c r="H914" s="28" t="n"/>
      <c r="I914" s="28" t="n"/>
      <c r="J914" s="28" t="n"/>
    </row>
    <row r="915" ht="15.75" customHeight="1" s="120">
      <c r="H915" s="28" t="n"/>
      <c r="I915" s="28" t="n"/>
      <c r="J915" s="28" t="n"/>
    </row>
    <row r="916" ht="15.75" customHeight="1" s="120">
      <c r="H916" s="28" t="n"/>
      <c r="I916" s="28" t="n"/>
      <c r="J916" s="28" t="n"/>
    </row>
    <row r="917" ht="15.75" customHeight="1" s="120">
      <c r="H917" s="28" t="n"/>
      <c r="I917" s="28" t="n"/>
      <c r="J917" s="28" t="n"/>
    </row>
    <row r="918" ht="15.75" customHeight="1" s="120">
      <c r="H918" s="28" t="n"/>
      <c r="I918" s="28" t="n"/>
      <c r="J918" s="28" t="n"/>
    </row>
    <row r="919" ht="15.75" customHeight="1" s="120">
      <c r="H919" s="28" t="n"/>
      <c r="I919" s="28" t="n"/>
      <c r="J919" s="28" t="n"/>
    </row>
    <row r="920" ht="15.75" customHeight="1" s="120">
      <c r="H920" s="28" t="n"/>
      <c r="I920" s="28" t="n"/>
      <c r="J920" s="28" t="n"/>
    </row>
    <row r="921" ht="15.75" customHeight="1" s="120">
      <c r="H921" s="28" t="n"/>
      <c r="I921" s="28" t="n"/>
      <c r="J921" s="28" t="n"/>
    </row>
    <row r="922" ht="15.75" customHeight="1" s="120">
      <c r="H922" s="28" t="n"/>
      <c r="I922" s="28" t="n"/>
      <c r="J922" s="28" t="n"/>
    </row>
    <row r="923" ht="15.75" customHeight="1" s="120">
      <c r="H923" s="28" t="n"/>
      <c r="I923" s="28" t="n"/>
      <c r="J923" s="28" t="n"/>
    </row>
    <row r="924" ht="15.75" customHeight="1" s="120">
      <c r="H924" s="28" t="n"/>
      <c r="I924" s="28" t="n"/>
      <c r="J924" s="28" t="n"/>
    </row>
    <row r="925" ht="15.75" customHeight="1" s="120">
      <c r="H925" s="28" t="n"/>
      <c r="I925" s="28" t="n"/>
      <c r="J925" s="28" t="n"/>
    </row>
    <row r="926" ht="15.75" customHeight="1" s="120">
      <c r="H926" s="28" t="n"/>
      <c r="I926" s="28" t="n"/>
      <c r="J926" s="28" t="n"/>
    </row>
    <row r="927" ht="15.75" customHeight="1" s="120">
      <c r="H927" s="28" t="n"/>
      <c r="I927" s="28" t="n"/>
      <c r="J927" s="28" t="n"/>
    </row>
    <row r="928" ht="15.75" customHeight="1" s="120">
      <c r="H928" s="28" t="n"/>
      <c r="I928" s="28" t="n"/>
      <c r="J928" s="28" t="n"/>
    </row>
    <row r="929" ht="15.75" customHeight="1" s="120">
      <c r="H929" s="28" t="n"/>
      <c r="I929" s="28" t="n"/>
      <c r="J929" s="28" t="n"/>
    </row>
    <row r="930" ht="15.75" customHeight="1" s="120">
      <c r="H930" s="28" t="n"/>
      <c r="I930" s="28" t="n"/>
      <c r="J930" s="28" t="n"/>
    </row>
    <row r="931" ht="15.75" customHeight="1" s="120">
      <c r="H931" s="28" t="n"/>
      <c r="I931" s="28" t="n"/>
      <c r="J931" s="28" t="n"/>
    </row>
    <row r="932" ht="15.75" customHeight="1" s="120">
      <c r="H932" s="28" t="n"/>
      <c r="I932" s="28" t="n"/>
      <c r="J932" s="28" t="n"/>
    </row>
    <row r="933" ht="15.75" customHeight="1" s="120">
      <c r="H933" s="28" t="n"/>
      <c r="I933" s="28" t="n"/>
      <c r="J933" s="28" t="n"/>
    </row>
    <row r="934" ht="15.75" customHeight="1" s="120">
      <c r="H934" s="28" t="n"/>
      <c r="I934" s="28" t="n"/>
      <c r="J934" s="28" t="n"/>
    </row>
    <row r="935" ht="15.75" customHeight="1" s="120">
      <c r="H935" s="28" t="n"/>
      <c r="I935" s="28" t="n"/>
      <c r="J935" s="28" t="n"/>
    </row>
    <row r="936" ht="15.75" customHeight="1" s="120">
      <c r="H936" s="28" t="n"/>
      <c r="I936" s="28" t="n"/>
      <c r="J936" s="28" t="n"/>
    </row>
    <row r="937" ht="15.75" customHeight="1" s="120">
      <c r="H937" s="28" t="n"/>
      <c r="I937" s="28" t="n"/>
      <c r="J937" s="28" t="n"/>
    </row>
    <row r="938" ht="15.75" customHeight="1" s="120">
      <c r="H938" s="28" t="n"/>
      <c r="I938" s="28" t="n"/>
      <c r="J938" s="28" t="n"/>
    </row>
    <row r="939" ht="15.75" customHeight="1" s="120">
      <c r="H939" s="28" t="n"/>
      <c r="I939" s="28" t="n"/>
      <c r="J939" s="28" t="n"/>
    </row>
    <row r="940" ht="15.75" customHeight="1" s="120">
      <c r="H940" s="28" t="n"/>
      <c r="I940" s="28" t="n"/>
      <c r="J940" s="28" t="n"/>
    </row>
    <row r="941" ht="15.75" customHeight="1" s="120">
      <c r="H941" s="28" t="n"/>
      <c r="I941" s="28" t="n"/>
      <c r="J941" s="28" t="n"/>
    </row>
    <row r="942" ht="15.75" customHeight="1" s="120">
      <c r="H942" s="28" t="n"/>
      <c r="I942" s="28" t="n"/>
      <c r="J942" s="28" t="n"/>
    </row>
    <row r="943" ht="15.75" customHeight="1" s="120">
      <c r="H943" s="28" t="n"/>
      <c r="I943" s="28" t="n"/>
      <c r="J943" s="28" t="n"/>
    </row>
    <row r="944" ht="15.75" customHeight="1" s="120">
      <c r="H944" s="28" t="n"/>
      <c r="I944" s="28" t="n"/>
      <c r="J944" s="28" t="n"/>
    </row>
    <row r="945" ht="15.75" customHeight="1" s="120">
      <c r="H945" s="28" t="n"/>
      <c r="I945" s="28" t="n"/>
      <c r="J945" s="28" t="n"/>
    </row>
    <row r="946" ht="15.75" customHeight="1" s="120">
      <c r="H946" s="28" t="n"/>
      <c r="I946" s="28" t="n"/>
      <c r="J946" s="28" t="n"/>
    </row>
    <row r="947" ht="15.75" customHeight="1" s="120">
      <c r="H947" s="28" t="n"/>
      <c r="I947" s="28" t="n"/>
      <c r="J947" s="28" t="n"/>
    </row>
    <row r="948" ht="15.75" customHeight="1" s="120">
      <c r="H948" s="28" t="n"/>
      <c r="I948" s="28" t="n"/>
      <c r="J948" s="28" t="n"/>
    </row>
    <row r="949" ht="15.75" customHeight="1" s="120">
      <c r="H949" s="28" t="n"/>
      <c r="I949" s="28" t="n"/>
      <c r="J949" s="28" t="n"/>
    </row>
    <row r="950" ht="15.75" customHeight="1" s="120">
      <c r="H950" s="28" t="n"/>
      <c r="I950" s="28" t="n"/>
      <c r="J950" s="28" t="n"/>
    </row>
    <row r="951" ht="15.75" customHeight="1" s="120">
      <c r="H951" s="28" t="n"/>
      <c r="I951" s="28" t="n"/>
      <c r="J951" s="28" t="n"/>
    </row>
    <row r="952" ht="15.75" customHeight="1" s="120">
      <c r="H952" s="28" t="n"/>
      <c r="I952" s="28" t="n"/>
      <c r="J952" s="28" t="n"/>
    </row>
    <row r="953" ht="15.75" customHeight="1" s="120">
      <c r="H953" s="28" t="n"/>
      <c r="I953" s="28" t="n"/>
      <c r="J953" s="28" t="n"/>
    </row>
    <row r="954" ht="15.75" customHeight="1" s="120">
      <c r="H954" s="28" t="n"/>
      <c r="I954" s="28" t="n"/>
      <c r="J954" s="28" t="n"/>
    </row>
    <row r="955" ht="15.75" customHeight="1" s="120">
      <c r="H955" s="28" t="n"/>
      <c r="I955" s="28" t="n"/>
      <c r="J955" s="28" t="n"/>
    </row>
    <row r="956" ht="15.75" customHeight="1" s="120">
      <c r="H956" s="28" t="n"/>
      <c r="I956" s="28" t="n"/>
      <c r="J956" s="28" t="n"/>
    </row>
    <row r="957" ht="15.75" customHeight="1" s="120">
      <c r="H957" s="28" t="n"/>
      <c r="I957" s="28" t="n"/>
      <c r="J957" s="28" t="n"/>
    </row>
    <row r="958" ht="15.75" customHeight="1" s="120">
      <c r="H958" s="28" t="n"/>
      <c r="I958" s="28" t="n"/>
      <c r="J958" s="28" t="n"/>
    </row>
    <row r="959" ht="15.75" customHeight="1" s="120">
      <c r="H959" s="28" t="n"/>
      <c r="I959" s="28" t="n"/>
      <c r="J959" s="28" t="n"/>
    </row>
    <row r="960" ht="15.75" customHeight="1" s="120">
      <c r="H960" s="28" t="n"/>
      <c r="I960" s="28" t="n"/>
      <c r="J960" s="28" t="n"/>
    </row>
    <row r="961" ht="15.75" customHeight="1" s="120">
      <c r="H961" s="28" t="n"/>
      <c r="I961" s="28" t="n"/>
      <c r="J961" s="28" t="n"/>
    </row>
    <row r="962" ht="15.75" customHeight="1" s="120">
      <c r="H962" s="28" t="n"/>
      <c r="I962" s="28" t="n"/>
      <c r="J962" s="28" t="n"/>
    </row>
    <row r="963" ht="15.75" customHeight="1" s="120">
      <c r="H963" s="28" t="n"/>
      <c r="I963" s="28" t="n"/>
      <c r="J963" s="28" t="n"/>
    </row>
    <row r="964" ht="15.75" customHeight="1" s="120">
      <c r="H964" s="28" t="n"/>
      <c r="I964" s="28" t="n"/>
      <c r="J964" s="28" t="n"/>
    </row>
    <row r="965" ht="15.75" customHeight="1" s="120">
      <c r="H965" s="28" t="n"/>
      <c r="I965" s="28" t="n"/>
      <c r="J965" s="28" t="n"/>
    </row>
    <row r="966" ht="15.75" customHeight="1" s="120">
      <c r="H966" s="28" t="n"/>
      <c r="I966" s="28" t="n"/>
      <c r="J966" s="28" t="n"/>
    </row>
    <row r="967" ht="15.75" customHeight="1" s="120">
      <c r="H967" s="28" t="n"/>
      <c r="I967" s="28" t="n"/>
      <c r="J967" s="28" t="n"/>
    </row>
    <row r="968" ht="15.75" customHeight="1" s="120">
      <c r="H968" s="28" t="n"/>
      <c r="I968" s="28" t="n"/>
      <c r="J968" s="28" t="n"/>
    </row>
    <row r="969" ht="15.75" customHeight="1" s="120">
      <c r="H969" s="28" t="n"/>
      <c r="I969" s="28" t="n"/>
      <c r="J969" s="28" t="n"/>
    </row>
    <row r="970" ht="15.75" customHeight="1" s="120">
      <c r="H970" s="28" t="n"/>
      <c r="I970" s="28" t="n"/>
      <c r="J970" s="28" t="n"/>
    </row>
    <row r="971" ht="15.75" customHeight="1" s="120">
      <c r="H971" s="28" t="n"/>
      <c r="I971" s="28" t="n"/>
      <c r="J971" s="28" t="n"/>
    </row>
    <row r="972" ht="15.75" customHeight="1" s="120">
      <c r="H972" s="28" t="n"/>
      <c r="I972" s="28" t="n"/>
      <c r="J972" s="28" t="n"/>
    </row>
    <row r="973" ht="15.75" customHeight="1" s="120">
      <c r="H973" s="28" t="n"/>
      <c r="I973" s="28" t="n"/>
      <c r="J973" s="28" t="n"/>
    </row>
    <row r="974" ht="15.75" customHeight="1" s="120">
      <c r="H974" s="28" t="n"/>
      <c r="I974" s="28" t="n"/>
      <c r="J974" s="28" t="n"/>
    </row>
    <row r="975" ht="15.75" customHeight="1" s="120">
      <c r="H975" s="28" t="n"/>
      <c r="I975" s="28" t="n"/>
      <c r="J975" s="28" t="n"/>
    </row>
    <row r="976" ht="15.75" customHeight="1" s="120">
      <c r="H976" s="28" t="n"/>
      <c r="I976" s="28" t="n"/>
      <c r="J976" s="28" t="n"/>
    </row>
    <row r="977" ht="15.75" customHeight="1" s="120">
      <c r="H977" s="28" t="n"/>
      <c r="I977" s="28" t="n"/>
      <c r="J977" s="28" t="n"/>
    </row>
    <row r="978" ht="15.75" customHeight="1" s="120">
      <c r="H978" s="28" t="n"/>
      <c r="I978" s="28" t="n"/>
      <c r="J978" s="28" t="n"/>
    </row>
    <row r="979" ht="15.75" customHeight="1" s="120">
      <c r="H979" s="28" t="n"/>
      <c r="I979" s="28" t="n"/>
      <c r="J979" s="28" t="n"/>
    </row>
    <row r="980" ht="15.75" customHeight="1" s="120">
      <c r="H980" s="28" t="n"/>
      <c r="I980" s="28" t="n"/>
      <c r="J980" s="28" t="n"/>
    </row>
    <row r="981" ht="15.75" customHeight="1" s="120">
      <c r="H981" s="28" t="n"/>
      <c r="I981" s="28" t="n"/>
      <c r="J981" s="28" t="n"/>
    </row>
    <row r="982" ht="15.75" customHeight="1" s="120">
      <c r="H982" s="28" t="n"/>
      <c r="I982" s="28" t="n"/>
      <c r="J982" s="28" t="n"/>
    </row>
    <row r="983" ht="15.75" customHeight="1" s="120">
      <c r="H983" s="28" t="n"/>
      <c r="I983" s="28" t="n"/>
      <c r="J983" s="28" t="n"/>
    </row>
    <row r="984" ht="15.75" customHeight="1" s="120">
      <c r="H984" s="28" t="n"/>
      <c r="I984" s="28" t="n"/>
      <c r="J984" s="28" t="n"/>
    </row>
    <row r="985" ht="15.75" customHeight="1" s="120">
      <c r="H985" s="28" t="n"/>
      <c r="I985" s="28" t="n"/>
      <c r="J985" s="28" t="n"/>
    </row>
    <row r="986" ht="15.75" customHeight="1" s="120">
      <c r="H986" s="28" t="n"/>
      <c r="I986" s="28" t="n"/>
      <c r="J986" s="28" t="n"/>
    </row>
    <row r="987" ht="15.75" customHeight="1" s="120">
      <c r="H987" s="28" t="n"/>
      <c r="I987" s="28" t="n"/>
      <c r="J987" s="28" t="n"/>
    </row>
    <row r="988" ht="15.75" customHeight="1" s="120">
      <c r="H988" s="28" t="n"/>
      <c r="I988" s="28" t="n"/>
      <c r="J988" s="28" t="n"/>
    </row>
    <row r="989" ht="15.75" customHeight="1" s="120">
      <c r="H989" s="28" t="n"/>
      <c r="I989" s="28" t="n"/>
      <c r="J989" s="28" t="n"/>
    </row>
    <row r="990" ht="15.75" customHeight="1" s="120">
      <c r="H990" s="28" t="n"/>
      <c r="I990" s="28" t="n"/>
      <c r="J990" s="28" t="n"/>
    </row>
    <row r="991" ht="15.75" customHeight="1" s="120">
      <c r="H991" s="28" t="n"/>
      <c r="I991" s="28" t="n"/>
      <c r="J991" s="28" t="n"/>
    </row>
    <row r="992" ht="15.75" customHeight="1" s="120">
      <c r="H992" s="28" t="n"/>
      <c r="I992" s="28" t="n"/>
      <c r="J992" s="28" t="n"/>
    </row>
    <row r="993" ht="15.75" customHeight="1" s="120">
      <c r="H993" s="28" t="n"/>
      <c r="I993" s="28" t="n"/>
      <c r="J993" s="28" t="n"/>
    </row>
    <row r="994" ht="15.75" customHeight="1" s="120">
      <c r="H994" s="28" t="n"/>
      <c r="I994" s="28" t="n"/>
      <c r="J994" s="28" t="n"/>
    </row>
    <row r="995" ht="15.75" customHeight="1" s="120">
      <c r="H995" s="28" t="n"/>
      <c r="I995" s="28" t="n"/>
      <c r="J995" s="28" t="n"/>
    </row>
    <row r="996" ht="15.75" customHeight="1" s="120">
      <c r="H996" s="28" t="n"/>
      <c r="I996" s="28" t="n"/>
      <c r="J996" s="28" t="n"/>
    </row>
    <row r="997" ht="15.75" customHeight="1" s="120">
      <c r="H997" s="28" t="n"/>
      <c r="I997" s="28" t="n"/>
      <c r="J997" s="28" t="n"/>
    </row>
    <row r="998" ht="15.75" customHeight="1" s="120">
      <c r="H998" s="28" t="n"/>
      <c r="I998" s="28" t="n"/>
      <c r="J998" s="28" t="n"/>
    </row>
    <row r="999" ht="15.75" customHeight="1" s="120">
      <c r="H999" s="28" t="n"/>
      <c r="I999" s="28" t="n"/>
      <c r="J999" s="28" t="n"/>
    </row>
    <row r="1000" ht="15.75" customHeight="1" s="120">
      <c r="H1000" s="28" t="n"/>
      <c r="I1000" s="28" t="n"/>
      <c r="J1000" s="28" t="n"/>
    </row>
  </sheetData>
  <dataValidations count="1">
    <dataValidation sqref="A2" showErrorMessage="1" showInputMessage="1" allowBlank="0" type="list">
      <formula1>$C$2:$C$196</formula1>
    </dataValidation>
  </dataValidations>
  <pageMargins left="0.7" right="0.7" top="0.75" bottom="0.75" header="0" footer="0"/>
  <pageSetup orientation="landscape"/>
</worksheet>
</file>

<file path=xl/worksheets/sheet3.xml><?xml version="1.0" encoding="utf-8"?>
<worksheet xmlns="http://schemas.openxmlformats.org/spreadsheetml/2006/main">
  <sheetPr>
    <tabColor rgb="FF92D050"/>
    <outlinePr summaryBelow="1" summaryRight="1"/>
    <pageSetUpPr/>
  </sheetPr>
  <dimension ref="A1:J86"/>
  <sheetViews>
    <sheetView workbookViewId="0">
      <selection activeCell="A1" sqref="A1"/>
    </sheetView>
  </sheetViews>
  <sheetFormatPr baseColWidth="8" defaultColWidth="12.63" defaultRowHeight="15" customHeight="1"/>
  <cols>
    <col width="34.75" customWidth="1" style="120" min="1" max="1"/>
    <col width="10.63" customWidth="1" style="120" min="2" max="2"/>
    <col width="7.63" customWidth="1" style="120" min="3" max="26"/>
  </cols>
  <sheetData>
    <row r="1">
      <c r="A1" s="31" t="inlineStr">
        <is>
          <t>Non-Country Multipliers</t>
        </is>
      </c>
      <c r="B1" s="32" t="n"/>
    </row>
    <row r="3">
      <c r="A3" s="2" t="inlineStr">
        <is>
          <t>If you are adapting the EPS to model a region that is not a country, set the multipliers below</t>
        </is>
      </c>
    </row>
    <row r="4">
      <c r="A4" s="2" t="inlineStr">
        <is>
          <t>to indicate the share of industrial activity of each type that is in the modeled region relative</t>
        </is>
      </c>
    </row>
    <row r="5">
      <c r="A5" s="2" t="inlineStr">
        <is>
          <t>to the country selected on the "Country Selector" tab.</t>
        </is>
      </c>
    </row>
    <row r="7">
      <c r="A7" s="2" t="inlineStr">
        <is>
          <t>Use a value greater than 1 for a region that is larger than the selected country,</t>
        </is>
      </c>
    </row>
    <row r="8">
      <c r="A8" s="2" t="inlineStr">
        <is>
          <t>or use a value between zero and 1 for a region within the selected country.</t>
        </is>
      </c>
    </row>
    <row r="10">
      <c r="A10" s="33" t="inlineStr">
        <is>
          <t>Copy and paste the multipliers from indst/BPEiC below.  The multipliers here must match those in BPEiC.</t>
        </is>
      </c>
      <c r="B10" s="34" t="n"/>
      <c r="C10" s="34" t="n"/>
      <c r="D10" s="34" t="n"/>
      <c r="E10" s="34" t="n"/>
      <c r="F10" s="34" t="n"/>
      <c r="G10" s="34" t="n"/>
    </row>
    <row r="12">
      <c r="A12" s="35" t="inlineStr">
        <is>
          <t>Industry</t>
        </is>
      </c>
      <c r="B12" s="35" t="inlineStr">
        <is>
          <t>Gas</t>
        </is>
      </c>
      <c r="C12" s="36" t="n">
        <v>2015</v>
      </c>
      <c r="D12" s="35" t="n">
        <v>2020</v>
      </c>
      <c r="E12" s="36" t="n">
        <v>2025</v>
      </c>
      <c r="F12" s="35" t="n">
        <v>2030</v>
      </c>
      <c r="G12" s="36" t="n">
        <v>2035</v>
      </c>
      <c r="H12" s="35" t="n">
        <v>2040</v>
      </c>
      <c r="I12" s="36" t="n">
        <v>2045</v>
      </c>
      <c r="J12" s="35" t="n">
        <v>2050</v>
      </c>
    </row>
    <row r="13">
      <c r="A13" s="37" t="inlineStr">
        <is>
          <t>cement and other carbonates</t>
        </is>
      </c>
      <c r="B13" s="37" t="inlineStr">
        <is>
          <t>CO2</t>
        </is>
      </c>
      <c r="C13" s="38" t="n">
        <v>1</v>
      </c>
      <c r="D13" s="38" t="n">
        <v>1</v>
      </c>
      <c r="E13" s="38" t="n">
        <v>1</v>
      </c>
      <c r="F13" s="38" t="n">
        <v>1</v>
      </c>
      <c r="G13" s="38" t="n">
        <v>1</v>
      </c>
      <c r="H13" s="38" t="n">
        <v>1</v>
      </c>
      <c r="I13" s="38" t="n">
        <v>1</v>
      </c>
      <c r="J13" s="38" t="n">
        <v>1</v>
      </c>
    </row>
    <row r="14">
      <c r="A14" s="39" t="inlineStr">
        <is>
          <t>cement and other carbonates</t>
        </is>
      </c>
      <c r="B14" s="39" t="inlineStr">
        <is>
          <t>CH4</t>
        </is>
      </c>
      <c r="C14" s="40" t="n">
        <v>1</v>
      </c>
      <c r="D14" s="40" t="n">
        <v>1</v>
      </c>
      <c r="E14" s="40" t="n">
        <v>1</v>
      </c>
      <c r="F14" s="40" t="n">
        <v>1</v>
      </c>
      <c r="G14" s="40" t="n">
        <v>1</v>
      </c>
      <c r="H14" s="40" t="n">
        <v>1</v>
      </c>
      <c r="I14" s="40" t="n">
        <v>1</v>
      </c>
      <c r="J14" s="40" t="n">
        <v>1</v>
      </c>
    </row>
    <row r="15">
      <c r="A15" s="41" t="inlineStr">
        <is>
          <t>cement and other carbonates</t>
        </is>
      </c>
      <c r="B15" s="41" t="inlineStr">
        <is>
          <t>N2O</t>
        </is>
      </c>
      <c r="C15" s="42" t="n">
        <v>1</v>
      </c>
      <c r="D15" s="42" t="n">
        <v>1</v>
      </c>
      <c r="E15" s="42" t="n">
        <v>1</v>
      </c>
      <c r="F15" s="42" t="n">
        <v>1</v>
      </c>
      <c r="G15" s="42" t="n">
        <v>1</v>
      </c>
      <c r="H15" s="42" t="n">
        <v>1</v>
      </c>
      <c r="I15" s="42" t="n">
        <v>1</v>
      </c>
      <c r="J15" s="42" t="n">
        <v>1</v>
      </c>
    </row>
    <row r="16">
      <c r="A16" s="39" t="inlineStr">
        <is>
          <t>natural gas and petroleum systems</t>
        </is>
      </c>
      <c r="B16" s="39" t="inlineStr">
        <is>
          <t>CO2</t>
        </is>
      </c>
      <c r="C16" s="34" t="n">
        <v>1</v>
      </c>
      <c r="D16" s="34" t="n">
        <v>1</v>
      </c>
      <c r="E16" s="34" t="n">
        <v>1</v>
      </c>
      <c r="F16" s="34" t="n">
        <v>1</v>
      </c>
      <c r="G16" s="34" t="n">
        <v>1</v>
      </c>
      <c r="H16" s="34" t="n">
        <v>1</v>
      </c>
      <c r="I16" s="34" t="n">
        <v>1</v>
      </c>
      <c r="J16" s="34" t="n">
        <v>1</v>
      </c>
    </row>
    <row r="17">
      <c r="A17" s="39" t="inlineStr">
        <is>
          <t>natural gas and petroleum systems</t>
        </is>
      </c>
      <c r="B17" s="39" t="inlineStr">
        <is>
          <t>CH4</t>
        </is>
      </c>
      <c r="C17" s="34" t="n">
        <v>1</v>
      </c>
      <c r="D17" s="34" t="n">
        <v>1</v>
      </c>
      <c r="E17" s="34" t="n">
        <v>1</v>
      </c>
      <c r="F17" s="34" t="n">
        <v>1</v>
      </c>
      <c r="G17" s="34" t="n">
        <v>1</v>
      </c>
      <c r="H17" s="34" t="n">
        <v>1</v>
      </c>
      <c r="I17" s="34" t="n">
        <v>1</v>
      </c>
      <c r="J17" s="34" t="n">
        <v>1</v>
      </c>
    </row>
    <row r="18">
      <c r="A18" s="41" t="inlineStr">
        <is>
          <t>natural gas and petroleum systems</t>
        </is>
      </c>
      <c r="B18" s="39" t="inlineStr">
        <is>
          <t>N2O</t>
        </is>
      </c>
      <c r="C18" s="42" t="n">
        <v>1</v>
      </c>
      <c r="D18" s="42" t="n">
        <v>1</v>
      </c>
      <c r="E18" s="42" t="n">
        <v>1</v>
      </c>
      <c r="F18" s="42" t="n">
        <v>1</v>
      </c>
      <c r="G18" s="42" t="n">
        <v>1</v>
      </c>
      <c r="H18" s="42" t="n">
        <v>1</v>
      </c>
      <c r="I18" s="42" t="n">
        <v>1</v>
      </c>
      <c r="J18" s="42" t="n">
        <v>1</v>
      </c>
    </row>
    <row r="19">
      <c r="A19" s="37" t="inlineStr">
        <is>
          <t>iron and steel</t>
        </is>
      </c>
      <c r="B19" s="37" t="inlineStr">
        <is>
          <t>CO2</t>
        </is>
      </c>
      <c r="C19" s="38" t="n">
        <v>1</v>
      </c>
      <c r="D19" s="38" t="n">
        <v>1</v>
      </c>
      <c r="E19" s="38" t="n">
        <v>1</v>
      </c>
      <c r="F19" s="38" t="n">
        <v>1</v>
      </c>
      <c r="G19" s="38" t="n">
        <v>1</v>
      </c>
      <c r="H19" s="38" t="n">
        <v>1</v>
      </c>
      <c r="I19" s="38" t="n">
        <v>1</v>
      </c>
      <c r="J19" s="38" t="n">
        <v>1</v>
      </c>
    </row>
    <row r="20">
      <c r="A20" s="39" t="inlineStr">
        <is>
          <t>iron and steel</t>
        </is>
      </c>
      <c r="B20" s="39" t="inlineStr">
        <is>
          <t>CH4</t>
        </is>
      </c>
      <c r="C20" s="40" t="n">
        <v>1</v>
      </c>
      <c r="D20" s="40" t="n">
        <v>1</v>
      </c>
      <c r="E20" s="40" t="n">
        <v>1</v>
      </c>
      <c r="F20" s="40" t="n">
        <v>1</v>
      </c>
      <c r="G20" s="40" t="n">
        <v>1</v>
      </c>
      <c r="H20" s="40" t="n">
        <v>1</v>
      </c>
      <c r="I20" s="40" t="n">
        <v>1</v>
      </c>
      <c r="J20" s="40" t="n">
        <v>1</v>
      </c>
    </row>
    <row r="21" ht="15.75" customHeight="1" s="120">
      <c r="A21" s="41" t="inlineStr">
        <is>
          <t>iron and steel</t>
        </is>
      </c>
      <c r="B21" s="41" t="inlineStr">
        <is>
          <t>N2O</t>
        </is>
      </c>
      <c r="C21" s="42" t="n">
        <v>1</v>
      </c>
      <c r="D21" s="42" t="n">
        <v>1</v>
      </c>
      <c r="E21" s="42" t="n">
        <v>1</v>
      </c>
      <c r="F21" s="42" t="n">
        <v>1</v>
      </c>
      <c r="G21" s="42" t="n">
        <v>1</v>
      </c>
      <c r="H21" s="42" t="n">
        <v>1</v>
      </c>
      <c r="I21" s="42" t="n">
        <v>1</v>
      </c>
      <c r="J21" s="42" t="n">
        <v>1</v>
      </c>
    </row>
    <row r="22" ht="15.75" customHeight="1" s="120">
      <c r="A22" s="39" t="inlineStr">
        <is>
          <t>chemicals</t>
        </is>
      </c>
      <c r="B22" s="39" t="inlineStr">
        <is>
          <t>CO2</t>
        </is>
      </c>
      <c r="C22" s="34" t="n">
        <v>1</v>
      </c>
      <c r="D22" s="34" t="n">
        <v>1</v>
      </c>
      <c r="E22" s="34" t="n">
        <v>1</v>
      </c>
      <c r="F22" s="34" t="n">
        <v>1</v>
      </c>
      <c r="G22" s="34" t="n">
        <v>1</v>
      </c>
      <c r="H22" s="34" t="n">
        <v>1</v>
      </c>
      <c r="I22" s="34" t="n">
        <v>1</v>
      </c>
      <c r="J22" s="34" t="n">
        <v>1</v>
      </c>
    </row>
    <row r="23" ht="15.75" customHeight="1" s="120">
      <c r="A23" s="39" t="inlineStr">
        <is>
          <t>chemicals</t>
        </is>
      </c>
      <c r="B23" s="39" t="inlineStr">
        <is>
          <t>CH4</t>
        </is>
      </c>
      <c r="C23" s="40" t="n">
        <v>1</v>
      </c>
      <c r="D23" s="40" t="n">
        <v>1</v>
      </c>
      <c r="E23" s="40" t="n">
        <v>1</v>
      </c>
      <c r="F23" s="40" t="n">
        <v>1</v>
      </c>
      <c r="G23" s="40" t="n">
        <v>1</v>
      </c>
      <c r="H23" s="40" t="n">
        <v>1</v>
      </c>
      <c r="I23" s="40" t="n">
        <v>1</v>
      </c>
      <c r="J23" s="40" t="n">
        <v>1</v>
      </c>
    </row>
    <row r="24" ht="15.75" customHeight="1" s="120">
      <c r="A24" s="39" t="inlineStr">
        <is>
          <t>chemicals</t>
        </is>
      </c>
      <c r="B24" s="39" t="inlineStr">
        <is>
          <t>N2O</t>
        </is>
      </c>
      <c r="C24" s="34" t="n">
        <v>1</v>
      </c>
      <c r="D24" s="34" t="n">
        <v>1</v>
      </c>
      <c r="E24" s="34" t="n">
        <v>1</v>
      </c>
      <c r="F24" s="34" t="n">
        <v>1</v>
      </c>
      <c r="G24" s="34" t="n">
        <v>1</v>
      </c>
      <c r="H24" s="34" t="n">
        <v>1</v>
      </c>
      <c r="I24" s="34" t="n">
        <v>1</v>
      </c>
      <c r="J24" s="34" t="n">
        <v>1</v>
      </c>
    </row>
    <row r="25" ht="15.75" customHeight="1" s="120">
      <c r="A25" s="41" t="inlineStr">
        <is>
          <t>chemicals</t>
        </is>
      </c>
      <c r="B25" s="43" t="inlineStr">
        <is>
          <t>F-gases</t>
        </is>
      </c>
      <c r="C25" s="44" t="n">
        <v>1</v>
      </c>
      <c r="D25" s="44" t="n">
        <v>1</v>
      </c>
      <c r="E25" s="44" t="n">
        <v>1</v>
      </c>
      <c r="F25" s="44" t="n">
        <v>1</v>
      </c>
      <c r="G25" s="44" t="n">
        <v>1</v>
      </c>
      <c r="H25" s="44" t="n">
        <v>1</v>
      </c>
      <c r="I25" s="44" t="n">
        <v>1</v>
      </c>
      <c r="J25" s="44" t="n">
        <v>1</v>
      </c>
    </row>
    <row r="26" ht="15.75" customHeight="1" s="120">
      <c r="A26" s="39" t="inlineStr">
        <is>
          <t>coal mining</t>
        </is>
      </c>
      <c r="B26" s="37" t="inlineStr">
        <is>
          <t>CO2</t>
        </is>
      </c>
      <c r="C26" s="40" t="n">
        <v>1</v>
      </c>
      <c r="D26" s="40" t="n">
        <v>1</v>
      </c>
      <c r="E26" s="40" t="n">
        <v>1</v>
      </c>
      <c r="F26" s="40" t="n">
        <v>1</v>
      </c>
      <c r="G26" s="40" t="n">
        <v>1</v>
      </c>
      <c r="H26" s="40" t="n">
        <v>1</v>
      </c>
      <c r="I26" s="40" t="n">
        <v>1</v>
      </c>
      <c r="J26" s="40" t="n">
        <v>1</v>
      </c>
    </row>
    <row r="27" ht="15.75" customHeight="1" s="120">
      <c r="A27" s="39" t="inlineStr">
        <is>
          <t>coal mining</t>
        </is>
      </c>
      <c r="B27" s="39" t="inlineStr">
        <is>
          <t>CH4</t>
        </is>
      </c>
      <c r="C27" s="34" t="n">
        <v>1</v>
      </c>
      <c r="D27" s="34" t="n">
        <v>1</v>
      </c>
      <c r="E27" s="34" t="n">
        <v>1</v>
      </c>
      <c r="F27" s="34" t="n">
        <v>1</v>
      </c>
      <c r="G27" s="34" t="n">
        <v>1</v>
      </c>
      <c r="H27" s="34" t="n">
        <v>1</v>
      </c>
      <c r="I27" s="34" t="n">
        <v>1</v>
      </c>
      <c r="J27" s="34" t="n">
        <v>1</v>
      </c>
    </row>
    <row r="28" ht="15.75" customHeight="1" s="120">
      <c r="A28" s="41" t="inlineStr">
        <is>
          <t>coal mining</t>
        </is>
      </c>
      <c r="B28" s="41" t="inlineStr">
        <is>
          <t>N2O</t>
        </is>
      </c>
      <c r="C28" s="42" t="n">
        <v>1</v>
      </c>
      <c r="D28" s="42" t="n">
        <v>1</v>
      </c>
      <c r="E28" s="42" t="n">
        <v>1</v>
      </c>
      <c r="F28" s="42" t="n">
        <v>1</v>
      </c>
      <c r="G28" s="42" t="n">
        <v>1</v>
      </c>
      <c r="H28" s="42" t="n">
        <v>1</v>
      </c>
      <c r="I28" s="42" t="n">
        <v>1</v>
      </c>
      <c r="J28" s="42" t="n">
        <v>1</v>
      </c>
    </row>
    <row r="29" ht="15.75" customHeight="1" s="120">
      <c r="A29" s="39" t="inlineStr">
        <is>
          <t>waste management</t>
        </is>
      </c>
      <c r="B29" s="39" t="inlineStr">
        <is>
          <t>CO2</t>
        </is>
      </c>
      <c r="C29" s="34" t="n">
        <v>1</v>
      </c>
      <c r="D29" s="34" t="n">
        <v>1</v>
      </c>
      <c r="E29" s="34" t="n">
        <v>1</v>
      </c>
      <c r="F29" s="34" t="n">
        <v>1</v>
      </c>
      <c r="G29" s="34" t="n">
        <v>1</v>
      </c>
      <c r="H29" s="34" t="n">
        <v>1</v>
      </c>
      <c r="I29" s="34" t="n">
        <v>1</v>
      </c>
      <c r="J29" s="34" t="n">
        <v>1</v>
      </c>
    </row>
    <row r="30" ht="15.75" customHeight="1" s="120">
      <c r="A30" s="39" t="inlineStr">
        <is>
          <t>waste management</t>
        </is>
      </c>
      <c r="B30" s="39" t="inlineStr">
        <is>
          <t>CH4</t>
        </is>
      </c>
      <c r="C30" s="34" t="n">
        <v>1</v>
      </c>
      <c r="D30" s="34" t="n">
        <v>1</v>
      </c>
      <c r="E30" s="34" t="n">
        <v>1</v>
      </c>
      <c r="F30" s="34" t="n">
        <v>1</v>
      </c>
      <c r="G30" s="34" t="n">
        <v>1</v>
      </c>
      <c r="H30" s="34" t="n">
        <v>1</v>
      </c>
      <c r="I30" s="34" t="n">
        <v>1</v>
      </c>
      <c r="J30" s="34" t="n">
        <v>1</v>
      </c>
    </row>
    <row r="31" ht="15.75" customHeight="1" s="120">
      <c r="A31" s="41" t="inlineStr">
        <is>
          <t>waste management</t>
        </is>
      </c>
      <c r="B31" s="41" t="inlineStr">
        <is>
          <t>N2O</t>
        </is>
      </c>
      <c r="C31" s="44" t="n">
        <v>1</v>
      </c>
      <c r="D31" s="44" t="n">
        <v>1</v>
      </c>
      <c r="E31" s="44" t="n">
        <v>1</v>
      </c>
      <c r="F31" s="44" t="n">
        <v>1</v>
      </c>
      <c r="G31" s="44" t="n">
        <v>1</v>
      </c>
      <c r="H31" s="44" t="n">
        <v>1</v>
      </c>
      <c r="I31" s="44" t="n">
        <v>1</v>
      </c>
      <c r="J31" s="44" t="n">
        <v>1</v>
      </c>
    </row>
    <row r="32" ht="15.75" customHeight="1" s="120">
      <c r="A32" s="39" t="inlineStr">
        <is>
          <t>agriculture</t>
        </is>
      </c>
      <c r="B32" s="39" t="inlineStr">
        <is>
          <t>CO2</t>
        </is>
      </c>
      <c r="C32" s="34" t="n">
        <v>1</v>
      </c>
      <c r="D32" s="34" t="n">
        <v>1</v>
      </c>
      <c r="E32" s="34" t="n">
        <v>1</v>
      </c>
      <c r="F32" s="34" t="n">
        <v>1</v>
      </c>
      <c r="G32" s="34" t="n">
        <v>1</v>
      </c>
      <c r="H32" s="34" t="n">
        <v>1</v>
      </c>
      <c r="I32" s="34" t="n">
        <v>1</v>
      </c>
      <c r="J32" s="34" t="n">
        <v>1</v>
      </c>
    </row>
    <row r="33" ht="15.75" customHeight="1" s="120">
      <c r="A33" s="39" t="inlineStr">
        <is>
          <t>agriculture</t>
        </is>
      </c>
      <c r="B33" s="39" t="inlineStr">
        <is>
          <t>CH4</t>
        </is>
      </c>
      <c r="C33" s="34" t="n">
        <v>1</v>
      </c>
      <c r="D33" s="34" t="n">
        <v>1</v>
      </c>
      <c r="E33" s="34" t="n">
        <v>1</v>
      </c>
      <c r="F33" s="34" t="n">
        <v>1</v>
      </c>
      <c r="G33" s="34" t="n">
        <v>1</v>
      </c>
      <c r="H33" s="34" t="n">
        <v>1</v>
      </c>
      <c r="I33" s="34" t="n">
        <v>1</v>
      </c>
      <c r="J33" s="34" t="n">
        <v>1</v>
      </c>
    </row>
    <row r="34" ht="15.75" customHeight="1" s="120">
      <c r="A34" s="41" t="inlineStr">
        <is>
          <t>agriculture</t>
        </is>
      </c>
      <c r="B34" s="41" t="inlineStr">
        <is>
          <t>N2O</t>
        </is>
      </c>
      <c r="C34" s="44" t="n">
        <v>1</v>
      </c>
      <c r="D34" s="44" t="n">
        <v>1</v>
      </c>
      <c r="E34" s="44" t="n">
        <v>1</v>
      </c>
      <c r="F34" s="44" t="n">
        <v>1</v>
      </c>
      <c r="G34" s="44" t="n">
        <v>1</v>
      </c>
      <c r="H34" s="44" t="n">
        <v>1</v>
      </c>
      <c r="I34" s="44" t="n">
        <v>1</v>
      </c>
      <c r="J34" s="44" t="n">
        <v>1</v>
      </c>
    </row>
    <row r="35" ht="15.75" customHeight="1" s="120">
      <c r="A35" s="39" t="inlineStr">
        <is>
          <t>other industries</t>
        </is>
      </c>
      <c r="B35" s="39" t="inlineStr">
        <is>
          <t>CO2</t>
        </is>
      </c>
      <c r="C35" s="34" t="n">
        <v>1</v>
      </c>
      <c r="D35" s="34" t="n">
        <v>1</v>
      </c>
      <c r="E35" s="34" t="n">
        <v>1</v>
      </c>
      <c r="F35" s="34" t="n">
        <v>1</v>
      </c>
      <c r="G35" s="34" t="n">
        <v>1</v>
      </c>
      <c r="H35" s="34" t="n">
        <v>1</v>
      </c>
      <c r="I35" s="34" t="n">
        <v>1</v>
      </c>
      <c r="J35" s="34" t="n">
        <v>1</v>
      </c>
    </row>
    <row r="36" ht="15.75" customHeight="1" s="120">
      <c r="A36" s="39" t="inlineStr">
        <is>
          <t>other industries</t>
        </is>
      </c>
      <c r="B36" s="39" t="inlineStr">
        <is>
          <t>CH4</t>
        </is>
      </c>
      <c r="C36" s="34" t="n">
        <v>1</v>
      </c>
      <c r="D36" s="34" t="n">
        <v>1</v>
      </c>
      <c r="E36" s="34" t="n">
        <v>1</v>
      </c>
      <c r="F36" s="34" t="n">
        <v>1</v>
      </c>
      <c r="G36" s="34" t="n">
        <v>1</v>
      </c>
      <c r="H36" s="34" t="n">
        <v>1</v>
      </c>
      <c r="I36" s="34" t="n">
        <v>1</v>
      </c>
      <c r="J36" s="34" t="n">
        <v>1</v>
      </c>
    </row>
    <row r="37" ht="15.75" customHeight="1" s="120">
      <c r="A37" s="41" t="inlineStr">
        <is>
          <t>other industries</t>
        </is>
      </c>
      <c r="B37" s="41" t="inlineStr">
        <is>
          <t>N2O</t>
        </is>
      </c>
      <c r="C37" s="44" t="n">
        <v>1</v>
      </c>
      <c r="D37" s="44" t="n">
        <v>1</v>
      </c>
      <c r="E37" s="44" t="n">
        <v>1</v>
      </c>
      <c r="F37" s="44" t="n">
        <v>1</v>
      </c>
      <c r="G37" s="44" t="n">
        <v>1</v>
      </c>
      <c r="H37" s="44" t="n">
        <v>1</v>
      </c>
      <c r="I37" s="44" t="n">
        <v>1</v>
      </c>
      <c r="J37" s="44" t="n">
        <v>1</v>
      </c>
    </row>
    <row r="38" ht="15.75" customHeight="1" s="120"/>
    <row r="39" ht="15.75" customHeight="1" s="120">
      <c r="A39" s="45" t="inlineStr">
        <is>
          <t>Do not edit the information or data below.</t>
        </is>
      </c>
      <c r="B39" s="46" t="n"/>
      <c r="C39" s="46" t="n"/>
      <c r="D39" s="46" t="n"/>
      <c r="E39" s="46" t="n"/>
    </row>
    <row r="40" ht="15.75" customHeight="1" s="120"/>
    <row r="41" ht="15.75" customHeight="1" s="120">
      <c r="A41" s="31" t="inlineStr">
        <is>
          <t>Methane Leakage Multiplier</t>
        </is>
      </c>
      <c r="B41" s="32" t="n"/>
    </row>
    <row r="42" ht="15.75" customHeight="1" s="120">
      <c r="A42" s="2" t="inlineStr">
        <is>
          <t>The EPA's estimated methane leakage rate for the United States</t>
        </is>
      </c>
    </row>
    <row r="43" ht="15.75" customHeight="1" s="120">
      <c r="A43" s="2" t="inlineStr">
        <is>
          <t>has been shown to be too low in high-quality studies.</t>
        </is>
      </c>
    </row>
    <row r="44" ht="15.75" customHeight="1" s="120">
      <c r="A44" s="2" t="inlineStr">
        <is>
          <t>Therefore, we include the ability to adjust BAU process emissions</t>
        </is>
      </c>
    </row>
    <row r="45" ht="15.75" customHeight="1" s="120">
      <c r="A45" s="2" t="inlineStr">
        <is>
          <t>and potential reductions to account for this greater leakage.</t>
        </is>
      </c>
    </row>
    <row r="46" ht="15.75" customHeight="1" s="120"/>
    <row r="47" ht="15.75" customHeight="1" s="120">
      <c r="A47" s="2" t="inlineStr">
        <is>
          <t>In the non-CO2 GHGs study, the EPA used data sources from</t>
        </is>
      </c>
    </row>
    <row r="48" ht="15.75" customHeight="1" s="120">
      <c r="A48" s="2" t="inlineStr">
        <is>
          <t>each national government where available, rather than applying</t>
        </is>
      </c>
    </row>
    <row r="49" ht="15.75" customHeight="1" s="120">
      <c r="A49" s="2" t="inlineStr">
        <is>
          <t>U.S. methodology to estimate methane leakage in other countries.</t>
        </is>
      </c>
    </row>
    <row r="50" ht="15.75" customHeight="1" s="120">
      <c r="A50" s="2" t="inlineStr">
        <is>
          <t>Therefore, we cannot assume the EPA's numbers are too low for</t>
        </is>
      </c>
    </row>
    <row r="51" ht="15.75" customHeight="1" s="120">
      <c r="A51" s="2" t="inlineStr">
        <is>
          <t>any country other than the U.S.  Therefore, methane leakage</t>
        </is>
      </c>
    </row>
    <row r="52" ht="15.75" customHeight="1" s="120">
      <c r="A52" s="2" t="inlineStr">
        <is>
          <t>multipliers are listed on the "Country Selector" tab and are</t>
        </is>
      </c>
    </row>
    <row r="53" ht="15.75" customHeight="1" s="120">
      <c r="A53" s="2" t="inlineStr">
        <is>
          <t>country-specific.</t>
        </is>
      </c>
    </row>
    <row r="54" ht="15.75" customHeight="1" s="120"/>
    <row r="55" ht="15.75" customHeight="1" s="120">
      <c r="A55" s="2" t="inlineStr">
        <is>
          <t>If you are adapting the model to a non-U.S. region and</t>
        </is>
      </c>
    </row>
    <row r="56" ht="15.75" customHeight="1" s="120">
      <c r="A56" s="2" t="inlineStr">
        <is>
          <t>you believe the EPA's methane leakage estimate is not</t>
        </is>
      </c>
    </row>
    <row r="57" ht="15.75" customHeight="1" s="120">
      <c r="A57" s="2" t="inlineStr">
        <is>
          <t>accurate, you can adjust your country's methane leakage</t>
        </is>
      </c>
    </row>
    <row r="58" ht="15.75" customHeight="1" s="120">
      <c r="A58" s="2" t="inlineStr">
        <is>
          <t>multiplier on the "Country Selector" tab and it will be</t>
        </is>
      </c>
    </row>
    <row r="59" ht="15.75" customHeight="1" s="120">
      <c r="A59" s="2" t="inlineStr">
        <is>
          <t>reflected here.</t>
        </is>
      </c>
    </row>
    <row r="60" ht="15.75" customHeight="1" s="120"/>
    <row r="61" ht="15.75" customHeight="1" s="120">
      <c r="A61" s="1" t="inlineStr">
        <is>
          <t>Methane leakage multiplier - production</t>
        </is>
      </c>
      <c r="B61" s="2">
        <f>VLOOKUP('Country Selector'!$A$2,'Country Selector'!$C$2:$F$196,2,FALSE)</f>
        <v/>
      </c>
    </row>
    <row r="62" ht="15.75" customHeight="1" s="120">
      <c r="A62" s="1" t="inlineStr">
        <is>
          <t>Methane leakage multiplier - processing</t>
        </is>
      </c>
      <c r="B62" s="2">
        <f>VLOOKUP('Country Selector'!$A$2,'Country Selector'!$C$2:$F$196,3,FALSE)</f>
        <v/>
      </c>
    </row>
    <row r="63" ht="15.75" customHeight="1" s="120">
      <c r="A63" s="1" t="inlineStr">
        <is>
          <t>Methane leakage multiplier - T&amp;D</t>
        </is>
      </c>
      <c r="B63" s="2">
        <f>VLOOKUP('Country Selector'!$A$2,'Country Selector'!$C$2:$F$196,4,FALSE)</f>
        <v/>
      </c>
    </row>
    <row r="64" ht="15.75" customHeight="1" s="120">
      <c r="A64" s="1" t="n"/>
    </row>
    <row r="65" ht="15.75" customHeight="1" s="120">
      <c r="A65" s="31" t="inlineStr">
        <is>
          <t>F-gas Adjustments</t>
        </is>
      </c>
      <c r="B65" s="32" t="n"/>
    </row>
    <row r="66" ht="15.75" customHeight="1" s="120">
      <c r="A66" s="1" t="inlineStr">
        <is>
          <t>SNAP Adjustment</t>
        </is>
      </c>
      <c r="B66" s="28">
        <f>VLOOKUP('Country Selector'!A2,'Country Selector'!C2:J196,5,FALSE)</f>
        <v/>
      </c>
    </row>
    <row r="67" ht="15.75" customHeight="1" s="120"/>
    <row r="68" ht="15.75" customHeight="1" s="120">
      <c r="A68" s="47" t="inlineStr">
        <is>
          <t>Mapping multipliers to policies</t>
        </is>
      </c>
      <c r="B68" s="48" t="n"/>
      <c r="C68" s="48" t="n"/>
      <c r="D68" s="48" t="n"/>
      <c r="E68" s="48" t="n"/>
      <c r="F68" s="48" t="n"/>
      <c r="G68" s="48" t="n"/>
      <c r="H68" s="48" t="n"/>
      <c r="I68" s="49" t="n"/>
    </row>
    <row r="69" ht="15.75" customHeight="1" s="120">
      <c r="A69" s="50" t="inlineStr">
        <is>
          <t>Policy Lever</t>
        </is>
      </c>
      <c r="B69" s="1" t="n">
        <v>2015</v>
      </c>
      <c r="C69" s="1" t="n">
        <v>2020</v>
      </c>
      <c r="D69" s="1" t="n">
        <v>2025</v>
      </c>
      <c r="E69" s="1" t="n">
        <v>2030</v>
      </c>
      <c r="F69" s="1" t="n">
        <v>2035</v>
      </c>
      <c r="G69" s="1" t="n">
        <v>2040</v>
      </c>
      <c r="H69" s="1" t="n">
        <v>2045</v>
      </c>
      <c r="I69" s="51" t="n">
        <v>2050</v>
      </c>
    </row>
    <row r="70" ht="15.75" customHeight="1" s="120">
      <c r="A70" s="52" t="inlineStr">
        <is>
          <t>crop and rice measures</t>
        </is>
      </c>
      <c r="B70" s="6">
        <f>AVERAGE(C33:C34)</f>
        <v/>
      </c>
      <c r="C70" s="6">
        <f>AVERAGE(D33:D34)</f>
        <v/>
      </c>
      <c r="D70" s="6">
        <f>AVERAGE(E33:E34)</f>
        <v/>
      </c>
      <c r="E70" s="6">
        <f>AVERAGE(F33:F34)</f>
        <v/>
      </c>
      <c r="F70" s="6">
        <f>AVERAGE(G33:G34)</f>
        <v/>
      </c>
      <c r="G70" s="6">
        <f>AVERAGE(H33:H34)</f>
        <v/>
      </c>
      <c r="H70" s="6">
        <f>AVERAGE(I33:I34)</f>
        <v/>
      </c>
      <c r="I70" s="14">
        <f>AVERAGE(J33:J34)</f>
        <v/>
      </c>
    </row>
    <row r="71" ht="15.75" customHeight="1" s="120">
      <c r="A71" s="52" t="inlineStr">
        <is>
          <t>livestock measures</t>
        </is>
      </c>
      <c r="B71" s="6">
        <f>C33</f>
        <v/>
      </c>
      <c r="C71" s="6">
        <f>D33</f>
        <v/>
      </c>
      <c r="D71" s="6">
        <f>E33</f>
        <v/>
      </c>
      <c r="E71" s="6">
        <f>F33</f>
        <v/>
      </c>
      <c r="F71" s="6">
        <f>G33</f>
        <v/>
      </c>
      <c r="G71" s="6">
        <f>H33</f>
        <v/>
      </c>
      <c r="H71" s="6">
        <f>I33</f>
        <v/>
      </c>
      <c r="I71" s="14">
        <f>J33</f>
        <v/>
      </c>
    </row>
    <row r="72" ht="15.75" customHeight="1" s="120">
      <c r="A72" s="52" t="inlineStr">
        <is>
          <t>cement measures</t>
        </is>
      </c>
      <c r="B72" s="6">
        <f>C13</f>
        <v/>
      </c>
      <c r="C72" s="6">
        <f>D13</f>
        <v/>
      </c>
      <c r="D72" s="6">
        <f>E13</f>
        <v/>
      </c>
      <c r="E72" s="6">
        <f>F13</f>
        <v/>
      </c>
      <c r="F72" s="6">
        <f>G13</f>
        <v/>
      </c>
      <c r="G72" s="6">
        <f>H13</f>
        <v/>
      </c>
      <c r="H72" s="6">
        <f>I13</f>
        <v/>
      </c>
      <c r="I72" s="14">
        <f>J13</f>
        <v/>
      </c>
    </row>
    <row r="73" ht="15.75" customHeight="1" s="120">
      <c r="A73" s="52" t="inlineStr">
        <is>
          <t>coal mining - methane capture</t>
        </is>
      </c>
      <c r="B73" s="6">
        <f>C27</f>
        <v/>
      </c>
      <c r="C73" s="6">
        <f>D27</f>
        <v/>
      </c>
      <c r="D73" s="6">
        <f>E27</f>
        <v/>
      </c>
      <c r="E73" s="6">
        <f>F27</f>
        <v/>
      </c>
      <c r="F73" s="6">
        <f>G27</f>
        <v/>
      </c>
      <c r="G73" s="6">
        <f>H27</f>
        <v/>
      </c>
      <c r="H73" s="6">
        <f>I27</f>
        <v/>
      </c>
      <c r="I73" s="14">
        <f>J27</f>
        <v/>
      </c>
    </row>
    <row r="74" ht="15.75" customHeight="1" s="120">
      <c r="A74" s="52" t="inlineStr">
        <is>
          <t>coal mining - methane destruction</t>
        </is>
      </c>
      <c r="B74" s="6">
        <f>C27</f>
        <v/>
      </c>
      <c r="C74" s="6">
        <f>D27</f>
        <v/>
      </c>
      <c r="D74" s="6">
        <f>E27</f>
        <v/>
      </c>
      <c r="E74" s="6">
        <f>F27</f>
        <v/>
      </c>
      <c r="F74" s="6">
        <f>G27</f>
        <v/>
      </c>
      <c r="G74" s="6">
        <f>H27</f>
        <v/>
      </c>
      <c r="H74" s="6">
        <f>I27</f>
        <v/>
      </c>
      <c r="I74" s="14">
        <f>J27</f>
        <v/>
      </c>
    </row>
    <row r="75" ht="15.75" customHeight="1" s="120">
      <c r="A75" s="52" t="inlineStr">
        <is>
          <t>ngps - production methane capture</t>
        </is>
      </c>
      <c r="B75" s="6">
        <f>C17*$B61</f>
        <v/>
      </c>
      <c r="C75" s="6">
        <f>D17*$B61</f>
        <v/>
      </c>
      <c r="D75" s="6">
        <f>E17*$B61</f>
        <v/>
      </c>
      <c r="E75" s="6">
        <f>F17*$B61</f>
        <v/>
      </c>
      <c r="F75" s="6">
        <f>G17*$B61</f>
        <v/>
      </c>
      <c r="G75" s="6">
        <f>H17*$B61</f>
        <v/>
      </c>
      <c r="H75" s="6">
        <f>I17*$B61</f>
        <v/>
      </c>
      <c r="I75" s="14">
        <f>J17*$B61</f>
        <v/>
      </c>
    </row>
    <row r="76" ht="15.75" customHeight="1" s="120">
      <c r="A76" s="52" t="inlineStr">
        <is>
          <t>ngps - processing methane capture</t>
        </is>
      </c>
      <c r="B76" s="6">
        <f>C17*$B62</f>
        <v/>
      </c>
      <c r="C76" s="6">
        <f>D17*$B62</f>
        <v/>
      </c>
      <c r="D76" s="6">
        <f>E17*$B62</f>
        <v/>
      </c>
      <c r="E76" s="6">
        <f>F17*$B62</f>
        <v/>
      </c>
      <c r="F76" s="6">
        <f>G17*$B62</f>
        <v/>
      </c>
      <c r="G76" s="6">
        <f>H17*$B62</f>
        <v/>
      </c>
      <c r="H76" s="6">
        <f>I17*$B62</f>
        <v/>
      </c>
      <c r="I76" s="14">
        <f>J17*$B62</f>
        <v/>
      </c>
    </row>
    <row r="77" ht="15.75" customHeight="1" s="120">
      <c r="A77" s="52" t="inlineStr">
        <is>
          <t>ngps - T&amp;D methane capture</t>
        </is>
      </c>
      <c r="B77" s="6">
        <f>C17*$B63</f>
        <v/>
      </c>
      <c r="C77" s="6">
        <f>D17*$B63</f>
        <v/>
      </c>
      <c r="D77" s="6">
        <f>E17*$B63</f>
        <v/>
      </c>
      <c r="E77" s="6">
        <f>F17*$B63</f>
        <v/>
      </c>
      <c r="F77" s="6">
        <f>G17*$B63</f>
        <v/>
      </c>
      <c r="G77" s="6">
        <f>H17*$B63</f>
        <v/>
      </c>
      <c r="H77" s="6">
        <f>I17*$B63</f>
        <v/>
      </c>
      <c r="I77" s="14">
        <f>J17*$B63</f>
        <v/>
      </c>
    </row>
    <row r="78" ht="15.75" customHeight="1" s="120">
      <c r="A78" s="52" t="inlineStr">
        <is>
          <t>ngps - production methane destruction</t>
        </is>
      </c>
      <c r="B78" s="6">
        <f>C17*$B61</f>
        <v/>
      </c>
      <c r="C78" s="6">
        <f>D17*$B61</f>
        <v/>
      </c>
      <c r="D78" s="6">
        <f>E17*$B61</f>
        <v/>
      </c>
      <c r="E78" s="6">
        <f>F17*$B61</f>
        <v/>
      </c>
      <c r="F78" s="6">
        <f>G17*$B61</f>
        <v/>
      </c>
      <c r="G78" s="6">
        <f>H17*$B61</f>
        <v/>
      </c>
      <c r="H78" s="6">
        <f>I17*$B61</f>
        <v/>
      </c>
      <c r="I78" s="14">
        <f>J17*$B61</f>
        <v/>
      </c>
    </row>
    <row r="79" ht="15.75" customHeight="1" s="120">
      <c r="A79" s="52" t="inlineStr">
        <is>
          <t>ngps - processing methane destruction</t>
        </is>
      </c>
      <c r="B79" s="6">
        <f>C17*$B62</f>
        <v/>
      </c>
      <c r="C79" s="6">
        <f>D17*$B62</f>
        <v/>
      </c>
      <c r="D79" s="6">
        <f>E17*$B62</f>
        <v/>
      </c>
      <c r="E79" s="6">
        <f>F17*$B62</f>
        <v/>
      </c>
      <c r="F79" s="6">
        <f>G17*$B62</f>
        <v/>
      </c>
      <c r="G79" s="6">
        <f>H17*$B62</f>
        <v/>
      </c>
      <c r="H79" s="6">
        <f>I17*$B62</f>
        <v/>
      </c>
      <c r="I79" s="14">
        <f>J17*$B62</f>
        <v/>
      </c>
    </row>
    <row r="80" ht="15.75" customHeight="1" s="120">
      <c r="A80" s="52" t="inlineStr">
        <is>
          <t>ngps - T&amp;D methane destruction</t>
        </is>
      </c>
      <c r="B80" s="6">
        <f>C17*$B63</f>
        <v/>
      </c>
      <c r="C80" s="6">
        <f>D17*$B63</f>
        <v/>
      </c>
      <c r="D80" s="6">
        <f>E17*$B63</f>
        <v/>
      </c>
      <c r="E80" s="6">
        <f>F17*$B63</f>
        <v/>
      </c>
      <c r="F80" s="6">
        <f>G17*$B63</f>
        <v/>
      </c>
      <c r="G80" s="6">
        <f>H17*$B63</f>
        <v/>
      </c>
      <c r="H80" s="6">
        <f>I17*$B63</f>
        <v/>
      </c>
      <c r="I80" s="14">
        <f>J17*$B63</f>
        <v/>
      </c>
    </row>
    <row r="81" ht="15.75" customHeight="1" s="120">
      <c r="A81" s="52" t="inlineStr">
        <is>
          <t>F-gas substitution</t>
        </is>
      </c>
      <c r="B81" s="6">
        <f>C25</f>
        <v/>
      </c>
      <c r="C81" s="6">
        <f>D25</f>
        <v/>
      </c>
      <c r="D81" s="6">
        <f>E25</f>
        <v/>
      </c>
      <c r="E81" s="6">
        <f>F25</f>
        <v/>
      </c>
      <c r="F81" s="6">
        <f>G25</f>
        <v/>
      </c>
      <c r="G81" s="6">
        <f>H25</f>
        <v/>
      </c>
      <c r="H81" s="6">
        <f>I25</f>
        <v/>
      </c>
      <c r="I81" s="14">
        <f>J25</f>
        <v/>
      </c>
    </row>
    <row r="82" ht="15.75" customHeight="1" s="120">
      <c r="A82" s="52" t="inlineStr">
        <is>
          <t>F-gas destruction</t>
        </is>
      </c>
      <c r="B82" s="6">
        <f>C25</f>
        <v/>
      </c>
      <c r="C82" s="6">
        <f>D25</f>
        <v/>
      </c>
      <c r="D82" s="6">
        <f>E25</f>
        <v/>
      </c>
      <c r="E82" s="6">
        <f>F25</f>
        <v/>
      </c>
      <c r="F82" s="6">
        <f>G25</f>
        <v/>
      </c>
      <c r="G82" s="6">
        <f>H25</f>
        <v/>
      </c>
      <c r="H82" s="6">
        <f>I25</f>
        <v/>
      </c>
      <c r="I82" s="14">
        <f>J25</f>
        <v/>
      </c>
    </row>
    <row r="83" ht="15.75" customHeight="1" s="120">
      <c r="A83" s="52" t="inlineStr">
        <is>
          <t>F-gas recovery and recycling</t>
        </is>
      </c>
      <c r="B83" s="6">
        <f>C25</f>
        <v/>
      </c>
      <c r="C83" s="6">
        <f>D25</f>
        <v/>
      </c>
      <c r="D83" s="6">
        <f>E25</f>
        <v/>
      </c>
      <c r="E83" s="6">
        <f>F25</f>
        <v/>
      </c>
      <c r="F83" s="6">
        <f>G25</f>
        <v/>
      </c>
      <c r="G83" s="6">
        <f>H25</f>
        <v/>
      </c>
      <c r="H83" s="6">
        <f>I25</f>
        <v/>
      </c>
      <c r="I83" s="14">
        <f>J25</f>
        <v/>
      </c>
    </row>
    <row r="84" ht="15.75" customHeight="1" s="120">
      <c r="A84" s="52" t="inlineStr">
        <is>
          <t>F-gas inspection maintenance retrofitting</t>
        </is>
      </c>
      <c r="B84" s="6">
        <f>C25</f>
        <v/>
      </c>
      <c r="C84" s="6">
        <f>D25</f>
        <v/>
      </c>
      <c r="D84" s="6">
        <f>E25</f>
        <v/>
      </c>
      <c r="E84" s="6">
        <f>F25</f>
        <v/>
      </c>
      <c r="F84" s="6">
        <f>G25</f>
        <v/>
      </c>
      <c r="G84" s="6">
        <f>H25</f>
        <v/>
      </c>
      <c r="H84" s="6">
        <f>I25</f>
        <v/>
      </c>
      <c r="I84" s="14">
        <f>J25</f>
        <v/>
      </c>
    </row>
    <row r="85" ht="15.75" customHeight="1" s="120">
      <c r="A85" s="52" t="inlineStr">
        <is>
          <t>waste - methane capture</t>
        </is>
      </c>
      <c r="B85" s="6">
        <f>C30</f>
        <v/>
      </c>
      <c r="C85" s="6">
        <f>D30</f>
        <v/>
      </c>
      <c r="D85" s="6">
        <f>E30</f>
        <v/>
      </c>
      <c r="E85" s="6">
        <f>F30</f>
        <v/>
      </c>
      <c r="F85" s="6">
        <f>G30</f>
        <v/>
      </c>
      <c r="G85" s="6">
        <f>H30</f>
        <v/>
      </c>
      <c r="H85" s="6">
        <f>I30</f>
        <v/>
      </c>
      <c r="I85" s="14">
        <f>J30</f>
        <v/>
      </c>
    </row>
    <row r="86" ht="15.75" customHeight="1" s="120">
      <c r="A86" s="53" t="inlineStr">
        <is>
          <t>waste - methane destruction</t>
        </is>
      </c>
      <c r="B86" s="23">
        <f>C30</f>
        <v/>
      </c>
      <c r="C86" s="23">
        <f>D30</f>
        <v/>
      </c>
      <c r="D86" s="23">
        <f>E30</f>
        <v/>
      </c>
      <c r="E86" s="23">
        <f>F30</f>
        <v/>
      </c>
      <c r="F86" s="23">
        <f>G30</f>
        <v/>
      </c>
      <c r="G86" s="23">
        <f>H30</f>
        <v/>
      </c>
      <c r="H86" s="23">
        <f>I30</f>
        <v/>
      </c>
      <c r="I86" s="24">
        <f>J30</f>
        <v/>
      </c>
    </row>
    <row r="87" ht="15.75" customHeight="1" s="120"/>
    <row r="88" ht="15.75" customHeight="1" s="120"/>
    <row r="89" ht="15.75" customHeight="1" s="120"/>
    <row r="90" ht="15.75" customHeight="1" s="120"/>
    <row r="91" ht="15.75" customHeight="1" s="120"/>
    <row r="92" ht="15.75" customHeight="1" s="120"/>
    <row r="93" ht="15.75" customHeight="1" s="120"/>
    <row r="94" ht="15.75" customHeight="1" s="120"/>
    <row r="95" ht="15.75" customHeight="1" s="120"/>
    <row r="96" ht="15.75" customHeight="1" s="120"/>
    <row r="97" ht="15.75" customHeight="1" s="120"/>
    <row r="98" ht="15.75" customHeight="1" s="120"/>
    <row r="99" ht="15.75" customHeight="1" s="120"/>
    <row r="100" ht="15.75" customHeight="1" s="120"/>
    <row r="101" ht="15.75" customHeight="1" s="120"/>
    <row r="102" ht="15.75" customHeight="1" s="120"/>
    <row r="103" ht="15.75" customHeight="1" s="120"/>
    <row r="104" ht="15.75" customHeight="1" s="120"/>
    <row r="105" ht="15.75" customHeight="1" s="120"/>
    <row r="106" ht="15.75" customHeight="1" s="120"/>
    <row r="107" ht="15.75" customHeight="1" s="120"/>
    <row r="108" ht="15.75" customHeight="1" s="120"/>
    <row r="109" ht="15.75" customHeight="1" s="120"/>
    <row r="110" ht="15.75" customHeight="1" s="120"/>
    <row r="111" ht="15.75" customHeight="1" s="120"/>
    <row r="112" ht="15.75" customHeight="1" s="120"/>
    <row r="113" ht="15.75" customHeight="1" s="120"/>
    <row r="114" ht="15.75" customHeight="1" s="120"/>
    <row r="115" ht="15.75" customHeight="1" s="120"/>
    <row r="116" ht="15.75" customHeight="1" s="120"/>
    <row r="117" ht="15.75" customHeight="1" s="120"/>
    <row r="118" ht="15.75" customHeight="1" s="120"/>
    <row r="119" ht="15.75" customHeight="1" s="120"/>
    <row r="120" ht="15.75" customHeight="1" s="120"/>
    <row r="121" ht="15.75" customHeight="1" s="120"/>
    <row r="122" ht="15.75" customHeight="1" s="120"/>
    <row r="123" ht="15.75" customHeight="1" s="120"/>
    <row r="124" ht="15.75" customHeight="1" s="120"/>
    <row r="125" ht="15.75" customHeight="1" s="120"/>
    <row r="126" ht="15.75" customHeight="1" s="120"/>
    <row r="127" ht="15.75" customHeight="1" s="120"/>
    <row r="128" ht="15.75" customHeight="1" s="120"/>
    <row r="129" ht="15.75" customHeight="1" s="120"/>
    <row r="130" ht="15.75" customHeight="1" s="120"/>
    <row r="131" ht="15.75" customHeight="1" s="120"/>
    <row r="132" ht="15.75" customHeight="1" s="120"/>
    <row r="133" ht="15.75" customHeight="1" s="120"/>
    <row r="134" ht="15.75" customHeight="1" s="120"/>
    <row r="135" ht="15.75" customHeight="1" s="120"/>
    <row r="136" ht="15.75" customHeight="1" s="120"/>
    <row r="137" ht="15.75" customHeight="1" s="120"/>
    <row r="138" ht="15.75" customHeight="1" s="120"/>
    <row r="139" ht="15.75" customHeight="1" s="120"/>
    <row r="140" ht="15.75" customHeight="1" s="120"/>
    <row r="141" ht="15.75" customHeight="1" s="120"/>
    <row r="142" ht="15.75" customHeight="1" s="120"/>
    <row r="143" ht="15.75" customHeight="1" s="120"/>
    <row r="144" ht="15.75" customHeight="1" s="120"/>
    <row r="145" ht="15.75" customHeight="1" s="120"/>
    <row r="146" ht="15.75" customHeight="1" s="120"/>
    <row r="147" ht="15.75" customHeight="1" s="120"/>
    <row r="148" ht="15.75" customHeight="1" s="120"/>
    <row r="149" ht="15.75" customHeight="1" s="120"/>
    <row r="150" ht="15.75" customHeight="1" s="120"/>
    <row r="151" ht="15.75" customHeight="1" s="120"/>
    <row r="152" ht="15.75" customHeight="1" s="120"/>
    <row r="153" ht="15.75" customHeight="1" s="120"/>
    <row r="154" ht="15.75" customHeight="1" s="120"/>
    <row r="155" ht="15.75" customHeight="1" s="120"/>
    <row r="156" ht="15.75" customHeight="1" s="120"/>
    <row r="157" ht="15.75" customHeight="1" s="120"/>
    <row r="158" ht="15.75" customHeight="1" s="120"/>
    <row r="159" ht="15.75" customHeight="1" s="120"/>
    <row r="160" ht="15.75" customHeight="1" s="120"/>
    <row r="161" ht="15.75" customHeight="1" s="120"/>
    <row r="162" ht="15.75" customHeight="1" s="120"/>
    <row r="163" ht="15.75" customHeight="1" s="120"/>
    <row r="164" ht="15.75" customHeight="1" s="120"/>
    <row r="165" ht="15.75" customHeight="1" s="120"/>
    <row r="166" ht="15.75" customHeight="1" s="120"/>
    <row r="167" ht="15.75" customHeight="1" s="120"/>
    <row r="168" ht="15.75" customHeight="1" s="120"/>
    <row r="169" ht="15.75" customHeight="1" s="120"/>
    <row r="170" ht="15.75" customHeight="1" s="120"/>
    <row r="171" ht="15.75" customHeight="1" s="120"/>
    <row r="172" ht="15.75" customHeight="1" s="120"/>
    <row r="173" ht="15.75" customHeight="1" s="120"/>
    <row r="174" ht="15.75" customHeight="1" s="120"/>
    <row r="175" ht="15.75" customHeight="1" s="120"/>
    <row r="176" ht="15.75" customHeight="1" s="120"/>
    <row r="177" ht="15.75" customHeight="1" s="120"/>
    <row r="178" ht="15.75" customHeight="1" s="120"/>
    <row r="179" ht="15.75" customHeight="1" s="120"/>
    <row r="180" ht="15.75" customHeight="1" s="120"/>
    <row r="181" ht="15.75" customHeight="1" s="120"/>
    <row r="182" ht="15.75" customHeight="1" s="120"/>
    <row r="183" ht="15.75" customHeight="1" s="120"/>
    <row r="184" ht="15.75" customHeight="1" s="120"/>
    <row r="185" ht="15.75" customHeight="1" s="120"/>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1:J10865"/>
  <sheetViews>
    <sheetView workbookViewId="0">
      <pane ySplit="1" topLeftCell="A2" activePane="bottomLeft" state="frozen"/>
      <selection pane="bottomLeft" activeCell="B3" sqref="B3"/>
    </sheetView>
  </sheetViews>
  <sheetFormatPr baseColWidth="8" defaultColWidth="12.63" defaultRowHeight="15" customHeight="1"/>
  <cols>
    <col width="14.88" customWidth="1" style="120" min="1" max="1"/>
    <col width="7.63" customWidth="1" style="120" min="2" max="3"/>
    <col width="13.38" customWidth="1" style="120" min="4" max="4"/>
    <col width="13.88" customWidth="1" style="120" min="5" max="5"/>
    <col width="29.63" customWidth="1" style="120" min="6" max="6"/>
    <col width="7.63" customWidth="1" style="120" min="7" max="8"/>
    <col width="16" customWidth="1" style="120" min="9" max="9"/>
    <col width="20.88" customWidth="1" style="120" min="10" max="10"/>
  </cols>
  <sheetData>
    <row r="1">
      <c r="A1" s="1" t="inlineStr">
        <is>
          <t>sector</t>
        </is>
      </c>
      <c r="B1" s="1" t="inlineStr">
        <is>
          <t>source</t>
        </is>
      </c>
      <c r="C1" s="1" t="inlineStr">
        <is>
          <t>year</t>
        </is>
      </c>
      <c r="D1" s="1" t="inlineStr">
        <is>
          <t>country</t>
        </is>
      </c>
      <c r="E1" s="1" t="inlineStr">
        <is>
          <t>country_code</t>
        </is>
      </c>
      <c r="F1" s="1" t="inlineStr">
        <is>
          <t>tech</t>
        </is>
      </c>
      <c r="G1" s="1" t="inlineStr">
        <is>
          <t>p</t>
        </is>
      </c>
      <c r="H1" s="1" t="inlineStr">
        <is>
          <t>q</t>
        </is>
      </c>
      <c r="I1" s="1" t="inlineStr">
        <is>
          <t>q Adjusted for GWP</t>
        </is>
      </c>
      <c r="J1" s="3" t="inlineStr">
        <is>
          <t>assigned policy</t>
        </is>
      </c>
    </row>
    <row r="2">
      <c r="A2" s="2" t="inlineStr">
        <is>
          <t>AGRICULTURE</t>
        </is>
      </c>
      <c r="B2" s="2" t="inlineStr">
        <is>
          <t>CROP</t>
        </is>
      </c>
      <c r="C2" s="2" t="n">
        <v>2015</v>
      </c>
      <c r="D2" s="2" t="inlineStr">
        <is>
          <t>United States</t>
        </is>
      </c>
      <c r="E2" s="2" t="inlineStr">
        <is>
          <t>USA</t>
        </is>
      </c>
      <c r="F2" s="2" t="inlineStr">
        <is>
          <t>100% Residue Incorporation</t>
        </is>
      </c>
      <c r="G2" s="2" t="n">
        <v>-100000</v>
      </c>
      <c r="H2" s="2" t="n">
        <v>0</v>
      </c>
      <c r="I2" s="2" t="n">
        <v>0</v>
      </c>
      <c r="J2" s="40" t="inlineStr">
        <is>
          <t>crop and rice measures</t>
        </is>
      </c>
    </row>
    <row r="3">
      <c r="A3" s="2" t="inlineStr">
        <is>
          <t>AGRICULTURE</t>
        </is>
      </c>
      <c r="B3" s="2" t="inlineStr">
        <is>
          <t>CROP</t>
        </is>
      </c>
      <c r="C3" s="2" t="n">
        <v>2015</v>
      </c>
      <c r="D3" s="2" t="inlineStr">
        <is>
          <t>United States</t>
        </is>
      </c>
      <c r="E3" s="2" t="inlineStr">
        <is>
          <t>USA</t>
        </is>
      </c>
      <c r="F3" s="2" t="inlineStr">
        <is>
          <t>100% Residue Incorporation</t>
        </is>
      </c>
      <c r="G3" s="2" t="n">
        <v>-1395</v>
      </c>
      <c r="H3" s="2" t="n">
        <v>0.0003962689952459</v>
      </c>
      <c r="I3" s="2" t="n">
        <v>0.0003523868581884681</v>
      </c>
      <c r="J3" s="40" t="inlineStr">
        <is>
          <t>crop and rice measures</t>
        </is>
      </c>
    </row>
    <row r="4">
      <c r="A4" s="2" t="inlineStr">
        <is>
          <t>AGRICULTURE</t>
        </is>
      </c>
      <c r="B4" s="2" t="inlineStr">
        <is>
          <t>CROP</t>
        </is>
      </c>
      <c r="C4" s="2" t="n">
        <v>2015</v>
      </c>
      <c r="D4" s="2" t="inlineStr">
        <is>
          <t>United States</t>
        </is>
      </c>
      <c r="E4" s="2" t="inlineStr">
        <is>
          <t>USA</t>
        </is>
      </c>
      <c r="F4" s="2" t="inlineStr">
        <is>
          <t>100% Residue Incorporation</t>
        </is>
      </c>
      <c r="G4" s="2" t="n">
        <v>-1395</v>
      </c>
      <c r="H4" s="2" t="n">
        <v>0</v>
      </c>
      <c r="I4" s="2" t="n">
        <v>0</v>
      </c>
      <c r="J4" s="40" t="inlineStr">
        <is>
          <t>crop and rice measures</t>
        </is>
      </c>
    </row>
    <row r="5">
      <c r="A5" s="2" t="inlineStr">
        <is>
          <t>AGRICULTURE</t>
        </is>
      </c>
      <c r="B5" s="2" t="inlineStr">
        <is>
          <t>CROP</t>
        </is>
      </c>
      <c r="C5" s="2" t="n">
        <v>2015</v>
      </c>
      <c r="D5" s="2" t="inlineStr">
        <is>
          <t>United States</t>
        </is>
      </c>
      <c r="E5" s="2" t="inlineStr">
        <is>
          <t>USA</t>
        </is>
      </c>
      <c r="F5" s="2" t="inlineStr">
        <is>
          <t>20% Reduced Fertilizer</t>
        </is>
      </c>
      <c r="G5" s="2" t="n">
        <v>-789</v>
      </c>
      <c r="H5" s="2" t="n">
        <v>0.0043263388797641</v>
      </c>
      <c r="I5" s="2" t="n">
        <v>0.00384724766153519</v>
      </c>
      <c r="J5" s="40" t="inlineStr">
        <is>
          <t>crop and rice measures</t>
        </is>
      </c>
    </row>
    <row r="6">
      <c r="A6" s="2" t="inlineStr">
        <is>
          <t>AGRICULTURE</t>
        </is>
      </c>
      <c r="B6" s="2" t="inlineStr">
        <is>
          <t>CROP</t>
        </is>
      </c>
      <c r="C6" s="2" t="n">
        <v>2015</v>
      </c>
      <c r="D6" s="2" t="inlineStr">
        <is>
          <t>United States</t>
        </is>
      </c>
      <c r="E6" s="2" t="inlineStr">
        <is>
          <t>USA</t>
        </is>
      </c>
      <c r="F6" s="2" t="inlineStr">
        <is>
          <t>20% Reduced Fertilizer</t>
        </is>
      </c>
      <c r="G6" s="2" t="n">
        <v>-677</v>
      </c>
      <c r="H6" s="2" t="n">
        <v>0.202967718243598</v>
      </c>
      <c r="I6" s="2" t="n">
        <v>0.1804914272971593</v>
      </c>
      <c r="J6" s="40" t="inlineStr">
        <is>
          <t>crop and rice measures</t>
        </is>
      </c>
    </row>
    <row r="7">
      <c r="A7" s="2" t="inlineStr">
        <is>
          <t>AGRICULTURE</t>
        </is>
      </c>
      <c r="B7" s="2" t="inlineStr">
        <is>
          <t>CROP</t>
        </is>
      </c>
      <c r="C7" s="2" t="n">
        <v>2015</v>
      </c>
      <c r="D7" s="2" t="inlineStr">
        <is>
          <t>United States</t>
        </is>
      </c>
      <c r="E7" s="2" t="inlineStr">
        <is>
          <t>USA</t>
        </is>
      </c>
      <c r="F7" s="2" t="inlineStr">
        <is>
          <t>Split Fertilization</t>
        </is>
      </c>
      <c r="G7" s="2" t="n">
        <v>-646</v>
      </c>
      <c r="H7" s="2" t="n">
        <v>0.0190776996314526</v>
      </c>
      <c r="I7" s="2" t="n">
        <v>0.0169650684642112</v>
      </c>
      <c r="J7" s="40" t="inlineStr">
        <is>
          <t>crop and rice measures</t>
        </is>
      </c>
    </row>
    <row r="8">
      <c r="A8" s="2" t="inlineStr">
        <is>
          <t>AGRICULTURE</t>
        </is>
      </c>
      <c r="B8" s="2" t="inlineStr">
        <is>
          <t>CROP</t>
        </is>
      </c>
      <c r="C8" s="2" t="n">
        <v>2015</v>
      </c>
      <c r="D8" s="2" t="inlineStr">
        <is>
          <t>United States</t>
        </is>
      </c>
      <c r="E8" s="2" t="inlineStr">
        <is>
          <t>USA</t>
        </is>
      </c>
      <c r="F8" s="2" t="inlineStr">
        <is>
          <t>Split Fertilization</t>
        </is>
      </c>
      <c r="G8" s="2" t="n">
        <v>-573</v>
      </c>
      <c r="H8" s="2" t="n">
        <v>0.0034521669149399</v>
      </c>
      <c r="I8" s="2" t="n">
        <v>0.003069879974694878</v>
      </c>
      <c r="J8" s="40" t="inlineStr">
        <is>
          <t>crop and rice measures</t>
        </is>
      </c>
    </row>
    <row r="9">
      <c r="A9" s="2" t="inlineStr">
        <is>
          <t>AGRICULTURE</t>
        </is>
      </c>
      <c r="B9" s="2" t="inlineStr">
        <is>
          <t>CROP</t>
        </is>
      </c>
      <c r="C9" s="2" t="n">
        <v>2015</v>
      </c>
      <c r="D9" s="2" t="inlineStr">
        <is>
          <t>United States</t>
        </is>
      </c>
      <c r="E9" s="2" t="inlineStr">
        <is>
          <t>USA</t>
        </is>
      </c>
      <c r="F9" s="2" t="inlineStr">
        <is>
          <t>No Till</t>
        </is>
      </c>
      <c r="G9" s="2" t="n">
        <v>-424</v>
      </c>
      <c r="H9" s="2" t="n">
        <v>1.26699888706207</v>
      </c>
      <c r="I9" s="2" t="n">
        <v>1.126693641179358</v>
      </c>
      <c r="J9" s="40" t="inlineStr">
        <is>
          <t>crop and rice measures</t>
        </is>
      </c>
    </row>
    <row r="10">
      <c r="A10" s="2" t="inlineStr">
        <is>
          <t>AGRICULTURE</t>
        </is>
      </c>
      <c r="B10" s="2" t="inlineStr">
        <is>
          <t>CROP</t>
        </is>
      </c>
      <c r="C10" s="2" t="n">
        <v>2015</v>
      </c>
      <c r="D10" s="2" t="inlineStr">
        <is>
          <t>United States</t>
        </is>
      </c>
      <c r="E10" s="2" t="inlineStr">
        <is>
          <t>USA</t>
        </is>
      </c>
      <c r="F10" s="2" t="inlineStr">
        <is>
          <t>Split Fertilization</t>
        </is>
      </c>
      <c r="G10" s="2" t="n">
        <v>-375</v>
      </c>
      <c r="H10" s="2" t="n">
        <v>0.0004493499873206</v>
      </c>
      <c r="I10" s="2" t="n">
        <v>0.0003995897538253657</v>
      </c>
      <c r="J10" s="40" t="inlineStr">
        <is>
          <t>crop and rice measures</t>
        </is>
      </c>
    </row>
    <row r="11">
      <c r="A11" s="2" t="inlineStr">
        <is>
          <t>AGRICULTURE</t>
        </is>
      </c>
      <c r="B11" s="2" t="inlineStr">
        <is>
          <t>CROP</t>
        </is>
      </c>
      <c r="C11" s="2" t="n">
        <v>2015</v>
      </c>
      <c r="D11" s="2" t="inlineStr">
        <is>
          <t>United States</t>
        </is>
      </c>
      <c r="E11" s="2" t="inlineStr">
        <is>
          <t>USA</t>
        </is>
      </c>
      <c r="F11" s="2" t="inlineStr">
        <is>
          <t>Split Fertilization</t>
        </is>
      </c>
      <c r="G11" s="2" t="n">
        <v>-315</v>
      </c>
      <c r="H11" s="2" t="n">
        <v>0.529258668422699</v>
      </c>
      <c r="I11" s="2" t="n">
        <v>0.4706494870201853</v>
      </c>
      <c r="J11" s="40" t="inlineStr">
        <is>
          <t>crop and rice measures</t>
        </is>
      </c>
    </row>
    <row r="12">
      <c r="A12" s="2" t="inlineStr">
        <is>
          <t>AGRICULTURE</t>
        </is>
      </c>
      <c r="B12" s="2" t="inlineStr">
        <is>
          <t>CROP</t>
        </is>
      </c>
      <c r="C12" s="2" t="n">
        <v>2015</v>
      </c>
      <c r="D12" s="2" t="inlineStr">
        <is>
          <t>United States</t>
        </is>
      </c>
      <c r="E12" s="2" t="inlineStr">
        <is>
          <t>USA</t>
        </is>
      </c>
      <c r="F12" s="2" t="inlineStr">
        <is>
          <t>Split Fertilization</t>
        </is>
      </c>
      <c r="G12" s="2" t="n">
        <v>-297</v>
      </c>
      <c r="H12" s="2" t="n">
        <v>0.0129327904433012</v>
      </c>
      <c r="I12" s="2" t="n">
        <v>0.01150063579689536</v>
      </c>
      <c r="J12" s="40" t="inlineStr">
        <is>
          <t>crop and rice measures</t>
        </is>
      </c>
    </row>
    <row r="13">
      <c r="A13" s="2" t="inlineStr">
        <is>
          <t>AGRICULTURE</t>
        </is>
      </c>
      <c r="B13" s="2" t="inlineStr">
        <is>
          <t>CROP</t>
        </is>
      </c>
      <c r="C13" s="2" t="n">
        <v>2015</v>
      </c>
      <c r="D13" s="2" t="inlineStr">
        <is>
          <t>United States</t>
        </is>
      </c>
      <c r="E13" s="2" t="inlineStr">
        <is>
          <t>USA</t>
        </is>
      </c>
      <c r="F13" s="2" t="inlineStr">
        <is>
          <t>Split Fertilization</t>
        </is>
      </c>
      <c r="G13" s="2" t="n">
        <v>-272</v>
      </c>
      <c r="H13" s="2" t="n">
        <v>0.0001897990005091</v>
      </c>
      <c r="I13" s="2" t="n">
        <v>0.000168780990385609</v>
      </c>
      <c r="J13" s="40" t="inlineStr">
        <is>
          <t>crop and rice measures</t>
        </is>
      </c>
    </row>
    <row r="14">
      <c r="A14" s="2" t="inlineStr">
        <is>
          <t>AGRICULTURE</t>
        </is>
      </c>
      <c r="B14" s="2" t="inlineStr">
        <is>
          <t>CROP</t>
        </is>
      </c>
      <c r="C14" s="2" t="n">
        <v>2015</v>
      </c>
      <c r="D14" s="2" t="inlineStr">
        <is>
          <t>United States</t>
        </is>
      </c>
      <c r="E14" s="2" t="inlineStr">
        <is>
          <t>USA</t>
        </is>
      </c>
      <c r="F14" s="2" t="inlineStr">
        <is>
          <t>Split Fertilization</t>
        </is>
      </c>
      <c r="G14" s="2" t="n">
        <v>-264</v>
      </c>
      <c r="H14" s="2" t="n">
        <v>0.0930787101387978</v>
      </c>
      <c r="I14" s="2" t="n">
        <v>0.08277133619725308</v>
      </c>
      <c r="J14" s="40" t="inlineStr">
        <is>
          <t>crop and rice measures</t>
        </is>
      </c>
    </row>
    <row r="15">
      <c r="A15" s="2" t="inlineStr">
        <is>
          <t>AGRICULTURE</t>
        </is>
      </c>
      <c r="B15" s="2" t="inlineStr">
        <is>
          <t>CROP</t>
        </is>
      </c>
      <c r="C15" s="2" t="n">
        <v>2015</v>
      </c>
      <c r="D15" s="2" t="inlineStr">
        <is>
          <t>United States</t>
        </is>
      </c>
      <c r="E15" s="2" t="inlineStr">
        <is>
          <t>USA</t>
        </is>
      </c>
      <c r="F15" s="2" t="inlineStr">
        <is>
          <t>Split Fertilization</t>
        </is>
      </c>
      <c r="G15" s="2" t="n">
        <v>-248</v>
      </c>
      <c r="H15" s="2" t="n">
        <v>0.0283326301723719</v>
      </c>
      <c r="I15" s="2" t="n">
        <v>0.02519512414657233</v>
      </c>
      <c r="J15" s="40" t="inlineStr">
        <is>
          <t>crop and rice measures</t>
        </is>
      </c>
    </row>
    <row r="16">
      <c r="A16" s="2" t="inlineStr">
        <is>
          <t>AGRICULTURE</t>
        </is>
      </c>
      <c r="B16" s="2" t="inlineStr">
        <is>
          <t>CROP</t>
        </is>
      </c>
      <c r="C16" s="2" t="n">
        <v>2015</v>
      </c>
      <c r="D16" s="2" t="inlineStr">
        <is>
          <t>United States</t>
        </is>
      </c>
      <c r="E16" s="2" t="inlineStr">
        <is>
          <t>USA</t>
        </is>
      </c>
      <c r="F16" s="2" t="inlineStr">
        <is>
          <t>Split Fertilization</t>
        </is>
      </c>
      <c r="G16" s="2" t="n">
        <v>-210</v>
      </c>
      <c r="H16" s="2" t="n">
        <v>0.0046965451911092</v>
      </c>
      <c r="I16" s="2" t="n">
        <v>0.004176457971959524</v>
      </c>
      <c r="J16" s="40" t="inlineStr">
        <is>
          <t>crop and rice measures</t>
        </is>
      </c>
    </row>
    <row r="17">
      <c r="A17" s="2" t="inlineStr">
        <is>
          <t>AGRICULTURE</t>
        </is>
      </c>
      <c r="B17" s="2" t="inlineStr">
        <is>
          <t>CROP</t>
        </is>
      </c>
      <c r="C17" s="2" t="n">
        <v>2015</v>
      </c>
      <c r="D17" s="2" t="inlineStr">
        <is>
          <t>United States</t>
        </is>
      </c>
      <c r="E17" s="2" t="inlineStr">
        <is>
          <t>USA</t>
        </is>
      </c>
      <c r="F17" s="2" t="inlineStr">
        <is>
          <t>No Till</t>
        </is>
      </c>
      <c r="G17" s="2" t="n">
        <v>-157</v>
      </c>
      <c r="H17" s="2" t="n">
        <v>3.04802751541137</v>
      </c>
      <c r="I17" s="2" t="n">
        <v>2.710494267060446</v>
      </c>
      <c r="J17" s="40" t="inlineStr">
        <is>
          <t>crop and rice measures</t>
        </is>
      </c>
    </row>
    <row r="18">
      <c r="A18" s="2" t="inlineStr">
        <is>
          <t>AGRICULTURE</t>
        </is>
      </c>
      <c r="B18" s="2" t="inlineStr">
        <is>
          <t>CROP</t>
        </is>
      </c>
      <c r="C18" s="2" t="n">
        <v>2015</v>
      </c>
      <c r="D18" s="2" t="inlineStr">
        <is>
          <t>United States</t>
        </is>
      </c>
      <c r="E18" s="2" t="inlineStr">
        <is>
          <t>USA</t>
        </is>
      </c>
      <c r="F18" s="2" t="inlineStr">
        <is>
          <t>Split Fertilization</t>
        </is>
      </c>
      <c r="G18" s="2" t="n">
        <v>-150</v>
      </c>
      <c r="H18" s="2" t="n">
        <v>0.100875653326511</v>
      </c>
      <c r="I18" s="2" t="n">
        <v>0.08970485950176313</v>
      </c>
      <c r="J18" s="40" t="inlineStr">
        <is>
          <t>crop and rice measures</t>
        </is>
      </c>
    </row>
    <row r="19">
      <c r="A19" s="2" t="inlineStr">
        <is>
          <t>AGRICULTURE</t>
        </is>
      </c>
      <c r="B19" s="2" t="inlineStr">
        <is>
          <t>CROP</t>
        </is>
      </c>
      <c r="C19" s="2" t="n">
        <v>2015</v>
      </c>
      <c r="D19" s="2" t="inlineStr">
        <is>
          <t>United States</t>
        </is>
      </c>
      <c r="E19" s="2" t="inlineStr">
        <is>
          <t>USA</t>
        </is>
      </c>
      <c r="F19" s="2" t="inlineStr">
        <is>
          <t>No Till</t>
        </is>
      </c>
      <c r="G19" s="2" t="n">
        <v>-127</v>
      </c>
      <c r="H19" s="2" t="n">
        <v>0.0047435471788049</v>
      </c>
      <c r="I19" s="2" t="n">
        <v>0.004218255041554693</v>
      </c>
      <c r="J19" s="40" t="inlineStr">
        <is>
          <t>crop and rice measures</t>
        </is>
      </c>
    </row>
    <row r="20">
      <c r="A20" s="2" t="inlineStr">
        <is>
          <t>AGRICULTURE</t>
        </is>
      </c>
      <c r="B20" s="2" t="inlineStr">
        <is>
          <t>CROP</t>
        </is>
      </c>
      <c r="C20" s="2" t="n">
        <v>2015</v>
      </c>
      <c r="D20" s="2" t="inlineStr">
        <is>
          <t>United States</t>
        </is>
      </c>
      <c r="E20" s="2" t="inlineStr">
        <is>
          <t>USA</t>
        </is>
      </c>
      <c r="F20" s="2" t="inlineStr">
        <is>
          <t>No Till</t>
        </is>
      </c>
      <c r="G20" s="2" t="n">
        <v>-94</v>
      </c>
      <c r="H20" s="2" t="n">
        <v>0.025218553841114</v>
      </c>
      <c r="I20" s="2" t="n">
        <v>0.02242589519427923</v>
      </c>
      <c r="J20" s="40" t="inlineStr">
        <is>
          <t>crop and rice measures</t>
        </is>
      </c>
    </row>
    <row r="21" ht="15.75" customHeight="1" s="120">
      <c r="A21" s="2" t="inlineStr">
        <is>
          <t>AGRICULTURE</t>
        </is>
      </c>
      <c r="B21" s="2" t="inlineStr">
        <is>
          <t>CROP</t>
        </is>
      </c>
      <c r="C21" s="2" t="n">
        <v>2015</v>
      </c>
      <c r="D21" s="2" t="inlineStr">
        <is>
          <t>United States</t>
        </is>
      </c>
      <c r="E21" s="2" t="inlineStr">
        <is>
          <t>USA</t>
        </is>
      </c>
      <c r="F21" s="2" t="inlineStr">
        <is>
          <t>No Till</t>
        </is>
      </c>
      <c r="G21" s="2" t="n">
        <v>-58</v>
      </c>
      <c r="H21" s="2" t="n">
        <v>0.602668404579162</v>
      </c>
      <c r="I21" s="2" t="n">
        <v>0.5359299570922078</v>
      </c>
      <c r="J21" s="40" t="inlineStr">
        <is>
          <t>crop and rice measures</t>
        </is>
      </c>
    </row>
    <row r="22" ht="15.75" customHeight="1" s="120">
      <c r="A22" s="2" t="inlineStr">
        <is>
          <t>AGRICULTURE</t>
        </is>
      </c>
      <c r="B22" s="2" t="inlineStr">
        <is>
          <t>CROP</t>
        </is>
      </c>
      <c r="C22" s="2" t="n">
        <v>2015</v>
      </c>
      <c r="D22" s="2" t="inlineStr">
        <is>
          <t>United States</t>
        </is>
      </c>
      <c r="E22" s="2" t="inlineStr">
        <is>
          <t>USA</t>
        </is>
      </c>
      <c r="F22" s="2" t="inlineStr">
        <is>
          <t>No Till</t>
        </is>
      </c>
      <c r="G22" s="2" t="n">
        <v>-49</v>
      </c>
      <c r="H22" s="2" t="n">
        <v>0.0643807128071785</v>
      </c>
      <c r="I22" s="2" t="n">
        <v>0.05725130501309497</v>
      </c>
      <c r="J22" s="40" t="inlineStr">
        <is>
          <t>crop and rice measures</t>
        </is>
      </c>
    </row>
    <row r="23" ht="15.75" customHeight="1" s="120">
      <c r="A23" s="2" t="inlineStr">
        <is>
          <t>AGRICULTURE</t>
        </is>
      </c>
      <c r="B23" s="2" t="inlineStr">
        <is>
          <t>CROP</t>
        </is>
      </c>
      <c r="C23" s="2" t="n">
        <v>2015</v>
      </c>
      <c r="D23" s="2" t="inlineStr">
        <is>
          <t>United States</t>
        </is>
      </c>
      <c r="E23" s="2" t="inlineStr">
        <is>
          <t>USA</t>
        </is>
      </c>
      <c r="F23" s="2" t="inlineStr">
        <is>
          <t>No Till</t>
        </is>
      </c>
      <c r="G23" s="2" t="n">
        <v>-25</v>
      </c>
      <c r="H23" s="2" t="n">
        <v>0.360141307115554</v>
      </c>
      <c r="I23" s="2" t="n">
        <v>0.3202598872000731</v>
      </c>
      <c r="J23" s="40" t="inlineStr">
        <is>
          <t>crop and rice measures</t>
        </is>
      </c>
    </row>
    <row r="24" ht="15.75" customHeight="1" s="120">
      <c r="A24" s="2" t="inlineStr">
        <is>
          <t>AGRICULTURE</t>
        </is>
      </c>
      <c r="B24" s="2" t="inlineStr">
        <is>
          <t>CROP</t>
        </is>
      </c>
      <c r="C24" s="2" t="n">
        <v>2015</v>
      </c>
      <c r="D24" s="2" t="inlineStr">
        <is>
          <t>United States</t>
        </is>
      </c>
      <c r="E24" s="2" t="inlineStr">
        <is>
          <t>USA</t>
        </is>
      </c>
      <c r="F24" s="2" t="inlineStr">
        <is>
          <t>20% Reduced Fertilizer</t>
        </is>
      </c>
      <c r="G24" s="2" t="n">
        <v>-18</v>
      </c>
      <c r="H24" s="2" t="n">
        <v>2.20467972755432</v>
      </c>
      <c r="I24" s="2" t="n">
        <v>1.960537341617097</v>
      </c>
      <c r="J24" s="40" t="inlineStr">
        <is>
          <t>crop and rice measures</t>
        </is>
      </c>
    </row>
    <row r="25" ht="15.75" customHeight="1" s="120">
      <c r="A25" s="2" t="inlineStr">
        <is>
          <t>AGRICULTURE</t>
        </is>
      </c>
      <c r="B25" s="2" t="inlineStr">
        <is>
          <t>CROP</t>
        </is>
      </c>
      <c r="C25" s="2" t="n">
        <v>2015</v>
      </c>
      <c r="D25" s="2" t="inlineStr">
        <is>
          <t>United States</t>
        </is>
      </c>
      <c r="E25" s="2" t="inlineStr">
        <is>
          <t>USA</t>
        </is>
      </c>
      <c r="F25" s="2" t="inlineStr">
        <is>
          <t>No Till</t>
        </is>
      </c>
      <c r="G25" s="2" t="n">
        <v>29</v>
      </c>
      <c r="H25" s="2" t="n">
        <v>0.0808623880147934</v>
      </c>
      <c r="I25" s="2" t="n">
        <v>0.07190782826818876</v>
      </c>
      <c r="J25" s="40" t="inlineStr">
        <is>
          <t>crop and rice measures</t>
        </is>
      </c>
    </row>
    <row r="26" ht="15.75" customHeight="1" s="120">
      <c r="A26" s="2" t="inlineStr">
        <is>
          <t>AGRICULTURE</t>
        </is>
      </c>
      <c r="B26" s="2" t="inlineStr">
        <is>
          <t>CROP</t>
        </is>
      </c>
      <c r="C26" s="2" t="n">
        <v>2015</v>
      </c>
      <c r="D26" s="2" t="inlineStr">
        <is>
          <t>United States</t>
        </is>
      </c>
      <c r="E26" s="2" t="inlineStr">
        <is>
          <t>USA</t>
        </is>
      </c>
      <c r="F26" s="2" t="inlineStr">
        <is>
          <t>No Till</t>
        </is>
      </c>
      <c r="G26" s="2" t="n">
        <v>44</v>
      </c>
      <c r="H26" s="2" t="n">
        <v>0.160499513149261</v>
      </c>
      <c r="I26" s="2" t="n">
        <v>0.1427260771293764</v>
      </c>
      <c r="J26" s="40" t="inlineStr">
        <is>
          <t>crop and rice measures</t>
        </is>
      </c>
    </row>
    <row r="27" ht="15.75" customHeight="1" s="120">
      <c r="A27" s="2" t="inlineStr">
        <is>
          <t>AGRICULTURE</t>
        </is>
      </c>
      <c r="B27" s="2" t="inlineStr">
        <is>
          <t>CROP</t>
        </is>
      </c>
      <c r="C27" s="2" t="n">
        <v>2015</v>
      </c>
      <c r="D27" s="2" t="inlineStr">
        <is>
          <t>United States</t>
        </is>
      </c>
      <c r="E27" s="2" t="inlineStr">
        <is>
          <t>USA</t>
        </is>
      </c>
      <c r="F27" s="2" t="inlineStr">
        <is>
          <t>20% Reduced Fertilizer</t>
        </is>
      </c>
      <c r="G27" s="2" t="n">
        <v>137</v>
      </c>
      <c r="H27" s="2" t="n">
        <v>0.22539983689785</v>
      </c>
      <c r="I27" s="2" t="n">
        <v>0.2004394522749337</v>
      </c>
      <c r="J27" s="40" t="inlineStr">
        <is>
          <t>crop and rice measures</t>
        </is>
      </c>
    </row>
    <row r="28" ht="15.75" customHeight="1" s="120">
      <c r="A28" s="2" t="inlineStr">
        <is>
          <t>AGRICULTURE</t>
        </is>
      </c>
      <c r="B28" s="2" t="inlineStr">
        <is>
          <t>CROP</t>
        </is>
      </c>
      <c r="C28" s="2" t="n">
        <v>2015</v>
      </c>
      <c r="D28" s="2" t="inlineStr">
        <is>
          <t>United States</t>
        </is>
      </c>
      <c r="E28" s="2" t="inlineStr">
        <is>
          <t>USA</t>
        </is>
      </c>
      <c r="F28" s="2" t="inlineStr">
        <is>
          <t>No Till</t>
        </is>
      </c>
      <c r="G28" s="2" t="n">
        <v>143</v>
      </c>
      <c r="H28" s="2" t="n">
        <v>0.0642335489392281</v>
      </c>
      <c r="I28" s="2" t="n">
        <v>0.05712043781508539</v>
      </c>
      <c r="J28" s="40" t="inlineStr">
        <is>
          <t>crop and rice measures</t>
        </is>
      </c>
    </row>
    <row r="29" ht="15.75" customHeight="1" s="120">
      <c r="A29" s="2" t="inlineStr">
        <is>
          <t>AGRICULTURE</t>
        </is>
      </c>
      <c r="B29" s="2" t="inlineStr">
        <is>
          <t>CROP</t>
        </is>
      </c>
      <c r="C29" s="2" t="n">
        <v>2015</v>
      </c>
      <c r="D29" s="2" t="inlineStr">
        <is>
          <t>United States</t>
        </is>
      </c>
      <c r="E29" s="2" t="inlineStr">
        <is>
          <t>USA</t>
        </is>
      </c>
      <c r="F29" s="2" t="inlineStr">
        <is>
          <t>20% Reduced Fertilizer</t>
        </is>
      </c>
      <c r="G29" s="2" t="n">
        <v>161</v>
      </c>
      <c r="H29" s="2" t="n">
        <v>0.0140380747616291</v>
      </c>
      <c r="I29" s="2" t="n">
        <v>0.01248352285849568</v>
      </c>
      <c r="J29" s="40" t="inlineStr">
        <is>
          <t>crop and rice measures</t>
        </is>
      </c>
    </row>
    <row r="30" ht="15.75" customHeight="1" s="120">
      <c r="A30" s="2" t="inlineStr">
        <is>
          <t>AGRICULTURE</t>
        </is>
      </c>
      <c r="B30" s="2" t="inlineStr">
        <is>
          <t>CROP</t>
        </is>
      </c>
      <c r="C30" s="2" t="n">
        <v>2015</v>
      </c>
      <c r="D30" s="2" t="inlineStr">
        <is>
          <t>United States</t>
        </is>
      </c>
      <c r="E30" s="2" t="inlineStr">
        <is>
          <t>USA</t>
        </is>
      </c>
      <c r="F30" s="2" t="inlineStr">
        <is>
          <t>No Till</t>
        </is>
      </c>
      <c r="G30" s="2" t="n">
        <v>184</v>
      </c>
      <c r="H30" s="2" t="n">
        <v>0.0025223779957741</v>
      </c>
      <c r="I30" s="2" t="n">
        <v>0.002243054257987035</v>
      </c>
      <c r="J30" s="40" t="inlineStr">
        <is>
          <t>crop and rice measures</t>
        </is>
      </c>
    </row>
    <row r="31" ht="15.75" customHeight="1" s="120">
      <c r="A31" s="2" t="inlineStr">
        <is>
          <t>AGRICULTURE</t>
        </is>
      </c>
      <c r="B31" s="2" t="inlineStr">
        <is>
          <t>CROP</t>
        </is>
      </c>
      <c r="C31" s="2" t="n">
        <v>2015</v>
      </c>
      <c r="D31" s="2" t="inlineStr">
        <is>
          <t>United States</t>
        </is>
      </c>
      <c r="E31" s="2" t="inlineStr">
        <is>
          <t>USA</t>
        </is>
      </c>
      <c r="F31" s="2" t="inlineStr">
        <is>
          <t>20% Reduced Fertilizer</t>
        </is>
      </c>
      <c r="G31" s="2" t="n">
        <v>189</v>
      </c>
      <c r="H31" s="2" t="n">
        <v>0.214346125721931</v>
      </c>
      <c r="I31" s="2" t="n">
        <v>0.1906098097862809</v>
      </c>
      <c r="J31" s="40" t="inlineStr">
        <is>
          <t>crop and rice measures</t>
        </is>
      </c>
    </row>
    <row r="32" ht="15.75" customHeight="1" s="120">
      <c r="A32" s="2" t="inlineStr">
        <is>
          <t>AGRICULTURE</t>
        </is>
      </c>
      <c r="B32" s="2" t="inlineStr">
        <is>
          <t>CROP</t>
        </is>
      </c>
      <c r="C32" s="2" t="n">
        <v>2015</v>
      </c>
      <c r="D32" s="2" t="inlineStr">
        <is>
          <t>United States</t>
        </is>
      </c>
      <c r="E32" s="2" t="inlineStr">
        <is>
          <t>USA</t>
        </is>
      </c>
      <c r="F32" s="2" t="inlineStr">
        <is>
          <t>20% Reduced Fertilizer</t>
        </is>
      </c>
      <c r="G32" s="2" t="n">
        <v>195</v>
      </c>
      <c r="H32" s="2" t="n">
        <v>0.0571334734559059</v>
      </c>
      <c r="I32" s="2" t="n">
        <v>0.05080661230139283</v>
      </c>
      <c r="J32" s="40" t="inlineStr">
        <is>
          <t>crop and rice measures</t>
        </is>
      </c>
    </row>
    <row r="33" ht="15.75" customHeight="1" s="120">
      <c r="A33" s="2" t="inlineStr">
        <is>
          <t>AGRICULTURE</t>
        </is>
      </c>
      <c r="B33" s="2" t="inlineStr">
        <is>
          <t>CROP</t>
        </is>
      </c>
      <c r="C33" s="2" t="n">
        <v>2015</v>
      </c>
      <c r="D33" s="2" t="inlineStr">
        <is>
          <t>United States</t>
        </is>
      </c>
      <c r="E33" s="2" t="inlineStr">
        <is>
          <t>USA</t>
        </is>
      </c>
      <c r="F33" s="2" t="inlineStr">
        <is>
          <t>No Till</t>
        </is>
      </c>
      <c r="G33" s="2" t="n">
        <v>199</v>
      </c>
      <c r="H33" s="2" t="n">
        <v>0.0207895133644342</v>
      </c>
      <c r="I33" s="2" t="n">
        <v>0.01848731893145994</v>
      </c>
      <c r="J33" s="40" t="inlineStr">
        <is>
          <t>crop and rice measures</t>
        </is>
      </c>
    </row>
    <row r="34" ht="15.75" customHeight="1" s="120">
      <c r="A34" s="2" t="inlineStr">
        <is>
          <t>AGRICULTURE</t>
        </is>
      </c>
      <c r="B34" s="2" t="inlineStr">
        <is>
          <t>CROP</t>
        </is>
      </c>
      <c r="C34" s="2" t="n">
        <v>2015</v>
      </c>
      <c r="D34" s="2" t="inlineStr">
        <is>
          <t>United States</t>
        </is>
      </c>
      <c r="E34" s="2" t="inlineStr">
        <is>
          <t>USA</t>
        </is>
      </c>
      <c r="F34" s="2" t="inlineStr">
        <is>
          <t>20% Reduced Fertilizer</t>
        </is>
      </c>
      <c r="G34" s="2" t="n">
        <v>230</v>
      </c>
      <c r="H34" s="2" t="n">
        <v>0.0965635403990746</v>
      </c>
      <c r="I34" s="2" t="n">
        <v>0.08587026243541869</v>
      </c>
      <c r="J34" s="40" t="inlineStr">
        <is>
          <t>crop and rice measures</t>
        </is>
      </c>
    </row>
    <row r="35" ht="15.75" customHeight="1" s="120">
      <c r="A35" s="2" t="inlineStr">
        <is>
          <t>AGRICULTURE</t>
        </is>
      </c>
      <c r="B35" s="2" t="inlineStr">
        <is>
          <t>CROP</t>
        </is>
      </c>
      <c r="C35" s="2" t="n">
        <v>2015</v>
      </c>
      <c r="D35" s="2" t="inlineStr">
        <is>
          <t>United States</t>
        </is>
      </c>
      <c r="E35" s="2" t="inlineStr">
        <is>
          <t>USA</t>
        </is>
      </c>
      <c r="F35" s="2" t="inlineStr">
        <is>
          <t>Split Fertilization</t>
        </is>
      </c>
      <c r="G35" s="2" t="n">
        <v>230</v>
      </c>
      <c r="H35" s="2" t="n">
        <v>0.171695590019226</v>
      </c>
      <c r="I35" s="2" t="n">
        <v>0.1526823199835399</v>
      </c>
      <c r="J35" s="40" t="inlineStr">
        <is>
          <t>crop and rice measures</t>
        </is>
      </c>
    </row>
    <row r="36" ht="15.75" customHeight="1" s="120">
      <c r="A36" s="2" t="inlineStr">
        <is>
          <t>AGRICULTURE</t>
        </is>
      </c>
      <c r="B36" s="2" t="inlineStr">
        <is>
          <t>CROP</t>
        </is>
      </c>
      <c r="C36" s="2" t="n">
        <v>2015</v>
      </c>
      <c r="D36" s="2" t="inlineStr">
        <is>
          <t>United States</t>
        </is>
      </c>
      <c r="E36" s="2" t="inlineStr">
        <is>
          <t>USA</t>
        </is>
      </c>
      <c r="F36" s="2" t="inlineStr">
        <is>
          <t>No Till</t>
        </is>
      </c>
      <c r="G36" s="2" t="n">
        <v>253</v>
      </c>
      <c r="H36" s="2" t="n">
        <v>0.0102657908573747</v>
      </c>
      <c r="I36" s="2" t="n">
        <v>0.009128975091289581</v>
      </c>
      <c r="J36" s="40" t="inlineStr">
        <is>
          <t>crop and rice measures</t>
        </is>
      </c>
    </row>
    <row r="37" ht="15.75" customHeight="1" s="120">
      <c r="A37" s="2" t="inlineStr">
        <is>
          <t>AGRICULTURE</t>
        </is>
      </c>
      <c r="B37" s="2" t="inlineStr">
        <is>
          <t>CROP</t>
        </is>
      </c>
      <c r="C37" s="2" t="n">
        <v>2015</v>
      </c>
      <c r="D37" s="2" t="inlineStr">
        <is>
          <t>United States</t>
        </is>
      </c>
      <c r="E37" s="2" t="inlineStr">
        <is>
          <t>USA</t>
        </is>
      </c>
      <c r="F37" s="2" t="inlineStr">
        <is>
          <t>No Till</t>
        </is>
      </c>
      <c r="G37" s="2" t="n">
        <v>264</v>
      </c>
      <c r="H37" s="2" t="n">
        <v>0.000903041975107</v>
      </c>
      <c r="I37" s="2" t="n">
        <v>0.0008030406825615939</v>
      </c>
      <c r="J37" s="40" t="inlineStr">
        <is>
          <t>crop and rice measures</t>
        </is>
      </c>
    </row>
    <row r="38" ht="15.75" customHeight="1" s="120">
      <c r="A38" s="2" t="inlineStr">
        <is>
          <t>AGRICULTURE</t>
        </is>
      </c>
      <c r="B38" s="2" t="inlineStr">
        <is>
          <t>CROP</t>
        </is>
      </c>
      <c r="C38" s="2" t="n">
        <v>2015</v>
      </c>
      <c r="D38" s="2" t="inlineStr">
        <is>
          <t>United States</t>
        </is>
      </c>
      <c r="E38" s="2" t="inlineStr">
        <is>
          <t>USA</t>
        </is>
      </c>
      <c r="F38" s="2" t="inlineStr">
        <is>
          <t>Split Fertilization</t>
        </is>
      </c>
      <c r="G38" s="2" t="n">
        <v>360</v>
      </c>
      <c r="H38" s="2" t="n">
        <v>0.0032982549164444</v>
      </c>
      <c r="I38" s="2" t="n">
        <v>0.002933011922341497</v>
      </c>
      <c r="J38" s="40" t="inlineStr">
        <is>
          <t>crop and rice measures</t>
        </is>
      </c>
    </row>
    <row r="39" ht="15.75" customHeight="1" s="120">
      <c r="A39" s="2" t="inlineStr">
        <is>
          <t>AGRICULTURE</t>
        </is>
      </c>
      <c r="B39" s="2" t="inlineStr">
        <is>
          <t>CROP</t>
        </is>
      </c>
      <c r="C39" s="2" t="n">
        <v>2015</v>
      </c>
      <c r="D39" s="2" t="inlineStr">
        <is>
          <t>United States</t>
        </is>
      </c>
      <c r="E39" s="2" t="inlineStr">
        <is>
          <t>USA</t>
        </is>
      </c>
      <c r="F39" s="2" t="inlineStr">
        <is>
          <t>Nitrification Inhibitor Fertilizer</t>
        </is>
      </c>
      <c r="G39" s="2" t="n">
        <v>463</v>
      </c>
      <c r="H39" s="2" t="n">
        <v>0.115058243274688</v>
      </c>
      <c r="I39" s="2" t="n">
        <v>0.1023168941872225</v>
      </c>
      <c r="J39" s="40" t="inlineStr">
        <is>
          <t>crop and rice measures</t>
        </is>
      </c>
    </row>
    <row r="40" ht="15.75" customHeight="1" s="120">
      <c r="A40" s="2" t="inlineStr">
        <is>
          <t>AGRICULTURE</t>
        </is>
      </c>
      <c r="B40" s="2" t="inlineStr">
        <is>
          <t>CROP</t>
        </is>
      </c>
      <c r="C40" s="2" t="n">
        <v>2015</v>
      </c>
      <c r="D40" s="2" t="inlineStr">
        <is>
          <t>United States</t>
        </is>
      </c>
      <c r="E40" s="2" t="inlineStr">
        <is>
          <t>USA</t>
        </is>
      </c>
      <c r="F40" s="2" t="inlineStr">
        <is>
          <t>Nitrification Inhibitor Fertilizer</t>
        </is>
      </c>
      <c r="G40" s="2" t="n">
        <v>502</v>
      </c>
      <c r="H40" s="2" t="n">
        <v>0.0055683711543679</v>
      </c>
      <c r="I40" s="2" t="n">
        <v>0.004951739449354006</v>
      </c>
      <c r="J40" s="40" t="inlineStr">
        <is>
          <t>crop and rice measures</t>
        </is>
      </c>
    </row>
    <row r="41" ht="15.75" customHeight="1" s="120">
      <c r="A41" s="2" t="inlineStr">
        <is>
          <t>AGRICULTURE</t>
        </is>
      </c>
      <c r="B41" s="2" t="inlineStr">
        <is>
          <t>CROP</t>
        </is>
      </c>
      <c r="C41" s="2" t="n">
        <v>2015</v>
      </c>
      <c r="D41" s="2" t="inlineStr">
        <is>
          <t>United States</t>
        </is>
      </c>
      <c r="E41" s="2" t="inlineStr">
        <is>
          <t>USA</t>
        </is>
      </c>
      <c r="F41" s="2" t="inlineStr">
        <is>
          <t>Nitrification Inhibitor Fertilizer</t>
        </is>
      </c>
      <c r="G41" s="2" t="n">
        <v>524</v>
      </c>
      <c r="H41" s="2" t="n">
        <v>0.7429131269454951</v>
      </c>
      <c r="I41" s="2" t="n">
        <v>0.6606442236260275</v>
      </c>
      <c r="J41" s="40" t="inlineStr">
        <is>
          <t>crop and rice measures</t>
        </is>
      </c>
    </row>
    <row r="42" ht="15.75" customHeight="1" s="120">
      <c r="A42" s="2" t="inlineStr">
        <is>
          <t>AGRICULTURE</t>
        </is>
      </c>
      <c r="B42" s="2" t="inlineStr">
        <is>
          <t>CROP</t>
        </is>
      </c>
      <c r="C42" s="2" t="n">
        <v>2015</v>
      </c>
      <c r="D42" s="2" t="inlineStr">
        <is>
          <t>United States</t>
        </is>
      </c>
      <c r="E42" s="2" t="inlineStr">
        <is>
          <t>USA</t>
        </is>
      </c>
      <c r="F42" s="2" t="inlineStr">
        <is>
          <t>Nitrification Inhibitor Fertilizer</t>
        </is>
      </c>
      <c r="G42" s="2" t="n">
        <v>540</v>
      </c>
      <c r="H42" s="2" t="n">
        <v>0.0129089700058103</v>
      </c>
      <c r="I42" s="2" t="n">
        <v>0.01147945319308634</v>
      </c>
      <c r="J42" s="40" t="inlineStr">
        <is>
          <t>crop and rice measures</t>
        </is>
      </c>
    </row>
    <row r="43" ht="15.75" customHeight="1" s="120">
      <c r="A43" s="2" t="inlineStr">
        <is>
          <t>AGRICULTURE</t>
        </is>
      </c>
      <c r="B43" s="2" t="inlineStr">
        <is>
          <t>CROP</t>
        </is>
      </c>
      <c r="C43" s="2" t="n">
        <v>2015</v>
      </c>
      <c r="D43" s="2" t="inlineStr">
        <is>
          <t>United States</t>
        </is>
      </c>
      <c r="E43" s="2" t="inlineStr">
        <is>
          <t>USA</t>
        </is>
      </c>
      <c r="F43" s="2" t="inlineStr">
        <is>
          <t>20% Reduced Fertilizer</t>
        </is>
      </c>
      <c r="G43" s="2" t="n">
        <v>561</v>
      </c>
      <c r="H43" s="2" t="n">
        <v>0.0009777919622137999</v>
      </c>
      <c r="I43" s="2" t="n">
        <v>0.000869512986532406</v>
      </c>
      <c r="J43" s="40" t="inlineStr">
        <is>
          <t>crop and rice measures</t>
        </is>
      </c>
    </row>
    <row r="44" ht="15.75" customHeight="1" s="120">
      <c r="A44" s="2" t="inlineStr">
        <is>
          <t>AGRICULTURE</t>
        </is>
      </c>
      <c r="B44" s="2" t="inlineStr">
        <is>
          <t>CROP</t>
        </is>
      </c>
      <c r="C44" s="2" t="n">
        <v>2015</v>
      </c>
      <c r="D44" s="2" t="inlineStr">
        <is>
          <t>United States</t>
        </is>
      </c>
      <c r="E44" s="2" t="inlineStr">
        <is>
          <t>USA</t>
        </is>
      </c>
      <c r="F44" s="2" t="inlineStr">
        <is>
          <t>Nitrification Inhibitor Fertilizer</t>
        </is>
      </c>
      <c r="G44" s="2" t="n">
        <v>577</v>
      </c>
      <c r="H44" s="2" t="n">
        <v>0.521903812885284</v>
      </c>
      <c r="I44" s="2" t="n">
        <v>0.4641090953510076</v>
      </c>
      <c r="J44" s="40" t="inlineStr">
        <is>
          <t>crop and rice measures</t>
        </is>
      </c>
    </row>
    <row r="45" ht="15.75" customHeight="1" s="120">
      <c r="A45" s="2" t="inlineStr">
        <is>
          <t>AGRICULTURE</t>
        </is>
      </c>
      <c r="B45" s="2" t="inlineStr">
        <is>
          <t>CROP</t>
        </is>
      </c>
      <c r="C45" s="2" t="n">
        <v>2015</v>
      </c>
      <c r="D45" s="2" t="inlineStr">
        <is>
          <t>United States</t>
        </is>
      </c>
      <c r="E45" s="2" t="inlineStr">
        <is>
          <t>USA</t>
        </is>
      </c>
      <c r="F45" s="2" t="inlineStr">
        <is>
          <t>20% Reduced Fertilizer</t>
        </is>
      </c>
      <c r="G45" s="2" t="n">
        <v>636</v>
      </c>
      <c r="H45" s="2" t="n">
        <v>0.0005337679758668</v>
      </c>
      <c r="I45" s="2" t="n">
        <v>0.0004746594416265168</v>
      </c>
      <c r="J45" s="40" t="inlineStr">
        <is>
          <t>crop and rice measures</t>
        </is>
      </c>
    </row>
    <row r="46" ht="15.75" customHeight="1" s="120">
      <c r="A46" s="2" t="inlineStr">
        <is>
          <t>AGRICULTURE</t>
        </is>
      </c>
      <c r="B46" s="2" t="inlineStr">
        <is>
          <t>CROP</t>
        </is>
      </c>
      <c r="C46" s="2" t="n">
        <v>2015</v>
      </c>
      <c r="D46" s="2" t="inlineStr">
        <is>
          <t>United States</t>
        </is>
      </c>
      <c r="E46" s="2" t="inlineStr">
        <is>
          <t>USA</t>
        </is>
      </c>
      <c r="F46" s="2" t="inlineStr">
        <is>
          <t>Nitrification Inhibitor Fertilizer</t>
        </is>
      </c>
      <c r="G46" s="2" t="n">
        <v>636</v>
      </c>
      <c r="H46" s="2" t="n">
        <v>0.0060445140115917</v>
      </c>
      <c r="I46" s="2" t="n">
        <v>0.005375155077422149</v>
      </c>
      <c r="J46" s="40" t="inlineStr">
        <is>
          <t>crop and rice measures</t>
        </is>
      </c>
    </row>
    <row r="47" ht="15.75" customHeight="1" s="120">
      <c r="A47" s="2" t="inlineStr">
        <is>
          <t>AGRICULTURE</t>
        </is>
      </c>
      <c r="B47" s="2" t="inlineStr">
        <is>
          <t>CROP</t>
        </is>
      </c>
      <c r="C47" s="2" t="n">
        <v>2015</v>
      </c>
      <c r="D47" s="2" t="inlineStr">
        <is>
          <t>United States</t>
        </is>
      </c>
      <c r="E47" s="2" t="inlineStr">
        <is>
          <t>USA</t>
        </is>
      </c>
      <c r="F47" s="2" t="inlineStr">
        <is>
          <t>Nitrification Inhibitor Fertilizer</t>
        </is>
      </c>
      <c r="G47" s="2" t="n">
        <v>643</v>
      </c>
      <c r="H47" s="2" t="n">
        <v>0.0398211665451527</v>
      </c>
      <c r="I47" s="2" t="n">
        <v>0.03541144004854183</v>
      </c>
      <c r="J47" s="40" t="inlineStr">
        <is>
          <t>crop and rice measures</t>
        </is>
      </c>
    </row>
    <row r="48" ht="15.75" customHeight="1" s="120">
      <c r="A48" s="2" t="inlineStr">
        <is>
          <t>AGRICULTURE</t>
        </is>
      </c>
      <c r="B48" s="2" t="inlineStr">
        <is>
          <t>CROP</t>
        </is>
      </c>
      <c r="C48" s="2" t="n">
        <v>2015</v>
      </c>
      <c r="D48" s="2" t="inlineStr">
        <is>
          <t>United States</t>
        </is>
      </c>
      <c r="E48" s="2" t="inlineStr">
        <is>
          <t>USA</t>
        </is>
      </c>
      <c r="F48" s="2" t="inlineStr">
        <is>
          <t>Nitrification Inhibitor Fertilizer</t>
        </is>
      </c>
      <c r="G48" s="2" t="n">
        <v>662</v>
      </c>
      <c r="H48" s="2" t="n">
        <v>0.0300335753709078</v>
      </c>
      <c r="I48" s="2" t="n">
        <v>0.02670770964191466</v>
      </c>
      <c r="J48" s="40" t="inlineStr">
        <is>
          <t>crop and rice measures</t>
        </is>
      </c>
    </row>
    <row r="49" ht="15.75" customHeight="1" s="120">
      <c r="A49" s="2" t="inlineStr">
        <is>
          <t>AGRICULTURE</t>
        </is>
      </c>
      <c r="B49" s="2" t="inlineStr">
        <is>
          <t>CROP</t>
        </is>
      </c>
      <c r="C49" s="2" t="n">
        <v>2015</v>
      </c>
      <c r="D49" s="2" t="inlineStr">
        <is>
          <t>United States</t>
        </is>
      </c>
      <c r="E49" s="2" t="inlineStr">
        <is>
          <t>USA</t>
        </is>
      </c>
      <c r="F49" s="2" t="inlineStr">
        <is>
          <t>Nitrification Inhibitor Fertilizer</t>
        </is>
      </c>
      <c r="G49" s="2" t="n">
        <v>699</v>
      </c>
      <c r="H49" s="2" t="n">
        <v>0.014247446320951</v>
      </c>
      <c r="I49" s="2" t="n">
        <v>0.01266970897668462</v>
      </c>
      <c r="J49" s="40" t="inlineStr">
        <is>
          <t>crop and rice measures</t>
        </is>
      </c>
    </row>
    <row r="50" ht="15.75" customHeight="1" s="120">
      <c r="A50" s="2" t="inlineStr">
        <is>
          <t>AGRICULTURE</t>
        </is>
      </c>
      <c r="B50" s="2" t="inlineStr">
        <is>
          <t>CROP</t>
        </is>
      </c>
      <c r="C50" s="2" t="n">
        <v>2015</v>
      </c>
      <c r="D50" s="2" t="inlineStr">
        <is>
          <t>United States</t>
        </is>
      </c>
      <c r="E50" s="2" t="inlineStr">
        <is>
          <t>USA</t>
        </is>
      </c>
      <c r="F50" s="2" t="inlineStr">
        <is>
          <t>Nitrification Inhibitor Fertilizer</t>
        </is>
      </c>
      <c r="G50" s="2" t="n">
        <v>790</v>
      </c>
      <c r="H50" s="2" t="n">
        <v>0.0006863030139357</v>
      </c>
      <c r="I50" s="2" t="n">
        <v>0.0006103030157481896</v>
      </c>
      <c r="J50" s="40" t="inlineStr">
        <is>
          <t>crop and rice measures</t>
        </is>
      </c>
    </row>
    <row r="51" ht="15.75" customHeight="1" s="120">
      <c r="A51" s="2" t="inlineStr">
        <is>
          <t>AGRICULTURE</t>
        </is>
      </c>
      <c r="B51" s="2" t="inlineStr">
        <is>
          <t>CROP</t>
        </is>
      </c>
      <c r="C51" s="2" t="n">
        <v>2015</v>
      </c>
      <c r="D51" s="2" t="inlineStr">
        <is>
          <t>United States</t>
        </is>
      </c>
      <c r="E51" s="2" t="inlineStr">
        <is>
          <t>USA</t>
        </is>
      </c>
      <c r="F51" s="2" t="inlineStr">
        <is>
          <t>20% Reduced Fertilizer</t>
        </is>
      </c>
      <c r="G51" s="2" t="n">
        <v>805</v>
      </c>
      <c r="H51" s="2" t="n">
        <v>0.0073761460371315</v>
      </c>
      <c r="I51" s="2" t="n">
        <v>0.006559324496106871</v>
      </c>
      <c r="J51" s="40" t="inlineStr">
        <is>
          <t>crop and rice measures</t>
        </is>
      </c>
    </row>
    <row r="52" ht="15.75" customHeight="1" s="120">
      <c r="A52" s="2" t="inlineStr">
        <is>
          <t>AGRICULTURE</t>
        </is>
      </c>
      <c r="B52" s="2" t="inlineStr">
        <is>
          <t>CROP</t>
        </is>
      </c>
      <c r="C52" s="2" t="n">
        <v>2015</v>
      </c>
      <c r="D52" s="2" t="inlineStr">
        <is>
          <t>United States</t>
        </is>
      </c>
      <c r="E52" s="2" t="inlineStr">
        <is>
          <t>USA</t>
        </is>
      </c>
      <c r="F52" s="2" t="inlineStr">
        <is>
          <t>20% Reduced Fertilizer</t>
        </is>
      </c>
      <c r="G52" s="2" t="n">
        <v>833</v>
      </c>
      <c r="H52" s="2" t="n">
        <v>0.0045343209058046</v>
      </c>
      <c r="I52" s="2" t="n">
        <v>0.004032198120933621</v>
      </c>
      <c r="J52" s="40" t="inlineStr">
        <is>
          <t>crop and rice measures</t>
        </is>
      </c>
    </row>
    <row r="53" ht="15.75" customHeight="1" s="120">
      <c r="A53" s="2" t="inlineStr">
        <is>
          <t>AGRICULTURE</t>
        </is>
      </c>
      <c r="B53" s="2" t="inlineStr">
        <is>
          <t>CROP</t>
        </is>
      </c>
      <c r="C53" s="2" t="n">
        <v>2015</v>
      </c>
      <c r="D53" s="2" t="inlineStr">
        <is>
          <t>United States</t>
        </is>
      </c>
      <c r="E53" s="2" t="inlineStr">
        <is>
          <t>USA</t>
        </is>
      </c>
      <c r="F53" s="2" t="inlineStr">
        <is>
          <t>Nitrification Inhibitor Fertilizer</t>
        </is>
      </c>
      <c r="G53" s="2" t="n">
        <v>893</v>
      </c>
      <c r="H53" s="2" t="n">
        <v>0.0993290767073631</v>
      </c>
      <c r="I53" s="2" t="n">
        <v>0.08832954807869538</v>
      </c>
      <c r="J53" s="40" t="inlineStr">
        <is>
          <t>crop and rice measures</t>
        </is>
      </c>
    </row>
    <row r="54" ht="15.75" customHeight="1" s="120">
      <c r="A54" s="2" t="inlineStr">
        <is>
          <t>AGRICULTURE</t>
        </is>
      </c>
      <c r="B54" s="2" t="inlineStr">
        <is>
          <t>CROP</t>
        </is>
      </c>
      <c r="C54" s="2" t="n">
        <v>2015</v>
      </c>
      <c r="D54" s="2" t="inlineStr">
        <is>
          <t>United States</t>
        </is>
      </c>
      <c r="E54" s="2" t="inlineStr">
        <is>
          <t>USA</t>
        </is>
      </c>
      <c r="F54" s="2" t="inlineStr">
        <is>
          <t>Nitrification Inhibitor Fertilizer</t>
        </is>
      </c>
      <c r="G54" s="2" t="n">
        <v>1022</v>
      </c>
      <c r="H54" s="2" t="n">
        <v>0.0008508060127497</v>
      </c>
      <c r="I54" s="2" t="n">
        <v>0.00075658923952574</v>
      </c>
      <c r="J54" s="40" t="inlineStr">
        <is>
          <t>crop and rice measures</t>
        </is>
      </c>
    </row>
    <row r="55" ht="15.75" customHeight="1" s="120">
      <c r="A55" s="2" t="inlineStr">
        <is>
          <t>AGRICULTURE</t>
        </is>
      </c>
      <c r="B55" s="2" t="inlineStr">
        <is>
          <t>CROP</t>
        </is>
      </c>
      <c r="C55" s="2" t="n">
        <v>2015</v>
      </c>
      <c r="D55" s="2" t="inlineStr">
        <is>
          <t>United States</t>
        </is>
      </c>
      <c r="E55" s="2" t="inlineStr">
        <is>
          <t>USA</t>
        </is>
      </c>
      <c r="F55" s="2" t="inlineStr">
        <is>
          <t>Nitrification Inhibitor Fertilizer</t>
        </is>
      </c>
      <c r="G55" s="2" t="n">
        <v>1099</v>
      </c>
      <c r="H55" s="2" t="n">
        <v>0.007991037331521501</v>
      </c>
      <c r="I55" s="2" t="n">
        <v>0.007106123801520797</v>
      </c>
      <c r="J55" s="40" t="inlineStr">
        <is>
          <t>crop and rice measures</t>
        </is>
      </c>
    </row>
    <row r="56" ht="15.75" customHeight="1" s="120">
      <c r="A56" s="2" t="inlineStr">
        <is>
          <t>AGRICULTURE</t>
        </is>
      </c>
      <c r="B56" s="2" t="inlineStr">
        <is>
          <t>CROP</t>
        </is>
      </c>
      <c r="C56" s="2" t="n">
        <v>2015</v>
      </c>
      <c r="D56" s="2" t="inlineStr">
        <is>
          <t>United States</t>
        </is>
      </c>
      <c r="E56" s="2" t="inlineStr">
        <is>
          <t>USA</t>
        </is>
      </c>
      <c r="F56" s="2" t="inlineStr">
        <is>
          <t>Nitrification Inhibitor Fertilizer</t>
        </is>
      </c>
      <c r="G56" s="2" t="n">
        <v>1121</v>
      </c>
      <c r="H56" s="2" t="n">
        <v>0.000222667993512</v>
      </c>
      <c r="I56" s="2" t="n">
        <v>0.0001980101284586577</v>
      </c>
      <c r="J56" s="40" t="inlineStr">
        <is>
          <t>crop and rice measures</t>
        </is>
      </c>
    </row>
    <row r="57" ht="15.75" customHeight="1" s="120">
      <c r="A57" s="2" t="inlineStr">
        <is>
          <t>AGRICULTURE</t>
        </is>
      </c>
      <c r="B57" s="2" t="inlineStr">
        <is>
          <t>CROP</t>
        </is>
      </c>
      <c r="C57" s="2" t="n">
        <v>2015</v>
      </c>
      <c r="D57" s="2" t="inlineStr">
        <is>
          <t>United States</t>
        </is>
      </c>
      <c r="E57" s="2" t="inlineStr">
        <is>
          <t>USA</t>
        </is>
      </c>
      <c r="F57" s="2" t="inlineStr">
        <is>
          <t>20% Reduced Fertilizer</t>
        </is>
      </c>
      <c r="G57" s="2" t="n">
        <v>1347</v>
      </c>
      <c r="H57" s="2" t="n">
        <v>0.0140228942036629</v>
      </c>
      <c r="I57" s="2" t="n">
        <v>0.01247002336902909</v>
      </c>
      <c r="J57" s="40" t="inlineStr">
        <is>
          <t>crop and rice measures</t>
        </is>
      </c>
    </row>
    <row r="58" ht="15.75" customHeight="1" s="120">
      <c r="A58" s="2" t="inlineStr">
        <is>
          <t>AGRICULTURE</t>
        </is>
      </c>
      <c r="B58" s="2" t="inlineStr">
        <is>
          <t>CROP</t>
        </is>
      </c>
      <c r="C58" s="2" t="n">
        <v>2015</v>
      </c>
      <c r="D58" s="2" t="inlineStr">
        <is>
          <t>United States</t>
        </is>
      </c>
      <c r="E58" s="2" t="inlineStr">
        <is>
          <t>USA</t>
        </is>
      </c>
      <c r="F58" s="2" t="inlineStr">
        <is>
          <t>20% Reduced Fertilizer</t>
        </is>
      </c>
      <c r="G58" s="2" t="n">
        <v>1542</v>
      </c>
      <c r="H58" s="2" t="n">
        <v>0.0001258309930563</v>
      </c>
      <c r="I58" s="2" t="n">
        <v>0.0001118966884561057</v>
      </c>
      <c r="J58" s="40" t="inlineStr">
        <is>
          <t>crop and rice measures</t>
        </is>
      </c>
    </row>
    <row r="59" ht="15.75" customHeight="1" s="120">
      <c r="A59" s="2" t="inlineStr">
        <is>
          <t>AGRICULTURE</t>
        </is>
      </c>
      <c r="B59" s="2" t="inlineStr">
        <is>
          <t>CROP</t>
        </is>
      </c>
      <c r="C59" s="2" t="n">
        <v>2015</v>
      </c>
      <c r="D59" s="2" t="inlineStr">
        <is>
          <t>United States</t>
        </is>
      </c>
      <c r="E59" s="2" t="inlineStr">
        <is>
          <t>USA</t>
        </is>
      </c>
      <c r="F59" s="2" t="inlineStr">
        <is>
          <t>20% Reduced Fertilizer</t>
        </is>
      </c>
      <c r="G59" s="2" t="n">
        <v>100000</v>
      </c>
      <c r="H59" s="54" t="n">
        <v>1e-12</v>
      </c>
      <c r="I59" s="2" t="n">
        <v>8.892617449664429e-13</v>
      </c>
      <c r="J59" s="40" t="inlineStr">
        <is>
          <t>crop and rice measures</t>
        </is>
      </c>
    </row>
    <row r="60" ht="15.75" customHeight="1" s="120">
      <c r="A60" s="2" t="inlineStr">
        <is>
          <t>AGRICULTURE</t>
        </is>
      </c>
      <c r="B60" s="2" t="inlineStr">
        <is>
          <t>CROP</t>
        </is>
      </c>
      <c r="C60" s="2" t="n">
        <v>2020</v>
      </c>
      <c r="D60" s="2" t="inlineStr">
        <is>
          <t>United States</t>
        </is>
      </c>
      <c r="E60" s="2" t="inlineStr">
        <is>
          <t>USA</t>
        </is>
      </c>
      <c r="F60" s="2" t="inlineStr">
        <is>
          <t>100% Residue Incorporation</t>
        </is>
      </c>
      <c r="G60" s="2" t="n">
        <v>-100000</v>
      </c>
      <c r="H60" s="2" t="n">
        <v>0</v>
      </c>
      <c r="I60" s="2" t="n">
        <v>0</v>
      </c>
      <c r="J60" s="40" t="inlineStr">
        <is>
          <t>crop and rice measures</t>
        </is>
      </c>
    </row>
    <row r="61" ht="15.75" customHeight="1" s="120">
      <c r="A61" s="2" t="inlineStr">
        <is>
          <t>AGRICULTURE</t>
        </is>
      </c>
      <c r="B61" s="2" t="inlineStr">
        <is>
          <t>CROP</t>
        </is>
      </c>
      <c r="C61" s="2" t="n">
        <v>2020</v>
      </c>
      <c r="D61" s="2" t="inlineStr">
        <is>
          <t>United States</t>
        </is>
      </c>
      <c r="E61" s="2" t="inlineStr">
        <is>
          <t>USA</t>
        </is>
      </c>
      <c r="F61" s="2" t="inlineStr">
        <is>
          <t>100% Residue Incorporation</t>
        </is>
      </c>
      <c r="G61" s="2" t="n">
        <v>-4961</v>
      </c>
      <c r="H61" s="2" t="n">
        <v>0.000132251996547</v>
      </c>
      <c r="I61" s="2" t="n">
        <v>0.0001176066412246812</v>
      </c>
      <c r="J61" s="40" t="inlineStr">
        <is>
          <t>crop and rice measures</t>
        </is>
      </c>
    </row>
    <row r="62" ht="15.75" customHeight="1" s="120">
      <c r="A62" s="2" t="inlineStr">
        <is>
          <t>AGRICULTURE</t>
        </is>
      </c>
      <c r="B62" s="2" t="inlineStr">
        <is>
          <t>CROP</t>
        </is>
      </c>
      <c r="C62" s="2" t="n">
        <v>2020</v>
      </c>
      <c r="D62" s="2" t="inlineStr">
        <is>
          <t>United States</t>
        </is>
      </c>
      <c r="E62" s="2" t="inlineStr">
        <is>
          <t>USA</t>
        </is>
      </c>
      <c r="F62" s="2" t="inlineStr">
        <is>
          <t>100% Residue Incorporation</t>
        </is>
      </c>
      <c r="G62" s="2" t="n">
        <v>-4961</v>
      </c>
      <c r="H62" s="2" t="n">
        <v>0</v>
      </c>
      <c r="I62" s="2" t="n">
        <v>0</v>
      </c>
      <c r="J62" s="40" t="inlineStr">
        <is>
          <t>crop and rice measures</t>
        </is>
      </c>
    </row>
    <row r="63" ht="15.75" customHeight="1" s="120">
      <c r="A63" s="2" t="inlineStr">
        <is>
          <t>AGRICULTURE</t>
        </is>
      </c>
      <c r="B63" s="2" t="inlineStr">
        <is>
          <t>CROP</t>
        </is>
      </c>
      <c r="C63" s="2" t="n">
        <v>2020</v>
      </c>
      <c r="D63" s="2" t="inlineStr">
        <is>
          <t>United States</t>
        </is>
      </c>
      <c r="E63" s="2" t="inlineStr">
        <is>
          <t>USA</t>
        </is>
      </c>
      <c r="F63" s="2" t="inlineStr">
        <is>
          <t>20% Reduced Fertilizer</t>
        </is>
      </c>
      <c r="G63" s="2" t="n">
        <v>-861</v>
      </c>
      <c r="H63" s="2" t="n">
        <v>0.0045148460194468</v>
      </c>
      <c r="I63" s="2" t="n">
        <v>0.004014879849508061</v>
      </c>
      <c r="J63" s="40" t="inlineStr">
        <is>
          <t>crop and rice measures</t>
        </is>
      </c>
    </row>
    <row r="64" ht="15.75" customHeight="1" s="120">
      <c r="A64" s="2" t="inlineStr">
        <is>
          <t>AGRICULTURE</t>
        </is>
      </c>
      <c r="B64" s="2" t="inlineStr">
        <is>
          <t>CROP</t>
        </is>
      </c>
      <c r="C64" s="2" t="n">
        <v>2020</v>
      </c>
      <c r="D64" s="2" t="inlineStr">
        <is>
          <t>United States</t>
        </is>
      </c>
      <c r="E64" s="2" t="inlineStr">
        <is>
          <t>USA</t>
        </is>
      </c>
      <c r="F64" s="2" t="inlineStr">
        <is>
          <t>20% Reduced Fertilizer</t>
        </is>
      </c>
      <c r="G64" s="2" t="n">
        <v>-781</v>
      </c>
      <c r="H64" s="2" t="n">
        <v>0.185524195432663</v>
      </c>
      <c r="I64" s="2" t="n">
        <v>0.1649795697639453</v>
      </c>
      <c r="J64" s="40" t="inlineStr">
        <is>
          <t>crop and rice measures</t>
        </is>
      </c>
    </row>
    <row r="65" ht="15.75" customHeight="1" s="120">
      <c r="A65" s="2" t="inlineStr">
        <is>
          <t>AGRICULTURE</t>
        </is>
      </c>
      <c r="B65" s="2" t="inlineStr">
        <is>
          <t>CROP</t>
        </is>
      </c>
      <c r="C65" s="2" t="n">
        <v>2020</v>
      </c>
      <c r="D65" s="2" t="inlineStr">
        <is>
          <t>United States</t>
        </is>
      </c>
      <c r="E65" s="2" t="inlineStr">
        <is>
          <t>USA</t>
        </is>
      </c>
      <c r="F65" s="2" t="inlineStr">
        <is>
          <t>Split Fertilization</t>
        </is>
      </c>
      <c r="G65" s="2" t="n">
        <v>-539</v>
      </c>
      <c r="H65" s="2" t="n">
        <v>0.06536815315485001</v>
      </c>
      <c r="I65" s="2" t="n">
        <v>0.05812939793971561</v>
      </c>
      <c r="J65" s="40" t="inlineStr">
        <is>
          <t>crop and rice measures</t>
        </is>
      </c>
    </row>
    <row r="66" ht="15.75" customHeight="1" s="120">
      <c r="A66" s="2" t="inlineStr">
        <is>
          <t>AGRICULTURE</t>
        </is>
      </c>
      <c r="B66" s="2" t="inlineStr">
        <is>
          <t>CROP</t>
        </is>
      </c>
      <c r="C66" s="2" t="n">
        <v>2020</v>
      </c>
      <c r="D66" s="2" t="inlineStr">
        <is>
          <t>United States</t>
        </is>
      </c>
      <c r="E66" s="2" t="inlineStr">
        <is>
          <t>USA</t>
        </is>
      </c>
      <c r="F66" s="2" t="inlineStr">
        <is>
          <t>No Till</t>
        </is>
      </c>
      <c r="G66" s="2" t="n">
        <v>-522</v>
      </c>
      <c r="H66" s="2" t="n">
        <v>1.09599530696868</v>
      </c>
      <c r="I66" s="2" t="n">
        <v>0.9746266991500008</v>
      </c>
      <c r="J66" s="40" t="inlineStr">
        <is>
          <t>crop and rice measures</t>
        </is>
      </c>
    </row>
    <row r="67" ht="15.75" customHeight="1" s="120">
      <c r="A67" s="2" t="inlineStr">
        <is>
          <t>AGRICULTURE</t>
        </is>
      </c>
      <c r="B67" s="2" t="inlineStr">
        <is>
          <t>CROP</t>
        </is>
      </c>
      <c r="C67" s="2" t="n">
        <v>2020</v>
      </c>
      <c r="D67" s="2" t="inlineStr">
        <is>
          <t>United States</t>
        </is>
      </c>
      <c r="E67" s="2" t="inlineStr">
        <is>
          <t>USA</t>
        </is>
      </c>
      <c r="F67" s="2" t="inlineStr">
        <is>
          <t>Split Fertilization</t>
        </is>
      </c>
      <c r="G67" s="2" t="n">
        <v>-492</v>
      </c>
      <c r="H67" s="2" t="n">
        <v>0.0031275860965252</v>
      </c>
      <c r="I67" s="2" t="n">
        <v>0.002781242669728785</v>
      </c>
      <c r="J67" s="40" t="inlineStr">
        <is>
          <t>crop and rice measures</t>
        </is>
      </c>
    </row>
    <row r="68" ht="15.75" customHeight="1" s="120">
      <c r="A68" s="2" t="inlineStr">
        <is>
          <t>AGRICULTURE</t>
        </is>
      </c>
      <c r="B68" s="2" t="inlineStr">
        <is>
          <t>CROP</t>
        </is>
      </c>
      <c r="C68" s="2" t="n">
        <v>2020</v>
      </c>
      <c r="D68" s="2" t="inlineStr">
        <is>
          <t>United States</t>
        </is>
      </c>
      <c r="E68" s="2" t="inlineStr">
        <is>
          <t>USA</t>
        </is>
      </c>
      <c r="F68" s="2" t="inlineStr">
        <is>
          <t>Split Fertilization</t>
        </is>
      </c>
      <c r="G68" s="2" t="n">
        <v>-470</v>
      </c>
      <c r="H68" s="2" t="n">
        <v>0.0126521997153759</v>
      </c>
      <c r="I68" s="2" t="n">
        <v>0.01125111719655911</v>
      </c>
      <c r="J68" s="40" t="inlineStr">
        <is>
          <t>crop and rice measures</t>
        </is>
      </c>
    </row>
    <row r="69" ht="15.75" customHeight="1" s="120">
      <c r="A69" s="2" t="inlineStr">
        <is>
          <t>AGRICULTURE</t>
        </is>
      </c>
      <c r="B69" s="2" t="inlineStr">
        <is>
          <t>CROP</t>
        </is>
      </c>
      <c r="C69" s="2" t="n">
        <v>2020</v>
      </c>
      <c r="D69" s="2" t="inlineStr">
        <is>
          <t>United States</t>
        </is>
      </c>
      <c r="E69" s="2" t="inlineStr">
        <is>
          <t>USA</t>
        </is>
      </c>
      <c r="F69" s="2" t="inlineStr">
        <is>
          <t>Split Fertilization</t>
        </is>
      </c>
      <c r="G69" s="2" t="n">
        <v>-433</v>
      </c>
      <c r="H69" s="2" t="n">
        <v>0.0805089473724365</v>
      </c>
      <c r="I69" s="2" t="n">
        <v>0.0715935270258244</v>
      </c>
      <c r="J69" s="40" t="inlineStr">
        <is>
          <t>crop and rice measures</t>
        </is>
      </c>
    </row>
    <row r="70" ht="15.75" customHeight="1" s="120">
      <c r="A70" s="2" t="inlineStr">
        <is>
          <t>AGRICULTURE</t>
        </is>
      </c>
      <c r="B70" s="2" t="inlineStr">
        <is>
          <t>CROP</t>
        </is>
      </c>
      <c r="C70" s="2" t="n">
        <v>2020</v>
      </c>
      <c r="D70" s="2" t="inlineStr">
        <is>
          <t>United States</t>
        </is>
      </c>
      <c r="E70" s="2" t="inlineStr">
        <is>
          <t>USA</t>
        </is>
      </c>
      <c r="F70" s="2" t="inlineStr">
        <is>
          <t>Split Fertilization</t>
        </is>
      </c>
      <c r="G70" s="2" t="n">
        <v>-376</v>
      </c>
      <c r="H70" s="2" t="n">
        <v>0.0256744213402271</v>
      </c>
      <c r="I70" s="2" t="n">
        <v>0.02283128072201403</v>
      </c>
      <c r="J70" s="40" t="inlineStr">
        <is>
          <t>crop and rice measures</t>
        </is>
      </c>
    </row>
    <row r="71" ht="15.75" customHeight="1" s="120">
      <c r="A71" s="2" t="inlineStr">
        <is>
          <t>AGRICULTURE</t>
        </is>
      </c>
      <c r="B71" s="2" t="inlineStr">
        <is>
          <t>CROP</t>
        </is>
      </c>
      <c r="C71" s="2" t="n">
        <v>2020</v>
      </c>
      <c r="D71" s="2" t="inlineStr">
        <is>
          <t>United States</t>
        </is>
      </c>
      <c r="E71" s="2" t="inlineStr">
        <is>
          <t>USA</t>
        </is>
      </c>
      <c r="F71" s="2" t="inlineStr">
        <is>
          <t>Split Fertilization</t>
        </is>
      </c>
      <c r="G71" s="2" t="n">
        <v>-263</v>
      </c>
      <c r="H71" s="2" t="n">
        <v>0.0004545109986793</v>
      </c>
      <c r="I71" s="2" t="n">
        <v>0.000404179243791995</v>
      </c>
      <c r="J71" s="40" t="inlineStr">
        <is>
          <t>crop and rice measures</t>
        </is>
      </c>
    </row>
    <row r="72" ht="15.75" customHeight="1" s="120">
      <c r="A72" s="2" t="inlineStr">
        <is>
          <t>AGRICULTURE</t>
        </is>
      </c>
      <c r="B72" s="2" t="inlineStr">
        <is>
          <t>CROP</t>
        </is>
      </c>
      <c r="C72" s="2" t="n">
        <v>2020</v>
      </c>
      <c r="D72" s="2" t="inlineStr">
        <is>
          <t>United States</t>
        </is>
      </c>
      <c r="E72" s="2" t="inlineStr">
        <is>
          <t>USA</t>
        </is>
      </c>
      <c r="F72" s="2" t="inlineStr">
        <is>
          <t>Split Fertilization</t>
        </is>
      </c>
      <c r="G72" s="2" t="n">
        <v>-246</v>
      </c>
      <c r="H72" s="2" t="n">
        <v>0.0100571531802416</v>
      </c>
      <c r="I72" s="2" t="n">
        <v>0.008943441586456456</v>
      </c>
      <c r="J72" s="40" t="inlineStr">
        <is>
          <t>crop and rice measures</t>
        </is>
      </c>
    </row>
    <row r="73" ht="15.75" customHeight="1" s="120">
      <c r="A73" s="2" t="inlineStr">
        <is>
          <t>AGRICULTURE</t>
        </is>
      </c>
      <c r="B73" s="2" t="inlineStr">
        <is>
          <t>CROP</t>
        </is>
      </c>
      <c r="C73" s="2" t="n">
        <v>2020</v>
      </c>
      <c r="D73" s="2" t="inlineStr">
        <is>
          <t>United States</t>
        </is>
      </c>
      <c r="E73" s="2" t="inlineStr">
        <is>
          <t>USA</t>
        </is>
      </c>
      <c r="F73" s="2" t="inlineStr">
        <is>
          <t>Split Fertilization</t>
        </is>
      </c>
      <c r="G73" s="2" t="n">
        <v>-232</v>
      </c>
      <c r="H73" s="2" t="n">
        <v>0.0045527941547334</v>
      </c>
      <c r="I73" s="2" t="n">
        <v>0.004048625674511246</v>
      </c>
      <c r="J73" s="40" t="inlineStr">
        <is>
          <t>crop and rice measures</t>
        </is>
      </c>
    </row>
    <row r="74" ht="15.75" customHeight="1" s="120">
      <c r="A74" s="2" t="inlineStr">
        <is>
          <t>AGRICULTURE</t>
        </is>
      </c>
      <c r="B74" s="2" t="inlineStr">
        <is>
          <t>CROP</t>
        </is>
      </c>
      <c r="C74" s="2" t="n">
        <v>2020</v>
      </c>
      <c r="D74" s="2" t="inlineStr">
        <is>
          <t>United States</t>
        </is>
      </c>
      <c r="E74" s="2" t="inlineStr">
        <is>
          <t>USA</t>
        </is>
      </c>
      <c r="F74" s="2" t="inlineStr">
        <is>
          <t>Split Fertilization</t>
        </is>
      </c>
      <c r="G74" s="2" t="n">
        <v>-229</v>
      </c>
      <c r="H74" s="2" t="n">
        <v>0.370598018169403</v>
      </c>
      <c r="I74" s="2" t="n">
        <v>0.3295586403184289</v>
      </c>
      <c r="J74" s="40" t="inlineStr">
        <is>
          <t>crop and rice measures</t>
        </is>
      </c>
    </row>
    <row r="75" ht="15.75" customHeight="1" s="120">
      <c r="A75" s="2" t="inlineStr">
        <is>
          <t>AGRICULTURE</t>
        </is>
      </c>
      <c r="B75" s="2" t="inlineStr">
        <is>
          <t>CROP</t>
        </is>
      </c>
      <c r="C75" s="2" t="n">
        <v>2020</v>
      </c>
      <c r="D75" s="2" t="inlineStr">
        <is>
          <t>United States</t>
        </is>
      </c>
      <c r="E75" s="2" t="inlineStr">
        <is>
          <t>USA</t>
        </is>
      </c>
      <c r="F75" s="2" t="inlineStr">
        <is>
          <t>No Till</t>
        </is>
      </c>
      <c r="G75" s="2" t="n">
        <v>-211</v>
      </c>
      <c r="H75" s="2" t="n">
        <v>2.80884361267089</v>
      </c>
      <c r="I75" s="2" t="n">
        <v>2.497797172341563</v>
      </c>
      <c r="J75" s="40" t="inlineStr">
        <is>
          <t>crop and rice measures</t>
        </is>
      </c>
    </row>
    <row r="76" ht="15.75" customHeight="1" s="120">
      <c r="A76" s="2" t="inlineStr">
        <is>
          <t>AGRICULTURE</t>
        </is>
      </c>
      <c r="B76" s="2" t="inlineStr">
        <is>
          <t>CROP</t>
        </is>
      </c>
      <c r="C76" s="2" t="n">
        <v>2020</v>
      </c>
      <c r="D76" s="2" t="inlineStr">
        <is>
          <t>United States</t>
        </is>
      </c>
      <c r="E76" s="2" t="inlineStr">
        <is>
          <t>USA</t>
        </is>
      </c>
      <c r="F76" s="2" t="inlineStr">
        <is>
          <t>Split Fertilization</t>
        </is>
      </c>
      <c r="G76" s="2" t="n">
        <v>-194</v>
      </c>
      <c r="H76" s="2" t="n">
        <v>0.000248111988185</v>
      </c>
      <c r="I76" s="2" t="n">
        <v>0.0002206364995604866</v>
      </c>
      <c r="J76" s="40" t="inlineStr">
        <is>
          <t>crop and rice measures</t>
        </is>
      </c>
    </row>
    <row r="77" ht="15.75" customHeight="1" s="120">
      <c r="A77" s="2" t="inlineStr">
        <is>
          <t>AGRICULTURE</t>
        </is>
      </c>
      <c r="B77" s="2" t="inlineStr">
        <is>
          <t>CROP</t>
        </is>
      </c>
      <c r="C77" s="2" t="n">
        <v>2020</v>
      </c>
      <c r="D77" s="2" t="inlineStr">
        <is>
          <t>United States</t>
        </is>
      </c>
      <c r="E77" s="2" t="inlineStr">
        <is>
          <t>USA</t>
        </is>
      </c>
      <c r="F77" s="2" t="inlineStr">
        <is>
          <t>No Till</t>
        </is>
      </c>
      <c r="G77" s="2" t="n">
        <v>-116</v>
      </c>
      <c r="H77" s="2" t="n">
        <v>0.0228034239262342</v>
      </c>
      <c r="I77" s="2" t="n">
        <v>0.02027821255185256</v>
      </c>
      <c r="J77" s="40" t="inlineStr">
        <is>
          <t>crop and rice measures</t>
        </is>
      </c>
    </row>
    <row r="78" ht="15.75" customHeight="1" s="120">
      <c r="A78" s="2" t="inlineStr">
        <is>
          <t>AGRICULTURE</t>
        </is>
      </c>
      <c r="B78" s="2" t="inlineStr">
        <is>
          <t>CROP</t>
        </is>
      </c>
      <c r="C78" s="2" t="n">
        <v>2020</v>
      </c>
      <c r="D78" s="2" t="inlineStr">
        <is>
          <t>United States</t>
        </is>
      </c>
      <c r="E78" s="2" t="inlineStr">
        <is>
          <t>USA</t>
        </is>
      </c>
      <c r="F78" s="2" t="inlineStr">
        <is>
          <t>No Till</t>
        </is>
      </c>
      <c r="G78" s="2" t="n">
        <v>-98</v>
      </c>
      <c r="H78" s="2" t="n">
        <v>0.552625715732574</v>
      </c>
      <c r="I78" s="2" t="n">
        <v>0.4914289082856783</v>
      </c>
      <c r="J78" s="40" t="inlineStr">
        <is>
          <t>crop and rice measures</t>
        </is>
      </c>
    </row>
    <row r="79" ht="15.75" customHeight="1" s="120">
      <c r="A79" s="2" t="inlineStr">
        <is>
          <t>AGRICULTURE</t>
        </is>
      </c>
      <c r="B79" s="2" t="inlineStr">
        <is>
          <t>CROP</t>
        </is>
      </c>
      <c r="C79" s="2" t="n">
        <v>2020</v>
      </c>
      <c r="D79" s="2" t="inlineStr">
        <is>
          <t>United States</t>
        </is>
      </c>
      <c r="E79" s="2" t="inlineStr">
        <is>
          <t>USA</t>
        </is>
      </c>
      <c r="F79" s="2" t="inlineStr">
        <is>
          <t>No Till</t>
        </is>
      </c>
      <c r="G79" s="2" t="n">
        <v>-82</v>
      </c>
      <c r="H79" s="2" t="n">
        <v>0.378362864255905</v>
      </c>
      <c r="I79" s="2" t="n">
        <v>0.3364636208987075</v>
      </c>
      <c r="J79" s="40" t="inlineStr">
        <is>
          <t>crop and rice measures</t>
        </is>
      </c>
    </row>
    <row r="80" ht="15.75" customHeight="1" s="120">
      <c r="A80" s="2" t="inlineStr">
        <is>
          <t>AGRICULTURE</t>
        </is>
      </c>
      <c r="B80" s="2" t="inlineStr">
        <is>
          <t>CROP</t>
        </is>
      </c>
      <c r="C80" s="2" t="n">
        <v>2020</v>
      </c>
      <c r="D80" s="2" t="inlineStr">
        <is>
          <t>United States</t>
        </is>
      </c>
      <c r="E80" s="2" t="inlineStr">
        <is>
          <t>USA</t>
        </is>
      </c>
      <c r="F80" s="2" t="inlineStr">
        <is>
          <t>No Till</t>
        </is>
      </c>
      <c r="G80" s="2" t="n">
        <v>-42</v>
      </c>
      <c r="H80" s="2" t="n">
        <v>0.0688937306404114</v>
      </c>
      <c r="I80" s="2" t="n">
        <v>0.06126455912654034</v>
      </c>
      <c r="J80" s="40" t="inlineStr">
        <is>
          <t>crop and rice measures</t>
        </is>
      </c>
    </row>
    <row r="81" ht="15.75" customHeight="1" s="120">
      <c r="A81" s="2" t="inlineStr">
        <is>
          <t>AGRICULTURE</t>
        </is>
      </c>
      <c r="B81" s="2" t="inlineStr">
        <is>
          <t>CROP</t>
        </is>
      </c>
      <c r="C81" s="2" t="n">
        <v>2020</v>
      </c>
      <c r="D81" s="2" t="inlineStr">
        <is>
          <t>United States</t>
        </is>
      </c>
      <c r="E81" s="2" t="inlineStr">
        <is>
          <t>USA</t>
        </is>
      </c>
      <c r="F81" s="2" t="inlineStr">
        <is>
          <t>No Till</t>
        </is>
      </c>
      <c r="G81" s="2" t="n">
        <v>-40</v>
      </c>
      <c r="H81" s="2" t="n">
        <v>0.0058678518980742</v>
      </c>
      <c r="I81" s="2" t="n">
        <v>0.005218056218086118</v>
      </c>
      <c r="J81" s="40" t="inlineStr">
        <is>
          <t>crop and rice measures</t>
        </is>
      </c>
    </row>
    <row r="82" ht="15.75" customHeight="1" s="120">
      <c r="A82" s="2" t="inlineStr">
        <is>
          <t>AGRICULTURE</t>
        </is>
      </c>
      <c r="B82" s="2" t="inlineStr">
        <is>
          <t>CROP</t>
        </is>
      </c>
      <c r="C82" s="2" t="n">
        <v>2020</v>
      </c>
      <c r="D82" s="2" t="inlineStr">
        <is>
          <t>United States</t>
        </is>
      </c>
      <c r="E82" s="2" t="inlineStr">
        <is>
          <t>USA</t>
        </is>
      </c>
      <c r="F82" s="2" t="inlineStr">
        <is>
          <t>No Till</t>
        </is>
      </c>
      <c r="G82" s="2" t="n">
        <v>-39</v>
      </c>
      <c r="H82" s="2" t="n">
        <v>0.0924922674894333</v>
      </c>
      <c r="I82" s="2" t="n">
        <v>0.08224983518355646</v>
      </c>
      <c r="J82" s="40" t="inlineStr">
        <is>
          <t>crop and rice measures</t>
        </is>
      </c>
    </row>
    <row r="83" ht="15.75" customHeight="1" s="120">
      <c r="A83" s="2" t="inlineStr">
        <is>
          <t>AGRICULTURE</t>
        </is>
      </c>
      <c r="B83" s="2" t="inlineStr">
        <is>
          <t>CROP</t>
        </is>
      </c>
      <c r="C83" s="2" t="n">
        <v>2020</v>
      </c>
      <c r="D83" s="2" t="inlineStr">
        <is>
          <t>United States</t>
        </is>
      </c>
      <c r="E83" s="2" t="inlineStr">
        <is>
          <t>USA</t>
        </is>
      </c>
      <c r="F83" s="2" t="inlineStr">
        <is>
          <t>No Till</t>
        </is>
      </c>
      <c r="G83" s="2" t="n">
        <v>-10</v>
      </c>
      <c r="H83" s="2" t="n">
        <v>0.158488437533378</v>
      </c>
      <c r="I83" s="2" t="n">
        <v>0.1409377045179368</v>
      </c>
      <c r="J83" s="40" t="inlineStr">
        <is>
          <t>crop and rice measures</t>
        </is>
      </c>
    </row>
    <row r="84" ht="15.75" customHeight="1" s="120">
      <c r="A84" s="2" t="inlineStr">
        <is>
          <t>AGRICULTURE</t>
        </is>
      </c>
      <c r="B84" s="2" t="inlineStr">
        <is>
          <t>CROP</t>
        </is>
      </c>
      <c r="C84" s="2" t="n">
        <v>2020</v>
      </c>
      <c r="D84" s="2" t="inlineStr">
        <is>
          <t>United States</t>
        </is>
      </c>
      <c r="E84" s="2" t="inlineStr">
        <is>
          <t>USA</t>
        </is>
      </c>
      <c r="F84" s="2" t="inlineStr">
        <is>
          <t>20% Reduced Fertilizer</t>
        </is>
      </c>
      <c r="G84" s="2" t="n">
        <v>23</v>
      </c>
      <c r="H84" s="2" t="n">
        <v>2.88697671890258</v>
      </c>
      <c r="I84" s="2" t="n">
        <v>2.567277954728804</v>
      </c>
      <c r="J84" s="40" t="inlineStr">
        <is>
          <t>crop and rice measures</t>
        </is>
      </c>
    </row>
    <row r="85" ht="15.75" customHeight="1" s="120">
      <c r="A85" s="2" t="inlineStr">
        <is>
          <t>AGRICULTURE</t>
        </is>
      </c>
      <c r="B85" s="2" t="inlineStr">
        <is>
          <t>CROP</t>
        </is>
      </c>
      <c r="C85" s="2" t="n">
        <v>2020</v>
      </c>
      <c r="D85" s="2" t="inlineStr">
        <is>
          <t>United States</t>
        </is>
      </c>
      <c r="E85" s="2" t="inlineStr">
        <is>
          <t>USA</t>
        </is>
      </c>
      <c r="F85" s="2" t="inlineStr">
        <is>
          <t>20% Reduced Fertilizer</t>
        </is>
      </c>
      <c r="G85" s="2" t="n">
        <v>100</v>
      </c>
      <c r="H85" s="2" t="n">
        <v>0.08906390517950059</v>
      </c>
      <c r="I85" s="2" t="n">
        <v>0.07920112373344851</v>
      </c>
      <c r="J85" s="40" t="inlineStr">
        <is>
          <t>crop and rice measures</t>
        </is>
      </c>
    </row>
    <row r="86" ht="15.75" customHeight="1" s="120">
      <c r="A86" s="2" t="inlineStr">
        <is>
          <t>AGRICULTURE</t>
        </is>
      </c>
      <c r="B86" s="2" t="inlineStr">
        <is>
          <t>CROP</t>
        </is>
      </c>
      <c r="C86" s="2" t="n">
        <v>2020</v>
      </c>
      <c r="D86" s="2" t="inlineStr">
        <is>
          <t>United States</t>
        </is>
      </c>
      <c r="E86" s="2" t="inlineStr">
        <is>
          <t>USA</t>
        </is>
      </c>
      <c r="F86" s="2" t="inlineStr">
        <is>
          <t>20% Reduced Fertilizer</t>
        </is>
      </c>
      <c r="G86" s="2" t="n">
        <v>139</v>
      </c>
      <c r="H86" s="2" t="n">
        <v>0.0200538691133261</v>
      </c>
      <c r="I86" s="2" t="n">
        <v>0.01783313864104502</v>
      </c>
      <c r="J86" s="40" t="inlineStr">
        <is>
          <t>crop and rice measures</t>
        </is>
      </c>
    </row>
    <row r="87" ht="15.75" customHeight="1" s="120">
      <c r="A87" s="2" t="inlineStr">
        <is>
          <t>AGRICULTURE</t>
        </is>
      </c>
      <c r="B87" s="2" t="inlineStr">
        <is>
          <t>CROP</t>
        </is>
      </c>
      <c r="C87" s="2" t="n">
        <v>2020</v>
      </c>
      <c r="D87" s="2" t="inlineStr">
        <is>
          <t>United States</t>
        </is>
      </c>
      <c r="E87" s="2" t="inlineStr">
        <is>
          <t>USA</t>
        </is>
      </c>
      <c r="F87" s="2" t="inlineStr">
        <is>
          <t>20% Reduced Fertilizer</t>
        </is>
      </c>
      <c r="G87" s="2" t="n">
        <v>146</v>
      </c>
      <c r="H87" s="2" t="n">
        <v>0.271088927984237</v>
      </c>
      <c r="I87" s="2" t="n">
        <v>0.241069013140345</v>
      </c>
      <c r="J87" s="40" t="inlineStr">
        <is>
          <t>crop and rice measures</t>
        </is>
      </c>
    </row>
    <row r="88" ht="15.75" customHeight="1" s="120">
      <c r="A88" s="2" t="inlineStr">
        <is>
          <t>AGRICULTURE</t>
        </is>
      </c>
      <c r="B88" s="2" t="inlineStr">
        <is>
          <t>CROP</t>
        </is>
      </c>
      <c r="C88" s="2" t="n">
        <v>2020</v>
      </c>
      <c r="D88" s="2" t="inlineStr">
        <is>
          <t>United States</t>
        </is>
      </c>
      <c r="E88" s="2" t="inlineStr">
        <is>
          <t>USA</t>
        </is>
      </c>
      <c r="F88" s="2" t="inlineStr">
        <is>
          <t>No Till</t>
        </is>
      </c>
      <c r="G88" s="2" t="n">
        <v>157</v>
      </c>
      <c r="H88" s="2" t="n">
        <v>0.0665347874164581</v>
      </c>
      <c r="I88" s="2" t="n">
        <v>0.05916684115893086</v>
      </c>
      <c r="J88" s="40" t="inlineStr">
        <is>
          <t>crop and rice measures</t>
        </is>
      </c>
    </row>
    <row r="89" ht="15.75" customHeight="1" s="120">
      <c r="A89" s="2" t="inlineStr">
        <is>
          <t>AGRICULTURE</t>
        </is>
      </c>
      <c r="B89" s="2" t="inlineStr">
        <is>
          <t>CROP</t>
        </is>
      </c>
      <c r="C89" s="2" t="n">
        <v>2020</v>
      </c>
      <c r="D89" s="2" t="inlineStr">
        <is>
          <t>United States</t>
        </is>
      </c>
      <c r="E89" s="2" t="inlineStr">
        <is>
          <t>USA</t>
        </is>
      </c>
      <c r="F89" s="2" t="inlineStr">
        <is>
          <t>No Till</t>
        </is>
      </c>
      <c r="G89" s="2" t="n">
        <v>192</v>
      </c>
      <c r="H89" s="2" t="n">
        <v>0.0025514049921185</v>
      </c>
      <c r="I89" s="2" t="n">
        <v>0.002268866855407391</v>
      </c>
      <c r="J89" s="40" t="inlineStr">
        <is>
          <t>crop and rice measures</t>
        </is>
      </c>
    </row>
    <row r="90" ht="15.75" customHeight="1" s="120">
      <c r="A90" s="2" t="inlineStr">
        <is>
          <t>AGRICULTURE</t>
        </is>
      </c>
      <c r="B90" s="2" t="inlineStr">
        <is>
          <t>CROP</t>
        </is>
      </c>
      <c r="C90" s="2" t="n">
        <v>2020</v>
      </c>
      <c r="D90" s="2" t="inlineStr">
        <is>
          <t>United States</t>
        </is>
      </c>
      <c r="E90" s="2" t="inlineStr">
        <is>
          <t>USA</t>
        </is>
      </c>
      <c r="F90" s="2" t="inlineStr">
        <is>
          <t>No Till</t>
        </is>
      </c>
      <c r="G90" s="2" t="n">
        <v>193</v>
      </c>
      <c r="H90" s="2" t="n">
        <v>0.009603513404726999</v>
      </c>
      <c r="I90" s="2" t="n">
        <v>0.008540037088096157</v>
      </c>
      <c r="J90" s="40" t="inlineStr">
        <is>
          <t>crop and rice measures</t>
        </is>
      </c>
    </row>
    <row r="91" ht="15.75" customHeight="1" s="120">
      <c r="A91" s="2" t="inlineStr">
        <is>
          <t>AGRICULTURE</t>
        </is>
      </c>
      <c r="B91" s="2" t="inlineStr">
        <is>
          <t>CROP</t>
        </is>
      </c>
      <c r="C91" s="2" t="n">
        <v>2020</v>
      </c>
      <c r="D91" s="2" t="inlineStr">
        <is>
          <t>United States</t>
        </is>
      </c>
      <c r="E91" s="2" t="inlineStr">
        <is>
          <t>USA</t>
        </is>
      </c>
      <c r="F91" s="2" t="inlineStr">
        <is>
          <t>20% Reduced Fertilizer</t>
        </is>
      </c>
      <c r="G91" s="2" t="n">
        <v>204</v>
      </c>
      <c r="H91" s="2" t="n">
        <v>0.132657155394554</v>
      </c>
      <c r="I91" s="2" t="n">
        <v>0.1179669334884457</v>
      </c>
      <c r="J91" s="40" t="inlineStr">
        <is>
          <t>crop and rice measures</t>
        </is>
      </c>
    </row>
    <row r="92" ht="15.75" customHeight="1" s="120">
      <c r="A92" s="2" t="inlineStr">
        <is>
          <t>AGRICULTURE</t>
        </is>
      </c>
      <c r="B92" s="2" t="inlineStr">
        <is>
          <t>CROP</t>
        </is>
      </c>
      <c r="C92" s="2" t="n">
        <v>2020</v>
      </c>
      <c r="D92" s="2" t="inlineStr">
        <is>
          <t>United States</t>
        </is>
      </c>
      <c r="E92" s="2" t="inlineStr">
        <is>
          <t>USA</t>
        </is>
      </c>
      <c r="F92" s="2" t="inlineStr">
        <is>
          <t>No Till</t>
        </is>
      </c>
      <c r="G92" s="2" t="n">
        <v>209</v>
      </c>
      <c r="H92" s="2" t="n">
        <v>0.0189396273344755</v>
      </c>
      <c r="I92" s="2" t="n">
        <v>0.01684228605246983</v>
      </c>
      <c r="J92" s="40" t="inlineStr">
        <is>
          <t>crop and rice measures</t>
        </is>
      </c>
    </row>
    <row r="93" ht="15.75" customHeight="1" s="120">
      <c r="A93" s="2" t="inlineStr">
        <is>
          <t>AGRICULTURE</t>
        </is>
      </c>
      <c r="B93" s="2" t="inlineStr">
        <is>
          <t>CROP</t>
        </is>
      </c>
      <c r="C93" s="2" t="n">
        <v>2020</v>
      </c>
      <c r="D93" s="2" t="inlineStr">
        <is>
          <t>United States</t>
        </is>
      </c>
      <c r="E93" s="2" t="inlineStr">
        <is>
          <t>USA</t>
        </is>
      </c>
      <c r="F93" s="2" t="inlineStr">
        <is>
          <t>20% Reduced Fertilizer</t>
        </is>
      </c>
      <c r="G93" s="2" t="n">
        <v>218</v>
      </c>
      <c r="H93" s="2" t="n">
        <v>0.301577925682067</v>
      </c>
      <c r="I93" s="2" t="n">
        <v>0.2681817124353951</v>
      </c>
      <c r="J93" s="40" t="inlineStr">
        <is>
          <t>crop and rice measures</t>
        </is>
      </c>
    </row>
    <row r="94" ht="15.75" customHeight="1" s="120">
      <c r="A94" s="2" t="inlineStr">
        <is>
          <t>AGRICULTURE</t>
        </is>
      </c>
      <c r="B94" s="2" t="inlineStr">
        <is>
          <t>CROP</t>
        </is>
      </c>
      <c r="C94" s="2" t="n">
        <v>2020</v>
      </c>
      <c r="D94" s="2" t="inlineStr">
        <is>
          <t>United States</t>
        </is>
      </c>
      <c r="E94" s="2" t="inlineStr">
        <is>
          <t>USA</t>
        </is>
      </c>
      <c r="F94" s="2" t="inlineStr">
        <is>
          <t>No Till</t>
        </is>
      </c>
      <c r="G94" s="2" t="n">
        <v>245</v>
      </c>
      <c r="H94" s="2" t="n">
        <v>0.0009224839741364</v>
      </c>
      <c r="I94" s="2" t="n">
        <v>0.0008203297085441141</v>
      </c>
      <c r="J94" s="40" t="inlineStr">
        <is>
          <t>crop and rice measures</t>
        </is>
      </c>
    </row>
    <row r="95" ht="15.75" customHeight="1" s="120">
      <c r="A95" s="2" t="inlineStr">
        <is>
          <t>AGRICULTURE</t>
        </is>
      </c>
      <c r="B95" s="2" t="inlineStr">
        <is>
          <t>CROP</t>
        </is>
      </c>
      <c r="C95" s="2" t="n">
        <v>2020</v>
      </c>
      <c r="D95" s="2" t="inlineStr">
        <is>
          <t>United States</t>
        </is>
      </c>
      <c r="E95" s="2" t="inlineStr">
        <is>
          <t>USA</t>
        </is>
      </c>
      <c r="F95" s="2" t="inlineStr">
        <is>
          <t>Split Fertilization</t>
        </is>
      </c>
      <c r="G95" s="2" t="n">
        <v>277</v>
      </c>
      <c r="H95" s="2" t="n">
        <v>0.159581527113914</v>
      </c>
      <c r="I95" s="2" t="n">
        <v>0.1419097472657289</v>
      </c>
      <c r="J95" s="40" t="inlineStr">
        <is>
          <t>crop and rice measures</t>
        </is>
      </c>
    </row>
    <row r="96" ht="15.75" customHeight="1" s="120">
      <c r="A96" s="2" t="inlineStr">
        <is>
          <t>AGRICULTURE</t>
        </is>
      </c>
      <c r="B96" s="2" t="inlineStr">
        <is>
          <t>CROP</t>
        </is>
      </c>
      <c r="C96" s="2" t="n">
        <v>2020</v>
      </c>
      <c r="D96" s="2" t="inlineStr">
        <is>
          <t>United States</t>
        </is>
      </c>
      <c r="E96" s="2" t="inlineStr">
        <is>
          <t>USA</t>
        </is>
      </c>
      <c r="F96" s="2" t="inlineStr">
        <is>
          <t>Split Fertilization</t>
        </is>
      </c>
      <c r="G96" s="2" t="n">
        <v>405</v>
      </c>
      <c r="H96" s="2" t="n">
        <v>0.0036119660362601</v>
      </c>
      <c r="I96" s="2" t="n">
        <v>0.003211983220164183</v>
      </c>
      <c r="J96" s="40" t="inlineStr">
        <is>
          <t>crop and rice measures</t>
        </is>
      </c>
    </row>
    <row r="97" ht="15.75" customHeight="1" s="120">
      <c r="A97" s="2" t="inlineStr">
        <is>
          <t>AGRICULTURE</t>
        </is>
      </c>
      <c r="B97" s="2" t="inlineStr">
        <is>
          <t>CROP</t>
        </is>
      </c>
      <c r="C97" s="2" t="n">
        <v>2020</v>
      </c>
      <c r="D97" s="2" t="inlineStr">
        <is>
          <t>United States</t>
        </is>
      </c>
      <c r="E97" s="2" t="inlineStr">
        <is>
          <t>USA</t>
        </is>
      </c>
      <c r="F97" s="2" t="inlineStr">
        <is>
          <t>Nitrification Inhibitor Fertilizer</t>
        </is>
      </c>
      <c r="G97" s="2" t="n">
        <v>452</v>
      </c>
      <c r="H97" s="2" t="n">
        <v>0.125061646103858</v>
      </c>
      <c r="I97" s="2" t="n">
        <v>0.1112125376426925</v>
      </c>
      <c r="J97" s="40" t="inlineStr">
        <is>
          <t>crop and rice measures</t>
        </is>
      </c>
    </row>
    <row r="98" ht="15.75" customHeight="1" s="120">
      <c r="A98" s="2" t="inlineStr">
        <is>
          <t>AGRICULTURE</t>
        </is>
      </c>
      <c r="B98" s="2" t="inlineStr">
        <is>
          <t>CROP</t>
        </is>
      </c>
      <c r="C98" s="2" t="n">
        <v>2020</v>
      </c>
      <c r="D98" s="2" t="inlineStr">
        <is>
          <t>United States</t>
        </is>
      </c>
      <c r="E98" s="2" t="inlineStr">
        <is>
          <t>USA</t>
        </is>
      </c>
      <c r="F98" s="2" t="inlineStr">
        <is>
          <t>Nitrification Inhibitor Fertilizer</t>
        </is>
      </c>
      <c r="G98" s="2" t="n">
        <v>490</v>
      </c>
      <c r="H98" s="2" t="n">
        <v>0.0058640511706471</v>
      </c>
      <c r="I98" s="2" t="n">
        <v>0.005214676376582152</v>
      </c>
      <c r="J98" s="40" t="inlineStr">
        <is>
          <t>crop and rice measures</t>
        </is>
      </c>
    </row>
    <row r="99" ht="15.75" customHeight="1" s="120">
      <c r="A99" s="2" t="inlineStr">
        <is>
          <t>AGRICULTURE</t>
        </is>
      </c>
      <c r="B99" s="2" t="inlineStr">
        <is>
          <t>CROP</t>
        </is>
      </c>
      <c r="C99" s="2" t="n">
        <v>2020</v>
      </c>
      <c r="D99" s="2" t="inlineStr">
        <is>
          <t>United States</t>
        </is>
      </c>
      <c r="E99" s="2" t="inlineStr">
        <is>
          <t>USA</t>
        </is>
      </c>
      <c r="F99" s="2" t="inlineStr">
        <is>
          <t>20% Reduced Fertilizer</t>
        </is>
      </c>
      <c r="G99" s="2" t="n">
        <v>511</v>
      </c>
      <c r="H99" s="2" t="n">
        <v>0.0009210500284098</v>
      </c>
      <c r="I99" s="2" t="n">
        <v>0.0008190545554650905</v>
      </c>
      <c r="J99" s="40" t="inlineStr">
        <is>
          <t>crop and rice measures</t>
        </is>
      </c>
    </row>
    <row r="100" ht="15.75" customHeight="1" s="120">
      <c r="A100" s="2" t="inlineStr">
        <is>
          <t>AGRICULTURE</t>
        </is>
      </c>
      <c r="B100" s="2" t="inlineStr">
        <is>
          <t>CROP</t>
        </is>
      </c>
      <c r="C100" s="2" t="n">
        <v>2020</v>
      </c>
      <c r="D100" s="2" t="inlineStr">
        <is>
          <t>United States</t>
        </is>
      </c>
      <c r="E100" s="2" t="inlineStr">
        <is>
          <t>USA</t>
        </is>
      </c>
      <c r="F100" s="2" t="inlineStr">
        <is>
          <t>20% Reduced Fertilizer</t>
        </is>
      </c>
      <c r="G100" s="2" t="n">
        <v>544</v>
      </c>
      <c r="H100" s="2" t="n">
        <v>0.0015505669871345</v>
      </c>
      <c r="I100" s="2" t="n">
        <v>0.001378859904666586</v>
      </c>
      <c r="J100" s="40" t="inlineStr">
        <is>
          <t>crop and rice measures</t>
        </is>
      </c>
    </row>
    <row r="101" ht="15.75" customHeight="1" s="120">
      <c r="A101" s="2" t="inlineStr">
        <is>
          <t>AGRICULTURE</t>
        </is>
      </c>
      <c r="B101" s="2" t="inlineStr">
        <is>
          <t>CROP</t>
        </is>
      </c>
      <c r="C101" s="2" t="n">
        <v>2020</v>
      </c>
      <c r="D101" s="2" t="inlineStr">
        <is>
          <t>United States</t>
        </is>
      </c>
      <c r="E101" s="2" t="inlineStr">
        <is>
          <t>USA</t>
        </is>
      </c>
      <c r="F101" s="2" t="inlineStr">
        <is>
          <t>Nitrification Inhibitor Fertilizer</t>
        </is>
      </c>
      <c r="G101" s="2" t="n">
        <v>599</v>
      </c>
      <c r="H101" s="2" t="n">
        <v>0.0125867733731866</v>
      </c>
      <c r="I101" s="2" t="n">
        <v>0.01119293605333708</v>
      </c>
      <c r="J101" s="40" t="inlineStr">
        <is>
          <t>crop and rice measures</t>
        </is>
      </c>
    </row>
    <row r="102" ht="15.75" customHeight="1" s="120">
      <c r="A102" s="2" t="inlineStr">
        <is>
          <t>AGRICULTURE</t>
        </is>
      </c>
      <c r="B102" s="2" t="inlineStr">
        <is>
          <t>CROP</t>
        </is>
      </c>
      <c r="C102" s="2" t="n">
        <v>2020</v>
      </c>
      <c r="D102" s="2" t="inlineStr">
        <is>
          <t>United States</t>
        </is>
      </c>
      <c r="E102" s="2" t="inlineStr">
        <is>
          <t>USA</t>
        </is>
      </c>
      <c r="F102" s="2" t="inlineStr">
        <is>
          <t>Nitrification Inhibitor Fertilizer</t>
        </is>
      </c>
      <c r="G102" s="2" t="n">
        <v>616</v>
      </c>
      <c r="H102" s="2" t="n">
        <v>0.0203246138989925</v>
      </c>
      <c r="I102" s="2" t="n">
        <v>0.01807390162158729</v>
      </c>
      <c r="J102" s="40" t="inlineStr">
        <is>
          <t>crop and rice measures</t>
        </is>
      </c>
    </row>
    <row r="103" ht="15.75" customHeight="1" s="120">
      <c r="A103" s="2" t="inlineStr">
        <is>
          <t>AGRICULTURE</t>
        </is>
      </c>
      <c r="B103" s="2" t="inlineStr">
        <is>
          <t>CROP</t>
        </is>
      </c>
      <c r="C103" s="2" t="n">
        <v>2020</v>
      </c>
      <c r="D103" s="2" t="inlineStr">
        <is>
          <t>United States</t>
        </is>
      </c>
      <c r="E103" s="2" t="inlineStr">
        <is>
          <t>USA</t>
        </is>
      </c>
      <c r="F103" s="2" t="inlineStr">
        <is>
          <t>Nitrification Inhibitor Fertilizer</t>
        </is>
      </c>
      <c r="G103" s="2" t="n">
        <v>625</v>
      </c>
      <c r="H103" s="2" t="n">
        <v>0.75219440460205</v>
      </c>
      <c r="I103" s="2" t="n">
        <v>0.6688977087904135</v>
      </c>
      <c r="J103" s="40" t="inlineStr">
        <is>
          <t>crop and rice measures</t>
        </is>
      </c>
    </row>
    <row r="104" ht="15.75" customHeight="1" s="120">
      <c r="A104" s="2" t="inlineStr">
        <is>
          <t>AGRICULTURE</t>
        </is>
      </c>
      <c r="B104" s="2" t="inlineStr">
        <is>
          <t>CROP</t>
        </is>
      </c>
      <c r="C104" s="2" t="n">
        <v>2020</v>
      </c>
      <c r="D104" s="2" t="inlineStr">
        <is>
          <t>United States</t>
        </is>
      </c>
      <c r="E104" s="2" t="inlineStr">
        <is>
          <t>USA</t>
        </is>
      </c>
      <c r="F104" s="2" t="inlineStr">
        <is>
          <t>Nitrification Inhibitor Fertilizer</t>
        </is>
      </c>
      <c r="G104" s="2" t="n">
        <v>648</v>
      </c>
      <c r="H104" s="2" t="n">
        <v>0.469332247972488</v>
      </c>
      <c r="I104" s="2" t="n">
        <v>0.417359213801038</v>
      </c>
      <c r="J104" s="40" t="inlineStr">
        <is>
          <t>crop and rice measures</t>
        </is>
      </c>
    </row>
    <row r="105" ht="15.75" customHeight="1" s="120">
      <c r="A105" s="2" t="inlineStr">
        <is>
          <t>AGRICULTURE</t>
        </is>
      </c>
      <c r="B105" s="2" t="inlineStr">
        <is>
          <t>CROP</t>
        </is>
      </c>
      <c r="C105" s="2" t="n">
        <v>2020</v>
      </c>
      <c r="D105" s="2" t="inlineStr">
        <is>
          <t>United States</t>
        </is>
      </c>
      <c r="E105" s="2" t="inlineStr">
        <is>
          <t>USA</t>
        </is>
      </c>
      <c r="F105" s="2" t="inlineStr">
        <is>
          <t>Nitrification Inhibitor Fertilizer</t>
        </is>
      </c>
      <c r="G105" s="2" t="n">
        <v>655</v>
      </c>
      <c r="H105" s="2" t="n">
        <v>0.0381050705909729</v>
      </c>
      <c r="I105" s="2" t="n">
        <v>0.03388538156579805</v>
      </c>
      <c r="J105" s="40" t="inlineStr">
        <is>
          <t>crop and rice measures</t>
        </is>
      </c>
    </row>
    <row r="106" ht="15.75" customHeight="1" s="120">
      <c r="A106" s="2" t="inlineStr">
        <is>
          <t>AGRICULTURE</t>
        </is>
      </c>
      <c r="B106" s="2" t="inlineStr">
        <is>
          <t>CROP</t>
        </is>
      </c>
      <c r="C106" s="2" t="n">
        <v>2020</v>
      </c>
      <c r="D106" s="2" t="inlineStr">
        <is>
          <t>United States</t>
        </is>
      </c>
      <c r="E106" s="2" t="inlineStr">
        <is>
          <t>USA</t>
        </is>
      </c>
      <c r="F106" s="2" t="inlineStr">
        <is>
          <t>Nitrification Inhibitor Fertilizer</t>
        </is>
      </c>
      <c r="G106" s="2" t="n">
        <v>819</v>
      </c>
      <c r="H106" s="2" t="n">
        <v>0.0006549640092999</v>
      </c>
      <c r="I106" s="2" t="n">
        <v>0.0005824344378002466</v>
      </c>
      <c r="J106" s="40" t="inlineStr">
        <is>
          <t>crop and rice measures</t>
        </is>
      </c>
    </row>
    <row r="107" ht="15.75" customHeight="1" s="120">
      <c r="A107" s="2" t="inlineStr">
        <is>
          <t>AGRICULTURE</t>
        </is>
      </c>
      <c r="B107" s="2" t="inlineStr">
        <is>
          <t>CROP</t>
        </is>
      </c>
      <c r="C107" s="2" t="n">
        <v>2020</v>
      </c>
      <c r="D107" s="2" t="inlineStr">
        <is>
          <t>United States</t>
        </is>
      </c>
      <c r="E107" s="2" t="inlineStr">
        <is>
          <t>USA</t>
        </is>
      </c>
      <c r="F107" s="2" t="inlineStr">
        <is>
          <t>20% Reduced Fertilizer</t>
        </is>
      </c>
      <c r="G107" s="2" t="n">
        <v>881</v>
      </c>
      <c r="H107" s="2" t="n">
        <v>0.009070155210792999</v>
      </c>
      <c r="I107" s="2" t="n">
        <v>0.008065742049866258</v>
      </c>
      <c r="J107" s="40" t="inlineStr">
        <is>
          <t>crop and rice measures</t>
        </is>
      </c>
    </row>
    <row r="108" ht="15.75" customHeight="1" s="120">
      <c r="A108" s="2" t="inlineStr">
        <is>
          <t>AGRICULTURE</t>
        </is>
      </c>
      <c r="B108" s="2" t="inlineStr">
        <is>
          <t>CROP</t>
        </is>
      </c>
      <c r="C108" s="2" t="n">
        <v>2020</v>
      </c>
      <c r="D108" s="2" t="inlineStr">
        <is>
          <t>United States</t>
        </is>
      </c>
      <c r="E108" s="2" t="inlineStr">
        <is>
          <t>USA</t>
        </is>
      </c>
      <c r="F108" s="2" t="inlineStr">
        <is>
          <t>20% Reduced Fertilizer</t>
        </is>
      </c>
      <c r="G108" s="2" t="n">
        <v>909</v>
      </c>
      <c r="H108" s="2" t="n">
        <v>0.0058618509210646</v>
      </c>
      <c r="I108" s="2" t="n">
        <v>0.005212719778799057</v>
      </c>
      <c r="J108" s="40" t="inlineStr">
        <is>
          <t>crop and rice measures</t>
        </is>
      </c>
    </row>
    <row r="109" ht="15.75" customHeight="1" s="120">
      <c r="A109" s="2" t="inlineStr">
        <is>
          <t>AGRICULTURE</t>
        </is>
      </c>
      <c r="B109" s="2" t="inlineStr">
        <is>
          <t>CROP</t>
        </is>
      </c>
      <c r="C109" s="2" t="n">
        <v>2020</v>
      </c>
      <c r="D109" s="2" t="inlineStr">
        <is>
          <t>United States</t>
        </is>
      </c>
      <c r="E109" s="2" t="inlineStr">
        <is>
          <t>USA</t>
        </is>
      </c>
      <c r="F109" s="2" t="inlineStr">
        <is>
          <t>Nitrification Inhibitor Fertilizer</t>
        </is>
      </c>
      <c r="G109" s="2" t="n">
        <v>910</v>
      </c>
      <c r="H109" s="2" t="n">
        <v>0.000935833028052</v>
      </c>
      <c r="I109" s="2" t="n">
        <v>0.0008322005115227517</v>
      </c>
      <c r="J109" s="40" t="inlineStr">
        <is>
          <t>crop and rice measures</t>
        </is>
      </c>
    </row>
    <row r="110" ht="15.75" customHeight="1" s="120">
      <c r="A110" s="2" t="inlineStr">
        <is>
          <t>AGRICULTURE</t>
        </is>
      </c>
      <c r="B110" s="2" t="inlineStr">
        <is>
          <t>CROP</t>
        </is>
      </c>
      <c r="C110" s="2" t="n">
        <v>2020</v>
      </c>
      <c r="D110" s="2" t="inlineStr">
        <is>
          <t>United States</t>
        </is>
      </c>
      <c r="E110" s="2" t="inlineStr">
        <is>
          <t>USA</t>
        </is>
      </c>
      <c r="F110" s="2" t="inlineStr">
        <is>
          <t>Nitrification Inhibitor Fertilizer</t>
        </is>
      </c>
      <c r="G110" s="2" t="n">
        <v>945</v>
      </c>
      <c r="H110" s="2" t="n">
        <v>0.0234472043812275</v>
      </c>
      <c r="I110" s="2" t="n">
        <v>0.02085070188263519</v>
      </c>
      <c r="J110" s="40" t="inlineStr">
        <is>
          <t>crop and rice measures</t>
        </is>
      </c>
    </row>
    <row r="111" ht="15.75" customHeight="1" s="120">
      <c r="A111" s="2" t="inlineStr">
        <is>
          <t>AGRICULTURE</t>
        </is>
      </c>
      <c r="B111" s="2" t="inlineStr">
        <is>
          <t>CROP</t>
        </is>
      </c>
      <c r="C111" s="2" t="n">
        <v>2020</v>
      </c>
      <c r="D111" s="2" t="inlineStr">
        <is>
          <t>United States</t>
        </is>
      </c>
      <c r="E111" s="2" t="inlineStr">
        <is>
          <t>USA</t>
        </is>
      </c>
      <c r="F111" s="2" t="inlineStr">
        <is>
          <t>Nitrification Inhibitor Fertilizer</t>
        </is>
      </c>
      <c r="G111" s="2" t="n">
        <v>1066</v>
      </c>
      <c r="H111" s="2" t="n">
        <v>0.0002309389965376</v>
      </c>
      <c r="I111" s="2" t="n">
        <v>0.0002053652150418255</v>
      </c>
      <c r="J111" s="40" t="inlineStr">
        <is>
          <t>crop and rice measures</t>
        </is>
      </c>
    </row>
    <row r="112" ht="15.75" customHeight="1" s="120">
      <c r="A112" s="2" t="inlineStr">
        <is>
          <t>AGRICULTURE</t>
        </is>
      </c>
      <c r="B112" s="2" t="inlineStr">
        <is>
          <t>CROP</t>
        </is>
      </c>
      <c r="C112" s="2" t="n">
        <v>2020</v>
      </c>
      <c r="D112" s="2" t="inlineStr">
        <is>
          <t>United States</t>
        </is>
      </c>
      <c r="E112" s="2" t="inlineStr">
        <is>
          <t>USA</t>
        </is>
      </c>
      <c r="F112" s="2" t="inlineStr">
        <is>
          <t>Nitrification Inhibitor Fertilizer</t>
        </is>
      </c>
      <c r="G112" s="2" t="n">
        <v>1156</v>
      </c>
      <c r="H112" s="2" t="n">
        <v>0.0740846395492554</v>
      </c>
      <c r="I112" s="2" t="n">
        <v>0.06588063584078081</v>
      </c>
      <c r="J112" s="40" t="inlineStr">
        <is>
          <t>crop and rice measures</t>
        </is>
      </c>
    </row>
    <row r="113" ht="15.75" customHeight="1" s="120">
      <c r="A113" s="2" t="inlineStr">
        <is>
          <t>AGRICULTURE</t>
        </is>
      </c>
      <c r="B113" s="2" t="inlineStr">
        <is>
          <t>CROP</t>
        </is>
      </c>
      <c r="C113" s="2" t="n">
        <v>2020</v>
      </c>
      <c r="D113" s="2" t="inlineStr">
        <is>
          <t>United States</t>
        </is>
      </c>
      <c r="E113" s="2" t="inlineStr">
        <is>
          <t>USA</t>
        </is>
      </c>
      <c r="F113" s="2" t="inlineStr">
        <is>
          <t>20% Reduced Fertilizer</t>
        </is>
      </c>
      <c r="G113" s="2" t="n">
        <v>1196</v>
      </c>
      <c r="H113" s="2" t="n">
        <v>0.0002181949967053</v>
      </c>
      <c r="I113" s="2" t="n">
        <v>0.0001940324635131023</v>
      </c>
      <c r="J113" s="40" t="inlineStr">
        <is>
          <t>crop and rice measures</t>
        </is>
      </c>
    </row>
    <row r="114" ht="15.75" customHeight="1" s="120">
      <c r="A114" s="2" t="inlineStr">
        <is>
          <t>AGRICULTURE</t>
        </is>
      </c>
      <c r="B114" s="2" t="inlineStr">
        <is>
          <t>CROP</t>
        </is>
      </c>
      <c r="C114" s="2" t="n">
        <v>2020</v>
      </c>
      <c r="D114" s="2" t="inlineStr">
        <is>
          <t>United States</t>
        </is>
      </c>
      <c r="E114" s="2" t="inlineStr">
        <is>
          <t>USA</t>
        </is>
      </c>
      <c r="F114" s="2" t="inlineStr">
        <is>
          <t>20% Reduced Fertilizer</t>
        </is>
      </c>
      <c r="G114" s="2" t="n">
        <v>1243</v>
      </c>
      <c r="H114" s="2" t="n">
        <v>0.020391745492816</v>
      </c>
      <c r="I114" s="2" t="n">
        <v>0.01813359917985315</v>
      </c>
      <c r="J114" s="40" t="inlineStr">
        <is>
          <t>crop and rice measures</t>
        </is>
      </c>
    </row>
    <row r="115" ht="15.75" customHeight="1" s="120">
      <c r="A115" s="2" t="inlineStr">
        <is>
          <t>AGRICULTURE</t>
        </is>
      </c>
      <c r="B115" s="2" t="inlineStr">
        <is>
          <t>CROP</t>
        </is>
      </c>
      <c r="C115" s="2" t="n">
        <v>2020</v>
      </c>
      <c r="D115" s="2" t="inlineStr">
        <is>
          <t>United States</t>
        </is>
      </c>
      <c r="E115" s="2" t="inlineStr">
        <is>
          <t>USA</t>
        </is>
      </c>
      <c r="F115" s="2" t="inlineStr">
        <is>
          <t>Nitrification Inhibitor Fertilizer</t>
        </is>
      </c>
      <c r="G115" s="2" t="n">
        <v>1331</v>
      </c>
      <c r="H115" s="2" t="n">
        <v>0.0064552570693195</v>
      </c>
      <c r="I115" s="2" t="n">
        <v>0.005740413165670025</v>
      </c>
      <c r="J115" s="40" t="inlineStr">
        <is>
          <t>crop and rice measures</t>
        </is>
      </c>
    </row>
    <row r="116" ht="15.75" customHeight="1" s="120">
      <c r="A116" s="2" t="inlineStr">
        <is>
          <t>AGRICULTURE</t>
        </is>
      </c>
      <c r="B116" s="2" t="inlineStr">
        <is>
          <t>CROP</t>
        </is>
      </c>
      <c r="C116" s="2" t="n">
        <v>2020</v>
      </c>
      <c r="D116" s="2" t="inlineStr">
        <is>
          <t>United States</t>
        </is>
      </c>
      <c r="E116" s="2" t="inlineStr">
        <is>
          <t>USA</t>
        </is>
      </c>
      <c r="F116" s="2" t="inlineStr">
        <is>
          <t>Nitrification Inhibitor Fertilizer</t>
        </is>
      </c>
      <c r="G116" s="2" t="n">
        <v>100000</v>
      </c>
      <c r="H116" s="54" t="n">
        <v>1e-12</v>
      </c>
      <c r="I116" s="2" t="n">
        <v>8.892617449664429e-13</v>
      </c>
      <c r="J116" s="40" t="inlineStr">
        <is>
          <t>crop and rice measures</t>
        </is>
      </c>
    </row>
    <row r="117" ht="15.75" customHeight="1" s="120">
      <c r="A117" s="2" t="inlineStr">
        <is>
          <t>AGRICULTURE</t>
        </is>
      </c>
      <c r="B117" s="2" t="inlineStr">
        <is>
          <t>CROP</t>
        </is>
      </c>
      <c r="C117" s="2" t="n">
        <v>2025</v>
      </c>
      <c r="D117" s="2" t="inlineStr">
        <is>
          <t>United States</t>
        </is>
      </c>
      <c r="E117" s="2" t="inlineStr">
        <is>
          <t>USA</t>
        </is>
      </c>
      <c r="F117" s="2" t="inlineStr">
        <is>
          <t>Split Fertilization</t>
        </is>
      </c>
      <c r="G117" s="2" t="n">
        <v>-100000</v>
      </c>
      <c r="H117" s="2" t="n">
        <v>0</v>
      </c>
      <c r="I117" s="2" t="n">
        <v>0</v>
      </c>
      <c r="J117" s="40" t="inlineStr">
        <is>
          <t>crop and rice measures</t>
        </is>
      </c>
    </row>
    <row r="118" ht="15.75" customHeight="1" s="120">
      <c r="A118" s="2" t="inlineStr">
        <is>
          <t>AGRICULTURE</t>
        </is>
      </c>
      <c r="B118" s="2" t="inlineStr">
        <is>
          <t>CROP</t>
        </is>
      </c>
      <c r="C118" s="2" t="n">
        <v>2025</v>
      </c>
      <c r="D118" s="2" t="inlineStr">
        <is>
          <t>United States</t>
        </is>
      </c>
      <c r="E118" s="2" t="inlineStr">
        <is>
          <t>USA</t>
        </is>
      </c>
      <c r="F118" s="2" t="inlineStr">
        <is>
          <t>Split Fertilization</t>
        </is>
      </c>
      <c r="G118" s="2" t="n">
        <v>-2381</v>
      </c>
      <c r="H118" s="2" t="n">
        <v>0.000939629971981</v>
      </c>
      <c r="I118" s="2" t="n">
        <v>0.0008355769885065939</v>
      </c>
      <c r="J118" s="40" t="inlineStr">
        <is>
          <t>crop and rice measures</t>
        </is>
      </c>
    </row>
    <row r="119" ht="15.75" customHeight="1" s="120">
      <c r="A119" s="2" t="inlineStr">
        <is>
          <t>AGRICULTURE</t>
        </is>
      </c>
      <c r="B119" s="2" t="inlineStr">
        <is>
          <t>CROP</t>
        </is>
      </c>
      <c r="C119" s="2" t="n">
        <v>2025</v>
      </c>
      <c r="D119" s="2" t="inlineStr">
        <is>
          <t>United States</t>
        </is>
      </c>
      <c r="E119" s="2" t="inlineStr">
        <is>
          <t>USA</t>
        </is>
      </c>
      <c r="F119" s="2" t="inlineStr">
        <is>
          <t>Split Fertilization</t>
        </is>
      </c>
      <c r="G119" s="2" t="n">
        <v>-2381</v>
      </c>
      <c r="H119" s="2" t="n">
        <v>0</v>
      </c>
      <c r="I119" s="2" t="n">
        <v>0</v>
      </c>
      <c r="J119" s="40" t="inlineStr">
        <is>
          <t>crop and rice measures</t>
        </is>
      </c>
    </row>
    <row r="120" ht="15.75" customHeight="1" s="120">
      <c r="A120" s="2" t="inlineStr">
        <is>
          <t>AGRICULTURE</t>
        </is>
      </c>
      <c r="B120" s="2" t="inlineStr">
        <is>
          <t>CROP</t>
        </is>
      </c>
      <c r="C120" s="2" t="n">
        <v>2025</v>
      </c>
      <c r="D120" s="2" t="inlineStr">
        <is>
          <t>United States</t>
        </is>
      </c>
      <c r="E120" s="2" t="inlineStr">
        <is>
          <t>USA</t>
        </is>
      </c>
      <c r="F120" s="2" t="inlineStr">
        <is>
          <t>20% Reduced Fertilizer</t>
        </is>
      </c>
      <c r="G120" s="2" t="n">
        <v>-941</v>
      </c>
      <c r="H120" s="2" t="n">
        <v>0.0046797888353467</v>
      </c>
      <c r="I120" s="2" t="n">
        <v>0.004161557185794884</v>
      </c>
      <c r="J120" s="40" t="inlineStr">
        <is>
          <t>crop and rice measures</t>
        </is>
      </c>
    </row>
    <row r="121" ht="15.75" customHeight="1" s="120">
      <c r="A121" s="2" t="inlineStr">
        <is>
          <t>AGRICULTURE</t>
        </is>
      </c>
      <c r="B121" s="2" t="inlineStr">
        <is>
          <t>CROP</t>
        </is>
      </c>
      <c r="C121" s="2" t="n">
        <v>2025</v>
      </c>
      <c r="D121" s="2" t="inlineStr">
        <is>
          <t>United States</t>
        </is>
      </c>
      <c r="E121" s="2" t="inlineStr">
        <is>
          <t>USA</t>
        </is>
      </c>
      <c r="F121" s="2" t="inlineStr">
        <is>
          <t>20% Reduced Fertilizer</t>
        </is>
      </c>
      <c r="G121" s="2" t="n">
        <v>-834</v>
      </c>
      <c r="H121" s="2" t="n">
        <v>0.184175685048103</v>
      </c>
      <c r="I121" s="2" t="n">
        <v>0.1637803910662661</v>
      </c>
      <c r="J121" s="40" t="inlineStr">
        <is>
          <t>crop and rice measures</t>
        </is>
      </c>
    </row>
    <row r="122" ht="15.75" customHeight="1" s="120">
      <c r="A122" s="2" t="inlineStr">
        <is>
          <t>AGRICULTURE</t>
        </is>
      </c>
      <c r="B122" s="2" t="inlineStr">
        <is>
          <t>CROP</t>
        </is>
      </c>
      <c r="C122" s="2" t="n">
        <v>2025</v>
      </c>
      <c r="D122" s="2" t="inlineStr">
        <is>
          <t>United States</t>
        </is>
      </c>
      <c r="E122" s="2" t="inlineStr">
        <is>
          <t>USA</t>
        </is>
      </c>
      <c r="F122" s="2" t="inlineStr">
        <is>
          <t>No Till</t>
        </is>
      </c>
      <c r="G122" s="2" t="n">
        <v>-626</v>
      </c>
      <c r="H122" s="2" t="n">
        <v>0.986075520515441</v>
      </c>
      <c r="I122" s="2" t="n">
        <v>0.8768792380422545</v>
      </c>
      <c r="J122" s="40" t="inlineStr">
        <is>
          <t>crop and rice measures</t>
        </is>
      </c>
    </row>
    <row r="123" ht="15.75" customHeight="1" s="120">
      <c r="A123" s="2" t="inlineStr">
        <is>
          <t>AGRICULTURE</t>
        </is>
      </c>
      <c r="B123" s="2" t="inlineStr">
        <is>
          <t>CROP</t>
        </is>
      </c>
      <c r="C123" s="2" t="n">
        <v>2025</v>
      </c>
      <c r="D123" s="2" t="inlineStr">
        <is>
          <t>United States</t>
        </is>
      </c>
      <c r="E123" s="2" t="inlineStr">
        <is>
          <t>USA</t>
        </is>
      </c>
      <c r="F123" s="2" t="inlineStr">
        <is>
          <t>Split Fertilization</t>
        </is>
      </c>
      <c r="G123" s="2" t="n">
        <v>-477</v>
      </c>
      <c r="H123" s="2" t="n">
        <v>0.0036710989661515</v>
      </c>
      <c r="I123" s="2" t="n">
        <v>0.003264567872584388</v>
      </c>
      <c r="J123" s="40" t="inlineStr">
        <is>
          <t>crop and rice measures</t>
        </is>
      </c>
    </row>
    <row r="124" ht="15.75" customHeight="1" s="120">
      <c r="A124" s="2" t="inlineStr">
        <is>
          <t>AGRICULTURE</t>
        </is>
      </c>
      <c r="B124" s="2" t="inlineStr">
        <is>
          <t>CROP</t>
        </is>
      </c>
      <c r="C124" s="2" t="n">
        <v>2025</v>
      </c>
      <c r="D124" s="2" t="inlineStr">
        <is>
          <t>United States</t>
        </is>
      </c>
      <c r="E124" s="2" t="inlineStr">
        <is>
          <t>USA</t>
        </is>
      </c>
      <c r="F124" s="2" t="inlineStr">
        <is>
          <t>Split Fertilization</t>
        </is>
      </c>
      <c r="G124" s="2" t="n">
        <v>-423</v>
      </c>
      <c r="H124" s="2" t="n">
        <v>0.0731658264994621</v>
      </c>
      <c r="I124" s="2" t="n">
        <v>0.06506357054482367</v>
      </c>
      <c r="J124" s="40" t="inlineStr">
        <is>
          <t>crop and rice measures</t>
        </is>
      </c>
    </row>
    <row r="125" ht="15.75" customHeight="1" s="120">
      <c r="A125" s="2" t="inlineStr">
        <is>
          <t>AGRICULTURE</t>
        </is>
      </c>
      <c r="B125" s="2" t="inlineStr">
        <is>
          <t>CROP</t>
        </is>
      </c>
      <c r="C125" s="2" t="n">
        <v>2025</v>
      </c>
      <c r="D125" s="2" t="inlineStr">
        <is>
          <t>United States</t>
        </is>
      </c>
      <c r="E125" s="2" t="inlineStr">
        <is>
          <t>USA</t>
        </is>
      </c>
      <c r="F125" s="2" t="inlineStr">
        <is>
          <t>Split Fertilization</t>
        </is>
      </c>
      <c r="G125" s="2" t="n">
        <v>-418</v>
      </c>
      <c r="H125" s="2" t="n">
        <v>0.0134365046396852</v>
      </c>
      <c r="I125" s="2" t="n">
        <v>0.01194856956213617</v>
      </c>
      <c r="J125" s="40" t="inlineStr">
        <is>
          <t>crop and rice measures</t>
        </is>
      </c>
    </row>
    <row r="126" ht="15.75" customHeight="1" s="120">
      <c r="A126" s="2" t="inlineStr">
        <is>
          <t>AGRICULTURE</t>
        </is>
      </c>
      <c r="B126" s="2" t="inlineStr">
        <is>
          <t>CROP</t>
        </is>
      </c>
      <c r="C126" s="2" t="n">
        <v>2025</v>
      </c>
      <c r="D126" s="2" t="inlineStr">
        <is>
          <t>United States</t>
        </is>
      </c>
      <c r="E126" s="2" t="inlineStr">
        <is>
          <t>USA</t>
        </is>
      </c>
      <c r="F126" s="2" t="inlineStr">
        <is>
          <t>Split Fertilization</t>
        </is>
      </c>
      <c r="G126" s="2" t="n">
        <v>-395</v>
      </c>
      <c r="H126" s="2" t="n">
        <v>0.0320845730602741</v>
      </c>
      <c r="I126" s="2" t="n">
        <v>0.02853158342608268</v>
      </c>
      <c r="J126" s="40" t="inlineStr">
        <is>
          <t>crop and rice measures</t>
        </is>
      </c>
    </row>
    <row r="127" ht="15.75" customHeight="1" s="120">
      <c r="A127" s="2" t="inlineStr">
        <is>
          <t>AGRICULTURE</t>
        </is>
      </c>
      <c r="B127" s="2" t="inlineStr">
        <is>
          <t>CROP</t>
        </is>
      </c>
      <c r="C127" s="2" t="n">
        <v>2025</v>
      </c>
      <c r="D127" s="2" t="inlineStr">
        <is>
          <t>United States</t>
        </is>
      </c>
      <c r="E127" s="2" t="inlineStr">
        <is>
          <t>USA</t>
        </is>
      </c>
      <c r="F127" s="2" t="inlineStr">
        <is>
          <t>Split Fertilization</t>
        </is>
      </c>
      <c r="G127" s="2" t="n">
        <v>-347</v>
      </c>
      <c r="H127" s="2" t="n">
        <v>0.0729842633008957</v>
      </c>
      <c r="I127" s="2" t="n">
        <v>0.06490211333804484</v>
      </c>
      <c r="J127" s="40" t="inlineStr">
        <is>
          <t>crop and rice measures</t>
        </is>
      </c>
    </row>
    <row r="128" ht="15.75" customHeight="1" s="120">
      <c r="A128" s="2" t="inlineStr">
        <is>
          <t>AGRICULTURE</t>
        </is>
      </c>
      <c r="B128" s="2" t="inlineStr">
        <is>
          <t>CROP</t>
        </is>
      </c>
      <c r="C128" s="2" t="n">
        <v>2025</v>
      </c>
      <c r="D128" s="2" t="inlineStr">
        <is>
          <t>United States</t>
        </is>
      </c>
      <c r="E128" s="2" t="inlineStr">
        <is>
          <t>USA</t>
        </is>
      </c>
      <c r="F128" s="2" t="inlineStr">
        <is>
          <t>Split Fertilization</t>
        </is>
      </c>
      <c r="G128" s="2" t="n">
        <v>-326</v>
      </c>
      <c r="H128" s="2" t="n">
        <v>0.0005826550186612</v>
      </c>
      <c r="I128" s="2" t="n">
        <v>0.0005181328186081142</v>
      </c>
      <c r="J128" s="40" t="inlineStr">
        <is>
          <t>crop and rice measures</t>
        </is>
      </c>
    </row>
    <row r="129" ht="15.75" customHeight="1" s="120">
      <c r="A129" s="2" t="inlineStr">
        <is>
          <t>AGRICULTURE</t>
        </is>
      </c>
      <c r="B129" s="2" t="inlineStr">
        <is>
          <t>CROP</t>
        </is>
      </c>
      <c r="C129" s="2" t="n">
        <v>2025</v>
      </c>
      <c r="D129" s="2" t="inlineStr">
        <is>
          <t>United States</t>
        </is>
      </c>
      <c r="E129" s="2" t="inlineStr">
        <is>
          <t>USA</t>
        </is>
      </c>
      <c r="F129" s="2" t="inlineStr">
        <is>
          <t>No Till</t>
        </is>
      </c>
      <c r="G129" s="2" t="n">
        <v>-293</v>
      </c>
      <c r="H129" s="2" t="n">
        <v>2.652596950531</v>
      </c>
      <c r="I129" s="2" t="n">
        <v>2.358852992921863</v>
      </c>
      <c r="J129" s="40" t="inlineStr">
        <is>
          <t>crop and rice measures</t>
        </is>
      </c>
    </row>
    <row r="130" ht="15.75" customHeight="1" s="120">
      <c r="A130" s="2" t="inlineStr">
        <is>
          <t>AGRICULTURE</t>
        </is>
      </c>
      <c r="B130" s="2" t="inlineStr">
        <is>
          <t>CROP</t>
        </is>
      </c>
      <c r="C130" s="2" t="n">
        <v>2025</v>
      </c>
      <c r="D130" s="2" t="inlineStr">
        <is>
          <t>United States</t>
        </is>
      </c>
      <c r="E130" s="2" t="inlineStr">
        <is>
          <t>USA</t>
        </is>
      </c>
      <c r="F130" s="2" t="inlineStr">
        <is>
          <t>Split Fertilization</t>
        </is>
      </c>
      <c r="G130" s="2" t="n">
        <v>-283</v>
      </c>
      <c r="H130" s="2" t="n">
        <v>0.0051843258552253</v>
      </c>
      <c r="I130" s="2" t="n">
        <v>0.004610222656492297</v>
      </c>
      <c r="J130" s="40" t="inlineStr">
        <is>
          <t>crop and rice measures</t>
        </is>
      </c>
    </row>
    <row r="131" ht="15.75" customHeight="1" s="120">
      <c r="A131" s="2" t="inlineStr">
        <is>
          <t>AGRICULTURE</t>
        </is>
      </c>
      <c r="B131" s="2" t="inlineStr">
        <is>
          <t>CROP</t>
        </is>
      </c>
      <c r="C131" s="2" t="n">
        <v>2025</v>
      </c>
      <c r="D131" s="2" t="inlineStr">
        <is>
          <t>United States</t>
        </is>
      </c>
      <c r="E131" s="2" t="inlineStr">
        <is>
          <t>USA</t>
        </is>
      </c>
      <c r="F131" s="2" t="inlineStr">
        <is>
          <t>Split Fertilization</t>
        </is>
      </c>
      <c r="G131" s="2" t="n">
        <v>-261</v>
      </c>
      <c r="H131" s="2" t="n">
        <v>0.0002606789930724</v>
      </c>
      <c r="I131" s="2" t="n">
        <v>0.0002318118562556577</v>
      </c>
      <c r="J131" s="40" t="inlineStr">
        <is>
          <t>crop and rice measures</t>
        </is>
      </c>
    </row>
    <row r="132" ht="15.75" customHeight="1" s="120">
      <c r="A132" s="2" t="inlineStr">
        <is>
          <t>AGRICULTURE</t>
        </is>
      </c>
      <c r="B132" s="2" t="inlineStr">
        <is>
          <t>CROP</t>
        </is>
      </c>
      <c r="C132" s="2" t="n">
        <v>2025</v>
      </c>
      <c r="D132" s="2" t="inlineStr">
        <is>
          <t>United States</t>
        </is>
      </c>
      <c r="E132" s="2" t="inlineStr">
        <is>
          <t>USA</t>
        </is>
      </c>
      <c r="F132" s="2" t="inlineStr">
        <is>
          <t>No Till</t>
        </is>
      </c>
      <c r="G132" s="2" t="n">
        <v>-141</v>
      </c>
      <c r="H132" s="2" t="n">
        <v>0.020930677652359</v>
      </c>
      <c r="I132" s="2" t="n">
        <v>0.0186128509324669</v>
      </c>
      <c r="J132" s="40" t="inlineStr">
        <is>
          <t>crop and rice measures</t>
        </is>
      </c>
    </row>
    <row r="133" ht="15.75" customHeight="1" s="120">
      <c r="A133" s="2" t="inlineStr">
        <is>
          <t>AGRICULTURE</t>
        </is>
      </c>
      <c r="B133" s="2" t="inlineStr">
        <is>
          <t>CROP</t>
        </is>
      </c>
      <c r="C133" s="2" t="n">
        <v>2025</v>
      </c>
      <c r="D133" s="2" t="inlineStr">
        <is>
          <t>United States</t>
        </is>
      </c>
      <c r="E133" s="2" t="inlineStr">
        <is>
          <t>USA</t>
        </is>
      </c>
      <c r="F133" s="2" t="inlineStr">
        <is>
          <t>No Till</t>
        </is>
      </c>
      <c r="G133" s="2" t="n">
        <v>-139</v>
      </c>
      <c r="H133" s="2" t="n">
        <v>0.374326020479202</v>
      </c>
      <c r="I133" s="2" t="n">
        <v>0.3328738101576796</v>
      </c>
      <c r="J133" s="40" t="inlineStr">
        <is>
          <t>crop and rice measures</t>
        </is>
      </c>
    </row>
    <row r="134" ht="15.75" customHeight="1" s="120">
      <c r="A134" s="2" t="inlineStr">
        <is>
          <t>AGRICULTURE</t>
        </is>
      </c>
      <c r="B134" s="2" t="inlineStr">
        <is>
          <t>CROP</t>
        </is>
      </c>
      <c r="C134" s="2" t="n">
        <v>2025</v>
      </c>
      <c r="D134" s="2" t="inlineStr">
        <is>
          <t>United States</t>
        </is>
      </c>
      <c r="E134" s="2" t="inlineStr">
        <is>
          <t>USA</t>
        </is>
      </c>
      <c r="F134" s="2" t="inlineStr">
        <is>
          <t>No Till</t>
        </is>
      </c>
      <c r="G134" s="2" t="n">
        <v>-90</v>
      </c>
      <c r="H134" s="2" t="n">
        <v>0.0655356794595718</v>
      </c>
      <c r="I134" s="2" t="n">
        <v>0.05827837267378029</v>
      </c>
      <c r="J134" s="40" t="inlineStr">
        <is>
          <t>crop and rice measures</t>
        </is>
      </c>
    </row>
    <row r="135" ht="15.75" customHeight="1" s="120">
      <c r="A135" s="2" t="inlineStr">
        <is>
          <t>AGRICULTURE</t>
        </is>
      </c>
      <c r="B135" s="2" t="inlineStr">
        <is>
          <t>CROP</t>
        </is>
      </c>
      <c r="C135" s="2" t="n">
        <v>2025</v>
      </c>
      <c r="D135" s="2" t="inlineStr">
        <is>
          <t>United States</t>
        </is>
      </c>
      <c r="E135" s="2" t="inlineStr">
        <is>
          <t>USA</t>
        </is>
      </c>
      <c r="F135" s="2" t="inlineStr">
        <is>
          <t>Split Fertilization</t>
        </is>
      </c>
      <c r="G135" s="2" t="n">
        <v>-78</v>
      </c>
      <c r="H135" s="2" t="n">
        <v>0.449719905853271</v>
      </c>
      <c r="I135" s="2" t="n">
        <v>0.3999187082252242</v>
      </c>
      <c r="J135" s="40" t="inlineStr">
        <is>
          <t>crop and rice measures</t>
        </is>
      </c>
    </row>
    <row r="136" ht="15.75" customHeight="1" s="120">
      <c r="A136" s="2" t="inlineStr">
        <is>
          <t>AGRICULTURE</t>
        </is>
      </c>
      <c r="B136" s="2" t="inlineStr">
        <is>
          <t>CROP</t>
        </is>
      </c>
      <c r="C136" s="2" t="n">
        <v>2025</v>
      </c>
      <c r="D136" s="2" t="inlineStr">
        <is>
          <t>United States</t>
        </is>
      </c>
      <c r="E136" s="2" t="inlineStr">
        <is>
          <t>USA</t>
        </is>
      </c>
      <c r="F136" s="2" t="inlineStr">
        <is>
          <t>No Till</t>
        </is>
      </c>
      <c r="G136" s="2" t="n">
        <v>-77</v>
      </c>
      <c r="H136" s="2" t="n">
        <v>0.572690904140472</v>
      </c>
      <c r="I136" s="2" t="n">
        <v>0.5092721127423661</v>
      </c>
      <c r="J136" s="40" t="inlineStr">
        <is>
          <t>crop and rice measures</t>
        </is>
      </c>
    </row>
    <row r="137" ht="15.75" customHeight="1" s="120">
      <c r="A137" s="2" t="inlineStr">
        <is>
          <t>AGRICULTURE</t>
        </is>
      </c>
      <c r="B137" s="2" t="inlineStr">
        <is>
          <t>CROP</t>
        </is>
      </c>
      <c r="C137" s="2" t="n">
        <v>2025</v>
      </c>
      <c r="D137" s="2" t="inlineStr">
        <is>
          <t>United States</t>
        </is>
      </c>
      <c r="E137" s="2" t="inlineStr">
        <is>
          <t>USA</t>
        </is>
      </c>
      <c r="F137" s="2" t="inlineStr">
        <is>
          <t>No Till</t>
        </is>
      </c>
      <c r="G137" s="2" t="n">
        <v>-59</v>
      </c>
      <c r="H137" s="2" t="n">
        <v>0.008323576301336301</v>
      </c>
      <c r="I137" s="2" t="n">
        <v>0.00740183798608765</v>
      </c>
      <c r="J137" s="40" t="inlineStr">
        <is>
          <t>crop and rice measures</t>
        </is>
      </c>
    </row>
    <row r="138" ht="15.75" customHeight="1" s="120">
      <c r="A138" s="2" t="inlineStr">
        <is>
          <t>AGRICULTURE</t>
        </is>
      </c>
      <c r="B138" s="2" t="inlineStr">
        <is>
          <t>CROP</t>
        </is>
      </c>
      <c r="C138" s="2" t="n">
        <v>2025</v>
      </c>
      <c r="D138" s="2" t="inlineStr">
        <is>
          <t>United States</t>
        </is>
      </c>
      <c r="E138" s="2" t="inlineStr">
        <is>
          <t>USA</t>
        </is>
      </c>
      <c r="F138" s="2" t="inlineStr">
        <is>
          <t>20% Reduced Fertilizer</t>
        </is>
      </c>
      <c r="G138" s="2" t="n">
        <v>-17</v>
      </c>
      <c r="H138" s="2" t="n">
        <v>3.62371158599853</v>
      </c>
      <c r="I138" s="2" t="n">
        <v>3.222428088220169</v>
      </c>
      <c r="J138" s="40" t="inlineStr">
        <is>
          <t>crop and rice measures</t>
        </is>
      </c>
    </row>
    <row r="139" ht="15.75" customHeight="1" s="120">
      <c r="A139" s="2" t="inlineStr">
        <is>
          <t>AGRICULTURE</t>
        </is>
      </c>
      <c r="B139" s="2" t="inlineStr">
        <is>
          <t>CROP</t>
        </is>
      </c>
      <c r="C139" s="2" t="n">
        <v>2025</v>
      </c>
      <c r="D139" s="2" t="inlineStr">
        <is>
          <t>United States</t>
        </is>
      </c>
      <c r="E139" s="2" t="inlineStr">
        <is>
          <t>USA</t>
        </is>
      </c>
      <c r="F139" s="2" t="inlineStr">
        <is>
          <t>No Till</t>
        </is>
      </c>
      <c r="G139" s="2" t="n">
        <v>-11</v>
      </c>
      <c r="H139" s="2" t="n">
        <v>0.158875495195388</v>
      </c>
      <c r="I139" s="2" t="n">
        <v>0.1412819000898584</v>
      </c>
      <c r="J139" s="40" t="inlineStr">
        <is>
          <t>crop and rice measures</t>
        </is>
      </c>
    </row>
    <row r="140" ht="15.75" customHeight="1" s="120">
      <c r="A140" s="2" t="inlineStr">
        <is>
          <t>AGRICULTURE</t>
        </is>
      </c>
      <c r="B140" s="2" t="inlineStr">
        <is>
          <t>CROP</t>
        </is>
      </c>
      <c r="C140" s="2" t="n">
        <v>2025</v>
      </c>
      <c r="D140" s="2" t="inlineStr">
        <is>
          <t>United States</t>
        </is>
      </c>
      <c r="E140" s="2" t="inlineStr">
        <is>
          <t>USA</t>
        </is>
      </c>
      <c r="F140" s="2" t="inlineStr">
        <is>
          <t>No Till</t>
        </is>
      </c>
      <c r="G140" s="2" t="n">
        <v>8</v>
      </c>
      <c r="H140" s="2" t="n">
        <v>0.0776064321398735</v>
      </c>
      <c r="I140" s="2" t="n">
        <v>0.06901243126532375</v>
      </c>
      <c r="J140" s="40" t="inlineStr">
        <is>
          <t>crop and rice measures</t>
        </is>
      </c>
    </row>
    <row r="141" ht="15.75" customHeight="1" s="120">
      <c r="A141" s="2" t="inlineStr">
        <is>
          <t>AGRICULTURE</t>
        </is>
      </c>
      <c r="B141" s="2" t="inlineStr">
        <is>
          <t>CROP</t>
        </is>
      </c>
      <c r="C141" s="2" t="n">
        <v>2025</v>
      </c>
      <c r="D141" s="2" t="inlineStr">
        <is>
          <t>United States</t>
        </is>
      </c>
      <c r="E141" s="2" t="inlineStr">
        <is>
          <t>USA</t>
        </is>
      </c>
      <c r="F141" s="2" t="inlineStr">
        <is>
          <t>20% Reduced Fertilizer</t>
        </is>
      </c>
      <c r="G141" s="2" t="n">
        <v>85</v>
      </c>
      <c r="H141" s="2" t="n">
        <v>0.102085627615451</v>
      </c>
      <c r="I141" s="2" t="n">
        <v>0.09078084334931044</v>
      </c>
      <c r="J141" s="40" t="inlineStr">
        <is>
          <t>crop and rice measures</t>
        </is>
      </c>
    </row>
    <row r="142" ht="15.75" customHeight="1" s="120">
      <c r="A142" s="2" t="inlineStr">
        <is>
          <t>AGRICULTURE</t>
        </is>
      </c>
      <c r="B142" s="2" t="inlineStr">
        <is>
          <t>CROP</t>
        </is>
      </c>
      <c r="C142" s="2" t="n">
        <v>2025</v>
      </c>
      <c r="D142" s="2" t="inlineStr">
        <is>
          <t>United States</t>
        </is>
      </c>
      <c r="E142" s="2" t="inlineStr">
        <is>
          <t>USA</t>
        </is>
      </c>
      <c r="F142" s="2" t="inlineStr">
        <is>
          <t>No Till</t>
        </is>
      </c>
      <c r="G142" s="2" t="n">
        <v>119</v>
      </c>
      <c r="H142" s="2" t="n">
        <v>0.0092248301953077</v>
      </c>
      <c r="I142" s="2" t="n">
        <v>0.008203288596498458</v>
      </c>
      <c r="J142" s="40" t="inlineStr">
        <is>
          <t>crop and rice measures</t>
        </is>
      </c>
    </row>
    <row r="143" ht="15.75" customHeight="1" s="120">
      <c r="A143" s="2" t="inlineStr">
        <is>
          <t>AGRICULTURE</t>
        </is>
      </c>
      <c r="B143" s="2" t="inlineStr">
        <is>
          <t>CROP</t>
        </is>
      </c>
      <c r="C143" s="2" t="n">
        <v>2025</v>
      </c>
      <c r="D143" s="2" t="inlineStr">
        <is>
          <t>United States</t>
        </is>
      </c>
      <c r="E143" s="2" t="inlineStr">
        <is>
          <t>USA</t>
        </is>
      </c>
      <c r="F143" s="2" t="inlineStr">
        <is>
          <t>No Till</t>
        </is>
      </c>
      <c r="G143" s="2" t="n">
        <v>124</v>
      </c>
      <c r="H143" s="2" t="n">
        <v>0.0624385587871075</v>
      </c>
      <c r="I143" s="2" t="n">
        <v>0.05552422174021305</v>
      </c>
      <c r="J143" s="40" t="inlineStr">
        <is>
          <t>crop and rice measures</t>
        </is>
      </c>
    </row>
    <row r="144" ht="15.75" customHeight="1" s="120">
      <c r="A144" s="2" t="inlineStr">
        <is>
          <t>AGRICULTURE</t>
        </is>
      </c>
      <c r="B144" s="2" t="inlineStr">
        <is>
          <t>CROP</t>
        </is>
      </c>
      <c r="C144" s="2" t="n">
        <v>2025</v>
      </c>
      <c r="D144" s="2" t="inlineStr">
        <is>
          <t>United States</t>
        </is>
      </c>
      <c r="E144" s="2" t="inlineStr">
        <is>
          <t>USA</t>
        </is>
      </c>
      <c r="F144" s="2" t="inlineStr">
        <is>
          <t>20% Reduced Fertilizer</t>
        </is>
      </c>
      <c r="G144" s="2" t="n">
        <v>142</v>
      </c>
      <c r="H144" s="2" t="n">
        <v>0.371099680662155</v>
      </c>
      <c r="I144" s="2" t="n">
        <v>0.3300047495821177</v>
      </c>
      <c r="J144" s="40" t="inlineStr">
        <is>
          <t>crop and rice measures</t>
        </is>
      </c>
    </row>
    <row r="145" ht="15.75" customHeight="1" s="120">
      <c r="A145" s="2" t="inlineStr">
        <is>
          <t>AGRICULTURE</t>
        </is>
      </c>
      <c r="B145" s="2" t="inlineStr">
        <is>
          <t>CROP</t>
        </is>
      </c>
      <c r="C145" s="2" t="n">
        <v>2025</v>
      </c>
      <c r="D145" s="2" t="inlineStr">
        <is>
          <t>United States</t>
        </is>
      </c>
      <c r="E145" s="2" t="inlineStr">
        <is>
          <t>USA</t>
        </is>
      </c>
      <c r="F145" s="2" t="inlineStr">
        <is>
          <t>No Till</t>
        </is>
      </c>
      <c r="G145" s="2" t="n">
        <v>147</v>
      </c>
      <c r="H145" s="2" t="n">
        <v>0.0189007017761469</v>
      </c>
      <c r="I145" s="2" t="n">
        <v>0.01680767104254674</v>
      </c>
      <c r="J145" s="40" t="inlineStr">
        <is>
          <t>crop and rice measures</t>
        </is>
      </c>
    </row>
    <row r="146" ht="15.75" customHeight="1" s="120">
      <c r="A146" s="2" t="inlineStr">
        <is>
          <t>AGRICULTURE</t>
        </is>
      </c>
      <c r="B146" s="2" t="inlineStr">
        <is>
          <t>CROP</t>
        </is>
      </c>
      <c r="C146" s="2" t="n">
        <v>2025</v>
      </c>
      <c r="D146" s="2" t="inlineStr">
        <is>
          <t>United States</t>
        </is>
      </c>
      <c r="E146" s="2" t="inlineStr">
        <is>
          <t>USA</t>
        </is>
      </c>
      <c r="F146" s="2" t="inlineStr">
        <is>
          <t>No Till</t>
        </is>
      </c>
      <c r="G146" s="2" t="n">
        <v>167</v>
      </c>
      <c r="H146" s="2" t="n">
        <v>0.0024953079409897</v>
      </c>
      <c r="I146" s="2" t="n">
        <v>0.002218981893833123</v>
      </c>
      <c r="J146" s="40" t="inlineStr">
        <is>
          <t>crop and rice measures</t>
        </is>
      </c>
    </row>
    <row r="147" ht="15.75" customHeight="1" s="120">
      <c r="A147" s="2" t="inlineStr">
        <is>
          <t>AGRICULTURE</t>
        </is>
      </c>
      <c r="B147" s="2" t="inlineStr">
        <is>
          <t>CROP</t>
        </is>
      </c>
      <c r="C147" s="2" t="n">
        <v>2025</v>
      </c>
      <c r="D147" s="2" t="inlineStr">
        <is>
          <t>United States</t>
        </is>
      </c>
      <c r="E147" s="2" t="inlineStr">
        <is>
          <t>USA</t>
        </is>
      </c>
      <c r="F147" s="2" t="inlineStr">
        <is>
          <t>No Till</t>
        </is>
      </c>
      <c r="G147" s="2" t="n">
        <v>216</v>
      </c>
      <c r="H147" s="2" t="n">
        <v>0.0008912840276025</v>
      </c>
      <c r="I147" s="2" t="n">
        <v>0.0007925847896465185</v>
      </c>
      <c r="J147" s="40" t="inlineStr">
        <is>
          <t>crop and rice measures</t>
        </is>
      </c>
    </row>
    <row r="148" ht="15.75" customHeight="1" s="120">
      <c r="A148" s="2" t="inlineStr">
        <is>
          <t>AGRICULTURE</t>
        </is>
      </c>
      <c r="B148" s="2" t="inlineStr">
        <is>
          <t>CROP</t>
        </is>
      </c>
      <c r="C148" s="2" t="n">
        <v>2025</v>
      </c>
      <c r="D148" s="2" t="inlineStr">
        <is>
          <t>United States</t>
        </is>
      </c>
      <c r="E148" s="2" t="inlineStr">
        <is>
          <t>USA</t>
        </is>
      </c>
      <c r="F148" s="2" t="inlineStr">
        <is>
          <t>20% Reduced Fertilizer</t>
        </is>
      </c>
      <c r="G148" s="2" t="n">
        <v>219</v>
      </c>
      <c r="H148" s="2" t="n">
        <v>0.386113584041595</v>
      </c>
      <c r="I148" s="2" t="n">
        <v>0.3433560395000761</v>
      </c>
      <c r="J148" s="40" t="inlineStr">
        <is>
          <t>crop and rice measures</t>
        </is>
      </c>
    </row>
    <row r="149" ht="15.75" customHeight="1" s="120">
      <c r="A149" s="2" t="inlineStr">
        <is>
          <t>AGRICULTURE</t>
        </is>
      </c>
      <c r="B149" s="2" t="inlineStr">
        <is>
          <t>CROP</t>
        </is>
      </c>
      <c r="C149" s="2" t="n">
        <v>2025</v>
      </c>
      <c r="D149" s="2" t="inlineStr">
        <is>
          <t>United States</t>
        </is>
      </c>
      <c r="E149" s="2" t="inlineStr">
        <is>
          <t>USA</t>
        </is>
      </c>
      <c r="F149" s="2" t="inlineStr">
        <is>
          <t>20% Reduced Fertilizer</t>
        </is>
      </c>
      <c r="G149" s="2" t="n">
        <v>235</v>
      </c>
      <c r="H149" s="2" t="n">
        <v>0.0254444759339094</v>
      </c>
      <c r="I149" s="2" t="n">
        <v>0.02262679906874494</v>
      </c>
      <c r="J149" s="40" t="inlineStr">
        <is>
          <t>crop and rice measures</t>
        </is>
      </c>
    </row>
    <row r="150" ht="15.75" customHeight="1" s="120">
      <c r="A150" s="2" t="inlineStr">
        <is>
          <t>AGRICULTURE</t>
        </is>
      </c>
      <c r="B150" s="2" t="inlineStr">
        <is>
          <t>CROP</t>
        </is>
      </c>
      <c r="C150" s="2" t="n">
        <v>2025</v>
      </c>
      <c r="D150" s="2" t="inlineStr">
        <is>
          <t>United States</t>
        </is>
      </c>
      <c r="E150" s="2" t="inlineStr">
        <is>
          <t>USA</t>
        </is>
      </c>
      <c r="F150" s="2" t="inlineStr">
        <is>
          <t>20% Reduced Fertilizer</t>
        </is>
      </c>
      <c r="G150" s="2" t="n">
        <v>271</v>
      </c>
      <c r="H150" s="2" t="n">
        <v>0.162666037678718</v>
      </c>
      <c r="I150" s="2" t="n">
        <v>0.1446526845129539</v>
      </c>
      <c r="J150" s="40" t="inlineStr">
        <is>
          <t>crop and rice measures</t>
        </is>
      </c>
    </row>
    <row r="151" ht="15.75" customHeight="1" s="120">
      <c r="A151" s="2" t="inlineStr">
        <is>
          <t>AGRICULTURE</t>
        </is>
      </c>
      <c r="B151" s="2" t="inlineStr">
        <is>
          <t>CROP</t>
        </is>
      </c>
      <c r="C151" s="2" t="n">
        <v>2025</v>
      </c>
      <c r="D151" s="2" t="inlineStr">
        <is>
          <t>United States</t>
        </is>
      </c>
      <c r="E151" s="2" t="inlineStr">
        <is>
          <t>USA</t>
        </is>
      </c>
      <c r="F151" s="2" t="inlineStr">
        <is>
          <t>Split Fertilization</t>
        </is>
      </c>
      <c r="G151" s="2" t="n">
        <v>346</v>
      </c>
      <c r="H151" s="2" t="n">
        <v>0.170465499162674</v>
      </c>
      <c r="I151" s="2" t="n">
        <v>0.1515884472419752</v>
      </c>
      <c r="J151" s="40" t="inlineStr">
        <is>
          <t>crop and rice measures</t>
        </is>
      </c>
    </row>
    <row r="152" ht="15.75" customHeight="1" s="120">
      <c r="A152" s="2" t="inlineStr">
        <is>
          <t>AGRICULTURE</t>
        </is>
      </c>
      <c r="B152" s="2" t="inlineStr">
        <is>
          <t>CROP</t>
        </is>
      </c>
      <c r="C152" s="2" t="n">
        <v>2025</v>
      </c>
      <c r="D152" s="2" t="inlineStr">
        <is>
          <t>United States</t>
        </is>
      </c>
      <c r="E152" s="2" t="inlineStr">
        <is>
          <t>USA</t>
        </is>
      </c>
      <c r="F152" s="2" t="inlineStr">
        <is>
          <t>Split Fertilization</t>
        </is>
      </c>
      <c r="G152" s="2" t="n">
        <v>381</v>
      </c>
      <c r="H152" s="2" t="n">
        <v>0.0038609120529145</v>
      </c>
      <c r="I152" s="2" t="n">
        <v>0.00343336138933672</v>
      </c>
      <c r="J152" s="40" t="inlineStr">
        <is>
          <t>crop and rice measures</t>
        </is>
      </c>
    </row>
    <row r="153" ht="15.75" customHeight="1" s="120">
      <c r="A153" s="2" t="inlineStr">
        <is>
          <t>AGRICULTURE</t>
        </is>
      </c>
      <c r="B153" s="2" t="inlineStr">
        <is>
          <t>CROP</t>
        </is>
      </c>
      <c r="C153" s="2" t="n">
        <v>2025</v>
      </c>
      <c r="D153" s="2" t="inlineStr">
        <is>
          <t>United States</t>
        </is>
      </c>
      <c r="E153" s="2" t="inlineStr">
        <is>
          <t>USA</t>
        </is>
      </c>
      <c r="F153" s="2" t="inlineStr">
        <is>
          <t>20% Reduced Fertilizer</t>
        </is>
      </c>
      <c r="G153" s="2" t="n">
        <v>445</v>
      </c>
      <c r="H153" s="2" t="n">
        <v>0.0010765730403364</v>
      </c>
      <c r="I153" s="2" t="n">
        <v>0.0009573552204333758</v>
      </c>
      <c r="J153" s="40" t="inlineStr">
        <is>
          <t>crop and rice measures</t>
        </is>
      </c>
    </row>
    <row r="154" ht="15.75" customHeight="1" s="120">
      <c r="A154" s="2" t="inlineStr">
        <is>
          <t>AGRICULTURE</t>
        </is>
      </c>
      <c r="B154" s="2" t="inlineStr">
        <is>
          <t>CROP</t>
        </is>
      </c>
      <c r="C154" s="2" t="n">
        <v>2025</v>
      </c>
      <c r="D154" s="2" t="inlineStr">
        <is>
          <t>United States</t>
        </is>
      </c>
      <c r="E154" s="2" t="inlineStr">
        <is>
          <t>USA</t>
        </is>
      </c>
      <c r="F154" s="2" t="inlineStr">
        <is>
          <t>Nitrification Inhibitor Fertilizer</t>
        </is>
      </c>
      <c r="G154" s="2" t="n">
        <v>479</v>
      </c>
      <c r="H154" s="2" t="n">
        <v>0.0062488499097526</v>
      </c>
      <c r="I154" s="2" t="n">
        <v>0.005556863174779997</v>
      </c>
      <c r="J154" s="40" t="inlineStr">
        <is>
          <t>crop and rice measures</t>
        </is>
      </c>
    </row>
    <row r="155" ht="15.75" customHeight="1" s="120">
      <c r="A155" s="2" t="inlineStr">
        <is>
          <t>AGRICULTURE</t>
        </is>
      </c>
      <c r="B155" s="2" t="inlineStr">
        <is>
          <t>CROP</t>
        </is>
      </c>
      <c r="C155" s="2" t="n">
        <v>2025</v>
      </c>
      <c r="D155" s="2" t="inlineStr">
        <is>
          <t>United States</t>
        </is>
      </c>
      <c r="E155" s="2" t="inlineStr">
        <is>
          <t>USA</t>
        </is>
      </c>
      <c r="F155" s="2" t="inlineStr">
        <is>
          <t>Nitrification Inhibitor Fertilizer</t>
        </is>
      </c>
      <c r="G155" s="2" t="n">
        <v>536</v>
      </c>
      <c r="H155" s="2" t="n">
        <v>0.124902740120887</v>
      </c>
      <c r="I155" s="2" t="n">
        <v>0.1110712286309901</v>
      </c>
      <c r="J155" s="40" t="inlineStr">
        <is>
          <t>crop and rice measures</t>
        </is>
      </c>
    </row>
    <row r="156" ht="15.75" customHeight="1" s="120">
      <c r="A156" s="2" t="inlineStr">
        <is>
          <t>AGRICULTURE</t>
        </is>
      </c>
      <c r="B156" s="2" t="inlineStr">
        <is>
          <t>CROP</t>
        </is>
      </c>
      <c r="C156" s="2" t="n">
        <v>2025</v>
      </c>
      <c r="D156" s="2" t="inlineStr">
        <is>
          <t>United States</t>
        </is>
      </c>
      <c r="E156" s="2" t="inlineStr">
        <is>
          <t>USA</t>
        </is>
      </c>
      <c r="F156" s="2" t="inlineStr">
        <is>
          <t>Nitrification Inhibitor Fertilizer</t>
        </is>
      </c>
      <c r="G156" s="2" t="n">
        <v>549</v>
      </c>
      <c r="H156" s="2" t="n">
        <v>0.0493952184915543</v>
      </c>
      <c r="I156" s="2" t="n">
        <v>0.04392527818879829</v>
      </c>
      <c r="J156" s="40" t="inlineStr">
        <is>
          <t>crop and rice measures</t>
        </is>
      </c>
    </row>
    <row r="157" ht="15.75" customHeight="1" s="120">
      <c r="A157" s="2" t="inlineStr">
        <is>
          <t>AGRICULTURE</t>
        </is>
      </c>
      <c r="B157" s="2" t="inlineStr">
        <is>
          <t>CROP</t>
        </is>
      </c>
      <c r="C157" s="2" t="n">
        <v>2025</v>
      </c>
      <c r="D157" s="2" t="inlineStr">
        <is>
          <t>United States</t>
        </is>
      </c>
      <c r="E157" s="2" t="inlineStr">
        <is>
          <t>USA</t>
        </is>
      </c>
      <c r="F157" s="2" t="inlineStr">
        <is>
          <t>Nitrification Inhibitor Fertilizer</t>
        </is>
      </c>
      <c r="G157" s="2" t="n">
        <v>559</v>
      </c>
      <c r="H157" s="2" t="n">
        <v>0.0067945178598166</v>
      </c>
      <c r="I157" s="2" t="n">
        <v>0.006042104808226171</v>
      </c>
      <c r="J157" s="40" t="inlineStr">
        <is>
          <t>crop and rice measures</t>
        </is>
      </c>
    </row>
    <row r="158" ht="15.75" customHeight="1" s="120">
      <c r="A158" s="2" t="inlineStr">
        <is>
          <t>AGRICULTURE</t>
        </is>
      </c>
      <c r="B158" s="2" t="inlineStr">
        <is>
          <t>CROP</t>
        </is>
      </c>
      <c r="C158" s="2" t="n">
        <v>2025</v>
      </c>
      <c r="D158" s="2" t="inlineStr">
        <is>
          <t>United States</t>
        </is>
      </c>
      <c r="E158" s="2" t="inlineStr">
        <is>
          <t>USA</t>
        </is>
      </c>
      <c r="F158" s="2" t="inlineStr">
        <is>
          <t>20% Reduced Fertilizer</t>
        </is>
      </c>
      <c r="G158" s="2" t="n">
        <v>601</v>
      </c>
      <c r="H158" s="2" t="n">
        <v>0.0024602059274912</v>
      </c>
      <c r="I158" s="2" t="n">
        <v>0.002187767016057611</v>
      </c>
      <c r="J158" s="40" t="inlineStr">
        <is>
          <t>crop and rice measures</t>
        </is>
      </c>
    </row>
    <row r="159" ht="15.75" customHeight="1" s="120">
      <c r="A159" s="2" t="inlineStr">
        <is>
          <t>AGRICULTURE</t>
        </is>
      </c>
      <c r="B159" s="2" t="inlineStr">
        <is>
          <t>CROP</t>
        </is>
      </c>
      <c r="C159" s="2" t="n">
        <v>2025</v>
      </c>
      <c r="D159" s="2" t="inlineStr">
        <is>
          <t>United States</t>
        </is>
      </c>
      <c r="E159" s="2" t="inlineStr">
        <is>
          <t>USA</t>
        </is>
      </c>
      <c r="F159" s="2" t="inlineStr">
        <is>
          <t>Nitrification Inhibitor Fertilizer</t>
        </is>
      </c>
      <c r="G159" s="2" t="n">
        <v>622</v>
      </c>
      <c r="H159" s="2" t="n">
        <v>0.0149177890270948</v>
      </c>
      <c r="I159" s="2" t="n">
        <v>0.01326581910127558</v>
      </c>
      <c r="J159" s="40" t="inlineStr">
        <is>
          <t>crop and rice measures</t>
        </is>
      </c>
    </row>
    <row r="160" ht="15.75" customHeight="1" s="120">
      <c r="A160" s="2" t="inlineStr">
        <is>
          <t>AGRICULTURE</t>
        </is>
      </c>
      <c r="B160" s="2" t="inlineStr">
        <is>
          <t>CROP</t>
        </is>
      </c>
      <c r="C160" s="2" t="n">
        <v>2025</v>
      </c>
      <c r="D160" s="2" t="inlineStr">
        <is>
          <t>United States</t>
        </is>
      </c>
      <c r="E160" s="2" t="inlineStr">
        <is>
          <t>USA</t>
        </is>
      </c>
      <c r="F160" s="2" t="inlineStr">
        <is>
          <t>Nitrification Inhibitor Fertilizer</t>
        </is>
      </c>
      <c r="G160" s="2" t="n">
        <v>648</v>
      </c>
      <c r="H160" s="2" t="n">
        <v>0.0007919709896669</v>
      </c>
      <c r="I160" s="2" t="n">
        <v>0.0007042695042339882</v>
      </c>
      <c r="J160" s="40" t="inlineStr">
        <is>
          <t>crop and rice measures</t>
        </is>
      </c>
    </row>
    <row r="161" ht="15.75" customHeight="1" s="120">
      <c r="A161" s="2" t="inlineStr">
        <is>
          <t>AGRICULTURE</t>
        </is>
      </c>
      <c r="B161" s="2" t="inlineStr">
        <is>
          <t>CROP</t>
        </is>
      </c>
      <c r="C161" s="2" t="n">
        <v>2025</v>
      </c>
      <c r="D161" s="2" t="inlineStr">
        <is>
          <t>United States</t>
        </is>
      </c>
      <c r="E161" s="2" t="inlineStr">
        <is>
          <t>USA</t>
        </is>
      </c>
      <c r="F161" s="2" t="inlineStr">
        <is>
          <t>Nitrification Inhibitor Fertilizer</t>
        </is>
      </c>
      <c r="G161" s="2" t="n">
        <v>651</v>
      </c>
      <c r="H161" s="2" t="n">
        <v>0.85823518037796</v>
      </c>
      <c r="I161" s="2" t="n">
        <v>0.7631957140944946</v>
      </c>
      <c r="J161" s="40" t="inlineStr">
        <is>
          <t>crop and rice measures</t>
        </is>
      </c>
    </row>
    <row r="162" ht="15.75" customHeight="1" s="120">
      <c r="A162" s="2" t="inlineStr">
        <is>
          <t>AGRICULTURE</t>
        </is>
      </c>
      <c r="B162" s="2" t="inlineStr">
        <is>
          <t>CROP</t>
        </is>
      </c>
      <c r="C162" s="2" t="n">
        <v>2025</v>
      </c>
      <c r="D162" s="2" t="inlineStr">
        <is>
          <t>United States</t>
        </is>
      </c>
      <c r="E162" s="2" t="inlineStr">
        <is>
          <t>USA</t>
        </is>
      </c>
      <c r="F162" s="2" t="inlineStr">
        <is>
          <t>Nitrification Inhibitor Fertilizer</t>
        </is>
      </c>
      <c r="G162" s="2" t="n">
        <v>654</v>
      </c>
      <c r="H162" s="2" t="n">
        <v>0.0123005071654916</v>
      </c>
      <c r="I162" s="2" t="n">
        <v>0.01093837046595729</v>
      </c>
      <c r="J162" s="40" t="inlineStr">
        <is>
          <t>crop and rice measures</t>
        </is>
      </c>
    </row>
    <row r="163" ht="15.75" customHeight="1" s="120">
      <c r="A163" s="2" t="inlineStr">
        <is>
          <t>AGRICULTURE</t>
        </is>
      </c>
      <c r="B163" s="2" t="inlineStr">
        <is>
          <t>CROP</t>
        </is>
      </c>
      <c r="C163" s="2" t="n">
        <v>2025</v>
      </c>
      <c r="D163" s="2" t="inlineStr">
        <is>
          <t>United States</t>
        </is>
      </c>
      <c r="E163" s="2" t="inlineStr">
        <is>
          <t>USA</t>
        </is>
      </c>
      <c r="F163" s="2" t="inlineStr">
        <is>
          <t>Nitrification Inhibitor Fertilizer</t>
        </is>
      </c>
      <c r="G163" s="2" t="n">
        <v>664</v>
      </c>
      <c r="H163" s="2" t="n">
        <v>0.467100501060485</v>
      </c>
      <c r="I163" s="2" t="n">
        <v>0.4153746066477467</v>
      </c>
      <c r="J163" s="40" t="inlineStr">
        <is>
          <t>crop and rice measures</t>
        </is>
      </c>
    </row>
    <row r="164" ht="15.75" customHeight="1" s="120">
      <c r="A164" s="2" t="inlineStr">
        <is>
          <t>AGRICULTURE</t>
        </is>
      </c>
      <c r="B164" s="2" t="inlineStr">
        <is>
          <t>CROP</t>
        </is>
      </c>
      <c r="C164" s="2" t="n">
        <v>2025</v>
      </c>
      <c r="D164" s="2" t="inlineStr">
        <is>
          <t>United States</t>
        </is>
      </c>
      <c r="E164" s="2" t="inlineStr">
        <is>
          <t>USA</t>
        </is>
      </c>
      <c r="F164" s="2" t="inlineStr">
        <is>
          <t>20% Reduced Fertilizer</t>
        </is>
      </c>
      <c r="G164" s="2" t="n">
        <v>759</v>
      </c>
      <c r="H164" s="2" t="n">
        <v>0.0118080517277122</v>
      </c>
      <c r="I164" s="2" t="n">
        <v>0.01050044868403937</v>
      </c>
      <c r="J164" s="40" t="inlineStr">
        <is>
          <t>crop and rice measures</t>
        </is>
      </c>
    </row>
    <row r="165" ht="15.75" customHeight="1" s="120">
      <c r="A165" s="2" t="inlineStr">
        <is>
          <t>AGRICULTURE</t>
        </is>
      </c>
      <c r="B165" s="2" t="inlineStr">
        <is>
          <t>CROP</t>
        </is>
      </c>
      <c r="C165" s="2" t="n">
        <v>2025</v>
      </c>
      <c r="D165" s="2" t="inlineStr">
        <is>
          <t>United States</t>
        </is>
      </c>
      <c r="E165" s="2" t="inlineStr">
        <is>
          <t>USA</t>
        </is>
      </c>
      <c r="F165" s="2" t="inlineStr">
        <is>
          <t>20% Reduced Fertilizer</t>
        </is>
      </c>
      <c r="G165" s="2" t="n">
        <v>855</v>
      </c>
      <c r="H165" s="2" t="n">
        <v>0.0075297891162336</v>
      </c>
      <c r="I165" s="2" t="n">
        <v>0.006695953408731222</v>
      </c>
      <c r="J165" s="40" t="inlineStr">
        <is>
          <t>crop and rice measures</t>
        </is>
      </c>
    </row>
    <row r="166" ht="15.75" customHeight="1" s="120">
      <c r="A166" s="2" t="inlineStr">
        <is>
          <t>AGRICULTURE</t>
        </is>
      </c>
      <c r="B166" s="2" t="inlineStr">
        <is>
          <t>CROP</t>
        </is>
      </c>
      <c r="C166" s="2" t="n">
        <v>2025</v>
      </c>
      <c r="D166" s="2" t="inlineStr">
        <is>
          <t>United States</t>
        </is>
      </c>
      <c r="E166" s="2" t="inlineStr">
        <is>
          <t>USA</t>
        </is>
      </c>
      <c r="F166" s="2" t="inlineStr">
        <is>
          <t>Nitrification Inhibitor Fertilizer</t>
        </is>
      </c>
      <c r="G166" s="2" t="n">
        <v>955</v>
      </c>
      <c r="H166" s="2" t="n">
        <v>0.0012604360235855</v>
      </c>
      <c r="I166" s="2" t="n">
        <v>0.001120857537752206</v>
      </c>
      <c r="J166" s="40" t="inlineStr">
        <is>
          <t>crop and rice measures</t>
        </is>
      </c>
    </row>
    <row r="167" ht="15.75" customHeight="1" s="120">
      <c r="A167" s="2" t="inlineStr">
        <is>
          <t>AGRICULTURE</t>
        </is>
      </c>
      <c r="B167" s="2" t="inlineStr">
        <is>
          <t>CROP</t>
        </is>
      </c>
      <c r="C167" s="2" t="n">
        <v>2025</v>
      </c>
      <c r="D167" s="2" t="inlineStr">
        <is>
          <t>United States</t>
        </is>
      </c>
      <c r="E167" s="2" t="inlineStr">
        <is>
          <t>USA</t>
        </is>
      </c>
      <c r="F167" s="2" t="inlineStr">
        <is>
          <t>Nitrification Inhibitor Fertilizer</t>
        </is>
      </c>
      <c r="G167" s="2" t="n">
        <v>977</v>
      </c>
      <c r="H167" s="2" t="n">
        <v>0.0002649310044944</v>
      </c>
      <c r="I167" s="2" t="n">
        <v>0.0002355930073524027</v>
      </c>
      <c r="J167" s="40" t="inlineStr">
        <is>
          <t>crop and rice measures</t>
        </is>
      </c>
    </row>
    <row r="168" ht="15.75" customHeight="1" s="120">
      <c r="A168" s="2" t="inlineStr">
        <is>
          <t>AGRICULTURE</t>
        </is>
      </c>
      <c r="B168" s="2" t="inlineStr">
        <is>
          <t>CROP</t>
        </is>
      </c>
      <c r="C168" s="2" t="n">
        <v>2025</v>
      </c>
      <c r="D168" s="2" t="inlineStr">
        <is>
          <t>United States</t>
        </is>
      </c>
      <c r="E168" s="2" t="inlineStr">
        <is>
          <t>USA</t>
        </is>
      </c>
      <c r="F168" s="2" t="inlineStr">
        <is>
          <t>Nitrification Inhibitor Fertilizer</t>
        </is>
      </c>
      <c r="G168" s="2" t="n">
        <v>1102</v>
      </c>
      <c r="H168" s="2" t="n">
        <v>0.0195383206009865</v>
      </c>
      <c r="I168" s="2" t="n">
        <v>0.01737468107134706</v>
      </c>
      <c r="J168" s="40" t="inlineStr">
        <is>
          <t>crop and rice measures</t>
        </is>
      </c>
    </row>
    <row r="169" ht="15.75" customHeight="1" s="120">
      <c r="A169" s="2" t="inlineStr">
        <is>
          <t>AGRICULTURE</t>
        </is>
      </c>
      <c r="B169" s="2" t="inlineStr">
        <is>
          <t>CROP</t>
        </is>
      </c>
      <c r="C169" s="2" t="n">
        <v>2025</v>
      </c>
      <c r="D169" s="2" t="inlineStr">
        <is>
          <t>United States</t>
        </is>
      </c>
      <c r="E169" s="2" t="inlineStr">
        <is>
          <t>USA</t>
        </is>
      </c>
      <c r="F169" s="2" t="inlineStr">
        <is>
          <t>Nitrification Inhibitor Fertilizer</t>
        </is>
      </c>
      <c r="G169" s="2" t="n">
        <v>1130</v>
      </c>
      <c r="H169" s="2" t="n">
        <v>0.07812695205211639</v>
      </c>
      <c r="I169" s="2" t="n">
        <v>0.06947530971077465</v>
      </c>
      <c r="J169" s="40" t="inlineStr">
        <is>
          <t>crop and rice measures</t>
        </is>
      </c>
    </row>
    <row r="170" ht="15.75" customHeight="1" s="120">
      <c r="A170" s="2" t="inlineStr">
        <is>
          <t>AGRICULTURE</t>
        </is>
      </c>
      <c r="B170" s="2" t="inlineStr">
        <is>
          <t>CROP</t>
        </is>
      </c>
      <c r="C170" s="2" t="n">
        <v>2025</v>
      </c>
      <c r="D170" s="2" t="inlineStr">
        <is>
          <t>United States</t>
        </is>
      </c>
      <c r="E170" s="2" t="inlineStr">
        <is>
          <t>USA</t>
        </is>
      </c>
      <c r="F170" s="2" t="inlineStr">
        <is>
          <t>20% Reduced Fertilizer</t>
        </is>
      </c>
      <c r="G170" s="2" t="n">
        <v>1183</v>
      </c>
      <c r="H170" s="2" t="n">
        <v>0.0002803200040944</v>
      </c>
      <c r="I170" s="2" t="n">
        <v>0.0002492778559899866</v>
      </c>
      <c r="J170" s="40" t="inlineStr">
        <is>
          <t>crop and rice measures</t>
        </is>
      </c>
    </row>
    <row r="171" ht="15.75" customHeight="1" s="120">
      <c r="A171" s="2" t="inlineStr">
        <is>
          <t>AGRICULTURE</t>
        </is>
      </c>
      <c r="B171" s="2" t="inlineStr">
        <is>
          <t>CROP</t>
        </is>
      </c>
      <c r="C171" s="2" t="n">
        <v>2025</v>
      </c>
      <c r="D171" s="2" t="inlineStr">
        <is>
          <t>United States</t>
        </is>
      </c>
      <c r="E171" s="2" t="inlineStr">
        <is>
          <t>USA</t>
        </is>
      </c>
      <c r="F171" s="2" t="inlineStr">
        <is>
          <t>Nitrification Inhibitor Fertilizer</t>
        </is>
      </c>
      <c r="G171" s="2" t="n">
        <v>1223</v>
      </c>
      <c r="H171" s="2" t="n">
        <v>0.0070964260958135</v>
      </c>
      <c r="I171" s="2" t="n">
        <v>0.006310580252988515</v>
      </c>
      <c r="J171" s="40" t="inlineStr">
        <is>
          <t>crop and rice measures</t>
        </is>
      </c>
    </row>
    <row r="172" ht="15.75" customHeight="1" s="120">
      <c r="A172" s="2" t="inlineStr">
        <is>
          <t>AGRICULTURE</t>
        </is>
      </c>
      <c r="B172" s="2" t="inlineStr">
        <is>
          <t>CROP</t>
        </is>
      </c>
      <c r="C172" s="2" t="n">
        <v>2025</v>
      </c>
      <c r="D172" s="2" t="inlineStr">
        <is>
          <t>United States</t>
        </is>
      </c>
      <c r="E172" s="2" t="inlineStr">
        <is>
          <t>USA</t>
        </is>
      </c>
      <c r="F172" s="2" t="inlineStr">
        <is>
          <t>20% Reduced Fertilizer</t>
        </is>
      </c>
      <c r="G172" s="2" t="n">
        <v>1304</v>
      </c>
      <c r="H172" s="2" t="n">
        <v>0.0243529975414276</v>
      </c>
      <c r="I172" s="2" t="n">
        <v>0.0216561890888534</v>
      </c>
      <c r="J172" s="40" t="inlineStr">
        <is>
          <t>crop and rice measures</t>
        </is>
      </c>
    </row>
    <row r="173" ht="15.75" customHeight="1" s="120">
      <c r="A173" s="2" t="inlineStr">
        <is>
          <t>AGRICULTURE</t>
        </is>
      </c>
      <c r="B173" s="2" t="inlineStr">
        <is>
          <t>CROP</t>
        </is>
      </c>
      <c r="C173" s="2" t="n">
        <v>2025</v>
      </c>
      <c r="D173" s="2" t="inlineStr">
        <is>
          <t>United States</t>
        </is>
      </c>
      <c r="E173" s="2" t="inlineStr">
        <is>
          <t>USA</t>
        </is>
      </c>
      <c r="F173" s="2" t="inlineStr">
        <is>
          <t>20% Reduced Fertilizer</t>
        </is>
      </c>
      <c r="G173" s="2" t="n">
        <v>100000</v>
      </c>
      <c r="H173" s="54" t="n">
        <v>1e-12</v>
      </c>
      <c r="I173" s="2" t="n">
        <v>8.892617449664429e-13</v>
      </c>
      <c r="J173" s="40" t="inlineStr">
        <is>
          <t>crop and rice measures</t>
        </is>
      </c>
    </row>
    <row r="174" ht="15.75" customHeight="1" s="120">
      <c r="A174" s="2" t="inlineStr">
        <is>
          <t>AGRICULTURE</t>
        </is>
      </c>
      <c r="B174" s="2" t="inlineStr">
        <is>
          <t>CROP</t>
        </is>
      </c>
      <c r="C174" s="2" t="n">
        <v>2030</v>
      </c>
      <c r="D174" s="2" t="inlineStr">
        <is>
          <t>United States</t>
        </is>
      </c>
      <c r="E174" s="2" t="inlineStr">
        <is>
          <t>USA</t>
        </is>
      </c>
      <c r="F174" s="2" t="inlineStr">
        <is>
          <t>20% Reduced Fertilizer</t>
        </is>
      </c>
      <c r="G174" s="2" t="n">
        <v>-100000</v>
      </c>
      <c r="H174" s="2" t="n">
        <v>0</v>
      </c>
      <c r="I174" s="2" t="n">
        <v>0</v>
      </c>
      <c r="J174" s="40" t="inlineStr">
        <is>
          <t>crop and rice measures</t>
        </is>
      </c>
    </row>
    <row r="175" ht="15.75" customHeight="1" s="120">
      <c r="A175" s="2" t="inlineStr">
        <is>
          <t>AGRICULTURE</t>
        </is>
      </c>
      <c r="B175" s="2" t="inlineStr">
        <is>
          <t>CROP</t>
        </is>
      </c>
      <c r="C175" s="2" t="n">
        <v>2030</v>
      </c>
      <c r="D175" s="2" t="inlineStr">
        <is>
          <t>United States</t>
        </is>
      </c>
      <c r="E175" s="2" t="inlineStr">
        <is>
          <t>USA</t>
        </is>
      </c>
      <c r="F175" s="2" t="inlineStr">
        <is>
          <t>20% Reduced Fertilizer</t>
        </is>
      </c>
      <c r="G175" s="2" t="n">
        <v>-1041</v>
      </c>
      <c r="H175" s="2" t="n">
        <v>0</v>
      </c>
      <c r="I175" s="2" t="n">
        <v>0</v>
      </c>
      <c r="J175" s="40" t="inlineStr">
        <is>
          <t>crop and rice measures</t>
        </is>
      </c>
    </row>
    <row r="176" ht="15.75" customHeight="1" s="120">
      <c r="A176" s="2" t="inlineStr">
        <is>
          <t>AGRICULTURE</t>
        </is>
      </c>
      <c r="B176" s="2" t="inlineStr">
        <is>
          <t>CROP</t>
        </is>
      </c>
      <c r="C176" s="2" t="n">
        <v>2030</v>
      </c>
      <c r="D176" s="2" t="inlineStr">
        <is>
          <t>United States</t>
        </is>
      </c>
      <c r="E176" s="2" t="inlineStr">
        <is>
          <t>USA</t>
        </is>
      </c>
      <c r="F176" s="2" t="inlineStr">
        <is>
          <t>20% Reduced Fertilizer</t>
        </is>
      </c>
      <c r="G176" s="2" t="n">
        <v>-1041</v>
      </c>
      <c r="H176" s="2" t="n">
        <v>0.0046121529303491</v>
      </c>
      <c r="I176" s="2" t="n">
        <v>0.004101411162894334</v>
      </c>
      <c r="J176" s="40" t="inlineStr">
        <is>
          <t>crop and rice measures</t>
        </is>
      </c>
    </row>
    <row r="177" ht="15.75" customHeight="1" s="120">
      <c r="A177" s="2" t="inlineStr">
        <is>
          <t>AGRICULTURE</t>
        </is>
      </c>
      <c r="B177" s="2" t="inlineStr">
        <is>
          <t>CROP</t>
        </is>
      </c>
      <c r="C177" s="2" t="n">
        <v>2030</v>
      </c>
      <c r="D177" s="2" t="inlineStr">
        <is>
          <t>United States</t>
        </is>
      </c>
      <c r="E177" s="2" t="inlineStr">
        <is>
          <t>USA</t>
        </is>
      </c>
      <c r="F177" s="2" t="inlineStr">
        <is>
          <t>Split Fertilization</t>
        </is>
      </c>
      <c r="G177" s="2" t="n">
        <v>-995</v>
      </c>
      <c r="H177" s="2" t="n">
        <v>0.08802499622106549</v>
      </c>
      <c r="I177" s="2" t="n">
        <v>0.07827726174020924</v>
      </c>
      <c r="J177" s="40" t="inlineStr">
        <is>
          <t>crop and rice measures</t>
        </is>
      </c>
    </row>
    <row r="178" ht="15.75" customHeight="1" s="120">
      <c r="A178" s="2" t="inlineStr">
        <is>
          <t>AGRICULTURE</t>
        </is>
      </c>
      <c r="B178" s="2" t="inlineStr">
        <is>
          <t>CROP</t>
        </is>
      </c>
      <c r="C178" s="2" t="n">
        <v>2030</v>
      </c>
      <c r="D178" s="2" t="inlineStr">
        <is>
          <t>United States</t>
        </is>
      </c>
      <c r="E178" s="2" t="inlineStr">
        <is>
          <t>USA</t>
        </is>
      </c>
      <c r="F178" s="2" t="inlineStr">
        <is>
          <t>20% Reduced Fertilizer</t>
        </is>
      </c>
      <c r="G178" s="2" t="n">
        <v>-828</v>
      </c>
      <c r="H178" s="2" t="n">
        <v>0.185468882322311</v>
      </c>
      <c r="I178" s="2" t="n">
        <v>0.1649303819309142</v>
      </c>
      <c r="J178" s="40" t="inlineStr">
        <is>
          <t>crop and rice measures</t>
        </is>
      </c>
    </row>
    <row r="179" ht="15.75" customHeight="1" s="120">
      <c r="A179" s="2" t="inlineStr">
        <is>
          <t>AGRICULTURE</t>
        </is>
      </c>
      <c r="B179" s="2" t="inlineStr">
        <is>
          <t>CROP</t>
        </is>
      </c>
      <c r="C179" s="2" t="n">
        <v>2030</v>
      </c>
      <c r="D179" s="2" t="inlineStr">
        <is>
          <t>United States</t>
        </is>
      </c>
      <c r="E179" s="2" t="inlineStr">
        <is>
          <t>USA</t>
        </is>
      </c>
      <c r="F179" s="2" t="inlineStr">
        <is>
          <t>Split Fertilization</t>
        </is>
      </c>
      <c r="G179" s="2" t="n">
        <v>-811</v>
      </c>
      <c r="H179" s="2" t="n">
        <v>0.0529237166047096</v>
      </c>
      <c r="I179" s="2" t="n">
        <v>0.04706303657801357</v>
      </c>
      <c r="J179" s="40" t="inlineStr">
        <is>
          <t>crop and rice measures</t>
        </is>
      </c>
    </row>
    <row r="180" ht="15.75" customHeight="1" s="120">
      <c r="A180" s="2" t="inlineStr">
        <is>
          <t>AGRICULTURE</t>
        </is>
      </c>
      <c r="B180" s="2" t="inlineStr">
        <is>
          <t>CROP</t>
        </is>
      </c>
      <c r="C180" s="2" t="n">
        <v>2030</v>
      </c>
      <c r="D180" s="2" t="inlineStr">
        <is>
          <t>United States</t>
        </is>
      </c>
      <c r="E180" s="2" t="inlineStr">
        <is>
          <t>USA</t>
        </is>
      </c>
      <c r="F180" s="2" t="inlineStr">
        <is>
          <t>No Till</t>
        </is>
      </c>
      <c r="G180" s="2" t="n">
        <v>-703</v>
      </c>
      <c r="H180" s="2" t="n">
        <v>0.862758457660675</v>
      </c>
      <c r="I180" s="2" t="n">
        <v>0.7672180915438889</v>
      </c>
      <c r="J180" s="40" t="inlineStr">
        <is>
          <t>crop and rice measures</t>
        </is>
      </c>
    </row>
    <row r="181" ht="15.75" customHeight="1" s="120">
      <c r="A181" s="2" t="inlineStr">
        <is>
          <t>AGRICULTURE</t>
        </is>
      </c>
      <c r="B181" s="2" t="inlineStr">
        <is>
          <t>CROP</t>
        </is>
      </c>
      <c r="C181" s="2" t="n">
        <v>2030</v>
      </c>
      <c r="D181" s="2" t="inlineStr">
        <is>
          <t>United States</t>
        </is>
      </c>
      <c r="E181" s="2" t="inlineStr">
        <is>
          <t>USA</t>
        </is>
      </c>
      <c r="F181" s="2" t="inlineStr">
        <is>
          <t>Split Fertilization</t>
        </is>
      </c>
      <c r="G181" s="2" t="n">
        <v>-571</v>
      </c>
      <c r="H181" s="2" t="n">
        <v>0.062669537961483</v>
      </c>
      <c r="I181" s="2" t="n">
        <v>0.05572962268386911</v>
      </c>
      <c r="J181" s="40" t="inlineStr">
        <is>
          <t>crop and rice measures</t>
        </is>
      </c>
    </row>
    <row r="182" ht="15.75" customHeight="1" s="120">
      <c r="A182" s="2" t="inlineStr">
        <is>
          <t>AGRICULTURE</t>
        </is>
      </c>
      <c r="B182" s="2" t="inlineStr">
        <is>
          <t>CROP</t>
        </is>
      </c>
      <c r="C182" s="2" t="n">
        <v>2030</v>
      </c>
      <c r="D182" s="2" t="inlineStr">
        <is>
          <t>United States</t>
        </is>
      </c>
      <c r="E182" s="2" t="inlineStr">
        <is>
          <t>USA</t>
        </is>
      </c>
      <c r="F182" s="2" t="inlineStr">
        <is>
          <t>Split Fertilization</t>
        </is>
      </c>
      <c r="G182" s="2" t="n">
        <v>-559</v>
      </c>
      <c r="H182" s="2" t="n">
        <v>0.0133567582815886</v>
      </c>
      <c r="I182" s="2" t="n">
        <v>0.01187765417658047</v>
      </c>
      <c r="J182" s="40" t="inlineStr">
        <is>
          <t>crop and rice measures</t>
        </is>
      </c>
    </row>
    <row r="183" ht="15.75" customHeight="1" s="120">
      <c r="A183" s="2" t="inlineStr">
        <is>
          <t>AGRICULTURE</t>
        </is>
      </c>
      <c r="B183" s="2" t="inlineStr">
        <is>
          <t>CROP</t>
        </is>
      </c>
      <c r="C183" s="2" t="n">
        <v>2030</v>
      </c>
      <c r="D183" s="2" t="inlineStr">
        <is>
          <t>United States</t>
        </is>
      </c>
      <c r="E183" s="2" t="inlineStr">
        <is>
          <t>USA</t>
        </is>
      </c>
      <c r="F183" s="2" t="inlineStr">
        <is>
          <t>Split Fertilization</t>
        </is>
      </c>
      <c r="G183" s="2" t="n">
        <v>-529</v>
      </c>
      <c r="H183" s="2" t="n">
        <v>0.0035226659383625</v>
      </c>
      <c r="I183" s="2" t="n">
        <v>0.003132572059282089</v>
      </c>
      <c r="J183" s="40" t="inlineStr">
        <is>
          <t>crop and rice measures</t>
        </is>
      </c>
    </row>
    <row r="184" ht="15.75" customHeight="1" s="120">
      <c r="A184" s="2" t="inlineStr">
        <is>
          <t>AGRICULTURE</t>
        </is>
      </c>
      <c r="B184" s="2" t="inlineStr">
        <is>
          <t>CROP</t>
        </is>
      </c>
      <c r="C184" s="2" t="n">
        <v>2030</v>
      </c>
      <c r="D184" s="2" t="inlineStr">
        <is>
          <t>United States</t>
        </is>
      </c>
      <c r="E184" s="2" t="inlineStr">
        <is>
          <t>USA</t>
        </is>
      </c>
      <c r="F184" s="2" t="inlineStr">
        <is>
          <t>No Till</t>
        </is>
      </c>
      <c r="G184" s="2" t="n">
        <v>-463</v>
      </c>
      <c r="H184" s="2" t="n">
        <v>1.96094620227813</v>
      </c>
      <c r="I184" s="2" t="n">
        <v>1.743794441623169</v>
      </c>
      <c r="J184" s="40" t="inlineStr">
        <is>
          <t>crop and rice measures</t>
        </is>
      </c>
    </row>
    <row r="185" ht="15.75" customHeight="1" s="120">
      <c r="A185" s="2" t="inlineStr">
        <is>
          <t>AGRICULTURE</t>
        </is>
      </c>
      <c r="B185" s="2" t="inlineStr">
        <is>
          <t>CROP</t>
        </is>
      </c>
      <c r="C185" s="2" t="n">
        <v>2030</v>
      </c>
      <c r="D185" s="2" t="inlineStr">
        <is>
          <t>United States</t>
        </is>
      </c>
      <c r="E185" s="2" t="inlineStr">
        <is>
          <t>USA</t>
        </is>
      </c>
      <c r="F185" s="2" t="inlineStr">
        <is>
          <t>Split Fertilization</t>
        </is>
      </c>
      <c r="G185" s="2" t="n">
        <v>-362</v>
      </c>
      <c r="H185" s="2" t="n">
        <v>0.0252621565014124</v>
      </c>
      <c r="I185" s="2" t="n">
        <v>0.02246466937206136</v>
      </c>
      <c r="J185" s="40" t="inlineStr">
        <is>
          <t>crop and rice measures</t>
        </is>
      </c>
    </row>
    <row r="186" ht="15.75" customHeight="1" s="120">
      <c r="A186" s="2" t="inlineStr">
        <is>
          <t>AGRICULTURE</t>
        </is>
      </c>
      <c r="B186" s="2" t="inlineStr">
        <is>
          <t>CROP</t>
        </is>
      </c>
      <c r="C186" s="2" t="n">
        <v>2030</v>
      </c>
      <c r="D186" s="2" t="inlineStr">
        <is>
          <t>United States</t>
        </is>
      </c>
      <c r="E186" s="2" t="inlineStr">
        <is>
          <t>USA</t>
        </is>
      </c>
      <c r="F186" s="2" t="inlineStr">
        <is>
          <t>Split Fertilization</t>
        </is>
      </c>
      <c r="G186" s="2" t="n">
        <v>-254</v>
      </c>
      <c r="H186" s="2" t="n">
        <v>0.0048167160712183</v>
      </c>
      <c r="I186" s="2" t="n">
        <v>0.004283321338499495</v>
      </c>
      <c r="J186" s="40" t="inlineStr">
        <is>
          <t>crop and rice measures</t>
        </is>
      </c>
    </row>
    <row r="187" ht="15.75" customHeight="1" s="120">
      <c r="A187" s="2" t="inlineStr">
        <is>
          <t>AGRICULTURE</t>
        </is>
      </c>
      <c r="B187" s="2" t="inlineStr">
        <is>
          <t>CROP</t>
        </is>
      </c>
      <c r="C187" s="2" t="n">
        <v>2030</v>
      </c>
      <c r="D187" s="2" t="inlineStr">
        <is>
          <t>United States</t>
        </is>
      </c>
      <c r="E187" s="2" t="inlineStr">
        <is>
          <t>USA</t>
        </is>
      </c>
      <c r="F187" s="2" t="inlineStr">
        <is>
          <t>No Till</t>
        </is>
      </c>
      <c r="G187" s="2" t="n">
        <v>-234</v>
      </c>
      <c r="H187" s="2" t="n">
        <v>0.06657667458057399</v>
      </c>
      <c r="I187" s="2" t="n">
        <v>0.05920408981158425</v>
      </c>
      <c r="J187" s="40" t="inlineStr">
        <is>
          <t>crop and rice measures</t>
        </is>
      </c>
    </row>
    <row r="188" ht="15.75" customHeight="1" s="120">
      <c r="A188" s="2" t="inlineStr">
        <is>
          <t>AGRICULTURE</t>
        </is>
      </c>
      <c r="B188" s="2" t="inlineStr">
        <is>
          <t>CROP</t>
        </is>
      </c>
      <c r="C188" s="2" t="n">
        <v>2030</v>
      </c>
      <c r="D188" s="2" t="inlineStr">
        <is>
          <t>United States</t>
        </is>
      </c>
      <c r="E188" s="2" t="inlineStr">
        <is>
          <t>USA</t>
        </is>
      </c>
      <c r="F188" s="2" t="inlineStr">
        <is>
          <t>No Till</t>
        </is>
      </c>
      <c r="G188" s="2" t="n">
        <v>-222</v>
      </c>
      <c r="H188" s="2" t="n">
        <v>0.343490153551101</v>
      </c>
      <c r="I188" s="2" t="n">
        <v>0.3054526533256435</v>
      </c>
      <c r="J188" s="40" t="inlineStr">
        <is>
          <t>crop and rice measures</t>
        </is>
      </c>
    </row>
    <row r="189" ht="15.75" customHeight="1" s="120">
      <c r="A189" s="2" t="inlineStr">
        <is>
          <t>AGRICULTURE</t>
        </is>
      </c>
      <c r="B189" s="2" t="inlineStr">
        <is>
          <t>CROP</t>
        </is>
      </c>
      <c r="C189" s="2" t="n">
        <v>2030</v>
      </c>
      <c r="D189" s="2" t="inlineStr">
        <is>
          <t>United States</t>
        </is>
      </c>
      <c r="E189" s="2" t="inlineStr">
        <is>
          <t>USA</t>
        </is>
      </c>
      <c r="F189" s="2" t="inlineStr">
        <is>
          <t>Split Fertilization</t>
        </is>
      </c>
      <c r="G189" s="2" t="n">
        <v>-214</v>
      </c>
      <c r="H189" s="2" t="n">
        <v>0.0005831209709868</v>
      </c>
      <c r="I189" s="2" t="n">
        <v>0.0005185471721862483</v>
      </c>
      <c r="J189" s="40" t="inlineStr">
        <is>
          <t>crop and rice measures</t>
        </is>
      </c>
    </row>
    <row r="190" ht="15.75" customHeight="1" s="120">
      <c r="A190" s="2" t="inlineStr">
        <is>
          <t>AGRICULTURE</t>
        </is>
      </c>
      <c r="B190" s="2" t="inlineStr">
        <is>
          <t>CROP</t>
        </is>
      </c>
      <c r="C190" s="2" t="n">
        <v>2030</v>
      </c>
      <c r="D190" s="2" t="inlineStr">
        <is>
          <t>United States</t>
        </is>
      </c>
      <c r="E190" s="2" t="inlineStr">
        <is>
          <t>USA</t>
        </is>
      </c>
      <c r="F190" s="2" t="inlineStr">
        <is>
          <t>No Till</t>
        </is>
      </c>
      <c r="G190" s="2" t="n">
        <v>-176</v>
      </c>
      <c r="H190" s="2" t="n">
        <v>0.0189127158373594</v>
      </c>
      <c r="I190" s="2" t="n">
        <v>0.0168183546875847</v>
      </c>
      <c r="J190" s="40" t="inlineStr">
        <is>
          <t>crop and rice measures</t>
        </is>
      </c>
    </row>
    <row r="191" ht="15.75" customHeight="1" s="120">
      <c r="A191" s="2" t="inlineStr">
        <is>
          <t>AGRICULTURE</t>
        </is>
      </c>
      <c r="B191" s="2" t="inlineStr">
        <is>
          <t>CROP</t>
        </is>
      </c>
      <c r="C191" s="2" t="n">
        <v>2030</v>
      </c>
      <c r="D191" s="2" t="inlineStr">
        <is>
          <t>United States</t>
        </is>
      </c>
      <c r="E191" s="2" t="inlineStr">
        <is>
          <t>USA</t>
        </is>
      </c>
      <c r="F191" s="2" t="inlineStr">
        <is>
          <t>No Till</t>
        </is>
      </c>
      <c r="G191" s="2" t="n">
        <v>-164</v>
      </c>
      <c r="H191" s="2" t="n">
        <v>0.497309178113937</v>
      </c>
      <c r="I191" s="2" t="n">
        <v>0.4422380275174272</v>
      </c>
      <c r="J191" s="40" t="inlineStr">
        <is>
          <t>crop and rice measures</t>
        </is>
      </c>
    </row>
    <row r="192" ht="15.75" customHeight="1" s="120">
      <c r="A192" s="2" t="inlineStr">
        <is>
          <t>AGRICULTURE</t>
        </is>
      </c>
      <c r="B192" s="2" t="inlineStr">
        <is>
          <t>CROP</t>
        </is>
      </c>
      <c r="C192" s="2" t="n">
        <v>2030</v>
      </c>
      <c r="D192" s="2" t="inlineStr">
        <is>
          <t>United States</t>
        </is>
      </c>
      <c r="E192" s="2" t="inlineStr">
        <is>
          <t>USA</t>
        </is>
      </c>
      <c r="F192" s="2" t="inlineStr">
        <is>
          <t>Split Fertilization</t>
        </is>
      </c>
      <c r="G192" s="2" t="n">
        <v>-157</v>
      </c>
      <c r="H192" s="2" t="n">
        <v>0.0002877480001189</v>
      </c>
      <c r="I192" s="2" t="n">
        <v>0.0002558832886963372</v>
      </c>
      <c r="J192" s="40" t="inlineStr">
        <is>
          <t>crop and rice measures</t>
        </is>
      </c>
    </row>
    <row r="193" ht="15.75" customHeight="1" s="120">
      <c r="A193" s="2" t="inlineStr">
        <is>
          <t>AGRICULTURE</t>
        </is>
      </c>
      <c r="B193" s="2" t="inlineStr">
        <is>
          <t>CROP</t>
        </is>
      </c>
      <c r="C193" s="2" t="n">
        <v>2030</v>
      </c>
      <c r="D193" s="2" t="inlineStr">
        <is>
          <t>United States</t>
        </is>
      </c>
      <c r="E193" s="2" t="inlineStr">
        <is>
          <t>USA</t>
        </is>
      </c>
      <c r="F193" s="2" t="inlineStr">
        <is>
          <t>No Till</t>
        </is>
      </c>
      <c r="G193" s="2" t="n">
        <v>-86</v>
      </c>
      <c r="H193" s="2" t="n">
        <v>0.132352490909397</v>
      </c>
      <c r="I193" s="2" t="n">
        <v>0.1176960070167457</v>
      </c>
      <c r="J193" s="40" t="inlineStr">
        <is>
          <t>crop and rice measures</t>
        </is>
      </c>
    </row>
    <row r="194" ht="15.75" customHeight="1" s="120">
      <c r="A194" s="2" t="inlineStr">
        <is>
          <t>AGRICULTURE</t>
        </is>
      </c>
      <c r="B194" s="2" t="inlineStr">
        <is>
          <t>CROP</t>
        </is>
      </c>
      <c r="C194" s="2" t="n">
        <v>2030</v>
      </c>
      <c r="D194" s="2" t="inlineStr">
        <is>
          <t>United States</t>
        </is>
      </c>
      <c r="E194" s="2" t="inlineStr">
        <is>
          <t>USA</t>
        </is>
      </c>
      <c r="F194" s="2" t="inlineStr">
        <is>
          <t>20% Reduced Fertilizer</t>
        </is>
      </c>
      <c r="G194" s="2" t="n">
        <v>-31</v>
      </c>
      <c r="H194" s="2" t="n">
        <v>4.46772861480712</v>
      </c>
      <c r="I194" s="2" t="n">
        <v>3.972980144039889</v>
      </c>
      <c r="J194" s="40" t="inlineStr">
        <is>
          <t>crop and rice measures</t>
        </is>
      </c>
    </row>
    <row r="195" ht="15.75" customHeight="1" s="120">
      <c r="A195" s="2" t="inlineStr">
        <is>
          <t>AGRICULTURE</t>
        </is>
      </c>
      <c r="B195" s="2" t="inlineStr">
        <is>
          <t>CROP</t>
        </is>
      </c>
      <c r="C195" s="2" t="n">
        <v>2030</v>
      </c>
      <c r="D195" s="2" t="inlineStr">
        <is>
          <t>United States</t>
        </is>
      </c>
      <c r="E195" s="2" t="inlineStr">
        <is>
          <t>USA</t>
        </is>
      </c>
      <c r="F195" s="2" t="inlineStr">
        <is>
          <t>No Till</t>
        </is>
      </c>
      <c r="G195" s="2" t="n">
        <v>-31</v>
      </c>
      <c r="H195" s="2" t="n">
        <v>0.0738591551780701</v>
      </c>
      <c r="I195" s="2" t="n">
        <v>0.0656801212153979</v>
      </c>
      <c r="J195" s="40" t="inlineStr">
        <is>
          <t>crop and rice measures</t>
        </is>
      </c>
    </row>
    <row r="196" ht="15.75" customHeight="1" s="120">
      <c r="A196" s="2" t="inlineStr">
        <is>
          <t>AGRICULTURE</t>
        </is>
      </c>
      <c r="B196" s="2" t="inlineStr">
        <is>
          <t>CROP</t>
        </is>
      </c>
      <c r="C196" s="2" t="n">
        <v>2030</v>
      </c>
      <c r="D196" s="2" t="inlineStr">
        <is>
          <t>United States</t>
        </is>
      </c>
      <c r="E196" s="2" t="inlineStr">
        <is>
          <t>USA</t>
        </is>
      </c>
      <c r="F196" s="2" t="inlineStr">
        <is>
          <t>No Till</t>
        </is>
      </c>
      <c r="G196" s="2" t="n">
        <v>-1</v>
      </c>
      <c r="H196" s="2" t="n">
        <v>0.008271493017673499</v>
      </c>
      <c r="I196" s="2" t="n">
        <v>0.007355522314374085</v>
      </c>
      <c r="J196" s="40" t="inlineStr">
        <is>
          <t>crop and rice measures</t>
        </is>
      </c>
    </row>
    <row r="197" ht="15.75" customHeight="1" s="120">
      <c r="A197" s="2" t="inlineStr">
        <is>
          <t>AGRICULTURE</t>
        </is>
      </c>
      <c r="B197" s="2" t="inlineStr">
        <is>
          <t>CROP</t>
        </is>
      </c>
      <c r="C197" s="2" t="n">
        <v>2030</v>
      </c>
      <c r="D197" s="2" t="inlineStr">
        <is>
          <t>United States</t>
        </is>
      </c>
      <c r="E197" s="2" t="inlineStr">
        <is>
          <t>USA</t>
        </is>
      </c>
      <c r="F197" s="2" t="inlineStr">
        <is>
          <t>No Till</t>
        </is>
      </c>
      <c r="G197" s="2" t="n">
        <v>24</v>
      </c>
      <c r="H197" s="2" t="n">
        <v>0.0603556483983994</v>
      </c>
      <c r="I197" s="2" t="n">
        <v>0.05367196921334175</v>
      </c>
      <c r="J197" s="40" t="inlineStr">
        <is>
          <t>crop and rice measures</t>
        </is>
      </c>
    </row>
    <row r="198" ht="15.75" customHeight="1" s="120">
      <c r="A198" s="2" t="inlineStr">
        <is>
          <t>AGRICULTURE</t>
        </is>
      </c>
      <c r="B198" s="2" t="inlineStr">
        <is>
          <t>CROP</t>
        </is>
      </c>
      <c r="C198" s="2" t="n">
        <v>2030</v>
      </c>
      <c r="D198" s="2" t="inlineStr">
        <is>
          <t>United States</t>
        </is>
      </c>
      <c r="E198" s="2" t="inlineStr">
        <is>
          <t>USA</t>
        </is>
      </c>
      <c r="F198" s="2" t="inlineStr">
        <is>
          <t>No Till</t>
        </is>
      </c>
      <c r="G198" s="2" t="n">
        <v>77</v>
      </c>
      <c r="H198" s="2" t="n">
        <v>0.0176039729267359</v>
      </c>
      <c r="I198" s="2" t="n">
        <v>0.01565453968317118</v>
      </c>
      <c r="J198" s="40" t="inlineStr">
        <is>
          <t>crop and rice measures</t>
        </is>
      </c>
    </row>
    <row r="199" ht="15.75" customHeight="1" s="120">
      <c r="A199" s="2" t="inlineStr">
        <is>
          <t>AGRICULTURE</t>
        </is>
      </c>
      <c r="B199" s="2" t="inlineStr">
        <is>
          <t>CROP</t>
        </is>
      </c>
      <c r="C199" s="2" t="n">
        <v>2030</v>
      </c>
      <c r="D199" s="2" t="inlineStr">
        <is>
          <t>United States</t>
        </is>
      </c>
      <c r="E199" s="2" t="inlineStr">
        <is>
          <t>USA</t>
        </is>
      </c>
      <c r="F199" s="2" t="inlineStr">
        <is>
          <t>20% Reduced Fertilizer</t>
        </is>
      </c>
      <c r="G199" s="2" t="n">
        <v>120</v>
      </c>
      <c r="H199" s="2" t="n">
        <v>0.150247305631637</v>
      </c>
      <c r="I199" s="2" t="n">
        <v>0.133609181182496</v>
      </c>
      <c r="J199" s="40" t="inlineStr">
        <is>
          <t>crop and rice measures</t>
        </is>
      </c>
    </row>
    <row r="200" ht="15.75" customHeight="1" s="120">
      <c r="A200" s="2" t="inlineStr">
        <is>
          <t>AGRICULTURE</t>
        </is>
      </c>
      <c r="B200" s="2" t="inlineStr">
        <is>
          <t>CROP</t>
        </is>
      </c>
      <c r="C200" s="2" t="n">
        <v>2030</v>
      </c>
      <c r="D200" s="2" t="inlineStr">
        <is>
          <t>United States</t>
        </is>
      </c>
      <c r="E200" s="2" t="inlineStr">
        <is>
          <t>USA</t>
        </is>
      </c>
      <c r="F200" s="2" t="inlineStr">
        <is>
          <t>No Till</t>
        </is>
      </c>
      <c r="G200" s="2" t="n">
        <v>175</v>
      </c>
      <c r="H200" s="2" t="n">
        <v>0.0025038099847734</v>
      </c>
      <c r="I200" s="2" t="n">
        <v>0.002226542436123996</v>
      </c>
      <c r="J200" s="40" t="inlineStr">
        <is>
          <t>crop and rice measures</t>
        </is>
      </c>
    </row>
    <row r="201" ht="15.75" customHeight="1" s="120">
      <c r="A201" s="2" t="inlineStr">
        <is>
          <t>AGRICULTURE</t>
        </is>
      </c>
      <c r="B201" s="2" t="inlineStr">
        <is>
          <t>CROP</t>
        </is>
      </c>
      <c r="C201" s="2" t="n">
        <v>2030</v>
      </c>
      <c r="D201" s="2" t="inlineStr">
        <is>
          <t>United States</t>
        </is>
      </c>
      <c r="E201" s="2" t="inlineStr">
        <is>
          <t>USA</t>
        </is>
      </c>
      <c r="F201" s="2" t="inlineStr">
        <is>
          <t>20% Reduced Fertilizer</t>
        </is>
      </c>
      <c r="G201" s="2" t="n">
        <v>180</v>
      </c>
      <c r="H201" s="2" t="n">
        <v>0.364553809165954</v>
      </c>
      <c r="I201" s="2" t="n">
        <v>0.3241837564730799</v>
      </c>
      <c r="J201" s="40" t="inlineStr">
        <is>
          <t>crop and rice measures</t>
        </is>
      </c>
    </row>
    <row r="202" ht="15.75" customHeight="1" s="120">
      <c r="A202" s="2" t="inlineStr">
        <is>
          <t>AGRICULTURE</t>
        </is>
      </c>
      <c r="B202" s="2" t="inlineStr">
        <is>
          <t>CROP</t>
        </is>
      </c>
      <c r="C202" s="2" t="n">
        <v>2030</v>
      </c>
      <c r="D202" s="2" t="inlineStr">
        <is>
          <t>United States</t>
        </is>
      </c>
      <c r="E202" s="2" t="inlineStr">
        <is>
          <t>USA</t>
        </is>
      </c>
      <c r="F202" s="2" t="inlineStr">
        <is>
          <t>20% Reduced Fertilizer</t>
        </is>
      </c>
      <c r="G202" s="2" t="n">
        <v>182</v>
      </c>
      <c r="H202" s="2" t="n">
        <v>0.1664669662714</v>
      </c>
      <c r="I202" s="2" t="n">
        <v>0.1480327049057752</v>
      </c>
      <c r="J202" s="40" t="inlineStr">
        <is>
          <t>crop and rice measures</t>
        </is>
      </c>
    </row>
    <row r="203" ht="15.75" customHeight="1" s="120">
      <c r="A203" s="2" t="inlineStr">
        <is>
          <t>AGRICULTURE</t>
        </is>
      </c>
      <c r="B203" s="2" t="inlineStr">
        <is>
          <t>CROP</t>
        </is>
      </c>
      <c r="C203" s="2" t="n">
        <v>2030</v>
      </c>
      <c r="D203" s="2" t="inlineStr">
        <is>
          <t>United States</t>
        </is>
      </c>
      <c r="E203" s="2" t="inlineStr">
        <is>
          <t>USA</t>
        </is>
      </c>
      <c r="F203" s="2" t="inlineStr">
        <is>
          <t>No Till</t>
        </is>
      </c>
      <c r="G203" s="2" t="n">
        <v>193</v>
      </c>
      <c r="H203" s="2" t="n">
        <v>0.0008682640036568</v>
      </c>
      <c r="I203" s="2" t="n">
        <v>0.000772113962983396</v>
      </c>
      <c r="J203" s="40" t="inlineStr">
        <is>
          <t>crop and rice measures</t>
        </is>
      </c>
    </row>
    <row r="204" ht="15.75" customHeight="1" s="120">
      <c r="A204" s="2" t="inlineStr">
        <is>
          <t>AGRICULTURE</t>
        </is>
      </c>
      <c r="B204" s="2" t="inlineStr">
        <is>
          <t>CROP</t>
        </is>
      </c>
      <c r="C204" s="2" t="n">
        <v>2030</v>
      </c>
      <c r="D204" s="2" t="inlineStr">
        <is>
          <t>United States</t>
        </is>
      </c>
      <c r="E204" s="2" t="inlineStr">
        <is>
          <t>USA</t>
        </is>
      </c>
      <c r="F204" s="2" t="inlineStr">
        <is>
          <t>20% Reduced Fertilizer</t>
        </is>
      </c>
      <c r="G204" s="2" t="n">
        <v>211</v>
      </c>
      <c r="H204" s="2" t="n">
        <v>0.458997964859008</v>
      </c>
      <c r="I204" s="2" t="n">
        <v>0.4081693311665675</v>
      </c>
      <c r="J204" s="40" t="inlineStr">
        <is>
          <t>crop and rice measures</t>
        </is>
      </c>
    </row>
    <row r="205" ht="15.75" customHeight="1" s="120">
      <c r="A205" s="2" t="inlineStr">
        <is>
          <t>AGRICULTURE</t>
        </is>
      </c>
      <c r="B205" s="2" t="inlineStr">
        <is>
          <t>CROP</t>
        </is>
      </c>
      <c r="C205" s="2" t="n">
        <v>2030</v>
      </c>
      <c r="D205" s="2" t="inlineStr">
        <is>
          <t>United States</t>
        </is>
      </c>
      <c r="E205" s="2" t="inlineStr">
        <is>
          <t>USA</t>
        </is>
      </c>
      <c r="F205" s="2" t="inlineStr">
        <is>
          <t>20% Reduced Fertilizer</t>
        </is>
      </c>
      <c r="G205" s="2" t="n">
        <v>225</v>
      </c>
      <c r="H205" s="2" t="n">
        <v>0.0278776343911886</v>
      </c>
      <c r="I205" s="2" t="n">
        <v>0.0247905138042449</v>
      </c>
      <c r="J205" s="40" t="inlineStr">
        <is>
          <t>crop and rice measures</t>
        </is>
      </c>
    </row>
    <row r="206" ht="15.75" customHeight="1" s="120">
      <c r="A206" s="2" t="inlineStr">
        <is>
          <t>AGRICULTURE</t>
        </is>
      </c>
      <c r="B206" s="2" t="inlineStr">
        <is>
          <t>CROP</t>
        </is>
      </c>
      <c r="C206" s="2" t="n">
        <v>2030</v>
      </c>
      <c r="D206" s="2" t="inlineStr">
        <is>
          <t>United States</t>
        </is>
      </c>
      <c r="E206" s="2" t="inlineStr">
        <is>
          <t>USA</t>
        </is>
      </c>
      <c r="F206" s="2" t="inlineStr">
        <is>
          <t>Split Fertilization</t>
        </is>
      </c>
      <c r="G206" s="2" t="n">
        <v>259</v>
      </c>
      <c r="H206" s="2" t="n">
        <v>0.17907902598381</v>
      </c>
      <c r="I206" s="2" t="n">
        <v>0.1592481271332539</v>
      </c>
      <c r="J206" s="40" t="inlineStr">
        <is>
          <t>crop and rice measures</t>
        </is>
      </c>
    </row>
    <row r="207" ht="15.75" customHeight="1" s="120">
      <c r="A207" s="2" t="inlineStr">
        <is>
          <t>AGRICULTURE</t>
        </is>
      </c>
      <c r="B207" s="2" t="inlineStr">
        <is>
          <t>CROP</t>
        </is>
      </c>
      <c r="C207" s="2" t="n">
        <v>2030</v>
      </c>
      <c r="D207" s="2" t="inlineStr">
        <is>
          <t>United States</t>
        </is>
      </c>
      <c r="E207" s="2" t="inlineStr">
        <is>
          <t>USA</t>
        </is>
      </c>
      <c r="F207" s="2" t="inlineStr">
        <is>
          <t>20% Reduced Fertilizer</t>
        </is>
      </c>
      <c r="G207" s="2" t="n">
        <v>429</v>
      </c>
      <c r="H207" s="2" t="n">
        <v>0.0013396119466051</v>
      </c>
      <c r="I207" s="2" t="n">
        <v>0.001191265657215945</v>
      </c>
      <c r="J207" s="40" t="inlineStr">
        <is>
          <t>crop and rice measures</t>
        </is>
      </c>
    </row>
    <row r="208" ht="15.75" customHeight="1" s="120">
      <c r="A208" s="2" t="inlineStr">
        <is>
          <t>AGRICULTURE</t>
        </is>
      </c>
      <c r="B208" s="2" t="inlineStr">
        <is>
          <t>CROP</t>
        </is>
      </c>
      <c r="C208" s="2" t="n">
        <v>2030</v>
      </c>
      <c r="D208" s="2" t="inlineStr">
        <is>
          <t>United States</t>
        </is>
      </c>
      <c r="E208" s="2" t="inlineStr">
        <is>
          <t>USA</t>
        </is>
      </c>
      <c r="F208" s="2" t="inlineStr">
        <is>
          <t>Split Fertilization</t>
        </is>
      </c>
      <c r="G208" s="2" t="n">
        <v>432</v>
      </c>
      <c r="H208" s="2" t="n">
        <v>0.0039802850224078</v>
      </c>
      <c r="I208" s="2" t="n">
        <v>0.003539515204490157</v>
      </c>
      <c r="J208" s="40" t="inlineStr">
        <is>
          <t>crop and rice measures</t>
        </is>
      </c>
    </row>
    <row r="209" ht="15.75" customHeight="1" s="120">
      <c r="A209" s="2" t="inlineStr">
        <is>
          <t>AGRICULTURE</t>
        </is>
      </c>
      <c r="B209" s="2" t="inlineStr">
        <is>
          <t>CROP</t>
        </is>
      </c>
      <c r="C209" s="2" t="n">
        <v>2030</v>
      </c>
      <c r="D209" s="2" t="inlineStr">
        <is>
          <t>United States</t>
        </is>
      </c>
      <c r="E209" s="2" t="inlineStr">
        <is>
          <t>USA</t>
        </is>
      </c>
      <c r="F209" s="2" t="inlineStr">
        <is>
          <t>Nitrification Inhibitor Fertilizer</t>
        </is>
      </c>
      <c r="G209" s="2" t="n">
        <v>460</v>
      </c>
      <c r="H209" s="2" t="n">
        <v>0.006522246170789</v>
      </c>
      <c r="I209" s="2" t="n">
        <v>0.005799984010936527</v>
      </c>
      <c r="J209" s="40" t="inlineStr">
        <is>
          <t>crop and rice measures</t>
        </is>
      </c>
    </row>
    <row r="210" ht="15.75" customHeight="1" s="120">
      <c r="A210" s="2" t="inlineStr">
        <is>
          <t>AGRICULTURE</t>
        </is>
      </c>
      <c r="B210" s="2" t="inlineStr">
        <is>
          <t>CROP</t>
        </is>
      </c>
      <c r="C210" s="2" t="n">
        <v>2030</v>
      </c>
      <c r="D210" s="2" t="inlineStr">
        <is>
          <t>United States</t>
        </is>
      </c>
      <c r="E210" s="2" t="inlineStr">
        <is>
          <t>USA</t>
        </is>
      </c>
      <c r="F210" s="2" t="inlineStr">
        <is>
          <t>Nitrification Inhibitor Fertilizer</t>
        </is>
      </c>
      <c r="G210" s="2" t="n">
        <v>513</v>
      </c>
      <c r="H210" s="2" t="n">
        <v>0.13489943742752</v>
      </c>
      <c r="I210" s="2" t="n">
        <v>0.1199609091217879</v>
      </c>
      <c r="J210" s="40" t="inlineStr">
        <is>
          <t>crop and rice measures</t>
        </is>
      </c>
    </row>
    <row r="211" ht="15.75" customHeight="1" s="120">
      <c r="A211" s="2" t="inlineStr">
        <is>
          <t>AGRICULTURE</t>
        </is>
      </c>
      <c r="B211" s="2" t="inlineStr">
        <is>
          <t>CROP</t>
        </is>
      </c>
      <c r="C211" s="2" t="n">
        <v>2030</v>
      </c>
      <c r="D211" s="2" t="inlineStr">
        <is>
          <t>United States</t>
        </is>
      </c>
      <c r="E211" s="2" t="inlineStr">
        <is>
          <t>USA</t>
        </is>
      </c>
      <c r="F211" s="2" t="inlineStr">
        <is>
          <t>Nitrification Inhibitor Fertilizer</t>
        </is>
      </c>
      <c r="G211" s="2" t="n">
        <v>580</v>
      </c>
      <c r="H211" s="2" t="n">
        <v>0.0148642575368285</v>
      </c>
      <c r="I211" s="2" t="n">
        <v>0.01321821559483071</v>
      </c>
      <c r="J211" s="40" t="inlineStr">
        <is>
          <t>crop and rice measures</t>
        </is>
      </c>
    </row>
    <row r="212" ht="15.75" customHeight="1" s="120">
      <c r="A212" s="2" t="inlineStr">
        <is>
          <t>AGRICULTURE</t>
        </is>
      </c>
      <c r="B212" s="2" t="inlineStr">
        <is>
          <t>CROP</t>
        </is>
      </c>
      <c r="C212" s="2" t="n">
        <v>2030</v>
      </c>
      <c r="D212" s="2" t="inlineStr">
        <is>
          <t>United States</t>
        </is>
      </c>
      <c r="E212" s="2" t="inlineStr">
        <is>
          <t>USA</t>
        </is>
      </c>
      <c r="F212" s="2" t="inlineStr">
        <is>
          <t>Nitrification Inhibitor Fertilizer</t>
        </is>
      </c>
      <c r="G212" s="2" t="n">
        <v>590</v>
      </c>
      <c r="H212" s="2" t="n">
        <v>0.0065373159013689</v>
      </c>
      <c r="I212" s="2" t="n">
        <v>0.005813384945848182</v>
      </c>
      <c r="J212" s="40" t="inlineStr">
        <is>
          <t>crop and rice measures</t>
        </is>
      </c>
    </row>
    <row r="213" ht="15.75" customHeight="1" s="120">
      <c r="A213" s="2" t="inlineStr">
        <is>
          <t>AGRICULTURE</t>
        </is>
      </c>
      <c r="B213" s="2" t="inlineStr">
        <is>
          <t>CROP</t>
        </is>
      </c>
      <c r="C213" s="2" t="n">
        <v>2030</v>
      </c>
      <c r="D213" s="2" t="inlineStr">
        <is>
          <t>United States</t>
        </is>
      </c>
      <c r="E213" s="2" t="inlineStr">
        <is>
          <t>USA</t>
        </is>
      </c>
      <c r="F213" s="2" t="inlineStr">
        <is>
          <t>20% Reduced Fertilizer</t>
        </is>
      </c>
      <c r="G213" s="2" t="n">
        <v>607</v>
      </c>
      <c r="H213" s="2" t="n">
        <v>0.0029267419595271</v>
      </c>
      <c r="I213" s="2" t="n">
        <v>0.002602639661995575</v>
      </c>
      <c r="J213" s="40" t="inlineStr">
        <is>
          <t>crop and rice measures</t>
        </is>
      </c>
    </row>
    <row r="214" ht="15.75" customHeight="1" s="120">
      <c r="A214" s="2" t="inlineStr">
        <is>
          <t>AGRICULTURE</t>
        </is>
      </c>
      <c r="B214" s="2" t="inlineStr">
        <is>
          <t>CROP</t>
        </is>
      </c>
      <c r="C214" s="2" t="n">
        <v>2030</v>
      </c>
      <c r="D214" s="2" t="inlineStr">
        <is>
          <t>United States</t>
        </is>
      </c>
      <c r="E214" s="2" t="inlineStr">
        <is>
          <t>USA</t>
        </is>
      </c>
      <c r="F214" s="2" t="inlineStr">
        <is>
          <t>Nitrification Inhibitor Fertilizer</t>
        </is>
      </c>
      <c r="G214" s="2" t="n">
        <v>623</v>
      </c>
      <c r="H214" s="2" t="n">
        <v>0.0424041114747524</v>
      </c>
      <c r="I214" s="2" t="n">
        <v>0.03770835416378988</v>
      </c>
      <c r="J214" s="40" t="inlineStr">
        <is>
          <t>crop and rice measures</t>
        </is>
      </c>
    </row>
    <row r="215" ht="15.75" customHeight="1" s="120">
      <c r="A215" s="2" t="inlineStr">
        <is>
          <t>AGRICULTURE</t>
        </is>
      </c>
      <c r="B215" s="2" t="inlineStr">
        <is>
          <t>CROP</t>
        </is>
      </c>
      <c r="C215" s="2" t="n">
        <v>2030</v>
      </c>
      <c r="D215" s="2" t="inlineStr">
        <is>
          <t>United States</t>
        </is>
      </c>
      <c r="E215" s="2" t="inlineStr">
        <is>
          <t>USA</t>
        </is>
      </c>
      <c r="F215" s="2" t="inlineStr">
        <is>
          <t>20% Reduced Fertilizer</t>
        </is>
      </c>
      <c r="G215" s="2" t="n">
        <v>634</v>
      </c>
      <c r="H215" s="2" t="n">
        <v>0.0143458610400558</v>
      </c>
      <c r="I215" s="2" t="n">
        <v>0.01275722542152613</v>
      </c>
      <c r="J215" s="40" t="inlineStr">
        <is>
          <t>crop and rice measures</t>
        </is>
      </c>
    </row>
    <row r="216" ht="15.75" customHeight="1" s="120">
      <c r="A216" s="2" t="inlineStr">
        <is>
          <t>AGRICULTURE</t>
        </is>
      </c>
      <c r="B216" s="2" t="inlineStr">
        <is>
          <t>CROP</t>
        </is>
      </c>
      <c r="C216" s="2" t="n">
        <v>2030</v>
      </c>
      <c r="D216" s="2" t="inlineStr">
        <is>
          <t>United States</t>
        </is>
      </c>
      <c r="E216" s="2" t="inlineStr">
        <is>
          <t>USA</t>
        </is>
      </c>
      <c r="F216" s="2" t="inlineStr">
        <is>
          <t>Nitrification Inhibitor Fertilizer</t>
        </is>
      </c>
      <c r="G216" s="2" t="n">
        <v>657</v>
      </c>
      <c r="H216" s="2" t="n">
        <v>0.000802583002951</v>
      </c>
      <c r="I216" s="2" t="n">
        <v>0.000713706361684614</v>
      </c>
      <c r="J216" s="40" t="inlineStr">
        <is>
          <t>crop and rice measures</t>
        </is>
      </c>
    </row>
    <row r="217" ht="15.75" customHeight="1" s="120">
      <c r="A217" s="2" t="inlineStr">
        <is>
          <t>AGRICULTURE</t>
        </is>
      </c>
      <c r="B217" s="2" t="inlineStr">
        <is>
          <t>CROP</t>
        </is>
      </c>
      <c r="C217" s="2" t="n">
        <v>2030</v>
      </c>
      <c r="D217" s="2" t="inlineStr">
        <is>
          <t>United States</t>
        </is>
      </c>
      <c r="E217" s="2" t="inlineStr">
        <is>
          <t>USA</t>
        </is>
      </c>
      <c r="F217" s="2" t="inlineStr">
        <is>
          <t>Nitrification Inhibitor Fertilizer</t>
        </is>
      </c>
      <c r="G217" s="2" t="n">
        <v>689</v>
      </c>
      <c r="H217" s="2" t="n">
        <v>0.0122824003919959</v>
      </c>
      <c r="I217" s="2" t="n">
        <v>0.0109222688049628</v>
      </c>
      <c r="J217" s="40" t="inlineStr">
        <is>
          <t>crop and rice measures</t>
        </is>
      </c>
    </row>
    <row r="218" ht="15.75" customHeight="1" s="120">
      <c r="A218" s="2" t="inlineStr">
        <is>
          <t>AGRICULTURE</t>
        </is>
      </c>
      <c r="B218" s="2" t="inlineStr">
        <is>
          <t>CROP</t>
        </is>
      </c>
      <c r="C218" s="2" t="n">
        <v>2030</v>
      </c>
      <c r="D218" s="2" t="inlineStr">
        <is>
          <t>United States</t>
        </is>
      </c>
      <c r="E218" s="2" t="inlineStr">
        <is>
          <t>USA</t>
        </is>
      </c>
      <c r="F218" s="2" t="inlineStr">
        <is>
          <t>Nitrification Inhibitor Fertilizer</t>
        </is>
      </c>
      <c r="G218" s="2" t="n">
        <v>726</v>
      </c>
      <c r="H218" s="2" t="n">
        <v>0.41584900021553</v>
      </c>
      <c r="I218" s="2" t="n">
        <v>0.3697986075742129</v>
      </c>
      <c r="J218" s="40" t="inlineStr">
        <is>
          <t>crop and rice measures</t>
        </is>
      </c>
    </row>
    <row r="219" ht="15.75" customHeight="1" s="120">
      <c r="A219" s="2" t="inlineStr">
        <is>
          <t>AGRICULTURE</t>
        </is>
      </c>
      <c r="B219" s="2" t="inlineStr">
        <is>
          <t>CROP</t>
        </is>
      </c>
      <c r="C219" s="2" t="n">
        <v>2030</v>
      </c>
      <c r="D219" s="2" t="inlineStr">
        <is>
          <t>United States</t>
        </is>
      </c>
      <c r="E219" s="2" t="inlineStr">
        <is>
          <t>USA</t>
        </is>
      </c>
      <c r="F219" s="2" t="inlineStr">
        <is>
          <t>Nitrification Inhibitor Fertilizer</t>
        </is>
      </c>
      <c r="G219" s="2" t="n">
        <v>843</v>
      </c>
      <c r="H219" s="2" t="n">
        <v>0.681476831436157</v>
      </c>
      <c r="I219" s="2" t="n">
        <v>0.6060112762771195</v>
      </c>
      <c r="J219" s="40" t="inlineStr">
        <is>
          <t>crop and rice measures</t>
        </is>
      </c>
    </row>
    <row r="220" ht="15.75" customHeight="1" s="120">
      <c r="A220" s="2" t="inlineStr">
        <is>
          <t>AGRICULTURE</t>
        </is>
      </c>
      <c r="B220" s="2" t="inlineStr">
        <is>
          <t>CROP</t>
        </is>
      </c>
      <c r="C220" s="2" t="n">
        <v>2030</v>
      </c>
      <c r="D220" s="2" t="inlineStr">
        <is>
          <t>United States</t>
        </is>
      </c>
      <c r="E220" s="2" t="inlineStr">
        <is>
          <t>USA</t>
        </is>
      </c>
      <c r="F220" s="2" t="inlineStr">
        <is>
          <t>20% Reduced Fertilizer</t>
        </is>
      </c>
      <c r="G220" s="2" t="n">
        <v>901</v>
      </c>
      <c r="H220" s="2" t="n">
        <v>0.0083306403830647</v>
      </c>
      <c r="I220" s="2" t="n">
        <v>0.007408119803732032</v>
      </c>
      <c r="J220" s="40" t="inlineStr">
        <is>
          <t>crop and rice measures</t>
        </is>
      </c>
    </row>
    <row r="221" ht="15.75" customHeight="1" s="120">
      <c r="A221" s="2" t="inlineStr">
        <is>
          <t>AGRICULTURE</t>
        </is>
      </c>
      <c r="B221" s="2" t="inlineStr">
        <is>
          <t>CROP</t>
        </is>
      </c>
      <c r="C221" s="2" t="n">
        <v>2030</v>
      </c>
      <c r="D221" s="2" t="inlineStr">
        <is>
          <t>United States</t>
        </is>
      </c>
      <c r="E221" s="2" t="inlineStr">
        <is>
          <t>USA</t>
        </is>
      </c>
      <c r="F221" s="2" t="inlineStr">
        <is>
          <t>Nitrification Inhibitor Fertilizer</t>
        </is>
      </c>
      <c r="G221" s="2" t="n">
        <v>943</v>
      </c>
      <c r="H221" s="2" t="n">
        <v>0.0013039669720456</v>
      </c>
      <c r="I221" s="2" t="n">
        <v>0.001159567944939879</v>
      </c>
      <c r="J221" s="40" t="inlineStr">
        <is>
          <t>crop and rice measures</t>
        </is>
      </c>
    </row>
    <row r="222" ht="15.75" customHeight="1" s="120">
      <c r="A222" s="2" t="inlineStr">
        <is>
          <t>AGRICULTURE</t>
        </is>
      </c>
      <c r="B222" s="2" t="inlineStr">
        <is>
          <t>CROP</t>
        </is>
      </c>
      <c r="C222" s="2" t="n">
        <v>2030</v>
      </c>
      <c r="D222" s="2" t="inlineStr">
        <is>
          <t>United States</t>
        </is>
      </c>
      <c r="E222" s="2" t="inlineStr">
        <is>
          <t>USA</t>
        </is>
      </c>
      <c r="F222" s="2" t="inlineStr">
        <is>
          <t>Nitrification Inhibitor Fertilizer</t>
        </is>
      </c>
      <c r="G222" s="2" t="n">
        <v>954</v>
      </c>
      <c r="H222" s="2" t="n">
        <v>0.0002762509975582</v>
      </c>
      <c r="I222" s="2" t="n">
        <v>0.0002456594441373255</v>
      </c>
      <c r="J222" s="40" t="inlineStr">
        <is>
          <t>crop and rice measures</t>
        </is>
      </c>
    </row>
    <row r="223" ht="15.75" customHeight="1" s="120">
      <c r="A223" s="2" t="inlineStr">
        <is>
          <t>AGRICULTURE</t>
        </is>
      </c>
      <c r="B223" s="2" t="inlineStr">
        <is>
          <t>CROP</t>
        </is>
      </c>
      <c r="C223" s="2" t="n">
        <v>2030</v>
      </c>
      <c r="D223" s="2" t="inlineStr">
        <is>
          <t>United States</t>
        </is>
      </c>
      <c r="E223" s="2" t="inlineStr">
        <is>
          <t>USA</t>
        </is>
      </c>
      <c r="F223" s="2" t="inlineStr">
        <is>
          <t>Nitrification Inhibitor Fertilizer</t>
        </is>
      </c>
      <c r="G223" s="2" t="n">
        <v>1020</v>
      </c>
      <c r="H223" s="2" t="n">
        <v>0.030820719897747</v>
      </c>
      <c r="I223" s="2" t="n">
        <v>0.02740768715739247</v>
      </c>
      <c r="J223" s="40" t="inlineStr">
        <is>
          <t>crop and rice measures</t>
        </is>
      </c>
    </row>
    <row r="224" ht="15.75" customHeight="1" s="120">
      <c r="A224" s="2" t="inlineStr">
        <is>
          <t>AGRICULTURE</t>
        </is>
      </c>
      <c r="B224" s="2" t="inlineStr">
        <is>
          <t>CROP</t>
        </is>
      </c>
      <c r="C224" s="2" t="n">
        <v>2030</v>
      </c>
      <c r="D224" s="2" t="inlineStr">
        <is>
          <t>United States</t>
        </is>
      </c>
      <c r="E224" s="2" t="inlineStr">
        <is>
          <t>USA</t>
        </is>
      </c>
      <c r="F224" s="2" t="inlineStr">
        <is>
          <t>20% Reduced Fertilizer</t>
        </is>
      </c>
      <c r="G224" s="2" t="n">
        <v>1112</v>
      </c>
      <c r="H224" s="2" t="n">
        <v>0.0003490670060273</v>
      </c>
      <c r="I224" s="2" t="n">
        <v>0.0003104119348900487</v>
      </c>
      <c r="J224" s="40" t="inlineStr">
        <is>
          <t>crop and rice measures</t>
        </is>
      </c>
    </row>
    <row r="225" ht="15.75" customHeight="1" s="120">
      <c r="A225" s="2" t="inlineStr">
        <is>
          <t>AGRICULTURE</t>
        </is>
      </c>
      <c r="B225" s="2" t="inlineStr">
        <is>
          <t>CROP</t>
        </is>
      </c>
      <c r="C225" s="2" t="n">
        <v>2030</v>
      </c>
      <c r="D225" s="2" t="inlineStr">
        <is>
          <t>United States</t>
        </is>
      </c>
      <c r="E225" s="2" t="inlineStr">
        <is>
          <t>USA</t>
        </is>
      </c>
      <c r="F225" s="2" t="inlineStr">
        <is>
          <t>Nitrification Inhibitor Fertilizer</t>
        </is>
      </c>
      <c r="G225" s="2" t="n">
        <v>1118</v>
      </c>
      <c r="H225" s="2" t="n">
        <v>0.0077210729941726</v>
      </c>
      <c r="I225" s="2" t="n">
        <v>0.006866054843811205</v>
      </c>
      <c r="J225" s="40" t="inlineStr">
        <is>
          <t>crop and rice measures</t>
        </is>
      </c>
    </row>
    <row r="226" ht="15.75" customHeight="1" s="120">
      <c r="A226" s="2" t="inlineStr">
        <is>
          <t>AGRICULTURE</t>
        </is>
      </c>
      <c r="B226" s="2" t="inlineStr">
        <is>
          <t>CROP</t>
        </is>
      </c>
      <c r="C226" s="2" t="n">
        <v>2030</v>
      </c>
      <c r="D226" s="2" t="inlineStr">
        <is>
          <t>United States</t>
        </is>
      </c>
      <c r="E226" s="2" t="inlineStr">
        <is>
          <t>USA</t>
        </is>
      </c>
      <c r="F226" s="2" t="inlineStr">
        <is>
          <t>Nitrification Inhibitor Fertilizer</t>
        </is>
      </c>
      <c r="G226" s="2" t="n">
        <v>1162</v>
      </c>
      <c r="H226" s="2" t="n">
        <v>0.0755107626318932</v>
      </c>
      <c r="I226" s="2" t="n">
        <v>0.06714883254178422</v>
      </c>
      <c r="J226" s="40" t="inlineStr">
        <is>
          <t>crop and rice measures</t>
        </is>
      </c>
    </row>
    <row r="227" ht="15.75" customHeight="1" s="120">
      <c r="A227" s="2" t="inlineStr">
        <is>
          <t>AGRICULTURE</t>
        </is>
      </c>
      <c r="B227" s="2" t="inlineStr">
        <is>
          <t>CROP</t>
        </is>
      </c>
      <c r="C227" s="2" t="n">
        <v>2030</v>
      </c>
      <c r="D227" s="2" t="inlineStr">
        <is>
          <t>United States</t>
        </is>
      </c>
      <c r="E227" s="2" t="inlineStr">
        <is>
          <t>USA</t>
        </is>
      </c>
      <c r="F227" s="2" t="inlineStr">
        <is>
          <t>20% Reduced Fertilizer</t>
        </is>
      </c>
      <c r="G227" s="2" t="n">
        <v>1229</v>
      </c>
      <c r="H227" s="2" t="n">
        <v>0.02886120416224</v>
      </c>
      <c r="I227" s="2" t="n">
        <v>0.02566516477514631</v>
      </c>
      <c r="J227" s="40" t="inlineStr">
        <is>
          <t>crop and rice measures</t>
        </is>
      </c>
    </row>
    <row r="228" ht="15.75" customHeight="1" s="120">
      <c r="A228" s="2" t="inlineStr">
        <is>
          <t>AGRICULTURE</t>
        </is>
      </c>
      <c r="B228" s="2" t="inlineStr">
        <is>
          <t>CROP</t>
        </is>
      </c>
      <c r="C228" s="2" t="n">
        <v>2030</v>
      </c>
      <c r="D228" s="2" t="inlineStr">
        <is>
          <t>United States</t>
        </is>
      </c>
      <c r="E228" s="2" t="inlineStr">
        <is>
          <t>USA</t>
        </is>
      </c>
      <c r="F228" s="2" t="inlineStr">
        <is>
          <t>20% Reduced Fertilizer</t>
        </is>
      </c>
      <c r="G228" s="2" t="n">
        <v>100000</v>
      </c>
      <c r="H228" s="54" t="n">
        <v>1e-12</v>
      </c>
      <c r="I228" s="2" t="n">
        <v>8.892617449664429e-13</v>
      </c>
      <c r="J228" s="40" t="inlineStr">
        <is>
          <t>crop and rice measures</t>
        </is>
      </c>
    </row>
    <row r="229" ht="15.75" customHeight="1" s="120">
      <c r="A229" s="2" t="inlineStr">
        <is>
          <t>AGRICULTURE</t>
        </is>
      </c>
      <c r="B229" s="2" t="inlineStr">
        <is>
          <t>CROP</t>
        </is>
      </c>
      <c r="C229" s="2" t="n">
        <v>2035</v>
      </c>
      <c r="D229" s="2" t="inlineStr">
        <is>
          <t>United States</t>
        </is>
      </c>
      <c r="E229" s="2" t="inlineStr">
        <is>
          <t>USA</t>
        </is>
      </c>
      <c r="F229" s="2" t="inlineStr">
        <is>
          <t>100% Residue Incorporation</t>
        </is>
      </c>
      <c r="G229" s="2" t="n">
        <v>-100000</v>
      </c>
      <c r="H229" s="2" t="n">
        <v>0</v>
      </c>
      <c r="I229" s="2" t="n">
        <v>0</v>
      </c>
      <c r="J229" s="40" t="inlineStr">
        <is>
          <t>crop and rice measures</t>
        </is>
      </c>
    </row>
    <row r="230" ht="15.75" customHeight="1" s="120">
      <c r="A230" s="2" t="inlineStr">
        <is>
          <t>AGRICULTURE</t>
        </is>
      </c>
      <c r="B230" s="2" t="inlineStr">
        <is>
          <t>CROP</t>
        </is>
      </c>
      <c r="C230" s="2" t="n">
        <v>2035</v>
      </c>
      <c r="D230" s="2" t="inlineStr">
        <is>
          <t>United States</t>
        </is>
      </c>
      <c r="E230" s="2" t="inlineStr">
        <is>
          <t>USA</t>
        </is>
      </c>
      <c r="F230" s="2" t="inlineStr">
        <is>
          <t>100% Residue Incorporation</t>
        </is>
      </c>
      <c r="G230" s="2" t="n">
        <v>-6536</v>
      </c>
      <c r="H230" s="2" t="n">
        <v>0</v>
      </c>
      <c r="I230" s="2" t="n">
        <v>0</v>
      </c>
      <c r="J230" s="40" t="inlineStr">
        <is>
          <t>crop and rice measures</t>
        </is>
      </c>
    </row>
    <row r="231" ht="15.75" customHeight="1" s="120">
      <c r="A231" s="2" t="inlineStr">
        <is>
          <t>AGRICULTURE</t>
        </is>
      </c>
      <c r="B231" s="2" t="inlineStr">
        <is>
          <t>CROP</t>
        </is>
      </c>
      <c r="C231" s="2" t="n">
        <v>2035</v>
      </c>
      <c r="D231" s="2" t="inlineStr">
        <is>
          <t>United States</t>
        </is>
      </c>
      <c r="E231" s="2" t="inlineStr">
        <is>
          <t>USA</t>
        </is>
      </c>
      <c r="F231" s="2" t="inlineStr">
        <is>
          <t>100% Residue Incorporation</t>
        </is>
      </c>
      <c r="G231" s="2" t="n">
        <v>-6536</v>
      </c>
      <c r="H231" s="2" t="n">
        <v>0.0001456180034438</v>
      </c>
      <c r="I231" s="2" t="n">
        <v>0.0001294925198409631</v>
      </c>
      <c r="J231" s="40" t="inlineStr">
        <is>
          <t>crop and rice measures</t>
        </is>
      </c>
    </row>
    <row r="232" ht="15.75" customHeight="1" s="120">
      <c r="A232" s="2" t="inlineStr">
        <is>
          <t>AGRICULTURE</t>
        </is>
      </c>
      <c r="B232" s="2" t="inlineStr">
        <is>
          <t>CROP</t>
        </is>
      </c>
      <c r="C232" s="2" t="n">
        <v>2035</v>
      </c>
      <c r="D232" s="2" t="inlineStr">
        <is>
          <t>United States</t>
        </is>
      </c>
      <c r="E232" s="2" t="inlineStr">
        <is>
          <t>USA</t>
        </is>
      </c>
      <c r="F232" s="2" t="inlineStr">
        <is>
          <t>Split Fertilization</t>
        </is>
      </c>
      <c r="G232" s="2" t="n">
        <v>-1602</v>
      </c>
      <c r="H232" s="2" t="n">
        <v>0.0132441697642207</v>
      </c>
      <c r="I232" s="2" t="n">
        <v>0.0117775335151627</v>
      </c>
      <c r="J232" s="40" t="inlineStr">
        <is>
          <t>crop and rice measures</t>
        </is>
      </c>
    </row>
    <row r="233" ht="15.75" customHeight="1" s="120">
      <c r="A233" s="2" t="inlineStr">
        <is>
          <t>AGRICULTURE</t>
        </is>
      </c>
      <c r="B233" s="2" t="inlineStr">
        <is>
          <t>CROP</t>
        </is>
      </c>
      <c r="C233" s="2" t="n">
        <v>2035</v>
      </c>
      <c r="D233" s="2" t="inlineStr">
        <is>
          <t>United States</t>
        </is>
      </c>
      <c r="E233" s="2" t="inlineStr">
        <is>
          <t>USA</t>
        </is>
      </c>
      <c r="F233" s="2" t="inlineStr">
        <is>
          <t>20% Reduced Fertilizer</t>
        </is>
      </c>
      <c r="G233" s="2" t="n">
        <v>-1110</v>
      </c>
      <c r="H233" s="2" t="n">
        <v>0.0047107022255659</v>
      </c>
      <c r="I233" s="2" t="n">
        <v>0.004189047281124039</v>
      </c>
      <c r="J233" s="40" t="inlineStr">
        <is>
          <t>crop and rice measures</t>
        </is>
      </c>
    </row>
    <row r="234" ht="15.75" customHeight="1" s="120">
      <c r="A234" s="2" t="inlineStr">
        <is>
          <t>AGRICULTURE</t>
        </is>
      </c>
      <c r="B234" s="2" t="inlineStr">
        <is>
          <t>CROP</t>
        </is>
      </c>
      <c r="C234" s="2" t="n">
        <v>2035</v>
      </c>
      <c r="D234" s="2" t="inlineStr">
        <is>
          <t>United States</t>
        </is>
      </c>
      <c r="E234" s="2" t="inlineStr">
        <is>
          <t>USA</t>
        </is>
      </c>
      <c r="F234" s="2" t="inlineStr">
        <is>
          <t>Split Fertilization</t>
        </is>
      </c>
      <c r="G234" s="2" t="n">
        <v>-985</v>
      </c>
      <c r="H234" s="2" t="n">
        <v>0.283717721700668</v>
      </c>
      <c r="I234" s="2" t="n">
        <v>0.2522993162774397</v>
      </c>
      <c r="J234" s="40" t="inlineStr">
        <is>
          <t>crop and rice measures</t>
        </is>
      </c>
    </row>
    <row r="235" ht="15.75" customHeight="1" s="120">
      <c r="A235" s="2" t="inlineStr">
        <is>
          <t>AGRICULTURE</t>
        </is>
      </c>
      <c r="B235" s="2" t="inlineStr">
        <is>
          <t>CROP</t>
        </is>
      </c>
      <c r="C235" s="2" t="n">
        <v>2035</v>
      </c>
      <c r="D235" s="2" t="inlineStr">
        <is>
          <t>United States</t>
        </is>
      </c>
      <c r="E235" s="2" t="inlineStr">
        <is>
          <t>USA</t>
        </is>
      </c>
      <c r="F235" s="2" t="inlineStr">
        <is>
          <t>Split Fertilization</t>
        </is>
      </c>
      <c r="G235" s="2" t="n">
        <v>-882</v>
      </c>
      <c r="H235" s="2" t="n">
        <v>0.0482985116541386</v>
      </c>
      <c r="I235" s="2" t="n">
        <v>0.04295001875284137</v>
      </c>
      <c r="J235" s="40" t="inlineStr">
        <is>
          <t>crop and rice measures</t>
        </is>
      </c>
    </row>
    <row r="236" ht="15.75" customHeight="1" s="120">
      <c r="A236" s="2" t="inlineStr">
        <is>
          <t>AGRICULTURE</t>
        </is>
      </c>
      <c r="B236" s="2" t="inlineStr">
        <is>
          <t>CROP</t>
        </is>
      </c>
      <c r="C236" s="2" t="n">
        <v>2035</v>
      </c>
      <c r="D236" s="2" t="inlineStr">
        <is>
          <t>United States</t>
        </is>
      </c>
      <c r="E236" s="2" t="inlineStr">
        <is>
          <t>USA</t>
        </is>
      </c>
      <c r="F236" s="2" t="inlineStr">
        <is>
          <t>20% Reduced Fertilizer</t>
        </is>
      </c>
      <c r="G236" s="2" t="n">
        <v>-836</v>
      </c>
      <c r="H236" s="2" t="n">
        <v>0.190373331308364</v>
      </c>
      <c r="I236" s="2" t="n">
        <v>0.1692917207943505</v>
      </c>
      <c r="J236" s="40" t="inlineStr">
        <is>
          <t>crop and rice measures</t>
        </is>
      </c>
    </row>
    <row r="237" ht="15.75" customHeight="1" s="120">
      <c r="A237" s="2" t="inlineStr">
        <is>
          <t>AGRICULTURE</t>
        </is>
      </c>
      <c r="B237" s="2" t="inlineStr">
        <is>
          <t>CROP</t>
        </is>
      </c>
      <c r="C237" s="2" t="n">
        <v>2035</v>
      </c>
      <c r="D237" s="2" t="inlineStr">
        <is>
          <t>United States</t>
        </is>
      </c>
      <c r="E237" s="2" t="inlineStr">
        <is>
          <t>USA</t>
        </is>
      </c>
      <c r="F237" s="2" t="inlineStr">
        <is>
          <t>No Till</t>
        </is>
      </c>
      <c r="G237" s="2" t="n">
        <v>-820</v>
      </c>
      <c r="H237" s="2" t="n">
        <v>1.36714994907379</v>
      </c>
      <c r="I237" s="2" t="n">
        <v>1.215754149344142</v>
      </c>
      <c r="J237" s="40" t="inlineStr">
        <is>
          <t>crop and rice measures</t>
        </is>
      </c>
    </row>
    <row r="238" ht="15.75" customHeight="1" s="120">
      <c r="A238" s="2" t="inlineStr">
        <is>
          <t>AGRICULTURE</t>
        </is>
      </c>
      <c r="B238" s="2" t="inlineStr">
        <is>
          <t>CROP</t>
        </is>
      </c>
      <c r="C238" s="2" t="n">
        <v>2035</v>
      </c>
      <c r="D238" s="2" t="inlineStr">
        <is>
          <t>United States</t>
        </is>
      </c>
      <c r="E238" s="2" t="inlineStr">
        <is>
          <t>USA</t>
        </is>
      </c>
      <c r="F238" s="2" t="inlineStr">
        <is>
          <t>Split Fertilization</t>
        </is>
      </c>
      <c r="G238" s="2" t="n">
        <v>-785</v>
      </c>
      <c r="H238" s="2" t="n">
        <v>0.0513214655220509</v>
      </c>
      <c r="I238" s="2" t="n">
        <v>0.04563821598437412</v>
      </c>
      <c r="J238" s="40" t="inlineStr">
        <is>
          <t>crop and rice measures</t>
        </is>
      </c>
    </row>
    <row r="239" ht="15.75" customHeight="1" s="120">
      <c r="A239" s="2" t="inlineStr">
        <is>
          <t>AGRICULTURE</t>
        </is>
      </c>
      <c r="B239" s="2" t="inlineStr">
        <is>
          <t>CROP</t>
        </is>
      </c>
      <c r="C239" s="2" t="n">
        <v>2035</v>
      </c>
      <c r="D239" s="2" t="inlineStr">
        <is>
          <t>United States</t>
        </is>
      </c>
      <c r="E239" s="2" t="inlineStr">
        <is>
          <t>USA</t>
        </is>
      </c>
      <c r="F239" s="2" t="inlineStr">
        <is>
          <t>No Till</t>
        </is>
      </c>
      <c r="G239" s="2" t="n">
        <v>-764</v>
      </c>
      <c r="H239" s="2" t="n">
        <v>0.833875119686126</v>
      </c>
      <c r="I239" s="2" t="n">
        <v>0.7415332440161859</v>
      </c>
      <c r="J239" s="40" t="inlineStr">
        <is>
          <t>crop and rice measures</t>
        </is>
      </c>
    </row>
    <row r="240" ht="15.75" customHeight="1" s="120">
      <c r="A240" s="2" t="inlineStr">
        <is>
          <t>AGRICULTURE</t>
        </is>
      </c>
      <c r="B240" s="2" t="inlineStr">
        <is>
          <t>CROP</t>
        </is>
      </c>
      <c r="C240" s="2" t="n">
        <v>2035</v>
      </c>
      <c r="D240" s="2" t="inlineStr">
        <is>
          <t>United States</t>
        </is>
      </c>
      <c r="E240" s="2" t="inlineStr">
        <is>
          <t>USA</t>
        </is>
      </c>
      <c r="F240" s="2" t="inlineStr">
        <is>
          <t>Split Fertilization</t>
        </is>
      </c>
      <c r="G240" s="2" t="n">
        <v>-668</v>
      </c>
      <c r="H240" s="2" t="n">
        <v>0.0130294729024172</v>
      </c>
      <c r="I240" s="2" t="n">
        <v>0.0115866118091965</v>
      </c>
      <c r="J240" s="40" t="inlineStr">
        <is>
          <t>crop and rice measures</t>
        </is>
      </c>
    </row>
    <row r="241" ht="15.75" customHeight="1" s="120">
      <c r="A241" s="2" t="inlineStr">
        <is>
          <t>AGRICULTURE</t>
        </is>
      </c>
      <c r="B241" s="2" t="inlineStr">
        <is>
          <t>CROP</t>
        </is>
      </c>
      <c r="C241" s="2" t="n">
        <v>2035</v>
      </c>
      <c r="D241" s="2" t="inlineStr">
        <is>
          <t>United States</t>
        </is>
      </c>
      <c r="E241" s="2" t="inlineStr">
        <is>
          <t>USA</t>
        </is>
      </c>
      <c r="F241" s="2" t="inlineStr">
        <is>
          <t>No Till</t>
        </is>
      </c>
      <c r="G241" s="2" t="n">
        <v>-576</v>
      </c>
      <c r="H241" s="2" t="n">
        <v>0.0390427596867085</v>
      </c>
      <c r="I241" s="2" t="n">
        <v>0.03471923260730789</v>
      </c>
      <c r="J241" s="40" t="inlineStr">
        <is>
          <t>crop and rice measures</t>
        </is>
      </c>
    </row>
    <row r="242" ht="15.75" customHeight="1" s="120">
      <c r="A242" s="2" t="inlineStr">
        <is>
          <t>AGRICULTURE</t>
        </is>
      </c>
      <c r="B242" s="2" t="inlineStr">
        <is>
          <t>CROP</t>
        </is>
      </c>
      <c r="C242" s="2" t="n">
        <v>2035</v>
      </c>
      <c r="D242" s="2" t="inlineStr">
        <is>
          <t>United States</t>
        </is>
      </c>
      <c r="E242" s="2" t="inlineStr">
        <is>
          <t>USA</t>
        </is>
      </c>
      <c r="F242" s="2" t="inlineStr">
        <is>
          <t>Split Fertilization</t>
        </is>
      </c>
      <c r="G242" s="2" t="n">
        <v>-560</v>
      </c>
      <c r="H242" s="2" t="n">
        <v>0.0046365791931748</v>
      </c>
      <c r="I242" s="2" t="n">
        <v>0.004123132503997724</v>
      </c>
      <c r="J242" s="40" t="inlineStr">
        <is>
          <t>crop and rice measures</t>
        </is>
      </c>
    </row>
    <row r="243" ht="15.75" customHeight="1" s="120">
      <c r="A243" s="2" t="inlineStr">
        <is>
          <t>AGRICULTURE</t>
        </is>
      </c>
      <c r="B243" s="2" t="inlineStr">
        <is>
          <t>CROP</t>
        </is>
      </c>
      <c r="C243" s="2" t="n">
        <v>2035</v>
      </c>
      <c r="D243" s="2" t="inlineStr">
        <is>
          <t>United States</t>
        </is>
      </c>
      <c r="E243" s="2" t="inlineStr">
        <is>
          <t>USA</t>
        </is>
      </c>
      <c r="F243" s="2" t="inlineStr">
        <is>
          <t>Split Fertilization</t>
        </is>
      </c>
      <c r="G243" s="2" t="n">
        <v>-411</v>
      </c>
      <c r="H243" s="2" t="n">
        <v>0.0240865331143141</v>
      </c>
      <c r="I243" s="2" t="n">
        <v>0.02141923246742697</v>
      </c>
      <c r="J243" s="40" t="inlineStr">
        <is>
          <t>crop and rice measures</t>
        </is>
      </c>
    </row>
    <row r="244" ht="15.75" customHeight="1" s="120">
      <c r="A244" s="2" t="inlineStr">
        <is>
          <t>AGRICULTURE</t>
        </is>
      </c>
      <c r="B244" s="2" t="inlineStr">
        <is>
          <t>CROP</t>
        </is>
      </c>
      <c r="C244" s="2" t="n">
        <v>2035</v>
      </c>
      <c r="D244" s="2" t="inlineStr">
        <is>
          <t>United States</t>
        </is>
      </c>
      <c r="E244" s="2" t="inlineStr">
        <is>
          <t>USA</t>
        </is>
      </c>
      <c r="F244" s="2" t="inlineStr">
        <is>
          <t>No Till</t>
        </is>
      </c>
      <c r="G244" s="2" t="n">
        <v>-325</v>
      </c>
      <c r="H244" s="2" t="n">
        <v>0.297277212142944</v>
      </c>
      <c r="I244" s="2" t="n">
        <v>0.2643572524089938</v>
      </c>
      <c r="J244" s="40" t="inlineStr">
        <is>
          <t>crop and rice measures</t>
        </is>
      </c>
    </row>
    <row r="245" ht="15.75" customHeight="1" s="120">
      <c r="A245" s="2" t="inlineStr">
        <is>
          <t>AGRICULTURE</t>
        </is>
      </c>
      <c r="B245" s="2" t="inlineStr">
        <is>
          <t>CROP</t>
        </is>
      </c>
      <c r="C245" s="2" t="n">
        <v>2035</v>
      </c>
      <c r="D245" s="2" t="inlineStr">
        <is>
          <t>United States</t>
        </is>
      </c>
      <c r="E245" s="2" t="inlineStr">
        <is>
          <t>USA</t>
        </is>
      </c>
      <c r="F245" s="2" t="inlineStr">
        <is>
          <t>Split Fertilization</t>
        </is>
      </c>
      <c r="G245" s="2" t="n">
        <v>-294</v>
      </c>
      <c r="H245" s="2" t="n">
        <v>0.0050149927847087</v>
      </c>
      <c r="I245" s="2" t="n">
        <v>0.00445964123472418</v>
      </c>
      <c r="J245" s="40" t="inlineStr">
        <is>
          <t>crop and rice measures</t>
        </is>
      </c>
    </row>
    <row r="246" ht="15.75" customHeight="1" s="120">
      <c r="A246" s="2" t="inlineStr">
        <is>
          <t>AGRICULTURE</t>
        </is>
      </c>
      <c r="B246" s="2" t="inlineStr">
        <is>
          <t>CROP</t>
        </is>
      </c>
      <c r="C246" s="2" t="n">
        <v>2035</v>
      </c>
      <c r="D246" s="2" t="inlineStr">
        <is>
          <t>United States</t>
        </is>
      </c>
      <c r="E246" s="2" t="inlineStr">
        <is>
          <t>USA</t>
        </is>
      </c>
      <c r="F246" s="2" t="inlineStr">
        <is>
          <t>No Till</t>
        </is>
      </c>
      <c r="G246" s="2" t="n">
        <v>-242</v>
      </c>
      <c r="H246" s="2" t="n">
        <v>0.429793864488601</v>
      </c>
      <c r="I246" s="2" t="n">
        <v>0.3821992419110042</v>
      </c>
      <c r="J246" s="40" t="inlineStr">
        <is>
          <t>crop and rice measures</t>
        </is>
      </c>
    </row>
    <row r="247" ht="15.75" customHeight="1" s="120">
      <c r="A247" s="2" t="inlineStr">
        <is>
          <t>AGRICULTURE</t>
        </is>
      </c>
      <c r="B247" s="2" t="inlineStr">
        <is>
          <t>CROP</t>
        </is>
      </c>
      <c r="C247" s="2" t="n">
        <v>2035</v>
      </c>
      <c r="D247" s="2" t="inlineStr">
        <is>
          <t>United States</t>
        </is>
      </c>
      <c r="E247" s="2" t="inlineStr">
        <is>
          <t>USA</t>
        </is>
      </c>
      <c r="F247" s="2" t="inlineStr">
        <is>
          <t>Split Fertilization</t>
        </is>
      </c>
      <c r="G247" s="2" t="n">
        <v>-230</v>
      </c>
      <c r="H247" s="2" t="n">
        <v>0.0005959009868093</v>
      </c>
      <c r="I247" s="2" t="n">
        <v>0.0005299119513572634</v>
      </c>
      <c r="J247" s="40" t="inlineStr">
        <is>
          <t>crop and rice measures</t>
        </is>
      </c>
    </row>
    <row r="248" ht="15.75" customHeight="1" s="120">
      <c r="A248" s="2" t="inlineStr">
        <is>
          <t>AGRICULTURE</t>
        </is>
      </c>
      <c r="B248" s="2" t="inlineStr">
        <is>
          <t>CROP</t>
        </is>
      </c>
      <c r="C248" s="2" t="n">
        <v>2035</v>
      </c>
      <c r="D248" s="2" t="inlineStr">
        <is>
          <t>United States</t>
        </is>
      </c>
      <c r="E248" s="2" t="inlineStr">
        <is>
          <t>USA</t>
        </is>
      </c>
      <c r="F248" s="2" t="inlineStr">
        <is>
          <t>No Till</t>
        </is>
      </c>
      <c r="G248" s="2" t="n">
        <v>-195</v>
      </c>
      <c r="H248" s="2" t="n">
        <v>0.0183624681085348</v>
      </c>
      <c r="I248" s="2" t="n">
        <v>0.01632904043208631</v>
      </c>
      <c r="J248" s="40" t="inlineStr">
        <is>
          <t>crop and rice measures</t>
        </is>
      </c>
    </row>
    <row r="249" ht="15.75" customHeight="1" s="120">
      <c r="A249" s="2" t="inlineStr">
        <is>
          <t>AGRICULTURE</t>
        </is>
      </c>
      <c r="B249" s="2" t="inlineStr">
        <is>
          <t>CROP</t>
        </is>
      </c>
      <c r="C249" s="2" t="n">
        <v>2035</v>
      </c>
      <c r="D249" s="2" t="inlineStr">
        <is>
          <t>United States</t>
        </is>
      </c>
      <c r="E249" s="2" t="inlineStr">
        <is>
          <t>USA</t>
        </is>
      </c>
      <c r="F249" s="2" t="inlineStr">
        <is>
          <t>No Till</t>
        </is>
      </c>
      <c r="G249" s="2" t="n">
        <v>-180</v>
      </c>
      <c r="H249" s="2" t="n">
        <v>0.0080515798181295</v>
      </c>
      <c r="I249" s="2" t="n">
        <v>0.007159961918806434</v>
      </c>
      <c r="J249" s="40" t="inlineStr">
        <is>
          <t>crop and rice measures</t>
        </is>
      </c>
    </row>
    <row r="250" ht="15.75" customHeight="1" s="120">
      <c r="A250" s="2" t="inlineStr">
        <is>
          <t>AGRICULTURE</t>
        </is>
      </c>
      <c r="B250" s="2" t="inlineStr">
        <is>
          <t>CROP</t>
        </is>
      </c>
      <c r="C250" s="2" t="n">
        <v>2035</v>
      </c>
      <c r="D250" s="2" t="inlineStr">
        <is>
          <t>United States</t>
        </is>
      </c>
      <c r="E250" s="2" t="inlineStr">
        <is>
          <t>USA</t>
        </is>
      </c>
      <c r="F250" s="2" t="inlineStr">
        <is>
          <t>No Till</t>
        </is>
      </c>
      <c r="G250" s="2" t="n">
        <v>-121</v>
      </c>
      <c r="H250" s="2" t="n">
        <v>0.101524390280246</v>
      </c>
      <c r="I250" s="2" t="n">
        <v>0.09028175645726573</v>
      </c>
      <c r="J250" s="40" t="inlineStr">
        <is>
          <t>crop and rice measures</t>
        </is>
      </c>
    </row>
    <row r="251" ht="15.75" customHeight="1" s="120">
      <c r="A251" s="2" t="inlineStr">
        <is>
          <t>AGRICULTURE</t>
        </is>
      </c>
      <c r="B251" s="2" t="inlineStr">
        <is>
          <t>CROP</t>
        </is>
      </c>
      <c r="C251" s="2" t="n">
        <v>2035</v>
      </c>
      <c r="D251" s="2" t="inlineStr">
        <is>
          <t>United States</t>
        </is>
      </c>
      <c r="E251" s="2" t="inlineStr">
        <is>
          <t>USA</t>
        </is>
      </c>
      <c r="F251" s="2" t="inlineStr">
        <is>
          <t>No Till</t>
        </is>
      </c>
      <c r="G251" s="2" t="n">
        <v>-116</v>
      </c>
      <c r="H251" s="2" t="n">
        <v>0.006011996883899</v>
      </c>
      <c r="I251" s="2" t="n">
        <v>0.005346238839708843</v>
      </c>
      <c r="J251" s="40" t="inlineStr">
        <is>
          <t>crop and rice measures</t>
        </is>
      </c>
    </row>
    <row r="252" ht="15.75" customHeight="1" s="120">
      <c r="A252" s="2" t="inlineStr">
        <is>
          <t>AGRICULTURE</t>
        </is>
      </c>
      <c r="B252" s="2" t="inlineStr">
        <is>
          <t>CROP</t>
        </is>
      </c>
      <c r="C252" s="2" t="n">
        <v>2035</v>
      </c>
      <c r="D252" s="2" t="inlineStr">
        <is>
          <t>United States</t>
        </is>
      </c>
      <c r="E252" s="2" t="inlineStr">
        <is>
          <t>USA</t>
        </is>
      </c>
      <c r="F252" s="2" t="inlineStr">
        <is>
          <t>Split Fertilization</t>
        </is>
      </c>
      <c r="G252" s="2" t="n">
        <v>-105</v>
      </c>
      <c r="H252" s="2" t="n">
        <v>0.0002668889937922</v>
      </c>
      <c r="I252" s="2" t="n">
        <v>0.0002373341723319899</v>
      </c>
      <c r="J252" s="40" t="inlineStr">
        <is>
          <t>crop and rice measures</t>
        </is>
      </c>
    </row>
    <row r="253" ht="15.75" customHeight="1" s="120">
      <c r="A253" s="2" t="inlineStr">
        <is>
          <t>AGRICULTURE</t>
        </is>
      </c>
      <c r="B253" s="2" t="inlineStr">
        <is>
          <t>CROP</t>
        </is>
      </c>
      <c r="C253" s="2" t="n">
        <v>2035</v>
      </c>
      <c r="D253" s="2" t="inlineStr">
        <is>
          <t>United States</t>
        </is>
      </c>
      <c r="E253" s="2" t="inlineStr">
        <is>
          <t>USA</t>
        </is>
      </c>
      <c r="F253" s="2" t="inlineStr">
        <is>
          <t>No Till</t>
        </is>
      </c>
      <c r="G253" s="2" t="n">
        <v>-70</v>
      </c>
      <c r="H253" s="2" t="n">
        <v>0.0732144713401794</v>
      </c>
      <c r="I253" s="2" t="n">
        <v>0.06510682854076356</v>
      </c>
      <c r="J253" s="40" t="inlineStr">
        <is>
          <t>crop and rice measures</t>
        </is>
      </c>
    </row>
    <row r="254" ht="15.75" customHeight="1" s="120">
      <c r="A254" s="2" t="inlineStr">
        <is>
          <t>AGRICULTURE</t>
        </is>
      </c>
      <c r="B254" s="2" t="inlineStr">
        <is>
          <t>CROP</t>
        </is>
      </c>
      <c r="C254" s="2" t="n">
        <v>2035</v>
      </c>
      <c r="D254" s="2" t="inlineStr">
        <is>
          <t>United States</t>
        </is>
      </c>
      <c r="E254" s="2" t="inlineStr">
        <is>
          <t>USA</t>
        </is>
      </c>
      <c r="F254" s="2" t="inlineStr">
        <is>
          <t>No Till</t>
        </is>
      </c>
      <c r="G254" s="2" t="n">
        <v>-60</v>
      </c>
      <c r="H254" s="2" t="n">
        <v>0.0546744354069233</v>
      </c>
      <c r="I254" s="2" t="n">
        <v>0.04861988383501568</v>
      </c>
      <c r="J254" s="40" t="inlineStr">
        <is>
          <t>crop and rice measures</t>
        </is>
      </c>
    </row>
    <row r="255" ht="15.75" customHeight="1" s="120">
      <c r="A255" s="2" t="inlineStr">
        <is>
          <t>AGRICULTURE</t>
        </is>
      </c>
      <c r="B255" s="2" t="inlineStr">
        <is>
          <t>CROP</t>
        </is>
      </c>
      <c r="C255" s="2" t="n">
        <v>2035</v>
      </c>
      <c r="D255" s="2" t="inlineStr">
        <is>
          <t>United States</t>
        </is>
      </c>
      <c r="E255" s="2" t="inlineStr">
        <is>
          <t>USA</t>
        </is>
      </c>
      <c r="F255" s="2" t="inlineStr">
        <is>
          <t>20% Reduced Fertilizer</t>
        </is>
      </c>
      <c r="G255" s="2" t="n">
        <v>0</v>
      </c>
      <c r="H255" s="2" t="n">
        <v>4.28499555587768</v>
      </c>
      <c r="I255" s="2" t="n">
        <v>3.810482625193239</v>
      </c>
      <c r="J255" s="40" t="inlineStr">
        <is>
          <t>crop and rice measures</t>
        </is>
      </c>
    </row>
    <row r="256" ht="15.75" customHeight="1" s="120">
      <c r="A256" s="2" t="inlineStr">
        <is>
          <t>AGRICULTURE</t>
        </is>
      </c>
      <c r="B256" s="2" t="inlineStr">
        <is>
          <t>CROP</t>
        </is>
      </c>
      <c r="C256" s="2" t="n">
        <v>2035</v>
      </c>
      <c r="D256" s="2" t="inlineStr">
        <is>
          <t>United States</t>
        </is>
      </c>
      <c r="E256" s="2" t="inlineStr">
        <is>
          <t>USA</t>
        </is>
      </c>
      <c r="F256" s="2" t="inlineStr">
        <is>
          <t>No Till</t>
        </is>
      </c>
      <c r="G256" s="2" t="n">
        <v>83</v>
      </c>
      <c r="H256" s="2" t="n">
        <v>0.0152155887335539</v>
      </c>
      <c r="I256" s="2" t="n">
        <v>0.01353064098789189</v>
      </c>
      <c r="J256" s="40" t="inlineStr">
        <is>
          <t>crop and rice measures</t>
        </is>
      </c>
    </row>
    <row r="257" ht="15.75" customHeight="1" s="120">
      <c r="A257" s="2" t="inlineStr">
        <is>
          <t>AGRICULTURE</t>
        </is>
      </c>
      <c r="B257" s="2" t="inlineStr">
        <is>
          <t>CROP</t>
        </is>
      </c>
      <c r="C257" s="2" t="n">
        <v>2035</v>
      </c>
      <c r="D257" s="2" t="inlineStr">
        <is>
          <t>United States</t>
        </is>
      </c>
      <c r="E257" s="2" t="inlineStr">
        <is>
          <t>USA</t>
        </is>
      </c>
      <c r="F257" s="2" t="inlineStr">
        <is>
          <t>No Till</t>
        </is>
      </c>
      <c r="G257" s="2" t="n">
        <v>179</v>
      </c>
      <c r="H257" s="2" t="n">
        <v>0.0008129120105878</v>
      </c>
      <c r="I257" s="2" t="n">
        <v>0.0007228915530394865</v>
      </c>
      <c r="J257" s="40" t="inlineStr">
        <is>
          <t>crop and rice measures</t>
        </is>
      </c>
    </row>
    <row r="258" ht="15.75" customHeight="1" s="120">
      <c r="A258" s="2" t="inlineStr">
        <is>
          <t>AGRICULTURE</t>
        </is>
      </c>
      <c r="B258" s="2" t="inlineStr">
        <is>
          <t>CROP</t>
        </is>
      </c>
      <c r="C258" s="2" t="n">
        <v>2035</v>
      </c>
      <c r="D258" s="2" t="inlineStr">
        <is>
          <t>United States</t>
        </is>
      </c>
      <c r="E258" s="2" t="inlineStr">
        <is>
          <t>USA</t>
        </is>
      </c>
      <c r="F258" s="2" t="inlineStr">
        <is>
          <t>20% Reduced Fertilizer</t>
        </is>
      </c>
      <c r="G258" s="2" t="n">
        <v>187</v>
      </c>
      <c r="H258" s="2" t="n">
        <v>0.46728977560997</v>
      </c>
      <c r="I258" s="2" t="n">
        <v>0.4155429212638995</v>
      </c>
      <c r="J258" s="40" t="inlineStr">
        <is>
          <t>crop and rice measures</t>
        </is>
      </c>
    </row>
    <row r="259" ht="15.75" customHeight="1" s="120">
      <c r="A259" s="2" t="inlineStr">
        <is>
          <t>AGRICULTURE</t>
        </is>
      </c>
      <c r="B259" s="2" t="inlineStr">
        <is>
          <t>CROP</t>
        </is>
      </c>
      <c r="C259" s="2" t="n">
        <v>2035</v>
      </c>
      <c r="D259" s="2" t="inlineStr">
        <is>
          <t>United States</t>
        </is>
      </c>
      <c r="E259" s="2" t="inlineStr">
        <is>
          <t>USA</t>
        </is>
      </c>
      <c r="F259" s="2" t="inlineStr">
        <is>
          <t>No Till</t>
        </is>
      </c>
      <c r="G259" s="2" t="n">
        <v>196</v>
      </c>
      <c r="H259" s="2" t="n">
        <v>0.0021594238933176</v>
      </c>
      <c r="I259" s="2" t="n">
        <v>0.001920293059493839</v>
      </c>
      <c r="J259" s="40" t="inlineStr">
        <is>
          <t>crop and rice measures</t>
        </is>
      </c>
    </row>
    <row r="260" ht="15.75" customHeight="1" s="120">
      <c r="A260" s="2" t="inlineStr">
        <is>
          <t>AGRICULTURE</t>
        </is>
      </c>
      <c r="B260" s="2" t="inlineStr">
        <is>
          <t>CROP</t>
        </is>
      </c>
      <c r="C260" s="2" t="n">
        <v>2035</v>
      </c>
      <c r="D260" s="2" t="inlineStr">
        <is>
          <t>United States</t>
        </is>
      </c>
      <c r="E260" s="2" t="inlineStr">
        <is>
          <t>USA</t>
        </is>
      </c>
      <c r="F260" s="2" t="inlineStr">
        <is>
          <t>20% Reduced Fertilizer</t>
        </is>
      </c>
      <c r="G260" s="2" t="n">
        <v>206</v>
      </c>
      <c r="H260" s="2" t="n">
        <v>0.134269446134567</v>
      </c>
      <c r="I260" s="2" t="n">
        <v>0.1194006819653029</v>
      </c>
      <c r="J260" s="40" t="inlineStr">
        <is>
          <t>crop and rice measures</t>
        </is>
      </c>
    </row>
    <row r="261" ht="15.75" customHeight="1" s="120">
      <c r="A261" s="2" t="inlineStr">
        <is>
          <t>AGRICULTURE</t>
        </is>
      </c>
      <c r="B261" s="2" t="inlineStr">
        <is>
          <t>CROP</t>
        </is>
      </c>
      <c r="C261" s="2" t="n">
        <v>2035</v>
      </c>
      <c r="D261" s="2" t="inlineStr">
        <is>
          <t>United States</t>
        </is>
      </c>
      <c r="E261" s="2" t="inlineStr">
        <is>
          <t>USA</t>
        </is>
      </c>
      <c r="F261" s="2" t="inlineStr">
        <is>
          <t>20% Reduced Fertilizer</t>
        </is>
      </c>
      <c r="G261" s="2" t="n">
        <v>221</v>
      </c>
      <c r="H261" s="2" t="n">
        <v>0.474308967590332</v>
      </c>
      <c r="I261" s="2" t="n">
        <v>0.4217848201726107</v>
      </c>
      <c r="J261" s="40" t="inlineStr">
        <is>
          <t>crop and rice measures</t>
        </is>
      </c>
    </row>
    <row r="262" ht="15.75" customHeight="1" s="120">
      <c r="A262" s="2" t="inlineStr">
        <is>
          <t>AGRICULTURE</t>
        </is>
      </c>
      <c r="B262" s="2" t="inlineStr">
        <is>
          <t>CROP</t>
        </is>
      </c>
      <c r="C262" s="2" t="n">
        <v>2035</v>
      </c>
      <c r="D262" s="2" t="inlineStr">
        <is>
          <t>United States</t>
        </is>
      </c>
      <c r="E262" s="2" t="inlineStr">
        <is>
          <t>USA</t>
        </is>
      </c>
      <c r="F262" s="2" t="inlineStr">
        <is>
          <t>20% Reduced Fertilizer</t>
        </is>
      </c>
      <c r="G262" s="2" t="n">
        <v>235</v>
      </c>
      <c r="H262" s="2" t="n">
        <v>0.167576342821121</v>
      </c>
      <c r="I262" s="2" t="n">
        <v>0.1490192310322049</v>
      </c>
      <c r="J262" s="40" t="inlineStr">
        <is>
          <t>crop and rice measures</t>
        </is>
      </c>
    </row>
    <row r="263" ht="15.75" customHeight="1" s="120">
      <c r="A263" s="2" t="inlineStr">
        <is>
          <t>AGRICULTURE</t>
        </is>
      </c>
      <c r="B263" s="2" t="inlineStr">
        <is>
          <t>CROP</t>
        </is>
      </c>
      <c r="C263" s="2" t="n">
        <v>2035</v>
      </c>
      <c r="D263" s="2" t="inlineStr">
        <is>
          <t>United States</t>
        </is>
      </c>
      <c r="E263" s="2" t="inlineStr">
        <is>
          <t>USA</t>
        </is>
      </c>
      <c r="F263" s="2" t="inlineStr">
        <is>
          <t>20% Reduced Fertilizer</t>
        </is>
      </c>
      <c r="G263" s="2" t="n">
        <v>250</v>
      </c>
      <c r="H263" s="2" t="n">
        <v>0.0278908666223288</v>
      </c>
      <c r="I263" s="2" t="n">
        <v>0.02480228072119843</v>
      </c>
      <c r="J263" s="40" t="inlineStr">
        <is>
          <t>crop and rice measures</t>
        </is>
      </c>
    </row>
    <row r="264" ht="15.75" customHeight="1" s="120">
      <c r="A264" s="2" t="inlineStr">
        <is>
          <t>AGRICULTURE</t>
        </is>
      </c>
      <c r="B264" s="2" t="inlineStr">
        <is>
          <t>CROP</t>
        </is>
      </c>
      <c r="C264" s="2" t="n">
        <v>2035</v>
      </c>
      <c r="D264" s="2" t="inlineStr">
        <is>
          <t>United States</t>
        </is>
      </c>
      <c r="E264" s="2" t="inlineStr">
        <is>
          <t>USA</t>
        </is>
      </c>
      <c r="F264" s="2" t="inlineStr">
        <is>
          <t>Split Fertilization</t>
        </is>
      </c>
      <c r="G264" s="2" t="n">
        <v>297</v>
      </c>
      <c r="H264" s="2" t="n">
        <v>0.181719437241554</v>
      </c>
      <c r="I264" s="2" t="n">
        <v>0.1615961438557443</v>
      </c>
      <c r="J264" s="40" t="inlineStr">
        <is>
          <t>crop and rice measures</t>
        </is>
      </c>
    </row>
    <row r="265" ht="15.75" customHeight="1" s="120">
      <c r="A265" s="2" t="inlineStr">
        <is>
          <t>AGRICULTURE</t>
        </is>
      </c>
      <c r="B265" s="2" t="inlineStr">
        <is>
          <t>CROP</t>
        </is>
      </c>
      <c r="C265" s="2" t="n">
        <v>2035</v>
      </c>
      <c r="D265" s="2" t="inlineStr">
        <is>
          <t>United States</t>
        </is>
      </c>
      <c r="E265" s="2" t="inlineStr">
        <is>
          <t>USA</t>
        </is>
      </c>
      <c r="F265" s="2" t="inlineStr">
        <is>
          <t>Nitrification Inhibitor Fertilizer</t>
        </is>
      </c>
      <c r="G265" s="2" t="n">
        <v>412</v>
      </c>
      <c r="H265" s="2" t="n">
        <v>0.0065863518975675</v>
      </c>
      <c r="I265" s="2" t="n">
        <v>0.005856990781393918</v>
      </c>
      <c r="J265" s="40" t="inlineStr">
        <is>
          <t>crop and rice measures</t>
        </is>
      </c>
    </row>
    <row r="266" ht="15.75" customHeight="1" s="120">
      <c r="A266" s="2" t="inlineStr">
        <is>
          <t>AGRICULTURE</t>
        </is>
      </c>
      <c r="B266" s="2" t="inlineStr">
        <is>
          <t>CROP</t>
        </is>
      </c>
      <c r="C266" s="2" t="n">
        <v>2035</v>
      </c>
      <c r="D266" s="2" t="inlineStr">
        <is>
          <t>United States</t>
        </is>
      </c>
      <c r="E266" s="2" t="inlineStr">
        <is>
          <t>USA</t>
        </is>
      </c>
      <c r="F266" s="2" t="inlineStr">
        <is>
          <t>Split Fertilization</t>
        </is>
      </c>
      <c r="G266" s="2" t="n">
        <v>444</v>
      </c>
      <c r="H266" s="2" t="n">
        <v>0.0041802451014519</v>
      </c>
      <c r="I266" s="2" t="n">
        <v>0.003717332053304542</v>
      </c>
      <c r="J266" s="40" t="inlineStr">
        <is>
          <t>crop and rice measures</t>
        </is>
      </c>
    </row>
    <row r="267" ht="15.75" customHeight="1" s="120">
      <c r="A267" s="2" t="inlineStr">
        <is>
          <t>AGRICULTURE</t>
        </is>
      </c>
      <c r="B267" s="2" t="inlineStr">
        <is>
          <t>CROP</t>
        </is>
      </c>
      <c r="C267" s="2" t="n">
        <v>2035</v>
      </c>
      <c r="D267" s="2" t="inlineStr">
        <is>
          <t>United States</t>
        </is>
      </c>
      <c r="E267" s="2" t="inlineStr">
        <is>
          <t>USA</t>
        </is>
      </c>
      <c r="F267" s="2" t="inlineStr">
        <is>
          <t>Nitrification Inhibitor Fertilizer</t>
        </is>
      </c>
      <c r="G267" s="2" t="n">
        <v>535</v>
      </c>
      <c r="H267" s="2" t="n">
        <v>0.126802116632461</v>
      </c>
      <c r="I267" s="2" t="n">
        <v>0.1127602715020207</v>
      </c>
      <c r="J267" s="40" t="inlineStr">
        <is>
          <t>crop and rice measures</t>
        </is>
      </c>
    </row>
    <row r="268" ht="15.75" customHeight="1" s="120">
      <c r="A268" s="2" t="inlineStr">
        <is>
          <t>AGRICULTURE</t>
        </is>
      </c>
      <c r="B268" s="2" t="inlineStr">
        <is>
          <t>CROP</t>
        </is>
      </c>
      <c r="C268" s="2" t="n">
        <v>2035</v>
      </c>
      <c r="D268" s="2" t="inlineStr">
        <is>
          <t>United States</t>
        </is>
      </c>
      <c r="E268" s="2" t="inlineStr">
        <is>
          <t>USA</t>
        </is>
      </c>
      <c r="F268" s="2" t="inlineStr">
        <is>
          <t>20% Reduced Fertilizer</t>
        </is>
      </c>
      <c r="G268" s="2" t="n">
        <v>536</v>
      </c>
      <c r="H268" s="2" t="n">
        <v>0.0013979750219733</v>
      </c>
      <c r="I268" s="2" t="n">
        <v>0.001243165707459478</v>
      </c>
      <c r="J268" s="40" t="inlineStr">
        <is>
          <t>crop and rice measures</t>
        </is>
      </c>
    </row>
    <row r="269" ht="15.75" customHeight="1" s="120">
      <c r="A269" s="2" t="inlineStr">
        <is>
          <t>AGRICULTURE</t>
        </is>
      </c>
      <c r="B269" s="2" t="inlineStr">
        <is>
          <t>CROP</t>
        </is>
      </c>
      <c r="C269" s="2" t="n">
        <v>2035</v>
      </c>
      <c r="D269" s="2" t="inlineStr">
        <is>
          <t>United States</t>
        </is>
      </c>
      <c r="E269" s="2" t="inlineStr">
        <is>
          <t>USA</t>
        </is>
      </c>
      <c r="F269" s="2" t="inlineStr">
        <is>
          <t>Nitrification Inhibitor Fertilizer</t>
        </is>
      </c>
      <c r="G269" s="2" t="n">
        <v>551</v>
      </c>
      <c r="H269" s="2" t="n">
        <v>0.0150112807750702</v>
      </c>
      <c r="I269" s="2" t="n">
        <v>0.01334895773622015</v>
      </c>
      <c r="J269" s="40" t="inlineStr">
        <is>
          <t>crop and rice measures</t>
        </is>
      </c>
    </row>
    <row r="270" ht="15.75" customHeight="1" s="120">
      <c r="A270" s="2" t="inlineStr">
        <is>
          <t>AGRICULTURE</t>
        </is>
      </c>
      <c r="B270" s="2" t="inlineStr">
        <is>
          <t>CROP</t>
        </is>
      </c>
      <c r="C270" s="2" t="n">
        <v>2035</v>
      </c>
      <c r="D270" s="2" t="inlineStr">
        <is>
          <t>United States</t>
        </is>
      </c>
      <c r="E270" s="2" t="inlineStr">
        <is>
          <t>USA</t>
        </is>
      </c>
      <c r="F270" s="2" t="inlineStr">
        <is>
          <t>Nitrification Inhibitor Fertilizer</t>
        </is>
      </c>
      <c r="G270" s="2" t="n">
        <v>566</v>
      </c>
      <c r="H270" s="2" t="n">
        <v>0.0066148638725281</v>
      </c>
      <c r="I270" s="2" t="n">
        <v>0.00588234538999982</v>
      </c>
      <c r="J270" s="40" t="inlineStr">
        <is>
          <t>crop and rice measures</t>
        </is>
      </c>
    </row>
    <row r="271" ht="15.75" customHeight="1" s="120">
      <c r="A271" s="2" t="inlineStr">
        <is>
          <t>AGRICULTURE</t>
        </is>
      </c>
      <c r="B271" s="2" t="inlineStr">
        <is>
          <t>CROP</t>
        </is>
      </c>
      <c r="C271" s="2" t="n">
        <v>2035</v>
      </c>
      <c r="D271" s="2" t="inlineStr">
        <is>
          <t>United States</t>
        </is>
      </c>
      <c r="E271" s="2" t="inlineStr">
        <is>
          <t>USA</t>
        </is>
      </c>
      <c r="F271" s="2" t="inlineStr">
        <is>
          <t>Nitrification Inhibitor Fertilizer</t>
        </is>
      </c>
      <c r="G271" s="2" t="n">
        <v>623</v>
      </c>
      <c r="H271" s="2" t="n">
        <v>0.890658974647522</v>
      </c>
      <c r="I271" s="2" t="n">
        <v>0.7920289539650782</v>
      </c>
      <c r="J271" s="40" t="inlineStr">
        <is>
          <t>crop and rice measures</t>
        </is>
      </c>
    </row>
    <row r="272" ht="15.75" customHeight="1" s="120">
      <c r="A272" s="2" t="inlineStr">
        <is>
          <t>AGRICULTURE</t>
        </is>
      </c>
      <c r="B272" s="2" t="inlineStr">
        <is>
          <t>CROP</t>
        </is>
      </c>
      <c r="C272" s="2" t="n">
        <v>2035</v>
      </c>
      <c r="D272" s="2" t="inlineStr">
        <is>
          <t>United States</t>
        </is>
      </c>
      <c r="E272" s="2" t="inlineStr">
        <is>
          <t>USA</t>
        </is>
      </c>
      <c r="F272" s="2" t="inlineStr">
        <is>
          <t>Nitrification Inhibitor Fertilizer</t>
        </is>
      </c>
      <c r="G272" s="2" t="n">
        <v>640</v>
      </c>
      <c r="H272" s="2" t="n">
        <v>0.0426479913294315</v>
      </c>
      <c r="I272" s="2" t="n">
        <v>0.03792522718892399</v>
      </c>
      <c r="J272" s="40" t="inlineStr">
        <is>
          <t>crop and rice measures</t>
        </is>
      </c>
    </row>
    <row r="273" ht="15.75" customHeight="1" s="120">
      <c r="A273" s="2" t="inlineStr">
        <is>
          <t>AGRICULTURE</t>
        </is>
      </c>
      <c r="B273" s="2" t="inlineStr">
        <is>
          <t>CROP</t>
        </is>
      </c>
      <c r="C273" s="2" t="n">
        <v>2035</v>
      </c>
      <c r="D273" s="2" t="inlineStr">
        <is>
          <t>United States</t>
        </is>
      </c>
      <c r="E273" s="2" t="inlineStr">
        <is>
          <t>USA</t>
        </is>
      </c>
      <c r="F273" s="2" t="inlineStr">
        <is>
          <t>Nitrification Inhibitor Fertilizer</t>
        </is>
      </c>
      <c r="G273" s="2" t="n">
        <v>661</v>
      </c>
      <c r="H273" s="2" t="n">
        <v>0.03320237621665</v>
      </c>
      <c r="I273" s="2" t="n">
        <v>0.0295256030114505</v>
      </c>
      <c r="J273" s="40" t="inlineStr">
        <is>
          <t>crop and rice measures</t>
        </is>
      </c>
    </row>
    <row r="274" ht="15.75" customHeight="1" s="120">
      <c r="A274" s="2" t="inlineStr">
        <is>
          <t>AGRICULTURE</t>
        </is>
      </c>
      <c r="B274" s="2" t="inlineStr">
        <is>
          <t>CROP</t>
        </is>
      </c>
      <c r="C274" s="2" t="n">
        <v>2035</v>
      </c>
      <c r="D274" s="2" t="inlineStr">
        <is>
          <t>United States</t>
        </is>
      </c>
      <c r="E274" s="2" t="inlineStr">
        <is>
          <t>USA</t>
        </is>
      </c>
      <c r="F274" s="2" t="inlineStr">
        <is>
          <t>Nitrification Inhibitor Fertilizer</t>
        </is>
      </c>
      <c r="G274" s="2" t="n">
        <v>677</v>
      </c>
      <c r="H274" s="2" t="n">
        <v>0.0008160070283338</v>
      </c>
      <c r="I274" s="2" t="n">
        <v>0.0007256438339209967</v>
      </c>
      <c r="J274" s="40" t="inlineStr">
        <is>
          <t>crop and rice measures</t>
        </is>
      </c>
    </row>
    <row r="275" ht="15.75" customHeight="1" s="120">
      <c r="A275" s="2" t="inlineStr">
        <is>
          <t>AGRICULTURE</t>
        </is>
      </c>
      <c r="B275" s="2" t="inlineStr">
        <is>
          <t>CROP</t>
        </is>
      </c>
      <c r="C275" s="2" t="n">
        <v>2035</v>
      </c>
      <c r="D275" s="2" t="inlineStr">
        <is>
          <t>United States</t>
        </is>
      </c>
      <c r="E275" s="2" t="inlineStr">
        <is>
          <t>USA</t>
        </is>
      </c>
      <c r="F275" s="2" t="inlineStr">
        <is>
          <t>Nitrification Inhibitor Fertilizer</t>
        </is>
      </c>
      <c r="G275" s="2" t="n">
        <v>690</v>
      </c>
      <c r="H275" s="2" t="n">
        <v>0.440402269363403</v>
      </c>
      <c r="I275" s="2" t="n">
        <v>0.3916328905412812</v>
      </c>
      <c r="J275" s="40" t="inlineStr">
        <is>
          <t>crop and rice measures</t>
        </is>
      </c>
    </row>
    <row r="276" ht="15.75" customHeight="1" s="120">
      <c r="A276" s="2" t="inlineStr">
        <is>
          <t>AGRICULTURE</t>
        </is>
      </c>
      <c r="B276" s="2" t="inlineStr">
        <is>
          <t>CROP</t>
        </is>
      </c>
      <c r="C276" s="2" t="n">
        <v>2035</v>
      </c>
      <c r="D276" s="2" t="inlineStr">
        <is>
          <t>United States</t>
        </is>
      </c>
      <c r="E276" s="2" t="inlineStr">
        <is>
          <t>USA</t>
        </is>
      </c>
      <c r="F276" s="2" t="inlineStr">
        <is>
          <t>Nitrification Inhibitor Fertilizer</t>
        </is>
      </c>
      <c r="G276" s="2" t="n">
        <v>716</v>
      </c>
      <c r="H276" s="2" t="n">
        <v>0.0124733494594693</v>
      </c>
      <c r="I276" s="2" t="n">
        <v>0.01109207250590391</v>
      </c>
      <c r="J276" s="40" t="inlineStr">
        <is>
          <t>crop and rice measures</t>
        </is>
      </c>
    </row>
    <row r="277" ht="15.75" customHeight="1" s="120">
      <c r="A277" s="2" t="inlineStr">
        <is>
          <t>AGRICULTURE</t>
        </is>
      </c>
      <c r="B277" s="2" t="inlineStr">
        <is>
          <t>CROP</t>
        </is>
      </c>
      <c r="C277" s="2" t="n">
        <v>2035</v>
      </c>
      <c r="D277" s="2" t="inlineStr">
        <is>
          <t>United States</t>
        </is>
      </c>
      <c r="E277" s="2" t="inlineStr">
        <is>
          <t>USA</t>
        </is>
      </c>
      <c r="F277" s="2" t="inlineStr">
        <is>
          <t>20% Reduced Fertilizer</t>
        </is>
      </c>
      <c r="G277" s="2" t="n">
        <v>756</v>
      </c>
      <c r="H277" s="2" t="n">
        <v>0.0021139960736036</v>
      </c>
      <c r="I277" s="2" t="n">
        <v>0.001879895837264947</v>
      </c>
      <c r="J277" s="40" t="inlineStr">
        <is>
          <t>crop and rice measures</t>
        </is>
      </c>
    </row>
    <row r="278" ht="15.75" customHeight="1" s="120">
      <c r="A278" s="2" t="inlineStr">
        <is>
          <t>AGRICULTURE</t>
        </is>
      </c>
      <c r="B278" s="2" t="inlineStr">
        <is>
          <t>CROP</t>
        </is>
      </c>
      <c r="C278" s="2" t="n">
        <v>2035</v>
      </c>
      <c r="D278" s="2" t="inlineStr">
        <is>
          <t>United States</t>
        </is>
      </c>
      <c r="E278" s="2" t="inlineStr">
        <is>
          <t>USA</t>
        </is>
      </c>
      <c r="F278" s="2" t="inlineStr">
        <is>
          <t>Nitrification Inhibitor Fertilizer</t>
        </is>
      </c>
      <c r="G278" s="2" t="n">
        <v>874</v>
      </c>
      <c r="H278" s="2" t="n">
        <v>0.0010653750505298</v>
      </c>
      <c r="I278" s="2" t="n">
        <v>0.0009473972764778424</v>
      </c>
      <c r="J278" s="40" t="inlineStr">
        <is>
          <t>crop and rice measures</t>
        </is>
      </c>
    </row>
    <row r="279" ht="15.75" customHeight="1" s="120">
      <c r="A279" s="2" t="inlineStr">
        <is>
          <t>AGRICULTURE</t>
        </is>
      </c>
      <c r="B279" s="2" t="inlineStr">
        <is>
          <t>CROP</t>
        </is>
      </c>
      <c r="C279" s="2" t="n">
        <v>2035</v>
      </c>
      <c r="D279" s="2" t="inlineStr">
        <is>
          <t>United States</t>
        </is>
      </c>
      <c r="E279" s="2" t="inlineStr">
        <is>
          <t>USA</t>
        </is>
      </c>
      <c r="F279" s="2" t="inlineStr">
        <is>
          <t>20% Reduced Fertilizer</t>
        </is>
      </c>
      <c r="G279" s="2" t="n">
        <v>880</v>
      </c>
      <c r="H279" s="2" t="n">
        <v>0.0091602317988873</v>
      </c>
      <c r="I279" s="2" t="n">
        <v>0.008145843713775618</v>
      </c>
      <c r="J279" s="40" t="inlineStr">
        <is>
          <t>crop and rice measures</t>
        </is>
      </c>
    </row>
    <row r="280" ht="15.75" customHeight="1" s="120">
      <c r="A280" s="2" t="inlineStr">
        <is>
          <t>AGRICULTURE</t>
        </is>
      </c>
      <c r="B280" s="2" t="inlineStr">
        <is>
          <t>CROP</t>
        </is>
      </c>
      <c r="C280" s="2" t="n">
        <v>2035</v>
      </c>
      <c r="D280" s="2" t="inlineStr">
        <is>
          <t>United States</t>
        </is>
      </c>
      <c r="E280" s="2" t="inlineStr">
        <is>
          <t>USA</t>
        </is>
      </c>
      <c r="F280" s="2" t="inlineStr">
        <is>
          <t>20% Reduced Fertilizer</t>
        </is>
      </c>
      <c r="G280" s="2" t="n">
        <v>885</v>
      </c>
      <c r="H280" s="2" t="n">
        <v>0.0128138558939099</v>
      </c>
      <c r="I280" s="2" t="n">
        <v>0.01139487185196686</v>
      </c>
      <c r="J280" s="40" t="inlineStr">
        <is>
          <t>crop and rice measures</t>
        </is>
      </c>
    </row>
    <row r="281" ht="15.75" customHeight="1" s="120">
      <c r="A281" s="2" t="inlineStr">
        <is>
          <t>AGRICULTURE</t>
        </is>
      </c>
      <c r="B281" s="2" t="inlineStr">
        <is>
          <t>CROP</t>
        </is>
      </c>
      <c r="C281" s="2" t="n">
        <v>2035</v>
      </c>
      <c r="D281" s="2" t="inlineStr">
        <is>
          <t>United States</t>
        </is>
      </c>
      <c r="E281" s="2" t="inlineStr">
        <is>
          <t>USA</t>
        </is>
      </c>
      <c r="F281" s="2" t="inlineStr">
        <is>
          <t>Nitrification Inhibitor Fertilizer</t>
        </is>
      </c>
      <c r="G281" s="2" t="n">
        <v>1016</v>
      </c>
      <c r="H281" s="2" t="n">
        <v>0.0002681989863049</v>
      </c>
      <c r="I281" s="2" t="n">
        <v>0.0002384990985597265</v>
      </c>
      <c r="J281" s="40" t="inlineStr">
        <is>
          <t>crop and rice measures</t>
        </is>
      </c>
    </row>
    <row r="282" ht="15.75" customHeight="1" s="120">
      <c r="A282" s="2" t="inlineStr">
        <is>
          <t>AGRICULTURE</t>
        </is>
      </c>
      <c r="B282" s="2" t="inlineStr">
        <is>
          <t>CROP</t>
        </is>
      </c>
      <c r="C282" s="2" t="n">
        <v>2035</v>
      </c>
      <c r="D282" s="2" t="inlineStr">
        <is>
          <t>United States</t>
        </is>
      </c>
      <c r="E282" s="2" t="inlineStr">
        <is>
          <t>USA</t>
        </is>
      </c>
      <c r="F282" s="2" t="inlineStr">
        <is>
          <t>Nitrification Inhibitor Fertilizer</t>
        </is>
      </c>
      <c r="G282" s="2" t="n">
        <v>1238</v>
      </c>
      <c r="H282" s="2" t="n">
        <v>0.070933610200882</v>
      </c>
      <c r="I282" s="2" t="n">
        <v>0.06307854598400581</v>
      </c>
      <c r="J282" s="40" t="inlineStr">
        <is>
          <t>crop and rice measures</t>
        </is>
      </c>
    </row>
    <row r="283" ht="15.75" customHeight="1" s="120">
      <c r="A283" s="2" t="inlineStr">
        <is>
          <t>AGRICULTURE</t>
        </is>
      </c>
      <c r="B283" s="2" t="inlineStr">
        <is>
          <t>CROP</t>
        </is>
      </c>
      <c r="C283" s="2" t="n">
        <v>2035</v>
      </c>
      <c r="D283" s="2" t="inlineStr">
        <is>
          <t>United States</t>
        </is>
      </c>
      <c r="E283" s="2" t="inlineStr">
        <is>
          <t>USA</t>
        </is>
      </c>
      <c r="F283" s="2" t="inlineStr">
        <is>
          <t>20% Reduced Fertilizer</t>
        </is>
      </c>
      <c r="G283" s="2" t="n">
        <v>1274</v>
      </c>
      <c r="H283" s="2" t="n">
        <v>0.0003575570008252</v>
      </c>
      <c r="I283" s="2" t="n">
        <v>0.0003179617624787852</v>
      </c>
      <c r="J283" s="40" t="inlineStr">
        <is>
          <t>crop and rice measures</t>
        </is>
      </c>
    </row>
    <row r="284" ht="15.75" customHeight="1" s="120">
      <c r="A284" s="2" t="inlineStr">
        <is>
          <t>AGRICULTURE</t>
        </is>
      </c>
      <c r="B284" s="2" t="inlineStr">
        <is>
          <t>CROP</t>
        </is>
      </c>
      <c r="C284" s="2" t="n">
        <v>2035</v>
      </c>
      <c r="D284" s="2" t="inlineStr">
        <is>
          <t>United States</t>
        </is>
      </c>
      <c r="E284" s="2" t="inlineStr">
        <is>
          <t>USA</t>
        </is>
      </c>
      <c r="F284" s="2" t="inlineStr">
        <is>
          <t>20% Reduced Fertilizer</t>
        </is>
      </c>
      <c r="G284" s="2" t="n">
        <v>1299</v>
      </c>
      <c r="H284" s="2" t="n">
        <v>0.0298900958150625</v>
      </c>
      <c r="I284" s="2" t="n">
        <v>0.02658011876171665</v>
      </c>
      <c r="J284" s="40" t="inlineStr">
        <is>
          <t>crop and rice measures</t>
        </is>
      </c>
    </row>
    <row r="285" ht="15.75" customHeight="1" s="120">
      <c r="A285" s="2" t="inlineStr">
        <is>
          <t>AGRICULTURE</t>
        </is>
      </c>
      <c r="B285" s="2" t="inlineStr">
        <is>
          <t>CROP</t>
        </is>
      </c>
      <c r="C285" s="2" t="n">
        <v>2035</v>
      </c>
      <c r="D285" s="2" t="inlineStr">
        <is>
          <t>United States</t>
        </is>
      </c>
      <c r="E285" s="2" t="inlineStr">
        <is>
          <t>USA</t>
        </is>
      </c>
      <c r="F285" s="2" t="inlineStr">
        <is>
          <t>Nitrification Inhibitor Fertilizer</t>
        </is>
      </c>
      <c r="G285" s="2" t="n">
        <v>1452</v>
      </c>
      <c r="H285" s="2" t="n">
        <v>0.0060030929744244</v>
      </c>
      <c r="I285" s="2" t="n">
        <v>0.005338320933632437</v>
      </c>
      <c r="J285" s="40" t="inlineStr">
        <is>
          <t>crop and rice measures</t>
        </is>
      </c>
    </row>
    <row r="286" ht="15.75" customHeight="1" s="120">
      <c r="A286" s="2" t="inlineStr">
        <is>
          <t>AGRICULTURE</t>
        </is>
      </c>
      <c r="B286" s="2" t="inlineStr">
        <is>
          <t>CROP</t>
        </is>
      </c>
      <c r="C286" s="2" t="n">
        <v>2035</v>
      </c>
      <c r="D286" s="2" t="inlineStr">
        <is>
          <t>United States</t>
        </is>
      </c>
      <c r="E286" s="2" t="inlineStr">
        <is>
          <t>USA</t>
        </is>
      </c>
      <c r="F286" s="2" t="inlineStr">
        <is>
          <t>Nitrification Inhibitor Fertilizer</t>
        </is>
      </c>
      <c r="G286" s="2" t="n">
        <v>100000</v>
      </c>
      <c r="H286" s="54" t="n">
        <v>1e-12</v>
      </c>
      <c r="I286" s="2" t="n">
        <v>8.892617449664429e-13</v>
      </c>
      <c r="J286" s="40" t="inlineStr">
        <is>
          <t>crop and rice measures</t>
        </is>
      </c>
    </row>
    <row r="287" ht="15.75" customHeight="1" s="120">
      <c r="A287" s="2" t="inlineStr">
        <is>
          <t>AGRICULTURE</t>
        </is>
      </c>
      <c r="B287" s="2" t="inlineStr">
        <is>
          <t>CROP</t>
        </is>
      </c>
      <c r="C287" s="2" t="n">
        <v>2040</v>
      </c>
      <c r="D287" s="2" t="inlineStr">
        <is>
          <t>United States</t>
        </is>
      </c>
      <c r="E287" s="2" t="inlineStr">
        <is>
          <t>USA</t>
        </is>
      </c>
      <c r="F287" s="2" t="inlineStr">
        <is>
          <t>100% Residue Incorporation</t>
        </is>
      </c>
      <c r="G287" s="2" t="n">
        <v>-100000</v>
      </c>
      <c r="H287" s="2" t="n">
        <v>0</v>
      </c>
      <c r="I287" s="2" t="n">
        <v>0</v>
      </c>
      <c r="J287" s="40" t="inlineStr">
        <is>
          <t>crop and rice measures</t>
        </is>
      </c>
    </row>
    <row r="288" ht="15.75" customHeight="1" s="120">
      <c r="A288" s="2" t="inlineStr">
        <is>
          <t>AGRICULTURE</t>
        </is>
      </c>
      <c r="B288" s="2" t="inlineStr">
        <is>
          <t>CROP</t>
        </is>
      </c>
      <c r="C288" s="2" t="n">
        <v>2040</v>
      </c>
      <c r="D288" s="2" t="inlineStr">
        <is>
          <t>United States</t>
        </is>
      </c>
      <c r="E288" s="2" t="inlineStr">
        <is>
          <t>USA</t>
        </is>
      </c>
      <c r="F288" s="2" t="inlineStr">
        <is>
          <t>100% Residue Incorporation</t>
        </is>
      </c>
      <c r="G288" s="2" t="n">
        <v>-7206</v>
      </c>
      <c r="H288" s="2" t="n">
        <v>0.0001402479974786</v>
      </c>
      <c r="I288" s="2" t="n">
        <v>0.0001247171789658691</v>
      </c>
      <c r="J288" s="40" t="inlineStr">
        <is>
          <t>crop and rice measures</t>
        </is>
      </c>
    </row>
    <row r="289" ht="15.75" customHeight="1" s="120">
      <c r="A289" s="2" t="inlineStr">
        <is>
          <t>AGRICULTURE</t>
        </is>
      </c>
      <c r="B289" s="2" t="inlineStr">
        <is>
          <t>CROP</t>
        </is>
      </c>
      <c r="C289" s="2" t="n">
        <v>2040</v>
      </c>
      <c r="D289" s="2" t="inlineStr">
        <is>
          <t>United States</t>
        </is>
      </c>
      <c r="E289" s="2" t="inlineStr">
        <is>
          <t>USA</t>
        </is>
      </c>
      <c r="F289" s="2" t="inlineStr">
        <is>
          <t>100% Residue Incorporation</t>
        </is>
      </c>
      <c r="G289" s="2" t="n">
        <v>-7206</v>
      </c>
      <c r="H289" s="2" t="n">
        <v>0</v>
      </c>
      <c r="I289" s="2" t="n">
        <v>0</v>
      </c>
      <c r="J289" s="40" t="inlineStr">
        <is>
          <t>crop and rice measures</t>
        </is>
      </c>
    </row>
    <row r="290" ht="15.75" customHeight="1" s="120">
      <c r="A290" s="2" t="inlineStr">
        <is>
          <t>AGRICULTURE</t>
        </is>
      </c>
      <c r="B290" s="2" t="inlineStr">
        <is>
          <t>CROP</t>
        </is>
      </c>
      <c r="C290" s="2" t="n">
        <v>2040</v>
      </c>
      <c r="D290" s="2" t="inlineStr">
        <is>
          <t>United States</t>
        </is>
      </c>
      <c r="E290" s="2" t="inlineStr">
        <is>
          <t>USA</t>
        </is>
      </c>
      <c r="F290" s="2" t="inlineStr">
        <is>
          <t>Split Fertilization</t>
        </is>
      </c>
      <c r="G290" s="2" t="n">
        <v>-1700</v>
      </c>
      <c r="H290" s="2" t="n">
        <v>0.013215989805758</v>
      </c>
      <c r="I290" s="2" t="n">
        <v>0.01175247415612708</v>
      </c>
      <c r="J290" s="40" t="inlineStr">
        <is>
          <t>crop and rice measures</t>
        </is>
      </c>
    </row>
    <row r="291" ht="15.75" customHeight="1" s="120">
      <c r="A291" s="2" t="inlineStr">
        <is>
          <t>AGRICULTURE</t>
        </is>
      </c>
      <c r="B291" s="2" t="inlineStr">
        <is>
          <t>CROP</t>
        </is>
      </c>
      <c r="C291" s="2" t="n">
        <v>2040</v>
      </c>
      <c r="D291" s="2" t="inlineStr">
        <is>
          <t>United States</t>
        </is>
      </c>
      <c r="E291" s="2" t="inlineStr">
        <is>
          <t>USA</t>
        </is>
      </c>
      <c r="F291" s="2" t="inlineStr">
        <is>
          <t>20% Reduced Fertilizer</t>
        </is>
      </c>
      <c r="G291" s="2" t="n">
        <v>-1202</v>
      </c>
      <c r="H291" s="2" t="n">
        <v>0.0047170389443636</v>
      </c>
      <c r="I291" s="2" t="n">
        <v>0.004194682282739443</v>
      </c>
      <c r="J291" s="40" t="inlineStr">
        <is>
          <t>crop and rice measures</t>
        </is>
      </c>
    </row>
    <row r="292" ht="15.75" customHeight="1" s="120">
      <c r="A292" s="2" t="inlineStr">
        <is>
          <t>AGRICULTURE</t>
        </is>
      </c>
      <c r="B292" s="2" t="inlineStr">
        <is>
          <t>CROP</t>
        </is>
      </c>
      <c r="C292" s="2" t="n">
        <v>2040</v>
      </c>
      <c r="D292" s="2" t="inlineStr">
        <is>
          <t>United States</t>
        </is>
      </c>
      <c r="E292" s="2" t="inlineStr">
        <is>
          <t>USA</t>
        </is>
      </c>
      <c r="F292" s="2" t="inlineStr">
        <is>
          <t>Split Fertilization</t>
        </is>
      </c>
      <c r="G292" s="2" t="n">
        <v>-1049</v>
      </c>
      <c r="H292" s="2" t="n">
        <v>0.286944419145584</v>
      </c>
      <c r="I292" s="2" t="n">
        <v>0.2551686948777844</v>
      </c>
      <c r="J292" s="40" t="inlineStr">
        <is>
          <t>crop and rice measures</t>
        </is>
      </c>
    </row>
    <row r="293" ht="15.75" customHeight="1" s="120">
      <c r="A293" s="2" t="inlineStr">
        <is>
          <t>AGRICULTURE</t>
        </is>
      </c>
      <c r="B293" s="2" t="inlineStr">
        <is>
          <t>CROP</t>
        </is>
      </c>
      <c r="C293" s="2" t="n">
        <v>2040</v>
      </c>
      <c r="D293" s="2" t="inlineStr">
        <is>
          <t>United States</t>
        </is>
      </c>
      <c r="E293" s="2" t="inlineStr">
        <is>
          <t>USA</t>
        </is>
      </c>
      <c r="F293" s="2" t="inlineStr">
        <is>
          <t>Split Fertilization</t>
        </is>
      </c>
      <c r="G293" s="2" t="n">
        <v>-927</v>
      </c>
      <c r="H293" s="2" t="n">
        <v>0.048656303435564</v>
      </c>
      <c r="I293" s="2" t="n">
        <v>0.04326818929672638</v>
      </c>
      <c r="J293" s="40" t="inlineStr">
        <is>
          <t>crop and rice measures</t>
        </is>
      </c>
    </row>
    <row r="294" ht="15.75" customHeight="1" s="120">
      <c r="A294" s="2" t="inlineStr">
        <is>
          <t>AGRICULTURE</t>
        </is>
      </c>
      <c r="B294" s="2" t="inlineStr">
        <is>
          <t>CROP</t>
        </is>
      </c>
      <c r="C294" s="2" t="n">
        <v>2040</v>
      </c>
      <c r="D294" s="2" t="inlineStr">
        <is>
          <t>United States</t>
        </is>
      </c>
      <c r="E294" s="2" t="inlineStr">
        <is>
          <t>USA</t>
        </is>
      </c>
      <c r="F294" s="2" t="inlineStr">
        <is>
          <t>No Till</t>
        </is>
      </c>
      <c r="G294" s="2" t="n">
        <v>-887</v>
      </c>
      <c r="H294" s="2" t="n">
        <v>1.36340057849884</v>
      </c>
      <c r="I294" s="2" t="n">
        <v>1.212419977524136</v>
      </c>
      <c r="J294" s="40" t="inlineStr">
        <is>
          <t>crop and rice measures</t>
        </is>
      </c>
    </row>
    <row r="295" ht="15.75" customHeight="1" s="120">
      <c r="A295" s="2" t="inlineStr">
        <is>
          <t>AGRICULTURE</t>
        </is>
      </c>
      <c r="B295" s="2" t="inlineStr">
        <is>
          <t>CROP</t>
        </is>
      </c>
      <c r="C295" s="2" t="n">
        <v>2040</v>
      </c>
      <c r="D295" s="2" t="inlineStr">
        <is>
          <t>United States</t>
        </is>
      </c>
      <c r="E295" s="2" t="inlineStr">
        <is>
          <t>USA</t>
        </is>
      </c>
      <c r="F295" s="2" t="inlineStr">
        <is>
          <t>20% Reduced Fertilizer</t>
        </is>
      </c>
      <c r="G295" s="2" t="n">
        <v>-886</v>
      </c>
      <c r="H295" s="2" t="n">
        <v>0.183468028903007</v>
      </c>
      <c r="I295" s="2" t="n">
        <v>0.1631510995278418</v>
      </c>
      <c r="J295" s="40" t="inlineStr">
        <is>
          <t>crop and rice measures</t>
        </is>
      </c>
    </row>
    <row r="296" ht="15.75" customHeight="1" s="120">
      <c r="A296" s="2" t="inlineStr">
        <is>
          <t>AGRICULTURE</t>
        </is>
      </c>
      <c r="B296" s="2" t="inlineStr">
        <is>
          <t>CROP</t>
        </is>
      </c>
      <c r="C296" s="2" t="n">
        <v>2040</v>
      </c>
      <c r="D296" s="2" t="inlineStr">
        <is>
          <t>United States</t>
        </is>
      </c>
      <c r="E296" s="2" t="inlineStr">
        <is>
          <t>USA</t>
        </is>
      </c>
      <c r="F296" s="2" t="inlineStr">
        <is>
          <t>Split Fertilization</t>
        </is>
      </c>
      <c r="G296" s="2" t="n">
        <v>-862</v>
      </c>
      <c r="H296" s="2" t="n">
        <v>0.0502670034766197</v>
      </c>
      <c r="I296" s="2" t="n">
        <v>0.04470052322585309</v>
      </c>
      <c r="J296" s="40" t="inlineStr">
        <is>
          <t>crop and rice measures</t>
        </is>
      </c>
    </row>
    <row r="297" ht="15.75" customHeight="1" s="120">
      <c r="A297" s="2" t="inlineStr">
        <is>
          <t>AGRICULTURE</t>
        </is>
      </c>
      <c r="B297" s="2" t="inlineStr">
        <is>
          <t>CROP</t>
        </is>
      </c>
      <c r="C297" s="2" t="n">
        <v>2040</v>
      </c>
      <c r="D297" s="2" t="inlineStr">
        <is>
          <t>United States</t>
        </is>
      </c>
      <c r="E297" s="2" t="inlineStr">
        <is>
          <t>USA</t>
        </is>
      </c>
      <c r="F297" s="2" t="inlineStr">
        <is>
          <t>No Till</t>
        </is>
      </c>
      <c r="G297" s="2" t="n">
        <v>-811</v>
      </c>
      <c r="H297" s="2" t="n">
        <v>0.80362844467163</v>
      </c>
      <c r="I297" s="2" t="n">
        <v>0.7146360330133622</v>
      </c>
      <c r="J297" s="40" t="inlineStr">
        <is>
          <t>crop and rice measures</t>
        </is>
      </c>
    </row>
    <row r="298" ht="15.75" customHeight="1" s="120">
      <c r="A298" s="2" t="inlineStr">
        <is>
          <t>AGRICULTURE</t>
        </is>
      </c>
      <c r="B298" s="2" t="inlineStr">
        <is>
          <t>CROP</t>
        </is>
      </c>
      <c r="C298" s="2" t="n">
        <v>2040</v>
      </c>
      <c r="D298" s="2" t="inlineStr">
        <is>
          <t>United States</t>
        </is>
      </c>
      <c r="E298" s="2" t="inlineStr">
        <is>
          <t>USA</t>
        </is>
      </c>
      <c r="F298" s="2" t="inlineStr">
        <is>
          <t>Split Fertilization</t>
        </is>
      </c>
      <c r="G298" s="2" t="n">
        <v>-727</v>
      </c>
      <c r="H298" s="2" t="n">
        <v>0.0126620093360543</v>
      </c>
      <c r="I298" s="2" t="n">
        <v>0.01125984051696104</v>
      </c>
      <c r="J298" s="40" t="inlineStr">
        <is>
          <t>crop and rice measures</t>
        </is>
      </c>
    </row>
    <row r="299" ht="15.75" customHeight="1" s="120">
      <c r="A299" s="2" t="inlineStr">
        <is>
          <t>AGRICULTURE</t>
        </is>
      </c>
      <c r="B299" s="2" t="inlineStr">
        <is>
          <t>CROP</t>
        </is>
      </c>
      <c r="C299" s="2" t="n">
        <v>2040</v>
      </c>
      <c r="D299" s="2" t="inlineStr">
        <is>
          <t>United States</t>
        </is>
      </c>
      <c r="E299" s="2" t="inlineStr">
        <is>
          <t>USA</t>
        </is>
      </c>
      <c r="F299" s="2" t="inlineStr">
        <is>
          <t>No Till</t>
        </is>
      </c>
      <c r="G299" s="2" t="n">
        <v>-619</v>
      </c>
      <c r="H299" s="2" t="n">
        <v>0.0385175533592701</v>
      </c>
      <c r="I299" s="2" t="n">
        <v>0.03425218671210261</v>
      </c>
      <c r="J299" s="40" t="inlineStr">
        <is>
          <t>crop and rice measures</t>
        </is>
      </c>
    </row>
    <row r="300" ht="15.75" customHeight="1" s="120">
      <c r="A300" s="2" t="inlineStr">
        <is>
          <t>AGRICULTURE</t>
        </is>
      </c>
      <c r="B300" s="2" t="inlineStr">
        <is>
          <t>CROP</t>
        </is>
      </c>
      <c r="C300" s="2" t="n">
        <v>2040</v>
      </c>
      <c r="D300" s="2" t="inlineStr">
        <is>
          <t>United States</t>
        </is>
      </c>
      <c r="E300" s="2" t="inlineStr">
        <is>
          <t>USA</t>
        </is>
      </c>
      <c r="F300" s="2" t="inlineStr">
        <is>
          <t>Split Fertilization</t>
        </is>
      </c>
      <c r="G300" s="2" t="n">
        <v>-594</v>
      </c>
      <c r="H300" s="2" t="n">
        <v>0.0046305991709232</v>
      </c>
      <c r="I300" s="2" t="n">
        <v>0.004117814698975329</v>
      </c>
      <c r="J300" s="40" t="inlineStr">
        <is>
          <t>crop and rice measures</t>
        </is>
      </c>
    </row>
    <row r="301" ht="15.75" customHeight="1" s="120">
      <c r="A301" s="2" t="inlineStr">
        <is>
          <t>AGRICULTURE</t>
        </is>
      </c>
      <c r="B301" s="2" t="inlineStr">
        <is>
          <t>CROP</t>
        </is>
      </c>
      <c r="C301" s="2" t="n">
        <v>2040</v>
      </c>
      <c r="D301" s="2" t="inlineStr">
        <is>
          <t>United States</t>
        </is>
      </c>
      <c r="E301" s="2" t="inlineStr">
        <is>
          <t>USA</t>
        </is>
      </c>
      <c r="F301" s="2" t="inlineStr">
        <is>
          <t>Split Fertilization</t>
        </is>
      </c>
      <c r="G301" s="2" t="n">
        <v>-451</v>
      </c>
      <c r="H301" s="2" t="n">
        <v>0.0236201863735914</v>
      </c>
      <c r="I301" s="2" t="n">
        <v>0.02100452815101249</v>
      </c>
      <c r="J301" s="40" t="inlineStr">
        <is>
          <t>crop and rice measures</t>
        </is>
      </c>
    </row>
    <row r="302" ht="15.75" customHeight="1" s="120">
      <c r="A302" s="2" t="inlineStr">
        <is>
          <t>AGRICULTURE</t>
        </is>
      </c>
      <c r="B302" s="2" t="inlineStr">
        <is>
          <t>CROP</t>
        </is>
      </c>
      <c r="C302" s="2" t="n">
        <v>2040</v>
      </c>
      <c r="D302" s="2" t="inlineStr">
        <is>
          <t>United States</t>
        </is>
      </c>
      <c r="E302" s="2" t="inlineStr">
        <is>
          <t>USA</t>
        </is>
      </c>
      <c r="F302" s="2" t="inlineStr">
        <is>
          <t>No Till</t>
        </is>
      </c>
      <c r="G302" s="2" t="n">
        <v>-344</v>
      </c>
      <c r="H302" s="2" t="n">
        <v>0.297311812639236</v>
      </c>
      <c r="I302" s="2" t="n">
        <v>0.2643880213067031</v>
      </c>
      <c r="J302" s="40" t="inlineStr">
        <is>
          <t>crop and rice measures</t>
        </is>
      </c>
    </row>
    <row r="303" ht="15.75" customHeight="1" s="120">
      <c r="A303" s="2" t="inlineStr">
        <is>
          <t>AGRICULTURE</t>
        </is>
      </c>
      <c r="B303" s="2" t="inlineStr">
        <is>
          <t>CROP</t>
        </is>
      </c>
      <c r="C303" s="2" t="n">
        <v>2040</v>
      </c>
      <c r="D303" s="2" t="inlineStr">
        <is>
          <t>United States</t>
        </is>
      </c>
      <c r="E303" s="2" t="inlineStr">
        <is>
          <t>USA</t>
        </is>
      </c>
      <c r="F303" s="2" t="inlineStr">
        <is>
          <t>Split Fertilization</t>
        </is>
      </c>
      <c r="G303" s="2" t="n">
        <v>-320</v>
      </c>
      <c r="H303" s="2" t="n">
        <v>0.0048782927915454</v>
      </c>
      <c r="I303" s="2" t="n">
        <v>0.004338079160266882</v>
      </c>
      <c r="J303" s="40" t="inlineStr">
        <is>
          <t>crop and rice measures</t>
        </is>
      </c>
    </row>
    <row r="304" ht="15.75" customHeight="1" s="120">
      <c r="A304" s="2" t="inlineStr">
        <is>
          <t>AGRICULTURE</t>
        </is>
      </c>
      <c r="B304" s="2" t="inlineStr">
        <is>
          <t>CROP</t>
        </is>
      </c>
      <c r="C304" s="2" t="n">
        <v>2040</v>
      </c>
      <c r="D304" s="2" t="inlineStr">
        <is>
          <t>United States</t>
        </is>
      </c>
      <c r="E304" s="2" t="inlineStr">
        <is>
          <t>USA</t>
        </is>
      </c>
      <c r="F304" s="2" t="inlineStr">
        <is>
          <t>No Till</t>
        </is>
      </c>
      <c r="G304" s="2" t="n">
        <v>-267</v>
      </c>
      <c r="H304" s="2" t="n">
        <v>0.417778581380844</v>
      </c>
      <c r="I304" s="2" t="n">
        <v>0.3715145102883344</v>
      </c>
      <c r="J304" s="40" t="inlineStr">
        <is>
          <t>crop and rice measures</t>
        </is>
      </c>
    </row>
    <row r="305" ht="15.75" customHeight="1" s="120">
      <c r="A305" s="2" t="inlineStr">
        <is>
          <t>AGRICULTURE</t>
        </is>
      </c>
      <c r="B305" s="2" t="inlineStr">
        <is>
          <t>CROP</t>
        </is>
      </c>
      <c r="C305" s="2" t="n">
        <v>2040</v>
      </c>
      <c r="D305" s="2" t="inlineStr">
        <is>
          <t>United States</t>
        </is>
      </c>
      <c r="E305" s="2" t="inlineStr">
        <is>
          <t>USA</t>
        </is>
      </c>
      <c r="F305" s="2" t="inlineStr">
        <is>
          <t>Split Fertilization</t>
        </is>
      </c>
      <c r="G305" s="2" t="n">
        <v>-241</v>
      </c>
      <c r="H305" s="2" t="n">
        <v>0.0005888050072825999</v>
      </c>
      <c r="I305" s="2" t="n">
        <v>0.000523601768221104</v>
      </c>
      <c r="J305" s="40" t="inlineStr">
        <is>
          <t>crop and rice measures</t>
        </is>
      </c>
    </row>
    <row r="306" ht="15.75" customHeight="1" s="120">
      <c r="A306" s="2" t="inlineStr">
        <is>
          <t>AGRICULTURE</t>
        </is>
      </c>
      <c r="B306" s="2" t="inlineStr">
        <is>
          <t>CROP</t>
        </is>
      </c>
      <c r="C306" s="2" t="n">
        <v>2040</v>
      </c>
      <c r="D306" s="2" t="inlineStr">
        <is>
          <t>United States</t>
        </is>
      </c>
      <c r="E306" s="2" t="inlineStr">
        <is>
          <t>USA</t>
        </is>
      </c>
      <c r="F306" s="2" t="inlineStr">
        <is>
          <t>No Till</t>
        </is>
      </c>
      <c r="G306" s="2" t="n">
        <v>-212</v>
      </c>
      <c r="H306" s="2" t="n">
        <v>0.0183871705085039</v>
      </c>
      <c r="I306" s="2" t="n">
        <v>0.0163510073313877</v>
      </c>
      <c r="J306" s="40" t="inlineStr">
        <is>
          <t>crop and rice measures</t>
        </is>
      </c>
    </row>
    <row r="307" ht="15.75" customHeight="1" s="120">
      <c r="A307" s="2" t="inlineStr">
        <is>
          <t>AGRICULTURE</t>
        </is>
      </c>
      <c r="B307" s="2" t="inlineStr">
        <is>
          <t>CROP</t>
        </is>
      </c>
      <c r="C307" s="2" t="n">
        <v>2040</v>
      </c>
      <c r="D307" s="2" t="inlineStr">
        <is>
          <t>United States</t>
        </is>
      </c>
      <c r="E307" s="2" t="inlineStr">
        <is>
          <t>USA</t>
        </is>
      </c>
      <c r="F307" s="2" t="inlineStr">
        <is>
          <t>No Till</t>
        </is>
      </c>
      <c r="G307" s="2" t="n">
        <v>-192</v>
      </c>
      <c r="H307" s="2" t="n">
        <v>0.007987248711288</v>
      </c>
      <c r="I307" s="2" t="n">
        <v>0.007102754726480939</v>
      </c>
      <c r="J307" s="40" t="inlineStr">
        <is>
          <t>crop and rice measures</t>
        </is>
      </c>
    </row>
    <row r="308" ht="15.75" customHeight="1" s="120">
      <c r="A308" s="2" t="inlineStr">
        <is>
          <t>AGRICULTURE</t>
        </is>
      </c>
      <c r="B308" s="2" t="inlineStr">
        <is>
          <t>CROP</t>
        </is>
      </c>
      <c r="C308" s="2" t="n">
        <v>2040</v>
      </c>
      <c r="D308" s="2" t="inlineStr">
        <is>
          <t>United States</t>
        </is>
      </c>
      <c r="E308" s="2" t="inlineStr">
        <is>
          <t>USA</t>
        </is>
      </c>
      <c r="F308" s="2" t="inlineStr">
        <is>
          <t>No Till</t>
        </is>
      </c>
      <c r="G308" s="2" t="n">
        <v>-134</v>
      </c>
      <c r="H308" s="2" t="n">
        <v>0.0986886844038963</v>
      </c>
      <c r="I308" s="2" t="n">
        <v>0.08776007170145141</v>
      </c>
      <c r="J308" s="40" t="inlineStr">
        <is>
          <t>crop and rice measures</t>
        </is>
      </c>
    </row>
    <row r="309" ht="15.75" customHeight="1" s="120">
      <c r="A309" s="2" t="inlineStr">
        <is>
          <t>AGRICULTURE</t>
        </is>
      </c>
      <c r="B309" s="2" t="inlineStr">
        <is>
          <t>CROP</t>
        </is>
      </c>
      <c r="C309" s="2" t="n">
        <v>2040</v>
      </c>
      <c r="D309" s="2" t="inlineStr">
        <is>
          <t>United States</t>
        </is>
      </c>
      <c r="E309" s="2" t="inlineStr">
        <is>
          <t>USA</t>
        </is>
      </c>
      <c r="F309" s="2" t="inlineStr">
        <is>
          <t>No Till</t>
        </is>
      </c>
      <c r="G309" s="2" t="n">
        <v>-125</v>
      </c>
      <c r="H309" s="2" t="n">
        <v>0.0059257932007313</v>
      </c>
      <c r="I309" s="2" t="n">
        <v>0.005269581201992599</v>
      </c>
      <c r="J309" s="40" t="inlineStr">
        <is>
          <t>crop and rice measures</t>
        </is>
      </c>
    </row>
    <row r="310" ht="15.75" customHeight="1" s="120">
      <c r="A310" s="2" t="inlineStr">
        <is>
          <t>AGRICULTURE</t>
        </is>
      </c>
      <c r="B310" s="2" t="inlineStr">
        <is>
          <t>CROP</t>
        </is>
      </c>
      <c r="C310" s="2" t="n">
        <v>2040</v>
      </c>
      <c r="D310" s="2" t="inlineStr">
        <is>
          <t>United States</t>
        </is>
      </c>
      <c r="E310" s="2" t="inlineStr">
        <is>
          <t>USA</t>
        </is>
      </c>
      <c r="F310" s="2" t="inlineStr">
        <is>
          <t>Split Fertilization</t>
        </is>
      </c>
      <c r="G310" s="2" t="n">
        <v>-113</v>
      </c>
      <c r="H310" s="2" t="n">
        <v>0.0002635669952724</v>
      </c>
      <c r="I310" s="2" t="n">
        <v>0.0002343800461314966</v>
      </c>
      <c r="J310" s="40" t="inlineStr">
        <is>
          <t>crop and rice measures</t>
        </is>
      </c>
    </row>
    <row r="311" ht="15.75" customHeight="1" s="120">
      <c r="A311" s="2" t="inlineStr">
        <is>
          <t>AGRICULTURE</t>
        </is>
      </c>
      <c r="B311" s="2" t="inlineStr">
        <is>
          <t>CROP</t>
        </is>
      </c>
      <c r="C311" s="2" t="n">
        <v>2040</v>
      </c>
      <c r="D311" s="2" t="inlineStr">
        <is>
          <t>United States</t>
        </is>
      </c>
      <c r="E311" s="2" t="inlineStr">
        <is>
          <t>USA</t>
        </is>
      </c>
      <c r="F311" s="2" t="inlineStr">
        <is>
          <t>No Till</t>
        </is>
      </c>
      <c r="G311" s="2" t="n">
        <v>-73</v>
      </c>
      <c r="H311" s="2" t="n">
        <v>0.0721120089292526</v>
      </c>
      <c r="I311" s="2" t="n">
        <v>0.06412645089346287</v>
      </c>
      <c r="J311" s="40" t="inlineStr">
        <is>
          <t>crop and rice measures</t>
        </is>
      </c>
    </row>
    <row r="312" ht="15.75" customHeight="1" s="120">
      <c r="A312" s="2" t="inlineStr">
        <is>
          <t>AGRICULTURE</t>
        </is>
      </c>
      <c r="B312" s="2" t="inlineStr">
        <is>
          <t>CROP</t>
        </is>
      </c>
      <c r="C312" s="2" t="n">
        <v>2040</v>
      </c>
      <c r="D312" s="2" t="inlineStr">
        <is>
          <t>United States</t>
        </is>
      </c>
      <c r="E312" s="2" t="inlineStr">
        <is>
          <t>USA</t>
        </is>
      </c>
      <c r="F312" s="2" t="inlineStr">
        <is>
          <t>No Till</t>
        </is>
      </c>
      <c r="G312" s="2" t="n">
        <v>-66</v>
      </c>
      <c r="H312" s="2" t="n">
        <v>0.0528033562004566</v>
      </c>
      <c r="I312" s="2" t="n">
        <v>0.04695600467490268</v>
      </c>
      <c r="J312" s="40" t="inlineStr">
        <is>
          <t>crop and rice measures</t>
        </is>
      </c>
    </row>
    <row r="313" ht="15.75" customHeight="1" s="120">
      <c r="A313" s="2" t="inlineStr">
        <is>
          <t>AGRICULTURE</t>
        </is>
      </c>
      <c r="B313" s="2" t="inlineStr">
        <is>
          <t>CROP</t>
        </is>
      </c>
      <c r="C313" s="2" t="n">
        <v>2040</v>
      </c>
      <c r="D313" s="2" t="inlineStr">
        <is>
          <t>United States</t>
        </is>
      </c>
      <c r="E313" s="2" t="inlineStr">
        <is>
          <t>USA</t>
        </is>
      </c>
      <c r="F313" s="2" t="inlineStr">
        <is>
          <t>20% Reduced Fertilizer</t>
        </is>
      </c>
      <c r="G313" s="2" t="n">
        <v>0</v>
      </c>
      <c r="H313" s="2" t="n">
        <v>4.3403525352478</v>
      </c>
      <c r="I313" s="2" t="n">
        <v>3.859709469263983</v>
      </c>
      <c r="J313" s="40" t="inlineStr">
        <is>
          <t>crop and rice measures</t>
        </is>
      </c>
    </row>
    <row r="314" ht="15.75" customHeight="1" s="120">
      <c r="A314" s="2" t="inlineStr">
        <is>
          <t>AGRICULTURE</t>
        </is>
      </c>
      <c r="B314" s="2" t="inlineStr">
        <is>
          <t>CROP</t>
        </is>
      </c>
      <c r="C314" s="2" t="n">
        <v>2040</v>
      </c>
      <c r="D314" s="2" t="inlineStr">
        <is>
          <t>United States</t>
        </is>
      </c>
      <c r="E314" s="2" t="inlineStr">
        <is>
          <t>USA</t>
        </is>
      </c>
      <c r="F314" s="2" t="inlineStr">
        <is>
          <t>No Till</t>
        </is>
      </c>
      <c r="G314" s="2" t="n">
        <v>91</v>
      </c>
      <c r="H314" s="2" t="n">
        <v>0.0146703980863094</v>
      </c>
      <c r="I314" s="2" t="n">
        <v>0.01304582380158386</v>
      </c>
      <c r="J314" s="40" t="inlineStr">
        <is>
          <t>crop and rice measures</t>
        </is>
      </c>
    </row>
    <row r="315" ht="15.75" customHeight="1" s="120">
      <c r="A315" s="2" t="inlineStr">
        <is>
          <t>AGRICULTURE</t>
        </is>
      </c>
      <c r="B315" s="2" t="inlineStr">
        <is>
          <t>CROP</t>
        </is>
      </c>
      <c r="C315" s="2" t="n">
        <v>2040</v>
      </c>
      <c r="D315" s="2" t="inlineStr">
        <is>
          <t>United States</t>
        </is>
      </c>
      <c r="E315" s="2" t="inlineStr">
        <is>
          <t>USA</t>
        </is>
      </c>
      <c r="F315" s="2" t="inlineStr">
        <is>
          <t>No Till</t>
        </is>
      </c>
      <c r="G315" s="2" t="n">
        <v>194</v>
      </c>
      <c r="H315" s="2" t="n">
        <v>0.0007970210281201</v>
      </c>
      <c r="I315" s="2" t="n">
        <v>0.0007087603102410285</v>
      </c>
      <c r="J315" s="40" t="inlineStr">
        <is>
          <t>crop and rice measures</t>
        </is>
      </c>
    </row>
    <row r="316" ht="15.75" customHeight="1" s="120">
      <c r="A316" s="2" t="inlineStr">
        <is>
          <t>AGRICULTURE</t>
        </is>
      </c>
      <c r="B316" s="2" t="inlineStr">
        <is>
          <t>CROP</t>
        </is>
      </c>
      <c r="C316" s="2" t="n">
        <v>2040</v>
      </c>
      <c r="D316" s="2" t="inlineStr">
        <is>
          <t>United States</t>
        </is>
      </c>
      <c r="E316" s="2" t="inlineStr">
        <is>
          <t>USA</t>
        </is>
      </c>
      <c r="F316" s="2" t="inlineStr">
        <is>
          <t>20% Reduced Fertilizer</t>
        </is>
      </c>
      <c r="G316" s="2" t="n">
        <v>205</v>
      </c>
      <c r="H316" s="2" t="n">
        <v>0.458830833435058</v>
      </c>
      <c r="I316" s="2" t="n">
        <v>0.408020707584867</v>
      </c>
      <c r="J316" s="40" t="inlineStr">
        <is>
          <t>crop and rice measures</t>
        </is>
      </c>
    </row>
    <row r="317" ht="15.75" customHeight="1" s="120">
      <c r="A317" s="2" t="inlineStr">
        <is>
          <t>AGRICULTURE</t>
        </is>
      </c>
      <c r="B317" s="2" t="inlineStr">
        <is>
          <t>CROP</t>
        </is>
      </c>
      <c r="C317" s="2" t="n">
        <v>2040</v>
      </c>
      <c r="D317" s="2" t="inlineStr">
        <is>
          <t>United States</t>
        </is>
      </c>
      <c r="E317" s="2" t="inlineStr">
        <is>
          <t>USA</t>
        </is>
      </c>
      <c r="F317" s="2" t="inlineStr">
        <is>
          <t>No Till</t>
        </is>
      </c>
      <c r="G317" s="2" t="n">
        <v>207</v>
      </c>
      <c r="H317" s="2" t="n">
        <v>0.0021193320862949</v>
      </c>
      <c r="I317" s="2" t="n">
        <v>0.001884640949221975</v>
      </c>
      <c r="J317" s="40" t="inlineStr">
        <is>
          <t>crop and rice measures</t>
        </is>
      </c>
    </row>
    <row r="318" ht="15.75" customHeight="1" s="120">
      <c r="A318" s="2" t="inlineStr">
        <is>
          <t>AGRICULTURE</t>
        </is>
      </c>
      <c r="B318" s="2" t="inlineStr">
        <is>
          <t>CROP</t>
        </is>
      </c>
      <c r="C318" s="2" t="n">
        <v>2040</v>
      </c>
      <c r="D318" s="2" t="inlineStr">
        <is>
          <t>United States</t>
        </is>
      </c>
      <c r="E318" s="2" t="inlineStr">
        <is>
          <t>USA</t>
        </is>
      </c>
      <c r="F318" s="2" t="inlineStr">
        <is>
          <t>20% Reduced Fertilizer</t>
        </is>
      </c>
      <c r="G318" s="2" t="n">
        <v>218</v>
      </c>
      <c r="H318" s="2" t="n">
        <v>0.134208410978317</v>
      </c>
      <c r="I318" s="2" t="n">
        <v>0.1193464057357517</v>
      </c>
      <c r="J318" s="40" t="inlineStr">
        <is>
          <t>crop and rice measures</t>
        </is>
      </c>
    </row>
    <row r="319" ht="15.75" customHeight="1" s="120">
      <c r="A319" s="2" t="inlineStr">
        <is>
          <t>AGRICULTURE</t>
        </is>
      </c>
      <c r="B319" s="2" t="inlineStr">
        <is>
          <t>CROP</t>
        </is>
      </c>
      <c r="C319" s="2" t="n">
        <v>2040</v>
      </c>
      <c r="D319" s="2" t="inlineStr">
        <is>
          <t>United States</t>
        </is>
      </c>
      <c r="E319" s="2" t="inlineStr">
        <is>
          <t>USA</t>
        </is>
      </c>
      <c r="F319" s="2" t="inlineStr">
        <is>
          <t>20% Reduced Fertilizer</t>
        </is>
      </c>
      <c r="G319" s="2" t="n">
        <v>232</v>
      </c>
      <c r="H319" s="2" t="n">
        <v>0.478913426399231</v>
      </c>
      <c r="I319" s="2" t="n">
        <v>0.4258793892476383</v>
      </c>
      <c r="J319" s="40" t="inlineStr">
        <is>
          <t>crop and rice measures</t>
        </is>
      </c>
    </row>
    <row r="320" ht="15.75" customHeight="1" s="120">
      <c r="A320" s="2" t="inlineStr">
        <is>
          <t>AGRICULTURE</t>
        </is>
      </c>
      <c r="B320" s="2" t="inlineStr">
        <is>
          <t>CROP</t>
        </is>
      </c>
      <c r="C320" s="2" t="n">
        <v>2040</v>
      </c>
      <c r="D320" s="2" t="inlineStr">
        <is>
          <t>United States</t>
        </is>
      </c>
      <c r="E320" s="2" t="inlineStr">
        <is>
          <t>USA</t>
        </is>
      </c>
      <c r="F320" s="2" t="inlineStr">
        <is>
          <t>20% Reduced Fertilizer</t>
        </is>
      </c>
      <c r="G320" s="2" t="n">
        <v>257</v>
      </c>
      <c r="H320" s="2" t="n">
        <v>0.164555683732032</v>
      </c>
      <c r="I320" s="2" t="n">
        <v>0.1463330744596929</v>
      </c>
      <c r="J320" s="40" t="inlineStr">
        <is>
          <t>crop and rice measures</t>
        </is>
      </c>
    </row>
    <row r="321" ht="15.75" customHeight="1" s="120">
      <c r="A321" s="2" t="inlineStr">
        <is>
          <t>AGRICULTURE</t>
        </is>
      </c>
      <c r="B321" s="2" t="inlineStr">
        <is>
          <t>CROP</t>
        </is>
      </c>
      <c r="C321" s="2" t="n">
        <v>2040</v>
      </c>
      <c r="D321" s="2" t="inlineStr">
        <is>
          <t>United States</t>
        </is>
      </c>
      <c r="E321" s="2" t="inlineStr">
        <is>
          <t>USA</t>
        </is>
      </c>
      <c r="F321" s="2" t="inlineStr">
        <is>
          <t>20% Reduced Fertilizer</t>
        </is>
      </c>
      <c r="G321" s="2" t="n">
        <v>261</v>
      </c>
      <c r="H321" s="2" t="n">
        <v>0.0276146810501814</v>
      </c>
      <c r="I321" s="2" t="n">
        <v>0.02455667945737608</v>
      </c>
      <c r="J321" s="40" t="inlineStr">
        <is>
          <t>crop and rice measures</t>
        </is>
      </c>
    </row>
    <row r="322" ht="15.75" customHeight="1" s="120">
      <c r="A322" s="2" t="inlineStr">
        <is>
          <t>AGRICULTURE</t>
        </is>
      </c>
      <c r="B322" s="2" t="inlineStr">
        <is>
          <t>CROP</t>
        </is>
      </c>
      <c r="C322" s="2" t="n">
        <v>2040</v>
      </c>
      <c r="D322" s="2" t="inlineStr">
        <is>
          <t>United States</t>
        </is>
      </c>
      <c r="E322" s="2" t="inlineStr">
        <is>
          <t>USA</t>
        </is>
      </c>
      <c r="F322" s="2" t="inlineStr">
        <is>
          <t>Split Fertilization</t>
        </is>
      </c>
      <c r="G322" s="2" t="n">
        <v>315</v>
      </c>
      <c r="H322" s="2" t="n">
        <v>0.175128027796745</v>
      </c>
      <c r="I322" s="2" t="n">
        <v>0.1557346555910652</v>
      </c>
      <c r="J322" s="40" t="inlineStr">
        <is>
          <t>crop and rice measures</t>
        </is>
      </c>
    </row>
    <row r="323" ht="15.75" customHeight="1" s="120">
      <c r="A323" s="2" t="inlineStr">
        <is>
          <t>AGRICULTURE</t>
        </is>
      </c>
      <c r="B323" s="2" t="inlineStr">
        <is>
          <t>CROP</t>
        </is>
      </c>
      <c r="C323" s="2" t="n">
        <v>2040</v>
      </c>
      <c r="D323" s="2" t="inlineStr">
        <is>
          <t>United States</t>
        </is>
      </c>
      <c r="E323" s="2" t="inlineStr">
        <is>
          <t>USA</t>
        </is>
      </c>
      <c r="F323" s="2" t="inlineStr">
        <is>
          <t>Nitrification Inhibitor Fertilizer</t>
        </is>
      </c>
      <c r="G323" s="2" t="n">
        <v>426</v>
      </c>
      <c r="H323" s="2" t="n">
        <v>0.0065786549821496</v>
      </c>
      <c r="I323" s="2" t="n">
        <v>0.005850146208958537</v>
      </c>
      <c r="J323" s="40" t="inlineStr">
        <is>
          <t>crop and rice measures</t>
        </is>
      </c>
    </row>
    <row r="324" ht="15.75" customHeight="1" s="120">
      <c r="A324" s="2" t="inlineStr">
        <is>
          <t>AGRICULTURE</t>
        </is>
      </c>
      <c r="B324" s="2" t="inlineStr">
        <is>
          <t>CROP</t>
        </is>
      </c>
      <c r="C324" s="2" t="n">
        <v>2040</v>
      </c>
      <c r="D324" s="2" t="inlineStr">
        <is>
          <t>United States</t>
        </is>
      </c>
      <c r="E324" s="2" t="inlineStr">
        <is>
          <t>USA</t>
        </is>
      </c>
      <c r="F324" s="2" t="inlineStr">
        <is>
          <t>Split Fertilization</t>
        </is>
      </c>
      <c r="G324" s="2" t="n">
        <v>481</v>
      </c>
      <c r="H324" s="2" t="n">
        <v>0.0041858679614961</v>
      </c>
      <c r="I324" s="2" t="n">
        <v>0.003722332247639149</v>
      </c>
      <c r="J324" s="40" t="inlineStr">
        <is>
          <t>crop and rice measures</t>
        </is>
      </c>
    </row>
    <row r="325" ht="15.75" customHeight="1" s="120">
      <c r="A325" s="2" t="inlineStr">
        <is>
          <t>AGRICULTURE</t>
        </is>
      </c>
      <c r="B325" s="2" t="inlineStr">
        <is>
          <t>CROP</t>
        </is>
      </c>
      <c r="C325" s="2" t="n">
        <v>2040</v>
      </c>
      <c r="D325" s="2" t="inlineStr">
        <is>
          <t>United States</t>
        </is>
      </c>
      <c r="E325" s="2" t="inlineStr">
        <is>
          <t>USA</t>
        </is>
      </c>
      <c r="F325" s="2" t="inlineStr">
        <is>
          <t>Nitrification Inhibitor Fertilizer</t>
        </is>
      </c>
      <c r="G325" s="2" t="n">
        <v>552</v>
      </c>
      <c r="H325" s="2" t="n">
        <v>0.127901270985603</v>
      </c>
      <c r="I325" s="2" t="n">
        <v>0.1137377074200832</v>
      </c>
      <c r="J325" s="40" t="inlineStr">
        <is>
          <t>crop and rice measures</t>
        </is>
      </c>
    </row>
    <row r="326" ht="15.75" customHeight="1" s="120">
      <c r="A326" s="2" t="inlineStr">
        <is>
          <t>AGRICULTURE</t>
        </is>
      </c>
      <c r="B326" s="2" t="inlineStr">
        <is>
          <t>CROP</t>
        </is>
      </c>
      <c r="C326" s="2" t="n">
        <v>2040</v>
      </c>
      <c r="D326" s="2" t="inlineStr">
        <is>
          <t>United States</t>
        </is>
      </c>
      <c r="E326" s="2" t="inlineStr">
        <is>
          <t>USA</t>
        </is>
      </c>
      <c r="F326" s="2" t="inlineStr">
        <is>
          <t>20% Reduced Fertilizer</t>
        </is>
      </c>
      <c r="G326" s="2" t="n">
        <v>559</v>
      </c>
      <c r="H326" s="2" t="n">
        <v>0.0013855679426342</v>
      </c>
      <c r="I326" s="2" t="n">
        <v>0.001232132566436453</v>
      </c>
      <c r="J326" s="40" t="inlineStr">
        <is>
          <t>crop and rice measures</t>
        </is>
      </c>
    </row>
    <row r="327" ht="15.75" customHeight="1" s="120">
      <c r="A327" s="2" t="inlineStr">
        <is>
          <t>AGRICULTURE</t>
        </is>
      </c>
      <c r="B327" s="2" t="inlineStr">
        <is>
          <t>CROP</t>
        </is>
      </c>
      <c r="C327" s="2" t="n">
        <v>2040</v>
      </c>
      <c r="D327" s="2" t="inlineStr">
        <is>
          <t>United States</t>
        </is>
      </c>
      <c r="E327" s="2" t="inlineStr">
        <is>
          <t>USA</t>
        </is>
      </c>
      <c r="F327" s="2" t="inlineStr">
        <is>
          <t>Nitrification Inhibitor Fertilizer</t>
        </is>
      </c>
      <c r="G327" s="2" t="n">
        <v>564</v>
      </c>
      <c r="H327" s="2" t="n">
        <v>0.0146004678681493</v>
      </c>
      <c r="I327" s="2" t="n">
        <v>0.01298363753375693</v>
      </c>
      <c r="J327" s="40" t="inlineStr">
        <is>
          <t>crop and rice measures</t>
        </is>
      </c>
    </row>
    <row r="328" ht="15.75" customHeight="1" s="120">
      <c r="A328" s="2" t="inlineStr">
        <is>
          <t>AGRICULTURE</t>
        </is>
      </c>
      <c r="B328" s="2" t="inlineStr">
        <is>
          <t>CROP</t>
        </is>
      </c>
      <c r="C328" s="2" t="n">
        <v>2040</v>
      </c>
      <c r="D328" s="2" t="inlineStr">
        <is>
          <t>United States</t>
        </is>
      </c>
      <c r="E328" s="2" t="inlineStr">
        <is>
          <t>USA</t>
        </is>
      </c>
      <c r="F328" s="2" t="inlineStr">
        <is>
          <t>Nitrification Inhibitor Fertilizer</t>
        </is>
      </c>
      <c r="G328" s="2" t="n">
        <v>587</v>
      </c>
      <c r="H328" s="2" t="n">
        <v>0.006436481140554</v>
      </c>
      <c r="I328" s="2" t="n">
        <v>0.005723716450492651</v>
      </c>
      <c r="J328" s="40" t="inlineStr">
        <is>
          <t>crop and rice measures</t>
        </is>
      </c>
    </row>
    <row r="329" ht="15.75" customHeight="1" s="120">
      <c r="A329" s="2" t="inlineStr">
        <is>
          <t>AGRICULTURE</t>
        </is>
      </c>
      <c r="B329" s="2" t="inlineStr">
        <is>
          <t>CROP</t>
        </is>
      </c>
      <c r="C329" s="2" t="n">
        <v>2040</v>
      </c>
      <c r="D329" s="2" t="inlineStr">
        <is>
          <t>United States</t>
        </is>
      </c>
      <c r="E329" s="2" t="inlineStr">
        <is>
          <t>USA</t>
        </is>
      </c>
      <c r="F329" s="2" t="inlineStr">
        <is>
          <t>Nitrification Inhibitor Fertilizer</t>
        </is>
      </c>
      <c r="G329" s="2" t="n">
        <v>648</v>
      </c>
      <c r="H329" s="2" t="n">
        <v>0.901858210563659</v>
      </c>
      <c r="I329" s="2" t="n">
        <v>0.8019880060381531</v>
      </c>
      <c r="J329" s="40" t="inlineStr">
        <is>
          <t>crop and rice measures</t>
        </is>
      </c>
    </row>
    <row r="330" ht="15.75" customHeight="1" s="120">
      <c r="A330" s="2" t="inlineStr">
        <is>
          <t>AGRICULTURE</t>
        </is>
      </c>
      <c r="B330" s="2" t="inlineStr">
        <is>
          <t>CROP</t>
        </is>
      </c>
      <c r="C330" s="2" t="n">
        <v>2040</v>
      </c>
      <c r="D330" s="2" t="inlineStr">
        <is>
          <t>United States</t>
        </is>
      </c>
      <c r="E330" s="2" t="inlineStr">
        <is>
          <t>USA</t>
        </is>
      </c>
      <c r="F330" s="2" t="inlineStr">
        <is>
          <t>Nitrification Inhibitor Fertilizer</t>
        </is>
      </c>
      <c r="G330" s="2" t="n">
        <v>662</v>
      </c>
      <c r="H330" s="2" t="n">
        <v>0.0418456383049488</v>
      </c>
      <c r="I330" s="2" t="n">
        <v>0.03721172533829339</v>
      </c>
      <c r="J330" s="40" t="inlineStr">
        <is>
          <t>crop and rice measures</t>
        </is>
      </c>
    </row>
    <row r="331" ht="15.75" customHeight="1" s="120">
      <c r="A331" s="2" t="inlineStr">
        <is>
          <t>AGRICULTURE</t>
        </is>
      </c>
      <c r="B331" s="2" t="inlineStr">
        <is>
          <t>CROP</t>
        </is>
      </c>
      <c r="C331" s="2" t="n">
        <v>2040</v>
      </c>
      <c r="D331" s="2" t="inlineStr">
        <is>
          <t>United States</t>
        </is>
      </c>
      <c r="E331" s="2" t="inlineStr">
        <is>
          <t>USA</t>
        </is>
      </c>
      <c r="F331" s="2" t="inlineStr">
        <is>
          <t>Nitrification Inhibitor Fertilizer</t>
        </is>
      </c>
      <c r="G331" s="2" t="n">
        <v>678</v>
      </c>
      <c r="H331" s="2" t="n">
        <v>0.0331613123416901</v>
      </c>
      <c r="I331" s="2" t="n">
        <v>0.02948908647834858</v>
      </c>
      <c r="J331" s="40" t="inlineStr">
        <is>
          <t>crop and rice measures</t>
        </is>
      </c>
    </row>
    <row r="332" ht="15.75" customHeight="1" s="120">
      <c r="A332" s="2" t="inlineStr">
        <is>
          <t>AGRICULTURE</t>
        </is>
      </c>
      <c r="B332" s="2" t="inlineStr">
        <is>
          <t>CROP</t>
        </is>
      </c>
      <c r="C332" s="2" t="n">
        <v>2040</v>
      </c>
      <c r="D332" s="2" t="inlineStr">
        <is>
          <t>United States</t>
        </is>
      </c>
      <c r="E332" s="2" t="inlineStr">
        <is>
          <t>USA</t>
        </is>
      </c>
      <c r="F332" s="2" t="inlineStr">
        <is>
          <t>Nitrification Inhibitor Fertilizer</t>
        </is>
      </c>
      <c r="G332" s="2" t="n">
        <v>685</v>
      </c>
      <c r="H332" s="2" t="n">
        <v>0.0008066699956543999</v>
      </c>
      <c r="I332" s="2" t="n">
        <v>0.0007173407679477047</v>
      </c>
      <c r="J332" s="40" t="inlineStr">
        <is>
          <t>crop and rice measures</t>
        </is>
      </c>
    </row>
    <row r="333" ht="15.75" customHeight="1" s="120">
      <c r="A333" s="2" t="inlineStr">
        <is>
          <t>AGRICULTURE</t>
        </is>
      </c>
      <c r="B333" s="2" t="inlineStr">
        <is>
          <t>CROP</t>
        </is>
      </c>
      <c r="C333" s="2" t="n">
        <v>2040</v>
      </c>
      <c r="D333" s="2" t="inlineStr">
        <is>
          <t>United States</t>
        </is>
      </c>
      <c r="E333" s="2" t="inlineStr">
        <is>
          <t>USA</t>
        </is>
      </c>
      <c r="F333" s="2" t="inlineStr">
        <is>
          <t>Nitrification Inhibitor Fertilizer</t>
        </is>
      </c>
      <c r="G333" s="2" t="n">
        <v>713</v>
      </c>
      <c r="H333" s="2" t="n">
        <v>0.424427807331085</v>
      </c>
      <c r="I333" s="2" t="n">
        <v>0.3774274125595219</v>
      </c>
      <c r="J333" s="40" t="inlineStr">
        <is>
          <t>crop and rice measures</t>
        </is>
      </c>
    </row>
    <row r="334" ht="15.75" customHeight="1" s="120">
      <c r="A334" s="2" t="inlineStr">
        <is>
          <t>AGRICULTURE</t>
        </is>
      </c>
      <c r="B334" s="2" t="inlineStr">
        <is>
          <t>CROP</t>
        </is>
      </c>
      <c r="C334" s="2" t="n">
        <v>2040</v>
      </c>
      <c r="D334" s="2" t="inlineStr">
        <is>
          <t>United States</t>
        </is>
      </c>
      <c r="E334" s="2" t="inlineStr">
        <is>
          <t>USA</t>
        </is>
      </c>
      <c r="F334" s="2" t="inlineStr">
        <is>
          <t>Nitrification Inhibitor Fertilizer</t>
        </is>
      </c>
      <c r="G334" s="2" t="n">
        <v>752</v>
      </c>
      <c r="H334" s="2" t="n">
        <v>0.0124901281669736</v>
      </c>
      <c r="I334" s="2" t="n">
        <v>0.01110699316861746</v>
      </c>
      <c r="J334" s="40" t="inlineStr">
        <is>
          <t>crop and rice measures</t>
        </is>
      </c>
    </row>
    <row r="335" ht="15.75" customHeight="1" s="120">
      <c r="A335" s="2" t="inlineStr">
        <is>
          <t>AGRICULTURE</t>
        </is>
      </c>
      <c r="B335" s="2" t="inlineStr">
        <is>
          <t>CROP</t>
        </is>
      </c>
      <c r="C335" s="2" t="n">
        <v>2040</v>
      </c>
      <c r="D335" s="2" t="inlineStr">
        <is>
          <t>United States</t>
        </is>
      </c>
      <c r="E335" s="2" t="inlineStr">
        <is>
          <t>USA</t>
        </is>
      </c>
      <c r="F335" s="2" t="inlineStr">
        <is>
          <t>20% Reduced Fertilizer</t>
        </is>
      </c>
      <c r="G335" s="2" t="n">
        <v>811</v>
      </c>
      <c r="H335" s="2" t="n">
        <v>0.002094954950735</v>
      </c>
      <c r="I335" s="2" t="n">
        <v>0.001862963295116695</v>
      </c>
      <c r="J335" s="40" t="inlineStr">
        <is>
          <t>crop and rice measures</t>
        </is>
      </c>
    </row>
    <row r="336" ht="15.75" customHeight="1" s="120">
      <c r="A336" s="2" t="inlineStr">
        <is>
          <t>AGRICULTURE</t>
        </is>
      </c>
      <c r="B336" s="2" t="inlineStr">
        <is>
          <t>CROP</t>
        </is>
      </c>
      <c r="C336" s="2" t="n">
        <v>2040</v>
      </c>
      <c r="D336" s="2" t="inlineStr">
        <is>
          <t>United States</t>
        </is>
      </c>
      <c r="E336" s="2" t="inlineStr">
        <is>
          <t>USA</t>
        </is>
      </c>
      <c r="F336" s="2" t="inlineStr">
        <is>
          <t>Nitrification Inhibitor Fertilizer</t>
        </is>
      </c>
      <c r="G336" s="2" t="n">
        <v>901</v>
      </c>
      <c r="H336" s="2" t="n">
        <v>0.0010521890362725</v>
      </c>
      <c r="I336" s="2" t="n">
        <v>0.0009356714584302433</v>
      </c>
      <c r="J336" s="40" t="inlineStr">
        <is>
          <t>crop and rice measures</t>
        </is>
      </c>
    </row>
    <row r="337" ht="15.75" customHeight="1" s="120">
      <c r="A337" s="2" t="inlineStr">
        <is>
          <t>AGRICULTURE</t>
        </is>
      </c>
      <c r="B337" s="2" t="inlineStr">
        <is>
          <t>CROP</t>
        </is>
      </c>
      <c r="C337" s="2" t="n">
        <v>2040</v>
      </c>
      <c r="D337" s="2" t="inlineStr">
        <is>
          <t>United States</t>
        </is>
      </c>
      <c r="E337" s="2" t="inlineStr">
        <is>
          <t>USA</t>
        </is>
      </c>
      <c r="F337" s="2" t="inlineStr">
        <is>
          <t>20% Reduced Fertilizer</t>
        </is>
      </c>
      <c r="G337" s="2" t="n">
        <v>932</v>
      </c>
      <c r="H337" s="2" t="n">
        <v>0.009167061187326899</v>
      </c>
      <c r="I337" s="2" t="n">
        <v>0.008151916827656472</v>
      </c>
      <c r="J337" s="40" t="inlineStr">
        <is>
          <t>crop and rice measures</t>
        </is>
      </c>
    </row>
    <row r="338" ht="15.75" customHeight="1" s="120">
      <c r="A338" s="2" t="inlineStr">
        <is>
          <t>AGRICULTURE</t>
        </is>
      </c>
      <c r="B338" s="2" t="inlineStr">
        <is>
          <t>CROP</t>
        </is>
      </c>
      <c r="C338" s="2" t="n">
        <v>2040</v>
      </c>
      <c r="D338" s="2" t="inlineStr">
        <is>
          <t>United States</t>
        </is>
      </c>
      <c r="E338" s="2" t="inlineStr">
        <is>
          <t>USA</t>
        </is>
      </c>
      <c r="F338" s="2" t="inlineStr">
        <is>
          <t>20% Reduced Fertilizer</t>
        </is>
      </c>
      <c r="G338" s="2" t="n">
        <v>961</v>
      </c>
      <c r="H338" s="2" t="n">
        <v>0.0124950418248773</v>
      </c>
      <c r="I338" s="2" t="n">
        <v>0.01111136269661908</v>
      </c>
      <c r="J338" s="40" t="inlineStr">
        <is>
          <t>crop and rice measures</t>
        </is>
      </c>
    </row>
    <row r="339" ht="15.75" customHeight="1" s="120">
      <c r="A339" s="2" t="inlineStr">
        <is>
          <t>AGRICULTURE</t>
        </is>
      </c>
      <c r="B339" s="2" t="inlineStr">
        <is>
          <t>CROP</t>
        </is>
      </c>
      <c r="C339" s="2" t="n">
        <v>2040</v>
      </c>
      <c r="D339" s="2" t="inlineStr">
        <is>
          <t>United States</t>
        </is>
      </c>
      <c r="E339" s="2" t="inlineStr">
        <is>
          <t>USA</t>
        </is>
      </c>
      <c r="F339" s="2" t="inlineStr">
        <is>
          <t>Nitrification Inhibitor Fertilizer</t>
        </is>
      </c>
      <c r="G339" s="2" t="n">
        <v>1048</v>
      </c>
      <c r="H339" s="2" t="n">
        <v>0.000264917005552</v>
      </c>
      <c r="I339" s="2" t="n">
        <v>0.0002355805586284564</v>
      </c>
      <c r="J339" s="40" t="inlineStr">
        <is>
          <t>crop and rice measures</t>
        </is>
      </c>
    </row>
    <row r="340" ht="15.75" customHeight="1" s="120">
      <c r="A340" s="2" t="inlineStr">
        <is>
          <t>AGRICULTURE</t>
        </is>
      </c>
      <c r="B340" s="2" t="inlineStr">
        <is>
          <t>CROP</t>
        </is>
      </c>
      <c r="C340" s="2" t="n">
        <v>2040</v>
      </c>
      <c r="D340" s="2" t="inlineStr">
        <is>
          <t>United States</t>
        </is>
      </c>
      <c r="E340" s="2" t="inlineStr">
        <is>
          <t>USA</t>
        </is>
      </c>
      <c r="F340" s="2" t="inlineStr">
        <is>
          <t>Nitrification Inhibitor Fertilizer</t>
        </is>
      </c>
      <c r="G340" s="2" t="n">
        <v>1259</v>
      </c>
      <c r="H340" s="2" t="n">
        <v>0.0695679560303688</v>
      </c>
      <c r="I340" s="2" t="n">
        <v>0.06186412197331454</v>
      </c>
      <c r="J340" s="40" t="inlineStr">
        <is>
          <t>crop and rice measures</t>
        </is>
      </c>
    </row>
    <row r="341" ht="15.75" customHeight="1" s="120">
      <c r="A341" s="2" t="inlineStr">
        <is>
          <t>AGRICULTURE</t>
        </is>
      </c>
      <c r="B341" s="2" t="inlineStr">
        <is>
          <t>CROP</t>
        </is>
      </c>
      <c r="C341" s="2" t="n">
        <v>2040</v>
      </c>
      <c r="D341" s="2" t="inlineStr">
        <is>
          <t>United States</t>
        </is>
      </c>
      <c r="E341" s="2" t="inlineStr">
        <is>
          <t>USA</t>
        </is>
      </c>
      <c r="F341" s="2" t="inlineStr">
        <is>
          <t>20% Reduced Fertilizer</t>
        </is>
      </c>
      <c r="G341" s="2" t="n">
        <v>1363</v>
      </c>
      <c r="H341" s="2" t="n">
        <v>0.0003548969980329</v>
      </c>
      <c r="I341" s="2" t="n">
        <v>0.0003155963237540889</v>
      </c>
      <c r="J341" s="40" t="inlineStr">
        <is>
          <t>crop and rice measures</t>
        </is>
      </c>
    </row>
    <row r="342" ht="15.75" customHeight="1" s="120">
      <c r="A342" s="2" t="inlineStr">
        <is>
          <t>AGRICULTURE</t>
        </is>
      </c>
      <c r="B342" s="2" t="inlineStr">
        <is>
          <t>CROP</t>
        </is>
      </c>
      <c r="C342" s="2" t="n">
        <v>2040</v>
      </c>
      <c r="D342" s="2" t="inlineStr">
        <is>
          <t>United States</t>
        </is>
      </c>
      <c r="E342" s="2" t="inlineStr">
        <is>
          <t>USA</t>
        </is>
      </c>
      <c r="F342" s="2" t="inlineStr">
        <is>
          <t>20% Reduced Fertilizer</t>
        </is>
      </c>
      <c r="G342" s="2" t="n">
        <v>1408</v>
      </c>
      <c r="H342" s="2" t="n">
        <v>0.0291805323213339</v>
      </c>
      <c r="I342" s="2" t="n">
        <v>0.02594913109111907</v>
      </c>
      <c r="J342" s="40" t="inlineStr">
        <is>
          <t>crop and rice measures</t>
        </is>
      </c>
    </row>
    <row r="343" ht="15.75" customHeight="1" s="120">
      <c r="A343" s="2" t="inlineStr">
        <is>
          <t>AGRICULTURE</t>
        </is>
      </c>
      <c r="B343" s="2" t="inlineStr">
        <is>
          <t>CROP</t>
        </is>
      </c>
      <c r="C343" s="2" t="n">
        <v>2040</v>
      </c>
      <c r="D343" s="2" t="inlineStr">
        <is>
          <t>United States</t>
        </is>
      </c>
      <c r="E343" s="2" t="inlineStr">
        <is>
          <t>USA</t>
        </is>
      </c>
      <c r="F343" s="2" t="inlineStr">
        <is>
          <t>Nitrification Inhibitor Fertilizer</t>
        </is>
      </c>
      <c r="G343" s="2" t="n">
        <v>1459</v>
      </c>
      <c r="H343" s="2" t="n">
        <v>0.0059316898696125</v>
      </c>
      <c r="I343" s="2" t="n">
        <v>0.005274824884051384</v>
      </c>
      <c r="J343" s="40" t="inlineStr">
        <is>
          <t>crop and rice measures</t>
        </is>
      </c>
    </row>
    <row r="344" ht="15.75" customHeight="1" s="120">
      <c r="A344" s="2" t="inlineStr">
        <is>
          <t>AGRICULTURE</t>
        </is>
      </c>
      <c r="B344" s="2" t="inlineStr">
        <is>
          <t>CROP</t>
        </is>
      </c>
      <c r="C344" s="2" t="n">
        <v>2040</v>
      </c>
      <c r="D344" s="2" t="inlineStr">
        <is>
          <t>United States</t>
        </is>
      </c>
      <c r="E344" s="2" t="inlineStr">
        <is>
          <t>USA</t>
        </is>
      </c>
      <c r="F344" s="2" t="inlineStr">
        <is>
          <t>Nitrification Inhibitor Fertilizer</t>
        </is>
      </c>
      <c r="G344" s="2" t="n">
        <v>100000</v>
      </c>
      <c r="H344" s="54" t="n">
        <v>1e-12</v>
      </c>
      <c r="I344" s="2" t="n">
        <v>8.892617449664429e-13</v>
      </c>
      <c r="J344" s="40" t="inlineStr">
        <is>
          <t>crop and rice measures</t>
        </is>
      </c>
    </row>
    <row r="345" ht="15.75" customHeight="1" s="120">
      <c r="A345" s="2" t="inlineStr">
        <is>
          <t>AGRICULTURE</t>
        </is>
      </c>
      <c r="B345" s="2" t="inlineStr">
        <is>
          <t>CROP</t>
        </is>
      </c>
      <c r="C345" s="2" t="n">
        <v>2045</v>
      </c>
      <c r="D345" s="2" t="inlineStr">
        <is>
          <t>United States</t>
        </is>
      </c>
      <c r="E345" s="2" t="inlineStr">
        <is>
          <t>USA</t>
        </is>
      </c>
      <c r="F345" s="2" t="inlineStr">
        <is>
          <t>100% Residue Incorporation</t>
        </is>
      </c>
      <c r="G345" s="2" t="n">
        <v>-100000</v>
      </c>
      <c r="H345" s="2" t="n">
        <v>0</v>
      </c>
      <c r="I345" s="2" t="n">
        <v>0</v>
      </c>
      <c r="J345" s="40" t="inlineStr">
        <is>
          <t>crop and rice measures</t>
        </is>
      </c>
    </row>
    <row r="346" ht="15.75" customHeight="1" s="120">
      <c r="A346" s="2" t="inlineStr">
        <is>
          <t>AGRICULTURE</t>
        </is>
      </c>
      <c r="B346" s="2" t="inlineStr">
        <is>
          <t>CROP</t>
        </is>
      </c>
      <c r="C346" s="2" t="n">
        <v>2045</v>
      </c>
      <c r="D346" s="2" t="inlineStr">
        <is>
          <t>United States</t>
        </is>
      </c>
      <c r="E346" s="2" t="inlineStr">
        <is>
          <t>USA</t>
        </is>
      </c>
      <c r="F346" s="2" t="inlineStr">
        <is>
          <t>100% Residue Incorporation</t>
        </is>
      </c>
      <c r="G346" s="2" t="n">
        <v>-8039</v>
      </c>
      <c r="H346" s="2" t="n">
        <v>0.0001346549979644</v>
      </c>
      <c r="I346" s="2" t="n">
        <v>0.0001197435384582752</v>
      </c>
      <c r="J346" s="40" t="inlineStr">
        <is>
          <t>crop and rice measures</t>
        </is>
      </c>
    </row>
    <row r="347" ht="15.75" customHeight="1" s="120">
      <c r="A347" s="2" t="inlineStr">
        <is>
          <t>AGRICULTURE</t>
        </is>
      </c>
      <c r="B347" s="2" t="inlineStr">
        <is>
          <t>CROP</t>
        </is>
      </c>
      <c r="C347" s="2" t="n">
        <v>2045</v>
      </c>
      <c r="D347" s="2" t="inlineStr">
        <is>
          <t>United States</t>
        </is>
      </c>
      <c r="E347" s="2" t="inlineStr">
        <is>
          <t>USA</t>
        </is>
      </c>
      <c r="F347" s="2" t="inlineStr">
        <is>
          <t>100% Residue Incorporation</t>
        </is>
      </c>
      <c r="G347" s="2" t="n">
        <v>-8039</v>
      </c>
      <c r="H347" s="2" t="n">
        <v>0</v>
      </c>
      <c r="I347" s="2" t="n">
        <v>0</v>
      </c>
      <c r="J347" s="40" t="inlineStr">
        <is>
          <t>crop and rice measures</t>
        </is>
      </c>
    </row>
    <row r="348" ht="15.75" customHeight="1" s="120">
      <c r="A348" s="2" t="inlineStr">
        <is>
          <t>AGRICULTURE</t>
        </is>
      </c>
      <c r="B348" s="2" t="inlineStr">
        <is>
          <t>CROP</t>
        </is>
      </c>
      <c r="C348" s="2" t="n">
        <v>2045</v>
      </c>
      <c r="D348" s="2" t="inlineStr">
        <is>
          <t>United States</t>
        </is>
      </c>
      <c r="E348" s="2" t="inlineStr">
        <is>
          <t>USA</t>
        </is>
      </c>
      <c r="F348" s="2" t="inlineStr">
        <is>
          <t>Split Fertilization</t>
        </is>
      </c>
      <c r="G348" s="2" t="n">
        <v>-1807</v>
      </c>
      <c r="H348" s="2" t="n">
        <v>0.0131759205833077</v>
      </c>
      <c r="I348" s="2" t="n">
        <v>0.01171684212945148</v>
      </c>
      <c r="J348" s="40" t="inlineStr">
        <is>
          <t>crop and rice measures</t>
        </is>
      </c>
    </row>
    <row r="349" ht="15.75" customHeight="1" s="120">
      <c r="A349" s="2" t="inlineStr">
        <is>
          <t>AGRICULTURE</t>
        </is>
      </c>
      <c r="B349" s="2" t="inlineStr">
        <is>
          <t>CROP</t>
        </is>
      </c>
      <c r="C349" s="2" t="n">
        <v>2045</v>
      </c>
      <c r="D349" s="2" t="inlineStr">
        <is>
          <t>United States</t>
        </is>
      </c>
      <c r="E349" s="2" t="inlineStr">
        <is>
          <t>USA</t>
        </is>
      </c>
      <c r="F349" s="2" t="inlineStr">
        <is>
          <t>20% Reduced Fertilizer</t>
        </is>
      </c>
      <c r="G349" s="2" t="n">
        <v>-1306</v>
      </c>
      <c r="H349" s="2" t="n">
        <v>0.0047026881948113</v>
      </c>
      <c r="I349" s="2" t="n">
        <v>0.004181920710150988</v>
      </c>
      <c r="J349" s="40" t="inlineStr">
        <is>
          <t>crop and rice measures</t>
        </is>
      </c>
    </row>
    <row r="350" ht="15.75" customHeight="1" s="120">
      <c r="A350" s="2" t="inlineStr">
        <is>
          <t>AGRICULTURE</t>
        </is>
      </c>
      <c r="B350" s="2" t="inlineStr">
        <is>
          <t>CROP</t>
        </is>
      </c>
      <c r="C350" s="2" t="n">
        <v>2045</v>
      </c>
      <c r="D350" s="2" t="inlineStr">
        <is>
          <t>United States</t>
        </is>
      </c>
      <c r="E350" s="2" t="inlineStr">
        <is>
          <t>USA</t>
        </is>
      </c>
      <c r="F350" s="2" t="inlineStr">
        <is>
          <t>Split Fertilization</t>
        </is>
      </c>
      <c r="G350" s="2" t="n">
        <v>-1128</v>
      </c>
      <c r="H350" s="2" t="n">
        <v>0.289486646652221</v>
      </c>
      <c r="I350" s="2" t="n">
        <v>0.2574294005464381</v>
      </c>
      <c r="J350" s="40" t="inlineStr">
        <is>
          <t>crop and rice measures</t>
        </is>
      </c>
    </row>
    <row r="351" ht="15.75" customHeight="1" s="120">
      <c r="A351" s="2" t="inlineStr">
        <is>
          <t>AGRICULTURE</t>
        </is>
      </c>
      <c r="B351" s="2" t="inlineStr">
        <is>
          <t>CROP</t>
        </is>
      </c>
      <c r="C351" s="2" t="n">
        <v>2045</v>
      </c>
      <c r="D351" s="2" t="inlineStr">
        <is>
          <t>United States</t>
        </is>
      </c>
      <c r="E351" s="2" t="inlineStr">
        <is>
          <t>USA</t>
        </is>
      </c>
      <c r="F351" s="2" t="inlineStr">
        <is>
          <t>Split Fertilization</t>
        </is>
      </c>
      <c r="G351" s="2" t="n">
        <v>-990</v>
      </c>
      <c r="H351" s="2" t="n">
        <v>0.0488954186439514</v>
      </c>
      <c r="I351" s="2" t="n">
        <v>0.04348082530418497</v>
      </c>
      <c r="J351" s="40" t="inlineStr">
        <is>
          <t>crop and rice measures</t>
        </is>
      </c>
    </row>
    <row r="352" ht="15.75" customHeight="1" s="120">
      <c r="A352" s="2" t="inlineStr">
        <is>
          <t>AGRICULTURE</t>
        </is>
      </c>
      <c r="B352" s="2" t="inlineStr">
        <is>
          <t>CROP</t>
        </is>
      </c>
      <c r="C352" s="2" t="n">
        <v>2045</v>
      </c>
      <c r="D352" s="2" t="inlineStr">
        <is>
          <t>United States</t>
        </is>
      </c>
      <c r="E352" s="2" t="inlineStr">
        <is>
          <t>USA</t>
        </is>
      </c>
      <c r="F352" s="2" t="inlineStr">
        <is>
          <t>No Till</t>
        </is>
      </c>
      <c r="G352" s="2" t="n">
        <v>-966</v>
      </c>
      <c r="H352" s="2" t="n">
        <v>1.35625004768371</v>
      </c>
      <c r="I352" s="2" t="n">
        <v>1.206061284014037</v>
      </c>
      <c r="J352" s="40" t="inlineStr">
        <is>
          <t>crop and rice measures</t>
        </is>
      </c>
    </row>
    <row r="353" ht="15.75" customHeight="1" s="120">
      <c r="A353" s="2" t="inlineStr">
        <is>
          <t>AGRICULTURE</t>
        </is>
      </c>
      <c r="B353" s="2" t="inlineStr">
        <is>
          <t>CROP</t>
        </is>
      </c>
      <c r="C353" s="2" t="n">
        <v>2045</v>
      </c>
      <c r="D353" s="2" t="inlineStr">
        <is>
          <t>United States</t>
        </is>
      </c>
      <c r="E353" s="2" t="inlineStr">
        <is>
          <t>USA</t>
        </is>
      </c>
      <c r="F353" s="2" t="inlineStr">
        <is>
          <t>Split Fertilization</t>
        </is>
      </c>
      <c r="G353" s="2" t="n">
        <v>-959</v>
      </c>
      <c r="H353" s="2" t="n">
        <v>0.0490301884710789</v>
      </c>
      <c r="I353" s="2" t="n">
        <v>0.0436006709558252</v>
      </c>
      <c r="J353" s="40" t="inlineStr">
        <is>
          <t>crop and rice measures</t>
        </is>
      </c>
    </row>
    <row r="354" ht="15.75" customHeight="1" s="120">
      <c r="A354" s="2" t="inlineStr">
        <is>
          <t>AGRICULTURE</t>
        </is>
      </c>
      <c r="B354" s="2" t="inlineStr">
        <is>
          <t>CROP</t>
        </is>
      </c>
      <c r="C354" s="2" t="n">
        <v>2045</v>
      </c>
      <c r="D354" s="2" t="inlineStr">
        <is>
          <t>United States</t>
        </is>
      </c>
      <c r="E354" s="2" t="inlineStr">
        <is>
          <t>USA</t>
        </is>
      </c>
      <c r="F354" s="2" t="inlineStr">
        <is>
          <t>20% Reduced Fertilizer</t>
        </is>
      </c>
      <c r="G354" s="2" t="n">
        <v>-943</v>
      </c>
      <c r="H354" s="2" t="n">
        <v>0.176112174987793</v>
      </c>
      <c r="I354" s="2" t="n">
        <v>0.1566098200394803</v>
      </c>
      <c r="J354" s="40" t="inlineStr">
        <is>
          <t>crop and rice measures</t>
        </is>
      </c>
    </row>
    <row r="355" ht="15.75" customHeight="1" s="120">
      <c r="A355" s="2" t="inlineStr">
        <is>
          <t>AGRICULTURE</t>
        </is>
      </c>
      <c r="B355" s="2" t="inlineStr">
        <is>
          <t>CROP</t>
        </is>
      </c>
      <c r="C355" s="2" t="n">
        <v>2045</v>
      </c>
      <c r="D355" s="2" t="inlineStr">
        <is>
          <t>United States</t>
        </is>
      </c>
      <c r="E355" s="2" t="inlineStr">
        <is>
          <t>USA</t>
        </is>
      </c>
      <c r="F355" s="2" t="inlineStr">
        <is>
          <t>No Till</t>
        </is>
      </c>
      <c r="G355" s="2" t="n">
        <v>-863</v>
      </c>
      <c r="H355" s="2" t="n">
        <v>0.771408259868621</v>
      </c>
      <c r="I355" s="2" t="n">
        <v>0.6859838552522972</v>
      </c>
      <c r="J355" s="40" t="inlineStr">
        <is>
          <t>crop and rice measures</t>
        </is>
      </c>
    </row>
    <row r="356" ht="15.75" customHeight="1" s="120">
      <c r="A356" s="2" t="inlineStr">
        <is>
          <t>AGRICULTURE</t>
        </is>
      </c>
      <c r="B356" s="2" t="inlineStr">
        <is>
          <t>CROP</t>
        </is>
      </c>
      <c r="C356" s="2" t="n">
        <v>2045</v>
      </c>
      <c r="D356" s="2" t="inlineStr">
        <is>
          <t>United States</t>
        </is>
      </c>
      <c r="E356" s="2" t="inlineStr">
        <is>
          <t>USA</t>
        </is>
      </c>
      <c r="F356" s="2" t="inlineStr">
        <is>
          <t>Split Fertilization</t>
        </is>
      </c>
      <c r="G356" s="2" t="n">
        <v>-799</v>
      </c>
      <c r="H356" s="2" t="n">
        <v>0.0122533049434423</v>
      </c>
      <c r="I356" s="2" t="n">
        <v>0.01089639533561144</v>
      </c>
      <c r="J356" s="40" t="inlineStr">
        <is>
          <t>crop and rice measures</t>
        </is>
      </c>
    </row>
    <row r="357" ht="15.75" customHeight="1" s="120">
      <c r="A357" s="2" t="inlineStr">
        <is>
          <t>AGRICULTURE</t>
        </is>
      </c>
      <c r="B357" s="2" t="inlineStr">
        <is>
          <t>CROP</t>
        </is>
      </c>
      <c r="C357" s="2" t="n">
        <v>2045</v>
      </c>
      <c r="D357" s="2" t="inlineStr">
        <is>
          <t>United States</t>
        </is>
      </c>
      <c r="E357" s="2" t="inlineStr">
        <is>
          <t>USA</t>
        </is>
      </c>
      <c r="F357" s="2" t="inlineStr">
        <is>
          <t>No Till</t>
        </is>
      </c>
      <c r="G357" s="2" t="n">
        <v>-665</v>
      </c>
      <c r="H357" s="2" t="n">
        <v>0.0379655621945858</v>
      </c>
      <c r="I357" s="2" t="n">
        <v>0.03376132208578939</v>
      </c>
      <c r="J357" s="40" t="inlineStr">
        <is>
          <t>crop and rice measures</t>
        </is>
      </c>
    </row>
    <row r="358" ht="15.75" customHeight="1" s="120">
      <c r="A358" s="2" t="inlineStr">
        <is>
          <t>AGRICULTURE</t>
        </is>
      </c>
      <c r="B358" s="2" t="inlineStr">
        <is>
          <t>CROP</t>
        </is>
      </c>
      <c r="C358" s="2" t="n">
        <v>2045</v>
      </c>
      <c r="D358" s="2" t="inlineStr">
        <is>
          <t>United States</t>
        </is>
      </c>
      <c r="E358" s="2" t="inlineStr">
        <is>
          <t>USA</t>
        </is>
      </c>
      <c r="F358" s="2" t="inlineStr">
        <is>
          <t>Split Fertilization</t>
        </is>
      </c>
      <c r="G358" s="2" t="n">
        <v>-632</v>
      </c>
      <c r="H358" s="2" t="n">
        <v>0.004620383027941</v>
      </c>
      <c r="I358" s="2" t="n">
        <v>0.004108729873840151</v>
      </c>
      <c r="J358" s="40" t="inlineStr">
        <is>
          <t>crop and rice measures</t>
        </is>
      </c>
    </row>
    <row r="359" ht="15.75" customHeight="1" s="120">
      <c r="A359" s="2" t="inlineStr">
        <is>
          <t>AGRICULTURE</t>
        </is>
      </c>
      <c r="B359" s="2" t="inlineStr">
        <is>
          <t>CROP</t>
        </is>
      </c>
      <c r="C359" s="2" t="n">
        <v>2045</v>
      </c>
      <c r="D359" s="2" t="inlineStr">
        <is>
          <t>United States</t>
        </is>
      </c>
      <c r="E359" s="2" t="inlineStr">
        <is>
          <t>USA</t>
        </is>
      </c>
      <c r="F359" s="2" t="inlineStr">
        <is>
          <t>Split Fertilization</t>
        </is>
      </c>
      <c r="G359" s="2" t="n">
        <v>-501</v>
      </c>
      <c r="H359" s="2" t="n">
        <v>0.0230665449053049</v>
      </c>
      <c r="I359" s="2" t="n">
        <v>0.02051219597283825</v>
      </c>
      <c r="J359" s="40" t="inlineStr">
        <is>
          <t>crop and rice measures</t>
        </is>
      </c>
    </row>
    <row r="360" ht="15.75" customHeight="1" s="120">
      <c r="A360" s="2" t="inlineStr">
        <is>
          <t>AGRICULTURE</t>
        </is>
      </c>
      <c r="B360" s="2" t="inlineStr">
        <is>
          <t>CROP</t>
        </is>
      </c>
      <c r="C360" s="2" t="n">
        <v>2045</v>
      </c>
      <c r="D360" s="2" t="inlineStr">
        <is>
          <t>United States</t>
        </is>
      </c>
      <c r="E360" s="2" t="inlineStr">
        <is>
          <t>USA</t>
        </is>
      </c>
      <c r="F360" s="2" t="inlineStr">
        <is>
          <t>No Till</t>
        </is>
      </c>
      <c r="G360" s="2" t="n">
        <v>-370</v>
      </c>
      <c r="H360" s="2" t="n">
        <v>0.29662075638771</v>
      </c>
      <c r="I360" s="2" t="n">
        <v>0.2637734914186012</v>
      </c>
      <c r="J360" s="40" t="inlineStr">
        <is>
          <t>crop and rice measures</t>
        </is>
      </c>
    </row>
    <row r="361" ht="15.75" customHeight="1" s="120">
      <c r="A361" s="2" t="inlineStr">
        <is>
          <t>AGRICULTURE</t>
        </is>
      </c>
      <c r="B361" s="2" t="inlineStr">
        <is>
          <t>CROP</t>
        </is>
      </c>
      <c r="C361" s="2" t="n">
        <v>2045</v>
      </c>
      <c r="D361" s="2" t="inlineStr">
        <is>
          <t>United States</t>
        </is>
      </c>
      <c r="E361" s="2" t="inlineStr">
        <is>
          <t>USA</t>
        </is>
      </c>
      <c r="F361" s="2" t="inlineStr">
        <is>
          <t>Split Fertilization</t>
        </is>
      </c>
      <c r="G361" s="2" t="n">
        <v>-351</v>
      </c>
      <c r="H361" s="2" t="n">
        <v>0.0047253579832613</v>
      </c>
      <c r="I361" s="2" t="n">
        <v>0.004202080085786056</v>
      </c>
      <c r="J361" s="40" t="inlineStr">
        <is>
          <t>crop and rice measures</t>
        </is>
      </c>
    </row>
    <row r="362" ht="15.75" customHeight="1" s="120">
      <c r="A362" s="2" t="inlineStr">
        <is>
          <t>AGRICULTURE</t>
        </is>
      </c>
      <c r="B362" s="2" t="inlineStr">
        <is>
          <t>CROP</t>
        </is>
      </c>
      <c r="C362" s="2" t="n">
        <v>2045</v>
      </c>
      <c r="D362" s="2" t="inlineStr">
        <is>
          <t>United States</t>
        </is>
      </c>
      <c r="E362" s="2" t="inlineStr">
        <is>
          <t>USA</t>
        </is>
      </c>
      <c r="F362" s="2" t="inlineStr">
        <is>
          <t>No Till</t>
        </is>
      </c>
      <c r="G362" s="2" t="n">
        <v>-300</v>
      </c>
      <c r="H362" s="2" t="n">
        <v>0.40442743897438</v>
      </c>
      <c r="I362" s="2" t="n">
        <v>0.3596418500946668</v>
      </c>
      <c r="J362" s="40" t="inlineStr">
        <is>
          <t>crop and rice measures</t>
        </is>
      </c>
    </row>
    <row r="363" ht="15.75" customHeight="1" s="120">
      <c r="A363" s="2" t="inlineStr">
        <is>
          <t>AGRICULTURE</t>
        </is>
      </c>
      <c r="B363" s="2" t="inlineStr">
        <is>
          <t>CROP</t>
        </is>
      </c>
      <c r="C363" s="2" t="n">
        <v>2045</v>
      </c>
      <c r="D363" s="2" t="inlineStr">
        <is>
          <t>United States</t>
        </is>
      </c>
      <c r="E363" s="2" t="inlineStr">
        <is>
          <t>USA</t>
        </is>
      </c>
      <c r="F363" s="2" t="inlineStr">
        <is>
          <t>Split Fertilization</t>
        </is>
      </c>
      <c r="G363" s="2" t="n">
        <v>-255</v>
      </c>
      <c r="H363" s="2" t="n">
        <v>0.000580310006626</v>
      </c>
      <c r="I363" s="2" t="n">
        <v>0.0005160474891137248</v>
      </c>
      <c r="J363" s="40" t="inlineStr">
        <is>
          <t>crop and rice measures</t>
        </is>
      </c>
    </row>
    <row r="364" ht="15.75" customHeight="1" s="120">
      <c r="A364" s="2" t="inlineStr">
        <is>
          <t>AGRICULTURE</t>
        </is>
      </c>
      <c r="B364" s="2" t="inlineStr">
        <is>
          <t>CROP</t>
        </is>
      </c>
      <c r="C364" s="2" t="n">
        <v>2045</v>
      </c>
      <c r="D364" s="2" t="inlineStr">
        <is>
          <t>United States</t>
        </is>
      </c>
      <c r="E364" s="2" t="inlineStr">
        <is>
          <t>USA</t>
        </is>
      </c>
      <c r="F364" s="2" t="inlineStr">
        <is>
          <t>No Till</t>
        </is>
      </c>
      <c r="G364" s="2" t="n">
        <v>-230</v>
      </c>
      <c r="H364" s="2" t="n">
        <v>0.0183312315493822</v>
      </c>
      <c r="I364" s="2" t="n">
        <v>0.01630126295498753</v>
      </c>
      <c r="J364" s="40" t="inlineStr">
        <is>
          <t>crop and rice measures</t>
        </is>
      </c>
    </row>
    <row r="365" ht="15.75" customHeight="1" s="120">
      <c r="A365" s="2" t="inlineStr">
        <is>
          <t>AGRICULTURE</t>
        </is>
      </c>
      <c r="B365" s="2" t="inlineStr">
        <is>
          <t>CROP</t>
        </is>
      </c>
      <c r="C365" s="2" t="n">
        <v>2045</v>
      </c>
      <c r="D365" s="2" t="inlineStr">
        <is>
          <t>United States</t>
        </is>
      </c>
      <c r="E365" s="2" t="inlineStr">
        <is>
          <t>USA</t>
        </is>
      </c>
      <c r="F365" s="2" t="inlineStr">
        <is>
          <t>No Till</t>
        </is>
      </c>
      <c r="G365" s="2" t="n">
        <v>-206</v>
      </c>
      <c r="H365" s="2" t="n">
        <v>0.007916573435068099</v>
      </c>
      <c r="I365" s="2" t="n">
        <v>0.007039905907023645</v>
      </c>
      <c r="J365" s="40" t="inlineStr">
        <is>
          <t>crop and rice measures</t>
        </is>
      </c>
    </row>
    <row r="366" ht="15.75" customHeight="1" s="120">
      <c r="A366" s="2" t="inlineStr">
        <is>
          <t>AGRICULTURE</t>
        </is>
      </c>
      <c r="B366" s="2" t="inlineStr">
        <is>
          <t>CROP</t>
        </is>
      </c>
      <c r="C366" s="2" t="n">
        <v>2045</v>
      </c>
      <c r="D366" s="2" t="inlineStr">
        <is>
          <t>United States</t>
        </is>
      </c>
      <c r="E366" s="2" t="inlineStr">
        <is>
          <t>USA</t>
        </is>
      </c>
      <c r="F366" s="2" t="inlineStr">
        <is>
          <t>No Till</t>
        </is>
      </c>
      <c r="G366" s="2" t="n">
        <v>-151</v>
      </c>
      <c r="H366" s="2" t="n">
        <v>0.0955372750759125</v>
      </c>
      <c r="I366" s="2" t="n">
        <v>0.08495764394334501</v>
      </c>
      <c r="J366" s="40" t="inlineStr">
        <is>
          <t>crop and rice measures</t>
        </is>
      </c>
    </row>
    <row r="367" ht="15.75" customHeight="1" s="120">
      <c r="A367" s="2" t="inlineStr">
        <is>
          <t>AGRICULTURE</t>
        </is>
      </c>
      <c r="B367" s="2" t="inlineStr">
        <is>
          <t>CROP</t>
        </is>
      </c>
      <c r="C367" s="2" t="n">
        <v>2045</v>
      </c>
      <c r="D367" s="2" t="inlineStr">
        <is>
          <t>United States</t>
        </is>
      </c>
      <c r="E367" s="2" t="inlineStr">
        <is>
          <t>USA</t>
        </is>
      </c>
      <c r="F367" s="2" t="inlineStr">
        <is>
          <t>No Till</t>
        </is>
      </c>
      <c r="G367" s="2" t="n">
        <v>-136</v>
      </c>
      <c r="H367" s="2" t="n">
        <v>0.0058243838138878</v>
      </c>
      <c r="I367" s="2" t="n">
        <v>0.005179401713692171</v>
      </c>
      <c r="J367" s="40" t="inlineStr">
        <is>
          <t>crop and rice measures</t>
        </is>
      </c>
    </row>
    <row r="368" ht="15.75" customHeight="1" s="120">
      <c r="A368" s="2" t="inlineStr">
        <is>
          <t>AGRICULTURE</t>
        </is>
      </c>
      <c r="B368" s="2" t="inlineStr">
        <is>
          <t>CROP</t>
        </is>
      </c>
      <c r="C368" s="2" t="n">
        <v>2045</v>
      </c>
      <c r="D368" s="2" t="inlineStr">
        <is>
          <t>United States</t>
        </is>
      </c>
      <c r="E368" s="2" t="inlineStr">
        <is>
          <t>USA</t>
        </is>
      </c>
      <c r="F368" s="2" t="inlineStr">
        <is>
          <t>Split Fertilization</t>
        </is>
      </c>
      <c r="G368" s="2" t="n">
        <v>-123</v>
      </c>
      <c r="H368" s="2" t="n">
        <v>0.0002595469995867</v>
      </c>
      <c r="I368" s="2" t="n">
        <v>0.0002308052177532735</v>
      </c>
      <c r="J368" s="40" t="inlineStr">
        <is>
          <t>crop and rice measures</t>
        </is>
      </c>
    </row>
    <row r="369" ht="15.75" customHeight="1" s="120">
      <c r="A369" s="2" t="inlineStr">
        <is>
          <t>AGRICULTURE</t>
        </is>
      </c>
      <c r="B369" s="2" t="inlineStr">
        <is>
          <t>CROP</t>
        </is>
      </c>
      <c r="C369" s="2" t="n">
        <v>2045</v>
      </c>
      <c r="D369" s="2" t="inlineStr">
        <is>
          <t>United States</t>
        </is>
      </c>
      <c r="E369" s="2" t="inlineStr">
        <is>
          <t>USA</t>
        </is>
      </c>
      <c r="F369" s="2" t="inlineStr">
        <is>
          <t>No Till</t>
        </is>
      </c>
      <c r="G369" s="2" t="n">
        <v>-78</v>
      </c>
      <c r="H369" s="2" t="n">
        <v>0.0708474144339561</v>
      </c>
      <c r="I369" s="2" t="n">
        <v>0.06300189538590056</v>
      </c>
      <c r="J369" s="40" t="inlineStr">
        <is>
          <t>crop and rice measures</t>
        </is>
      </c>
    </row>
    <row r="370" ht="15.75" customHeight="1" s="120">
      <c r="A370" s="2" t="inlineStr">
        <is>
          <t>AGRICULTURE</t>
        </is>
      </c>
      <c r="B370" s="2" t="inlineStr">
        <is>
          <t>CROP</t>
        </is>
      </c>
      <c r="C370" s="2" t="n">
        <v>2045</v>
      </c>
      <c r="D370" s="2" t="inlineStr">
        <is>
          <t>United States</t>
        </is>
      </c>
      <c r="E370" s="2" t="inlineStr">
        <is>
          <t>USA</t>
        </is>
      </c>
      <c r="F370" s="2" t="inlineStr">
        <is>
          <t>No Till</t>
        </is>
      </c>
      <c r="G370" s="2" t="n">
        <v>-73</v>
      </c>
      <c r="H370" s="2" t="n">
        <v>0.0507843308150768</v>
      </c>
      <c r="I370" s="2" t="n">
        <v>0.0451605626375683</v>
      </c>
      <c r="J370" s="40" t="inlineStr">
        <is>
          <t>crop and rice measures</t>
        </is>
      </c>
    </row>
    <row r="371" ht="15.75" customHeight="1" s="120">
      <c r="A371" s="2" t="inlineStr">
        <is>
          <t>AGRICULTURE</t>
        </is>
      </c>
      <c r="B371" s="2" t="inlineStr">
        <is>
          <t>CROP</t>
        </is>
      </c>
      <c r="C371" s="2" t="n">
        <v>2045</v>
      </c>
      <c r="D371" s="2" t="inlineStr">
        <is>
          <t>United States</t>
        </is>
      </c>
      <c r="E371" s="2" t="inlineStr">
        <is>
          <t>USA</t>
        </is>
      </c>
      <c r="F371" s="2" t="inlineStr">
        <is>
          <t>20% Reduced Fertilizer</t>
        </is>
      </c>
      <c r="G371" s="2" t="n">
        <v>0</v>
      </c>
      <c r="H371" s="2" t="n">
        <v>4.3854079246521</v>
      </c>
      <c r="I371" s="2" t="n">
        <v>3.899775503465793</v>
      </c>
      <c r="J371" s="40" t="inlineStr">
        <is>
          <t>crop and rice measures</t>
        </is>
      </c>
    </row>
    <row r="372" ht="15.75" customHeight="1" s="120">
      <c r="A372" s="2" t="inlineStr">
        <is>
          <t>AGRICULTURE</t>
        </is>
      </c>
      <c r="B372" s="2" t="inlineStr">
        <is>
          <t>CROP</t>
        </is>
      </c>
      <c r="C372" s="2" t="n">
        <v>2045</v>
      </c>
      <c r="D372" s="2" t="inlineStr">
        <is>
          <t>United States</t>
        </is>
      </c>
      <c r="E372" s="2" t="inlineStr">
        <is>
          <t>USA</t>
        </is>
      </c>
      <c r="F372" s="2" t="inlineStr">
        <is>
          <t>No Till</t>
        </is>
      </c>
      <c r="G372" s="2" t="n">
        <v>101</v>
      </c>
      <c r="H372" s="2" t="n">
        <v>0.0140859000384808</v>
      </c>
      <c r="I372" s="2" t="n">
        <v>0.01252605204764232</v>
      </c>
      <c r="J372" s="40" t="inlineStr">
        <is>
          <t>crop and rice measures</t>
        </is>
      </c>
    </row>
    <row r="373" ht="15.75" customHeight="1" s="120">
      <c r="A373" s="2" t="inlineStr">
        <is>
          <t>AGRICULTURE</t>
        </is>
      </c>
      <c r="B373" s="2" t="inlineStr">
        <is>
          <t>CROP</t>
        </is>
      </c>
      <c r="C373" s="2" t="n">
        <v>2045</v>
      </c>
      <c r="D373" s="2" t="inlineStr">
        <is>
          <t>United States</t>
        </is>
      </c>
      <c r="E373" s="2" t="inlineStr">
        <is>
          <t>USA</t>
        </is>
      </c>
      <c r="F373" s="2" t="inlineStr">
        <is>
          <t>No Till</t>
        </is>
      </c>
      <c r="G373" s="2" t="n">
        <v>213</v>
      </c>
      <c r="H373" s="2" t="n">
        <v>0.0007792619871907</v>
      </c>
      <c r="I373" s="2" t="n">
        <v>0.0006929678745152199</v>
      </c>
      <c r="J373" s="40" t="inlineStr">
        <is>
          <t>crop and rice measures</t>
        </is>
      </c>
    </row>
    <row r="374" ht="15.75" customHeight="1" s="120">
      <c r="A374" s="2" t="inlineStr">
        <is>
          <t>AGRICULTURE</t>
        </is>
      </c>
      <c r="B374" s="2" t="inlineStr">
        <is>
          <t>CROP</t>
        </is>
      </c>
      <c r="C374" s="2" t="n">
        <v>2045</v>
      </c>
      <c r="D374" s="2" t="inlineStr">
        <is>
          <t>United States</t>
        </is>
      </c>
      <c r="E374" s="2" t="inlineStr">
        <is>
          <t>USA</t>
        </is>
      </c>
      <c r="F374" s="2" t="inlineStr">
        <is>
          <t>No Till</t>
        </is>
      </c>
      <c r="G374" s="2" t="n">
        <v>220</v>
      </c>
      <c r="H374" s="2" t="n">
        <v>0.0020747790113091</v>
      </c>
      <c r="I374" s="2" t="n">
        <v>0.001845021604016482</v>
      </c>
      <c r="J374" s="40" t="inlineStr">
        <is>
          <t>crop and rice measures</t>
        </is>
      </c>
    </row>
    <row r="375" ht="15.75" customHeight="1" s="120">
      <c r="A375" s="2" t="inlineStr">
        <is>
          <t>AGRICULTURE</t>
        </is>
      </c>
      <c r="B375" s="2" t="inlineStr">
        <is>
          <t>CROP</t>
        </is>
      </c>
      <c r="C375" s="2" t="n">
        <v>2045</v>
      </c>
      <c r="D375" s="2" t="inlineStr">
        <is>
          <t>United States</t>
        </is>
      </c>
      <c r="E375" s="2" t="inlineStr">
        <is>
          <t>USA</t>
        </is>
      </c>
      <c r="F375" s="2" t="inlineStr">
        <is>
          <t>20% Reduced Fertilizer</t>
        </is>
      </c>
      <c r="G375" s="2" t="n">
        <v>228</v>
      </c>
      <c r="H375" s="2" t="n">
        <v>0.448643028736114</v>
      </c>
      <c r="I375" s="2" t="n">
        <v>0.3989610826009067</v>
      </c>
      <c r="J375" s="40" t="inlineStr">
        <is>
          <t>crop and rice measures</t>
        </is>
      </c>
    </row>
    <row r="376" ht="15.75" customHeight="1" s="120">
      <c r="A376" s="2" t="inlineStr">
        <is>
          <t>AGRICULTURE</t>
        </is>
      </c>
      <c r="B376" s="2" t="inlineStr">
        <is>
          <t>CROP</t>
        </is>
      </c>
      <c r="C376" s="2" t="n">
        <v>2045</v>
      </c>
      <c r="D376" s="2" t="inlineStr">
        <is>
          <t>United States</t>
        </is>
      </c>
      <c r="E376" s="2" t="inlineStr">
        <is>
          <t>USA</t>
        </is>
      </c>
      <c r="F376" s="2" t="inlineStr">
        <is>
          <t>20% Reduced Fertilizer</t>
        </is>
      </c>
      <c r="G376" s="2" t="n">
        <v>232</v>
      </c>
      <c r="H376" s="2" t="n">
        <v>0.134022638201713</v>
      </c>
      <c r="I376" s="2" t="n">
        <v>0.1191812051122616</v>
      </c>
      <c r="J376" s="40" t="inlineStr">
        <is>
          <t>crop and rice measures</t>
        </is>
      </c>
    </row>
    <row r="377" ht="15.75" customHeight="1" s="120">
      <c r="A377" s="2" t="inlineStr">
        <is>
          <t>AGRICULTURE</t>
        </is>
      </c>
      <c r="B377" s="2" t="inlineStr">
        <is>
          <t>CROP</t>
        </is>
      </c>
      <c r="C377" s="2" t="n">
        <v>2045</v>
      </c>
      <c r="D377" s="2" t="inlineStr">
        <is>
          <t>United States</t>
        </is>
      </c>
      <c r="E377" s="2" t="inlineStr">
        <is>
          <t>USA</t>
        </is>
      </c>
      <c r="F377" s="2" t="inlineStr">
        <is>
          <t>20% Reduced Fertilizer</t>
        </is>
      </c>
      <c r="G377" s="2" t="n">
        <v>247</v>
      </c>
      <c r="H377" s="2" t="n">
        <v>0.4823499917984</v>
      </c>
      <c r="I377" s="2" t="n">
        <v>0.4289353953911946</v>
      </c>
      <c r="J377" s="40" t="inlineStr">
        <is>
          <t>crop and rice measures</t>
        </is>
      </c>
    </row>
    <row r="378" ht="15.75" customHeight="1" s="120">
      <c r="A378" s="2" t="inlineStr">
        <is>
          <t>AGRICULTURE</t>
        </is>
      </c>
      <c r="B378" s="2" t="inlineStr">
        <is>
          <t>CROP</t>
        </is>
      </c>
      <c r="C378" s="2" t="n">
        <v>2045</v>
      </c>
      <c r="D378" s="2" t="inlineStr">
        <is>
          <t>United States</t>
        </is>
      </c>
      <c r="E378" s="2" t="inlineStr">
        <is>
          <t>USA</t>
        </is>
      </c>
      <c r="F378" s="2" t="inlineStr">
        <is>
          <t>20% Reduced Fertilizer</t>
        </is>
      </c>
      <c r="G378" s="2" t="n">
        <v>276</v>
      </c>
      <c r="H378" s="2" t="n">
        <v>0.0272706244140863</v>
      </c>
      <c r="I378" s="2" t="n">
        <v>0.02425072305279486</v>
      </c>
      <c r="J378" s="40" t="inlineStr">
        <is>
          <t>crop and rice measures</t>
        </is>
      </c>
    </row>
    <row r="379" ht="15.75" customHeight="1" s="120">
      <c r="A379" s="2" t="inlineStr">
        <is>
          <t>AGRICULTURE</t>
        </is>
      </c>
      <c r="B379" s="2" t="inlineStr">
        <is>
          <t>CROP</t>
        </is>
      </c>
      <c r="C379" s="2" t="n">
        <v>2045</v>
      </c>
      <c r="D379" s="2" t="inlineStr">
        <is>
          <t>United States</t>
        </is>
      </c>
      <c r="E379" s="2" t="inlineStr">
        <is>
          <t>USA</t>
        </is>
      </c>
      <c r="F379" s="2" t="inlineStr">
        <is>
          <t>20% Reduced Fertilizer</t>
        </is>
      </c>
      <c r="G379" s="2" t="n">
        <v>286</v>
      </c>
      <c r="H379" s="2" t="n">
        <v>0.160914257168769</v>
      </c>
      <c r="I379" s="2" t="n">
        <v>0.1430948931198785</v>
      </c>
      <c r="J379" s="40" t="inlineStr">
        <is>
          <t>crop and rice measures</t>
        </is>
      </c>
    </row>
    <row r="380" ht="15.75" customHeight="1" s="120">
      <c r="A380" s="2" t="inlineStr">
        <is>
          <t>AGRICULTURE</t>
        </is>
      </c>
      <c r="B380" s="2" t="inlineStr">
        <is>
          <t>CROP</t>
        </is>
      </c>
      <c r="C380" s="2" t="n">
        <v>2045</v>
      </c>
      <c r="D380" s="2" t="inlineStr">
        <is>
          <t>United States</t>
        </is>
      </c>
      <c r="E380" s="2" t="inlineStr">
        <is>
          <t>USA</t>
        </is>
      </c>
      <c r="F380" s="2" t="inlineStr">
        <is>
          <t>Split Fertilization</t>
        </is>
      </c>
      <c r="G380" s="2" t="n">
        <v>335</v>
      </c>
      <c r="H380" s="2" t="n">
        <v>0.16810655593872</v>
      </c>
      <c r="I380" s="2" t="n">
        <v>0.1494907292743651</v>
      </c>
      <c r="J380" s="40" t="inlineStr">
        <is>
          <t>crop and rice measures</t>
        </is>
      </c>
    </row>
    <row r="381" ht="15.75" customHeight="1" s="120">
      <c r="A381" s="2" t="inlineStr">
        <is>
          <t>AGRICULTURE</t>
        </is>
      </c>
      <c r="B381" s="2" t="inlineStr">
        <is>
          <t>CROP</t>
        </is>
      </c>
      <c r="C381" s="2" t="n">
        <v>2045</v>
      </c>
      <c r="D381" s="2" t="inlineStr">
        <is>
          <t>United States</t>
        </is>
      </c>
      <c r="E381" s="2" t="inlineStr">
        <is>
          <t>USA</t>
        </is>
      </c>
      <c r="F381" s="2" t="inlineStr">
        <is>
          <t>Nitrification Inhibitor Fertilizer</t>
        </is>
      </c>
      <c r="G381" s="2" t="n">
        <v>441</v>
      </c>
      <c r="H381" s="2" t="n">
        <v>0.0065649268217385</v>
      </c>
      <c r="I381" s="2" t="n">
        <v>0.005837938281076182</v>
      </c>
      <c r="J381" s="40" t="inlineStr">
        <is>
          <t>crop and rice measures</t>
        </is>
      </c>
    </row>
    <row r="382" ht="15.75" customHeight="1" s="120">
      <c r="A382" s="2" t="inlineStr">
        <is>
          <t>AGRICULTURE</t>
        </is>
      </c>
      <c r="B382" s="2" t="inlineStr">
        <is>
          <t>CROP</t>
        </is>
      </c>
      <c r="C382" s="2" t="n">
        <v>2045</v>
      </c>
      <c r="D382" s="2" t="inlineStr">
        <is>
          <t>United States</t>
        </is>
      </c>
      <c r="E382" s="2" t="inlineStr">
        <is>
          <t>USA</t>
        </is>
      </c>
      <c r="F382" s="2" t="inlineStr">
        <is>
          <t>Split Fertilization</t>
        </is>
      </c>
      <c r="G382" s="2" t="n">
        <v>523</v>
      </c>
      <c r="H382" s="2" t="n">
        <v>0.0041731330566108</v>
      </c>
      <c r="I382" s="2" t="n">
        <v>0.003711007583898866</v>
      </c>
      <c r="J382" s="40" t="inlineStr">
        <is>
          <t>crop and rice measures</t>
        </is>
      </c>
    </row>
    <row r="383" ht="15.75" customHeight="1" s="120">
      <c r="A383" s="2" t="inlineStr">
        <is>
          <t>AGRICULTURE</t>
        </is>
      </c>
      <c r="B383" s="2" t="inlineStr">
        <is>
          <t>CROP</t>
        </is>
      </c>
      <c r="C383" s="2" t="n">
        <v>2045</v>
      </c>
      <c r="D383" s="2" t="inlineStr">
        <is>
          <t>United States</t>
        </is>
      </c>
      <c r="E383" s="2" t="inlineStr">
        <is>
          <t>USA</t>
        </is>
      </c>
      <c r="F383" s="2" t="inlineStr">
        <is>
          <t>Nitrification Inhibitor Fertilizer</t>
        </is>
      </c>
      <c r="G383" s="2" t="n">
        <v>576</v>
      </c>
      <c r="H383" s="2" t="n">
        <v>0.128688484430313</v>
      </c>
      <c r="I383" s="2" t="n">
        <v>0.1144377462215871</v>
      </c>
      <c r="J383" s="40" t="inlineStr">
        <is>
          <t>crop and rice measures</t>
        </is>
      </c>
    </row>
    <row r="384" ht="15.75" customHeight="1" s="120">
      <c r="A384" s="2" t="inlineStr">
        <is>
          <t>AGRICULTURE</t>
        </is>
      </c>
      <c r="B384" s="2" t="inlineStr">
        <is>
          <t>CROP</t>
        </is>
      </c>
      <c r="C384" s="2" t="n">
        <v>2045</v>
      </c>
      <c r="D384" s="2" t="inlineStr">
        <is>
          <t>United States</t>
        </is>
      </c>
      <c r="E384" s="2" t="inlineStr">
        <is>
          <t>USA</t>
        </is>
      </c>
      <c r="F384" s="2" t="inlineStr">
        <is>
          <t>Nitrification Inhibitor Fertilizer</t>
        </is>
      </c>
      <c r="G384" s="2" t="n">
        <v>581</v>
      </c>
      <c r="H384" s="2" t="n">
        <v>0.0141411861404777</v>
      </c>
      <c r="I384" s="2" t="n">
        <v>0.01257521586317648</v>
      </c>
      <c r="J384" s="40" t="inlineStr">
        <is>
          <t>crop and rice measures</t>
        </is>
      </c>
    </row>
    <row r="385" ht="15.75" customHeight="1" s="120">
      <c r="A385" s="2" t="inlineStr">
        <is>
          <t>AGRICULTURE</t>
        </is>
      </c>
      <c r="B385" s="2" t="inlineStr">
        <is>
          <t>CROP</t>
        </is>
      </c>
      <c r="C385" s="2" t="n">
        <v>2045</v>
      </c>
      <c r="D385" s="2" t="inlineStr">
        <is>
          <t>United States</t>
        </is>
      </c>
      <c r="E385" s="2" t="inlineStr">
        <is>
          <t>USA</t>
        </is>
      </c>
      <c r="F385" s="2" t="inlineStr">
        <is>
          <t>20% Reduced Fertilizer</t>
        </is>
      </c>
      <c r="G385" s="2" t="n">
        <v>590</v>
      </c>
      <c r="H385" s="2" t="n">
        <v>0.0013696970418096</v>
      </c>
      <c r="I385" s="2" t="n">
        <v>0.00121801918147498</v>
      </c>
      <c r="J385" s="40" t="inlineStr">
        <is>
          <t>crop and rice measures</t>
        </is>
      </c>
    </row>
    <row r="386" ht="15.75" customHeight="1" s="120">
      <c r="A386" s="2" t="inlineStr">
        <is>
          <t>AGRICULTURE</t>
        </is>
      </c>
      <c r="B386" s="2" t="inlineStr">
        <is>
          <t>CROP</t>
        </is>
      </c>
      <c r="C386" s="2" t="n">
        <v>2045</v>
      </c>
      <c r="D386" s="2" t="inlineStr">
        <is>
          <t>United States</t>
        </is>
      </c>
      <c r="E386" s="2" t="inlineStr">
        <is>
          <t>USA</t>
        </is>
      </c>
      <c r="F386" s="2" t="inlineStr">
        <is>
          <t>Nitrification Inhibitor Fertilizer</t>
        </is>
      </c>
      <c r="G386" s="2" t="n">
        <v>612</v>
      </c>
      <c r="H386" s="2" t="n">
        <v>0.0062365368939936</v>
      </c>
      <c r="I386" s="2" t="n">
        <v>0.005545913680900349</v>
      </c>
      <c r="J386" s="40" t="inlineStr">
        <is>
          <t>crop and rice measures</t>
        </is>
      </c>
    </row>
    <row r="387" ht="15.75" customHeight="1" s="120">
      <c r="A387" s="2" t="inlineStr">
        <is>
          <t>AGRICULTURE</t>
        </is>
      </c>
      <c r="B387" s="2" t="inlineStr">
        <is>
          <t>CROP</t>
        </is>
      </c>
      <c r="C387" s="2" t="n">
        <v>2045</v>
      </c>
      <c r="D387" s="2" t="inlineStr">
        <is>
          <t>United States</t>
        </is>
      </c>
      <c r="E387" s="2" t="inlineStr">
        <is>
          <t>USA</t>
        </is>
      </c>
      <c r="F387" s="2" t="inlineStr">
        <is>
          <t>Nitrification Inhibitor Fertilizer</t>
        </is>
      </c>
      <c r="G387" s="2" t="n">
        <v>679</v>
      </c>
      <c r="H387" s="2" t="n">
        <v>0.910914540290832</v>
      </c>
      <c r="I387" s="2" t="n">
        <v>0.8100414536143304</v>
      </c>
      <c r="J387" s="40" t="inlineStr">
        <is>
          <t>crop and rice measures</t>
        </is>
      </c>
    </row>
    <row r="388" ht="15.75" customHeight="1" s="120">
      <c r="A388" s="2" t="inlineStr">
        <is>
          <t>AGRICULTURE</t>
        </is>
      </c>
      <c r="B388" s="2" t="inlineStr">
        <is>
          <t>CROP</t>
        </is>
      </c>
      <c r="C388" s="2" t="n">
        <v>2045</v>
      </c>
      <c r="D388" s="2" t="inlineStr">
        <is>
          <t>United States</t>
        </is>
      </c>
      <c r="E388" s="2" t="inlineStr">
        <is>
          <t>USA</t>
        </is>
      </c>
      <c r="F388" s="2" t="inlineStr">
        <is>
          <t>Nitrification Inhibitor Fertilizer</t>
        </is>
      </c>
      <c r="G388" s="2" t="n">
        <v>691</v>
      </c>
      <c r="H388" s="2" t="n">
        <v>0.0408873148262501</v>
      </c>
      <c r="I388" s="2" t="n">
        <v>0.03635952492938348</v>
      </c>
      <c r="J388" s="40" t="inlineStr">
        <is>
          <t>crop and rice measures</t>
        </is>
      </c>
    </row>
    <row r="389" ht="15.75" customHeight="1" s="120">
      <c r="A389" s="2" t="inlineStr">
        <is>
          <t>AGRICULTURE</t>
        </is>
      </c>
      <c r="B389" s="2" t="inlineStr">
        <is>
          <t>CROP</t>
        </is>
      </c>
      <c r="C389" s="2" t="n">
        <v>2045</v>
      </c>
      <c r="D389" s="2" t="inlineStr">
        <is>
          <t>United States</t>
        </is>
      </c>
      <c r="E389" s="2" t="inlineStr">
        <is>
          <t>USA</t>
        </is>
      </c>
      <c r="F389" s="2" t="inlineStr">
        <is>
          <t>Nitrification Inhibitor Fertilizer</t>
        </is>
      </c>
      <c r="G389" s="2" t="n">
        <v>697</v>
      </c>
      <c r="H389" s="2" t="n">
        <v>0.0007954000029713</v>
      </c>
      <c r="I389" s="2" t="n">
        <v>0.0007073187945885721</v>
      </c>
      <c r="J389" s="40" t="inlineStr">
        <is>
          <t>crop and rice measures</t>
        </is>
      </c>
    </row>
    <row r="390" ht="15.75" customHeight="1" s="120">
      <c r="A390" s="2" t="inlineStr">
        <is>
          <t>AGRICULTURE</t>
        </is>
      </c>
      <c r="B390" s="2" t="inlineStr">
        <is>
          <t>CROP</t>
        </is>
      </c>
      <c r="C390" s="2" t="n">
        <v>2045</v>
      </c>
      <c r="D390" s="2" t="inlineStr">
        <is>
          <t>United States</t>
        </is>
      </c>
      <c r="E390" s="2" t="inlineStr">
        <is>
          <t>USA</t>
        </is>
      </c>
      <c r="F390" s="2" t="inlineStr">
        <is>
          <t>Nitrification Inhibitor Fertilizer</t>
        </is>
      </c>
      <c r="G390" s="2" t="n">
        <v>698</v>
      </c>
      <c r="H390" s="2" t="n">
        <v>0.0330898873507977</v>
      </c>
      <c r="I390" s="2" t="n">
        <v>0.02942557096631339</v>
      </c>
      <c r="J390" s="40" t="inlineStr">
        <is>
          <t>crop and rice measures</t>
        </is>
      </c>
    </row>
    <row r="391" ht="15.75" customHeight="1" s="120">
      <c r="A391" s="2" t="inlineStr">
        <is>
          <t>AGRICULTURE</t>
        </is>
      </c>
      <c r="B391" s="2" t="inlineStr">
        <is>
          <t>CROP</t>
        </is>
      </c>
      <c r="C391" s="2" t="n">
        <v>2045</v>
      </c>
      <c r="D391" s="2" t="inlineStr">
        <is>
          <t>United States</t>
        </is>
      </c>
      <c r="E391" s="2" t="inlineStr">
        <is>
          <t>USA</t>
        </is>
      </c>
      <c r="F391" s="2" t="inlineStr">
        <is>
          <t>Nitrification Inhibitor Fertilizer</t>
        </is>
      </c>
      <c r="G391" s="2" t="n">
        <v>739</v>
      </c>
      <c r="H391" s="2" t="n">
        <v>0.407411068677902</v>
      </c>
      <c r="I391" s="2" t="n">
        <v>0.3622950778511544</v>
      </c>
      <c r="J391" s="40" t="inlineStr">
        <is>
          <t>crop and rice measures</t>
        </is>
      </c>
    </row>
    <row r="392" ht="15.75" customHeight="1" s="120">
      <c r="A392" s="2" t="inlineStr">
        <is>
          <t>AGRICULTURE</t>
        </is>
      </c>
      <c r="B392" s="2" t="inlineStr">
        <is>
          <t>CROP</t>
        </is>
      </c>
      <c r="C392" s="2" t="n">
        <v>2045</v>
      </c>
      <c r="D392" s="2" t="inlineStr">
        <is>
          <t>United States</t>
        </is>
      </c>
      <c r="E392" s="2" t="inlineStr">
        <is>
          <t>USA</t>
        </is>
      </c>
      <c r="F392" s="2" t="inlineStr">
        <is>
          <t>Nitrification Inhibitor Fertilizer</t>
        </is>
      </c>
      <c r="G392" s="2" t="n">
        <v>793</v>
      </c>
      <c r="H392" s="2" t="n">
        <v>0.0124521292746067</v>
      </c>
      <c r="I392" s="2" t="n">
        <v>0.01107320220728448</v>
      </c>
      <c r="J392" s="40" t="inlineStr">
        <is>
          <t>crop and rice measures</t>
        </is>
      </c>
    </row>
    <row r="393" ht="15.75" customHeight="1" s="120">
      <c r="A393" s="2" t="inlineStr">
        <is>
          <t>AGRICULTURE</t>
        </is>
      </c>
      <c r="B393" s="2" t="inlineStr">
        <is>
          <t>CROP</t>
        </is>
      </c>
      <c r="C393" s="2" t="n">
        <v>2045</v>
      </c>
      <c r="D393" s="2" t="inlineStr">
        <is>
          <t>United States</t>
        </is>
      </c>
      <c r="E393" s="2" t="inlineStr">
        <is>
          <t>USA</t>
        </is>
      </c>
      <c r="F393" s="2" t="inlineStr">
        <is>
          <t>20% Reduced Fertilizer</t>
        </is>
      </c>
      <c r="G393" s="2" t="n">
        <v>879</v>
      </c>
      <c r="H393" s="2" t="n">
        <v>0.0020700648892671</v>
      </c>
      <c r="I393" s="2" t="n">
        <v>0.001840829515623428</v>
      </c>
      <c r="J393" s="40" t="inlineStr">
        <is>
          <t>crop and rice measures</t>
        </is>
      </c>
    </row>
    <row r="394" ht="15.75" customHeight="1" s="120">
      <c r="A394" s="2" t="inlineStr">
        <is>
          <t>AGRICULTURE</t>
        </is>
      </c>
      <c r="B394" s="2" t="inlineStr">
        <is>
          <t>CROP</t>
        </is>
      </c>
      <c r="C394" s="2" t="n">
        <v>2045</v>
      </c>
      <c r="D394" s="2" t="inlineStr">
        <is>
          <t>United States</t>
        </is>
      </c>
      <c r="E394" s="2" t="inlineStr">
        <is>
          <t>USA</t>
        </is>
      </c>
      <c r="F394" s="2" t="inlineStr">
        <is>
          <t>Nitrification Inhibitor Fertilizer</t>
        </is>
      </c>
      <c r="G394" s="2" t="n">
        <v>936</v>
      </c>
      <c r="H394" s="2" t="n">
        <v>0.0010362169705331</v>
      </c>
      <c r="I394" s="2" t="n">
        <v>0.0009214681113801057</v>
      </c>
      <c r="J394" s="40" t="inlineStr">
        <is>
          <t>crop and rice measures</t>
        </is>
      </c>
    </row>
    <row r="395" ht="15.75" customHeight="1" s="120">
      <c r="A395" s="2" t="inlineStr">
        <is>
          <t>AGRICULTURE</t>
        </is>
      </c>
      <c r="B395" s="2" t="inlineStr">
        <is>
          <t>CROP</t>
        </is>
      </c>
      <c r="C395" s="2" t="n">
        <v>2045</v>
      </c>
      <c r="D395" s="2" t="inlineStr">
        <is>
          <t>United States</t>
        </is>
      </c>
      <c r="E395" s="2" t="inlineStr">
        <is>
          <t>USA</t>
        </is>
      </c>
      <c r="F395" s="2" t="inlineStr">
        <is>
          <t>20% Reduced Fertilizer</t>
        </is>
      </c>
      <c r="G395" s="2" t="n">
        <v>989</v>
      </c>
      <c r="H395" s="2" t="n">
        <v>0.0091651752591133</v>
      </c>
      <c r="I395" s="2" t="n">
        <v>0.008150239743842365</v>
      </c>
      <c r="J395" s="40" t="inlineStr">
        <is>
          <t>crop and rice measures</t>
        </is>
      </c>
    </row>
    <row r="396" ht="15.75" customHeight="1" s="120">
      <c r="A396" s="2" t="inlineStr">
        <is>
          <t>AGRICULTURE</t>
        </is>
      </c>
      <c r="B396" s="2" t="inlineStr">
        <is>
          <t>CROP</t>
        </is>
      </c>
      <c r="C396" s="2" t="n">
        <v>2045</v>
      </c>
      <c r="D396" s="2" t="inlineStr">
        <is>
          <t>United States</t>
        </is>
      </c>
      <c r="E396" s="2" t="inlineStr">
        <is>
          <t>USA</t>
        </is>
      </c>
      <c r="F396" s="2" t="inlineStr">
        <is>
          <t>20% Reduced Fertilizer</t>
        </is>
      </c>
      <c r="G396" s="2" t="n">
        <v>1052</v>
      </c>
      <c r="H396" s="2" t="n">
        <v>0.0121324239298701</v>
      </c>
      <c r="I396" s="2" t="n">
        <v>0.01078890047454891</v>
      </c>
      <c r="J396" s="40" t="inlineStr">
        <is>
          <t>crop and rice measures</t>
        </is>
      </c>
    </row>
    <row r="397" ht="15.75" customHeight="1" s="120">
      <c r="A397" s="2" t="inlineStr">
        <is>
          <t>AGRICULTURE</t>
        </is>
      </c>
      <c r="B397" s="2" t="inlineStr">
        <is>
          <t>CROP</t>
        </is>
      </c>
      <c r="C397" s="2" t="n">
        <v>2045</v>
      </c>
      <c r="D397" s="2" t="inlineStr">
        <is>
          <t>United States</t>
        </is>
      </c>
      <c r="E397" s="2" t="inlineStr">
        <is>
          <t>USA</t>
        </is>
      </c>
      <c r="F397" s="2" t="inlineStr">
        <is>
          <t>Nitrification Inhibitor Fertilizer</t>
        </is>
      </c>
      <c r="G397" s="2" t="n">
        <v>1089</v>
      </c>
      <c r="H397" s="2" t="n">
        <v>0.0002609319926705</v>
      </c>
      <c r="I397" s="2" t="n">
        <v>0.0002320368391197399</v>
      </c>
      <c r="J397" s="40" t="inlineStr">
        <is>
          <t>crop and rice measures</t>
        </is>
      </c>
    </row>
    <row r="398" ht="15.75" customHeight="1" s="120">
      <c r="A398" s="2" t="inlineStr">
        <is>
          <t>AGRICULTURE</t>
        </is>
      </c>
      <c r="B398" s="2" t="inlineStr">
        <is>
          <t>CROP</t>
        </is>
      </c>
      <c r="C398" s="2" t="n">
        <v>2045</v>
      </c>
      <c r="D398" s="2" t="inlineStr">
        <is>
          <t>United States</t>
        </is>
      </c>
      <c r="E398" s="2" t="inlineStr">
        <is>
          <t>USA</t>
        </is>
      </c>
      <c r="F398" s="2" t="inlineStr">
        <is>
          <t>Nitrification Inhibitor Fertilizer</t>
        </is>
      </c>
      <c r="G398" s="2" t="n">
        <v>1289</v>
      </c>
      <c r="H398" s="2" t="n">
        <v>0.0679447650909424</v>
      </c>
      <c r="I398" s="2" t="n">
        <v>0.06042068036610649</v>
      </c>
      <c r="J398" s="40" t="inlineStr">
        <is>
          <t>crop and rice measures</t>
        </is>
      </c>
    </row>
    <row r="399" ht="15.75" customHeight="1" s="120">
      <c r="A399" s="2" t="inlineStr">
        <is>
          <t>AGRICULTURE</t>
        </is>
      </c>
      <c r="B399" s="2" t="inlineStr">
        <is>
          <t>CROP</t>
        </is>
      </c>
      <c r="C399" s="2" t="n">
        <v>2045</v>
      </c>
      <c r="D399" s="2" t="inlineStr">
        <is>
          <t>United States</t>
        </is>
      </c>
      <c r="E399" s="2" t="inlineStr">
        <is>
          <t>USA</t>
        </is>
      </c>
      <c r="F399" s="2" t="inlineStr">
        <is>
          <t>Nitrification Inhibitor Fertilizer</t>
        </is>
      </c>
      <c r="G399" s="2" t="n">
        <v>1473</v>
      </c>
      <c r="H399" s="2" t="n">
        <v>0.0058461870066822</v>
      </c>
      <c r="I399" s="2" t="n">
        <v>0.005198790458962359</v>
      </c>
      <c r="J399" s="40" t="inlineStr">
        <is>
          <t>crop and rice measures</t>
        </is>
      </c>
    </row>
    <row r="400" ht="15.75" customHeight="1" s="120">
      <c r="A400" s="2" t="inlineStr">
        <is>
          <t>AGRICULTURE</t>
        </is>
      </c>
      <c r="B400" s="2" t="inlineStr">
        <is>
          <t>CROP</t>
        </is>
      </c>
      <c r="C400" s="2" t="n">
        <v>2045</v>
      </c>
      <c r="D400" s="2" t="inlineStr">
        <is>
          <t>United States</t>
        </is>
      </c>
      <c r="E400" s="2" t="inlineStr">
        <is>
          <t>USA</t>
        </is>
      </c>
      <c r="F400" s="2" t="inlineStr">
        <is>
          <t>20% Reduced Fertilizer</t>
        </is>
      </c>
      <c r="G400" s="2" t="n">
        <v>1476</v>
      </c>
      <c r="H400" s="2" t="n">
        <v>0.0003512219991535</v>
      </c>
      <c r="I400" s="2" t="n">
        <v>0.000312328287837844</v>
      </c>
      <c r="J400" s="40" t="inlineStr">
        <is>
          <t>crop and rice measures</t>
        </is>
      </c>
    </row>
    <row r="401" ht="15.75" customHeight="1" s="120">
      <c r="A401" s="2" t="inlineStr">
        <is>
          <t>AGRICULTURE</t>
        </is>
      </c>
      <c r="B401" s="2" t="inlineStr">
        <is>
          <t>CROP</t>
        </is>
      </c>
      <c r="C401" s="2" t="n">
        <v>2045</v>
      </c>
      <c r="D401" s="2" t="inlineStr">
        <is>
          <t>United States</t>
        </is>
      </c>
      <c r="E401" s="2" t="inlineStr">
        <is>
          <t>USA</t>
        </is>
      </c>
      <c r="F401" s="2" t="inlineStr">
        <is>
          <t>20% Reduced Fertilizer</t>
        </is>
      </c>
      <c r="G401" s="2" t="n">
        <v>1539</v>
      </c>
      <c r="H401" s="2" t="n">
        <v>0.0283661875873804</v>
      </c>
      <c r="I401" s="2" t="n">
        <v>0.02522496547199935</v>
      </c>
      <c r="J401" s="40" t="inlineStr">
        <is>
          <t>crop and rice measures</t>
        </is>
      </c>
    </row>
    <row r="402" ht="15.75" customHeight="1" s="120">
      <c r="A402" s="2" t="inlineStr">
        <is>
          <t>AGRICULTURE</t>
        </is>
      </c>
      <c r="B402" s="2" t="inlineStr">
        <is>
          <t>CROP</t>
        </is>
      </c>
      <c r="C402" s="2" t="n">
        <v>2045</v>
      </c>
      <c r="D402" s="2" t="inlineStr">
        <is>
          <t>United States</t>
        </is>
      </c>
      <c r="E402" s="2" t="inlineStr">
        <is>
          <t>USA</t>
        </is>
      </c>
      <c r="F402" s="2" t="inlineStr">
        <is>
          <t>20% Reduced Fertilizer</t>
        </is>
      </c>
      <c r="G402" s="2" t="n">
        <v>100000</v>
      </c>
      <c r="H402" s="54" t="n">
        <v>1e-12</v>
      </c>
      <c r="I402" s="2" t="n">
        <v>8.892617449664429e-13</v>
      </c>
      <c r="J402" s="40" t="inlineStr">
        <is>
          <t>crop and rice measures</t>
        </is>
      </c>
    </row>
    <row r="403" ht="15.75" customHeight="1" s="120">
      <c r="A403" s="2" t="inlineStr">
        <is>
          <t>AGRICULTURE</t>
        </is>
      </c>
      <c r="B403" s="2" t="inlineStr">
        <is>
          <t>CROP</t>
        </is>
      </c>
      <c r="C403" s="2" t="n">
        <v>2050</v>
      </c>
      <c r="D403" s="2" t="inlineStr">
        <is>
          <t>United States</t>
        </is>
      </c>
      <c r="E403" s="2" t="inlineStr">
        <is>
          <t>USA</t>
        </is>
      </c>
      <c r="F403" s="2" t="inlineStr">
        <is>
          <t>100% Residue Incorporation</t>
        </is>
      </c>
      <c r="G403" s="2" t="n">
        <v>-100000</v>
      </c>
      <c r="H403" s="2" t="n">
        <v>0</v>
      </c>
      <c r="I403" s="2" t="n">
        <v>0</v>
      </c>
      <c r="J403" s="40" t="inlineStr">
        <is>
          <t>crop and rice measures</t>
        </is>
      </c>
    </row>
    <row r="404" ht="15.75" customHeight="1" s="120">
      <c r="A404" s="2" t="inlineStr">
        <is>
          <t>AGRICULTURE</t>
        </is>
      </c>
      <c r="B404" s="2" t="inlineStr">
        <is>
          <t>CROP</t>
        </is>
      </c>
      <c r="C404" s="2" t="n">
        <v>2050</v>
      </c>
      <c r="D404" s="2" t="inlineStr">
        <is>
          <t>United States</t>
        </is>
      </c>
      <c r="E404" s="2" t="inlineStr">
        <is>
          <t>USA</t>
        </is>
      </c>
      <c r="F404" s="2" t="inlineStr">
        <is>
          <t>100% Residue Incorporation</t>
        </is>
      </c>
      <c r="G404" s="2" t="n">
        <v>-8867</v>
      </c>
      <c r="H404" s="2" t="n">
        <v>0</v>
      </c>
      <c r="I404" s="2" t="n">
        <v>0</v>
      </c>
      <c r="J404" s="40" t="inlineStr">
        <is>
          <t>crop and rice measures</t>
        </is>
      </c>
    </row>
    <row r="405" ht="15.75" customHeight="1" s="120">
      <c r="A405" s="2" t="inlineStr">
        <is>
          <t>AGRICULTURE</t>
        </is>
      </c>
      <c r="B405" s="2" t="inlineStr">
        <is>
          <t>CROP</t>
        </is>
      </c>
      <c r="C405" s="2" t="n">
        <v>2050</v>
      </c>
      <c r="D405" s="2" t="inlineStr">
        <is>
          <t>United States</t>
        </is>
      </c>
      <c r="E405" s="2" t="inlineStr">
        <is>
          <t>USA</t>
        </is>
      </c>
      <c r="F405" s="2" t="inlineStr">
        <is>
          <t>100% Residue Incorporation</t>
        </is>
      </c>
      <c r="G405" s="2" t="n">
        <v>-8867</v>
      </c>
      <c r="H405" s="2" t="n">
        <v>0.0001281680015381</v>
      </c>
      <c r="I405" s="2" t="n">
        <v>0.0001139749006966326</v>
      </c>
      <c r="J405" s="40" t="inlineStr">
        <is>
          <t>crop and rice measures</t>
        </is>
      </c>
    </row>
    <row r="406" ht="15.75" customHeight="1" s="120">
      <c r="A406" s="2" t="inlineStr">
        <is>
          <t>AGRICULTURE</t>
        </is>
      </c>
      <c r="B406" s="2" t="inlineStr">
        <is>
          <t>CROP</t>
        </is>
      </c>
      <c r="C406" s="2" t="n">
        <v>2050</v>
      </c>
      <c r="D406" s="2" t="inlineStr">
        <is>
          <t>United States</t>
        </is>
      </c>
      <c r="E406" s="2" t="inlineStr">
        <is>
          <t>USA</t>
        </is>
      </c>
      <c r="F406" s="2" t="inlineStr">
        <is>
          <t>Split Fertilization</t>
        </is>
      </c>
      <c r="G406" s="2" t="n">
        <v>-1901</v>
      </c>
      <c r="H406" s="2" t="n">
        <v>0.0130918165668845</v>
      </c>
      <c r="I406" s="2" t="n">
        <v>0.0116420516450483</v>
      </c>
      <c r="J406" s="40" t="inlineStr">
        <is>
          <t>crop and rice measures</t>
        </is>
      </c>
    </row>
    <row r="407" ht="15.75" customHeight="1" s="120">
      <c r="A407" s="2" t="inlineStr">
        <is>
          <t>AGRICULTURE</t>
        </is>
      </c>
      <c r="B407" s="2" t="inlineStr">
        <is>
          <t>CROP</t>
        </is>
      </c>
      <c r="C407" s="2" t="n">
        <v>2050</v>
      </c>
      <c r="D407" s="2" t="inlineStr">
        <is>
          <t>United States</t>
        </is>
      </c>
      <c r="E407" s="2" t="inlineStr">
        <is>
          <t>USA</t>
        </is>
      </c>
      <c r="F407" s="2" t="inlineStr">
        <is>
          <t>20% Reduced Fertilizer</t>
        </is>
      </c>
      <c r="G407" s="2" t="n">
        <v>-1429</v>
      </c>
      <c r="H407" s="2" t="n">
        <v>0.0046821311116219</v>
      </c>
      <c r="I407" s="2" t="n">
        <v>0.004163640082482562</v>
      </c>
      <c r="J407" s="40" t="inlineStr">
        <is>
          <t>crop and rice measures</t>
        </is>
      </c>
    </row>
    <row r="408" ht="15.75" customHeight="1" s="120">
      <c r="A408" s="2" t="inlineStr">
        <is>
          <t>AGRICULTURE</t>
        </is>
      </c>
      <c r="B408" s="2" t="inlineStr">
        <is>
          <t>CROP</t>
        </is>
      </c>
      <c r="C408" s="2" t="n">
        <v>2050</v>
      </c>
      <c r="D408" s="2" t="inlineStr">
        <is>
          <t>United States</t>
        </is>
      </c>
      <c r="E408" s="2" t="inlineStr">
        <is>
          <t>USA</t>
        </is>
      </c>
      <c r="F408" s="2" t="inlineStr">
        <is>
          <t>Split Fertilization</t>
        </is>
      </c>
      <c r="G408" s="2" t="n">
        <v>-1206</v>
      </c>
      <c r="H408" s="2" t="n">
        <v>0.290010899305343</v>
      </c>
      <c r="I408" s="2" t="n">
        <v>0.2578955983755567</v>
      </c>
      <c r="J408" s="40" t="inlineStr">
        <is>
          <t>crop and rice measures</t>
        </is>
      </c>
    </row>
    <row r="409" ht="15.75" customHeight="1" s="120">
      <c r="A409" s="2" t="inlineStr">
        <is>
          <t>AGRICULTURE</t>
        </is>
      </c>
      <c r="B409" s="2" t="inlineStr">
        <is>
          <t>CROP</t>
        </is>
      </c>
      <c r="C409" s="2" t="n">
        <v>2050</v>
      </c>
      <c r="D409" s="2" t="inlineStr">
        <is>
          <t>United States</t>
        </is>
      </c>
      <c r="E409" s="2" t="inlineStr">
        <is>
          <t>USA</t>
        </is>
      </c>
      <c r="F409" s="2" t="inlineStr">
        <is>
          <t>Split Fertilization</t>
        </is>
      </c>
      <c r="G409" s="2" t="n">
        <v>-1071</v>
      </c>
      <c r="H409" s="2" t="n">
        <v>0.0475200526416302</v>
      </c>
      <c r="I409" s="2" t="n">
        <v>0.0422577649329933</v>
      </c>
      <c r="J409" s="40" t="inlineStr">
        <is>
          <t>crop and rice measures</t>
        </is>
      </c>
    </row>
    <row r="410" ht="15.75" customHeight="1" s="120">
      <c r="A410" s="2" t="inlineStr">
        <is>
          <t>AGRICULTURE</t>
        </is>
      </c>
      <c r="B410" s="2" t="inlineStr">
        <is>
          <t>CROP</t>
        </is>
      </c>
      <c r="C410" s="2" t="n">
        <v>2050</v>
      </c>
      <c r="D410" s="2" t="inlineStr">
        <is>
          <t>United States</t>
        </is>
      </c>
      <c r="E410" s="2" t="inlineStr">
        <is>
          <t>USA</t>
        </is>
      </c>
      <c r="F410" s="2" t="inlineStr">
        <is>
          <t>Split Fertilization</t>
        </is>
      </c>
      <c r="G410" s="2" t="n">
        <v>-1052</v>
      </c>
      <c r="H410" s="2" t="n">
        <v>0.0487928837537766</v>
      </c>
      <c r="I410" s="2" t="n">
        <v>0.04338964494882818</v>
      </c>
      <c r="J410" s="40" t="inlineStr">
        <is>
          <t>crop and rice measures</t>
        </is>
      </c>
    </row>
    <row r="411" ht="15.75" customHeight="1" s="120">
      <c r="A411" s="2" t="inlineStr">
        <is>
          <t>AGRICULTURE</t>
        </is>
      </c>
      <c r="B411" s="2" t="inlineStr">
        <is>
          <t>CROP</t>
        </is>
      </c>
      <c r="C411" s="2" t="n">
        <v>2050</v>
      </c>
      <c r="D411" s="2" t="inlineStr">
        <is>
          <t>United States</t>
        </is>
      </c>
      <c r="E411" s="2" t="inlineStr">
        <is>
          <t>USA</t>
        </is>
      </c>
      <c r="F411" s="2" t="inlineStr">
        <is>
          <t>No Till</t>
        </is>
      </c>
      <c r="G411" s="2" t="n">
        <v>-1048</v>
      </c>
      <c r="H411" s="2" t="n">
        <v>1.33967864513397</v>
      </c>
      <c r="I411" s="2" t="n">
        <v>1.191324969666114</v>
      </c>
      <c r="J411" s="40" t="inlineStr">
        <is>
          <t>crop and rice measures</t>
        </is>
      </c>
    </row>
    <row r="412" ht="15.75" customHeight="1" s="120">
      <c r="A412" s="2" t="inlineStr">
        <is>
          <t>AGRICULTURE</t>
        </is>
      </c>
      <c r="B412" s="2" t="inlineStr">
        <is>
          <t>CROP</t>
        </is>
      </c>
      <c r="C412" s="2" t="n">
        <v>2050</v>
      </c>
      <c r="D412" s="2" t="inlineStr">
        <is>
          <t>United States</t>
        </is>
      </c>
      <c r="E412" s="2" t="inlineStr">
        <is>
          <t>USA</t>
        </is>
      </c>
      <c r="F412" s="2" t="inlineStr">
        <is>
          <t>20% Reduced Fertilizer</t>
        </is>
      </c>
      <c r="G412" s="2" t="n">
        <v>-1015</v>
      </c>
      <c r="H412" s="2" t="n">
        <v>0.168891742825508</v>
      </c>
      <c r="I412" s="2" t="n">
        <v>0.150188965935435</v>
      </c>
      <c r="J412" s="40" t="inlineStr">
        <is>
          <t>crop and rice measures</t>
        </is>
      </c>
    </row>
    <row r="413" ht="15.75" customHeight="1" s="120">
      <c r="A413" s="2" t="inlineStr">
        <is>
          <t>AGRICULTURE</t>
        </is>
      </c>
      <c r="B413" s="2" t="inlineStr">
        <is>
          <t>CROP</t>
        </is>
      </c>
      <c r="C413" s="2" t="n">
        <v>2050</v>
      </c>
      <c r="D413" s="2" t="inlineStr">
        <is>
          <t>United States</t>
        </is>
      </c>
      <c r="E413" s="2" t="inlineStr">
        <is>
          <t>USA</t>
        </is>
      </c>
      <c r="F413" s="2" t="inlineStr">
        <is>
          <t>No Till</t>
        </is>
      </c>
      <c r="G413" s="2" t="n">
        <v>-928</v>
      </c>
      <c r="H413" s="2" t="n">
        <v>0.739781260490417</v>
      </c>
      <c r="I413" s="2" t="n">
        <v>0.6578591745971829</v>
      </c>
      <c r="J413" s="40" t="inlineStr">
        <is>
          <t>crop and rice measures</t>
        </is>
      </c>
    </row>
    <row r="414" ht="15.75" customHeight="1" s="120">
      <c r="A414" s="2" t="inlineStr">
        <is>
          <t>AGRICULTURE</t>
        </is>
      </c>
      <c r="B414" s="2" t="inlineStr">
        <is>
          <t>CROP</t>
        </is>
      </c>
      <c r="C414" s="2" t="n">
        <v>2050</v>
      </c>
      <c r="D414" s="2" t="inlineStr">
        <is>
          <t>United States</t>
        </is>
      </c>
      <c r="E414" s="2" t="inlineStr">
        <is>
          <t>USA</t>
        </is>
      </c>
      <c r="F414" s="2" t="inlineStr">
        <is>
          <t>Split Fertilization</t>
        </is>
      </c>
      <c r="G414" s="2" t="n">
        <v>-876</v>
      </c>
      <c r="H414" s="2" t="n">
        <v>0.0117818862199783</v>
      </c>
      <c r="I414" s="2" t="n">
        <v>0.01047718069897399</v>
      </c>
      <c r="J414" s="40" t="inlineStr">
        <is>
          <t>crop and rice measures</t>
        </is>
      </c>
    </row>
    <row r="415" ht="15.75" customHeight="1" s="120">
      <c r="A415" s="2" t="inlineStr">
        <is>
          <t>AGRICULTURE</t>
        </is>
      </c>
      <c r="B415" s="2" t="inlineStr">
        <is>
          <t>CROP</t>
        </is>
      </c>
      <c r="C415" s="2" t="n">
        <v>2050</v>
      </c>
      <c r="D415" s="2" t="inlineStr">
        <is>
          <t>United States</t>
        </is>
      </c>
      <c r="E415" s="2" t="inlineStr">
        <is>
          <t>USA</t>
        </is>
      </c>
      <c r="F415" s="2" t="inlineStr">
        <is>
          <t>No Till</t>
        </is>
      </c>
      <c r="G415" s="2" t="n">
        <v>-708</v>
      </c>
      <c r="H415" s="2" t="n">
        <v>0.0372962839901447</v>
      </c>
      <c r="I415" s="2" t="n">
        <v>0.03316615858184008</v>
      </c>
      <c r="J415" s="40" t="inlineStr">
        <is>
          <t>crop and rice measures</t>
        </is>
      </c>
    </row>
    <row r="416" ht="15.75" customHeight="1" s="120">
      <c r="A416" s="2" t="inlineStr">
        <is>
          <t>AGRICULTURE</t>
        </is>
      </c>
      <c r="B416" s="2" t="inlineStr">
        <is>
          <t>CROP</t>
        </is>
      </c>
      <c r="C416" s="2" t="n">
        <v>2050</v>
      </c>
      <c r="D416" s="2" t="inlineStr">
        <is>
          <t>United States</t>
        </is>
      </c>
      <c r="E416" s="2" t="inlineStr">
        <is>
          <t>USA</t>
        </is>
      </c>
      <c r="F416" s="2" t="inlineStr">
        <is>
          <t>Split Fertilization</t>
        </is>
      </c>
      <c r="G416" s="2" t="n">
        <v>-665</v>
      </c>
      <c r="H416" s="2" t="n">
        <v>0.0045946431346238</v>
      </c>
      <c r="I416" s="2" t="n">
        <v>0.004085840371393647</v>
      </c>
      <c r="J416" s="40" t="inlineStr">
        <is>
          <t>crop and rice measures</t>
        </is>
      </c>
    </row>
    <row r="417" ht="15.75" customHeight="1" s="120">
      <c r="A417" s="2" t="inlineStr">
        <is>
          <t>AGRICULTURE</t>
        </is>
      </c>
      <c r="B417" s="2" t="inlineStr">
        <is>
          <t>CROP</t>
        </is>
      </c>
      <c r="C417" s="2" t="n">
        <v>2050</v>
      </c>
      <c r="D417" s="2" t="inlineStr">
        <is>
          <t>United States</t>
        </is>
      </c>
      <c r="E417" s="2" t="inlineStr">
        <is>
          <t>USA</t>
        </is>
      </c>
      <c r="F417" s="2" t="inlineStr">
        <is>
          <t>Split Fertilization</t>
        </is>
      </c>
      <c r="G417" s="2" t="n">
        <v>-559</v>
      </c>
      <c r="H417" s="2" t="n">
        <v>0.0223824772983789</v>
      </c>
      <c r="I417" s="2" t="n">
        <v>0.01990388081902822</v>
      </c>
      <c r="J417" s="40" t="inlineStr">
        <is>
          <t>crop and rice measures</t>
        </is>
      </c>
    </row>
    <row r="418" ht="15.75" customHeight="1" s="120">
      <c r="A418" s="2" t="inlineStr">
        <is>
          <t>AGRICULTURE</t>
        </is>
      </c>
      <c r="B418" s="2" t="inlineStr">
        <is>
          <t>CROP</t>
        </is>
      </c>
      <c r="C418" s="2" t="n">
        <v>2050</v>
      </c>
      <c r="D418" s="2" t="inlineStr">
        <is>
          <t>United States</t>
        </is>
      </c>
      <c r="E418" s="2" t="inlineStr">
        <is>
          <t>USA</t>
        </is>
      </c>
      <c r="F418" s="2" t="inlineStr">
        <is>
          <t>No Till</t>
        </is>
      </c>
      <c r="G418" s="2" t="n">
        <v>-396</v>
      </c>
      <c r="H418" s="2" t="n">
        <v>0.29387691617012</v>
      </c>
      <c r="I418" s="2" t="n">
        <v>0.261333499278798</v>
      </c>
      <c r="J418" s="40" t="inlineStr">
        <is>
          <t>crop and rice measures</t>
        </is>
      </c>
    </row>
    <row r="419" ht="15.75" customHeight="1" s="120">
      <c r="A419" s="2" t="inlineStr">
        <is>
          <t>AGRICULTURE</t>
        </is>
      </c>
      <c r="B419" s="2" t="inlineStr">
        <is>
          <t>CROP</t>
        </is>
      </c>
      <c r="C419" s="2" t="n">
        <v>2050</v>
      </c>
      <c r="D419" s="2" t="inlineStr">
        <is>
          <t>United States</t>
        </is>
      </c>
      <c r="E419" s="2" t="inlineStr">
        <is>
          <t>USA</t>
        </is>
      </c>
      <c r="F419" s="2" t="inlineStr">
        <is>
          <t>Split Fertilization</t>
        </is>
      </c>
      <c r="G419" s="2" t="n">
        <v>-384</v>
      </c>
      <c r="H419" s="2" t="n">
        <v>0.0045478590764105</v>
      </c>
      <c r="I419" s="2" t="n">
        <v>0.004044237098150277</v>
      </c>
      <c r="J419" s="40" t="inlineStr">
        <is>
          <t>crop and rice measures</t>
        </is>
      </c>
    </row>
    <row r="420" ht="15.75" customHeight="1" s="120">
      <c r="A420" s="2" t="inlineStr">
        <is>
          <t>AGRICULTURE</t>
        </is>
      </c>
      <c r="B420" s="2" t="inlineStr">
        <is>
          <t>CROP</t>
        </is>
      </c>
      <c r="C420" s="2" t="n">
        <v>2050</v>
      </c>
      <c r="D420" s="2" t="inlineStr">
        <is>
          <t>United States</t>
        </is>
      </c>
      <c r="E420" s="2" t="inlineStr">
        <is>
          <t>USA</t>
        </is>
      </c>
      <c r="F420" s="2" t="inlineStr">
        <is>
          <t>No Till</t>
        </is>
      </c>
      <c r="G420" s="2" t="n">
        <v>-338</v>
      </c>
      <c r="H420" s="2" t="n">
        <v>0.389027148485183</v>
      </c>
      <c r="I420" s="2" t="n">
        <v>0.3459469609012533</v>
      </c>
      <c r="J420" s="40" t="inlineStr">
        <is>
          <t>crop and rice measures</t>
        </is>
      </c>
    </row>
    <row r="421" ht="15.75" customHeight="1" s="120">
      <c r="A421" s="2" t="inlineStr">
        <is>
          <t>AGRICULTURE</t>
        </is>
      </c>
      <c r="B421" s="2" t="inlineStr">
        <is>
          <t>CROP</t>
        </is>
      </c>
      <c r="C421" s="2" t="n">
        <v>2050</v>
      </c>
      <c r="D421" s="2" t="inlineStr">
        <is>
          <t>United States</t>
        </is>
      </c>
      <c r="E421" s="2" t="inlineStr">
        <is>
          <t>USA</t>
        </is>
      </c>
      <c r="F421" s="2" t="inlineStr">
        <is>
          <t>Split Fertilization</t>
        </is>
      </c>
      <c r="G421" s="2" t="n">
        <v>-267</v>
      </c>
      <c r="H421" s="2" t="n">
        <v>0.0005673160194419</v>
      </c>
      <c r="I421" s="2" t="n">
        <v>0.0005044924333963205</v>
      </c>
      <c r="J421" s="40" t="inlineStr">
        <is>
          <t>crop and rice measures</t>
        </is>
      </c>
    </row>
    <row r="422" ht="15.75" customHeight="1" s="120">
      <c r="A422" s="2" t="inlineStr">
        <is>
          <t>AGRICULTURE</t>
        </is>
      </c>
      <c r="B422" s="2" t="inlineStr">
        <is>
          <t>CROP</t>
        </is>
      </c>
      <c r="C422" s="2" t="n">
        <v>2050</v>
      </c>
      <c r="D422" s="2" t="inlineStr">
        <is>
          <t>United States</t>
        </is>
      </c>
      <c r="E422" s="2" t="inlineStr">
        <is>
          <t>USA</t>
        </is>
      </c>
      <c r="F422" s="2" t="inlineStr">
        <is>
          <t>No Till</t>
        </is>
      </c>
      <c r="G422" s="2" t="n">
        <v>-252</v>
      </c>
      <c r="H422" s="2" t="n">
        <v>0.018251096829772</v>
      </c>
      <c r="I422" s="2" t="n">
        <v>0.01623000221439456</v>
      </c>
      <c r="J422" s="40" t="inlineStr">
        <is>
          <t>crop and rice measures</t>
        </is>
      </c>
    </row>
    <row r="423" ht="15.75" customHeight="1" s="120">
      <c r="A423" s="2" t="inlineStr">
        <is>
          <t>AGRICULTURE</t>
        </is>
      </c>
      <c r="B423" s="2" t="inlineStr">
        <is>
          <t>CROP</t>
        </is>
      </c>
      <c r="C423" s="2" t="n">
        <v>2050</v>
      </c>
      <c r="D423" s="2" t="inlineStr">
        <is>
          <t>United States</t>
        </is>
      </c>
      <c r="E423" s="2" t="inlineStr">
        <is>
          <t>USA</t>
        </is>
      </c>
      <c r="F423" s="2" t="inlineStr">
        <is>
          <t>No Till</t>
        </is>
      </c>
      <c r="G423" s="2" t="n">
        <v>-218</v>
      </c>
      <c r="H423" s="2" t="n">
        <v>0.007820462808013001</v>
      </c>
      <c r="I423" s="2" t="n">
        <v>0.006954438403098809</v>
      </c>
      <c r="J423" s="40" t="inlineStr">
        <is>
          <t>crop and rice measures</t>
        </is>
      </c>
    </row>
    <row r="424" ht="15.75" customHeight="1" s="120">
      <c r="A424" s="2" t="inlineStr">
        <is>
          <t>AGRICULTURE</t>
        </is>
      </c>
      <c r="B424" s="2" t="inlineStr">
        <is>
          <t>CROP</t>
        </is>
      </c>
      <c r="C424" s="2" t="n">
        <v>2050</v>
      </c>
      <c r="D424" s="2" t="inlineStr">
        <is>
          <t>United States</t>
        </is>
      </c>
      <c r="E424" s="2" t="inlineStr">
        <is>
          <t>USA</t>
        </is>
      </c>
      <c r="F424" s="2" t="inlineStr">
        <is>
          <t>No Till</t>
        </is>
      </c>
      <c r="G424" s="2" t="n">
        <v>-170</v>
      </c>
      <c r="H424" s="2" t="n">
        <v>0.0919016376137733</v>
      </c>
      <c r="I424" s="2" t="n">
        <v>0.08172461062969774</v>
      </c>
      <c r="J424" s="40" t="inlineStr">
        <is>
          <t>crop and rice measures</t>
        </is>
      </c>
    </row>
    <row r="425" ht="15.75" customHeight="1" s="120">
      <c r="A425" s="2" t="inlineStr">
        <is>
          <t>AGRICULTURE</t>
        </is>
      </c>
      <c r="B425" s="2" t="inlineStr">
        <is>
          <t>CROP</t>
        </is>
      </c>
      <c r="C425" s="2" t="n">
        <v>2050</v>
      </c>
      <c r="D425" s="2" t="inlineStr">
        <is>
          <t>United States</t>
        </is>
      </c>
      <c r="E425" s="2" t="inlineStr">
        <is>
          <t>USA</t>
        </is>
      </c>
      <c r="F425" s="2" t="inlineStr">
        <is>
          <t>No Till</t>
        </is>
      </c>
      <c r="G425" s="2" t="n">
        <v>-146</v>
      </c>
      <c r="H425" s="2" t="n">
        <v>0.0056769819930196</v>
      </c>
      <c r="I425" s="2" t="n">
        <v>0.005048322913255685</v>
      </c>
      <c r="J425" s="40" t="inlineStr">
        <is>
          <t>crop and rice measures</t>
        </is>
      </c>
    </row>
    <row r="426" ht="15.75" customHeight="1" s="120">
      <c r="A426" s="2" t="inlineStr">
        <is>
          <t>AGRICULTURE</t>
        </is>
      </c>
      <c r="B426" s="2" t="inlineStr">
        <is>
          <t>CROP</t>
        </is>
      </c>
      <c r="C426" s="2" t="n">
        <v>2050</v>
      </c>
      <c r="D426" s="2" t="inlineStr">
        <is>
          <t>United States</t>
        </is>
      </c>
      <c r="E426" s="2" t="inlineStr">
        <is>
          <t>USA</t>
        </is>
      </c>
      <c r="F426" s="2" t="inlineStr">
        <is>
          <t>Split Fertilization</t>
        </is>
      </c>
      <c r="G426" s="2" t="n">
        <v>-132</v>
      </c>
      <c r="H426" s="2" t="n">
        <v>0.0002534509985708</v>
      </c>
      <c r="I426" s="2" t="n">
        <v>0.000225384277252557</v>
      </c>
      <c r="J426" s="40" t="inlineStr">
        <is>
          <t>crop and rice measures</t>
        </is>
      </c>
    </row>
    <row r="427" ht="15.75" customHeight="1" s="120">
      <c r="A427" s="2" t="inlineStr">
        <is>
          <t>AGRICULTURE</t>
        </is>
      </c>
      <c r="B427" s="2" t="inlineStr">
        <is>
          <t>CROP</t>
        </is>
      </c>
      <c r="C427" s="2" t="n">
        <v>2050</v>
      </c>
      <c r="D427" s="2" t="inlineStr">
        <is>
          <t>United States</t>
        </is>
      </c>
      <c r="E427" s="2" t="inlineStr">
        <is>
          <t>USA</t>
        </is>
      </c>
      <c r="F427" s="2" t="inlineStr">
        <is>
          <t>No Till</t>
        </is>
      </c>
      <c r="G427" s="2" t="n">
        <v>-82</v>
      </c>
      <c r="H427" s="2" t="n">
        <v>0.06904493272304529</v>
      </c>
      <c r="I427" s="2" t="n">
        <v>0.06139901735438592</v>
      </c>
      <c r="J427" s="40" t="inlineStr">
        <is>
          <t>crop and rice measures</t>
        </is>
      </c>
    </row>
    <row r="428" ht="15.75" customHeight="1" s="120">
      <c r="A428" s="2" t="inlineStr">
        <is>
          <t>AGRICULTURE</t>
        </is>
      </c>
      <c r="B428" s="2" t="inlineStr">
        <is>
          <t>CROP</t>
        </is>
      </c>
      <c r="C428" s="2" t="n">
        <v>2050</v>
      </c>
      <c r="D428" s="2" t="inlineStr">
        <is>
          <t>United States</t>
        </is>
      </c>
      <c r="E428" s="2" t="inlineStr">
        <is>
          <t>USA</t>
        </is>
      </c>
      <c r="F428" s="2" t="inlineStr">
        <is>
          <t>No Till</t>
        </is>
      </c>
      <c r="G428" s="2" t="n">
        <v>-80</v>
      </c>
      <c r="H428" s="2" t="n">
        <v>0.0485316552221775</v>
      </c>
      <c r="I428" s="2" t="n">
        <v>0.04315734440898335</v>
      </c>
      <c r="J428" s="40" t="inlineStr">
        <is>
          <t>crop and rice measures</t>
        </is>
      </c>
    </row>
    <row r="429" ht="15.75" customHeight="1" s="120">
      <c r="A429" s="2" t="inlineStr">
        <is>
          <t>AGRICULTURE</t>
        </is>
      </c>
      <c r="B429" s="2" t="inlineStr">
        <is>
          <t>CROP</t>
        </is>
      </c>
      <c r="C429" s="2" t="n">
        <v>2050</v>
      </c>
      <c r="D429" s="2" t="inlineStr">
        <is>
          <t>United States</t>
        </is>
      </c>
      <c r="E429" s="2" t="inlineStr">
        <is>
          <t>USA</t>
        </is>
      </c>
      <c r="F429" s="2" t="inlineStr">
        <is>
          <t>20% Reduced Fertilizer</t>
        </is>
      </c>
      <c r="G429" s="2" t="n">
        <v>0</v>
      </c>
      <c r="H429" s="2" t="n">
        <v>4.39988136291503</v>
      </c>
      <c r="I429" s="2" t="n">
        <v>3.912646178431151</v>
      </c>
      <c r="J429" s="40" t="inlineStr">
        <is>
          <t>crop and rice measures</t>
        </is>
      </c>
    </row>
    <row r="430" ht="15.75" customHeight="1" s="120">
      <c r="A430" s="2" t="inlineStr">
        <is>
          <t>AGRICULTURE</t>
        </is>
      </c>
      <c r="B430" s="2" t="inlineStr">
        <is>
          <t>CROP</t>
        </is>
      </c>
      <c r="C430" s="2" t="n">
        <v>2050</v>
      </c>
      <c r="D430" s="2" t="inlineStr">
        <is>
          <t>United States</t>
        </is>
      </c>
      <c r="E430" s="2" t="inlineStr">
        <is>
          <t>USA</t>
        </is>
      </c>
      <c r="F430" s="2" t="inlineStr">
        <is>
          <t>No Till</t>
        </is>
      </c>
      <c r="G430" s="2" t="n">
        <v>112</v>
      </c>
      <c r="H430" s="2" t="n">
        <v>0.0134385749697685</v>
      </c>
      <c r="I430" s="2" t="n">
        <v>0.0119504106274787</v>
      </c>
      <c r="J430" s="40" t="inlineStr">
        <is>
          <t>crop and rice measures</t>
        </is>
      </c>
    </row>
    <row r="431" ht="15.75" customHeight="1" s="120">
      <c r="A431" s="2" t="inlineStr">
        <is>
          <t>AGRICULTURE</t>
        </is>
      </c>
      <c r="B431" s="2" t="inlineStr">
        <is>
          <t>CROP</t>
        </is>
      </c>
      <c r="C431" s="2" t="n">
        <v>2050</v>
      </c>
      <c r="D431" s="2" t="inlineStr">
        <is>
          <t>United States</t>
        </is>
      </c>
      <c r="E431" s="2" t="inlineStr">
        <is>
          <t>USA</t>
        </is>
      </c>
      <c r="F431" s="2" t="inlineStr">
        <is>
          <t>No Till</t>
        </is>
      </c>
      <c r="G431" s="2" t="n">
        <v>230</v>
      </c>
      <c r="H431" s="2" t="n">
        <v>0.0007555679767393</v>
      </c>
      <c r="I431" s="2" t="n">
        <v>0.0006718976974359547</v>
      </c>
      <c r="J431" s="40" t="inlineStr">
        <is>
          <t>crop and rice measures</t>
        </is>
      </c>
    </row>
    <row r="432" ht="15.75" customHeight="1" s="120">
      <c r="A432" s="2" t="inlineStr">
        <is>
          <t>AGRICULTURE</t>
        </is>
      </c>
      <c r="B432" s="2" t="inlineStr">
        <is>
          <t>CROP</t>
        </is>
      </c>
      <c r="C432" s="2" t="n">
        <v>2050</v>
      </c>
      <c r="D432" s="2" t="inlineStr">
        <is>
          <t>United States</t>
        </is>
      </c>
      <c r="E432" s="2" t="inlineStr">
        <is>
          <t>USA</t>
        </is>
      </c>
      <c r="F432" s="2" t="inlineStr">
        <is>
          <t>No Till</t>
        </is>
      </c>
      <c r="G432" s="2" t="n">
        <v>232</v>
      </c>
      <c r="H432" s="2" t="n">
        <v>0.0020148491021246</v>
      </c>
      <c r="I432" s="2" t="n">
        <v>0.001791728228399393</v>
      </c>
      <c r="J432" s="40" t="inlineStr">
        <is>
          <t>crop and rice measures</t>
        </is>
      </c>
    </row>
    <row r="433" ht="15.75" customHeight="1" s="120">
      <c r="A433" s="2" t="inlineStr">
        <is>
          <t>AGRICULTURE</t>
        </is>
      </c>
      <c r="B433" s="2" t="inlineStr">
        <is>
          <t>CROP</t>
        </is>
      </c>
      <c r="C433" s="2" t="n">
        <v>2050</v>
      </c>
      <c r="D433" s="2" t="inlineStr">
        <is>
          <t>United States</t>
        </is>
      </c>
      <c r="E433" s="2" t="inlineStr">
        <is>
          <t>USA</t>
        </is>
      </c>
      <c r="F433" s="2" t="inlineStr">
        <is>
          <t>20% Reduced Fertilizer</t>
        </is>
      </c>
      <c r="G433" s="2" t="n">
        <v>243</v>
      </c>
      <c r="H433" s="2" t="n">
        <v>0.133384078741073</v>
      </c>
      <c r="I433" s="2" t="n">
        <v>0.118613358612028</v>
      </c>
      <c r="J433" s="40" t="inlineStr">
        <is>
          <t>crop and rice measures</t>
        </is>
      </c>
    </row>
    <row r="434" ht="15.75" customHeight="1" s="120">
      <c r="A434" s="2" t="inlineStr">
        <is>
          <t>AGRICULTURE</t>
        </is>
      </c>
      <c r="B434" s="2" t="inlineStr">
        <is>
          <t>CROP</t>
        </is>
      </c>
      <c r="C434" s="2" t="n">
        <v>2050</v>
      </c>
      <c r="D434" s="2" t="inlineStr">
        <is>
          <t>United States</t>
        </is>
      </c>
      <c r="E434" s="2" t="inlineStr">
        <is>
          <t>USA</t>
        </is>
      </c>
      <c r="F434" s="2" t="inlineStr">
        <is>
          <t>20% Reduced Fertilizer</t>
        </is>
      </c>
      <c r="G434" s="2" t="n">
        <v>254</v>
      </c>
      <c r="H434" s="2" t="n">
        <v>0.435880541801452</v>
      </c>
      <c r="I434" s="2" t="n">
        <v>0.3876118911992778</v>
      </c>
      <c r="J434" s="40" t="inlineStr">
        <is>
          <t>crop and rice measures</t>
        </is>
      </c>
    </row>
    <row r="435" ht="15.75" customHeight="1" s="120">
      <c r="A435" s="2" t="inlineStr">
        <is>
          <t>AGRICULTURE</t>
        </is>
      </c>
      <c r="B435" s="2" t="inlineStr">
        <is>
          <t>CROP</t>
        </is>
      </c>
      <c r="C435" s="2" t="n">
        <v>2050</v>
      </c>
      <c r="D435" s="2" t="inlineStr">
        <is>
          <t>United States</t>
        </is>
      </c>
      <c r="E435" s="2" t="inlineStr">
        <is>
          <t>USA</t>
        </is>
      </c>
      <c r="F435" s="2" t="inlineStr">
        <is>
          <t>20% Reduced Fertilizer</t>
        </is>
      </c>
      <c r="G435" s="2" t="n">
        <v>262</v>
      </c>
      <c r="H435" s="2" t="n">
        <v>0.482406198978424</v>
      </c>
      <c r="I435" s="2" t="n">
        <v>0.4289853782861824</v>
      </c>
      <c r="J435" s="40" t="inlineStr">
        <is>
          <t>crop and rice measures</t>
        </is>
      </c>
    </row>
    <row r="436" ht="15.75" customHeight="1" s="120">
      <c r="A436" s="2" t="inlineStr">
        <is>
          <t>AGRICULTURE</t>
        </is>
      </c>
      <c r="B436" s="2" t="inlineStr">
        <is>
          <t>CROP</t>
        </is>
      </c>
      <c r="C436" s="2" t="n">
        <v>2050</v>
      </c>
      <c r="D436" s="2" t="inlineStr">
        <is>
          <t>United States</t>
        </is>
      </c>
      <c r="E436" s="2" t="inlineStr">
        <is>
          <t>USA</t>
        </is>
      </c>
      <c r="F436" s="2" t="inlineStr">
        <is>
          <t>20% Reduced Fertilizer</t>
        </is>
      </c>
      <c r="G436" s="2" t="n">
        <v>288</v>
      </c>
      <c r="H436" s="2" t="n">
        <v>0.0267124101519585</v>
      </c>
      <c r="I436" s="2" t="n">
        <v>0.02375432446398994</v>
      </c>
      <c r="J436" s="40" t="inlineStr">
        <is>
          <t>crop and rice measures</t>
        </is>
      </c>
    </row>
    <row r="437" ht="15.75" customHeight="1" s="120">
      <c r="A437" s="2" t="inlineStr">
        <is>
          <t>AGRICULTURE</t>
        </is>
      </c>
      <c r="B437" s="2" t="inlineStr">
        <is>
          <t>CROP</t>
        </is>
      </c>
      <c r="C437" s="2" t="n">
        <v>2050</v>
      </c>
      <c r="D437" s="2" t="inlineStr">
        <is>
          <t>United States</t>
        </is>
      </c>
      <c r="E437" s="2" t="inlineStr">
        <is>
          <t>USA</t>
        </is>
      </c>
      <c r="F437" s="2" t="inlineStr">
        <is>
          <t>20% Reduced Fertilizer</t>
        </is>
      </c>
      <c r="G437" s="2" t="n">
        <v>318</v>
      </c>
      <c r="H437" s="2" t="n">
        <v>0.156348556280136</v>
      </c>
      <c r="I437" s="2" t="n">
        <v>0.1390347899806579</v>
      </c>
      <c r="J437" s="40" t="inlineStr">
        <is>
          <t>crop and rice measures</t>
        </is>
      </c>
    </row>
    <row r="438" ht="15.75" customHeight="1" s="120">
      <c r="A438" s="2" t="inlineStr">
        <is>
          <t>AGRICULTURE</t>
        </is>
      </c>
      <c r="B438" s="2" t="inlineStr">
        <is>
          <t>CROP</t>
        </is>
      </c>
      <c r="C438" s="2" t="n">
        <v>2050</v>
      </c>
      <c r="D438" s="2" t="inlineStr">
        <is>
          <t>United States</t>
        </is>
      </c>
      <c r="E438" s="2" t="inlineStr">
        <is>
          <t>USA</t>
        </is>
      </c>
      <c r="F438" s="2" t="inlineStr">
        <is>
          <t>Split Fertilization</t>
        </is>
      </c>
      <c r="G438" s="2" t="n">
        <v>361</v>
      </c>
      <c r="H438" s="2" t="n">
        <v>0.161214336752891</v>
      </c>
      <c r="I438" s="2" t="n">
        <v>0.1433617424144836</v>
      </c>
      <c r="J438" s="40" t="inlineStr">
        <is>
          <t>crop and rice measures</t>
        </is>
      </c>
    </row>
    <row r="439" ht="15.75" customHeight="1" s="120">
      <c r="A439" s="2" t="inlineStr">
        <is>
          <t>AGRICULTURE</t>
        </is>
      </c>
      <c r="B439" s="2" t="inlineStr">
        <is>
          <t>CROP</t>
        </is>
      </c>
      <c r="C439" s="2" t="n">
        <v>2050</v>
      </c>
      <c r="D439" s="2" t="inlineStr">
        <is>
          <t>United States</t>
        </is>
      </c>
      <c r="E439" s="2" t="inlineStr">
        <is>
          <t>USA</t>
        </is>
      </c>
      <c r="F439" s="2" t="inlineStr">
        <is>
          <t>Nitrification Inhibitor Fertilizer</t>
        </is>
      </c>
      <c r="G439" s="2" t="n">
        <v>454</v>
      </c>
      <c r="H439" s="2" t="n">
        <v>0.0065291211940348</v>
      </c>
      <c r="I439" s="2" t="n">
        <v>0.005806097706104772</v>
      </c>
      <c r="J439" s="40" t="inlineStr">
        <is>
          <t>crop and rice measures</t>
        </is>
      </c>
    </row>
    <row r="440" ht="15.75" customHeight="1" s="120">
      <c r="A440" s="2" t="inlineStr">
        <is>
          <t>AGRICULTURE</t>
        </is>
      </c>
      <c r="B440" s="2" t="inlineStr">
        <is>
          <t>CROP</t>
        </is>
      </c>
      <c r="C440" s="2" t="n">
        <v>2050</v>
      </c>
      <c r="D440" s="2" t="inlineStr">
        <is>
          <t>United States</t>
        </is>
      </c>
      <c r="E440" s="2" t="inlineStr">
        <is>
          <t>USA</t>
        </is>
      </c>
      <c r="F440" s="2" t="inlineStr">
        <is>
          <t>Split Fertilization</t>
        </is>
      </c>
      <c r="G440" s="2" t="n">
        <v>572</v>
      </c>
      <c r="H440" s="2" t="n">
        <v>0.0041548907756805</v>
      </c>
      <c r="I440" s="2" t="n">
        <v>0.003694785421326619</v>
      </c>
      <c r="J440" s="40" t="inlineStr">
        <is>
          <t>crop and rice measures</t>
        </is>
      </c>
    </row>
    <row r="441" ht="15.75" customHeight="1" s="120">
      <c r="A441" s="2" t="inlineStr">
        <is>
          <t>AGRICULTURE</t>
        </is>
      </c>
      <c r="B441" s="2" t="inlineStr">
        <is>
          <t>CROP</t>
        </is>
      </c>
      <c r="C441" s="2" t="n">
        <v>2050</v>
      </c>
      <c r="D441" s="2" t="inlineStr">
        <is>
          <t>United States</t>
        </is>
      </c>
      <c r="E441" s="2" t="inlineStr">
        <is>
          <t>USA</t>
        </is>
      </c>
      <c r="F441" s="2" t="inlineStr">
        <is>
          <t>Nitrification Inhibitor Fertilizer</t>
        </is>
      </c>
      <c r="G441" s="2" t="n">
        <v>600</v>
      </c>
      <c r="H441" s="2" t="n">
        <v>0.128575041890144</v>
      </c>
      <c r="I441" s="2" t="n">
        <v>0.1143368661103629</v>
      </c>
      <c r="J441" s="40" t="inlineStr">
        <is>
          <t>crop and rice measures</t>
        </is>
      </c>
    </row>
    <row r="442" ht="15.75" customHeight="1" s="120">
      <c r="A442" s="2" t="inlineStr">
        <is>
          <t>AGRICULTURE</t>
        </is>
      </c>
      <c r="B442" s="2" t="inlineStr">
        <is>
          <t>CROP</t>
        </is>
      </c>
      <c r="C442" s="2" t="n">
        <v>2050</v>
      </c>
      <c r="D442" s="2" t="inlineStr">
        <is>
          <t>United States</t>
        </is>
      </c>
      <c r="E442" s="2" t="inlineStr">
        <is>
          <t>USA</t>
        </is>
      </c>
      <c r="F442" s="2" t="inlineStr">
        <is>
          <t>Nitrification Inhibitor Fertilizer</t>
        </is>
      </c>
      <c r="G442" s="2" t="n">
        <v>601</v>
      </c>
      <c r="H442" s="2" t="n">
        <v>0.0136085245758295</v>
      </c>
      <c r="I442" s="2" t="n">
        <v>0.01210154031072086</v>
      </c>
      <c r="J442" s="40" t="inlineStr">
        <is>
          <t>crop and rice measures</t>
        </is>
      </c>
    </row>
    <row r="443" ht="15.75" customHeight="1" s="120">
      <c r="A443" s="2" t="inlineStr">
        <is>
          <t>AGRICULTURE</t>
        </is>
      </c>
      <c r="B443" s="2" t="inlineStr">
        <is>
          <t>CROP</t>
        </is>
      </c>
      <c r="C443" s="2" t="n">
        <v>2050</v>
      </c>
      <c r="D443" s="2" t="inlineStr">
        <is>
          <t>United States</t>
        </is>
      </c>
      <c r="E443" s="2" t="inlineStr">
        <is>
          <t>USA</t>
        </is>
      </c>
      <c r="F443" s="2" t="inlineStr">
        <is>
          <t>20% Reduced Fertilizer</t>
        </is>
      </c>
      <c r="G443" s="2" t="n">
        <v>616</v>
      </c>
      <c r="H443" s="2" t="n">
        <v>0.0013430010294542</v>
      </c>
      <c r="I443" s="2" t="n">
        <v>0.001194279438944171</v>
      </c>
      <c r="J443" s="40" t="inlineStr">
        <is>
          <t>crop and rice measures</t>
        </is>
      </c>
    </row>
    <row r="444" ht="15.75" customHeight="1" s="120">
      <c r="A444" s="2" t="inlineStr">
        <is>
          <t>AGRICULTURE</t>
        </is>
      </c>
      <c r="B444" s="2" t="inlineStr">
        <is>
          <t>CROP</t>
        </is>
      </c>
      <c r="C444" s="2" t="n">
        <v>2050</v>
      </c>
      <c r="D444" s="2" t="inlineStr">
        <is>
          <t>United States</t>
        </is>
      </c>
      <c r="E444" s="2" t="inlineStr">
        <is>
          <t>USA</t>
        </is>
      </c>
      <c r="F444" s="2" t="inlineStr">
        <is>
          <t>Nitrification Inhibitor Fertilizer</t>
        </is>
      </c>
      <c r="G444" s="2" t="n">
        <v>641</v>
      </c>
      <c r="H444" s="2" t="n">
        <v>0.00600402103737</v>
      </c>
      <c r="I444" s="2" t="n">
        <v>0.00533914622450688</v>
      </c>
      <c r="J444" s="40" t="inlineStr">
        <is>
          <t>crop and rice measures</t>
        </is>
      </c>
    </row>
    <row r="445" ht="15.75" customHeight="1" s="120">
      <c r="A445" s="2" t="inlineStr">
        <is>
          <t>AGRICULTURE</t>
        </is>
      </c>
      <c r="B445" s="2" t="inlineStr">
        <is>
          <t>CROP</t>
        </is>
      </c>
      <c r="C445" s="2" t="n">
        <v>2050</v>
      </c>
      <c r="D445" s="2" t="inlineStr">
        <is>
          <t>United States</t>
        </is>
      </c>
      <c r="E445" s="2" t="inlineStr">
        <is>
          <t>USA</t>
        </is>
      </c>
      <c r="F445" s="2" t="inlineStr">
        <is>
          <t>Nitrification Inhibitor Fertilizer</t>
        </is>
      </c>
      <c r="G445" s="2" t="n">
        <v>707</v>
      </c>
      <c r="H445" s="2" t="n">
        <v>0.0007779460283928</v>
      </c>
      <c r="I445" s="2" t="n">
        <v>0.0006917976426982953</v>
      </c>
      <c r="J445" s="40" t="inlineStr">
        <is>
          <t>crop and rice measures</t>
        </is>
      </c>
    </row>
    <row r="446" ht="15.75" customHeight="1" s="120">
      <c r="A446" s="2" t="inlineStr">
        <is>
          <t>AGRICULTURE</t>
        </is>
      </c>
      <c r="B446" s="2" t="inlineStr">
        <is>
          <t>CROP</t>
        </is>
      </c>
      <c r="C446" s="2" t="n">
        <v>2050</v>
      </c>
      <c r="D446" s="2" t="inlineStr">
        <is>
          <t>United States</t>
        </is>
      </c>
      <c r="E446" s="2" t="inlineStr">
        <is>
          <t>USA</t>
        </is>
      </c>
      <c r="F446" s="2" t="inlineStr">
        <is>
          <t>Nitrification Inhibitor Fertilizer</t>
        </is>
      </c>
      <c r="G446" s="2" t="n">
        <v>710</v>
      </c>
      <c r="H446" s="2" t="n">
        <v>0.91361916065216</v>
      </c>
      <c r="I446" s="2" t="n">
        <v>0.8124465690363167</v>
      </c>
      <c r="J446" s="40" t="inlineStr">
        <is>
          <t>crop and rice measures</t>
        </is>
      </c>
    </row>
    <row r="447" ht="15.75" customHeight="1" s="120">
      <c r="A447" s="2" t="inlineStr">
        <is>
          <t>AGRICULTURE</t>
        </is>
      </c>
      <c r="B447" s="2" t="inlineStr">
        <is>
          <t>CROP</t>
        </is>
      </c>
      <c r="C447" s="2" t="n">
        <v>2050</v>
      </c>
      <c r="D447" s="2" t="inlineStr">
        <is>
          <t>United States</t>
        </is>
      </c>
      <c r="E447" s="2" t="inlineStr">
        <is>
          <t>USA</t>
        </is>
      </c>
      <c r="F447" s="2" t="inlineStr">
        <is>
          <t>Nitrification Inhibitor Fertilizer</t>
        </is>
      </c>
      <c r="G447" s="2" t="n">
        <v>714</v>
      </c>
      <c r="H447" s="2" t="n">
        <v>0.0329072326421738</v>
      </c>
      <c r="I447" s="2" t="n">
        <v>0.02926314312139617</v>
      </c>
      <c r="J447" s="40" t="inlineStr">
        <is>
          <t>crop and rice measures</t>
        </is>
      </c>
    </row>
    <row r="448" ht="15.75" customHeight="1" s="120">
      <c r="A448" s="2" t="inlineStr">
        <is>
          <t>AGRICULTURE</t>
        </is>
      </c>
      <c r="B448" s="2" t="inlineStr">
        <is>
          <t>CROP</t>
        </is>
      </c>
      <c r="C448" s="2" t="n">
        <v>2050</v>
      </c>
      <c r="D448" s="2" t="inlineStr">
        <is>
          <t>United States</t>
        </is>
      </c>
      <c r="E448" s="2" t="inlineStr">
        <is>
          <t>USA</t>
        </is>
      </c>
      <c r="F448" s="2" t="inlineStr">
        <is>
          <t>Nitrification Inhibitor Fertilizer</t>
        </is>
      </c>
      <c r="G448" s="2" t="n">
        <v>726</v>
      </c>
      <c r="H448" s="2" t="n">
        <v>0.0396962985396385</v>
      </c>
      <c r="I448" s="2" t="n">
        <v>0.0353003997080678</v>
      </c>
      <c r="J448" s="40" t="inlineStr">
        <is>
          <t>crop and rice measures</t>
        </is>
      </c>
    </row>
    <row r="449" ht="15.75" customHeight="1" s="120">
      <c r="A449" s="2" t="inlineStr">
        <is>
          <t>AGRICULTURE</t>
        </is>
      </c>
      <c r="B449" s="2" t="inlineStr">
        <is>
          <t>CROP</t>
        </is>
      </c>
      <c r="C449" s="2" t="n">
        <v>2050</v>
      </c>
      <c r="D449" s="2" t="inlineStr">
        <is>
          <t>United States</t>
        </is>
      </c>
      <c r="E449" s="2" t="inlineStr">
        <is>
          <t>USA</t>
        </is>
      </c>
      <c r="F449" s="2" t="inlineStr">
        <is>
          <t>Nitrification Inhibitor Fertilizer</t>
        </is>
      </c>
      <c r="G449" s="2" t="n">
        <v>772</v>
      </c>
      <c r="H449" s="2" t="n">
        <v>0.390707582235336</v>
      </c>
      <c r="I449" s="2" t="n">
        <v>0.3474413063502149</v>
      </c>
      <c r="J449" s="40" t="inlineStr">
        <is>
          <t>crop and rice measures</t>
        </is>
      </c>
    </row>
    <row r="450" ht="15.75" customHeight="1" s="120">
      <c r="A450" s="2" t="inlineStr">
        <is>
          <t>AGRICULTURE</t>
        </is>
      </c>
      <c r="B450" s="2" t="inlineStr">
        <is>
          <t>CROP</t>
        </is>
      </c>
      <c r="C450" s="2" t="n">
        <v>2050</v>
      </c>
      <c r="D450" s="2" t="inlineStr">
        <is>
          <t>United States</t>
        </is>
      </c>
      <c r="E450" s="2" t="inlineStr">
        <is>
          <t>USA</t>
        </is>
      </c>
      <c r="F450" s="2" t="inlineStr">
        <is>
          <t>Nitrification Inhibitor Fertilizer</t>
        </is>
      </c>
      <c r="G450" s="2" t="n">
        <v>842</v>
      </c>
      <c r="H450" s="2" t="n">
        <v>0.0123976962640882</v>
      </c>
      <c r="I450" s="2" t="n">
        <v>0.01102479701336702</v>
      </c>
      <c r="J450" s="40" t="inlineStr">
        <is>
          <t>crop and rice measures</t>
        </is>
      </c>
    </row>
    <row r="451" ht="15.75" customHeight="1" s="120">
      <c r="A451" s="2" t="inlineStr">
        <is>
          <t>AGRICULTURE</t>
        </is>
      </c>
      <c r="B451" s="2" t="inlineStr">
        <is>
          <t>CROP</t>
        </is>
      </c>
      <c r="C451" s="2" t="n">
        <v>2050</v>
      </c>
      <c r="D451" s="2" t="inlineStr">
        <is>
          <t>United States</t>
        </is>
      </c>
      <c r="E451" s="2" t="inlineStr">
        <is>
          <t>USA</t>
        </is>
      </c>
      <c r="F451" s="2" t="inlineStr">
        <is>
          <t>20% Reduced Fertilizer</t>
        </is>
      </c>
      <c r="G451" s="2" t="n">
        <v>941</v>
      </c>
      <c r="H451" s="2" t="n">
        <v>0.0020282480400056</v>
      </c>
      <c r="I451" s="2" t="n">
        <v>0.001803643391280148</v>
      </c>
      <c r="J451" s="40" t="inlineStr">
        <is>
          <t>crop and rice measures</t>
        </is>
      </c>
    </row>
    <row r="452" ht="15.75" customHeight="1" s="120">
      <c r="A452" s="2" t="inlineStr">
        <is>
          <t>AGRICULTURE</t>
        </is>
      </c>
      <c r="B452" s="2" t="inlineStr">
        <is>
          <t>CROP</t>
        </is>
      </c>
      <c r="C452" s="2" t="n">
        <v>2050</v>
      </c>
      <c r="D452" s="2" t="inlineStr">
        <is>
          <t>United States</t>
        </is>
      </c>
      <c r="E452" s="2" t="inlineStr">
        <is>
          <t>USA</t>
        </is>
      </c>
      <c r="F452" s="2" t="inlineStr">
        <is>
          <t>Nitrification Inhibitor Fertilizer</t>
        </is>
      </c>
      <c r="G452" s="2" t="n">
        <v>969</v>
      </c>
      <c r="H452" s="2" t="n">
        <v>0.001011952990666</v>
      </c>
      <c r="I452" s="2" t="n">
        <v>0.0008998910823036577</v>
      </c>
      <c r="J452" s="40" t="inlineStr">
        <is>
          <t>crop and rice measures</t>
        </is>
      </c>
    </row>
    <row r="453" ht="15.75" customHeight="1" s="120">
      <c r="A453" s="2" t="inlineStr">
        <is>
          <t>AGRICULTURE</t>
        </is>
      </c>
      <c r="B453" s="2" t="inlineStr">
        <is>
          <t>CROP</t>
        </is>
      </c>
      <c r="C453" s="2" t="n">
        <v>2050</v>
      </c>
      <c r="D453" s="2" t="inlineStr">
        <is>
          <t>United States</t>
        </is>
      </c>
      <c r="E453" s="2" t="inlineStr">
        <is>
          <t>USA</t>
        </is>
      </c>
      <c r="F453" s="2" t="inlineStr">
        <is>
          <t>20% Reduced Fertilizer</t>
        </is>
      </c>
      <c r="G453" s="2" t="n">
        <v>1038</v>
      </c>
      <c r="H453" s="2" t="n">
        <v>0.009132088162004901</v>
      </c>
      <c r="I453" s="2" t="n">
        <v>0.008120816654131875</v>
      </c>
      <c r="J453" s="40" t="inlineStr">
        <is>
          <t>crop and rice measures</t>
        </is>
      </c>
    </row>
    <row r="454" ht="15.75" customHeight="1" s="120">
      <c r="A454" s="2" t="inlineStr">
        <is>
          <t>AGRICULTURE</t>
        </is>
      </c>
      <c r="B454" s="2" t="inlineStr">
        <is>
          <t>CROP</t>
        </is>
      </c>
      <c r="C454" s="2" t="n">
        <v>2050</v>
      </c>
      <c r="D454" s="2" t="inlineStr">
        <is>
          <t>United States</t>
        </is>
      </c>
      <c r="E454" s="2" t="inlineStr">
        <is>
          <t>USA</t>
        </is>
      </c>
      <c r="F454" s="2" t="inlineStr">
        <is>
          <t>Nitrification Inhibitor Fertilizer</t>
        </is>
      </c>
      <c r="G454" s="2" t="n">
        <v>1127</v>
      </c>
      <c r="H454" s="2" t="n">
        <v>0.0002548570046201</v>
      </c>
      <c r="I454" s="2" t="n">
        <v>0.0002266345846453909</v>
      </c>
      <c r="J454" s="40" t="inlineStr">
        <is>
          <t>crop and rice measures</t>
        </is>
      </c>
    </row>
    <row r="455" ht="15.75" customHeight="1" s="120">
      <c r="A455" s="2" t="inlineStr">
        <is>
          <t>AGRICULTURE</t>
        </is>
      </c>
      <c r="B455" s="2" t="inlineStr">
        <is>
          <t>CROP</t>
        </is>
      </c>
      <c r="C455" s="2" t="n">
        <v>2050</v>
      </c>
      <c r="D455" s="2" t="inlineStr">
        <is>
          <t>United States</t>
        </is>
      </c>
      <c r="E455" s="2" t="inlineStr">
        <is>
          <t>USA</t>
        </is>
      </c>
      <c r="F455" s="2" t="inlineStr">
        <is>
          <t>20% Reduced Fertilizer</t>
        </is>
      </c>
      <c r="G455" s="2" t="n">
        <v>1150</v>
      </c>
      <c r="H455" s="2" t="n">
        <v>0.0117043107748032</v>
      </c>
      <c r="I455" s="2" t="n">
        <v>0.01040819582323103</v>
      </c>
      <c r="J455" s="40" t="inlineStr">
        <is>
          <t>crop and rice measures</t>
        </is>
      </c>
    </row>
    <row r="456" ht="15.75" customHeight="1" s="120">
      <c r="A456" s="2" t="inlineStr">
        <is>
          <t>AGRICULTURE</t>
        </is>
      </c>
      <c r="B456" s="2" t="inlineStr">
        <is>
          <t>CROP</t>
        </is>
      </c>
      <c r="C456" s="2" t="n">
        <v>2050</v>
      </c>
      <c r="D456" s="2" t="inlineStr">
        <is>
          <t>United States</t>
        </is>
      </c>
      <c r="E456" s="2" t="inlineStr">
        <is>
          <t>USA</t>
        </is>
      </c>
      <c r="F456" s="2" t="inlineStr">
        <is>
          <t>Nitrification Inhibitor Fertilizer</t>
        </is>
      </c>
      <c r="G456" s="2" t="n">
        <v>1326</v>
      </c>
      <c r="H456" s="2" t="n">
        <v>0.0659368857741356</v>
      </c>
      <c r="I456" s="2" t="n">
        <v>0.05863515010116085</v>
      </c>
      <c r="J456" s="40" t="inlineStr">
        <is>
          <t>crop and rice measures</t>
        </is>
      </c>
    </row>
    <row r="457" ht="15.75" customHeight="1" s="120">
      <c r="A457" s="2" t="inlineStr">
        <is>
          <t>AGRICULTURE</t>
        </is>
      </c>
      <c r="B457" s="2" t="inlineStr">
        <is>
          <t>CROP</t>
        </is>
      </c>
      <c r="C457" s="2" t="n">
        <v>2050</v>
      </c>
      <c r="D457" s="2" t="inlineStr">
        <is>
          <t>United States</t>
        </is>
      </c>
      <c r="E457" s="2" t="inlineStr">
        <is>
          <t>USA</t>
        </is>
      </c>
      <c r="F457" s="2" t="inlineStr">
        <is>
          <t>Nitrification Inhibitor Fertilizer</t>
        </is>
      </c>
      <c r="G457" s="2" t="n">
        <v>1484</v>
      </c>
      <c r="H457" s="2" t="n">
        <v>0.0057153590023518</v>
      </c>
      <c r="I457" s="2" t="n">
        <v>0.00508245011954103</v>
      </c>
      <c r="J457" s="40" t="inlineStr">
        <is>
          <t>crop and rice measures</t>
        </is>
      </c>
    </row>
    <row r="458" ht="15.75" customHeight="1" s="120">
      <c r="A458" s="2" t="inlineStr">
        <is>
          <t>AGRICULTURE</t>
        </is>
      </c>
      <c r="B458" s="2" t="inlineStr">
        <is>
          <t>CROP</t>
        </is>
      </c>
      <c r="C458" s="2" t="n">
        <v>2050</v>
      </c>
      <c r="D458" s="2" t="inlineStr">
        <is>
          <t>United States</t>
        </is>
      </c>
      <c r="E458" s="2" t="inlineStr">
        <is>
          <t>USA</t>
        </is>
      </c>
      <c r="F458" s="2" t="inlineStr">
        <is>
          <t>20% Reduced Fertilizer</t>
        </is>
      </c>
      <c r="G458" s="2" t="n">
        <v>1579</v>
      </c>
      <c r="H458" s="2" t="n">
        <v>0.0003446479968261</v>
      </c>
      <c r="I458" s="2" t="n">
        <v>0.0003064822790567668</v>
      </c>
      <c r="J458" s="40" t="inlineStr">
        <is>
          <t>crop and rice measures</t>
        </is>
      </c>
    </row>
    <row r="459" ht="15.75" customHeight="1" s="120">
      <c r="A459" s="2" t="inlineStr">
        <is>
          <t>AGRICULTURE</t>
        </is>
      </c>
      <c r="B459" s="2" t="inlineStr">
        <is>
          <t>CROP</t>
        </is>
      </c>
      <c r="C459" s="2" t="n">
        <v>2050</v>
      </c>
      <c r="D459" s="2" t="inlineStr">
        <is>
          <t>United States</t>
        </is>
      </c>
      <c r="E459" s="2" t="inlineStr">
        <is>
          <t>USA</t>
        </is>
      </c>
      <c r="F459" s="2" t="inlineStr">
        <is>
          <t>20% Reduced Fertilizer</t>
        </is>
      </c>
      <c r="G459" s="2" t="n">
        <v>1681</v>
      </c>
      <c r="H459" s="2" t="n">
        <v>0.0273960065096617</v>
      </c>
      <c r="I459" s="2" t="n">
        <v>0.02436222055389379</v>
      </c>
      <c r="J459" s="40" t="inlineStr">
        <is>
          <t>crop and rice measures</t>
        </is>
      </c>
    </row>
    <row r="460" ht="15.75" customHeight="1" s="120">
      <c r="A460" s="2" t="inlineStr">
        <is>
          <t>AGRICULTURE</t>
        </is>
      </c>
      <c r="B460" s="2" t="inlineStr">
        <is>
          <t>CROP</t>
        </is>
      </c>
      <c r="C460" s="2" t="n">
        <v>2050</v>
      </c>
      <c r="D460" s="2" t="inlineStr">
        <is>
          <t>United States</t>
        </is>
      </c>
      <c r="E460" s="2" t="inlineStr">
        <is>
          <t>USA</t>
        </is>
      </c>
      <c r="F460" s="2" t="inlineStr">
        <is>
          <t>20% Reduced Fertilizer</t>
        </is>
      </c>
      <c r="G460" s="2" t="n">
        <v>100000</v>
      </c>
      <c r="H460" s="54" t="n">
        <v>1e-12</v>
      </c>
      <c r="I460" s="2" t="n">
        <v>8.892617449664429e-13</v>
      </c>
      <c r="J460" s="40" t="inlineStr">
        <is>
          <t>crop and rice measures</t>
        </is>
      </c>
    </row>
    <row r="461" ht="15.75" customHeight="1" s="120">
      <c r="A461" s="2" t="inlineStr">
        <is>
          <t>AGRICULTURE</t>
        </is>
      </c>
      <c r="B461" s="2" t="inlineStr">
        <is>
          <t>LIVE</t>
        </is>
      </c>
      <c r="C461" s="2" t="n">
        <v>2015</v>
      </c>
      <c r="D461" s="2" t="inlineStr">
        <is>
          <t>United States</t>
        </is>
      </c>
      <c r="E461" s="2" t="inlineStr">
        <is>
          <t>USA</t>
        </is>
      </c>
      <c r="F461" s="2" t="inlineStr">
        <is>
          <t>Intensive grazing</t>
        </is>
      </c>
      <c r="G461" s="2" t="n">
        <v>-100000</v>
      </c>
      <c r="H461" s="2" t="n">
        <v>0</v>
      </c>
      <c r="I461" s="2" t="n">
        <v>0</v>
      </c>
      <c r="J461" s="40" t="inlineStr">
        <is>
          <t>livestock measures</t>
        </is>
      </c>
    </row>
    <row r="462" ht="15.75" customHeight="1" s="120">
      <c r="A462" s="2" t="inlineStr">
        <is>
          <t>AGRICULTURE</t>
        </is>
      </c>
      <c r="B462" s="2" t="inlineStr">
        <is>
          <t>LIVE</t>
        </is>
      </c>
      <c r="C462" s="2" t="n">
        <v>2015</v>
      </c>
      <c r="D462" s="2" t="inlineStr">
        <is>
          <t>United States</t>
        </is>
      </c>
      <c r="E462" s="2" t="inlineStr">
        <is>
          <t>USA</t>
        </is>
      </c>
      <c r="F462" s="2" t="inlineStr">
        <is>
          <t>Intensive grazing</t>
        </is>
      </c>
      <c r="G462" s="2" t="n">
        <v>-1918</v>
      </c>
      <c r="H462" s="2" t="n">
        <v>0</v>
      </c>
      <c r="I462" s="2" t="n">
        <v>0</v>
      </c>
      <c r="J462" s="40" t="inlineStr">
        <is>
          <t>livestock measures</t>
        </is>
      </c>
    </row>
    <row r="463" ht="15.75" customHeight="1" s="120">
      <c r="A463" s="2" t="inlineStr">
        <is>
          <t>AGRICULTURE</t>
        </is>
      </c>
      <c r="B463" s="2" t="inlineStr">
        <is>
          <t>LIVE</t>
        </is>
      </c>
      <c r="C463" s="2" t="n">
        <v>2015</v>
      </c>
      <c r="D463" s="2" t="inlineStr">
        <is>
          <t>United States</t>
        </is>
      </c>
      <c r="E463" s="2" t="inlineStr">
        <is>
          <t>USA</t>
        </is>
      </c>
      <c r="F463" s="2" t="inlineStr">
        <is>
          <t>Intensive grazing</t>
        </is>
      </c>
      <c r="G463" s="2" t="n">
        <v>-1918</v>
      </c>
      <c r="H463" s="2" t="n">
        <v>0.404524993448831</v>
      </c>
      <c r="I463" s="2" t="n">
        <v>0.404524993448831</v>
      </c>
      <c r="J463" s="40" t="inlineStr">
        <is>
          <t>livestock measures</t>
        </is>
      </c>
    </row>
    <row r="464" ht="15.75" customHeight="1" s="120">
      <c r="A464" s="2" t="inlineStr">
        <is>
          <t>AGRICULTURE</t>
        </is>
      </c>
      <c r="B464" s="2" t="inlineStr">
        <is>
          <t>LIVE</t>
        </is>
      </c>
      <c r="C464" s="2" t="n">
        <v>2015</v>
      </c>
      <c r="D464" s="2" t="inlineStr">
        <is>
          <t>United States</t>
        </is>
      </c>
      <c r="E464" s="2" t="inlineStr">
        <is>
          <t>USA</t>
        </is>
      </c>
      <c r="F464" s="2" t="inlineStr">
        <is>
          <t>Antimethanogen</t>
        </is>
      </c>
      <c r="G464" s="2" t="n">
        <v>-59</v>
      </c>
      <c r="H464" s="2" t="n">
        <v>0.101473000306782</v>
      </c>
      <c r="I464" s="2" t="n">
        <v>0.101473000306782</v>
      </c>
      <c r="J464" s="40" t="inlineStr">
        <is>
          <t>livestock measures</t>
        </is>
      </c>
    </row>
    <row r="465" ht="15.75" customHeight="1" s="120">
      <c r="A465" s="2" t="inlineStr">
        <is>
          <t>AGRICULTURE</t>
        </is>
      </c>
      <c r="B465" s="2" t="inlineStr">
        <is>
          <t>LIVE</t>
        </is>
      </c>
      <c r="C465" s="2" t="n">
        <v>2015</v>
      </c>
      <c r="D465" s="2" t="inlineStr">
        <is>
          <t>United States</t>
        </is>
      </c>
      <c r="E465" s="2" t="inlineStr">
        <is>
          <t>USA</t>
        </is>
      </c>
      <c r="F465" s="2" t="inlineStr">
        <is>
          <t>Propionate precursors</t>
        </is>
      </c>
      <c r="G465" s="2" t="n">
        <v>-7</v>
      </c>
      <c r="H465" s="2" t="n">
        <v>5.94756701992309</v>
      </c>
      <c r="I465" s="2" t="n">
        <v>5.94756701992309</v>
      </c>
      <c r="J465" s="40" t="inlineStr">
        <is>
          <t>livestock measures</t>
        </is>
      </c>
    </row>
    <row r="466" ht="15.75" customHeight="1" s="120">
      <c r="A466" s="2" t="inlineStr">
        <is>
          <t>AGRICULTURE</t>
        </is>
      </c>
      <c r="B466" s="2" t="inlineStr">
        <is>
          <t>LIVE</t>
        </is>
      </c>
      <c r="C466" s="2" t="n">
        <v>2015</v>
      </c>
      <c r="D466" s="2" t="inlineStr">
        <is>
          <t>United States</t>
        </is>
      </c>
      <c r="E466" s="2" t="inlineStr">
        <is>
          <t>USA</t>
        </is>
      </c>
      <c r="F466" s="2" t="inlineStr">
        <is>
          <t>Large-scale covered lagoon without engine</t>
        </is>
      </c>
      <c r="G466" s="2" t="n">
        <v>4</v>
      </c>
      <c r="H466" s="2" t="n">
        <v>5.24346285933643</v>
      </c>
      <c r="I466" s="2" t="n">
        <v>5.24346285933643</v>
      </c>
      <c r="J466" s="40" t="inlineStr">
        <is>
          <t>livestock measures</t>
        </is>
      </c>
    </row>
    <row r="467" ht="15.75" customHeight="1" s="120">
      <c r="A467" s="2" t="inlineStr">
        <is>
          <t>AGRICULTURE</t>
        </is>
      </c>
      <c r="B467" s="2" t="inlineStr">
        <is>
          <t>LIVE</t>
        </is>
      </c>
      <c r="C467" s="2" t="n">
        <v>2015</v>
      </c>
      <c r="D467" s="2" t="inlineStr">
        <is>
          <t>United States</t>
        </is>
      </c>
      <c r="E467" s="2" t="inlineStr">
        <is>
          <t>USA</t>
        </is>
      </c>
      <c r="F467" s="2" t="inlineStr">
        <is>
          <t>Large-scale complete mix digester without engine</t>
        </is>
      </c>
      <c r="G467" s="2" t="n">
        <v>10</v>
      </c>
      <c r="H467" s="2" t="n">
        <v>5.24346285933643</v>
      </c>
      <c r="I467" s="2" t="n">
        <v>5.24346285933643</v>
      </c>
      <c r="J467" s="40" t="inlineStr">
        <is>
          <t>livestock measures</t>
        </is>
      </c>
    </row>
    <row r="468" ht="15.75" customHeight="1" s="120">
      <c r="A468" s="2" t="inlineStr">
        <is>
          <t>AGRICULTURE</t>
        </is>
      </c>
      <c r="B468" s="2" t="inlineStr">
        <is>
          <t>LIVE</t>
        </is>
      </c>
      <c r="C468" s="2" t="n">
        <v>2015</v>
      </c>
      <c r="D468" s="2" t="inlineStr">
        <is>
          <t>United States</t>
        </is>
      </c>
      <c r="E468" s="2" t="inlineStr">
        <is>
          <t>USA</t>
        </is>
      </c>
      <c r="F468" s="2" t="inlineStr">
        <is>
          <t>Large-scale fixed-film digester without engine</t>
        </is>
      </c>
      <c r="G468" s="2" t="n">
        <v>17</v>
      </c>
      <c r="H468" s="2" t="n">
        <v>5.24346285933643</v>
      </c>
      <c r="I468" s="2" t="n">
        <v>5.24346285933643</v>
      </c>
      <c r="J468" s="40" t="inlineStr">
        <is>
          <t>livestock measures</t>
        </is>
      </c>
    </row>
    <row r="469" ht="15.75" customHeight="1" s="120">
      <c r="A469" s="2" t="inlineStr">
        <is>
          <t>AGRICULTURE</t>
        </is>
      </c>
      <c r="B469" s="2" t="inlineStr">
        <is>
          <t>LIVE</t>
        </is>
      </c>
      <c r="C469" s="2" t="n">
        <v>2015</v>
      </c>
      <c r="D469" s="2" t="inlineStr">
        <is>
          <t>United States</t>
        </is>
      </c>
      <c r="E469" s="2" t="inlineStr">
        <is>
          <t>USA</t>
        </is>
      </c>
      <c r="F469" s="2" t="inlineStr">
        <is>
          <t>Large-scale complete mix digester without engine</t>
        </is>
      </c>
      <c r="G469" s="2" t="n">
        <v>22</v>
      </c>
      <c r="H469" s="2" t="n">
        <v>3.28381501678745</v>
      </c>
      <c r="I469" s="2" t="n">
        <v>3.28381501678745</v>
      </c>
      <c r="J469" s="40" t="inlineStr">
        <is>
          <t>livestock measures</t>
        </is>
      </c>
    </row>
    <row r="470" ht="15.75" customHeight="1" s="120">
      <c r="A470" s="2" t="inlineStr">
        <is>
          <t>AGRICULTURE</t>
        </is>
      </c>
      <c r="B470" s="2" t="inlineStr">
        <is>
          <t>LIVE</t>
        </is>
      </c>
      <c r="C470" s="2" t="n">
        <v>2015</v>
      </c>
      <c r="D470" s="2" t="inlineStr">
        <is>
          <t>United States</t>
        </is>
      </c>
      <c r="E470" s="2" t="inlineStr">
        <is>
          <t>USA</t>
        </is>
      </c>
      <c r="F470" s="2" t="inlineStr">
        <is>
          <t>Intensive grazing</t>
        </is>
      </c>
      <c r="G470" s="2" t="n">
        <v>25</v>
      </c>
      <c r="H470" s="2" t="n">
        <v>2.91452004946768</v>
      </c>
      <c r="I470" s="2" t="n">
        <v>2.91452004946768</v>
      </c>
      <c r="J470" s="40" t="inlineStr">
        <is>
          <t>livestock measures</t>
        </is>
      </c>
    </row>
    <row r="471" ht="15.75" customHeight="1" s="120">
      <c r="A471" s="2" t="inlineStr">
        <is>
          <t>AGRICULTURE</t>
        </is>
      </c>
      <c r="B471" s="2" t="inlineStr">
        <is>
          <t>LIVE</t>
        </is>
      </c>
      <c r="C471" s="2" t="n">
        <v>2015</v>
      </c>
      <c r="D471" s="2" t="inlineStr">
        <is>
          <t>United States</t>
        </is>
      </c>
      <c r="E471" s="2" t="inlineStr">
        <is>
          <t>USA</t>
        </is>
      </c>
      <c r="F471" s="2" t="inlineStr">
        <is>
          <t>Large-scale covered lagoon without engine</t>
        </is>
      </c>
      <c r="G471" s="2" t="n">
        <v>29</v>
      </c>
      <c r="H471" s="2" t="n">
        <v>3.28381501678745</v>
      </c>
      <c r="I471" s="2" t="n">
        <v>3.28381501678745</v>
      </c>
      <c r="J471" s="40" t="inlineStr">
        <is>
          <t>livestock measures</t>
        </is>
      </c>
    </row>
    <row r="472" ht="15.75" customHeight="1" s="120">
      <c r="A472" s="2" t="inlineStr">
        <is>
          <t>AGRICULTURE</t>
        </is>
      </c>
      <c r="B472" s="2" t="inlineStr">
        <is>
          <t>LIVE</t>
        </is>
      </c>
      <c r="C472" s="2" t="n">
        <v>2015</v>
      </c>
      <c r="D472" s="2" t="inlineStr">
        <is>
          <t>United States</t>
        </is>
      </c>
      <c r="E472" s="2" t="inlineStr">
        <is>
          <t>USA</t>
        </is>
      </c>
      <c r="F472" s="2" t="inlineStr">
        <is>
          <t>Large-scale plug-flow digester without engine</t>
        </is>
      </c>
      <c r="G472" s="2" t="n">
        <v>30</v>
      </c>
      <c r="H472" s="2" t="n">
        <v>3.28381501678745</v>
      </c>
      <c r="I472" s="2" t="n">
        <v>3.28381501678745</v>
      </c>
      <c r="J472" s="40" t="inlineStr">
        <is>
          <t>livestock measures</t>
        </is>
      </c>
    </row>
    <row r="473" ht="15.75" customHeight="1" s="120">
      <c r="A473" s="2" t="inlineStr">
        <is>
          <t>AGRICULTURE</t>
        </is>
      </c>
      <c r="B473" s="2" t="inlineStr">
        <is>
          <t>LIVE</t>
        </is>
      </c>
      <c r="C473" s="2" t="n">
        <v>2015</v>
      </c>
      <c r="D473" s="2" t="inlineStr">
        <is>
          <t>United States</t>
        </is>
      </c>
      <c r="E473" s="2" t="inlineStr">
        <is>
          <t>USA</t>
        </is>
      </c>
      <c r="F473" s="2" t="inlineStr">
        <is>
          <t>Large-scale covered lagoon with engine</t>
        </is>
      </c>
      <c r="G473" s="2" t="n">
        <v>32</v>
      </c>
      <c r="H473" s="2" t="n">
        <v>5.24346285933643</v>
      </c>
      <c r="I473" s="2" t="n">
        <v>5.24346285933643</v>
      </c>
      <c r="J473" s="40" t="inlineStr">
        <is>
          <t>livestock measures</t>
        </is>
      </c>
    </row>
    <row r="474" ht="15.75" customHeight="1" s="120">
      <c r="A474" s="2" t="inlineStr">
        <is>
          <t>AGRICULTURE</t>
        </is>
      </c>
      <c r="B474" s="2" t="inlineStr">
        <is>
          <t>LIVE</t>
        </is>
      </c>
      <c r="C474" s="2" t="n">
        <v>2015</v>
      </c>
      <c r="D474" s="2" t="inlineStr">
        <is>
          <t>United States</t>
        </is>
      </c>
      <c r="E474" s="2" t="inlineStr">
        <is>
          <t>USA</t>
        </is>
      </c>
      <c r="F474" s="2" t="inlineStr">
        <is>
          <t>Large-scale complete mix digester with engine</t>
        </is>
      </c>
      <c r="G474" s="2" t="n">
        <v>41</v>
      </c>
      <c r="H474" s="2" t="n">
        <v>5.24346285933643</v>
      </c>
      <c r="I474" s="2" t="n">
        <v>5.24346285933643</v>
      </c>
      <c r="J474" s="40" t="inlineStr">
        <is>
          <t>livestock measures</t>
        </is>
      </c>
    </row>
    <row r="475" ht="15.75" customHeight="1" s="120">
      <c r="A475" s="2" t="inlineStr">
        <is>
          <t>AGRICULTURE</t>
        </is>
      </c>
      <c r="B475" s="2" t="inlineStr">
        <is>
          <t>LIVE</t>
        </is>
      </c>
      <c r="C475" s="2" t="n">
        <v>2015</v>
      </c>
      <c r="D475" s="2" t="inlineStr">
        <is>
          <t>United States</t>
        </is>
      </c>
      <c r="E475" s="2" t="inlineStr">
        <is>
          <t>USA</t>
        </is>
      </c>
      <c r="F475" s="2" t="inlineStr">
        <is>
          <t>Large-scale fixed-film digester with engine</t>
        </is>
      </c>
      <c r="G475" s="2" t="n">
        <v>46</v>
      </c>
      <c r="H475" s="2" t="n">
        <v>5.24346285933643</v>
      </c>
      <c r="I475" s="2" t="n">
        <v>5.24346285933643</v>
      </c>
      <c r="J475" s="40" t="inlineStr">
        <is>
          <t>livestock measures</t>
        </is>
      </c>
    </row>
    <row r="476" ht="15.75" customHeight="1" s="120">
      <c r="A476" s="2" t="inlineStr">
        <is>
          <t>AGRICULTURE</t>
        </is>
      </c>
      <c r="B476" s="2" t="inlineStr">
        <is>
          <t>LIVE</t>
        </is>
      </c>
      <c r="C476" s="2" t="n">
        <v>2015</v>
      </c>
      <c r="D476" s="2" t="inlineStr">
        <is>
          <t>United States</t>
        </is>
      </c>
      <c r="E476" s="2" t="inlineStr">
        <is>
          <t>USA</t>
        </is>
      </c>
      <c r="F476" s="2" t="inlineStr">
        <is>
          <t>Antimethanogen</t>
        </is>
      </c>
      <c r="G476" s="2" t="n">
        <v>51</v>
      </c>
      <c r="H476" s="2" t="n">
        <v>5.94756701992309</v>
      </c>
      <c r="I476" s="2" t="n">
        <v>5.94756701992309</v>
      </c>
      <c r="J476" s="40" t="inlineStr">
        <is>
          <t>livestock measures</t>
        </is>
      </c>
    </row>
    <row r="477" ht="15.75" customHeight="1" s="120">
      <c r="A477" s="2" t="inlineStr">
        <is>
          <t>AGRICULTURE</t>
        </is>
      </c>
      <c r="B477" s="2" t="inlineStr">
        <is>
          <t>LIVE</t>
        </is>
      </c>
      <c r="C477" s="2" t="n">
        <v>2015</v>
      </c>
      <c r="D477" s="2" t="inlineStr">
        <is>
          <t>United States</t>
        </is>
      </c>
      <c r="E477" s="2" t="inlineStr">
        <is>
          <t>USA</t>
        </is>
      </c>
      <c r="F477" s="2" t="inlineStr">
        <is>
          <t>Propionate precursors</t>
        </is>
      </c>
      <c r="G477" s="2" t="n">
        <v>52</v>
      </c>
      <c r="H477" s="2" t="n">
        <v>4.22674591676059</v>
      </c>
      <c r="I477" s="2" t="n">
        <v>4.22674591676059</v>
      </c>
      <c r="J477" s="40" t="inlineStr">
        <is>
          <t>livestock measures</t>
        </is>
      </c>
    </row>
    <row r="478" ht="15.75" customHeight="1" s="120">
      <c r="A478" s="2" t="inlineStr">
        <is>
          <t>AGRICULTURE</t>
        </is>
      </c>
      <c r="B478" s="2" t="inlineStr">
        <is>
          <t>LIVE</t>
        </is>
      </c>
      <c r="C478" s="2" t="n">
        <v>2015</v>
      </c>
      <c r="D478" s="2" t="inlineStr">
        <is>
          <t>United States</t>
        </is>
      </c>
      <c r="E478" s="2" t="inlineStr">
        <is>
          <t>USA</t>
        </is>
      </c>
      <c r="F478" s="2" t="inlineStr">
        <is>
          <t>Large-scale complete mix digester with engine</t>
        </is>
      </c>
      <c r="G478" s="2" t="n">
        <v>58</v>
      </c>
      <c r="H478" s="2" t="n">
        <v>3.28381501678745</v>
      </c>
      <c r="I478" s="2" t="n">
        <v>3.28381501678745</v>
      </c>
      <c r="J478" s="40" t="inlineStr">
        <is>
          <t>livestock measures</t>
        </is>
      </c>
    </row>
    <row r="479" ht="15.75" customHeight="1" s="120">
      <c r="A479" s="2" t="inlineStr">
        <is>
          <t>AGRICULTURE</t>
        </is>
      </c>
      <c r="B479" s="2" t="inlineStr">
        <is>
          <t>LIVE</t>
        </is>
      </c>
      <c r="C479" s="2" t="n">
        <v>2015</v>
      </c>
      <c r="D479" s="2" t="inlineStr">
        <is>
          <t>United States</t>
        </is>
      </c>
      <c r="E479" s="2" t="inlineStr">
        <is>
          <t>USA</t>
        </is>
      </c>
      <c r="F479" s="2" t="inlineStr">
        <is>
          <t>Large-scale covered lagoon with engine</t>
        </is>
      </c>
      <c r="G479" s="2" t="n">
        <v>66</v>
      </c>
      <c r="H479" s="2" t="n">
        <v>3.28381501678745</v>
      </c>
      <c r="I479" s="2" t="n">
        <v>3.28381501678745</v>
      </c>
      <c r="J479" s="40" t="inlineStr">
        <is>
          <t>livestock measures</t>
        </is>
      </c>
    </row>
    <row r="480" ht="15.75" customHeight="1" s="120">
      <c r="A480" s="2" t="inlineStr">
        <is>
          <t>AGRICULTURE</t>
        </is>
      </c>
      <c r="B480" s="2" t="inlineStr">
        <is>
          <t>LIVE</t>
        </is>
      </c>
      <c r="C480" s="2" t="n">
        <v>2015</v>
      </c>
      <c r="D480" s="2" t="inlineStr">
        <is>
          <t>United States</t>
        </is>
      </c>
      <c r="E480" s="2" t="inlineStr">
        <is>
          <t>USA</t>
        </is>
      </c>
      <c r="F480" s="2" t="inlineStr">
        <is>
          <t>Large-scale plug-flow digester with engine</t>
        </is>
      </c>
      <c r="G480" s="2" t="n">
        <v>70</v>
      </c>
      <c r="H480" s="2" t="n">
        <v>3.28381501678745</v>
      </c>
      <c r="I480" s="2" t="n">
        <v>3.28381501678745</v>
      </c>
      <c r="J480" s="40" t="inlineStr">
        <is>
          <t>livestock measures</t>
        </is>
      </c>
    </row>
    <row r="481" ht="15.75" customHeight="1" s="120">
      <c r="A481" s="2" t="inlineStr">
        <is>
          <t>AGRICULTURE</t>
        </is>
      </c>
      <c r="B481" s="2" t="inlineStr">
        <is>
          <t>LIVE</t>
        </is>
      </c>
      <c r="C481" s="2" t="n">
        <v>2015</v>
      </c>
      <c r="D481" s="2" t="inlineStr">
        <is>
          <t>United States</t>
        </is>
      </c>
      <c r="E481" s="2" t="inlineStr">
        <is>
          <t>USA</t>
        </is>
      </c>
      <c r="F481" s="2" t="inlineStr">
        <is>
          <t>Antibiotics</t>
        </is>
      </c>
      <c r="G481" s="2" t="n">
        <v>112</v>
      </c>
      <c r="H481" s="2" t="n">
        <v>3.15998001247976</v>
      </c>
      <c r="I481" s="2" t="n">
        <v>3.15998001247976</v>
      </c>
      <c r="J481" s="40" t="inlineStr">
        <is>
          <t>livestock measures</t>
        </is>
      </c>
    </row>
    <row r="482" ht="15.75" customHeight="1" s="120">
      <c r="A482" s="2" t="inlineStr">
        <is>
          <t>AGRICULTURE</t>
        </is>
      </c>
      <c r="B482" s="2" t="inlineStr">
        <is>
          <t>LIVE</t>
        </is>
      </c>
      <c r="C482" s="2" t="n">
        <v>2015</v>
      </c>
      <c r="D482" s="2" t="inlineStr">
        <is>
          <t>United States</t>
        </is>
      </c>
      <c r="E482" s="2" t="inlineStr">
        <is>
          <t>USA</t>
        </is>
      </c>
      <c r="F482" s="2" t="inlineStr">
        <is>
          <t>Antimethanogen</t>
        </is>
      </c>
      <c r="G482" s="2" t="n">
        <v>226</v>
      </c>
      <c r="H482" s="2" t="n">
        <v>2.09646697360096</v>
      </c>
      <c r="I482" s="2" t="n">
        <v>2.09646697360096</v>
      </c>
      <c r="J482" s="40" t="inlineStr">
        <is>
          <t>livestock measures</t>
        </is>
      </c>
    </row>
    <row r="483" ht="15.75" customHeight="1" s="120">
      <c r="A483" s="2" t="inlineStr">
        <is>
          <t>AGRICULTURE</t>
        </is>
      </c>
      <c r="B483" s="2" t="inlineStr">
        <is>
          <t>LIVE</t>
        </is>
      </c>
      <c r="C483" s="2" t="n">
        <v>2015</v>
      </c>
      <c r="D483" s="2" t="inlineStr">
        <is>
          <t>United States</t>
        </is>
      </c>
      <c r="E483" s="2" t="inlineStr">
        <is>
          <t>USA</t>
        </is>
      </c>
      <c r="F483" s="2" t="inlineStr">
        <is>
          <t>bST</t>
        </is>
      </c>
      <c r="G483" s="2" t="n">
        <v>288</v>
      </c>
      <c r="H483" s="2" t="n">
        <v>1.08113298244745</v>
      </c>
      <c r="I483" s="2" t="n">
        <v>1.08113298244745</v>
      </c>
      <c r="J483" s="40" t="inlineStr">
        <is>
          <t>livestock measures</t>
        </is>
      </c>
    </row>
    <row r="484" ht="15.75" customHeight="1" s="120">
      <c r="A484" s="2" t="inlineStr">
        <is>
          <t>AGRICULTURE</t>
        </is>
      </c>
      <c r="B484" s="2" t="inlineStr">
        <is>
          <t>LIVE</t>
        </is>
      </c>
      <c r="C484" s="2" t="n">
        <v>2015</v>
      </c>
      <c r="D484" s="2" t="inlineStr">
        <is>
          <t>United States</t>
        </is>
      </c>
      <c r="E484" s="2" t="inlineStr">
        <is>
          <t>USA</t>
        </is>
      </c>
      <c r="F484" s="2" t="inlineStr">
        <is>
          <t>Antimethanogen</t>
        </is>
      </c>
      <c r="G484" s="2" t="n">
        <v>3916</v>
      </c>
      <c r="H484" s="2" t="n">
        <v>0.024865000101272</v>
      </c>
      <c r="I484" s="2" t="n">
        <v>0.024865000101272</v>
      </c>
      <c r="J484" s="40" t="inlineStr">
        <is>
          <t>livestock measures</t>
        </is>
      </c>
    </row>
    <row r="485" ht="15.75" customHeight="1" s="120">
      <c r="A485" s="2" t="inlineStr">
        <is>
          <t>AGRICULTURE</t>
        </is>
      </c>
      <c r="B485" s="2" t="inlineStr">
        <is>
          <t>LIVE</t>
        </is>
      </c>
      <c r="C485" s="2" t="n">
        <v>2015</v>
      </c>
      <c r="D485" s="2" t="inlineStr">
        <is>
          <t>United States</t>
        </is>
      </c>
      <c r="E485" s="2" t="inlineStr">
        <is>
          <t>USA</t>
        </is>
      </c>
      <c r="F485" s="2" t="inlineStr">
        <is>
          <t>Antimethanogen</t>
        </is>
      </c>
      <c r="G485" s="2" t="n">
        <v>100000</v>
      </c>
      <c r="H485" s="54" t="n">
        <v>1e-12</v>
      </c>
      <c r="I485" s="2" t="n">
        <v>1e-12</v>
      </c>
      <c r="J485" s="40" t="inlineStr">
        <is>
          <t>livestock measures</t>
        </is>
      </c>
    </row>
    <row r="486" ht="15.75" customHeight="1" s="120">
      <c r="A486" s="2" t="inlineStr">
        <is>
          <t>AGRICULTURE</t>
        </is>
      </c>
      <c r="B486" s="2" t="inlineStr">
        <is>
          <t>LIVE</t>
        </is>
      </c>
      <c r="C486" s="2" t="n">
        <v>2020</v>
      </c>
      <c r="D486" s="2" t="inlineStr">
        <is>
          <t>United States</t>
        </is>
      </c>
      <c r="E486" s="2" t="inlineStr">
        <is>
          <t>USA</t>
        </is>
      </c>
      <c r="F486" s="2" t="inlineStr">
        <is>
          <t>Intensive grazing</t>
        </is>
      </c>
      <c r="G486" s="2" t="n">
        <v>-100000</v>
      </c>
      <c r="H486" s="2" t="n">
        <v>0</v>
      </c>
      <c r="I486" s="2" t="n">
        <v>0</v>
      </c>
      <c r="J486" s="40" t="inlineStr">
        <is>
          <t>livestock measures</t>
        </is>
      </c>
    </row>
    <row r="487" ht="15.75" customHeight="1" s="120">
      <c r="A487" s="2" t="inlineStr">
        <is>
          <t>AGRICULTURE</t>
        </is>
      </c>
      <c r="B487" s="2" t="inlineStr">
        <is>
          <t>LIVE</t>
        </is>
      </c>
      <c r="C487" s="2" t="n">
        <v>2020</v>
      </c>
      <c r="D487" s="2" t="inlineStr">
        <is>
          <t>United States</t>
        </is>
      </c>
      <c r="E487" s="2" t="inlineStr">
        <is>
          <t>USA</t>
        </is>
      </c>
      <c r="F487" s="2" t="inlineStr">
        <is>
          <t>Intensive grazing</t>
        </is>
      </c>
      <c r="G487" s="2" t="n">
        <v>-2012</v>
      </c>
      <c r="H487" s="2" t="n">
        <v>0</v>
      </c>
      <c r="I487" s="2" t="n">
        <v>0</v>
      </c>
      <c r="J487" s="40" t="inlineStr">
        <is>
          <t>livestock measures</t>
        </is>
      </c>
    </row>
    <row r="488" ht="15.75" customHeight="1" s="120">
      <c r="A488" s="2" t="inlineStr">
        <is>
          <t>AGRICULTURE</t>
        </is>
      </c>
      <c r="B488" s="2" t="inlineStr">
        <is>
          <t>LIVE</t>
        </is>
      </c>
      <c r="C488" s="2" t="n">
        <v>2020</v>
      </c>
      <c r="D488" s="2" t="inlineStr">
        <is>
          <t>United States</t>
        </is>
      </c>
      <c r="E488" s="2" t="inlineStr">
        <is>
          <t>USA</t>
        </is>
      </c>
      <c r="F488" s="2" t="inlineStr">
        <is>
          <t>Intensive grazing</t>
        </is>
      </c>
      <c r="G488" s="2" t="n">
        <v>-2012</v>
      </c>
      <c r="H488" s="2" t="n">
        <v>0.411653996131462</v>
      </c>
      <c r="I488" s="2" t="n">
        <v>0.411653996131462</v>
      </c>
      <c r="J488" s="40" t="inlineStr">
        <is>
          <t>livestock measures</t>
        </is>
      </c>
    </row>
    <row r="489" ht="15.75" customHeight="1" s="120">
      <c r="A489" s="2" t="inlineStr">
        <is>
          <t>AGRICULTURE</t>
        </is>
      </c>
      <c r="B489" s="2" t="inlineStr">
        <is>
          <t>LIVE</t>
        </is>
      </c>
      <c r="C489" s="2" t="n">
        <v>2020</v>
      </c>
      <c r="D489" s="2" t="inlineStr">
        <is>
          <t>United States</t>
        </is>
      </c>
      <c r="E489" s="2" t="inlineStr">
        <is>
          <t>USA</t>
        </is>
      </c>
      <c r="F489" s="2" t="inlineStr">
        <is>
          <t>Antimethanogen</t>
        </is>
      </c>
      <c r="G489" s="2" t="n">
        <v>-54</v>
      </c>
      <c r="H489" s="2" t="n">
        <v>0.109733001473273</v>
      </c>
      <c r="I489" s="2" t="n">
        <v>0.109733001473273</v>
      </c>
      <c r="J489" s="40" t="inlineStr">
        <is>
          <t>livestock measures</t>
        </is>
      </c>
    </row>
    <row r="490" ht="15.75" customHeight="1" s="120">
      <c r="A490" s="2" t="inlineStr">
        <is>
          <t>AGRICULTURE</t>
        </is>
      </c>
      <c r="B490" s="2" t="inlineStr">
        <is>
          <t>LIVE</t>
        </is>
      </c>
      <c r="C490" s="2" t="n">
        <v>2020</v>
      </c>
      <c r="D490" s="2" t="inlineStr">
        <is>
          <t>United States</t>
        </is>
      </c>
      <c r="E490" s="2" t="inlineStr">
        <is>
          <t>USA</t>
        </is>
      </c>
      <c r="F490" s="2" t="inlineStr">
        <is>
          <t>Propionate precursors</t>
        </is>
      </c>
      <c r="G490" s="2" t="n">
        <v>-4</v>
      </c>
      <c r="H490" s="2" t="n">
        <v>6.26353904680036</v>
      </c>
      <c r="I490" s="2" t="n">
        <v>6.26353904680036</v>
      </c>
      <c r="J490" s="40" t="inlineStr">
        <is>
          <t>livestock measures</t>
        </is>
      </c>
    </row>
    <row r="491" ht="15.75" customHeight="1" s="120">
      <c r="A491" s="2" t="inlineStr">
        <is>
          <t>AGRICULTURE</t>
        </is>
      </c>
      <c r="B491" s="2" t="inlineStr">
        <is>
          <t>LIVE</t>
        </is>
      </c>
      <c r="C491" s="2" t="n">
        <v>2020</v>
      </c>
      <c r="D491" s="2" t="inlineStr">
        <is>
          <t>United States</t>
        </is>
      </c>
      <c r="E491" s="2" t="inlineStr">
        <is>
          <t>USA</t>
        </is>
      </c>
      <c r="F491" s="2" t="inlineStr">
        <is>
          <t>Large-scale covered lagoon without engine</t>
        </is>
      </c>
      <c r="G491" s="2" t="n">
        <v>4</v>
      </c>
      <c r="H491" s="2" t="n">
        <v>5.33988196615609</v>
      </c>
      <c r="I491" s="2" t="n">
        <v>5.33988196615609</v>
      </c>
      <c r="J491" s="40" t="inlineStr">
        <is>
          <t>livestock measures</t>
        </is>
      </c>
    </row>
    <row r="492" ht="15.75" customHeight="1" s="120">
      <c r="A492" s="2" t="inlineStr">
        <is>
          <t>AGRICULTURE</t>
        </is>
      </c>
      <c r="B492" s="2" t="inlineStr">
        <is>
          <t>LIVE</t>
        </is>
      </c>
      <c r="C492" s="2" t="n">
        <v>2020</v>
      </c>
      <c r="D492" s="2" t="inlineStr">
        <is>
          <t>United States</t>
        </is>
      </c>
      <c r="E492" s="2" t="inlineStr">
        <is>
          <t>USA</t>
        </is>
      </c>
      <c r="F492" s="2" t="inlineStr">
        <is>
          <t>Large-scale complete mix digester without engine</t>
        </is>
      </c>
      <c r="G492" s="2" t="n">
        <v>10</v>
      </c>
      <c r="H492" s="2" t="n">
        <v>5.33988196615609</v>
      </c>
      <c r="I492" s="2" t="n">
        <v>5.33988196615609</v>
      </c>
      <c r="J492" s="40" t="inlineStr">
        <is>
          <t>livestock measures</t>
        </is>
      </c>
    </row>
    <row r="493" ht="15.75" customHeight="1" s="120">
      <c r="A493" s="2" t="inlineStr">
        <is>
          <t>AGRICULTURE</t>
        </is>
      </c>
      <c r="B493" s="2" t="inlineStr">
        <is>
          <t>LIVE</t>
        </is>
      </c>
      <c r="C493" s="2" t="n">
        <v>2020</v>
      </c>
      <c r="D493" s="2" t="inlineStr">
        <is>
          <t>United States</t>
        </is>
      </c>
      <c r="E493" s="2" t="inlineStr">
        <is>
          <t>USA</t>
        </is>
      </c>
      <c r="F493" s="2" t="inlineStr">
        <is>
          <t>Large-scale fixed-film digester without engine</t>
        </is>
      </c>
      <c r="G493" s="2" t="n">
        <v>17</v>
      </c>
      <c r="H493" s="2" t="n">
        <v>5.33988196615609</v>
      </c>
      <c r="I493" s="2" t="n">
        <v>5.33988196615609</v>
      </c>
      <c r="J493" s="40" t="inlineStr">
        <is>
          <t>livestock measures</t>
        </is>
      </c>
    </row>
    <row r="494" ht="15.75" customHeight="1" s="120">
      <c r="A494" s="2" t="inlineStr">
        <is>
          <t>AGRICULTURE</t>
        </is>
      </c>
      <c r="B494" s="2" t="inlineStr">
        <is>
          <t>LIVE</t>
        </is>
      </c>
      <c r="C494" s="2" t="n">
        <v>2020</v>
      </c>
      <c r="D494" s="2" t="inlineStr">
        <is>
          <t>United States</t>
        </is>
      </c>
      <c r="E494" s="2" t="inlineStr">
        <is>
          <t>USA</t>
        </is>
      </c>
      <c r="F494" s="2" t="inlineStr">
        <is>
          <t>Intensive grazing</t>
        </is>
      </c>
      <c r="G494" s="2" t="n">
        <v>19</v>
      </c>
      <c r="H494" s="2" t="n">
        <v>3.06935701705515</v>
      </c>
      <c r="I494" s="2" t="n">
        <v>3.06935701705515</v>
      </c>
      <c r="J494" s="40" t="inlineStr">
        <is>
          <t>livestock measures</t>
        </is>
      </c>
    </row>
    <row r="495" ht="15.75" customHeight="1" s="120">
      <c r="A495" s="2" t="inlineStr">
        <is>
          <t>AGRICULTURE</t>
        </is>
      </c>
      <c r="B495" s="2" t="inlineStr">
        <is>
          <t>LIVE</t>
        </is>
      </c>
      <c r="C495" s="2" t="n">
        <v>2020</v>
      </c>
      <c r="D495" s="2" t="inlineStr">
        <is>
          <t>United States</t>
        </is>
      </c>
      <c r="E495" s="2" t="inlineStr">
        <is>
          <t>USA</t>
        </is>
      </c>
      <c r="F495" s="2" t="inlineStr">
        <is>
          <t>Large-scale complete mix digester without engine</t>
        </is>
      </c>
      <c r="G495" s="2" t="n">
        <v>21</v>
      </c>
      <c r="H495" s="2" t="n">
        <v>3.35441100160028</v>
      </c>
      <c r="I495" s="2" t="n">
        <v>3.35441100160028</v>
      </c>
      <c r="J495" s="40" t="inlineStr">
        <is>
          <t>livestock measures</t>
        </is>
      </c>
    </row>
    <row r="496" ht="15.75" customHeight="1" s="120">
      <c r="A496" s="2" t="inlineStr">
        <is>
          <t>AGRICULTURE</t>
        </is>
      </c>
      <c r="B496" s="2" t="inlineStr">
        <is>
          <t>LIVE</t>
        </is>
      </c>
      <c r="C496" s="2" t="n">
        <v>2020</v>
      </c>
      <c r="D496" s="2" t="inlineStr">
        <is>
          <t>United States</t>
        </is>
      </c>
      <c r="E496" s="2" t="inlineStr">
        <is>
          <t>USA</t>
        </is>
      </c>
      <c r="F496" s="2" t="inlineStr">
        <is>
          <t>Large-scale covered lagoon without engine</t>
        </is>
      </c>
      <c r="G496" s="2" t="n">
        <v>28</v>
      </c>
      <c r="H496" s="2" t="n">
        <v>3.35441100160028</v>
      </c>
      <c r="I496" s="2" t="n">
        <v>3.35441100160028</v>
      </c>
      <c r="J496" s="40" t="inlineStr">
        <is>
          <t>livestock measures</t>
        </is>
      </c>
    </row>
    <row r="497" ht="15.75" customHeight="1" s="120">
      <c r="A497" s="2" t="inlineStr">
        <is>
          <t>AGRICULTURE</t>
        </is>
      </c>
      <c r="B497" s="2" t="inlineStr">
        <is>
          <t>LIVE</t>
        </is>
      </c>
      <c r="C497" s="2" t="n">
        <v>2020</v>
      </c>
      <c r="D497" s="2" t="inlineStr">
        <is>
          <t>United States</t>
        </is>
      </c>
      <c r="E497" s="2" t="inlineStr">
        <is>
          <t>USA</t>
        </is>
      </c>
      <c r="F497" s="2" t="inlineStr">
        <is>
          <t>Large-scale plug-flow digester without engine</t>
        </is>
      </c>
      <c r="G497" s="2" t="n">
        <v>29</v>
      </c>
      <c r="H497" s="2" t="n">
        <v>3.35441100160028</v>
      </c>
      <c r="I497" s="2" t="n">
        <v>3.35441100160028</v>
      </c>
      <c r="J497" s="40" t="inlineStr">
        <is>
          <t>livestock measures</t>
        </is>
      </c>
    </row>
    <row r="498" ht="15.75" customHeight="1" s="120">
      <c r="A498" s="2" t="inlineStr">
        <is>
          <t>AGRICULTURE</t>
        </is>
      </c>
      <c r="B498" s="2" t="inlineStr">
        <is>
          <t>LIVE</t>
        </is>
      </c>
      <c r="C498" s="2" t="n">
        <v>2020</v>
      </c>
      <c r="D498" s="2" t="inlineStr">
        <is>
          <t>United States</t>
        </is>
      </c>
      <c r="E498" s="2" t="inlineStr">
        <is>
          <t>USA</t>
        </is>
      </c>
      <c r="F498" s="2" t="inlineStr">
        <is>
          <t>Large-scale covered lagoon with engine</t>
        </is>
      </c>
      <c r="G498" s="2" t="n">
        <v>31</v>
      </c>
      <c r="H498" s="2" t="n">
        <v>5.33988196615609</v>
      </c>
      <c r="I498" s="2" t="n">
        <v>5.33988196615609</v>
      </c>
      <c r="J498" s="40" t="inlineStr">
        <is>
          <t>livestock measures</t>
        </is>
      </c>
    </row>
    <row r="499" ht="15.75" customHeight="1" s="120">
      <c r="A499" s="2" t="inlineStr">
        <is>
          <t>AGRICULTURE</t>
        </is>
      </c>
      <c r="B499" s="2" t="inlineStr">
        <is>
          <t>LIVE</t>
        </is>
      </c>
      <c r="C499" s="2" t="n">
        <v>2020</v>
      </c>
      <c r="D499" s="2" t="inlineStr">
        <is>
          <t>United States</t>
        </is>
      </c>
      <c r="E499" s="2" t="inlineStr">
        <is>
          <t>USA</t>
        </is>
      </c>
      <c r="F499" s="2" t="inlineStr">
        <is>
          <t>Large-scale complete mix digester with engine</t>
        </is>
      </c>
      <c r="G499" s="2" t="n">
        <v>40</v>
      </c>
      <c r="H499" s="2" t="n">
        <v>5.33988196615609</v>
      </c>
      <c r="I499" s="2" t="n">
        <v>5.33988196615609</v>
      </c>
      <c r="J499" s="40" t="inlineStr">
        <is>
          <t>livestock measures</t>
        </is>
      </c>
    </row>
    <row r="500" ht="15.75" customHeight="1" s="120">
      <c r="A500" s="2" t="inlineStr">
        <is>
          <t>AGRICULTURE</t>
        </is>
      </c>
      <c r="B500" s="2" t="inlineStr">
        <is>
          <t>LIVE</t>
        </is>
      </c>
      <c r="C500" s="2" t="n">
        <v>2020</v>
      </c>
      <c r="D500" s="2" t="inlineStr">
        <is>
          <t>United States</t>
        </is>
      </c>
      <c r="E500" s="2" t="inlineStr">
        <is>
          <t>USA</t>
        </is>
      </c>
      <c r="F500" s="2" t="inlineStr">
        <is>
          <t>Large-scale fixed-film digester with engine</t>
        </is>
      </c>
      <c r="G500" s="2" t="n">
        <v>44</v>
      </c>
      <c r="H500" s="2" t="n">
        <v>5.33988196615609</v>
      </c>
      <c r="I500" s="2" t="n">
        <v>5.33988196615609</v>
      </c>
      <c r="J500" s="40" t="inlineStr">
        <is>
          <t>livestock measures</t>
        </is>
      </c>
    </row>
    <row r="501" ht="15.75" customHeight="1" s="120">
      <c r="A501" s="2" t="inlineStr">
        <is>
          <t>AGRICULTURE</t>
        </is>
      </c>
      <c r="B501" s="2" t="inlineStr">
        <is>
          <t>LIVE</t>
        </is>
      </c>
      <c r="C501" s="2" t="n">
        <v>2020</v>
      </c>
      <c r="D501" s="2" t="inlineStr">
        <is>
          <t>United States</t>
        </is>
      </c>
      <c r="E501" s="2" t="inlineStr">
        <is>
          <t>USA</t>
        </is>
      </c>
      <c r="F501" s="2" t="inlineStr">
        <is>
          <t>Antimethanogen</t>
        </is>
      </c>
      <c r="G501" s="2" t="n">
        <v>53</v>
      </c>
      <c r="H501" s="2" t="n">
        <v>6.26353904680036</v>
      </c>
      <c r="I501" s="2" t="n">
        <v>6.26353904680036</v>
      </c>
      <c r="J501" s="40" t="inlineStr">
        <is>
          <t>livestock measures</t>
        </is>
      </c>
    </row>
    <row r="502" ht="15.75" customHeight="1" s="120">
      <c r="A502" s="2" t="inlineStr">
        <is>
          <t>AGRICULTURE</t>
        </is>
      </c>
      <c r="B502" s="2" t="inlineStr">
        <is>
          <t>LIVE</t>
        </is>
      </c>
      <c r="C502" s="2" t="n">
        <v>2020</v>
      </c>
      <c r="D502" s="2" t="inlineStr">
        <is>
          <t>United States</t>
        </is>
      </c>
      <c r="E502" s="2" t="inlineStr">
        <is>
          <t>USA</t>
        </is>
      </c>
      <c r="F502" s="2" t="inlineStr">
        <is>
          <t>Large-scale complete mix digester with engine</t>
        </is>
      </c>
      <c r="G502" s="2" t="n">
        <v>56</v>
      </c>
      <c r="H502" s="2" t="n">
        <v>3.35441100160028</v>
      </c>
      <c r="I502" s="2" t="n">
        <v>3.35441100160028</v>
      </c>
      <c r="J502" s="40" t="inlineStr">
        <is>
          <t>livestock measures</t>
        </is>
      </c>
    </row>
    <row r="503" ht="15.75" customHeight="1" s="120">
      <c r="A503" s="2" t="inlineStr">
        <is>
          <t>AGRICULTURE</t>
        </is>
      </c>
      <c r="B503" s="2" t="inlineStr">
        <is>
          <t>LIVE</t>
        </is>
      </c>
      <c r="C503" s="2" t="n">
        <v>2020</v>
      </c>
      <c r="D503" s="2" t="inlineStr">
        <is>
          <t>United States</t>
        </is>
      </c>
      <c r="E503" s="2" t="inlineStr">
        <is>
          <t>USA</t>
        </is>
      </c>
      <c r="F503" s="2" t="inlineStr">
        <is>
          <t>Propionate precursors</t>
        </is>
      </c>
      <c r="G503" s="2" t="n">
        <v>58</v>
      </c>
      <c r="H503" s="2" t="n">
        <v>4.30123199055833</v>
      </c>
      <c r="I503" s="2" t="n">
        <v>4.30123199055833</v>
      </c>
      <c r="J503" s="40" t="inlineStr">
        <is>
          <t>livestock measures</t>
        </is>
      </c>
    </row>
    <row r="504" ht="15.75" customHeight="1" s="120">
      <c r="A504" s="2" t="inlineStr">
        <is>
          <t>AGRICULTURE</t>
        </is>
      </c>
      <c r="B504" s="2" t="inlineStr">
        <is>
          <t>LIVE</t>
        </is>
      </c>
      <c r="C504" s="2" t="n">
        <v>2020</v>
      </c>
      <c r="D504" s="2" t="inlineStr">
        <is>
          <t>United States</t>
        </is>
      </c>
      <c r="E504" s="2" t="inlineStr">
        <is>
          <t>USA</t>
        </is>
      </c>
      <c r="F504" s="2" t="inlineStr">
        <is>
          <t>Large-scale covered lagoon with engine</t>
        </is>
      </c>
      <c r="G504" s="2" t="n">
        <v>64</v>
      </c>
      <c r="H504" s="2" t="n">
        <v>3.35441100160028</v>
      </c>
      <c r="I504" s="2" t="n">
        <v>3.35441100160028</v>
      </c>
      <c r="J504" s="40" t="inlineStr">
        <is>
          <t>livestock measures</t>
        </is>
      </c>
    </row>
    <row r="505" ht="15.75" customHeight="1" s="120">
      <c r="A505" s="2" t="inlineStr">
        <is>
          <t>AGRICULTURE</t>
        </is>
      </c>
      <c r="B505" s="2" t="inlineStr">
        <is>
          <t>LIVE</t>
        </is>
      </c>
      <c r="C505" s="2" t="n">
        <v>2020</v>
      </c>
      <c r="D505" s="2" t="inlineStr">
        <is>
          <t>United States</t>
        </is>
      </c>
      <c r="E505" s="2" t="inlineStr">
        <is>
          <t>USA</t>
        </is>
      </c>
      <c r="F505" s="2" t="inlineStr">
        <is>
          <t>Large-scale plug-flow digester with engine</t>
        </is>
      </c>
      <c r="G505" s="2" t="n">
        <v>68</v>
      </c>
      <c r="H505" s="2" t="n">
        <v>3.35441100160028</v>
      </c>
      <c r="I505" s="2" t="n">
        <v>3.35441100160028</v>
      </c>
      <c r="J505" s="40" t="inlineStr">
        <is>
          <t>livestock measures</t>
        </is>
      </c>
    </row>
    <row r="506" ht="15.75" customHeight="1" s="120">
      <c r="A506" s="2" t="inlineStr">
        <is>
          <t>AGRICULTURE</t>
        </is>
      </c>
      <c r="B506" s="2" t="inlineStr">
        <is>
          <t>LIVE</t>
        </is>
      </c>
      <c r="C506" s="2" t="n">
        <v>2020</v>
      </c>
      <c r="D506" s="2" t="inlineStr">
        <is>
          <t>United States</t>
        </is>
      </c>
      <c r="E506" s="2" t="inlineStr">
        <is>
          <t>USA</t>
        </is>
      </c>
      <c r="F506" s="2" t="inlineStr">
        <is>
          <t>Antibiotics</t>
        </is>
      </c>
      <c r="G506" s="2" t="n">
        <v>115</v>
      </c>
      <c r="H506" s="2" t="n">
        <v>3.32785498853377</v>
      </c>
      <c r="I506" s="2" t="n">
        <v>3.32785498853377</v>
      </c>
      <c r="J506" s="40" t="inlineStr">
        <is>
          <t>livestock measures</t>
        </is>
      </c>
    </row>
    <row r="507" ht="15.75" customHeight="1" s="120">
      <c r="A507" s="2" t="inlineStr">
        <is>
          <t>AGRICULTURE</t>
        </is>
      </c>
      <c r="B507" s="2" t="inlineStr">
        <is>
          <t>LIVE</t>
        </is>
      </c>
      <c r="C507" s="2" t="n">
        <v>2020</v>
      </c>
      <c r="D507" s="2" t="inlineStr">
        <is>
          <t>United States</t>
        </is>
      </c>
      <c r="E507" s="2" t="inlineStr">
        <is>
          <t>USA</t>
        </is>
      </c>
      <c r="F507" s="2" t="inlineStr">
        <is>
          <t>Antimethanogen</t>
        </is>
      </c>
      <c r="G507" s="2" t="n">
        <v>231</v>
      </c>
      <c r="H507" s="2" t="n">
        <v>2.13341099000774</v>
      </c>
      <c r="I507" s="2" t="n">
        <v>2.13341099000774</v>
      </c>
      <c r="J507" s="40" t="inlineStr">
        <is>
          <t>livestock measures</t>
        </is>
      </c>
    </row>
    <row r="508" ht="15.75" customHeight="1" s="120">
      <c r="A508" s="2" t="inlineStr">
        <is>
          <t>AGRICULTURE</t>
        </is>
      </c>
      <c r="B508" s="2" t="inlineStr">
        <is>
          <t>LIVE</t>
        </is>
      </c>
      <c r="C508" s="2" t="n">
        <v>2020</v>
      </c>
      <c r="D508" s="2" t="inlineStr">
        <is>
          <t>United States</t>
        </is>
      </c>
      <c r="E508" s="2" t="inlineStr">
        <is>
          <t>USA</t>
        </is>
      </c>
      <c r="F508" s="2" t="inlineStr">
        <is>
          <t>bST</t>
        </is>
      </c>
      <c r="G508" s="2" t="n">
        <v>334</v>
      </c>
      <c r="H508" s="2" t="n">
        <v>1.10018501965998</v>
      </c>
      <c r="I508" s="2" t="n">
        <v>1.10018501965998</v>
      </c>
      <c r="J508" s="40" t="inlineStr">
        <is>
          <t>livestock measures</t>
        </is>
      </c>
    </row>
    <row r="509" ht="15.75" customHeight="1" s="120">
      <c r="A509" s="2" t="inlineStr">
        <is>
          <t>AGRICULTURE</t>
        </is>
      </c>
      <c r="B509" s="2" t="inlineStr">
        <is>
          <t>LIVE</t>
        </is>
      </c>
      <c r="C509" s="2" t="n">
        <v>2020</v>
      </c>
      <c r="D509" s="2" t="inlineStr">
        <is>
          <t>United States</t>
        </is>
      </c>
      <c r="E509" s="2" t="inlineStr">
        <is>
          <t>USA</t>
        </is>
      </c>
      <c r="F509" s="2" t="inlineStr">
        <is>
          <t>Antimethanogen</t>
        </is>
      </c>
      <c r="G509" s="2" t="n">
        <v>4014</v>
      </c>
      <c r="H509" s="2" t="n">
        <v>0.0247150000941474</v>
      </c>
      <c r="I509" s="2" t="n">
        <v>0.0247150000941474</v>
      </c>
      <c r="J509" s="40" t="inlineStr">
        <is>
          <t>livestock measures</t>
        </is>
      </c>
    </row>
    <row r="510" ht="15.75" customHeight="1" s="120">
      <c r="A510" s="2" t="inlineStr">
        <is>
          <t>AGRICULTURE</t>
        </is>
      </c>
      <c r="B510" s="2" t="inlineStr">
        <is>
          <t>LIVE</t>
        </is>
      </c>
      <c r="C510" s="2" t="n">
        <v>2020</v>
      </c>
      <c r="D510" s="2" t="inlineStr">
        <is>
          <t>United States</t>
        </is>
      </c>
      <c r="E510" s="2" t="inlineStr">
        <is>
          <t>USA</t>
        </is>
      </c>
      <c r="F510" s="2" t="inlineStr">
        <is>
          <t>Antimethanogen</t>
        </is>
      </c>
      <c r="G510" s="2" t="n">
        <v>100000</v>
      </c>
      <c r="H510" s="54" t="n">
        <v>1e-12</v>
      </c>
      <c r="I510" s="2" t="n">
        <v>1e-12</v>
      </c>
      <c r="J510" s="40" t="inlineStr">
        <is>
          <t>livestock measures</t>
        </is>
      </c>
    </row>
    <row r="511" ht="15.75" customHeight="1" s="120">
      <c r="A511" s="2" t="inlineStr">
        <is>
          <t>AGRICULTURE</t>
        </is>
      </c>
      <c r="B511" s="2" t="inlineStr">
        <is>
          <t>LIVE</t>
        </is>
      </c>
      <c r="C511" s="2" t="n">
        <v>2025</v>
      </c>
      <c r="D511" s="2" t="inlineStr">
        <is>
          <t>United States</t>
        </is>
      </c>
      <c r="E511" s="2" t="inlineStr">
        <is>
          <t>USA</t>
        </is>
      </c>
      <c r="F511" s="2" t="inlineStr">
        <is>
          <t>Intensive grazing</t>
        </is>
      </c>
      <c r="G511" s="2" t="n">
        <v>-100000</v>
      </c>
      <c r="H511" s="2" t="n">
        <v>0</v>
      </c>
      <c r="I511" s="2" t="n">
        <v>0</v>
      </c>
      <c r="J511" s="40" t="inlineStr">
        <is>
          <t>livestock measures</t>
        </is>
      </c>
    </row>
    <row r="512" ht="15.75" customHeight="1" s="120">
      <c r="A512" s="2" t="inlineStr">
        <is>
          <t>AGRICULTURE</t>
        </is>
      </c>
      <c r="B512" s="2" t="inlineStr">
        <is>
          <t>LIVE</t>
        </is>
      </c>
      <c r="C512" s="2" t="n">
        <v>2025</v>
      </c>
      <c r="D512" s="2" t="inlineStr">
        <is>
          <t>United States</t>
        </is>
      </c>
      <c r="E512" s="2" t="inlineStr">
        <is>
          <t>USA</t>
        </is>
      </c>
      <c r="F512" s="2" t="inlineStr">
        <is>
          <t>Intensive grazing</t>
        </is>
      </c>
      <c r="G512" s="2" t="n">
        <v>-2202</v>
      </c>
      <c r="H512" s="2" t="n">
        <v>0</v>
      </c>
      <c r="I512" s="2" t="n">
        <v>0</v>
      </c>
      <c r="J512" s="40" t="inlineStr">
        <is>
          <t>livestock measures</t>
        </is>
      </c>
    </row>
    <row r="513" ht="15.75" customHeight="1" s="120">
      <c r="A513" s="2" t="inlineStr">
        <is>
          <t>AGRICULTURE</t>
        </is>
      </c>
      <c r="B513" s="2" t="inlineStr">
        <is>
          <t>LIVE</t>
        </is>
      </c>
      <c r="C513" s="2" t="n">
        <v>2025</v>
      </c>
      <c r="D513" s="2" t="inlineStr">
        <is>
          <t>United States</t>
        </is>
      </c>
      <c r="E513" s="2" t="inlineStr">
        <is>
          <t>USA</t>
        </is>
      </c>
      <c r="F513" s="2" t="inlineStr">
        <is>
          <t>Intensive grazing</t>
        </is>
      </c>
      <c r="G513" s="2" t="n">
        <v>-2202</v>
      </c>
      <c r="H513" s="2" t="n">
        <v>0.406798003058611</v>
      </c>
      <c r="I513" s="2" t="n">
        <v>0.406798003058611</v>
      </c>
      <c r="J513" s="40" t="inlineStr">
        <is>
          <t>livestock measures</t>
        </is>
      </c>
    </row>
    <row r="514" ht="15.75" customHeight="1" s="120">
      <c r="A514" s="2" t="inlineStr">
        <is>
          <t>AGRICULTURE</t>
        </is>
      </c>
      <c r="B514" s="2" t="inlineStr">
        <is>
          <t>LIVE</t>
        </is>
      </c>
      <c r="C514" s="2" t="n">
        <v>2025</v>
      </c>
      <c r="D514" s="2" t="inlineStr">
        <is>
          <t>United States</t>
        </is>
      </c>
      <c r="E514" s="2" t="inlineStr">
        <is>
          <t>USA</t>
        </is>
      </c>
      <c r="F514" s="2" t="inlineStr">
        <is>
          <t>Antimethanogen</t>
        </is>
      </c>
      <c r="G514" s="2" t="n">
        <v>-49</v>
      </c>
      <c r="H514" s="2" t="n">
        <v>0.114732000269327</v>
      </c>
      <c r="I514" s="2" t="n">
        <v>0.114732000269327</v>
      </c>
      <c r="J514" s="40" t="inlineStr">
        <is>
          <t>livestock measures</t>
        </is>
      </c>
    </row>
    <row r="515" ht="15.75" customHeight="1" s="120">
      <c r="A515" s="2" t="inlineStr">
        <is>
          <t>AGRICULTURE</t>
        </is>
      </c>
      <c r="B515" s="2" t="inlineStr">
        <is>
          <t>LIVE</t>
        </is>
      </c>
      <c r="C515" s="2" t="n">
        <v>2025</v>
      </c>
      <c r="D515" s="2" t="inlineStr">
        <is>
          <t>United States</t>
        </is>
      </c>
      <c r="E515" s="2" t="inlineStr">
        <is>
          <t>USA</t>
        </is>
      </c>
      <c r="F515" s="2" t="inlineStr">
        <is>
          <t>Propionate precursors</t>
        </is>
      </c>
      <c r="G515" s="2" t="n">
        <v>0</v>
      </c>
      <c r="H515" s="2" t="n">
        <v>6.42279210457672</v>
      </c>
      <c r="I515" s="2" t="n">
        <v>6.42279210457672</v>
      </c>
      <c r="J515" s="40" t="inlineStr">
        <is>
          <t>livestock measures</t>
        </is>
      </c>
    </row>
    <row r="516" ht="15.75" customHeight="1" s="120">
      <c r="A516" s="2" t="inlineStr">
        <is>
          <t>AGRICULTURE</t>
        </is>
      </c>
      <c r="B516" s="2" t="inlineStr">
        <is>
          <t>LIVE</t>
        </is>
      </c>
      <c r="C516" s="2" t="n">
        <v>2025</v>
      </c>
      <c r="D516" s="2" t="inlineStr">
        <is>
          <t>United States</t>
        </is>
      </c>
      <c r="E516" s="2" t="inlineStr">
        <is>
          <t>USA</t>
        </is>
      </c>
      <c r="F516" s="2" t="inlineStr">
        <is>
          <t>Large-scale covered lagoon without engine</t>
        </is>
      </c>
      <c r="G516" s="2" t="n">
        <v>4</v>
      </c>
      <c r="H516" s="2" t="n">
        <v>5.30791413374026</v>
      </c>
      <c r="I516" s="2" t="n">
        <v>5.30791413374026</v>
      </c>
      <c r="J516" s="40" t="inlineStr">
        <is>
          <t>livestock measures</t>
        </is>
      </c>
    </row>
    <row r="517" ht="15.75" customHeight="1" s="120">
      <c r="A517" s="2" t="inlineStr">
        <is>
          <t>AGRICULTURE</t>
        </is>
      </c>
      <c r="B517" s="2" t="inlineStr">
        <is>
          <t>LIVE</t>
        </is>
      </c>
      <c r="C517" s="2" t="n">
        <v>2025</v>
      </c>
      <c r="D517" s="2" t="inlineStr">
        <is>
          <t>United States</t>
        </is>
      </c>
      <c r="E517" s="2" t="inlineStr">
        <is>
          <t>USA</t>
        </is>
      </c>
      <c r="F517" s="2" t="inlineStr">
        <is>
          <t>Large-scale complete mix digester without engine</t>
        </is>
      </c>
      <c r="G517" s="2" t="n">
        <v>10</v>
      </c>
      <c r="H517" s="2" t="n">
        <v>5.30791413374026</v>
      </c>
      <c r="I517" s="2" t="n">
        <v>5.30791413374026</v>
      </c>
      <c r="J517" s="40" t="inlineStr">
        <is>
          <t>livestock measures</t>
        </is>
      </c>
    </row>
    <row r="518" ht="15.75" customHeight="1" s="120">
      <c r="A518" s="2" t="inlineStr">
        <is>
          <t>AGRICULTURE</t>
        </is>
      </c>
      <c r="B518" s="2" t="inlineStr">
        <is>
          <t>LIVE</t>
        </is>
      </c>
      <c r="C518" s="2" t="n">
        <v>2025</v>
      </c>
      <c r="D518" s="2" t="inlineStr">
        <is>
          <t>United States</t>
        </is>
      </c>
      <c r="E518" s="2" t="inlineStr">
        <is>
          <t>USA</t>
        </is>
      </c>
      <c r="F518" s="2" t="inlineStr">
        <is>
          <t>Large-scale fixed-film digester without engine</t>
        </is>
      </c>
      <c r="G518" s="2" t="n">
        <v>17</v>
      </c>
      <c r="H518" s="2" t="n">
        <v>5.30791413374026</v>
      </c>
      <c r="I518" s="2" t="n">
        <v>5.30791413374026</v>
      </c>
      <c r="J518" s="40" t="inlineStr">
        <is>
          <t>livestock measures</t>
        </is>
      </c>
    </row>
    <row r="519" ht="15.75" customHeight="1" s="120">
      <c r="A519" s="2" t="inlineStr">
        <is>
          <t>AGRICULTURE</t>
        </is>
      </c>
      <c r="B519" s="2" t="inlineStr">
        <is>
          <t>LIVE</t>
        </is>
      </c>
      <c r="C519" s="2" t="n">
        <v>2025</v>
      </c>
      <c r="D519" s="2" t="inlineStr">
        <is>
          <t>United States</t>
        </is>
      </c>
      <c r="E519" s="2" t="inlineStr">
        <is>
          <t>USA</t>
        </is>
      </c>
      <c r="F519" s="2" t="inlineStr">
        <is>
          <t>Intensive grazing</t>
        </is>
      </c>
      <c r="G519" s="2" t="n">
        <v>17</v>
      </c>
      <c r="H519" s="2" t="n">
        <v>3.14739397726953</v>
      </c>
      <c r="I519" s="2" t="n">
        <v>3.14739397726953</v>
      </c>
      <c r="J519" s="40" t="inlineStr">
        <is>
          <t>livestock measures</t>
        </is>
      </c>
    </row>
    <row r="520" ht="15.75" customHeight="1" s="120">
      <c r="A520" s="2" t="inlineStr">
        <is>
          <t>AGRICULTURE</t>
        </is>
      </c>
      <c r="B520" s="2" t="inlineStr">
        <is>
          <t>LIVE</t>
        </is>
      </c>
      <c r="C520" s="2" t="n">
        <v>2025</v>
      </c>
      <c r="D520" s="2" t="inlineStr">
        <is>
          <t>United States</t>
        </is>
      </c>
      <c r="E520" s="2" t="inlineStr">
        <is>
          <t>USA</t>
        </is>
      </c>
      <c r="F520" s="2" t="inlineStr">
        <is>
          <t>Large-scale complete mix digester without engine</t>
        </is>
      </c>
      <c r="G520" s="2" t="n">
        <v>21</v>
      </c>
      <c r="H520" s="2" t="n">
        <v>3.31578305170774</v>
      </c>
      <c r="I520" s="2" t="n">
        <v>3.31578305170774</v>
      </c>
      <c r="J520" s="40" t="inlineStr">
        <is>
          <t>livestock measures</t>
        </is>
      </c>
    </row>
    <row r="521" ht="15.75" customHeight="1" s="120">
      <c r="A521" s="2" t="inlineStr">
        <is>
          <t>AGRICULTURE</t>
        </is>
      </c>
      <c r="B521" s="2" t="inlineStr">
        <is>
          <t>LIVE</t>
        </is>
      </c>
      <c r="C521" s="2" t="n">
        <v>2025</v>
      </c>
      <c r="D521" s="2" t="inlineStr">
        <is>
          <t>United States</t>
        </is>
      </c>
      <c r="E521" s="2" t="inlineStr">
        <is>
          <t>USA</t>
        </is>
      </c>
      <c r="F521" s="2" t="inlineStr">
        <is>
          <t>Large-scale covered lagoon without engine</t>
        </is>
      </c>
      <c r="G521" s="2" t="n">
        <v>28</v>
      </c>
      <c r="H521" s="2" t="n">
        <v>3.31578305170774</v>
      </c>
      <c r="I521" s="2" t="n">
        <v>3.31578305170774</v>
      </c>
      <c r="J521" s="40" t="inlineStr">
        <is>
          <t>livestock measures</t>
        </is>
      </c>
    </row>
    <row r="522" ht="15.75" customHeight="1" s="120">
      <c r="A522" s="2" t="inlineStr">
        <is>
          <t>AGRICULTURE</t>
        </is>
      </c>
      <c r="B522" s="2" t="inlineStr">
        <is>
          <t>LIVE</t>
        </is>
      </c>
      <c r="C522" s="2" t="n">
        <v>2025</v>
      </c>
      <c r="D522" s="2" t="inlineStr">
        <is>
          <t>United States</t>
        </is>
      </c>
      <c r="E522" s="2" t="inlineStr">
        <is>
          <t>USA</t>
        </is>
      </c>
      <c r="F522" s="2" t="inlineStr">
        <is>
          <t>Large-scale plug-flow digester without engine</t>
        </is>
      </c>
      <c r="G522" s="2" t="n">
        <v>29</v>
      </c>
      <c r="H522" s="2" t="n">
        <v>3.31578305170774</v>
      </c>
      <c r="I522" s="2" t="n">
        <v>3.31578305170774</v>
      </c>
      <c r="J522" s="40" t="inlineStr">
        <is>
          <t>livestock measures</t>
        </is>
      </c>
    </row>
    <row r="523" ht="15.75" customHeight="1" s="120">
      <c r="A523" s="2" t="inlineStr">
        <is>
          <t>AGRICULTURE</t>
        </is>
      </c>
      <c r="B523" s="2" t="inlineStr">
        <is>
          <t>LIVE</t>
        </is>
      </c>
      <c r="C523" s="2" t="n">
        <v>2025</v>
      </c>
      <c r="D523" s="2" t="inlineStr">
        <is>
          <t>United States</t>
        </is>
      </c>
      <c r="E523" s="2" t="inlineStr">
        <is>
          <t>USA</t>
        </is>
      </c>
      <c r="F523" s="2" t="inlineStr">
        <is>
          <t>Large-scale covered lagoon with engine</t>
        </is>
      </c>
      <c r="G523" s="2" t="n">
        <v>30</v>
      </c>
      <c r="H523" s="2" t="n">
        <v>5.30791413374026</v>
      </c>
      <c r="I523" s="2" t="n">
        <v>5.30791413374026</v>
      </c>
      <c r="J523" s="40" t="inlineStr">
        <is>
          <t>livestock measures</t>
        </is>
      </c>
    </row>
    <row r="524" ht="15.75" customHeight="1" s="120">
      <c r="A524" s="2" t="inlineStr">
        <is>
          <t>AGRICULTURE</t>
        </is>
      </c>
      <c r="B524" s="2" t="inlineStr">
        <is>
          <t>LIVE</t>
        </is>
      </c>
      <c r="C524" s="2" t="n">
        <v>2025</v>
      </c>
      <c r="D524" s="2" t="inlineStr">
        <is>
          <t>United States</t>
        </is>
      </c>
      <c r="E524" s="2" t="inlineStr">
        <is>
          <t>USA</t>
        </is>
      </c>
      <c r="F524" s="2" t="inlineStr">
        <is>
          <t>Large-scale complete mix digester with engine</t>
        </is>
      </c>
      <c r="G524" s="2" t="n">
        <v>39</v>
      </c>
      <c r="H524" s="2" t="n">
        <v>5.30791413374026</v>
      </c>
      <c r="I524" s="2" t="n">
        <v>5.30791413374026</v>
      </c>
      <c r="J524" s="40" t="inlineStr">
        <is>
          <t>livestock measures</t>
        </is>
      </c>
    </row>
    <row r="525" ht="15.75" customHeight="1" s="120">
      <c r="A525" s="2" t="inlineStr">
        <is>
          <t>AGRICULTURE</t>
        </is>
      </c>
      <c r="B525" s="2" t="inlineStr">
        <is>
          <t>LIVE</t>
        </is>
      </c>
      <c r="C525" s="2" t="n">
        <v>2025</v>
      </c>
      <c r="D525" s="2" t="inlineStr">
        <is>
          <t>United States</t>
        </is>
      </c>
      <c r="E525" s="2" t="inlineStr">
        <is>
          <t>USA</t>
        </is>
      </c>
      <c r="F525" s="2" t="inlineStr">
        <is>
          <t>Large-scale fixed-film digester with engine</t>
        </is>
      </c>
      <c r="G525" s="2" t="n">
        <v>44</v>
      </c>
      <c r="H525" s="2" t="n">
        <v>5.30791413374026</v>
      </c>
      <c r="I525" s="2" t="n">
        <v>5.30791413374026</v>
      </c>
      <c r="J525" s="40" t="inlineStr">
        <is>
          <t>livestock measures</t>
        </is>
      </c>
    </row>
    <row r="526" ht="15.75" customHeight="1" s="120">
      <c r="A526" s="2" t="inlineStr">
        <is>
          <t>AGRICULTURE</t>
        </is>
      </c>
      <c r="B526" s="2" t="inlineStr">
        <is>
          <t>LIVE</t>
        </is>
      </c>
      <c r="C526" s="2" t="n">
        <v>2025</v>
      </c>
      <c r="D526" s="2" t="inlineStr">
        <is>
          <t>United States</t>
        </is>
      </c>
      <c r="E526" s="2" t="inlineStr">
        <is>
          <t>USA</t>
        </is>
      </c>
      <c r="F526" s="2" t="inlineStr">
        <is>
          <t>Large-scale complete mix digester with engine</t>
        </is>
      </c>
      <c r="G526" s="2" t="n">
        <v>55</v>
      </c>
      <c r="H526" s="2" t="n">
        <v>3.31578305170774</v>
      </c>
      <c r="I526" s="2" t="n">
        <v>3.31578305170774</v>
      </c>
      <c r="J526" s="40" t="inlineStr">
        <is>
          <t>livestock measures</t>
        </is>
      </c>
    </row>
    <row r="527" ht="15.75" customHeight="1" s="120">
      <c r="A527" s="2" t="inlineStr">
        <is>
          <t>AGRICULTURE</t>
        </is>
      </c>
      <c r="B527" s="2" t="inlineStr">
        <is>
          <t>LIVE</t>
        </is>
      </c>
      <c r="C527" s="2" t="n">
        <v>2025</v>
      </c>
      <c r="D527" s="2" t="inlineStr">
        <is>
          <t>United States</t>
        </is>
      </c>
      <c r="E527" s="2" t="inlineStr">
        <is>
          <t>USA</t>
        </is>
      </c>
      <c r="F527" s="2" t="inlineStr">
        <is>
          <t>Antimethanogen</t>
        </is>
      </c>
      <c r="G527" s="2" t="n">
        <v>58</v>
      </c>
      <c r="H527" s="2" t="n">
        <v>6.42279210457672</v>
      </c>
      <c r="I527" s="2" t="n">
        <v>6.42279210457672</v>
      </c>
      <c r="J527" s="40" t="inlineStr">
        <is>
          <t>livestock measures</t>
        </is>
      </c>
    </row>
    <row r="528" ht="15.75" customHeight="1" s="120">
      <c r="A528" s="2" t="inlineStr">
        <is>
          <t>AGRICULTURE</t>
        </is>
      </c>
      <c r="B528" s="2" t="inlineStr">
        <is>
          <t>LIVE</t>
        </is>
      </c>
      <c r="C528" s="2" t="n">
        <v>2025</v>
      </c>
      <c r="D528" s="2" t="inlineStr">
        <is>
          <t>United States</t>
        </is>
      </c>
      <c r="E528" s="2" t="inlineStr">
        <is>
          <t>USA</t>
        </is>
      </c>
      <c r="F528" s="2" t="inlineStr">
        <is>
          <t>Propionate precursors</t>
        </is>
      </c>
      <c r="G528" s="2" t="n">
        <v>63</v>
      </c>
      <c r="H528" s="2" t="n">
        <v>4.25049506639788</v>
      </c>
      <c r="I528" s="2" t="n">
        <v>4.25049506639788</v>
      </c>
      <c r="J528" s="40" t="inlineStr">
        <is>
          <t>livestock measures</t>
        </is>
      </c>
    </row>
    <row r="529" ht="15.75" customHeight="1" s="120">
      <c r="A529" s="2" t="inlineStr">
        <is>
          <t>AGRICULTURE</t>
        </is>
      </c>
      <c r="B529" s="2" t="inlineStr">
        <is>
          <t>LIVE</t>
        </is>
      </c>
      <c r="C529" s="2" t="n">
        <v>2025</v>
      </c>
      <c r="D529" s="2" t="inlineStr">
        <is>
          <t>United States</t>
        </is>
      </c>
      <c r="E529" s="2" t="inlineStr">
        <is>
          <t>USA</t>
        </is>
      </c>
      <c r="F529" s="2" t="inlineStr">
        <is>
          <t>Large-scale covered lagoon with engine</t>
        </is>
      </c>
      <c r="G529" s="2" t="n">
        <v>63</v>
      </c>
      <c r="H529" s="2" t="n">
        <v>3.31578305170774</v>
      </c>
      <c r="I529" s="2" t="n">
        <v>3.31578305170774</v>
      </c>
      <c r="J529" s="40" t="inlineStr">
        <is>
          <t>livestock measures</t>
        </is>
      </c>
    </row>
    <row r="530" ht="15.75" customHeight="1" s="120">
      <c r="A530" s="2" t="inlineStr">
        <is>
          <t>AGRICULTURE</t>
        </is>
      </c>
      <c r="B530" s="2" t="inlineStr">
        <is>
          <t>LIVE</t>
        </is>
      </c>
      <c r="C530" s="2" t="n">
        <v>2025</v>
      </c>
      <c r="D530" s="2" t="inlineStr">
        <is>
          <t>United States</t>
        </is>
      </c>
      <c r="E530" s="2" t="inlineStr">
        <is>
          <t>USA</t>
        </is>
      </c>
      <c r="F530" s="2" t="inlineStr">
        <is>
          <t>Large-scale plug-flow digester with engine</t>
        </is>
      </c>
      <c r="G530" s="2" t="n">
        <v>67</v>
      </c>
      <c r="H530" s="2" t="n">
        <v>3.31578305170774</v>
      </c>
      <c r="I530" s="2" t="n">
        <v>3.31578305170774</v>
      </c>
      <c r="J530" s="40" t="inlineStr">
        <is>
          <t>livestock measures</t>
        </is>
      </c>
    </row>
    <row r="531" ht="15.75" customHeight="1" s="120">
      <c r="A531" s="2" t="inlineStr">
        <is>
          <t>AGRICULTURE</t>
        </is>
      </c>
      <c r="B531" s="2" t="inlineStr">
        <is>
          <t>LIVE</t>
        </is>
      </c>
      <c r="C531" s="2" t="n">
        <v>2025</v>
      </c>
      <c r="D531" s="2" t="inlineStr">
        <is>
          <t>United States</t>
        </is>
      </c>
      <c r="E531" s="2" t="inlineStr">
        <is>
          <t>USA</t>
        </is>
      </c>
      <c r="F531" s="2" t="inlineStr">
        <is>
          <t>Antibiotics</t>
        </is>
      </c>
      <c r="G531" s="2" t="n">
        <v>123</v>
      </c>
      <c r="H531" s="2" t="n">
        <v>3.41246998403676</v>
      </c>
      <c r="I531" s="2" t="n">
        <v>3.41246998403676</v>
      </c>
      <c r="J531" s="40" t="inlineStr">
        <is>
          <t>livestock measures</t>
        </is>
      </c>
    </row>
    <row r="532" ht="15.75" customHeight="1" s="120">
      <c r="A532" s="2" t="inlineStr">
        <is>
          <t>AGRICULTURE</t>
        </is>
      </c>
      <c r="B532" s="2" t="inlineStr">
        <is>
          <t>LIVE</t>
        </is>
      </c>
      <c r="C532" s="2" t="n">
        <v>2025</v>
      </c>
      <c r="D532" s="2" t="inlineStr">
        <is>
          <t>United States</t>
        </is>
      </c>
      <c r="E532" s="2" t="inlineStr">
        <is>
          <t>USA</t>
        </is>
      </c>
      <c r="F532" s="2" t="inlineStr">
        <is>
          <t>Antimethanogen</t>
        </is>
      </c>
      <c r="G532" s="2" t="n">
        <v>240</v>
      </c>
      <c r="H532" s="2" t="n">
        <v>2.10824495356303</v>
      </c>
      <c r="I532" s="2" t="n">
        <v>2.10824495356303</v>
      </c>
      <c r="J532" s="40" t="inlineStr">
        <is>
          <t>livestock measures</t>
        </is>
      </c>
    </row>
    <row r="533" ht="15.75" customHeight="1" s="120">
      <c r="A533" s="2" t="inlineStr">
        <is>
          <t>AGRICULTURE</t>
        </is>
      </c>
      <c r="B533" s="2" t="inlineStr">
        <is>
          <t>LIVE</t>
        </is>
      </c>
      <c r="C533" s="2" t="n">
        <v>2025</v>
      </c>
      <c r="D533" s="2" t="inlineStr">
        <is>
          <t>United States</t>
        </is>
      </c>
      <c r="E533" s="2" t="inlineStr">
        <is>
          <t>USA</t>
        </is>
      </c>
      <c r="F533" s="2" t="inlineStr">
        <is>
          <t>bST</t>
        </is>
      </c>
      <c r="G533" s="2" t="n">
        <v>386</v>
      </c>
      <c r="H533" s="2" t="n">
        <v>1.08720800775074</v>
      </c>
      <c r="I533" s="2" t="n">
        <v>1.08720800775074</v>
      </c>
      <c r="J533" s="40" t="inlineStr">
        <is>
          <t>livestock measures</t>
        </is>
      </c>
    </row>
    <row r="534" ht="15.75" customHeight="1" s="120">
      <c r="A534" s="2" t="inlineStr">
        <is>
          <t>AGRICULTURE</t>
        </is>
      </c>
      <c r="B534" s="2" t="inlineStr">
        <is>
          <t>LIVE</t>
        </is>
      </c>
      <c r="C534" s="2" t="n">
        <v>2025</v>
      </c>
      <c r="D534" s="2" t="inlineStr">
        <is>
          <t>United States</t>
        </is>
      </c>
      <c r="E534" s="2" t="inlineStr">
        <is>
          <t>USA</t>
        </is>
      </c>
      <c r="F534" s="2" t="inlineStr">
        <is>
          <t>Antimethanogen</t>
        </is>
      </c>
      <c r="G534" s="2" t="n">
        <v>4175</v>
      </c>
      <c r="H534" s="2" t="n">
        <v>0.0241839997179341</v>
      </c>
      <c r="I534" s="2" t="n">
        <v>0.0241839997179341</v>
      </c>
      <c r="J534" s="40" t="inlineStr">
        <is>
          <t>livestock measures</t>
        </is>
      </c>
    </row>
    <row r="535" ht="15.75" customHeight="1" s="120">
      <c r="A535" s="2" t="inlineStr">
        <is>
          <t>AGRICULTURE</t>
        </is>
      </c>
      <c r="B535" s="2" t="inlineStr">
        <is>
          <t>LIVE</t>
        </is>
      </c>
      <c r="C535" s="2" t="n">
        <v>2025</v>
      </c>
      <c r="D535" s="2" t="inlineStr">
        <is>
          <t>United States</t>
        </is>
      </c>
      <c r="E535" s="2" t="inlineStr">
        <is>
          <t>USA</t>
        </is>
      </c>
      <c r="F535" s="2" t="inlineStr">
        <is>
          <t>Antimethanogen</t>
        </is>
      </c>
      <c r="G535" s="2" t="n">
        <v>100000</v>
      </c>
      <c r="H535" s="54" t="n">
        <v>1e-12</v>
      </c>
      <c r="I535" s="2" t="n">
        <v>1e-12</v>
      </c>
      <c r="J535" s="40" t="inlineStr">
        <is>
          <t>livestock measures</t>
        </is>
      </c>
    </row>
    <row r="536" ht="15.75" customHeight="1" s="120">
      <c r="A536" s="2" t="inlineStr">
        <is>
          <t>AGRICULTURE</t>
        </is>
      </c>
      <c r="B536" s="2" t="inlineStr">
        <is>
          <t>LIVE</t>
        </is>
      </c>
      <c r="C536" s="2" t="n">
        <v>2030</v>
      </c>
      <c r="D536" s="2" t="inlineStr">
        <is>
          <t>United States</t>
        </is>
      </c>
      <c r="E536" s="2" t="inlineStr">
        <is>
          <t>USA</t>
        </is>
      </c>
      <c r="F536" s="2" t="inlineStr">
        <is>
          <t>Intensive grazing</t>
        </is>
      </c>
      <c r="G536" s="2" t="n">
        <v>-100000</v>
      </c>
      <c r="H536" s="2" t="n">
        <v>0</v>
      </c>
      <c r="I536" s="2" t="n">
        <v>0</v>
      </c>
      <c r="J536" s="40" t="inlineStr">
        <is>
          <t>livestock measures</t>
        </is>
      </c>
    </row>
    <row r="537" ht="15.75" customHeight="1" s="120">
      <c r="A537" s="2" t="inlineStr">
        <is>
          <t>AGRICULTURE</t>
        </is>
      </c>
      <c r="B537" s="2" t="inlineStr">
        <is>
          <t>LIVE</t>
        </is>
      </c>
      <c r="C537" s="2" t="n">
        <v>2030</v>
      </c>
      <c r="D537" s="2" t="inlineStr">
        <is>
          <t>United States</t>
        </is>
      </c>
      <c r="E537" s="2" t="inlineStr">
        <is>
          <t>USA</t>
        </is>
      </c>
      <c r="F537" s="2" t="inlineStr">
        <is>
          <t>Intensive grazing</t>
        </is>
      </c>
      <c r="G537" s="2" t="n">
        <v>-2370</v>
      </c>
      <c r="H537" s="2" t="n">
        <v>0.398120998251215</v>
      </c>
      <c r="I537" s="2" t="n">
        <v>0.398120998251215</v>
      </c>
      <c r="J537" s="40" t="inlineStr">
        <is>
          <t>livestock measures</t>
        </is>
      </c>
    </row>
    <row r="538" ht="15.75" customHeight="1" s="120">
      <c r="A538" s="2" t="inlineStr">
        <is>
          <t>AGRICULTURE</t>
        </is>
      </c>
      <c r="B538" s="2" t="inlineStr">
        <is>
          <t>LIVE</t>
        </is>
      </c>
      <c r="C538" s="2" t="n">
        <v>2030</v>
      </c>
      <c r="D538" s="2" t="inlineStr">
        <is>
          <t>United States</t>
        </is>
      </c>
      <c r="E538" s="2" t="inlineStr">
        <is>
          <t>USA</t>
        </is>
      </c>
      <c r="F538" s="2" t="inlineStr">
        <is>
          <t>Intensive grazing</t>
        </is>
      </c>
      <c r="G538" s="2" t="n">
        <v>-2370</v>
      </c>
      <c r="H538" s="2" t="n">
        <v>0</v>
      </c>
      <c r="I538" s="2" t="n">
        <v>0</v>
      </c>
      <c r="J538" s="40" t="inlineStr">
        <is>
          <t>livestock measures</t>
        </is>
      </c>
    </row>
    <row r="539" ht="15.75" customHeight="1" s="120">
      <c r="A539" s="2" t="inlineStr">
        <is>
          <t>AGRICULTURE</t>
        </is>
      </c>
      <c r="B539" s="2" t="inlineStr">
        <is>
          <t>LIVE</t>
        </is>
      </c>
      <c r="C539" s="2" t="n">
        <v>2030</v>
      </c>
      <c r="D539" s="2" t="inlineStr">
        <is>
          <t>United States</t>
        </is>
      </c>
      <c r="E539" s="2" t="inlineStr">
        <is>
          <t>USA</t>
        </is>
      </c>
      <c r="F539" s="2" t="inlineStr">
        <is>
          <t>Antimethanogen</t>
        </is>
      </c>
      <c r="G539" s="2" t="n">
        <v>-45</v>
      </c>
      <c r="H539" s="2" t="n">
        <v>0.118388999797502</v>
      </c>
      <c r="I539" s="2" t="n">
        <v>0.118388999797502</v>
      </c>
      <c r="J539" s="40" t="inlineStr">
        <is>
          <t>livestock measures</t>
        </is>
      </c>
    </row>
    <row r="540" ht="15.75" customHeight="1" s="120">
      <c r="A540" s="2" t="inlineStr">
        <is>
          <t>AGRICULTURE</t>
        </is>
      </c>
      <c r="B540" s="2" t="inlineStr">
        <is>
          <t>LIVE</t>
        </is>
      </c>
      <c r="C540" s="2" t="n">
        <v>2030</v>
      </c>
      <c r="D540" s="2" t="inlineStr">
        <is>
          <t>United States</t>
        </is>
      </c>
      <c r="E540" s="2" t="inlineStr">
        <is>
          <t>USA</t>
        </is>
      </c>
      <c r="F540" s="2" t="inlineStr">
        <is>
          <t>Large-scale covered lagoon without engine</t>
        </is>
      </c>
      <c r="G540" s="2" t="n">
        <v>4</v>
      </c>
      <c r="H540" s="2" t="n">
        <v>5.24543412161074</v>
      </c>
      <c r="I540" s="2" t="n">
        <v>5.24543412161074</v>
      </c>
      <c r="J540" s="40" t="inlineStr">
        <is>
          <t>livestock measures</t>
        </is>
      </c>
    </row>
    <row r="541" ht="15.75" customHeight="1" s="120">
      <c r="A541" s="2" t="inlineStr">
        <is>
          <t>AGRICULTURE</t>
        </is>
      </c>
      <c r="B541" s="2" t="inlineStr">
        <is>
          <t>LIVE</t>
        </is>
      </c>
      <c r="C541" s="2" t="n">
        <v>2030</v>
      </c>
      <c r="D541" s="2" t="inlineStr">
        <is>
          <t>United States</t>
        </is>
      </c>
      <c r="E541" s="2" t="inlineStr">
        <is>
          <t>USA</t>
        </is>
      </c>
      <c r="F541" s="2" t="inlineStr">
        <is>
          <t>Propionate precursors</t>
        </is>
      </c>
      <c r="G541" s="2" t="n">
        <v>6</v>
      </c>
      <c r="H541" s="2" t="n">
        <v>6.52036195042637</v>
      </c>
      <c r="I541" s="2" t="n">
        <v>6.52036195042637</v>
      </c>
      <c r="J541" s="40" t="inlineStr">
        <is>
          <t>livestock measures</t>
        </is>
      </c>
    </row>
    <row r="542" ht="15.75" customHeight="1" s="120">
      <c r="A542" s="2" t="inlineStr">
        <is>
          <t>AGRICULTURE</t>
        </is>
      </c>
      <c r="B542" s="2" t="inlineStr">
        <is>
          <t>LIVE</t>
        </is>
      </c>
      <c r="C542" s="2" t="n">
        <v>2030</v>
      </c>
      <c r="D542" s="2" t="inlineStr">
        <is>
          <t>United States</t>
        </is>
      </c>
      <c r="E542" s="2" t="inlineStr">
        <is>
          <t>USA</t>
        </is>
      </c>
      <c r="F542" s="2" t="inlineStr">
        <is>
          <t>Large-scale complete mix digester without engine</t>
        </is>
      </c>
      <c r="G542" s="2" t="n">
        <v>10</v>
      </c>
      <c r="H542" s="2" t="n">
        <v>5.24543412161074</v>
      </c>
      <c r="I542" s="2" t="n">
        <v>5.24543412161074</v>
      </c>
      <c r="J542" s="40" t="inlineStr">
        <is>
          <t>livestock measures</t>
        </is>
      </c>
    </row>
    <row r="543" ht="15.75" customHeight="1" s="120">
      <c r="A543" s="2" t="inlineStr">
        <is>
          <t>AGRICULTURE</t>
        </is>
      </c>
      <c r="B543" s="2" t="inlineStr">
        <is>
          <t>LIVE</t>
        </is>
      </c>
      <c r="C543" s="2" t="n">
        <v>2030</v>
      </c>
      <c r="D543" s="2" t="inlineStr">
        <is>
          <t>United States</t>
        </is>
      </c>
      <c r="E543" s="2" t="inlineStr">
        <is>
          <t>USA</t>
        </is>
      </c>
      <c r="F543" s="2" t="inlineStr">
        <is>
          <t>Intensive grazing</t>
        </is>
      </c>
      <c r="G543" s="2" t="n">
        <v>14</v>
      </c>
      <c r="H543" s="2" t="n">
        <v>3.19520896673202</v>
      </c>
      <c r="I543" s="2" t="n">
        <v>3.19520896673202</v>
      </c>
      <c r="J543" s="40" t="inlineStr">
        <is>
          <t>livestock measures</t>
        </is>
      </c>
    </row>
    <row r="544" ht="15.75" customHeight="1" s="120">
      <c r="A544" s="2" t="inlineStr">
        <is>
          <t>AGRICULTURE</t>
        </is>
      </c>
      <c r="B544" s="2" t="inlineStr">
        <is>
          <t>LIVE</t>
        </is>
      </c>
      <c r="C544" s="2" t="n">
        <v>2030</v>
      </c>
      <c r="D544" s="2" t="inlineStr">
        <is>
          <t>United States</t>
        </is>
      </c>
      <c r="E544" s="2" t="inlineStr">
        <is>
          <t>USA</t>
        </is>
      </c>
      <c r="F544" s="2" t="inlineStr">
        <is>
          <t>Large-scale fixed-film digester without engine</t>
        </is>
      </c>
      <c r="G544" s="2" t="n">
        <v>17</v>
      </c>
      <c r="H544" s="2" t="n">
        <v>5.24543412161074</v>
      </c>
      <c r="I544" s="2" t="n">
        <v>5.24543412161074</v>
      </c>
      <c r="J544" s="40" t="inlineStr">
        <is>
          <t>livestock measures</t>
        </is>
      </c>
    </row>
    <row r="545" ht="15.75" customHeight="1" s="120">
      <c r="A545" s="2" t="inlineStr">
        <is>
          <t>AGRICULTURE</t>
        </is>
      </c>
      <c r="B545" s="2" t="inlineStr">
        <is>
          <t>LIVE</t>
        </is>
      </c>
      <c r="C545" s="2" t="n">
        <v>2030</v>
      </c>
      <c r="D545" s="2" t="inlineStr">
        <is>
          <t>United States</t>
        </is>
      </c>
      <c r="E545" s="2" t="inlineStr">
        <is>
          <t>USA</t>
        </is>
      </c>
      <c r="F545" s="2" t="inlineStr">
        <is>
          <t>Large-scale complete mix digester without engine</t>
        </is>
      </c>
      <c r="G545" s="2" t="n">
        <v>21</v>
      </c>
      <c r="H545" s="2" t="n">
        <v>3.24582801903966</v>
      </c>
      <c r="I545" s="2" t="n">
        <v>3.24582801903966</v>
      </c>
      <c r="J545" s="40" t="inlineStr">
        <is>
          <t>livestock measures</t>
        </is>
      </c>
    </row>
    <row r="546" ht="15.75" customHeight="1" s="120">
      <c r="A546" s="2" t="inlineStr">
        <is>
          <t>AGRICULTURE</t>
        </is>
      </c>
      <c r="B546" s="2" t="inlineStr">
        <is>
          <t>LIVE</t>
        </is>
      </c>
      <c r="C546" s="2" t="n">
        <v>2030</v>
      </c>
      <c r="D546" s="2" t="inlineStr">
        <is>
          <t>United States</t>
        </is>
      </c>
      <c r="E546" s="2" t="inlineStr">
        <is>
          <t>USA</t>
        </is>
      </c>
      <c r="F546" s="2" t="inlineStr">
        <is>
          <t>Large-scale covered lagoon without engine</t>
        </is>
      </c>
      <c r="G546" s="2" t="n">
        <v>28</v>
      </c>
      <c r="H546" s="2" t="n">
        <v>3.24582801903966</v>
      </c>
      <c r="I546" s="2" t="n">
        <v>3.24582801903966</v>
      </c>
      <c r="J546" s="40" t="inlineStr">
        <is>
          <t>livestock measures</t>
        </is>
      </c>
    </row>
    <row r="547" ht="15.75" customHeight="1" s="120">
      <c r="A547" s="2" t="inlineStr">
        <is>
          <t>AGRICULTURE</t>
        </is>
      </c>
      <c r="B547" s="2" t="inlineStr">
        <is>
          <t>LIVE</t>
        </is>
      </c>
      <c r="C547" s="2" t="n">
        <v>2030</v>
      </c>
      <c r="D547" s="2" t="inlineStr">
        <is>
          <t>United States</t>
        </is>
      </c>
      <c r="E547" s="2" t="inlineStr">
        <is>
          <t>USA</t>
        </is>
      </c>
      <c r="F547" s="2" t="inlineStr">
        <is>
          <t>Large-scale plug-flow digester without engine</t>
        </is>
      </c>
      <c r="G547" s="2" t="n">
        <v>28</v>
      </c>
      <c r="H547" s="2" t="n">
        <v>3.24582801903966</v>
      </c>
      <c r="I547" s="2" t="n">
        <v>3.24582801903966</v>
      </c>
      <c r="J547" s="40" t="inlineStr">
        <is>
          <t>livestock measures</t>
        </is>
      </c>
    </row>
    <row r="548" ht="15.75" customHeight="1" s="120">
      <c r="A548" s="2" t="inlineStr">
        <is>
          <t>AGRICULTURE</t>
        </is>
      </c>
      <c r="B548" s="2" t="inlineStr">
        <is>
          <t>LIVE</t>
        </is>
      </c>
      <c r="C548" s="2" t="n">
        <v>2030</v>
      </c>
      <c r="D548" s="2" t="inlineStr">
        <is>
          <t>United States</t>
        </is>
      </c>
      <c r="E548" s="2" t="inlineStr">
        <is>
          <t>USA</t>
        </is>
      </c>
      <c r="F548" s="2" t="inlineStr">
        <is>
          <t>Large-scale covered lagoon with engine</t>
        </is>
      </c>
      <c r="G548" s="2" t="n">
        <v>30</v>
      </c>
      <c r="H548" s="2" t="n">
        <v>5.24543412161074</v>
      </c>
      <c r="I548" s="2" t="n">
        <v>5.24543412161074</v>
      </c>
      <c r="J548" s="40" t="inlineStr">
        <is>
          <t>livestock measures</t>
        </is>
      </c>
    </row>
    <row r="549" ht="15.75" customHeight="1" s="120">
      <c r="A549" s="2" t="inlineStr">
        <is>
          <t>AGRICULTURE</t>
        </is>
      </c>
      <c r="B549" s="2" t="inlineStr">
        <is>
          <t>LIVE</t>
        </is>
      </c>
      <c r="C549" s="2" t="n">
        <v>2030</v>
      </c>
      <c r="D549" s="2" t="inlineStr">
        <is>
          <t>United States</t>
        </is>
      </c>
      <c r="E549" s="2" t="inlineStr">
        <is>
          <t>USA</t>
        </is>
      </c>
      <c r="F549" s="2" t="inlineStr">
        <is>
          <t>Large-scale complete mix digester with engine</t>
        </is>
      </c>
      <c r="G549" s="2" t="n">
        <v>39</v>
      </c>
      <c r="H549" s="2" t="n">
        <v>5.24543412161074</v>
      </c>
      <c r="I549" s="2" t="n">
        <v>5.24543412161074</v>
      </c>
      <c r="J549" s="40" t="inlineStr">
        <is>
          <t>livestock measures</t>
        </is>
      </c>
    </row>
    <row r="550" ht="15.75" customHeight="1" s="120">
      <c r="A550" s="2" t="inlineStr">
        <is>
          <t>AGRICULTURE</t>
        </is>
      </c>
      <c r="B550" s="2" t="inlineStr">
        <is>
          <t>LIVE</t>
        </is>
      </c>
      <c r="C550" s="2" t="n">
        <v>2030</v>
      </c>
      <c r="D550" s="2" t="inlineStr">
        <is>
          <t>United States</t>
        </is>
      </c>
      <c r="E550" s="2" t="inlineStr">
        <is>
          <t>USA</t>
        </is>
      </c>
      <c r="F550" s="2" t="inlineStr">
        <is>
          <t>Large-scale fixed-film digester with engine</t>
        </is>
      </c>
      <c r="G550" s="2" t="n">
        <v>43</v>
      </c>
      <c r="H550" s="2" t="n">
        <v>5.24543412161074</v>
      </c>
      <c r="I550" s="2" t="n">
        <v>5.24543412161074</v>
      </c>
      <c r="J550" s="40" t="inlineStr">
        <is>
          <t>livestock measures</t>
        </is>
      </c>
    </row>
    <row r="551" ht="15.75" customHeight="1" s="120">
      <c r="A551" s="2" t="inlineStr">
        <is>
          <t>AGRICULTURE</t>
        </is>
      </c>
      <c r="B551" s="2" t="inlineStr">
        <is>
          <t>LIVE</t>
        </is>
      </c>
      <c r="C551" s="2" t="n">
        <v>2030</v>
      </c>
      <c r="D551" s="2" t="inlineStr">
        <is>
          <t>United States</t>
        </is>
      </c>
      <c r="E551" s="2" t="inlineStr">
        <is>
          <t>USA</t>
        </is>
      </c>
      <c r="F551" s="2" t="inlineStr">
        <is>
          <t>Large-scale complete mix digester with engine</t>
        </is>
      </c>
      <c r="G551" s="2" t="n">
        <v>55</v>
      </c>
      <c r="H551" s="2" t="n">
        <v>3.24582801903966</v>
      </c>
      <c r="I551" s="2" t="n">
        <v>3.24582801903966</v>
      </c>
      <c r="J551" s="40" t="inlineStr">
        <is>
          <t>livestock measures</t>
        </is>
      </c>
    </row>
    <row r="552" ht="15.75" customHeight="1" s="120">
      <c r="A552" s="2" t="inlineStr">
        <is>
          <t>AGRICULTURE</t>
        </is>
      </c>
      <c r="B552" s="2" t="inlineStr">
        <is>
          <t>LIVE</t>
        </is>
      </c>
      <c r="C552" s="2" t="n">
        <v>2030</v>
      </c>
      <c r="D552" s="2" t="inlineStr">
        <is>
          <t>United States</t>
        </is>
      </c>
      <c r="E552" s="2" t="inlineStr">
        <is>
          <t>USA</t>
        </is>
      </c>
      <c r="F552" s="2" t="inlineStr">
        <is>
          <t>Large-scale covered lagoon with engine</t>
        </is>
      </c>
      <c r="G552" s="2" t="n">
        <v>63</v>
      </c>
      <c r="H552" s="2" t="n">
        <v>3.24582801903966</v>
      </c>
      <c r="I552" s="2" t="n">
        <v>3.24582801903966</v>
      </c>
      <c r="J552" s="40" t="inlineStr">
        <is>
          <t>livestock measures</t>
        </is>
      </c>
    </row>
    <row r="553" ht="15.75" customHeight="1" s="120">
      <c r="A553" s="2" t="inlineStr">
        <is>
          <t>AGRICULTURE</t>
        </is>
      </c>
      <c r="B553" s="2" t="inlineStr">
        <is>
          <t>LIVE</t>
        </is>
      </c>
      <c r="C553" s="2" t="n">
        <v>2030</v>
      </c>
      <c r="D553" s="2" t="inlineStr">
        <is>
          <t>United States</t>
        </is>
      </c>
      <c r="E553" s="2" t="inlineStr">
        <is>
          <t>USA</t>
        </is>
      </c>
      <c r="F553" s="2" t="inlineStr">
        <is>
          <t>Antimethanogen</t>
        </is>
      </c>
      <c r="G553" s="2" t="n">
        <v>64</v>
      </c>
      <c r="H553" s="2" t="n">
        <v>6.52036195042637</v>
      </c>
      <c r="I553" s="2" t="n">
        <v>6.52036195042637</v>
      </c>
      <c r="J553" s="40" t="inlineStr">
        <is>
          <t>livestock measures</t>
        </is>
      </c>
    </row>
    <row r="554" ht="15.75" customHeight="1" s="120">
      <c r="A554" s="2" t="inlineStr">
        <is>
          <t>AGRICULTURE</t>
        </is>
      </c>
      <c r="B554" s="2" t="inlineStr">
        <is>
          <t>LIVE</t>
        </is>
      </c>
      <c r="C554" s="2" t="n">
        <v>2030</v>
      </c>
      <c r="D554" s="2" t="inlineStr">
        <is>
          <t>United States</t>
        </is>
      </c>
      <c r="E554" s="2" t="inlineStr">
        <is>
          <t>USA</t>
        </is>
      </c>
      <c r="F554" s="2" t="inlineStr">
        <is>
          <t>Large-scale plug-flow digester with engine</t>
        </is>
      </c>
      <c r="G554" s="2" t="n">
        <v>67</v>
      </c>
      <c r="H554" s="2" t="n">
        <v>3.24582801903966</v>
      </c>
      <c r="I554" s="2" t="n">
        <v>3.24582801903966</v>
      </c>
      <c r="J554" s="40" t="inlineStr">
        <is>
          <t>livestock measures</t>
        </is>
      </c>
    </row>
    <row r="555" ht="15.75" customHeight="1" s="120">
      <c r="A555" s="2" t="inlineStr">
        <is>
          <t>AGRICULTURE</t>
        </is>
      </c>
      <c r="B555" s="2" t="inlineStr">
        <is>
          <t>LIVE</t>
        </is>
      </c>
      <c r="C555" s="2" t="n">
        <v>2030</v>
      </c>
      <c r="D555" s="2" t="inlineStr">
        <is>
          <t>United States</t>
        </is>
      </c>
      <c r="E555" s="2" t="inlineStr">
        <is>
          <t>USA</t>
        </is>
      </c>
      <c r="F555" s="2" t="inlineStr">
        <is>
          <t>Propionate precursors</t>
        </is>
      </c>
      <c r="G555" s="2" t="n">
        <v>68</v>
      </c>
      <c r="H555" s="2" t="n">
        <v>4.15981903136435</v>
      </c>
      <c r="I555" s="2" t="n">
        <v>4.15981903136435</v>
      </c>
      <c r="J555" s="40" t="inlineStr">
        <is>
          <t>livestock measures</t>
        </is>
      </c>
    </row>
    <row r="556" ht="15.75" customHeight="1" s="120">
      <c r="A556" s="2" t="inlineStr">
        <is>
          <t>AGRICULTURE</t>
        </is>
      </c>
      <c r="B556" s="2" t="inlineStr">
        <is>
          <t>LIVE</t>
        </is>
      </c>
      <c r="C556" s="2" t="n">
        <v>2030</v>
      </c>
      <c r="D556" s="2" t="inlineStr">
        <is>
          <t>United States</t>
        </is>
      </c>
      <c r="E556" s="2" t="inlineStr">
        <is>
          <t>USA</t>
        </is>
      </c>
      <c r="F556" s="2" t="inlineStr">
        <is>
          <t>Antibiotics</t>
        </is>
      </c>
      <c r="G556" s="2" t="n">
        <v>134</v>
      </c>
      <c r="H556" s="2" t="n">
        <v>3.46430597966991</v>
      </c>
      <c r="I556" s="2" t="n">
        <v>3.46430597966991</v>
      </c>
      <c r="J556" s="40" t="inlineStr">
        <is>
          <t>livestock measures</t>
        </is>
      </c>
    </row>
    <row r="557" ht="15.75" customHeight="1" s="120">
      <c r="A557" s="2" t="inlineStr">
        <is>
          <t>AGRICULTURE</t>
        </is>
      </c>
      <c r="B557" s="2" t="inlineStr">
        <is>
          <t>LIVE</t>
        </is>
      </c>
      <c r="C557" s="2" t="n">
        <v>2030</v>
      </c>
      <c r="D557" s="2" t="inlineStr">
        <is>
          <t>United States</t>
        </is>
      </c>
      <c r="E557" s="2" t="inlineStr">
        <is>
          <t>USA</t>
        </is>
      </c>
      <c r="F557" s="2" t="inlineStr">
        <is>
          <t>Antimethanogen</t>
        </is>
      </c>
      <c r="G557" s="2" t="n">
        <v>248</v>
      </c>
      <c r="H557" s="2" t="n">
        <v>2.06326899939688</v>
      </c>
      <c r="I557" s="2" t="n">
        <v>2.06326899939688</v>
      </c>
      <c r="J557" s="40" t="inlineStr">
        <is>
          <t>livestock measures</t>
        </is>
      </c>
    </row>
    <row r="558" ht="15.75" customHeight="1" s="120">
      <c r="A558" s="2" t="inlineStr">
        <is>
          <t>AGRICULTURE</t>
        </is>
      </c>
      <c r="B558" s="2" t="inlineStr">
        <is>
          <t>LIVE</t>
        </is>
      </c>
      <c r="C558" s="2" t="n">
        <v>2030</v>
      </c>
      <c r="D558" s="2" t="inlineStr">
        <is>
          <t>United States</t>
        </is>
      </c>
      <c r="E558" s="2" t="inlineStr">
        <is>
          <t>USA</t>
        </is>
      </c>
      <c r="F558" s="2" t="inlineStr">
        <is>
          <t>bST</t>
        </is>
      </c>
      <c r="G558" s="2" t="n">
        <v>430</v>
      </c>
      <c r="H558" s="2" t="n">
        <v>1.06401400308561</v>
      </c>
      <c r="I558" s="2" t="n">
        <v>1.06401400308561</v>
      </c>
      <c r="J558" s="40" t="inlineStr">
        <is>
          <t>livestock measures</t>
        </is>
      </c>
    </row>
    <row r="559" ht="15.75" customHeight="1" s="120">
      <c r="A559" s="2" t="inlineStr">
        <is>
          <t>AGRICULTURE</t>
        </is>
      </c>
      <c r="B559" s="2" t="inlineStr">
        <is>
          <t>LIVE</t>
        </is>
      </c>
      <c r="C559" s="2" t="n">
        <v>2030</v>
      </c>
      <c r="D559" s="2" t="inlineStr">
        <is>
          <t>United States</t>
        </is>
      </c>
      <c r="E559" s="2" t="inlineStr">
        <is>
          <t>USA</t>
        </is>
      </c>
      <c r="F559" s="2" t="inlineStr">
        <is>
          <t>Antimethanogen</t>
        </is>
      </c>
      <c r="G559" s="2" t="n">
        <v>4326</v>
      </c>
      <c r="H559" s="2" t="n">
        <v>0.0236650000151712</v>
      </c>
      <c r="I559" s="2" t="n">
        <v>0.0236650000151712</v>
      </c>
      <c r="J559" s="40" t="inlineStr">
        <is>
          <t>livestock measures</t>
        </is>
      </c>
    </row>
    <row r="560" ht="15.75" customHeight="1" s="120">
      <c r="A560" s="2" t="inlineStr">
        <is>
          <t>AGRICULTURE</t>
        </is>
      </c>
      <c r="B560" s="2" t="inlineStr">
        <is>
          <t>LIVE</t>
        </is>
      </c>
      <c r="C560" s="2" t="n">
        <v>2030</v>
      </c>
      <c r="D560" s="2" t="inlineStr">
        <is>
          <t>United States</t>
        </is>
      </c>
      <c r="E560" s="2" t="inlineStr">
        <is>
          <t>USA</t>
        </is>
      </c>
      <c r="F560" s="2" t="inlineStr">
        <is>
          <t>Antimethanogen</t>
        </is>
      </c>
      <c r="G560" s="2" t="n">
        <v>100000</v>
      </c>
      <c r="H560" s="54" t="n">
        <v>1e-12</v>
      </c>
      <c r="I560" s="2" t="n">
        <v>1e-12</v>
      </c>
      <c r="J560" s="40" t="inlineStr">
        <is>
          <t>livestock measures</t>
        </is>
      </c>
    </row>
    <row r="561" ht="15.75" customHeight="1" s="120">
      <c r="A561" s="2" t="inlineStr">
        <is>
          <t>AGRICULTURE</t>
        </is>
      </c>
      <c r="B561" s="2" t="inlineStr">
        <is>
          <t>LIVE</t>
        </is>
      </c>
      <c r="C561" s="2" t="n">
        <v>2035</v>
      </c>
      <c r="D561" s="2" t="inlineStr">
        <is>
          <t>United States</t>
        </is>
      </c>
      <c r="E561" s="2" t="inlineStr">
        <is>
          <t>USA</t>
        </is>
      </c>
      <c r="F561" s="2" t="inlineStr">
        <is>
          <t>Intensive grazing</t>
        </is>
      </c>
      <c r="G561" s="2" t="n">
        <v>-100000</v>
      </c>
      <c r="H561" s="2" t="n">
        <v>0</v>
      </c>
      <c r="I561" s="2" t="n">
        <v>0</v>
      </c>
      <c r="J561" s="40" t="inlineStr">
        <is>
          <t>livestock measures</t>
        </is>
      </c>
    </row>
    <row r="562" ht="15.75" customHeight="1" s="120">
      <c r="A562" s="2" t="inlineStr">
        <is>
          <t>AGRICULTURE</t>
        </is>
      </c>
      <c r="B562" s="2" t="inlineStr">
        <is>
          <t>LIVE</t>
        </is>
      </c>
      <c r="C562" s="2" t="n">
        <v>2035</v>
      </c>
      <c r="D562" s="2" t="inlineStr">
        <is>
          <t>United States</t>
        </is>
      </c>
      <c r="E562" s="2" t="inlineStr">
        <is>
          <t>USA</t>
        </is>
      </c>
      <c r="F562" s="2" t="inlineStr">
        <is>
          <t>Intensive grazing</t>
        </is>
      </c>
      <c r="G562" s="2" t="n">
        <v>-4505</v>
      </c>
      <c r="H562" s="2" t="n">
        <v>0</v>
      </c>
      <c r="I562" s="2" t="n">
        <v>0</v>
      </c>
      <c r="J562" s="40" t="inlineStr">
        <is>
          <t>livestock measures</t>
        </is>
      </c>
    </row>
    <row r="563" ht="15.75" customHeight="1" s="120">
      <c r="A563" s="2" t="inlineStr">
        <is>
          <t>AGRICULTURE</t>
        </is>
      </c>
      <c r="B563" s="2" t="inlineStr">
        <is>
          <t>LIVE</t>
        </is>
      </c>
      <c r="C563" s="2" t="n">
        <v>2035</v>
      </c>
      <c r="D563" s="2" t="inlineStr">
        <is>
          <t>United States</t>
        </is>
      </c>
      <c r="E563" s="2" t="inlineStr">
        <is>
          <t>USA</t>
        </is>
      </c>
      <c r="F563" s="2" t="inlineStr">
        <is>
          <t>Intensive grazing</t>
        </is>
      </c>
      <c r="G563" s="2" t="n">
        <v>-4505</v>
      </c>
      <c r="H563" s="2" t="n">
        <v>0.386573000700991</v>
      </c>
      <c r="I563" s="2" t="n">
        <v>0.386573000700991</v>
      </c>
      <c r="J563" s="40" t="inlineStr">
        <is>
          <t>livestock measures</t>
        </is>
      </c>
    </row>
    <row r="564" ht="15.75" customHeight="1" s="120">
      <c r="A564" s="2" t="inlineStr">
        <is>
          <t>AGRICULTURE</t>
        </is>
      </c>
      <c r="B564" s="2" t="inlineStr">
        <is>
          <t>LIVE</t>
        </is>
      </c>
      <c r="C564" s="2" t="n">
        <v>2035</v>
      </c>
      <c r="D564" s="2" t="inlineStr">
        <is>
          <t>United States</t>
        </is>
      </c>
      <c r="E564" s="2" t="inlineStr">
        <is>
          <t>USA</t>
        </is>
      </c>
      <c r="F564" s="2" t="inlineStr">
        <is>
          <t>Intensive grazing</t>
        </is>
      </c>
      <c r="G564" s="2" t="n">
        <v>-37</v>
      </c>
      <c r="H564" s="2" t="n">
        <v>3.21827001310885</v>
      </c>
      <c r="I564" s="2" t="n">
        <v>3.21827001310885</v>
      </c>
      <c r="J564" s="40" t="inlineStr">
        <is>
          <t>livestock measures</t>
        </is>
      </c>
    </row>
    <row r="565" ht="15.75" customHeight="1" s="120">
      <c r="A565" s="2" t="inlineStr">
        <is>
          <t>AGRICULTURE</t>
        </is>
      </c>
      <c r="B565" s="2" t="inlineStr">
        <is>
          <t>LIVE</t>
        </is>
      </c>
      <c r="C565" s="2" t="n">
        <v>2035</v>
      </c>
      <c r="D565" s="2" t="inlineStr">
        <is>
          <t>United States</t>
        </is>
      </c>
      <c r="E565" s="2" t="inlineStr">
        <is>
          <t>USA</t>
        </is>
      </c>
      <c r="F565" s="2" t="inlineStr">
        <is>
          <t>Large-scale covered lagoon without engine</t>
        </is>
      </c>
      <c r="G565" s="2" t="n">
        <v>4</v>
      </c>
      <c r="H565" s="2" t="n">
        <v>5.15176090205568</v>
      </c>
      <c r="I565" s="2" t="n">
        <v>5.15176090205568</v>
      </c>
      <c r="J565" s="40" t="inlineStr">
        <is>
          <t>livestock measures</t>
        </is>
      </c>
    </row>
    <row r="566" ht="15.75" customHeight="1" s="120">
      <c r="A566" s="2" t="inlineStr">
        <is>
          <t>AGRICULTURE</t>
        </is>
      </c>
      <c r="B566" s="2" t="inlineStr">
        <is>
          <t>LIVE</t>
        </is>
      </c>
      <c r="C566" s="2" t="n">
        <v>2035</v>
      </c>
      <c r="D566" s="2" t="inlineStr">
        <is>
          <t>United States</t>
        </is>
      </c>
      <c r="E566" s="2" t="inlineStr">
        <is>
          <t>USA</t>
        </is>
      </c>
      <c r="F566" s="2" t="inlineStr">
        <is>
          <t>Large-scale complete mix digester without engine</t>
        </is>
      </c>
      <c r="G566" s="2" t="n">
        <v>10</v>
      </c>
      <c r="H566" s="2" t="n">
        <v>5.15176090205568</v>
      </c>
      <c r="I566" s="2" t="n">
        <v>5.15176090205568</v>
      </c>
      <c r="J566" s="40" t="inlineStr">
        <is>
          <t>livestock measures</t>
        </is>
      </c>
    </row>
    <row r="567" ht="15.75" customHeight="1" s="120">
      <c r="A567" s="2" t="inlineStr">
        <is>
          <t>AGRICULTURE</t>
        </is>
      </c>
      <c r="B567" s="2" t="inlineStr">
        <is>
          <t>LIVE</t>
        </is>
      </c>
      <c r="C567" s="2" t="n">
        <v>2035</v>
      </c>
      <c r="D567" s="2" t="inlineStr">
        <is>
          <t>United States</t>
        </is>
      </c>
      <c r="E567" s="2" t="inlineStr">
        <is>
          <t>USA</t>
        </is>
      </c>
      <c r="F567" s="2" t="inlineStr">
        <is>
          <t>Large-scale fixed-film digester without engine</t>
        </is>
      </c>
      <c r="G567" s="2" t="n">
        <v>16</v>
      </c>
      <c r="H567" s="2" t="n">
        <v>5.15176090205568</v>
      </c>
      <c r="I567" s="2" t="n">
        <v>5.15176090205568</v>
      </c>
      <c r="J567" s="40" t="inlineStr">
        <is>
          <t>livestock measures</t>
        </is>
      </c>
    </row>
    <row r="568" ht="15.75" customHeight="1" s="120">
      <c r="A568" s="2" t="inlineStr">
        <is>
          <t>AGRICULTURE</t>
        </is>
      </c>
      <c r="B568" s="2" t="inlineStr">
        <is>
          <t>LIVE</t>
        </is>
      </c>
      <c r="C568" s="2" t="n">
        <v>2035</v>
      </c>
      <c r="D568" s="2" t="inlineStr">
        <is>
          <t>United States</t>
        </is>
      </c>
      <c r="E568" s="2" t="inlineStr">
        <is>
          <t>USA</t>
        </is>
      </c>
      <c r="F568" s="2" t="inlineStr">
        <is>
          <t>Large-scale complete mix digester without engine</t>
        </is>
      </c>
      <c r="G568" s="2" t="n">
        <v>21</v>
      </c>
      <c r="H568" s="2" t="n">
        <v>3.1524239711573</v>
      </c>
      <c r="I568" s="2" t="n">
        <v>3.1524239711573</v>
      </c>
      <c r="J568" s="40" t="inlineStr">
        <is>
          <t>livestock measures</t>
        </is>
      </c>
    </row>
    <row r="569" ht="15.75" customHeight="1" s="120">
      <c r="A569" s="2" t="inlineStr">
        <is>
          <t>AGRICULTURE</t>
        </is>
      </c>
      <c r="B569" s="2" t="inlineStr">
        <is>
          <t>LIVE</t>
        </is>
      </c>
      <c r="C569" s="2" t="n">
        <v>2035</v>
      </c>
      <c r="D569" s="2" t="inlineStr">
        <is>
          <t>United States</t>
        </is>
      </c>
      <c r="E569" s="2" t="inlineStr">
        <is>
          <t>USA</t>
        </is>
      </c>
      <c r="F569" s="2" t="inlineStr">
        <is>
          <t>Large-scale plug-flow digester without engine</t>
        </is>
      </c>
      <c r="G569" s="2" t="n">
        <v>28</v>
      </c>
      <c r="H569" s="2" t="n">
        <v>3.1524239711573</v>
      </c>
      <c r="I569" s="2" t="n">
        <v>3.1524239711573</v>
      </c>
      <c r="J569" s="40" t="inlineStr">
        <is>
          <t>livestock measures</t>
        </is>
      </c>
    </row>
    <row r="570" ht="15.75" customHeight="1" s="120">
      <c r="A570" s="2" t="inlineStr">
        <is>
          <t>AGRICULTURE</t>
        </is>
      </c>
      <c r="B570" s="2" t="inlineStr">
        <is>
          <t>LIVE</t>
        </is>
      </c>
      <c r="C570" s="2" t="n">
        <v>2035</v>
      </c>
      <c r="D570" s="2" t="inlineStr">
        <is>
          <t>United States</t>
        </is>
      </c>
      <c r="E570" s="2" t="inlineStr">
        <is>
          <t>USA</t>
        </is>
      </c>
      <c r="F570" s="2" t="inlineStr">
        <is>
          <t>Large-scale covered lagoon without engine</t>
        </is>
      </c>
      <c r="G570" s="2" t="n">
        <v>28</v>
      </c>
      <c r="H570" s="2" t="n">
        <v>3.1524239711573</v>
      </c>
      <c r="I570" s="2" t="n">
        <v>3.1524239711573</v>
      </c>
      <c r="J570" s="40" t="inlineStr">
        <is>
          <t>livestock measures</t>
        </is>
      </c>
    </row>
    <row r="571" ht="15.75" customHeight="1" s="120">
      <c r="A571" s="2" t="inlineStr">
        <is>
          <t>AGRICULTURE</t>
        </is>
      </c>
      <c r="B571" s="2" t="inlineStr">
        <is>
          <t>LIVE</t>
        </is>
      </c>
      <c r="C571" s="2" t="n">
        <v>2035</v>
      </c>
      <c r="D571" s="2" t="inlineStr">
        <is>
          <t>United States</t>
        </is>
      </c>
      <c r="E571" s="2" t="inlineStr">
        <is>
          <t>USA</t>
        </is>
      </c>
      <c r="F571" s="2" t="inlineStr">
        <is>
          <t>Large-scale covered lagoon with engine</t>
        </is>
      </c>
      <c r="G571" s="2" t="n">
        <v>29</v>
      </c>
      <c r="H571" s="2" t="n">
        <v>5.15176090205568</v>
      </c>
      <c r="I571" s="2" t="n">
        <v>5.15176090205568</v>
      </c>
      <c r="J571" s="40" t="inlineStr">
        <is>
          <t>livestock measures</t>
        </is>
      </c>
    </row>
    <row r="572" ht="15.75" customHeight="1" s="120">
      <c r="A572" s="2" t="inlineStr">
        <is>
          <t>AGRICULTURE</t>
        </is>
      </c>
      <c r="B572" s="2" t="inlineStr">
        <is>
          <t>LIVE</t>
        </is>
      </c>
      <c r="C572" s="2" t="n">
        <v>2035</v>
      </c>
      <c r="D572" s="2" t="inlineStr">
        <is>
          <t>United States</t>
        </is>
      </c>
      <c r="E572" s="2" t="inlineStr">
        <is>
          <t>USA</t>
        </is>
      </c>
      <c r="F572" s="2" t="inlineStr">
        <is>
          <t>Large-scale complete mix digester with engine</t>
        </is>
      </c>
      <c r="G572" s="2" t="n">
        <v>38</v>
      </c>
      <c r="H572" s="2" t="n">
        <v>5.15176090205568</v>
      </c>
      <c r="I572" s="2" t="n">
        <v>5.15176090205568</v>
      </c>
      <c r="J572" s="40" t="inlineStr">
        <is>
          <t>livestock measures</t>
        </is>
      </c>
    </row>
    <row r="573" ht="15.75" customHeight="1" s="120">
      <c r="A573" s="2" t="inlineStr">
        <is>
          <t>AGRICULTURE</t>
        </is>
      </c>
      <c r="B573" s="2" t="inlineStr">
        <is>
          <t>LIVE</t>
        </is>
      </c>
      <c r="C573" s="2" t="n">
        <v>2035</v>
      </c>
      <c r="D573" s="2" t="inlineStr">
        <is>
          <t>United States</t>
        </is>
      </c>
      <c r="E573" s="2" t="inlineStr">
        <is>
          <t>USA</t>
        </is>
      </c>
      <c r="F573" s="2" t="inlineStr">
        <is>
          <t>Large-scale fixed-film digester with engine</t>
        </is>
      </c>
      <c r="G573" s="2" t="n">
        <v>43</v>
      </c>
      <c r="H573" s="2" t="n">
        <v>5.15176090205568</v>
      </c>
      <c r="I573" s="2" t="n">
        <v>5.15176090205568</v>
      </c>
      <c r="J573" s="40" t="inlineStr">
        <is>
          <t>livestock measures</t>
        </is>
      </c>
    </row>
    <row r="574" ht="15.75" customHeight="1" s="120">
      <c r="A574" s="2" t="inlineStr">
        <is>
          <t>AGRICULTURE</t>
        </is>
      </c>
      <c r="B574" s="2" t="inlineStr">
        <is>
          <t>LIVE</t>
        </is>
      </c>
      <c r="C574" s="2" t="n">
        <v>2035</v>
      </c>
      <c r="D574" s="2" t="inlineStr">
        <is>
          <t>United States</t>
        </is>
      </c>
      <c r="E574" s="2" t="inlineStr">
        <is>
          <t>USA</t>
        </is>
      </c>
      <c r="F574" s="2" t="inlineStr">
        <is>
          <t>Large-scale complete mix digester with engine</t>
        </is>
      </c>
      <c r="G574" s="2" t="n">
        <v>55</v>
      </c>
      <c r="H574" s="2" t="n">
        <v>3.1524239711573</v>
      </c>
      <c r="I574" s="2" t="n">
        <v>3.1524239711573</v>
      </c>
      <c r="J574" s="40" t="inlineStr">
        <is>
          <t>livestock measures</t>
        </is>
      </c>
    </row>
    <row r="575" ht="15.75" customHeight="1" s="120">
      <c r="A575" s="2" t="inlineStr">
        <is>
          <t>AGRICULTURE</t>
        </is>
      </c>
      <c r="B575" s="2" t="inlineStr">
        <is>
          <t>LIVE</t>
        </is>
      </c>
      <c r="C575" s="2" t="n">
        <v>2035</v>
      </c>
      <c r="D575" s="2" t="inlineStr">
        <is>
          <t>United States</t>
        </is>
      </c>
      <c r="E575" s="2" t="inlineStr">
        <is>
          <t>USA</t>
        </is>
      </c>
      <c r="F575" s="2" t="inlineStr">
        <is>
          <t>Large-scale covered lagoon with engine</t>
        </is>
      </c>
      <c r="G575" s="2" t="n">
        <v>62</v>
      </c>
      <c r="H575" s="2" t="n">
        <v>3.1524239711573</v>
      </c>
      <c r="I575" s="2" t="n">
        <v>3.1524239711573</v>
      </c>
      <c r="J575" s="40" t="inlineStr">
        <is>
          <t>livestock measures</t>
        </is>
      </c>
    </row>
    <row r="576" ht="15.75" customHeight="1" s="120">
      <c r="A576" s="2" t="inlineStr">
        <is>
          <t>AGRICULTURE</t>
        </is>
      </c>
      <c r="B576" s="2" t="inlineStr">
        <is>
          <t>LIVE</t>
        </is>
      </c>
      <c r="C576" s="2" t="n">
        <v>2035</v>
      </c>
      <c r="D576" s="2" t="inlineStr">
        <is>
          <t>United States</t>
        </is>
      </c>
      <c r="E576" s="2" t="inlineStr">
        <is>
          <t>USA</t>
        </is>
      </c>
      <c r="F576" s="2" t="inlineStr">
        <is>
          <t>Large-scale plug-flow digester with engine</t>
        </is>
      </c>
      <c r="G576" s="2" t="n">
        <v>67</v>
      </c>
      <c r="H576" s="2" t="n">
        <v>3.1524239711573</v>
      </c>
      <c r="I576" s="2" t="n">
        <v>3.1524239711573</v>
      </c>
      <c r="J576" s="40" t="inlineStr">
        <is>
          <t>livestock measures</t>
        </is>
      </c>
    </row>
    <row r="577" ht="15.75" customHeight="1" s="120">
      <c r="A577" s="2" t="inlineStr">
        <is>
          <t>AGRICULTURE</t>
        </is>
      </c>
      <c r="B577" s="2" t="inlineStr">
        <is>
          <t>LIVE</t>
        </is>
      </c>
      <c r="C577" s="2" t="n">
        <v>2035</v>
      </c>
      <c r="D577" s="2" t="inlineStr">
        <is>
          <t>United States</t>
        </is>
      </c>
      <c r="E577" s="2" t="inlineStr">
        <is>
          <t>USA</t>
        </is>
      </c>
      <c r="F577" s="2" t="inlineStr">
        <is>
          <t>Propionate precursors</t>
        </is>
      </c>
      <c r="G577" s="2" t="n">
        <v>86</v>
      </c>
      <c r="H577" s="2" t="n">
        <v>6.56742104215845</v>
      </c>
      <c r="I577" s="2" t="n">
        <v>6.56742104215845</v>
      </c>
      <c r="J577" s="40" t="inlineStr">
        <is>
          <t>livestock measures</t>
        </is>
      </c>
    </row>
    <row r="578" ht="15.75" customHeight="1" s="120">
      <c r="A578" s="2" t="inlineStr">
        <is>
          <t>AGRICULTURE</t>
        </is>
      </c>
      <c r="B578" s="2" t="inlineStr">
        <is>
          <t>LIVE</t>
        </is>
      </c>
      <c r="C578" s="2" t="n">
        <v>2035</v>
      </c>
      <c r="D578" s="2" t="inlineStr">
        <is>
          <t>United States</t>
        </is>
      </c>
      <c r="E578" s="2" t="inlineStr">
        <is>
          <t>USA</t>
        </is>
      </c>
      <c r="F578" s="2" t="inlineStr">
        <is>
          <t>Antimethanogen</t>
        </is>
      </c>
      <c r="G578" s="2" t="n">
        <v>86</v>
      </c>
      <c r="H578" s="2" t="n">
        <v>6.56742104215845</v>
      </c>
      <c r="I578" s="2" t="n">
        <v>6.56742104215845</v>
      </c>
      <c r="J578" s="40" t="inlineStr">
        <is>
          <t>livestock measures</t>
        </is>
      </c>
    </row>
    <row r="579" ht="15.75" customHeight="1" s="120">
      <c r="A579" s="2" t="inlineStr">
        <is>
          <t>AGRICULTURE</t>
        </is>
      </c>
      <c r="B579" s="2" t="inlineStr">
        <is>
          <t>LIVE</t>
        </is>
      </c>
      <c r="C579" s="2" t="n">
        <v>2035</v>
      </c>
      <c r="D579" s="2" t="inlineStr">
        <is>
          <t>United States</t>
        </is>
      </c>
      <c r="E579" s="2" t="inlineStr">
        <is>
          <t>USA</t>
        </is>
      </c>
      <c r="F579" s="2" t="inlineStr">
        <is>
          <t>Antimethanogen</t>
        </is>
      </c>
      <c r="G579" s="2" t="n">
        <v>107</v>
      </c>
      <c r="H579" s="2" t="n">
        <v>0.120962002101919</v>
      </c>
      <c r="I579" s="2" t="n">
        <v>0.120962002101919</v>
      </c>
      <c r="J579" s="40" t="inlineStr">
        <is>
          <t>livestock measures</t>
        </is>
      </c>
    </row>
    <row r="580" ht="15.75" customHeight="1" s="120">
      <c r="A580" s="2" t="inlineStr">
        <is>
          <t>AGRICULTURE</t>
        </is>
      </c>
      <c r="B580" s="2" t="inlineStr">
        <is>
          <t>LIVE</t>
        </is>
      </c>
      <c r="C580" s="2" t="n">
        <v>2035</v>
      </c>
      <c r="D580" s="2" t="inlineStr">
        <is>
          <t>United States</t>
        </is>
      </c>
      <c r="E580" s="2" t="inlineStr">
        <is>
          <t>USA</t>
        </is>
      </c>
      <c r="F580" s="2" t="inlineStr">
        <is>
          <t>Propionate precursors</t>
        </is>
      </c>
      <c r="G580" s="2" t="n">
        <v>133</v>
      </c>
      <c r="H580" s="2" t="n">
        <v>4.03915505763598</v>
      </c>
      <c r="I580" s="2" t="n">
        <v>4.03915505763598</v>
      </c>
      <c r="J580" s="40" t="inlineStr">
        <is>
          <t>livestock measures</t>
        </is>
      </c>
    </row>
    <row r="581" ht="15.75" customHeight="1" s="120">
      <c r="A581" s="2" t="inlineStr">
        <is>
          <t>AGRICULTURE</t>
        </is>
      </c>
      <c r="B581" s="2" t="inlineStr">
        <is>
          <t>LIVE</t>
        </is>
      </c>
      <c r="C581" s="2" t="n">
        <v>2035</v>
      </c>
      <c r="D581" s="2" t="inlineStr">
        <is>
          <t>United States</t>
        </is>
      </c>
      <c r="E581" s="2" t="inlineStr">
        <is>
          <t>USA</t>
        </is>
      </c>
      <c r="F581" s="2" t="inlineStr">
        <is>
          <t>Antibiotics</t>
        </is>
      </c>
      <c r="G581" s="2" t="n">
        <v>161</v>
      </c>
      <c r="H581" s="2" t="n">
        <v>3.48931099020865</v>
      </c>
      <c r="I581" s="2" t="n">
        <v>3.48931099020865</v>
      </c>
      <c r="J581" s="40" t="inlineStr">
        <is>
          <t>livestock measures</t>
        </is>
      </c>
    </row>
    <row r="582" ht="15.75" customHeight="1" s="120">
      <c r="A582" s="2" t="inlineStr">
        <is>
          <t>AGRICULTURE</t>
        </is>
      </c>
      <c r="B582" s="2" t="inlineStr">
        <is>
          <t>LIVE</t>
        </is>
      </c>
      <c r="C582" s="2" t="n">
        <v>2035</v>
      </c>
      <c r="D582" s="2" t="inlineStr">
        <is>
          <t>United States</t>
        </is>
      </c>
      <c r="E582" s="2" t="inlineStr">
        <is>
          <t>USA</t>
        </is>
      </c>
      <c r="F582" s="2" t="inlineStr">
        <is>
          <t>Antimethanogen</t>
        </is>
      </c>
      <c r="G582" s="2" t="n">
        <v>267</v>
      </c>
      <c r="H582" s="2" t="n">
        <v>2.00342099136707</v>
      </c>
      <c r="I582" s="2" t="n">
        <v>2.00342099136707</v>
      </c>
      <c r="J582" s="40" t="inlineStr">
        <is>
          <t>livestock measures</t>
        </is>
      </c>
    </row>
    <row r="583" ht="15.75" customHeight="1" s="120">
      <c r="A583" s="2" t="inlineStr">
        <is>
          <t>AGRICULTURE</t>
        </is>
      </c>
      <c r="B583" s="2" t="inlineStr">
        <is>
          <t>LIVE</t>
        </is>
      </c>
      <c r="C583" s="2" t="n">
        <v>2035</v>
      </c>
      <c r="D583" s="2" t="inlineStr">
        <is>
          <t>United States</t>
        </is>
      </c>
      <c r="E583" s="2" t="inlineStr">
        <is>
          <t>USA</t>
        </is>
      </c>
      <c r="F583" s="2" t="inlineStr">
        <is>
          <t>bST</t>
        </is>
      </c>
      <c r="G583" s="2" t="n">
        <v>1145</v>
      </c>
      <c r="H583" s="2" t="n">
        <v>1.03315200542886</v>
      </c>
      <c r="I583" s="2" t="n">
        <v>1.03315200542886</v>
      </c>
      <c r="J583" s="40" t="inlineStr">
        <is>
          <t>livestock measures</t>
        </is>
      </c>
    </row>
    <row r="584" ht="15.75" customHeight="1" s="120">
      <c r="A584" s="2" t="inlineStr">
        <is>
          <t>AGRICULTURE</t>
        </is>
      </c>
      <c r="B584" s="2" t="inlineStr">
        <is>
          <t>LIVE</t>
        </is>
      </c>
      <c r="C584" s="2" t="n">
        <v>2035</v>
      </c>
      <c r="D584" s="2" t="inlineStr">
        <is>
          <t>United States</t>
        </is>
      </c>
      <c r="E584" s="2" t="inlineStr">
        <is>
          <t>USA</t>
        </is>
      </c>
      <c r="F584" s="2" t="inlineStr">
        <is>
          <t>Antimethanogen</t>
        </is>
      </c>
      <c r="G584" s="2" t="n">
        <v>4737</v>
      </c>
      <c r="H584" s="2" t="n">
        <v>0.0231570001342334</v>
      </c>
      <c r="I584" s="2" t="n">
        <v>0.0231570001342334</v>
      </c>
      <c r="J584" s="40" t="inlineStr">
        <is>
          <t>livestock measures</t>
        </is>
      </c>
    </row>
    <row r="585" ht="15.75" customHeight="1" s="120">
      <c r="A585" s="2" t="inlineStr">
        <is>
          <t>AGRICULTURE</t>
        </is>
      </c>
      <c r="B585" s="2" t="inlineStr">
        <is>
          <t>LIVE</t>
        </is>
      </c>
      <c r="C585" s="2" t="n">
        <v>2035</v>
      </c>
      <c r="D585" s="2" t="inlineStr">
        <is>
          <t>United States</t>
        </is>
      </c>
      <c r="E585" s="2" t="inlineStr">
        <is>
          <t>USA</t>
        </is>
      </c>
      <c r="F585" s="2" t="inlineStr">
        <is>
          <t>Antimethanogen</t>
        </is>
      </c>
      <c r="G585" s="2" t="n">
        <v>100000</v>
      </c>
      <c r="H585" s="54" t="n">
        <v>1e-12</v>
      </c>
      <c r="I585" s="2" t="n">
        <v>1e-12</v>
      </c>
      <c r="J585" s="40" t="inlineStr">
        <is>
          <t>livestock measures</t>
        </is>
      </c>
    </row>
    <row r="586" ht="15.75" customHeight="1" s="120">
      <c r="A586" s="2" t="inlineStr">
        <is>
          <t>AGRICULTURE</t>
        </is>
      </c>
      <c r="B586" s="2" t="inlineStr">
        <is>
          <t>LIVE</t>
        </is>
      </c>
      <c r="C586" s="2" t="n">
        <v>2040</v>
      </c>
      <c r="D586" s="2" t="inlineStr">
        <is>
          <t>United States</t>
        </is>
      </c>
      <c r="E586" s="2" t="inlineStr">
        <is>
          <t>USA</t>
        </is>
      </c>
      <c r="F586" s="2" t="inlineStr">
        <is>
          <t>Intensive grazing</t>
        </is>
      </c>
      <c r="G586" s="2" t="n">
        <v>-100000</v>
      </c>
      <c r="H586" s="2" t="n">
        <v>0</v>
      </c>
      <c r="I586" s="2" t="n">
        <v>0</v>
      </c>
      <c r="J586" s="40" t="inlineStr">
        <is>
          <t>livestock measures</t>
        </is>
      </c>
    </row>
    <row r="587" ht="15.75" customHeight="1" s="120">
      <c r="A587" s="2" t="inlineStr">
        <is>
          <t>AGRICULTURE</t>
        </is>
      </c>
      <c r="B587" s="2" t="inlineStr">
        <is>
          <t>LIVE</t>
        </is>
      </c>
      <c r="C587" s="2" t="n">
        <v>2040</v>
      </c>
      <c r="D587" s="2" t="inlineStr">
        <is>
          <t>United States</t>
        </is>
      </c>
      <c r="E587" s="2" t="inlineStr">
        <is>
          <t>USA</t>
        </is>
      </c>
      <c r="F587" s="2" t="inlineStr">
        <is>
          <t>Intensive grazing</t>
        </is>
      </c>
      <c r="G587" s="2" t="n">
        <v>-4672</v>
      </c>
      <c r="H587" s="2" t="n">
        <v>0</v>
      </c>
      <c r="I587" s="2" t="n">
        <v>0</v>
      </c>
      <c r="J587" s="40" t="inlineStr">
        <is>
          <t>livestock measures</t>
        </is>
      </c>
    </row>
    <row r="588" ht="15.75" customHeight="1" s="120">
      <c r="A588" s="2" t="inlineStr">
        <is>
          <t>AGRICULTURE</t>
        </is>
      </c>
      <c r="B588" s="2" t="inlineStr">
        <is>
          <t>LIVE</t>
        </is>
      </c>
      <c r="C588" s="2" t="n">
        <v>2040</v>
      </c>
      <c r="D588" s="2" t="inlineStr">
        <is>
          <t>United States</t>
        </is>
      </c>
      <c r="E588" s="2" t="inlineStr">
        <is>
          <t>USA</t>
        </is>
      </c>
      <c r="F588" s="2" t="inlineStr">
        <is>
          <t>Intensive grazing</t>
        </is>
      </c>
      <c r="G588" s="2" t="n">
        <v>-4672</v>
      </c>
      <c r="H588" s="2" t="n">
        <v>0.37241099582684</v>
      </c>
      <c r="I588" s="2" t="n">
        <v>0.37241099582684</v>
      </c>
      <c r="J588" s="40" t="inlineStr">
        <is>
          <t>livestock measures</t>
        </is>
      </c>
    </row>
    <row r="589" ht="15.75" customHeight="1" s="120">
      <c r="A589" s="2" t="inlineStr">
        <is>
          <t>AGRICULTURE</t>
        </is>
      </c>
      <c r="B589" s="2" t="inlineStr">
        <is>
          <t>LIVE</t>
        </is>
      </c>
      <c r="C589" s="2" t="n">
        <v>2040</v>
      </c>
      <c r="D589" s="2" t="inlineStr">
        <is>
          <t>United States</t>
        </is>
      </c>
      <c r="E589" s="2" t="inlineStr">
        <is>
          <t>USA</t>
        </is>
      </c>
      <c r="F589" s="2" t="inlineStr">
        <is>
          <t>Intensive grazing</t>
        </is>
      </c>
      <c r="G589" s="2" t="n">
        <v>-40</v>
      </c>
      <c r="H589" s="2" t="n">
        <v>3.22604208625853</v>
      </c>
      <c r="I589" s="2" t="n">
        <v>3.22604208625853</v>
      </c>
      <c r="J589" s="40" t="inlineStr">
        <is>
          <t>livestock measures</t>
        </is>
      </c>
    </row>
    <row r="590" ht="15.75" customHeight="1" s="120">
      <c r="A590" s="2" t="inlineStr">
        <is>
          <t>AGRICULTURE</t>
        </is>
      </c>
      <c r="B590" s="2" t="inlineStr">
        <is>
          <t>LIVE</t>
        </is>
      </c>
      <c r="C590" s="2" t="n">
        <v>2040</v>
      </c>
      <c r="D590" s="2" t="inlineStr">
        <is>
          <t>United States</t>
        </is>
      </c>
      <c r="E590" s="2" t="inlineStr">
        <is>
          <t>USA</t>
        </is>
      </c>
      <c r="F590" s="2" t="inlineStr">
        <is>
          <t>Large-scale covered lagoon without engine</t>
        </is>
      </c>
      <c r="G590" s="2" t="n">
        <v>4</v>
      </c>
      <c r="H590" s="2" t="n">
        <v>5.04166804181659</v>
      </c>
      <c r="I590" s="2" t="n">
        <v>5.04166804181659</v>
      </c>
      <c r="J590" s="40" t="inlineStr">
        <is>
          <t>livestock measures</t>
        </is>
      </c>
    </row>
    <row r="591" ht="15.75" customHeight="1" s="120">
      <c r="A591" s="2" t="inlineStr">
        <is>
          <t>AGRICULTURE</t>
        </is>
      </c>
      <c r="B591" s="2" t="inlineStr">
        <is>
          <t>LIVE</t>
        </is>
      </c>
      <c r="C591" s="2" t="n">
        <v>2040</v>
      </c>
      <c r="D591" s="2" t="inlineStr">
        <is>
          <t>United States</t>
        </is>
      </c>
      <c r="E591" s="2" t="inlineStr">
        <is>
          <t>USA</t>
        </is>
      </c>
      <c r="F591" s="2" t="inlineStr">
        <is>
          <t>Large-scale complete mix digester without engine</t>
        </is>
      </c>
      <c r="G591" s="2" t="n">
        <v>10</v>
      </c>
      <c r="H591" s="2" t="n">
        <v>5.04166804181659</v>
      </c>
      <c r="I591" s="2" t="n">
        <v>5.04166804181659</v>
      </c>
      <c r="J591" s="40" t="inlineStr">
        <is>
          <t>livestock measures</t>
        </is>
      </c>
    </row>
    <row r="592" ht="15.75" customHeight="1" s="120">
      <c r="A592" s="2" t="inlineStr">
        <is>
          <t>AGRICULTURE</t>
        </is>
      </c>
      <c r="B592" s="2" t="inlineStr">
        <is>
          <t>LIVE</t>
        </is>
      </c>
      <c r="C592" s="2" t="n">
        <v>2040</v>
      </c>
      <c r="D592" s="2" t="inlineStr">
        <is>
          <t>United States</t>
        </is>
      </c>
      <c r="E592" s="2" t="inlineStr">
        <is>
          <t>USA</t>
        </is>
      </c>
      <c r="F592" s="2" t="inlineStr">
        <is>
          <t>Large-scale fixed-film digester without engine</t>
        </is>
      </c>
      <c r="G592" s="2" t="n">
        <v>16</v>
      </c>
      <c r="H592" s="2" t="n">
        <v>5.04166804181659</v>
      </c>
      <c r="I592" s="2" t="n">
        <v>5.04166804181659</v>
      </c>
      <c r="J592" s="40" t="inlineStr">
        <is>
          <t>livestock measures</t>
        </is>
      </c>
    </row>
    <row r="593" ht="15.75" customHeight="1" s="120">
      <c r="A593" s="2" t="inlineStr">
        <is>
          <t>AGRICULTURE</t>
        </is>
      </c>
      <c r="B593" s="2" t="inlineStr">
        <is>
          <t>LIVE</t>
        </is>
      </c>
      <c r="C593" s="2" t="n">
        <v>2040</v>
      </c>
      <c r="D593" s="2" t="inlineStr">
        <is>
          <t>United States</t>
        </is>
      </c>
      <c r="E593" s="2" t="inlineStr">
        <is>
          <t>USA</t>
        </is>
      </c>
      <c r="F593" s="2" t="inlineStr">
        <is>
          <t>Large-scale complete mix digester without engine</t>
        </is>
      </c>
      <c r="G593" s="2" t="n">
        <v>21</v>
      </c>
      <c r="H593" s="2" t="n">
        <v>3.03773502150511</v>
      </c>
      <c r="I593" s="2" t="n">
        <v>3.03773502150511</v>
      </c>
      <c r="J593" s="40" t="inlineStr">
        <is>
          <t>livestock measures</t>
        </is>
      </c>
    </row>
    <row r="594" ht="15.75" customHeight="1" s="120">
      <c r="A594" s="2" t="inlineStr">
        <is>
          <t>AGRICULTURE</t>
        </is>
      </c>
      <c r="B594" s="2" t="inlineStr">
        <is>
          <t>LIVE</t>
        </is>
      </c>
      <c r="C594" s="2" t="n">
        <v>2040</v>
      </c>
      <c r="D594" s="2" t="inlineStr">
        <is>
          <t>United States</t>
        </is>
      </c>
      <c r="E594" s="2" t="inlineStr">
        <is>
          <t>USA</t>
        </is>
      </c>
      <c r="F594" s="2" t="inlineStr">
        <is>
          <t>Large-scale covered lagoon without engine</t>
        </is>
      </c>
      <c r="G594" s="2" t="n">
        <v>28</v>
      </c>
      <c r="H594" s="2" t="n">
        <v>3.03773502150511</v>
      </c>
      <c r="I594" s="2" t="n">
        <v>3.03773502150511</v>
      </c>
      <c r="J594" s="40" t="inlineStr">
        <is>
          <t>livestock measures</t>
        </is>
      </c>
    </row>
    <row r="595" ht="15.75" customHeight="1" s="120">
      <c r="A595" s="2" t="inlineStr">
        <is>
          <t>AGRICULTURE</t>
        </is>
      </c>
      <c r="B595" s="2" t="inlineStr">
        <is>
          <t>LIVE</t>
        </is>
      </c>
      <c r="C595" s="2" t="n">
        <v>2040</v>
      </c>
      <c r="D595" s="2" t="inlineStr">
        <is>
          <t>United States</t>
        </is>
      </c>
      <c r="E595" s="2" t="inlineStr">
        <is>
          <t>USA</t>
        </is>
      </c>
      <c r="F595" s="2" t="inlineStr">
        <is>
          <t>Large-scale plug-flow digester without engine</t>
        </is>
      </c>
      <c r="G595" s="2" t="n">
        <v>28</v>
      </c>
      <c r="H595" s="2" t="n">
        <v>3.03773502150511</v>
      </c>
      <c r="I595" s="2" t="n">
        <v>3.03773502150511</v>
      </c>
      <c r="J595" s="40" t="inlineStr">
        <is>
          <t>livestock measures</t>
        </is>
      </c>
    </row>
    <row r="596" ht="15.75" customHeight="1" s="120">
      <c r="A596" s="2" t="inlineStr">
        <is>
          <t>AGRICULTURE</t>
        </is>
      </c>
      <c r="B596" s="2" t="inlineStr">
        <is>
          <t>LIVE</t>
        </is>
      </c>
      <c r="C596" s="2" t="n">
        <v>2040</v>
      </c>
      <c r="D596" s="2" t="inlineStr">
        <is>
          <t>United States</t>
        </is>
      </c>
      <c r="E596" s="2" t="inlineStr">
        <is>
          <t>USA</t>
        </is>
      </c>
      <c r="F596" s="2" t="inlineStr">
        <is>
          <t>Large-scale covered lagoon with engine</t>
        </is>
      </c>
      <c r="G596" s="2" t="n">
        <v>29</v>
      </c>
      <c r="H596" s="2" t="n">
        <v>5.04166804181659</v>
      </c>
      <c r="I596" s="2" t="n">
        <v>5.04166804181659</v>
      </c>
      <c r="J596" s="40" t="inlineStr">
        <is>
          <t>livestock measures</t>
        </is>
      </c>
    </row>
    <row r="597" ht="15.75" customHeight="1" s="120">
      <c r="A597" s="2" t="inlineStr">
        <is>
          <t>AGRICULTURE</t>
        </is>
      </c>
      <c r="B597" s="2" t="inlineStr">
        <is>
          <t>LIVE</t>
        </is>
      </c>
      <c r="C597" s="2" t="n">
        <v>2040</v>
      </c>
      <c r="D597" s="2" t="inlineStr">
        <is>
          <t>United States</t>
        </is>
      </c>
      <c r="E597" s="2" t="inlineStr">
        <is>
          <t>USA</t>
        </is>
      </c>
      <c r="F597" s="2" t="inlineStr">
        <is>
          <t>Large-scale complete mix digester with engine</t>
        </is>
      </c>
      <c r="G597" s="2" t="n">
        <v>38</v>
      </c>
      <c r="H597" s="2" t="n">
        <v>5.04166804181659</v>
      </c>
      <c r="I597" s="2" t="n">
        <v>5.04166804181659</v>
      </c>
      <c r="J597" s="40" t="inlineStr">
        <is>
          <t>livestock measures</t>
        </is>
      </c>
    </row>
    <row r="598" ht="15.75" customHeight="1" s="120">
      <c r="A598" s="2" t="inlineStr">
        <is>
          <t>AGRICULTURE</t>
        </is>
      </c>
      <c r="B598" s="2" t="inlineStr">
        <is>
          <t>LIVE</t>
        </is>
      </c>
      <c r="C598" s="2" t="n">
        <v>2040</v>
      </c>
      <c r="D598" s="2" t="inlineStr">
        <is>
          <t>United States</t>
        </is>
      </c>
      <c r="E598" s="2" t="inlineStr">
        <is>
          <t>USA</t>
        </is>
      </c>
      <c r="F598" s="2" t="inlineStr">
        <is>
          <t>Large-scale fixed-film digester with engine</t>
        </is>
      </c>
      <c r="G598" s="2" t="n">
        <v>42</v>
      </c>
      <c r="H598" s="2" t="n">
        <v>5.04166804181659</v>
      </c>
      <c r="I598" s="2" t="n">
        <v>5.04166804181659</v>
      </c>
      <c r="J598" s="40" t="inlineStr">
        <is>
          <t>livestock measures</t>
        </is>
      </c>
    </row>
    <row r="599" ht="15.75" customHeight="1" s="120">
      <c r="A599" s="2" t="inlineStr">
        <is>
          <t>AGRICULTURE</t>
        </is>
      </c>
      <c r="B599" s="2" t="inlineStr">
        <is>
          <t>LIVE</t>
        </is>
      </c>
      <c r="C599" s="2" t="n">
        <v>2040</v>
      </c>
      <c r="D599" s="2" t="inlineStr">
        <is>
          <t>United States</t>
        </is>
      </c>
      <c r="E599" s="2" t="inlineStr">
        <is>
          <t>USA</t>
        </is>
      </c>
      <c r="F599" s="2" t="inlineStr">
        <is>
          <t>Large-scale complete mix digester with engine</t>
        </is>
      </c>
      <c r="G599" s="2" t="n">
        <v>54</v>
      </c>
      <c r="H599" s="2" t="n">
        <v>3.03773502150511</v>
      </c>
      <c r="I599" s="2" t="n">
        <v>3.03773502150511</v>
      </c>
      <c r="J599" s="40" t="inlineStr">
        <is>
          <t>livestock measures</t>
        </is>
      </c>
    </row>
    <row r="600" ht="15.75" customHeight="1" s="120">
      <c r="A600" s="2" t="inlineStr">
        <is>
          <t>AGRICULTURE</t>
        </is>
      </c>
      <c r="B600" s="2" t="inlineStr">
        <is>
          <t>LIVE</t>
        </is>
      </c>
      <c r="C600" s="2" t="n">
        <v>2040</v>
      </c>
      <c r="D600" s="2" t="inlineStr">
        <is>
          <t>United States</t>
        </is>
      </c>
      <c r="E600" s="2" t="inlineStr">
        <is>
          <t>USA</t>
        </is>
      </c>
      <c r="F600" s="2" t="inlineStr">
        <is>
          <t>Large-scale covered lagoon with engine</t>
        </is>
      </c>
      <c r="G600" s="2" t="n">
        <v>62</v>
      </c>
      <c r="H600" s="2" t="n">
        <v>3.03773502150511</v>
      </c>
      <c r="I600" s="2" t="n">
        <v>3.03773502150511</v>
      </c>
      <c r="J600" s="40" t="inlineStr">
        <is>
          <t>livestock measures</t>
        </is>
      </c>
    </row>
    <row r="601" ht="15.75" customHeight="1" s="120">
      <c r="A601" s="2" t="inlineStr">
        <is>
          <t>AGRICULTURE</t>
        </is>
      </c>
      <c r="B601" s="2" t="inlineStr">
        <is>
          <t>LIVE</t>
        </is>
      </c>
      <c r="C601" s="2" t="n">
        <v>2040</v>
      </c>
      <c r="D601" s="2" t="inlineStr">
        <is>
          <t>United States</t>
        </is>
      </c>
      <c r="E601" s="2" t="inlineStr">
        <is>
          <t>USA</t>
        </is>
      </c>
      <c r="F601" s="2" t="inlineStr">
        <is>
          <t>Large-scale plug-flow digester with engine</t>
        </is>
      </c>
      <c r="G601" s="2" t="n">
        <v>67</v>
      </c>
      <c r="H601" s="2" t="n">
        <v>3.03773502150511</v>
      </c>
      <c r="I601" s="2" t="n">
        <v>3.03773502150511</v>
      </c>
      <c r="J601" s="40" t="inlineStr">
        <is>
          <t>livestock measures</t>
        </is>
      </c>
    </row>
    <row r="602" ht="15.75" customHeight="1" s="120">
      <c r="A602" s="2" t="inlineStr">
        <is>
          <t>AGRICULTURE</t>
        </is>
      </c>
      <c r="B602" s="2" t="inlineStr">
        <is>
          <t>LIVE</t>
        </is>
      </c>
      <c r="C602" s="2" t="n">
        <v>2040</v>
      </c>
      <c r="D602" s="2" t="inlineStr">
        <is>
          <t>United States</t>
        </is>
      </c>
      <c r="E602" s="2" t="inlineStr">
        <is>
          <t>USA</t>
        </is>
      </c>
      <c r="F602" s="2" t="inlineStr">
        <is>
          <t>Antimethanogen</t>
        </is>
      </c>
      <c r="G602" s="2" t="n">
        <v>92</v>
      </c>
      <c r="H602" s="2" t="n">
        <v>6.58328101670667</v>
      </c>
      <c r="I602" s="2" t="n">
        <v>6.58328101670667</v>
      </c>
      <c r="J602" s="40" t="inlineStr">
        <is>
          <t>livestock measures</t>
        </is>
      </c>
    </row>
    <row r="603" ht="15.75" customHeight="1" s="120">
      <c r="A603" s="2" t="inlineStr">
        <is>
          <t>AGRICULTURE</t>
        </is>
      </c>
      <c r="B603" s="2" t="inlineStr">
        <is>
          <t>LIVE</t>
        </is>
      </c>
      <c r="C603" s="2" t="n">
        <v>2040</v>
      </c>
      <c r="D603" s="2" t="inlineStr">
        <is>
          <t>United States</t>
        </is>
      </c>
      <c r="E603" s="2" t="inlineStr">
        <is>
          <t>USA</t>
        </is>
      </c>
      <c r="F603" s="2" t="inlineStr">
        <is>
          <t>Propionate precursors</t>
        </is>
      </c>
      <c r="G603" s="2" t="n">
        <v>92</v>
      </c>
      <c r="H603" s="2" t="n">
        <v>6.58328101670667</v>
      </c>
      <c r="I603" s="2" t="n">
        <v>6.58328101670667</v>
      </c>
      <c r="J603" s="40" t="inlineStr">
        <is>
          <t>livestock measures</t>
        </is>
      </c>
    </row>
    <row r="604" ht="15.75" customHeight="1" s="120">
      <c r="A604" s="2" t="inlineStr">
        <is>
          <t>AGRICULTURE</t>
        </is>
      </c>
      <c r="B604" s="2" t="inlineStr">
        <is>
          <t>LIVE</t>
        </is>
      </c>
      <c r="C604" s="2" t="n">
        <v>2040</v>
      </c>
      <c r="D604" s="2" t="inlineStr">
        <is>
          <t>United States</t>
        </is>
      </c>
      <c r="E604" s="2" t="inlineStr">
        <is>
          <t>USA</t>
        </is>
      </c>
      <c r="F604" s="2" t="inlineStr">
        <is>
          <t>Antimethanogen</t>
        </is>
      </c>
      <c r="G604" s="2" t="n">
        <v>119</v>
      </c>
      <c r="H604" s="2" t="n">
        <v>0.122718001444923</v>
      </c>
      <c r="I604" s="2" t="n">
        <v>0.122718001444923</v>
      </c>
      <c r="J604" s="40" t="inlineStr">
        <is>
          <t>livestock measures</t>
        </is>
      </c>
    </row>
    <row r="605" ht="15.75" customHeight="1" s="120">
      <c r="A605" s="2" t="inlineStr">
        <is>
          <t>AGRICULTURE</t>
        </is>
      </c>
      <c r="B605" s="2" t="inlineStr">
        <is>
          <t>LIVE</t>
        </is>
      </c>
      <c r="C605" s="2" t="n">
        <v>2040</v>
      </c>
      <c r="D605" s="2" t="inlineStr">
        <is>
          <t>United States</t>
        </is>
      </c>
      <c r="E605" s="2" t="inlineStr">
        <is>
          <t>USA</t>
        </is>
      </c>
      <c r="F605" s="2" t="inlineStr">
        <is>
          <t>Propionate precursors</t>
        </is>
      </c>
      <c r="G605" s="2" t="n">
        <v>138</v>
      </c>
      <c r="H605" s="2" t="n">
        <v>3.89118407319369</v>
      </c>
      <c r="I605" s="2" t="n">
        <v>3.89118407319369</v>
      </c>
      <c r="J605" s="40" t="inlineStr">
        <is>
          <t>livestock measures</t>
        </is>
      </c>
    </row>
    <row r="606" ht="15.75" customHeight="1" s="120">
      <c r="A606" s="2" t="inlineStr">
        <is>
          <t>AGRICULTURE</t>
        </is>
      </c>
      <c r="B606" s="2" t="inlineStr">
        <is>
          <t>LIVE</t>
        </is>
      </c>
      <c r="C606" s="2" t="n">
        <v>2040</v>
      </c>
      <c r="D606" s="2" t="inlineStr">
        <is>
          <t>United States</t>
        </is>
      </c>
      <c r="E606" s="2" t="inlineStr">
        <is>
          <t>USA</t>
        </is>
      </c>
      <c r="F606" s="2" t="inlineStr">
        <is>
          <t>Antibiotics</t>
        </is>
      </c>
      <c r="G606" s="2" t="n">
        <v>173</v>
      </c>
      <c r="H606" s="2" t="n">
        <v>3.49773903155892</v>
      </c>
      <c r="I606" s="2" t="n">
        <v>3.49773903155892</v>
      </c>
      <c r="J606" s="40" t="inlineStr">
        <is>
          <t>livestock measures</t>
        </is>
      </c>
    </row>
    <row r="607" ht="15.75" customHeight="1" s="120">
      <c r="A607" s="2" t="inlineStr">
        <is>
          <t>AGRICULTURE</t>
        </is>
      </c>
      <c r="B607" s="2" t="inlineStr">
        <is>
          <t>LIVE</t>
        </is>
      </c>
      <c r="C607" s="2" t="n">
        <v>2040</v>
      </c>
      <c r="D607" s="2" t="inlineStr">
        <is>
          <t>United States</t>
        </is>
      </c>
      <c r="E607" s="2" t="inlineStr">
        <is>
          <t>USA</t>
        </is>
      </c>
      <c r="F607" s="2" t="inlineStr">
        <is>
          <t>Antimethanogen</t>
        </is>
      </c>
      <c r="G607" s="2" t="n">
        <v>277</v>
      </c>
      <c r="H607" s="2" t="n">
        <v>1.93002900464728</v>
      </c>
      <c r="I607" s="2" t="n">
        <v>1.93002900464728</v>
      </c>
      <c r="J607" s="40" t="inlineStr">
        <is>
          <t>livestock measures</t>
        </is>
      </c>
    </row>
    <row r="608" ht="15.75" customHeight="1" s="120">
      <c r="A608" s="2" t="inlineStr">
        <is>
          <t>AGRICULTURE</t>
        </is>
      </c>
      <c r="B608" s="2" t="inlineStr">
        <is>
          <t>LIVE</t>
        </is>
      </c>
      <c r="C608" s="2" t="n">
        <v>2040</v>
      </c>
      <c r="D608" s="2" t="inlineStr">
        <is>
          <t>United States</t>
        </is>
      </c>
      <c r="E608" s="2" t="inlineStr">
        <is>
          <t>USA</t>
        </is>
      </c>
      <c r="F608" s="2" t="inlineStr">
        <is>
          <t>bST</t>
        </is>
      </c>
      <c r="G608" s="2" t="n">
        <v>1189</v>
      </c>
      <c r="H608" s="2" t="n">
        <v>0.995302999535056</v>
      </c>
      <c r="I608" s="2" t="n">
        <v>0.995302999535056</v>
      </c>
      <c r="J608" s="40" t="inlineStr">
        <is>
          <t>livestock measures</t>
        </is>
      </c>
    </row>
    <row r="609" ht="15.75" customHeight="1" s="120">
      <c r="A609" s="2" t="inlineStr">
        <is>
          <t>AGRICULTURE</t>
        </is>
      </c>
      <c r="B609" s="2" t="inlineStr">
        <is>
          <t>LIVE</t>
        </is>
      </c>
      <c r="C609" s="2" t="n">
        <v>2040</v>
      </c>
      <c r="D609" s="2" t="inlineStr">
        <is>
          <t>United States</t>
        </is>
      </c>
      <c r="E609" s="2" t="inlineStr">
        <is>
          <t>USA</t>
        </is>
      </c>
      <c r="F609" s="2" t="inlineStr">
        <is>
          <t>Antimethanogen</t>
        </is>
      </c>
      <c r="G609" s="2" t="n">
        <v>4913</v>
      </c>
      <c r="H609" s="2" t="n">
        <v>0.0226600001333281</v>
      </c>
      <c r="I609" s="2" t="n">
        <v>0.0226600001333281</v>
      </c>
      <c r="J609" s="40" t="inlineStr">
        <is>
          <t>livestock measures</t>
        </is>
      </c>
    </row>
    <row r="610" ht="15.75" customHeight="1" s="120">
      <c r="A610" s="2" t="inlineStr">
        <is>
          <t>AGRICULTURE</t>
        </is>
      </c>
      <c r="B610" s="2" t="inlineStr">
        <is>
          <t>LIVE</t>
        </is>
      </c>
      <c r="C610" s="2" t="n">
        <v>2040</v>
      </c>
      <c r="D610" s="2" t="inlineStr">
        <is>
          <t>United States</t>
        </is>
      </c>
      <c r="E610" s="2" t="inlineStr">
        <is>
          <t>USA</t>
        </is>
      </c>
      <c r="F610" s="2" t="inlineStr">
        <is>
          <t>Antimethanogen</t>
        </is>
      </c>
      <c r="G610" s="2" t="n">
        <v>100000</v>
      </c>
      <c r="H610" s="54" t="n">
        <v>1e-12</v>
      </c>
      <c r="I610" s="2" t="n">
        <v>1e-12</v>
      </c>
      <c r="J610" s="40" t="inlineStr">
        <is>
          <t>livestock measures</t>
        </is>
      </c>
    </row>
    <row r="611" ht="15.75" customHeight="1" s="120">
      <c r="A611" s="2" t="inlineStr">
        <is>
          <t>AGRICULTURE</t>
        </is>
      </c>
      <c r="B611" s="2" t="inlineStr">
        <is>
          <t>LIVE</t>
        </is>
      </c>
      <c r="C611" s="2" t="n">
        <v>2045</v>
      </c>
      <c r="D611" s="2" t="inlineStr">
        <is>
          <t>United States</t>
        </is>
      </c>
      <c r="E611" s="2" t="inlineStr">
        <is>
          <t>USA</t>
        </is>
      </c>
      <c r="F611" s="2" t="inlineStr">
        <is>
          <t>Intensive grazing</t>
        </is>
      </c>
      <c r="G611" s="2" t="n">
        <v>-100000</v>
      </c>
      <c r="H611" s="2" t="n">
        <v>0</v>
      </c>
      <c r="I611" s="2" t="n">
        <v>0</v>
      </c>
      <c r="J611" s="40" t="inlineStr">
        <is>
          <t>livestock measures</t>
        </is>
      </c>
    </row>
    <row r="612" ht="15.75" customHeight="1" s="120">
      <c r="A612" s="2" t="inlineStr">
        <is>
          <t>AGRICULTURE</t>
        </is>
      </c>
      <c r="B612" s="2" t="inlineStr">
        <is>
          <t>LIVE</t>
        </is>
      </c>
      <c r="C612" s="2" t="n">
        <v>2045</v>
      </c>
      <c r="D612" s="2" t="inlineStr">
        <is>
          <t>United States</t>
        </is>
      </c>
      <c r="E612" s="2" t="inlineStr">
        <is>
          <t>USA</t>
        </is>
      </c>
      <c r="F612" s="2" t="inlineStr">
        <is>
          <t>Intensive grazing</t>
        </is>
      </c>
      <c r="G612" s="2" t="n">
        <v>-4869</v>
      </c>
      <c r="H612" s="2" t="n">
        <v>0</v>
      </c>
      <c r="I612" s="2" t="n">
        <v>0</v>
      </c>
      <c r="J612" s="40" t="inlineStr">
        <is>
          <t>livestock measures</t>
        </is>
      </c>
    </row>
    <row r="613" ht="15.75" customHeight="1" s="120">
      <c r="A613" s="2" t="inlineStr">
        <is>
          <t>AGRICULTURE</t>
        </is>
      </c>
      <c r="B613" s="2" t="inlineStr">
        <is>
          <t>LIVE</t>
        </is>
      </c>
      <c r="C613" s="2" t="n">
        <v>2045</v>
      </c>
      <c r="D613" s="2" t="inlineStr">
        <is>
          <t>United States</t>
        </is>
      </c>
      <c r="E613" s="2" t="inlineStr">
        <is>
          <t>USA</t>
        </is>
      </c>
      <c r="F613" s="2" t="inlineStr">
        <is>
          <t>Intensive grazing</t>
        </is>
      </c>
      <c r="G613" s="2" t="n">
        <v>-4869</v>
      </c>
      <c r="H613" s="2" t="n">
        <v>0.356425997465748</v>
      </c>
      <c r="I613" s="2" t="n">
        <v>0.356425997465748</v>
      </c>
      <c r="J613" s="40" t="inlineStr">
        <is>
          <t>livestock measures</t>
        </is>
      </c>
    </row>
    <row r="614" ht="15.75" customHeight="1" s="120">
      <c r="A614" s="2" t="inlineStr">
        <is>
          <t>AGRICULTURE</t>
        </is>
      </c>
      <c r="B614" s="2" t="inlineStr">
        <is>
          <t>LIVE</t>
        </is>
      </c>
      <c r="C614" s="2" t="n">
        <v>2045</v>
      </c>
      <c r="D614" s="2" t="inlineStr">
        <is>
          <t>United States</t>
        </is>
      </c>
      <c r="E614" s="2" t="inlineStr">
        <is>
          <t>USA</t>
        </is>
      </c>
      <c r="F614" s="2" t="inlineStr">
        <is>
          <t>Intensive grazing</t>
        </is>
      </c>
      <c r="G614" s="2" t="n">
        <v>-43</v>
      </c>
      <c r="H614" s="2" t="n">
        <v>3.20141304098069</v>
      </c>
      <c r="I614" s="2" t="n">
        <v>3.20141304098069</v>
      </c>
      <c r="J614" s="40" t="inlineStr">
        <is>
          <t>livestock measures</t>
        </is>
      </c>
    </row>
    <row r="615" ht="15.75" customHeight="1" s="120">
      <c r="A615" s="2" t="inlineStr">
        <is>
          <t>AGRICULTURE</t>
        </is>
      </c>
      <c r="B615" s="2" t="inlineStr">
        <is>
          <t>LIVE</t>
        </is>
      </c>
      <c r="C615" s="2" t="n">
        <v>2045</v>
      </c>
      <c r="D615" s="2" t="inlineStr">
        <is>
          <t>United States</t>
        </is>
      </c>
      <c r="E615" s="2" t="inlineStr">
        <is>
          <t>USA</t>
        </is>
      </c>
      <c r="F615" s="2" t="inlineStr">
        <is>
          <t>Large-scale covered lagoon without engine</t>
        </is>
      </c>
      <c r="G615" s="2" t="n">
        <v>4</v>
      </c>
      <c r="H615" s="2" t="n">
        <v>4.90382910371772</v>
      </c>
      <c r="I615" s="2" t="n">
        <v>4.90382910371772</v>
      </c>
      <c r="J615" s="40" t="inlineStr">
        <is>
          <t>livestock measures</t>
        </is>
      </c>
    </row>
    <row r="616" ht="15.75" customHeight="1" s="120">
      <c r="A616" s="2" t="inlineStr">
        <is>
          <t>AGRICULTURE</t>
        </is>
      </c>
      <c r="B616" s="2" t="inlineStr">
        <is>
          <t>LIVE</t>
        </is>
      </c>
      <c r="C616" s="2" t="n">
        <v>2045</v>
      </c>
      <c r="D616" s="2" t="inlineStr">
        <is>
          <t>United States</t>
        </is>
      </c>
      <c r="E616" s="2" t="inlineStr">
        <is>
          <t>USA</t>
        </is>
      </c>
      <c r="F616" s="2" t="inlineStr">
        <is>
          <t>Large-scale complete mix digester without engine</t>
        </is>
      </c>
      <c r="G616" s="2" t="n">
        <v>10</v>
      </c>
      <c r="H616" s="2" t="n">
        <v>4.90382910371772</v>
      </c>
      <c r="I616" s="2" t="n">
        <v>4.90382910371772</v>
      </c>
      <c r="J616" s="40" t="inlineStr">
        <is>
          <t>livestock measures</t>
        </is>
      </c>
    </row>
    <row r="617" ht="15.75" customHeight="1" s="120">
      <c r="A617" s="2" t="inlineStr">
        <is>
          <t>AGRICULTURE</t>
        </is>
      </c>
      <c r="B617" s="2" t="inlineStr">
        <is>
          <t>LIVE</t>
        </is>
      </c>
      <c r="C617" s="2" t="n">
        <v>2045</v>
      </c>
      <c r="D617" s="2" t="inlineStr">
        <is>
          <t>United States</t>
        </is>
      </c>
      <c r="E617" s="2" t="inlineStr">
        <is>
          <t>USA</t>
        </is>
      </c>
      <c r="F617" s="2" t="inlineStr">
        <is>
          <t>Large-scale fixed-film digester without engine</t>
        </is>
      </c>
      <c r="G617" s="2" t="n">
        <v>16</v>
      </c>
      <c r="H617" s="2" t="n">
        <v>4.90382910371772</v>
      </c>
      <c r="I617" s="2" t="n">
        <v>4.90382910371772</v>
      </c>
      <c r="J617" s="40" t="inlineStr">
        <is>
          <t>livestock measures</t>
        </is>
      </c>
    </row>
    <row r="618" ht="15.75" customHeight="1" s="120">
      <c r="A618" s="2" t="inlineStr">
        <is>
          <t>AGRICULTURE</t>
        </is>
      </c>
      <c r="B618" s="2" t="inlineStr">
        <is>
          <t>LIVE</t>
        </is>
      </c>
      <c r="C618" s="2" t="n">
        <v>2045</v>
      </c>
      <c r="D618" s="2" t="inlineStr">
        <is>
          <t>United States</t>
        </is>
      </c>
      <c r="E618" s="2" t="inlineStr">
        <is>
          <t>USA</t>
        </is>
      </c>
      <c r="F618" s="2" t="inlineStr">
        <is>
          <t>Large-scale complete mix digester without engine</t>
        </is>
      </c>
      <c r="G618" s="2" t="n">
        <v>21</v>
      </c>
      <c r="H618" s="2" t="n">
        <v>2.90794501693676</v>
      </c>
      <c r="I618" s="2" t="n">
        <v>2.90794501693676</v>
      </c>
      <c r="J618" s="40" t="inlineStr">
        <is>
          <t>livestock measures</t>
        </is>
      </c>
    </row>
    <row r="619" ht="15.75" customHeight="1" s="120">
      <c r="A619" s="2" t="inlineStr">
        <is>
          <t>AGRICULTURE</t>
        </is>
      </c>
      <c r="B619" s="2" t="inlineStr">
        <is>
          <t>LIVE</t>
        </is>
      </c>
      <c r="C619" s="2" t="n">
        <v>2045</v>
      </c>
      <c r="D619" s="2" t="inlineStr">
        <is>
          <t>United States</t>
        </is>
      </c>
      <c r="E619" s="2" t="inlineStr">
        <is>
          <t>USA</t>
        </is>
      </c>
      <c r="F619" s="2" t="inlineStr">
        <is>
          <t>Large-scale covered lagoon without engine</t>
        </is>
      </c>
      <c r="G619" s="2" t="n">
        <v>28</v>
      </c>
      <c r="H619" s="2" t="n">
        <v>2.90794501693676</v>
      </c>
      <c r="I619" s="2" t="n">
        <v>2.90794501693676</v>
      </c>
      <c r="J619" s="40" t="inlineStr">
        <is>
          <t>livestock measures</t>
        </is>
      </c>
    </row>
    <row r="620" ht="15.75" customHeight="1" s="120">
      <c r="A620" s="2" t="inlineStr">
        <is>
          <t>AGRICULTURE</t>
        </is>
      </c>
      <c r="B620" s="2" t="inlineStr">
        <is>
          <t>LIVE</t>
        </is>
      </c>
      <c r="C620" s="2" t="n">
        <v>2045</v>
      </c>
      <c r="D620" s="2" t="inlineStr">
        <is>
          <t>United States</t>
        </is>
      </c>
      <c r="E620" s="2" t="inlineStr">
        <is>
          <t>USA</t>
        </is>
      </c>
      <c r="F620" s="2" t="inlineStr">
        <is>
          <t>Large-scale plug-flow digester without engine</t>
        </is>
      </c>
      <c r="G620" s="2" t="n">
        <v>28</v>
      </c>
      <c r="H620" s="2" t="n">
        <v>2.90794501693676</v>
      </c>
      <c r="I620" s="2" t="n">
        <v>2.90794501693676</v>
      </c>
      <c r="J620" s="40" t="inlineStr">
        <is>
          <t>livestock measures</t>
        </is>
      </c>
    </row>
    <row r="621" ht="15.75" customHeight="1" s="120">
      <c r="A621" s="2" t="inlineStr">
        <is>
          <t>AGRICULTURE</t>
        </is>
      </c>
      <c r="B621" s="2" t="inlineStr">
        <is>
          <t>LIVE</t>
        </is>
      </c>
      <c r="C621" s="2" t="n">
        <v>2045</v>
      </c>
      <c r="D621" s="2" t="inlineStr">
        <is>
          <t>United States</t>
        </is>
      </c>
      <c r="E621" s="2" t="inlineStr">
        <is>
          <t>USA</t>
        </is>
      </c>
      <c r="F621" s="2" t="inlineStr">
        <is>
          <t>Large-scale covered lagoon with engine</t>
        </is>
      </c>
      <c r="G621" s="2" t="n">
        <v>28</v>
      </c>
      <c r="H621" s="2" t="n">
        <v>4.90382910371772</v>
      </c>
      <c r="I621" s="2" t="n">
        <v>4.90382910371772</v>
      </c>
      <c r="J621" s="40" t="inlineStr">
        <is>
          <t>livestock measures</t>
        </is>
      </c>
    </row>
    <row r="622" ht="15.75" customHeight="1" s="120">
      <c r="A622" s="2" t="inlineStr">
        <is>
          <t>AGRICULTURE</t>
        </is>
      </c>
      <c r="B622" s="2" t="inlineStr">
        <is>
          <t>LIVE</t>
        </is>
      </c>
      <c r="C622" s="2" t="n">
        <v>2045</v>
      </c>
      <c r="D622" s="2" t="inlineStr">
        <is>
          <t>United States</t>
        </is>
      </c>
      <c r="E622" s="2" t="inlineStr">
        <is>
          <t>USA</t>
        </is>
      </c>
      <c r="F622" s="2" t="inlineStr">
        <is>
          <t>Large-scale complete mix digester with engine</t>
        </is>
      </c>
      <c r="G622" s="2" t="n">
        <v>38</v>
      </c>
      <c r="H622" s="2" t="n">
        <v>4.90382910371772</v>
      </c>
      <c r="I622" s="2" t="n">
        <v>4.90382910371772</v>
      </c>
      <c r="J622" s="40" t="inlineStr">
        <is>
          <t>livestock measures</t>
        </is>
      </c>
    </row>
    <row r="623" ht="15.75" customHeight="1" s="120">
      <c r="A623" s="2" t="inlineStr">
        <is>
          <t>AGRICULTURE</t>
        </is>
      </c>
      <c r="B623" s="2" t="inlineStr">
        <is>
          <t>LIVE</t>
        </is>
      </c>
      <c r="C623" s="2" t="n">
        <v>2045</v>
      </c>
      <c r="D623" s="2" t="inlineStr">
        <is>
          <t>United States</t>
        </is>
      </c>
      <c r="E623" s="2" t="inlineStr">
        <is>
          <t>USA</t>
        </is>
      </c>
      <c r="F623" s="2" t="inlineStr">
        <is>
          <t>Large-scale fixed-film digester with engine</t>
        </is>
      </c>
      <c r="G623" s="2" t="n">
        <v>42</v>
      </c>
      <c r="H623" s="2" t="n">
        <v>4.90382910371772</v>
      </c>
      <c r="I623" s="2" t="n">
        <v>4.90382910371772</v>
      </c>
      <c r="J623" s="40" t="inlineStr">
        <is>
          <t>livestock measures</t>
        </is>
      </c>
    </row>
    <row r="624" ht="15.75" customHeight="1" s="120">
      <c r="A624" s="2" t="inlineStr">
        <is>
          <t>AGRICULTURE</t>
        </is>
      </c>
      <c r="B624" s="2" t="inlineStr">
        <is>
          <t>LIVE</t>
        </is>
      </c>
      <c r="C624" s="2" t="n">
        <v>2045</v>
      </c>
      <c r="D624" s="2" t="inlineStr">
        <is>
          <t>United States</t>
        </is>
      </c>
      <c r="E624" s="2" t="inlineStr">
        <is>
          <t>USA</t>
        </is>
      </c>
      <c r="F624" s="2" t="inlineStr">
        <is>
          <t>Large-scale complete mix digester with engine</t>
        </is>
      </c>
      <c r="G624" s="2" t="n">
        <v>54</v>
      </c>
      <c r="H624" s="2" t="n">
        <v>2.90794501693676</v>
      </c>
      <c r="I624" s="2" t="n">
        <v>2.90794501693676</v>
      </c>
      <c r="J624" s="40" t="inlineStr">
        <is>
          <t>livestock measures</t>
        </is>
      </c>
    </row>
    <row r="625" ht="15.75" customHeight="1" s="120">
      <c r="A625" s="2" t="inlineStr">
        <is>
          <t>AGRICULTURE</t>
        </is>
      </c>
      <c r="B625" s="2" t="inlineStr">
        <is>
          <t>LIVE</t>
        </is>
      </c>
      <c r="C625" s="2" t="n">
        <v>2045</v>
      </c>
      <c r="D625" s="2" t="inlineStr">
        <is>
          <t>United States</t>
        </is>
      </c>
      <c r="E625" s="2" t="inlineStr">
        <is>
          <t>USA</t>
        </is>
      </c>
      <c r="F625" s="2" t="inlineStr">
        <is>
          <t>Large-scale covered lagoon with engine</t>
        </is>
      </c>
      <c r="G625" s="2" t="n">
        <v>62</v>
      </c>
      <c r="H625" s="2" t="n">
        <v>2.90794501693676</v>
      </c>
      <c r="I625" s="2" t="n">
        <v>2.90794501693676</v>
      </c>
      <c r="J625" s="40" t="inlineStr">
        <is>
          <t>livestock measures</t>
        </is>
      </c>
    </row>
    <row r="626" ht="15.75" customHeight="1" s="120">
      <c r="A626" s="2" t="inlineStr">
        <is>
          <t>AGRICULTURE</t>
        </is>
      </c>
      <c r="B626" s="2" t="inlineStr">
        <is>
          <t>LIVE</t>
        </is>
      </c>
      <c r="C626" s="2" t="n">
        <v>2045</v>
      </c>
      <c r="D626" s="2" t="inlineStr">
        <is>
          <t>United States</t>
        </is>
      </c>
      <c r="E626" s="2" t="inlineStr">
        <is>
          <t>USA</t>
        </is>
      </c>
      <c r="F626" s="2" t="inlineStr">
        <is>
          <t>Large-scale plug-flow digester with engine</t>
        </is>
      </c>
      <c r="G626" s="2" t="n">
        <v>66</v>
      </c>
      <c r="H626" s="2" t="n">
        <v>2.90794501693676</v>
      </c>
      <c r="I626" s="2" t="n">
        <v>2.90794501693676</v>
      </c>
      <c r="J626" s="40" t="inlineStr">
        <is>
          <t>livestock measures</t>
        </is>
      </c>
    </row>
    <row r="627" ht="15.75" customHeight="1" s="120">
      <c r="A627" s="2" t="inlineStr">
        <is>
          <t>AGRICULTURE</t>
        </is>
      </c>
      <c r="B627" s="2" t="inlineStr">
        <is>
          <t>LIVE</t>
        </is>
      </c>
      <c r="C627" s="2" t="n">
        <v>2045</v>
      </c>
      <c r="D627" s="2" t="inlineStr">
        <is>
          <t>United States</t>
        </is>
      </c>
      <c r="E627" s="2" t="inlineStr">
        <is>
          <t>USA</t>
        </is>
      </c>
      <c r="F627" s="2" t="inlineStr">
        <is>
          <t>Antimethanogen</t>
        </is>
      </c>
      <c r="G627" s="2" t="n">
        <v>100</v>
      </c>
      <c r="H627" s="2" t="n">
        <v>6.53302496675496</v>
      </c>
      <c r="I627" s="2" t="n">
        <v>6.53302496675496</v>
      </c>
      <c r="J627" s="40" t="inlineStr">
        <is>
          <t>livestock measures</t>
        </is>
      </c>
    </row>
    <row r="628" ht="15.75" customHeight="1" s="120">
      <c r="A628" s="2" t="inlineStr">
        <is>
          <t>AGRICULTURE</t>
        </is>
      </c>
      <c r="B628" s="2" t="inlineStr">
        <is>
          <t>LIVE</t>
        </is>
      </c>
      <c r="C628" s="2" t="n">
        <v>2045</v>
      </c>
      <c r="D628" s="2" t="inlineStr">
        <is>
          <t>United States</t>
        </is>
      </c>
      <c r="E628" s="2" t="inlineStr">
        <is>
          <t>USA</t>
        </is>
      </c>
      <c r="F628" s="2" t="inlineStr">
        <is>
          <t>Propionate precursors</t>
        </is>
      </c>
      <c r="G628" s="2" t="n">
        <v>100</v>
      </c>
      <c r="H628" s="2" t="n">
        <v>6.53302496675496</v>
      </c>
      <c r="I628" s="2" t="n">
        <v>6.53302496675496</v>
      </c>
      <c r="J628" s="40" t="inlineStr">
        <is>
          <t>livestock measures</t>
        </is>
      </c>
    </row>
    <row r="629" ht="15.75" customHeight="1" s="120">
      <c r="A629" s="2" t="inlineStr">
        <is>
          <t>AGRICULTURE</t>
        </is>
      </c>
      <c r="B629" s="2" t="inlineStr">
        <is>
          <t>LIVE</t>
        </is>
      </c>
      <c r="C629" s="2" t="n">
        <v>2045</v>
      </c>
      <c r="D629" s="2" t="inlineStr">
        <is>
          <t>United States</t>
        </is>
      </c>
      <c r="E629" s="2" t="inlineStr">
        <is>
          <t>USA</t>
        </is>
      </c>
      <c r="F629" s="2" t="inlineStr">
        <is>
          <t>Antimethanogen</t>
        </is>
      </c>
      <c r="G629" s="2" t="n">
        <v>130</v>
      </c>
      <c r="H629" s="2" t="n">
        <v>0.123307999883877</v>
      </c>
      <c r="I629" s="2" t="n">
        <v>0.123307999883877</v>
      </c>
      <c r="J629" s="40" t="inlineStr">
        <is>
          <t>livestock measures</t>
        </is>
      </c>
    </row>
    <row r="630" ht="15.75" customHeight="1" s="120">
      <c r="A630" s="2" t="inlineStr">
        <is>
          <t>AGRICULTURE</t>
        </is>
      </c>
      <c r="B630" s="2" t="inlineStr">
        <is>
          <t>LIVE</t>
        </is>
      </c>
      <c r="C630" s="2" t="n">
        <v>2045</v>
      </c>
      <c r="D630" s="2" t="inlineStr">
        <is>
          <t>United States</t>
        </is>
      </c>
      <c r="E630" s="2" t="inlineStr">
        <is>
          <t>USA</t>
        </is>
      </c>
      <c r="F630" s="2" t="inlineStr">
        <is>
          <t>Propionate precursors</t>
        </is>
      </c>
      <c r="G630" s="2" t="n">
        <v>144</v>
      </c>
      <c r="H630" s="2" t="n">
        <v>3.72417202070687</v>
      </c>
      <c r="I630" s="2" t="n">
        <v>3.72417202070687</v>
      </c>
      <c r="J630" s="40" t="inlineStr">
        <is>
          <t>livestock measures</t>
        </is>
      </c>
    </row>
    <row r="631" ht="15.75" customHeight="1" s="120">
      <c r="A631" s="2" t="inlineStr">
        <is>
          <t>AGRICULTURE</t>
        </is>
      </c>
      <c r="B631" s="2" t="inlineStr">
        <is>
          <t>LIVE</t>
        </is>
      </c>
      <c r="C631" s="2" t="n">
        <v>2045</v>
      </c>
      <c r="D631" s="2" t="inlineStr">
        <is>
          <t>United States</t>
        </is>
      </c>
      <c r="E631" s="2" t="inlineStr">
        <is>
          <t>USA</t>
        </is>
      </c>
      <c r="F631" s="2" t="inlineStr">
        <is>
          <t>Antibiotics</t>
        </is>
      </c>
      <c r="G631" s="2" t="n">
        <v>187</v>
      </c>
      <c r="H631" s="2" t="n">
        <v>3.47103505279392</v>
      </c>
      <c r="I631" s="2" t="n">
        <v>3.47103505279392</v>
      </c>
      <c r="J631" s="40" t="inlineStr">
        <is>
          <t>livestock measures</t>
        </is>
      </c>
    </row>
    <row r="632" ht="15.75" customHeight="1" s="120">
      <c r="A632" s="2" t="inlineStr">
        <is>
          <t>AGRICULTURE</t>
        </is>
      </c>
      <c r="B632" s="2" t="inlineStr">
        <is>
          <t>LIVE</t>
        </is>
      </c>
      <c r="C632" s="2" t="n">
        <v>2045</v>
      </c>
      <c r="D632" s="2" t="inlineStr">
        <is>
          <t>United States</t>
        </is>
      </c>
      <c r="E632" s="2" t="inlineStr">
        <is>
          <t>USA</t>
        </is>
      </c>
      <c r="F632" s="2" t="inlineStr">
        <is>
          <t>Antimethanogen</t>
        </is>
      </c>
      <c r="G632" s="2" t="n">
        <v>289</v>
      </c>
      <c r="H632" s="2" t="n">
        <v>1.84719001794621</v>
      </c>
      <c r="I632" s="2" t="n">
        <v>1.84719001794621</v>
      </c>
      <c r="J632" s="40" t="inlineStr">
        <is>
          <t>livestock measures</t>
        </is>
      </c>
    </row>
    <row r="633" ht="15.75" customHeight="1" s="120">
      <c r="A633" s="2" t="inlineStr">
        <is>
          <t>AGRICULTURE</t>
        </is>
      </c>
      <c r="B633" s="2" t="inlineStr">
        <is>
          <t>LIVE</t>
        </is>
      </c>
      <c r="C633" s="2" t="n">
        <v>2045</v>
      </c>
      <c r="D633" s="2" t="inlineStr">
        <is>
          <t>United States</t>
        </is>
      </c>
      <c r="E633" s="2" t="inlineStr">
        <is>
          <t>USA</t>
        </is>
      </c>
      <c r="F633" s="2" t="inlineStr">
        <is>
          <t>bST</t>
        </is>
      </c>
      <c r="G633" s="2" t="n">
        <v>1237</v>
      </c>
      <c r="H633" s="2" t="n">
        <v>0.952584003860124</v>
      </c>
      <c r="I633" s="2" t="n">
        <v>0.952584003860124</v>
      </c>
      <c r="J633" s="40" t="inlineStr">
        <is>
          <t>livestock measures</t>
        </is>
      </c>
    </row>
    <row r="634" ht="15.75" customHeight="1" s="120">
      <c r="A634" s="2" t="inlineStr">
        <is>
          <t>AGRICULTURE</t>
        </is>
      </c>
      <c r="B634" s="2" t="inlineStr">
        <is>
          <t>LIVE</t>
        </is>
      </c>
      <c r="C634" s="2" t="n">
        <v>2045</v>
      </c>
      <c r="D634" s="2" t="inlineStr">
        <is>
          <t>United States</t>
        </is>
      </c>
      <c r="E634" s="2" t="inlineStr">
        <is>
          <t>USA</t>
        </is>
      </c>
      <c r="F634" s="2" t="inlineStr">
        <is>
          <t>Antimethanogen</t>
        </is>
      </c>
      <c r="G634" s="2" t="n">
        <v>5121</v>
      </c>
      <c r="H634" s="2" t="n">
        <v>0.022176000114996</v>
      </c>
      <c r="I634" s="2" t="n">
        <v>0.022176000114996</v>
      </c>
      <c r="J634" s="40" t="inlineStr">
        <is>
          <t>livestock measures</t>
        </is>
      </c>
    </row>
    <row r="635" ht="15.75" customHeight="1" s="120">
      <c r="A635" s="2" t="inlineStr">
        <is>
          <t>AGRICULTURE</t>
        </is>
      </c>
      <c r="B635" s="2" t="inlineStr">
        <is>
          <t>LIVE</t>
        </is>
      </c>
      <c r="C635" s="2" t="n">
        <v>2045</v>
      </c>
      <c r="D635" s="2" t="inlineStr">
        <is>
          <t>United States</t>
        </is>
      </c>
      <c r="E635" s="2" t="inlineStr">
        <is>
          <t>USA</t>
        </is>
      </c>
      <c r="F635" s="2" t="inlineStr">
        <is>
          <t>Antimethanogen</t>
        </is>
      </c>
      <c r="G635" s="2" t="n">
        <v>100000</v>
      </c>
      <c r="H635" s="54" t="n">
        <v>1e-12</v>
      </c>
      <c r="I635" s="2" t="n">
        <v>1e-12</v>
      </c>
      <c r="J635" s="40" t="inlineStr">
        <is>
          <t>livestock measures</t>
        </is>
      </c>
    </row>
    <row r="636" ht="15.75" customHeight="1" s="120">
      <c r="A636" s="2" t="inlineStr">
        <is>
          <t>AGRICULTURE</t>
        </is>
      </c>
      <c r="B636" s="2" t="inlineStr">
        <is>
          <t>LIVE</t>
        </is>
      </c>
      <c r="C636" s="2" t="n">
        <v>2050</v>
      </c>
      <c r="D636" s="2" t="inlineStr">
        <is>
          <t>United States</t>
        </is>
      </c>
      <c r="E636" s="2" t="inlineStr">
        <is>
          <t>USA</t>
        </is>
      </c>
      <c r="F636" s="2" t="inlineStr">
        <is>
          <t>Intensive grazing</t>
        </is>
      </c>
      <c r="G636" s="2" t="n">
        <v>-100000</v>
      </c>
      <c r="H636" s="2" t="n">
        <v>0</v>
      </c>
      <c r="I636" s="2" t="n">
        <v>0</v>
      </c>
      <c r="J636" s="40" t="inlineStr">
        <is>
          <t>livestock measures</t>
        </is>
      </c>
    </row>
    <row r="637" ht="15.75" customHeight="1" s="120">
      <c r="A637" s="2" t="inlineStr">
        <is>
          <t>AGRICULTURE</t>
        </is>
      </c>
      <c r="B637" s="2" t="inlineStr">
        <is>
          <t>LIVE</t>
        </is>
      </c>
      <c r="C637" s="2" t="n">
        <v>2050</v>
      </c>
      <c r="D637" s="2" t="inlineStr">
        <is>
          <t>United States</t>
        </is>
      </c>
      <c r="E637" s="2" t="inlineStr">
        <is>
          <t>USA</t>
        </is>
      </c>
      <c r="F637" s="2" t="inlineStr">
        <is>
          <t>Intensive grazing</t>
        </is>
      </c>
      <c r="G637" s="2" t="n">
        <v>-5046</v>
      </c>
      <c r="H637" s="2" t="n">
        <v>0</v>
      </c>
      <c r="I637" s="2" t="n">
        <v>0</v>
      </c>
      <c r="J637" s="40" t="inlineStr">
        <is>
          <t>livestock measures</t>
        </is>
      </c>
    </row>
    <row r="638" ht="15.75" customHeight="1" s="120">
      <c r="A638" s="2" t="inlineStr">
        <is>
          <t>AGRICULTURE</t>
        </is>
      </c>
      <c r="B638" s="2" t="inlineStr">
        <is>
          <t>LIVE</t>
        </is>
      </c>
      <c r="C638" s="2" t="n">
        <v>2050</v>
      </c>
      <c r="D638" s="2" t="inlineStr">
        <is>
          <t>United States</t>
        </is>
      </c>
      <c r="E638" s="2" t="inlineStr">
        <is>
          <t>USA</t>
        </is>
      </c>
      <c r="F638" s="2" t="inlineStr">
        <is>
          <t>Intensive grazing</t>
        </is>
      </c>
      <c r="G638" s="2" t="n">
        <v>-5046</v>
      </c>
      <c r="H638" s="2" t="n">
        <v>0.339938000484153</v>
      </c>
      <c r="I638" s="2" t="n">
        <v>0.339938000484153</v>
      </c>
      <c r="J638" s="40" t="inlineStr">
        <is>
          <t>livestock measures</t>
        </is>
      </c>
    </row>
    <row r="639" ht="15.75" customHeight="1" s="120">
      <c r="A639" s="2" t="inlineStr">
        <is>
          <t>AGRICULTURE</t>
        </is>
      </c>
      <c r="B639" s="2" t="inlineStr">
        <is>
          <t>LIVE</t>
        </is>
      </c>
      <c r="C639" s="2" t="n">
        <v>2050</v>
      </c>
      <c r="D639" s="2" t="inlineStr">
        <is>
          <t>United States</t>
        </is>
      </c>
      <c r="E639" s="2" t="inlineStr">
        <is>
          <t>USA</t>
        </is>
      </c>
      <c r="F639" s="2" t="inlineStr">
        <is>
          <t>Intensive grazing</t>
        </is>
      </c>
      <c r="G639" s="2" t="n">
        <v>-47</v>
      </c>
      <c r="H639" s="2" t="n">
        <v>3.16230702213943</v>
      </c>
      <c r="I639" s="2" t="n">
        <v>3.16230702213943</v>
      </c>
      <c r="J639" s="40" t="inlineStr">
        <is>
          <t>livestock measures</t>
        </is>
      </c>
    </row>
    <row r="640" ht="15.75" customHeight="1" s="120">
      <c r="A640" s="2" t="inlineStr">
        <is>
          <t>AGRICULTURE</t>
        </is>
      </c>
      <c r="B640" s="2" t="inlineStr">
        <is>
          <t>LIVE</t>
        </is>
      </c>
      <c r="C640" s="2" t="n">
        <v>2050</v>
      </c>
      <c r="D640" s="2" t="inlineStr">
        <is>
          <t>United States</t>
        </is>
      </c>
      <c r="E640" s="2" t="inlineStr">
        <is>
          <t>USA</t>
        </is>
      </c>
      <c r="F640" s="2" t="inlineStr">
        <is>
          <t>Large-scale covered lagoon without engine</t>
        </is>
      </c>
      <c r="G640" s="2" t="n">
        <v>4</v>
      </c>
      <c r="H640" s="2" t="n">
        <v>4.74949003346773</v>
      </c>
      <c r="I640" s="2" t="n">
        <v>4.74949003346773</v>
      </c>
      <c r="J640" s="40" t="inlineStr">
        <is>
          <t>livestock measures</t>
        </is>
      </c>
    </row>
    <row r="641" ht="15.75" customHeight="1" s="120">
      <c r="A641" s="2" t="inlineStr">
        <is>
          <t>AGRICULTURE</t>
        </is>
      </c>
      <c r="B641" s="2" t="inlineStr">
        <is>
          <t>LIVE</t>
        </is>
      </c>
      <c r="C641" s="2" t="n">
        <v>2050</v>
      </c>
      <c r="D641" s="2" t="inlineStr">
        <is>
          <t>United States</t>
        </is>
      </c>
      <c r="E641" s="2" t="inlineStr">
        <is>
          <t>USA</t>
        </is>
      </c>
      <c r="F641" s="2" t="inlineStr">
        <is>
          <t>Large-scale complete mix digester without engine</t>
        </is>
      </c>
      <c r="G641" s="2" t="n">
        <v>10</v>
      </c>
      <c r="H641" s="2" t="n">
        <v>4.74949003346773</v>
      </c>
      <c r="I641" s="2" t="n">
        <v>4.74949003346773</v>
      </c>
      <c r="J641" s="40" t="inlineStr">
        <is>
          <t>livestock measures</t>
        </is>
      </c>
    </row>
    <row r="642" ht="15.75" customHeight="1" s="120">
      <c r="A642" s="2" t="inlineStr">
        <is>
          <t>AGRICULTURE</t>
        </is>
      </c>
      <c r="B642" s="2" t="inlineStr">
        <is>
          <t>LIVE</t>
        </is>
      </c>
      <c r="C642" s="2" t="n">
        <v>2050</v>
      </c>
      <c r="D642" s="2" t="inlineStr">
        <is>
          <t>United States</t>
        </is>
      </c>
      <c r="E642" s="2" t="inlineStr">
        <is>
          <t>USA</t>
        </is>
      </c>
      <c r="F642" s="2" t="inlineStr">
        <is>
          <t>Large-scale fixed-film digester without engine</t>
        </is>
      </c>
      <c r="G642" s="2" t="n">
        <v>16</v>
      </c>
      <c r="H642" s="2" t="n">
        <v>4.74949003346773</v>
      </c>
      <c r="I642" s="2" t="n">
        <v>4.74949003346773</v>
      </c>
      <c r="J642" s="40" t="inlineStr">
        <is>
          <t>livestock measures</t>
        </is>
      </c>
    </row>
    <row r="643" ht="15.75" customHeight="1" s="120">
      <c r="A643" s="2" t="inlineStr">
        <is>
          <t>AGRICULTURE</t>
        </is>
      </c>
      <c r="B643" s="2" t="inlineStr">
        <is>
          <t>LIVE</t>
        </is>
      </c>
      <c r="C643" s="2" t="n">
        <v>2050</v>
      </c>
      <c r="D643" s="2" t="inlineStr">
        <is>
          <t>United States</t>
        </is>
      </c>
      <c r="E643" s="2" t="inlineStr">
        <is>
          <t>USA</t>
        </is>
      </c>
      <c r="F643" s="2" t="inlineStr">
        <is>
          <t>Large-scale complete mix digester without engine</t>
        </is>
      </c>
      <c r="G643" s="2" t="n">
        <v>21</v>
      </c>
      <c r="H643" s="2" t="n">
        <v>2.77396897677067</v>
      </c>
      <c r="I643" s="2" t="n">
        <v>2.77396897677067</v>
      </c>
      <c r="J643" s="40" t="inlineStr">
        <is>
          <t>livestock measures</t>
        </is>
      </c>
    </row>
    <row r="644" ht="15.75" customHeight="1" s="120">
      <c r="A644" s="2" t="inlineStr">
        <is>
          <t>AGRICULTURE</t>
        </is>
      </c>
      <c r="B644" s="2" t="inlineStr">
        <is>
          <t>LIVE</t>
        </is>
      </c>
      <c r="C644" s="2" t="n">
        <v>2050</v>
      </c>
      <c r="D644" s="2" t="inlineStr">
        <is>
          <t>United States</t>
        </is>
      </c>
      <c r="E644" s="2" t="inlineStr">
        <is>
          <t>USA</t>
        </is>
      </c>
      <c r="F644" s="2" t="inlineStr">
        <is>
          <t>Large-scale covered lagoon without engine</t>
        </is>
      </c>
      <c r="G644" s="2" t="n">
        <v>27</v>
      </c>
      <c r="H644" s="2" t="n">
        <v>2.77396897677067</v>
      </c>
      <c r="I644" s="2" t="n">
        <v>2.77396897677067</v>
      </c>
      <c r="J644" s="40" t="inlineStr">
        <is>
          <t>livestock measures</t>
        </is>
      </c>
    </row>
    <row r="645" ht="15.75" customHeight="1" s="120">
      <c r="A645" s="2" t="inlineStr">
        <is>
          <t>AGRICULTURE</t>
        </is>
      </c>
      <c r="B645" s="2" t="inlineStr">
        <is>
          <t>LIVE</t>
        </is>
      </c>
      <c r="C645" s="2" t="n">
        <v>2050</v>
      </c>
      <c r="D645" s="2" t="inlineStr">
        <is>
          <t>United States</t>
        </is>
      </c>
      <c r="E645" s="2" t="inlineStr">
        <is>
          <t>USA</t>
        </is>
      </c>
      <c r="F645" s="2" t="inlineStr">
        <is>
          <t>Large-scale plug-flow digester without engine</t>
        </is>
      </c>
      <c r="G645" s="2" t="n">
        <v>28</v>
      </c>
      <c r="H645" s="2" t="n">
        <v>2.77396897677067</v>
      </c>
      <c r="I645" s="2" t="n">
        <v>2.77396897677067</v>
      </c>
      <c r="J645" s="40" t="inlineStr">
        <is>
          <t>livestock measures</t>
        </is>
      </c>
    </row>
    <row r="646" ht="15.75" customHeight="1" s="120">
      <c r="A646" s="2" t="inlineStr">
        <is>
          <t>AGRICULTURE</t>
        </is>
      </c>
      <c r="B646" s="2" t="inlineStr">
        <is>
          <t>LIVE</t>
        </is>
      </c>
      <c r="C646" s="2" t="n">
        <v>2050</v>
      </c>
      <c r="D646" s="2" t="inlineStr">
        <is>
          <t>United States</t>
        </is>
      </c>
      <c r="E646" s="2" t="inlineStr">
        <is>
          <t>USA</t>
        </is>
      </c>
      <c r="F646" s="2" t="inlineStr">
        <is>
          <t>Large-scale covered lagoon with engine</t>
        </is>
      </c>
      <c r="G646" s="2" t="n">
        <v>28</v>
      </c>
      <c r="H646" s="2" t="n">
        <v>4.74949003346773</v>
      </c>
      <c r="I646" s="2" t="n">
        <v>4.74949003346773</v>
      </c>
      <c r="J646" s="40" t="inlineStr">
        <is>
          <t>livestock measures</t>
        </is>
      </c>
    </row>
    <row r="647" ht="15.75" customHeight="1" s="120">
      <c r="A647" s="2" t="inlineStr">
        <is>
          <t>AGRICULTURE</t>
        </is>
      </c>
      <c r="B647" s="2" t="inlineStr">
        <is>
          <t>LIVE</t>
        </is>
      </c>
      <c r="C647" s="2" t="n">
        <v>2050</v>
      </c>
      <c r="D647" s="2" t="inlineStr">
        <is>
          <t>United States</t>
        </is>
      </c>
      <c r="E647" s="2" t="inlineStr">
        <is>
          <t>USA</t>
        </is>
      </c>
      <c r="F647" s="2" t="inlineStr">
        <is>
          <t>Large-scale complete mix digester with engine</t>
        </is>
      </c>
      <c r="G647" s="2" t="n">
        <v>37</v>
      </c>
      <c r="H647" s="2" t="n">
        <v>4.74949003346773</v>
      </c>
      <c r="I647" s="2" t="n">
        <v>4.74949003346773</v>
      </c>
      <c r="J647" s="40" t="inlineStr">
        <is>
          <t>livestock measures</t>
        </is>
      </c>
    </row>
    <row r="648" ht="15.75" customHeight="1" s="120">
      <c r="A648" s="2" t="inlineStr">
        <is>
          <t>AGRICULTURE</t>
        </is>
      </c>
      <c r="B648" s="2" t="inlineStr">
        <is>
          <t>LIVE</t>
        </is>
      </c>
      <c r="C648" s="2" t="n">
        <v>2050</v>
      </c>
      <c r="D648" s="2" t="inlineStr">
        <is>
          <t>United States</t>
        </is>
      </c>
      <c r="E648" s="2" t="inlineStr">
        <is>
          <t>USA</t>
        </is>
      </c>
      <c r="F648" s="2" t="inlineStr">
        <is>
          <t>Large-scale fixed-film digester with engine</t>
        </is>
      </c>
      <c r="G648" s="2" t="n">
        <v>42</v>
      </c>
      <c r="H648" s="2" t="n">
        <v>4.74949003346773</v>
      </c>
      <c r="I648" s="2" t="n">
        <v>4.74949003346773</v>
      </c>
      <c r="J648" s="40" t="inlineStr">
        <is>
          <t>livestock measures</t>
        </is>
      </c>
    </row>
    <row r="649" ht="15.75" customHeight="1" s="120">
      <c r="A649" s="2" t="inlineStr">
        <is>
          <t>AGRICULTURE</t>
        </is>
      </c>
      <c r="B649" s="2" t="inlineStr">
        <is>
          <t>LIVE</t>
        </is>
      </c>
      <c r="C649" s="2" t="n">
        <v>2050</v>
      </c>
      <c r="D649" s="2" t="inlineStr">
        <is>
          <t>United States</t>
        </is>
      </c>
      <c r="E649" s="2" t="inlineStr">
        <is>
          <t>USA</t>
        </is>
      </c>
      <c r="F649" s="2" t="inlineStr">
        <is>
          <t>Large-scale complete mix digester with engine</t>
        </is>
      </c>
      <c r="G649" s="2" t="n">
        <v>54</v>
      </c>
      <c r="H649" s="2" t="n">
        <v>2.77396897677067</v>
      </c>
      <c r="I649" s="2" t="n">
        <v>2.77396897677067</v>
      </c>
      <c r="J649" s="40" t="inlineStr">
        <is>
          <t>livestock measures</t>
        </is>
      </c>
    </row>
    <row r="650" ht="15.75" customHeight="1" s="120">
      <c r="A650" s="2" t="inlineStr">
        <is>
          <t>AGRICULTURE</t>
        </is>
      </c>
      <c r="B650" s="2" t="inlineStr">
        <is>
          <t>LIVE</t>
        </is>
      </c>
      <c r="C650" s="2" t="n">
        <v>2050</v>
      </c>
      <c r="D650" s="2" t="inlineStr">
        <is>
          <t>United States</t>
        </is>
      </c>
      <c r="E650" s="2" t="inlineStr">
        <is>
          <t>USA</t>
        </is>
      </c>
      <c r="F650" s="2" t="inlineStr">
        <is>
          <t>Large-scale covered lagoon with engine</t>
        </is>
      </c>
      <c r="G650" s="2" t="n">
        <v>62</v>
      </c>
      <c r="H650" s="2" t="n">
        <v>2.77396897677067</v>
      </c>
      <c r="I650" s="2" t="n">
        <v>2.77396897677067</v>
      </c>
      <c r="J650" s="40" t="inlineStr">
        <is>
          <t>livestock measures</t>
        </is>
      </c>
    </row>
    <row r="651" ht="15.75" customHeight="1" s="120">
      <c r="A651" s="2" t="inlineStr">
        <is>
          <t>AGRICULTURE</t>
        </is>
      </c>
      <c r="B651" s="2" t="inlineStr">
        <is>
          <t>LIVE</t>
        </is>
      </c>
      <c r="C651" s="2" t="n">
        <v>2050</v>
      </c>
      <c r="D651" s="2" t="inlineStr">
        <is>
          <t>United States</t>
        </is>
      </c>
      <c r="E651" s="2" t="inlineStr">
        <is>
          <t>USA</t>
        </is>
      </c>
      <c r="F651" s="2" t="inlineStr">
        <is>
          <t>Large-scale plug-flow digester with engine</t>
        </is>
      </c>
      <c r="G651" s="2" t="n">
        <v>66</v>
      </c>
      <c r="H651" s="2" t="n">
        <v>2.77396897677067</v>
      </c>
      <c r="I651" s="2" t="n">
        <v>2.77396897677067</v>
      </c>
      <c r="J651" s="40" t="inlineStr">
        <is>
          <t>livestock measures</t>
        </is>
      </c>
    </row>
    <row r="652" ht="15.75" customHeight="1" s="120">
      <c r="A652" s="2" t="inlineStr">
        <is>
          <t>AGRICULTURE</t>
        </is>
      </c>
      <c r="B652" s="2" t="inlineStr">
        <is>
          <t>LIVE</t>
        </is>
      </c>
      <c r="C652" s="2" t="n">
        <v>2050</v>
      </c>
      <c r="D652" s="2" t="inlineStr">
        <is>
          <t>United States</t>
        </is>
      </c>
      <c r="E652" s="2" t="inlineStr">
        <is>
          <t>USA</t>
        </is>
      </c>
      <c r="F652" s="2" t="inlineStr">
        <is>
          <t>Propionate precursors</t>
        </is>
      </c>
      <c r="G652" s="2" t="n">
        <v>108</v>
      </c>
      <c r="H652" s="2" t="n">
        <v>6.45322305270565</v>
      </c>
      <c r="I652" s="2" t="n">
        <v>6.45322305270565</v>
      </c>
      <c r="J652" s="40" t="inlineStr">
        <is>
          <t>livestock measures</t>
        </is>
      </c>
    </row>
    <row r="653" ht="15.75" customHeight="1" s="120">
      <c r="A653" s="2" t="inlineStr">
        <is>
          <t>AGRICULTURE</t>
        </is>
      </c>
      <c r="B653" s="2" t="inlineStr">
        <is>
          <t>LIVE</t>
        </is>
      </c>
      <c r="C653" s="2" t="n">
        <v>2050</v>
      </c>
      <c r="D653" s="2" t="inlineStr">
        <is>
          <t>United States</t>
        </is>
      </c>
      <c r="E653" s="2" t="inlineStr">
        <is>
          <t>USA</t>
        </is>
      </c>
      <c r="F653" s="2" t="inlineStr">
        <is>
          <t>Antimethanogen</t>
        </is>
      </c>
      <c r="G653" s="2" t="n">
        <v>108</v>
      </c>
      <c r="H653" s="2" t="n">
        <v>6.45322305270565</v>
      </c>
      <c r="I653" s="2" t="n">
        <v>6.45322305270565</v>
      </c>
      <c r="J653" s="40" t="inlineStr">
        <is>
          <t>livestock measures</t>
        </is>
      </c>
    </row>
    <row r="654" ht="15.75" customHeight="1" s="120">
      <c r="A654" s="2" t="inlineStr">
        <is>
          <t>AGRICULTURE</t>
        </is>
      </c>
      <c r="B654" s="2" t="inlineStr">
        <is>
          <t>LIVE</t>
        </is>
      </c>
      <c r="C654" s="2" t="n">
        <v>2050</v>
      </c>
      <c r="D654" s="2" t="inlineStr">
        <is>
          <t>United States</t>
        </is>
      </c>
      <c r="E654" s="2" t="inlineStr">
        <is>
          <t>USA</t>
        </is>
      </c>
      <c r="F654" s="2" t="inlineStr">
        <is>
          <t>Antimethanogen</t>
        </is>
      </c>
      <c r="G654" s="2" t="n">
        <v>140</v>
      </c>
      <c r="H654" s="2" t="n">
        <v>0.123059000316175</v>
      </c>
      <c r="I654" s="2" t="n">
        <v>0.123059000316175</v>
      </c>
      <c r="J654" s="40" t="inlineStr">
        <is>
          <t>livestock measures</t>
        </is>
      </c>
    </row>
    <row r="655" ht="15.75" customHeight="1" s="120">
      <c r="A655" s="2" t="inlineStr">
        <is>
          <t>AGRICULTURE</t>
        </is>
      </c>
      <c r="B655" s="2" t="inlineStr">
        <is>
          <t>LIVE</t>
        </is>
      </c>
      <c r="C655" s="2" t="n">
        <v>2050</v>
      </c>
      <c r="D655" s="2" t="inlineStr">
        <is>
          <t>United States</t>
        </is>
      </c>
      <c r="E655" s="2" t="inlineStr">
        <is>
          <t>USA</t>
        </is>
      </c>
      <c r="F655" s="2" t="inlineStr">
        <is>
          <t>Propionate precursors</t>
        </is>
      </c>
      <c r="G655" s="2" t="n">
        <v>149</v>
      </c>
      <c r="H655" s="2" t="n">
        <v>3.55188696206391</v>
      </c>
      <c r="I655" s="2" t="n">
        <v>3.55188696206391</v>
      </c>
      <c r="J655" s="40" t="inlineStr">
        <is>
          <t>livestock measures</t>
        </is>
      </c>
    </row>
    <row r="656" ht="15.75" customHeight="1" s="120">
      <c r="A656" s="2" t="inlineStr">
        <is>
          <t>AGRICULTURE</t>
        </is>
      </c>
      <c r="B656" s="2" t="inlineStr">
        <is>
          <t>LIVE</t>
        </is>
      </c>
      <c r="C656" s="2" t="n">
        <v>2050</v>
      </c>
      <c r="D656" s="2" t="inlineStr">
        <is>
          <t>United States</t>
        </is>
      </c>
      <c r="E656" s="2" t="inlineStr">
        <is>
          <t>USA</t>
        </is>
      </c>
      <c r="F656" s="2" t="inlineStr">
        <is>
          <t>Antibiotics</t>
        </is>
      </c>
      <c r="G656" s="2" t="n">
        <v>203</v>
      </c>
      <c r="H656" s="2" t="n">
        <v>3.42863701808255</v>
      </c>
      <c r="I656" s="2" t="n">
        <v>3.42863701808255</v>
      </c>
      <c r="J656" s="40" t="inlineStr">
        <is>
          <t>livestock measures</t>
        </is>
      </c>
    </row>
    <row r="657" ht="15.75" customHeight="1" s="120">
      <c r="A657" s="2" t="inlineStr">
        <is>
          <t>AGRICULTURE</t>
        </is>
      </c>
      <c r="B657" s="2" t="inlineStr">
        <is>
          <t>LIVE</t>
        </is>
      </c>
      <c r="C657" s="2" t="n">
        <v>2050</v>
      </c>
      <c r="D657" s="2" t="inlineStr">
        <is>
          <t>United States</t>
        </is>
      </c>
      <c r="E657" s="2" t="inlineStr">
        <is>
          <t>USA</t>
        </is>
      </c>
      <c r="F657" s="2" t="inlineStr">
        <is>
          <t>Antimethanogen</t>
        </is>
      </c>
      <c r="G657" s="2" t="n">
        <v>299</v>
      </c>
      <c r="H657" s="2" t="n">
        <v>1.7617379931795</v>
      </c>
      <c r="I657" s="2" t="n">
        <v>1.7617379931795</v>
      </c>
      <c r="J657" s="40" t="inlineStr">
        <is>
          <t>livestock measures</t>
        </is>
      </c>
    </row>
    <row r="658" ht="15.75" customHeight="1" s="120">
      <c r="A658" s="2" t="inlineStr">
        <is>
          <t>AGRICULTURE</t>
        </is>
      </c>
      <c r="B658" s="2" t="inlineStr">
        <is>
          <t>LIVE</t>
        </is>
      </c>
      <c r="C658" s="2" t="n">
        <v>2050</v>
      </c>
      <c r="D658" s="2" t="inlineStr">
        <is>
          <t>United States</t>
        </is>
      </c>
      <c r="E658" s="2" t="inlineStr">
        <is>
          <t>USA</t>
        </is>
      </c>
      <c r="F658" s="2" t="inlineStr">
        <is>
          <t>bST</t>
        </is>
      </c>
      <c r="G658" s="2" t="n">
        <v>1282</v>
      </c>
      <c r="H658" s="2" t="n">
        <v>0.908515999331598</v>
      </c>
      <c r="I658" s="2" t="n">
        <v>0.908515999331598</v>
      </c>
      <c r="J658" s="40" t="inlineStr">
        <is>
          <t>livestock measures</t>
        </is>
      </c>
    </row>
    <row r="659" ht="15.75" customHeight="1" s="120">
      <c r="A659" s="2" t="inlineStr">
        <is>
          <t>AGRICULTURE</t>
        </is>
      </c>
      <c r="B659" s="2" t="inlineStr">
        <is>
          <t>LIVE</t>
        </is>
      </c>
      <c r="C659" s="2" t="n">
        <v>2050</v>
      </c>
      <c r="D659" s="2" t="inlineStr">
        <is>
          <t>United States</t>
        </is>
      </c>
      <c r="E659" s="2" t="inlineStr">
        <is>
          <t>USA</t>
        </is>
      </c>
      <c r="F659" s="2" t="inlineStr">
        <is>
          <t>Antimethanogen</t>
        </is>
      </c>
      <c r="G659" s="2" t="n">
        <v>5304</v>
      </c>
      <c r="H659" s="2" t="n">
        <v>0.0216989999171346</v>
      </c>
      <c r="I659" s="2" t="n">
        <v>0.0216989999171346</v>
      </c>
      <c r="J659" s="40" t="inlineStr">
        <is>
          <t>livestock measures</t>
        </is>
      </c>
    </row>
    <row r="660" ht="15.75" customHeight="1" s="120">
      <c r="A660" s="2" t="inlineStr">
        <is>
          <t>AGRICULTURE</t>
        </is>
      </c>
      <c r="B660" s="2" t="inlineStr">
        <is>
          <t>LIVE</t>
        </is>
      </c>
      <c r="C660" s="2" t="n">
        <v>2050</v>
      </c>
      <c r="D660" s="2" t="inlineStr">
        <is>
          <t>United States</t>
        </is>
      </c>
      <c r="E660" s="2" t="inlineStr">
        <is>
          <t>USA</t>
        </is>
      </c>
      <c r="F660" s="2" t="inlineStr">
        <is>
          <t>Antimethanogen</t>
        </is>
      </c>
      <c r="G660" s="2" t="n">
        <v>100000</v>
      </c>
      <c r="H660" s="54" t="n">
        <v>1e-12</v>
      </c>
      <c r="I660" s="2" t="n">
        <v>1e-12</v>
      </c>
      <c r="J660" s="40" t="inlineStr">
        <is>
          <t>livestock measures</t>
        </is>
      </c>
    </row>
    <row r="661" ht="15.75" customHeight="1" s="120">
      <c r="A661" s="2" t="inlineStr">
        <is>
          <t>AGRICULTURE</t>
        </is>
      </c>
      <c r="B661" s="2" t="inlineStr">
        <is>
          <t>RICE</t>
        </is>
      </c>
      <c r="C661" s="2" t="n">
        <v>2015</v>
      </c>
      <c r="D661" s="2" t="inlineStr">
        <is>
          <t>United States</t>
        </is>
      </c>
      <c r="E661" s="2" t="inlineStr">
        <is>
          <t>USA</t>
        </is>
      </c>
      <c r="F661" s="2" t="inlineStr">
        <is>
          <t>MD with no till</t>
        </is>
      </c>
      <c r="G661" s="2" t="n">
        <v>-100000</v>
      </c>
      <c r="H661" s="2" t="n">
        <v>0</v>
      </c>
      <c r="I661" s="2" t="n">
        <v>0</v>
      </c>
      <c r="J661" s="40" t="inlineStr">
        <is>
          <t>crop and rice measures</t>
        </is>
      </c>
    </row>
    <row r="662" ht="15.75" customHeight="1" s="120">
      <c r="A662" s="2" t="inlineStr">
        <is>
          <t>AGRICULTURE</t>
        </is>
      </c>
      <c r="B662" s="2" t="inlineStr">
        <is>
          <t>RICE</t>
        </is>
      </c>
      <c r="C662" s="2" t="n">
        <v>2015</v>
      </c>
      <c r="D662" s="2" t="inlineStr">
        <is>
          <t>United States</t>
        </is>
      </c>
      <c r="E662" s="2" t="inlineStr">
        <is>
          <t>USA</t>
        </is>
      </c>
      <c r="F662" s="2" t="inlineStr">
        <is>
          <t>MD with no till</t>
        </is>
      </c>
      <c r="G662" s="2" t="n">
        <v>-47</v>
      </c>
      <c r="H662" s="2" t="n">
        <v>0</v>
      </c>
      <c r="I662" s="2" t="n">
        <v>0</v>
      </c>
      <c r="J662" s="40" t="inlineStr">
        <is>
          <t>crop and rice measures</t>
        </is>
      </c>
    </row>
    <row r="663" ht="15.75" customHeight="1" s="120">
      <c r="A663" s="2" t="inlineStr">
        <is>
          <t>AGRICULTURE</t>
        </is>
      </c>
      <c r="B663" s="2" t="inlineStr">
        <is>
          <t>RICE</t>
        </is>
      </c>
      <c r="C663" s="2" t="n">
        <v>2015</v>
      </c>
      <c r="D663" s="2" t="inlineStr">
        <is>
          <t>United States</t>
        </is>
      </c>
      <c r="E663" s="2" t="inlineStr">
        <is>
          <t>USA</t>
        </is>
      </c>
      <c r="F663" s="2" t="inlineStr">
        <is>
          <t>MD with no till</t>
        </is>
      </c>
      <c r="G663" s="2" t="n">
        <v>-47</v>
      </c>
      <c r="H663" s="2" t="n">
        <v>0.0494019985198975</v>
      </c>
      <c r="I663" s="2" t="n">
        <v>0.05533023834228521</v>
      </c>
      <c r="J663" s="40" t="inlineStr">
        <is>
          <t>crop and rice measures</t>
        </is>
      </c>
    </row>
    <row r="664" ht="15.75" customHeight="1" s="120">
      <c r="A664" s="2" t="inlineStr">
        <is>
          <t>AGRICULTURE</t>
        </is>
      </c>
      <c r="B664" s="2" t="inlineStr">
        <is>
          <t>RICE</t>
        </is>
      </c>
      <c r="C664" s="2" t="n">
        <v>2015</v>
      </c>
      <c r="D664" s="2" t="inlineStr">
        <is>
          <t>United States</t>
        </is>
      </c>
      <c r="E664" s="2" t="inlineStr">
        <is>
          <t>USA</t>
        </is>
      </c>
      <c r="F664" s="2" t="inlineStr">
        <is>
          <t>Dryland rice</t>
        </is>
      </c>
      <c r="G664" s="2" t="n">
        <v>-11</v>
      </c>
      <c r="H664" s="2" t="n">
        <v>0.476606011390686</v>
      </c>
      <c r="I664" s="2" t="n">
        <v>0.5337987327575684</v>
      </c>
      <c r="J664" s="40" t="inlineStr">
        <is>
          <t>crop and rice measures</t>
        </is>
      </c>
    </row>
    <row r="665" ht="15.75" customHeight="1" s="120">
      <c r="A665" s="2" t="inlineStr">
        <is>
          <t>AGRICULTURE</t>
        </is>
      </c>
      <c r="B665" s="2" t="inlineStr">
        <is>
          <t>RICE</t>
        </is>
      </c>
      <c r="C665" s="2" t="n">
        <v>2015</v>
      </c>
      <c r="D665" s="2" t="inlineStr">
        <is>
          <t>United States</t>
        </is>
      </c>
      <c r="E665" s="2" t="inlineStr">
        <is>
          <t>USA</t>
        </is>
      </c>
      <c r="F665" s="2" t="inlineStr">
        <is>
          <t>Dryland rice with 20% reduced fertilizer</t>
        </is>
      </c>
      <c r="G665" s="2" t="n">
        <v>-10</v>
      </c>
      <c r="H665" s="2" t="n">
        <v>0.554071009159088</v>
      </c>
      <c r="I665" s="2" t="n">
        <v>0.6205595302581787</v>
      </c>
      <c r="J665" s="40" t="inlineStr">
        <is>
          <t>crop and rice measures</t>
        </is>
      </c>
    </row>
    <row r="666" ht="15.75" customHeight="1" s="120">
      <c r="A666" s="2" t="inlineStr">
        <is>
          <t>AGRICULTURE</t>
        </is>
      </c>
      <c r="B666" s="2" t="inlineStr">
        <is>
          <t>RICE</t>
        </is>
      </c>
      <c r="C666" s="2" t="n">
        <v>2015</v>
      </c>
      <c r="D666" s="2" t="inlineStr">
        <is>
          <t>United States</t>
        </is>
      </c>
      <c r="E666" s="2" t="inlineStr">
        <is>
          <t>USA</t>
        </is>
      </c>
      <c r="F666" s="2" t="inlineStr">
        <is>
          <t>MD with auto-fertilization</t>
        </is>
      </c>
      <c r="G666" s="2" t="n">
        <v>6</v>
      </c>
      <c r="H666" s="2" t="n">
        <v>0.0847639963030815</v>
      </c>
      <c r="I666" s="2" t="n">
        <v>0.09493567585945129</v>
      </c>
      <c r="J666" s="40" t="inlineStr">
        <is>
          <t>crop and rice measures</t>
        </is>
      </c>
    </row>
    <row r="667" ht="15.75" customHeight="1" s="120">
      <c r="A667" s="2" t="inlineStr">
        <is>
          <t>AGRICULTURE</t>
        </is>
      </c>
      <c r="B667" s="2" t="inlineStr">
        <is>
          <t>RICE</t>
        </is>
      </c>
      <c r="C667" s="2" t="n">
        <v>2015</v>
      </c>
      <c r="D667" s="2" t="inlineStr">
        <is>
          <t>United States</t>
        </is>
      </c>
      <c r="E667" s="2" t="inlineStr">
        <is>
          <t>USA</t>
        </is>
      </c>
      <c r="F667" s="2" t="inlineStr">
        <is>
          <t>MD with nitrification inhibitor fertilizer</t>
        </is>
      </c>
      <c r="G667" s="2" t="n">
        <v>8</v>
      </c>
      <c r="H667" s="2" t="n">
        <v>0.197295993566513</v>
      </c>
      <c r="I667" s="2" t="n">
        <v>0.2209715127944946</v>
      </c>
      <c r="J667" s="40" t="inlineStr">
        <is>
          <t>crop and rice measures</t>
        </is>
      </c>
    </row>
    <row r="668" ht="15.75" customHeight="1" s="120">
      <c r="A668" s="2" t="inlineStr">
        <is>
          <t>AGRICULTURE</t>
        </is>
      </c>
      <c r="B668" s="2" t="inlineStr">
        <is>
          <t>RICE</t>
        </is>
      </c>
      <c r="C668" s="2" t="n">
        <v>2015</v>
      </c>
      <c r="D668" s="2" t="inlineStr">
        <is>
          <t>United States</t>
        </is>
      </c>
      <c r="E668" s="2" t="inlineStr">
        <is>
          <t>USA</t>
        </is>
      </c>
      <c r="F668" s="2" t="inlineStr">
        <is>
          <t>Mid-season drainage</t>
        </is>
      </c>
      <c r="G668" s="2" t="n">
        <v>13</v>
      </c>
      <c r="H668" s="2" t="n">
        <v>0.08862400054931641</v>
      </c>
      <c r="I668" s="2" t="n">
        <v>0.09925888061523438</v>
      </c>
      <c r="J668" s="40" t="inlineStr">
        <is>
          <t>crop and rice measures</t>
        </is>
      </c>
    </row>
    <row r="669" ht="15.75" customHeight="1" s="120">
      <c r="A669" s="2" t="inlineStr">
        <is>
          <t>AGRICULTURE</t>
        </is>
      </c>
      <c r="B669" s="2" t="inlineStr">
        <is>
          <t>RICE</t>
        </is>
      </c>
      <c r="C669" s="2" t="n">
        <v>2015</v>
      </c>
      <c r="D669" s="2" t="inlineStr">
        <is>
          <t>United States</t>
        </is>
      </c>
      <c r="E669" s="2" t="inlineStr">
        <is>
          <t>USA</t>
        </is>
      </c>
      <c r="F669" s="2" t="inlineStr">
        <is>
          <t>Dryland rice with 20% reduced fertilizer</t>
        </is>
      </c>
      <c r="G669" s="2" t="n">
        <v>15</v>
      </c>
      <c r="H669" s="2" t="n">
        <v>0.133588001132011</v>
      </c>
      <c r="I669" s="2" t="n">
        <v>0.1496185612678523</v>
      </c>
      <c r="J669" s="40" t="inlineStr">
        <is>
          <t>crop and rice measures</t>
        </is>
      </c>
    </row>
    <row r="670" ht="15.75" customHeight="1" s="120">
      <c r="A670" s="2" t="inlineStr">
        <is>
          <t>AGRICULTURE</t>
        </is>
      </c>
      <c r="B670" s="2" t="inlineStr">
        <is>
          <t>RICE</t>
        </is>
      </c>
      <c r="C670" s="2" t="n">
        <v>2015</v>
      </c>
      <c r="D670" s="2" t="inlineStr">
        <is>
          <t>United States</t>
        </is>
      </c>
      <c r="E670" s="2" t="inlineStr">
        <is>
          <t>USA</t>
        </is>
      </c>
      <c r="F670" s="2" t="inlineStr">
        <is>
          <t>CF with ammonium sulfate fertilizer</t>
        </is>
      </c>
      <c r="G670" s="2" t="n">
        <v>16</v>
      </c>
      <c r="H670" s="2" t="n">
        <v>0.008055999875068699</v>
      </c>
      <c r="I670" s="2" t="n">
        <v>0.009022719860076944</v>
      </c>
      <c r="J670" s="40" t="inlineStr">
        <is>
          <t>crop and rice measures</t>
        </is>
      </c>
    </row>
    <row r="671" ht="15.75" customHeight="1" s="120">
      <c r="A671" s="2" t="inlineStr">
        <is>
          <t>AGRICULTURE</t>
        </is>
      </c>
      <c r="B671" s="2" t="inlineStr">
        <is>
          <t>RICE</t>
        </is>
      </c>
      <c r="C671" s="2" t="n">
        <v>2015</v>
      </c>
      <c r="D671" s="2" t="inlineStr">
        <is>
          <t>United States</t>
        </is>
      </c>
      <c r="E671" s="2" t="inlineStr">
        <is>
          <t>USA</t>
        </is>
      </c>
      <c r="F671" s="2" t="inlineStr">
        <is>
          <t>MD with ammonium sulfate fertilizer</t>
        </is>
      </c>
      <c r="G671" s="2" t="n">
        <v>17</v>
      </c>
      <c r="H671" s="2" t="n">
        <v>0.10012000054121</v>
      </c>
      <c r="I671" s="2" t="n">
        <v>0.1121344006061552</v>
      </c>
      <c r="J671" s="40" t="inlineStr">
        <is>
          <t>crop and rice measures</t>
        </is>
      </c>
    </row>
    <row r="672" ht="15.75" customHeight="1" s="120">
      <c r="A672" s="2" t="inlineStr">
        <is>
          <t>AGRICULTURE</t>
        </is>
      </c>
      <c r="B672" s="2" t="inlineStr">
        <is>
          <t>RICE</t>
        </is>
      </c>
      <c r="C672" s="2" t="n">
        <v>2015</v>
      </c>
      <c r="D672" s="2" t="inlineStr">
        <is>
          <t>United States</t>
        </is>
      </c>
      <c r="E672" s="2" t="inlineStr">
        <is>
          <t>USA</t>
        </is>
      </c>
      <c r="F672" s="2" t="inlineStr">
        <is>
          <t>Dryland rice</t>
        </is>
      </c>
      <c r="G672" s="2" t="n">
        <v>17</v>
      </c>
      <c r="H672" s="2" t="n">
        <v>0.119030997157096</v>
      </c>
      <c r="I672" s="2" t="n">
        <v>0.1333147168159475</v>
      </c>
      <c r="J672" s="40" t="inlineStr">
        <is>
          <t>crop and rice measures</t>
        </is>
      </c>
    </row>
    <row r="673" ht="15.75" customHeight="1" s="120">
      <c r="A673" s="2" t="inlineStr">
        <is>
          <t>AGRICULTURE</t>
        </is>
      </c>
      <c r="B673" s="2" t="inlineStr">
        <is>
          <t>RICE</t>
        </is>
      </c>
      <c r="C673" s="2" t="n">
        <v>2015</v>
      </c>
      <c r="D673" s="2" t="inlineStr">
        <is>
          <t>United States</t>
        </is>
      </c>
      <c r="E673" s="2" t="inlineStr">
        <is>
          <t>USA</t>
        </is>
      </c>
      <c r="F673" s="2" t="inlineStr">
        <is>
          <t>MD with 10% reduced fertilizer</t>
        </is>
      </c>
      <c r="G673" s="2" t="n">
        <v>26</v>
      </c>
      <c r="H673" s="2" t="n">
        <v>0.0891290009021759</v>
      </c>
      <c r="I673" s="2" t="n">
        <v>0.09982448101043702</v>
      </c>
      <c r="J673" s="40" t="inlineStr">
        <is>
          <t>crop and rice measures</t>
        </is>
      </c>
    </row>
    <row r="674" ht="15.75" customHeight="1" s="120">
      <c r="A674" s="2" t="inlineStr">
        <is>
          <t>AGRICULTURE</t>
        </is>
      </c>
      <c r="B674" s="2" t="inlineStr">
        <is>
          <t>RICE</t>
        </is>
      </c>
      <c r="C674" s="2" t="n">
        <v>2015</v>
      </c>
      <c r="D674" s="2" t="inlineStr">
        <is>
          <t>United States</t>
        </is>
      </c>
      <c r="E674" s="2" t="inlineStr">
        <is>
          <t>USA</t>
        </is>
      </c>
      <c r="F674" s="2" t="inlineStr">
        <is>
          <t>CF with nitrification inhibitor fertilizer</t>
        </is>
      </c>
      <c r="G674" s="2" t="n">
        <v>31</v>
      </c>
      <c r="H674" s="2" t="n">
        <v>0.0168760009109974</v>
      </c>
      <c r="I674" s="2" t="n">
        <v>0.01890112102031709</v>
      </c>
      <c r="J674" s="40" t="inlineStr">
        <is>
          <t>crop and rice measures</t>
        </is>
      </c>
    </row>
    <row r="675" ht="15.75" customHeight="1" s="120">
      <c r="A675" s="2" t="inlineStr">
        <is>
          <t>AGRICULTURE</t>
        </is>
      </c>
      <c r="B675" s="2" t="inlineStr">
        <is>
          <t>RICE</t>
        </is>
      </c>
      <c r="C675" s="2" t="n">
        <v>2015</v>
      </c>
      <c r="D675" s="2" t="inlineStr">
        <is>
          <t>United States</t>
        </is>
      </c>
      <c r="E675" s="2" t="inlineStr">
        <is>
          <t>USA</t>
        </is>
      </c>
      <c r="F675" s="2" t="inlineStr">
        <is>
          <t>MD with nitrification inhibitor fertilizer</t>
        </is>
      </c>
      <c r="G675" s="2" t="n">
        <v>41</v>
      </c>
      <c r="H675" s="2" t="n">
        <v>0.06408599764108661</v>
      </c>
      <c r="I675" s="2" t="n">
        <v>0.07177631735801701</v>
      </c>
      <c r="J675" s="40" t="inlineStr">
        <is>
          <t>crop and rice measures</t>
        </is>
      </c>
    </row>
    <row r="676" ht="15.75" customHeight="1" s="120">
      <c r="A676" s="2" t="inlineStr">
        <is>
          <t>AGRICULTURE</t>
        </is>
      </c>
      <c r="B676" s="2" t="inlineStr">
        <is>
          <t>RICE</t>
        </is>
      </c>
      <c r="C676" s="2" t="n">
        <v>2015</v>
      </c>
      <c r="D676" s="2" t="inlineStr">
        <is>
          <t>United States</t>
        </is>
      </c>
      <c r="E676" s="2" t="inlineStr">
        <is>
          <t>USA</t>
        </is>
      </c>
      <c r="F676" s="2" t="inlineStr">
        <is>
          <t>MD with no till</t>
        </is>
      </c>
      <c r="G676" s="2" t="n">
        <v>49</v>
      </c>
      <c r="H676" s="2" t="n">
        <v>0.0323319993913174</v>
      </c>
      <c r="I676" s="2" t="n">
        <v>0.03621183931827549</v>
      </c>
      <c r="J676" s="40" t="inlineStr">
        <is>
          <t>crop and rice measures</t>
        </is>
      </c>
    </row>
    <row r="677" ht="15.75" customHeight="1" s="120">
      <c r="A677" s="2" t="inlineStr">
        <is>
          <t>AGRICULTURE</t>
        </is>
      </c>
      <c r="B677" s="2" t="inlineStr">
        <is>
          <t>RICE</t>
        </is>
      </c>
      <c r="C677" s="2" t="n">
        <v>2015</v>
      </c>
      <c r="D677" s="2" t="inlineStr">
        <is>
          <t>United States</t>
        </is>
      </c>
      <c r="E677" s="2" t="inlineStr">
        <is>
          <t>USA</t>
        </is>
      </c>
      <c r="F677" s="2" t="inlineStr">
        <is>
          <t>MD with auto-fertilization</t>
        </is>
      </c>
      <c r="G677" s="2" t="n">
        <v>60</v>
      </c>
      <c r="H677" s="2" t="n">
        <v>0.0402650013566017</v>
      </c>
      <c r="I677" s="2" t="n">
        <v>0.04509680151939391</v>
      </c>
      <c r="J677" s="40" t="inlineStr">
        <is>
          <t>crop and rice measures</t>
        </is>
      </c>
    </row>
    <row r="678" ht="15.75" customHeight="1" s="120">
      <c r="A678" s="2" t="inlineStr">
        <is>
          <t>AGRICULTURE</t>
        </is>
      </c>
      <c r="B678" s="2" t="inlineStr">
        <is>
          <t>RICE</t>
        </is>
      </c>
      <c r="C678" s="2" t="n">
        <v>2015</v>
      </c>
      <c r="D678" s="2" t="inlineStr">
        <is>
          <t>United States</t>
        </is>
      </c>
      <c r="E678" s="2" t="inlineStr">
        <is>
          <t>USA</t>
        </is>
      </c>
      <c r="F678" s="2" t="inlineStr">
        <is>
          <t>AWD with nitrification inhibitor</t>
        </is>
      </c>
      <c r="G678" s="2" t="n">
        <v>62</v>
      </c>
      <c r="H678" s="2" t="n">
        <v>0.313062995672226</v>
      </c>
      <c r="I678" s="2" t="n">
        <v>0.3506305551528932</v>
      </c>
      <c r="J678" s="40" t="inlineStr">
        <is>
          <t>crop and rice measures</t>
        </is>
      </c>
    </row>
    <row r="679" ht="15.75" customHeight="1" s="120">
      <c r="A679" s="2" t="inlineStr">
        <is>
          <t>AGRICULTURE</t>
        </is>
      </c>
      <c r="B679" s="2" t="inlineStr">
        <is>
          <t>RICE</t>
        </is>
      </c>
      <c r="C679" s="2" t="n">
        <v>2015</v>
      </c>
      <c r="D679" s="2" t="inlineStr">
        <is>
          <t>United States</t>
        </is>
      </c>
      <c r="E679" s="2" t="inlineStr">
        <is>
          <t>USA</t>
        </is>
      </c>
      <c r="F679" s="2" t="inlineStr">
        <is>
          <t>MD with ammonium sulfate fertilizer</t>
        </is>
      </c>
      <c r="G679" s="2" t="n">
        <v>63</v>
      </c>
      <c r="H679" s="2" t="n">
        <v>0.0429349988698959</v>
      </c>
      <c r="I679" s="2" t="n">
        <v>0.04808719873428341</v>
      </c>
      <c r="J679" s="40" t="inlineStr">
        <is>
          <t>crop and rice measures</t>
        </is>
      </c>
    </row>
    <row r="680" ht="15.75" customHeight="1" s="120">
      <c r="A680" s="2" t="inlineStr">
        <is>
          <t>AGRICULTURE</t>
        </is>
      </c>
      <c r="B680" s="2" t="inlineStr">
        <is>
          <t>RICE</t>
        </is>
      </c>
      <c r="C680" s="2" t="n">
        <v>2015</v>
      </c>
      <c r="D680" s="2" t="inlineStr">
        <is>
          <t>United States</t>
        </is>
      </c>
      <c r="E680" s="2" t="inlineStr">
        <is>
          <t>USA</t>
        </is>
      </c>
      <c r="F680" s="2" t="inlineStr">
        <is>
          <t>Mid-season drainage</t>
        </is>
      </c>
      <c r="G680" s="2" t="n">
        <v>64</v>
      </c>
      <c r="H680" s="2" t="n">
        <v>0.0406170003116131</v>
      </c>
      <c r="I680" s="2" t="n">
        <v>0.04549104034900667</v>
      </c>
      <c r="J680" s="40" t="inlineStr">
        <is>
          <t>crop and rice measures</t>
        </is>
      </c>
    </row>
    <row r="681" ht="15.75" customHeight="1" s="120">
      <c r="A681" s="2" t="inlineStr">
        <is>
          <t>AGRICULTURE</t>
        </is>
      </c>
      <c r="B681" s="2" t="inlineStr">
        <is>
          <t>RICE</t>
        </is>
      </c>
      <c r="C681" s="2" t="n">
        <v>2015</v>
      </c>
      <c r="D681" s="2" t="inlineStr">
        <is>
          <t>United States</t>
        </is>
      </c>
      <c r="E681" s="2" t="inlineStr">
        <is>
          <t>USA</t>
        </is>
      </c>
      <c r="F681" s="2" t="inlineStr">
        <is>
          <t>MD with 20% reduced fertilizer</t>
        </is>
      </c>
      <c r="G681" s="2" t="n">
        <v>71</v>
      </c>
      <c r="H681" s="2" t="n">
        <v>0.0924630016088486</v>
      </c>
      <c r="I681" s="2" t="n">
        <v>0.1035585618019104</v>
      </c>
      <c r="J681" s="40" t="inlineStr">
        <is>
          <t>crop and rice measures</t>
        </is>
      </c>
    </row>
    <row r="682" ht="15.75" customHeight="1" s="120">
      <c r="A682" s="2" t="inlineStr">
        <is>
          <t>AGRICULTURE</t>
        </is>
      </c>
      <c r="B682" s="2" t="inlineStr">
        <is>
          <t>RICE</t>
        </is>
      </c>
      <c r="C682" s="2" t="n">
        <v>2015</v>
      </c>
      <c r="D682" s="2" t="inlineStr">
        <is>
          <t>United States</t>
        </is>
      </c>
      <c r="E682" s="2" t="inlineStr">
        <is>
          <t>USA</t>
        </is>
      </c>
      <c r="F682" s="2" t="inlineStr">
        <is>
          <t>MD with 10% reduced fertilizer</t>
        </is>
      </c>
      <c r="G682" s="2" t="n">
        <v>74</v>
      </c>
      <c r="H682" s="2" t="n">
        <v>0.0395420007407665</v>
      </c>
      <c r="I682" s="2" t="n">
        <v>0.04428704082965848</v>
      </c>
      <c r="J682" s="40" t="inlineStr">
        <is>
          <t>crop and rice measures</t>
        </is>
      </c>
    </row>
    <row r="683" ht="15.75" customHeight="1" s="120">
      <c r="A683" s="2" t="inlineStr">
        <is>
          <t>AGRICULTURE</t>
        </is>
      </c>
      <c r="B683" s="2" t="inlineStr">
        <is>
          <t>RICE</t>
        </is>
      </c>
      <c r="C683" s="2" t="n">
        <v>2015</v>
      </c>
      <c r="D683" s="2" t="inlineStr">
        <is>
          <t>United States</t>
        </is>
      </c>
      <c r="E683" s="2" t="inlineStr">
        <is>
          <t>USA</t>
        </is>
      </c>
      <c r="F683" s="2" t="inlineStr">
        <is>
          <t>MD with slow release fertilizer</t>
        </is>
      </c>
      <c r="G683" s="2" t="n">
        <v>76</v>
      </c>
      <c r="H683" s="2" t="n">
        <v>0.153429999947547</v>
      </c>
      <c r="I683" s="2" t="n">
        <v>0.1718415999412526</v>
      </c>
      <c r="J683" s="40" t="inlineStr">
        <is>
          <t>crop and rice measures</t>
        </is>
      </c>
    </row>
    <row r="684" ht="15.75" customHeight="1" s="120">
      <c r="A684" s="2" t="inlineStr">
        <is>
          <t>AGRICULTURE</t>
        </is>
      </c>
      <c r="B684" s="2" t="inlineStr">
        <is>
          <t>RICE</t>
        </is>
      </c>
      <c r="C684" s="2" t="n">
        <v>2015</v>
      </c>
      <c r="D684" s="2" t="inlineStr">
        <is>
          <t>United States</t>
        </is>
      </c>
      <c r="E684" s="2" t="inlineStr">
        <is>
          <t>USA</t>
        </is>
      </c>
      <c r="F684" s="2" t="inlineStr">
        <is>
          <t>Alternate wetting &amp; drying</t>
        </is>
      </c>
      <c r="G684" s="2" t="n">
        <v>93</v>
      </c>
      <c r="H684" s="2" t="n">
        <v>0.23089000582695</v>
      </c>
      <c r="I684" s="2" t="n">
        <v>0.258596806526184</v>
      </c>
      <c r="J684" s="40" t="inlineStr">
        <is>
          <t>crop and rice measures</t>
        </is>
      </c>
    </row>
    <row r="685" ht="15.75" customHeight="1" s="120">
      <c r="A685" s="2" t="inlineStr">
        <is>
          <t>AGRICULTURE</t>
        </is>
      </c>
      <c r="B685" s="2" t="inlineStr">
        <is>
          <t>RICE</t>
        </is>
      </c>
      <c r="C685" s="2" t="n">
        <v>2015</v>
      </c>
      <c r="D685" s="2" t="inlineStr">
        <is>
          <t>United States</t>
        </is>
      </c>
      <c r="E685" s="2" t="inlineStr">
        <is>
          <t>USA</t>
        </is>
      </c>
      <c r="F685" s="2" t="inlineStr">
        <is>
          <t>Dry-Seeding with 20% reduced fertilizer</t>
        </is>
      </c>
      <c r="G685" s="2" t="n">
        <v>97</v>
      </c>
      <c r="H685" s="2" t="n">
        <v>0.0382779985666275</v>
      </c>
      <c r="I685" s="2" t="n">
        <v>0.0428713583946228</v>
      </c>
      <c r="J685" s="40" t="inlineStr">
        <is>
          <t>crop and rice measures</t>
        </is>
      </c>
    </row>
    <row r="686" ht="15.75" customHeight="1" s="120">
      <c r="A686" s="2" t="inlineStr">
        <is>
          <t>AGRICULTURE</t>
        </is>
      </c>
      <c r="B686" s="2" t="inlineStr">
        <is>
          <t>RICE</t>
        </is>
      </c>
      <c r="C686" s="2" t="n">
        <v>2015</v>
      </c>
      <c r="D686" s="2" t="inlineStr">
        <is>
          <t>United States</t>
        </is>
      </c>
      <c r="E686" s="2" t="inlineStr">
        <is>
          <t>USA</t>
        </is>
      </c>
      <c r="F686" s="2" t="inlineStr">
        <is>
          <t>AWD with nitrification inhibitor</t>
        </is>
      </c>
      <c r="G686" s="2" t="n">
        <v>98</v>
      </c>
      <c r="H686" s="2" t="n">
        <v>0.0770590007305145</v>
      </c>
      <c r="I686" s="2" t="n">
        <v>0.08630608081817624</v>
      </c>
      <c r="J686" s="40" t="inlineStr">
        <is>
          <t>crop and rice measures</t>
        </is>
      </c>
    </row>
    <row r="687" ht="15.75" customHeight="1" s="120">
      <c r="A687" s="2" t="inlineStr">
        <is>
          <t>AGRICULTURE</t>
        </is>
      </c>
      <c r="B687" s="2" t="inlineStr">
        <is>
          <t>RICE</t>
        </is>
      </c>
      <c r="C687" s="2" t="n">
        <v>2015</v>
      </c>
      <c r="D687" s="2" t="inlineStr">
        <is>
          <t>United States</t>
        </is>
      </c>
      <c r="E687" s="2" t="inlineStr">
        <is>
          <t>USA</t>
        </is>
      </c>
      <c r="F687" s="2" t="inlineStr">
        <is>
          <t>MD with 20% reduced fertilizer</t>
        </is>
      </c>
      <c r="G687" s="2" t="n">
        <v>110</v>
      </c>
      <c r="H687" s="2" t="n">
        <v>0.0371639989316463</v>
      </c>
      <c r="I687" s="2" t="n">
        <v>0.04162367880344386</v>
      </c>
      <c r="J687" s="40" t="inlineStr">
        <is>
          <t>crop and rice measures</t>
        </is>
      </c>
    </row>
    <row r="688" ht="15.75" customHeight="1" s="120">
      <c r="A688" s="2" t="inlineStr">
        <is>
          <t>AGRICULTURE</t>
        </is>
      </c>
      <c r="B688" s="2" t="inlineStr">
        <is>
          <t>RICE</t>
        </is>
      </c>
      <c r="C688" s="2" t="n">
        <v>2015</v>
      </c>
      <c r="D688" s="2" t="inlineStr">
        <is>
          <t>United States</t>
        </is>
      </c>
      <c r="E688" s="2" t="inlineStr">
        <is>
          <t>USA</t>
        </is>
      </c>
      <c r="F688" s="2" t="inlineStr">
        <is>
          <t>MD with slow release fertilizer</t>
        </is>
      </c>
      <c r="G688" s="2" t="n">
        <v>111</v>
      </c>
      <c r="H688" s="2" t="n">
        <v>0.0482439994812012</v>
      </c>
      <c r="I688" s="2" t="n">
        <v>0.05403327941894535</v>
      </c>
      <c r="J688" s="40" t="inlineStr">
        <is>
          <t>crop and rice measures</t>
        </is>
      </c>
    </row>
    <row r="689" ht="15.75" customHeight="1" s="120">
      <c r="A689" s="2" t="inlineStr">
        <is>
          <t>AGRICULTURE</t>
        </is>
      </c>
      <c r="B689" s="2" t="inlineStr">
        <is>
          <t>RICE</t>
        </is>
      </c>
      <c r="C689" s="2" t="n">
        <v>2015</v>
      </c>
      <c r="D689" s="2" t="inlineStr">
        <is>
          <t>United States</t>
        </is>
      </c>
      <c r="E689" s="2" t="inlineStr">
        <is>
          <t>USA</t>
        </is>
      </c>
      <c r="F689" s="2" t="inlineStr">
        <is>
          <t>CF with slow release fertilizer</t>
        </is>
      </c>
      <c r="G689" s="2" t="n">
        <v>119</v>
      </c>
      <c r="H689" s="2" t="n">
        <v>0.0278709996491671</v>
      </c>
      <c r="I689" s="2" t="n">
        <v>0.03121551960706715</v>
      </c>
      <c r="J689" s="40" t="inlineStr">
        <is>
          <t>crop and rice measures</t>
        </is>
      </c>
    </row>
    <row r="690" ht="15.75" customHeight="1" s="120">
      <c r="A690" s="2" t="inlineStr">
        <is>
          <t>AGRICULTURE</t>
        </is>
      </c>
      <c r="B690" s="2" t="inlineStr">
        <is>
          <t>RICE</t>
        </is>
      </c>
      <c r="C690" s="2" t="n">
        <v>2015</v>
      </c>
      <c r="D690" s="2" t="inlineStr">
        <is>
          <t>United States</t>
        </is>
      </c>
      <c r="E690" s="2" t="inlineStr">
        <is>
          <t>USA</t>
        </is>
      </c>
      <c r="F690" s="2" t="inlineStr">
        <is>
          <t>AWD with slow release</t>
        </is>
      </c>
      <c r="G690" s="2" t="n">
        <v>128</v>
      </c>
      <c r="H690" s="2" t="n">
        <v>0.189140006899833</v>
      </c>
      <c r="I690" s="2" t="n">
        <v>0.211836807727813</v>
      </c>
      <c r="J690" s="40" t="inlineStr">
        <is>
          <t>crop and rice measures</t>
        </is>
      </c>
    </row>
    <row r="691" ht="15.75" customHeight="1" s="120">
      <c r="A691" s="2" t="inlineStr">
        <is>
          <t>AGRICULTURE</t>
        </is>
      </c>
      <c r="B691" s="2" t="inlineStr">
        <is>
          <t>RICE</t>
        </is>
      </c>
      <c r="C691" s="2" t="n">
        <v>2015</v>
      </c>
      <c r="D691" s="2" t="inlineStr">
        <is>
          <t>United States</t>
        </is>
      </c>
      <c r="E691" s="2" t="inlineStr">
        <is>
          <t>USA</t>
        </is>
      </c>
      <c r="F691" s="2" t="inlineStr">
        <is>
          <t>Alternate wetting &amp; drying</t>
        </is>
      </c>
      <c r="G691" s="2" t="n">
        <v>143</v>
      </c>
      <c r="H691" s="2" t="n">
        <v>0.0573589988052845</v>
      </c>
      <c r="I691" s="2" t="n">
        <v>0.06424207866191865</v>
      </c>
      <c r="J691" s="40" t="inlineStr">
        <is>
          <t>crop and rice measures</t>
        </is>
      </c>
    </row>
    <row r="692" ht="15.75" customHeight="1" s="120">
      <c r="A692" s="2" t="inlineStr">
        <is>
          <t>AGRICULTURE</t>
        </is>
      </c>
      <c r="B692" s="2" t="inlineStr">
        <is>
          <t>RICE</t>
        </is>
      </c>
      <c r="C692" s="2" t="n">
        <v>2015</v>
      </c>
      <c r="D692" s="2" t="inlineStr">
        <is>
          <t>United States</t>
        </is>
      </c>
      <c r="E692" s="2" t="inlineStr">
        <is>
          <t>USA</t>
        </is>
      </c>
      <c r="F692" s="2" t="inlineStr">
        <is>
          <t>MD with 30% reduced fertilizer</t>
        </is>
      </c>
      <c r="G692" s="2" t="n">
        <v>147</v>
      </c>
      <c r="H692" s="2" t="n">
        <v>0.09427200257778171</v>
      </c>
      <c r="I692" s="2" t="n">
        <v>0.1055846428871155</v>
      </c>
      <c r="J692" s="40" t="inlineStr">
        <is>
          <t>crop and rice measures</t>
        </is>
      </c>
    </row>
    <row r="693" ht="15.75" customHeight="1" s="120">
      <c r="A693" s="2" t="inlineStr">
        <is>
          <t>AGRICULTURE</t>
        </is>
      </c>
      <c r="B693" s="2" t="inlineStr">
        <is>
          <t>RICE</t>
        </is>
      </c>
      <c r="C693" s="2" t="n">
        <v>2015</v>
      </c>
      <c r="D693" s="2" t="inlineStr">
        <is>
          <t>United States</t>
        </is>
      </c>
      <c r="E693" s="2" t="inlineStr">
        <is>
          <t>USA</t>
        </is>
      </c>
      <c r="F693" s="2" t="inlineStr">
        <is>
          <t>CF with slow release fertilizer</t>
        </is>
      </c>
      <c r="G693" s="2" t="n">
        <v>159</v>
      </c>
      <c r="H693" s="2" t="n">
        <v>0.0398790016770363</v>
      </c>
      <c r="I693" s="2" t="n">
        <v>0.04466448187828066</v>
      </c>
      <c r="J693" s="40" t="inlineStr">
        <is>
          <t>crop and rice measures</t>
        </is>
      </c>
    </row>
    <row r="694" ht="15.75" customHeight="1" s="120">
      <c r="A694" s="2" t="inlineStr">
        <is>
          <t>AGRICULTURE</t>
        </is>
      </c>
      <c r="B694" s="2" t="inlineStr">
        <is>
          <t>RICE</t>
        </is>
      </c>
      <c r="C694" s="2" t="n">
        <v>2015</v>
      </c>
      <c r="D694" s="2" t="inlineStr">
        <is>
          <t>United States</t>
        </is>
      </c>
      <c r="E694" s="2" t="inlineStr">
        <is>
          <t>USA</t>
        </is>
      </c>
      <c r="F694" s="2" t="inlineStr">
        <is>
          <t>AWD with slow release</t>
        </is>
      </c>
      <c r="G694" s="2" t="n">
        <v>183</v>
      </c>
      <c r="H694" s="2" t="n">
        <v>0.0482809990644455</v>
      </c>
      <c r="I694" s="2" t="n">
        <v>0.05407471895217897</v>
      </c>
      <c r="J694" s="40" t="inlineStr">
        <is>
          <t>crop and rice measures</t>
        </is>
      </c>
    </row>
    <row r="695" ht="15.75" customHeight="1" s="120">
      <c r="A695" s="2" t="inlineStr">
        <is>
          <t>AGRICULTURE</t>
        </is>
      </c>
      <c r="B695" s="2" t="inlineStr">
        <is>
          <t>RICE</t>
        </is>
      </c>
      <c r="C695" s="2" t="n">
        <v>2015</v>
      </c>
      <c r="D695" s="2" t="inlineStr">
        <is>
          <t>United States</t>
        </is>
      </c>
      <c r="E695" s="2" t="inlineStr">
        <is>
          <t>USA</t>
        </is>
      </c>
      <c r="F695" s="2" t="inlineStr">
        <is>
          <t>MD with 30% reduced fertilizer</t>
        </is>
      </c>
      <c r="G695" s="2" t="n">
        <v>185</v>
      </c>
      <c r="H695" s="2" t="n">
        <v>0.0326059982180595</v>
      </c>
      <c r="I695" s="2" t="n">
        <v>0.03651871800422664</v>
      </c>
      <c r="J695" s="40" t="inlineStr">
        <is>
          <t>crop and rice measures</t>
        </is>
      </c>
    </row>
    <row r="696" ht="15.75" customHeight="1" s="120">
      <c r="A696" s="2" t="inlineStr">
        <is>
          <t>AGRICULTURE</t>
        </is>
      </c>
      <c r="B696" s="2" t="inlineStr">
        <is>
          <t>RICE</t>
        </is>
      </c>
      <c r="C696" s="2" t="n">
        <v>2015</v>
      </c>
      <c r="D696" s="2" t="inlineStr">
        <is>
          <t>United States</t>
        </is>
      </c>
      <c r="E696" s="2" t="inlineStr">
        <is>
          <t>USA</t>
        </is>
      </c>
      <c r="F696" s="2" t="inlineStr">
        <is>
          <t>Dry-Seeding</t>
        </is>
      </c>
      <c r="G696" s="2" t="n">
        <v>197</v>
      </c>
      <c r="H696" s="2" t="n">
        <v>0.0181879997253418</v>
      </c>
      <c r="I696" s="2" t="n">
        <v>0.02037055969238282</v>
      </c>
      <c r="J696" s="40" t="inlineStr">
        <is>
          <t>crop and rice measures</t>
        </is>
      </c>
    </row>
    <row r="697" ht="15.75" customHeight="1" s="120">
      <c r="A697" s="2" t="inlineStr">
        <is>
          <t>AGRICULTURE</t>
        </is>
      </c>
      <c r="B697" s="2" t="inlineStr">
        <is>
          <t>RICE</t>
        </is>
      </c>
      <c r="C697" s="2" t="n">
        <v>2015</v>
      </c>
      <c r="D697" s="2" t="inlineStr">
        <is>
          <t>United States</t>
        </is>
      </c>
      <c r="E697" s="2" t="inlineStr">
        <is>
          <t>USA</t>
        </is>
      </c>
      <c r="F697" s="2" t="inlineStr">
        <is>
          <t>Dry-Seeding with 20% reduced fertilizer</t>
        </is>
      </c>
      <c r="G697" s="2" t="n">
        <v>203</v>
      </c>
      <c r="H697" s="2" t="n">
        <v>0.0228979997336864</v>
      </c>
      <c r="I697" s="2" t="n">
        <v>0.02564575970172877</v>
      </c>
      <c r="J697" s="40" t="inlineStr">
        <is>
          <t>crop and rice measures</t>
        </is>
      </c>
    </row>
    <row r="698" ht="15.75" customHeight="1" s="120">
      <c r="A698" s="2" t="inlineStr">
        <is>
          <t>AGRICULTURE</t>
        </is>
      </c>
      <c r="B698" s="2" t="inlineStr">
        <is>
          <t>RICE</t>
        </is>
      </c>
      <c r="C698" s="2" t="n">
        <v>2015</v>
      </c>
      <c r="D698" s="2" t="inlineStr">
        <is>
          <t>United States</t>
        </is>
      </c>
      <c r="E698" s="2" t="inlineStr">
        <is>
          <t>USA</t>
        </is>
      </c>
      <c r="F698" s="2" t="inlineStr">
        <is>
          <t>MD with dry seeding</t>
        </is>
      </c>
      <c r="G698" s="2" t="n">
        <v>211</v>
      </c>
      <c r="H698" s="2" t="n">
        <v>0.07366000115871429</v>
      </c>
      <c r="I698" s="2" t="n">
        <v>0.08249920129776002</v>
      </c>
      <c r="J698" s="40" t="inlineStr">
        <is>
          <t>crop and rice measures</t>
        </is>
      </c>
    </row>
    <row r="699" ht="15.75" customHeight="1" s="120">
      <c r="A699" s="2" t="inlineStr">
        <is>
          <t>AGRICULTURE</t>
        </is>
      </c>
      <c r="B699" s="2" t="inlineStr">
        <is>
          <t>RICE</t>
        </is>
      </c>
      <c r="C699" s="2" t="n">
        <v>2015</v>
      </c>
      <c r="D699" s="2" t="inlineStr">
        <is>
          <t>United States</t>
        </is>
      </c>
      <c r="E699" s="2" t="inlineStr">
        <is>
          <t>USA</t>
        </is>
      </c>
      <c r="F699" s="2" t="inlineStr">
        <is>
          <t>MD with dry seeding</t>
        </is>
      </c>
      <c r="G699" s="2" t="n">
        <v>222</v>
      </c>
      <c r="H699" s="2" t="n">
        <v>0.028948999941349</v>
      </c>
      <c r="I699" s="2" t="n">
        <v>0.03242287993431088</v>
      </c>
      <c r="J699" s="40" t="inlineStr">
        <is>
          <t>crop and rice measures</t>
        </is>
      </c>
    </row>
    <row r="700" ht="15.75" customHeight="1" s="120">
      <c r="A700" s="2" t="inlineStr">
        <is>
          <t>AGRICULTURE</t>
        </is>
      </c>
      <c r="B700" s="2" t="inlineStr">
        <is>
          <t>RICE</t>
        </is>
      </c>
      <c r="C700" s="2" t="n">
        <v>2015</v>
      </c>
      <c r="D700" s="2" t="inlineStr">
        <is>
          <t>United States</t>
        </is>
      </c>
      <c r="E700" s="2" t="inlineStr">
        <is>
          <t>USA</t>
        </is>
      </c>
      <c r="F700" s="2" t="inlineStr">
        <is>
          <t>MD with 100% residue incorporation</t>
        </is>
      </c>
      <c r="G700" s="2" t="n">
        <v>248</v>
      </c>
      <c r="H700" s="2" t="n">
        <v>0.0111090000718832</v>
      </c>
      <c r="I700" s="2" t="n">
        <v>0.01244208008050919</v>
      </c>
      <c r="J700" s="40" t="inlineStr">
        <is>
          <t>crop and rice measures</t>
        </is>
      </c>
    </row>
    <row r="701" ht="15.75" customHeight="1" s="120">
      <c r="A701" s="2" t="inlineStr">
        <is>
          <t>AGRICULTURE</t>
        </is>
      </c>
      <c r="B701" s="2" t="inlineStr">
        <is>
          <t>RICE</t>
        </is>
      </c>
      <c r="C701" s="2" t="n">
        <v>2015</v>
      </c>
      <c r="D701" s="2" t="inlineStr">
        <is>
          <t>United States</t>
        </is>
      </c>
      <c r="E701" s="2" t="inlineStr">
        <is>
          <t>USA</t>
        </is>
      </c>
      <c r="F701" s="2" t="inlineStr">
        <is>
          <t>CF with auto-fertilization</t>
        </is>
      </c>
      <c r="G701" s="2" t="n">
        <v>1460</v>
      </c>
      <c r="H701" s="2" t="n">
        <v>0.0011380000505596</v>
      </c>
      <c r="I701" s="2" t="n">
        <v>0.001274560056626752</v>
      </c>
      <c r="J701" s="40" t="inlineStr">
        <is>
          <t>crop and rice measures</t>
        </is>
      </c>
    </row>
    <row r="702" ht="15.75" customHeight="1" s="120">
      <c r="A702" s="2" t="inlineStr">
        <is>
          <t>AGRICULTURE</t>
        </is>
      </c>
      <c r="B702" s="2" t="inlineStr">
        <is>
          <t>RICE</t>
        </is>
      </c>
      <c r="C702" s="2" t="n">
        <v>2015</v>
      </c>
      <c r="D702" s="2" t="inlineStr">
        <is>
          <t>United States</t>
        </is>
      </c>
      <c r="E702" s="2" t="inlineStr">
        <is>
          <t>USA</t>
        </is>
      </c>
      <c r="F702" s="2" t="inlineStr">
        <is>
          <t>CF with auto-fertilization</t>
        </is>
      </c>
      <c r="G702" s="2" t="n">
        <v>100000</v>
      </c>
      <c r="H702" s="54" t="n">
        <v>1e-12</v>
      </c>
      <c r="I702" s="2" t="n">
        <v>1.12e-12</v>
      </c>
      <c r="J702" s="40" t="inlineStr">
        <is>
          <t>crop and rice measures</t>
        </is>
      </c>
    </row>
    <row r="703" ht="15.75" customHeight="1" s="120">
      <c r="A703" s="2" t="inlineStr">
        <is>
          <t>AGRICULTURE</t>
        </is>
      </c>
      <c r="B703" s="2" t="inlineStr">
        <is>
          <t>RICE</t>
        </is>
      </c>
      <c r="C703" s="2" t="n">
        <v>2020</v>
      </c>
      <c r="D703" s="2" t="inlineStr">
        <is>
          <t>United States</t>
        </is>
      </c>
      <c r="E703" s="2" t="inlineStr">
        <is>
          <t>USA</t>
        </is>
      </c>
      <c r="F703" s="2" t="inlineStr">
        <is>
          <t>MD with no till</t>
        </is>
      </c>
      <c r="G703" s="2" t="n">
        <v>-100000</v>
      </c>
      <c r="H703" s="2" t="n">
        <v>0</v>
      </c>
      <c r="I703" s="2" t="n">
        <v>0</v>
      </c>
      <c r="J703" s="40" t="inlineStr">
        <is>
          <t>crop and rice measures</t>
        </is>
      </c>
    </row>
    <row r="704" ht="15.75" customHeight="1" s="120">
      <c r="A704" s="2" t="inlineStr">
        <is>
          <t>AGRICULTURE</t>
        </is>
      </c>
      <c r="B704" s="2" t="inlineStr">
        <is>
          <t>RICE</t>
        </is>
      </c>
      <c r="C704" s="2" t="n">
        <v>2020</v>
      </c>
      <c r="D704" s="2" t="inlineStr">
        <is>
          <t>United States</t>
        </is>
      </c>
      <c r="E704" s="2" t="inlineStr">
        <is>
          <t>USA</t>
        </is>
      </c>
      <c r="F704" s="2" t="inlineStr">
        <is>
          <t>MD with no till</t>
        </is>
      </c>
      <c r="G704" s="2" t="n">
        <v>-45</v>
      </c>
      <c r="H704" s="2" t="n">
        <v>0.0490109995007515</v>
      </c>
      <c r="I704" s="2" t="n">
        <v>0.05489231944084168</v>
      </c>
      <c r="J704" s="40" t="inlineStr">
        <is>
          <t>crop and rice measures</t>
        </is>
      </c>
    </row>
    <row r="705" ht="15.75" customHeight="1" s="120">
      <c r="A705" s="2" t="inlineStr">
        <is>
          <t>AGRICULTURE</t>
        </is>
      </c>
      <c r="B705" s="2" t="inlineStr">
        <is>
          <t>RICE</t>
        </is>
      </c>
      <c r="C705" s="2" t="n">
        <v>2020</v>
      </c>
      <c r="D705" s="2" t="inlineStr">
        <is>
          <t>United States</t>
        </is>
      </c>
      <c r="E705" s="2" t="inlineStr">
        <is>
          <t>USA</t>
        </is>
      </c>
      <c r="F705" s="2" t="inlineStr">
        <is>
          <t>MD with no till</t>
        </is>
      </c>
      <c r="G705" s="2" t="n">
        <v>-45</v>
      </c>
      <c r="H705" s="2" t="n">
        <v>0</v>
      </c>
      <c r="I705" s="2" t="n">
        <v>0</v>
      </c>
      <c r="J705" s="40" t="inlineStr">
        <is>
          <t>crop and rice measures</t>
        </is>
      </c>
    </row>
    <row r="706" ht="15.75" customHeight="1" s="120">
      <c r="A706" s="2" t="inlineStr">
        <is>
          <t>AGRICULTURE</t>
        </is>
      </c>
      <c r="B706" s="2" t="inlineStr">
        <is>
          <t>RICE</t>
        </is>
      </c>
      <c r="C706" s="2" t="n">
        <v>2020</v>
      </c>
      <c r="D706" s="2" t="inlineStr">
        <is>
          <t>United States</t>
        </is>
      </c>
      <c r="E706" s="2" t="inlineStr">
        <is>
          <t>USA</t>
        </is>
      </c>
      <c r="F706" s="2" t="inlineStr">
        <is>
          <t>Dryland rice with 20% reduced fertilizer</t>
        </is>
      </c>
      <c r="G706" s="2" t="n">
        <v>-13</v>
      </c>
      <c r="H706" s="2" t="n">
        <v>0.543727993965148</v>
      </c>
      <c r="I706" s="2" t="n">
        <v>0.6089753532409659</v>
      </c>
      <c r="J706" s="40" t="inlineStr">
        <is>
          <t>crop and rice measures</t>
        </is>
      </c>
    </row>
    <row r="707" ht="15.75" customHeight="1" s="120">
      <c r="A707" s="2" t="inlineStr">
        <is>
          <t>AGRICULTURE</t>
        </is>
      </c>
      <c r="B707" s="2" t="inlineStr">
        <is>
          <t>RICE</t>
        </is>
      </c>
      <c r="C707" s="2" t="n">
        <v>2020</v>
      </c>
      <c r="D707" s="2" t="inlineStr">
        <is>
          <t>United States</t>
        </is>
      </c>
      <c r="E707" s="2" t="inlineStr">
        <is>
          <t>USA</t>
        </is>
      </c>
      <c r="F707" s="2" t="inlineStr">
        <is>
          <t>Dryland rice</t>
        </is>
      </c>
      <c r="G707" s="2" t="n">
        <v>-13</v>
      </c>
      <c r="H707" s="2" t="n">
        <v>0.42943799495697</v>
      </c>
      <c r="I707" s="2" t="n">
        <v>0.4809705543518064</v>
      </c>
      <c r="J707" s="40" t="inlineStr">
        <is>
          <t>crop and rice measures</t>
        </is>
      </c>
    </row>
    <row r="708" ht="15.75" customHeight="1" s="120">
      <c r="A708" s="2" t="inlineStr">
        <is>
          <t>AGRICULTURE</t>
        </is>
      </c>
      <c r="B708" s="2" t="inlineStr">
        <is>
          <t>RICE</t>
        </is>
      </c>
      <c r="C708" s="2" t="n">
        <v>2020</v>
      </c>
      <c r="D708" s="2" t="inlineStr">
        <is>
          <t>United States</t>
        </is>
      </c>
      <c r="E708" s="2" t="inlineStr">
        <is>
          <t>USA</t>
        </is>
      </c>
      <c r="F708" s="2" t="inlineStr">
        <is>
          <t>MD with auto-fertilization</t>
        </is>
      </c>
      <c r="G708" s="2" t="n">
        <v>5</v>
      </c>
      <c r="H708" s="2" t="n">
        <v>0.104332998394966</v>
      </c>
      <c r="I708" s="2" t="n">
        <v>0.1168529582023619</v>
      </c>
      <c r="J708" s="40" t="inlineStr">
        <is>
          <t>crop and rice measures</t>
        </is>
      </c>
    </row>
    <row r="709" ht="15.75" customHeight="1" s="120">
      <c r="A709" s="2" t="inlineStr">
        <is>
          <t>AGRICULTURE</t>
        </is>
      </c>
      <c r="B709" s="2" t="inlineStr">
        <is>
          <t>RICE</t>
        </is>
      </c>
      <c r="C709" s="2" t="n">
        <v>2020</v>
      </c>
      <c r="D709" s="2" t="inlineStr">
        <is>
          <t>United States</t>
        </is>
      </c>
      <c r="E709" s="2" t="inlineStr">
        <is>
          <t>USA</t>
        </is>
      </c>
      <c r="F709" s="2" t="inlineStr">
        <is>
          <t>MD with nitrification inhibitor fertilizer</t>
        </is>
      </c>
      <c r="G709" s="2" t="n">
        <v>10</v>
      </c>
      <c r="H709" s="2" t="n">
        <v>0.19581900537014</v>
      </c>
      <c r="I709" s="2" t="n">
        <v>0.2193172860145568</v>
      </c>
      <c r="J709" s="40" t="inlineStr">
        <is>
          <t>crop and rice measures</t>
        </is>
      </c>
    </row>
    <row r="710" ht="15.75" customHeight="1" s="120">
      <c r="A710" s="2" t="inlineStr">
        <is>
          <t>AGRICULTURE</t>
        </is>
      </c>
      <c r="B710" s="2" t="inlineStr">
        <is>
          <t>RICE</t>
        </is>
      </c>
      <c r="C710" s="2" t="n">
        <v>2020</v>
      </c>
      <c r="D710" s="2" t="inlineStr">
        <is>
          <t>United States</t>
        </is>
      </c>
      <c r="E710" s="2" t="inlineStr">
        <is>
          <t>USA</t>
        </is>
      </c>
      <c r="F710" s="2" t="inlineStr">
        <is>
          <t>Mid-season drainage</t>
        </is>
      </c>
      <c r="G710" s="2" t="n">
        <v>11</v>
      </c>
      <c r="H710" s="2" t="n">
        <v>0.107120998203754</v>
      </c>
      <c r="I710" s="2" t="n">
        <v>0.1199755179882045</v>
      </c>
      <c r="J710" s="40" t="inlineStr">
        <is>
          <t>crop and rice measures</t>
        </is>
      </c>
    </row>
    <row r="711" ht="15.75" customHeight="1" s="120">
      <c r="A711" s="2" t="inlineStr">
        <is>
          <t>AGRICULTURE</t>
        </is>
      </c>
      <c r="B711" s="2" t="inlineStr">
        <is>
          <t>RICE</t>
        </is>
      </c>
      <c r="C711" s="2" t="n">
        <v>2020</v>
      </c>
      <c r="D711" s="2" t="inlineStr">
        <is>
          <t>United States</t>
        </is>
      </c>
      <c r="E711" s="2" t="inlineStr">
        <is>
          <t>USA</t>
        </is>
      </c>
      <c r="F711" s="2" t="inlineStr">
        <is>
          <t>CF with ammonium sulfate fertilizer</t>
        </is>
      </c>
      <c r="G711" s="2" t="n">
        <v>13</v>
      </c>
      <c r="H711" s="2" t="n">
        <v>0.009762999601662201</v>
      </c>
      <c r="I711" s="2" t="n">
        <v>0.01093455955386167</v>
      </c>
      <c r="J711" s="40" t="inlineStr">
        <is>
          <t>crop and rice measures</t>
        </is>
      </c>
    </row>
    <row r="712" ht="15.75" customHeight="1" s="120">
      <c r="A712" s="2" t="inlineStr">
        <is>
          <t>AGRICULTURE</t>
        </is>
      </c>
      <c r="B712" s="2" t="inlineStr">
        <is>
          <t>RICE</t>
        </is>
      </c>
      <c r="C712" s="2" t="n">
        <v>2020</v>
      </c>
      <c r="D712" s="2" t="inlineStr">
        <is>
          <t>United States</t>
        </is>
      </c>
      <c r="E712" s="2" t="inlineStr">
        <is>
          <t>USA</t>
        </is>
      </c>
      <c r="F712" s="2" t="inlineStr">
        <is>
          <t>MD with ammonium sulfate fertilizer</t>
        </is>
      </c>
      <c r="G712" s="2" t="n">
        <v>14</v>
      </c>
      <c r="H712" s="2" t="n">
        <v>0.12109799683094</v>
      </c>
      <c r="I712" s="2" t="n">
        <v>0.1356297564506528</v>
      </c>
      <c r="J712" s="40" t="inlineStr">
        <is>
          <t>crop and rice measures</t>
        </is>
      </c>
    </row>
    <row r="713" ht="15.75" customHeight="1" s="120">
      <c r="A713" s="2" t="inlineStr">
        <is>
          <t>AGRICULTURE</t>
        </is>
      </c>
      <c r="B713" s="2" t="inlineStr">
        <is>
          <t>RICE</t>
        </is>
      </c>
      <c r="C713" s="2" t="n">
        <v>2020</v>
      </c>
      <c r="D713" s="2" t="inlineStr">
        <is>
          <t>United States</t>
        </is>
      </c>
      <c r="E713" s="2" t="inlineStr">
        <is>
          <t>USA</t>
        </is>
      </c>
      <c r="F713" s="2" t="inlineStr">
        <is>
          <t>MD with 10% reduced fertilizer</t>
        </is>
      </c>
      <c r="G713" s="2" t="n">
        <v>16</v>
      </c>
      <c r="H713" s="2" t="n">
        <v>0.109200000762939</v>
      </c>
      <c r="I713" s="2" t="n">
        <v>0.1223040008544917</v>
      </c>
      <c r="J713" s="40" t="inlineStr">
        <is>
          <t>crop and rice measures</t>
        </is>
      </c>
    </row>
    <row r="714" ht="15.75" customHeight="1" s="120">
      <c r="A714" s="2" t="inlineStr">
        <is>
          <t>AGRICULTURE</t>
        </is>
      </c>
      <c r="B714" s="2" t="inlineStr">
        <is>
          <t>RICE</t>
        </is>
      </c>
      <c r="C714" s="2" t="n">
        <v>2020</v>
      </c>
      <c r="D714" s="2" t="inlineStr">
        <is>
          <t>United States</t>
        </is>
      </c>
      <c r="E714" s="2" t="inlineStr">
        <is>
          <t>USA</t>
        </is>
      </c>
      <c r="F714" s="2" t="inlineStr">
        <is>
          <t>Dryland rice with 20% reduced fertilizer</t>
        </is>
      </c>
      <c r="G714" s="2" t="n">
        <v>16</v>
      </c>
      <c r="H714" s="2" t="n">
        <v>0.131586000323295</v>
      </c>
      <c r="I714" s="2" t="n">
        <v>0.1473763203620904</v>
      </c>
      <c r="J714" s="40" t="inlineStr">
        <is>
          <t>crop and rice measures</t>
        </is>
      </c>
    </row>
    <row r="715" ht="15.75" customHeight="1" s="120">
      <c r="A715" s="2" t="inlineStr">
        <is>
          <t>AGRICULTURE</t>
        </is>
      </c>
      <c r="B715" s="2" t="inlineStr">
        <is>
          <t>RICE</t>
        </is>
      </c>
      <c r="C715" s="2" t="n">
        <v>2020</v>
      </c>
      <c r="D715" s="2" t="inlineStr">
        <is>
          <t>United States</t>
        </is>
      </c>
      <c r="E715" s="2" t="inlineStr">
        <is>
          <t>USA</t>
        </is>
      </c>
      <c r="F715" s="2" t="inlineStr">
        <is>
          <t>Dryland rice</t>
        </is>
      </c>
      <c r="G715" s="2" t="n">
        <v>22</v>
      </c>
      <c r="H715" s="2" t="n">
        <v>0.10768000036478</v>
      </c>
      <c r="I715" s="2" t="n">
        <v>0.1206016004085536</v>
      </c>
      <c r="J715" s="40" t="inlineStr">
        <is>
          <t>crop and rice measures</t>
        </is>
      </c>
    </row>
    <row r="716" ht="15.75" customHeight="1" s="120">
      <c r="A716" s="2" t="inlineStr">
        <is>
          <t>AGRICULTURE</t>
        </is>
      </c>
      <c r="B716" s="2" t="inlineStr">
        <is>
          <t>RICE</t>
        </is>
      </c>
      <c r="C716" s="2" t="n">
        <v>2020</v>
      </c>
      <c r="D716" s="2" t="inlineStr">
        <is>
          <t>United States</t>
        </is>
      </c>
      <c r="E716" s="2" t="inlineStr">
        <is>
          <t>USA</t>
        </is>
      </c>
      <c r="F716" s="2" t="inlineStr">
        <is>
          <t>CF with nitrification inhibitor fertilizer</t>
        </is>
      </c>
      <c r="G716" s="2" t="n">
        <v>40</v>
      </c>
      <c r="H716" s="2" t="n">
        <v>0.015522999688983</v>
      </c>
      <c r="I716" s="2" t="n">
        <v>0.01738575965166096</v>
      </c>
      <c r="J716" s="40" t="inlineStr">
        <is>
          <t>crop and rice measures</t>
        </is>
      </c>
    </row>
    <row r="717" ht="15.75" customHeight="1" s="120">
      <c r="A717" s="2" t="inlineStr">
        <is>
          <t>AGRICULTURE</t>
        </is>
      </c>
      <c r="B717" s="2" t="inlineStr">
        <is>
          <t>RICE</t>
        </is>
      </c>
      <c r="C717" s="2" t="n">
        <v>2020</v>
      </c>
      <c r="D717" s="2" t="inlineStr">
        <is>
          <t>United States</t>
        </is>
      </c>
      <c r="E717" s="2" t="inlineStr">
        <is>
          <t>USA</t>
        </is>
      </c>
      <c r="F717" s="2" t="inlineStr">
        <is>
          <t>MD with 20% reduced fertilizer</t>
        </is>
      </c>
      <c r="G717" s="2" t="n">
        <v>42</v>
      </c>
      <c r="H717" s="2" t="n">
        <v>0.111625999212265</v>
      </c>
      <c r="I717" s="2" t="n">
        <v>0.1250211191177368</v>
      </c>
      <c r="J717" s="40" t="inlineStr">
        <is>
          <t>crop and rice measures</t>
        </is>
      </c>
    </row>
    <row r="718" ht="15.75" customHeight="1" s="120">
      <c r="A718" s="2" t="inlineStr">
        <is>
          <t>AGRICULTURE</t>
        </is>
      </c>
      <c r="B718" s="2" t="inlineStr">
        <is>
          <t>RICE</t>
        </is>
      </c>
      <c r="C718" s="2" t="n">
        <v>2020</v>
      </c>
      <c r="D718" s="2" t="inlineStr">
        <is>
          <t>United States</t>
        </is>
      </c>
      <c r="E718" s="2" t="inlineStr">
        <is>
          <t>USA</t>
        </is>
      </c>
      <c r="F718" s="2" t="inlineStr">
        <is>
          <t>Dry-Seeding with 20% reduced fertilizer</t>
        </is>
      </c>
      <c r="G718" s="2" t="n">
        <v>52</v>
      </c>
      <c r="H718" s="2" t="n">
        <v>0.0468740016222</v>
      </c>
      <c r="I718" s="2" t="n">
        <v>0.052498881816864</v>
      </c>
      <c r="J718" s="40" t="inlineStr">
        <is>
          <t>crop and rice measures</t>
        </is>
      </c>
    </row>
    <row r="719" ht="15.75" customHeight="1" s="120">
      <c r="A719" s="2" t="inlineStr">
        <is>
          <t>AGRICULTURE</t>
        </is>
      </c>
      <c r="B719" s="2" t="inlineStr">
        <is>
          <t>RICE</t>
        </is>
      </c>
      <c r="C719" s="2" t="n">
        <v>2020</v>
      </c>
      <c r="D719" s="2" t="inlineStr">
        <is>
          <t>United States</t>
        </is>
      </c>
      <c r="E719" s="2" t="inlineStr">
        <is>
          <t>USA</t>
        </is>
      </c>
      <c r="F719" s="2" t="inlineStr">
        <is>
          <t>MD with nitrification inhibitor fertilizer</t>
        </is>
      </c>
      <c r="G719" s="2" t="n">
        <v>53</v>
      </c>
      <c r="H719" s="2" t="n">
        <v>0.0595760010182858</v>
      </c>
      <c r="I719" s="2" t="n">
        <v>0.0667251211404801</v>
      </c>
      <c r="J719" s="40" t="inlineStr">
        <is>
          <t>crop and rice measures</t>
        </is>
      </c>
    </row>
    <row r="720" ht="15.75" customHeight="1" s="120">
      <c r="A720" s="2" t="inlineStr">
        <is>
          <t>AGRICULTURE</t>
        </is>
      </c>
      <c r="B720" s="2" t="inlineStr">
        <is>
          <t>RICE</t>
        </is>
      </c>
      <c r="C720" s="2" t="n">
        <v>2020</v>
      </c>
      <c r="D720" s="2" t="inlineStr">
        <is>
          <t>United States</t>
        </is>
      </c>
      <c r="E720" s="2" t="inlineStr">
        <is>
          <t>USA</t>
        </is>
      </c>
      <c r="F720" s="2" t="inlineStr">
        <is>
          <t>MD with slow release fertilizer</t>
        </is>
      </c>
      <c r="G720" s="2" t="n">
        <v>61</v>
      </c>
      <c r="H720" s="2" t="n">
        <v>0.158684998750686</v>
      </c>
      <c r="I720" s="2" t="n">
        <v>0.1777271986007684</v>
      </c>
      <c r="J720" s="40" t="inlineStr">
        <is>
          <t>crop and rice measures</t>
        </is>
      </c>
    </row>
    <row r="721" ht="15.75" customHeight="1" s="120">
      <c r="A721" s="2" t="inlineStr">
        <is>
          <t>AGRICULTURE</t>
        </is>
      </c>
      <c r="B721" s="2" t="inlineStr">
        <is>
          <t>RICE</t>
        </is>
      </c>
      <c r="C721" s="2" t="n">
        <v>2020</v>
      </c>
      <c r="D721" s="2" t="inlineStr">
        <is>
          <t>United States</t>
        </is>
      </c>
      <c r="E721" s="2" t="inlineStr">
        <is>
          <t>USA</t>
        </is>
      </c>
      <c r="F721" s="2" t="inlineStr">
        <is>
          <t>AWD with nitrification inhibitor</t>
        </is>
      </c>
      <c r="G721" s="2" t="n">
        <v>67</v>
      </c>
      <c r="H721" s="2" t="n">
        <v>0.311085999011993</v>
      </c>
      <c r="I721" s="2" t="n">
        <v>0.3484163188934322</v>
      </c>
      <c r="J721" s="40" t="inlineStr">
        <is>
          <t>crop and rice measures</t>
        </is>
      </c>
    </row>
    <row r="722" ht="15.75" customHeight="1" s="120">
      <c r="A722" s="2" t="inlineStr">
        <is>
          <t>AGRICULTURE</t>
        </is>
      </c>
      <c r="B722" s="2" t="inlineStr">
        <is>
          <t>RICE</t>
        </is>
      </c>
      <c r="C722" s="2" t="n">
        <v>2020</v>
      </c>
      <c r="D722" s="2" t="inlineStr">
        <is>
          <t>United States</t>
        </is>
      </c>
      <c r="E722" s="2" t="inlineStr">
        <is>
          <t>USA</t>
        </is>
      </c>
      <c r="F722" s="2" t="inlineStr">
        <is>
          <t>MD with auto-fertilization</t>
        </is>
      </c>
      <c r="G722" s="2" t="n">
        <v>74</v>
      </c>
      <c r="H722" s="2" t="n">
        <v>0.0392669998109341</v>
      </c>
      <c r="I722" s="2" t="n">
        <v>0.0439790397882462</v>
      </c>
      <c r="J722" s="40" t="inlineStr">
        <is>
          <t>crop and rice measures</t>
        </is>
      </c>
    </row>
    <row r="723" ht="15.75" customHeight="1" s="120">
      <c r="A723" s="2" t="inlineStr">
        <is>
          <t>AGRICULTURE</t>
        </is>
      </c>
      <c r="B723" s="2" t="inlineStr">
        <is>
          <t>RICE</t>
        </is>
      </c>
      <c r="C723" s="2" t="n">
        <v>2020</v>
      </c>
      <c r="D723" s="2" t="inlineStr">
        <is>
          <t>United States</t>
        </is>
      </c>
      <c r="E723" s="2" t="inlineStr">
        <is>
          <t>USA</t>
        </is>
      </c>
      <c r="F723" s="2" t="inlineStr">
        <is>
          <t>MD with ammonium sulfate fertilizer</t>
        </is>
      </c>
      <c r="G723" s="2" t="n">
        <v>76</v>
      </c>
      <c r="H723" s="2" t="n">
        <v>0.0424540005624294</v>
      </c>
      <c r="I723" s="2" t="n">
        <v>0.04754848062992093</v>
      </c>
      <c r="J723" s="40" t="inlineStr">
        <is>
          <t>crop and rice measures</t>
        </is>
      </c>
    </row>
    <row r="724" ht="15.75" customHeight="1" s="120">
      <c r="A724" s="2" t="inlineStr">
        <is>
          <t>AGRICULTURE</t>
        </is>
      </c>
      <c r="B724" s="2" t="inlineStr">
        <is>
          <t>RICE</t>
        </is>
      </c>
      <c r="C724" s="2" t="n">
        <v>2020</v>
      </c>
      <c r="D724" s="2" t="inlineStr">
        <is>
          <t>United States</t>
        </is>
      </c>
      <c r="E724" s="2" t="inlineStr">
        <is>
          <t>USA</t>
        </is>
      </c>
      <c r="F724" s="2" t="inlineStr">
        <is>
          <t>MD with no till</t>
        </is>
      </c>
      <c r="G724" s="2" t="n">
        <v>76</v>
      </c>
      <c r="H724" s="2" t="n">
        <v>0.0266789998859167</v>
      </c>
      <c r="I724" s="2" t="n">
        <v>0.02988047987222671</v>
      </c>
      <c r="J724" s="40" t="inlineStr">
        <is>
          <t>crop and rice measures</t>
        </is>
      </c>
    </row>
    <row r="725" ht="15.75" customHeight="1" s="120">
      <c r="A725" s="2" t="inlineStr">
        <is>
          <t>AGRICULTURE</t>
        </is>
      </c>
      <c r="B725" s="2" t="inlineStr">
        <is>
          <t>RICE</t>
        </is>
      </c>
      <c r="C725" s="2" t="n">
        <v>2020</v>
      </c>
      <c r="D725" s="2" t="inlineStr">
        <is>
          <t>United States</t>
        </is>
      </c>
      <c r="E725" s="2" t="inlineStr">
        <is>
          <t>USA</t>
        </is>
      </c>
      <c r="F725" s="2" t="inlineStr">
        <is>
          <t>Mid-season drainage</t>
        </is>
      </c>
      <c r="G725" s="2" t="n">
        <v>78</v>
      </c>
      <c r="H725" s="2" t="n">
        <v>0.0394910015165806</v>
      </c>
      <c r="I725" s="2" t="n">
        <v>0.04422992169857028</v>
      </c>
      <c r="J725" s="40" t="inlineStr">
        <is>
          <t>crop and rice measures</t>
        </is>
      </c>
    </row>
    <row r="726" ht="15.75" customHeight="1" s="120">
      <c r="A726" s="2" t="inlineStr">
        <is>
          <t>AGRICULTURE</t>
        </is>
      </c>
      <c r="B726" s="2" t="inlineStr">
        <is>
          <t>RICE</t>
        </is>
      </c>
      <c r="C726" s="2" t="n">
        <v>2020</v>
      </c>
      <c r="D726" s="2" t="inlineStr">
        <is>
          <t>United States</t>
        </is>
      </c>
      <c r="E726" s="2" t="inlineStr">
        <is>
          <t>USA</t>
        </is>
      </c>
      <c r="F726" s="2" t="inlineStr">
        <is>
          <t>MD with 10% reduced fertilizer</t>
        </is>
      </c>
      <c r="G726" s="2" t="n">
        <v>83</v>
      </c>
      <c r="H726" s="2" t="n">
        <v>0.0391589999198914</v>
      </c>
      <c r="I726" s="2" t="n">
        <v>0.04385807991027837</v>
      </c>
      <c r="J726" s="40" t="inlineStr">
        <is>
          <t>crop and rice measures</t>
        </is>
      </c>
    </row>
    <row r="727" ht="15.75" customHeight="1" s="120">
      <c r="A727" s="2" t="inlineStr">
        <is>
          <t>AGRICULTURE</t>
        </is>
      </c>
      <c r="B727" s="2" t="inlineStr">
        <is>
          <t>RICE</t>
        </is>
      </c>
      <c r="C727" s="2" t="n">
        <v>2020</v>
      </c>
      <c r="D727" s="2" t="inlineStr">
        <is>
          <t>United States</t>
        </is>
      </c>
      <c r="E727" s="2" t="inlineStr">
        <is>
          <t>USA</t>
        </is>
      </c>
      <c r="F727" s="2" t="inlineStr">
        <is>
          <t>Alternate wetting &amp; drying</t>
        </is>
      </c>
      <c r="G727" s="2" t="n">
        <v>95</v>
      </c>
      <c r="H727" s="2" t="n">
        <v>0.237593993544578</v>
      </c>
      <c r="I727" s="2" t="n">
        <v>0.2661052727699274</v>
      </c>
      <c r="J727" s="40" t="inlineStr">
        <is>
          <t>crop and rice measures</t>
        </is>
      </c>
    </row>
    <row r="728" ht="15.75" customHeight="1" s="120">
      <c r="A728" s="2" t="inlineStr">
        <is>
          <t>AGRICULTURE</t>
        </is>
      </c>
      <c r="B728" s="2" t="inlineStr">
        <is>
          <t>RICE</t>
        </is>
      </c>
      <c r="C728" s="2" t="n">
        <v>2020</v>
      </c>
      <c r="D728" s="2" t="inlineStr">
        <is>
          <t>United States</t>
        </is>
      </c>
      <c r="E728" s="2" t="inlineStr">
        <is>
          <t>USA</t>
        </is>
      </c>
      <c r="F728" s="2" t="inlineStr">
        <is>
          <t>MD with 30% reduced fertilizer</t>
        </is>
      </c>
      <c r="G728" s="2" t="n">
        <v>102</v>
      </c>
      <c r="H728" s="2" t="n">
        <v>0.113496996462345</v>
      </c>
      <c r="I728" s="2" t="n">
        <v>0.1271166360378264</v>
      </c>
      <c r="J728" s="40" t="inlineStr">
        <is>
          <t>crop and rice measures</t>
        </is>
      </c>
    </row>
    <row r="729" ht="15.75" customHeight="1" s="120">
      <c r="A729" s="2" t="inlineStr">
        <is>
          <t>AGRICULTURE</t>
        </is>
      </c>
      <c r="B729" s="2" t="inlineStr">
        <is>
          <t>RICE</t>
        </is>
      </c>
      <c r="C729" s="2" t="n">
        <v>2020</v>
      </c>
      <c r="D729" s="2" t="inlineStr">
        <is>
          <t>United States</t>
        </is>
      </c>
      <c r="E729" s="2" t="inlineStr">
        <is>
          <t>USA</t>
        </is>
      </c>
      <c r="F729" s="2" t="inlineStr">
        <is>
          <t>MD with 20% reduced fertilizer</t>
        </is>
      </c>
      <c r="G729" s="2" t="n">
        <v>110</v>
      </c>
      <c r="H729" s="2" t="n">
        <v>0.0374809987843037</v>
      </c>
      <c r="I729" s="2" t="n">
        <v>0.04197871863842015</v>
      </c>
      <c r="J729" s="40" t="inlineStr">
        <is>
          <t>crop and rice measures</t>
        </is>
      </c>
    </row>
    <row r="730" ht="15.75" customHeight="1" s="120">
      <c r="A730" s="2" t="inlineStr">
        <is>
          <t>AGRICULTURE</t>
        </is>
      </c>
      <c r="B730" s="2" t="inlineStr">
        <is>
          <t>RICE</t>
        </is>
      </c>
      <c r="C730" s="2" t="n">
        <v>2020</v>
      </c>
      <c r="D730" s="2" t="inlineStr">
        <is>
          <t>United States</t>
        </is>
      </c>
      <c r="E730" s="2" t="inlineStr">
        <is>
          <t>USA</t>
        </is>
      </c>
      <c r="F730" s="2" t="inlineStr">
        <is>
          <t>AWD with slow release</t>
        </is>
      </c>
      <c r="G730" s="2" t="n">
        <v>114</v>
      </c>
      <c r="H730" s="2" t="n">
        <v>0.202512994408607</v>
      </c>
      <c r="I730" s="2" t="n">
        <v>0.2268145537376399</v>
      </c>
      <c r="J730" s="40" t="inlineStr">
        <is>
          <t>crop and rice measures</t>
        </is>
      </c>
    </row>
    <row r="731" ht="15.75" customHeight="1" s="120">
      <c r="A731" s="2" t="inlineStr">
        <is>
          <t>AGRICULTURE</t>
        </is>
      </c>
      <c r="B731" s="2" t="inlineStr">
        <is>
          <t>RICE</t>
        </is>
      </c>
      <c r="C731" s="2" t="n">
        <v>2020</v>
      </c>
      <c r="D731" s="2" t="inlineStr">
        <is>
          <t>United States</t>
        </is>
      </c>
      <c r="E731" s="2" t="inlineStr">
        <is>
          <t>USA</t>
        </is>
      </c>
      <c r="F731" s="2" t="inlineStr">
        <is>
          <t>MD with slow release fertilizer</t>
        </is>
      </c>
      <c r="G731" s="2" t="n">
        <v>117</v>
      </c>
      <c r="H731" s="2" t="n">
        <v>0.0463839992880821</v>
      </c>
      <c r="I731" s="2" t="n">
        <v>0.05195007920265196</v>
      </c>
      <c r="J731" s="40" t="inlineStr">
        <is>
          <t>crop and rice measures</t>
        </is>
      </c>
    </row>
    <row r="732" ht="15.75" customHeight="1" s="120">
      <c r="A732" s="2" t="inlineStr">
        <is>
          <t>AGRICULTURE</t>
        </is>
      </c>
      <c r="B732" s="2" t="inlineStr">
        <is>
          <t>RICE</t>
        </is>
      </c>
      <c r="C732" s="2" t="n">
        <v>2020</v>
      </c>
      <c r="D732" s="2" t="inlineStr">
        <is>
          <t>United States</t>
        </is>
      </c>
      <c r="E732" s="2" t="inlineStr">
        <is>
          <t>USA</t>
        </is>
      </c>
      <c r="F732" s="2" t="inlineStr">
        <is>
          <t>AWD with nitrification inhibitor</t>
        </is>
      </c>
      <c r="G732" s="2" t="n">
        <v>118</v>
      </c>
      <c r="H732" s="2" t="n">
        <v>0.0737039968371391</v>
      </c>
      <c r="I732" s="2" t="n">
        <v>0.0825484764575958</v>
      </c>
      <c r="J732" s="40" t="inlineStr">
        <is>
          <t>crop and rice measures</t>
        </is>
      </c>
    </row>
    <row r="733" ht="15.75" customHeight="1" s="120">
      <c r="A733" s="2" t="inlineStr">
        <is>
          <t>AGRICULTURE</t>
        </is>
      </c>
      <c r="B733" s="2" t="inlineStr">
        <is>
          <t>RICE</t>
        </is>
      </c>
      <c r="C733" s="2" t="n">
        <v>2020</v>
      </c>
      <c r="D733" s="2" t="inlineStr">
        <is>
          <t>United States</t>
        </is>
      </c>
      <c r="E733" s="2" t="inlineStr">
        <is>
          <t>USA</t>
        </is>
      </c>
      <c r="F733" s="2" t="inlineStr">
        <is>
          <t>CF with slow release fertilizer</t>
        </is>
      </c>
      <c r="G733" s="2" t="n">
        <v>123</v>
      </c>
      <c r="H733" s="2" t="n">
        <v>0.0332010015845299</v>
      </c>
      <c r="I733" s="2" t="n">
        <v>0.03718512177467349</v>
      </c>
      <c r="J733" s="40" t="inlineStr">
        <is>
          <t>crop and rice measures</t>
        </is>
      </c>
    </row>
    <row r="734" ht="15.75" customHeight="1" s="120">
      <c r="A734" s="2" t="inlineStr">
        <is>
          <t>AGRICULTURE</t>
        </is>
      </c>
      <c r="B734" s="2" t="inlineStr">
        <is>
          <t>RICE</t>
        </is>
      </c>
      <c r="C734" s="2" t="n">
        <v>2020</v>
      </c>
      <c r="D734" s="2" t="inlineStr">
        <is>
          <t>United States</t>
        </is>
      </c>
      <c r="E734" s="2" t="inlineStr">
        <is>
          <t>USA</t>
        </is>
      </c>
      <c r="F734" s="2" t="inlineStr">
        <is>
          <t>CF with slow release fertilizer</t>
        </is>
      </c>
      <c r="G734" s="2" t="n">
        <v>146</v>
      </c>
      <c r="H734" s="2" t="n">
        <v>0.0223960001021624</v>
      </c>
      <c r="I734" s="2" t="n">
        <v>0.02508352011442189</v>
      </c>
      <c r="J734" s="40" t="inlineStr">
        <is>
          <t>crop and rice measures</t>
        </is>
      </c>
    </row>
    <row r="735" ht="15.75" customHeight="1" s="120">
      <c r="A735" s="2" t="inlineStr">
        <is>
          <t>AGRICULTURE</t>
        </is>
      </c>
      <c r="B735" s="2" t="inlineStr">
        <is>
          <t>RICE</t>
        </is>
      </c>
      <c r="C735" s="2" t="n">
        <v>2020</v>
      </c>
      <c r="D735" s="2" t="inlineStr">
        <is>
          <t>United States</t>
        </is>
      </c>
      <c r="E735" s="2" t="inlineStr">
        <is>
          <t>USA</t>
        </is>
      </c>
      <c r="F735" s="2" t="inlineStr">
        <is>
          <t>Alternate wetting &amp; drying</t>
        </is>
      </c>
      <c r="G735" s="2" t="n">
        <v>168</v>
      </c>
      <c r="H735" s="2" t="n">
        <v>0.0553659982979298</v>
      </c>
      <c r="I735" s="2" t="n">
        <v>0.06200991809368138</v>
      </c>
      <c r="J735" s="40" t="inlineStr">
        <is>
          <t>crop and rice measures</t>
        </is>
      </c>
    </row>
    <row r="736" ht="15.75" customHeight="1" s="120">
      <c r="A736" s="2" t="inlineStr">
        <is>
          <t>AGRICULTURE</t>
        </is>
      </c>
      <c r="B736" s="2" t="inlineStr">
        <is>
          <t>RICE</t>
        </is>
      </c>
      <c r="C736" s="2" t="n">
        <v>2020</v>
      </c>
      <c r="D736" s="2" t="inlineStr">
        <is>
          <t>United States</t>
        </is>
      </c>
      <c r="E736" s="2" t="inlineStr">
        <is>
          <t>USA</t>
        </is>
      </c>
      <c r="F736" s="2" t="inlineStr">
        <is>
          <t>MD with 30% reduced fertilizer</t>
        </is>
      </c>
      <c r="G736" s="2" t="n">
        <v>181</v>
      </c>
      <c r="H736" s="2" t="n">
        <v>0.0335480011999607</v>
      </c>
      <c r="I736" s="2" t="n">
        <v>0.03757376134395599</v>
      </c>
      <c r="J736" s="40" t="inlineStr">
        <is>
          <t>crop and rice measures</t>
        </is>
      </c>
    </row>
    <row r="737" ht="15.75" customHeight="1" s="120">
      <c r="A737" s="2" t="inlineStr">
        <is>
          <t>AGRICULTURE</t>
        </is>
      </c>
      <c r="B737" s="2" t="inlineStr">
        <is>
          <t>RICE</t>
        </is>
      </c>
      <c r="C737" s="2" t="n">
        <v>2020</v>
      </c>
      <c r="D737" s="2" t="inlineStr">
        <is>
          <t>United States</t>
        </is>
      </c>
      <c r="E737" s="2" t="inlineStr">
        <is>
          <t>USA</t>
        </is>
      </c>
      <c r="F737" s="2" t="inlineStr">
        <is>
          <t>AWD with slow release</t>
        </is>
      </c>
      <c r="G737" s="2" t="n">
        <v>194</v>
      </c>
      <c r="H737" s="2" t="n">
        <v>0.0484579987823963</v>
      </c>
      <c r="I737" s="2" t="n">
        <v>0.05427295863628386</v>
      </c>
      <c r="J737" s="40" t="inlineStr">
        <is>
          <t>crop and rice measures</t>
        </is>
      </c>
    </row>
    <row r="738" ht="15.75" customHeight="1" s="120">
      <c r="A738" s="2" t="inlineStr">
        <is>
          <t>AGRICULTURE</t>
        </is>
      </c>
      <c r="B738" s="2" t="inlineStr">
        <is>
          <t>RICE</t>
        </is>
      </c>
      <c r="C738" s="2" t="n">
        <v>2020</v>
      </c>
      <c r="D738" s="2" t="inlineStr">
        <is>
          <t>United States</t>
        </is>
      </c>
      <c r="E738" s="2" t="inlineStr">
        <is>
          <t>USA</t>
        </is>
      </c>
      <c r="F738" s="2" t="inlineStr">
        <is>
          <t>MD with dry seeding</t>
        </is>
      </c>
      <c r="G738" s="2" t="n">
        <v>210</v>
      </c>
      <c r="H738" s="2" t="n">
        <v>0.0749540030956268</v>
      </c>
      <c r="I738" s="2" t="n">
        <v>0.08394848346710203</v>
      </c>
      <c r="J738" s="40" t="inlineStr">
        <is>
          <t>crop and rice measures</t>
        </is>
      </c>
    </row>
    <row r="739" ht="15.75" customHeight="1" s="120">
      <c r="A739" s="2" t="inlineStr">
        <is>
          <t>AGRICULTURE</t>
        </is>
      </c>
      <c r="B739" s="2" t="inlineStr">
        <is>
          <t>RICE</t>
        </is>
      </c>
      <c r="C739" s="2" t="n">
        <v>2020</v>
      </c>
      <c r="D739" s="2" t="inlineStr">
        <is>
          <t>United States</t>
        </is>
      </c>
      <c r="E739" s="2" t="inlineStr">
        <is>
          <t>USA</t>
        </is>
      </c>
      <c r="F739" s="2" t="inlineStr">
        <is>
          <t>Dry-Seeding with 20% reduced fertilizer</t>
        </is>
      </c>
      <c r="G739" s="2" t="n">
        <v>238</v>
      </c>
      <c r="H739" s="2" t="n">
        <v>0.0204709991812706</v>
      </c>
      <c r="I739" s="2" t="n">
        <v>0.02292751908302307</v>
      </c>
      <c r="J739" s="40" t="inlineStr">
        <is>
          <t>crop and rice measures</t>
        </is>
      </c>
    </row>
    <row r="740" ht="15.75" customHeight="1" s="120">
      <c r="A740" s="2" t="inlineStr">
        <is>
          <t>AGRICULTURE</t>
        </is>
      </c>
      <c r="B740" s="2" t="inlineStr">
        <is>
          <t>RICE</t>
        </is>
      </c>
      <c r="C740" s="2" t="n">
        <v>2020</v>
      </c>
      <c r="D740" s="2" t="inlineStr">
        <is>
          <t>United States</t>
        </is>
      </c>
      <c r="E740" s="2" t="inlineStr">
        <is>
          <t>USA</t>
        </is>
      </c>
      <c r="F740" s="2" t="inlineStr">
        <is>
          <t>MD with dry seeding</t>
        </is>
      </c>
      <c r="G740" s="2" t="n">
        <v>294</v>
      </c>
      <c r="H740" s="2" t="n">
        <v>0.0245120003819466</v>
      </c>
      <c r="I740" s="2" t="n">
        <v>0.02745344042778019</v>
      </c>
      <c r="J740" s="40" t="inlineStr">
        <is>
          <t>crop and rice measures</t>
        </is>
      </c>
    </row>
    <row r="741" ht="15.75" customHeight="1" s="120">
      <c r="A741" s="2" t="inlineStr">
        <is>
          <t>AGRICULTURE</t>
        </is>
      </c>
      <c r="B741" s="2" t="inlineStr">
        <is>
          <t>RICE</t>
        </is>
      </c>
      <c r="C741" s="2" t="n">
        <v>2020</v>
      </c>
      <c r="D741" s="2" t="inlineStr">
        <is>
          <t>United States</t>
        </is>
      </c>
      <c r="E741" s="2" t="inlineStr">
        <is>
          <t>USA</t>
        </is>
      </c>
      <c r="F741" s="2" t="inlineStr">
        <is>
          <t>Dry-Seeding</t>
        </is>
      </c>
      <c r="G741" s="2" t="n">
        <v>334</v>
      </c>
      <c r="H741" s="2" t="n">
        <v>0.0123880002647638</v>
      </c>
      <c r="I741" s="2" t="n">
        <v>0.01387456029653546</v>
      </c>
      <c r="J741" s="40" t="inlineStr">
        <is>
          <t>crop and rice measures</t>
        </is>
      </c>
    </row>
    <row r="742" ht="15.75" customHeight="1" s="120">
      <c r="A742" s="2" t="inlineStr">
        <is>
          <t>AGRICULTURE</t>
        </is>
      </c>
      <c r="B742" s="2" t="inlineStr">
        <is>
          <t>RICE</t>
        </is>
      </c>
      <c r="C742" s="2" t="n">
        <v>2020</v>
      </c>
      <c r="D742" s="2" t="inlineStr">
        <is>
          <t>United States</t>
        </is>
      </c>
      <c r="E742" s="2" t="inlineStr">
        <is>
          <t>USA</t>
        </is>
      </c>
      <c r="F742" s="2" t="inlineStr">
        <is>
          <t>MD with 100% residue incorporation</t>
        </is>
      </c>
      <c r="G742" s="2" t="n">
        <v>398</v>
      </c>
      <c r="H742" s="2" t="n">
        <v>0.008066000416874899</v>
      </c>
      <c r="I742" s="2" t="n">
        <v>0.009033920466899888</v>
      </c>
      <c r="J742" s="40" t="inlineStr">
        <is>
          <t>crop and rice measures</t>
        </is>
      </c>
    </row>
    <row r="743" ht="15.75" customHeight="1" s="120">
      <c r="A743" s="2" t="inlineStr">
        <is>
          <t>AGRICULTURE</t>
        </is>
      </c>
      <c r="B743" s="2" t="inlineStr">
        <is>
          <t>RICE</t>
        </is>
      </c>
      <c r="C743" s="2" t="n">
        <v>2020</v>
      </c>
      <c r="D743" s="2" t="inlineStr">
        <is>
          <t>United States</t>
        </is>
      </c>
      <c r="E743" s="2" t="inlineStr">
        <is>
          <t>USA</t>
        </is>
      </c>
      <c r="F743" s="2" t="inlineStr">
        <is>
          <t>MD with 100% residue incorporation</t>
        </is>
      </c>
      <c r="G743" s="2" t="n">
        <v>100000</v>
      </c>
      <c r="H743" s="54" t="n">
        <v>1e-12</v>
      </c>
      <c r="I743" s="2" t="n">
        <v>1.12e-12</v>
      </c>
      <c r="J743" s="40" t="inlineStr">
        <is>
          <t>crop and rice measures</t>
        </is>
      </c>
    </row>
    <row r="744" ht="15.75" customHeight="1" s="120">
      <c r="A744" s="2" t="inlineStr">
        <is>
          <t>AGRICULTURE</t>
        </is>
      </c>
      <c r="B744" s="2" t="inlineStr">
        <is>
          <t>RICE</t>
        </is>
      </c>
      <c r="C744" s="2" t="n">
        <v>2025</v>
      </c>
      <c r="D744" s="2" t="inlineStr">
        <is>
          <t>United States</t>
        </is>
      </c>
      <c r="E744" s="2" t="inlineStr">
        <is>
          <t>USA</t>
        </is>
      </c>
      <c r="F744" s="2" t="inlineStr">
        <is>
          <t>MD with no till</t>
        </is>
      </c>
      <c r="G744" s="2" t="n">
        <v>-100000</v>
      </c>
      <c r="H744" s="2" t="n">
        <v>0</v>
      </c>
      <c r="I744" s="2" t="n">
        <v>0</v>
      </c>
      <c r="J744" s="40" t="inlineStr">
        <is>
          <t>crop and rice measures</t>
        </is>
      </c>
    </row>
    <row r="745" ht="15.75" customHeight="1" s="120">
      <c r="A745" s="2" t="inlineStr">
        <is>
          <t>AGRICULTURE</t>
        </is>
      </c>
      <c r="B745" s="2" t="inlineStr">
        <is>
          <t>RICE</t>
        </is>
      </c>
      <c r="C745" s="2" t="n">
        <v>2025</v>
      </c>
      <c r="D745" s="2" t="inlineStr">
        <is>
          <t>United States</t>
        </is>
      </c>
      <c r="E745" s="2" t="inlineStr">
        <is>
          <t>USA</t>
        </is>
      </c>
      <c r="F745" s="2" t="inlineStr">
        <is>
          <t>MD with no till</t>
        </is>
      </c>
      <c r="G745" s="2" t="n">
        <v>-46</v>
      </c>
      <c r="H745" s="2" t="n">
        <v>0.0457560010254383</v>
      </c>
      <c r="I745" s="2" t="n">
        <v>0.0512467211484909</v>
      </c>
      <c r="J745" s="40" t="inlineStr">
        <is>
          <t>crop and rice measures</t>
        </is>
      </c>
    </row>
    <row r="746" ht="15.75" customHeight="1" s="120">
      <c r="A746" s="2" t="inlineStr">
        <is>
          <t>AGRICULTURE</t>
        </is>
      </c>
      <c r="B746" s="2" t="inlineStr">
        <is>
          <t>RICE</t>
        </is>
      </c>
      <c r="C746" s="2" t="n">
        <v>2025</v>
      </c>
      <c r="D746" s="2" t="inlineStr">
        <is>
          <t>United States</t>
        </is>
      </c>
      <c r="E746" s="2" t="inlineStr">
        <is>
          <t>USA</t>
        </is>
      </c>
      <c r="F746" s="2" t="inlineStr">
        <is>
          <t>MD with no till</t>
        </is>
      </c>
      <c r="G746" s="2" t="n">
        <v>-46</v>
      </c>
      <c r="H746" s="2" t="n">
        <v>0</v>
      </c>
      <c r="I746" s="2" t="n">
        <v>0</v>
      </c>
      <c r="J746" s="40" t="inlineStr">
        <is>
          <t>crop and rice measures</t>
        </is>
      </c>
    </row>
    <row r="747" ht="15.75" customHeight="1" s="120">
      <c r="A747" s="2" t="inlineStr">
        <is>
          <t>AGRICULTURE</t>
        </is>
      </c>
      <c r="B747" s="2" t="inlineStr">
        <is>
          <t>RICE</t>
        </is>
      </c>
      <c r="C747" s="2" t="n">
        <v>2025</v>
      </c>
      <c r="D747" s="2" t="inlineStr">
        <is>
          <t>United States</t>
        </is>
      </c>
      <c r="E747" s="2" t="inlineStr">
        <is>
          <t>USA</t>
        </is>
      </c>
      <c r="F747" s="2" t="inlineStr">
        <is>
          <t>Dryland rice</t>
        </is>
      </c>
      <c r="G747" s="2" t="n">
        <v>-14</v>
      </c>
      <c r="H747" s="2" t="n">
        <v>0.405335009098053</v>
      </c>
      <c r="I747" s="2" t="n">
        <v>0.4539752101898194</v>
      </c>
      <c r="J747" s="40" t="inlineStr">
        <is>
          <t>crop and rice measures</t>
        </is>
      </c>
    </row>
    <row r="748" ht="15.75" customHeight="1" s="120">
      <c r="A748" s="2" t="inlineStr">
        <is>
          <t>AGRICULTURE</t>
        </is>
      </c>
      <c r="B748" s="2" t="inlineStr">
        <is>
          <t>RICE</t>
        </is>
      </c>
      <c r="C748" s="2" t="n">
        <v>2025</v>
      </c>
      <c r="D748" s="2" t="inlineStr">
        <is>
          <t>United States</t>
        </is>
      </c>
      <c r="E748" s="2" t="inlineStr">
        <is>
          <t>USA</t>
        </is>
      </c>
      <c r="F748" s="2" t="inlineStr">
        <is>
          <t>Dryland rice with 20% reduced fertilizer</t>
        </is>
      </c>
      <c r="G748" s="2" t="n">
        <v>-14</v>
      </c>
      <c r="H748" s="2" t="n">
        <v>0.534493029117584</v>
      </c>
      <c r="I748" s="2" t="n">
        <v>0.5986321926116941</v>
      </c>
      <c r="J748" s="40" t="inlineStr">
        <is>
          <t>crop and rice measures</t>
        </is>
      </c>
    </row>
    <row r="749" ht="15.75" customHeight="1" s="120">
      <c r="A749" s="2" t="inlineStr">
        <is>
          <t>AGRICULTURE</t>
        </is>
      </c>
      <c r="B749" s="2" t="inlineStr">
        <is>
          <t>RICE</t>
        </is>
      </c>
      <c r="C749" s="2" t="n">
        <v>2025</v>
      </c>
      <c r="D749" s="2" t="inlineStr">
        <is>
          <t>United States</t>
        </is>
      </c>
      <c r="E749" s="2" t="inlineStr">
        <is>
          <t>USA</t>
        </is>
      </c>
      <c r="F749" s="2" t="inlineStr">
        <is>
          <t>MD with auto-fertilization</t>
        </is>
      </c>
      <c r="G749" s="2" t="n">
        <v>6</v>
      </c>
      <c r="H749" s="2" t="n">
        <v>0.115445002913475</v>
      </c>
      <c r="I749" s="2" t="n">
        <v>0.129298403263092</v>
      </c>
      <c r="J749" s="40" t="inlineStr">
        <is>
          <t>crop and rice measures</t>
        </is>
      </c>
    </row>
    <row r="750" ht="15.75" customHeight="1" s="120">
      <c r="A750" s="2" t="inlineStr">
        <is>
          <t>AGRICULTURE</t>
        </is>
      </c>
      <c r="B750" s="2" t="inlineStr">
        <is>
          <t>RICE</t>
        </is>
      </c>
      <c r="C750" s="2" t="n">
        <v>2025</v>
      </c>
      <c r="D750" s="2" t="inlineStr">
        <is>
          <t>United States</t>
        </is>
      </c>
      <c r="E750" s="2" t="inlineStr">
        <is>
          <t>USA</t>
        </is>
      </c>
      <c r="F750" s="2" t="inlineStr">
        <is>
          <t>MD with nitrification inhibitor fertilizer</t>
        </is>
      </c>
      <c r="G750" s="2" t="n">
        <v>11</v>
      </c>
      <c r="H750" s="2" t="n">
        <v>0.192994996905326</v>
      </c>
      <c r="I750" s="2" t="n">
        <v>0.2161543965339651</v>
      </c>
      <c r="J750" s="40" t="inlineStr">
        <is>
          <t>crop and rice measures</t>
        </is>
      </c>
    </row>
    <row r="751" ht="15.75" customHeight="1" s="120">
      <c r="A751" s="2" t="inlineStr">
        <is>
          <t>AGRICULTURE</t>
        </is>
      </c>
      <c r="B751" s="2" t="inlineStr">
        <is>
          <t>RICE</t>
        </is>
      </c>
      <c r="C751" s="2" t="n">
        <v>2025</v>
      </c>
      <c r="D751" s="2" t="inlineStr">
        <is>
          <t>United States</t>
        </is>
      </c>
      <c r="E751" s="2" t="inlineStr">
        <is>
          <t>USA</t>
        </is>
      </c>
      <c r="F751" s="2" t="inlineStr">
        <is>
          <t>Mid-season drainage</t>
        </is>
      </c>
      <c r="G751" s="2" t="n">
        <v>11</v>
      </c>
      <c r="H751" s="2" t="n">
        <v>0.117836996912956</v>
      </c>
      <c r="I751" s="2" t="n">
        <v>0.1319774365425107</v>
      </c>
      <c r="J751" s="40" t="inlineStr">
        <is>
          <t>crop and rice measures</t>
        </is>
      </c>
    </row>
    <row r="752" ht="15.75" customHeight="1" s="120">
      <c r="A752" s="2" t="inlineStr">
        <is>
          <t>AGRICULTURE</t>
        </is>
      </c>
      <c r="B752" s="2" t="inlineStr">
        <is>
          <t>RICE</t>
        </is>
      </c>
      <c r="C752" s="2" t="n">
        <v>2025</v>
      </c>
      <c r="D752" s="2" t="inlineStr">
        <is>
          <t>United States</t>
        </is>
      </c>
      <c r="E752" s="2" t="inlineStr">
        <is>
          <t>USA</t>
        </is>
      </c>
      <c r="F752" s="2" t="inlineStr">
        <is>
          <t>CF with ammonium sulfate fertilizer</t>
        </is>
      </c>
      <c r="G752" s="2" t="n">
        <v>12</v>
      </c>
      <c r="H752" s="2" t="n">
        <v>0.0107500003650784</v>
      </c>
      <c r="I752" s="2" t="n">
        <v>0.01204000040888781</v>
      </c>
      <c r="J752" s="40" t="inlineStr">
        <is>
          <t>crop and rice measures</t>
        </is>
      </c>
    </row>
    <row r="753" ht="15.75" customHeight="1" s="120">
      <c r="A753" s="2" t="inlineStr">
        <is>
          <t>AGRICULTURE</t>
        </is>
      </c>
      <c r="B753" s="2" t="inlineStr">
        <is>
          <t>RICE</t>
        </is>
      </c>
      <c r="C753" s="2" t="n">
        <v>2025</v>
      </c>
      <c r="D753" s="2" t="inlineStr">
        <is>
          <t>United States</t>
        </is>
      </c>
      <c r="E753" s="2" t="inlineStr">
        <is>
          <t>USA</t>
        </is>
      </c>
      <c r="F753" s="2" t="inlineStr">
        <is>
          <t>MD with ammonium sulfate fertilizer</t>
        </is>
      </c>
      <c r="G753" s="2" t="n">
        <v>14</v>
      </c>
      <c r="H753" s="2" t="n">
        <v>0.131650000810623</v>
      </c>
      <c r="I753" s="2" t="n">
        <v>0.1474480009078978</v>
      </c>
      <c r="J753" s="40" t="inlineStr">
        <is>
          <t>crop and rice measures</t>
        </is>
      </c>
    </row>
    <row r="754" ht="15.75" customHeight="1" s="120">
      <c r="A754" s="2" t="inlineStr">
        <is>
          <t>AGRICULTURE</t>
        </is>
      </c>
      <c r="B754" s="2" t="inlineStr">
        <is>
          <t>RICE</t>
        </is>
      </c>
      <c r="C754" s="2" t="n">
        <v>2025</v>
      </c>
      <c r="D754" s="2" t="inlineStr">
        <is>
          <t>United States</t>
        </is>
      </c>
      <c r="E754" s="2" t="inlineStr">
        <is>
          <t>USA</t>
        </is>
      </c>
      <c r="F754" s="2" t="inlineStr">
        <is>
          <t>MD with 10% reduced fertilizer</t>
        </is>
      </c>
      <c r="G754" s="2" t="n">
        <v>14</v>
      </c>
      <c r="H754" s="2" t="n">
        <v>0.119787000119686</v>
      </c>
      <c r="I754" s="2" t="n">
        <v>0.1341614401340483</v>
      </c>
      <c r="J754" s="40" t="inlineStr">
        <is>
          <t>crop and rice measures</t>
        </is>
      </c>
    </row>
    <row r="755" ht="15.75" customHeight="1" s="120">
      <c r="A755" s="2" t="inlineStr">
        <is>
          <t>AGRICULTURE</t>
        </is>
      </c>
      <c r="B755" s="2" t="inlineStr">
        <is>
          <t>RICE</t>
        </is>
      </c>
      <c r="C755" s="2" t="n">
        <v>2025</v>
      </c>
      <c r="D755" s="2" t="inlineStr">
        <is>
          <t>United States</t>
        </is>
      </c>
      <c r="E755" s="2" t="inlineStr">
        <is>
          <t>USA</t>
        </is>
      </c>
      <c r="F755" s="2" t="inlineStr">
        <is>
          <t>Dryland rice with 20% reduced fertilizer</t>
        </is>
      </c>
      <c r="G755" s="2" t="n">
        <v>17</v>
      </c>
      <c r="H755" s="2" t="n">
        <v>0.12687200307846</v>
      </c>
      <c r="I755" s="2" t="n">
        <v>0.1420966434478752</v>
      </c>
      <c r="J755" s="40" t="inlineStr">
        <is>
          <t>crop and rice measures</t>
        </is>
      </c>
    </row>
    <row r="756" ht="15.75" customHeight="1" s="120">
      <c r="A756" s="2" t="inlineStr">
        <is>
          <t>AGRICULTURE</t>
        </is>
      </c>
      <c r="B756" s="2" t="inlineStr">
        <is>
          <t>RICE</t>
        </is>
      </c>
      <c r="C756" s="2" t="n">
        <v>2025</v>
      </c>
      <c r="D756" s="2" t="inlineStr">
        <is>
          <t>United States</t>
        </is>
      </c>
      <c r="E756" s="2" t="inlineStr">
        <is>
          <t>USA</t>
        </is>
      </c>
      <c r="F756" s="2" t="inlineStr">
        <is>
          <t>Dryland rice</t>
        </is>
      </c>
      <c r="G756" s="2" t="n">
        <v>26</v>
      </c>
      <c r="H756" s="2" t="n">
        <v>0.09958600252866739</v>
      </c>
      <c r="I756" s="2" t="n">
        <v>0.1115363228321075</v>
      </c>
      <c r="J756" s="40" t="inlineStr">
        <is>
          <t>crop and rice measures</t>
        </is>
      </c>
    </row>
    <row r="757" ht="15.75" customHeight="1" s="120">
      <c r="A757" s="2" t="inlineStr">
        <is>
          <t>AGRICULTURE</t>
        </is>
      </c>
      <c r="B757" s="2" t="inlineStr">
        <is>
          <t>RICE</t>
        </is>
      </c>
      <c r="C757" s="2" t="n">
        <v>2025</v>
      </c>
      <c r="D757" s="2" t="inlineStr">
        <is>
          <t>United States</t>
        </is>
      </c>
      <c r="E757" s="2" t="inlineStr">
        <is>
          <t>USA</t>
        </is>
      </c>
      <c r="F757" s="2" t="inlineStr">
        <is>
          <t>MD with 20% reduced fertilizer</t>
        </is>
      </c>
      <c r="G757" s="2" t="n">
        <v>31</v>
      </c>
      <c r="H757" s="2" t="n">
        <v>0.122261002659797</v>
      </c>
      <c r="I757" s="2" t="n">
        <v>0.1369323229789726</v>
      </c>
      <c r="J757" s="40" t="inlineStr">
        <is>
          <t>crop and rice measures</t>
        </is>
      </c>
    </row>
    <row r="758" ht="15.75" customHeight="1" s="120">
      <c r="A758" s="2" t="inlineStr">
        <is>
          <t>AGRICULTURE</t>
        </is>
      </c>
      <c r="B758" s="2" t="inlineStr">
        <is>
          <t>RICE</t>
        </is>
      </c>
      <c r="C758" s="2" t="n">
        <v>2025</v>
      </c>
      <c r="D758" s="2" t="inlineStr">
        <is>
          <t>United States</t>
        </is>
      </c>
      <c r="E758" s="2" t="inlineStr">
        <is>
          <t>USA</t>
        </is>
      </c>
      <c r="F758" s="2" t="inlineStr">
        <is>
          <t>Dry-Seeding with 20% reduced fertilizer</t>
        </is>
      </c>
      <c r="G758" s="2" t="n">
        <v>39</v>
      </c>
      <c r="H758" s="2" t="n">
        <v>0.0523700006306171</v>
      </c>
      <c r="I758" s="2" t="n">
        <v>0.05865440070629116</v>
      </c>
      <c r="J758" s="40" t="inlineStr">
        <is>
          <t>crop and rice measures</t>
        </is>
      </c>
    </row>
    <row r="759" ht="15.75" customHeight="1" s="120">
      <c r="A759" s="2" t="inlineStr">
        <is>
          <t>AGRICULTURE</t>
        </is>
      </c>
      <c r="B759" s="2" t="inlineStr">
        <is>
          <t>RICE</t>
        </is>
      </c>
      <c r="C759" s="2" t="n">
        <v>2025</v>
      </c>
      <c r="D759" s="2" t="inlineStr">
        <is>
          <t>United States</t>
        </is>
      </c>
      <c r="E759" s="2" t="inlineStr">
        <is>
          <t>USA</t>
        </is>
      </c>
      <c r="F759" s="2" t="inlineStr">
        <is>
          <t>CF with nitrification inhibitor fertilizer</t>
        </is>
      </c>
      <c r="G759" s="2" t="n">
        <v>53</v>
      </c>
      <c r="H759" s="2" t="n">
        <v>0.013420999981463</v>
      </c>
      <c r="I759" s="2" t="n">
        <v>0.01503151997923856</v>
      </c>
      <c r="J759" s="40" t="inlineStr">
        <is>
          <t>crop and rice measures</t>
        </is>
      </c>
    </row>
    <row r="760" ht="15.75" customHeight="1" s="120">
      <c r="A760" s="2" t="inlineStr">
        <is>
          <t>AGRICULTURE</t>
        </is>
      </c>
      <c r="B760" s="2" t="inlineStr">
        <is>
          <t>RICE</t>
        </is>
      </c>
      <c r="C760" s="2" t="n">
        <v>2025</v>
      </c>
      <c r="D760" s="2" t="inlineStr">
        <is>
          <t>United States</t>
        </is>
      </c>
      <c r="E760" s="2" t="inlineStr">
        <is>
          <t>USA</t>
        </is>
      </c>
      <c r="F760" s="2" t="inlineStr">
        <is>
          <t>MD with slow release fertilizer</t>
        </is>
      </c>
      <c r="G760" s="2" t="n">
        <v>53</v>
      </c>
      <c r="H760" s="2" t="n">
        <v>0.160280004143714</v>
      </c>
      <c r="I760" s="2" t="n">
        <v>0.1795136046409597</v>
      </c>
      <c r="J760" s="40" t="inlineStr">
        <is>
          <t>crop and rice measures</t>
        </is>
      </c>
    </row>
    <row r="761" ht="15.75" customHeight="1" s="120">
      <c r="A761" s="2" t="inlineStr">
        <is>
          <t>AGRICULTURE</t>
        </is>
      </c>
      <c r="B761" s="2" t="inlineStr">
        <is>
          <t>RICE</t>
        </is>
      </c>
      <c r="C761" s="2" t="n">
        <v>2025</v>
      </c>
      <c r="D761" s="2" t="inlineStr">
        <is>
          <t>United States</t>
        </is>
      </c>
      <c r="E761" s="2" t="inlineStr">
        <is>
          <t>USA</t>
        </is>
      </c>
      <c r="F761" s="2" t="inlineStr">
        <is>
          <t>MD with nitrification inhibitor fertilizer</t>
        </is>
      </c>
      <c r="G761" s="2" t="n">
        <v>61</v>
      </c>
      <c r="H761" s="2" t="n">
        <v>0.0559160001575947</v>
      </c>
      <c r="I761" s="2" t="n">
        <v>0.06262592017650608</v>
      </c>
      <c r="J761" s="40" t="inlineStr">
        <is>
          <t>crop and rice measures</t>
        </is>
      </c>
    </row>
    <row r="762" ht="15.75" customHeight="1" s="120">
      <c r="A762" s="2" t="inlineStr">
        <is>
          <t>AGRICULTURE</t>
        </is>
      </c>
      <c r="B762" s="2" t="inlineStr">
        <is>
          <t>RICE</t>
        </is>
      </c>
      <c r="C762" s="2" t="n">
        <v>2025</v>
      </c>
      <c r="D762" s="2" t="inlineStr">
        <is>
          <t>United States</t>
        </is>
      </c>
      <c r="E762" s="2" t="inlineStr">
        <is>
          <t>USA</t>
        </is>
      </c>
      <c r="F762" s="2" t="inlineStr">
        <is>
          <t>AWD with nitrification inhibitor</t>
        </is>
      </c>
      <c r="G762" s="2" t="n">
        <v>70</v>
      </c>
      <c r="H762" s="2" t="n">
        <v>0.306057006120681</v>
      </c>
      <c r="I762" s="2" t="n">
        <v>0.3427838468551627</v>
      </c>
      <c r="J762" s="40" t="inlineStr">
        <is>
          <t>crop and rice measures</t>
        </is>
      </c>
    </row>
    <row r="763" ht="15.75" customHeight="1" s="120">
      <c r="A763" s="2" t="inlineStr">
        <is>
          <t>AGRICULTURE</t>
        </is>
      </c>
      <c r="B763" s="2" t="inlineStr">
        <is>
          <t>RICE</t>
        </is>
      </c>
      <c r="C763" s="2" t="n">
        <v>2025</v>
      </c>
      <c r="D763" s="2" t="inlineStr">
        <is>
          <t>United States</t>
        </is>
      </c>
      <c r="E763" s="2" t="inlineStr">
        <is>
          <t>USA</t>
        </is>
      </c>
      <c r="F763" s="2" t="inlineStr">
        <is>
          <t>MD with auto-fertilization</t>
        </is>
      </c>
      <c r="G763" s="2" t="n">
        <v>81</v>
      </c>
      <c r="H763" s="2" t="n">
        <v>0.038612999022007</v>
      </c>
      <c r="I763" s="2" t="n">
        <v>0.04324655890464785</v>
      </c>
      <c r="J763" s="40" t="inlineStr">
        <is>
          <t>crop and rice measures</t>
        </is>
      </c>
    </row>
    <row r="764" ht="15.75" customHeight="1" s="120">
      <c r="A764" s="2" t="inlineStr">
        <is>
          <t>AGRICULTURE</t>
        </is>
      </c>
      <c r="B764" s="2" t="inlineStr">
        <is>
          <t>RICE</t>
        </is>
      </c>
      <c r="C764" s="2" t="n">
        <v>2025</v>
      </c>
      <c r="D764" s="2" t="inlineStr">
        <is>
          <t>United States</t>
        </is>
      </c>
      <c r="E764" s="2" t="inlineStr">
        <is>
          <t>USA</t>
        </is>
      </c>
      <c r="F764" s="2" t="inlineStr">
        <is>
          <t>MD with 30% reduced fertilizer</t>
        </is>
      </c>
      <c r="G764" s="2" t="n">
        <v>82</v>
      </c>
      <c r="H764" s="2" t="n">
        <v>0.124059997498989</v>
      </c>
      <c r="I764" s="2" t="n">
        <v>0.1389471971988677</v>
      </c>
      <c r="J764" s="40" t="inlineStr">
        <is>
          <t>crop and rice measures</t>
        </is>
      </c>
    </row>
    <row r="765" ht="15.75" customHeight="1" s="120">
      <c r="A765" s="2" t="inlineStr">
        <is>
          <t>AGRICULTURE</t>
        </is>
      </c>
      <c r="B765" s="2" t="inlineStr">
        <is>
          <t>RICE</t>
        </is>
      </c>
      <c r="C765" s="2" t="n">
        <v>2025</v>
      </c>
      <c r="D765" s="2" t="inlineStr">
        <is>
          <t>United States</t>
        </is>
      </c>
      <c r="E765" s="2" t="inlineStr">
        <is>
          <t>USA</t>
        </is>
      </c>
      <c r="F765" s="2" t="inlineStr">
        <is>
          <t>MD with ammonium sulfate fertilizer</t>
        </is>
      </c>
      <c r="G765" s="2" t="n">
        <v>83</v>
      </c>
      <c r="H765" s="2" t="n">
        <v>0.0417199991643429</v>
      </c>
      <c r="I765" s="2" t="n">
        <v>0.04672639906406405</v>
      </c>
      <c r="J765" s="40" t="inlineStr">
        <is>
          <t>crop and rice measures</t>
        </is>
      </c>
    </row>
    <row r="766" ht="15.75" customHeight="1" s="120">
      <c r="A766" s="2" t="inlineStr">
        <is>
          <t>AGRICULTURE</t>
        </is>
      </c>
      <c r="B766" s="2" t="inlineStr">
        <is>
          <t>RICE</t>
        </is>
      </c>
      <c r="C766" s="2" t="n">
        <v>2025</v>
      </c>
      <c r="D766" s="2" t="inlineStr">
        <is>
          <t>United States</t>
        </is>
      </c>
      <c r="E766" s="2" t="inlineStr">
        <is>
          <t>USA</t>
        </is>
      </c>
      <c r="F766" s="2" t="inlineStr">
        <is>
          <t>Mid-season drainage</t>
        </is>
      </c>
      <c r="G766" s="2" t="n">
        <v>86</v>
      </c>
      <c r="H766" s="2" t="n">
        <v>0.0387890003621578</v>
      </c>
      <c r="I766" s="2" t="n">
        <v>0.04344368040561674</v>
      </c>
      <c r="J766" s="40" t="inlineStr">
        <is>
          <t>crop and rice measures</t>
        </is>
      </c>
    </row>
    <row r="767" ht="15.75" customHeight="1" s="120">
      <c r="A767" s="2" t="inlineStr">
        <is>
          <t>AGRICULTURE</t>
        </is>
      </c>
      <c r="B767" s="2" t="inlineStr">
        <is>
          <t>RICE</t>
        </is>
      </c>
      <c r="C767" s="2" t="n">
        <v>2025</v>
      </c>
      <c r="D767" s="2" t="inlineStr">
        <is>
          <t>United States</t>
        </is>
      </c>
      <c r="E767" s="2" t="inlineStr">
        <is>
          <t>USA</t>
        </is>
      </c>
      <c r="F767" s="2" t="inlineStr">
        <is>
          <t>MD with 10% reduced fertilizer</t>
        </is>
      </c>
      <c r="G767" s="2" t="n">
        <v>89</v>
      </c>
      <c r="H767" s="2" t="n">
        <v>0.0385599993169308</v>
      </c>
      <c r="I767" s="2" t="n">
        <v>0.0431871992349625</v>
      </c>
      <c r="J767" s="40" t="inlineStr">
        <is>
          <t>crop and rice measures</t>
        </is>
      </c>
    </row>
    <row r="768" ht="15.75" customHeight="1" s="120">
      <c r="A768" s="2" t="inlineStr">
        <is>
          <t>AGRICULTURE</t>
        </is>
      </c>
      <c r="B768" s="2" t="inlineStr">
        <is>
          <t>RICE</t>
        </is>
      </c>
      <c r="C768" s="2" t="n">
        <v>2025</v>
      </c>
      <c r="D768" s="2" t="inlineStr">
        <is>
          <t>United States</t>
        </is>
      </c>
      <c r="E768" s="2" t="inlineStr">
        <is>
          <t>USA</t>
        </is>
      </c>
      <c r="F768" s="2" t="inlineStr">
        <is>
          <t>Alternate wetting &amp; drying</t>
        </is>
      </c>
      <c r="G768" s="2" t="n">
        <v>97</v>
      </c>
      <c r="H768" s="2" t="n">
        <v>0.240033000707626</v>
      </c>
      <c r="I768" s="2" t="n">
        <v>0.2688369607925412</v>
      </c>
      <c r="J768" s="40" t="inlineStr">
        <is>
          <t>crop and rice measures</t>
        </is>
      </c>
    </row>
    <row r="769" ht="15.75" customHeight="1" s="120">
      <c r="A769" s="2" t="inlineStr">
        <is>
          <t>AGRICULTURE</t>
        </is>
      </c>
      <c r="B769" s="2" t="inlineStr">
        <is>
          <t>RICE</t>
        </is>
      </c>
      <c r="C769" s="2" t="n">
        <v>2025</v>
      </c>
      <c r="D769" s="2" t="inlineStr">
        <is>
          <t>United States</t>
        </is>
      </c>
      <c r="E769" s="2" t="inlineStr">
        <is>
          <t>USA</t>
        </is>
      </c>
      <c r="F769" s="2" t="inlineStr">
        <is>
          <t>MD with no till</t>
        </is>
      </c>
      <c r="G769" s="2" t="n">
        <v>97</v>
      </c>
      <c r="H769" s="2" t="n">
        <v>0.0229880008846521</v>
      </c>
      <c r="I769" s="2" t="n">
        <v>0.02574656099081036</v>
      </c>
      <c r="J769" s="40" t="inlineStr">
        <is>
          <t>crop and rice measures</t>
        </is>
      </c>
    </row>
    <row r="770" ht="15.75" customHeight="1" s="120">
      <c r="A770" s="2" t="inlineStr">
        <is>
          <t>AGRICULTURE</t>
        </is>
      </c>
      <c r="B770" s="2" t="inlineStr">
        <is>
          <t>RICE</t>
        </is>
      </c>
      <c r="C770" s="2" t="n">
        <v>2025</v>
      </c>
      <c r="D770" s="2" t="inlineStr">
        <is>
          <t>United States</t>
        </is>
      </c>
      <c r="E770" s="2" t="inlineStr">
        <is>
          <t>USA</t>
        </is>
      </c>
      <c r="F770" s="2" t="inlineStr">
        <is>
          <t>CF with slow release fertilizer</t>
        </is>
      </c>
      <c r="G770" s="2" t="n">
        <v>98</v>
      </c>
      <c r="H770" s="2" t="n">
        <v>0.0268810000270605</v>
      </c>
      <c r="I770" s="2" t="n">
        <v>0.03010672003030776</v>
      </c>
      <c r="J770" s="40" t="inlineStr">
        <is>
          <t>crop and rice measures</t>
        </is>
      </c>
    </row>
    <row r="771" ht="15.75" customHeight="1" s="120">
      <c r="A771" s="2" t="inlineStr">
        <is>
          <t>AGRICULTURE</t>
        </is>
      </c>
      <c r="B771" s="2" t="inlineStr">
        <is>
          <t>RICE</t>
        </is>
      </c>
      <c r="C771" s="2" t="n">
        <v>2025</v>
      </c>
      <c r="D771" s="2" t="inlineStr">
        <is>
          <t>United States</t>
        </is>
      </c>
      <c r="E771" s="2" t="inlineStr">
        <is>
          <t>USA</t>
        </is>
      </c>
      <c r="F771" s="2" t="inlineStr">
        <is>
          <t>MD with 20% reduced fertilizer</t>
        </is>
      </c>
      <c r="G771" s="2" t="n">
        <v>108</v>
      </c>
      <c r="H771" s="2" t="n">
        <v>0.0374949984252453</v>
      </c>
      <c r="I771" s="2" t="n">
        <v>0.04199439823627474</v>
      </c>
      <c r="J771" s="40" t="inlineStr">
        <is>
          <t>crop and rice measures</t>
        </is>
      </c>
    </row>
    <row r="772" ht="15.75" customHeight="1" s="120">
      <c r="A772" s="2" t="inlineStr">
        <is>
          <t>AGRICULTURE</t>
        </is>
      </c>
      <c r="B772" s="2" t="inlineStr">
        <is>
          <t>RICE</t>
        </is>
      </c>
      <c r="C772" s="2" t="n">
        <v>2025</v>
      </c>
      <c r="D772" s="2" t="inlineStr">
        <is>
          <t>United States</t>
        </is>
      </c>
      <c r="E772" s="2" t="inlineStr">
        <is>
          <t>USA</t>
        </is>
      </c>
      <c r="F772" s="2" t="inlineStr">
        <is>
          <t>AWD with slow release</t>
        </is>
      </c>
      <c r="G772" s="2" t="n">
        <v>108</v>
      </c>
      <c r="H772" s="2" t="n">
        <v>0.208700001239776</v>
      </c>
      <c r="I772" s="2" t="n">
        <v>0.2337440013885491</v>
      </c>
      <c r="J772" s="40" t="inlineStr">
        <is>
          <t>crop and rice measures</t>
        </is>
      </c>
    </row>
    <row r="773" ht="15.75" customHeight="1" s="120">
      <c r="A773" s="2" t="inlineStr">
        <is>
          <t>AGRICULTURE</t>
        </is>
      </c>
      <c r="B773" s="2" t="inlineStr">
        <is>
          <t>RICE</t>
        </is>
      </c>
      <c r="C773" s="2" t="n">
        <v>2025</v>
      </c>
      <c r="D773" s="2" t="inlineStr">
        <is>
          <t>United States</t>
        </is>
      </c>
      <c r="E773" s="2" t="inlineStr">
        <is>
          <t>USA</t>
        </is>
      </c>
      <c r="F773" s="2" t="inlineStr">
        <is>
          <t>MD with slow release fertilizer</t>
        </is>
      </c>
      <c r="G773" s="2" t="n">
        <v>119</v>
      </c>
      <c r="H773" s="2" t="n">
        <v>0.0446470007300377</v>
      </c>
      <c r="I773" s="2" t="n">
        <v>0.05000464081764223</v>
      </c>
      <c r="J773" s="40" t="inlineStr">
        <is>
          <t>crop and rice measures</t>
        </is>
      </c>
    </row>
    <row r="774" ht="15.75" customHeight="1" s="120">
      <c r="A774" s="2" t="inlineStr">
        <is>
          <t>AGRICULTURE</t>
        </is>
      </c>
      <c r="B774" s="2" t="inlineStr">
        <is>
          <t>RICE</t>
        </is>
      </c>
      <c r="C774" s="2" t="n">
        <v>2025</v>
      </c>
      <c r="D774" s="2" t="inlineStr">
        <is>
          <t>United States</t>
        </is>
      </c>
      <c r="E774" s="2" t="inlineStr">
        <is>
          <t>USA</t>
        </is>
      </c>
      <c r="F774" s="2" t="inlineStr">
        <is>
          <t>AWD with nitrification inhibitor</t>
        </is>
      </c>
      <c r="G774" s="2" t="n">
        <v>131</v>
      </c>
      <c r="H774" s="2" t="n">
        <v>0.0698309987783432</v>
      </c>
      <c r="I774" s="2" t="n">
        <v>0.07821071863174439</v>
      </c>
      <c r="J774" s="40" t="inlineStr">
        <is>
          <t>crop and rice measures</t>
        </is>
      </c>
    </row>
    <row r="775" ht="15.75" customHeight="1" s="120">
      <c r="A775" s="2" t="inlineStr">
        <is>
          <t>AGRICULTURE</t>
        </is>
      </c>
      <c r="B775" s="2" t="inlineStr">
        <is>
          <t>RICE</t>
        </is>
      </c>
      <c r="C775" s="2" t="n">
        <v>2025</v>
      </c>
      <c r="D775" s="2" t="inlineStr">
        <is>
          <t>United States</t>
        </is>
      </c>
      <c r="E775" s="2" t="inlineStr">
        <is>
          <t>USA</t>
        </is>
      </c>
      <c r="F775" s="2" t="inlineStr">
        <is>
          <t>CF with slow release fertilizer</t>
        </is>
      </c>
      <c r="G775" s="2" t="n">
        <v>164</v>
      </c>
      <c r="H775" s="2" t="n">
        <v>0.0189650002866983</v>
      </c>
      <c r="I775" s="2" t="n">
        <v>0.0212408003211021</v>
      </c>
      <c r="J775" s="40" t="inlineStr">
        <is>
          <t>crop and rice measures</t>
        </is>
      </c>
    </row>
    <row r="776" ht="15.75" customHeight="1" s="120">
      <c r="A776" s="2" t="inlineStr">
        <is>
          <t>AGRICULTURE</t>
        </is>
      </c>
      <c r="B776" s="2" t="inlineStr">
        <is>
          <t>RICE</t>
        </is>
      </c>
      <c r="C776" s="2" t="n">
        <v>2025</v>
      </c>
      <c r="D776" s="2" t="inlineStr">
        <is>
          <t>United States</t>
        </is>
      </c>
      <c r="E776" s="2" t="inlineStr">
        <is>
          <t>USA</t>
        </is>
      </c>
      <c r="F776" s="2" t="inlineStr">
        <is>
          <t>MD with 30% reduced fertilizer</t>
        </is>
      </c>
      <c r="G776" s="2" t="n">
        <v>174</v>
      </c>
      <c r="H776" s="2" t="n">
        <v>0.0339820012450218</v>
      </c>
      <c r="I776" s="2" t="n">
        <v>0.03805984139442442</v>
      </c>
      <c r="J776" s="40" t="inlineStr">
        <is>
          <t>crop and rice measures</t>
        </is>
      </c>
    </row>
    <row r="777" ht="15.75" customHeight="1" s="120">
      <c r="A777" s="2" t="inlineStr">
        <is>
          <t>AGRICULTURE</t>
        </is>
      </c>
      <c r="B777" s="2" t="inlineStr">
        <is>
          <t>RICE</t>
        </is>
      </c>
      <c r="C777" s="2" t="n">
        <v>2025</v>
      </c>
      <c r="D777" s="2" t="inlineStr">
        <is>
          <t>United States</t>
        </is>
      </c>
      <c r="E777" s="2" t="inlineStr">
        <is>
          <t>USA</t>
        </is>
      </c>
      <c r="F777" s="2" t="inlineStr">
        <is>
          <t>Alternate wetting &amp; drying</t>
        </is>
      </c>
      <c r="G777" s="2" t="n">
        <v>183</v>
      </c>
      <c r="H777" s="2" t="n">
        <v>0.0532299987971783</v>
      </c>
      <c r="I777" s="2" t="n">
        <v>0.05961759865283971</v>
      </c>
      <c r="J777" s="40" t="inlineStr">
        <is>
          <t>crop and rice measures</t>
        </is>
      </c>
    </row>
    <row r="778" ht="15.75" customHeight="1" s="120">
      <c r="A778" s="2" t="inlineStr">
        <is>
          <t>AGRICULTURE</t>
        </is>
      </c>
      <c r="B778" s="2" t="inlineStr">
        <is>
          <t>RICE</t>
        </is>
      </c>
      <c r="C778" s="2" t="n">
        <v>2025</v>
      </c>
      <c r="D778" s="2" t="inlineStr">
        <is>
          <t>United States</t>
        </is>
      </c>
      <c r="E778" s="2" t="inlineStr">
        <is>
          <t>USA</t>
        </is>
      </c>
      <c r="F778" s="2" t="inlineStr">
        <is>
          <t>AWD with slow release</t>
        </is>
      </c>
      <c r="G778" s="2" t="n">
        <v>199</v>
      </c>
      <c r="H778" s="2" t="n">
        <v>0.0477590002119541</v>
      </c>
      <c r="I778" s="2" t="n">
        <v>0.0534900802373886</v>
      </c>
      <c r="J778" s="40" t="inlineStr">
        <is>
          <t>crop and rice measures</t>
        </is>
      </c>
    </row>
    <row r="779" ht="15.75" customHeight="1" s="120">
      <c r="A779" s="2" t="inlineStr">
        <is>
          <t>AGRICULTURE</t>
        </is>
      </c>
      <c r="B779" s="2" t="inlineStr">
        <is>
          <t>RICE</t>
        </is>
      </c>
      <c r="C779" s="2" t="n">
        <v>2025</v>
      </c>
      <c r="D779" s="2" t="inlineStr">
        <is>
          <t>United States</t>
        </is>
      </c>
      <c r="E779" s="2" t="inlineStr">
        <is>
          <t>USA</t>
        </is>
      </c>
      <c r="F779" s="2" t="inlineStr">
        <is>
          <t>MD with dry seeding</t>
        </is>
      </c>
      <c r="G779" s="2" t="n">
        <v>205</v>
      </c>
      <c r="H779" s="2" t="n">
        <v>0.0787549987435341</v>
      </c>
      <c r="I779" s="2" t="n">
        <v>0.0882055985927582</v>
      </c>
      <c r="J779" s="40" t="inlineStr">
        <is>
          <t>crop and rice measures</t>
        </is>
      </c>
    </row>
    <row r="780" ht="15.75" customHeight="1" s="120">
      <c r="A780" s="2" t="inlineStr">
        <is>
          <t>AGRICULTURE</t>
        </is>
      </c>
      <c r="B780" s="2" t="inlineStr">
        <is>
          <t>RICE</t>
        </is>
      </c>
      <c r="C780" s="2" t="n">
        <v>2025</v>
      </c>
      <c r="D780" s="2" t="inlineStr">
        <is>
          <t>United States</t>
        </is>
      </c>
      <c r="E780" s="2" t="inlineStr">
        <is>
          <t>USA</t>
        </is>
      </c>
      <c r="F780" s="2" t="inlineStr">
        <is>
          <t>Dry-Seeding with 20% reduced fertilizer</t>
        </is>
      </c>
      <c r="G780" s="2" t="n">
        <v>259</v>
      </c>
      <c r="H780" s="2" t="n">
        <v>0.0192120000720024</v>
      </c>
      <c r="I780" s="2" t="n">
        <v>0.02151744008064269</v>
      </c>
      <c r="J780" s="40" t="inlineStr">
        <is>
          <t>crop and rice measures</t>
        </is>
      </c>
    </row>
    <row r="781" ht="15.75" customHeight="1" s="120">
      <c r="A781" s="2" t="inlineStr">
        <is>
          <t>AGRICULTURE</t>
        </is>
      </c>
      <c r="B781" s="2" t="inlineStr">
        <is>
          <t>RICE</t>
        </is>
      </c>
      <c r="C781" s="2" t="n">
        <v>2025</v>
      </c>
      <c r="D781" s="2" t="inlineStr">
        <is>
          <t>United States</t>
        </is>
      </c>
      <c r="E781" s="2" t="inlineStr">
        <is>
          <t>USA</t>
        </is>
      </c>
      <c r="F781" s="2" t="inlineStr">
        <is>
          <t>MD with dry seeding</t>
        </is>
      </c>
      <c r="G781" s="2" t="n">
        <v>331</v>
      </c>
      <c r="H781" s="2" t="n">
        <v>0.0226860009133816</v>
      </c>
      <c r="I781" s="2" t="n">
        <v>0.02540832102298739</v>
      </c>
      <c r="J781" s="40" t="inlineStr">
        <is>
          <t>crop and rice measures</t>
        </is>
      </c>
    </row>
    <row r="782" ht="15.75" customHeight="1" s="120">
      <c r="A782" s="2" t="inlineStr">
        <is>
          <t>AGRICULTURE</t>
        </is>
      </c>
      <c r="B782" s="2" t="inlineStr">
        <is>
          <t>RICE</t>
        </is>
      </c>
      <c r="C782" s="2" t="n">
        <v>2025</v>
      </c>
      <c r="D782" s="2" t="inlineStr">
        <is>
          <t>United States</t>
        </is>
      </c>
      <c r="E782" s="2" t="inlineStr">
        <is>
          <t>USA</t>
        </is>
      </c>
      <c r="F782" s="2" t="inlineStr">
        <is>
          <t>MD with 100% residue incorporation</t>
        </is>
      </c>
      <c r="G782" s="2" t="n">
        <v>385</v>
      </c>
      <c r="H782" s="2" t="n">
        <v>0.008948000147938701</v>
      </c>
      <c r="I782" s="2" t="n">
        <v>0.01002176016569135</v>
      </c>
      <c r="J782" s="40" t="inlineStr">
        <is>
          <t>crop and rice measures</t>
        </is>
      </c>
    </row>
    <row r="783" ht="15.75" customHeight="1" s="120">
      <c r="A783" s="2" t="inlineStr">
        <is>
          <t>AGRICULTURE</t>
        </is>
      </c>
      <c r="B783" s="2" t="inlineStr">
        <is>
          <t>RICE</t>
        </is>
      </c>
      <c r="C783" s="2" t="n">
        <v>2025</v>
      </c>
      <c r="D783" s="2" t="inlineStr">
        <is>
          <t>United States</t>
        </is>
      </c>
      <c r="E783" s="2" t="inlineStr">
        <is>
          <t>USA</t>
        </is>
      </c>
      <c r="F783" s="2" t="inlineStr">
        <is>
          <t>Dry-Seeding</t>
        </is>
      </c>
      <c r="G783" s="2" t="n">
        <v>456</v>
      </c>
      <c r="H783" s="2" t="n">
        <v>0.0095739997923374</v>
      </c>
      <c r="I783" s="2" t="n">
        <v>0.01072287976741789</v>
      </c>
      <c r="J783" s="40" t="inlineStr">
        <is>
          <t>crop and rice measures</t>
        </is>
      </c>
    </row>
    <row r="784" ht="15.75" customHeight="1" s="120">
      <c r="A784" s="2" t="inlineStr">
        <is>
          <t>AGRICULTURE</t>
        </is>
      </c>
      <c r="B784" s="2" t="inlineStr">
        <is>
          <t>RICE</t>
        </is>
      </c>
      <c r="C784" s="2" t="n">
        <v>2025</v>
      </c>
      <c r="D784" s="2" t="inlineStr">
        <is>
          <t>United States</t>
        </is>
      </c>
      <c r="E784" s="2" t="inlineStr">
        <is>
          <t>USA</t>
        </is>
      </c>
      <c r="F784" s="2" t="inlineStr">
        <is>
          <t>Dry-Seeding</t>
        </is>
      </c>
      <c r="G784" s="2" t="n">
        <v>100000</v>
      </c>
      <c r="H784" s="54" t="n">
        <v>1e-12</v>
      </c>
      <c r="I784" s="2" t="n">
        <v>1.12e-12</v>
      </c>
      <c r="J784" s="40" t="inlineStr">
        <is>
          <t>crop and rice measures</t>
        </is>
      </c>
    </row>
    <row r="785" ht="15.75" customHeight="1" s="120">
      <c r="A785" s="2" t="inlineStr">
        <is>
          <t>AGRICULTURE</t>
        </is>
      </c>
      <c r="B785" s="2" t="inlineStr">
        <is>
          <t>RICE</t>
        </is>
      </c>
      <c r="C785" s="2" t="n">
        <v>2030</v>
      </c>
      <c r="D785" s="2" t="inlineStr">
        <is>
          <t>United States</t>
        </is>
      </c>
      <c r="E785" s="2" t="inlineStr">
        <is>
          <t>USA</t>
        </is>
      </c>
      <c r="F785" s="2" t="inlineStr">
        <is>
          <t>MD with no till</t>
        </is>
      </c>
      <c r="G785" s="2" t="n">
        <v>-100000</v>
      </c>
      <c r="H785" s="2" t="n">
        <v>0</v>
      </c>
      <c r="I785" s="2" t="n">
        <v>0</v>
      </c>
      <c r="J785" s="40" t="inlineStr">
        <is>
          <t>crop and rice measures</t>
        </is>
      </c>
    </row>
    <row r="786" ht="15.75" customHeight="1" s="120">
      <c r="A786" s="2" t="inlineStr">
        <is>
          <t>AGRICULTURE</t>
        </is>
      </c>
      <c r="B786" s="2" t="inlineStr">
        <is>
          <t>RICE</t>
        </is>
      </c>
      <c r="C786" s="2" t="n">
        <v>2030</v>
      </c>
      <c r="D786" s="2" t="inlineStr">
        <is>
          <t>United States</t>
        </is>
      </c>
      <c r="E786" s="2" t="inlineStr">
        <is>
          <t>USA</t>
        </is>
      </c>
      <c r="F786" s="2" t="inlineStr">
        <is>
          <t>MD with no till</t>
        </is>
      </c>
      <c r="G786" s="2" t="n">
        <v>-49</v>
      </c>
      <c r="H786" s="2" t="n">
        <v>0.041983000934124</v>
      </c>
      <c r="I786" s="2" t="n">
        <v>0.04702096104621888</v>
      </c>
      <c r="J786" s="40" t="inlineStr">
        <is>
          <t>crop and rice measures</t>
        </is>
      </c>
    </row>
    <row r="787" ht="15.75" customHeight="1" s="120">
      <c r="A787" s="2" t="inlineStr">
        <is>
          <t>AGRICULTURE</t>
        </is>
      </c>
      <c r="B787" s="2" t="inlineStr">
        <is>
          <t>RICE</t>
        </is>
      </c>
      <c r="C787" s="2" t="n">
        <v>2030</v>
      </c>
      <c r="D787" s="2" t="inlineStr">
        <is>
          <t>United States</t>
        </is>
      </c>
      <c r="E787" s="2" t="inlineStr">
        <is>
          <t>USA</t>
        </is>
      </c>
      <c r="F787" s="2" t="inlineStr">
        <is>
          <t>MD with no till</t>
        </is>
      </c>
      <c r="G787" s="2" t="n">
        <v>-49</v>
      </c>
      <c r="H787" s="2" t="n">
        <v>0</v>
      </c>
      <c r="I787" s="2" t="n">
        <v>0</v>
      </c>
      <c r="J787" s="40" t="inlineStr">
        <is>
          <t>crop and rice measures</t>
        </is>
      </c>
    </row>
    <row r="788" ht="15.75" customHeight="1" s="120">
      <c r="A788" s="2" t="inlineStr">
        <is>
          <t>AGRICULTURE</t>
        </is>
      </c>
      <c r="B788" s="2" t="inlineStr">
        <is>
          <t>RICE</t>
        </is>
      </c>
      <c r="C788" s="2" t="n">
        <v>2030</v>
      </c>
      <c r="D788" s="2" t="inlineStr">
        <is>
          <t>United States</t>
        </is>
      </c>
      <c r="E788" s="2" t="inlineStr">
        <is>
          <t>USA</t>
        </is>
      </c>
      <c r="F788" s="2" t="inlineStr">
        <is>
          <t>Dryland rice</t>
        </is>
      </c>
      <c r="G788" s="2" t="n">
        <v>-15</v>
      </c>
      <c r="H788" s="2" t="n">
        <v>0.386081993579864</v>
      </c>
      <c r="I788" s="2" t="n">
        <v>0.4324118328094477</v>
      </c>
      <c r="J788" s="40" t="inlineStr">
        <is>
          <t>crop and rice measures</t>
        </is>
      </c>
    </row>
    <row r="789" ht="15.75" customHeight="1" s="120">
      <c r="A789" s="2" t="inlineStr">
        <is>
          <t>AGRICULTURE</t>
        </is>
      </c>
      <c r="B789" s="2" t="inlineStr">
        <is>
          <t>RICE</t>
        </is>
      </c>
      <c r="C789" s="2" t="n">
        <v>2030</v>
      </c>
      <c r="D789" s="2" t="inlineStr">
        <is>
          <t>United States</t>
        </is>
      </c>
      <c r="E789" s="2" t="inlineStr">
        <is>
          <t>USA</t>
        </is>
      </c>
      <c r="F789" s="2" t="inlineStr">
        <is>
          <t>Dryland rice with 20% reduced fertilizer</t>
        </is>
      </c>
      <c r="G789" s="2" t="n">
        <v>-15</v>
      </c>
      <c r="H789" s="2" t="n">
        <v>0.517428994178772</v>
      </c>
      <c r="I789" s="2" t="n">
        <v>0.5795204734802246</v>
      </c>
      <c r="J789" s="40" t="inlineStr">
        <is>
          <t>crop and rice measures</t>
        </is>
      </c>
    </row>
    <row r="790" ht="15.75" customHeight="1" s="120">
      <c r="A790" s="2" t="inlineStr">
        <is>
          <t>AGRICULTURE</t>
        </is>
      </c>
      <c r="B790" s="2" t="inlineStr">
        <is>
          <t>RICE</t>
        </is>
      </c>
      <c r="C790" s="2" t="n">
        <v>2030</v>
      </c>
      <c r="D790" s="2" t="inlineStr">
        <is>
          <t>United States</t>
        </is>
      </c>
      <c r="E790" s="2" t="inlineStr">
        <is>
          <t>USA</t>
        </is>
      </c>
      <c r="F790" s="2" t="inlineStr">
        <is>
          <t>MD with auto-fertilization</t>
        </is>
      </c>
      <c r="G790" s="2" t="n">
        <v>6</v>
      </c>
      <c r="H790" s="2" t="n">
        <v>0.121118001639843</v>
      </c>
      <c r="I790" s="2" t="n">
        <v>0.1356521618366242</v>
      </c>
      <c r="J790" s="40" t="inlineStr">
        <is>
          <t>crop and rice measures</t>
        </is>
      </c>
    </row>
    <row r="791" ht="15.75" customHeight="1" s="120">
      <c r="A791" s="2" t="inlineStr">
        <is>
          <t>AGRICULTURE</t>
        </is>
      </c>
      <c r="B791" s="2" t="inlineStr">
        <is>
          <t>RICE</t>
        </is>
      </c>
      <c r="C791" s="2" t="n">
        <v>2030</v>
      </c>
      <c r="D791" s="2" t="inlineStr">
        <is>
          <t>United States</t>
        </is>
      </c>
      <c r="E791" s="2" t="inlineStr">
        <is>
          <t>USA</t>
        </is>
      </c>
      <c r="F791" s="2" t="inlineStr">
        <is>
          <t>CF with ammonium sulfate fertilizer</t>
        </is>
      </c>
      <c r="G791" s="2" t="n">
        <v>11</v>
      </c>
      <c r="H791" s="2" t="n">
        <v>0.0111849997192621</v>
      </c>
      <c r="I791" s="2" t="n">
        <v>0.01252719968557355</v>
      </c>
      <c r="J791" s="40" t="inlineStr">
        <is>
          <t>crop and rice measures</t>
        </is>
      </c>
    </row>
    <row r="792" ht="15.75" customHeight="1" s="120">
      <c r="A792" s="2" t="inlineStr">
        <is>
          <t>AGRICULTURE</t>
        </is>
      </c>
      <c r="B792" s="2" t="inlineStr">
        <is>
          <t>RICE</t>
        </is>
      </c>
      <c r="C792" s="2" t="n">
        <v>2030</v>
      </c>
      <c r="D792" s="2" t="inlineStr">
        <is>
          <t>United States</t>
        </is>
      </c>
      <c r="E792" s="2" t="inlineStr">
        <is>
          <t>USA</t>
        </is>
      </c>
      <c r="F792" s="2" t="inlineStr">
        <is>
          <t>Mid-season drainage</t>
        </is>
      </c>
      <c r="G792" s="2" t="n">
        <v>11</v>
      </c>
      <c r="H792" s="2" t="n">
        <v>0.122231997549533</v>
      </c>
      <c r="I792" s="2" t="n">
        <v>0.136899837255477</v>
      </c>
      <c r="J792" s="40" t="inlineStr">
        <is>
          <t>crop and rice measures</t>
        </is>
      </c>
    </row>
    <row r="793" ht="15.75" customHeight="1" s="120">
      <c r="A793" s="2" t="inlineStr">
        <is>
          <t>AGRICULTURE</t>
        </is>
      </c>
      <c r="B793" s="2" t="inlineStr">
        <is>
          <t>RICE</t>
        </is>
      </c>
      <c r="C793" s="2" t="n">
        <v>2030</v>
      </c>
      <c r="D793" s="2" t="inlineStr">
        <is>
          <t>United States</t>
        </is>
      </c>
      <c r="E793" s="2" t="inlineStr">
        <is>
          <t>USA</t>
        </is>
      </c>
      <c r="F793" s="2" t="inlineStr">
        <is>
          <t>MD with nitrification inhibitor fertilizer</t>
        </is>
      </c>
      <c r="G793" s="2" t="n">
        <v>11</v>
      </c>
      <c r="H793" s="2" t="n">
        <v>0.191506996750831</v>
      </c>
      <c r="I793" s="2" t="n">
        <v>0.2144878363609307</v>
      </c>
      <c r="J793" s="40" t="inlineStr">
        <is>
          <t>crop and rice measures</t>
        </is>
      </c>
    </row>
    <row r="794" ht="15.75" customHeight="1" s="120">
      <c r="A794" s="2" t="inlineStr">
        <is>
          <t>AGRICULTURE</t>
        </is>
      </c>
      <c r="B794" s="2" t="inlineStr">
        <is>
          <t>RICE</t>
        </is>
      </c>
      <c r="C794" s="2" t="n">
        <v>2030</v>
      </c>
      <c r="D794" s="2" t="inlineStr">
        <is>
          <t>United States</t>
        </is>
      </c>
      <c r="E794" s="2" t="inlineStr">
        <is>
          <t>USA</t>
        </is>
      </c>
      <c r="F794" s="2" t="inlineStr">
        <is>
          <t>MD with 10% reduced fertilizer</t>
        </is>
      </c>
      <c r="G794" s="2" t="n">
        <v>13</v>
      </c>
      <c r="H794" s="2" t="n">
        <v>0.124268002808094</v>
      </c>
      <c r="I794" s="2" t="n">
        <v>0.1391801631450653</v>
      </c>
      <c r="J794" s="40" t="inlineStr">
        <is>
          <t>crop and rice measures</t>
        </is>
      </c>
    </row>
    <row r="795" ht="15.75" customHeight="1" s="120">
      <c r="A795" s="2" t="inlineStr">
        <is>
          <t>AGRICULTURE</t>
        </is>
      </c>
      <c r="B795" s="2" t="inlineStr">
        <is>
          <t>RICE</t>
        </is>
      </c>
      <c r="C795" s="2" t="n">
        <v>2030</v>
      </c>
      <c r="D795" s="2" t="inlineStr">
        <is>
          <t>United States</t>
        </is>
      </c>
      <c r="E795" s="2" t="inlineStr">
        <is>
          <t>USA</t>
        </is>
      </c>
      <c r="F795" s="2" t="inlineStr">
        <is>
          <t>MD with ammonium sulfate fertilizer</t>
        </is>
      </c>
      <c r="G795" s="2" t="n">
        <v>14</v>
      </c>
      <c r="H795" s="2" t="n">
        <v>0.134928002953529</v>
      </c>
      <c r="I795" s="2" t="n">
        <v>0.1511193633079525</v>
      </c>
      <c r="J795" s="40" t="inlineStr">
        <is>
          <t>crop and rice measures</t>
        </is>
      </c>
    </row>
    <row r="796" ht="15.75" customHeight="1" s="120">
      <c r="A796" s="2" t="inlineStr">
        <is>
          <t>AGRICULTURE</t>
        </is>
      </c>
      <c r="B796" s="2" t="inlineStr">
        <is>
          <t>RICE</t>
        </is>
      </c>
      <c r="C796" s="2" t="n">
        <v>2030</v>
      </c>
      <c r="D796" s="2" t="inlineStr">
        <is>
          <t>United States</t>
        </is>
      </c>
      <c r="E796" s="2" t="inlineStr">
        <is>
          <t>USA</t>
        </is>
      </c>
      <c r="F796" s="2" t="inlineStr">
        <is>
          <t>Dryland rice with 20% reduced fertilizer</t>
        </is>
      </c>
      <c r="G796" s="2" t="n">
        <v>18</v>
      </c>
      <c r="H796" s="2" t="n">
        <v>0.121812000870704</v>
      </c>
      <c r="I796" s="2" t="n">
        <v>0.1364294409751885</v>
      </c>
      <c r="J796" s="40" t="inlineStr">
        <is>
          <t>crop and rice measures</t>
        </is>
      </c>
    </row>
    <row r="797" ht="15.75" customHeight="1" s="120">
      <c r="A797" s="2" t="inlineStr">
        <is>
          <t>AGRICULTURE</t>
        </is>
      </c>
      <c r="B797" s="2" t="inlineStr">
        <is>
          <t>RICE</t>
        </is>
      </c>
      <c r="C797" s="2" t="n">
        <v>2030</v>
      </c>
      <c r="D797" s="2" t="inlineStr">
        <is>
          <t>United States</t>
        </is>
      </c>
      <c r="E797" s="2" t="inlineStr">
        <is>
          <t>USA</t>
        </is>
      </c>
      <c r="F797" s="2" t="inlineStr">
        <is>
          <t>MD with 20% reduced fertilizer</t>
        </is>
      </c>
      <c r="G797" s="2" t="n">
        <v>24</v>
      </c>
      <c r="H797" s="2" t="n">
        <v>0.127094000577926</v>
      </c>
      <c r="I797" s="2" t="n">
        <v>0.1423452806472771</v>
      </c>
      <c r="J797" s="40" t="inlineStr">
        <is>
          <t>crop and rice measures</t>
        </is>
      </c>
    </row>
    <row r="798" ht="15.75" customHeight="1" s="120">
      <c r="A798" s="2" t="inlineStr">
        <is>
          <t>AGRICULTURE</t>
        </is>
      </c>
      <c r="B798" s="2" t="inlineStr">
        <is>
          <t>RICE</t>
        </is>
      </c>
      <c r="C798" s="2" t="n">
        <v>2030</v>
      </c>
      <c r="D798" s="2" t="inlineStr">
        <is>
          <t>United States</t>
        </is>
      </c>
      <c r="E798" s="2" t="inlineStr">
        <is>
          <t>USA</t>
        </is>
      </c>
      <c r="F798" s="2" t="inlineStr">
        <is>
          <t>Dryland rice</t>
        </is>
      </c>
      <c r="G798" s="2" t="n">
        <v>28</v>
      </c>
      <c r="H798" s="2" t="n">
        <v>0.0940240025520325</v>
      </c>
      <c r="I798" s="2" t="n">
        <v>0.1053068828582764</v>
      </c>
      <c r="J798" s="40" t="inlineStr">
        <is>
          <t>crop and rice measures</t>
        </is>
      </c>
    </row>
    <row r="799" ht="15.75" customHeight="1" s="120">
      <c r="A799" s="2" t="inlineStr">
        <is>
          <t>AGRICULTURE</t>
        </is>
      </c>
      <c r="B799" s="2" t="inlineStr">
        <is>
          <t>RICE</t>
        </is>
      </c>
      <c r="C799" s="2" t="n">
        <v>2030</v>
      </c>
      <c r="D799" s="2" t="inlineStr">
        <is>
          <t>United States</t>
        </is>
      </c>
      <c r="E799" s="2" t="inlineStr">
        <is>
          <t>USA</t>
        </is>
      </c>
      <c r="F799" s="2" t="inlineStr">
        <is>
          <t>Dry-Seeding with 20% reduced fertilizer</t>
        </is>
      </c>
      <c r="G799" s="2" t="n">
        <v>35</v>
      </c>
      <c r="H799" s="2" t="n">
        <v>0.0541100017726421</v>
      </c>
      <c r="I799" s="2" t="n">
        <v>0.06060320198535916</v>
      </c>
      <c r="J799" s="40" t="inlineStr">
        <is>
          <t>crop and rice measures</t>
        </is>
      </c>
    </row>
    <row r="800" ht="15.75" customHeight="1" s="120">
      <c r="A800" s="2" t="inlineStr">
        <is>
          <t>AGRICULTURE</t>
        </is>
      </c>
      <c r="B800" s="2" t="inlineStr">
        <is>
          <t>RICE</t>
        </is>
      </c>
      <c r="C800" s="2" t="n">
        <v>2030</v>
      </c>
      <c r="D800" s="2" t="inlineStr">
        <is>
          <t>United States</t>
        </is>
      </c>
      <c r="E800" s="2" t="inlineStr">
        <is>
          <t>USA</t>
        </is>
      </c>
      <c r="F800" s="2" t="inlineStr">
        <is>
          <t>MD with slow release fertilizer</t>
        </is>
      </c>
      <c r="G800" s="2" t="n">
        <v>49</v>
      </c>
      <c r="H800" s="2" t="n">
        <v>0.159693002700805</v>
      </c>
      <c r="I800" s="2" t="n">
        <v>0.1788561630249016</v>
      </c>
      <c r="J800" s="40" t="inlineStr">
        <is>
          <t>crop and rice measures</t>
        </is>
      </c>
    </row>
    <row r="801" ht="15.75" customHeight="1" s="120">
      <c r="A801" s="2" t="inlineStr">
        <is>
          <t>AGRICULTURE</t>
        </is>
      </c>
      <c r="B801" s="2" t="inlineStr">
        <is>
          <t>RICE</t>
        </is>
      </c>
      <c r="C801" s="2" t="n">
        <v>2030</v>
      </c>
      <c r="D801" s="2" t="inlineStr">
        <is>
          <t>United States</t>
        </is>
      </c>
      <c r="E801" s="2" t="inlineStr">
        <is>
          <t>USA</t>
        </is>
      </c>
      <c r="F801" s="2" t="inlineStr">
        <is>
          <t>CF with nitrification inhibitor fertilizer</t>
        </is>
      </c>
      <c r="G801" s="2" t="n">
        <v>62</v>
      </c>
      <c r="H801" s="2" t="n">
        <v>0.0119449999183416</v>
      </c>
      <c r="I801" s="2" t="n">
        <v>0.01337839990854259</v>
      </c>
      <c r="J801" s="40" t="inlineStr">
        <is>
          <t>crop and rice measures</t>
        </is>
      </c>
    </row>
    <row r="802" ht="15.75" customHeight="1" s="120">
      <c r="A802" s="2" t="inlineStr">
        <is>
          <t>AGRICULTURE</t>
        </is>
      </c>
      <c r="B802" s="2" t="inlineStr">
        <is>
          <t>RICE</t>
        </is>
      </c>
      <c r="C802" s="2" t="n">
        <v>2030</v>
      </c>
      <c r="D802" s="2" t="inlineStr">
        <is>
          <t>United States</t>
        </is>
      </c>
      <c r="E802" s="2" t="inlineStr">
        <is>
          <t>USA</t>
        </is>
      </c>
      <c r="F802" s="2" t="inlineStr">
        <is>
          <t>MD with nitrification inhibitor fertilizer</t>
        </is>
      </c>
      <c r="G802" s="2" t="n">
        <v>65</v>
      </c>
      <c r="H802" s="2" t="n">
        <v>0.0540580004453659</v>
      </c>
      <c r="I802" s="2" t="n">
        <v>0.06054496049880981</v>
      </c>
      <c r="J802" s="40" t="inlineStr">
        <is>
          <t>crop and rice measures</t>
        </is>
      </c>
    </row>
    <row r="803" ht="15.75" customHeight="1" s="120">
      <c r="A803" s="2" t="inlineStr">
        <is>
          <t>AGRICULTURE</t>
        </is>
      </c>
      <c r="B803" s="2" t="inlineStr">
        <is>
          <t>RICE</t>
        </is>
      </c>
      <c r="C803" s="2" t="n">
        <v>2030</v>
      </c>
      <c r="D803" s="2" t="inlineStr">
        <is>
          <t>United States</t>
        </is>
      </c>
      <c r="E803" s="2" t="inlineStr">
        <is>
          <t>USA</t>
        </is>
      </c>
      <c r="F803" s="2" t="inlineStr">
        <is>
          <t>MD with 30% reduced fertilizer</t>
        </is>
      </c>
      <c r="G803" s="2" t="n">
        <v>71</v>
      </c>
      <c r="H803" s="2" t="n">
        <v>0.128599002957344</v>
      </c>
      <c r="I803" s="2" t="n">
        <v>0.1440308833122253</v>
      </c>
      <c r="J803" s="40" t="inlineStr">
        <is>
          <t>crop and rice measures</t>
        </is>
      </c>
    </row>
    <row r="804" ht="15.75" customHeight="1" s="120">
      <c r="A804" s="2" t="inlineStr">
        <is>
          <t>AGRICULTURE</t>
        </is>
      </c>
      <c r="B804" s="2" t="inlineStr">
        <is>
          <t>RICE</t>
        </is>
      </c>
      <c r="C804" s="2" t="n">
        <v>2030</v>
      </c>
      <c r="D804" s="2" t="inlineStr">
        <is>
          <t>United States</t>
        </is>
      </c>
      <c r="E804" s="2" t="inlineStr">
        <is>
          <t>USA</t>
        </is>
      </c>
      <c r="F804" s="2" t="inlineStr">
        <is>
          <t>AWD with nitrification inhibitor</t>
        </is>
      </c>
      <c r="G804" s="2" t="n">
        <v>73</v>
      </c>
      <c r="H804" s="2" t="n">
        <v>0.2985819876194</v>
      </c>
      <c r="I804" s="2" t="n">
        <v>0.3344118261337281</v>
      </c>
      <c r="J804" s="40" t="inlineStr">
        <is>
          <t>crop and rice measures</t>
        </is>
      </c>
    </row>
    <row r="805" ht="15.75" customHeight="1" s="120">
      <c r="A805" s="2" t="inlineStr">
        <is>
          <t>AGRICULTURE</t>
        </is>
      </c>
      <c r="B805" s="2" t="inlineStr">
        <is>
          <t>RICE</t>
        </is>
      </c>
      <c r="C805" s="2" t="n">
        <v>2030</v>
      </c>
      <c r="D805" s="2" t="inlineStr">
        <is>
          <t>United States</t>
        </is>
      </c>
      <c r="E805" s="2" t="inlineStr">
        <is>
          <t>USA</t>
        </is>
      </c>
      <c r="F805" s="2" t="inlineStr">
        <is>
          <t>CF with slow release fertilizer</t>
        </is>
      </c>
      <c r="G805" s="2" t="n">
        <v>80</v>
      </c>
      <c r="H805" s="2" t="n">
        <v>0.0216550007462502</v>
      </c>
      <c r="I805" s="2" t="n">
        <v>0.02425360083580023</v>
      </c>
      <c r="J805" s="40" t="inlineStr">
        <is>
          <t>crop and rice measures</t>
        </is>
      </c>
    </row>
    <row r="806" ht="15.75" customHeight="1" s="120">
      <c r="A806" s="2" t="inlineStr">
        <is>
          <t>AGRICULTURE</t>
        </is>
      </c>
      <c r="B806" s="2" t="inlineStr">
        <is>
          <t>RICE</t>
        </is>
      </c>
      <c r="C806" s="2" t="n">
        <v>2030</v>
      </c>
      <c r="D806" s="2" t="inlineStr">
        <is>
          <t>United States</t>
        </is>
      </c>
      <c r="E806" s="2" t="inlineStr">
        <is>
          <t>USA</t>
        </is>
      </c>
      <c r="F806" s="2" t="inlineStr">
        <is>
          <t>MD with auto-fertilization</t>
        </is>
      </c>
      <c r="G806" s="2" t="n">
        <v>84</v>
      </c>
      <c r="H806" s="2" t="n">
        <v>0.0383099988102913</v>
      </c>
      <c r="I806" s="2" t="n">
        <v>0.04290719866752626</v>
      </c>
      <c r="J806" s="40" t="inlineStr">
        <is>
          <t>crop and rice measures</t>
        </is>
      </c>
    </row>
    <row r="807" ht="15.75" customHeight="1" s="120">
      <c r="A807" s="2" t="inlineStr">
        <is>
          <t>AGRICULTURE</t>
        </is>
      </c>
      <c r="B807" s="2" t="inlineStr">
        <is>
          <t>RICE</t>
        </is>
      </c>
      <c r="C807" s="2" t="n">
        <v>2030</v>
      </c>
      <c r="D807" s="2" t="inlineStr">
        <is>
          <t>United States</t>
        </is>
      </c>
      <c r="E807" s="2" t="inlineStr">
        <is>
          <t>USA</t>
        </is>
      </c>
      <c r="F807" s="2" t="inlineStr">
        <is>
          <t>MD with ammonium sulfate fertilizer</t>
        </is>
      </c>
      <c r="G807" s="2" t="n">
        <v>86</v>
      </c>
      <c r="H807" s="2" t="n">
        <v>0.0409299992024899</v>
      </c>
      <c r="I807" s="2" t="n">
        <v>0.04584159910678869</v>
      </c>
      <c r="J807" s="40" t="inlineStr">
        <is>
          <t>crop and rice measures</t>
        </is>
      </c>
    </row>
    <row r="808" ht="15.75" customHeight="1" s="120">
      <c r="A808" s="2" t="inlineStr">
        <is>
          <t>AGRICULTURE</t>
        </is>
      </c>
      <c r="B808" s="2" t="inlineStr">
        <is>
          <t>RICE</t>
        </is>
      </c>
      <c r="C808" s="2" t="n">
        <v>2030</v>
      </c>
      <c r="D808" s="2" t="inlineStr">
        <is>
          <t>United States</t>
        </is>
      </c>
      <c r="E808" s="2" t="inlineStr">
        <is>
          <t>USA</t>
        </is>
      </c>
      <c r="F808" s="2" t="inlineStr">
        <is>
          <t>Mid-season drainage</t>
        </is>
      </c>
      <c r="G808" s="2" t="n">
        <v>88</v>
      </c>
      <c r="H808" s="2" t="n">
        <v>0.0382400006055832</v>
      </c>
      <c r="I808" s="2" t="n">
        <v>0.04282880067825318</v>
      </c>
      <c r="J808" s="40" t="inlineStr">
        <is>
          <t>crop and rice measures</t>
        </is>
      </c>
    </row>
    <row r="809" ht="15.75" customHeight="1" s="120">
      <c r="A809" s="2" t="inlineStr">
        <is>
          <t>AGRICULTURE</t>
        </is>
      </c>
      <c r="B809" s="2" t="inlineStr">
        <is>
          <t>RICE</t>
        </is>
      </c>
      <c r="C809" s="2" t="n">
        <v>2030</v>
      </c>
      <c r="D809" s="2" t="inlineStr">
        <is>
          <t>United States</t>
        </is>
      </c>
      <c r="E809" s="2" t="inlineStr">
        <is>
          <t>USA</t>
        </is>
      </c>
      <c r="F809" s="2" t="inlineStr">
        <is>
          <t>MD with 10% reduced fertilizer</t>
        </is>
      </c>
      <c r="G809" s="2" t="n">
        <v>92</v>
      </c>
      <c r="H809" s="2" t="n">
        <v>0.038077000528574</v>
      </c>
      <c r="I809" s="2" t="n">
        <v>0.04264624059200288</v>
      </c>
      <c r="J809" s="40" t="inlineStr">
        <is>
          <t>crop and rice measures</t>
        </is>
      </c>
    </row>
    <row r="810" ht="15.75" customHeight="1" s="120">
      <c r="A810" s="2" t="inlineStr">
        <is>
          <t>AGRICULTURE</t>
        </is>
      </c>
      <c r="B810" s="2" t="inlineStr">
        <is>
          <t>RICE</t>
        </is>
      </c>
      <c r="C810" s="2" t="n">
        <v>2030</v>
      </c>
      <c r="D810" s="2" t="inlineStr">
        <is>
          <t>United States</t>
        </is>
      </c>
      <c r="E810" s="2" t="inlineStr">
        <is>
          <t>USA</t>
        </is>
      </c>
      <c r="F810" s="2" t="inlineStr">
        <is>
          <t>Alternate wetting &amp; drying</t>
        </is>
      </c>
      <c r="G810" s="2" t="n">
        <v>99</v>
      </c>
      <c r="H810" s="2" t="n">
        <v>0.23887799680233</v>
      </c>
      <c r="I810" s="2" t="n">
        <v>0.2675433564186096</v>
      </c>
      <c r="J810" s="40" t="inlineStr">
        <is>
          <t>crop and rice measures</t>
        </is>
      </c>
    </row>
    <row r="811" ht="15.75" customHeight="1" s="120">
      <c r="A811" s="2" t="inlineStr">
        <is>
          <t>AGRICULTURE</t>
        </is>
      </c>
      <c r="B811" s="2" t="inlineStr">
        <is>
          <t>RICE</t>
        </is>
      </c>
      <c r="C811" s="2" t="n">
        <v>2030</v>
      </c>
      <c r="D811" s="2" t="inlineStr">
        <is>
          <t>United States</t>
        </is>
      </c>
      <c r="E811" s="2" t="inlineStr">
        <is>
          <t>USA</t>
        </is>
      </c>
      <c r="F811" s="2" t="inlineStr">
        <is>
          <t>AWD with slow release</t>
        </is>
      </c>
      <c r="G811" s="2" t="n">
        <v>105</v>
      </c>
      <c r="H811" s="2" t="n">
        <v>0.209740996360778</v>
      </c>
      <c r="I811" s="2" t="n">
        <v>0.2349099159240714</v>
      </c>
      <c r="J811" s="40" t="inlineStr">
        <is>
          <t>crop and rice measures</t>
        </is>
      </c>
    </row>
    <row r="812" ht="15.75" customHeight="1" s="120">
      <c r="A812" s="2" t="inlineStr">
        <is>
          <t>AGRICULTURE</t>
        </is>
      </c>
      <c r="B812" s="2" t="inlineStr">
        <is>
          <t>RICE</t>
        </is>
      </c>
      <c r="C812" s="2" t="n">
        <v>2030</v>
      </c>
      <c r="D812" s="2" t="inlineStr">
        <is>
          <t>United States</t>
        </is>
      </c>
      <c r="E812" s="2" t="inlineStr">
        <is>
          <t>USA</t>
        </is>
      </c>
      <c r="F812" s="2" t="inlineStr">
        <is>
          <t>MD with 20% reduced fertilizer</t>
        </is>
      </c>
      <c r="G812" s="2" t="n">
        <v>105</v>
      </c>
      <c r="H812" s="2" t="n">
        <v>0.0374529995024204</v>
      </c>
      <c r="I812" s="2" t="n">
        <v>0.04194735944271085</v>
      </c>
      <c r="J812" s="40" t="inlineStr">
        <is>
          <t>crop and rice measures</t>
        </is>
      </c>
    </row>
    <row r="813" ht="15.75" customHeight="1" s="120">
      <c r="A813" s="2" t="inlineStr">
        <is>
          <t>AGRICULTURE</t>
        </is>
      </c>
      <c r="B813" s="2" t="inlineStr">
        <is>
          <t>RICE</t>
        </is>
      </c>
      <c r="C813" s="2" t="n">
        <v>2030</v>
      </c>
      <c r="D813" s="2" t="inlineStr">
        <is>
          <t>United States</t>
        </is>
      </c>
      <c r="E813" s="2" t="inlineStr">
        <is>
          <t>USA</t>
        </is>
      </c>
      <c r="F813" s="2" t="inlineStr">
        <is>
          <t>MD with no till</t>
        </is>
      </c>
      <c r="G813" s="2" t="n">
        <v>111</v>
      </c>
      <c r="H813" s="2" t="n">
        <v>0.0207020007073879</v>
      </c>
      <c r="I813" s="2" t="n">
        <v>0.02318624079227445</v>
      </c>
      <c r="J813" s="40" t="inlineStr">
        <is>
          <t>crop and rice measures</t>
        </is>
      </c>
    </row>
    <row r="814" ht="15.75" customHeight="1" s="120">
      <c r="A814" s="2" t="inlineStr">
        <is>
          <t>AGRICULTURE</t>
        </is>
      </c>
      <c r="B814" s="2" t="inlineStr">
        <is>
          <t>RICE</t>
        </is>
      </c>
      <c r="C814" s="2" t="n">
        <v>2030</v>
      </c>
      <c r="D814" s="2" t="inlineStr">
        <is>
          <t>United States</t>
        </is>
      </c>
      <c r="E814" s="2" t="inlineStr">
        <is>
          <t>USA</t>
        </is>
      </c>
      <c r="F814" s="2" t="inlineStr">
        <is>
          <t>MD with slow release fertilizer</t>
        </is>
      </c>
      <c r="G814" s="2" t="n">
        <v>118</v>
      </c>
      <c r="H814" s="2" t="n">
        <v>0.0435729995369911</v>
      </c>
      <c r="I814" s="2" t="n">
        <v>0.04880175948143003</v>
      </c>
      <c r="J814" s="40" t="inlineStr">
        <is>
          <t>crop and rice measures</t>
        </is>
      </c>
    </row>
    <row r="815" ht="15.75" customHeight="1" s="120">
      <c r="A815" s="2" t="inlineStr">
        <is>
          <t>AGRICULTURE</t>
        </is>
      </c>
      <c r="B815" s="2" t="inlineStr">
        <is>
          <t>RICE</t>
        </is>
      </c>
      <c r="C815" s="2" t="n">
        <v>2030</v>
      </c>
      <c r="D815" s="2" t="inlineStr">
        <is>
          <t>United States</t>
        </is>
      </c>
      <c r="E815" s="2" t="inlineStr">
        <is>
          <t>USA</t>
        </is>
      </c>
      <c r="F815" s="2" t="inlineStr">
        <is>
          <t>AWD with nitrification inhibitor</t>
        </is>
      </c>
      <c r="G815" s="2" t="n">
        <v>139</v>
      </c>
      <c r="H815" s="2" t="n">
        <v>0.0669500008225441</v>
      </c>
      <c r="I815" s="2" t="n">
        <v>0.07498400092124939</v>
      </c>
      <c r="J815" s="40" t="inlineStr">
        <is>
          <t>crop and rice measures</t>
        </is>
      </c>
    </row>
    <row r="816" ht="15.75" customHeight="1" s="120">
      <c r="A816" s="2" t="inlineStr">
        <is>
          <t>AGRICULTURE</t>
        </is>
      </c>
      <c r="B816" s="2" t="inlineStr">
        <is>
          <t>RICE</t>
        </is>
      </c>
      <c r="C816" s="2" t="n">
        <v>2030</v>
      </c>
      <c r="D816" s="2" t="inlineStr">
        <is>
          <t>United States</t>
        </is>
      </c>
      <c r="E816" s="2" t="inlineStr">
        <is>
          <t>USA</t>
        </is>
      </c>
      <c r="F816" s="2" t="inlineStr">
        <is>
          <t>MD with 30% reduced fertilizer</t>
        </is>
      </c>
      <c r="G816" s="2" t="n">
        <v>166</v>
      </c>
      <c r="H816" s="2" t="n">
        <v>0.0342019982635975</v>
      </c>
      <c r="I816" s="2" t="n">
        <v>0.03830623805522921</v>
      </c>
      <c r="J816" s="40" t="inlineStr">
        <is>
          <t>crop and rice measures</t>
        </is>
      </c>
    </row>
    <row r="817" ht="15.75" customHeight="1" s="120">
      <c r="A817" s="2" t="inlineStr">
        <is>
          <t>AGRICULTURE</t>
        </is>
      </c>
      <c r="B817" s="2" t="inlineStr">
        <is>
          <t>RICE</t>
        </is>
      </c>
      <c r="C817" s="2" t="n">
        <v>2030</v>
      </c>
      <c r="D817" s="2" t="inlineStr">
        <is>
          <t>United States</t>
        </is>
      </c>
      <c r="E817" s="2" t="inlineStr">
        <is>
          <t>USA</t>
        </is>
      </c>
      <c r="F817" s="2" t="inlineStr">
        <is>
          <t>CF with slow release fertilizer</t>
        </is>
      </c>
      <c r="G817" s="2" t="n">
        <v>174</v>
      </c>
      <c r="H817" s="2" t="n">
        <v>0.0168760009109974</v>
      </c>
      <c r="I817" s="2" t="n">
        <v>0.01890112102031709</v>
      </c>
      <c r="J817" s="40" t="inlineStr">
        <is>
          <t>crop and rice measures</t>
        </is>
      </c>
    </row>
    <row r="818" ht="15.75" customHeight="1" s="120">
      <c r="A818" s="2" t="inlineStr">
        <is>
          <t>AGRICULTURE</t>
        </is>
      </c>
      <c r="B818" s="2" t="inlineStr">
        <is>
          <t>RICE</t>
        </is>
      </c>
      <c r="C818" s="2" t="n">
        <v>2030</v>
      </c>
      <c r="D818" s="2" t="inlineStr">
        <is>
          <t>United States</t>
        </is>
      </c>
      <c r="E818" s="2" t="inlineStr">
        <is>
          <t>USA</t>
        </is>
      </c>
      <c r="F818" s="2" t="inlineStr">
        <is>
          <t>Alternate wetting &amp; drying</t>
        </is>
      </c>
      <c r="G818" s="2" t="n">
        <v>191</v>
      </c>
      <c r="H818" s="2" t="n">
        <v>0.0517849996685982</v>
      </c>
      <c r="I818" s="2" t="n">
        <v>0.05799919962882999</v>
      </c>
      <c r="J818" s="40" t="inlineStr">
        <is>
          <t>crop and rice measures</t>
        </is>
      </c>
    </row>
    <row r="819" ht="15.75" customHeight="1" s="120">
      <c r="A819" s="2" t="inlineStr">
        <is>
          <t>AGRICULTURE</t>
        </is>
      </c>
      <c r="B819" s="2" t="inlineStr">
        <is>
          <t>RICE</t>
        </is>
      </c>
      <c r="C819" s="2" t="n">
        <v>2030</v>
      </c>
      <c r="D819" s="2" t="inlineStr">
        <is>
          <t>United States</t>
        </is>
      </c>
      <c r="E819" s="2" t="inlineStr">
        <is>
          <t>USA</t>
        </is>
      </c>
      <c r="F819" s="2" t="inlineStr">
        <is>
          <t>MD with dry seeding</t>
        </is>
      </c>
      <c r="G819" s="2" t="n">
        <v>200</v>
      </c>
      <c r="H819" s="2" t="n">
        <v>0.0813380032777786</v>
      </c>
      <c r="I819" s="2" t="n">
        <v>0.09109856367111203</v>
      </c>
      <c r="J819" s="40" t="inlineStr">
        <is>
          <t>crop and rice measures</t>
        </is>
      </c>
    </row>
    <row r="820" ht="15.75" customHeight="1" s="120">
      <c r="A820" s="2" t="inlineStr">
        <is>
          <t>AGRICULTURE</t>
        </is>
      </c>
      <c r="B820" s="2" t="inlineStr">
        <is>
          <t>RICE</t>
        </is>
      </c>
      <c r="C820" s="2" t="n">
        <v>2030</v>
      </c>
      <c r="D820" s="2" t="inlineStr">
        <is>
          <t>United States</t>
        </is>
      </c>
      <c r="E820" s="2" t="inlineStr">
        <is>
          <t>USA</t>
        </is>
      </c>
      <c r="F820" s="2" t="inlineStr">
        <is>
          <t>AWD with slow release</t>
        </is>
      </c>
      <c r="G820" s="2" t="n">
        <v>200</v>
      </c>
      <c r="H820" s="2" t="n">
        <v>0.0470889993011951</v>
      </c>
      <c r="I820" s="2" t="n">
        <v>0.05273967921733852</v>
      </c>
      <c r="J820" s="40" t="inlineStr">
        <is>
          <t>crop and rice measures</t>
        </is>
      </c>
    </row>
    <row r="821" ht="15.75" customHeight="1" s="120">
      <c r="A821" s="2" t="inlineStr">
        <is>
          <t>AGRICULTURE</t>
        </is>
      </c>
      <c r="B821" s="2" t="inlineStr">
        <is>
          <t>RICE</t>
        </is>
      </c>
      <c r="C821" s="2" t="n">
        <v>2030</v>
      </c>
      <c r="D821" s="2" t="inlineStr">
        <is>
          <t>United States</t>
        </is>
      </c>
      <c r="E821" s="2" t="inlineStr">
        <is>
          <t>USA</t>
        </is>
      </c>
      <c r="F821" s="2" t="inlineStr">
        <is>
          <t>Dry-Seeding with 20% reduced fertilizer</t>
        </is>
      </c>
      <c r="G821" s="2" t="n">
        <v>273</v>
      </c>
      <c r="H821" s="2" t="n">
        <v>0.0183669999241829</v>
      </c>
      <c r="I821" s="2" t="n">
        <v>0.02057103991508485</v>
      </c>
      <c r="J821" s="40" t="inlineStr">
        <is>
          <t>crop and rice measures</t>
        </is>
      </c>
    </row>
    <row r="822" ht="15.75" customHeight="1" s="120">
      <c r="A822" s="2" t="inlineStr">
        <is>
          <t>AGRICULTURE</t>
        </is>
      </c>
      <c r="B822" s="2" t="inlineStr">
        <is>
          <t>RICE</t>
        </is>
      </c>
      <c r="C822" s="2" t="n">
        <v>2030</v>
      </c>
      <c r="D822" s="2" t="inlineStr">
        <is>
          <t>United States</t>
        </is>
      </c>
      <c r="E822" s="2" t="inlineStr">
        <is>
          <t>USA</t>
        </is>
      </c>
      <c r="F822" s="2" t="inlineStr">
        <is>
          <t>MD with dry seeding</t>
        </is>
      </c>
      <c r="G822" s="2" t="n">
        <v>346</v>
      </c>
      <c r="H822" s="2" t="n">
        <v>0.0219919998198748</v>
      </c>
      <c r="I822" s="2" t="n">
        <v>0.02463103979825978</v>
      </c>
      <c r="J822" s="40" t="inlineStr">
        <is>
          <t>crop and rice measures</t>
        </is>
      </c>
    </row>
    <row r="823" ht="15.75" customHeight="1" s="120">
      <c r="A823" s="2" t="inlineStr">
        <is>
          <t>AGRICULTURE</t>
        </is>
      </c>
      <c r="B823" s="2" t="inlineStr">
        <is>
          <t>RICE</t>
        </is>
      </c>
      <c r="C823" s="2" t="n">
        <v>2030</v>
      </c>
      <c r="D823" s="2" t="inlineStr">
        <is>
          <t>United States</t>
        </is>
      </c>
      <c r="E823" s="2" t="inlineStr">
        <is>
          <t>USA</t>
        </is>
      </c>
      <c r="F823" s="2" t="inlineStr">
        <is>
          <t>MD with 100% residue incorporation</t>
        </is>
      </c>
      <c r="G823" s="2" t="n">
        <v>351</v>
      </c>
      <c r="H823" s="2" t="n">
        <v>0.0100370002910495</v>
      </c>
      <c r="I823" s="2" t="n">
        <v>0.01124144032597544</v>
      </c>
      <c r="J823" s="40" t="inlineStr">
        <is>
          <t>crop and rice measures</t>
        </is>
      </c>
    </row>
    <row r="824" ht="15.75" customHeight="1" s="120">
      <c r="A824" s="2" t="inlineStr">
        <is>
          <t>AGRICULTURE</t>
        </is>
      </c>
      <c r="B824" s="2" t="inlineStr">
        <is>
          <t>RICE</t>
        </is>
      </c>
      <c r="C824" s="2" t="n">
        <v>2030</v>
      </c>
      <c r="D824" s="2" t="inlineStr">
        <is>
          <t>United States</t>
        </is>
      </c>
      <c r="E824" s="2" t="inlineStr">
        <is>
          <t>USA</t>
        </is>
      </c>
      <c r="F824" s="2" t="inlineStr">
        <is>
          <t>Dry-Seeding</t>
        </is>
      </c>
      <c r="G824" s="2" t="n">
        <v>538</v>
      </c>
      <c r="H824" s="2" t="n">
        <v>0.0082289995625615</v>
      </c>
      <c r="I824" s="2" t="n">
        <v>0.009216479510068881</v>
      </c>
      <c r="J824" s="40" t="inlineStr">
        <is>
          <t>crop and rice measures</t>
        </is>
      </c>
    </row>
    <row r="825" ht="15.75" customHeight="1" s="120">
      <c r="A825" s="2" t="inlineStr">
        <is>
          <t>AGRICULTURE</t>
        </is>
      </c>
      <c r="B825" s="2" t="inlineStr">
        <is>
          <t>RICE</t>
        </is>
      </c>
      <c r="C825" s="2" t="n">
        <v>2030</v>
      </c>
      <c r="D825" s="2" t="inlineStr">
        <is>
          <t>United States</t>
        </is>
      </c>
      <c r="E825" s="2" t="inlineStr">
        <is>
          <t>USA</t>
        </is>
      </c>
      <c r="F825" s="2" t="inlineStr">
        <is>
          <t>Dry-Seeding</t>
        </is>
      </c>
      <c r="G825" s="2" t="n">
        <v>100000</v>
      </c>
      <c r="H825" s="54" t="n">
        <v>1e-12</v>
      </c>
      <c r="I825" s="2" t="n">
        <v>1.12e-12</v>
      </c>
      <c r="J825" s="40" t="inlineStr">
        <is>
          <t>crop and rice measures</t>
        </is>
      </c>
    </row>
    <row r="826" ht="15.75" customHeight="1" s="120">
      <c r="A826" s="2" t="inlineStr">
        <is>
          <t>AGRICULTURE</t>
        </is>
      </c>
      <c r="B826" s="2" t="inlineStr">
        <is>
          <t>RICE</t>
        </is>
      </c>
      <c r="C826" s="2" t="n">
        <v>2035</v>
      </c>
      <c r="D826" s="2" t="inlineStr">
        <is>
          <t>United States</t>
        </is>
      </c>
      <c r="E826" s="2" t="inlineStr">
        <is>
          <t>USA</t>
        </is>
      </c>
      <c r="F826" s="2" t="inlineStr">
        <is>
          <t>MD with no till</t>
        </is>
      </c>
      <c r="G826" s="2" t="n">
        <v>-100000</v>
      </c>
      <c r="H826" s="2" t="n">
        <v>0</v>
      </c>
      <c r="I826" s="2" t="n">
        <v>0</v>
      </c>
      <c r="J826" s="40" t="inlineStr">
        <is>
          <t>crop and rice measures</t>
        </is>
      </c>
    </row>
    <row r="827" ht="15.75" customHeight="1" s="120">
      <c r="A827" s="2" t="inlineStr">
        <is>
          <t>AGRICULTURE</t>
        </is>
      </c>
      <c r="B827" s="2" t="inlineStr">
        <is>
          <t>RICE</t>
        </is>
      </c>
      <c r="C827" s="2" t="n">
        <v>2035</v>
      </c>
      <c r="D827" s="2" t="inlineStr">
        <is>
          <t>United States</t>
        </is>
      </c>
      <c r="E827" s="2" t="inlineStr">
        <is>
          <t>USA</t>
        </is>
      </c>
      <c r="F827" s="2" t="inlineStr">
        <is>
          <t>MD with no till</t>
        </is>
      </c>
      <c r="G827" s="2" t="n">
        <v>-50</v>
      </c>
      <c r="H827" s="2" t="n">
        <v>0</v>
      </c>
      <c r="I827" s="2" t="n">
        <v>0</v>
      </c>
      <c r="J827" s="40" t="inlineStr">
        <is>
          <t>crop and rice measures</t>
        </is>
      </c>
    </row>
    <row r="828" ht="15.75" customHeight="1" s="120">
      <c r="A828" s="2" t="inlineStr">
        <is>
          <t>AGRICULTURE</t>
        </is>
      </c>
      <c r="B828" s="2" t="inlineStr">
        <is>
          <t>RICE</t>
        </is>
      </c>
      <c r="C828" s="2" t="n">
        <v>2035</v>
      </c>
      <c r="D828" s="2" t="inlineStr">
        <is>
          <t>United States</t>
        </is>
      </c>
      <c r="E828" s="2" t="inlineStr">
        <is>
          <t>USA</t>
        </is>
      </c>
      <c r="F828" s="2" t="inlineStr">
        <is>
          <t>MD with no till</t>
        </is>
      </c>
      <c r="G828" s="2" t="n">
        <v>-50</v>
      </c>
      <c r="H828" s="2" t="n">
        <v>0.0411869995296001</v>
      </c>
      <c r="I828" s="2" t="n">
        <v>0.04612943947315212</v>
      </c>
      <c r="J828" s="40" t="inlineStr">
        <is>
          <t>crop and rice measures</t>
        </is>
      </c>
    </row>
    <row r="829" ht="15.75" customHeight="1" s="120">
      <c r="A829" s="2" t="inlineStr">
        <is>
          <t>AGRICULTURE</t>
        </is>
      </c>
      <c r="B829" s="2" t="inlineStr">
        <is>
          <t>RICE</t>
        </is>
      </c>
      <c r="C829" s="2" t="n">
        <v>2035</v>
      </c>
      <c r="D829" s="2" t="inlineStr">
        <is>
          <t>United States</t>
        </is>
      </c>
      <c r="E829" s="2" t="inlineStr">
        <is>
          <t>USA</t>
        </is>
      </c>
      <c r="F829" s="2" t="inlineStr">
        <is>
          <t>Dryland rice</t>
        </is>
      </c>
      <c r="G829" s="2" t="n">
        <v>-15</v>
      </c>
      <c r="H829" s="2" t="n">
        <v>0.378769010305404</v>
      </c>
      <c r="I829" s="2" t="n">
        <v>0.4242212915420525</v>
      </c>
      <c r="J829" s="40" t="inlineStr">
        <is>
          <t>crop and rice measures</t>
        </is>
      </c>
    </row>
    <row r="830" ht="15.75" customHeight="1" s="120">
      <c r="A830" s="2" t="inlineStr">
        <is>
          <t>AGRICULTURE</t>
        </is>
      </c>
      <c r="B830" s="2" t="inlineStr">
        <is>
          <t>RICE</t>
        </is>
      </c>
      <c r="C830" s="2" t="n">
        <v>2035</v>
      </c>
      <c r="D830" s="2" t="inlineStr">
        <is>
          <t>United States</t>
        </is>
      </c>
      <c r="E830" s="2" t="inlineStr">
        <is>
          <t>USA</t>
        </is>
      </c>
      <c r="F830" s="2" t="inlineStr">
        <is>
          <t>Dryland rice with 20% reduced fertilizer</t>
        </is>
      </c>
      <c r="G830" s="2" t="n">
        <v>-15</v>
      </c>
      <c r="H830" s="2" t="n">
        <v>0.5076280236244201</v>
      </c>
      <c r="I830" s="2" t="n">
        <v>0.5685433864593505</v>
      </c>
      <c r="J830" s="40" t="inlineStr">
        <is>
          <t>crop and rice measures</t>
        </is>
      </c>
    </row>
    <row r="831" ht="15.75" customHeight="1" s="120">
      <c r="A831" s="2" t="inlineStr">
        <is>
          <t>AGRICULTURE</t>
        </is>
      </c>
      <c r="B831" s="2" t="inlineStr">
        <is>
          <t>RICE</t>
        </is>
      </c>
      <c r="C831" s="2" t="n">
        <v>2035</v>
      </c>
      <c r="D831" s="2" t="inlineStr">
        <is>
          <t>United States</t>
        </is>
      </c>
      <c r="E831" s="2" t="inlineStr">
        <is>
          <t>USA</t>
        </is>
      </c>
      <c r="F831" s="2" t="inlineStr">
        <is>
          <t>MD with auto-fertilization</t>
        </is>
      </c>
      <c r="G831" s="2" t="n">
        <v>7</v>
      </c>
      <c r="H831" s="2" t="n">
        <v>0.118823997676372</v>
      </c>
      <c r="I831" s="2" t="n">
        <v>0.1330828773975367</v>
      </c>
      <c r="J831" s="40" t="inlineStr">
        <is>
          <t>crop and rice measures</t>
        </is>
      </c>
    </row>
    <row r="832" ht="15.75" customHeight="1" s="120">
      <c r="A832" s="2" t="inlineStr">
        <is>
          <t>AGRICULTURE</t>
        </is>
      </c>
      <c r="B832" s="2" t="inlineStr">
        <is>
          <t>RICE</t>
        </is>
      </c>
      <c r="C832" s="2" t="n">
        <v>2035</v>
      </c>
      <c r="D832" s="2" t="inlineStr">
        <is>
          <t>United States</t>
        </is>
      </c>
      <c r="E832" s="2" t="inlineStr">
        <is>
          <t>USA</t>
        </is>
      </c>
      <c r="F832" s="2" t="inlineStr">
        <is>
          <t>MD with nitrification inhibitor fertilizer</t>
        </is>
      </c>
      <c r="G832" s="2" t="n">
        <v>11</v>
      </c>
      <c r="H832" s="2" t="n">
        <v>0.187879994511604</v>
      </c>
      <c r="I832" s="2" t="n">
        <v>0.2104255938529965</v>
      </c>
      <c r="J832" s="40" t="inlineStr">
        <is>
          <t>crop and rice measures</t>
        </is>
      </c>
    </row>
    <row r="833" ht="15.75" customHeight="1" s="120">
      <c r="A833" s="2" t="inlineStr">
        <is>
          <t>AGRICULTURE</t>
        </is>
      </c>
      <c r="B833" s="2" t="inlineStr">
        <is>
          <t>RICE</t>
        </is>
      </c>
      <c r="C833" s="2" t="n">
        <v>2035</v>
      </c>
      <c r="D833" s="2" t="inlineStr">
        <is>
          <t>United States</t>
        </is>
      </c>
      <c r="E833" s="2" t="inlineStr">
        <is>
          <t>USA</t>
        </is>
      </c>
      <c r="F833" s="2" t="inlineStr">
        <is>
          <t>CF with ammonium sulfate fertilizer</t>
        </is>
      </c>
      <c r="G833" s="2" t="n">
        <v>11</v>
      </c>
      <c r="H833" s="2" t="n">
        <v>0.0109729999676347</v>
      </c>
      <c r="I833" s="2" t="n">
        <v>0.01228975996375087</v>
      </c>
      <c r="J833" s="40" t="inlineStr">
        <is>
          <t>crop and rice measures</t>
        </is>
      </c>
    </row>
    <row r="834" ht="15.75" customHeight="1" s="120">
      <c r="A834" s="2" t="inlineStr">
        <is>
          <t>AGRICULTURE</t>
        </is>
      </c>
      <c r="B834" s="2" t="inlineStr">
        <is>
          <t>RICE</t>
        </is>
      </c>
      <c r="C834" s="2" t="n">
        <v>2035</v>
      </c>
      <c r="D834" s="2" t="inlineStr">
        <is>
          <t>United States</t>
        </is>
      </c>
      <c r="E834" s="2" t="inlineStr">
        <is>
          <t>USA</t>
        </is>
      </c>
      <c r="F834" s="2" t="inlineStr">
        <is>
          <t>Mid-season drainage</t>
        </is>
      </c>
      <c r="G834" s="2" t="n">
        <v>12</v>
      </c>
      <c r="H834" s="2" t="n">
        <v>0.119916997849941</v>
      </c>
      <c r="I834" s="2" t="n">
        <v>0.1343070375919339</v>
      </c>
      <c r="J834" s="40" t="inlineStr">
        <is>
          <t>crop and rice measures</t>
        </is>
      </c>
    </row>
    <row r="835" ht="15.75" customHeight="1" s="120">
      <c r="A835" s="2" t="inlineStr">
        <is>
          <t>AGRICULTURE</t>
        </is>
      </c>
      <c r="B835" s="2" t="inlineStr">
        <is>
          <t>RICE</t>
        </is>
      </c>
      <c r="C835" s="2" t="n">
        <v>2035</v>
      </c>
      <c r="D835" s="2" t="inlineStr">
        <is>
          <t>United States</t>
        </is>
      </c>
      <c r="E835" s="2" t="inlineStr">
        <is>
          <t>USA</t>
        </is>
      </c>
      <c r="F835" s="2" t="inlineStr">
        <is>
          <t>MD with 10% reduced fertilizer</t>
        </is>
      </c>
      <c r="G835" s="2" t="n">
        <v>13</v>
      </c>
      <c r="H835" s="2" t="n">
        <v>0.121914997696876</v>
      </c>
      <c r="I835" s="2" t="n">
        <v>0.1365447974205011</v>
      </c>
      <c r="J835" s="40" t="inlineStr">
        <is>
          <t>crop and rice measures</t>
        </is>
      </c>
    </row>
    <row r="836" ht="15.75" customHeight="1" s="120">
      <c r="A836" s="2" t="inlineStr">
        <is>
          <t>AGRICULTURE</t>
        </is>
      </c>
      <c r="B836" s="2" t="inlineStr">
        <is>
          <t>RICE</t>
        </is>
      </c>
      <c r="C836" s="2" t="n">
        <v>2035</v>
      </c>
      <c r="D836" s="2" t="inlineStr">
        <is>
          <t>United States</t>
        </is>
      </c>
      <c r="E836" s="2" t="inlineStr">
        <is>
          <t>USA</t>
        </is>
      </c>
      <c r="F836" s="2" t="inlineStr">
        <is>
          <t>MD with ammonium sulfate fertilizer</t>
        </is>
      </c>
      <c r="G836" s="2" t="n">
        <v>14</v>
      </c>
      <c r="H836" s="2" t="n">
        <v>0.132372006773948</v>
      </c>
      <c r="I836" s="2" t="n">
        <v>0.1482566475868218</v>
      </c>
      <c r="J836" s="40" t="inlineStr">
        <is>
          <t>crop and rice measures</t>
        </is>
      </c>
    </row>
    <row r="837" ht="15.75" customHeight="1" s="120">
      <c r="A837" s="2" t="inlineStr">
        <is>
          <t>AGRICULTURE</t>
        </is>
      </c>
      <c r="B837" s="2" t="inlineStr">
        <is>
          <t>RICE</t>
        </is>
      </c>
      <c r="C837" s="2" t="n">
        <v>2035</v>
      </c>
      <c r="D837" s="2" t="inlineStr">
        <is>
          <t>United States</t>
        </is>
      </c>
      <c r="E837" s="2" t="inlineStr">
        <is>
          <t>USA</t>
        </is>
      </c>
      <c r="F837" s="2" t="inlineStr">
        <is>
          <t>Dryland rice with 20% reduced fertilizer</t>
        </is>
      </c>
      <c r="G837" s="2" t="n">
        <v>18</v>
      </c>
      <c r="H837" s="2" t="n">
        <v>0.119505003094673</v>
      </c>
      <c r="I837" s="2" t="n">
        <v>0.1338456034660338</v>
      </c>
      <c r="J837" s="40" t="inlineStr">
        <is>
          <t>crop and rice measures</t>
        </is>
      </c>
    </row>
    <row r="838" ht="15.75" customHeight="1" s="120">
      <c r="A838" s="2" t="inlineStr">
        <is>
          <t>AGRICULTURE</t>
        </is>
      </c>
      <c r="B838" s="2" t="inlineStr">
        <is>
          <t>RICE</t>
        </is>
      </c>
      <c r="C838" s="2" t="n">
        <v>2035</v>
      </c>
      <c r="D838" s="2" t="inlineStr">
        <is>
          <t>United States</t>
        </is>
      </c>
      <c r="E838" s="2" t="inlineStr">
        <is>
          <t>USA</t>
        </is>
      </c>
      <c r="F838" s="2" t="inlineStr">
        <is>
          <t>MD with 20% reduced fertilizer</t>
        </is>
      </c>
      <c r="G838" s="2" t="n">
        <v>25</v>
      </c>
      <c r="H838" s="2" t="n">
        <v>0.124687001109123</v>
      </c>
      <c r="I838" s="2" t="n">
        <v>0.1396494412422178</v>
      </c>
      <c r="J838" s="40" t="inlineStr">
        <is>
          <t>crop and rice measures</t>
        </is>
      </c>
    </row>
    <row r="839" ht="15.75" customHeight="1" s="120">
      <c r="A839" s="2" t="inlineStr">
        <is>
          <t>AGRICULTURE</t>
        </is>
      </c>
      <c r="B839" s="2" t="inlineStr">
        <is>
          <t>RICE</t>
        </is>
      </c>
      <c r="C839" s="2" t="n">
        <v>2035</v>
      </c>
      <c r="D839" s="2" t="inlineStr">
        <is>
          <t>United States</t>
        </is>
      </c>
      <c r="E839" s="2" t="inlineStr">
        <is>
          <t>USA</t>
        </is>
      </c>
      <c r="F839" s="2" t="inlineStr">
        <is>
          <t>Dryland rice</t>
        </is>
      </c>
      <c r="G839" s="2" t="n">
        <v>29</v>
      </c>
      <c r="H839" s="2" t="n">
        <v>0.0922430008649826</v>
      </c>
      <c r="I839" s="2" t="n">
        <v>0.1033121609687805</v>
      </c>
      <c r="J839" s="40" t="inlineStr">
        <is>
          <t>crop and rice measures</t>
        </is>
      </c>
    </row>
    <row r="840" ht="15.75" customHeight="1" s="120">
      <c r="A840" s="2" t="inlineStr">
        <is>
          <t>AGRICULTURE</t>
        </is>
      </c>
      <c r="B840" s="2" t="inlineStr">
        <is>
          <t>RICE</t>
        </is>
      </c>
      <c r="C840" s="2" t="n">
        <v>2035</v>
      </c>
      <c r="D840" s="2" t="inlineStr">
        <is>
          <t>United States</t>
        </is>
      </c>
      <c r="E840" s="2" t="inlineStr">
        <is>
          <t>USA</t>
        </is>
      </c>
      <c r="F840" s="2" t="inlineStr">
        <is>
          <t>Dry-Seeding with 20% reduced fertilizer</t>
        </is>
      </c>
      <c r="G840" s="2" t="n">
        <v>36</v>
      </c>
      <c r="H840" s="2" t="n">
        <v>0.0530849993228912</v>
      </c>
      <c r="I840" s="2" t="n">
        <v>0.05945519924163815</v>
      </c>
      <c r="J840" s="40" t="inlineStr">
        <is>
          <t>crop and rice measures</t>
        </is>
      </c>
    </row>
    <row r="841" ht="15.75" customHeight="1" s="120">
      <c r="A841" s="2" t="inlineStr">
        <is>
          <t>AGRICULTURE</t>
        </is>
      </c>
      <c r="B841" s="2" t="inlineStr">
        <is>
          <t>RICE</t>
        </is>
      </c>
      <c r="C841" s="2" t="n">
        <v>2035</v>
      </c>
      <c r="D841" s="2" t="inlineStr">
        <is>
          <t>United States</t>
        </is>
      </c>
      <c r="E841" s="2" t="inlineStr">
        <is>
          <t>USA</t>
        </is>
      </c>
      <c r="F841" s="2" t="inlineStr">
        <is>
          <t>MD with slow release fertilizer</t>
        </is>
      </c>
      <c r="G841" s="2" t="n">
        <v>49</v>
      </c>
      <c r="H841" s="2" t="n">
        <v>0.156668007373809</v>
      </c>
      <c r="I841" s="2" t="n">
        <v>0.1754681682586661</v>
      </c>
      <c r="J841" s="40" t="inlineStr">
        <is>
          <t>crop and rice measures</t>
        </is>
      </c>
    </row>
    <row r="842" ht="15.75" customHeight="1" s="120">
      <c r="A842" s="2" t="inlineStr">
        <is>
          <t>AGRICULTURE</t>
        </is>
      </c>
      <c r="B842" s="2" t="inlineStr">
        <is>
          <t>RICE</t>
        </is>
      </c>
      <c r="C842" s="2" t="n">
        <v>2035</v>
      </c>
      <c r="D842" s="2" t="inlineStr">
        <is>
          <t>United States</t>
        </is>
      </c>
      <c r="E842" s="2" t="inlineStr">
        <is>
          <t>USA</t>
        </is>
      </c>
      <c r="F842" s="2" t="inlineStr">
        <is>
          <t>CF with nitrification inhibitor fertilizer</t>
        </is>
      </c>
      <c r="G842" s="2" t="n">
        <v>63</v>
      </c>
      <c r="H842" s="2" t="n">
        <v>0.0117180002853274</v>
      </c>
      <c r="I842" s="2" t="n">
        <v>0.01312416031956669</v>
      </c>
      <c r="J842" s="40" t="inlineStr">
        <is>
          <t>crop and rice measures</t>
        </is>
      </c>
    </row>
    <row r="843" ht="15.75" customHeight="1" s="120">
      <c r="A843" s="2" t="inlineStr">
        <is>
          <t>AGRICULTURE</t>
        </is>
      </c>
      <c r="B843" s="2" t="inlineStr">
        <is>
          <t>RICE</t>
        </is>
      </c>
      <c r="C843" s="2" t="n">
        <v>2035</v>
      </c>
      <c r="D843" s="2" t="inlineStr">
        <is>
          <t>United States</t>
        </is>
      </c>
      <c r="E843" s="2" t="inlineStr">
        <is>
          <t>USA</t>
        </is>
      </c>
      <c r="F843" s="2" t="inlineStr">
        <is>
          <t>MD with nitrification inhibitor fertilizer</t>
        </is>
      </c>
      <c r="G843" s="2" t="n">
        <v>66</v>
      </c>
      <c r="H843" s="2" t="n">
        <v>0.0530340000987053</v>
      </c>
      <c r="I843" s="2" t="n">
        <v>0.05939808011054994</v>
      </c>
      <c r="J843" s="40" t="inlineStr">
        <is>
          <t>crop and rice measures</t>
        </is>
      </c>
    </row>
    <row r="844" ht="15.75" customHeight="1" s="120">
      <c r="A844" s="2" t="inlineStr">
        <is>
          <t>AGRICULTURE</t>
        </is>
      </c>
      <c r="B844" s="2" t="inlineStr">
        <is>
          <t>RICE</t>
        </is>
      </c>
      <c r="C844" s="2" t="n">
        <v>2035</v>
      </c>
      <c r="D844" s="2" t="inlineStr">
        <is>
          <t>United States</t>
        </is>
      </c>
      <c r="E844" s="2" t="inlineStr">
        <is>
          <t>USA</t>
        </is>
      </c>
      <c r="F844" s="2" t="inlineStr">
        <is>
          <t>MD with 30% reduced fertilizer</t>
        </is>
      </c>
      <c r="G844" s="2" t="n">
        <v>73</v>
      </c>
      <c r="H844" s="2" t="n">
        <v>0.126164004206657</v>
      </c>
      <c r="I844" s="2" t="n">
        <v>0.1413036847114559</v>
      </c>
      <c r="J844" s="40" t="inlineStr">
        <is>
          <t>crop and rice measures</t>
        </is>
      </c>
    </row>
    <row r="845" ht="15.75" customHeight="1" s="120">
      <c r="A845" s="2" t="inlineStr">
        <is>
          <t>AGRICULTURE</t>
        </is>
      </c>
      <c r="B845" s="2" t="inlineStr">
        <is>
          <t>RICE</t>
        </is>
      </c>
      <c r="C845" s="2" t="n">
        <v>2035</v>
      </c>
      <c r="D845" s="2" t="inlineStr">
        <is>
          <t>United States</t>
        </is>
      </c>
      <c r="E845" s="2" t="inlineStr">
        <is>
          <t>USA</t>
        </is>
      </c>
      <c r="F845" s="2" t="inlineStr">
        <is>
          <t>AWD with nitrification inhibitor</t>
        </is>
      </c>
      <c r="G845" s="2" t="n">
        <v>75</v>
      </c>
      <c r="H845" s="2" t="n">
        <v>0.292926996946334</v>
      </c>
      <c r="I845" s="2" t="n">
        <v>0.3280782365798941</v>
      </c>
      <c r="J845" s="40" t="inlineStr">
        <is>
          <t>crop and rice measures</t>
        </is>
      </c>
    </row>
    <row r="846" ht="15.75" customHeight="1" s="120">
      <c r="A846" s="2" t="inlineStr">
        <is>
          <t>AGRICULTURE</t>
        </is>
      </c>
      <c r="B846" s="2" t="inlineStr">
        <is>
          <t>RICE</t>
        </is>
      </c>
      <c r="C846" s="2" t="n">
        <v>2035</v>
      </c>
      <c r="D846" s="2" t="inlineStr">
        <is>
          <t>United States</t>
        </is>
      </c>
      <c r="E846" s="2" t="inlineStr">
        <is>
          <t>USA</t>
        </is>
      </c>
      <c r="F846" s="2" t="inlineStr">
        <is>
          <t>CF with slow release fertilizer</t>
        </is>
      </c>
      <c r="G846" s="2" t="n">
        <v>80</v>
      </c>
      <c r="H846" s="2" t="n">
        <v>0.0212450008839369</v>
      </c>
      <c r="I846" s="2" t="n">
        <v>0.02379440099000933</v>
      </c>
      <c r="J846" s="40" t="inlineStr">
        <is>
          <t>crop and rice measures</t>
        </is>
      </c>
    </row>
    <row r="847" ht="15.75" customHeight="1" s="120">
      <c r="A847" s="2" t="inlineStr">
        <is>
          <t>AGRICULTURE</t>
        </is>
      </c>
      <c r="B847" s="2" t="inlineStr">
        <is>
          <t>RICE</t>
        </is>
      </c>
      <c r="C847" s="2" t="n">
        <v>2035</v>
      </c>
      <c r="D847" s="2" t="inlineStr">
        <is>
          <t>United States</t>
        </is>
      </c>
      <c r="E847" s="2" t="inlineStr">
        <is>
          <t>USA</t>
        </is>
      </c>
      <c r="F847" s="2" t="inlineStr">
        <is>
          <t>MD with auto-fertilization</t>
        </is>
      </c>
      <c r="G847" s="2" t="n">
        <v>86</v>
      </c>
      <c r="H847" s="2" t="n">
        <v>0.0375839993357658</v>
      </c>
      <c r="I847" s="2" t="n">
        <v>0.0420940792560577</v>
      </c>
      <c r="J847" s="40" t="inlineStr">
        <is>
          <t>crop and rice measures</t>
        </is>
      </c>
    </row>
    <row r="848" ht="15.75" customHeight="1" s="120">
      <c r="A848" s="2" t="inlineStr">
        <is>
          <t>AGRICULTURE</t>
        </is>
      </c>
      <c r="B848" s="2" t="inlineStr">
        <is>
          <t>RICE</t>
        </is>
      </c>
      <c r="C848" s="2" t="n">
        <v>2035</v>
      </c>
      <c r="D848" s="2" t="inlineStr">
        <is>
          <t>United States</t>
        </is>
      </c>
      <c r="E848" s="2" t="inlineStr">
        <is>
          <t>USA</t>
        </is>
      </c>
      <c r="F848" s="2" t="inlineStr">
        <is>
          <t>MD with ammonium sulfate fertilizer</t>
        </is>
      </c>
      <c r="G848" s="2" t="n">
        <v>88</v>
      </c>
      <c r="H848" s="2" t="n">
        <v>0.0401550009846687</v>
      </c>
      <c r="I848" s="2" t="n">
        <v>0.04497360110282894</v>
      </c>
      <c r="J848" s="40" t="inlineStr">
        <is>
          <t>crop and rice measures</t>
        </is>
      </c>
    </row>
    <row r="849" ht="15.75" customHeight="1" s="120">
      <c r="A849" s="2" t="inlineStr">
        <is>
          <t>AGRICULTURE</t>
        </is>
      </c>
      <c r="B849" s="2" t="inlineStr">
        <is>
          <t>RICE</t>
        </is>
      </c>
      <c r="C849" s="2" t="n">
        <v>2035</v>
      </c>
      <c r="D849" s="2" t="inlineStr">
        <is>
          <t>United States</t>
        </is>
      </c>
      <c r="E849" s="2" t="inlineStr">
        <is>
          <t>USA</t>
        </is>
      </c>
      <c r="F849" s="2" t="inlineStr">
        <is>
          <t>Mid-season drainage</t>
        </is>
      </c>
      <c r="G849" s="2" t="n">
        <v>90</v>
      </c>
      <c r="H849" s="2" t="n">
        <v>0.037516001611948</v>
      </c>
      <c r="I849" s="2" t="n">
        <v>0.04201792180538176</v>
      </c>
      <c r="J849" s="40" t="inlineStr">
        <is>
          <t>crop and rice measures</t>
        </is>
      </c>
    </row>
    <row r="850" ht="15.75" customHeight="1" s="120">
      <c r="A850" s="2" t="inlineStr">
        <is>
          <t>AGRICULTURE</t>
        </is>
      </c>
      <c r="B850" s="2" t="inlineStr">
        <is>
          <t>RICE</t>
        </is>
      </c>
      <c r="C850" s="2" t="n">
        <v>2035</v>
      </c>
      <c r="D850" s="2" t="inlineStr">
        <is>
          <t>United States</t>
        </is>
      </c>
      <c r="E850" s="2" t="inlineStr">
        <is>
          <t>USA</t>
        </is>
      </c>
      <c r="F850" s="2" t="inlineStr">
        <is>
          <t>MD with 10% reduced fertilizer</t>
        </is>
      </c>
      <c r="G850" s="2" t="n">
        <v>94</v>
      </c>
      <c r="H850" s="2" t="n">
        <v>0.0373549982905388</v>
      </c>
      <c r="I850" s="2" t="n">
        <v>0.04183759808540346</v>
      </c>
      <c r="J850" s="40" t="inlineStr">
        <is>
          <t>crop and rice measures</t>
        </is>
      </c>
    </row>
    <row r="851" ht="15.75" customHeight="1" s="120">
      <c r="A851" s="2" t="inlineStr">
        <is>
          <t>AGRICULTURE</t>
        </is>
      </c>
      <c r="B851" s="2" t="inlineStr">
        <is>
          <t>RICE</t>
        </is>
      </c>
      <c r="C851" s="2" t="n">
        <v>2035</v>
      </c>
      <c r="D851" s="2" t="inlineStr">
        <is>
          <t>United States</t>
        </is>
      </c>
      <c r="E851" s="2" t="inlineStr">
        <is>
          <t>USA</t>
        </is>
      </c>
      <c r="F851" s="2" t="inlineStr">
        <is>
          <t>Alternate wetting &amp; drying</t>
        </is>
      </c>
      <c r="G851" s="2" t="n">
        <v>101</v>
      </c>
      <c r="H851" s="2" t="n">
        <v>0.234353005886077</v>
      </c>
      <c r="I851" s="2" t="n">
        <v>0.2624753665924063</v>
      </c>
      <c r="J851" s="40" t="inlineStr">
        <is>
          <t>crop and rice measures</t>
        </is>
      </c>
    </row>
    <row r="852" ht="15.75" customHeight="1" s="120">
      <c r="A852" s="2" t="inlineStr">
        <is>
          <t>AGRICULTURE</t>
        </is>
      </c>
      <c r="B852" s="2" t="inlineStr">
        <is>
          <t>RICE</t>
        </is>
      </c>
      <c r="C852" s="2" t="n">
        <v>2035</v>
      </c>
      <c r="D852" s="2" t="inlineStr">
        <is>
          <t>United States</t>
        </is>
      </c>
      <c r="E852" s="2" t="inlineStr">
        <is>
          <t>USA</t>
        </is>
      </c>
      <c r="F852" s="2" t="inlineStr">
        <is>
          <t>MD with 20% reduced fertilizer</t>
        </is>
      </c>
      <c r="G852" s="2" t="n">
        <v>107</v>
      </c>
      <c r="H852" s="2" t="n">
        <v>0.0367439985275269</v>
      </c>
      <c r="I852" s="2" t="n">
        <v>0.04115327835083013</v>
      </c>
      <c r="J852" s="40" t="inlineStr">
        <is>
          <t>crop and rice measures</t>
        </is>
      </c>
    </row>
    <row r="853" ht="15.75" customHeight="1" s="120">
      <c r="A853" s="2" t="inlineStr">
        <is>
          <t>AGRICULTURE</t>
        </is>
      </c>
      <c r="B853" s="2" t="inlineStr">
        <is>
          <t>RICE</t>
        </is>
      </c>
      <c r="C853" s="2" t="n">
        <v>2035</v>
      </c>
      <c r="D853" s="2" t="inlineStr">
        <is>
          <t>United States</t>
        </is>
      </c>
      <c r="E853" s="2" t="inlineStr">
        <is>
          <t>USA</t>
        </is>
      </c>
      <c r="F853" s="2" t="inlineStr">
        <is>
          <t>AWD with slow release</t>
        </is>
      </c>
      <c r="G853" s="2" t="n">
        <v>108</v>
      </c>
      <c r="H853" s="2" t="n">
        <v>0.205769002437591</v>
      </c>
      <c r="I853" s="2" t="n">
        <v>0.2304612827301019</v>
      </c>
      <c r="J853" s="40" t="inlineStr">
        <is>
          <t>crop and rice measures</t>
        </is>
      </c>
    </row>
    <row r="854" ht="15.75" customHeight="1" s="120">
      <c r="A854" s="2" t="inlineStr">
        <is>
          <t>AGRICULTURE</t>
        </is>
      </c>
      <c r="B854" s="2" t="inlineStr">
        <is>
          <t>RICE</t>
        </is>
      </c>
      <c r="C854" s="2" t="n">
        <v>2035</v>
      </c>
      <c r="D854" s="2" t="inlineStr">
        <is>
          <t>United States</t>
        </is>
      </c>
      <c r="E854" s="2" t="inlineStr">
        <is>
          <t>USA</t>
        </is>
      </c>
      <c r="F854" s="2" t="inlineStr">
        <is>
          <t>MD with no till</t>
        </is>
      </c>
      <c r="G854" s="2" t="n">
        <v>114</v>
      </c>
      <c r="H854" s="2" t="n">
        <v>0.0203099995851517</v>
      </c>
      <c r="I854" s="2" t="n">
        <v>0.02274719953536991</v>
      </c>
      <c r="J854" s="40" t="inlineStr">
        <is>
          <t>crop and rice measures</t>
        </is>
      </c>
    </row>
    <row r="855" ht="15.75" customHeight="1" s="120">
      <c r="A855" s="2" t="inlineStr">
        <is>
          <t>AGRICULTURE</t>
        </is>
      </c>
      <c r="B855" s="2" t="inlineStr">
        <is>
          <t>RICE</t>
        </is>
      </c>
      <c r="C855" s="2" t="n">
        <v>2035</v>
      </c>
      <c r="D855" s="2" t="inlineStr">
        <is>
          <t>United States</t>
        </is>
      </c>
      <c r="E855" s="2" t="inlineStr">
        <is>
          <t>USA</t>
        </is>
      </c>
      <c r="F855" s="2" t="inlineStr">
        <is>
          <t>MD with slow release fertilizer</t>
        </is>
      </c>
      <c r="G855" s="2" t="n">
        <v>121</v>
      </c>
      <c r="H855" s="2" t="n">
        <v>0.042748000472784</v>
      </c>
      <c r="I855" s="2" t="n">
        <v>0.04787776052951809</v>
      </c>
      <c r="J855" s="40" t="inlineStr">
        <is>
          <t>crop and rice measures</t>
        </is>
      </c>
    </row>
    <row r="856" ht="15.75" customHeight="1" s="120">
      <c r="A856" s="2" t="inlineStr">
        <is>
          <t>AGRICULTURE</t>
        </is>
      </c>
      <c r="B856" s="2" t="inlineStr">
        <is>
          <t>RICE</t>
        </is>
      </c>
      <c r="C856" s="2" t="n">
        <v>2035</v>
      </c>
      <c r="D856" s="2" t="inlineStr">
        <is>
          <t>United States</t>
        </is>
      </c>
      <c r="E856" s="2" t="inlineStr">
        <is>
          <t>USA</t>
        </is>
      </c>
      <c r="F856" s="2" t="inlineStr">
        <is>
          <t>AWD with nitrification inhibitor</t>
        </is>
      </c>
      <c r="G856" s="2" t="n">
        <v>142</v>
      </c>
      <c r="H856" s="2" t="n">
        <v>0.0656820014119148</v>
      </c>
      <c r="I856" s="2" t="n">
        <v>0.07356384158134457</v>
      </c>
      <c r="J856" s="40" t="inlineStr">
        <is>
          <t>crop and rice measures</t>
        </is>
      </c>
    </row>
    <row r="857" ht="15.75" customHeight="1" s="120">
      <c r="A857" s="2" t="inlineStr">
        <is>
          <t>AGRICULTURE</t>
        </is>
      </c>
      <c r="B857" s="2" t="inlineStr">
        <is>
          <t>RICE</t>
        </is>
      </c>
      <c r="C857" s="2" t="n">
        <v>2035</v>
      </c>
      <c r="D857" s="2" t="inlineStr">
        <is>
          <t>United States</t>
        </is>
      </c>
      <c r="E857" s="2" t="inlineStr">
        <is>
          <t>USA</t>
        </is>
      </c>
      <c r="F857" s="2" t="inlineStr">
        <is>
          <t>MD with 30% reduced fertilizer</t>
        </is>
      </c>
      <c r="G857" s="2" t="n">
        <v>170</v>
      </c>
      <c r="H857" s="2" t="n">
        <v>0.0335539989173412</v>
      </c>
      <c r="I857" s="2" t="n">
        <v>0.03758047878742214</v>
      </c>
      <c r="J857" s="40" t="inlineStr">
        <is>
          <t>crop and rice measures</t>
        </is>
      </c>
    </row>
    <row r="858" ht="15.75" customHeight="1" s="120">
      <c r="A858" s="2" t="inlineStr">
        <is>
          <t>AGRICULTURE</t>
        </is>
      </c>
      <c r="B858" s="2" t="inlineStr">
        <is>
          <t>RICE</t>
        </is>
      </c>
      <c r="C858" s="2" t="n">
        <v>2035</v>
      </c>
      <c r="D858" s="2" t="inlineStr">
        <is>
          <t>United States</t>
        </is>
      </c>
      <c r="E858" s="2" t="inlineStr">
        <is>
          <t>USA</t>
        </is>
      </c>
      <c r="F858" s="2" t="inlineStr">
        <is>
          <t>CF with slow release fertilizer</t>
        </is>
      </c>
      <c r="G858" s="2" t="n">
        <v>178</v>
      </c>
      <c r="H858" s="2" t="n">
        <v>0.0165560003370047</v>
      </c>
      <c r="I858" s="2" t="n">
        <v>0.01854272037744526</v>
      </c>
      <c r="J858" s="40" t="inlineStr">
        <is>
          <t>crop and rice measures</t>
        </is>
      </c>
    </row>
    <row r="859" ht="15.75" customHeight="1" s="120">
      <c r="A859" s="2" t="inlineStr">
        <is>
          <t>AGRICULTURE</t>
        </is>
      </c>
      <c r="B859" s="2" t="inlineStr">
        <is>
          <t>RICE</t>
        </is>
      </c>
      <c r="C859" s="2" t="n">
        <v>2035</v>
      </c>
      <c r="D859" s="2" t="inlineStr">
        <is>
          <t>United States</t>
        </is>
      </c>
      <c r="E859" s="2" t="inlineStr">
        <is>
          <t>USA</t>
        </is>
      </c>
      <c r="F859" s="2" t="inlineStr">
        <is>
          <t>Alternate wetting &amp; drying</t>
        </is>
      </c>
      <c r="G859" s="2" t="n">
        <v>196</v>
      </c>
      <c r="H859" s="2" t="n">
        <v>0.0508040003478527</v>
      </c>
      <c r="I859" s="2" t="n">
        <v>0.05690048038959503</v>
      </c>
      <c r="J859" s="40" t="inlineStr">
        <is>
          <t>crop and rice measures</t>
        </is>
      </c>
    </row>
    <row r="860" ht="15.75" customHeight="1" s="120">
      <c r="A860" s="2" t="inlineStr">
        <is>
          <t>AGRICULTURE</t>
        </is>
      </c>
      <c r="B860" s="2" t="inlineStr">
        <is>
          <t>RICE</t>
        </is>
      </c>
      <c r="C860" s="2" t="n">
        <v>2035</v>
      </c>
      <c r="D860" s="2" t="inlineStr">
        <is>
          <t>United States</t>
        </is>
      </c>
      <c r="E860" s="2" t="inlineStr">
        <is>
          <t>USA</t>
        </is>
      </c>
      <c r="F860" s="2" t="inlineStr">
        <is>
          <t>MD with dry seeding</t>
        </is>
      </c>
      <c r="G860" s="2" t="n">
        <v>204</v>
      </c>
      <c r="H860" s="2" t="n">
        <v>0.0797979980707169</v>
      </c>
      <c r="I860" s="2" t="n">
        <v>0.08937375783920294</v>
      </c>
      <c r="J860" s="40" t="inlineStr">
        <is>
          <t>crop and rice measures</t>
        </is>
      </c>
    </row>
    <row r="861" ht="15.75" customHeight="1" s="120">
      <c r="A861" s="2" t="inlineStr">
        <is>
          <t>AGRICULTURE</t>
        </is>
      </c>
      <c r="B861" s="2" t="inlineStr">
        <is>
          <t>RICE</t>
        </is>
      </c>
      <c r="C861" s="2" t="n">
        <v>2035</v>
      </c>
      <c r="D861" s="2" t="inlineStr">
        <is>
          <t>United States</t>
        </is>
      </c>
      <c r="E861" s="2" t="inlineStr">
        <is>
          <t>USA</t>
        </is>
      </c>
      <c r="F861" s="2" t="inlineStr">
        <is>
          <t>AWD with slow release</t>
        </is>
      </c>
      <c r="G861" s="2" t="n">
        <v>205</v>
      </c>
      <c r="H861" s="2" t="n">
        <v>0.0461970008909702</v>
      </c>
      <c r="I861" s="2" t="n">
        <v>0.05174064099788663</v>
      </c>
      <c r="J861" s="40" t="inlineStr">
        <is>
          <t>crop and rice measures</t>
        </is>
      </c>
    </row>
    <row r="862" ht="15.75" customHeight="1" s="120">
      <c r="A862" s="2" t="inlineStr">
        <is>
          <t>AGRICULTURE</t>
        </is>
      </c>
      <c r="B862" s="2" t="inlineStr">
        <is>
          <t>RICE</t>
        </is>
      </c>
      <c r="C862" s="2" t="n">
        <v>2035</v>
      </c>
      <c r="D862" s="2" t="inlineStr">
        <is>
          <t>United States</t>
        </is>
      </c>
      <c r="E862" s="2" t="inlineStr">
        <is>
          <t>USA</t>
        </is>
      </c>
      <c r="F862" s="2" t="inlineStr">
        <is>
          <t>Dry-Seeding with 20% reduced fertilizer</t>
        </is>
      </c>
      <c r="G862" s="2" t="n">
        <v>279</v>
      </c>
      <c r="H862" s="2" t="n">
        <v>0.0180190000683069</v>
      </c>
      <c r="I862" s="2" t="n">
        <v>0.02018128007650373</v>
      </c>
      <c r="J862" s="40" t="inlineStr">
        <is>
          <t>crop and rice measures</t>
        </is>
      </c>
    </row>
    <row r="863" ht="15.75" customHeight="1" s="120">
      <c r="A863" s="2" t="inlineStr">
        <is>
          <t>AGRICULTURE</t>
        </is>
      </c>
      <c r="B863" s="2" t="inlineStr">
        <is>
          <t>RICE</t>
        </is>
      </c>
      <c r="C863" s="2" t="n">
        <v>2035</v>
      </c>
      <c r="D863" s="2" t="inlineStr">
        <is>
          <t>United States</t>
        </is>
      </c>
      <c r="E863" s="2" t="inlineStr">
        <is>
          <t>USA</t>
        </is>
      </c>
      <c r="F863" s="2" t="inlineStr">
        <is>
          <t>MD with dry seeding</t>
        </is>
      </c>
      <c r="G863" s="2" t="n">
        <v>354</v>
      </c>
      <c r="H863" s="2" t="n">
        <v>0.0215760003775358</v>
      </c>
      <c r="I863" s="2" t="n">
        <v>0.0241651204228401</v>
      </c>
      <c r="J863" s="40" t="inlineStr">
        <is>
          <t>crop and rice measures</t>
        </is>
      </c>
    </row>
    <row r="864" ht="15.75" customHeight="1" s="120">
      <c r="A864" s="2" t="inlineStr">
        <is>
          <t>AGRICULTURE</t>
        </is>
      </c>
      <c r="B864" s="2" t="inlineStr">
        <is>
          <t>RICE</t>
        </is>
      </c>
      <c r="C864" s="2" t="n">
        <v>2035</v>
      </c>
      <c r="D864" s="2" t="inlineStr">
        <is>
          <t>United States</t>
        </is>
      </c>
      <c r="E864" s="2" t="inlineStr">
        <is>
          <t>USA</t>
        </is>
      </c>
      <c r="F864" s="2" t="inlineStr">
        <is>
          <t>MD with 100% residue incorporation</t>
        </is>
      </c>
      <c r="G864" s="2" t="n">
        <v>360</v>
      </c>
      <c r="H864" s="2" t="n">
        <v>0.0098470002412796</v>
      </c>
      <c r="I864" s="2" t="n">
        <v>0.01102864027023315</v>
      </c>
      <c r="J864" s="40" t="inlineStr">
        <is>
          <t>crop and rice measures</t>
        </is>
      </c>
    </row>
    <row r="865" ht="15.75" customHeight="1" s="120">
      <c r="A865" s="2" t="inlineStr">
        <is>
          <t>AGRICULTURE</t>
        </is>
      </c>
      <c r="B865" s="2" t="inlineStr">
        <is>
          <t>RICE</t>
        </is>
      </c>
      <c r="C865" s="2" t="n">
        <v>2035</v>
      </c>
      <c r="D865" s="2" t="inlineStr">
        <is>
          <t>United States</t>
        </is>
      </c>
      <c r="E865" s="2" t="inlineStr">
        <is>
          <t>USA</t>
        </is>
      </c>
      <c r="F865" s="2" t="inlineStr">
        <is>
          <t>Dry-Seeding</t>
        </is>
      </c>
      <c r="G865" s="2" t="n">
        <v>550</v>
      </c>
      <c r="H865" s="2" t="n">
        <v>0.008073000237345701</v>
      </c>
      <c r="I865" s="2" t="n">
        <v>0.009041760265827186</v>
      </c>
      <c r="J865" s="40" t="inlineStr">
        <is>
          <t>crop and rice measures</t>
        </is>
      </c>
    </row>
    <row r="866" ht="15.75" customHeight="1" s="120">
      <c r="A866" s="2" t="inlineStr">
        <is>
          <t>AGRICULTURE</t>
        </is>
      </c>
      <c r="B866" s="2" t="inlineStr">
        <is>
          <t>RICE</t>
        </is>
      </c>
      <c r="C866" s="2" t="n">
        <v>2035</v>
      </c>
      <c r="D866" s="2" t="inlineStr">
        <is>
          <t>United States</t>
        </is>
      </c>
      <c r="E866" s="2" t="inlineStr">
        <is>
          <t>USA</t>
        </is>
      </c>
      <c r="F866" s="2" t="inlineStr">
        <is>
          <t>Dry-Seeding</t>
        </is>
      </c>
      <c r="G866" s="2" t="n">
        <v>100000</v>
      </c>
      <c r="H866" s="54" t="n">
        <v>1e-12</v>
      </c>
      <c r="I866" s="2" t="n">
        <v>1.12e-12</v>
      </c>
      <c r="J866" s="40" t="inlineStr">
        <is>
          <t>crop and rice measures</t>
        </is>
      </c>
    </row>
    <row r="867" ht="15.75" customHeight="1" s="120">
      <c r="A867" s="2" t="inlineStr">
        <is>
          <t>AGRICULTURE</t>
        </is>
      </c>
      <c r="B867" s="2" t="inlineStr">
        <is>
          <t>RICE</t>
        </is>
      </c>
      <c r="C867" s="2" t="n">
        <v>2040</v>
      </c>
      <c r="D867" s="2" t="inlineStr">
        <is>
          <t>United States</t>
        </is>
      </c>
      <c r="E867" s="2" t="inlineStr">
        <is>
          <t>USA</t>
        </is>
      </c>
      <c r="F867" s="2" t="inlineStr">
        <is>
          <t>MD with no till</t>
        </is>
      </c>
      <c r="G867" s="2" t="n">
        <v>-100000</v>
      </c>
      <c r="H867" s="2" t="n">
        <v>0</v>
      </c>
      <c r="I867" s="2" t="n">
        <v>0</v>
      </c>
      <c r="J867" s="40" t="inlineStr">
        <is>
          <t>crop and rice measures</t>
        </is>
      </c>
    </row>
    <row r="868" ht="15.75" customHeight="1" s="120">
      <c r="A868" s="2" t="inlineStr">
        <is>
          <t>AGRICULTURE</t>
        </is>
      </c>
      <c r="B868" s="2" t="inlineStr">
        <is>
          <t>RICE</t>
        </is>
      </c>
      <c r="C868" s="2" t="n">
        <v>2040</v>
      </c>
      <c r="D868" s="2" t="inlineStr">
        <is>
          <t>United States</t>
        </is>
      </c>
      <c r="E868" s="2" t="inlineStr">
        <is>
          <t>USA</t>
        </is>
      </c>
      <c r="F868" s="2" t="inlineStr">
        <is>
          <t>MD with no till</t>
        </is>
      </c>
      <c r="G868" s="2" t="n">
        <v>-51</v>
      </c>
      <c r="H868" s="2" t="n">
        <v>0</v>
      </c>
      <c r="I868" s="2" t="n">
        <v>0</v>
      </c>
      <c r="J868" s="40" t="inlineStr">
        <is>
          <t>crop and rice measures</t>
        </is>
      </c>
    </row>
    <row r="869" ht="15.75" customHeight="1" s="120">
      <c r="A869" s="2" t="inlineStr">
        <is>
          <t>AGRICULTURE</t>
        </is>
      </c>
      <c r="B869" s="2" t="inlineStr">
        <is>
          <t>RICE</t>
        </is>
      </c>
      <c r="C869" s="2" t="n">
        <v>2040</v>
      </c>
      <c r="D869" s="2" t="inlineStr">
        <is>
          <t>United States</t>
        </is>
      </c>
      <c r="E869" s="2" t="inlineStr">
        <is>
          <t>USA</t>
        </is>
      </c>
      <c r="F869" s="2" t="inlineStr">
        <is>
          <t>MD with no till</t>
        </is>
      </c>
      <c r="G869" s="2" t="n">
        <v>-51</v>
      </c>
      <c r="H869" s="2" t="n">
        <v>0.0402280017733574</v>
      </c>
      <c r="I869" s="2" t="n">
        <v>0.04505536198616029</v>
      </c>
      <c r="J869" s="40" t="inlineStr">
        <is>
          <t>crop and rice measures</t>
        </is>
      </c>
    </row>
    <row r="870" ht="15.75" customHeight="1" s="120">
      <c r="A870" s="2" t="inlineStr">
        <is>
          <t>AGRICULTURE</t>
        </is>
      </c>
      <c r="B870" s="2" t="inlineStr">
        <is>
          <t>RICE</t>
        </is>
      </c>
      <c r="C870" s="2" t="n">
        <v>2040</v>
      </c>
      <c r="D870" s="2" t="inlineStr">
        <is>
          <t>United States</t>
        </is>
      </c>
      <c r="E870" s="2" t="inlineStr">
        <is>
          <t>USA</t>
        </is>
      </c>
      <c r="F870" s="2" t="inlineStr">
        <is>
          <t>Dryland rice</t>
        </is>
      </c>
      <c r="G870" s="2" t="n">
        <v>-16</v>
      </c>
      <c r="H870" s="2" t="n">
        <v>0.369946986436843</v>
      </c>
      <c r="I870" s="2" t="n">
        <v>0.4143406248092642</v>
      </c>
      <c r="J870" s="40" t="inlineStr">
        <is>
          <t>crop and rice measures</t>
        </is>
      </c>
    </row>
    <row r="871" ht="15.75" customHeight="1" s="120">
      <c r="A871" s="2" t="inlineStr">
        <is>
          <t>AGRICULTURE</t>
        </is>
      </c>
      <c r="B871" s="2" t="inlineStr">
        <is>
          <t>RICE</t>
        </is>
      </c>
      <c r="C871" s="2" t="n">
        <v>2040</v>
      </c>
      <c r="D871" s="2" t="inlineStr">
        <is>
          <t>United States</t>
        </is>
      </c>
      <c r="E871" s="2" t="inlineStr">
        <is>
          <t>USA</t>
        </is>
      </c>
      <c r="F871" s="2" t="inlineStr">
        <is>
          <t>Dryland rice with 20% reduced fertilizer</t>
        </is>
      </c>
      <c r="G871" s="2" t="n">
        <v>-15</v>
      </c>
      <c r="H871" s="2" t="n">
        <v>0.495804995298385</v>
      </c>
      <c r="I871" s="2" t="n">
        <v>0.5553015947341913</v>
      </c>
      <c r="J871" s="40" t="inlineStr">
        <is>
          <t>crop and rice measures</t>
        </is>
      </c>
    </row>
    <row r="872" ht="15.75" customHeight="1" s="120">
      <c r="A872" s="2" t="inlineStr">
        <is>
          <t>AGRICULTURE</t>
        </is>
      </c>
      <c r="B872" s="2" t="inlineStr">
        <is>
          <t>RICE</t>
        </is>
      </c>
      <c r="C872" s="2" t="n">
        <v>2040</v>
      </c>
      <c r="D872" s="2" t="inlineStr">
        <is>
          <t>United States</t>
        </is>
      </c>
      <c r="E872" s="2" t="inlineStr">
        <is>
          <t>USA</t>
        </is>
      </c>
      <c r="F872" s="2" t="inlineStr">
        <is>
          <t>MD with auto-fertilization</t>
        </is>
      </c>
      <c r="G872" s="2" t="n">
        <v>7</v>
      </c>
      <c r="H872" s="2" t="n">
        <v>0.116056002676487</v>
      </c>
      <c r="I872" s="2" t="n">
        <v>0.1299827229976654</v>
      </c>
      <c r="J872" s="40" t="inlineStr">
        <is>
          <t>crop and rice measures</t>
        </is>
      </c>
    </row>
    <row r="873" ht="15.75" customHeight="1" s="120">
      <c r="A873" s="2" t="inlineStr">
        <is>
          <t>AGRICULTURE</t>
        </is>
      </c>
      <c r="B873" s="2" t="inlineStr">
        <is>
          <t>RICE</t>
        </is>
      </c>
      <c r="C873" s="2" t="n">
        <v>2040</v>
      </c>
      <c r="D873" s="2" t="inlineStr">
        <is>
          <t>United States</t>
        </is>
      </c>
      <c r="E873" s="2" t="inlineStr">
        <is>
          <t>USA</t>
        </is>
      </c>
      <c r="F873" s="2" t="inlineStr">
        <is>
          <t>MD with nitrification inhibitor fertilizer</t>
        </is>
      </c>
      <c r="G873" s="2" t="n">
        <v>11</v>
      </c>
      <c r="H873" s="2" t="n">
        <v>0.183504000306129</v>
      </c>
      <c r="I873" s="2" t="n">
        <v>0.2055244803428645</v>
      </c>
      <c r="J873" s="40" t="inlineStr">
        <is>
          <t>crop and rice measures</t>
        </is>
      </c>
    </row>
    <row r="874" ht="15.75" customHeight="1" s="120">
      <c r="A874" s="2" t="inlineStr">
        <is>
          <t>AGRICULTURE</t>
        </is>
      </c>
      <c r="B874" s="2" t="inlineStr">
        <is>
          <t>RICE</t>
        </is>
      </c>
      <c r="C874" s="2" t="n">
        <v>2040</v>
      </c>
      <c r="D874" s="2" t="inlineStr">
        <is>
          <t>United States</t>
        </is>
      </c>
      <c r="E874" s="2" t="inlineStr">
        <is>
          <t>USA</t>
        </is>
      </c>
      <c r="F874" s="2" t="inlineStr">
        <is>
          <t>Mid-season drainage</t>
        </is>
      </c>
      <c r="G874" s="2" t="n">
        <v>12</v>
      </c>
      <c r="H874" s="2" t="n">
        <v>0.117123998701572</v>
      </c>
      <c r="I874" s="2" t="n">
        <v>0.1311788785457607</v>
      </c>
      <c r="J874" s="40" t="inlineStr">
        <is>
          <t>crop and rice measures</t>
        </is>
      </c>
    </row>
    <row r="875" ht="15.75" customHeight="1" s="120">
      <c r="A875" s="2" t="inlineStr">
        <is>
          <t>AGRICULTURE</t>
        </is>
      </c>
      <c r="B875" s="2" t="inlineStr">
        <is>
          <t>RICE</t>
        </is>
      </c>
      <c r="C875" s="2" t="n">
        <v>2040</v>
      </c>
      <c r="D875" s="2" t="inlineStr">
        <is>
          <t>United States</t>
        </is>
      </c>
      <c r="E875" s="2" t="inlineStr">
        <is>
          <t>USA</t>
        </is>
      </c>
      <c r="F875" s="2" t="inlineStr">
        <is>
          <t>CF with ammonium sulfate fertilizer</t>
        </is>
      </c>
      <c r="G875" s="2" t="n">
        <v>12</v>
      </c>
      <c r="H875" s="2" t="n">
        <v>0.0107180001214147</v>
      </c>
      <c r="I875" s="2" t="n">
        <v>0.01200416013598446</v>
      </c>
      <c r="J875" s="40" t="inlineStr">
        <is>
          <t>crop and rice measures</t>
        </is>
      </c>
    </row>
    <row r="876" ht="15.75" customHeight="1" s="120">
      <c r="A876" s="2" t="inlineStr">
        <is>
          <t>AGRICULTURE</t>
        </is>
      </c>
      <c r="B876" s="2" t="inlineStr">
        <is>
          <t>RICE</t>
        </is>
      </c>
      <c r="C876" s="2" t="n">
        <v>2040</v>
      </c>
      <c r="D876" s="2" t="inlineStr">
        <is>
          <t>United States</t>
        </is>
      </c>
      <c r="E876" s="2" t="inlineStr">
        <is>
          <t>USA</t>
        </is>
      </c>
      <c r="F876" s="2" t="inlineStr">
        <is>
          <t>MD with 10% reduced fertilizer</t>
        </is>
      </c>
      <c r="G876" s="2" t="n">
        <v>14</v>
      </c>
      <c r="H876" s="2" t="n">
        <v>0.119075000286102</v>
      </c>
      <c r="I876" s="2" t="n">
        <v>0.1333640003204342</v>
      </c>
      <c r="J876" s="40" t="inlineStr">
        <is>
          <t>crop and rice measures</t>
        </is>
      </c>
    </row>
    <row r="877" ht="15.75" customHeight="1" s="120">
      <c r="A877" s="2" t="inlineStr">
        <is>
          <t>AGRICULTURE</t>
        </is>
      </c>
      <c r="B877" s="2" t="inlineStr">
        <is>
          <t>RICE</t>
        </is>
      </c>
      <c r="C877" s="2" t="n">
        <v>2040</v>
      </c>
      <c r="D877" s="2" t="inlineStr">
        <is>
          <t>United States</t>
        </is>
      </c>
      <c r="E877" s="2" t="inlineStr">
        <is>
          <t>USA</t>
        </is>
      </c>
      <c r="F877" s="2" t="inlineStr">
        <is>
          <t>MD with ammonium sulfate fertilizer</t>
        </is>
      </c>
      <c r="G877" s="2" t="n">
        <v>15</v>
      </c>
      <c r="H877" s="2" t="n">
        <v>0.129289001226425</v>
      </c>
      <c r="I877" s="2" t="n">
        <v>0.144803681373596</v>
      </c>
      <c r="J877" s="40" t="inlineStr">
        <is>
          <t>crop and rice measures</t>
        </is>
      </c>
    </row>
    <row r="878" ht="15.75" customHeight="1" s="120">
      <c r="A878" s="2" t="inlineStr">
        <is>
          <t>AGRICULTURE</t>
        </is>
      </c>
      <c r="B878" s="2" t="inlineStr">
        <is>
          <t>RICE</t>
        </is>
      </c>
      <c r="C878" s="2" t="n">
        <v>2040</v>
      </c>
      <c r="D878" s="2" t="inlineStr">
        <is>
          <t>United States</t>
        </is>
      </c>
      <c r="E878" s="2" t="inlineStr">
        <is>
          <t>USA</t>
        </is>
      </c>
      <c r="F878" s="2" t="inlineStr">
        <is>
          <t>Dryland rice with 20% reduced fertilizer</t>
        </is>
      </c>
      <c r="G878" s="2" t="n">
        <v>19</v>
      </c>
      <c r="H878" s="2" t="n">
        <v>0.116720996797084</v>
      </c>
      <c r="I878" s="2" t="n">
        <v>0.1307275164127341</v>
      </c>
      <c r="J878" s="40" t="inlineStr">
        <is>
          <t>crop and rice measures</t>
        </is>
      </c>
    </row>
    <row r="879" ht="15.75" customHeight="1" s="120">
      <c r="A879" s="2" t="inlineStr">
        <is>
          <t>AGRICULTURE</t>
        </is>
      </c>
      <c r="B879" s="2" t="inlineStr">
        <is>
          <t>RICE</t>
        </is>
      </c>
      <c r="C879" s="2" t="n">
        <v>2040</v>
      </c>
      <c r="D879" s="2" t="inlineStr">
        <is>
          <t>United States</t>
        </is>
      </c>
      <c r="E879" s="2" t="inlineStr">
        <is>
          <t>USA</t>
        </is>
      </c>
      <c r="F879" s="2" t="inlineStr">
        <is>
          <t>MD with 20% reduced fertilizer</t>
        </is>
      </c>
      <c r="G879" s="2" t="n">
        <v>25</v>
      </c>
      <c r="H879" s="2" t="n">
        <v>0.121783003211021</v>
      </c>
      <c r="I879" s="2" t="n">
        <v>0.1363969635963435</v>
      </c>
      <c r="J879" s="40" t="inlineStr">
        <is>
          <t>crop and rice measures</t>
        </is>
      </c>
    </row>
    <row r="880" ht="15.75" customHeight="1" s="120">
      <c r="A880" s="2" t="inlineStr">
        <is>
          <t>AGRICULTURE</t>
        </is>
      </c>
      <c r="B880" s="2" t="inlineStr">
        <is>
          <t>RICE</t>
        </is>
      </c>
      <c r="C880" s="2" t="n">
        <v>2040</v>
      </c>
      <c r="D880" s="2" t="inlineStr">
        <is>
          <t>United States</t>
        </is>
      </c>
      <c r="E880" s="2" t="inlineStr">
        <is>
          <t>USA</t>
        </is>
      </c>
      <c r="F880" s="2" t="inlineStr">
        <is>
          <t>Dryland rice</t>
        </is>
      </c>
      <c r="G880" s="2" t="n">
        <v>29</v>
      </c>
      <c r="H880" s="2" t="n">
        <v>0.09009400010108951</v>
      </c>
      <c r="I880" s="2" t="n">
        <v>0.1009052801132203</v>
      </c>
      <c r="J880" s="40" t="inlineStr">
        <is>
          <t>crop and rice measures</t>
        </is>
      </c>
    </row>
    <row r="881" ht="15.75" customHeight="1" s="120">
      <c r="A881" s="2" t="inlineStr">
        <is>
          <t>AGRICULTURE</t>
        </is>
      </c>
      <c r="B881" s="2" t="inlineStr">
        <is>
          <t>RICE</t>
        </is>
      </c>
      <c r="C881" s="2" t="n">
        <v>2040</v>
      </c>
      <c r="D881" s="2" t="inlineStr">
        <is>
          <t>United States</t>
        </is>
      </c>
      <c r="E881" s="2" t="inlineStr">
        <is>
          <t>USA</t>
        </is>
      </c>
      <c r="F881" s="2" t="inlineStr">
        <is>
          <t>Dry-Seeding with 20% reduced fertilizer</t>
        </is>
      </c>
      <c r="G881" s="2" t="n">
        <v>37</v>
      </c>
      <c r="H881" s="2" t="n">
        <v>0.0518480017781258</v>
      </c>
      <c r="I881" s="2" t="n">
        <v>0.0580697619915009</v>
      </c>
      <c r="J881" s="40" t="inlineStr">
        <is>
          <t>crop and rice measures</t>
        </is>
      </c>
    </row>
    <row r="882" ht="15.75" customHeight="1" s="120">
      <c r="A882" s="2" t="inlineStr">
        <is>
          <t>AGRICULTURE</t>
        </is>
      </c>
      <c r="B882" s="2" t="inlineStr">
        <is>
          <t>RICE</t>
        </is>
      </c>
      <c r="C882" s="2" t="n">
        <v>2040</v>
      </c>
      <c r="D882" s="2" t="inlineStr">
        <is>
          <t>United States</t>
        </is>
      </c>
      <c r="E882" s="2" t="inlineStr">
        <is>
          <t>USA</t>
        </is>
      </c>
      <c r="F882" s="2" t="inlineStr">
        <is>
          <t>MD with slow release fertilizer</t>
        </is>
      </c>
      <c r="G882" s="2" t="n">
        <v>50</v>
      </c>
      <c r="H882" s="2" t="n">
        <v>0.153018996119499</v>
      </c>
      <c r="I882" s="2" t="n">
        <v>0.1713812756538389</v>
      </c>
      <c r="J882" s="40" t="inlineStr">
        <is>
          <t>crop and rice measures</t>
        </is>
      </c>
    </row>
    <row r="883" ht="15.75" customHeight="1" s="120">
      <c r="A883" s="2" t="inlineStr">
        <is>
          <t>AGRICULTURE</t>
        </is>
      </c>
      <c r="B883" s="2" t="inlineStr">
        <is>
          <t>RICE</t>
        </is>
      </c>
      <c r="C883" s="2" t="n">
        <v>2040</v>
      </c>
      <c r="D883" s="2" t="inlineStr">
        <is>
          <t>United States</t>
        </is>
      </c>
      <c r="E883" s="2" t="inlineStr">
        <is>
          <t>USA</t>
        </is>
      </c>
      <c r="F883" s="2" t="inlineStr">
        <is>
          <t>CF with nitrification inhibitor fertilizer</t>
        </is>
      </c>
      <c r="G883" s="2" t="n">
        <v>64</v>
      </c>
      <c r="H883" s="2" t="n">
        <v>0.0114449998363853</v>
      </c>
      <c r="I883" s="2" t="n">
        <v>0.01281839981675154</v>
      </c>
      <c r="J883" s="40" t="inlineStr">
        <is>
          <t>crop and rice measures</t>
        </is>
      </c>
    </row>
    <row r="884" ht="15.75" customHeight="1" s="120">
      <c r="A884" s="2" t="inlineStr">
        <is>
          <t>AGRICULTURE</t>
        </is>
      </c>
      <c r="B884" s="2" t="inlineStr">
        <is>
          <t>RICE</t>
        </is>
      </c>
      <c r="C884" s="2" t="n">
        <v>2040</v>
      </c>
      <c r="D884" s="2" t="inlineStr">
        <is>
          <t>United States</t>
        </is>
      </c>
      <c r="E884" s="2" t="inlineStr">
        <is>
          <t>USA</t>
        </is>
      </c>
      <c r="F884" s="2" t="inlineStr">
        <is>
          <t>MD with nitrification inhibitor fertilizer</t>
        </is>
      </c>
      <c r="G884" s="2" t="n">
        <v>68</v>
      </c>
      <c r="H884" s="2" t="n">
        <v>0.0517989993095398</v>
      </c>
      <c r="I884" s="2" t="n">
        <v>0.05801487922668459</v>
      </c>
      <c r="J884" s="40" t="inlineStr">
        <is>
          <t>crop and rice measures</t>
        </is>
      </c>
    </row>
    <row r="885" ht="15.75" customHeight="1" s="120">
      <c r="A885" s="2" t="inlineStr">
        <is>
          <t>AGRICULTURE</t>
        </is>
      </c>
      <c r="B885" s="2" t="inlineStr">
        <is>
          <t>RICE</t>
        </is>
      </c>
      <c r="C885" s="2" t="n">
        <v>2040</v>
      </c>
      <c r="D885" s="2" t="inlineStr">
        <is>
          <t>United States</t>
        </is>
      </c>
      <c r="E885" s="2" t="inlineStr">
        <is>
          <t>USA</t>
        </is>
      </c>
      <c r="F885" s="2" t="inlineStr">
        <is>
          <t>MD with 30% reduced fertilizer</t>
        </is>
      </c>
      <c r="G885" s="2" t="n">
        <v>75</v>
      </c>
      <c r="H885" s="2" t="n">
        <v>0.123225003480911</v>
      </c>
      <c r="I885" s="2" t="n">
        <v>0.1380120038986203</v>
      </c>
      <c r="J885" s="40" t="inlineStr">
        <is>
          <t>crop and rice measures</t>
        </is>
      </c>
    </row>
    <row r="886" ht="15.75" customHeight="1" s="120">
      <c r="A886" s="2" t="inlineStr">
        <is>
          <t>AGRICULTURE</t>
        </is>
      </c>
      <c r="B886" s="2" t="inlineStr">
        <is>
          <t>RICE</t>
        </is>
      </c>
      <c r="C886" s="2" t="n">
        <v>2040</v>
      </c>
      <c r="D886" s="2" t="inlineStr">
        <is>
          <t>United States</t>
        </is>
      </c>
      <c r="E886" s="2" t="inlineStr">
        <is>
          <t>USA</t>
        </is>
      </c>
      <c r="F886" s="2" t="inlineStr">
        <is>
          <t>AWD with nitrification inhibitor</t>
        </is>
      </c>
      <c r="G886" s="2" t="n">
        <v>76</v>
      </c>
      <c r="H886" s="2" t="n">
        <v>0.286103993654251</v>
      </c>
      <c r="I886" s="2" t="n">
        <v>0.3204364728927611</v>
      </c>
      <c r="J886" s="40" t="inlineStr">
        <is>
          <t>crop and rice measures</t>
        </is>
      </c>
    </row>
    <row r="887" ht="15.75" customHeight="1" s="120">
      <c r="A887" s="2" t="inlineStr">
        <is>
          <t>AGRICULTURE</t>
        </is>
      </c>
      <c r="B887" s="2" t="inlineStr">
        <is>
          <t>RICE</t>
        </is>
      </c>
      <c r="C887" s="2" t="n">
        <v>2040</v>
      </c>
      <c r="D887" s="2" t="inlineStr">
        <is>
          <t>United States</t>
        </is>
      </c>
      <c r="E887" s="2" t="inlineStr">
        <is>
          <t>USA</t>
        </is>
      </c>
      <c r="F887" s="2" t="inlineStr">
        <is>
          <t>CF with slow release fertilizer</t>
        </is>
      </c>
      <c r="G887" s="2" t="n">
        <v>82</v>
      </c>
      <c r="H887" s="2" t="n">
        <v>0.0207499992102385</v>
      </c>
      <c r="I887" s="2" t="n">
        <v>0.02323999911546712</v>
      </c>
      <c r="J887" s="40" t="inlineStr">
        <is>
          <t>crop and rice measures</t>
        </is>
      </c>
    </row>
    <row r="888" ht="15.75" customHeight="1" s="120">
      <c r="A888" s="2" t="inlineStr">
        <is>
          <t>AGRICULTURE</t>
        </is>
      </c>
      <c r="B888" s="2" t="inlineStr">
        <is>
          <t>RICE</t>
        </is>
      </c>
      <c r="C888" s="2" t="n">
        <v>2040</v>
      </c>
      <c r="D888" s="2" t="inlineStr">
        <is>
          <t>United States</t>
        </is>
      </c>
      <c r="E888" s="2" t="inlineStr">
        <is>
          <t>USA</t>
        </is>
      </c>
      <c r="F888" s="2" t="inlineStr">
        <is>
          <t>MD with auto-fertilization</t>
        </is>
      </c>
      <c r="G888" s="2" t="n">
        <v>88</v>
      </c>
      <c r="H888" s="2" t="n">
        <v>0.0367089994251728</v>
      </c>
      <c r="I888" s="2" t="n">
        <v>0.04111407935619354</v>
      </c>
      <c r="J888" s="40" t="inlineStr">
        <is>
          <t>crop and rice measures</t>
        </is>
      </c>
    </row>
    <row r="889" ht="15.75" customHeight="1" s="120">
      <c r="A889" s="2" t="inlineStr">
        <is>
          <t>AGRICULTURE</t>
        </is>
      </c>
      <c r="B889" s="2" t="inlineStr">
        <is>
          <t>RICE</t>
        </is>
      </c>
      <c r="C889" s="2" t="n">
        <v>2040</v>
      </c>
      <c r="D889" s="2" t="inlineStr">
        <is>
          <t>United States</t>
        </is>
      </c>
      <c r="E889" s="2" t="inlineStr">
        <is>
          <t>USA</t>
        </is>
      </c>
      <c r="F889" s="2" t="inlineStr">
        <is>
          <t>MD with ammonium sulfate fertilizer</t>
        </is>
      </c>
      <c r="G889" s="2" t="n">
        <v>90</v>
      </c>
      <c r="H889" s="2" t="n">
        <v>0.0392200015485287</v>
      </c>
      <c r="I889" s="2" t="n">
        <v>0.04392640173435215</v>
      </c>
      <c r="J889" s="40" t="inlineStr">
        <is>
          <t>crop and rice measures</t>
        </is>
      </c>
    </row>
    <row r="890" ht="15.75" customHeight="1" s="120">
      <c r="A890" s="2" t="inlineStr">
        <is>
          <t>AGRICULTURE</t>
        </is>
      </c>
      <c r="B890" s="2" t="inlineStr">
        <is>
          <t>RICE</t>
        </is>
      </c>
      <c r="C890" s="2" t="n">
        <v>2040</v>
      </c>
      <c r="D890" s="2" t="inlineStr">
        <is>
          <t>United States</t>
        </is>
      </c>
      <c r="E890" s="2" t="inlineStr">
        <is>
          <t>USA</t>
        </is>
      </c>
      <c r="F890" s="2" t="inlineStr">
        <is>
          <t>Mid-season drainage</t>
        </is>
      </c>
      <c r="G890" s="2" t="n">
        <v>93</v>
      </c>
      <c r="H890" s="2" t="n">
        <v>0.036642000079155</v>
      </c>
      <c r="I890" s="2" t="n">
        <v>0.0410390400886536</v>
      </c>
      <c r="J890" s="40" t="inlineStr">
        <is>
          <t>crop and rice measures</t>
        </is>
      </c>
    </row>
    <row r="891" ht="15.75" customHeight="1" s="120">
      <c r="A891" s="2" t="inlineStr">
        <is>
          <t>AGRICULTURE</t>
        </is>
      </c>
      <c r="B891" s="2" t="inlineStr">
        <is>
          <t>RICE</t>
        </is>
      </c>
      <c r="C891" s="2" t="n">
        <v>2040</v>
      </c>
      <c r="D891" s="2" t="inlineStr">
        <is>
          <t>United States</t>
        </is>
      </c>
      <c r="E891" s="2" t="inlineStr">
        <is>
          <t>USA</t>
        </is>
      </c>
      <c r="F891" s="2" t="inlineStr">
        <is>
          <t>MD with 10% reduced fertilizer</t>
        </is>
      </c>
      <c r="G891" s="2" t="n">
        <v>96</v>
      </c>
      <c r="H891" s="2" t="n">
        <v>0.0364850014448166</v>
      </c>
      <c r="I891" s="2" t="n">
        <v>0.0408632016181946</v>
      </c>
      <c r="J891" s="40" t="inlineStr">
        <is>
          <t>crop and rice measures</t>
        </is>
      </c>
    </row>
    <row r="892" ht="15.75" customHeight="1" s="120">
      <c r="A892" s="2" t="inlineStr">
        <is>
          <t>AGRICULTURE</t>
        </is>
      </c>
      <c r="B892" s="2" t="inlineStr">
        <is>
          <t>RICE</t>
        </is>
      </c>
      <c r="C892" s="2" t="n">
        <v>2040</v>
      </c>
      <c r="D892" s="2" t="inlineStr">
        <is>
          <t>United States</t>
        </is>
      </c>
      <c r="E892" s="2" t="inlineStr">
        <is>
          <t>USA</t>
        </is>
      </c>
      <c r="F892" s="2" t="inlineStr">
        <is>
          <t>Alternate wetting &amp; drying</t>
        </is>
      </c>
      <c r="G892" s="2" t="n">
        <v>103</v>
      </c>
      <c r="H892" s="2" t="n">
        <v>0.228894993662834</v>
      </c>
      <c r="I892" s="2" t="n">
        <v>0.2563623929023741</v>
      </c>
      <c r="J892" s="40" t="inlineStr">
        <is>
          <t>crop and rice measures</t>
        </is>
      </c>
    </row>
    <row r="893" ht="15.75" customHeight="1" s="120">
      <c r="A893" s="2" t="inlineStr">
        <is>
          <t>AGRICULTURE</t>
        </is>
      </c>
      <c r="B893" s="2" t="inlineStr">
        <is>
          <t>RICE</t>
        </is>
      </c>
      <c r="C893" s="2" t="n">
        <v>2040</v>
      </c>
      <c r="D893" s="2" t="inlineStr">
        <is>
          <t>United States</t>
        </is>
      </c>
      <c r="E893" s="2" t="inlineStr">
        <is>
          <t>USA</t>
        </is>
      </c>
      <c r="F893" s="2" t="inlineStr">
        <is>
          <t>MD with 20% reduced fertilizer</t>
        </is>
      </c>
      <c r="G893" s="2" t="n">
        <v>110</v>
      </c>
      <c r="H893" s="2" t="n">
        <v>0.0358880013227463</v>
      </c>
      <c r="I893" s="2" t="n">
        <v>0.04019456148147586</v>
      </c>
      <c r="J893" s="40" t="inlineStr">
        <is>
          <t>crop and rice measures</t>
        </is>
      </c>
    </row>
    <row r="894" ht="15.75" customHeight="1" s="120">
      <c r="A894" s="2" t="inlineStr">
        <is>
          <t>AGRICULTURE</t>
        </is>
      </c>
      <c r="B894" s="2" t="inlineStr">
        <is>
          <t>RICE</t>
        </is>
      </c>
      <c r="C894" s="2" t="n">
        <v>2040</v>
      </c>
      <c r="D894" s="2" t="inlineStr">
        <is>
          <t>United States</t>
        </is>
      </c>
      <c r="E894" s="2" t="inlineStr">
        <is>
          <t>USA</t>
        </is>
      </c>
      <c r="F894" s="2" t="inlineStr">
        <is>
          <t>AWD with slow release</t>
        </is>
      </c>
      <c r="G894" s="2" t="n">
        <v>110</v>
      </c>
      <c r="H894" s="2" t="n">
        <v>0.200975999236106</v>
      </c>
      <c r="I894" s="2" t="n">
        <v>0.2250931191444387</v>
      </c>
      <c r="J894" s="40" t="inlineStr">
        <is>
          <t>crop and rice measures</t>
        </is>
      </c>
    </row>
    <row r="895" ht="15.75" customHeight="1" s="120">
      <c r="A895" s="2" t="inlineStr">
        <is>
          <t>AGRICULTURE</t>
        </is>
      </c>
      <c r="B895" s="2" t="inlineStr">
        <is>
          <t>RICE</t>
        </is>
      </c>
      <c r="C895" s="2" t="n">
        <v>2040</v>
      </c>
      <c r="D895" s="2" t="inlineStr">
        <is>
          <t>United States</t>
        </is>
      </c>
      <c r="E895" s="2" t="inlineStr">
        <is>
          <t>USA</t>
        </is>
      </c>
      <c r="F895" s="2" t="inlineStr">
        <is>
          <t>MD with no till</t>
        </is>
      </c>
      <c r="G895" s="2" t="n">
        <v>117</v>
      </c>
      <c r="H895" s="2" t="n">
        <v>0.019836999475956</v>
      </c>
      <c r="I895" s="2" t="n">
        <v>0.02221743941307072</v>
      </c>
      <c r="J895" s="40" t="inlineStr">
        <is>
          <t>crop and rice measures</t>
        </is>
      </c>
    </row>
    <row r="896" ht="15.75" customHeight="1" s="120">
      <c r="A896" s="2" t="inlineStr">
        <is>
          <t>AGRICULTURE</t>
        </is>
      </c>
      <c r="B896" s="2" t="inlineStr">
        <is>
          <t>RICE</t>
        </is>
      </c>
      <c r="C896" s="2" t="n">
        <v>2040</v>
      </c>
      <c r="D896" s="2" t="inlineStr">
        <is>
          <t>United States</t>
        </is>
      </c>
      <c r="E896" s="2" t="inlineStr">
        <is>
          <t>USA</t>
        </is>
      </c>
      <c r="F896" s="2" t="inlineStr">
        <is>
          <t>MD with slow release fertilizer</t>
        </is>
      </c>
      <c r="G896" s="2" t="n">
        <v>124</v>
      </c>
      <c r="H896" s="2" t="n">
        <v>0.0417519994080067</v>
      </c>
      <c r="I896" s="2" t="n">
        <v>0.04676223933696751</v>
      </c>
      <c r="J896" s="40" t="inlineStr">
        <is>
          <t>crop and rice measures</t>
        </is>
      </c>
    </row>
    <row r="897" ht="15.75" customHeight="1" s="120">
      <c r="A897" s="2" t="inlineStr">
        <is>
          <t>AGRICULTURE</t>
        </is>
      </c>
      <c r="B897" s="2" t="inlineStr">
        <is>
          <t>RICE</t>
        </is>
      </c>
      <c r="C897" s="2" t="n">
        <v>2040</v>
      </c>
      <c r="D897" s="2" t="inlineStr">
        <is>
          <t>United States</t>
        </is>
      </c>
      <c r="E897" s="2" t="inlineStr">
        <is>
          <t>USA</t>
        </is>
      </c>
      <c r="F897" s="2" t="inlineStr">
        <is>
          <t>AWD with nitrification inhibitor</t>
        </is>
      </c>
      <c r="G897" s="2" t="n">
        <v>145</v>
      </c>
      <c r="H897" s="2" t="n">
        <v>0.0641520023345947</v>
      </c>
      <c r="I897" s="2" t="n">
        <v>0.07185024261474607</v>
      </c>
      <c r="J897" s="40" t="inlineStr">
        <is>
          <t>crop and rice measures</t>
        </is>
      </c>
    </row>
    <row r="898" ht="15.75" customHeight="1" s="120">
      <c r="A898" s="2" t="inlineStr">
        <is>
          <t>AGRICULTURE</t>
        </is>
      </c>
      <c r="B898" s="2" t="inlineStr">
        <is>
          <t>RICE</t>
        </is>
      </c>
      <c r="C898" s="2" t="n">
        <v>2040</v>
      </c>
      <c r="D898" s="2" t="inlineStr">
        <is>
          <t>United States</t>
        </is>
      </c>
      <c r="E898" s="2" t="inlineStr">
        <is>
          <t>USA</t>
        </is>
      </c>
      <c r="F898" s="2" t="inlineStr">
        <is>
          <t>MD with 30% reduced fertilizer</t>
        </is>
      </c>
      <c r="G898" s="2" t="n">
        <v>174</v>
      </c>
      <c r="H898" s="2" t="n">
        <v>0.0327729992568493</v>
      </c>
      <c r="I898" s="2" t="n">
        <v>0.03670575916767122</v>
      </c>
      <c r="J898" s="40" t="inlineStr">
        <is>
          <t>crop and rice measures</t>
        </is>
      </c>
    </row>
    <row r="899" ht="15.75" customHeight="1" s="120">
      <c r="A899" s="2" t="inlineStr">
        <is>
          <t>AGRICULTURE</t>
        </is>
      </c>
      <c r="B899" s="2" t="inlineStr">
        <is>
          <t>RICE</t>
        </is>
      </c>
      <c r="C899" s="2" t="n">
        <v>2040</v>
      </c>
      <c r="D899" s="2" t="inlineStr">
        <is>
          <t>United States</t>
        </is>
      </c>
      <c r="E899" s="2" t="inlineStr">
        <is>
          <t>USA</t>
        </is>
      </c>
      <c r="F899" s="2" t="inlineStr">
        <is>
          <t>CF with slow release fertilizer</t>
        </is>
      </c>
      <c r="G899" s="2" t="n">
        <v>182</v>
      </c>
      <c r="H899" s="2" t="n">
        <v>0.0161710008978844</v>
      </c>
      <c r="I899" s="2" t="n">
        <v>0.01811152100563053</v>
      </c>
      <c r="J899" s="40" t="inlineStr">
        <is>
          <t>crop and rice measures</t>
        </is>
      </c>
    </row>
    <row r="900" ht="15.75" customHeight="1" s="120">
      <c r="A900" s="2" t="inlineStr">
        <is>
          <t>AGRICULTURE</t>
        </is>
      </c>
      <c r="B900" s="2" t="inlineStr">
        <is>
          <t>RICE</t>
        </is>
      </c>
      <c r="C900" s="2" t="n">
        <v>2040</v>
      </c>
      <c r="D900" s="2" t="inlineStr">
        <is>
          <t>United States</t>
        </is>
      </c>
      <c r="E900" s="2" t="inlineStr">
        <is>
          <t>USA</t>
        </is>
      </c>
      <c r="F900" s="2" t="inlineStr">
        <is>
          <t>Alternate wetting &amp; drying</t>
        </is>
      </c>
      <c r="G900" s="2" t="n">
        <v>200</v>
      </c>
      <c r="H900" s="2" t="n">
        <v>0.0496210008859634</v>
      </c>
      <c r="I900" s="2" t="n">
        <v>0.05557552099227901</v>
      </c>
      <c r="J900" s="40" t="inlineStr">
        <is>
          <t>crop and rice measures</t>
        </is>
      </c>
    </row>
    <row r="901" ht="15.75" customHeight="1" s="120">
      <c r="A901" s="2" t="inlineStr">
        <is>
          <t>AGRICULTURE</t>
        </is>
      </c>
      <c r="B901" s="2" t="inlineStr">
        <is>
          <t>RICE</t>
        </is>
      </c>
      <c r="C901" s="2" t="n">
        <v>2040</v>
      </c>
      <c r="D901" s="2" t="inlineStr">
        <is>
          <t>United States</t>
        </is>
      </c>
      <c r="E901" s="2" t="inlineStr">
        <is>
          <t>USA</t>
        </is>
      </c>
      <c r="F901" s="2" t="inlineStr">
        <is>
          <t>MD with dry seeding</t>
        </is>
      </c>
      <c r="G901" s="2" t="n">
        <v>209</v>
      </c>
      <c r="H901" s="2" t="n">
        <v>0.07793900370597839</v>
      </c>
      <c r="I901" s="2" t="n">
        <v>0.08729168415069581</v>
      </c>
      <c r="J901" s="40" t="inlineStr">
        <is>
          <t>crop and rice measures</t>
        </is>
      </c>
    </row>
    <row r="902" ht="15.75" customHeight="1" s="120">
      <c r="A902" s="2" t="inlineStr">
        <is>
          <t>AGRICULTURE</t>
        </is>
      </c>
      <c r="B902" s="2" t="inlineStr">
        <is>
          <t>RICE</t>
        </is>
      </c>
      <c r="C902" s="2" t="n">
        <v>2040</v>
      </c>
      <c r="D902" s="2" t="inlineStr">
        <is>
          <t>United States</t>
        </is>
      </c>
      <c r="E902" s="2" t="inlineStr">
        <is>
          <t>USA</t>
        </is>
      </c>
      <c r="F902" s="2" t="inlineStr">
        <is>
          <t>AWD with slow release</t>
        </is>
      </c>
      <c r="G902" s="2" t="n">
        <v>210</v>
      </c>
      <c r="H902" s="2" t="n">
        <v>0.0451209992170334</v>
      </c>
      <c r="I902" s="2" t="n">
        <v>0.05053551912307741</v>
      </c>
      <c r="J902" s="40" t="inlineStr">
        <is>
          <t>crop and rice measures</t>
        </is>
      </c>
    </row>
    <row r="903" ht="15.75" customHeight="1" s="120">
      <c r="A903" s="2" t="inlineStr">
        <is>
          <t>AGRICULTURE</t>
        </is>
      </c>
      <c r="B903" s="2" t="inlineStr">
        <is>
          <t>RICE</t>
        </is>
      </c>
      <c r="C903" s="2" t="n">
        <v>2040</v>
      </c>
      <c r="D903" s="2" t="inlineStr">
        <is>
          <t>United States</t>
        </is>
      </c>
      <c r="E903" s="2" t="inlineStr">
        <is>
          <t>USA</t>
        </is>
      </c>
      <c r="F903" s="2" t="inlineStr">
        <is>
          <t>Dry-Seeding with 20% reduced fertilizer</t>
        </is>
      </c>
      <c r="G903" s="2" t="n">
        <v>285</v>
      </c>
      <c r="H903" s="2" t="n">
        <v>0.0175989996641874</v>
      </c>
      <c r="I903" s="2" t="n">
        <v>0.01971087962388989</v>
      </c>
      <c r="J903" s="40" t="inlineStr">
        <is>
          <t>crop and rice measures</t>
        </is>
      </c>
    </row>
    <row r="904" ht="15.75" customHeight="1" s="120">
      <c r="A904" s="2" t="inlineStr">
        <is>
          <t>AGRICULTURE</t>
        </is>
      </c>
      <c r="B904" s="2" t="inlineStr">
        <is>
          <t>RICE</t>
        </is>
      </c>
      <c r="C904" s="2" t="n">
        <v>2040</v>
      </c>
      <c r="D904" s="2" t="inlineStr">
        <is>
          <t>United States</t>
        </is>
      </c>
      <c r="E904" s="2" t="inlineStr">
        <is>
          <t>USA</t>
        </is>
      </c>
      <c r="F904" s="2" t="inlineStr">
        <is>
          <t>MD with dry seeding</t>
        </is>
      </c>
      <c r="G904" s="2" t="n">
        <v>362</v>
      </c>
      <c r="H904" s="2" t="n">
        <v>0.0210730005055666</v>
      </c>
      <c r="I904" s="2" t="n">
        <v>0.02360176056623459</v>
      </c>
      <c r="J904" s="40" t="inlineStr">
        <is>
          <t>crop and rice measures</t>
        </is>
      </c>
    </row>
    <row r="905" ht="15.75" customHeight="1" s="120">
      <c r="A905" s="2" t="inlineStr">
        <is>
          <t>AGRICULTURE</t>
        </is>
      </c>
      <c r="B905" s="2" t="inlineStr">
        <is>
          <t>RICE</t>
        </is>
      </c>
      <c r="C905" s="2" t="n">
        <v>2040</v>
      </c>
      <c r="D905" s="2" t="inlineStr">
        <is>
          <t>United States</t>
        </is>
      </c>
      <c r="E905" s="2" t="inlineStr">
        <is>
          <t>USA</t>
        </is>
      </c>
      <c r="F905" s="2" t="inlineStr">
        <is>
          <t>MD with 100% residue incorporation</t>
        </is>
      </c>
      <c r="G905" s="2" t="n">
        <v>368</v>
      </c>
      <c r="H905" s="2" t="n">
        <v>0.009616999886929999</v>
      </c>
      <c r="I905" s="2" t="n">
        <v>0.0107710398733616</v>
      </c>
      <c r="J905" s="40" t="inlineStr">
        <is>
          <t>crop and rice measures</t>
        </is>
      </c>
    </row>
    <row r="906" ht="15.75" customHeight="1" s="120">
      <c r="A906" s="2" t="inlineStr">
        <is>
          <t>AGRICULTURE</t>
        </is>
      </c>
      <c r="B906" s="2" t="inlineStr">
        <is>
          <t>RICE</t>
        </is>
      </c>
      <c r="C906" s="2" t="n">
        <v>2040</v>
      </c>
      <c r="D906" s="2" t="inlineStr">
        <is>
          <t>United States</t>
        </is>
      </c>
      <c r="E906" s="2" t="inlineStr">
        <is>
          <t>USA</t>
        </is>
      </c>
      <c r="F906" s="2" t="inlineStr">
        <is>
          <t>Dry-Seeding</t>
        </is>
      </c>
      <c r="G906" s="2" t="n">
        <v>563</v>
      </c>
      <c r="H906" s="2" t="n">
        <v>0.007884999737143499</v>
      </c>
      <c r="I906" s="2" t="n">
        <v>0.00883119970560072</v>
      </c>
      <c r="J906" s="40" t="inlineStr">
        <is>
          <t>crop and rice measures</t>
        </is>
      </c>
    </row>
    <row r="907" ht="15.75" customHeight="1" s="120">
      <c r="A907" s="2" t="inlineStr">
        <is>
          <t>AGRICULTURE</t>
        </is>
      </c>
      <c r="B907" s="2" t="inlineStr">
        <is>
          <t>RICE</t>
        </is>
      </c>
      <c r="C907" s="2" t="n">
        <v>2040</v>
      </c>
      <c r="D907" s="2" t="inlineStr">
        <is>
          <t>United States</t>
        </is>
      </c>
      <c r="E907" s="2" t="inlineStr">
        <is>
          <t>USA</t>
        </is>
      </c>
      <c r="F907" s="2" t="inlineStr">
        <is>
          <t>Dry-Seeding</t>
        </is>
      </c>
      <c r="G907" s="2" t="n">
        <v>100000</v>
      </c>
      <c r="H907" s="54" t="n">
        <v>1e-12</v>
      </c>
      <c r="I907" s="2" t="n">
        <v>1.12e-12</v>
      </c>
      <c r="J907" s="40" t="inlineStr">
        <is>
          <t>crop and rice measures</t>
        </is>
      </c>
    </row>
    <row r="908" ht="15.75" customHeight="1" s="120">
      <c r="A908" s="2" t="inlineStr">
        <is>
          <t>AGRICULTURE</t>
        </is>
      </c>
      <c r="B908" s="2" t="inlineStr">
        <is>
          <t>RICE</t>
        </is>
      </c>
      <c r="C908" s="2" t="n">
        <v>2045</v>
      </c>
      <c r="D908" s="2" t="inlineStr">
        <is>
          <t>United States</t>
        </is>
      </c>
      <c r="E908" s="2" t="inlineStr">
        <is>
          <t>USA</t>
        </is>
      </c>
      <c r="F908" s="2" t="inlineStr">
        <is>
          <t>MD with no till</t>
        </is>
      </c>
      <c r="G908" s="2" t="n">
        <v>-100000</v>
      </c>
      <c r="H908" s="2" t="n">
        <v>0</v>
      </c>
      <c r="I908" s="2" t="n">
        <v>0</v>
      </c>
      <c r="J908" s="40" t="inlineStr">
        <is>
          <t>crop and rice measures</t>
        </is>
      </c>
    </row>
    <row r="909" ht="15.75" customHeight="1" s="120">
      <c r="A909" s="2" t="inlineStr">
        <is>
          <t>AGRICULTURE</t>
        </is>
      </c>
      <c r="B909" s="2" t="inlineStr">
        <is>
          <t>RICE</t>
        </is>
      </c>
      <c r="C909" s="2" t="n">
        <v>2045</v>
      </c>
      <c r="D909" s="2" t="inlineStr">
        <is>
          <t>United States</t>
        </is>
      </c>
      <c r="E909" s="2" t="inlineStr">
        <is>
          <t>USA</t>
        </is>
      </c>
      <c r="F909" s="2" t="inlineStr">
        <is>
          <t>MD with no till</t>
        </is>
      </c>
      <c r="G909" s="2" t="n">
        <v>-52</v>
      </c>
      <c r="H909" s="2" t="n">
        <v>0.0391589999198914</v>
      </c>
      <c r="I909" s="2" t="n">
        <v>0.04385807991027837</v>
      </c>
      <c r="J909" s="40" t="inlineStr">
        <is>
          <t>crop and rice measures</t>
        </is>
      </c>
    </row>
    <row r="910" ht="15.75" customHeight="1" s="120">
      <c r="A910" s="2" t="inlineStr">
        <is>
          <t>AGRICULTURE</t>
        </is>
      </c>
      <c r="B910" s="2" t="inlineStr">
        <is>
          <t>RICE</t>
        </is>
      </c>
      <c r="C910" s="2" t="n">
        <v>2045</v>
      </c>
      <c r="D910" s="2" t="inlineStr">
        <is>
          <t>United States</t>
        </is>
      </c>
      <c r="E910" s="2" t="inlineStr">
        <is>
          <t>USA</t>
        </is>
      </c>
      <c r="F910" s="2" t="inlineStr">
        <is>
          <t>MD with no till</t>
        </is>
      </c>
      <c r="G910" s="2" t="n">
        <v>-52</v>
      </c>
      <c r="H910" s="2" t="n">
        <v>0</v>
      </c>
      <c r="I910" s="2" t="n">
        <v>0</v>
      </c>
      <c r="J910" s="40" t="inlineStr">
        <is>
          <t>crop and rice measures</t>
        </is>
      </c>
    </row>
    <row r="911" ht="15.75" customHeight="1" s="120">
      <c r="A911" s="2" t="inlineStr">
        <is>
          <t>AGRICULTURE</t>
        </is>
      </c>
      <c r="B911" s="2" t="inlineStr">
        <is>
          <t>RICE</t>
        </is>
      </c>
      <c r="C911" s="2" t="n">
        <v>2045</v>
      </c>
      <c r="D911" s="2" t="inlineStr">
        <is>
          <t>United States</t>
        </is>
      </c>
      <c r="E911" s="2" t="inlineStr">
        <is>
          <t>USA</t>
        </is>
      </c>
      <c r="F911" s="2" t="inlineStr">
        <is>
          <t>Dryland rice</t>
        </is>
      </c>
      <c r="G911" s="2" t="n">
        <v>-16</v>
      </c>
      <c r="H911" s="2" t="n">
        <v>0.360119998455047</v>
      </c>
      <c r="I911" s="2" t="n">
        <v>0.4033343982696527</v>
      </c>
      <c r="J911" s="40" t="inlineStr">
        <is>
          <t>crop and rice measures</t>
        </is>
      </c>
    </row>
    <row r="912" ht="15.75" customHeight="1" s="120">
      <c r="A912" s="2" t="inlineStr">
        <is>
          <t>AGRICULTURE</t>
        </is>
      </c>
      <c r="B912" s="2" t="inlineStr">
        <is>
          <t>RICE</t>
        </is>
      </c>
      <c r="C912" s="2" t="n">
        <v>2045</v>
      </c>
      <c r="D912" s="2" t="inlineStr">
        <is>
          <t>United States</t>
        </is>
      </c>
      <c r="E912" s="2" t="inlineStr">
        <is>
          <t>USA</t>
        </is>
      </c>
      <c r="F912" s="2" t="inlineStr">
        <is>
          <t>Dryland rice with 20% reduced fertilizer</t>
        </is>
      </c>
      <c r="G912" s="2" t="n">
        <v>-16</v>
      </c>
      <c r="H912" s="2" t="n">
        <v>0.482634991407394</v>
      </c>
      <c r="I912" s="2" t="n">
        <v>0.5405511903762814</v>
      </c>
      <c r="J912" s="40" t="inlineStr">
        <is>
          <t>crop and rice measures</t>
        </is>
      </c>
    </row>
    <row r="913" ht="15.75" customHeight="1" s="120">
      <c r="A913" s="2" t="inlineStr">
        <is>
          <t>AGRICULTURE</t>
        </is>
      </c>
      <c r="B913" s="2" t="inlineStr">
        <is>
          <t>RICE</t>
        </is>
      </c>
      <c r="C913" s="2" t="n">
        <v>2045</v>
      </c>
      <c r="D913" s="2" t="inlineStr">
        <is>
          <t>United States</t>
        </is>
      </c>
      <c r="E913" s="2" t="inlineStr">
        <is>
          <t>USA</t>
        </is>
      </c>
      <c r="F913" s="2" t="inlineStr">
        <is>
          <t>MD with auto-fertilization</t>
        </is>
      </c>
      <c r="G913" s="2" t="n">
        <v>7</v>
      </c>
      <c r="H913" s="2" t="n">
        <v>0.112972997128963</v>
      </c>
      <c r="I913" s="2" t="n">
        <v>0.1265297567844386</v>
      </c>
      <c r="J913" s="40" t="inlineStr">
        <is>
          <t>crop and rice measures</t>
        </is>
      </c>
    </row>
    <row r="914" ht="15.75" customHeight="1" s="120">
      <c r="A914" s="2" t="inlineStr">
        <is>
          <t>AGRICULTURE</t>
        </is>
      </c>
      <c r="B914" s="2" t="inlineStr">
        <is>
          <t>RICE</t>
        </is>
      </c>
      <c r="C914" s="2" t="n">
        <v>2045</v>
      </c>
      <c r="D914" s="2" t="inlineStr">
        <is>
          <t>United States</t>
        </is>
      </c>
      <c r="E914" s="2" t="inlineStr">
        <is>
          <t>USA</t>
        </is>
      </c>
      <c r="F914" s="2" t="inlineStr">
        <is>
          <t>MD with nitrification inhibitor fertilizer</t>
        </is>
      </c>
      <c r="G914" s="2" t="n">
        <v>11</v>
      </c>
      <c r="H914" s="2" t="n">
        <v>0.178629994392395</v>
      </c>
      <c r="I914" s="2" t="n">
        <v>0.2000655937194824</v>
      </c>
      <c r="J914" s="40" t="inlineStr">
        <is>
          <t>crop and rice measures</t>
        </is>
      </c>
    </row>
    <row r="915" ht="15.75" customHeight="1" s="120">
      <c r="A915" s="2" t="inlineStr">
        <is>
          <t>AGRICULTURE</t>
        </is>
      </c>
      <c r="B915" s="2" t="inlineStr">
        <is>
          <t>RICE</t>
        </is>
      </c>
      <c r="C915" s="2" t="n">
        <v>2045</v>
      </c>
      <c r="D915" s="2" t="inlineStr">
        <is>
          <t>United States</t>
        </is>
      </c>
      <c r="E915" s="2" t="inlineStr">
        <is>
          <t>USA</t>
        </is>
      </c>
      <c r="F915" s="2" t="inlineStr">
        <is>
          <t>CF with ammonium sulfate fertilizer</t>
        </is>
      </c>
      <c r="G915" s="2" t="n">
        <v>12</v>
      </c>
      <c r="H915" s="2" t="n">
        <v>0.0104329995810986</v>
      </c>
      <c r="I915" s="2" t="n">
        <v>0.01168495953083043</v>
      </c>
      <c r="J915" s="40" t="inlineStr">
        <is>
          <t>crop and rice measures</t>
        </is>
      </c>
    </row>
    <row r="916" ht="15.75" customHeight="1" s="120">
      <c r="A916" s="2" t="inlineStr">
        <is>
          <t>AGRICULTURE</t>
        </is>
      </c>
      <c r="B916" s="2" t="inlineStr">
        <is>
          <t>RICE</t>
        </is>
      </c>
      <c r="C916" s="2" t="n">
        <v>2045</v>
      </c>
      <c r="D916" s="2" t="inlineStr">
        <is>
          <t>United States</t>
        </is>
      </c>
      <c r="E916" s="2" t="inlineStr">
        <is>
          <t>USA</t>
        </is>
      </c>
      <c r="F916" s="2" t="inlineStr">
        <is>
          <t>Mid-season drainage</t>
        </is>
      </c>
      <c r="G916" s="2" t="n">
        <v>12</v>
      </c>
      <c r="H916" s="2" t="n">
        <v>0.114013001322746</v>
      </c>
      <c r="I916" s="2" t="n">
        <v>0.1276945614814755</v>
      </c>
      <c r="J916" s="40" t="inlineStr">
        <is>
          <t>crop and rice measures</t>
        </is>
      </c>
    </row>
    <row r="917" ht="15.75" customHeight="1" s="120">
      <c r="A917" s="2" t="inlineStr">
        <is>
          <t>AGRICULTURE</t>
        </is>
      </c>
      <c r="B917" s="2" t="inlineStr">
        <is>
          <t>RICE</t>
        </is>
      </c>
      <c r="C917" s="2" t="n">
        <v>2045</v>
      </c>
      <c r="D917" s="2" t="inlineStr">
        <is>
          <t>United States</t>
        </is>
      </c>
      <c r="E917" s="2" t="inlineStr">
        <is>
          <t>USA</t>
        </is>
      </c>
      <c r="F917" s="2" t="inlineStr">
        <is>
          <t>MD with 10% reduced fertilizer</t>
        </is>
      </c>
      <c r="G917" s="2" t="n">
        <v>14</v>
      </c>
      <c r="H917" s="2" t="n">
        <v>0.115911997854709</v>
      </c>
      <c r="I917" s="2" t="n">
        <v>0.1298214375972741</v>
      </c>
      <c r="J917" s="40" t="inlineStr">
        <is>
          <t>crop and rice measures</t>
        </is>
      </c>
    </row>
    <row r="918" ht="15.75" customHeight="1" s="120">
      <c r="A918" s="2" t="inlineStr">
        <is>
          <t>AGRICULTURE</t>
        </is>
      </c>
      <c r="B918" s="2" t="inlineStr">
        <is>
          <t>RICE</t>
        </is>
      </c>
      <c r="C918" s="2" t="n">
        <v>2045</v>
      </c>
      <c r="D918" s="2" t="inlineStr">
        <is>
          <t>United States</t>
        </is>
      </c>
      <c r="E918" s="2" t="inlineStr">
        <is>
          <t>USA</t>
        </is>
      </c>
      <c r="F918" s="2" t="inlineStr">
        <is>
          <t>MD with ammonium sulfate fertilizer</t>
        </is>
      </c>
      <c r="G918" s="2" t="n">
        <v>15</v>
      </c>
      <c r="H918" s="2" t="n">
        <v>0.12585499882698</v>
      </c>
      <c r="I918" s="2" t="n">
        <v>0.1409575986862176</v>
      </c>
      <c r="J918" s="40" t="inlineStr">
        <is>
          <t>crop and rice measures</t>
        </is>
      </c>
    </row>
    <row r="919" ht="15.75" customHeight="1" s="120">
      <c r="A919" s="2" t="inlineStr">
        <is>
          <t>AGRICULTURE</t>
        </is>
      </c>
      <c r="B919" s="2" t="inlineStr">
        <is>
          <t>RICE</t>
        </is>
      </c>
      <c r="C919" s="2" t="n">
        <v>2045</v>
      </c>
      <c r="D919" s="2" t="inlineStr">
        <is>
          <t>United States</t>
        </is>
      </c>
      <c r="E919" s="2" t="inlineStr">
        <is>
          <t>USA</t>
        </is>
      </c>
      <c r="F919" s="2" t="inlineStr">
        <is>
          <t>Dryland rice with 20% reduced fertilizer</t>
        </is>
      </c>
      <c r="G919" s="2" t="n">
        <v>19</v>
      </c>
      <c r="H919" s="2" t="n">
        <v>0.113620996475219</v>
      </c>
      <c r="I919" s="2" t="n">
        <v>0.1272555160522453</v>
      </c>
      <c r="J919" s="40" t="inlineStr">
        <is>
          <t>crop and rice measures</t>
        </is>
      </c>
    </row>
    <row r="920" ht="15.75" customHeight="1" s="120">
      <c r="A920" s="2" t="inlineStr">
        <is>
          <t>AGRICULTURE</t>
        </is>
      </c>
      <c r="B920" s="2" t="inlineStr">
        <is>
          <t>RICE</t>
        </is>
      </c>
      <c r="C920" s="2" t="n">
        <v>2045</v>
      </c>
      <c r="D920" s="2" t="inlineStr">
        <is>
          <t>United States</t>
        </is>
      </c>
      <c r="E920" s="2" t="inlineStr">
        <is>
          <t>USA</t>
        </is>
      </c>
      <c r="F920" s="2" t="inlineStr">
        <is>
          <t>MD with 20% reduced fertilizer</t>
        </is>
      </c>
      <c r="G920" s="2" t="n">
        <v>26</v>
      </c>
      <c r="H920" s="2" t="n">
        <v>0.11854799836874</v>
      </c>
      <c r="I920" s="2" t="n">
        <v>0.1327737581729888</v>
      </c>
      <c r="J920" s="40" t="inlineStr">
        <is>
          <t>crop and rice measures</t>
        </is>
      </c>
    </row>
    <row r="921" ht="15.75" customHeight="1" s="120">
      <c r="A921" s="2" t="inlineStr">
        <is>
          <t>AGRICULTURE</t>
        </is>
      </c>
      <c r="B921" s="2" t="inlineStr">
        <is>
          <t>RICE</t>
        </is>
      </c>
      <c r="C921" s="2" t="n">
        <v>2045</v>
      </c>
      <c r="D921" s="2" t="inlineStr">
        <is>
          <t>United States</t>
        </is>
      </c>
      <c r="E921" s="2" t="inlineStr">
        <is>
          <t>USA</t>
        </is>
      </c>
      <c r="F921" s="2" t="inlineStr">
        <is>
          <t>Dryland rice</t>
        </is>
      </c>
      <c r="G921" s="2" t="n">
        <v>30</v>
      </c>
      <c r="H921" s="2" t="n">
        <v>0.08770100027322771</v>
      </c>
      <c r="I921" s="2" t="n">
        <v>0.09822512030601505</v>
      </c>
      <c r="J921" s="40" t="inlineStr">
        <is>
          <t>crop and rice measures</t>
        </is>
      </c>
    </row>
    <row r="922" ht="15.75" customHeight="1" s="120">
      <c r="A922" s="2" t="inlineStr">
        <is>
          <t>AGRICULTURE</t>
        </is>
      </c>
      <c r="B922" s="2" t="inlineStr">
        <is>
          <t>RICE</t>
        </is>
      </c>
      <c r="C922" s="2" t="n">
        <v>2045</v>
      </c>
      <c r="D922" s="2" t="inlineStr">
        <is>
          <t>United States</t>
        </is>
      </c>
      <c r="E922" s="2" t="inlineStr">
        <is>
          <t>USA</t>
        </is>
      </c>
      <c r="F922" s="2" t="inlineStr">
        <is>
          <t>Dry-Seeding with 20% reduced fertilizer</t>
        </is>
      </c>
      <c r="G922" s="2" t="n">
        <v>38</v>
      </c>
      <c r="H922" s="2" t="n">
        <v>0.0504710003733635</v>
      </c>
      <c r="I922" s="2" t="n">
        <v>0.05652752041816713</v>
      </c>
      <c r="J922" s="40" t="inlineStr">
        <is>
          <t>crop and rice measures</t>
        </is>
      </c>
    </row>
    <row r="923" ht="15.75" customHeight="1" s="120">
      <c r="A923" s="2" t="inlineStr">
        <is>
          <t>AGRICULTURE</t>
        </is>
      </c>
      <c r="B923" s="2" t="inlineStr">
        <is>
          <t>RICE</t>
        </is>
      </c>
      <c r="C923" s="2" t="n">
        <v>2045</v>
      </c>
      <c r="D923" s="2" t="inlineStr">
        <is>
          <t>United States</t>
        </is>
      </c>
      <c r="E923" s="2" t="inlineStr">
        <is>
          <t>USA</t>
        </is>
      </c>
      <c r="F923" s="2" t="inlineStr">
        <is>
          <t>MD with slow release fertilizer</t>
        </is>
      </c>
      <c r="G923" s="2" t="n">
        <v>51</v>
      </c>
      <c r="H923" s="2" t="n">
        <v>0.148955002427101</v>
      </c>
      <c r="I923" s="2" t="n">
        <v>0.1668296027183531</v>
      </c>
      <c r="J923" s="40" t="inlineStr">
        <is>
          <t>crop and rice measures</t>
        </is>
      </c>
    </row>
    <row r="924" ht="15.75" customHeight="1" s="120">
      <c r="A924" s="2" t="inlineStr">
        <is>
          <t>AGRICULTURE</t>
        </is>
      </c>
      <c r="B924" s="2" t="inlineStr">
        <is>
          <t>RICE</t>
        </is>
      </c>
      <c r="C924" s="2" t="n">
        <v>2045</v>
      </c>
      <c r="D924" s="2" t="inlineStr">
        <is>
          <t>United States</t>
        </is>
      </c>
      <c r="E924" s="2" t="inlineStr">
        <is>
          <t>USA</t>
        </is>
      </c>
      <c r="F924" s="2" t="inlineStr">
        <is>
          <t>CF with nitrification inhibitor fertilizer</t>
        </is>
      </c>
      <c r="G924" s="2" t="n">
        <v>65</v>
      </c>
      <c r="H924" s="2" t="n">
        <v>0.011141000315547</v>
      </c>
      <c r="I924" s="2" t="n">
        <v>0.01247792035341264</v>
      </c>
      <c r="J924" s="40" t="inlineStr">
        <is>
          <t>crop and rice measures</t>
        </is>
      </c>
    </row>
    <row r="925" ht="15.75" customHeight="1" s="120">
      <c r="A925" s="2" t="inlineStr">
        <is>
          <t>AGRICULTURE</t>
        </is>
      </c>
      <c r="B925" s="2" t="inlineStr">
        <is>
          <t>RICE</t>
        </is>
      </c>
      <c r="C925" s="2" t="n">
        <v>2045</v>
      </c>
      <c r="D925" s="2" t="inlineStr">
        <is>
          <t>United States</t>
        </is>
      </c>
      <c r="E925" s="2" t="inlineStr">
        <is>
          <t>USA</t>
        </is>
      </c>
      <c r="F925" s="2" t="inlineStr">
        <is>
          <t>MD with nitrification inhibitor fertilizer</t>
        </is>
      </c>
      <c r="G925" s="2" t="n">
        <v>69</v>
      </c>
      <c r="H925" s="2" t="n">
        <v>0.0504230000078678</v>
      </c>
      <c r="I925" s="2" t="n">
        <v>0.05647376000881194</v>
      </c>
      <c r="J925" s="40" t="inlineStr">
        <is>
          <t>crop and rice measures</t>
        </is>
      </c>
    </row>
    <row r="926" ht="15.75" customHeight="1" s="120">
      <c r="A926" s="2" t="inlineStr">
        <is>
          <t>AGRICULTURE</t>
        </is>
      </c>
      <c r="B926" s="2" t="inlineStr">
        <is>
          <t>RICE</t>
        </is>
      </c>
      <c r="C926" s="2" t="n">
        <v>2045</v>
      </c>
      <c r="D926" s="2" t="inlineStr">
        <is>
          <t>United States</t>
        </is>
      </c>
      <c r="E926" s="2" t="inlineStr">
        <is>
          <t>USA</t>
        </is>
      </c>
      <c r="F926" s="2" t="inlineStr">
        <is>
          <t>MD with 30% reduced fertilizer</t>
        </is>
      </c>
      <c r="G926" s="2" t="n">
        <v>76</v>
      </c>
      <c r="H926" s="2" t="n">
        <v>0.119952000677585</v>
      </c>
      <c r="I926" s="2" t="n">
        <v>0.1343462407588952</v>
      </c>
      <c r="J926" s="40" t="inlineStr">
        <is>
          <t>crop and rice measures</t>
        </is>
      </c>
    </row>
    <row r="927" ht="15.75" customHeight="1" s="120">
      <c r="A927" s="2" t="inlineStr">
        <is>
          <t>AGRICULTURE</t>
        </is>
      </c>
      <c r="B927" s="2" t="inlineStr">
        <is>
          <t>RICE</t>
        </is>
      </c>
      <c r="C927" s="2" t="n">
        <v>2045</v>
      </c>
      <c r="D927" s="2" t="inlineStr">
        <is>
          <t>United States</t>
        </is>
      </c>
      <c r="E927" s="2" t="inlineStr">
        <is>
          <t>USA</t>
        </is>
      </c>
      <c r="F927" s="2" t="inlineStr">
        <is>
          <t>AWD with nitrification inhibitor</t>
        </is>
      </c>
      <c r="G927" s="2" t="n">
        <v>78</v>
      </c>
      <c r="H927" s="2" t="n">
        <v>0.278504014015197</v>
      </c>
      <c r="I927" s="2" t="n">
        <v>0.3119244956970206</v>
      </c>
      <c r="J927" s="40" t="inlineStr">
        <is>
          <t>crop and rice measures</t>
        </is>
      </c>
    </row>
    <row r="928" ht="15.75" customHeight="1" s="120">
      <c r="A928" s="2" t="inlineStr">
        <is>
          <t>AGRICULTURE</t>
        </is>
      </c>
      <c r="B928" s="2" t="inlineStr">
        <is>
          <t>RICE</t>
        </is>
      </c>
      <c r="C928" s="2" t="n">
        <v>2045</v>
      </c>
      <c r="D928" s="2" t="inlineStr">
        <is>
          <t>United States</t>
        </is>
      </c>
      <c r="E928" s="2" t="inlineStr">
        <is>
          <t>USA</t>
        </is>
      </c>
      <c r="F928" s="2" t="inlineStr">
        <is>
          <t>CF with slow release fertilizer</t>
        </is>
      </c>
      <c r="G928" s="2" t="n">
        <v>81</v>
      </c>
      <c r="H928" s="2" t="n">
        <v>0.0201990008354187</v>
      </c>
      <c r="I928" s="2" t="n">
        <v>0.02262288093566895</v>
      </c>
      <c r="J928" s="40" t="inlineStr">
        <is>
          <t>crop and rice measures</t>
        </is>
      </c>
    </row>
    <row r="929" ht="15.75" customHeight="1" s="120">
      <c r="A929" s="2" t="inlineStr">
        <is>
          <t>AGRICULTURE</t>
        </is>
      </c>
      <c r="B929" s="2" t="inlineStr">
        <is>
          <t>RICE</t>
        </is>
      </c>
      <c r="C929" s="2" t="n">
        <v>2045</v>
      </c>
      <c r="D929" s="2" t="inlineStr">
        <is>
          <t>United States</t>
        </is>
      </c>
      <c r="E929" s="2" t="inlineStr">
        <is>
          <t>USA</t>
        </is>
      </c>
      <c r="F929" s="2" t="inlineStr">
        <is>
          <t>MD with auto-fertilization</t>
        </is>
      </c>
      <c r="G929" s="2" t="n">
        <v>90</v>
      </c>
      <c r="H929" s="2" t="n">
        <v>0.0357340015470982</v>
      </c>
      <c r="I929" s="2" t="n">
        <v>0.04002208173274999</v>
      </c>
      <c r="J929" s="40" t="inlineStr">
        <is>
          <t>crop and rice measures</t>
        </is>
      </c>
    </row>
    <row r="930" ht="15.75" customHeight="1" s="120">
      <c r="A930" s="2" t="inlineStr">
        <is>
          <t>AGRICULTURE</t>
        </is>
      </c>
      <c r="B930" s="2" t="inlineStr">
        <is>
          <t>RICE</t>
        </is>
      </c>
      <c r="C930" s="2" t="n">
        <v>2045</v>
      </c>
      <c r="D930" s="2" t="inlineStr">
        <is>
          <t>United States</t>
        </is>
      </c>
      <c r="E930" s="2" t="inlineStr">
        <is>
          <t>USA</t>
        </is>
      </c>
      <c r="F930" s="2" t="inlineStr">
        <is>
          <t>MD with ammonium sulfate fertilizer</t>
        </is>
      </c>
      <c r="G930" s="2" t="n">
        <v>92</v>
      </c>
      <c r="H930" s="2" t="n">
        <v>0.0381780005991459</v>
      </c>
      <c r="I930" s="2" t="n">
        <v>0.04275936067104342</v>
      </c>
      <c r="J930" s="40" t="inlineStr">
        <is>
          <t>crop and rice measures</t>
        </is>
      </c>
    </row>
    <row r="931" ht="15.75" customHeight="1" s="120">
      <c r="A931" s="2" t="inlineStr">
        <is>
          <t>AGRICULTURE</t>
        </is>
      </c>
      <c r="B931" s="2" t="inlineStr">
        <is>
          <t>RICE</t>
        </is>
      </c>
      <c r="C931" s="2" t="n">
        <v>2045</v>
      </c>
      <c r="D931" s="2" t="inlineStr">
        <is>
          <t>United States</t>
        </is>
      </c>
      <c r="E931" s="2" t="inlineStr">
        <is>
          <t>USA</t>
        </is>
      </c>
      <c r="F931" s="2" t="inlineStr">
        <is>
          <t>Mid-season drainage</t>
        </is>
      </c>
      <c r="G931" s="2" t="n">
        <v>95</v>
      </c>
      <c r="H931" s="2" t="n">
        <v>0.0356689989566803</v>
      </c>
      <c r="I931" s="2" t="n">
        <v>0.03994927883148194</v>
      </c>
      <c r="J931" s="40" t="inlineStr">
        <is>
          <t>crop and rice measures</t>
        </is>
      </c>
    </row>
    <row r="932" ht="15.75" customHeight="1" s="120">
      <c r="A932" s="2" t="inlineStr">
        <is>
          <t>AGRICULTURE</t>
        </is>
      </c>
      <c r="B932" s="2" t="inlineStr">
        <is>
          <t>RICE</t>
        </is>
      </c>
      <c r="C932" s="2" t="n">
        <v>2045</v>
      </c>
      <c r="D932" s="2" t="inlineStr">
        <is>
          <t>United States</t>
        </is>
      </c>
      <c r="E932" s="2" t="inlineStr">
        <is>
          <t>USA</t>
        </is>
      </c>
      <c r="F932" s="2" t="inlineStr">
        <is>
          <t>MD with 10% reduced fertilizer</t>
        </is>
      </c>
      <c r="G932" s="2" t="n">
        <v>98</v>
      </c>
      <c r="H932" s="2" t="n">
        <v>0.0355160012841225</v>
      </c>
      <c r="I932" s="2" t="n">
        <v>0.03977792143821721</v>
      </c>
      <c r="J932" s="40" t="inlineStr">
        <is>
          <t>crop and rice measures</t>
        </is>
      </c>
    </row>
    <row r="933" ht="15.75" customHeight="1" s="120">
      <c r="A933" s="2" t="inlineStr">
        <is>
          <t>AGRICULTURE</t>
        </is>
      </c>
      <c r="B933" s="2" t="inlineStr">
        <is>
          <t>RICE</t>
        </is>
      </c>
      <c r="C933" s="2" t="n">
        <v>2045</v>
      </c>
      <c r="D933" s="2" t="inlineStr">
        <is>
          <t>United States</t>
        </is>
      </c>
      <c r="E933" s="2" t="inlineStr">
        <is>
          <t>USA</t>
        </is>
      </c>
      <c r="F933" s="2" t="inlineStr">
        <is>
          <t>Alternate wetting &amp; drying</t>
        </is>
      </c>
      <c r="G933" s="2" t="n">
        <v>106</v>
      </c>
      <c r="H933" s="2" t="n">
        <v>0.222815006971359</v>
      </c>
      <c r="I933" s="2" t="n">
        <v>0.2495528078079221</v>
      </c>
      <c r="J933" s="40" t="inlineStr">
        <is>
          <t>crop and rice measures</t>
        </is>
      </c>
    </row>
    <row r="934" ht="15.75" customHeight="1" s="120">
      <c r="A934" s="2" t="inlineStr">
        <is>
          <t>AGRICULTURE</t>
        </is>
      </c>
      <c r="B934" s="2" t="inlineStr">
        <is>
          <t>RICE</t>
        </is>
      </c>
      <c r="C934" s="2" t="n">
        <v>2045</v>
      </c>
      <c r="D934" s="2" t="inlineStr">
        <is>
          <t>United States</t>
        </is>
      </c>
      <c r="E934" s="2" t="inlineStr">
        <is>
          <t>USA</t>
        </is>
      </c>
      <c r="F934" s="2" t="inlineStr">
        <is>
          <t>AWD with slow release</t>
        </is>
      </c>
      <c r="G934" s="2" t="n">
        <v>112</v>
      </c>
      <c r="H934" s="2" t="n">
        <v>0.195638000965118</v>
      </c>
      <c r="I934" s="2" t="n">
        <v>0.2191145610809322</v>
      </c>
      <c r="J934" s="40" t="inlineStr">
        <is>
          <t>crop and rice measures</t>
        </is>
      </c>
    </row>
    <row r="935" ht="15.75" customHeight="1" s="120">
      <c r="A935" s="2" t="inlineStr">
        <is>
          <t>AGRICULTURE</t>
        </is>
      </c>
      <c r="B935" s="2" t="inlineStr">
        <is>
          <t>RICE</t>
        </is>
      </c>
      <c r="C935" s="2" t="n">
        <v>2045</v>
      </c>
      <c r="D935" s="2" t="inlineStr">
        <is>
          <t>United States</t>
        </is>
      </c>
      <c r="E935" s="2" t="inlineStr">
        <is>
          <t>USA</t>
        </is>
      </c>
      <c r="F935" s="2" t="inlineStr">
        <is>
          <t>MD with 20% reduced fertilizer</t>
        </is>
      </c>
      <c r="G935" s="2" t="n">
        <v>112</v>
      </c>
      <c r="H935" s="2" t="n">
        <v>0.034935001283884</v>
      </c>
      <c r="I935" s="2" t="n">
        <v>0.03912720143795009</v>
      </c>
      <c r="J935" s="40" t="inlineStr">
        <is>
          <t>crop and rice measures</t>
        </is>
      </c>
    </row>
    <row r="936" ht="15.75" customHeight="1" s="120">
      <c r="A936" s="2" t="inlineStr">
        <is>
          <t>AGRICULTURE</t>
        </is>
      </c>
      <c r="B936" s="2" t="inlineStr">
        <is>
          <t>RICE</t>
        </is>
      </c>
      <c r="C936" s="2" t="n">
        <v>2045</v>
      </c>
      <c r="D936" s="2" t="inlineStr">
        <is>
          <t>United States</t>
        </is>
      </c>
      <c r="E936" s="2" t="inlineStr">
        <is>
          <t>USA</t>
        </is>
      </c>
      <c r="F936" s="2" t="inlineStr">
        <is>
          <t>MD with no till</t>
        </is>
      </c>
      <c r="G936" s="2" t="n">
        <v>120</v>
      </c>
      <c r="H936" s="2" t="n">
        <v>0.0193099994212389</v>
      </c>
      <c r="I936" s="2" t="n">
        <v>0.02162719935178757</v>
      </c>
      <c r="J936" s="40" t="inlineStr">
        <is>
          <t>crop and rice measures</t>
        </is>
      </c>
    </row>
    <row r="937" ht="15.75" customHeight="1" s="120">
      <c r="A937" s="2" t="inlineStr">
        <is>
          <t>AGRICULTURE</t>
        </is>
      </c>
      <c r="B937" s="2" t="inlineStr">
        <is>
          <t>RICE</t>
        </is>
      </c>
      <c r="C937" s="2" t="n">
        <v>2045</v>
      </c>
      <c r="D937" s="2" t="inlineStr">
        <is>
          <t>United States</t>
        </is>
      </c>
      <c r="E937" s="2" t="inlineStr">
        <is>
          <t>USA</t>
        </is>
      </c>
      <c r="F937" s="2" t="inlineStr">
        <is>
          <t>MD with slow release fertilizer</t>
        </is>
      </c>
      <c r="G937" s="2" t="n">
        <v>126</v>
      </c>
      <c r="H937" s="2" t="n">
        <v>0.040642999112606</v>
      </c>
      <c r="I937" s="2" t="n">
        <v>0.04552015900611872</v>
      </c>
      <c r="J937" s="40" t="inlineStr">
        <is>
          <t>crop and rice measures</t>
        </is>
      </c>
    </row>
    <row r="938" ht="15.75" customHeight="1" s="120">
      <c r="A938" s="2" t="inlineStr">
        <is>
          <t>AGRICULTURE</t>
        </is>
      </c>
      <c r="B938" s="2" t="inlineStr">
        <is>
          <t>RICE</t>
        </is>
      </c>
      <c r="C938" s="2" t="n">
        <v>2045</v>
      </c>
      <c r="D938" s="2" t="inlineStr">
        <is>
          <t>United States</t>
        </is>
      </c>
      <c r="E938" s="2" t="inlineStr">
        <is>
          <t>USA</t>
        </is>
      </c>
      <c r="F938" s="2" t="inlineStr">
        <is>
          <t>AWD with nitrification inhibitor</t>
        </is>
      </c>
      <c r="G938" s="2" t="n">
        <v>149</v>
      </c>
      <c r="H938" s="2" t="n">
        <v>0.0624479986727238</v>
      </c>
      <c r="I938" s="2" t="n">
        <v>0.06994175851345066</v>
      </c>
      <c r="J938" s="40" t="inlineStr">
        <is>
          <t>crop and rice measures</t>
        </is>
      </c>
    </row>
    <row r="939" ht="15.75" customHeight="1" s="120">
      <c r="A939" s="2" t="inlineStr">
        <is>
          <t>AGRICULTURE</t>
        </is>
      </c>
      <c r="B939" s="2" t="inlineStr">
        <is>
          <t>RICE</t>
        </is>
      </c>
      <c r="C939" s="2" t="n">
        <v>2045</v>
      </c>
      <c r="D939" s="2" t="inlineStr">
        <is>
          <t>United States</t>
        </is>
      </c>
      <c r="E939" s="2" t="inlineStr">
        <is>
          <t>USA</t>
        </is>
      </c>
      <c r="F939" s="2" t="inlineStr">
        <is>
          <t>MD with 30% reduced fertilizer</t>
        </is>
      </c>
      <c r="G939" s="2" t="n">
        <v>178</v>
      </c>
      <c r="H939" s="2" t="n">
        <v>0.0319020003080368</v>
      </c>
      <c r="I939" s="2" t="n">
        <v>0.03573024034500122</v>
      </c>
      <c r="J939" s="40" t="inlineStr">
        <is>
          <t>crop and rice measures</t>
        </is>
      </c>
    </row>
    <row r="940" ht="15.75" customHeight="1" s="120">
      <c r="A940" s="2" t="inlineStr">
        <is>
          <t>AGRICULTURE</t>
        </is>
      </c>
      <c r="B940" s="2" t="inlineStr">
        <is>
          <t>RICE</t>
        </is>
      </c>
      <c r="C940" s="2" t="n">
        <v>2045</v>
      </c>
      <c r="D940" s="2" t="inlineStr">
        <is>
          <t>United States</t>
        </is>
      </c>
      <c r="E940" s="2" t="inlineStr">
        <is>
          <t>USA</t>
        </is>
      </c>
      <c r="F940" s="2" t="inlineStr">
        <is>
          <t>CF with slow release fertilizer</t>
        </is>
      </c>
      <c r="G940" s="2" t="n">
        <v>185</v>
      </c>
      <c r="H940" s="2" t="n">
        <v>0.0157409999519587</v>
      </c>
      <c r="I940" s="2" t="n">
        <v>0.01762991994619375</v>
      </c>
      <c r="J940" s="40" t="inlineStr">
        <is>
          <t>crop and rice measures</t>
        </is>
      </c>
    </row>
    <row r="941" ht="15.75" customHeight="1" s="120">
      <c r="A941" s="2" t="inlineStr">
        <is>
          <t>AGRICULTURE</t>
        </is>
      </c>
      <c r="B941" s="2" t="inlineStr">
        <is>
          <t>RICE</t>
        </is>
      </c>
      <c r="C941" s="2" t="n">
        <v>2045</v>
      </c>
      <c r="D941" s="2" t="inlineStr">
        <is>
          <t>United States</t>
        </is>
      </c>
      <c r="E941" s="2" t="inlineStr">
        <is>
          <t>USA</t>
        </is>
      </c>
      <c r="F941" s="2" t="inlineStr">
        <is>
          <t>Alternate wetting &amp; drying</t>
        </is>
      </c>
      <c r="G941" s="2" t="n">
        <v>205</v>
      </c>
      <c r="H941" s="2" t="n">
        <v>0.0483019985258579</v>
      </c>
      <c r="I941" s="2" t="n">
        <v>0.05409823834896085</v>
      </c>
      <c r="J941" s="40" t="inlineStr">
        <is>
          <t>crop and rice measures</t>
        </is>
      </c>
    </row>
    <row r="942" ht="15.75" customHeight="1" s="120">
      <c r="A942" s="2" t="inlineStr">
        <is>
          <t>AGRICULTURE</t>
        </is>
      </c>
      <c r="B942" s="2" t="inlineStr">
        <is>
          <t>RICE</t>
        </is>
      </c>
      <c r="C942" s="2" t="n">
        <v>2045</v>
      </c>
      <c r="D942" s="2" t="inlineStr">
        <is>
          <t>United States</t>
        </is>
      </c>
      <c r="E942" s="2" t="inlineStr">
        <is>
          <t>USA</t>
        </is>
      </c>
      <c r="F942" s="2" t="inlineStr">
        <is>
          <t>AWD with slow release</t>
        </is>
      </c>
      <c r="G942" s="2" t="n">
        <v>214</v>
      </c>
      <c r="H942" s="2" t="n">
        <v>0.0439230017364025</v>
      </c>
      <c r="I942" s="2" t="n">
        <v>0.0491937619447708</v>
      </c>
      <c r="J942" s="40" t="inlineStr">
        <is>
          <t>crop and rice measures</t>
        </is>
      </c>
    </row>
    <row r="943" ht="15.75" customHeight="1" s="120">
      <c r="A943" s="2" t="inlineStr">
        <is>
          <t>AGRICULTURE</t>
        </is>
      </c>
      <c r="B943" s="2" t="inlineStr">
        <is>
          <t>RICE</t>
        </is>
      </c>
      <c r="C943" s="2" t="n">
        <v>2045</v>
      </c>
      <c r="D943" s="2" t="inlineStr">
        <is>
          <t>United States</t>
        </is>
      </c>
      <c r="E943" s="2" t="inlineStr">
        <is>
          <t>USA</t>
        </is>
      </c>
      <c r="F943" s="2" t="inlineStr">
        <is>
          <t>MD with dry seeding</t>
        </is>
      </c>
      <c r="G943" s="2" t="n">
        <v>214</v>
      </c>
      <c r="H943" s="2" t="n">
        <v>0.07586900144815439</v>
      </c>
      <c r="I943" s="2" t="n">
        <v>0.08497328162193293</v>
      </c>
      <c r="J943" s="40" t="inlineStr">
        <is>
          <t>crop and rice measures</t>
        </is>
      </c>
    </row>
    <row r="944" ht="15.75" customHeight="1" s="120">
      <c r="A944" s="2" t="inlineStr">
        <is>
          <t>AGRICULTURE</t>
        </is>
      </c>
      <c r="B944" s="2" t="inlineStr">
        <is>
          <t>RICE</t>
        </is>
      </c>
      <c r="C944" s="2" t="n">
        <v>2045</v>
      </c>
      <c r="D944" s="2" t="inlineStr">
        <is>
          <t>United States</t>
        </is>
      </c>
      <c r="E944" s="2" t="inlineStr">
        <is>
          <t>USA</t>
        </is>
      </c>
      <c r="F944" s="2" t="inlineStr">
        <is>
          <t>Dry-Seeding with 20% reduced fertilizer</t>
        </is>
      </c>
      <c r="G944" s="2" t="n">
        <v>292</v>
      </c>
      <c r="H944" s="2" t="n">
        <v>0.0171319991350174</v>
      </c>
      <c r="I944" s="2" t="n">
        <v>0.01918783903121949</v>
      </c>
      <c r="J944" s="40" t="inlineStr">
        <is>
          <t>crop and rice measures</t>
        </is>
      </c>
    </row>
    <row r="945" ht="15.75" customHeight="1" s="120">
      <c r="A945" s="2" t="inlineStr">
        <is>
          <t>AGRICULTURE</t>
        </is>
      </c>
      <c r="B945" s="2" t="inlineStr">
        <is>
          <t>RICE</t>
        </is>
      </c>
      <c r="C945" s="2" t="n">
        <v>2045</v>
      </c>
      <c r="D945" s="2" t="inlineStr">
        <is>
          <t>United States</t>
        </is>
      </c>
      <c r="E945" s="2" t="inlineStr">
        <is>
          <t>USA</t>
        </is>
      </c>
      <c r="F945" s="2" t="inlineStr">
        <is>
          <t>MD with dry seeding</t>
        </is>
      </c>
      <c r="G945" s="2" t="n">
        <v>371</v>
      </c>
      <c r="H945" s="2" t="n">
        <v>0.0205140002071857</v>
      </c>
      <c r="I945" s="2" t="n">
        <v>0.02297568023204799</v>
      </c>
      <c r="J945" s="40" t="inlineStr">
        <is>
          <t>crop and rice measures</t>
        </is>
      </c>
    </row>
    <row r="946" ht="15.75" customHeight="1" s="120">
      <c r="A946" s="2" t="inlineStr">
        <is>
          <t>AGRICULTURE</t>
        </is>
      </c>
      <c r="B946" s="2" t="inlineStr">
        <is>
          <t>RICE</t>
        </is>
      </c>
      <c r="C946" s="2" t="n">
        <v>2045</v>
      </c>
      <c r="D946" s="2" t="inlineStr">
        <is>
          <t>United States</t>
        </is>
      </c>
      <c r="E946" s="2" t="inlineStr">
        <is>
          <t>USA</t>
        </is>
      </c>
      <c r="F946" s="2" t="inlineStr">
        <is>
          <t>MD with 100% residue incorporation</t>
        </is>
      </c>
      <c r="G946" s="2" t="n">
        <v>376</v>
      </c>
      <c r="H946" s="2" t="n">
        <v>0.00936200004071</v>
      </c>
      <c r="I946" s="2" t="n">
        <v>0.0104854400455952</v>
      </c>
      <c r="J946" s="40" t="inlineStr">
        <is>
          <t>crop and rice measures</t>
        </is>
      </c>
    </row>
    <row r="947" ht="15.75" customHeight="1" s="120">
      <c r="A947" s="2" t="inlineStr">
        <is>
          <t>AGRICULTURE</t>
        </is>
      </c>
      <c r="B947" s="2" t="inlineStr">
        <is>
          <t>RICE</t>
        </is>
      </c>
      <c r="C947" s="2" t="n">
        <v>2045</v>
      </c>
      <c r="D947" s="2" t="inlineStr">
        <is>
          <t>United States</t>
        </is>
      </c>
      <c r="E947" s="2" t="inlineStr">
        <is>
          <t>USA</t>
        </is>
      </c>
      <c r="F947" s="2" t="inlineStr">
        <is>
          <t>Dry-Seeding</t>
        </is>
      </c>
      <c r="G947" s="2" t="n">
        <v>576</v>
      </c>
      <c r="H947" s="2" t="n">
        <v>0.0076759997755289</v>
      </c>
      <c r="I947" s="2" t="n">
        <v>0.008597119748592369</v>
      </c>
      <c r="J947" s="40" t="inlineStr">
        <is>
          <t>crop and rice measures</t>
        </is>
      </c>
    </row>
    <row r="948" ht="15.75" customHeight="1" s="120">
      <c r="A948" s="2" t="inlineStr">
        <is>
          <t>AGRICULTURE</t>
        </is>
      </c>
      <c r="B948" s="2" t="inlineStr">
        <is>
          <t>RICE</t>
        </is>
      </c>
      <c r="C948" s="2" t="n">
        <v>2045</v>
      </c>
      <c r="D948" s="2" t="inlineStr">
        <is>
          <t>United States</t>
        </is>
      </c>
      <c r="E948" s="2" t="inlineStr">
        <is>
          <t>USA</t>
        </is>
      </c>
      <c r="F948" s="2" t="inlineStr">
        <is>
          <t>Dry-Seeding</t>
        </is>
      </c>
      <c r="G948" s="2" t="n">
        <v>100000</v>
      </c>
      <c r="H948" s="54" t="n">
        <v>1e-12</v>
      </c>
      <c r="I948" s="2" t="n">
        <v>1.12e-12</v>
      </c>
      <c r="J948" s="40" t="inlineStr">
        <is>
          <t>crop and rice measures</t>
        </is>
      </c>
    </row>
    <row r="949" ht="15.75" customHeight="1" s="120">
      <c r="A949" s="2" t="inlineStr">
        <is>
          <t>AGRICULTURE</t>
        </is>
      </c>
      <c r="B949" s="2" t="inlineStr">
        <is>
          <t>RICE</t>
        </is>
      </c>
      <c r="C949" s="2" t="n">
        <v>2050</v>
      </c>
      <c r="D949" s="2" t="inlineStr">
        <is>
          <t>United States</t>
        </is>
      </c>
      <c r="E949" s="2" t="inlineStr">
        <is>
          <t>USA</t>
        </is>
      </c>
      <c r="F949" s="2" t="inlineStr">
        <is>
          <t>MD with no till</t>
        </is>
      </c>
      <c r="G949" s="2" t="n">
        <v>-100000</v>
      </c>
      <c r="H949" s="2" t="n">
        <v>0</v>
      </c>
      <c r="I949" s="2" t="n">
        <v>0</v>
      </c>
      <c r="J949" s="40" t="inlineStr">
        <is>
          <t>crop and rice measures</t>
        </is>
      </c>
    </row>
    <row r="950" ht="15.75" customHeight="1" s="120">
      <c r="A950" s="2" t="inlineStr">
        <is>
          <t>AGRICULTURE</t>
        </is>
      </c>
      <c r="B950" s="2" t="inlineStr">
        <is>
          <t>RICE</t>
        </is>
      </c>
      <c r="C950" s="2" t="n">
        <v>2050</v>
      </c>
      <c r="D950" s="2" t="inlineStr">
        <is>
          <t>United States</t>
        </is>
      </c>
      <c r="E950" s="2" t="inlineStr">
        <is>
          <t>USA</t>
        </is>
      </c>
      <c r="F950" s="2" t="inlineStr">
        <is>
          <t>MD with no till</t>
        </is>
      </c>
      <c r="G950" s="2" t="n">
        <v>-53</v>
      </c>
      <c r="H950" s="2" t="n">
        <v>0.0379149988293648</v>
      </c>
      <c r="I950" s="2" t="n">
        <v>0.04246479868888858</v>
      </c>
      <c r="J950" s="40" t="inlineStr">
        <is>
          <t>crop and rice measures</t>
        </is>
      </c>
    </row>
    <row r="951" ht="15.75" customHeight="1" s="120">
      <c r="A951" s="2" t="inlineStr">
        <is>
          <t>AGRICULTURE</t>
        </is>
      </c>
      <c r="B951" s="2" t="inlineStr">
        <is>
          <t>RICE</t>
        </is>
      </c>
      <c r="C951" s="2" t="n">
        <v>2050</v>
      </c>
      <c r="D951" s="2" t="inlineStr">
        <is>
          <t>United States</t>
        </is>
      </c>
      <c r="E951" s="2" t="inlineStr">
        <is>
          <t>USA</t>
        </is>
      </c>
      <c r="F951" s="2" t="inlineStr">
        <is>
          <t>MD with no till</t>
        </is>
      </c>
      <c r="G951" s="2" t="n">
        <v>-53</v>
      </c>
      <c r="H951" s="2" t="n">
        <v>0</v>
      </c>
      <c r="I951" s="2" t="n">
        <v>0</v>
      </c>
      <c r="J951" s="40" t="inlineStr">
        <is>
          <t>crop and rice measures</t>
        </is>
      </c>
    </row>
    <row r="952" ht="15.75" customHeight="1" s="120">
      <c r="A952" s="2" t="inlineStr">
        <is>
          <t>AGRICULTURE</t>
        </is>
      </c>
      <c r="B952" s="2" t="inlineStr">
        <is>
          <t>RICE</t>
        </is>
      </c>
      <c r="C952" s="2" t="n">
        <v>2050</v>
      </c>
      <c r="D952" s="2" t="inlineStr">
        <is>
          <t>United States</t>
        </is>
      </c>
      <c r="E952" s="2" t="inlineStr">
        <is>
          <t>USA</t>
        </is>
      </c>
      <c r="F952" s="2" t="inlineStr">
        <is>
          <t>Dryland rice</t>
        </is>
      </c>
      <c r="G952" s="2" t="n">
        <v>-17</v>
      </c>
      <c r="H952" s="2" t="n">
        <v>0.3486790060997</v>
      </c>
      <c r="I952" s="2" t="n">
        <v>0.390520486831664</v>
      </c>
      <c r="J952" s="40" t="inlineStr">
        <is>
          <t>crop and rice measures</t>
        </is>
      </c>
    </row>
    <row r="953" ht="15.75" customHeight="1" s="120">
      <c r="A953" s="2" t="inlineStr">
        <is>
          <t>AGRICULTURE</t>
        </is>
      </c>
      <c r="B953" s="2" t="inlineStr">
        <is>
          <t>RICE</t>
        </is>
      </c>
      <c r="C953" s="2" t="n">
        <v>2050</v>
      </c>
      <c r="D953" s="2" t="inlineStr">
        <is>
          <t>United States</t>
        </is>
      </c>
      <c r="E953" s="2" t="inlineStr">
        <is>
          <t>USA</t>
        </is>
      </c>
      <c r="F953" s="2" t="inlineStr">
        <is>
          <t>Dryland rice with 20% reduced fertilizer</t>
        </is>
      </c>
      <c r="G953" s="2" t="n">
        <v>-16</v>
      </c>
      <c r="H953" s="2" t="n">
        <v>0.46730101108551</v>
      </c>
      <c r="I953" s="2" t="n">
        <v>0.5233771324157712</v>
      </c>
      <c r="J953" s="40" t="inlineStr">
        <is>
          <t>crop and rice measures</t>
        </is>
      </c>
    </row>
    <row r="954" ht="15.75" customHeight="1" s="120">
      <c r="A954" s="2" t="inlineStr">
        <is>
          <t>AGRICULTURE</t>
        </is>
      </c>
      <c r="B954" s="2" t="inlineStr">
        <is>
          <t>RICE</t>
        </is>
      </c>
      <c r="C954" s="2" t="n">
        <v>2050</v>
      </c>
      <c r="D954" s="2" t="inlineStr">
        <is>
          <t>United States</t>
        </is>
      </c>
      <c r="E954" s="2" t="inlineStr">
        <is>
          <t>USA</t>
        </is>
      </c>
      <c r="F954" s="2" t="inlineStr">
        <is>
          <t>MD with auto-fertilization</t>
        </is>
      </c>
      <c r="G954" s="2" t="n">
        <v>7</v>
      </c>
      <c r="H954" s="2" t="n">
        <v>0.109384000301361</v>
      </c>
      <c r="I954" s="2" t="n">
        <v>0.1225100803375243</v>
      </c>
      <c r="J954" s="40" t="inlineStr">
        <is>
          <t>crop and rice measures</t>
        </is>
      </c>
    </row>
    <row r="955" ht="15.75" customHeight="1" s="120">
      <c r="A955" s="2" t="inlineStr">
        <is>
          <t>AGRICULTURE</t>
        </is>
      </c>
      <c r="B955" s="2" t="inlineStr">
        <is>
          <t>RICE</t>
        </is>
      </c>
      <c r="C955" s="2" t="n">
        <v>2050</v>
      </c>
      <c r="D955" s="2" t="inlineStr">
        <is>
          <t>United States</t>
        </is>
      </c>
      <c r="E955" s="2" t="inlineStr">
        <is>
          <t>USA</t>
        </is>
      </c>
      <c r="F955" s="2" t="inlineStr">
        <is>
          <t>Mid-season drainage</t>
        </is>
      </c>
      <c r="G955" s="2" t="n">
        <v>12</v>
      </c>
      <c r="H955" s="2" t="n">
        <v>0.110390998423099</v>
      </c>
      <c r="I955" s="2" t="n">
        <v>0.1236379182338709</v>
      </c>
      <c r="J955" s="40" t="inlineStr">
        <is>
          <t>crop and rice measures</t>
        </is>
      </c>
    </row>
    <row r="956" ht="15.75" customHeight="1" s="120">
      <c r="A956" s="2" t="inlineStr">
        <is>
          <t>AGRICULTURE</t>
        </is>
      </c>
      <c r="B956" s="2" t="inlineStr">
        <is>
          <t>RICE</t>
        </is>
      </c>
      <c r="C956" s="2" t="n">
        <v>2050</v>
      </c>
      <c r="D956" s="2" t="inlineStr">
        <is>
          <t>United States</t>
        </is>
      </c>
      <c r="E956" s="2" t="inlineStr">
        <is>
          <t>USA</t>
        </is>
      </c>
      <c r="F956" s="2" t="inlineStr">
        <is>
          <t>CF with ammonium sulfate fertilizer</t>
        </is>
      </c>
      <c r="G956" s="2" t="n">
        <v>12</v>
      </c>
      <c r="H956" s="2" t="n">
        <v>0.0101009998470545</v>
      </c>
      <c r="I956" s="2" t="n">
        <v>0.01131311982870104</v>
      </c>
      <c r="J956" s="40" t="inlineStr">
        <is>
          <t>crop and rice measures</t>
        </is>
      </c>
    </row>
    <row r="957" ht="15.75" customHeight="1" s="120">
      <c r="A957" s="2" t="inlineStr">
        <is>
          <t>AGRICULTURE</t>
        </is>
      </c>
      <c r="B957" s="2" t="inlineStr">
        <is>
          <t>RICE</t>
        </is>
      </c>
      <c r="C957" s="2" t="n">
        <v>2050</v>
      </c>
      <c r="D957" s="2" t="inlineStr">
        <is>
          <t>United States</t>
        </is>
      </c>
      <c r="E957" s="2" t="inlineStr">
        <is>
          <t>USA</t>
        </is>
      </c>
      <c r="F957" s="2" t="inlineStr">
        <is>
          <t>MD with nitrification inhibitor fertilizer</t>
        </is>
      </c>
      <c r="G957" s="2" t="n">
        <v>12</v>
      </c>
      <c r="H957" s="2" t="n">
        <v>0.172955006361007</v>
      </c>
      <c r="I957" s="2" t="n">
        <v>0.1937096071243279</v>
      </c>
      <c r="J957" s="40" t="inlineStr">
        <is>
          <t>crop and rice measures</t>
        </is>
      </c>
    </row>
    <row r="958" ht="15.75" customHeight="1" s="120">
      <c r="A958" s="2" t="inlineStr">
        <is>
          <t>AGRICULTURE</t>
        </is>
      </c>
      <c r="B958" s="2" t="inlineStr">
        <is>
          <t>RICE</t>
        </is>
      </c>
      <c r="C958" s="2" t="n">
        <v>2050</v>
      </c>
      <c r="D958" s="2" t="inlineStr">
        <is>
          <t>United States</t>
        </is>
      </c>
      <c r="E958" s="2" t="inlineStr">
        <is>
          <t>USA</t>
        </is>
      </c>
      <c r="F958" s="2" t="inlineStr">
        <is>
          <t>MD with 10% reduced fertilizer</t>
        </is>
      </c>
      <c r="G958" s="2" t="n">
        <v>14</v>
      </c>
      <c r="H958" s="2" t="n">
        <v>0.112228997051715</v>
      </c>
      <c r="I958" s="2" t="n">
        <v>0.1256964766979208</v>
      </c>
      <c r="J958" s="40" t="inlineStr">
        <is>
          <t>crop and rice measures</t>
        </is>
      </c>
    </row>
    <row r="959" ht="15.75" customHeight="1" s="120">
      <c r="A959" s="2" t="inlineStr">
        <is>
          <t>AGRICULTURE</t>
        </is>
      </c>
      <c r="B959" s="2" t="inlineStr">
        <is>
          <t>RICE</t>
        </is>
      </c>
      <c r="C959" s="2" t="n">
        <v>2050</v>
      </c>
      <c r="D959" s="2" t="inlineStr">
        <is>
          <t>United States</t>
        </is>
      </c>
      <c r="E959" s="2" t="inlineStr">
        <is>
          <t>USA</t>
        </is>
      </c>
      <c r="F959" s="2" t="inlineStr">
        <is>
          <t>MD with ammonium sulfate fertilizer</t>
        </is>
      </c>
      <c r="G959" s="2" t="n">
        <v>15</v>
      </c>
      <c r="H959" s="2" t="n">
        <v>0.121855996549129</v>
      </c>
      <c r="I959" s="2" t="n">
        <v>0.1364787161350245</v>
      </c>
      <c r="J959" s="40" t="inlineStr">
        <is>
          <t>crop and rice measures</t>
        </is>
      </c>
    </row>
    <row r="960" ht="15.75" customHeight="1" s="120">
      <c r="A960" s="2" t="inlineStr">
        <is>
          <t>AGRICULTURE</t>
        </is>
      </c>
      <c r="B960" s="2" t="inlineStr">
        <is>
          <t>RICE</t>
        </is>
      </c>
      <c r="C960" s="2" t="n">
        <v>2050</v>
      </c>
      <c r="D960" s="2" t="inlineStr">
        <is>
          <t>United States</t>
        </is>
      </c>
      <c r="E960" s="2" t="inlineStr">
        <is>
          <t>USA</t>
        </is>
      </c>
      <c r="F960" s="2" t="inlineStr">
        <is>
          <t>Dryland rice with 20% reduced fertilizer</t>
        </is>
      </c>
      <c r="G960" s="2" t="n">
        <v>19</v>
      </c>
      <c r="H960" s="2" t="n">
        <v>0.110010996460914</v>
      </c>
      <c r="I960" s="2" t="n">
        <v>0.1232123160362237</v>
      </c>
      <c r="J960" s="40" t="inlineStr">
        <is>
          <t>crop and rice measures</t>
        </is>
      </c>
    </row>
    <row r="961" ht="15.75" customHeight="1" s="120">
      <c r="A961" s="2" t="inlineStr">
        <is>
          <t>AGRICULTURE</t>
        </is>
      </c>
      <c r="B961" s="2" t="inlineStr">
        <is>
          <t>RICE</t>
        </is>
      </c>
      <c r="C961" s="2" t="n">
        <v>2050</v>
      </c>
      <c r="D961" s="2" t="inlineStr">
        <is>
          <t>United States</t>
        </is>
      </c>
      <c r="E961" s="2" t="inlineStr">
        <is>
          <t>USA</t>
        </is>
      </c>
      <c r="F961" s="2" t="inlineStr">
        <is>
          <t>MD with 20% reduced fertilizer</t>
        </is>
      </c>
      <c r="G961" s="2" t="n">
        <v>27</v>
      </c>
      <c r="H961" s="2" t="n">
        <v>0.114780999720096</v>
      </c>
      <c r="I961" s="2" t="n">
        <v>0.1285547196865075</v>
      </c>
      <c r="J961" s="40" t="inlineStr">
        <is>
          <t>crop and rice measures</t>
        </is>
      </c>
    </row>
    <row r="962" ht="15.75" customHeight="1" s="120">
      <c r="A962" s="2" t="inlineStr">
        <is>
          <t>AGRICULTURE</t>
        </is>
      </c>
      <c r="B962" s="2" t="inlineStr">
        <is>
          <t>RICE</t>
        </is>
      </c>
      <c r="C962" s="2" t="n">
        <v>2050</v>
      </c>
      <c r="D962" s="2" t="inlineStr">
        <is>
          <t>United States</t>
        </is>
      </c>
      <c r="E962" s="2" t="inlineStr">
        <is>
          <t>USA</t>
        </is>
      </c>
      <c r="F962" s="2" t="inlineStr">
        <is>
          <t>Dryland rice</t>
        </is>
      </c>
      <c r="G962" s="2" t="n">
        <v>31</v>
      </c>
      <c r="H962" s="2" t="n">
        <v>0.0849149972200394</v>
      </c>
      <c r="I962" s="2" t="n">
        <v>0.09510479688644413</v>
      </c>
      <c r="J962" s="40" t="inlineStr">
        <is>
          <t>crop and rice measures</t>
        </is>
      </c>
    </row>
    <row r="963" ht="15.75" customHeight="1" s="120">
      <c r="A963" s="2" t="inlineStr">
        <is>
          <t>AGRICULTURE</t>
        </is>
      </c>
      <c r="B963" s="2" t="inlineStr">
        <is>
          <t>RICE</t>
        </is>
      </c>
      <c r="C963" s="2" t="n">
        <v>2050</v>
      </c>
      <c r="D963" s="2" t="inlineStr">
        <is>
          <t>United States</t>
        </is>
      </c>
      <c r="E963" s="2" t="inlineStr">
        <is>
          <t>USA</t>
        </is>
      </c>
      <c r="F963" s="2" t="inlineStr">
        <is>
          <t>Dry-Seeding with 20% reduced fertilizer</t>
        </is>
      </c>
      <c r="G963" s="2" t="n">
        <v>39</v>
      </c>
      <c r="H963" s="2" t="n">
        <v>0.0488680005073547</v>
      </c>
      <c r="I963" s="2" t="n">
        <v>0.05473216056823727</v>
      </c>
      <c r="J963" s="40" t="inlineStr">
        <is>
          <t>crop and rice measures</t>
        </is>
      </c>
    </row>
    <row r="964" ht="15.75" customHeight="1" s="120">
      <c r="A964" s="2" t="inlineStr">
        <is>
          <t>AGRICULTURE</t>
        </is>
      </c>
      <c r="B964" s="2" t="inlineStr">
        <is>
          <t>RICE</t>
        </is>
      </c>
      <c r="C964" s="2" t="n">
        <v>2050</v>
      </c>
      <c r="D964" s="2" t="inlineStr">
        <is>
          <t>United States</t>
        </is>
      </c>
      <c r="E964" s="2" t="inlineStr">
        <is>
          <t>USA</t>
        </is>
      </c>
      <c r="F964" s="2" t="inlineStr">
        <is>
          <t>MD with slow release fertilizer</t>
        </is>
      </c>
      <c r="G964" s="2" t="n">
        <v>52</v>
      </c>
      <c r="H964" s="2" t="n">
        <v>0.144222006201744</v>
      </c>
      <c r="I964" s="2" t="n">
        <v>0.1615286469459533</v>
      </c>
      <c r="J964" s="40" t="inlineStr">
        <is>
          <t>crop and rice measures</t>
        </is>
      </c>
    </row>
    <row r="965" ht="15.75" customHeight="1" s="120">
      <c r="A965" s="2" t="inlineStr">
        <is>
          <t>AGRICULTURE</t>
        </is>
      </c>
      <c r="B965" s="2" t="inlineStr">
        <is>
          <t>RICE</t>
        </is>
      </c>
      <c r="C965" s="2" t="n">
        <v>2050</v>
      </c>
      <c r="D965" s="2" t="inlineStr">
        <is>
          <t>United States</t>
        </is>
      </c>
      <c r="E965" s="2" t="inlineStr">
        <is>
          <t>USA</t>
        </is>
      </c>
      <c r="F965" s="2" t="inlineStr">
        <is>
          <t>CF with nitrification inhibitor fertilizer</t>
        </is>
      </c>
      <c r="G965" s="2" t="n">
        <v>66</v>
      </c>
      <c r="H965" s="2" t="n">
        <v>0.0107869999483228</v>
      </c>
      <c r="I965" s="2" t="n">
        <v>0.01208143994212154</v>
      </c>
      <c r="J965" s="40" t="inlineStr">
        <is>
          <t>crop and rice measures</t>
        </is>
      </c>
    </row>
    <row r="966" ht="15.75" customHeight="1" s="120">
      <c r="A966" s="2" t="inlineStr">
        <is>
          <t>AGRICULTURE</t>
        </is>
      </c>
      <c r="B966" s="2" t="inlineStr">
        <is>
          <t>RICE</t>
        </is>
      </c>
      <c r="C966" s="2" t="n">
        <v>2050</v>
      </c>
      <c r="D966" s="2" t="inlineStr">
        <is>
          <t>United States</t>
        </is>
      </c>
      <c r="E966" s="2" t="inlineStr">
        <is>
          <t>USA</t>
        </is>
      </c>
      <c r="F966" s="2" t="inlineStr">
        <is>
          <t>MD with nitrification inhibitor fertilizer</t>
        </is>
      </c>
      <c r="G966" s="2" t="n">
        <v>71</v>
      </c>
      <c r="H966" s="2" t="n">
        <v>0.048820998519659</v>
      </c>
      <c r="I966" s="2" t="n">
        <v>0.05467951834201808</v>
      </c>
      <c r="J966" s="40" t="inlineStr">
        <is>
          <t>crop and rice measures</t>
        </is>
      </c>
    </row>
    <row r="967" ht="15.75" customHeight="1" s="120">
      <c r="A967" s="2" t="inlineStr">
        <is>
          <t>AGRICULTURE</t>
        </is>
      </c>
      <c r="B967" s="2" t="inlineStr">
        <is>
          <t>RICE</t>
        </is>
      </c>
      <c r="C967" s="2" t="n">
        <v>2050</v>
      </c>
      <c r="D967" s="2" t="inlineStr">
        <is>
          <t>United States</t>
        </is>
      </c>
      <c r="E967" s="2" t="inlineStr">
        <is>
          <t>USA</t>
        </is>
      </c>
      <c r="F967" s="2" t="inlineStr">
        <is>
          <t>MD with 30% reduced fertilizer</t>
        </is>
      </c>
      <c r="G967" s="2" t="n">
        <v>78</v>
      </c>
      <c r="H967" s="2" t="n">
        <v>0.116140998899936</v>
      </c>
      <c r="I967" s="2" t="n">
        <v>0.1300779187679283</v>
      </c>
      <c r="J967" s="40" t="inlineStr">
        <is>
          <t>crop and rice measures</t>
        </is>
      </c>
    </row>
    <row r="968" ht="15.75" customHeight="1" s="120">
      <c r="A968" s="2" t="inlineStr">
        <is>
          <t>AGRICULTURE</t>
        </is>
      </c>
      <c r="B968" s="2" t="inlineStr">
        <is>
          <t>RICE</t>
        </is>
      </c>
      <c r="C968" s="2" t="n">
        <v>2050</v>
      </c>
      <c r="D968" s="2" t="inlineStr">
        <is>
          <t>United States</t>
        </is>
      </c>
      <c r="E968" s="2" t="inlineStr">
        <is>
          <t>USA</t>
        </is>
      </c>
      <c r="F968" s="2" t="inlineStr">
        <is>
          <t>AWD with nitrification inhibitor</t>
        </is>
      </c>
      <c r="G968" s="2" t="n">
        <v>80</v>
      </c>
      <c r="H968" s="2" t="n">
        <v>0.269656002521514</v>
      </c>
      <c r="I968" s="2" t="n">
        <v>0.3020147228240957</v>
      </c>
      <c r="J968" s="40" t="inlineStr">
        <is>
          <t>crop and rice measures</t>
        </is>
      </c>
    </row>
    <row r="969" ht="15.75" customHeight="1" s="120">
      <c r="A969" s="2" t="inlineStr">
        <is>
          <t>AGRICULTURE</t>
        </is>
      </c>
      <c r="B969" s="2" t="inlineStr">
        <is>
          <t>RICE</t>
        </is>
      </c>
      <c r="C969" s="2" t="n">
        <v>2050</v>
      </c>
      <c r="D969" s="2" t="inlineStr">
        <is>
          <t>United States</t>
        </is>
      </c>
      <c r="E969" s="2" t="inlineStr">
        <is>
          <t>USA</t>
        </is>
      </c>
      <c r="F969" s="2" t="inlineStr">
        <is>
          <t>CF with slow release fertilizer</t>
        </is>
      </c>
      <c r="G969" s="2" t="n">
        <v>82</v>
      </c>
      <c r="H969" s="2" t="n">
        <v>0.019556999206543</v>
      </c>
      <c r="I969" s="2" t="n">
        <v>0.02190383911132816</v>
      </c>
      <c r="J969" s="40" t="inlineStr">
        <is>
          <t>crop and rice measures</t>
        </is>
      </c>
    </row>
    <row r="970" ht="15.75" customHeight="1" s="120">
      <c r="A970" s="2" t="inlineStr">
        <is>
          <t>AGRICULTURE</t>
        </is>
      </c>
      <c r="B970" s="2" t="inlineStr">
        <is>
          <t>RICE</t>
        </is>
      </c>
      <c r="C970" s="2" t="n">
        <v>2050</v>
      </c>
      <c r="D970" s="2" t="inlineStr">
        <is>
          <t>United States</t>
        </is>
      </c>
      <c r="E970" s="2" t="inlineStr">
        <is>
          <t>USA</t>
        </is>
      </c>
      <c r="F970" s="2" t="inlineStr">
        <is>
          <t>MD with auto-fertilization</t>
        </is>
      </c>
      <c r="G970" s="2" t="n">
        <v>92</v>
      </c>
      <c r="H970" s="2" t="n">
        <v>0.0345980003476143</v>
      </c>
      <c r="I970" s="2" t="n">
        <v>0.03874976038932802</v>
      </c>
      <c r="J970" s="40" t="inlineStr">
        <is>
          <t>crop and rice measures</t>
        </is>
      </c>
    </row>
    <row r="971" ht="15.75" customHeight="1" s="120">
      <c r="A971" s="2" t="inlineStr">
        <is>
          <t>AGRICULTURE</t>
        </is>
      </c>
      <c r="B971" s="2" t="inlineStr">
        <is>
          <t>RICE</t>
        </is>
      </c>
      <c r="C971" s="2" t="n">
        <v>2050</v>
      </c>
      <c r="D971" s="2" t="inlineStr">
        <is>
          <t>United States</t>
        </is>
      </c>
      <c r="E971" s="2" t="inlineStr">
        <is>
          <t>USA</t>
        </is>
      </c>
      <c r="F971" s="2" t="inlineStr">
        <is>
          <t>MD with ammonium sulfate fertilizer</t>
        </is>
      </c>
      <c r="G971" s="2" t="n">
        <v>94</v>
      </c>
      <c r="H971" s="2" t="n">
        <v>0.0369650013744831</v>
      </c>
      <c r="I971" s="2" t="n">
        <v>0.04140080153942108</v>
      </c>
      <c r="J971" s="40" t="inlineStr">
        <is>
          <t>crop and rice measures</t>
        </is>
      </c>
    </row>
    <row r="972" ht="15.75" customHeight="1" s="120">
      <c r="A972" s="2" t="inlineStr">
        <is>
          <t>AGRICULTURE</t>
        </is>
      </c>
      <c r="B972" s="2" t="inlineStr">
        <is>
          <t>RICE</t>
        </is>
      </c>
      <c r="C972" s="2" t="n">
        <v>2050</v>
      </c>
      <c r="D972" s="2" t="inlineStr">
        <is>
          <t>United States</t>
        </is>
      </c>
      <c r="E972" s="2" t="inlineStr">
        <is>
          <t>USA</t>
        </is>
      </c>
      <c r="F972" s="2" t="inlineStr">
        <is>
          <t>Mid-season drainage</t>
        </is>
      </c>
      <c r="G972" s="2" t="n">
        <v>97</v>
      </c>
      <c r="H972" s="2" t="n">
        <v>0.0345349982380867</v>
      </c>
      <c r="I972" s="2" t="n">
        <v>0.03867919802665711</v>
      </c>
      <c r="J972" s="40" t="inlineStr">
        <is>
          <t>crop and rice measures</t>
        </is>
      </c>
    </row>
    <row r="973" ht="15.75" customHeight="1" s="120">
      <c r="A973" s="2" t="inlineStr">
        <is>
          <t>AGRICULTURE</t>
        </is>
      </c>
      <c r="B973" s="2" t="inlineStr">
        <is>
          <t>RICE</t>
        </is>
      </c>
      <c r="C973" s="2" t="n">
        <v>2050</v>
      </c>
      <c r="D973" s="2" t="inlineStr">
        <is>
          <t>United States</t>
        </is>
      </c>
      <c r="E973" s="2" t="inlineStr">
        <is>
          <t>USA</t>
        </is>
      </c>
      <c r="F973" s="2" t="inlineStr">
        <is>
          <t>MD with 10% reduced fertilizer</t>
        </is>
      </c>
      <c r="G973" s="2" t="n">
        <v>100</v>
      </c>
      <c r="H973" s="2" t="n">
        <v>0.0343879982829094</v>
      </c>
      <c r="I973" s="2" t="n">
        <v>0.03851455807685853</v>
      </c>
      <c r="J973" s="40" t="inlineStr">
        <is>
          <t>crop and rice measures</t>
        </is>
      </c>
    </row>
    <row r="974" ht="15.75" customHeight="1" s="120">
      <c r="A974" s="2" t="inlineStr">
        <is>
          <t>AGRICULTURE</t>
        </is>
      </c>
      <c r="B974" s="2" t="inlineStr">
        <is>
          <t>RICE</t>
        </is>
      </c>
      <c r="C974" s="2" t="n">
        <v>2050</v>
      </c>
      <c r="D974" s="2" t="inlineStr">
        <is>
          <t>United States</t>
        </is>
      </c>
      <c r="E974" s="2" t="inlineStr">
        <is>
          <t>USA</t>
        </is>
      </c>
      <c r="F974" s="2" t="inlineStr">
        <is>
          <t>Alternate wetting &amp; drying</t>
        </is>
      </c>
      <c r="G974" s="2" t="n">
        <v>108</v>
      </c>
      <c r="H974" s="2" t="n">
        <v>0.215736001729965</v>
      </c>
      <c r="I974" s="2" t="n">
        <v>0.2416243219375608</v>
      </c>
      <c r="J974" s="40" t="inlineStr">
        <is>
          <t>crop and rice measures</t>
        </is>
      </c>
    </row>
    <row r="975" ht="15.75" customHeight="1" s="120">
      <c r="A975" s="2" t="inlineStr">
        <is>
          <t>AGRICULTURE</t>
        </is>
      </c>
      <c r="B975" s="2" t="inlineStr">
        <is>
          <t>RICE</t>
        </is>
      </c>
      <c r="C975" s="2" t="n">
        <v>2050</v>
      </c>
      <c r="D975" s="2" t="inlineStr">
        <is>
          <t>United States</t>
        </is>
      </c>
      <c r="E975" s="2" t="inlineStr">
        <is>
          <t>USA</t>
        </is>
      </c>
      <c r="F975" s="2" t="inlineStr">
        <is>
          <t>MD with 20% reduced fertilizer</t>
        </is>
      </c>
      <c r="G975" s="2" t="n">
        <v>115</v>
      </c>
      <c r="H975" s="2" t="n">
        <v>0.0338249988853931</v>
      </c>
      <c r="I975" s="2" t="n">
        <v>0.03788399875164028</v>
      </c>
      <c r="J975" s="40" t="inlineStr">
        <is>
          <t>crop and rice measures</t>
        </is>
      </c>
    </row>
    <row r="976" ht="15.75" customHeight="1" s="120">
      <c r="A976" s="2" t="inlineStr">
        <is>
          <t>AGRICULTURE</t>
        </is>
      </c>
      <c r="B976" s="2" t="inlineStr">
        <is>
          <t>RICE</t>
        </is>
      </c>
      <c r="C976" s="2" t="n">
        <v>2050</v>
      </c>
      <c r="D976" s="2" t="inlineStr">
        <is>
          <t>United States</t>
        </is>
      </c>
      <c r="E976" s="2" t="inlineStr">
        <is>
          <t>USA</t>
        </is>
      </c>
      <c r="F976" s="2" t="inlineStr">
        <is>
          <t>AWD with slow release</t>
        </is>
      </c>
      <c r="G976" s="2" t="n">
        <v>115</v>
      </c>
      <c r="H976" s="2" t="n">
        <v>0.189421996474266</v>
      </c>
      <c r="I976" s="2" t="n">
        <v>0.2121526360511779</v>
      </c>
      <c r="J976" s="40" t="inlineStr">
        <is>
          <t>crop and rice measures</t>
        </is>
      </c>
    </row>
    <row r="977" ht="15.75" customHeight="1" s="120">
      <c r="A977" s="2" t="inlineStr">
        <is>
          <t>AGRICULTURE</t>
        </is>
      </c>
      <c r="B977" s="2" t="inlineStr">
        <is>
          <t>RICE</t>
        </is>
      </c>
      <c r="C977" s="2" t="n">
        <v>2050</v>
      </c>
      <c r="D977" s="2" t="inlineStr">
        <is>
          <t>United States</t>
        </is>
      </c>
      <c r="E977" s="2" t="inlineStr">
        <is>
          <t>USA</t>
        </is>
      </c>
      <c r="F977" s="2" t="inlineStr">
        <is>
          <t>MD with no till</t>
        </is>
      </c>
      <c r="G977" s="2" t="n">
        <v>122</v>
      </c>
      <c r="H977" s="2" t="n">
        <v>0.0186960007995367</v>
      </c>
      <c r="I977" s="2" t="n">
        <v>0.02093952089548111</v>
      </c>
      <c r="J977" s="40" t="inlineStr">
        <is>
          <t>crop and rice measures</t>
        </is>
      </c>
    </row>
    <row r="978" ht="15.75" customHeight="1" s="120">
      <c r="A978" s="2" t="inlineStr">
        <is>
          <t>AGRICULTURE</t>
        </is>
      </c>
      <c r="B978" s="2" t="inlineStr">
        <is>
          <t>RICE</t>
        </is>
      </c>
      <c r="C978" s="2" t="n">
        <v>2050</v>
      </c>
      <c r="D978" s="2" t="inlineStr">
        <is>
          <t>United States</t>
        </is>
      </c>
      <c r="E978" s="2" t="inlineStr">
        <is>
          <t>USA</t>
        </is>
      </c>
      <c r="F978" s="2" t="inlineStr">
        <is>
          <t>MD with slow release fertilizer</t>
        </is>
      </c>
      <c r="G978" s="2" t="n">
        <v>129</v>
      </c>
      <c r="H978" s="2" t="n">
        <v>0.0393519997596741</v>
      </c>
      <c r="I978" s="2" t="n">
        <v>0.044074239730835</v>
      </c>
      <c r="J978" s="40" t="inlineStr">
        <is>
          <t>crop and rice measures</t>
        </is>
      </c>
    </row>
    <row r="979" ht="15.75" customHeight="1" s="120">
      <c r="A979" s="2" t="inlineStr">
        <is>
          <t>AGRICULTURE</t>
        </is>
      </c>
      <c r="B979" s="2" t="inlineStr">
        <is>
          <t>RICE</t>
        </is>
      </c>
      <c r="C979" s="2" t="n">
        <v>2050</v>
      </c>
      <c r="D979" s="2" t="inlineStr">
        <is>
          <t>United States</t>
        </is>
      </c>
      <c r="E979" s="2" t="inlineStr">
        <is>
          <t>USA</t>
        </is>
      </c>
      <c r="F979" s="2" t="inlineStr">
        <is>
          <t>AWD with nitrification inhibitor</t>
        </is>
      </c>
      <c r="G979" s="2" t="n">
        <v>152</v>
      </c>
      <c r="H979" s="2" t="n">
        <v>0.0604639984667301</v>
      </c>
      <c r="I979" s="2" t="n">
        <v>0.06771967828273771</v>
      </c>
      <c r="J979" s="40" t="inlineStr">
        <is>
          <t>crop and rice measures</t>
        </is>
      </c>
    </row>
    <row r="980" ht="15.75" customHeight="1" s="120">
      <c r="A980" s="2" t="inlineStr">
        <is>
          <t>AGRICULTURE</t>
        </is>
      </c>
      <c r="B980" s="2" t="inlineStr">
        <is>
          <t>RICE</t>
        </is>
      </c>
      <c r="C980" s="2" t="n">
        <v>2050</v>
      </c>
      <c r="D980" s="2" t="inlineStr">
        <is>
          <t>United States</t>
        </is>
      </c>
      <c r="E980" s="2" t="inlineStr">
        <is>
          <t>USA</t>
        </is>
      </c>
      <c r="F980" s="2" t="inlineStr">
        <is>
          <t>MD with 30% reduced fertilizer</t>
        </is>
      </c>
      <c r="G980" s="2" t="n">
        <v>182</v>
      </c>
      <c r="H980" s="2" t="n">
        <v>0.0308880005031824</v>
      </c>
      <c r="I980" s="2" t="n">
        <v>0.03459456056356429</v>
      </c>
      <c r="J980" s="40" t="inlineStr">
        <is>
          <t>crop and rice measures</t>
        </is>
      </c>
    </row>
    <row r="981" ht="15.75" customHeight="1" s="120">
      <c r="A981" s="2" t="inlineStr">
        <is>
          <t>AGRICULTURE</t>
        </is>
      </c>
      <c r="B981" s="2" t="inlineStr">
        <is>
          <t>RICE</t>
        </is>
      </c>
      <c r="C981" s="2" t="n">
        <v>2050</v>
      </c>
      <c r="D981" s="2" t="inlineStr">
        <is>
          <t>United States</t>
        </is>
      </c>
      <c r="E981" s="2" t="inlineStr">
        <is>
          <t>USA</t>
        </is>
      </c>
      <c r="F981" s="2" t="inlineStr">
        <is>
          <t>CF with slow release fertilizer</t>
        </is>
      </c>
      <c r="G981" s="2" t="n">
        <v>189</v>
      </c>
      <c r="H981" s="2" t="n">
        <v>0.0152409998700023</v>
      </c>
      <c r="I981" s="2" t="n">
        <v>0.01706991985440258</v>
      </c>
      <c r="J981" s="40" t="inlineStr">
        <is>
          <t>crop and rice measures</t>
        </is>
      </c>
    </row>
    <row r="982" ht="15.75" customHeight="1" s="120">
      <c r="A982" s="2" t="inlineStr">
        <is>
          <t>AGRICULTURE</t>
        </is>
      </c>
      <c r="B982" s="2" t="inlineStr">
        <is>
          <t>RICE</t>
        </is>
      </c>
      <c r="C982" s="2" t="n">
        <v>2050</v>
      </c>
      <c r="D982" s="2" t="inlineStr">
        <is>
          <t>United States</t>
        </is>
      </c>
      <c r="E982" s="2" t="inlineStr">
        <is>
          <t>USA</t>
        </is>
      </c>
      <c r="F982" s="2" t="inlineStr">
        <is>
          <t>Alternate wetting &amp; drying</t>
        </is>
      </c>
      <c r="G982" s="2" t="n">
        <v>210</v>
      </c>
      <c r="H982" s="2" t="n">
        <v>0.0467679984867573</v>
      </c>
      <c r="I982" s="2" t="n">
        <v>0.05238015830516818</v>
      </c>
      <c r="J982" s="40" t="inlineStr">
        <is>
          <t>crop and rice measures</t>
        </is>
      </c>
    </row>
    <row r="983" ht="15.75" customHeight="1" s="120">
      <c r="A983" s="2" t="inlineStr">
        <is>
          <t>AGRICULTURE</t>
        </is>
      </c>
      <c r="B983" s="2" t="inlineStr">
        <is>
          <t>RICE</t>
        </is>
      </c>
      <c r="C983" s="2" t="n">
        <v>2050</v>
      </c>
      <c r="D983" s="2" t="inlineStr">
        <is>
          <t>United States</t>
        </is>
      </c>
      <c r="E983" s="2" t="inlineStr">
        <is>
          <t>USA</t>
        </is>
      </c>
      <c r="F983" s="2" t="inlineStr">
        <is>
          <t>AWD with slow release</t>
        </is>
      </c>
      <c r="G983" s="2" t="n">
        <v>219</v>
      </c>
      <c r="H983" s="2" t="n">
        <v>0.0425270013511181</v>
      </c>
      <c r="I983" s="2" t="n">
        <v>0.04763024151325228</v>
      </c>
      <c r="J983" s="40" t="inlineStr">
        <is>
          <t>crop and rice measures</t>
        </is>
      </c>
    </row>
    <row r="984" ht="15.75" customHeight="1" s="120">
      <c r="A984" s="2" t="inlineStr">
        <is>
          <t>AGRICULTURE</t>
        </is>
      </c>
      <c r="B984" s="2" t="inlineStr">
        <is>
          <t>RICE</t>
        </is>
      </c>
      <c r="C984" s="2" t="n">
        <v>2050</v>
      </c>
      <c r="D984" s="2" t="inlineStr">
        <is>
          <t>United States</t>
        </is>
      </c>
      <c r="E984" s="2" t="inlineStr">
        <is>
          <t>USA</t>
        </is>
      </c>
      <c r="F984" s="2" t="inlineStr">
        <is>
          <t>MD with dry seeding</t>
        </is>
      </c>
      <c r="G984" s="2" t="n">
        <v>219</v>
      </c>
      <c r="H984" s="2" t="n">
        <v>0.0734589993953705</v>
      </c>
      <c r="I984" s="2" t="n">
        <v>0.08227407932281497</v>
      </c>
      <c r="J984" s="40" t="inlineStr">
        <is>
          <t>crop and rice measures</t>
        </is>
      </c>
    </row>
    <row r="985" ht="15.75" customHeight="1" s="120">
      <c r="A985" s="2" t="inlineStr">
        <is>
          <t>AGRICULTURE</t>
        </is>
      </c>
      <c r="B985" s="2" t="inlineStr">
        <is>
          <t>RICE</t>
        </is>
      </c>
      <c r="C985" s="2" t="n">
        <v>2050</v>
      </c>
      <c r="D985" s="2" t="inlineStr">
        <is>
          <t>United States</t>
        </is>
      </c>
      <c r="E985" s="2" t="inlineStr">
        <is>
          <t>USA</t>
        </is>
      </c>
      <c r="F985" s="2" t="inlineStr">
        <is>
          <t>Dry-Seeding with 20% reduced fertilizer</t>
        </is>
      </c>
      <c r="G985" s="2" t="n">
        <v>299</v>
      </c>
      <c r="H985" s="2" t="n">
        <v>0.0165870003402233</v>
      </c>
      <c r="I985" s="2" t="n">
        <v>0.01857744038105009</v>
      </c>
      <c r="J985" s="40" t="inlineStr">
        <is>
          <t>crop and rice measures</t>
        </is>
      </c>
    </row>
    <row r="986" ht="15.75" customHeight="1" s="120">
      <c r="A986" s="2" t="inlineStr">
        <is>
          <t>AGRICULTURE</t>
        </is>
      </c>
      <c r="B986" s="2" t="inlineStr">
        <is>
          <t>RICE</t>
        </is>
      </c>
      <c r="C986" s="2" t="n">
        <v>2050</v>
      </c>
      <c r="D986" s="2" t="inlineStr">
        <is>
          <t>United States</t>
        </is>
      </c>
      <c r="E986" s="2" t="inlineStr">
        <is>
          <t>USA</t>
        </is>
      </c>
      <c r="F986" s="2" t="inlineStr">
        <is>
          <t>MD with dry seeding</t>
        </is>
      </c>
      <c r="G986" s="2" t="n">
        <v>379</v>
      </c>
      <c r="H986" s="2" t="n">
        <v>0.0198619998991489</v>
      </c>
      <c r="I986" s="2" t="n">
        <v>0.02224543988704677</v>
      </c>
      <c r="J986" s="40" t="inlineStr">
        <is>
          <t>crop and rice measures</t>
        </is>
      </c>
    </row>
    <row r="987" ht="15.75" customHeight="1" s="120">
      <c r="A987" s="2" t="inlineStr">
        <is>
          <t>AGRICULTURE</t>
        </is>
      </c>
      <c r="B987" s="2" t="inlineStr">
        <is>
          <t>RICE</t>
        </is>
      </c>
      <c r="C987" s="2" t="n">
        <v>2050</v>
      </c>
      <c r="D987" s="2" t="inlineStr">
        <is>
          <t>United States</t>
        </is>
      </c>
      <c r="E987" s="2" t="inlineStr">
        <is>
          <t>USA</t>
        </is>
      </c>
      <c r="F987" s="2" t="inlineStr">
        <is>
          <t>MD with 100% residue incorporation</t>
        </is>
      </c>
      <c r="G987" s="2" t="n">
        <v>385</v>
      </c>
      <c r="H987" s="2" t="n">
        <v>0.0090640000998974</v>
      </c>
      <c r="I987" s="2" t="n">
        <v>0.01015168011188509</v>
      </c>
      <c r="J987" s="40" t="inlineStr">
        <is>
          <t>crop and rice measures</t>
        </is>
      </c>
    </row>
    <row r="988" ht="15.75" customHeight="1" s="120">
      <c r="A988" s="2" t="inlineStr">
        <is>
          <t>AGRICULTURE</t>
        </is>
      </c>
      <c r="B988" s="2" t="inlineStr">
        <is>
          <t>RICE</t>
        </is>
      </c>
      <c r="C988" s="2" t="n">
        <v>2050</v>
      </c>
      <c r="D988" s="2" t="inlineStr">
        <is>
          <t>United States</t>
        </is>
      </c>
      <c r="E988" s="2" t="inlineStr">
        <is>
          <t>USA</t>
        </is>
      </c>
      <c r="F988" s="2" t="inlineStr">
        <is>
          <t>Dry-Seeding</t>
        </is>
      </c>
      <c r="G988" s="2" t="n">
        <v>590</v>
      </c>
      <c r="H988" s="2" t="n">
        <v>0.0074319997802377</v>
      </c>
      <c r="I988" s="2" t="n">
        <v>0.008323839753866224</v>
      </c>
      <c r="J988" s="40" t="inlineStr">
        <is>
          <t>crop and rice measures</t>
        </is>
      </c>
    </row>
    <row r="989" ht="15.75" customHeight="1" s="120">
      <c r="A989" s="2" t="inlineStr">
        <is>
          <t>AGRICULTURE</t>
        </is>
      </c>
      <c r="B989" s="2" t="inlineStr">
        <is>
          <t>RICE</t>
        </is>
      </c>
      <c r="C989" s="2" t="n">
        <v>2050</v>
      </c>
      <c r="D989" s="2" t="inlineStr">
        <is>
          <t>United States</t>
        </is>
      </c>
      <c r="E989" s="2" t="inlineStr">
        <is>
          <t>USA</t>
        </is>
      </c>
      <c r="F989" s="2" t="inlineStr">
        <is>
          <t>Dry-Seeding</t>
        </is>
      </c>
      <c r="G989" s="2" t="n">
        <v>100000</v>
      </c>
      <c r="H989" s="54" t="n">
        <v>1e-12</v>
      </c>
      <c r="I989" s="2" t="n">
        <v>1.12e-12</v>
      </c>
      <c r="J989" s="40" t="inlineStr">
        <is>
          <t>crop and rice measures</t>
        </is>
      </c>
    </row>
    <row r="990" ht="15.75" customHeight="1" s="120">
      <c r="A990" s="2" t="inlineStr">
        <is>
          <t>ENERGY</t>
        </is>
      </c>
      <c r="B990" s="2" t="inlineStr">
        <is>
          <t>COL</t>
        </is>
      </c>
      <c r="C990" s="2" t="n">
        <v>2015</v>
      </c>
      <c r="D990" s="2" t="inlineStr">
        <is>
          <t>United States</t>
        </is>
      </c>
      <c r="E990" s="2" t="inlineStr">
        <is>
          <t>USA</t>
        </is>
      </c>
      <c r="F990" s="2" t="inlineStr">
        <is>
          <t>Degasification for power generation</t>
        </is>
      </c>
      <c r="G990" s="2" t="n">
        <v>-100000</v>
      </c>
      <c r="H990" s="2" t="n">
        <v>0</v>
      </c>
      <c r="I990" s="2" t="n">
        <v>0</v>
      </c>
      <c r="J990" s="40" t="inlineStr">
        <is>
          <t>coal mining - methane capture</t>
        </is>
      </c>
    </row>
    <row r="991" ht="15.75" customHeight="1" s="120">
      <c r="A991" s="2" t="inlineStr">
        <is>
          <t>ENERGY</t>
        </is>
      </c>
      <c r="B991" s="2" t="inlineStr">
        <is>
          <t>COL</t>
        </is>
      </c>
      <c r="C991" s="2" t="n">
        <v>2015</v>
      </c>
      <c r="D991" s="2" t="inlineStr">
        <is>
          <t>United States</t>
        </is>
      </c>
      <c r="E991" s="2" t="inlineStr">
        <is>
          <t>USA</t>
        </is>
      </c>
      <c r="F991" s="2" t="inlineStr">
        <is>
          <t>Degasification for power generation</t>
        </is>
      </c>
      <c r="G991" s="2" t="n">
        <v>-11</v>
      </c>
      <c r="H991" s="2" t="n">
        <v>1.65684962272644</v>
      </c>
      <c r="I991" s="2" t="n">
        <v>1.855671577453613</v>
      </c>
      <c r="J991" s="40" t="inlineStr">
        <is>
          <t>coal mining - methane capture</t>
        </is>
      </c>
    </row>
    <row r="992" ht="15.75" customHeight="1" s="120">
      <c r="A992" s="2" t="inlineStr">
        <is>
          <t>ENERGY</t>
        </is>
      </c>
      <c r="B992" s="2" t="inlineStr">
        <is>
          <t>COL</t>
        </is>
      </c>
      <c r="C992" s="2" t="n">
        <v>2015</v>
      </c>
      <c r="D992" s="2" t="inlineStr">
        <is>
          <t>United States</t>
        </is>
      </c>
      <c r="E992" s="2" t="inlineStr">
        <is>
          <t>USA</t>
        </is>
      </c>
      <c r="F992" s="2" t="inlineStr">
        <is>
          <t>Degasification for power generation</t>
        </is>
      </c>
      <c r="G992" s="2" t="n">
        <v>-11</v>
      </c>
      <c r="H992" s="2" t="n">
        <v>0</v>
      </c>
      <c r="I992" s="2" t="n">
        <v>0</v>
      </c>
      <c r="J992" s="40" t="inlineStr">
        <is>
          <t>coal mining - methane capture</t>
        </is>
      </c>
    </row>
    <row r="993" ht="15.75" customHeight="1" s="120">
      <c r="A993" s="2" t="inlineStr">
        <is>
          <t>ENERGY</t>
        </is>
      </c>
      <c r="B993" s="2" t="inlineStr">
        <is>
          <t>COL</t>
        </is>
      </c>
      <c r="C993" s="2" t="n">
        <v>2015</v>
      </c>
      <c r="D993" s="2" t="inlineStr">
        <is>
          <t>United States</t>
        </is>
      </c>
      <c r="E993" s="2" t="inlineStr">
        <is>
          <t>USA</t>
        </is>
      </c>
      <c r="F993" s="2" t="inlineStr">
        <is>
          <t>Degasification for power generation</t>
        </is>
      </c>
      <c r="G993" s="2" t="n">
        <v>-10</v>
      </c>
      <c r="H993" s="2" t="n">
        <v>2.04910624027252</v>
      </c>
      <c r="I993" s="2" t="n">
        <v>2.294998989105223</v>
      </c>
      <c r="J993" s="40" t="inlineStr">
        <is>
          <t>coal mining - methane capture</t>
        </is>
      </c>
    </row>
    <row r="994" ht="15.75" customHeight="1" s="120">
      <c r="A994" s="2" t="inlineStr">
        <is>
          <t>ENERGY</t>
        </is>
      </c>
      <c r="B994" s="2" t="inlineStr">
        <is>
          <t>COL</t>
        </is>
      </c>
      <c r="C994" s="2" t="n">
        <v>2015</v>
      </c>
      <c r="D994" s="2" t="inlineStr">
        <is>
          <t>United States</t>
        </is>
      </c>
      <c r="E994" s="2" t="inlineStr">
        <is>
          <t>USA</t>
        </is>
      </c>
      <c r="F994" s="2" t="inlineStr">
        <is>
          <t>Degasification for power generation</t>
        </is>
      </c>
      <c r="G994" s="2" t="n">
        <v>-9</v>
      </c>
      <c r="H994" s="2" t="n">
        <v>0.452519625425338</v>
      </c>
      <c r="I994" s="2" t="n">
        <v>0.5068219804763786</v>
      </c>
      <c r="J994" s="40" t="inlineStr">
        <is>
          <t>coal mining - methane capture</t>
        </is>
      </c>
    </row>
    <row r="995" ht="15.75" customHeight="1" s="120">
      <c r="A995" s="2" t="inlineStr">
        <is>
          <t>ENERGY</t>
        </is>
      </c>
      <c r="B995" s="2" t="inlineStr">
        <is>
          <t>COL</t>
        </is>
      </c>
      <c r="C995" s="2" t="n">
        <v>2015</v>
      </c>
      <c r="D995" s="2" t="inlineStr">
        <is>
          <t>United States</t>
        </is>
      </c>
      <c r="E995" s="2" t="inlineStr">
        <is>
          <t>USA</t>
        </is>
      </c>
      <c r="F995" s="2" t="inlineStr">
        <is>
          <t>Degasification for power generation</t>
        </is>
      </c>
      <c r="G995" s="2" t="n">
        <v>-8</v>
      </c>
      <c r="H995" s="2" t="n">
        <v>0.657592818140983</v>
      </c>
      <c r="I995" s="2" t="n">
        <v>0.7365039563179011</v>
      </c>
      <c r="J995" s="40" t="inlineStr">
        <is>
          <t>coal mining - methane capture</t>
        </is>
      </c>
    </row>
    <row r="996" ht="15.75" customHeight="1" s="120">
      <c r="A996" s="2" t="inlineStr">
        <is>
          <t>ENERGY</t>
        </is>
      </c>
      <c r="B996" s="2" t="inlineStr">
        <is>
          <t>COL</t>
        </is>
      </c>
      <c r="C996" s="2" t="n">
        <v>2015</v>
      </c>
      <c r="D996" s="2" t="inlineStr">
        <is>
          <t>United States</t>
        </is>
      </c>
      <c r="E996" s="2" t="inlineStr">
        <is>
          <t>USA</t>
        </is>
      </c>
      <c r="F996" s="2" t="inlineStr">
        <is>
          <t>Degasification for power generation</t>
        </is>
      </c>
      <c r="G996" s="2" t="n">
        <v>-7</v>
      </c>
      <c r="H996" s="2" t="n">
        <v>0.278792321681976</v>
      </c>
      <c r="I996" s="2" t="n">
        <v>0.3122474002838131</v>
      </c>
      <c r="J996" s="40" t="inlineStr">
        <is>
          <t>coal mining - methane capture</t>
        </is>
      </c>
    </row>
    <row r="997" ht="15.75" customHeight="1" s="120">
      <c r="A997" s="2" t="inlineStr">
        <is>
          <t>ENERGY</t>
        </is>
      </c>
      <c r="B997" s="2" t="inlineStr">
        <is>
          <t>COL</t>
        </is>
      </c>
      <c r="C997" s="2" t="n">
        <v>2015</v>
      </c>
      <c r="D997" s="2" t="inlineStr">
        <is>
          <t>United States</t>
        </is>
      </c>
      <c r="E997" s="2" t="inlineStr">
        <is>
          <t>USA</t>
        </is>
      </c>
      <c r="F997" s="2" t="inlineStr">
        <is>
          <t>Degasification for power generation</t>
        </is>
      </c>
      <c r="G997" s="2" t="n">
        <v>-6</v>
      </c>
      <c r="H997" s="2" t="n">
        <v>0.569546170532703</v>
      </c>
      <c r="I997" s="2" t="n">
        <v>0.6378917109966273</v>
      </c>
      <c r="J997" s="40" t="inlineStr">
        <is>
          <t>coal mining - methane capture</t>
        </is>
      </c>
    </row>
    <row r="998" ht="15.75" customHeight="1" s="120">
      <c r="A998" s="2" t="inlineStr">
        <is>
          <t>ENERGY</t>
        </is>
      </c>
      <c r="B998" s="2" t="inlineStr">
        <is>
          <t>COL</t>
        </is>
      </c>
      <c r="C998" s="2" t="n">
        <v>2015</v>
      </c>
      <c r="D998" s="2" t="inlineStr">
        <is>
          <t>United States</t>
        </is>
      </c>
      <c r="E998" s="2" t="inlineStr">
        <is>
          <t>USA</t>
        </is>
      </c>
      <c r="F998" s="2" t="inlineStr">
        <is>
          <t>Degasification for power generation</t>
        </is>
      </c>
      <c r="G998" s="2" t="n">
        <v>-5</v>
      </c>
      <c r="H998" s="2" t="n">
        <v>0.19329860061407</v>
      </c>
      <c r="I998" s="2" t="n">
        <v>0.2164944326877584</v>
      </c>
      <c r="J998" s="40" t="inlineStr">
        <is>
          <t>coal mining - methane capture</t>
        </is>
      </c>
    </row>
    <row r="999" ht="15.75" customHeight="1" s="120">
      <c r="A999" s="2" t="inlineStr">
        <is>
          <t>ENERGY</t>
        </is>
      </c>
      <c r="B999" s="2" t="inlineStr">
        <is>
          <t>COL</t>
        </is>
      </c>
      <c r="C999" s="2" t="n">
        <v>2015</v>
      </c>
      <c r="D999" s="2" t="inlineStr">
        <is>
          <t>United States</t>
        </is>
      </c>
      <c r="E999" s="2" t="inlineStr">
        <is>
          <t>USA</t>
        </is>
      </c>
      <c r="F999" s="2" t="inlineStr">
        <is>
          <t>On-site use in coal drying</t>
        </is>
      </c>
      <c r="G999" s="2" t="n">
        <v>-5</v>
      </c>
      <c r="H999" s="2" t="n">
        <v>0.113839237019419</v>
      </c>
      <c r="I999" s="2" t="n">
        <v>0.1274999454617493</v>
      </c>
      <c r="J999" s="40" t="inlineStr">
        <is>
          <t>coal mining - methane capture</t>
        </is>
      </c>
    </row>
    <row r="1000" ht="15.75" customHeight="1" s="120">
      <c r="A1000" s="2" t="inlineStr">
        <is>
          <t>ENERGY</t>
        </is>
      </c>
      <c r="B1000" s="2" t="inlineStr">
        <is>
          <t>COL</t>
        </is>
      </c>
      <c r="C1000" s="2" t="n">
        <v>2015</v>
      </c>
      <c r="D1000" s="2" t="inlineStr">
        <is>
          <t>United States</t>
        </is>
      </c>
      <c r="E1000" s="2" t="inlineStr">
        <is>
          <t>USA</t>
        </is>
      </c>
      <c r="F1000" s="2" t="inlineStr">
        <is>
          <t>Degasification for power generation</t>
        </is>
      </c>
      <c r="G1000" s="2" t="n">
        <v>-4</v>
      </c>
      <c r="H1000" s="2" t="n">
        <v>0.361848674714565</v>
      </c>
      <c r="I1000" s="2" t="n">
        <v>0.4052705156803129</v>
      </c>
      <c r="J1000" s="40" t="inlineStr">
        <is>
          <t>coal mining - methane capture</t>
        </is>
      </c>
    </row>
    <row r="1001" ht="15.75" customHeight="1" s="120">
      <c r="A1001" s="2" t="inlineStr">
        <is>
          <t>ENERGY</t>
        </is>
      </c>
      <c r="B1001" s="2" t="inlineStr">
        <is>
          <t>COL</t>
        </is>
      </c>
      <c r="C1001" s="2" t="n">
        <v>2015</v>
      </c>
      <c r="D1001" s="2" t="inlineStr">
        <is>
          <t>United States</t>
        </is>
      </c>
      <c r="E1001" s="2" t="inlineStr">
        <is>
          <t>USA</t>
        </is>
      </c>
      <c r="F1001" s="2" t="inlineStr">
        <is>
          <t>On-site use in coal drying</t>
        </is>
      </c>
      <c r="G1001" s="2" t="n">
        <v>-4</v>
      </c>
      <c r="H1001" s="2" t="n">
        <v>0.0679621500894427</v>
      </c>
      <c r="I1001" s="2" t="n">
        <v>0.07611760810017583</v>
      </c>
      <c r="J1001" s="40" t="inlineStr">
        <is>
          <t>coal mining - methane capture</t>
        </is>
      </c>
    </row>
    <row r="1002" ht="15.75" customHeight="1" s="120">
      <c r="A1002" s="2" t="inlineStr">
        <is>
          <t>ENERGY</t>
        </is>
      </c>
      <c r="B1002" s="2" t="inlineStr">
        <is>
          <t>COL</t>
        </is>
      </c>
      <c r="C1002" s="2" t="n">
        <v>2015</v>
      </c>
      <c r="D1002" s="2" t="inlineStr">
        <is>
          <t>United States</t>
        </is>
      </c>
      <c r="E1002" s="2" t="inlineStr">
        <is>
          <t>USA</t>
        </is>
      </c>
      <c r="F1002" s="2" t="inlineStr">
        <is>
          <t>Degasification for power generation</t>
        </is>
      </c>
      <c r="G1002" s="2" t="n">
        <v>-3</v>
      </c>
      <c r="H1002" s="2" t="n">
        <v>0.0757317841053009</v>
      </c>
      <c r="I1002" s="2" t="n">
        <v>0.08481959819793702</v>
      </c>
      <c r="J1002" s="40" t="inlineStr">
        <is>
          <t>coal mining - methane capture</t>
        </is>
      </c>
    </row>
    <row r="1003" ht="15.75" customHeight="1" s="120">
      <c r="A1003" s="2" t="inlineStr">
        <is>
          <t>ENERGY</t>
        </is>
      </c>
      <c r="B1003" s="2" t="inlineStr">
        <is>
          <t>COL</t>
        </is>
      </c>
      <c r="C1003" s="2" t="n">
        <v>2015</v>
      </c>
      <c r="D1003" s="2" t="inlineStr">
        <is>
          <t>United States</t>
        </is>
      </c>
      <c r="E1003" s="2" t="inlineStr">
        <is>
          <t>USA</t>
        </is>
      </c>
      <c r="F1003" s="2" t="inlineStr">
        <is>
          <t>On-site use in coal drying</t>
        </is>
      </c>
      <c r="G1003" s="2" t="n">
        <v>-3</v>
      </c>
      <c r="H1003" s="2" t="n">
        <v>0.06838896404951809</v>
      </c>
      <c r="I1003" s="2" t="n">
        <v>0.07659563973546027</v>
      </c>
      <c r="J1003" s="40" t="inlineStr">
        <is>
          <t>coal mining - methane capture</t>
        </is>
      </c>
    </row>
    <row r="1004" ht="15.75" customHeight="1" s="120">
      <c r="A1004" s="2" t="inlineStr">
        <is>
          <t>ENERGY</t>
        </is>
      </c>
      <c r="B1004" s="2" t="inlineStr">
        <is>
          <t>COL</t>
        </is>
      </c>
      <c r="C1004" s="2" t="n">
        <v>2015</v>
      </c>
      <c r="D1004" s="2" t="inlineStr">
        <is>
          <t>United States</t>
        </is>
      </c>
      <c r="E1004" s="2" t="inlineStr">
        <is>
          <t>USA</t>
        </is>
      </c>
      <c r="F1004" s="2" t="inlineStr">
        <is>
          <t>On-site use in coal drying</t>
        </is>
      </c>
      <c r="G1004" s="2" t="n">
        <v>-2</v>
      </c>
      <c r="H1004" s="2" t="n">
        <v>0.448142973706126</v>
      </c>
      <c r="I1004" s="2" t="n">
        <v>0.5019201305508612</v>
      </c>
      <c r="J1004" s="40" t="inlineStr">
        <is>
          <t>coal mining - methane capture</t>
        </is>
      </c>
    </row>
    <row r="1005" ht="15.75" customHeight="1" s="120">
      <c r="A1005" s="2" t="inlineStr">
        <is>
          <t>ENERGY</t>
        </is>
      </c>
      <c r="B1005" s="2" t="inlineStr">
        <is>
          <t>COL</t>
        </is>
      </c>
      <c r="C1005" s="2" t="n">
        <v>2015</v>
      </c>
      <c r="D1005" s="2" t="inlineStr">
        <is>
          <t>United States</t>
        </is>
      </c>
      <c r="E1005" s="2" t="inlineStr">
        <is>
          <t>USA</t>
        </is>
      </c>
      <c r="F1005" s="2" t="inlineStr">
        <is>
          <t>Degasification for power generation</t>
        </is>
      </c>
      <c r="G1005" s="2" t="n">
        <v>-2</v>
      </c>
      <c r="H1005" s="2" t="n">
        <v>0.354650400578975</v>
      </c>
      <c r="I1005" s="2" t="n">
        <v>0.3972084486484521</v>
      </c>
      <c r="J1005" s="40" t="inlineStr">
        <is>
          <t>coal mining - methane capture</t>
        </is>
      </c>
    </row>
    <row r="1006" ht="15.75" customHeight="1" s="120">
      <c r="A1006" s="2" t="inlineStr">
        <is>
          <t>ENERGY</t>
        </is>
      </c>
      <c r="B1006" s="2" t="inlineStr">
        <is>
          <t>COL</t>
        </is>
      </c>
      <c r="C1006" s="2" t="n">
        <v>2015</v>
      </c>
      <c r="D1006" s="2" t="inlineStr">
        <is>
          <t>United States</t>
        </is>
      </c>
      <c r="E1006" s="2" t="inlineStr">
        <is>
          <t>USA</t>
        </is>
      </c>
      <c r="F1006" s="2" t="inlineStr">
        <is>
          <t>On-site use in coal drying</t>
        </is>
      </c>
      <c r="G1006" s="2" t="n">
        <v>-1</v>
      </c>
      <c r="H1006" s="2" t="n">
        <v>0.177227709908038</v>
      </c>
      <c r="I1006" s="2" t="n">
        <v>0.1984950350970026</v>
      </c>
      <c r="J1006" s="40" t="inlineStr">
        <is>
          <t>coal mining - methane capture</t>
        </is>
      </c>
    </row>
    <row r="1007" ht="15.75" customHeight="1" s="120">
      <c r="A1007" s="2" t="inlineStr">
        <is>
          <t>ENERGY</t>
        </is>
      </c>
      <c r="B1007" s="2" t="inlineStr">
        <is>
          <t>COL</t>
        </is>
      </c>
      <c r="C1007" s="2" t="n">
        <v>2015</v>
      </c>
      <c r="D1007" s="2" t="inlineStr">
        <is>
          <t>United States</t>
        </is>
      </c>
      <c r="E1007" s="2" t="inlineStr">
        <is>
          <t>USA</t>
        </is>
      </c>
      <c r="F1007" s="2" t="inlineStr">
        <is>
          <t>Degasification for power generation</t>
        </is>
      </c>
      <c r="G1007" s="2" t="n">
        <v>-1</v>
      </c>
      <c r="H1007" s="2" t="n">
        <v>0.0622437633574009</v>
      </c>
      <c r="I1007" s="2" t="n">
        <v>0.06971301496028902</v>
      </c>
      <c r="J1007" s="40" t="inlineStr">
        <is>
          <t>coal mining - methane capture</t>
        </is>
      </c>
    </row>
    <row r="1008" ht="15.75" customHeight="1" s="120">
      <c r="A1008" s="2" t="inlineStr">
        <is>
          <t>ENERGY</t>
        </is>
      </c>
      <c r="B1008" s="2" t="inlineStr">
        <is>
          <t>COL</t>
        </is>
      </c>
      <c r="C1008" s="2" t="n">
        <v>2015</v>
      </c>
      <c r="D1008" s="2" t="inlineStr">
        <is>
          <t>United States</t>
        </is>
      </c>
      <c r="E1008" s="2" t="inlineStr">
        <is>
          <t>USA</t>
        </is>
      </c>
      <c r="F1008" s="2" t="inlineStr">
        <is>
          <t>Degasification for power generation</t>
        </is>
      </c>
      <c r="G1008" s="2" t="n">
        <v>0</v>
      </c>
      <c r="H1008" s="2" t="n">
        <v>0.174551710486412</v>
      </c>
      <c r="I1008" s="2" t="n">
        <v>0.1954979157447815</v>
      </c>
      <c r="J1008" s="40" t="inlineStr">
        <is>
          <t>coal mining - methane capture</t>
        </is>
      </c>
    </row>
    <row r="1009" ht="15.75" customHeight="1" s="120">
      <c r="A1009" s="2" t="inlineStr">
        <is>
          <t>ENERGY</t>
        </is>
      </c>
      <c r="B1009" s="2" t="inlineStr">
        <is>
          <t>COL</t>
        </is>
      </c>
      <c r="C1009" s="2" t="n">
        <v>2015</v>
      </c>
      <c r="D1009" s="2" t="inlineStr">
        <is>
          <t>United States</t>
        </is>
      </c>
      <c r="E1009" s="2" t="inlineStr">
        <is>
          <t>USA</t>
        </is>
      </c>
      <c r="F1009" s="2" t="inlineStr">
        <is>
          <t>On-site use in coal drying</t>
        </is>
      </c>
      <c r="G1009" s="2" t="n">
        <v>0</v>
      </c>
      <c r="H1009" s="2" t="n">
        <v>0.0821189000271261</v>
      </c>
      <c r="I1009" s="2" t="n">
        <v>0.09197316803038125</v>
      </c>
      <c r="J1009" s="40" t="inlineStr">
        <is>
          <t>coal mining - methane capture</t>
        </is>
      </c>
    </row>
    <row r="1010" ht="15.75" customHeight="1" s="120">
      <c r="A1010" s="2" t="inlineStr">
        <is>
          <t>ENERGY</t>
        </is>
      </c>
      <c r="B1010" s="2" t="inlineStr">
        <is>
          <t>COL</t>
        </is>
      </c>
      <c r="C1010" s="2" t="n">
        <v>2015</v>
      </c>
      <c r="D1010" s="2" t="inlineStr">
        <is>
          <t>United States</t>
        </is>
      </c>
      <c r="E1010" s="2" t="inlineStr">
        <is>
          <t>USA</t>
        </is>
      </c>
      <c r="F1010" s="2" t="inlineStr">
        <is>
          <t>Open Flare</t>
        </is>
      </c>
      <c r="G1010" s="2" t="n">
        <v>1</v>
      </c>
      <c r="H1010" s="2" t="n">
        <v>0.0920472033321857</v>
      </c>
      <c r="I1010" s="2" t="n">
        <v>0.103092867732048</v>
      </c>
      <c r="J1010" s="40" t="inlineStr">
        <is>
          <t>coal mining - methane destruction</t>
        </is>
      </c>
    </row>
    <row r="1011" ht="15.75" customHeight="1" s="120">
      <c r="A1011" s="2" t="inlineStr">
        <is>
          <t>ENERGY</t>
        </is>
      </c>
      <c r="B1011" s="2" t="inlineStr">
        <is>
          <t>COL</t>
        </is>
      </c>
      <c r="C1011" s="2" t="n">
        <v>2015</v>
      </c>
      <c r="D1011" s="2" t="inlineStr">
        <is>
          <t>United States</t>
        </is>
      </c>
      <c r="E1011" s="2" t="inlineStr">
        <is>
          <t>USA</t>
        </is>
      </c>
      <c r="F1011" s="2" t="inlineStr">
        <is>
          <t>Stand Alone VAM</t>
        </is>
      </c>
      <c r="G1011" s="2" t="n">
        <v>1</v>
      </c>
      <c r="H1011" s="2" t="n">
        <v>7.53599385917186</v>
      </c>
      <c r="I1011" s="2" t="n">
        <v>8.440313122272483</v>
      </c>
      <c r="J1011" s="40" t="inlineStr">
        <is>
          <t>coal mining - methane destruction</t>
        </is>
      </c>
    </row>
    <row r="1012" ht="15.75" customHeight="1" s="120">
      <c r="A1012" s="2" t="inlineStr">
        <is>
          <t>ENERGY</t>
        </is>
      </c>
      <c r="B1012" s="2" t="inlineStr">
        <is>
          <t>COL</t>
        </is>
      </c>
      <c r="C1012" s="2" t="n">
        <v>2015</v>
      </c>
      <c r="D1012" s="2" t="inlineStr">
        <is>
          <t>United States</t>
        </is>
      </c>
      <c r="E1012" s="2" t="inlineStr">
        <is>
          <t>USA</t>
        </is>
      </c>
      <c r="F1012" s="2" t="inlineStr">
        <is>
          <t>Degasification for power generation</t>
        </is>
      </c>
      <c r="G1012" s="2" t="n">
        <v>1</v>
      </c>
      <c r="H1012" s="2" t="n">
        <v>0.107944343239069</v>
      </c>
      <c r="I1012" s="2" t="n">
        <v>0.1208976644277573</v>
      </c>
      <c r="J1012" s="40" t="inlineStr">
        <is>
          <t>coal mining - methane capture</t>
        </is>
      </c>
    </row>
    <row r="1013" ht="15.75" customHeight="1" s="120">
      <c r="A1013" s="2" t="inlineStr">
        <is>
          <t>ENERGY</t>
        </is>
      </c>
      <c r="B1013" s="2" t="inlineStr">
        <is>
          <t>COL</t>
        </is>
      </c>
      <c r="C1013" s="2" t="n">
        <v>2015</v>
      </c>
      <c r="D1013" s="2" t="inlineStr">
        <is>
          <t>United States</t>
        </is>
      </c>
      <c r="E1013" s="2" t="inlineStr">
        <is>
          <t>USA</t>
        </is>
      </c>
      <c r="F1013" s="2" t="inlineStr">
        <is>
          <t>On-site use in mine bioler</t>
        </is>
      </c>
      <c r="G1013" s="2" t="n">
        <v>1</v>
      </c>
      <c r="H1013" s="2" t="n">
        <v>0.118081278633326</v>
      </c>
      <c r="I1013" s="2" t="n">
        <v>0.1322510320693251</v>
      </c>
      <c r="J1013" s="40" t="inlineStr">
        <is>
          <t>coal mining - methane capture</t>
        </is>
      </c>
    </row>
    <row r="1014" ht="15.75" customHeight="1" s="120">
      <c r="A1014" s="2" t="inlineStr">
        <is>
          <t>ENERGY</t>
        </is>
      </c>
      <c r="B1014" s="2" t="inlineStr">
        <is>
          <t>COL</t>
        </is>
      </c>
      <c r="C1014" s="2" t="n">
        <v>2015</v>
      </c>
      <c r="D1014" s="2" t="inlineStr">
        <is>
          <t>United States</t>
        </is>
      </c>
      <c r="E1014" s="2" t="inlineStr">
        <is>
          <t>USA</t>
        </is>
      </c>
      <c r="F1014" s="2" t="inlineStr">
        <is>
          <t>Degasification for power generation</t>
        </is>
      </c>
      <c r="G1014" s="2" t="n">
        <v>2</v>
      </c>
      <c r="H1014" s="2" t="n">
        <v>0.147900383919477</v>
      </c>
      <c r="I1014" s="2" t="n">
        <v>0.1656484299898142</v>
      </c>
      <c r="J1014" s="40" t="inlineStr">
        <is>
          <t>coal mining - methane capture</t>
        </is>
      </c>
    </row>
    <row r="1015" ht="15.75" customHeight="1" s="120">
      <c r="A1015" s="2" t="inlineStr">
        <is>
          <t>ENERGY</t>
        </is>
      </c>
      <c r="B1015" s="2" t="inlineStr">
        <is>
          <t>COL</t>
        </is>
      </c>
      <c r="C1015" s="2" t="n">
        <v>2015</v>
      </c>
      <c r="D1015" s="2" t="inlineStr">
        <is>
          <t>United States</t>
        </is>
      </c>
      <c r="E1015" s="2" t="inlineStr">
        <is>
          <t>USA</t>
        </is>
      </c>
      <c r="F1015" s="2" t="inlineStr">
        <is>
          <t>Stand Alone VAM</t>
        </is>
      </c>
      <c r="G1015" s="2" t="n">
        <v>2</v>
      </c>
      <c r="H1015" s="2" t="n">
        <v>11.028630234301</v>
      </c>
      <c r="I1015" s="2" t="n">
        <v>12.35206586241712</v>
      </c>
      <c r="J1015" s="40" t="inlineStr">
        <is>
          <t>coal mining - methane destruction</t>
        </is>
      </c>
    </row>
    <row r="1016" ht="15.75" customHeight="1" s="120">
      <c r="A1016" s="2" t="inlineStr">
        <is>
          <t>ENERGY</t>
        </is>
      </c>
      <c r="B1016" s="2" t="inlineStr">
        <is>
          <t>COL</t>
        </is>
      </c>
      <c r="C1016" s="2" t="n">
        <v>2015</v>
      </c>
      <c r="D1016" s="2" t="inlineStr">
        <is>
          <t>United States</t>
        </is>
      </c>
      <c r="E1016" s="2" t="inlineStr">
        <is>
          <t>USA</t>
        </is>
      </c>
      <c r="F1016" s="2" t="inlineStr">
        <is>
          <t>Open Flare</t>
        </is>
      </c>
      <c r="G1016" s="2" t="n">
        <v>2</v>
      </c>
      <c r="H1016" s="2" t="n">
        <v>0.205820707604289</v>
      </c>
      <c r="I1016" s="2" t="n">
        <v>0.2305191925168037</v>
      </c>
      <c r="J1016" s="40" t="inlineStr">
        <is>
          <t>coal mining - methane destruction</t>
        </is>
      </c>
    </row>
    <row r="1017" ht="15.75" customHeight="1" s="120">
      <c r="A1017" s="2" t="inlineStr">
        <is>
          <t>ENERGY</t>
        </is>
      </c>
      <c r="B1017" s="2" t="inlineStr">
        <is>
          <t>COL</t>
        </is>
      </c>
      <c r="C1017" s="2" t="n">
        <v>2015</v>
      </c>
      <c r="D1017" s="2" t="inlineStr">
        <is>
          <t>United States</t>
        </is>
      </c>
      <c r="E1017" s="2" t="inlineStr">
        <is>
          <t>USA</t>
        </is>
      </c>
      <c r="F1017" s="2" t="inlineStr">
        <is>
          <t>On-site use in mine bioler</t>
        </is>
      </c>
      <c r="G1017" s="2" t="n">
        <v>2</v>
      </c>
      <c r="H1017" s="2" t="n">
        <v>0.0209944650996476</v>
      </c>
      <c r="I1017" s="2" t="n">
        <v>0.02351380091160531</v>
      </c>
      <c r="J1017" s="40" t="inlineStr">
        <is>
          <t>coal mining - methane capture</t>
        </is>
      </c>
    </row>
    <row r="1018" ht="15.75" customHeight="1" s="120">
      <c r="A1018" s="2" t="inlineStr">
        <is>
          <t>ENERGY</t>
        </is>
      </c>
      <c r="B1018" s="2" t="inlineStr">
        <is>
          <t>COL</t>
        </is>
      </c>
      <c r="C1018" s="2" t="n">
        <v>2015</v>
      </c>
      <c r="D1018" s="2" t="inlineStr">
        <is>
          <t>United States</t>
        </is>
      </c>
      <c r="E1018" s="2" t="inlineStr">
        <is>
          <t>USA</t>
        </is>
      </c>
      <c r="F1018" s="2" t="inlineStr">
        <is>
          <t>On-site use in mine bioler</t>
        </is>
      </c>
      <c r="G1018" s="2" t="n">
        <v>3</v>
      </c>
      <c r="H1018" s="2" t="n">
        <v>0.0142135962378234</v>
      </c>
      <c r="I1018" s="2" t="n">
        <v>0.01591922778636221</v>
      </c>
      <c r="J1018" s="40" t="inlineStr">
        <is>
          <t>coal mining - methane capture</t>
        </is>
      </c>
    </row>
    <row r="1019" ht="15.75" customHeight="1" s="120">
      <c r="A1019" s="2" t="inlineStr">
        <is>
          <t>ENERGY</t>
        </is>
      </c>
      <c r="B1019" s="2" t="inlineStr">
        <is>
          <t>COL</t>
        </is>
      </c>
      <c r="C1019" s="2" t="n">
        <v>2015</v>
      </c>
      <c r="D1019" s="2" t="inlineStr">
        <is>
          <t>United States</t>
        </is>
      </c>
      <c r="E1019" s="2" t="inlineStr">
        <is>
          <t>USA</t>
        </is>
      </c>
      <c r="F1019" s="2" t="inlineStr">
        <is>
          <t>Open Flare</t>
        </is>
      </c>
      <c r="G1019" s="2" t="n">
        <v>3</v>
      </c>
      <c r="H1019" s="2" t="n">
        <v>0.172481986694037</v>
      </c>
      <c r="I1019" s="2" t="n">
        <v>0.1931798250973215</v>
      </c>
      <c r="J1019" s="40" t="inlineStr">
        <is>
          <t>coal mining - methane destruction</t>
        </is>
      </c>
    </row>
    <row r="1020" ht="15.75" customHeight="1" s="120">
      <c r="A1020" s="2" t="inlineStr">
        <is>
          <t>ENERGY</t>
        </is>
      </c>
      <c r="B1020" s="2" t="inlineStr">
        <is>
          <t>COL</t>
        </is>
      </c>
      <c r="C1020" s="2" t="n">
        <v>2015</v>
      </c>
      <c r="D1020" s="2" t="inlineStr">
        <is>
          <t>United States</t>
        </is>
      </c>
      <c r="E1020" s="2" t="inlineStr">
        <is>
          <t>USA</t>
        </is>
      </c>
      <c r="F1020" s="2" t="inlineStr">
        <is>
          <t>Degasification for power generation</t>
        </is>
      </c>
      <c r="G1020" s="2" t="n">
        <v>3</v>
      </c>
      <c r="H1020" s="2" t="n">
        <v>0.237206798046827</v>
      </c>
      <c r="I1020" s="2" t="n">
        <v>0.2656716138124463</v>
      </c>
      <c r="J1020" s="40" t="inlineStr">
        <is>
          <t>coal mining - methane capture</t>
        </is>
      </c>
    </row>
    <row r="1021" ht="15.75" customHeight="1" s="120">
      <c r="A1021" s="2" t="inlineStr">
        <is>
          <t>ENERGY</t>
        </is>
      </c>
      <c r="B1021" s="2" t="inlineStr">
        <is>
          <t>COL</t>
        </is>
      </c>
      <c r="C1021" s="2" t="n">
        <v>2015</v>
      </c>
      <c r="D1021" s="2" t="inlineStr">
        <is>
          <t>United States</t>
        </is>
      </c>
      <c r="E1021" s="2" t="inlineStr">
        <is>
          <t>USA</t>
        </is>
      </c>
      <c r="F1021" s="2" t="inlineStr">
        <is>
          <t>Stand Alone VAM</t>
        </is>
      </c>
      <c r="G1021" s="2" t="n">
        <v>3</v>
      </c>
      <c r="H1021" s="2" t="n">
        <v>4.22387939691543</v>
      </c>
      <c r="I1021" s="2" t="n">
        <v>4.730744924545282</v>
      </c>
      <c r="J1021" s="40" t="inlineStr">
        <is>
          <t>coal mining - methane destruction</t>
        </is>
      </c>
    </row>
    <row r="1022" ht="15.75" customHeight="1" s="120">
      <c r="A1022" s="2" t="inlineStr">
        <is>
          <t>ENERGY</t>
        </is>
      </c>
      <c r="B1022" s="2" t="inlineStr">
        <is>
          <t>COL</t>
        </is>
      </c>
      <c r="C1022" s="2" t="n">
        <v>2015</v>
      </c>
      <c r="D1022" s="2" t="inlineStr">
        <is>
          <t>United States</t>
        </is>
      </c>
      <c r="E1022" s="2" t="inlineStr">
        <is>
          <t>USA</t>
        </is>
      </c>
      <c r="F1022" s="2" t="inlineStr">
        <is>
          <t>Supplemental VAM</t>
        </is>
      </c>
      <c r="G1022" s="2" t="n">
        <v>3</v>
      </c>
      <c r="H1022" s="2" t="n">
        <v>0.043955884873867</v>
      </c>
      <c r="I1022" s="2" t="n">
        <v>0.04923059105873104</v>
      </c>
      <c r="J1022" s="40" t="inlineStr">
        <is>
          <t>coal mining - methane destruction</t>
        </is>
      </c>
    </row>
    <row r="1023" ht="15.75" customHeight="1" s="120">
      <c r="A1023" s="2" t="inlineStr">
        <is>
          <t>ENERGY</t>
        </is>
      </c>
      <c r="B1023" s="2" t="inlineStr">
        <is>
          <t>COL</t>
        </is>
      </c>
      <c r="C1023" s="2" t="n">
        <v>2015</v>
      </c>
      <c r="D1023" s="2" t="inlineStr">
        <is>
          <t>United States</t>
        </is>
      </c>
      <c r="E1023" s="2" t="inlineStr">
        <is>
          <t>USA</t>
        </is>
      </c>
      <c r="F1023" s="2" t="inlineStr">
        <is>
          <t>Stand Alone VAM</t>
        </is>
      </c>
      <c r="G1023" s="2" t="n">
        <v>4</v>
      </c>
      <c r="H1023" s="2" t="n">
        <v>0.487319558858871</v>
      </c>
      <c r="I1023" s="2" t="n">
        <v>0.5457979059219356</v>
      </c>
      <c r="J1023" s="40" t="inlineStr">
        <is>
          <t>coal mining - methane destruction</t>
        </is>
      </c>
    </row>
    <row r="1024" ht="15.75" customHeight="1" s="120">
      <c r="A1024" s="2" t="inlineStr">
        <is>
          <t>ENERGY</t>
        </is>
      </c>
      <c r="B1024" s="2" t="inlineStr">
        <is>
          <t>COL</t>
        </is>
      </c>
      <c r="C1024" s="2" t="n">
        <v>2015</v>
      </c>
      <c r="D1024" s="2" t="inlineStr">
        <is>
          <t>United States</t>
        </is>
      </c>
      <c r="E1024" s="2" t="inlineStr">
        <is>
          <t>USA</t>
        </is>
      </c>
      <c r="F1024" s="2" t="inlineStr">
        <is>
          <t>On-site use in mine bioler</t>
        </is>
      </c>
      <c r="G1024" s="2" t="n">
        <v>4</v>
      </c>
      <c r="H1024" s="2" t="n">
        <v>0.0131781555246562</v>
      </c>
      <c r="I1024" s="2" t="n">
        <v>0.01475953418761495</v>
      </c>
      <c r="J1024" s="40" t="inlineStr">
        <is>
          <t>coal mining - methane capture</t>
        </is>
      </c>
    </row>
    <row r="1025" ht="15.75" customHeight="1" s="120">
      <c r="A1025" s="2" t="inlineStr">
        <is>
          <t>ENERGY</t>
        </is>
      </c>
      <c r="B1025" s="2" t="inlineStr">
        <is>
          <t>COL</t>
        </is>
      </c>
      <c r="C1025" s="2" t="n">
        <v>2015</v>
      </c>
      <c r="D1025" s="2" t="inlineStr">
        <is>
          <t>United States</t>
        </is>
      </c>
      <c r="E1025" s="2" t="inlineStr">
        <is>
          <t>USA</t>
        </is>
      </c>
      <c r="F1025" s="2" t="inlineStr">
        <is>
          <t>Open Flare</t>
        </is>
      </c>
      <c r="G1025" s="2" t="n">
        <v>4</v>
      </c>
      <c r="H1025" s="2" t="n">
        <v>0.259957582689821</v>
      </c>
      <c r="I1025" s="2" t="n">
        <v>0.2911524926125996</v>
      </c>
      <c r="J1025" s="40" t="inlineStr">
        <is>
          <t>coal mining - methane destruction</t>
        </is>
      </c>
    </row>
    <row r="1026" ht="15.75" customHeight="1" s="120">
      <c r="A1026" s="2" t="inlineStr">
        <is>
          <t>ENERGY</t>
        </is>
      </c>
      <c r="B1026" s="2" t="inlineStr">
        <is>
          <t>COL</t>
        </is>
      </c>
      <c r="C1026" s="2" t="n">
        <v>2015</v>
      </c>
      <c r="D1026" s="2" t="inlineStr">
        <is>
          <t>United States</t>
        </is>
      </c>
      <c r="E1026" s="2" t="inlineStr">
        <is>
          <t>USA</t>
        </is>
      </c>
      <c r="F1026" s="2" t="inlineStr">
        <is>
          <t>Supplemental VAM</t>
        </is>
      </c>
      <c r="G1026" s="2" t="n">
        <v>5</v>
      </c>
      <c r="H1026" s="2" t="n">
        <v>0.141014695167541</v>
      </c>
      <c r="I1026" s="2" t="n">
        <v>0.1579364585876459</v>
      </c>
      <c r="J1026" s="40" t="inlineStr">
        <is>
          <t>coal mining - methane destruction</t>
        </is>
      </c>
    </row>
    <row r="1027" ht="15.75" customHeight="1" s="120">
      <c r="A1027" s="2" t="inlineStr">
        <is>
          <t>ENERGY</t>
        </is>
      </c>
      <c r="B1027" s="2" t="inlineStr">
        <is>
          <t>COL</t>
        </is>
      </c>
      <c r="C1027" s="2" t="n">
        <v>2015</v>
      </c>
      <c r="D1027" s="2" t="inlineStr">
        <is>
          <t>United States</t>
        </is>
      </c>
      <c r="E1027" s="2" t="inlineStr">
        <is>
          <t>USA</t>
        </is>
      </c>
      <c r="F1027" s="2" t="inlineStr">
        <is>
          <t>Degasification for power generation</t>
        </is>
      </c>
      <c r="G1027" s="2" t="n">
        <v>5</v>
      </c>
      <c r="H1027" s="2" t="n">
        <v>0.0409585386514664</v>
      </c>
      <c r="I1027" s="2" t="n">
        <v>0.04587356328964237</v>
      </c>
      <c r="J1027" s="40" t="inlineStr">
        <is>
          <t>coal mining - methane capture</t>
        </is>
      </c>
    </row>
    <row r="1028" ht="15.75" customHeight="1" s="120">
      <c r="A1028" s="2" t="inlineStr">
        <is>
          <t>ENERGY</t>
        </is>
      </c>
      <c r="B1028" s="2" t="inlineStr">
        <is>
          <t>COL</t>
        </is>
      </c>
      <c r="C1028" s="2" t="n">
        <v>2015</v>
      </c>
      <c r="D1028" s="2" t="inlineStr">
        <is>
          <t>United States</t>
        </is>
      </c>
      <c r="E1028" s="2" t="inlineStr">
        <is>
          <t>USA</t>
        </is>
      </c>
      <c r="F1028" s="2" t="inlineStr">
        <is>
          <t>Open Flare</t>
        </is>
      </c>
      <c r="G1028" s="2" t="n">
        <v>5</v>
      </c>
      <c r="H1028" s="2" t="n">
        <v>0.139013832900673</v>
      </c>
      <c r="I1028" s="2" t="n">
        <v>0.1556954928487538</v>
      </c>
      <c r="J1028" s="40" t="inlineStr">
        <is>
          <t>coal mining - methane destruction</t>
        </is>
      </c>
    </row>
    <row r="1029" ht="15.75" customHeight="1" s="120">
      <c r="A1029" s="2" t="inlineStr">
        <is>
          <t>ENERGY</t>
        </is>
      </c>
      <c r="B1029" s="2" t="inlineStr">
        <is>
          <t>COL</t>
        </is>
      </c>
      <c r="C1029" s="2" t="n">
        <v>2015</v>
      </c>
      <c r="D1029" s="2" t="inlineStr">
        <is>
          <t>United States</t>
        </is>
      </c>
      <c r="E1029" s="2" t="inlineStr">
        <is>
          <t>USA</t>
        </is>
      </c>
      <c r="F1029" s="2" t="inlineStr">
        <is>
          <t>On-site use in mine bioler</t>
        </is>
      </c>
      <c r="G1029" s="2" t="n">
        <v>5</v>
      </c>
      <c r="H1029" s="2" t="n">
        <v>0.0022754743695259</v>
      </c>
      <c r="I1029" s="2" t="n">
        <v>0.002548531293869008</v>
      </c>
      <c r="J1029" s="40" t="inlineStr">
        <is>
          <t>coal mining - methane capture</t>
        </is>
      </c>
    </row>
    <row r="1030" ht="15.75" customHeight="1" s="120">
      <c r="A1030" s="2" t="inlineStr">
        <is>
          <t>ENERGY</t>
        </is>
      </c>
      <c r="B1030" s="2" t="inlineStr">
        <is>
          <t>COL</t>
        </is>
      </c>
      <c r="C1030" s="2" t="n">
        <v>2015</v>
      </c>
      <c r="D1030" s="2" t="inlineStr">
        <is>
          <t>United States</t>
        </is>
      </c>
      <c r="E1030" s="2" t="inlineStr">
        <is>
          <t>USA</t>
        </is>
      </c>
      <c r="F1030" s="2" t="inlineStr">
        <is>
          <t>On-site use in mine bioler</t>
        </is>
      </c>
      <c r="G1030" s="2" t="n">
        <v>6</v>
      </c>
      <c r="H1030" s="2" t="n">
        <v>0.002160084201023</v>
      </c>
      <c r="I1030" s="2" t="n">
        <v>0.00241929430514576</v>
      </c>
      <c r="J1030" s="40" t="inlineStr">
        <is>
          <t>coal mining - methane capture</t>
        </is>
      </c>
    </row>
    <row r="1031" ht="15.75" customHeight="1" s="120">
      <c r="A1031" s="2" t="inlineStr">
        <is>
          <t>ENERGY</t>
        </is>
      </c>
      <c r="B1031" s="2" t="inlineStr">
        <is>
          <t>COL</t>
        </is>
      </c>
      <c r="C1031" s="2" t="n">
        <v>2015</v>
      </c>
      <c r="D1031" s="2" t="inlineStr">
        <is>
          <t>United States</t>
        </is>
      </c>
      <c r="E1031" s="2" t="inlineStr">
        <is>
          <t>USA</t>
        </is>
      </c>
      <c r="F1031" s="2" t="inlineStr">
        <is>
          <t>Degasification for power generation</t>
        </is>
      </c>
      <c r="G1031" s="2" t="n">
        <v>6</v>
      </c>
      <c r="H1031" s="2" t="n">
        <v>0.0388815142214298</v>
      </c>
      <c r="I1031" s="2" t="n">
        <v>0.04354729592800138</v>
      </c>
      <c r="J1031" s="40" t="inlineStr">
        <is>
          <t>coal mining - methane capture</t>
        </is>
      </c>
    </row>
    <row r="1032" ht="15.75" customHeight="1" s="120">
      <c r="A1032" s="2" t="inlineStr">
        <is>
          <t>ENERGY</t>
        </is>
      </c>
      <c r="B1032" s="2" t="inlineStr">
        <is>
          <t>COL</t>
        </is>
      </c>
      <c r="C1032" s="2" t="n">
        <v>2015</v>
      </c>
      <c r="D1032" s="2" t="inlineStr">
        <is>
          <t>United States</t>
        </is>
      </c>
      <c r="E1032" s="2" t="inlineStr">
        <is>
          <t>USA</t>
        </is>
      </c>
      <c r="F1032" s="2" t="inlineStr">
        <is>
          <t>Open Flare</t>
        </is>
      </c>
      <c r="G1032" s="2" t="n">
        <v>6</v>
      </c>
      <c r="H1032" s="2" t="n">
        <v>0.114176896400749</v>
      </c>
      <c r="I1032" s="2" t="n">
        <v>0.1278781239688389</v>
      </c>
      <c r="J1032" s="40" t="inlineStr">
        <is>
          <t>coal mining - methane destruction</t>
        </is>
      </c>
    </row>
    <row r="1033" ht="15.75" customHeight="1" s="120">
      <c r="A1033" s="2" t="inlineStr">
        <is>
          <t>ENERGY</t>
        </is>
      </c>
      <c r="B1033" s="2" t="inlineStr">
        <is>
          <t>COL</t>
        </is>
      </c>
      <c r="C1033" s="2" t="n">
        <v>2015</v>
      </c>
      <c r="D1033" s="2" t="inlineStr">
        <is>
          <t>United States</t>
        </is>
      </c>
      <c r="E1033" s="2" t="inlineStr">
        <is>
          <t>USA</t>
        </is>
      </c>
      <c r="F1033" s="2" t="inlineStr">
        <is>
          <t>Stand Alone VAM</t>
        </is>
      </c>
      <c r="G1033" s="2" t="n">
        <v>6</v>
      </c>
      <c r="H1033" s="2" t="n">
        <v>0.829407513141632</v>
      </c>
      <c r="I1033" s="2" t="n">
        <v>0.9289364147186279</v>
      </c>
      <c r="J1033" s="40" t="inlineStr">
        <is>
          <t>coal mining - methane destruction</t>
        </is>
      </c>
    </row>
    <row r="1034" ht="15.75" customHeight="1" s="120">
      <c r="A1034" s="2" t="inlineStr">
        <is>
          <t>ENERGY</t>
        </is>
      </c>
      <c r="B1034" s="2" t="inlineStr">
        <is>
          <t>COL</t>
        </is>
      </c>
      <c r="C1034" s="2" t="n">
        <v>2015</v>
      </c>
      <c r="D1034" s="2" t="inlineStr">
        <is>
          <t>United States</t>
        </is>
      </c>
      <c r="E1034" s="2" t="inlineStr">
        <is>
          <t>USA</t>
        </is>
      </c>
      <c r="F1034" s="2" t="inlineStr">
        <is>
          <t>Stand Alone VAM</t>
        </is>
      </c>
      <c r="G1034" s="2" t="n">
        <v>7</v>
      </c>
      <c r="H1034" s="2" t="n">
        <v>0.140772610902786</v>
      </c>
      <c r="I1034" s="2" t="n">
        <v>0.1576653242111203</v>
      </c>
      <c r="J1034" s="40" t="inlineStr">
        <is>
          <t>coal mining - methane destruction</t>
        </is>
      </c>
    </row>
    <row r="1035" ht="15.75" customHeight="1" s="120">
      <c r="A1035" s="2" t="inlineStr">
        <is>
          <t>ENERGY</t>
        </is>
      </c>
      <c r="B1035" s="2" t="inlineStr">
        <is>
          <t>COL</t>
        </is>
      </c>
      <c r="C1035" s="2" t="n">
        <v>2015</v>
      </c>
      <c r="D1035" s="2" t="inlineStr">
        <is>
          <t>United States</t>
        </is>
      </c>
      <c r="E1035" s="2" t="inlineStr">
        <is>
          <t>USA</t>
        </is>
      </c>
      <c r="F1035" s="2" t="inlineStr">
        <is>
          <t>On-site use in mine bioler</t>
        </is>
      </c>
      <c r="G1035" s="2" t="n">
        <v>7</v>
      </c>
      <c r="H1035" s="2" t="n">
        <v>0.0020104784052819</v>
      </c>
      <c r="I1035" s="2" t="n">
        <v>0.002251735813915728</v>
      </c>
      <c r="J1035" s="40" t="inlineStr">
        <is>
          <t>coal mining - methane capture</t>
        </is>
      </c>
    </row>
    <row r="1036" ht="15.75" customHeight="1" s="120">
      <c r="A1036" s="2" t="inlineStr">
        <is>
          <t>ENERGY</t>
        </is>
      </c>
      <c r="B1036" s="2" t="inlineStr">
        <is>
          <t>COL</t>
        </is>
      </c>
      <c r="C1036" s="2" t="n">
        <v>2015</v>
      </c>
      <c r="D1036" s="2" t="inlineStr">
        <is>
          <t>United States</t>
        </is>
      </c>
      <c r="E1036" s="2" t="inlineStr">
        <is>
          <t>USA</t>
        </is>
      </c>
      <c r="F1036" s="2" t="inlineStr">
        <is>
          <t>Open Flare</t>
        </is>
      </c>
      <c r="G1036" s="2" t="n">
        <v>7</v>
      </c>
      <c r="H1036" s="2" t="n">
        <v>0.0398984616622329</v>
      </c>
      <c r="I1036" s="2" t="n">
        <v>0.04468627706170085</v>
      </c>
      <c r="J1036" s="40" t="inlineStr">
        <is>
          <t>coal mining - methane destruction</t>
        </is>
      </c>
    </row>
    <row r="1037" ht="15.75" customHeight="1" s="120">
      <c r="A1037" s="2" t="inlineStr">
        <is>
          <t>ENERGY</t>
        </is>
      </c>
      <c r="B1037" s="2" t="inlineStr">
        <is>
          <t>COL</t>
        </is>
      </c>
      <c r="C1037" s="2" t="n">
        <v>2015</v>
      </c>
      <c r="D1037" s="2" t="inlineStr">
        <is>
          <t>United States</t>
        </is>
      </c>
      <c r="E1037" s="2" t="inlineStr">
        <is>
          <t>USA</t>
        </is>
      </c>
      <c r="F1037" s="2" t="inlineStr">
        <is>
          <t>Degasification for power generation</t>
        </is>
      </c>
      <c r="G1037" s="2" t="n">
        <v>8</v>
      </c>
      <c r="H1037" s="2" t="n">
        <v>0.07086359336972239</v>
      </c>
      <c r="I1037" s="2" t="n">
        <v>0.0793672245740891</v>
      </c>
      <c r="J1037" s="40" t="inlineStr">
        <is>
          <t>coal mining - methane capture</t>
        </is>
      </c>
    </row>
    <row r="1038" ht="15.75" customHeight="1" s="120">
      <c r="A1038" s="2" t="inlineStr">
        <is>
          <t>ENERGY</t>
        </is>
      </c>
      <c r="B1038" s="2" t="inlineStr">
        <is>
          <t>COL</t>
        </is>
      </c>
      <c r="C1038" s="2" t="n">
        <v>2015</v>
      </c>
      <c r="D1038" s="2" t="inlineStr">
        <is>
          <t>United States</t>
        </is>
      </c>
      <c r="E1038" s="2" t="inlineStr">
        <is>
          <t>USA</t>
        </is>
      </c>
      <c r="F1038" s="2" t="inlineStr">
        <is>
          <t>Stand Alone VAM</t>
        </is>
      </c>
      <c r="G1038" s="2" t="n">
        <v>8</v>
      </c>
      <c r="H1038" s="2" t="n">
        <v>0.727354764938354</v>
      </c>
      <c r="I1038" s="2" t="n">
        <v>0.8146373367309566</v>
      </c>
      <c r="J1038" s="40" t="inlineStr">
        <is>
          <t>coal mining - methane destruction</t>
        </is>
      </c>
    </row>
    <row r="1039" ht="15.75" customHeight="1" s="120">
      <c r="A1039" s="2" t="inlineStr">
        <is>
          <t>ENERGY</t>
        </is>
      </c>
      <c r="B1039" s="2" t="inlineStr">
        <is>
          <t>COL</t>
        </is>
      </c>
      <c r="C1039" s="2" t="n">
        <v>2015</v>
      </c>
      <c r="D1039" s="2" t="inlineStr">
        <is>
          <t>United States</t>
        </is>
      </c>
      <c r="E1039" s="2" t="inlineStr">
        <is>
          <t>USA</t>
        </is>
      </c>
      <c r="F1039" s="2" t="inlineStr">
        <is>
          <t>Open Flare</t>
        </is>
      </c>
      <c r="G1039" s="2" t="n">
        <v>8</v>
      </c>
      <c r="H1039" s="2" t="n">
        <v>0.0163415451534092</v>
      </c>
      <c r="I1039" s="2" t="n">
        <v>0.01830253057181831</v>
      </c>
      <c r="J1039" s="40" t="inlineStr">
        <is>
          <t>coal mining - methane destruction</t>
        </is>
      </c>
    </row>
    <row r="1040" ht="15.75" customHeight="1" s="120">
      <c r="A1040" s="2" t="inlineStr">
        <is>
          <t>ENERGY</t>
        </is>
      </c>
      <c r="B1040" s="2" t="inlineStr">
        <is>
          <t>COL</t>
        </is>
      </c>
      <c r="C1040" s="2" t="n">
        <v>2015</v>
      </c>
      <c r="D1040" s="2" t="inlineStr">
        <is>
          <t>United States</t>
        </is>
      </c>
      <c r="E1040" s="2" t="inlineStr">
        <is>
          <t>USA</t>
        </is>
      </c>
      <c r="F1040" s="2" t="inlineStr">
        <is>
          <t>On-site use in mine bioler</t>
        </is>
      </c>
      <c r="G1040" s="2" t="n">
        <v>8</v>
      </c>
      <c r="H1040" s="2" t="n">
        <v>0.0076418850803748</v>
      </c>
      <c r="I1040" s="2" t="n">
        <v>0.008558911290019776</v>
      </c>
      <c r="J1040" s="40" t="inlineStr">
        <is>
          <t>coal mining - methane capture</t>
        </is>
      </c>
    </row>
    <row r="1041" ht="15.75" customHeight="1" s="120">
      <c r="A1041" s="2" t="inlineStr">
        <is>
          <t>ENERGY</t>
        </is>
      </c>
      <c r="B1041" s="2" t="inlineStr">
        <is>
          <t>COL</t>
        </is>
      </c>
      <c r="C1041" s="2" t="n">
        <v>2015</v>
      </c>
      <c r="D1041" s="2" t="inlineStr">
        <is>
          <t>United States</t>
        </is>
      </c>
      <c r="E1041" s="2" t="inlineStr">
        <is>
          <t>USA</t>
        </is>
      </c>
      <c r="F1041" s="2" t="inlineStr">
        <is>
          <t>On-site use in mine bioler</t>
        </is>
      </c>
      <c r="G1041" s="2" t="n">
        <v>9</v>
      </c>
      <c r="H1041" s="2" t="n">
        <v>0.001855332753621</v>
      </c>
      <c r="I1041" s="2" t="n">
        <v>0.00207797268405552</v>
      </c>
      <c r="J1041" s="40" t="inlineStr">
        <is>
          <t>coal mining - methane capture</t>
        </is>
      </c>
    </row>
    <row r="1042" ht="15.75" customHeight="1" s="120">
      <c r="A1042" s="2" t="inlineStr">
        <is>
          <t>ENERGY</t>
        </is>
      </c>
      <c r="B1042" s="2" t="inlineStr">
        <is>
          <t>COL</t>
        </is>
      </c>
      <c r="C1042" s="2" t="n">
        <v>2015</v>
      </c>
      <c r="D1042" s="2" t="inlineStr">
        <is>
          <t>United States</t>
        </is>
      </c>
      <c r="E1042" s="2" t="inlineStr">
        <is>
          <t>USA</t>
        </is>
      </c>
      <c r="F1042" s="2" t="inlineStr">
        <is>
          <t>Open Flare</t>
        </is>
      </c>
      <c r="G1042" s="2" t="n">
        <v>9</v>
      </c>
      <c r="H1042" s="2" t="n">
        <v>0.0394809839781374</v>
      </c>
      <c r="I1042" s="2" t="n">
        <v>0.04421870205551389</v>
      </c>
      <c r="J1042" s="40" t="inlineStr">
        <is>
          <t>coal mining - methane destruction</t>
        </is>
      </c>
    </row>
    <row r="1043" ht="15.75" customHeight="1" s="120">
      <c r="A1043" s="2" t="inlineStr">
        <is>
          <t>ENERGY</t>
        </is>
      </c>
      <c r="B1043" s="2" t="inlineStr">
        <is>
          <t>COL</t>
        </is>
      </c>
      <c r="C1043" s="2" t="n">
        <v>2015</v>
      </c>
      <c r="D1043" s="2" t="inlineStr">
        <is>
          <t>United States</t>
        </is>
      </c>
      <c r="E1043" s="2" t="inlineStr">
        <is>
          <t>USA</t>
        </is>
      </c>
      <c r="F1043" s="2" t="inlineStr">
        <is>
          <t>Degasification for power generation</t>
        </is>
      </c>
      <c r="G1043" s="2" t="n">
        <v>9</v>
      </c>
      <c r="H1043" s="2" t="n">
        <v>0.136274933815002</v>
      </c>
      <c r="I1043" s="2" t="n">
        <v>0.1526279258728022</v>
      </c>
      <c r="J1043" s="40" t="inlineStr">
        <is>
          <t>coal mining - methane capture</t>
        </is>
      </c>
    </row>
    <row r="1044" ht="15.75" customHeight="1" s="120">
      <c r="A1044" s="2" t="inlineStr">
        <is>
          <t>ENERGY</t>
        </is>
      </c>
      <c r="B1044" s="2" t="inlineStr">
        <is>
          <t>COL</t>
        </is>
      </c>
      <c r="C1044" s="2" t="n">
        <v>2015</v>
      </c>
      <c r="D1044" s="2" t="inlineStr">
        <is>
          <t>United States</t>
        </is>
      </c>
      <c r="E1044" s="2" t="inlineStr">
        <is>
          <t>USA</t>
        </is>
      </c>
      <c r="F1044" s="2" t="inlineStr">
        <is>
          <t>Stand Alone VAM</t>
        </is>
      </c>
      <c r="G1044" s="2" t="n">
        <v>9</v>
      </c>
      <c r="H1044" s="2" t="n">
        <v>0.0311547257006168</v>
      </c>
      <c r="I1044" s="2" t="n">
        <v>0.03489329278469082</v>
      </c>
      <c r="J1044" s="40" t="inlineStr">
        <is>
          <t>coal mining - methane destruction</t>
        </is>
      </c>
    </row>
    <row r="1045" ht="15.75" customHeight="1" s="120">
      <c r="A1045" s="2" t="inlineStr">
        <is>
          <t>ENERGY</t>
        </is>
      </c>
      <c r="B1045" s="2" t="inlineStr">
        <is>
          <t>COL</t>
        </is>
      </c>
      <c r="C1045" s="2" t="n">
        <v>2015</v>
      </c>
      <c r="D1045" s="2" t="inlineStr">
        <is>
          <t>United States</t>
        </is>
      </c>
      <c r="E1045" s="2" t="inlineStr">
        <is>
          <t>USA</t>
        </is>
      </c>
      <c r="F1045" s="2" t="inlineStr">
        <is>
          <t>Open Flare</t>
        </is>
      </c>
      <c r="G1045" s="2" t="n">
        <v>10</v>
      </c>
      <c r="H1045" s="2" t="n">
        <v>0.0096973171457648</v>
      </c>
      <c r="I1045" s="2" t="n">
        <v>0.01086099520325658</v>
      </c>
      <c r="J1045" s="40" t="inlineStr">
        <is>
          <t>coal mining - methane destruction</t>
        </is>
      </c>
    </row>
    <row r="1046" ht="15.75" customHeight="1" s="120">
      <c r="A1046" s="2" t="inlineStr">
        <is>
          <t>ENERGY</t>
        </is>
      </c>
      <c r="B1046" s="2" t="inlineStr">
        <is>
          <t>COL</t>
        </is>
      </c>
      <c r="C1046" s="2" t="n">
        <v>2015</v>
      </c>
      <c r="D1046" s="2" t="inlineStr">
        <is>
          <t>United States</t>
        </is>
      </c>
      <c r="E1046" s="2" t="inlineStr">
        <is>
          <t>USA</t>
        </is>
      </c>
      <c r="F1046" s="2" t="inlineStr">
        <is>
          <t>Degasification for power generation</t>
        </is>
      </c>
      <c r="G1046" s="2" t="n">
        <v>10</v>
      </c>
      <c r="H1046" s="2" t="n">
        <v>0.0316950790584087</v>
      </c>
      <c r="I1046" s="2" t="n">
        <v>0.03549848854541775</v>
      </c>
      <c r="J1046" s="40" t="inlineStr">
        <is>
          <t>coal mining - methane capture</t>
        </is>
      </c>
    </row>
    <row r="1047" ht="15.75" customHeight="1" s="120">
      <c r="A1047" s="2" t="inlineStr">
        <is>
          <t>ENERGY</t>
        </is>
      </c>
      <c r="B1047" s="2" t="inlineStr">
        <is>
          <t>COL</t>
        </is>
      </c>
      <c r="C1047" s="2" t="n">
        <v>2015</v>
      </c>
      <c r="D1047" s="2" t="inlineStr">
        <is>
          <t>United States</t>
        </is>
      </c>
      <c r="E1047" s="2" t="inlineStr">
        <is>
          <t>USA</t>
        </is>
      </c>
      <c r="F1047" s="2" t="inlineStr">
        <is>
          <t>On-site use in mine bioler</t>
        </is>
      </c>
      <c r="G1047" s="2" t="n">
        <v>10</v>
      </c>
      <c r="H1047" s="2" t="n">
        <v>0.0017608377384022</v>
      </c>
      <c r="I1047" s="2" t="n">
        <v>0.001972138267010464</v>
      </c>
      <c r="J1047" s="40" t="inlineStr">
        <is>
          <t>coal mining - methane capture</t>
        </is>
      </c>
    </row>
    <row r="1048" ht="15.75" customHeight="1" s="120">
      <c r="A1048" s="2" t="inlineStr">
        <is>
          <t>ENERGY</t>
        </is>
      </c>
      <c r="B1048" s="2" t="inlineStr">
        <is>
          <t>COL</t>
        </is>
      </c>
      <c r="C1048" s="2" t="n">
        <v>2015</v>
      </c>
      <c r="D1048" s="2" t="inlineStr">
        <is>
          <t>United States</t>
        </is>
      </c>
      <c r="E1048" s="2" t="inlineStr">
        <is>
          <t>USA</t>
        </is>
      </c>
      <c r="F1048" s="2" t="inlineStr">
        <is>
          <t>Stand Alone VAM</t>
        </is>
      </c>
      <c r="G1048" s="2" t="n">
        <v>10</v>
      </c>
      <c r="H1048" s="2" t="n">
        <v>1.09243044257164</v>
      </c>
      <c r="I1048" s="2" t="n">
        <v>1.223522095680237</v>
      </c>
      <c r="J1048" s="40" t="inlineStr">
        <is>
          <t>coal mining - methane destruction</t>
        </is>
      </c>
    </row>
    <row r="1049" ht="15.75" customHeight="1" s="120">
      <c r="A1049" s="2" t="inlineStr">
        <is>
          <t>ENERGY</t>
        </is>
      </c>
      <c r="B1049" s="2" t="inlineStr">
        <is>
          <t>COL</t>
        </is>
      </c>
      <c r="C1049" s="2" t="n">
        <v>2015</v>
      </c>
      <c r="D1049" s="2" t="inlineStr">
        <is>
          <t>United States</t>
        </is>
      </c>
      <c r="E1049" s="2" t="inlineStr">
        <is>
          <t>USA</t>
        </is>
      </c>
      <c r="F1049" s="2" t="inlineStr">
        <is>
          <t>On-site use in mine bioler</t>
        </is>
      </c>
      <c r="G1049" s="2" t="n">
        <v>11</v>
      </c>
      <c r="H1049" s="2" t="n">
        <v>0.0017008846625686</v>
      </c>
      <c r="I1049" s="2" t="n">
        <v>0.001904990822076832</v>
      </c>
      <c r="J1049" s="40" t="inlineStr">
        <is>
          <t>coal mining - methane capture</t>
        </is>
      </c>
    </row>
    <row r="1050" ht="15.75" customHeight="1" s="120">
      <c r="A1050" s="2" t="inlineStr">
        <is>
          <t>ENERGY</t>
        </is>
      </c>
      <c r="B1050" s="2" t="inlineStr">
        <is>
          <t>COL</t>
        </is>
      </c>
      <c r="C1050" s="2" t="n">
        <v>2015</v>
      </c>
      <c r="D1050" s="2" t="inlineStr">
        <is>
          <t>United States</t>
        </is>
      </c>
      <c r="E1050" s="2" t="inlineStr">
        <is>
          <t>USA</t>
        </is>
      </c>
      <c r="F1050" s="2" t="inlineStr">
        <is>
          <t>Stand Alone VAM</t>
        </is>
      </c>
      <c r="G1050" s="2" t="n">
        <v>11</v>
      </c>
      <c r="H1050" s="2" t="n">
        <v>0.919722974300384</v>
      </c>
      <c r="I1050" s="2" t="n">
        <v>1.03008973121643</v>
      </c>
      <c r="J1050" s="40" t="inlineStr">
        <is>
          <t>coal mining - methane destruction</t>
        </is>
      </c>
    </row>
    <row r="1051" ht="15.75" customHeight="1" s="120">
      <c r="A1051" s="2" t="inlineStr">
        <is>
          <t>ENERGY</t>
        </is>
      </c>
      <c r="B1051" s="2" t="inlineStr">
        <is>
          <t>COL</t>
        </is>
      </c>
      <c r="C1051" s="2" t="n">
        <v>2015</v>
      </c>
      <c r="D1051" s="2" t="inlineStr">
        <is>
          <t>United States</t>
        </is>
      </c>
      <c r="E1051" s="2" t="inlineStr">
        <is>
          <t>USA</t>
        </is>
      </c>
      <c r="F1051" s="2" t="inlineStr">
        <is>
          <t>Open Flare</t>
        </is>
      </c>
      <c r="G1051" s="2" t="n">
        <v>11</v>
      </c>
      <c r="H1051" s="2" t="n">
        <v>0.0059969080612063</v>
      </c>
      <c r="I1051" s="2" t="n">
        <v>0.006716537028551056</v>
      </c>
      <c r="J1051" s="40" t="inlineStr">
        <is>
          <t>coal mining - methane destruction</t>
        </is>
      </c>
    </row>
    <row r="1052" ht="15.75" customHeight="1" s="120">
      <c r="A1052" s="2" t="inlineStr">
        <is>
          <t>ENERGY</t>
        </is>
      </c>
      <c r="B1052" s="2" t="inlineStr">
        <is>
          <t>COL</t>
        </is>
      </c>
      <c r="C1052" s="2" t="n">
        <v>2015</v>
      </c>
      <c r="D1052" s="2" t="inlineStr">
        <is>
          <t>United States</t>
        </is>
      </c>
      <c r="E1052" s="2" t="inlineStr">
        <is>
          <t>USA</t>
        </is>
      </c>
      <c r="F1052" s="2" t="inlineStr">
        <is>
          <t>Degasification for power generation</t>
        </is>
      </c>
      <c r="G1052" s="2" t="n">
        <v>11</v>
      </c>
      <c r="H1052" s="2" t="n">
        <v>0.0306159239262342</v>
      </c>
      <c r="I1052" s="2" t="n">
        <v>0.0342898347973823</v>
      </c>
      <c r="J1052" s="40" t="inlineStr">
        <is>
          <t>coal mining - methane capture</t>
        </is>
      </c>
    </row>
    <row r="1053" ht="15.75" customHeight="1" s="120">
      <c r="A1053" s="2" t="inlineStr">
        <is>
          <t>ENERGY</t>
        </is>
      </c>
      <c r="B1053" s="2" t="inlineStr">
        <is>
          <t>COL</t>
        </is>
      </c>
      <c r="C1053" s="2" t="n">
        <v>2015</v>
      </c>
      <c r="D1053" s="2" t="inlineStr">
        <is>
          <t>United States</t>
        </is>
      </c>
      <c r="E1053" s="2" t="inlineStr">
        <is>
          <t>USA</t>
        </is>
      </c>
      <c r="F1053" s="2" t="inlineStr">
        <is>
          <t>Stand Alone VAM</t>
        </is>
      </c>
      <c r="G1053" s="2" t="n">
        <v>12</v>
      </c>
      <c r="H1053" s="2" t="n">
        <v>0.865473628044128</v>
      </c>
      <c r="I1053" s="2" t="n">
        <v>0.9693304634094234</v>
      </c>
      <c r="J1053" s="40" t="inlineStr">
        <is>
          <t>coal mining - methane destruction</t>
        </is>
      </c>
    </row>
    <row r="1054" ht="15.75" customHeight="1" s="120">
      <c r="A1054" s="2" t="inlineStr">
        <is>
          <t>ENERGY</t>
        </is>
      </c>
      <c r="B1054" s="2" t="inlineStr">
        <is>
          <t>COL</t>
        </is>
      </c>
      <c r="C1054" s="2" t="n">
        <v>2015</v>
      </c>
      <c r="D1054" s="2" t="inlineStr">
        <is>
          <t>United States</t>
        </is>
      </c>
      <c r="E1054" s="2" t="inlineStr">
        <is>
          <t>USA</t>
        </is>
      </c>
      <c r="F1054" s="2" t="inlineStr">
        <is>
          <t>On-site use in mine bioler</t>
        </is>
      </c>
      <c r="G1054" s="2" t="n">
        <v>12</v>
      </c>
      <c r="H1054" s="2" t="n">
        <v>0.0048361629014835</v>
      </c>
      <c r="I1054" s="2" t="n">
        <v>0.00541650244966152</v>
      </c>
      <c r="J1054" s="40" t="inlineStr">
        <is>
          <t>coal mining - methane capture</t>
        </is>
      </c>
    </row>
    <row r="1055" ht="15.75" customHeight="1" s="120">
      <c r="A1055" s="2" t="inlineStr">
        <is>
          <t>ENERGY</t>
        </is>
      </c>
      <c r="B1055" s="2" t="inlineStr">
        <is>
          <t>COL</t>
        </is>
      </c>
      <c r="C1055" s="2" t="n">
        <v>2015</v>
      </c>
      <c r="D1055" s="2" t="inlineStr">
        <is>
          <t>United States</t>
        </is>
      </c>
      <c r="E1055" s="2" t="inlineStr">
        <is>
          <t>USA</t>
        </is>
      </c>
      <c r="F1055" s="2" t="inlineStr">
        <is>
          <t>Open Flare</t>
        </is>
      </c>
      <c r="G1055" s="2" t="n">
        <v>12</v>
      </c>
      <c r="H1055" s="2" t="n">
        <v>0.0188529368024319</v>
      </c>
      <c r="I1055" s="2" t="n">
        <v>0.02111528921872373</v>
      </c>
      <c r="J1055" s="40" t="inlineStr">
        <is>
          <t>coal mining - methane destruction</t>
        </is>
      </c>
    </row>
    <row r="1056" ht="15.75" customHeight="1" s="120">
      <c r="A1056" s="2" t="inlineStr">
        <is>
          <t>ENERGY</t>
        </is>
      </c>
      <c r="B1056" s="2" t="inlineStr">
        <is>
          <t>COL</t>
        </is>
      </c>
      <c r="C1056" s="2" t="n">
        <v>2015</v>
      </c>
      <c r="D1056" s="2" t="inlineStr">
        <is>
          <t>United States</t>
        </is>
      </c>
      <c r="E1056" s="2" t="inlineStr">
        <is>
          <t>USA</t>
        </is>
      </c>
      <c r="F1056" s="2" t="inlineStr">
        <is>
          <t>Degasification for power generation</t>
        </is>
      </c>
      <c r="G1056" s="2" t="n">
        <v>12</v>
      </c>
      <c r="H1056" s="2" t="n">
        <v>0.0291075296700001</v>
      </c>
      <c r="I1056" s="2" t="n">
        <v>0.03260043323040011</v>
      </c>
      <c r="J1056" s="40" t="inlineStr">
        <is>
          <t>coal mining - methane capture</t>
        </is>
      </c>
    </row>
    <row r="1057" ht="15.75" customHeight="1" s="120">
      <c r="A1057" s="2" t="inlineStr">
        <is>
          <t>ENERGY</t>
        </is>
      </c>
      <c r="B1057" s="2" t="inlineStr">
        <is>
          <t>COL</t>
        </is>
      </c>
      <c r="C1057" s="2" t="n">
        <v>2015</v>
      </c>
      <c r="D1057" s="2" t="inlineStr">
        <is>
          <t>United States</t>
        </is>
      </c>
      <c r="E1057" s="2" t="inlineStr">
        <is>
          <t>USA</t>
        </is>
      </c>
      <c r="F1057" s="2" t="inlineStr">
        <is>
          <t>Stand Alone VAM</t>
        </is>
      </c>
      <c r="G1057" s="2" t="n">
        <v>13</v>
      </c>
      <c r="H1057" s="2" t="n">
        <v>3.82528208568692</v>
      </c>
      <c r="I1057" s="2" t="n">
        <v>4.28431593596935</v>
      </c>
      <c r="J1057" s="40" t="inlineStr">
        <is>
          <t>coal mining - methane destruction</t>
        </is>
      </c>
    </row>
    <row r="1058" ht="15.75" customHeight="1" s="120">
      <c r="A1058" s="2" t="inlineStr">
        <is>
          <t>ENERGY</t>
        </is>
      </c>
      <c r="B1058" s="2" t="inlineStr">
        <is>
          <t>COL</t>
        </is>
      </c>
      <c r="C1058" s="2" t="n">
        <v>2015</v>
      </c>
      <c r="D1058" s="2" t="inlineStr">
        <is>
          <t>United States</t>
        </is>
      </c>
      <c r="E1058" s="2" t="inlineStr">
        <is>
          <t>USA</t>
        </is>
      </c>
      <c r="F1058" s="2" t="inlineStr">
        <is>
          <t>Open Flare</t>
        </is>
      </c>
      <c r="G1058" s="2" t="n">
        <v>13</v>
      </c>
      <c r="H1058" s="2" t="n">
        <v>0.0025419068988413</v>
      </c>
      <c r="I1058" s="2" t="n">
        <v>0.002846935726702256</v>
      </c>
      <c r="J1058" s="40" t="inlineStr">
        <is>
          <t>coal mining - methane destruction</t>
        </is>
      </c>
    </row>
    <row r="1059" ht="15.75" customHeight="1" s="120">
      <c r="A1059" s="2" t="inlineStr">
        <is>
          <t>ENERGY</t>
        </is>
      </c>
      <c r="B1059" s="2" t="inlineStr">
        <is>
          <t>COL</t>
        </is>
      </c>
      <c r="C1059" s="2" t="n">
        <v>2015</v>
      </c>
      <c r="D1059" s="2" t="inlineStr">
        <is>
          <t>United States</t>
        </is>
      </c>
      <c r="E1059" s="2" t="inlineStr">
        <is>
          <t>USA</t>
        </is>
      </c>
      <c r="F1059" s="2" t="inlineStr">
        <is>
          <t>Degasification for power generation</t>
        </is>
      </c>
      <c r="G1059" s="2" t="n">
        <v>13</v>
      </c>
      <c r="H1059" s="2" t="n">
        <v>0.0579434018582106</v>
      </c>
      <c r="I1059" s="2" t="n">
        <v>0.06489661008119588</v>
      </c>
      <c r="J1059" s="40" t="inlineStr">
        <is>
          <t>coal mining - methane capture</t>
        </is>
      </c>
    </row>
    <row r="1060" ht="15.75" customHeight="1" s="120">
      <c r="A1060" s="2" t="inlineStr">
        <is>
          <t>ENERGY</t>
        </is>
      </c>
      <c r="B1060" s="2" t="inlineStr">
        <is>
          <t>COL</t>
        </is>
      </c>
      <c r="C1060" s="2" t="n">
        <v>2015</v>
      </c>
      <c r="D1060" s="2" t="inlineStr">
        <is>
          <t>United States</t>
        </is>
      </c>
      <c r="E1060" s="2" t="inlineStr">
        <is>
          <t>USA</t>
        </is>
      </c>
      <c r="F1060" s="2" t="inlineStr">
        <is>
          <t>Open Flare</t>
        </is>
      </c>
      <c r="G1060" s="2" t="n">
        <v>14</v>
      </c>
      <c r="H1060" s="2" t="n">
        <v>0.0022754743695259</v>
      </c>
      <c r="I1060" s="2" t="n">
        <v>0.002548531293869008</v>
      </c>
      <c r="J1060" s="40" t="inlineStr">
        <is>
          <t>coal mining - methane destruction</t>
        </is>
      </c>
    </row>
    <row r="1061" ht="15.75" customHeight="1" s="120">
      <c r="A1061" s="2" t="inlineStr">
        <is>
          <t>ENERGY</t>
        </is>
      </c>
      <c r="B1061" s="2" t="inlineStr">
        <is>
          <t>COL</t>
        </is>
      </c>
      <c r="C1061" s="2" t="n">
        <v>2015</v>
      </c>
      <c r="D1061" s="2" t="inlineStr">
        <is>
          <t>United States</t>
        </is>
      </c>
      <c r="E1061" s="2" t="inlineStr">
        <is>
          <t>USA</t>
        </is>
      </c>
      <c r="F1061" s="2" t="inlineStr">
        <is>
          <t>Degasification for power generation</t>
        </is>
      </c>
      <c r="G1061" s="2" t="n">
        <v>14</v>
      </c>
      <c r="H1061" s="2" t="n">
        <v>0.0275138821452856</v>
      </c>
      <c r="I1061" s="2" t="n">
        <v>0.03081554800271987</v>
      </c>
      <c r="J1061" s="40" t="inlineStr">
        <is>
          <t>coal mining - methane capture</t>
        </is>
      </c>
    </row>
    <row r="1062" ht="15.75" customHeight="1" s="120">
      <c r="A1062" s="2" t="inlineStr">
        <is>
          <t>ENERGY</t>
        </is>
      </c>
      <c r="B1062" s="2" t="inlineStr">
        <is>
          <t>COL</t>
        </is>
      </c>
      <c r="C1062" s="2" t="n">
        <v>2015</v>
      </c>
      <c r="D1062" s="2" t="inlineStr">
        <is>
          <t>United States</t>
        </is>
      </c>
      <c r="E1062" s="2" t="inlineStr">
        <is>
          <t>USA</t>
        </is>
      </c>
      <c r="F1062" s="2" t="inlineStr">
        <is>
          <t>On-site use in mine bioler</t>
        </is>
      </c>
      <c r="G1062" s="2" t="n">
        <v>14</v>
      </c>
      <c r="H1062" s="2" t="n">
        <v>0.0030161833856255</v>
      </c>
      <c r="I1062" s="2" t="n">
        <v>0.00337812539190056</v>
      </c>
      <c r="J1062" s="40" t="inlineStr">
        <is>
          <t>coal mining - methane capture</t>
        </is>
      </c>
    </row>
    <row r="1063" ht="15.75" customHeight="1" s="120">
      <c r="A1063" s="2" t="inlineStr">
        <is>
          <t>ENERGY</t>
        </is>
      </c>
      <c r="B1063" s="2" t="inlineStr">
        <is>
          <t>COL</t>
        </is>
      </c>
      <c r="C1063" s="2" t="n">
        <v>2015</v>
      </c>
      <c r="D1063" s="2" t="inlineStr">
        <is>
          <t>United States</t>
        </is>
      </c>
      <c r="E1063" s="2" t="inlineStr">
        <is>
          <t>USA</t>
        </is>
      </c>
      <c r="F1063" s="2" t="inlineStr">
        <is>
          <t>Degasification for power generation</t>
        </is>
      </c>
      <c r="G1063" s="2" t="n">
        <v>15</v>
      </c>
      <c r="H1063" s="2" t="n">
        <v>0.07912622019648551</v>
      </c>
      <c r="I1063" s="2" t="n">
        <v>0.08862136662006377</v>
      </c>
      <c r="J1063" s="40" t="inlineStr">
        <is>
          <t>coal mining - methane capture</t>
        </is>
      </c>
    </row>
    <row r="1064" ht="15.75" customHeight="1" s="120">
      <c r="A1064" s="2" t="inlineStr">
        <is>
          <t>ENERGY</t>
        </is>
      </c>
      <c r="B1064" s="2" t="inlineStr">
        <is>
          <t>COL</t>
        </is>
      </c>
      <c r="C1064" s="2" t="n">
        <v>2015</v>
      </c>
      <c r="D1064" s="2" t="inlineStr">
        <is>
          <t>United States</t>
        </is>
      </c>
      <c r="E1064" s="2" t="inlineStr">
        <is>
          <t>USA</t>
        </is>
      </c>
      <c r="F1064" s="2" t="inlineStr">
        <is>
          <t>Open Flare</t>
        </is>
      </c>
      <c r="G1064" s="2" t="n">
        <v>15</v>
      </c>
      <c r="H1064" s="2" t="n">
        <v>0.002160084201023</v>
      </c>
      <c r="I1064" s="2" t="n">
        <v>0.00241929430514576</v>
      </c>
      <c r="J1064" s="40" t="inlineStr">
        <is>
          <t>coal mining - methane destruction</t>
        </is>
      </c>
    </row>
    <row r="1065" ht="15.75" customHeight="1" s="120">
      <c r="A1065" s="2" t="inlineStr">
        <is>
          <t>ENERGY</t>
        </is>
      </c>
      <c r="B1065" s="2" t="inlineStr">
        <is>
          <t>COL</t>
        </is>
      </c>
      <c r="C1065" s="2" t="n">
        <v>2015</v>
      </c>
      <c r="D1065" s="2" t="inlineStr">
        <is>
          <t>United States</t>
        </is>
      </c>
      <c r="E1065" s="2" t="inlineStr">
        <is>
          <t>USA</t>
        </is>
      </c>
      <c r="F1065" s="2" t="inlineStr">
        <is>
          <t>On-site use in mine bioler</t>
        </is>
      </c>
      <c r="G1065" s="2" t="n">
        <v>15</v>
      </c>
      <c r="H1065" s="2" t="n">
        <v>0.0029082668479532</v>
      </c>
      <c r="I1065" s="2" t="n">
        <v>0.003257258869707584</v>
      </c>
      <c r="J1065" s="40" t="inlineStr">
        <is>
          <t>coal mining - methane capture</t>
        </is>
      </c>
    </row>
    <row r="1066" ht="15.75" customHeight="1" s="120">
      <c r="A1066" s="2" t="inlineStr">
        <is>
          <t>ENERGY</t>
        </is>
      </c>
      <c r="B1066" s="2" t="inlineStr">
        <is>
          <t>COL</t>
        </is>
      </c>
      <c r="C1066" s="2" t="n">
        <v>2015</v>
      </c>
      <c r="D1066" s="2" t="inlineStr">
        <is>
          <t>United States</t>
        </is>
      </c>
      <c r="E1066" s="2" t="inlineStr">
        <is>
          <t>USA</t>
        </is>
      </c>
      <c r="F1066" s="2" t="inlineStr">
        <is>
          <t>Stand Alone VAM</t>
        </is>
      </c>
      <c r="G1066" s="2" t="n">
        <v>15</v>
      </c>
      <c r="H1066" s="2" t="n">
        <v>0.0878172591328621</v>
      </c>
      <c r="I1066" s="2" t="n">
        <v>0.09835533022880556</v>
      </c>
      <c r="J1066" s="40" t="inlineStr">
        <is>
          <t>coal mining - methane destruction</t>
        </is>
      </c>
    </row>
    <row r="1067" ht="15.75" customHeight="1" s="120">
      <c r="A1067" s="2" t="inlineStr">
        <is>
          <t>ENERGY</t>
        </is>
      </c>
      <c r="B1067" s="2" t="inlineStr">
        <is>
          <t>COL</t>
        </is>
      </c>
      <c r="C1067" s="2" t="n">
        <v>2015</v>
      </c>
      <c r="D1067" s="2" t="inlineStr">
        <is>
          <t>United States</t>
        </is>
      </c>
      <c r="E1067" s="2" t="inlineStr">
        <is>
          <t>USA</t>
        </is>
      </c>
      <c r="F1067" s="2" t="inlineStr">
        <is>
          <t>On-site use in mine bioler</t>
        </is>
      </c>
      <c r="G1067" s="2" t="n">
        <v>16</v>
      </c>
      <c r="H1067" s="2" t="n">
        <v>0.0028559119673446</v>
      </c>
      <c r="I1067" s="2" t="n">
        <v>0.003198621403425952</v>
      </c>
      <c r="J1067" s="40" t="inlineStr">
        <is>
          <t>coal mining - methane capture</t>
        </is>
      </c>
    </row>
    <row r="1068" ht="15.75" customHeight="1" s="120">
      <c r="A1068" s="2" t="inlineStr">
        <is>
          <t>ENERGY</t>
        </is>
      </c>
      <c r="B1068" s="2" t="inlineStr">
        <is>
          <t>COL</t>
        </is>
      </c>
      <c r="C1068" s="2" t="n">
        <v>2015</v>
      </c>
      <c r="D1068" s="2" t="inlineStr">
        <is>
          <t>United States</t>
        </is>
      </c>
      <c r="E1068" s="2" t="inlineStr">
        <is>
          <t>USA</t>
        </is>
      </c>
      <c r="F1068" s="2" t="inlineStr">
        <is>
          <t>Open Flare</t>
        </is>
      </c>
      <c r="G1068" s="2" t="n">
        <v>16</v>
      </c>
      <c r="H1068" s="2" t="n">
        <v>0.0117760273860767</v>
      </c>
      <c r="I1068" s="2" t="n">
        <v>0.01318915067240591</v>
      </c>
      <c r="J1068" s="40" t="inlineStr">
        <is>
          <t>coal mining - methane destruction</t>
        </is>
      </c>
    </row>
    <row r="1069" ht="15.75" customHeight="1" s="120">
      <c r="A1069" s="2" t="inlineStr">
        <is>
          <t>ENERGY</t>
        </is>
      </c>
      <c r="B1069" s="2" t="inlineStr">
        <is>
          <t>COL</t>
        </is>
      </c>
      <c r="C1069" s="2" t="n">
        <v>2015</v>
      </c>
      <c r="D1069" s="2" t="inlineStr">
        <is>
          <t>United States</t>
        </is>
      </c>
      <c r="E1069" s="2" t="inlineStr">
        <is>
          <t>USA</t>
        </is>
      </c>
      <c r="F1069" s="2" t="inlineStr">
        <is>
          <t>Degasification for power generation</t>
        </is>
      </c>
      <c r="G1069" s="2" t="n">
        <v>16</v>
      </c>
      <c r="H1069" s="2" t="n">
        <v>0.051406417042017</v>
      </c>
      <c r="I1069" s="2" t="n">
        <v>0.05757518708705904</v>
      </c>
      <c r="J1069" s="40" t="inlineStr">
        <is>
          <t>coal mining - methane capture</t>
        </is>
      </c>
    </row>
    <row r="1070" ht="15.75" customHeight="1" s="120">
      <c r="A1070" s="2" t="inlineStr">
        <is>
          <t>ENERGY</t>
        </is>
      </c>
      <c r="B1070" s="2" t="inlineStr">
        <is>
          <t>COL</t>
        </is>
      </c>
      <c r="C1070" s="2" t="n">
        <v>2015</v>
      </c>
      <c r="D1070" s="2" t="inlineStr">
        <is>
          <t>United States</t>
        </is>
      </c>
      <c r="E1070" s="2" t="inlineStr">
        <is>
          <t>USA</t>
        </is>
      </c>
      <c r="F1070" s="2" t="inlineStr">
        <is>
          <t>Open Flare</t>
        </is>
      </c>
      <c r="G1070" s="2" t="n">
        <v>17</v>
      </c>
      <c r="H1070" s="2" t="n">
        <v>0.0075708298245445</v>
      </c>
      <c r="I1070" s="2" t="n">
        <v>0.008479329403489841</v>
      </c>
      <c r="J1070" s="40" t="inlineStr">
        <is>
          <t>coal mining - methane destruction</t>
        </is>
      </c>
    </row>
    <row r="1071" ht="15.75" customHeight="1" s="120">
      <c r="A1071" s="2" t="inlineStr">
        <is>
          <t>ENERGY</t>
        </is>
      </c>
      <c r="B1071" s="2" t="inlineStr">
        <is>
          <t>COL</t>
        </is>
      </c>
      <c r="C1071" s="2" t="n">
        <v>2015</v>
      </c>
      <c r="D1071" s="2" t="inlineStr">
        <is>
          <t>United States</t>
        </is>
      </c>
      <c r="E1071" s="2" t="inlineStr">
        <is>
          <t>USA</t>
        </is>
      </c>
      <c r="F1071" s="2" t="inlineStr">
        <is>
          <t>Degasification for power generation</t>
        </is>
      </c>
      <c r="G1071" s="2" t="n">
        <v>18</v>
      </c>
      <c r="H1071" s="2" t="n">
        <v>0.0239577833563089</v>
      </c>
      <c r="I1071" s="2" t="n">
        <v>0.02683271735906597</v>
      </c>
      <c r="J1071" s="40" t="inlineStr">
        <is>
          <t>coal mining - methane capture</t>
        </is>
      </c>
    </row>
    <row r="1072" ht="15.75" customHeight="1" s="120">
      <c r="A1072" s="2" t="inlineStr">
        <is>
          <t>ENERGY</t>
        </is>
      </c>
      <c r="B1072" s="2" t="inlineStr">
        <is>
          <t>COL</t>
        </is>
      </c>
      <c r="C1072" s="2" t="n">
        <v>2015</v>
      </c>
      <c r="D1072" s="2" t="inlineStr">
        <is>
          <t>United States</t>
        </is>
      </c>
      <c r="E1072" s="2" t="inlineStr">
        <is>
          <t>USA</t>
        </is>
      </c>
      <c r="F1072" s="2" t="inlineStr">
        <is>
          <t>Stand Alone VAM</t>
        </is>
      </c>
      <c r="G1072" s="2" t="n">
        <v>18</v>
      </c>
      <c r="H1072" s="2" t="n">
        <v>0.0278342962265015</v>
      </c>
      <c r="I1072" s="2" t="n">
        <v>0.03117441177368168</v>
      </c>
      <c r="J1072" s="40" t="inlineStr">
        <is>
          <t>coal mining - methane destruction</t>
        </is>
      </c>
    </row>
    <row r="1073" ht="15.75" customHeight="1" s="120">
      <c r="A1073" s="2" t="inlineStr">
        <is>
          <t>ENERGY</t>
        </is>
      </c>
      <c r="B1073" s="2" t="inlineStr">
        <is>
          <t>COL</t>
        </is>
      </c>
      <c r="C1073" s="2" t="n">
        <v>2015</v>
      </c>
      <c r="D1073" s="2" t="inlineStr">
        <is>
          <t>United States</t>
        </is>
      </c>
      <c r="E1073" s="2" t="inlineStr">
        <is>
          <t>USA</t>
        </is>
      </c>
      <c r="F1073" s="2" t="inlineStr">
        <is>
          <t>Open Flare</t>
        </is>
      </c>
      <c r="G1073" s="2" t="n">
        <v>18</v>
      </c>
      <c r="H1073" s="2" t="n">
        <v>0.0017608377384022</v>
      </c>
      <c r="I1073" s="2" t="n">
        <v>0.001972138267010464</v>
      </c>
      <c r="J1073" s="40" t="inlineStr">
        <is>
          <t>coal mining - methane destruction</t>
        </is>
      </c>
    </row>
    <row r="1074" ht="15.75" customHeight="1" s="120">
      <c r="A1074" s="2" t="inlineStr">
        <is>
          <t>ENERGY</t>
        </is>
      </c>
      <c r="B1074" s="2" t="inlineStr">
        <is>
          <t>COL</t>
        </is>
      </c>
      <c r="C1074" s="2" t="n">
        <v>2015</v>
      </c>
      <c r="D1074" s="2" t="inlineStr">
        <is>
          <t>United States</t>
        </is>
      </c>
      <c r="E1074" s="2" t="inlineStr">
        <is>
          <t>USA</t>
        </is>
      </c>
      <c r="F1074" s="2" t="inlineStr">
        <is>
          <t>On-site use in mine bioler</t>
        </is>
      </c>
      <c r="G1074" s="2" t="n">
        <v>19</v>
      </c>
      <c r="H1074" s="2" t="n">
        <v>0.0013309880159795</v>
      </c>
      <c r="I1074" s="2" t="n">
        <v>0.00149070657789704</v>
      </c>
      <c r="J1074" s="40" t="inlineStr">
        <is>
          <t>coal mining - methane capture</t>
        </is>
      </c>
    </row>
    <row r="1075" ht="15.75" customHeight="1" s="120">
      <c r="A1075" s="2" t="inlineStr">
        <is>
          <t>ENERGY</t>
        </is>
      </c>
      <c r="B1075" s="2" t="inlineStr">
        <is>
          <t>COL</t>
        </is>
      </c>
      <c r="C1075" s="2" t="n">
        <v>2015</v>
      </c>
      <c r="D1075" s="2" t="inlineStr">
        <is>
          <t>United States</t>
        </is>
      </c>
      <c r="E1075" s="2" t="inlineStr">
        <is>
          <t>USA</t>
        </is>
      </c>
      <c r="F1075" s="2" t="inlineStr">
        <is>
          <t>Degasification for power generation</t>
        </is>
      </c>
      <c r="G1075" s="2" t="n">
        <v>19</v>
      </c>
      <c r="H1075" s="2" t="n">
        <v>0.0918404012918472</v>
      </c>
      <c r="I1075" s="2" t="n">
        <v>0.1028612494468689</v>
      </c>
      <c r="J1075" s="40" t="inlineStr">
        <is>
          <t>coal mining - methane capture</t>
        </is>
      </c>
    </row>
    <row r="1076" ht="15.75" customHeight="1" s="120">
      <c r="A1076" s="2" t="inlineStr">
        <is>
          <t>ENERGY</t>
        </is>
      </c>
      <c r="B1076" s="2" t="inlineStr">
        <is>
          <t>COL</t>
        </is>
      </c>
      <c r="C1076" s="2" t="n">
        <v>2015</v>
      </c>
      <c r="D1076" s="2" t="inlineStr">
        <is>
          <t>United States</t>
        </is>
      </c>
      <c r="E1076" s="2" t="inlineStr">
        <is>
          <t>USA</t>
        </is>
      </c>
      <c r="F1076" s="2" t="inlineStr">
        <is>
          <t>Open Flare</t>
        </is>
      </c>
      <c r="G1076" s="2" t="n">
        <v>19</v>
      </c>
      <c r="H1076" s="2" t="n">
        <v>0.0033179696183652</v>
      </c>
      <c r="I1076" s="2" t="n">
        <v>0.003716125972569024</v>
      </c>
      <c r="J1076" s="40" t="inlineStr">
        <is>
          <t>coal mining - methane destruction</t>
        </is>
      </c>
    </row>
    <row r="1077" ht="15.75" customHeight="1" s="120">
      <c r="A1077" s="2" t="inlineStr">
        <is>
          <t>ENERGY</t>
        </is>
      </c>
      <c r="B1077" s="2" t="inlineStr">
        <is>
          <t>COL</t>
        </is>
      </c>
      <c r="C1077" s="2" t="n">
        <v>2015</v>
      </c>
      <c r="D1077" s="2" t="inlineStr">
        <is>
          <t>United States</t>
        </is>
      </c>
      <c r="E1077" s="2" t="inlineStr">
        <is>
          <t>USA</t>
        </is>
      </c>
      <c r="F1077" s="2" t="inlineStr">
        <is>
          <t>On-site use in mine bioler</t>
        </is>
      </c>
      <c r="G1077" s="2" t="n">
        <v>20</v>
      </c>
      <c r="H1077" s="2" t="n">
        <v>0.0038424250669777</v>
      </c>
      <c r="I1077" s="2" t="n">
        <v>0.004303516075015024</v>
      </c>
      <c r="J1077" s="40" t="inlineStr">
        <is>
          <t>coal mining - methane capture</t>
        </is>
      </c>
    </row>
    <row r="1078" ht="15.75" customHeight="1" s="120">
      <c r="A1078" s="2" t="inlineStr">
        <is>
          <t>ENERGY</t>
        </is>
      </c>
      <c r="B1078" s="2" t="inlineStr">
        <is>
          <t>COL</t>
        </is>
      </c>
      <c r="C1078" s="2" t="n">
        <v>2015</v>
      </c>
      <c r="D1078" s="2" t="inlineStr">
        <is>
          <t>United States</t>
        </is>
      </c>
      <c r="E1078" s="2" t="inlineStr">
        <is>
          <t>USA</t>
        </is>
      </c>
      <c r="F1078" s="2" t="inlineStr">
        <is>
          <t>Open Flare</t>
        </is>
      </c>
      <c r="G1078" s="2" t="n">
        <v>20</v>
      </c>
      <c r="H1078" s="2" t="n">
        <v>0.0032190779456869</v>
      </c>
      <c r="I1078" s="2" t="n">
        <v>0.003605367299169329</v>
      </c>
      <c r="J1078" s="40" t="inlineStr">
        <is>
          <t>coal mining - methane destruction</t>
        </is>
      </c>
    </row>
    <row r="1079" ht="15.75" customHeight="1" s="120">
      <c r="A1079" s="2" t="inlineStr">
        <is>
          <t>ENERGY</t>
        </is>
      </c>
      <c r="B1079" s="2" t="inlineStr">
        <is>
          <t>COL</t>
        </is>
      </c>
      <c r="C1079" s="2" t="n">
        <v>2015</v>
      </c>
      <c r="D1079" s="2" t="inlineStr">
        <is>
          <t>United States</t>
        </is>
      </c>
      <c r="E1079" s="2" t="inlineStr">
        <is>
          <t>USA</t>
        </is>
      </c>
      <c r="F1079" s="2" t="inlineStr">
        <is>
          <t>Stand Alone VAM</t>
        </is>
      </c>
      <c r="G1079" s="2" t="n">
        <v>20</v>
      </c>
      <c r="H1079" s="2" t="n">
        <v>0.0914290770888329</v>
      </c>
      <c r="I1079" s="2" t="n">
        <v>0.1024005663394928</v>
      </c>
      <c r="J1079" s="40" t="inlineStr">
        <is>
          <t>coal mining - methane destruction</t>
        </is>
      </c>
    </row>
    <row r="1080" ht="15.75" customHeight="1" s="120">
      <c r="A1080" s="2" t="inlineStr">
        <is>
          <t>ENERGY</t>
        </is>
      </c>
      <c r="B1080" s="2" t="inlineStr">
        <is>
          <t>COL</t>
        </is>
      </c>
      <c r="C1080" s="2" t="n">
        <v>2015</v>
      </c>
      <c r="D1080" s="2" t="inlineStr">
        <is>
          <t>United States</t>
        </is>
      </c>
      <c r="E1080" s="2" t="inlineStr">
        <is>
          <t>USA</t>
        </is>
      </c>
      <c r="F1080" s="2" t="inlineStr">
        <is>
          <t>On-site use in mine bioler</t>
        </is>
      </c>
      <c r="G1080" s="2" t="n">
        <v>21</v>
      </c>
      <c r="H1080" s="2" t="n">
        <v>0.0012598194880411</v>
      </c>
      <c r="I1080" s="2" t="n">
        <v>0.001410997826606032</v>
      </c>
      <c r="J1080" s="40" t="inlineStr">
        <is>
          <t>coal mining - methane capture</t>
        </is>
      </c>
    </row>
    <row r="1081" ht="15.75" customHeight="1" s="120">
      <c r="A1081" s="2" t="inlineStr">
        <is>
          <t>ENERGY</t>
        </is>
      </c>
      <c r="B1081" s="2" t="inlineStr">
        <is>
          <t>COL</t>
        </is>
      </c>
      <c r="C1081" s="2" t="n">
        <v>2015</v>
      </c>
      <c r="D1081" s="2" t="inlineStr">
        <is>
          <t>United States</t>
        </is>
      </c>
      <c r="E1081" s="2" t="inlineStr">
        <is>
          <t>USA</t>
        </is>
      </c>
      <c r="F1081" s="2" t="inlineStr">
        <is>
          <t>Open Flare</t>
        </is>
      </c>
      <c r="G1081" s="2" t="n">
        <v>21</v>
      </c>
      <c r="H1081" s="2" t="n">
        <v>0.0030161833856255</v>
      </c>
      <c r="I1081" s="2" t="n">
        <v>0.00337812539190056</v>
      </c>
      <c r="J1081" s="40" t="inlineStr">
        <is>
          <t>coal mining - methane destruction</t>
        </is>
      </c>
    </row>
    <row r="1082" ht="15.75" customHeight="1" s="120">
      <c r="A1082" s="2" t="inlineStr">
        <is>
          <t>ENERGY</t>
        </is>
      </c>
      <c r="B1082" s="2" t="inlineStr">
        <is>
          <t>COL</t>
        </is>
      </c>
      <c r="C1082" s="2" t="n">
        <v>2015</v>
      </c>
      <c r="D1082" s="2" t="inlineStr">
        <is>
          <t>United States</t>
        </is>
      </c>
      <c r="E1082" s="2" t="inlineStr">
        <is>
          <t>USA</t>
        </is>
      </c>
      <c r="F1082" s="2" t="inlineStr">
        <is>
          <t>Degasification for power generation</t>
        </is>
      </c>
      <c r="G1082" s="2" t="n">
        <v>21</v>
      </c>
      <c r="H1082" s="2" t="n">
        <v>0.0217236932367086</v>
      </c>
      <c r="I1082" s="2" t="n">
        <v>0.02433053642511364</v>
      </c>
      <c r="J1082" s="40" t="inlineStr">
        <is>
          <t>coal mining - methane capture</t>
        </is>
      </c>
    </row>
    <row r="1083" ht="15.75" customHeight="1" s="120">
      <c r="A1083" s="2" t="inlineStr">
        <is>
          <t>ENERGY</t>
        </is>
      </c>
      <c r="B1083" s="2" t="inlineStr">
        <is>
          <t>COL</t>
        </is>
      </c>
      <c r="C1083" s="2" t="n">
        <v>2015</v>
      </c>
      <c r="D1083" s="2" t="inlineStr">
        <is>
          <t>United States</t>
        </is>
      </c>
      <c r="E1083" s="2" t="inlineStr">
        <is>
          <t>USA</t>
        </is>
      </c>
      <c r="F1083" s="2" t="inlineStr">
        <is>
          <t>Degasification for power generation</t>
        </is>
      </c>
      <c r="G1083" s="2" t="n">
        <v>22</v>
      </c>
      <c r="H1083" s="2" t="n">
        <v>0.0210719630122185</v>
      </c>
      <c r="I1083" s="2" t="n">
        <v>0.02360059857368472</v>
      </c>
      <c r="J1083" s="40" t="inlineStr">
        <is>
          <t>coal mining - methane capture</t>
        </is>
      </c>
    </row>
    <row r="1084" ht="15.75" customHeight="1" s="120">
      <c r="A1084" s="2" t="inlineStr">
        <is>
          <t>ENERGY</t>
        </is>
      </c>
      <c r="B1084" s="2" t="inlineStr">
        <is>
          <t>COL</t>
        </is>
      </c>
      <c r="C1084" s="2" t="n">
        <v>2015</v>
      </c>
      <c r="D1084" s="2" t="inlineStr">
        <is>
          <t>United States</t>
        </is>
      </c>
      <c r="E1084" s="2" t="inlineStr">
        <is>
          <t>USA</t>
        </is>
      </c>
      <c r="F1084" s="2" t="inlineStr">
        <is>
          <t>Open Flare</t>
        </is>
      </c>
      <c r="G1084" s="2" t="n">
        <v>22</v>
      </c>
      <c r="H1084" s="2" t="n">
        <v>0.0057641788152978</v>
      </c>
      <c r="I1084" s="2" t="n">
        <v>0.006455880273133536</v>
      </c>
      <c r="J1084" s="40" t="inlineStr">
        <is>
          <t>coal mining - methane destruction</t>
        </is>
      </c>
    </row>
    <row r="1085" ht="15.75" customHeight="1" s="120">
      <c r="A1085" s="2" t="inlineStr">
        <is>
          <t>ENERGY</t>
        </is>
      </c>
      <c r="B1085" s="2" t="inlineStr">
        <is>
          <t>COL</t>
        </is>
      </c>
      <c r="C1085" s="2" t="n">
        <v>2015</v>
      </c>
      <c r="D1085" s="2" t="inlineStr">
        <is>
          <t>United States</t>
        </is>
      </c>
      <c r="E1085" s="2" t="inlineStr">
        <is>
          <t>USA</t>
        </is>
      </c>
      <c r="F1085" s="2" t="inlineStr">
        <is>
          <t>Degasification for power generation</t>
        </is>
      </c>
      <c r="G1085" s="2" t="n">
        <v>23</v>
      </c>
      <c r="H1085" s="2" t="n">
        <v>0.0204832199960947</v>
      </c>
      <c r="I1085" s="2" t="n">
        <v>0.02294120639562607</v>
      </c>
      <c r="J1085" s="40" t="inlineStr">
        <is>
          <t>coal mining - methane capture</t>
        </is>
      </c>
    </row>
    <row r="1086" ht="15.75" customHeight="1" s="120">
      <c r="A1086" s="2" t="inlineStr">
        <is>
          <t>ENERGY</t>
        </is>
      </c>
      <c r="B1086" s="2" t="inlineStr">
        <is>
          <t>COL</t>
        </is>
      </c>
      <c r="C1086" s="2" t="n">
        <v>2015</v>
      </c>
      <c r="D1086" s="2" t="inlineStr">
        <is>
          <t>United States</t>
        </is>
      </c>
      <c r="E1086" s="2" t="inlineStr">
        <is>
          <t>USA</t>
        </is>
      </c>
      <c r="F1086" s="2" t="inlineStr">
        <is>
          <t>On-site use in mine bioler</t>
        </is>
      </c>
      <c r="G1086" s="2" t="n">
        <v>23</v>
      </c>
      <c r="H1086" s="2" t="n">
        <v>0.0012068718206137</v>
      </c>
      <c r="I1086" s="2" t="n">
        <v>0.001351696439087344</v>
      </c>
      <c r="J1086" s="40" t="inlineStr">
        <is>
          <t>coal mining - methane capture</t>
        </is>
      </c>
    </row>
    <row r="1087" ht="15.75" customHeight="1" s="120">
      <c r="A1087" s="2" t="inlineStr">
        <is>
          <t>ENERGY</t>
        </is>
      </c>
      <c r="B1087" s="2" t="inlineStr">
        <is>
          <t>COL</t>
        </is>
      </c>
      <c r="C1087" s="2" t="n">
        <v>2015</v>
      </c>
      <c r="D1087" s="2" t="inlineStr">
        <is>
          <t>United States</t>
        </is>
      </c>
      <c r="E1087" s="2" t="inlineStr">
        <is>
          <t>USA</t>
        </is>
      </c>
      <c r="F1087" s="2" t="inlineStr">
        <is>
          <t>Open Flare</t>
        </is>
      </c>
      <c r="G1087" s="2" t="n">
        <v>24</v>
      </c>
      <c r="H1087" s="2" t="n">
        <v>0.0039003968704492</v>
      </c>
      <c r="I1087" s="2" t="n">
        <v>0.004368444494903105</v>
      </c>
      <c r="J1087" s="40" t="inlineStr">
        <is>
          <t>coal mining - methane destruction</t>
        </is>
      </c>
    </row>
    <row r="1088" ht="15.75" customHeight="1" s="120">
      <c r="A1088" s="2" t="inlineStr">
        <is>
          <t>ENERGY</t>
        </is>
      </c>
      <c r="B1088" s="2" t="inlineStr">
        <is>
          <t>COL</t>
        </is>
      </c>
      <c r="C1088" s="2" t="n">
        <v>2015</v>
      </c>
      <c r="D1088" s="2" t="inlineStr">
        <is>
          <t>United States</t>
        </is>
      </c>
      <c r="E1088" s="2" t="inlineStr">
        <is>
          <t>USA</t>
        </is>
      </c>
      <c r="F1088" s="2" t="inlineStr">
        <is>
          <t>Degasification for power generation</t>
        </is>
      </c>
      <c r="G1088" s="2" t="n">
        <v>24</v>
      </c>
      <c r="H1088" s="2" t="n">
        <v>0.0200416389852762</v>
      </c>
      <c r="I1088" s="2" t="n">
        <v>0.02244663566350935</v>
      </c>
      <c r="J1088" s="40" t="inlineStr">
        <is>
          <t>coal mining - methane capture</t>
        </is>
      </c>
    </row>
    <row r="1089" ht="15.75" customHeight="1" s="120">
      <c r="A1089" s="2" t="inlineStr">
        <is>
          <t>ENERGY</t>
        </is>
      </c>
      <c r="B1089" s="2" t="inlineStr">
        <is>
          <t>COL</t>
        </is>
      </c>
      <c r="C1089" s="2" t="n">
        <v>2015</v>
      </c>
      <c r="D1089" s="2" t="inlineStr">
        <is>
          <t>United States</t>
        </is>
      </c>
      <c r="E1089" s="2" t="inlineStr">
        <is>
          <t>USA</t>
        </is>
      </c>
      <c r="F1089" s="2" t="inlineStr">
        <is>
          <t>Open Flare</t>
        </is>
      </c>
      <c r="G1089" s="2" t="n">
        <v>25</v>
      </c>
      <c r="H1089" s="2" t="n">
        <v>0.0025328357005492</v>
      </c>
      <c r="I1089" s="2" t="n">
        <v>0.002836775984615104</v>
      </c>
      <c r="J1089" s="40" t="inlineStr">
        <is>
          <t>coal mining - methane destruction</t>
        </is>
      </c>
    </row>
    <row r="1090" ht="15.75" customHeight="1" s="120">
      <c r="A1090" s="2" t="inlineStr">
        <is>
          <t>ENERGY</t>
        </is>
      </c>
      <c r="B1090" s="2" t="inlineStr">
        <is>
          <t>COL</t>
        </is>
      </c>
      <c r="C1090" s="2" t="n">
        <v>2015</v>
      </c>
      <c r="D1090" s="2" t="inlineStr">
        <is>
          <t>United States</t>
        </is>
      </c>
      <c r="E1090" s="2" t="inlineStr">
        <is>
          <t>USA</t>
        </is>
      </c>
      <c r="F1090" s="2" t="inlineStr">
        <is>
          <t>Degasification for power generation</t>
        </is>
      </c>
      <c r="G1090" s="2" t="n">
        <v>25</v>
      </c>
      <c r="H1090" s="2" t="n">
        <v>0.0194112677127123</v>
      </c>
      <c r="I1090" s="2" t="n">
        <v>0.02174061983823778</v>
      </c>
      <c r="J1090" s="40" t="inlineStr">
        <is>
          <t>coal mining - methane capture</t>
        </is>
      </c>
    </row>
    <row r="1091" ht="15.75" customHeight="1" s="120">
      <c r="A1091" s="2" t="inlineStr">
        <is>
          <t>ENERGY</t>
        </is>
      </c>
      <c r="B1091" s="2" t="inlineStr">
        <is>
          <t>COL</t>
        </is>
      </c>
      <c r="C1091" s="2" t="n">
        <v>2015</v>
      </c>
      <c r="D1091" s="2" t="inlineStr">
        <is>
          <t>United States</t>
        </is>
      </c>
      <c r="E1091" s="2" t="inlineStr">
        <is>
          <t>USA</t>
        </is>
      </c>
      <c r="F1091" s="2" t="inlineStr">
        <is>
          <t>On-site use in mine bioler</t>
        </is>
      </c>
      <c r="G1091" s="2" t="n">
        <v>25</v>
      </c>
      <c r="H1091" s="2" t="n">
        <v>0.0011706646764651</v>
      </c>
      <c r="I1091" s="2" t="n">
        <v>0.001311144437640912</v>
      </c>
      <c r="J1091" s="40" t="inlineStr">
        <is>
          <t>coal mining - methane capture</t>
        </is>
      </c>
    </row>
    <row r="1092" ht="15.75" customHeight="1" s="120">
      <c r="A1092" s="2" t="inlineStr">
        <is>
          <t>ENERGY</t>
        </is>
      </c>
      <c r="B1092" s="2" t="inlineStr">
        <is>
          <t>COL</t>
        </is>
      </c>
      <c r="C1092" s="2" t="n">
        <v>2015</v>
      </c>
      <c r="D1092" s="2" t="inlineStr">
        <is>
          <t>United States</t>
        </is>
      </c>
      <c r="E1092" s="2" t="inlineStr">
        <is>
          <t>USA</t>
        </is>
      </c>
      <c r="F1092" s="2" t="inlineStr">
        <is>
          <t>On-site use in mine bioler</t>
        </is>
      </c>
      <c r="G1092" s="2" t="n">
        <v>26</v>
      </c>
      <c r="H1092" s="2" t="n">
        <v>0.0011379566276446</v>
      </c>
      <c r="I1092" s="2" t="n">
        <v>0.001274511422961952</v>
      </c>
      <c r="J1092" s="40" t="inlineStr">
        <is>
          <t>coal mining - methane capture</t>
        </is>
      </c>
    </row>
    <row r="1093" ht="15.75" customHeight="1" s="120">
      <c r="A1093" s="2" t="inlineStr">
        <is>
          <t>ENERGY</t>
        </is>
      </c>
      <c r="B1093" s="2" t="inlineStr">
        <is>
          <t>COL</t>
        </is>
      </c>
      <c r="C1093" s="2" t="n">
        <v>2015</v>
      </c>
      <c r="D1093" s="2" t="inlineStr">
        <is>
          <t>United States</t>
        </is>
      </c>
      <c r="E1093" s="2" t="inlineStr">
        <is>
          <t>USA</t>
        </is>
      </c>
      <c r="F1093" s="2" t="inlineStr">
        <is>
          <t>Open Flare</t>
        </is>
      </c>
      <c r="G1093" s="2" t="n">
        <v>26</v>
      </c>
      <c r="H1093" s="2" t="n">
        <v>0.0012068718206137</v>
      </c>
      <c r="I1093" s="2" t="n">
        <v>0.001351696439087344</v>
      </c>
      <c r="J1093" s="40" t="inlineStr">
        <is>
          <t>coal mining - methane destruction</t>
        </is>
      </c>
    </row>
    <row r="1094" ht="15.75" customHeight="1" s="120">
      <c r="A1094" s="2" t="inlineStr">
        <is>
          <t>ENERGY</t>
        </is>
      </c>
      <c r="B1094" s="2" t="inlineStr">
        <is>
          <t>COL</t>
        </is>
      </c>
      <c r="C1094" s="2" t="n">
        <v>2015</v>
      </c>
      <c r="D1094" s="2" t="inlineStr">
        <is>
          <t>United States</t>
        </is>
      </c>
      <c r="E1094" s="2" t="inlineStr">
        <is>
          <t>USA</t>
        </is>
      </c>
      <c r="F1094" s="2" t="inlineStr">
        <is>
          <t>Degasification for power generation</t>
        </is>
      </c>
      <c r="G1094" s="2" t="n">
        <v>26</v>
      </c>
      <c r="H1094" s="2" t="n">
        <v>0.0186783708631992</v>
      </c>
      <c r="I1094" s="2" t="n">
        <v>0.02091977536678311</v>
      </c>
      <c r="J1094" s="40" t="inlineStr">
        <is>
          <t>coal mining - methane capture</t>
        </is>
      </c>
    </row>
    <row r="1095" ht="15.75" customHeight="1" s="120">
      <c r="A1095" s="2" t="inlineStr">
        <is>
          <t>ENERGY</t>
        </is>
      </c>
      <c r="B1095" s="2" t="inlineStr">
        <is>
          <t>COL</t>
        </is>
      </c>
      <c r="C1095" s="2" t="n">
        <v>2015</v>
      </c>
      <c r="D1095" s="2" t="inlineStr">
        <is>
          <t>United States</t>
        </is>
      </c>
      <c r="E1095" s="2" t="inlineStr">
        <is>
          <t>USA</t>
        </is>
      </c>
      <c r="F1095" s="2" t="inlineStr">
        <is>
          <t>Open Flare</t>
        </is>
      </c>
      <c r="G1095" s="2" t="n">
        <v>27</v>
      </c>
      <c r="H1095" s="2" t="n">
        <v>0.0023086213041097</v>
      </c>
      <c r="I1095" s="2" t="n">
        <v>0.002585655860602864</v>
      </c>
      <c r="J1095" s="40" t="inlineStr">
        <is>
          <t>coal mining - methane destruction</t>
        </is>
      </c>
    </row>
    <row r="1096" ht="15.75" customHeight="1" s="120">
      <c r="A1096" s="2" t="inlineStr">
        <is>
          <t>ENERGY</t>
        </is>
      </c>
      <c r="B1096" s="2" t="inlineStr">
        <is>
          <t>COL</t>
        </is>
      </c>
      <c r="C1096" s="2" t="n">
        <v>2015</v>
      </c>
      <c r="D1096" s="2" t="inlineStr">
        <is>
          <t>United States</t>
        </is>
      </c>
      <c r="E1096" s="2" t="inlineStr">
        <is>
          <t>USA</t>
        </is>
      </c>
      <c r="F1096" s="2" t="inlineStr">
        <is>
          <t>Degasification for power generation</t>
        </is>
      </c>
      <c r="G1096" s="2" t="n">
        <v>27</v>
      </c>
      <c r="H1096" s="2" t="n">
        <v>0.0366987008601427</v>
      </c>
      <c r="I1096" s="2" t="n">
        <v>0.04110254496335983</v>
      </c>
      <c r="J1096" s="40" t="inlineStr">
        <is>
          <t>coal mining - methane capture</t>
        </is>
      </c>
    </row>
    <row r="1097" ht="15.75" customHeight="1" s="120">
      <c r="A1097" s="2" t="inlineStr">
        <is>
          <t>ENERGY</t>
        </is>
      </c>
      <c r="B1097" s="2" t="inlineStr">
        <is>
          <t>COL</t>
        </is>
      </c>
      <c r="C1097" s="2" t="n">
        <v>2015</v>
      </c>
      <c r="D1097" s="2" t="inlineStr">
        <is>
          <t>United States</t>
        </is>
      </c>
      <c r="E1097" s="2" t="inlineStr">
        <is>
          <t>USA</t>
        </is>
      </c>
      <c r="F1097" s="2" t="inlineStr">
        <is>
          <t>On-site use in mine bioler</t>
        </is>
      </c>
      <c r="G1097" s="2" t="n">
        <v>28</v>
      </c>
      <c r="H1097" s="2" t="n">
        <v>0.001113424426876</v>
      </c>
      <c r="I1097" s="2" t="n">
        <v>0.00124703535810112</v>
      </c>
      <c r="J1097" s="40" t="inlineStr">
        <is>
          <t>coal mining - methane capture</t>
        </is>
      </c>
    </row>
    <row r="1098" ht="15.75" customHeight="1" s="120">
      <c r="A1098" s="2" t="inlineStr">
        <is>
          <t>ENERGY</t>
        </is>
      </c>
      <c r="B1098" s="2" t="inlineStr">
        <is>
          <t>COL</t>
        </is>
      </c>
      <c r="C1098" s="2" t="n">
        <v>2015</v>
      </c>
      <c r="D1098" s="2" t="inlineStr">
        <is>
          <t>United States</t>
        </is>
      </c>
      <c r="E1098" s="2" t="inlineStr">
        <is>
          <t>USA</t>
        </is>
      </c>
      <c r="F1098" s="2" t="inlineStr">
        <is>
          <t>Open Flare</t>
        </is>
      </c>
      <c r="G1098" s="2" t="n">
        <v>28</v>
      </c>
      <c r="H1098" s="2" t="n">
        <v>0.001113424426876</v>
      </c>
      <c r="I1098" s="2" t="n">
        <v>0.00124703535810112</v>
      </c>
      <c r="J1098" s="40" t="inlineStr">
        <is>
          <t>coal mining - methane destruction</t>
        </is>
      </c>
    </row>
    <row r="1099" ht="15.75" customHeight="1" s="120">
      <c r="A1099" s="2" t="inlineStr">
        <is>
          <t>ENERGY</t>
        </is>
      </c>
      <c r="B1099" s="2" t="inlineStr">
        <is>
          <t>COL</t>
        </is>
      </c>
      <c r="C1099" s="2" t="n">
        <v>2015</v>
      </c>
      <c r="D1099" s="2" t="inlineStr">
        <is>
          <t>United States</t>
        </is>
      </c>
      <c r="E1099" s="2" t="inlineStr">
        <is>
          <t>USA</t>
        </is>
      </c>
      <c r="F1099" s="2" t="inlineStr">
        <is>
          <t>Degasification for power generation</t>
        </is>
      </c>
      <c r="G1099" s="2" t="n">
        <v>28</v>
      </c>
      <c r="H1099" s="2" t="n">
        <v>0.0179044269025326</v>
      </c>
      <c r="I1099" s="2" t="n">
        <v>0.02005295813083651</v>
      </c>
      <c r="J1099" s="40" t="inlineStr">
        <is>
          <t>coal mining - methane capture</t>
        </is>
      </c>
    </row>
    <row r="1100" ht="15.75" customHeight="1" s="120">
      <c r="A1100" s="2" t="inlineStr">
        <is>
          <t>ENERGY</t>
        </is>
      </c>
      <c r="B1100" s="2" t="inlineStr">
        <is>
          <t>COL</t>
        </is>
      </c>
      <c r="C1100" s="2" t="n">
        <v>2015</v>
      </c>
      <c r="D1100" s="2" t="inlineStr">
        <is>
          <t>United States</t>
        </is>
      </c>
      <c r="E1100" s="2" t="inlineStr">
        <is>
          <t>USA</t>
        </is>
      </c>
      <c r="F1100" s="2" t="inlineStr">
        <is>
          <t>Open Flare</t>
        </is>
      </c>
      <c r="G1100" s="2" t="n">
        <v>29</v>
      </c>
      <c r="H1100" s="2" t="n">
        <v>0.0010784037876874</v>
      </c>
      <c r="I1100" s="2" t="n">
        <v>0.001207812242209888</v>
      </c>
      <c r="J1100" s="40" t="inlineStr">
        <is>
          <t>coal mining - methane destruction</t>
        </is>
      </c>
    </row>
    <row r="1101" ht="15.75" customHeight="1" s="120">
      <c r="A1101" s="2" t="inlineStr">
        <is>
          <t>ENERGY</t>
        </is>
      </c>
      <c r="B1101" s="2" t="inlineStr">
        <is>
          <t>COL</t>
        </is>
      </c>
      <c r="C1101" s="2" t="n">
        <v>2015</v>
      </c>
      <c r="D1101" s="2" t="inlineStr">
        <is>
          <t>United States</t>
        </is>
      </c>
      <c r="E1101" s="2" t="inlineStr">
        <is>
          <t>USA</t>
        </is>
      </c>
      <c r="F1101" s="2" t="inlineStr">
        <is>
          <t>Degasification for power generation</t>
        </is>
      </c>
      <c r="G1101" s="2" t="n">
        <v>29</v>
      </c>
      <c r="H1101" s="2" t="n">
        <v>0.017503971233964</v>
      </c>
      <c r="I1101" s="2" t="n">
        <v>0.01960444778203968</v>
      </c>
      <c r="J1101" s="40" t="inlineStr">
        <is>
          <t>coal mining - methane capture</t>
        </is>
      </c>
    </row>
    <row r="1102" ht="15.75" customHeight="1" s="120">
      <c r="A1102" s="2" t="inlineStr">
        <is>
          <t>ENERGY</t>
        </is>
      </c>
      <c r="B1102" s="2" t="inlineStr">
        <is>
          <t>COL</t>
        </is>
      </c>
      <c r="C1102" s="2" t="n">
        <v>2015</v>
      </c>
      <c r="D1102" s="2" t="inlineStr">
        <is>
          <t>United States</t>
        </is>
      </c>
      <c r="E1102" s="2" t="inlineStr">
        <is>
          <t>USA</t>
        </is>
      </c>
      <c r="F1102" s="2" t="inlineStr">
        <is>
          <t>On-site use in mine bioler</t>
        </is>
      </c>
      <c r="G1102" s="2" t="n">
        <v>30</v>
      </c>
      <c r="H1102" s="2" t="n">
        <v>0.0010784037876874</v>
      </c>
      <c r="I1102" s="2" t="n">
        <v>0.001207812242209888</v>
      </c>
      <c r="J1102" s="40" t="inlineStr">
        <is>
          <t>coal mining - methane capture</t>
        </is>
      </c>
    </row>
    <row r="1103" ht="15.75" customHeight="1" s="120">
      <c r="A1103" s="2" t="inlineStr">
        <is>
          <t>ENERGY</t>
        </is>
      </c>
      <c r="B1103" s="2" t="inlineStr">
        <is>
          <t>COL</t>
        </is>
      </c>
      <c r="C1103" s="2" t="n">
        <v>2015</v>
      </c>
      <c r="D1103" s="2" t="inlineStr">
        <is>
          <t>United States</t>
        </is>
      </c>
      <c r="E1103" s="2" t="inlineStr">
        <is>
          <t>USA</t>
        </is>
      </c>
      <c r="F1103" s="2" t="inlineStr">
        <is>
          <t>Open Flare</t>
        </is>
      </c>
      <c r="G1103" s="2" t="n">
        <v>30</v>
      </c>
      <c r="H1103" s="2" t="n">
        <v>0.0020598291885108</v>
      </c>
      <c r="I1103" s="2" t="n">
        <v>0.002307008691132096</v>
      </c>
      <c r="J1103" s="40" t="inlineStr">
        <is>
          <t>coal mining - methane destruction</t>
        </is>
      </c>
    </row>
    <row r="1104" ht="15.75" customHeight="1" s="120">
      <c r="A1104" s="2" t="inlineStr">
        <is>
          <t>ENERGY</t>
        </is>
      </c>
      <c r="B1104" s="2" t="inlineStr">
        <is>
          <t>COL</t>
        </is>
      </c>
      <c r="C1104" s="2" t="n">
        <v>2015</v>
      </c>
      <c r="D1104" s="2" t="inlineStr">
        <is>
          <t>United States</t>
        </is>
      </c>
      <c r="E1104" s="2" t="inlineStr">
        <is>
          <t>USA</t>
        </is>
      </c>
      <c r="F1104" s="2" t="inlineStr">
        <is>
          <t>Open Flare</t>
        </is>
      </c>
      <c r="G1104" s="2" t="n">
        <v>31</v>
      </c>
      <c r="H1104" s="2" t="n">
        <v>0.0020113652572036</v>
      </c>
      <c r="I1104" s="2" t="n">
        <v>0.002252729088068032</v>
      </c>
      <c r="J1104" s="40" t="inlineStr">
        <is>
          <t>coal mining - methane destruction</t>
        </is>
      </c>
    </row>
    <row r="1105" ht="15.75" customHeight="1" s="120">
      <c r="A1105" s="2" t="inlineStr">
        <is>
          <t>ENERGY</t>
        </is>
      </c>
      <c r="B1105" s="2" t="inlineStr">
        <is>
          <t>COL</t>
        </is>
      </c>
      <c r="C1105" s="2" t="n">
        <v>2015</v>
      </c>
      <c r="D1105" s="2" t="inlineStr">
        <is>
          <t>United States</t>
        </is>
      </c>
      <c r="E1105" s="2" t="inlineStr">
        <is>
          <t>USA</t>
        </is>
      </c>
      <c r="F1105" s="2" t="inlineStr">
        <is>
          <t>On-site use in coal drying</t>
        </is>
      </c>
      <c r="G1105" s="2" t="n">
        <v>31</v>
      </c>
      <c r="H1105" s="2" t="n">
        <v>0.0010376872960478</v>
      </c>
      <c r="I1105" s="2" t="n">
        <v>0.001162209771573536</v>
      </c>
      <c r="J1105" s="40" t="inlineStr">
        <is>
          <t>coal mining - methane capture</t>
        </is>
      </c>
    </row>
    <row r="1106" ht="15.75" customHeight="1" s="120">
      <c r="A1106" s="2" t="inlineStr">
        <is>
          <t>ENERGY</t>
        </is>
      </c>
      <c r="B1106" s="2" t="inlineStr">
        <is>
          <t>COL</t>
        </is>
      </c>
      <c r="C1106" s="2" t="n">
        <v>2015</v>
      </c>
      <c r="D1106" s="2" t="inlineStr">
        <is>
          <t>United States</t>
        </is>
      </c>
      <c r="E1106" s="2" t="inlineStr">
        <is>
          <t>USA</t>
        </is>
      </c>
      <c r="F1106" s="2" t="inlineStr">
        <is>
          <t>On-site use in mine bioler</t>
        </is>
      </c>
      <c r="G1106" s="2" t="n">
        <v>31</v>
      </c>
      <c r="H1106" s="2" t="n">
        <v>0.0010376872960478</v>
      </c>
      <c r="I1106" s="2" t="n">
        <v>0.001162209771573536</v>
      </c>
      <c r="J1106" s="40" t="inlineStr">
        <is>
          <t>coal mining - methane capture</t>
        </is>
      </c>
    </row>
    <row r="1107" ht="15.75" customHeight="1" s="120">
      <c r="A1107" s="2" t="inlineStr">
        <is>
          <t>ENERGY</t>
        </is>
      </c>
      <c r="B1107" s="2" t="inlineStr">
        <is>
          <t>COL</t>
        </is>
      </c>
      <c r="C1107" s="2" t="n">
        <v>2015</v>
      </c>
      <c r="D1107" s="2" t="inlineStr">
        <is>
          <t>United States</t>
        </is>
      </c>
      <c r="E1107" s="2" t="inlineStr">
        <is>
          <t>USA</t>
        </is>
      </c>
      <c r="F1107" s="2" t="inlineStr">
        <is>
          <t>On-site use in coal drying</t>
        </is>
      </c>
      <c r="G1107" s="2" t="n">
        <v>32</v>
      </c>
      <c r="H1107" s="2" t="n">
        <v>0.0020388166885823</v>
      </c>
      <c r="I1107" s="2" t="n">
        <v>0.002283474691212176</v>
      </c>
      <c r="J1107" s="40" t="inlineStr">
        <is>
          <t>coal mining - methane capture</t>
        </is>
      </c>
    </row>
    <row r="1108" ht="15.75" customHeight="1" s="120">
      <c r="A1108" s="2" t="inlineStr">
        <is>
          <t>ENERGY</t>
        </is>
      </c>
      <c r="B1108" s="2" t="inlineStr">
        <is>
          <t>COL</t>
        </is>
      </c>
      <c r="C1108" s="2" t="n">
        <v>2015</v>
      </c>
      <c r="D1108" s="2" t="inlineStr">
        <is>
          <t>United States</t>
        </is>
      </c>
      <c r="E1108" s="2" t="inlineStr">
        <is>
          <t>USA</t>
        </is>
      </c>
      <c r="F1108" s="2" t="inlineStr">
        <is>
          <t>On-site use in mine bioler</t>
        </is>
      </c>
      <c r="G1108" s="2" t="n">
        <v>32</v>
      </c>
      <c r="H1108" s="2" t="n">
        <v>0.0020388166885823</v>
      </c>
      <c r="I1108" s="2" t="n">
        <v>0.002283474691212176</v>
      </c>
      <c r="J1108" s="40" t="inlineStr">
        <is>
          <t>coal mining - methane capture</t>
        </is>
      </c>
    </row>
    <row r="1109" ht="15.75" customHeight="1" s="120">
      <c r="A1109" s="2" t="inlineStr">
        <is>
          <t>ENERGY</t>
        </is>
      </c>
      <c r="B1109" s="2" t="inlineStr">
        <is>
          <t>COL</t>
        </is>
      </c>
      <c r="C1109" s="2" t="n">
        <v>2015</v>
      </c>
      <c r="D1109" s="2" t="inlineStr">
        <is>
          <t>United States</t>
        </is>
      </c>
      <c r="E1109" s="2" t="inlineStr">
        <is>
          <t>USA</t>
        </is>
      </c>
      <c r="F1109" s="2" t="inlineStr">
        <is>
          <t>Open Flare</t>
        </is>
      </c>
      <c r="G1109" s="2" t="n">
        <v>32</v>
      </c>
      <c r="H1109" s="2" t="n">
        <v>0.0009724427945912</v>
      </c>
      <c r="I1109" s="2" t="n">
        <v>0.001089135929942144</v>
      </c>
      <c r="J1109" s="40" t="inlineStr">
        <is>
          <t>coal mining - methane destruction</t>
        </is>
      </c>
    </row>
    <row r="1110" ht="15.75" customHeight="1" s="120">
      <c r="A1110" s="2" t="inlineStr">
        <is>
          <t>ENERGY</t>
        </is>
      </c>
      <c r="B1110" s="2" t="inlineStr">
        <is>
          <t>COL</t>
        </is>
      </c>
      <c r="C1110" s="2" t="n">
        <v>2015</v>
      </c>
      <c r="D1110" s="2" t="inlineStr">
        <is>
          <t>United States</t>
        </is>
      </c>
      <c r="E1110" s="2" t="inlineStr">
        <is>
          <t>USA</t>
        </is>
      </c>
      <c r="F1110" s="2" t="inlineStr">
        <is>
          <t>On-site use in coal drying</t>
        </is>
      </c>
      <c r="G1110" s="2" t="n">
        <v>33</v>
      </c>
      <c r="H1110" s="2" t="n">
        <v>0.0009946904610842</v>
      </c>
      <c r="I1110" s="2" t="n">
        <v>0.001114053316414304</v>
      </c>
      <c r="J1110" s="40" t="inlineStr">
        <is>
          <t>coal mining - methane capture</t>
        </is>
      </c>
    </row>
    <row r="1111" ht="15.75" customHeight="1" s="120">
      <c r="A1111" s="2" t="inlineStr">
        <is>
          <t>ENERGY</t>
        </is>
      </c>
      <c r="B1111" s="2" t="inlineStr">
        <is>
          <t>COL</t>
        </is>
      </c>
      <c r="C1111" s="2" t="n">
        <v>2015</v>
      </c>
      <c r="D1111" s="2" t="inlineStr">
        <is>
          <t>United States</t>
        </is>
      </c>
      <c r="E1111" s="2" t="inlineStr">
        <is>
          <t>USA</t>
        </is>
      </c>
      <c r="F1111" s="2" t="inlineStr">
        <is>
          <t>On-site use in mine bioler</t>
        </is>
      </c>
      <c r="G1111" s="2" t="n">
        <v>33</v>
      </c>
      <c r="H1111" s="2" t="n">
        <v>0.0009946904610842</v>
      </c>
      <c r="I1111" s="2" t="n">
        <v>0.001114053316414304</v>
      </c>
      <c r="J1111" s="40" t="inlineStr">
        <is>
          <t>coal mining - methane capture</t>
        </is>
      </c>
    </row>
    <row r="1112" ht="15.75" customHeight="1" s="120">
      <c r="A1112" s="2" t="inlineStr">
        <is>
          <t>ENERGY</t>
        </is>
      </c>
      <c r="B1112" s="2" t="inlineStr">
        <is>
          <t>COL</t>
        </is>
      </c>
      <c r="C1112" s="2" t="n">
        <v>2015</v>
      </c>
      <c r="D1112" s="2" t="inlineStr">
        <is>
          <t>United States</t>
        </is>
      </c>
      <c r="E1112" s="2" t="inlineStr">
        <is>
          <t>USA</t>
        </is>
      </c>
      <c r="F1112" s="2" t="inlineStr">
        <is>
          <t>On-site use in coal drying</t>
        </is>
      </c>
      <c r="G1112" s="2" t="n">
        <v>34</v>
      </c>
      <c r="H1112" s="2" t="n">
        <v>0.0009724427945912</v>
      </c>
      <c r="I1112" s="2" t="n">
        <v>0.001089135929942144</v>
      </c>
      <c r="J1112" s="40" t="inlineStr">
        <is>
          <t>coal mining - methane capture</t>
        </is>
      </c>
    </row>
    <row r="1113" ht="15.75" customHeight="1" s="120">
      <c r="A1113" s="2" t="inlineStr">
        <is>
          <t>ENERGY</t>
        </is>
      </c>
      <c r="B1113" s="2" t="inlineStr">
        <is>
          <t>COL</t>
        </is>
      </c>
      <c r="C1113" s="2" t="n">
        <v>2015</v>
      </c>
      <c r="D1113" s="2" t="inlineStr">
        <is>
          <t>United States</t>
        </is>
      </c>
      <c r="E1113" s="2" t="inlineStr">
        <is>
          <t>USA</t>
        </is>
      </c>
      <c r="F1113" s="2" t="inlineStr">
        <is>
          <t>On-site use in mine bioler</t>
        </is>
      </c>
      <c r="G1113" s="2" t="n">
        <v>34</v>
      </c>
      <c r="H1113" s="2" t="n">
        <v>0.0009724427945912</v>
      </c>
      <c r="I1113" s="2" t="n">
        <v>0.001089135929942144</v>
      </c>
      <c r="J1113" s="40" t="inlineStr">
        <is>
          <t>coal mining - methane capture</t>
        </is>
      </c>
    </row>
    <row r="1114" ht="15.75" customHeight="1" s="120">
      <c r="A1114" s="2" t="inlineStr">
        <is>
          <t>ENERGY</t>
        </is>
      </c>
      <c r="B1114" s="2" t="inlineStr">
        <is>
          <t>COL</t>
        </is>
      </c>
      <c r="C1114" s="2" t="n">
        <v>2015</v>
      </c>
      <c r="D1114" s="2" t="inlineStr">
        <is>
          <t>United States</t>
        </is>
      </c>
      <c r="E1114" s="2" t="inlineStr">
        <is>
          <t>USA</t>
        </is>
      </c>
      <c r="F1114" s="2" t="inlineStr">
        <is>
          <t>Degasification for power generation</t>
        </is>
      </c>
      <c r="G1114" s="2" t="n">
        <v>35</v>
      </c>
      <c r="H1114" s="2" t="n">
        <v>0.0303210131824017</v>
      </c>
      <c r="I1114" s="2" t="n">
        <v>0.03395953476428991</v>
      </c>
      <c r="J1114" s="40" t="inlineStr">
        <is>
          <t>coal mining - methane capture</t>
        </is>
      </c>
    </row>
    <row r="1115" ht="15.75" customHeight="1" s="120">
      <c r="A1115" s="2" t="inlineStr">
        <is>
          <t>ENERGY</t>
        </is>
      </c>
      <c r="B1115" s="2" t="inlineStr">
        <is>
          <t>COL</t>
        </is>
      </c>
      <c r="C1115" s="2" t="n">
        <v>2015</v>
      </c>
      <c r="D1115" s="2" t="inlineStr">
        <is>
          <t>United States</t>
        </is>
      </c>
      <c r="E1115" s="2" t="inlineStr">
        <is>
          <t>USA</t>
        </is>
      </c>
      <c r="F1115" s="2" t="inlineStr">
        <is>
          <t>Open Flare</t>
        </is>
      </c>
      <c r="G1115" s="2" t="n">
        <v>37</v>
      </c>
      <c r="H1115" s="2" t="n">
        <v>0.0016845007194206</v>
      </c>
      <c r="I1115" s="2" t="n">
        <v>0.001886640805751072</v>
      </c>
      <c r="J1115" s="40" t="inlineStr">
        <is>
          <t>coal mining - methane destruction</t>
        </is>
      </c>
    </row>
    <row r="1116" ht="15.75" customHeight="1" s="120">
      <c r="A1116" s="2" t="inlineStr">
        <is>
          <t>ENERGY</t>
        </is>
      </c>
      <c r="B1116" s="2" t="inlineStr">
        <is>
          <t>COL</t>
        </is>
      </c>
      <c r="C1116" s="2" t="n">
        <v>2015</v>
      </c>
      <c r="D1116" s="2" t="inlineStr">
        <is>
          <t>United States</t>
        </is>
      </c>
      <c r="E1116" s="2" t="inlineStr">
        <is>
          <t>USA</t>
        </is>
      </c>
      <c r="F1116" s="2" t="inlineStr">
        <is>
          <t>Degasification for power generation</t>
        </is>
      </c>
      <c r="G1116" s="2" t="n">
        <v>38</v>
      </c>
      <c r="H1116" s="2" t="n">
        <v>0.0141634456813335</v>
      </c>
      <c r="I1116" s="2" t="n">
        <v>0.01586305916309352</v>
      </c>
      <c r="J1116" s="40" t="inlineStr">
        <is>
          <t>coal mining - methane capture</t>
        </is>
      </c>
    </row>
    <row r="1117" ht="15.75" customHeight="1" s="120">
      <c r="A1117" s="2" t="inlineStr">
        <is>
          <t>ENERGY</t>
        </is>
      </c>
      <c r="B1117" s="2" t="inlineStr">
        <is>
          <t>COL</t>
        </is>
      </c>
      <c r="C1117" s="2" t="n">
        <v>2015</v>
      </c>
      <c r="D1117" s="2" t="inlineStr">
        <is>
          <t>United States</t>
        </is>
      </c>
      <c r="E1117" s="2" t="inlineStr">
        <is>
          <t>USA</t>
        </is>
      </c>
      <c r="F1117" s="2" t="inlineStr">
        <is>
          <t>Degasification for power generation</t>
        </is>
      </c>
      <c r="G1117" s="2" t="n">
        <v>39</v>
      </c>
      <c r="H1117" s="2" t="n">
        <v>0.0139089059084654</v>
      </c>
      <c r="I1117" s="2" t="n">
        <v>0.01557797461748125</v>
      </c>
      <c r="J1117" s="40" t="inlineStr">
        <is>
          <t>coal mining - methane capture</t>
        </is>
      </c>
    </row>
    <row r="1118" ht="15.75" customHeight="1" s="120">
      <c r="A1118" s="2" t="inlineStr">
        <is>
          <t>ENERGY</t>
        </is>
      </c>
      <c r="B1118" s="2" t="inlineStr">
        <is>
          <t>COL</t>
        </is>
      </c>
      <c r="C1118" s="2" t="n">
        <v>2015</v>
      </c>
      <c r="D1118" s="2" t="inlineStr">
        <is>
          <t>United States</t>
        </is>
      </c>
      <c r="E1118" s="2" t="inlineStr">
        <is>
          <t>USA</t>
        </is>
      </c>
      <c r="F1118" s="2" t="inlineStr">
        <is>
          <t>Open Flare</t>
        </is>
      </c>
      <c r="G1118" s="2" t="n">
        <v>39</v>
      </c>
      <c r="H1118" s="2" t="n">
        <v>0.0007868580869399</v>
      </c>
      <c r="I1118" s="2" t="n">
        <v>0.0008812810573726881</v>
      </c>
      <c r="J1118" s="40" t="inlineStr">
        <is>
          <t>coal mining - methane destruction</t>
        </is>
      </c>
    </row>
    <row r="1119" ht="15.75" customHeight="1" s="120">
      <c r="A1119" s="2" t="inlineStr">
        <is>
          <t>ENERGY</t>
        </is>
      </c>
      <c r="B1119" s="2" t="inlineStr">
        <is>
          <t>COL</t>
        </is>
      </c>
      <c r="C1119" s="2" t="n">
        <v>2015</v>
      </c>
      <c r="D1119" s="2" t="inlineStr">
        <is>
          <t>United States</t>
        </is>
      </c>
      <c r="E1119" s="2" t="inlineStr">
        <is>
          <t>USA</t>
        </is>
      </c>
      <c r="F1119" s="2" t="inlineStr">
        <is>
          <t>On-site use in mine bioler</t>
        </is>
      </c>
      <c r="G1119" s="2" t="n">
        <v>40</v>
      </c>
      <c r="H1119" s="2" t="n">
        <v>0.0008472925401293</v>
      </c>
      <c r="I1119" s="2" t="n">
        <v>0.0009489676449448162</v>
      </c>
      <c r="J1119" s="40" t="inlineStr">
        <is>
          <t>coal mining - methane capture</t>
        </is>
      </c>
    </row>
    <row r="1120" ht="15.75" customHeight="1" s="120">
      <c r="A1120" s="2" t="inlineStr">
        <is>
          <t>ENERGY</t>
        </is>
      </c>
      <c r="B1120" s="2" t="inlineStr">
        <is>
          <t>COL</t>
        </is>
      </c>
      <c r="C1120" s="2" t="n">
        <v>2015</v>
      </c>
      <c r="D1120" s="2" t="inlineStr">
        <is>
          <t>United States</t>
        </is>
      </c>
      <c r="E1120" s="2" t="inlineStr">
        <is>
          <t>USA</t>
        </is>
      </c>
      <c r="F1120" s="2" t="inlineStr">
        <is>
          <t>Open Flare</t>
        </is>
      </c>
      <c r="G1120" s="2" t="n">
        <v>40</v>
      </c>
      <c r="H1120" s="2" t="n">
        <v>0.0007727170013823</v>
      </c>
      <c r="I1120" s="2" t="n">
        <v>0.0008654430415481761</v>
      </c>
      <c r="J1120" s="40" t="inlineStr">
        <is>
          <t>coal mining - methane destruction</t>
        </is>
      </c>
    </row>
    <row r="1121" ht="15.75" customHeight="1" s="120">
      <c r="A1121" s="2" t="inlineStr">
        <is>
          <t>ENERGY</t>
        </is>
      </c>
      <c r="B1121" s="2" t="inlineStr">
        <is>
          <t>COL</t>
        </is>
      </c>
      <c r="C1121" s="2" t="n">
        <v>2015</v>
      </c>
      <c r="D1121" s="2" t="inlineStr">
        <is>
          <t>United States</t>
        </is>
      </c>
      <c r="E1121" s="2" t="inlineStr">
        <is>
          <t>USA</t>
        </is>
      </c>
      <c r="F1121" s="2" t="inlineStr">
        <is>
          <t>On-site use in coal drying</t>
        </is>
      </c>
      <c r="G1121" s="2" t="n">
        <v>40</v>
      </c>
      <c r="H1121" s="2" t="n">
        <v>0.0008472925401293</v>
      </c>
      <c r="I1121" s="2" t="n">
        <v>0.0009489676449448162</v>
      </c>
      <c r="J1121" s="40" t="inlineStr">
        <is>
          <t>coal mining - methane capture</t>
        </is>
      </c>
    </row>
    <row r="1122" ht="15.75" customHeight="1" s="120">
      <c r="A1122" s="2" t="inlineStr">
        <is>
          <t>ENERGY</t>
        </is>
      </c>
      <c r="B1122" s="2" t="inlineStr">
        <is>
          <t>COL</t>
        </is>
      </c>
      <c r="C1122" s="2" t="n">
        <v>2015</v>
      </c>
      <c r="D1122" s="2" t="inlineStr">
        <is>
          <t>United States</t>
        </is>
      </c>
      <c r="E1122" s="2" t="inlineStr">
        <is>
          <t>USA</t>
        </is>
      </c>
      <c r="F1122" s="2" t="inlineStr">
        <is>
          <t>On-site use in mine bioler</t>
        </is>
      </c>
      <c r="G1122" s="2" t="n">
        <v>41</v>
      </c>
      <c r="H1122" s="2" t="n">
        <v>0.0008372081792913</v>
      </c>
      <c r="I1122" s="2" t="n">
        <v>0.0009376731608062561</v>
      </c>
      <c r="J1122" s="40" t="inlineStr">
        <is>
          <t>coal mining - methane capture</t>
        </is>
      </c>
    </row>
    <row r="1123" ht="15.75" customHeight="1" s="120">
      <c r="A1123" s="2" t="inlineStr">
        <is>
          <t>ENERGY</t>
        </is>
      </c>
      <c r="B1123" s="2" t="inlineStr">
        <is>
          <t>COL</t>
        </is>
      </c>
      <c r="C1123" s="2" t="n">
        <v>2015</v>
      </c>
      <c r="D1123" s="2" t="inlineStr">
        <is>
          <t>United States</t>
        </is>
      </c>
      <c r="E1123" s="2" t="inlineStr">
        <is>
          <t>USA</t>
        </is>
      </c>
      <c r="F1123" s="2" t="inlineStr">
        <is>
          <t>On-site use in coal drying</t>
        </is>
      </c>
      <c r="G1123" s="2" t="n">
        <v>41</v>
      </c>
      <c r="H1123" s="2" t="n">
        <v>0.0008372081792913</v>
      </c>
      <c r="I1123" s="2" t="n">
        <v>0.0009376731608062561</v>
      </c>
      <c r="J1123" s="40" t="inlineStr">
        <is>
          <t>coal mining - methane capture</t>
        </is>
      </c>
    </row>
    <row r="1124" ht="15.75" customHeight="1" s="120">
      <c r="A1124" s="2" t="inlineStr">
        <is>
          <t>ENERGY</t>
        </is>
      </c>
      <c r="B1124" s="2" t="inlineStr">
        <is>
          <t>COL</t>
        </is>
      </c>
      <c r="C1124" s="2" t="n">
        <v>2015</v>
      </c>
      <c r="D1124" s="2" t="inlineStr">
        <is>
          <t>United States</t>
        </is>
      </c>
      <c r="E1124" s="2" t="inlineStr">
        <is>
          <t>USA</t>
        </is>
      </c>
      <c r="F1124" s="2" t="inlineStr">
        <is>
          <t>Degasification for power generation</t>
        </is>
      </c>
      <c r="G1124" s="2" t="n">
        <v>43</v>
      </c>
      <c r="H1124" s="2" t="n">
        <v>0.0260042678564787</v>
      </c>
      <c r="I1124" s="2" t="n">
        <v>0.02912477999925615</v>
      </c>
      <c r="J1124" s="40" t="inlineStr">
        <is>
          <t>coal mining - methane capture</t>
        </is>
      </c>
    </row>
    <row r="1125" ht="15.75" customHeight="1" s="120">
      <c r="A1125" s="2" t="inlineStr">
        <is>
          <t>ENERGY</t>
        </is>
      </c>
      <c r="B1125" s="2" t="inlineStr">
        <is>
          <t>COL</t>
        </is>
      </c>
      <c r="C1125" s="2" t="n">
        <v>2015</v>
      </c>
      <c r="D1125" s="2" t="inlineStr">
        <is>
          <t>United States</t>
        </is>
      </c>
      <c r="E1125" s="2" t="inlineStr">
        <is>
          <t>USA</t>
        </is>
      </c>
      <c r="F1125" s="2" t="inlineStr">
        <is>
          <t>Open Flare</t>
        </is>
      </c>
      <c r="G1125" s="2" t="n">
        <v>43</v>
      </c>
      <c r="H1125" s="2" t="n">
        <v>0.0014446815475821</v>
      </c>
      <c r="I1125" s="2" t="n">
        <v>0.001618043333291952</v>
      </c>
      <c r="J1125" s="40" t="inlineStr">
        <is>
          <t>coal mining - methane destruction</t>
        </is>
      </c>
    </row>
    <row r="1126" ht="15.75" customHeight="1" s="120">
      <c r="A1126" s="2" t="inlineStr">
        <is>
          <t>ENERGY</t>
        </is>
      </c>
      <c r="B1126" s="2" t="inlineStr">
        <is>
          <t>COL</t>
        </is>
      </c>
      <c r="C1126" s="2" t="n">
        <v>2015</v>
      </c>
      <c r="D1126" s="2" t="inlineStr">
        <is>
          <t>United States</t>
        </is>
      </c>
      <c r="E1126" s="2" t="inlineStr">
        <is>
          <t>USA</t>
        </is>
      </c>
      <c r="F1126" s="2" t="inlineStr">
        <is>
          <t>On-site use in coal drying</t>
        </is>
      </c>
      <c r="G1126" s="2" t="n">
        <v>44</v>
      </c>
      <c r="H1126" s="2" t="n">
        <v>0.0007868580869399</v>
      </c>
      <c r="I1126" s="2" t="n">
        <v>0.0008812810573726881</v>
      </c>
      <c r="J1126" s="40" t="inlineStr">
        <is>
          <t>coal mining - methane capture</t>
        </is>
      </c>
    </row>
    <row r="1127" ht="15.75" customHeight="1" s="120">
      <c r="A1127" s="2" t="inlineStr">
        <is>
          <t>ENERGY</t>
        </is>
      </c>
      <c r="B1127" s="2" t="inlineStr">
        <is>
          <t>COL</t>
        </is>
      </c>
      <c r="C1127" s="2" t="n">
        <v>2015</v>
      </c>
      <c r="D1127" s="2" t="inlineStr">
        <is>
          <t>United States</t>
        </is>
      </c>
      <c r="E1127" s="2" t="inlineStr">
        <is>
          <t>USA</t>
        </is>
      </c>
      <c r="F1127" s="2" t="inlineStr">
        <is>
          <t>On-site use in mine bioler</t>
        </is>
      </c>
      <c r="G1127" s="2" t="n">
        <v>44</v>
      </c>
      <c r="H1127" s="2" t="n">
        <v>0.0007868580869399</v>
      </c>
      <c r="I1127" s="2" t="n">
        <v>0.0008812810573726881</v>
      </c>
      <c r="J1127" s="40" t="inlineStr">
        <is>
          <t>coal mining - methane capture</t>
        </is>
      </c>
    </row>
    <row r="1128" ht="15.75" customHeight="1" s="120">
      <c r="A1128" s="2" t="inlineStr">
        <is>
          <t>ENERGY</t>
        </is>
      </c>
      <c r="B1128" s="2" t="inlineStr">
        <is>
          <t>COL</t>
        </is>
      </c>
      <c r="C1128" s="2" t="n">
        <v>2015</v>
      </c>
      <c r="D1128" s="2" t="inlineStr">
        <is>
          <t>United States</t>
        </is>
      </c>
      <c r="E1128" s="2" t="inlineStr">
        <is>
          <t>USA</t>
        </is>
      </c>
      <c r="F1128" s="2" t="inlineStr">
        <is>
          <t>Open Flare</t>
        </is>
      </c>
      <c r="G1128" s="2" t="n">
        <v>45</v>
      </c>
      <c r="H1128" s="2" t="n">
        <v>0.0006800344563089</v>
      </c>
      <c r="I1128" s="2" t="n">
        <v>0.0007616385910659681</v>
      </c>
      <c r="J1128" s="40" t="inlineStr">
        <is>
          <t>coal mining - methane destruction</t>
        </is>
      </c>
    </row>
    <row r="1129" ht="15.75" customHeight="1" s="120">
      <c r="A1129" s="2" t="inlineStr">
        <is>
          <t>ENERGY</t>
        </is>
      </c>
      <c r="B1129" s="2" t="inlineStr">
        <is>
          <t>COL</t>
        </is>
      </c>
      <c r="C1129" s="2" t="n">
        <v>2015</v>
      </c>
      <c r="D1129" s="2" t="inlineStr">
        <is>
          <t>United States</t>
        </is>
      </c>
      <c r="E1129" s="2" t="inlineStr">
        <is>
          <t>USA</t>
        </is>
      </c>
      <c r="F1129" s="2" t="inlineStr">
        <is>
          <t>On-site use in coal drying</t>
        </is>
      </c>
      <c r="G1129" s="2" t="n">
        <v>45</v>
      </c>
      <c r="H1129" s="2" t="n">
        <v>0.0007727170013823</v>
      </c>
      <c r="I1129" s="2" t="n">
        <v>0.0008654430415481761</v>
      </c>
      <c r="J1129" s="40" t="inlineStr">
        <is>
          <t>coal mining - methane capture</t>
        </is>
      </c>
    </row>
    <row r="1130" ht="15.75" customHeight="1" s="120">
      <c r="A1130" s="2" t="inlineStr">
        <is>
          <t>ENERGY</t>
        </is>
      </c>
      <c r="B1130" s="2" t="inlineStr">
        <is>
          <t>COL</t>
        </is>
      </c>
      <c r="C1130" s="2" t="n">
        <v>2015</v>
      </c>
      <c r="D1130" s="2" t="inlineStr">
        <is>
          <t>United States</t>
        </is>
      </c>
      <c r="E1130" s="2" t="inlineStr">
        <is>
          <t>USA</t>
        </is>
      </c>
      <c r="F1130" s="2" t="inlineStr">
        <is>
          <t>On-site use in mine bioler</t>
        </is>
      </c>
      <c r="G1130" s="2" t="n">
        <v>45</v>
      </c>
      <c r="H1130" s="2" t="n">
        <v>0.0007727170013823</v>
      </c>
      <c r="I1130" s="2" t="n">
        <v>0.0008654430415481761</v>
      </c>
      <c r="J1130" s="40" t="inlineStr">
        <is>
          <t>coal mining - methane capture</t>
        </is>
      </c>
    </row>
    <row r="1131" ht="15.75" customHeight="1" s="120">
      <c r="A1131" s="2" t="inlineStr">
        <is>
          <t>ENERGY</t>
        </is>
      </c>
      <c r="B1131" s="2" t="inlineStr">
        <is>
          <t>COL</t>
        </is>
      </c>
      <c r="C1131" s="2" t="n">
        <v>2015</v>
      </c>
      <c r="D1131" s="2" t="inlineStr">
        <is>
          <t>United States</t>
        </is>
      </c>
      <c r="E1131" s="2" t="inlineStr">
        <is>
          <t>USA</t>
        </is>
      </c>
      <c r="F1131" s="2" t="inlineStr">
        <is>
          <t>Degasification for power generation</t>
        </is>
      </c>
      <c r="G1131" s="2" t="n">
        <v>46</v>
      </c>
      <c r="H1131" s="2" t="n">
        <v>0.0122406203299761</v>
      </c>
      <c r="I1131" s="2" t="n">
        <v>0.01370949476957323</v>
      </c>
      <c r="J1131" s="40" t="inlineStr">
        <is>
          <t>coal mining - methane capture</t>
        </is>
      </c>
    </row>
    <row r="1132" ht="15.75" customHeight="1" s="120">
      <c r="A1132" s="2" t="inlineStr">
        <is>
          <t>ENERGY</t>
        </is>
      </c>
      <c r="B1132" s="2" t="inlineStr">
        <is>
          <t>COL</t>
        </is>
      </c>
      <c r="C1132" s="2" t="n">
        <v>2015</v>
      </c>
      <c r="D1132" s="2" t="inlineStr">
        <is>
          <t>United States</t>
        </is>
      </c>
      <c r="E1132" s="2" t="inlineStr">
        <is>
          <t>USA</t>
        </is>
      </c>
      <c r="F1132" s="2" t="inlineStr">
        <is>
          <t>On-site use in mine bioler</t>
        </is>
      </c>
      <c r="G1132" s="2" t="n">
        <v>48</v>
      </c>
      <c r="H1132" s="2" t="n">
        <v>0.0014446815475821</v>
      </c>
      <c r="I1132" s="2" t="n">
        <v>0.001618043333291952</v>
      </c>
      <c r="J1132" s="40" t="inlineStr">
        <is>
          <t>coal mining - methane capture</t>
        </is>
      </c>
    </row>
    <row r="1133" ht="15.75" customHeight="1" s="120">
      <c r="A1133" s="2" t="inlineStr">
        <is>
          <t>ENERGY</t>
        </is>
      </c>
      <c r="B1133" s="2" t="inlineStr">
        <is>
          <t>COL</t>
        </is>
      </c>
      <c r="C1133" s="2" t="n">
        <v>2015</v>
      </c>
      <c r="D1133" s="2" t="inlineStr">
        <is>
          <t>United States</t>
        </is>
      </c>
      <c r="E1133" s="2" t="inlineStr">
        <is>
          <t>USA</t>
        </is>
      </c>
      <c r="F1133" s="2" t="inlineStr">
        <is>
          <t>Open Flare</t>
        </is>
      </c>
      <c r="G1133" s="2" t="n">
        <v>48</v>
      </c>
      <c r="H1133" s="2" t="n">
        <v>0.0006444249884225</v>
      </c>
      <c r="I1133" s="2" t="n">
        <v>0.0007217559870332001</v>
      </c>
      <c r="J1133" s="40" t="inlineStr">
        <is>
          <t>coal mining - methane destruction</t>
        </is>
      </c>
    </row>
    <row r="1134" ht="15.75" customHeight="1" s="120">
      <c r="A1134" s="2" t="inlineStr">
        <is>
          <t>ENERGY</t>
        </is>
      </c>
      <c r="B1134" s="2" t="inlineStr">
        <is>
          <t>COL</t>
        </is>
      </c>
      <c r="C1134" s="2" t="n">
        <v>2015</v>
      </c>
      <c r="D1134" s="2" t="inlineStr">
        <is>
          <t>United States</t>
        </is>
      </c>
      <c r="E1134" s="2" t="inlineStr">
        <is>
          <t>USA</t>
        </is>
      </c>
      <c r="F1134" s="2" t="inlineStr">
        <is>
          <t>On-site use in coal drying</t>
        </is>
      </c>
      <c r="G1134" s="2" t="n">
        <v>48</v>
      </c>
      <c r="H1134" s="2" t="n">
        <v>0.0014446815475821</v>
      </c>
      <c r="I1134" s="2" t="n">
        <v>0.001618043333291952</v>
      </c>
      <c r="J1134" s="40" t="inlineStr">
        <is>
          <t>coal mining - methane capture</t>
        </is>
      </c>
    </row>
    <row r="1135" ht="15.75" customHeight="1" s="120">
      <c r="A1135" s="2" t="inlineStr">
        <is>
          <t>ENERGY</t>
        </is>
      </c>
      <c r="B1135" s="2" t="inlineStr">
        <is>
          <t>COL</t>
        </is>
      </c>
      <c r="C1135" s="2" t="n">
        <v>2015</v>
      </c>
      <c r="D1135" s="2" t="inlineStr">
        <is>
          <t>United States</t>
        </is>
      </c>
      <c r="E1135" s="2" t="inlineStr">
        <is>
          <t>USA</t>
        </is>
      </c>
      <c r="F1135" s="2" t="inlineStr">
        <is>
          <t>Degasification for power generation</t>
        </is>
      </c>
      <c r="G1135" s="2" t="n">
        <v>50</v>
      </c>
      <c r="H1135" s="2" t="n">
        <v>0.0115996496751904</v>
      </c>
      <c r="I1135" s="2" t="n">
        <v>0.01299160763621325</v>
      </c>
      <c r="J1135" s="40" t="inlineStr">
        <is>
          <t>coal mining - methane capture</t>
        </is>
      </c>
    </row>
    <row r="1136" ht="15.75" customHeight="1" s="120">
      <c r="A1136" s="2" t="inlineStr">
        <is>
          <t>ENERGY</t>
        </is>
      </c>
      <c r="B1136" s="2" t="inlineStr">
        <is>
          <t>COL</t>
        </is>
      </c>
      <c r="C1136" s="2" t="n">
        <v>2015</v>
      </c>
      <c r="D1136" s="2" t="inlineStr">
        <is>
          <t>United States</t>
        </is>
      </c>
      <c r="E1136" s="2" t="inlineStr">
        <is>
          <t>USA</t>
        </is>
      </c>
      <c r="F1136" s="2" t="inlineStr">
        <is>
          <t>Open Flare</t>
        </is>
      </c>
      <c r="G1136" s="2" t="n">
        <v>51</v>
      </c>
      <c r="H1136" s="2" t="n">
        <v>0.0006007378688082</v>
      </c>
      <c r="I1136" s="2" t="n">
        <v>0.0006728264130651841</v>
      </c>
      <c r="J1136" s="40" t="inlineStr">
        <is>
          <t>coal mining - methane destruction</t>
        </is>
      </c>
    </row>
    <row r="1137" ht="15.75" customHeight="1" s="120">
      <c r="A1137" s="2" t="inlineStr">
        <is>
          <t>ENERGY</t>
        </is>
      </c>
      <c r="B1137" s="2" t="inlineStr">
        <is>
          <t>COL</t>
        </is>
      </c>
      <c r="C1137" s="2" t="n">
        <v>2015</v>
      </c>
      <c r="D1137" s="2" t="inlineStr">
        <is>
          <t>United States</t>
        </is>
      </c>
      <c r="E1137" s="2" t="inlineStr">
        <is>
          <t>USA</t>
        </is>
      </c>
      <c r="F1137" s="2" t="inlineStr">
        <is>
          <t>On-site use in mine bioler</t>
        </is>
      </c>
      <c r="G1137" s="2" t="n">
        <v>52</v>
      </c>
      <c r="H1137" s="2" t="n">
        <v>0.0006800344563089</v>
      </c>
      <c r="I1137" s="2" t="n">
        <v>0.0007616385910659681</v>
      </c>
      <c r="J1137" s="40" t="inlineStr">
        <is>
          <t>coal mining - methane capture</t>
        </is>
      </c>
    </row>
    <row r="1138" ht="15.75" customHeight="1" s="120">
      <c r="A1138" s="2" t="inlineStr">
        <is>
          <t>ENERGY</t>
        </is>
      </c>
      <c r="B1138" s="2" t="inlineStr">
        <is>
          <t>COL</t>
        </is>
      </c>
      <c r="C1138" s="2" t="n">
        <v>2015</v>
      </c>
      <c r="D1138" s="2" t="inlineStr">
        <is>
          <t>United States</t>
        </is>
      </c>
      <c r="E1138" s="2" t="inlineStr">
        <is>
          <t>USA</t>
        </is>
      </c>
      <c r="F1138" s="2" t="inlineStr">
        <is>
          <t>On-site use in coal drying</t>
        </is>
      </c>
      <c r="G1138" s="2" t="n">
        <v>52</v>
      </c>
      <c r="H1138" s="2" t="n">
        <v>0.0006800344563089</v>
      </c>
      <c r="I1138" s="2" t="n">
        <v>0.0007616385910659681</v>
      </c>
      <c r="J1138" s="40" t="inlineStr">
        <is>
          <t>coal mining - methane capture</t>
        </is>
      </c>
    </row>
    <row r="1139" ht="15.75" customHeight="1" s="120">
      <c r="A1139" s="2" t="inlineStr">
        <is>
          <t>ENERGY</t>
        </is>
      </c>
      <c r="B1139" s="2" t="inlineStr">
        <is>
          <t>COL</t>
        </is>
      </c>
      <c r="C1139" s="2" t="n">
        <v>2015</v>
      </c>
      <c r="D1139" s="2" t="inlineStr">
        <is>
          <t>United States</t>
        </is>
      </c>
      <c r="E1139" s="2" t="inlineStr">
        <is>
          <t>USA</t>
        </is>
      </c>
      <c r="F1139" s="2" t="inlineStr">
        <is>
          <t>Open Flare</t>
        </is>
      </c>
      <c r="G1139" s="2" t="n">
        <v>54</v>
      </c>
      <c r="H1139" s="2" t="n">
        <v>0.0005751390126534</v>
      </c>
      <c r="I1139" s="2" t="n">
        <v>0.0006441556941718081</v>
      </c>
      <c r="J1139" s="40" t="inlineStr">
        <is>
          <t>coal mining - methane destruction</t>
        </is>
      </c>
    </row>
    <row r="1140" ht="15.75" customHeight="1" s="120">
      <c r="A1140" s="2" t="inlineStr">
        <is>
          <t>ENERGY</t>
        </is>
      </c>
      <c r="B1140" s="2" t="inlineStr">
        <is>
          <t>COL</t>
        </is>
      </c>
      <c r="C1140" s="2" t="n">
        <v>2015</v>
      </c>
      <c r="D1140" s="2" t="inlineStr">
        <is>
          <t>United States</t>
        </is>
      </c>
      <c r="E1140" s="2" t="inlineStr">
        <is>
          <t>USA</t>
        </is>
      </c>
      <c r="F1140" s="2" t="inlineStr">
        <is>
          <t>Degasification for power generation</t>
        </is>
      </c>
      <c r="G1140" s="2" t="n">
        <v>54</v>
      </c>
      <c r="H1140" s="2" t="n">
        <v>0.0108132818713784</v>
      </c>
      <c r="I1140" s="2" t="n">
        <v>0.01211087569594381</v>
      </c>
      <c r="J1140" s="40" t="inlineStr">
        <is>
          <t>coal mining - methane capture</t>
        </is>
      </c>
    </row>
    <row r="1141" ht="15.75" customHeight="1" s="120">
      <c r="A1141" s="2" t="inlineStr">
        <is>
          <t>ENERGY</t>
        </is>
      </c>
      <c r="B1141" s="2" t="inlineStr">
        <is>
          <t>COL</t>
        </is>
      </c>
      <c r="C1141" s="2" t="n">
        <v>2015</v>
      </c>
      <c r="D1141" s="2" t="inlineStr">
        <is>
          <t>United States</t>
        </is>
      </c>
      <c r="E1141" s="2" t="inlineStr">
        <is>
          <t>USA</t>
        </is>
      </c>
      <c r="F1141" s="2" t="inlineStr">
        <is>
          <t>On-site use in mine bioler</t>
        </is>
      </c>
      <c r="G1141" s="2" t="n">
        <v>55</v>
      </c>
      <c r="H1141" s="2" t="n">
        <v>0.0006444249884225</v>
      </c>
      <c r="I1141" s="2" t="n">
        <v>0.0007217559870332001</v>
      </c>
      <c r="J1141" s="40" t="inlineStr">
        <is>
          <t>coal mining - methane capture</t>
        </is>
      </c>
    </row>
    <row r="1142" ht="15.75" customHeight="1" s="120">
      <c r="A1142" s="2" t="inlineStr">
        <is>
          <t>ENERGY</t>
        </is>
      </c>
      <c r="B1142" s="2" t="inlineStr">
        <is>
          <t>COL</t>
        </is>
      </c>
      <c r="C1142" s="2" t="n">
        <v>2015</v>
      </c>
      <c r="D1142" s="2" t="inlineStr">
        <is>
          <t>United States</t>
        </is>
      </c>
      <c r="E1142" s="2" t="inlineStr">
        <is>
          <t>USA</t>
        </is>
      </c>
      <c r="F1142" s="2" t="inlineStr">
        <is>
          <t>Open Flare</t>
        </is>
      </c>
      <c r="G1142" s="2" t="n">
        <v>55</v>
      </c>
      <c r="H1142" s="2" t="n">
        <v>0.0011156274704263</v>
      </c>
      <c r="I1142" s="2" t="n">
        <v>0.001249502766877456</v>
      </c>
      <c r="J1142" s="40" t="inlineStr">
        <is>
          <t>coal mining - methane destruction</t>
        </is>
      </c>
    </row>
    <row r="1143" ht="15.75" customHeight="1" s="120">
      <c r="A1143" s="2" t="inlineStr">
        <is>
          <t>ENERGY</t>
        </is>
      </c>
      <c r="B1143" s="2" t="inlineStr">
        <is>
          <t>COL</t>
        </is>
      </c>
      <c r="C1143" s="2" t="n">
        <v>2015</v>
      </c>
      <c r="D1143" s="2" t="inlineStr">
        <is>
          <t>United States</t>
        </is>
      </c>
      <c r="E1143" s="2" t="inlineStr">
        <is>
          <t>USA</t>
        </is>
      </c>
      <c r="F1143" s="2" t="inlineStr">
        <is>
          <t>On-site use in coal drying</t>
        </is>
      </c>
      <c r="G1143" s="2" t="n">
        <v>55</v>
      </c>
      <c r="H1143" s="2" t="n">
        <v>0.0006444249884225</v>
      </c>
      <c r="I1143" s="2" t="n">
        <v>0.0007217559870332001</v>
      </c>
      <c r="J1143" s="40" t="inlineStr">
        <is>
          <t>coal mining - methane capture</t>
        </is>
      </c>
    </row>
    <row r="1144" ht="15.75" customHeight="1" s="120">
      <c r="A1144" s="2" t="inlineStr">
        <is>
          <t>ENERGY</t>
        </is>
      </c>
      <c r="B1144" s="2" t="inlineStr">
        <is>
          <t>COL</t>
        </is>
      </c>
      <c r="C1144" s="2" t="n">
        <v>2015</v>
      </c>
      <c r="D1144" s="2" t="inlineStr">
        <is>
          <t>United States</t>
        </is>
      </c>
      <c r="E1144" s="2" t="inlineStr">
        <is>
          <t>USA</t>
        </is>
      </c>
      <c r="F1144" s="2" t="inlineStr">
        <is>
          <t>Degasification for power generation</t>
        </is>
      </c>
      <c r="G1144" s="2" t="n">
        <v>57</v>
      </c>
      <c r="H1144" s="2" t="n">
        <v>0.0103525025770068</v>
      </c>
      <c r="I1144" s="2" t="n">
        <v>0.01159480288624762</v>
      </c>
      <c r="J1144" s="40" t="inlineStr">
        <is>
          <t>coal mining - methane capture</t>
        </is>
      </c>
    </row>
    <row r="1145" ht="15.75" customHeight="1" s="120">
      <c r="A1145" s="2" t="inlineStr">
        <is>
          <t>ENERGY</t>
        </is>
      </c>
      <c r="B1145" s="2" t="inlineStr">
        <is>
          <t>COL</t>
        </is>
      </c>
      <c r="C1145" s="2" t="n">
        <v>2015</v>
      </c>
      <c r="D1145" s="2" t="inlineStr">
        <is>
          <t>United States</t>
        </is>
      </c>
      <c r="E1145" s="2" t="inlineStr">
        <is>
          <t>USA</t>
        </is>
      </c>
      <c r="F1145" s="2" t="inlineStr">
        <is>
          <t>Open Flare</t>
        </is>
      </c>
      <c r="G1145" s="2" t="n">
        <v>58</v>
      </c>
      <c r="H1145" s="2" t="n">
        <v>0.0005341476062313</v>
      </c>
      <c r="I1145" s="2" t="n">
        <v>0.000598245318979056</v>
      </c>
      <c r="J1145" s="40" t="inlineStr">
        <is>
          <t>coal mining - methane destruction</t>
        </is>
      </c>
    </row>
    <row r="1146" ht="15.75" customHeight="1" s="120">
      <c r="A1146" s="2" t="inlineStr">
        <is>
          <t>ENERGY</t>
        </is>
      </c>
      <c r="B1146" s="2" t="inlineStr">
        <is>
          <t>COL</t>
        </is>
      </c>
      <c r="C1146" s="2" t="n">
        <v>2015</v>
      </c>
      <c r="D1146" s="2" t="inlineStr">
        <is>
          <t>United States</t>
        </is>
      </c>
      <c r="E1146" s="2" t="inlineStr">
        <is>
          <t>USA</t>
        </is>
      </c>
      <c r="F1146" s="2" t="inlineStr">
        <is>
          <t>Degasification for power generation</t>
        </is>
      </c>
      <c r="G1146" s="2" t="n">
        <v>59</v>
      </c>
      <c r="H1146" s="2" t="n">
        <v>0.0200812947005033</v>
      </c>
      <c r="I1146" s="2" t="n">
        <v>0.0224910500645637</v>
      </c>
      <c r="J1146" s="40" t="inlineStr">
        <is>
          <t>coal mining - methane capture</t>
        </is>
      </c>
    </row>
    <row r="1147" ht="15.75" customHeight="1" s="120">
      <c r="A1147" s="2" t="inlineStr">
        <is>
          <t>ENERGY</t>
        </is>
      </c>
      <c r="B1147" s="2" t="inlineStr">
        <is>
          <t>COL</t>
        </is>
      </c>
      <c r="C1147" s="2" t="n">
        <v>2015</v>
      </c>
      <c r="D1147" s="2" t="inlineStr">
        <is>
          <t>United States</t>
        </is>
      </c>
      <c r="E1147" s="2" t="inlineStr">
        <is>
          <t>USA</t>
        </is>
      </c>
      <c r="F1147" s="2" t="inlineStr">
        <is>
          <t>On-site use in mine bioler</t>
        </is>
      </c>
      <c r="G1147" s="2" t="n">
        <v>59</v>
      </c>
      <c r="H1147" s="2" t="n">
        <v>0.0006007378688082</v>
      </c>
      <c r="I1147" s="2" t="n">
        <v>0.0006728264130651841</v>
      </c>
      <c r="J1147" s="40" t="inlineStr">
        <is>
          <t>coal mining - methane capture</t>
        </is>
      </c>
    </row>
    <row r="1148" ht="15.75" customHeight="1" s="120">
      <c r="A1148" s="2" t="inlineStr">
        <is>
          <t>ENERGY</t>
        </is>
      </c>
      <c r="B1148" s="2" t="inlineStr">
        <is>
          <t>COL</t>
        </is>
      </c>
      <c r="C1148" s="2" t="n">
        <v>2015</v>
      </c>
      <c r="D1148" s="2" t="inlineStr">
        <is>
          <t>United States</t>
        </is>
      </c>
      <c r="E1148" s="2" t="inlineStr">
        <is>
          <t>USA</t>
        </is>
      </c>
      <c r="F1148" s="2" t="inlineStr">
        <is>
          <t>On-site use in coal drying</t>
        </is>
      </c>
      <c r="G1148" s="2" t="n">
        <v>59</v>
      </c>
      <c r="H1148" s="2" t="n">
        <v>0.0006007378688082</v>
      </c>
      <c r="I1148" s="2" t="n">
        <v>0.0006728264130651841</v>
      </c>
      <c r="J1148" s="40" t="inlineStr">
        <is>
          <t>coal mining - methane capture</t>
        </is>
      </c>
    </row>
    <row r="1149" ht="15.75" customHeight="1" s="120">
      <c r="A1149" s="2" t="inlineStr">
        <is>
          <t>ENERGY</t>
        </is>
      </c>
      <c r="B1149" s="2" t="inlineStr">
        <is>
          <t>COL</t>
        </is>
      </c>
      <c r="C1149" s="2" t="n">
        <v>2015</v>
      </c>
      <c r="D1149" s="2" t="inlineStr">
        <is>
          <t>United States</t>
        </is>
      </c>
      <c r="E1149" s="2" t="inlineStr">
        <is>
          <t>USA</t>
        </is>
      </c>
      <c r="F1149" s="2" t="inlineStr">
        <is>
          <t>Open Flare</t>
        </is>
      </c>
      <c r="G1149" s="2" t="n">
        <v>59</v>
      </c>
      <c r="H1149" s="2" t="n">
        <v>0.0005185335758142</v>
      </c>
      <c r="I1149" s="2" t="n">
        <v>0.000580757604911904</v>
      </c>
      <c r="J1149" s="40" t="inlineStr">
        <is>
          <t>coal mining - methane destruction</t>
        </is>
      </c>
    </row>
    <row r="1150" ht="15.75" customHeight="1" s="120">
      <c r="A1150" s="2" t="inlineStr">
        <is>
          <t>ENERGY</t>
        </is>
      </c>
      <c r="B1150" s="2" t="inlineStr">
        <is>
          <t>COL</t>
        </is>
      </c>
      <c r="C1150" s="2" t="n">
        <v>2015</v>
      </c>
      <c r="D1150" s="2" t="inlineStr">
        <is>
          <t>United States</t>
        </is>
      </c>
      <c r="E1150" s="2" t="inlineStr">
        <is>
          <t>USA</t>
        </is>
      </c>
      <c r="F1150" s="2" t="inlineStr">
        <is>
          <t>Open Flare</t>
        </is>
      </c>
      <c r="G1150" s="2" t="n">
        <v>60</v>
      </c>
      <c r="H1150" s="2" t="n">
        <v>0.0005099618574604</v>
      </c>
      <c r="I1150" s="2" t="n">
        <v>0.000571157280355648</v>
      </c>
      <c r="J1150" s="40" t="inlineStr">
        <is>
          <t>coal mining - methane destruction</t>
        </is>
      </c>
    </row>
    <row r="1151" ht="15.75" customHeight="1" s="120">
      <c r="A1151" s="2" t="inlineStr">
        <is>
          <t>ENERGY</t>
        </is>
      </c>
      <c r="B1151" s="2" t="inlineStr">
        <is>
          <t>COL</t>
        </is>
      </c>
      <c r="C1151" s="2" t="n">
        <v>2015</v>
      </c>
      <c r="D1151" s="2" t="inlineStr">
        <is>
          <t>United States</t>
        </is>
      </c>
      <c r="E1151" s="2" t="inlineStr">
        <is>
          <t>USA</t>
        </is>
      </c>
      <c r="F1151" s="2" t="inlineStr">
        <is>
          <t>Degasification for power generation</t>
        </is>
      </c>
      <c r="G1151" s="2" t="n">
        <v>62</v>
      </c>
      <c r="H1151" s="2" t="n">
        <v>0.0096146566793323</v>
      </c>
      <c r="I1151" s="2" t="n">
        <v>0.01076841548085218</v>
      </c>
      <c r="J1151" s="40" t="inlineStr">
        <is>
          <t>coal mining - methane capture</t>
        </is>
      </c>
    </row>
    <row r="1152" ht="15.75" customHeight="1" s="120">
      <c r="A1152" s="2" t="inlineStr">
        <is>
          <t>ENERGY</t>
        </is>
      </c>
      <c r="B1152" s="2" t="inlineStr">
        <is>
          <t>COL</t>
        </is>
      </c>
      <c r="C1152" s="2" t="n">
        <v>2015</v>
      </c>
      <c r="D1152" s="2" t="inlineStr">
        <is>
          <t>United States</t>
        </is>
      </c>
      <c r="E1152" s="2" t="inlineStr">
        <is>
          <t>USA</t>
        </is>
      </c>
      <c r="F1152" s="2" t="inlineStr">
        <is>
          <t>On-site use in mine bioler</t>
        </is>
      </c>
      <c r="G1152" s="2" t="n">
        <v>62</v>
      </c>
      <c r="H1152" s="2" t="n">
        <v>0.0005751390126534</v>
      </c>
      <c r="I1152" s="2" t="n">
        <v>0.0006441556941718081</v>
      </c>
      <c r="J1152" s="40" t="inlineStr">
        <is>
          <t>coal mining - methane capture</t>
        </is>
      </c>
    </row>
    <row r="1153" ht="15.75" customHeight="1" s="120">
      <c r="A1153" s="2" t="inlineStr">
        <is>
          <t>ENERGY</t>
        </is>
      </c>
      <c r="B1153" s="2" t="inlineStr">
        <is>
          <t>COL</t>
        </is>
      </c>
      <c r="C1153" s="2" t="n">
        <v>2015</v>
      </c>
      <c r="D1153" s="2" t="inlineStr">
        <is>
          <t>United States</t>
        </is>
      </c>
      <c r="E1153" s="2" t="inlineStr">
        <is>
          <t>USA</t>
        </is>
      </c>
      <c r="F1153" s="2" t="inlineStr">
        <is>
          <t>Stand Alone VAM</t>
        </is>
      </c>
      <c r="G1153" s="2" t="n">
        <v>62</v>
      </c>
      <c r="H1153" s="2" t="n">
        <v>0.373303711414337</v>
      </c>
      <c r="I1153" s="2" t="n">
        <v>0.4181001567840575</v>
      </c>
      <c r="J1153" s="40" t="inlineStr">
        <is>
          <t>coal mining - methane destruction</t>
        </is>
      </c>
    </row>
    <row r="1154" ht="15.75" customHeight="1" s="120">
      <c r="A1154" s="2" t="inlineStr">
        <is>
          <t>ENERGY</t>
        </is>
      </c>
      <c r="B1154" s="2" t="inlineStr">
        <is>
          <t>COL</t>
        </is>
      </c>
      <c r="C1154" s="2" t="n">
        <v>2015</v>
      </c>
      <c r="D1154" s="2" t="inlineStr">
        <is>
          <t>United States</t>
        </is>
      </c>
      <c r="E1154" s="2" t="inlineStr">
        <is>
          <t>USA</t>
        </is>
      </c>
      <c r="F1154" s="2" t="inlineStr">
        <is>
          <t>On-site use in coal drying</t>
        </is>
      </c>
      <c r="G1154" s="2" t="n">
        <v>62</v>
      </c>
      <c r="H1154" s="2" t="n">
        <v>0.0005751390126534</v>
      </c>
      <c r="I1154" s="2" t="n">
        <v>0.0006441556941718081</v>
      </c>
      <c r="J1154" s="40" t="inlineStr">
        <is>
          <t>coal mining - methane capture</t>
        </is>
      </c>
    </row>
    <row r="1155" ht="15.75" customHeight="1" s="120">
      <c r="A1155" s="2" t="inlineStr">
        <is>
          <t>ENERGY</t>
        </is>
      </c>
      <c r="B1155" s="2" t="inlineStr">
        <is>
          <t>COL</t>
        </is>
      </c>
      <c r="C1155" s="2" t="n">
        <v>2015</v>
      </c>
      <c r="D1155" s="2" t="inlineStr">
        <is>
          <t>United States</t>
        </is>
      </c>
      <c r="E1155" s="2" t="inlineStr">
        <is>
          <t>USA</t>
        </is>
      </c>
      <c r="F1155" s="2" t="inlineStr">
        <is>
          <t>On-site use in coal drying</t>
        </is>
      </c>
      <c r="G1155" s="2" t="n">
        <v>64</v>
      </c>
      <c r="H1155" s="2" t="n">
        <v>0.0005591655499302</v>
      </c>
      <c r="I1155" s="2" t="n">
        <v>0.0006262654159218241</v>
      </c>
      <c r="J1155" s="40" t="inlineStr">
        <is>
          <t>coal mining - methane capture</t>
        </is>
      </c>
    </row>
    <row r="1156" ht="15.75" customHeight="1" s="120">
      <c r="A1156" s="2" t="inlineStr">
        <is>
          <t>ENERGY</t>
        </is>
      </c>
      <c r="B1156" s="2" t="inlineStr">
        <is>
          <t>COL</t>
        </is>
      </c>
      <c r="C1156" s="2" t="n">
        <v>2015</v>
      </c>
      <c r="D1156" s="2" t="inlineStr">
        <is>
          <t>United States</t>
        </is>
      </c>
      <c r="E1156" s="2" t="inlineStr">
        <is>
          <t>USA</t>
        </is>
      </c>
      <c r="F1156" s="2" t="inlineStr">
        <is>
          <t>Open Flare</t>
        </is>
      </c>
      <c r="G1156" s="2" t="n">
        <v>64</v>
      </c>
      <c r="H1156" s="2" t="n">
        <v>0.0009624563099351</v>
      </c>
      <c r="I1156" s="2" t="n">
        <v>0.001077951067127312</v>
      </c>
      <c r="J1156" s="40" t="inlineStr">
        <is>
          <t>coal mining - methane destruction</t>
        </is>
      </c>
    </row>
    <row r="1157" ht="15.75" customHeight="1" s="120">
      <c r="A1157" s="2" t="inlineStr">
        <is>
          <t>ENERGY</t>
        </is>
      </c>
      <c r="B1157" s="2" t="inlineStr">
        <is>
          <t>COL</t>
        </is>
      </c>
      <c r="C1157" s="2" t="n">
        <v>2015</v>
      </c>
      <c r="D1157" s="2" t="inlineStr">
        <is>
          <t>United States</t>
        </is>
      </c>
      <c r="E1157" s="2" t="inlineStr">
        <is>
          <t>USA</t>
        </is>
      </c>
      <c r="F1157" s="2" t="inlineStr">
        <is>
          <t>On-site use in mine bioler</t>
        </is>
      </c>
      <c r="G1157" s="2" t="n">
        <v>64</v>
      </c>
      <c r="H1157" s="2" t="n">
        <v>0.0005591655499302</v>
      </c>
      <c r="I1157" s="2" t="n">
        <v>0.0006262654159218241</v>
      </c>
      <c r="J1157" s="40" t="inlineStr">
        <is>
          <t>coal mining - methane capture</t>
        </is>
      </c>
    </row>
    <row r="1158" ht="15.75" customHeight="1" s="120">
      <c r="A1158" s="2" t="inlineStr">
        <is>
          <t>ENERGY</t>
        </is>
      </c>
      <c r="B1158" s="2" t="inlineStr">
        <is>
          <t>COL</t>
        </is>
      </c>
      <c r="C1158" s="2" t="n">
        <v>2015</v>
      </c>
      <c r="D1158" s="2" t="inlineStr">
        <is>
          <t>United States</t>
        </is>
      </c>
      <c r="E1158" s="2" t="inlineStr">
        <is>
          <t>USA</t>
        </is>
      </c>
      <c r="F1158" s="2" t="inlineStr">
        <is>
          <t>Degasification for power generation</t>
        </is>
      </c>
      <c r="G1158" s="2" t="n">
        <v>65</v>
      </c>
      <c r="H1158" s="2" t="n">
        <v>0.0093336040154099</v>
      </c>
      <c r="I1158" s="2" t="n">
        <v>0.01045363649725909</v>
      </c>
      <c r="J1158" s="40" t="inlineStr">
        <is>
          <t>coal mining - methane capture</t>
        </is>
      </c>
    </row>
    <row r="1159" ht="15.75" customHeight="1" s="120">
      <c r="A1159" s="2" t="inlineStr">
        <is>
          <t>ENERGY</t>
        </is>
      </c>
      <c r="B1159" s="2" t="inlineStr">
        <is>
          <t>COL</t>
        </is>
      </c>
      <c r="C1159" s="2" t="n">
        <v>2015</v>
      </c>
      <c r="D1159" s="2" t="inlineStr">
        <is>
          <t>United States</t>
        </is>
      </c>
      <c r="E1159" s="2" t="inlineStr">
        <is>
          <t>USA</t>
        </is>
      </c>
      <c r="F1159" s="2" t="inlineStr">
        <is>
          <t>On-site use in coal drying</t>
        </is>
      </c>
      <c r="G1159" s="2" t="n">
        <v>65</v>
      </c>
      <c r="H1159" s="2" t="n">
        <v>0.0005564619204961</v>
      </c>
      <c r="I1159" s="2" t="n">
        <v>0.0006232373509556321</v>
      </c>
      <c r="J1159" s="40" t="inlineStr">
        <is>
          <t>coal mining - methane capture</t>
        </is>
      </c>
    </row>
    <row r="1160" ht="15.75" customHeight="1" s="120">
      <c r="A1160" s="2" t="inlineStr">
        <is>
          <t>ENERGY</t>
        </is>
      </c>
      <c r="B1160" s="2" t="inlineStr">
        <is>
          <t>COL</t>
        </is>
      </c>
      <c r="C1160" s="2" t="n">
        <v>2015</v>
      </c>
      <c r="D1160" s="2" t="inlineStr">
        <is>
          <t>United States</t>
        </is>
      </c>
      <c r="E1160" s="2" t="inlineStr">
        <is>
          <t>USA</t>
        </is>
      </c>
      <c r="F1160" s="2" t="inlineStr">
        <is>
          <t>On-site use in mine bioler</t>
        </is>
      </c>
      <c r="G1160" s="2" t="n">
        <v>65</v>
      </c>
      <c r="H1160" s="2" t="n">
        <v>0.0005564619204961</v>
      </c>
      <c r="I1160" s="2" t="n">
        <v>0.0006232373509556321</v>
      </c>
      <c r="J1160" s="40" t="inlineStr">
        <is>
          <t>coal mining - methane capture</t>
        </is>
      </c>
    </row>
    <row r="1161" ht="15.75" customHeight="1" s="120">
      <c r="A1161" s="2" t="inlineStr">
        <is>
          <t>ENERGY</t>
        </is>
      </c>
      <c r="B1161" s="2" t="inlineStr">
        <is>
          <t>COL</t>
        </is>
      </c>
      <c r="C1161" s="2" t="n">
        <v>2015</v>
      </c>
      <c r="D1161" s="2" t="inlineStr">
        <is>
          <t>United States</t>
        </is>
      </c>
      <c r="E1161" s="2" t="inlineStr">
        <is>
          <t>USA</t>
        </is>
      </c>
      <c r="F1161" s="2" t="inlineStr">
        <is>
          <t>Open Flare</t>
        </is>
      </c>
      <c r="G1161" s="2" t="n">
        <v>66</v>
      </c>
      <c r="H1161" s="2" t="n">
        <v>0.0004649178590626</v>
      </c>
      <c r="I1161" s="2" t="n">
        <v>0.0005207080021501121</v>
      </c>
      <c r="J1161" s="40" t="inlineStr">
        <is>
          <t>coal mining - methane destruction</t>
        </is>
      </c>
    </row>
    <row r="1162" ht="15.75" customHeight="1" s="120">
      <c r="A1162" s="2" t="inlineStr">
        <is>
          <t>ENERGY</t>
        </is>
      </c>
      <c r="B1162" s="2" t="inlineStr">
        <is>
          <t>COL</t>
        </is>
      </c>
      <c r="C1162" s="2" t="n">
        <v>2015</v>
      </c>
      <c r="D1162" s="2" t="inlineStr">
        <is>
          <t>United States</t>
        </is>
      </c>
      <c r="E1162" s="2" t="inlineStr">
        <is>
          <t>USA</t>
        </is>
      </c>
      <c r="F1162" s="2" t="inlineStr">
        <is>
          <t>Degasification for power generation</t>
        </is>
      </c>
      <c r="G1162" s="2" t="n">
        <v>66</v>
      </c>
      <c r="H1162" s="2" t="n">
        <v>0.009179312735796001</v>
      </c>
      <c r="I1162" s="2" t="n">
        <v>0.01028083026409152</v>
      </c>
      <c r="J1162" s="40" t="inlineStr">
        <is>
          <t>coal mining - methane capture</t>
        </is>
      </c>
    </row>
    <row r="1163" ht="15.75" customHeight="1" s="120">
      <c r="A1163" s="2" t="inlineStr">
        <is>
          <t>ENERGY</t>
        </is>
      </c>
      <c r="B1163" s="2" t="inlineStr">
        <is>
          <t>COL</t>
        </is>
      </c>
      <c r="C1163" s="2" t="n">
        <v>2015</v>
      </c>
      <c r="D1163" s="2" t="inlineStr">
        <is>
          <t>United States</t>
        </is>
      </c>
      <c r="E1163" s="2" t="inlineStr">
        <is>
          <t>USA</t>
        </is>
      </c>
      <c r="F1163" s="2" t="inlineStr">
        <is>
          <t>On-site use in mine bioler</t>
        </is>
      </c>
      <c r="G1163" s="2" t="n">
        <v>68</v>
      </c>
      <c r="H1163" s="2" t="n">
        <v>0.0005341476062313</v>
      </c>
      <c r="I1163" s="2" t="n">
        <v>0.000598245318979056</v>
      </c>
      <c r="J1163" s="40" t="inlineStr">
        <is>
          <t>coal mining - methane capture</t>
        </is>
      </c>
    </row>
    <row r="1164" ht="15.75" customHeight="1" s="120">
      <c r="A1164" s="2" t="inlineStr">
        <is>
          <t>ENERGY</t>
        </is>
      </c>
      <c r="B1164" s="2" t="inlineStr">
        <is>
          <t>COL</t>
        </is>
      </c>
      <c r="C1164" s="2" t="n">
        <v>2015</v>
      </c>
      <c r="D1164" s="2" t="inlineStr">
        <is>
          <t>United States</t>
        </is>
      </c>
      <c r="E1164" s="2" t="inlineStr">
        <is>
          <t>USA</t>
        </is>
      </c>
      <c r="F1164" s="2" t="inlineStr">
        <is>
          <t>On-site use in coal drying</t>
        </is>
      </c>
      <c r="G1164" s="2" t="n">
        <v>68</v>
      </c>
      <c r="H1164" s="2" t="n">
        <v>0.0005341476062313</v>
      </c>
      <c r="I1164" s="2" t="n">
        <v>0.000598245318979056</v>
      </c>
      <c r="J1164" s="40" t="inlineStr">
        <is>
          <t>coal mining - methane capture</t>
        </is>
      </c>
    </row>
    <row r="1165" ht="15.75" customHeight="1" s="120">
      <c r="A1165" s="2" t="inlineStr">
        <is>
          <t>ENERGY</t>
        </is>
      </c>
      <c r="B1165" s="2" t="inlineStr">
        <is>
          <t>COL</t>
        </is>
      </c>
      <c r="C1165" s="2" t="n">
        <v>2015</v>
      </c>
      <c r="D1165" s="2" t="inlineStr">
        <is>
          <t>United States</t>
        </is>
      </c>
      <c r="E1165" s="2" t="inlineStr">
        <is>
          <t>USA</t>
        </is>
      </c>
      <c r="F1165" s="2" t="inlineStr">
        <is>
          <t>Open Flare</t>
        </is>
      </c>
      <c r="G1165" s="2" t="n">
        <v>68</v>
      </c>
      <c r="H1165" s="2" t="n">
        <v>0.0004519555077422</v>
      </c>
      <c r="I1165" s="2" t="n">
        <v>0.000506190168671264</v>
      </c>
      <c r="J1165" s="40" t="inlineStr">
        <is>
          <t>coal mining - methane destruction</t>
        </is>
      </c>
    </row>
    <row r="1166" ht="15.75" customHeight="1" s="120">
      <c r="A1166" s="2" t="inlineStr">
        <is>
          <t>ENERGY</t>
        </is>
      </c>
      <c r="B1166" s="2" t="inlineStr">
        <is>
          <t>COL</t>
        </is>
      </c>
      <c r="C1166" s="2" t="n">
        <v>2015</v>
      </c>
      <c r="D1166" s="2" t="inlineStr">
        <is>
          <t>United States</t>
        </is>
      </c>
      <c r="E1166" s="2" t="inlineStr">
        <is>
          <t>USA</t>
        </is>
      </c>
      <c r="F1166" s="2" t="inlineStr">
        <is>
          <t>On-site use in mine bioler</t>
        </is>
      </c>
      <c r="G1166" s="2" t="n">
        <v>70</v>
      </c>
      <c r="H1166" s="2" t="n">
        <v>0.0005185335758142</v>
      </c>
      <c r="I1166" s="2" t="n">
        <v>0.000580757604911904</v>
      </c>
      <c r="J1166" s="40" t="inlineStr">
        <is>
          <t>coal mining - methane capture</t>
        </is>
      </c>
    </row>
    <row r="1167" ht="15.75" customHeight="1" s="120">
      <c r="A1167" s="2" t="inlineStr">
        <is>
          <t>ENERGY</t>
        </is>
      </c>
      <c r="B1167" s="2" t="inlineStr">
        <is>
          <t>COL</t>
        </is>
      </c>
      <c r="C1167" s="2" t="n">
        <v>2015</v>
      </c>
      <c r="D1167" s="2" t="inlineStr">
        <is>
          <t>United States</t>
        </is>
      </c>
      <c r="E1167" s="2" t="inlineStr">
        <is>
          <t>USA</t>
        </is>
      </c>
      <c r="F1167" s="2" t="inlineStr">
        <is>
          <t>On-site use in coal drying</t>
        </is>
      </c>
      <c r="G1167" s="2" t="n">
        <v>70</v>
      </c>
      <c r="H1167" s="2" t="n">
        <v>0.0005185335758142</v>
      </c>
      <c r="I1167" s="2" t="n">
        <v>0.000580757604911904</v>
      </c>
      <c r="J1167" s="40" t="inlineStr">
        <is>
          <t>coal mining - methane capture</t>
        </is>
      </c>
    </row>
    <row r="1168" ht="15.75" customHeight="1" s="120">
      <c r="A1168" s="2" t="inlineStr">
        <is>
          <t>ENERGY</t>
        </is>
      </c>
      <c r="B1168" s="2" t="inlineStr">
        <is>
          <t>COL</t>
        </is>
      </c>
      <c r="C1168" s="2" t="n">
        <v>2015</v>
      </c>
      <c r="D1168" s="2" t="inlineStr">
        <is>
          <t>United States</t>
        </is>
      </c>
      <c r="E1168" s="2" t="inlineStr">
        <is>
          <t>USA</t>
        </is>
      </c>
      <c r="F1168" s="2" t="inlineStr">
        <is>
          <t>Degasification for power generation</t>
        </is>
      </c>
      <c r="G1168" s="2" t="n">
        <v>70</v>
      </c>
      <c r="H1168" s="2" t="n">
        <v>0.008679229766130401</v>
      </c>
      <c r="I1168" s="2" t="n">
        <v>0.009720737338066049</v>
      </c>
      <c r="J1168" s="40" t="inlineStr">
        <is>
          <t>coal mining - methane capture</t>
        </is>
      </c>
    </row>
    <row r="1169" ht="15.75" customHeight="1" s="120">
      <c r="A1169" s="2" t="inlineStr">
        <is>
          <t>ENERGY</t>
        </is>
      </c>
      <c r="B1169" s="2" t="inlineStr">
        <is>
          <t>COL</t>
        </is>
      </c>
      <c r="C1169" s="2" t="n">
        <v>2015</v>
      </c>
      <c r="D1169" s="2" t="inlineStr">
        <is>
          <t>United States</t>
        </is>
      </c>
      <c r="E1169" s="2" t="inlineStr">
        <is>
          <t>USA</t>
        </is>
      </c>
      <c r="F1169" s="2" t="inlineStr">
        <is>
          <t>Degasification for power generation</t>
        </is>
      </c>
      <c r="G1169" s="2" t="n">
        <v>71</v>
      </c>
      <c r="H1169" s="2" t="n">
        <v>0.0086449841037393</v>
      </c>
      <c r="I1169" s="2" t="n">
        <v>0.009682382196188017</v>
      </c>
      <c r="J1169" s="40" t="inlineStr">
        <is>
          <t>coal mining - methane capture</t>
        </is>
      </c>
    </row>
    <row r="1170" ht="15.75" customHeight="1" s="120">
      <c r="A1170" s="2" t="inlineStr">
        <is>
          <t>ENERGY</t>
        </is>
      </c>
      <c r="B1170" s="2" t="inlineStr">
        <is>
          <t>COL</t>
        </is>
      </c>
      <c r="C1170" s="2" t="n">
        <v>2015</v>
      </c>
      <c r="D1170" s="2" t="inlineStr">
        <is>
          <t>United States</t>
        </is>
      </c>
      <c r="E1170" s="2" t="inlineStr">
        <is>
          <t>USA</t>
        </is>
      </c>
      <c r="F1170" s="2" t="inlineStr">
        <is>
          <t>On-site use in coal drying</t>
        </is>
      </c>
      <c r="G1170" s="2" t="n">
        <v>71</v>
      </c>
      <c r="H1170" s="2" t="n">
        <v>0.0005099618574604</v>
      </c>
      <c r="I1170" s="2" t="n">
        <v>0.000571157280355648</v>
      </c>
      <c r="J1170" s="40" t="inlineStr">
        <is>
          <t>coal mining - methane capture</t>
        </is>
      </c>
    </row>
    <row r="1171" ht="15.75" customHeight="1" s="120">
      <c r="A1171" s="2" t="inlineStr">
        <is>
          <t>ENERGY</t>
        </is>
      </c>
      <c r="B1171" s="2" t="inlineStr">
        <is>
          <t>COL</t>
        </is>
      </c>
      <c r="C1171" s="2" t="n">
        <v>2015</v>
      </c>
      <c r="D1171" s="2" t="inlineStr">
        <is>
          <t>United States</t>
        </is>
      </c>
      <c r="E1171" s="2" t="inlineStr">
        <is>
          <t>USA</t>
        </is>
      </c>
      <c r="F1171" s="2" t="inlineStr">
        <is>
          <t>On-site use in mine bioler</t>
        </is>
      </c>
      <c r="G1171" s="2" t="n">
        <v>71</v>
      </c>
      <c r="H1171" s="2" t="n">
        <v>0.0005099618574604</v>
      </c>
      <c r="I1171" s="2" t="n">
        <v>0.000571157280355648</v>
      </c>
      <c r="J1171" s="40" t="inlineStr">
        <is>
          <t>coal mining - methane capture</t>
        </is>
      </c>
    </row>
    <row r="1172" ht="15.75" customHeight="1" s="120">
      <c r="A1172" s="2" t="inlineStr">
        <is>
          <t>ENERGY</t>
        </is>
      </c>
      <c r="B1172" s="2" t="inlineStr">
        <is>
          <t>COL</t>
        </is>
      </c>
      <c r="C1172" s="2" t="n">
        <v>2015</v>
      </c>
      <c r="D1172" s="2" t="inlineStr">
        <is>
          <t>United States</t>
        </is>
      </c>
      <c r="E1172" s="2" t="inlineStr">
        <is>
          <t>USA</t>
        </is>
      </c>
      <c r="F1172" s="2" t="inlineStr">
        <is>
          <t>Degasification for power generation</t>
        </is>
      </c>
      <c r="G1172" s="2" t="n">
        <v>74</v>
      </c>
      <c r="H1172" s="2" t="n">
        <v>0.0083685209974647</v>
      </c>
      <c r="I1172" s="2" t="n">
        <v>0.009372743517160465</v>
      </c>
      <c r="J1172" s="40" t="inlineStr">
        <is>
          <t>coal mining - methane capture</t>
        </is>
      </c>
    </row>
    <row r="1173" ht="15.75" customHeight="1" s="120">
      <c r="A1173" s="2" t="inlineStr">
        <is>
          <t>ENERGY</t>
        </is>
      </c>
      <c r="B1173" s="2" t="inlineStr">
        <is>
          <t>COL</t>
        </is>
      </c>
      <c r="C1173" s="2" t="n">
        <v>2015</v>
      </c>
      <c r="D1173" s="2" t="inlineStr">
        <is>
          <t>United States</t>
        </is>
      </c>
      <c r="E1173" s="2" t="inlineStr">
        <is>
          <t>USA</t>
        </is>
      </c>
      <c r="F1173" s="2" t="inlineStr">
        <is>
          <t>On-site use in coal drying</t>
        </is>
      </c>
      <c r="G1173" s="2" t="n">
        <v>76</v>
      </c>
      <c r="H1173" s="2" t="n">
        <v>0.0009624563099351</v>
      </c>
      <c r="I1173" s="2" t="n">
        <v>0.001077951067127312</v>
      </c>
      <c r="J1173" s="40" t="inlineStr">
        <is>
          <t>coal mining - methane capture</t>
        </is>
      </c>
    </row>
    <row r="1174" ht="15.75" customHeight="1" s="120">
      <c r="A1174" s="2" t="inlineStr">
        <is>
          <t>ENERGY</t>
        </is>
      </c>
      <c r="B1174" s="2" t="inlineStr">
        <is>
          <t>COL</t>
        </is>
      </c>
      <c r="C1174" s="2" t="n">
        <v>2015</v>
      </c>
      <c r="D1174" s="2" t="inlineStr">
        <is>
          <t>United States</t>
        </is>
      </c>
      <c r="E1174" s="2" t="inlineStr">
        <is>
          <t>USA</t>
        </is>
      </c>
      <c r="F1174" s="2" t="inlineStr">
        <is>
          <t>Degasification for power generation</t>
        </is>
      </c>
      <c r="G1174" s="2" t="n">
        <v>76</v>
      </c>
      <c r="H1174" s="2" t="n">
        <v>0.008135199546814</v>
      </c>
      <c r="I1174" s="2" t="n">
        <v>0.009111423492431681</v>
      </c>
      <c r="J1174" s="40" t="inlineStr">
        <is>
          <t>coal mining - methane capture</t>
        </is>
      </c>
    </row>
    <row r="1175" ht="15.75" customHeight="1" s="120">
      <c r="A1175" s="2" t="inlineStr">
        <is>
          <t>ENERGY</t>
        </is>
      </c>
      <c r="B1175" s="2" t="inlineStr">
        <is>
          <t>COL</t>
        </is>
      </c>
      <c r="C1175" s="2" t="n">
        <v>2015</v>
      </c>
      <c r="D1175" s="2" t="inlineStr">
        <is>
          <t>United States</t>
        </is>
      </c>
      <c r="E1175" s="2" t="inlineStr">
        <is>
          <t>USA</t>
        </is>
      </c>
      <c r="F1175" s="2" t="inlineStr">
        <is>
          <t>On-site use in mine bioler</t>
        </is>
      </c>
      <c r="G1175" s="2" t="n">
        <v>76</v>
      </c>
      <c r="H1175" s="2" t="n">
        <v>0.0009624563099351</v>
      </c>
      <c r="I1175" s="2" t="n">
        <v>0.001077951067127312</v>
      </c>
      <c r="J1175" s="40" t="inlineStr">
        <is>
          <t>coal mining - methane capture</t>
        </is>
      </c>
    </row>
    <row r="1176" ht="15.75" customHeight="1" s="120">
      <c r="A1176" s="2" t="inlineStr">
        <is>
          <t>ENERGY</t>
        </is>
      </c>
      <c r="B1176" s="2" t="inlineStr">
        <is>
          <t>COL</t>
        </is>
      </c>
      <c r="C1176" s="2" t="n">
        <v>2015</v>
      </c>
      <c r="D1176" s="2" t="inlineStr">
        <is>
          <t>United States</t>
        </is>
      </c>
      <c r="E1176" s="2" t="inlineStr">
        <is>
          <t>USA</t>
        </is>
      </c>
      <c r="F1176" s="2" t="inlineStr">
        <is>
          <t>On-site use in mine bioler</t>
        </is>
      </c>
      <c r="G1176" s="2" t="n">
        <v>79</v>
      </c>
      <c r="H1176" s="2" t="n">
        <v>0.0004649178590626</v>
      </c>
      <c r="I1176" s="2" t="n">
        <v>0.0005207080021501121</v>
      </c>
      <c r="J1176" s="40" t="inlineStr">
        <is>
          <t>coal mining - methane capture</t>
        </is>
      </c>
    </row>
    <row r="1177" ht="15.75" customHeight="1" s="120">
      <c r="A1177" s="2" t="inlineStr">
        <is>
          <t>ENERGY</t>
        </is>
      </c>
      <c r="B1177" s="2" t="inlineStr">
        <is>
          <t>COL</t>
        </is>
      </c>
      <c r="C1177" s="2" t="n">
        <v>2015</v>
      </c>
      <c r="D1177" s="2" t="inlineStr">
        <is>
          <t>United States</t>
        </is>
      </c>
      <c r="E1177" s="2" t="inlineStr">
        <is>
          <t>USA</t>
        </is>
      </c>
      <c r="F1177" s="2" t="inlineStr">
        <is>
          <t>On-site use in coal drying</t>
        </is>
      </c>
      <c r="G1177" s="2" t="n">
        <v>79</v>
      </c>
      <c r="H1177" s="2" t="n">
        <v>0.0004649178590626</v>
      </c>
      <c r="I1177" s="2" t="n">
        <v>0.0005207080021501121</v>
      </c>
      <c r="J1177" s="40" t="inlineStr">
        <is>
          <t>coal mining - methane capture</t>
        </is>
      </c>
    </row>
    <row r="1178" ht="15.75" customHeight="1" s="120">
      <c r="A1178" s="2" t="inlineStr">
        <is>
          <t>ENERGY</t>
        </is>
      </c>
      <c r="B1178" s="2" t="inlineStr">
        <is>
          <t>COL</t>
        </is>
      </c>
      <c r="C1178" s="2" t="n">
        <v>2015</v>
      </c>
      <c r="D1178" s="2" t="inlineStr">
        <is>
          <t>United States</t>
        </is>
      </c>
      <c r="E1178" s="2" t="inlineStr">
        <is>
          <t>USA</t>
        </is>
      </c>
      <c r="F1178" s="2" t="inlineStr">
        <is>
          <t>On-site use in coal drying</t>
        </is>
      </c>
      <c r="G1178" s="2" t="n">
        <v>81</v>
      </c>
      <c r="H1178" s="2" t="n">
        <v>0.0004519555077422</v>
      </c>
      <c r="I1178" s="2" t="n">
        <v>0.000506190168671264</v>
      </c>
      <c r="J1178" s="40" t="inlineStr">
        <is>
          <t>coal mining - methane capture</t>
        </is>
      </c>
    </row>
    <row r="1179" ht="15.75" customHeight="1" s="120">
      <c r="A1179" s="2" t="inlineStr">
        <is>
          <t>ENERGY</t>
        </is>
      </c>
      <c r="B1179" s="2" t="inlineStr">
        <is>
          <t>COL</t>
        </is>
      </c>
      <c r="C1179" s="2" t="n">
        <v>2015</v>
      </c>
      <c r="D1179" s="2" t="inlineStr">
        <is>
          <t>United States</t>
        </is>
      </c>
      <c r="E1179" s="2" t="inlineStr">
        <is>
          <t>USA</t>
        </is>
      </c>
      <c r="F1179" s="2" t="inlineStr">
        <is>
          <t>On-site use in mine bioler</t>
        </is>
      </c>
      <c r="G1179" s="2" t="n">
        <v>81</v>
      </c>
      <c r="H1179" s="2" t="n">
        <v>0.0004519555077422</v>
      </c>
      <c r="I1179" s="2" t="n">
        <v>0.000506190168671264</v>
      </c>
      <c r="J1179" s="40" t="inlineStr">
        <is>
          <t>coal mining - methane capture</t>
        </is>
      </c>
    </row>
    <row r="1180" ht="15.75" customHeight="1" s="120">
      <c r="A1180" s="2" t="inlineStr">
        <is>
          <t>ENERGY</t>
        </is>
      </c>
      <c r="B1180" s="2" t="inlineStr">
        <is>
          <t>COL</t>
        </is>
      </c>
      <c r="C1180" s="2" t="n">
        <v>2015</v>
      </c>
      <c r="D1180" s="2" t="inlineStr">
        <is>
          <t>United States</t>
        </is>
      </c>
      <c r="E1180" s="2" t="inlineStr">
        <is>
          <t>USA</t>
        </is>
      </c>
      <c r="F1180" s="2" t="inlineStr">
        <is>
          <t>On-site use in coal drying</t>
        </is>
      </c>
      <c r="G1180" s="2" t="n">
        <v>100000</v>
      </c>
      <c r="H1180" s="54" t="n">
        <v>1e-12</v>
      </c>
      <c r="I1180" s="2" t="n">
        <v>1.12e-12</v>
      </c>
      <c r="J1180" s="40" t="inlineStr">
        <is>
          <t>coal mining - methane capture</t>
        </is>
      </c>
    </row>
    <row r="1181" ht="15.75" customHeight="1" s="120">
      <c r="A1181" s="2" t="inlineStr">
        <is>
          <t>ENERGY</t>
        </is>
      </c>
      <c r="B1181" s="2" t="inlineStr">
        <is>
          <t>COL</t>
        </is>
      </c>
      <c r="C1181" s="2" t="n">
        <v>2020</v>
      </c>
      <c r="D1181" s="2" t="inlineStr">
        <is>
          <t>United States</t>
        </is>
      </c>
      <c r="E1181" s="2" t="inlineStr">
        <is>
          <t>USA</t>
        </is>
      </c>
      <c r="F1181" s="2" t="inlineStr">
        <is>
          <t>Degasification for power generation</t>
        </is>
      </c>
      <c r="G1181" s="2" t="n">
        <v>-100000</v>
      </c>
      <c r="H1181" s="2" t="n">
        <v>0</v>
      </c>
      <c r="I1181" s="2" t="n">
        <v>0</v>
      </c>
      <c r="J1181" s="40" t="inlineStr">
        <is>
          <t>coal mining - methane capture</t>
        </is>
      </c>
    </row>
    <row r="1182" ht="15.75" customHeight="1" s="120">
      <c r="A1182" s="2" t="inlineStr">
        <is>
          <t>ENERGY</t>
        </is>
      </c>
      <c r="B1182" s="2" t="inlineStr">
        <is>
          <t>COL</t>
        </is>
      </c>
      <c r="C1182" s="2" t="n">
        <v>2020</v>
      </c>
      <c r="D1182" s="2" t="inlineStr">
        <is>
          <t>United States</t>
        </is>
      </c>
      <c r="E1182" s="2" t="inlineStr">
        <is>
          <t>USA</t>
        </is>
      </c>
      <c r="F1182" s="2" t="inlineStr">
        <is>
          <t>Degasification for power generation</t>
        </is>
      </c>
      <c r="G1182" s="2" t="n">
        <v>-8</v>
      </c>
      <c r="H1182" s="2" t="n">
        <v>0</v>
      </c>
      <c r="I1182" s="2" t="n">
        <v>0</v>
      </c>
      <c r="J1182" s="40" t="inlineStr">
        <is>
          <t>coal mining - methane capture</t>
        </is>
      </c>
    </row>
    <row r="1183" ht="15.75" customHeight="1" s="120">
      <c r="A1183" s="2" t="inlineStr">
        <is>
          <t>ENERGY</t>
        </is>
      </c>
      <c r="B1183" s="2" t="inlineStr">
        <is>
          <t>COL</t>
        </is>
      </c>
      <c r="C1183" s="2" t="n">
        <v>2020</v>
      </c>
      <c r="D1183" s="2" t="inlineStr">
        <is>
          <t>United States</t>
        </is>
      </c>
      <c r="E1183" s="2" t="inlineStr">
        <is>
          <t>USA</t>
        </is>
      </c>
      <c r="F1183" s="2" t="inlineStr">
        <is>
          <t>Degasification for power generation</t>
        </is>
      </c>
      <c r="G1183" s="2" t="n">
        <v>-8</v>
      </c>
      <c r="H1183" s="2" t="n">
        <v>1.45475715398788</v>
      </c>
      <c r="I1183" s="2" t="n">
        <v>1.629328012466426</v>
      </c>
      <c r="J1183" s="40" t="inlineStr">
        <is>
          <t>coal mining - methane capture</t>
        </is>
      </c>
    </row>
    <row r="1184" ht="15.75" customHeight="1" s="120">
      <c r="A1184" s="2" t="inlineStr">
        <is>
          <t>ENERGY</t>
        </is>
      </c>
      <c r="B1184" s="2" t="inlineStr">
        <is>
          <t>COL</t>
        </is>
      </c>
      <c r="C1184" s="2" t="n">
        <v>2020</v>
      </c>
      <c r="D1184" s="2" t="inlineStr">
        <is>
          <t>United States</t>
        </is>
      </c>
      <c r="E1184" s="2" t="inlineStr">
        <is>
          <t>USA</t>
        </is>
      </c>
      <c r="F1184" s="2" t="inlineStr">
        <is>
          <t>Degasification for power generation</t>
        </is>
      </c>
      <c r="G1184" s="2" t="n">
        <v>-7</v>
      </c>
      <c r="H1184" s="2" t="n">
        <v>1.79916867613792</v>
      </c>
      <c r="I1184" s="2" t="n">
        <v>2.01506891727447</v>
      </c>
      <c r="J1184" s="40" t="inlineStr">
        <is>
          <t>coal mining - methane capture</t>
        </is>
      </c>
    </row>
    <row r="1185" ht="15.75" customHeight="1" s="120">
      <c r="A1185" s="2" t="inlineStr">
        <is>
          <t>ENERGY</t>
        </is>
      </c>
      <c r="B1185" s="2" t="inlineStr">
        <is>
          <t>COL</t>
        </is>
      </c>
      <c r="C1185" s="2" t="n">
        <v>2020</v>
      </c>
      <c r="D1185" s="2" t="inlineStr">
        <is>
          <t>United States</t>
        </is>
      </c>
      <c r="E1185" s="2" t="inlineStr">
        <is>
          <t>USA</t>
        </is>
      </c>
      <c r="F1185" s="2" t="inlineStr">
        <is>
          <t>Degasification for power generation</t>
        </is>
      </c>
      <c r="G1185" s="2" t="n">
        <v>-6</v>
      </c>
      <c r="H1185" s="2" t="n">
        <v>0.39732402563095</v>
      </c>
      <c r="I1185" s="2" t="n">
        <v>0.445002908706664</v>
      </c>
      <c r="J1185" s="40" t="inlineStr">
        <is>
          <t>coal mining - methane capture</t>
        </is>
      </c>
    </row>
    <row r="1186" ht="15.75" customHeight="1" s="120">
      <c r="A1186" s="2" t="inlineStr">
        <is>
          <t>ENERGY</t>
        </is>
      </c>
      <c r="B1186" s="2" t="inlineStr">
        <is>
          <t>COL</t>
        </is>
      </c>
      <c r="C1186" s="2" t="n">
        <v>2020</v>
      </c>
      <c r="D1186" s="2" t="inlineStr">
        <is>
          <t>United States</t>
        </is>
      </c>
      <c r="E1186" s="2" t="inlineStr">
        <is>
          <t>USA</t>
        </is>
      </c>
      <c r="F1186" s="2" t="inlineStr">
        <is>
          <t>Degasification for power generation</t>
        </is>
      </c>
      <c r="G1186" s="2" t="n">
        <v>-5</v>
      </c>
      <c r="H1186" s="2" t="n">
        <v>0.577383637428283</v>
      </c>
      <c r="I1186" s="2" t="n">
        <v>0.646669673919677</v>
      </c>
      <c r="J1186" s="40" t="inlineStr">
        <is>
          <t>coal mining - methane capture</t>
        </is>
      </c>
    </row>
    <row r="1187" ht="15.75" customHeight="1" s="120">
      <c r="A1187" s="2" t="inlineStr">
        <is>
          <t>ENERGY</t>
        </is>
      </c>
      <c r="B1187" s="2" t="inlineStr">
        <is>
          <t>COL</t>
        </is>
      </c>
      <c r="C1187" s="2" t="n">
        <v>2020</v>
      </c>
      <c r="D1187" s="2" t="inlineStr">
        <is>
          <t>United States</t>
        </is>
      </c>
      <c r="E1187" s="2" t="inlineStr">
        <is>
          <t>USA</t>
        </is>
      </c>
      <c r="F1187" s="2" t="inlineStr">
        <is>
          <t>Degasification for power generation</t>
        </is>
      </c>
      <c r="G1187" s="2" t="n">
        <v>-4</v>
      </c>
      <c r="H1187" s="2" t="n">
        <v>0.244786918163299</v>
      </c>
      <c r="I1187" s="2" t="n">
        <v>0.2741613483428949</v>
      </c>
      <c r="J1187" s="40" t="inlineStr">
        <is>
          <t>coal mining - methane capture</t>
        </is>
      </c>
    </row>
    <row r="1188" ht="15.75" customHeight="1" s="120">
      <c r="A1188" s="2" t="inlineStr">
        <is>
          <t>ENERGY</t>
        </is>
      </c>
      <c r="B1188" s="2" t="inlineStr">
        <is>
          <t>COL</t>
        </is>
      </c>
      <c r="C1188" s="2" t="n">
        <v>2020</v>
      </c>
      <c r="D1188" s="2" t="inlineStr">
        <is>
          <t>United States</t>
        </is>
      </c>
      <c r="E1188" s="2" t="inlineStr">
        <is>
          <t>USA</t>
        </is>
      </c>
      <c r="F1188" s="2" t="inlineStr">
        <is>
          <t>Degasification for power generation</t>
        </is>
      </c>
      <c r="G1188" s="2" t="n">
        <v>-3</v>
      </c>
      <c r="H1188" s="2" t="n">
        <v>0.500076375901699</v>
      </c>
      <c r="I1188" s="2" t="n">
        <v>0.5600855410099029</v>
      </c>
      <c r="J1188" s="40" t="inlineStr">
        <is>
          <t>coal mining - methane capture</t>
        </is>
      </c>
    </row>
    <row r="1189" ht="15.75" customHeight="1" s="120">
      <c r="A1189" s="2" t="inlineStr">
        <is>
          <t>ENERGY</t>
        </is>
      </c>
      <c r="B1189" s="2" t="inlineStr">
        <is>
          <t>COL</t>
        </is>
      </c>
      <c r="C1189" s="2" t="n">
        <v>2020</v>
      </c>
      <c r="D1189" s="2" t="inlineStr">
        <is>
          <t>United States</t>
        </is>
      </c>
      <c r="E1189" s="2" t="inlineStr">
        <is>
          <t>USA</t>
        </is>
      </c>
      <c r="F1189" s="2" t="inlineStr">
        <is>
          <t>On-site use in coal drying</t>
        </is>
      </c>
      <c r="G1189" s="2" t="n">
        <v>-3</v>
      </c>
      <c r="H1189" s="2" t="n">
        <v>0.137552799656987</v>
      </c>
      <c r="I1189" s="2" t="n">
        <v>0.1540591356158255</v>
      </c>
      <c r="J1189" s="40" t="inlineStr">
        <is>
          <t>coal mining - methane capture</t>
        </is>
      </c>
    </row>
    <row r="1190" ht="15.75" customHeight="1" s="120">
      <c r="A1190" s="2" t="inlineStr">
        <is>
          <t>ENERGY</t>
        </is>
      </c>
      <c r="B1190" s="2" t="inlineStr">
        <is>
          <t>COL</t>
        </is>
      </c>
      <c r="C1190" s="2" t="n">
        <v>2020</v>
      </c>
      <c r="D1190" s="2" t="inlineStr">
        <is>
          <t>United States</t>
        </is>
      </c>
      <c r="E1190" s="2" t="inlineStr">
        <is>
          <t>USA</t>
        </is>
      </c>
      <c r="F1190" s="2" t="inlineStr">
        <is>
          <t>Degasification for power generation</t>
        </is>
      </c>
      <c r="G1190" s="2" t="n">
        <v>-2</v>
      </c>
      <c r="H1190" s="2" t="n">
        <v>0.0873301699757576</v>
      </c>
      <c r="I1190" s="2" t="n">
        <v>0.09780979037284852</v>
      </c>
      <c r="J1190" s="40" t="inlineStr">
        <is>
          <t>coal mining - methane capture</t>
        </is>
      </c>
    </row>
    <row r="1191" ht="15.75" customHeight="1" s="120">
      <c r="A1191" s="2" t="inlineStr">
        <is>
          <t>ENERGY</t>
        </is>
      </c>
      <c r="B1191" s="2" t="inlineStr">
        <is>
          <t>COL</t>
        </is>
      </c>
      <c r="C1191" s="2" t="n">
        <v>2020</v>
      </c>
      <c r="D1191" s="2" t="inlineStr">
        <is>
          <t>United States</t>
        </is>
      </c>
      <c r="E1191" s="2" t="inlineStr">
        <is>
          <t>USA</t>
        </is>
      </c>
      <c r="F1191" s="2" t="inlineStr">
        <is>
          <t>On-site use in coal drying</t>
        </is>
      </c>
      <c r="G1191" s="2" t="n">
        <v>-2</v>
      </c>
      <c r="H1191" s="2" t="n">
        <v>0.0652944194152951</v>
      </c>
      <c r="I1191" s="2" t="n">
        <v>0.07312974974513052</v>
      </c>
      <c r="J1191" s="40" t="inlineStr">
        <is>
          <t>coal mining - methane capture</t>
        </is>
      </c>
    </row>
    <row r="1192" ht="15.75" customHeight="1" s="120">
      <c r="A1192" s="2" t="inlineStr">
        <is>
          <t>ENERGY</t>
        </is>
      </c>
      <c r="B1192" s="2" t="inlineStr">
        <is>
          <t>COL</t>
        </is>
      </c>
      <c r="C1192" s="2" t="n">
        <v>2020</v>
      </c>
      <c r="D1192" s="2" t="inlineStr">
        <is>
          <t>United States</t>
        </is>
      </c>
      <c r="E1192" s="2" t="inlineStr">
        <is>
          <t>USA</t>
        </is>
      </c>
      <c r="F1192" s="2" t="inlineStr">
        <is>
          <t>On-site use in coal drying</t>
        </is>
      </c>
      <c r="G1192" s="2" t="n">
        <v>-1</v>
      </c>
      <c r="H1192" s="2" t="n">
        <v>0.326702915132045</v>
      </c>
      <c r="I1192" s="2" t="n">
        <v>0.3659072649478904</v>
      </c>
      <c r="J1192" s="40" t="inlineStr">
        <is>
          <t>coal mining - methane capture</t>
        </is>
      </c>
    </row>
    <row r="1193" ht="15.75" customHeight="1" s="120">
      <c r="A1193" s="2" t="inlineStr">
        <is>
          <t>ENERGY</t>
        </is>
      </c>
      <c r="B1193" s="2" t="inlineStr">
        <is>
          <t>COL</t>
        </is>
      </c>
      <c r="C1193" s="2" t="n">
        <v>2020</v>
      </c>
      <c r="D1193" s="2" t="inlineStr">
        <is>
          <t>United States</t>
        </is>
      </c>
      <c r="E1193" s="2" t="inlineStr">
        <is>
          <t>USA</t>
        </is>
      </c>
      <c r="F1193" s="2" t="inlineStr">
        <is>
          <t>Degasification for power generation</t>
        </is>
      </c>
      <c r="G1193" s="2" t="n">
        <v>-1</v>
      </c>
      <c r="H1193" s="2" t="n">
        <v>0.400103613734245</v>
      </c>
      <c r="I1193" s="2" t="n">
        <v>0.4481160473823544</v>
      </c>
      <c r="J1193" s="40" t="inlineStr">
        <is>
          <t>coal mining - methane capture</t>
        </is>
      </c>
    </row>
    <row r="1194" ht="15.75" customHeight="1" s="120">
      <c r="A1194" s="2" t="inlineStr">
        <is>
          <t>ENERGY</t>
        </is>
      </c>
      <c r="B1194" s="2" t="inlineStr">
        <is>
          <t>COL</t>
        </is>
      </c>
      <c r="C1194" s="2" t="n">
        <v>2020</v>
      </c>
      <c r="D1194" s="2" t="inlineStr">
        <is>
          <t>United States</t>
        </is>
      </c>
      <c r="E1194" s="2" t="inlineStr">
        <is>
          <t>USA</t>
        </is>
      </c>
      <c r="F1194" s="2" t="inlineStr">
        <is>
          <t>On-site use in coal drying</t>
        </is>
      </c>
      <c r="G1194" s="2" t="n">
        <v>0</v>
      </c>
      <c r="H1194" s="2" t="n">
        <v>0.164366847835481</v>
      </c>
      <c r="I1194" s="2" t="n">
        <v>0.1840908695757387</v>
      </c>
      <c r="J1194" s="40" t="inlineStr">
        <is>
          <t>coal mining - methane capture</t>
        </is>
      </c>
    </row>
    <row r="1195" ht="15.75" customHeight="1" s="120">
      <c r="A1195" s="2" t="inlineStr">
        <is>
          <t>ENERGY</t>
        </is>
      </c>
      <c r="B1195" s="2" t="inlineStr">
        <is>
          <t>COL</t>
        </is>
      </c>
      <c r="C1195" s="2" t="n">
        <v>2020</v>
      </c>
      <c r="D1195" s="2" t="inlineStr">
        <is>
          <t>United States</t>
        </is>
      </c>
      <c r="E1195" s="2" t="inlineStr">
        <is>
          <t>USA</t>
        </is>
      </c>
      <c r="F1195" s="2" t="inlineStr">
        <is>
          <t>Degasification for power generation</t>
        </is>
      </c>
      <c r="G1195" s="2" t="n">
        <v>0</v>
      </c>
      <c r="H1195" s="2" t="n">
        <v>0.0664944797754288</v>
      </c>
      <c r="I1195" s="2" t="n">
        <v>0.07447381734848026</v>
      </c>
      <c r="J1195" s="40" t="inlineStr">
        <is>
          <t>coal mining - methane capture</t>
        </is>
      </c>
    </row>
    <row r="1196" ht="15.75" customHeight="1" s="120">
      <c r="A1196" s="2" t="inlineStr">
        <is>
          <t>ENERGY</t>
        </is>
      </c>
      <c r="B1196" s="2" t="inlineStr">
        <is>
          <t>COL</t>
        </is>
      </c>
      <c r="C1196" s="2" t="n">
        <v>2020</v>
      </c>
      <c r="D1196" s="2" t="inlineStr">
        <is>
          <t>United States</t>
        </is>
      </c>
      <c r="E1196" s="2" t="inlineStr">
        <is>
          <t>USA</t>
        </is>
      </c>
      <c r="F1196" s="2" t="inlineStr">
        <is>
          <t>On-site use in coal drying</t>
        </is>
      </c>
      <c r="G1196" s="2" t="n">
        <v>1</v>
      </c>
      <c r="H1196" s="2" t="n">
        <v>0.0062635522335768</v>
      </c>
      <c r="I1196" s="2" t="n">
        <v>0.007015178501606017</v>
      </c>
      <c r="J1196" s="40" t="inlineStr">
        <is>
          <t>coal mining - methane capture</t>
        </is>
      </c>
    </row>
    <row r="1197" ht="15.75" customHeight="1" s="120">
      <c r="A1197" s="2" t="inlineStr">
        <is>
          <t>ENERGY</t>
        </is>
      </c>
      <c r="B1197" s="2" t="inlineStr">
        <is>
          <t>COL</t>
        </is>
      </c>
      <c r="C1197" s="2" t="n">
        <v>2020</v>
      </c>
      <c r="D1197" s="2" t="inlineStr">
        <is>
          <t>United States</t>
        </is>
      </c>
      <c r="E1197" s="2" t="inlineStr">
        <is>
          <t>USA</t>
        </is>
      </c>
      <c r="F1197" s="2" t="inlineStr">
        <is>
          <t>Degasification for power generation</t>
        </is>
      </c>
      <c r="G1197" s="2" t="n">
        <v>1</v>
      </c>
      <c r="H1197" s="2" t="n">
        <v>0.19177496433258</v>
      </c>
      <c r="I1197" s="2" t="n">
        <v>0.2147879600524896</v>
      </c>
      <c r="J1197" s="40" t="inlineStr">
        <is>
          <t>coal mining - methane capture</t>
        </is>
      </c>
    </row>
    <row r="1198" ht="15.75" customHeight="1" s="120">
      <c r="A1198" s="2" t="inlineStr">
        <is>
          <t>ENERGY</t>
        </is>
      </c>
      <c r="B1198" s="2" t="inlineStr">
        <is>
          <t>COL</t>
        </is>
      </c>
      <c r="C1198" s="2" t="n">
        <v>2020</v>
      </c>
      <c r="D1198" s="2" t="inlineStr">
        <is>
          <t>United States</t>
        </is>
      </c>
      <c r="E1198" s="2" t="inlineStr">
        <is>
          <t>USA</t>
        </is>
      </c>
      <c r="F1198" s="2" t="inlineStr">
        <is>
          <t>Stand Alone VAM</t>
        </is>
      </c>
      <c r="G1198" s="2" t="n">
        <v>1</v>
      </c>
      <c r="H1198" s="2" t="n">
        <v>6.66339460760355</v>
      </c>
      <c r="I1198" s="2" t="n">
        <v>7.463001960515976</v>
      </c>
      <c r="J1198" s="40" t="inlineStr">
        <is>
          <t>coal mining - methane destruction</t>
        </is>
      </c>
    </row>
    <row r="1199" ht="15.75" customHeight="1" s="120">
      <c r="A1199" s="2" t="inlineStr">
        <is>
          <t>ENERGY</t>
        </is>
      </c>
      <c r="B1199" s="2" t="inlineStr">
        <is>
          <t>COL</t>
        </is>
      </c>
      <c r="C1199" s="2" t="n">
        <v>2020</v>
      </c>
      <c r="D1199" s="2" t="inlineStr">
        <is>
          <t>United States</t>
        </is>
      </c>
      <c r="E1199" s="2" t="inlineStr">
        <is>
          <t>USA</t>
        </is>
      </c>
      <c r="F1199" s="2" t="inlineStr">
        <is>
          <t>On-site use in mine bioler</t>
        </is>
      </c>
      <c r="G1199" s="2" t="n">
        <v>1</v>
      </c>
      <c r="H1199" s="2" t="n">
        <v>0.223372128792107</v>
      </c>
      <c r="I1199" s="2" t="n">
        <v>0.2501767842471598</v>
      </c>
      <c r="J1199" s="40" t="inlineStr">
        <is>
          <t>coal mining - methane capture</t>
        </is>
      </c>
    </row>
    <row r="1200" ht="15.75" customHeight="1" s="120">
      <c r="A1200" s="2" t="inlineStr">
        <is>
          <t>ENERGY</t>
        </is>
      </c>
      <c r="B1200" s="2" t="inlineStr">
        <is>
          <t>COL</t>
        </is>
      </c>
      <c r="C1200" s="2" t="n">
        <v>2020</v>
      </c>
      <c r="D1200" s="2" t="inlineStr">
        <is>
          <t>United States</t>
        </is>
      </c>
      <c r="E1200" s="2" t="inlineStr">
        <is>
          <t>USA</t>
        </is>
      </c>
      <c r="F1200" s="2" t="inlineStr">
        <is>
          <t>Open Flare</t>
        </is>
      </c>
      <c r="G1200" s="2" t="n">
        <v>1</v>
      </c>
      <c r="H1200" s="2" t="n">
        <v>0.080819845199585</v>
      </c>
      <c r="I1200" s="2" t="n">
        <v>0.09051822662353522</v>
      </c>
      <c r="J1200" s="40" t="inlineStr">
        <is>
          <t>coal mining - methane destruction</t>
        </is>
      </c>
    </row>
    <row r="1201" ht="15.75" customHeight="1" s="120">
      <c r="A1201" s="2" t="inlineStr">
        <is>
          <t>ENERGY</t>
        </is>
      </c>
      <c r="B1201" s="2" t="inlineStr">
        <is>
          <t>COL</t>
        </is>
      </c>
      <c r="C1201" s="2" t="n">
        <v>2020</v>
      </c>
      <c r="D1201" s="2" t="inlineStr">
        <is>
          <t>United States</t>
        </is>
      </c>
      <c r="E1201" s="2" t="inlineStr">
        <is>
          <t>USA</t>
        </is>
      </c>
      <c r="F1201" s="2" t="inlineStr">
        <is>
          <t>Stand Alone VAM</t>
        </is>
      </c>
      <c r="G1201" s="2" t="n">
        <v>2</v>
      </c>
      <c r="H1201" s="2" t="n">
        <v>9.7516155578196</v>
      </c>
      <c r="I1201" s="2" t="n">
        <v>10.92180942475795</v>
      </c>
      <c r="J1201" s="40" t="inlineStr">
        <is>
          <t>coal mining - methane destruction</t>
        </is>
      </c>
    </row>
    <row r="1202" ht="15.75" customHeight="1" s="120">
      <c r="A1202" s="2" t="inlineStr">
        <is>
          <t>ENERGY</t>
        </is>
      </c>
      <c r="B1202" s="2" t="inlineStr">
        <is>
          <t>COL</t>
        </is>
      </c>
      <c r="C1202" s="2" t="n">
        <v>2020</v>
      </c>
      <c r="D1202" s="2" t="inlineStr">
        <is>
          <t>United States</t>
        </is>
      </c>
      <c r="E1202" s="2" t="inlineStr">
        <is>
          <t>USA</t>
        </is>
      </c>
      <c r="F1202" s="2" t="inlineStr">
        <is>
          <t>Open Flare</t>
        </is>
      </c>
      <c r="G1202" s="2" t="n">
        <v>2</v>
      </c>
      <c r="H1202" s="2" t="n">
        <v>0.180715942755341</v>
      </c>
      <c r="I1202" s="2" t="n">
        <v>0.2024018558859819</v>
      </c>
      <c r="J1202" s="40" t="inlineStr">
        <is>
          <t>coal mining - methane destruction</t>
        </is>
      </c>
    </row>
    <row r="1203" ht="15.75" customHeight="1" s="120">
      <c r="A1203" s="2" t="inlineStr">
        <is>
          <t>ENERGY</t>
        </is>
      </c>
      <c r="B1203" s="2" t="inlineStr">
        <is>
          <t>COL</t>
        </is>
      </c>
      <c r="C1203" s="2" t="n">
        <v>2020</v>
      </c>
      <c r="D1203" s="2" t="inlineStr">
        <is>
          <t>United States</t>
        </is>
      </c>
      <c r="E1203" s="2" t="inlineStr">
        <is>
          <t>USA</t>
        </is>
      </c>
      <c r="F1203" s="2" t="inlineStr">
        <is>
          <t>Degasification for power generation</t>
        </is>
      </c>
      <c r="G1203" s="2" t="n">
        <v>2</v>
      </c>
      <c r="H1203" s="2" t="n">
        <v>0.119617324322462</v>
      </c>
      <c r="I1203" s="2" t="n">
        <v>0.1339714032411574</v>
      </c>
      <c r="J1203" s="40" t="inlineStr">
        <is>
          <t>coal mining - methane capture</t>
        </is>
      </c>
    </row>
    <row r="1204" ht="15.75" customHeight="1" s="120">
      <c r="A1204" s="2" t="inlineStr">
        <is>
          <t>ENERGY</t>
        </is>
      </c>
      <c r="B1204" s="2" t="inlineStr">
        <is>
          <t>COL</t>
        </is>
      </c>
      <c r="C1204" s="2" t="n">
        <v>2020</v>
      </c>
      <c r="D1204" s="2" t="inlineStr">
        <is>
          <t>United States</t>
        </is>
      </c>
      <c r="E1204" s="2" t="inlineStr">
        <is>
          <t>USA</t>
        </is>
      </c>
      <c r="F1204" s="2" t="inlineStr">
        <is>
          <t>On-site use in mine bioler</t>
        </is>
      </c>
      <c r="G1204" s="2" t="n">
        <v>2</v>
      </c>
      <c r="H1204" s="2" t="n">
        <v>0.020993709564209</v>
      </c>
      <c r="I1204" s="2" t="n">
        <v>0.02351295471191409</v>
      </c>
      <c r="J1204" s="40" t="inlineStr">
        <is>
          <t>coal mining - methane capture</t>
        </is>
      </c>
    </row>
    <row r="1205" ht="15.75" customHeight="1" s="120">
      <c r="A1205" s="2" t="inlineStr">
        <is>
          <t>ENERGY</t>
        </is>
      </c>
      <c r="B1205" s="2" t="inlineStr">
        <is>
          <t>COL</t>
        </is>
      </c>
      <c r="C1205" s="2" t="n">
        <v>2020</v>
      </c>
      <c r="D1205" s="2" t="inlineStr">
        <is>
          <t>United States</t>
        </is>
      </c>
      <c r="E1205" s="2" t="inlineStr">
        <is>
          <t>USA</t>
        </is>
      </c>
      <c r="F1205" s="2" t="inlineStr">
        <is>
          <t>Supplemental VAM</t>
        </is>
      </c>
      <c r="G1205" s="2" t="n">
        <v>3</v>
      </c>
      <c r="H1205" s="2" t="n">
        <v>0.0388661958277225</v>
      </c>
      <c r="I1205" s="2" t="n">
        <v>0.0435301393270492</v>
      </c>
      <c r="J1205" s="40" t="inlineStr">
        <is>
          <t>coal mining - methane destruction</t>
        </is>
      </c>
    </row>
    <row r="1206" ht="15.75" customHeight="1" s="120">
      <c r="A1206" s="2" t="inlineStr">
        <is>
          <t>ENERGY</t>
        </is>
      </c>
      <c r="B1206" s="2" t="inlineStr">
        <is>
          <t>COL</t>
        </is>
      </c>
      <c r="C1206" s="2" t="n">
        <v>2020</v>
      </c>
      <c r="D1206" s="2" t="inlineStr">
        <is>
          <t>United States</t>
        </is>
      </c>
      <c r="E1206" s="2" t="inlineStr">
        <is>
          <t>USA</t>
        </is>
      </c>
      <c r="F1206" s="2" t="inlineStr">
        <is>
          <t>Degasification for power generation</t>
        </is>
      </c>
      <c r="G1206" s="2" t="n">
        <v>3</v>
      </c>
      <c r="H1206" s="2" t="n">
        <v>0.158125828951597</v>
      </c>
      <c r="I1206" s="2" t="n">
        <v>0.1771009284257886</v>
      </c>
      <c r="J1206" s="40" t="inlineStr">
        <is>
          <t>coal mining - methane capture</t>
        </is>
      </c>
    </row>
    <row r="1207" ht="15.75" customHeight="1" s="120">
      <c r="A1207" s="2" t="inlineStr">
        <is>
          <t>ENERGY</t>
        </is>
      </c>
      <c r="B1207" s="2" t="inlineStr">
        <is>
          <t>COL</t>
        </is>
      </c>
      <c r="C1207" s="2" t="n">
        <v>2020</v>
      </c>
      <c r="D1207" s="2" t="inlineStr">
        <is>
          <t>United States</t>
        </is>
      </c>
      <c r="E1207" s="2" t="inlineStr">
        <is>
          <t>USA</t>
        </is>
      </c>
      <c r="F1207" s="2" t="inlineStr">
        <is>
          <t>On-site use in mine bioler</t>
        </is>
      </c>
      <c r="G1207" s="2" t="n">
        <v>3</v>
      </c>
      <c r="H1207" s="2" t="n">
        <v>0.0210820124484599</v>
      </c>
      <c r="I1207" s="2" t="n">
        <v>0.02361185394227509</v>
      </c>
      <c r="J1207" s="40" t="inlineStr">
        <is>
          <t>coal mining - methane capture</t>
        </is>
      </c>
    </row>
    <row r="1208" ht="15.75" customHeight="1" s="120">
      <c r="A1208" s="2" t="inlineStr">
        <is>
          <t>ENERGY</t>
        </is>
      </c>
      <c r="B1208" s="2" t="inlineStr">
        <is>
          <t>COL</t>
        </is>
      </c>
      <c r="C1208" s="2" t="n">
        <v>2020</v>
      </c>
      <c r="D1208" s="2" t="inlineStr">
        <is>
          <t>United States</t>
        </is>
      </c>
      <c r="E1208" s="2" t="inlineStr">
        <is>
          <t>USA</t>
        </is>
      </c>
      <c r="F1208" s="2" t="inlineStr">
        <is>
          <t>Stand Alone VAM</t>
        </is>
      </c>
      <c r="G1208" s="2" t="n">
        <v>3</v>
      </c>
      <c r="H1208" s="2" t="n">
        <v>3.73479282855987</v>
      </c>
      <c r="I1208" s="2" t="n">
        <v>4.182967967987055</v>
      </c>
      <c r="J1208" s="40" t="inlineStr">
        <is>
          <t>coal mining - methane destruction</t>
        </is>
      </c>
    </row>
    <row r="1209" ht="15.75" customHeight="1" s="120">
      <c r="A1209" s="2" t="inlineStr">
        <is>
          <t>ENERGY</t>
        </is>
      </c>
      <c r="B1209" s="2" t="inlineStr">
        <is>
          <t>COL</t>
        </is>
      </c>
      <c r="C1209" s="2" t="n">
        <v>2020</v>
      </c>
      <c r="D1209" s="2" t="inlineStr">
        <is>
          <t>United States</t>
        </is>
      </c>
      <c r="E1209" s="2" t="inlineStr">
        <is>
          <t>USA</t>
        </is>
      </c>
      <c r="F1209" s="2" t="inlineStr">
        <is>
          <t>Open Flare</t>
        </is>
      </c>
      <c r="G1209" s="2" t="n">
        <v>3</v>
      </c>
      <c r="H1209" s="2" t="n">
        <v>0.15144367609173</v>
      </c>
      <c r="I1209" s="2" t="n">
        <v>0.1696169172227376</v>
      </c>
      <c r="J1209" s="40" t="inlineStr">
        <is>
          <t>coal mining - methane destruction</t>
        </is>
      </c>
    </row>
    <row r="1210" ht="15.75" customHeight="1" s="120">
      <c r="A1210" s="2" t="inlineStr">
        <is>
          <t>ENERGY</t>
        </is>
      </c>
      <c r="B1210" s="2" t="inlineStr">
        <is>
          <t>COL</t>
        </is>
      </c>
      <c r="C1210" s="2" t="n">
        <v>2020</v>
      </c>
      <c r="D1210" s="2" t="inlineStr">
        <is>
          <t>United States</t>
        </is>
      </c>
      <c r="E1210" s="2" t="inlineStr">
        <is>
          <t>USA</t>
        </is>
      </c>
      <c r="F1210" s="2" t="inlineStr">
        <is>
          <t>Open Flare</t>
        </is>
      </c>
      <c r="G1210" s="2" t="n">
        <v>4</v>
      </c>
      <c r="H1210" s="2" t="n">
        <v>0.228249534033238</v>
      </c>
      <c r="I1210" s="2" t="n">
        <v>0.2556394781172266</v>
      </c>
      <c r="J1210" s="40" t="inlineStr">
        <is>
          <t>coal mining - methane destruction</t>
        </is>
      </c>
    </row>
    <row r="1211" ht="15.75" customHeight="1" s="120">
      <c r="A1211" s="2" t="inlineStr">
        <is>
          <t>ENERGY</t>
        </is>
      </c>
      <c r="B1211" s="2" t="inlineStr">
        <is>
          <t>COL</t>
        </is>
      </c>
      <c r="C1211" s="2" t="n">
        <v>2020</v>
      </c>
      <c r="D1211" s="2" t="inlineStr">
        <is>
          <t>United States</t>
        </is>
      </c>
      <c r="E1211" s="2" t="inlineStr">
        <is>
          <t>USA</t>
        </is>
      </c>
      <c r="F1211" s="2" t="inlineStr">
        <is>
          <t>Stand Alone VAM</t>
        </is>
      </c>
      <c r="G1211" s="2" t="n">
        <v>4</v>
      </c>
      <c r="H1211" s="2" t="n">
        <v>0.430892422795295</v>
      </c>
      <c r="I1211" s="2" t="n">
        <v>0.4825995135307304</v>
      </c>
      <c r="J1211" s="40" t="inlineStr">
        <is>
          <t>coal mining - methane destruction</t>
        </is>
      </c>
    </row>
    <row r="1212" ht="15.75" customHeight="1" s="120">
      <c r="A1212" s="2" t="inlineStr">
        <is>
          <t>ENERGY</t>
        </is>
      </c>
      <c r="B1212" s="2" t="inlineStr">
        <is>
          <t>COL</t>
        </is>
      </c>
      <c r="C1212" s="2" t="n">
        <v>2020</v>
      </c>
      <c r="D1212" s="2" t="inlineStr">
        <is>
          <t>United States</t>
        </is>
      </c>
      <c r="E1212" s="2" t="inlineStr">
        <is>
          <t>USA</t>
        </is>
      </c>
      <c r="F1212" s="2" t="inlineStr">
        <is>
          <t>Degasification for power generation</t>
        </is>
      </c>
      <c r="G1212" s="2" t="n">
        <v>4</v>
      </c>
      <c r="H1212" s="2" t="n">
        <v>0.144564718008041</v>
      </c>
      <c r="I1212" s="2" t="n">
        <v>0.1619124841690059</v>
      </c>
      <c r="J1212" s="40" t="inlineStr">
        <is>
          <t>coal mining - methane capture</t>
        </is>
      </c>
    </row>
    <row r="1213" ht="15.75" customHeight="1" s="120">
      <c r="A1213" s="2" t="inlineStr">
        <is>
          <t>ENERGY</t>
        </is>
      </c>
      <c r="B1213" s="2" t="inlineStr">
        <is>
          <t>COL</t>
        </is>
      </c>
      <c r="C1213" s="2" t="n">
        <v>2020</v>
      </c>
      <c r="D1213" s="2" t="inlineStr">
        <is>
          <t>United States</t>
        </is>
      </c>
      <c r="E1213" s="2" t="inlineStr">
        <is>
          <t>USA</t>
        </is>
      </c>
      <c r="F1213" s="2" t="inlineStr">
        <is>
          <t>On-site use in mine bioler</t>
        </is>
      </c>
      <c r="G1213" s="2" t="n">
        <v>4</v>
      </c>
      <c r="H1213" s="2" t="n">
        <v>0.0145452814176679</v>
      </c>
      <c r="I1213" s="2" t="n">
        <v>0.01629071518778805</v>
      </c>
      <c r="J1213" s="40" t="inlineStr">
        <is>
          <t>coal mining - methane capture</t>
        </is>
      </c>
    </row>
    <row r="1214" ht="15.75" customHeight="1" s="120">
      <c r="A1214" s="2" t="inlineStr">
        <is>
          <t>ENERGY</t>
        </is>
      </c>
      <c r="B1214" s="2" t="inlineStr">
        <is>
          <t>COL</t>
        </is>
      </c>
      <c r="C1214" s="2" t="n">
        <v>2020</v>
      </c>
      <c r="D1214" s="2" t="inlineStr">
        <is>
          <t>United States</t>
        </is>
      </c>
      <c r="E1214" s="2" t="inlineStr">
        <is>
          <t>USA</t>
        </is>
      </c>
      <c r="F1214" s="2" t="inlineStr">
        <is>
          <t>On-site use in mine bioler</t>
        </is>
      </c>
      <c r="G1214" s="2" t="n">
        <v>5</v>
      </c>
      <c r="H1214" s="2" t="n">
        <v>0.0068570654839277</v>
      </c>
      <c r="I1214" s="2" t="n">
        <v>0.007679913341999025</v>
      </c>
      <c r="J1214" s="40" t="inlineStr">
        <is>
          <t>coal mining - methane capture</t>
        </is>
      </c>
    </row>
    <row r="1215" ht="15.75" customHeight="1" s="120">
      <c r="A1215" s="2" t="inlineStr">
        <is>
          <t>ENERGY</t>
        </is>
      </c>
      <c r="B1215" s="2" t="inlineStr">
        <is>
          <t>COL</t>
        </is>
      </c>
      <c r="C1215" s="2" t="n">
        <v>2020</v>
      </c>
      <c r="D1215" s="2" t="inlineStr">
        <is>
          <t>United States</t>
        </is>
      </c>
      <c r="E1215" s="2" t="inlineStr">
        <is>
          <t>USA</t>
        </is>
      </c>
      <c r="F1215" s="2" t="inlineStr">
        <is>
          <t>Supplemental VAM</t>
        </is>
      </c>
      <c r="G1215" s="2" t="n">
        <v>5</v>
      </c>
      <c r="H1215" s="2" t="n">
        <v>0.124686479568481</v>
      </c>
      <c r="I1215" s="2" t="n">
        <v>0.1396488571166987</v>
      </c>
      <c r="J1215" s="40" t="inlineStr">
        <is>
          <t>coal mining - methane destruction</t>
        </is>
      </c>
    </row>
    <row r="1216" ht="15.75" customHeight="1" s="120">
      <c r="A1216" s="2" t="inlineStr">
        <is>
          <t>ENERGY</t>
        </is>
      </c>
      <c r="B1216" s="2" t="inlineStr">
        <is>
          <t>COL</t>
        </is>
      </c>
      <c r="C1216" s="2" t="n">
        <v>2020</v>
      </c>
      <c r="D1216" s="2" t="inlineStr">
        <is>
          <t>United States</t>
        </is>
      </c>
      <c r="E1216" s="2" t="inlineStr">
        <is>
          <t>USA</t>
        </is>
      </c>
      <c r="F1216" s="2" t="inlineStr">
        <is>
          <t>Open Flare</t>
        </is>
      </c>
      <c r="G1216" s="2" t="n">
        <v>5</v>
      </c>
      <c r="H1216" s="2" t="n">
        <v>0.12205776432529</v>
      </c>
      <c r="I1216" s="2" t="n">
        <v>0.1367046960443248</v>
      </c>
      <c r="J1216" s="40" t="inlineStr">
        <is>
          <t>coal mining - methane destruction</t>
        </is>
      </c>
    </row>
    <row r="1217" ht="15.75" customHeight="1" s="120">
      <c r="A1217" s="2" t="inlineStr">
        <is>
          <t>ENERGY</t>
        </is>
      </c>
      <c r="B1217" s="2" t="inlineStr">
        <is>
          <t>COL</t>
        </is>
      </c>
      <c r="C1217" s="2" t="n">
        <v>2020</v>
      </c>
      <c r="D1217" s="2" t="inlineStr">
        <is>
          <t>United States</t>
        </is>
      </c>
      <c r="E1217" s="2" t="inlineStr">
        <is>
          <t>USA</t>
        </is>
      </c>
      <c r="F1217" s="2" t="inlineStr">
        <is>
          <t>On-site use in mine bioler</t>
        </is>
      </c>
      <c r="G1217" s="2" t="n">
        <v>6</v>
      </c>
      <c r="H1217" s="2" t="n">
        <v>0.0019979258067906</v>
      </c>
      <c r="I1217" s="2" t="n">
        <v>0.002237676903605472</v>
      </c>
      <c r="J1217" s="40" t="inlineStr">
        <is>
          <t>coal mining - methane capture</t>
        </is>
      </c>
    </row>
    <row r="1218" ht="15.75" customHeight="1" s="120">
      <c r="A1218" s="2" t="inlineStr">
        <is>
          <t>ENERGY</t>
        </is>
      </c>
      <c r="B1218" s="2" t="inlineStr">
        <is>
          <t>COL</t>
        </is>
      </c>
      <c r="C1218" s="2" t="n">
        <v>2020</v>
      </c>
      <c r="D1218" s="2" t="inlineStr">
        <is>
          <t>United States</t>
        </is>
      </c>
      <c r="E1218" s="2" t="inlineStr">
        <is>
          <t>USA</t>
        </is>
      </c>
      <c r="F1218" s="2" t="inlineStr">
        <is>
          <t>Open Flare</t>
        </is>
      </c>
      <c r="G1218" s="2" t="n">
        <v>6</v>
      </c>
      <c r="H1218" s="2" t="n">
        <v>0.100250286515802</v>
      </c>
      <c r="I1218" s="2" t="n">
        <v>0.1122803208976983</v>
      </c>
      <c r="J1218" s="40" t="inlineStr">
        <is>
          <t>coal mining - methane destruction</t>
        </is>
      </c>
    </row>
    <row r="1219" ht="15.75" customHeight="1" s="120">
      <c r="A1219" s="2" t="inlineStr">
        <is>
          <t>ENERGY</t>
        </is>
      </c>
      <c r="B1219" s="2" t="inlineStr">
        <is>
          <t>COL</t>
        </is>
      </c>
      <c r="C1219" s="2" t="n">
        <v>2020</v>
      </c>
      <c r="D1219" s="2" t="inlineStr">
        <is>
          <t>United States</t>
        </is>
      </c>
      <c r="E1219" s="2" t="inlineStr">
        <is>
          <t>USA</t>
        </is>
      </c>
      <c r="F1219" s="2" t="inlineStr">
        <is>
          <t>Degasification for power generation</t>
        </is>
      </c>
      <c r="G1219" s="2" t="n">
        <v>6</v>
      </c>
      <c r="H1219" s="2" t="n">
        <v>0.2979606539011</v>
      </c>
      <c r="I1219" s="2" t="n">
        <v>0.333715932369232</v>
      </c>
      <c r="J1219" s="40" t="inlineStr">
        <is>
          <t>coal mining - methane capture</t>
        </is>
      </c>
    </row>
    <row r="1220" ht="15.75" customHeight="1" s="120">
      <c r="A1220" s="2" t="inlineStr">
        <is>
          <t>ENERGY</t>
        </is>
      </c>
      <c r="B1220" s="2" t="inlineStr">
        <is>
          <t>COL</t>
        </is>
      </c>
      <c r="C1220" s="2" t="n">
        <v>2020</v>
      </c>
      <c r="D1220" s="2" t="inlineStr">
        <is>
          <t>United States</t>
        </is>
      </c>
      <c r="E1220" s="2" t="inlineStr">
        <is>
          <t>USA</t>
        </is>
      </c>
      <c r="F1220" s="2" t="inlineStr">
        <is>
          <t>Stand Alone VAM</t>
        </is>
      </c>
      <c r="G1220" s="2" t="n">
        <v>6</v>
      </c>
      <c r="H1220" s="2" t="n">
        <v>0.733369648456573</v>
      </c>
      <c r="I1220" s="2" t="n">
        <v>0.8213740062713619</v>
      </c>
      <c r="J1220" s="40" t="inlineStr">
        <is>
          <t>coal mining - methane destruction</t>
        </is>
      </c>
    </row>
    <row r="1221" ht="15.75" customHeight="1" s="120">
      <c r="A1221" s="2" t="inlineStr">
        <is>
          <t>ENERGY</t>
        </is>
      </c>
      <c r="B1221" s="2" t="inlineStr">
        <is>
          <t>COL</t>
        </is>
      </c>
      <c r="C1221" s="2" t="n">
        <v>2020</v>
      </c>
      <c r="D1221" s="2" t="inlineStr">
        <is>
          <t>United States</t>
        </is>
      </c>
      <c r="E1221" s="2" t="inlineStr">
        <is>
          <t>USA</t>
        </is>
      </c>
      <c r="F1221" s="2" t="inlineStr">
        <is>
          <t>Degasification for power generation</t>
        </is>
      </c>
      <c r="G1221" s="2" t="n">
        <v>7</v>
      </c>
      <c r="H1221" s="2" t="n">
        <v>0.0401734858751297</v>
      </c>
      <c r="I1221" s="2" t="n">
        <v>0.04499430418014527</v>
      </c>
      <c r="J1221" s="40" t="inlineStr">
        <is>
          <t>coal mining - methane capture</t>
        </is>
      </c>
    </row>
    <row r="1222" ht="15.75" customHeight="1" s="120">
      <c r="A1222" s="2" t="inlineStr">
        <is>
          <t>ENERGY</t>
        </is>
      </c>
      <c r="B1222" s="2" t="inlineStr">
        <is>
          <t>COL</t>
        </is>
      </c>
      <c r="C1222" s="2" t="n">
        <v>2020</v>
      </c>
      <c r="D1222" s="2" t="inlineStr">
        <is>
          <t>United States</t>
        </is>
      </c>
      <c r="E1222" s="2" t="inlineStr">
        <is>
          <t>USA</t>
        </is>
      </c>
      <c r="F1222" s="2" t="inlineStr">
        <is>
          <t>Open Flare</t>
        </is>
      </c>
      <c r="G1222" s="2" t="n">
        <v>7</v>
      </c>
      <c r="H1222" s="2" t="n">
        <v>0.035031889565289</v>
      </c>
      <c r="I1222" s="2" t="n">
        <v>0.03923571631312368</v>
      </c>
      <c r="J1222" s="40" t="inlineStr">
        <is>
          <t>coal mining - methane destruction</t>
        </is>
      </c>
    </row>
    <row r="1223" ht="15.75" customHeight="1" s="120">
      <c r="A1223" s="2" t="inlineStr">
        <is>
          <t>ENERGY</t>
        </is>
      </c>
      <c r="B1223" s="2" t="inlineStr">
        <is>
          <t>COL</t>
        </is>
      </c>
      <c r="C1223" s="2" t="n">
        <v>2020</v>
      </c>
      <c r="D1223" s="2" t="inlineStr">
        <is>
          <t>United States</t>
        </is>
      </c>
      <c r="E1223" s="2" t="inlineStr">
        <is>
          <t>USA</t>
        </is>
      </c>
      <c r="F1223" s="2" t="inlineStr">
        <is>
          <t>Stand Alone VAM</t>
        </is>
      </c>
      <c r="G1223" s="2" t="n">
        <v>7</v>
      </c>
      <c r="H1223" s="2" t="n">
        <v>0.124472431838512</v>
      </c>
      <c r="I1223" s="2" t="n">
        <v>0.1394091236591335</v>
      </c>
      <c r="J1223" s="40" t="inlineStr">
        <is>
          <t>coal mining - methane destruction</t>
        </is>
      </c>
    </row>
    <row r="1224" ht="15.75" customHeight="1" s="120">
      <c r="A1224" s="2" t="inlineStr">
        <is>
          <t>ENERGY</t>
        </is>
      </c>
      <c r="B1224" s="2" t="inlineStr">
        <is>
          <t>COL</t>
        </is>
      </c>
      <c r="C1224" s="2" t="n">
        <v>2020</v>
      </c>
      <c r="D1224" s="2" t="inlineStr">
        <is>
          <t>United States</t>
        </is>
      </c>
      <c r="E1224" s="2" t="inlineStr">
        <is>
          <t>USA</t>
        </is>
      </c>
      <c r="F1224" s="2" t="inlineStr">
        <is>
          <t>On-site use in mine bioler</t>
        </is>
      </c>
      <c r="G1224" s="2" t="n">
        <v>7</v>
      </c>
      <c r="H1224" s="2" t="n">
        <v>0.0018966101342812</v>
      </c>
      <c r="I1224" s="2" t="n">
        <v>0.002124203350394944</v>
      </c>
      <c r="J1224" s="40" t="inlineStr">
        <is>
          <t>coal mining - methane capture</t>
        </is>
      </c>
    </row>
    <row r="1225" ht="15.75" customHeight="1" s="120">
      <c r="A1225" s="2" t="inlineStr">
        <is>
          <t>ENERGY</t>
        </is>
      </c>
      <c r="B1225" s="2" t="inlineStr">
        <is>
          <t>COL</t>
        </is>
      </c>
      <c r="C1225" s="2" t="n">
        <v>2020</v>
      </c>
      <c r="D1225" s="2" t="inlineStr">
        <is>
          <t>United States</t>
        </is>
      </c>
      <c r="E1225" s="2" t="inlineStr">
        <is>
          <t>USA</t>
        </is>
      </c>
      <c r="F1225" s="2" t="inlineStr">
        <is>
          <t>Stand Alone VAM</t>
        </is>
      </c>
      <c r="G1225" s="2" t="n">
        <v>8</v>
      </c>
      <c r="H1225" s="2" t="n">
        <v>0.643133699893951</v>
      </c>
      <c r="I1225" s="2" t="n">
        <v>0.7203097438812252</v>
      </c>
      <c r="J1225" s="40" t="inlineStr">
        <is>
          <t>coal mining - methane destruction</t>
        </is>
      </c>
    </row>
    <row r="1226" ht="15.75" customHeight="1" s="120">
      <c r="A1226" s="2" t="inlineStr">
        <is>
          <t>ENERGY</t>
        </is>
      </c>
      <c r="B1226" s="2" t="inlineStr">
        <is>
          <t>COL</t>
        </is>
      </c>
      <c r="C1226" s="2" t="n">
        <v>2020</v>
      </c>
      <c r="D1226" s="2" t="inlineStr">
        <is>
          <t>United States</t>
        </is>
      </c>
      <c r="E1226" s="2" t="inlineStr">
        <is>
          <t>USA</t>
        </is>
      </c>
      <c r="F1226" s="2" t="inlineStr">
        <is>
          <t>On-site use in mine bioler</t>
        </is>
      </c>
      <c r="G1226" s="2" t="n">
        <v>8</v>
      </c>
      <c r="H1226" s="2" t="n">
        <v>0.0017652523238212</v>
      </c>
      <c r="I1226" s="2" t="n">
        <v>0.001977082602679744</v>
      </c>
      <c r="J1226" s="40" t="inlineStr">
        <is>
          <t>coal mining - methane capture</t>
        </is>
      </c>
    </row>
    <row r="1227" ht="15.75" customHeight="1" s="120">
      <c r="A1227" s="2" t="inlineStr">
        <is>
          <t>ENERGY</t>
        </is>
      </c>
      <c r="B1227" s="2" t="inlineStr">
        <is>
          <t>COL</t>
        </is>
      </c>
      <c r="C1227" s="2" t="n">
        <v>2020</v>
      </c>
      <c r="D1227" s="2" t="inlineStr">
        <is>
          <t>United States</t>
        </is>
      </c>
      <c r="E1227" s="2" t="inlineStr">
        <is>
          <t>USA</t>
        </is>
      </c>
      <c r="F1227" s="2" t="inlineStr">
        <is>
          <t>Open Flare</t>
        </is>
      </c>
      <c r="G1227" s="2" t="n">
        <v>8</v>
      </c>
      <c r="H1227" s="2" t="n">
        <v>0.0143483027350157</v>
      </c>
      <c r="I1227" s="2" t="n">
        <v>0.01607009906321758</v>
      </c>
      <c r="J1227" s="40" t="inlineStr">
        <is>
          <t>coal mining - methane destruction</t>
        </is>
      </c>
    </row>
    <row r="1228" ht="15.75" customHeight="1" s="120">
      <c r="A1228" s="2" t="inlineStr">
        <is>
          <t>ENERGY</t>
        </is>
      </c>
      <c r="B1228" s="2" t="inlineStr">
        <is>
          <t>COL</t>
        </is>
      </c>
      <c r="C1228" s="2" t="n">
        <v>2020</v>
      </c>
      <c r="D1228" s="2" t="inlineStr">
        <is>
          <t>United States</t>
        </is>
      </c>
      <c r="E1228" s="2" t="inlineStr">
        <is>
          <t>USA</t>
        </is>
      </c>
      <c r="F1228" s="2" t="inlineStr">
        <is>
          <t>On-site use in mine bioler</t>
        </is>
      </c>
      <c r="G1228" s="2" t="n">
        <v>9</v>
      </c>
      <c r="H1228" s="2" t="n">
        <v>0.0050498630153015</v>
      </c>
      <c r="I1228" s="2" t="n">
        <v>0.00565584657713768</v>
      </c>
      <c r="J1228" s="40" t="inlineStr">
        <is>
          <t>coal mining - methane capture</t>
        </is>
      </c>
    </row>
    <row r="1229" ht="15.75" customHeight="1" s="120">
      <c r="A1229" s="2" t="inlineStr">
        <is>
          <t>ENERGY</t>
        </is>
      </c>
      <c r="B1229" s="2" t="inlineStr">
        <is>
          <t>COL</t>
        </is>
      </c>
      <c r="C1229" s="2" t="n">
        <v>2020</v>
      </c>
      <c r="D1229" s="2" t="inlineStr">
        <is>
          <t>United States</t>
        </is>
      </c>
      <c r="E1229" s="2" t="inlineStr">
        <is>
          <t>USA</t>
        </is>
      </c>
      <c r="F1229" s="2" t="inlineStr">
        <is>
          <t>Degasification for power generation</t>
        </is>
      </c>
      <c r="G1229" s="2" t="n">
        <v>9</v>
      </c>
      <c r="H1229" s="2" t="n">
        <v>0.0359626635909081</v>
      </c>
      <c r="I1229" s="2" t="n">
        <v>0.04027818322181707</v>
      </c>
      <c r="J1229" s="40" t="inlineStr">
        <is>
          <t>coal mining - methane capture</t>
        </is>
      </c>
    </row>
    <row r="1230" ht="15.75" customHeight="1" s="120">
      <c r="A1230" s="2" t="inlineStr">
        <is>
          <t>ENERGY</t>
        </is>
      </c>
      <c r="B1230" s="2" t="inlineStr">
        <is>
          <t>COL</t>
        </is>
      </c>
      <c r="C1230" s="2" t="n">
        <v>2020</v>
      </c>
      <c r="D1230" s="2" t="inlineStr">
        <is>
          <t>United States</t>
        </is>
      </c>
      <c r="E1230" s="2" t="inlineStr">
        <is>
          <t>USA</t>
        </is>
      </c>
      <c r="F1230" s="2" t="inlineStr">
        <is>
          <t>Stand Alone VAM</t>
        </is>
      </c>
      <c r="G1230" s="2" t="n">
        <v>9</v>
      </c>
      <c r="H1230" s="2" t="n">
        <v>0.0275472924113274</v>
      </c>
      <c r="I1230" s="2" t="n">
        <v>0.03085296750068669</v>
      </c>
      <c r="J1230" s="40" t="inlineStr">
        <is>
          <t>coal mining - methane destruction</t>
        </is>
      </c>
    </row>
    <row r="1231" ht="15.75" customHeight="1" s="120">
      <c r="A1231" s="2" t="inlineStr">
        <is>
          <t>ENERGY</t>
        </is>
      </c>
      <c r="B1231" s="2" t="inlineStr">
        <is>
          <t>COL</t>
        </is>
      </c>
      <c r="C1231" s="2" t="n">
        <v>2020</v>
      </c>
      <c r="D1231" s="2" t="inlineStr">
        <is>
          <t>United States</t>
        </is>
      </c>
      <c r="E1231" s="2" t="inlineStr">
        <is>
          <t>USA</t>
        </is>
      </c>
      <c r="F1231" s="2" t="inlineStr">
        <is>
          <t>Open Flare</t>
        </is>
      </c>
      <c r="G1231" s="2" t="n">
        <v>9</v>
      </c>
      <c r="H1231" s="2" t="n">
        <v>0.0346653340384364</v>
      </c>
      <c r="I1231" s="2" t="n">
        <v>0.03882517412304877</v>
      </c>
      <c r="J1231" s="40" t="inlineStr">
        <is>
          <t>coal mining - methane destruction</t>
        </is>
      </c>
    </row>
    <row r="1232" ht="15.75" customHeight="1" s="120">
      <c r="A1232" s="2" t="inlineStr">
        <is>
          <t>ENERGY</t>
        </is>
      </c>
      <c r="B1232" s="2" t="inlineStr">
        <is>
          <t>COL</t>
        </is>
      </c>
      <c r="C1232" s="2" t="n">
        <v>2020</v>
      </c>
      <c r="D1232" s="2" t="inlineStr">
        <is>
          <t>United States</t>
        </is>
      </c>
      <c r="E1232" s="2" t="inlineStr">
        <is>
          <t>USA</t>
        </is>
      </c>
      <c r="F1232" s="2" t="inlineStr">
        <is>
          <t>Open Flare</t>
        </is>
      </c>
      <c r="G1232" s="2" t="n">
        <v>10</v>
      </c>
      <c r="H1232" s="2" t="n">
        <v>0.008514497196301801</v>
      </c>
      <c r="I1232" s="2" t="n">
        <v>0.009536236859858018</v>
      </c>
      <c r="J1232" s="40" t="inlineStr">
        <is>
          <t>coal mining - methane destruction</t>
        </is>
      </c>
    </row>
    <row r="1233" ht="15.75" customHeight="1" s="120">
      <c r="A1233" s="2" t="inlineStr">
        <is>
          <t>ENERGY</t>
        </is>
      </c>
      <c r="B1233" s="2" t="inlineStr">
        <is>
          <t>COL</t>
        </is>
      </c>
      <c r="C1233" s="2" t="n">
        <v>2020</v>
      </c>
      <c r="D1233" s="2" t="inlineStr">
        <is>
          <t>United States</t>
        </is>
      </c>
      <c r="E1233" s="2" t="inlineStr">
        <is>
          <t>USA</t>
        </is>
      </c>
      <c r="F1233" s="2" t="inlineStr">
        <is>
          <t>Degasification for power generation</t>
        </is>
      </c>
      <c r="G1233" s="2" t="n">
        <v>10</v>
      </c>
      <c r="H1233" s="2" t="n">
        <v>0.0341389812529087</v>
      </c>
      <c r="I1233" s="2" t="n">
        <v>0.03823565900325775</v>
      </c>
      <c r="J1233" s="40" t="inlineStr">
        <is>
          <t>coal mining - methane capture</t>
        </is>
      </c>
    </row>
    <row r="1234" ht="15.75" customHeight="1" s="120">
      <c r="A1234" s="2" t="inlineStr">
        <is>
          <t>ENERGY</t>
        </is>
      </c>
      <c r="B1234" s="2" t="inlineStr">
        <is>
          <t>COL</t>
        </is>
      </c>
      <c r="C1234" s="2" t="n">
        <v>2020</v>
      </c>
      <c r="D1234" s="2" t="inlineStr">
        <is>
          <t>United States</t>
        </is>
      </c>
      <c r="E1234" s="2" t="inlineStr">
        <is>
          <t>USA</t>
        </is>
      </c>
      <c r="F1234" s="2" t="inlineStr">
        <is>
          <t>On-site use in mine bioler</t>
        </is>
      </c>
      <c r="G1234" s="2" t="n">
        <v>10</v>
      </c>
      <c r="H1234" s="2" t="n">
        <v>0.0032889418071136</v>
      </c>
      <c r="I1234" s="2" t="n">
        <v>0.003683614823967233</v>
      </c>
      <c r="J1234" s="40" t="inlineStr">
        <is>
          <t>coal mining - methane capture</t>
        </is>
      </c>
    </row>
    <row r="1235" ht="15.75" customHeight="1" s="120">
      <c r="A1235" s="2" t="inlineStr">
        <is>
          <t>ENERGY</t>
        </is>
      </c>
      <c r="B1235" s="2" t="inlineStr">
        <is>
          <t>COL</t>
        </is>
      </c>
      <c r="C1235" s="2" t="n">
        <v>2020</v>
      </c>
      <c r="D1235" s="2" t="inlineStr">
        <is>
          <t>United States</t>
        </is>
      </c>
      <c r="E1235" s="2" t="inlineStr">
        <is>
          <t>USA</t>
        </is>
      </c>
      <c r="F1235" s="2" t="inlineStr">
        <is>
          <t>Stand Alone VAM</t>
        </is>
      </c>
      <c r="G1235" s="2" t="n">
        <v>10</v>
      </c>
      <c r="H1235" s="2" t="n">
        <v>0.96593689918518</v>
      </c>
      <c r="I1235" s="2" t="n">
        <v>1.081849327087402</v>
      </c>
      <c r="J1235" s="40" t="inlineStr">
        <is>
          <t>coal mining - methane destruction</t>
        </is>
      </c>
    </row>
    <row r="1236" ht="15.75" customHeight="1" s="120">
      <c r="A1236" s="2" t="inlineStr">
        <is>
          <t>ENERGY</t>
        </is>
      </c>
      <c r="B1236" s="2" t="inlineStr">
        <is>
          <t>COL</t>
        </is>
      </c>
      <c r="C1236" s="2" t="n">
        <v>2020</v>
      </c>
      <c r="D1236" s="2" t="inlineStr">
        <is>
          <t>United States</t>
        </is>
      </c>
      <c r="E1236" s="2" t="inlineStr">
        <is>
          <t>USA</t>
        </is>
      </c>
      <c r="F1236" s="2" t="inlineStr">
        <is>
          <t>Degasification for power generation</t>
        </is>
      </c>
      <c r="G1236" s="2" t="n">
        <v>11</v>
      </c>
      <c r="H1236" s="2" t="n">
        <v>0.0317745432257652</v>
      </c>
      <c r="I1236" s="2" t="n">
        <v>0.03558748841285703</v>
      </c>
      <c r="J1236" s="40" t="inlineStr">
        <is>
          <t>coal mining - methane capture</t>
        </is>
      </c>
    </row>
    <row r="1237" ht="15.75" customHeight="1" s="120">
      <c r="A1237" s="2" t="inlineStr">
        <is>
          <t>ENERGY</t>
        </is>
      </c>
      <c r="B1237" s="2" t="inlineStr">
        <is>
          <t>COL</t>
        </is>
      </c>
      <c r="C1237" s="2" t="n">
        <v>2020</v>
      </c>
      <c r="D1237" s="2" t="inlineStr">
        <is>
          <t>United States</t>
        </is>
      </c>
      <c r="E1237" s="2" t="inlineStr">
        <is>
          <t>USA</t>
        </is>
      </c>
      <c r="F1237" s="2" t="inlineStr">
        <is>
          <t>Stand Alone VAM</t>
        </is>
      </c>
      <c r="G1237" s="2" t="n">
        <v>11</v>
      </c>
      <c r="H1237" s="2" t="n">
        <v>0.813227474689483</v>
      </c>
      <c r="I1237" s="2" t="n">
        <v>0.910814771652221</v>
      </c>
      <c r="J1237" s="40" t="inlineStr">
        <is>
          <t>coal mining - methane destruction</t>
        </is>
      </c>
    </row>
    <row r="1238" ht="15.75" customHeight="1" s="120">
      <c r="A1238" s="2" t="inlineStr">
        <is>
          <t>ENERGY</t>
        </is>
      </c>
      <c r="B1238" s="2" t="inlineStr">
        <is>
          <t>COL</t>
        </is>
      </c>
      <c r="C1238" s="2" t="n">
        <v>2020</v>
      </c>
      <c r="D1238" s="2" t="inlineStr">
        <is>
          <t>United States</t>
        </is>
      </c>
      <c r="E1238" s="2" t="inlineStr">
        <is>
          <t>USA</t>
        </is>
      </c>
      <c r="F1238" s="2" t="inlineStr">
        <is>
          <t>Open Flare</t>
        </is>
      </c>
      <c r="G1238" s="2" t="n">
        <v>11</v>
      </c>
      <c r="H1238" s="2" t="n">
        <v>0.0052654417231679</v>
      </c>
      <c r="I1238" s="2" t="n">
        <v>0.005897294729948048</v>
      </c>
      <c r="J1238" s="40" t="inlineStr">
        <is>
          <t>coal mining - methane destruction</t>
        </is>
      </c>
    </row>
    <row r="1239" ht="15.75" customHeight="1" s="120">
      <c r="A1239" s="2" t="inlineStr">
        <is>
          <t>ENERGY</t>
        </is>
      </c>
      <c r="B1239" s="2" t="inlineStr">
        <is>
          <t>COL</t>
        </is>
      </c>
      <c r="C1239" s="2" t="n">
        <v>2020</v>
      </c>
      <c r="D1239" s="2" t="inlineStr">
        <is>
          <t>United States</t>
        </is>
      </c>
      <c r="E1239" s="2" t="inlineStr">
        <is>
          <t>USA</t>
        </is>
      </c>
      <c r="F1239" s="2" t="inlineStr">
        <is>
          <t>On-site use in mine bioler</t>
        </is>
      </c>
      <c r="G1239" s="2" t="n">
        <v>11</v>
      </c>
      <c r="H1239" s="2" t="n">
        <v>0.0015460614813492</v>
      </c>
      <c r="I1239" s="2" t="n">
        <v>0.001731588859111104</v>
      </c>
      <c r="J1239" s="40" t="inlineStr">
        <is>
          <t>coal mining - methane capture</t>
        </is>
      </c>
    </row>
    <row r="1240" ht="15.75" customHeight="1" s="120">
      <c r="A1240" s="2" t="inlineStr">
        <is>
          <t>ENERGY</t>
        </is>
      </c>
      <c r="B1240" s="2" t="inlineStr">
        <is>
          <t>COL</t>
        </is>
      </c>
      <c r="C1240" s="2" t="n">
        <v>2020</v>
      </c>
      <c r="D1240" s="2" t="inlineStr">
        <is>
          <t>United States</t>
        </is>
      </c>
      <c r="E1240" s="2" t="inlineStr">
        <is>
          <t>USA</t>
        </is>
      </c>
      <c r="F1240" s="2" t="inlineStr">
        <is>
          <t>Open Flare</t>
        </is>
      </c>
      <c r="G1240" s="2" t="n">
        <v>12</v>
      </c>
      <c r="H1240" s="2" t="n">
        <v>0.0165533698163927</v>
      </c>
      <c r="I1240" s="2" t="n">
        <v>0.01853977419435983</v>
      </c>
      <c r="J1240" s="40" t="inlineStr">
        <is>
          <t>coal mining - methane destruction</t>
        </is>
      </c>
    </row>
    <row r="1241" ht="15.75" customHeight="1" s="120">
      <c r="A1241" s="2" t="inlineStr">
        <is>
          <t>ENERGY</t>
        </is>
      </c>
      <c r="B1241" s="2" t="inlineStr">
        <is>
          <t>COL</t>
        </is>
      </c>
      <c r="C1241" s="2" t="n">
        <v>2020</v>
      </c>
      <c r="D1241" s="2" t="inlineStr">
        <is>
          <t>United States</t>
        </is>
      </c>
      <c r="E1241" s="2" t="inlineStr">
        <is>
          <t>USA</t>
        </is>
      </c>
      <c r="F1241" s="2" t="inlineStr">
        <is>
          <t>Stand Alone VAM</t>
        </is>
      </c>
      <c r="G1241" s="2" t="n">
        <v>12</v>
      </c>
      <c r="H1241" s="2" t="n">
        <v>4.14760894235223</v>
      </c>
      <c r="I1241" s="2" t="n">
        <v>4.645322015434498</v>
      </c>
      <c r="J1241" s="40" t="inlineStr">
        <is>
          <t>coal mining - methane destruction</t>
        </is>
      </c>
    </row>
    <row r="1242" ht="15.75" customHeight="1" s="120">
      <c r="A1242" s="2" t="inlineStr">
        <is>
          <t>ENERGY</t>
        </is>
      </c>
      <c r="B1242" s="2" t="inlineStr">
        <is>
          <t>COL</t>
        </is>
      </c>
      <c r="C1242" s="2" t="n">
        <v>2020</v>
      </c>
      <c r="D1242" s="2" t="inlineStr">
        <is>
          <t>United States</t>
        </is>
      </c>
      <c r="E1242" s="2" t="inlineStr">
        <is>
          <t>USA</t>
        </is>
      </c>
      <c r="F1242" s="2" t="inlineStr">
        <is>
          <t>Degasification for power generation</t>
        </is>
      </c>
      <c r="G1242" s="2" t="n">
        <v>12</v>
      </c>
      <c r="H1242" s="2" t="n">
        <v>0.120775938034057</v>
      </c>
      <c r="I1242" s="2" t="n">
        <v>0.1352690505981439</v>
      </c>
      <c r="J1242" s="40" t="inlineStr">
        <is>
          <t>coal mining - methane capture</t>
        </is>
      </c>
    </row>
    <row r="1243" ht="15.75" customHeight="1" s="120">
      <c r="A1243" s="2" t="inlineStr">
        <is>
          <t>ENERGY</t>
        </is>
      </c>
      <c r="B1243" s="2" t="inlineStr">
        <is>
          <t>COL</t>
        </is>
      </c>
      <c r="C1243" s="2" t="n">
        <v>2020</v>
      </c>
      <c r="D1243" s="2" t="inlineStr">
        <is>
          <t>United States</t>
        </is>
      </c>
      <c r="E1243" s="2" t="inlineStr">
        <is>
          <t>USA</t>
        </is>
      </c>
      <c r="F1243" s="2" t="inlineStr">
        <is>
          <t>On-site use in mine bioler</t>
        </is>
      </c>
      <c r="G1243" s="2" t="n">
        <v>12</v>
      </c>
      <c r="H1243" s="2" t="n">
        <v>0.0014934210339561</v>
      </c>
      <c r="I1243" s="2" t="n">
        <v>0.001672631558030832</v>
      </c>
      <c r="J1243" s="40" t="inlineStr">
        <is>
          <t>coal mining - methane capture</t>
        </is>
      </c>
    </row>
    <row r="1244" ht="15.75" customHeight="1" s="120">
      <c r="A1244" s="2" t="inlineStr">
        <is>
          <t>ENERGY</t>
        </is>
      </c>
      <c r="B1244" s="2" t="inlineStr">
        <is>
          <t>COL</t>
        </is>
      </c>
      <c r="C1244" s="2" t="n">
        <v>2020</v>
      </c>
      <c r="D1244" s="2" t="inlineStr">
        <is>
          <t>United States</t>
        </is>
      </c>
      <c r="E1244" s="2" t="inlineStr">
        <is>
          <t>USA</t>
        </is>
      </c>
      <c r="F1244" s="2" t="inlineStr">
        <is>
          <t>Open Flare</t>
        </is>
      </c>
      <c r="G1244" s="2" t="n">
        <v>13</v>
      </c>
      <c r="H1244" s="2" t="n">
        <v>0.0022318605333567</v>
      </c>
      <c r="I1244" s="2" t="n">
        <v>0.002499683797359504</v>
      </c>
      <c r="J1244" s="40" t="inlineStr">
        <is>
          <t>coal mining - methane destruction</t>
        </is>
      </c>
    </row>
    <row r="1245" ht="15.75" customHeight="1" s="120">
      <c r="A1245" s="2" t="inlineStr">
        <is>
          <t>ENERGY</t>
        </is>
      </c>
      <c r="B1245" s="2" t="inlineStr">
        <is>
          <t>COL</t>
        </is>
      </c>
      <c r="C1245" s="2" t="n">
        <v>2020</v>
      </c>
      <c r="D1245" s="2" t="inlineStr">
        <is>
          <t>United States</t>
        </is>
      </c>
      <c r="E1245" s="2" t="inlineStr">
        <is>
          <t>USA</t>
        </is>
      </c>
      <c r="F1245" s="2" t="inlineStr">
        <is>
          <t>Degasification for power generation</t>
        </is>
      </c>
      <c r="G1245" s="2" t="n">
        <v>13</v>
      </c>
      <c r="H1245" s="2" t="n">
        <v>0.0293225478380919</v>
      </c>
      <c r="I1245" s="2" t="n">
        <v>0.03284125357866293</v>
      </c>
      <c r="J1245" s="40" t="inlineStr">
        <is>
          <t>coal mining - methane capture</t>
        </is>
      </c>
    </row>
    <row r="1246" ht="15.75" customHeight="1" s="120">
      <c r="A1246" s="2" t="inlineStr">
        <is>
          <t>ENERGY</t>
        </is>
      </c>
      <c r="B1246" s="2" t="inlineStr">
        <is>
          <t>COL</t>
        </is>
      </c>
      <c r="C1246" s="2" t="n">
        <v>2020</v>
      </c>
      <c r="D1246" s="2" t="inlineStr">
        <is>
          <t>United States</t>
        </is>
      </c>
      <c r="E1246" s="2" t="inlineStr">
        <is>
          <t>USA</t>
        </is>
      </c>
      <c r="F1246" s="2" t="inlineStr">
        <is>
          <t>Degasification for power generation</t>
        </is>
      </c>
      <c r="G1246" s="2" t="n">
        <v>14</v>
      </c>
      <c r="H1246" s="2" t="n">
        <v>0.0278291050344706</v>
      </c>
      <c r="I1246" s="2" t="n">
        <v>0.03116859763860708</v>
      </c>
      <c r="J1246" s="40" t="inlineStr">
        <is>
          <t>coal mining - methane capture</t>
        </is>
      </c>
    </row>
    <row r="1247" ht="15.75" customHeight="1" s="120">
      <c r="A1247" s="2" t="inlineStr">
        <is>
          <t>ENERGY</t>
        </is>
      </c>
      <c r="B1247" s="2" t="inlineStr">
        <is>
          <t>COL</t>
        </is>
      </c>
      <c r="C1247" s="2" t="n">
        <v>2020</v>
      </c>
      <c r="D1247" s="2" t="inlineStr">
        <is>
          <t>United States</t>
        </is>
      </c>
      <c r="E1247" s="2" t="inlineStr">
        <is>
          <t>USA</t>
        </is>
      </c>
      <c r="F1247" s="2" t="inlineStr">
        <is>
          <t>Open Flare</t>
        </is>
      </c>
      <c r="G1247" s="2" t="n">
        <v>14</v>
      </c>
      <c r="H1247" s="2" t="n">
        <v>0.0019979258067906</v>
      </c>
      <c r="I1247" s="2" t="n">
        <v>0.002237676903605472</v>
      </c>
      <c r="J1247" s="40" t="inlineStr">
        <is>
          <t>coal mining - methane destruction</t>
        </is>
      </c>
    </row>
    <row r="1248" ht="15.75" customHeight="1" s="120">
      <c r="A1248" s="2" t="inlineStr">
        <is>
          <t>ENERGY</t>
        </is>
      </c>
      <c r="B1248" s="2" t="inlineStr">
        <is>
          <t>COL</t>
        </is>
      </c>
      <c r="C1248" s="2" t="n">
        <v>2020</v>
      </c>
      <c r="D1248" s="2" t="inlineStr">
        <is>
          <t>United States</t>
        </is>
      </c>
      <c r="E1248" s="2" t="inlineStr">
        <is>
          <t>USA</t>
        </is>
      </c>
      <c r="F1248" s="2" t="inlineStr">
        <is>
          <t>On-site use in mine bioler</t>
        </is>
      </c>
      <c r="G1248" s="2" t="n">
        <v>14</v>
      </c>
      <c r="H1248" s="2" t="n">
        <v>0.0042462771525607</v>
      </c>
      <c r="I1248" s="2" t="n">
        <v>0.004755830410867985</v>
      </c>
      <c r="J1248" s="40" t="inlineStr">
        <is>
          <t>coal mining - methane capture</t>
        </is>
      </c>
    </row>
    <row r="1249" ht="15.75" customHeight="1" s="120">
      <c r="A1249" s="2" t="inlineStr">
        <is>
          <t>ENERGY</t>
        </is>
      </c>
      <c r="B1249" s="2" t="inlineStr">
        <is>
          <t>COL</t>
        </is>
      </c>
      <c r="C1249" s="2" t="n">
        <v>2020</v>
      </c>
      <c r="D1249" s="2" t="inlineStr">
        <is>
          <t>United States</t>
        </is>
      </c>
      <c r="E1249" s="2" t="inlineStr">
        <is>
          <t>USA</t>
        </is>
      </c>
      <c r="F1249" s="2" t="inlineStr">
        <is>
          <t>Open Flare</t>
        </is>
      </c>
      <c r="G1249" s="2" t="n">
        <v>15</v>
      </c>
      <c r="H1249" s="2" t="n">
        <v>0.0018966101342812</v>
      </c>
      <c r="I1249" s="2" t="n">
        <v>0.002124203350394944</v>
      </c>
      <c r="J1249" s="40" t="inlineStr">
        <is>
          <t>coal mining - methane destruction</t>
        </is>
      </c>
    </row>
    <row r="1250" ht="15.75" customHeight="1" s="120">
      <c r="A1250" s="2" t="inlineStr">
        <is>
          <t>ENERGY</t>
        </is>
      </c>
      <c r="B1250" s="2" t="inlineStr">
        <is>
          <t>COL</t>
        </is>
      </c>
      <c r="C1250" s="2" t="n">
        <v>2020</v>
      </c>
      <c r="D1250" s="2" t="inlineStr">
        <is>
          <t>United States</t>
        </is>
      </c>
      <c r="E1250" s="2" t="inlineStr">
        <is>
          <t>USA</t>
        </is>
      </c>
      <c r="F1250" s="2" t="inlineStr">
        <is>
          <t>Stand Alone VAM</t>
        </is>
      </c>
      <c r="G1250" s="2" t="n">
        <v>15</v>
      </c>
      <c r="H1250" s="2" t="n">
        <v>0.0776488184928894</v>
      </c>
      <c r="I1250" s="2" t="n">
        <v>0.08696667671203615</v>
      </c>
      <c r="J1250" s="40" t="inlineStr">
        <is>
          <t>coal mining - methane destruction</t>
        </is>
      </c>
    </row>
    <row r="1251" ht="15.75" customHeight="1" s="120">
      <c r="A1251" s="2" t="inlineStr">
        <is>
          <t>ENERGY</t>
        </is>
      </c>
      <c r="B1251" s="2" t="inlineStr">
        <is>
          <t>COL</t>
        </is>
      </c>
      <c r="C1251" s="2" t="n">
        <v>2020</v>
      </c>
      <c r="D1251" s="2" t="inlineStr">
        <is>
          <t>United States</t>
        </is>
      </c>
      <c r="E1251" s="2" t="inlineStr">
        <is>
          <t>USA</t>
        </is>
      </c>
      <c r="F1251" s="2" t="inlineStr">
        <is>
          <t>On-site use in mine bioler</t>
        </is>
      </c>
      <c r="G1251" s="2" t="n">
        <v>15</v>
      </c>
      <c r="H1251" s="2" t="n">
        <v>0.0013421059120446</v>
      </c>
      <c r="I1251" s="2" t="n">
        <v>0.001503158621489952</v>
      </c>
      <c r="J1251" s="40" t="inlineStr">
        <is>
          <t>coal mining - methane capture</t>
        </is>
      </c>
    </row>
    <row r="1252" ht="15.75" customHeight="1" s="120">
      <c r="A1252" s="2" t="inlineStr">
        <is>
          <t>ENERGY</t>
        </is>
      </c>
      <c r="B1252" s="2" t="inlineStr">
        <is>
          <t>COL</t>
        </is>
      </c>
      <c r="C1252" s="2" t="n">
        <v>2020</v>
      </c>
      <c r="D1252" s="2" t="inlineStr">
        <is>
          <t>United States</t>
        </is>
      </c>
      <c r="E1252" s="2" t="inlineStr">
        <is>
          <t>USA</t>
        </is>
      </c>
      <c r="F1252" s="2" t="inlineStr">
        <is>
          <t>Degasification for power generation</t>
        </is>
      </c>
      <c r="G1252" s="2" t="n">
        <v>15</v>
      </c>
      <c r="H1252" s="2" t="n">
        <v>0.0268815793097019</v>
      </c>
      <c r="I1252" s="2" t="n">
        <v>0.03010736882686613</v>
      </c>
      <c r="J1252" s="40" t="inlineStr">
        <is>
          <t>coal mining - methane capture</t>
        </is>
      </c>
    </row>
    <row r="1253" ht="15.75" customHeight="1" s="120">
      <c r="A1253" s="2" t="inlineStr">
        <is>
          <t>ENERGY</t>
        </is>
      </c>
      <c r="B1253" s="2" t="inlineStr">
        <is>
          <t>COL</t>
        </is>
      </c>
      <c r="C1253" s="2" t="n">
        <v>2020</v>
      </c>
      <c r="D1253" s="2" t="inlineStr">
        <is>
          <t>United States</t>
        </is>
      </c>
      <c r="E1253" s="2" t="inlineStr">
        <is>
          <t>USA</t>
        </is>
      </c>
      <c r="F1253" s="2" t="inlineStr">
        <is>
          <t>Degasification for power generation</t>
        </is>
      </c>
      <c r="G1253" s="2" t="n">
        <v>16</v>
      </c>
      <c r="H1253" s="2" t="n">
        <v>0.0764329861849546</v>
      </c>
      <c r="I1253" s="2" t="n">
        <v>0.08560494452714916</v>
      </c>
      <c r="J1253" s="40" t="inlineStr">
        <is>
          <t>coal mining - methane capture</t>
        </is>
      </c>
    </row>
    <row r="1254" ht="15.75" customHeight="1" s="120">
      <c r="A1254" s="2" t="inlineStr">
        <is>
          <t>ENERGY</t>
        </is>
      </c>
      <c r="B1254" s="2" t="inlineStr">
        <is>
          <t>COL</t>
        </is>
      </c>
      <c r="C1254" s="2" t="n">
        <v>2020</v>
      </c>
      <c r="D1254" s="2" t="inlineStr">
        <is>
          <t>United States</t>
        </is>
      </c>
      <c r="E1254" s="2" t="inlineStr">
        <is>
          <t>USA</t>
        </is>
      </c>
      <c r="F1254" s="2" t="inlineStr">
        <is>
          <t>On-site use in mine bioler</t>
        </is>
      </c>
      <c r="G1254" s="2" t="n">
        <v>16</v>
      </c>
      <c r="H1254" s="2" t="n">
        <v>0.0013061817735434</v>
      </c>
      <c r="I1254" s="2" t="n">
        <v>0.001462923586368608</v>
      </c>
      <c r="J1254" s="40" t="inlineStr">
        <is>
          <t>coal mining - methane capture</t>
        </is>
      </c>
    </row>
    <row r="1255" ht="15.75" customHeight="1" s="120">
      <c r="A1255" s="2" t="inlineStr">
        <is>
          <t>ENERGY</t>
        </is>
      </c>
      <c r="B1255" s="2" t="inlineStr">
        <is>
          <t>COL</t>
        </is>
      </c>
      <c r="C1255" s="2" t="n">
        <v>2020</v>
      </c>
      <c r="D1255" s="2" t="inlineStr">
        <is>
          <t>United States</t>
        </is>
      </c>
      <c r="E1255" s="2" t="inlineStr">
        <is>
          <t>USA</t>
        </is>
      </c>
      <c r="F1255" s="2" t="inlineStr">
        <is>
          <t>Open Flare</t>
        </is>
      </c>
      <c r="G1255" s="2" t="n">
        <v>16</v>
      </c>
      <c r="H1255" s="2" t="n">
        <v>0.0103396587073803</v>
      </c>
      <c r="I1255" s="2" t="n">
        <v>0.01158041775226594</v>
      </c>
      <c r="J1255" s="40" t="inlineStr">
        <is>
          <t>coal mining - methane destruction</t>
        </is>
      </c>
    </row>
    <row r="1256" ht="15.75" customHeight="1" s="120">
      <c r="A1256" s="2" t="inlineStr">
        <is>
          <t>ENERGY</t>
        </is>
      </c>
      <c r="B1256" s="2" t="inlineStr">
        <is>
          <t>COL</t>
        </is>
      </c>
      <c r="C1256" s="2" t="n">
        <v>2020</v>
      </c>
      <c r="D1256" s="2" t="inlineStr">
        <is>
          <t>United States</t>
        </is>
      </c>
      <c r="E1256" s="2" t="inlineStr">
        <is>
          <t>USA</t>
        </is>
      </c>
      <c r="F1256" s="2" t="inlineStr">
        <is>
          <t>Degasification for power generation</t>
        </is>
      </c>
      <c r="G1256" s="2" t="n">
        <v>17</v>
      </c>
      <c r="H1256" s="2" t="n">
        <v>0.0241579059511423</v>
      </c>
      <c r="I1256" s="2" t="n">
        <v>0.02705685466527938</v>
      </c>
      <c r="J1256" s="40" t="inlineStr">
        <is>
          <t>coal mining - methane capture</t>
        </is>
      </c>
    </row>
    <row r="1257" ht="15.75" customHeight="1" s="120">
      <c r="A1257" s="2" t="inlineStr">
        <is>
          <t>ENERGY</t>
        </is>
      </c>
      <c r="B1257" s="2" t="inlineStr">
        <is>
          <t>COL</t>
        </is>
      </c>
      <c r="C1257" s="2" t="n">
        <v>2020</v>
      </c>
      <c r="D1257" s="2" t="inlineStr">
        <is>
          <t>United States</t>
        </is>
      </c>
      <c r="E1257" s="2" t="inlineStr">
        <is>
          <t>USA</t>
        </is>
      </c>
      <c r="F1257" s="2" t="inlineStr">
        <is>
          <t>Open Flare</t>
        </is>
      </c>
      <c r="G1257" s="2" t="n">
        <v>17</v>
      </c>
      <c r="H1257" s="2" t="n">
        <v>0.0066473858896643</v>
      </c>
      <c r="I1257" s="2" t="n">
        <v>0.007445072196424016</v>
      </c>
      <c r="J1257" s="40" t="inlineStr">
        <is>
          <t>coal mining - methane destruction</t>
        </is>
      </c>
    </row>
    <row r="1258" ht="15.75" customHeight="1" s="120">
      <c r="A1258" s="2" t="inlineStr">
        <is>
          <t>ENERGY</t>
        </is>
      </c>
      <c r="B1258" s="2" t="inlineStr">
        <is>
          <t>COL</t>
        </is>
      </c>
      <c r="C1258" s="2" t="n">
        <v>2020</v>
      </c>
      <c r="D1258" s="2" t="inlineStr">
        <is>
          <t>United States</t>
        </is>
      </c>
      <c r="E1258" s="2" t="inlineStr">
        <is>
          <t>USA</t>
        </is>
      </c>
      <c r="F1258" s="2" t="inlineStr">
        <is>
          <t>On-site use in mine bioler</t>
        </is>
      </c>
      <c r="G1258" s="2" t="n">
        <v>17</v>
      </c>
      <c r="H1258" s="2" t="n">
        <v>0.0038168034516275</v>
      </c>
      <c r="I1258" s="2" t="n">
        <v>0.004274819865822801</v>
      </c>
      <c r="J1258" s="40" t="inlineStr">
        <is>
          <t>coal mining - methane capture</t>
        </is>
      </c>
    </row>
    <row r="1259" ht="15.75" customHeight="1" s="120">
      <c r="A1259" s="2" t="inlineStr">
        <is>
          <t>ENERGY</t>
        </is>
      </c>
      <c r="B1259" s="2" t="inlineStr">
        <is>
          <t>COL</t>
        </is>
      </c>
      <c r="C1259" s="2" t="n">
        <v>2020</v>
      </c>
      <c r="D1259" s="2" t="inlineStr">
        <is>
          <t>United States</t>
        </is>
      </c>
      <c r="E1259" s="2" t="inlineStr">
        <is>
          <t>USA</t>
        </is>
      </c>
      <c r="F1259" s="2" t="inlineStr">
        <is>
          <t>Degasification for power generation</t>
        </is>
      </c>
      <c r="G1259" s="2" t="n">
        <v>18</v>
      </c>
      <c r="H1259" s="2" t="n">
        <v>0.0235112700611353</v>
      </c>
      <c r="I1259" s="2" t="n">
        <v>0.02633262246847154</v>
      </c>
      <c r="J1259" s="40" t="inlineStr">
        <is>
          <t>coal mining - methane capture</t>
        </is>
      </c>
    </row>
    <row r="1260" ht="15.75" customHeight="1" s="120">
      <c r="A1260" s="2" t="inlineStr">
        <is>
          <t>ENERGY</t>
        </is>
      </c>
      <c r="B1260" s="2" t="inlineStr">
        <is>
          <t>COL</t>
        </is>
      </c>
      <c r="C1260" s="2" t="n">
        <v>2020</v>
      </c>
      <c r="D1260" s="2" t="inlineStr">
        <is>
          <t>United States</t>
        </is>
      </c>
      <c r="E1260" s="2" t="inlineStr">
        <is>
          <t>USA</t>
        </is>
      </c>
      <c r="F1260" s="2" t="inlineStr">
        <is>
          <t>Open Flare</t>
        </is>
      </c>
      <c r="G1260" s="2" t="n">
        <v>18</v>
      </c>
      <c r="H1260" s="2" t="n">
        <v>0.0015460614813492</v>
      </c>
      <c r="I1260" s="2" t="n">
        <v>0.001731588859111104</v>
      </c>
      <c r="J1260" s="40" t="inlineStr">
        <is>
          <t>coal mining - methane destruction</t>
        </is>
      </c>
    </row>
    <row r="1261" ht="15.75" customHeight="1" s="120">
      <c r="A1261" s="2" t="inlineStr">
        <is>
          <t>ENERGY</t>
        </is>
      </c>
      <c r="B1261" s="2" t="inlineStr">
        <is>
          <t>COL</t>
        </is>
      </c>
      <c r="C1261" s="2" t="n">
        <v>2020</v>
      </c>
      <c r="D1261" s="2" t="inlineStr">
        <is>
          <t>United States</t>
        </is>
      </c>
      <c r="E1261" s="2" t="inlineStr">
        <is>
          <t>USA</t>
        </is>
      </c>
      <c r="F1261" s="2" t="inlineStr">
        <is>
          <t>Stand Alone VAM</t>
        </is>
      </c>
      <c r="G1261" s="2" t="n">
        <v>18</v>
      </c>
      <c r="H1261" s="2" t="n">
        <v>0.0246113371104002</v>
      </c>
      <c r="I1261" s="2" t="n">
        <v>0.02756469756364823</v>
      </c>
      <c r="J1261" s="40" t="inlineStr">
        <is>
          <t>coal mining - methane destruction</t>
        </is>
      </c>
    </row>
    <row r="1262" ht="15.75" customHeight="1" s="120">
      <c r="A1262" s="2" t="inlineStr">
        <is>
          <t>ENERGY</t>
        </is>
      </c>
      <c r="B1262" s="2" t="inlineStr">
        <is>
          <t>COL</t>
        </is>
      </c>
      <c r="C1262" s="2" t="n">
        <v>2020</v>
      </c>
      <c r="D1262" s="2" t="inlineStr">
        <is>
          <t>United States</t>
        </is>
      </c>
      <c r="E1262" s="2" t="inlineStr">
        <is>
          <t>USA</t>
        </is>
      </c>
      <c r="F1262" s="2" t="inlineStr">
        <is>
          <t>On-site use in mine bioler</t>
        </is>
      </c>
      <c r="G1262" s="2" t="n">
        <v>18</v>
      </c>
      <c r="H1262" s="2" t="n">
        <v>0.0012442957377061</v>
      </c>
      <c r="I1262" s="2" t="n">
        <v>0.001393611226230832</v>
      </c>
      <c r="J1262" s="40" t="inlineStr">
        <is>
          <t>coal mining - methane capture</t>
        </is>
      </c>
    </row>
    <row r="1263" ht="15.75" customHeight="1" s="120">
      <c r="A1263" s="2" t="inlineStr">
        <is>
          <t>ENERGY</t>
        </is>
      </c>
      <c r="B1263" s="2" t="inlineStr">
        <is>
          <t>COL</t>
        </is>
      </c>
      <c r="C1263" s="2" t="n">
        <v>2020</v>
      </c>
      <c r="D1263" s="2" t="inlineStr">
        <is>
          <t>United States</t>
        </is>
      </c>
      <c r="E1263" s="2" t="inlineStr">
        <is>
          <t>USA</t>
        </is>
      </c>
      <c r="F1263" s="2" t="inlineStr">
        <is>
          <t>Open Flare</t>
        </is>
      </c>
      <c r="G1263" s="2" t="n">
        <v>19</v>
      </c>
      <c r="H1263" s="2" t="n">
        <v>0.0043299996759742</v>
      </c>
      <c r="I1263" s="2" t="n">
        <v>0.004849599637091105</v>
      </c>
      <c r="J1263" s="40" t="inlineStr">
        <is>
          <t>coal mining - methane destruction</t>
        </is>
      </c>
    </row>
    <row r="1264" ht="15.75" customHeight="1" s="120">
      <c r="A1264" s="2" t="inlineStr">
        <is>
          <t>ENERGY</t>
        </is>
      </c>
      <c r="B1264" s="2" t="inlineStr">
        <is>
          <t>COL</t>
        </is>
      </c>
      <c r="C1264" s="2" t="n">
        <v>2020</v>
      </c>
      <c r="D1264" s="2" t="inlineStr">
        <is>
          <t>United States</t>
        </is>
      </c>
      <c r="E1264" s="2" t="inlineStr">
        <is>
          <t>USA</t>
        </is>
      </c>
      <c r="F1264" s="2" t="inlineStr">
        <is>
          <t>Degasification for power generation</t>
        </is>
      </c>
      <c r="G1264" s="2" t="n">
        <v>19</v>
      </c>
      <c r="H1264" s="2" t="n">
        <v>0.06870246306061741</v>
      </c>
      <c r="I1264" s="2" t="n">
        <v>0.07694675862789151</v>
      </c>
      <c r="J1264" s="40" t="inlineStr">
        <is>
          <t>coal mining - methane capture</t>
        </is>
      </c>
    </row>
    <row r="1265" ht="15.75" customHeight="1" s="120">
      <c r="A1265" s="2" t="inlineStr">
        <is>
          <t>ENERGY</t>
        </is>
      </c>
      <c r="B1265" s="2" t="inlineStr">
        <is>
          <t>COL</t>
        </is>
      </c>
      <c r="C1265" s="2" t="n">
        <v>2020</v>
      </c>
      <c r="D1265" s="2" t="inlineStr">
        <is>
          <t>United States</t>
        </is>
      </c>
      <c r="E1265" s="2" t="inlineStr">
        <is>
          <t>USA</t>
        </is>
      </c>
      <c r="F1265" s="2" t="inlineStr">
        <is>
          <t>Degasification for power generation</t>
        </is>
      </c>
      <c r="G1265" s="2" t="n">
        <v>20</v>
      </c>
      <c r="H1265" s="2" t="n">
        <v>0.0223973244428635</v>
      </c>
      <c r="I1265" s="2" t="n">
        <v>0.02508500337600712</v>
      </c>
      <c r="J1265" s="40" t="inlineStr">
        <is>
          <t>coal mining - methane capture</t>
        </is>
      </c>
    </row>
    <row r="1266" ht="15.75" customHeight="1" s="120">
      <c r="A1266" s="2" t="inlineStr">
        <is>
          <t>ENERGY</t>
        </is>
      </c>
      <c r="B1266" s="2" t="inlineStr">
        <is>
          <t>COL</t>
        </is>
      </c>
      <c r="C1266" s="2" t="n">
        <v>2020</v>
      </c>
      <c r="D1266" s="2" t="inlineStr">
        <is>
          <t>United States</t>
        </is>
      </c>
      <c r="E1266" s="2" t="inlineStr">
        <is>
          <t>USA</t>
        </is>
      </c>
      <c r="F1266" s="2" t="inlineStr">
        <is>
          <t>Stand Alone VAM</t>
        </is>
      </c>
      <c r="G1266" s="2" t="n">
        <v>20</v>
      </c>
      <c r="H1266" s="2" t="n">
        <v>0.0808424204587936</v>
      </c>
      <c r="I1266" s="2" t="n">
        <v>0.09054351091384884</v>
      </c>
      <c r="J1266" s="40" t="inlineStr">
        <is>
          <t>coal mining - methane destruction</t>
        </is>
      </c>
    </row>
    <row r="1267" ht="15.75" customHeight="1" s="120">
      <c r="A1267" s="2" t="inlineStr">
        <is>
          <t>ENERGY</t>
        </is>
      </c>
      <c r="B1267" s="2" t="inlineStr">
        <is>
          <t>COL</t>
        </is>
      </c>
      <c r="C1267" s="2" t="n">
        <v>2020</v>
      </c>
      <c r="D1267" s="2" t="inlineStr">
        <is>
          <t>United States</t>
        </is>
      </c>
      <c r="E1267" s="2" t="inlineStr">
        <is>
          <t>USA</t>
        </is>
      </c>
      <c r="F1267" s="2" t="inlineStr">
        <is>
          <t>Open Flare</t>
        </is>
      </c>
      <c r="G1267" s="2" t="n">
        <v>20</v>
      </c>
      <c r="H1267" s="2" t="n">
        <v>0.0014096985105425</v>
      </c>
      <c r="I1267" s="2" t="n">
        <v>0.0015788623318076</v>
      </c>
      <c r="J1267" s="40" t="inlineStr">
        <is>
          <t>coal mining - methane destruction</t>
        </is>
      </c>
    </row>
    <row r="1268" ht="15.75" customHeight="1" s="120">
      <c r="A1268" s="2" t="inlineStr">
        <is>
          <t>ENERGY</t>
        </is>
      </c>
      <c r="B1268" s="2" t="inlineStr">
        <is>
          <t>COL</t>
        </is>
      </c>
      <c r="C1268" s="2" t="n">
        <v>2020</v>
      </c>
      <c r="D1268" s="2" t="inlineStr">
        <is>
          <t>United States</t>
        </is>
      </c>
      <c r="E1268" s="2" t="inlineStr">
        <is>
          <t>USA</t>
        </is>
      </c>
      <c r="F1268" s="2" t="inlineStr">
        <is>
          <t>On-site use in mine bioler</t>
        </is>
      </c>
      <c r="G1268" s="2" t="n">
        <v>21</v>
      </c>
      <c r="H1268" s="2" t="n">
        <v>0.001168642193079</v>
      </c>
      <c r="I1268" s="2" t="n">
        <v>0.00130887925624848</v>
      </c>
      <c r="J1268" s="40" t="inlineStr">
        <is>
          <t>coal mining - methane capture</t>
        </is>
      </c>
    </row>
    <row r="1269" ht="15.75" customHeight="1" s="120">
      <c r="A1269" s="2" t="inlineStr">
        <is>
          <t>ENERGY</t>
        </is>
      </c>
      <c r="B1269" s="2" t="inlineStr">
        <is>
          <t>COL</t>
        </is>
      </c>
      <c r="C1269" s="2" t="n">
        <v>2020</v>
      </c>
      <c r="D1269" s="2" t="inlineStr">
        <is>
          <t>United States</t>
        </is>
      </c>
      <c r="E1269" s="2" t="inlineStr">
        <is>
          <t>USA</t>
        </is>
      </c>
      <c r="F1269" s="2" t="inlineStr">
        <is>
          <t>Open Flare</t>
        </is>
      </c>
      <c r="G1269" s="2" t="n">
        <v>21</v>
      </c>
      <c r="H1269" s="2" t="n">
        <v>0.002648287685588</v>
      </c>
      <c r="I1269" s="2" t="n">
        <v>0.00296608220785856</v>
      </c>
      <c r="J1269" s="40" t="inlineStr">
        <is>
          <t>coal mining - methane destruction</t>
        </is>
      </c>
    </row>
    <row r="1270" ht="15.75" customHeight="1" s="120">
      <c r="A1270" s="2" t="inlineStr">
        <is>
          <t>ENERGY</t>
        </is>
      </c>
      <c r="B1270" s="2" t="inlineStr">
        <is>
          <t>COL</t>
        </is>
      </c>
      <c r="C1270" s="2" t="n">
        <v>2020</v>
      </c>
      <c r="D1270" s="2" t="inlineStr">
        <is>
          <t>United States</t>
        </is>
      </c>
      <c r="E1270" s="2" t="inlineStr">
        <is>
          <t>USA</t>
        </is>
      </c>
      <c r="F1270" s="2" t="inlineStr">
        <is>
          <t>Degasification for power generation</t>
        </is>
      </c>
      <c r="G1270" s="2" t="n">
        <v>21</v>
      </c>
      <c r="H1270" s="2" t="n">
        <v>0.0210355594754219</v>
      </c>
      <c r="I1270" s="2" t="n">
        <v>0.02355982661247253</v>
      </c>
      <c r="J1270" s="40" t="inlineStr">
        <is>
          <t>coal mining - methane capture</t>
        </is>
      </c>
    </row>
    <row r="1271" ht="15.75" customHeight="1" s="120">
      <c r="A1271" s="2" t="inlineStr">
        <is>
          <t>ENERGY</t>
        </is>
      </c>
      <c r="B1271" s="2" t="inlineStr">
        <is>
          <t>COL</t>
        </is>
      </c>
      <c r="C1271" s="2" t="n">
        <v>2020</v>
      </c>
      <c r="D1271" s="2" t="inlineStr">
        <is>
          <t>United States</t>
        </is>
      </c>
      <c r="E1271" s="2" t="inlineStr">
        <is>
          <t>USA</t>
        </is>
      </c>
      <c r="F1271" s="2" t="inlineStr">
        <is>
          <t>On-site use in mine bioler</t>
        </is>
      </c>
      <c r="G1271" s="2" t="n">
        <v>22</v>
      </c>
      <c r="H1271" s="2" t="n">
        <v>0.0022560078650713</v>
      </c>
      <c r="I1271" s="2" t="n">
        <v>0.002526728808879857</v>
      </c>
      <c r="J1271" s="40" t="inlineStr">
        <is>
          <t>coal mining - methane capture</t>
        </is>
      </c>
    </row>
    <row r="1272" ht="15.75" customHeight="1" s="120">
      <c r="A1272" s="2" t="inlineStr">
        <is>
          <t>ENERGY</t>
        </is>
      </c>
      <c r="B1272" s="2" t="inlineStr">
        <is>
          <t>COL</t>
        </is>
      </c>
      <c r="C1272" s="2" t="n">
        <v>2020</v>
      </c>
      <c r="D1272" s="2" t="inlineStr">
        <is>
          <t>United States</t>
        </is>
      </c>
      <c r="E1272" s="2" t="inlineStr">
        <is>
          <t>USA</t>
        </is>
      </c>
      <c r="F1272" s="2" t="inlineStr">
        <is>
          <t>Open Flare</t>
        </is>
      </c>
      <c r="G1272" s="2" t="n">
        <v>22</v>
      </c>
      <c r="H1272" s="2" t="n">
        <v>0.0050610991893336</v>
      </c>
      <c r="I1272" s="2" t="n">
        <v>0.005668431092053633</v>
      </c>
      <c r="J1272" s="40" t="inlineStr">
        <is>
          <t>coal mining - methane destruction</t>
        </is>
      </c>
    </row>
    <row r="1273" ht="15.75" customHeight="1" s="120">
      <c r="A1273" s="2" t="inlineStr">
        <is>
          <t>ENERGY</t>
        </is>
      </c>
      <c r="B1273" s="2" t="inlineStr">
        <is>
          <t>COL</t>
        </is>
      </c>
      <c r="C1273" s="2" t="n">
        <v>2020</v>
      </c>
      <c r="D1273" s="2" t="inlineStr">
        <is>
          <t>United States</t>
        </is>
      </c>
      <c r="E1273" s="2" t="inlineStr">
        <is>
          <t>USA</t>
        </is>
      </c>
      <c r="F1273" s="2" t="inlineStr">
        <is>
          <t>Degasification for power generation</t>
        </is>
      </c>
      <c r="G1273" s="2" t="n">
        <v>23</v>
      </c>
      <c r="H1273" s="2" t="n">
        <v>0.0806382670998573</v>
      </c>
      <c r="I1273" s="2" t="n">
        <v>0.09031485915184019</v>
      </c>
      <c r="J1273" s="40" t="inlineStr">
        <is>
          <t>coal mining - methane capture</t>
        </is>
      </c>
    </row>
    <row r="1274" ht="15.75" customHeight="1" s="120">
      <c r="A1274" s="2" t="inlineStr">
        <is>
          <t>ENERGY</t>
        </is>
      </c>
      <c r="B1274" s="2" t="inlineStr">
        <is>
          <t>COL</t>
        </is>
      </c>
      <c r="C1274" s="2" t="n">
        <v>2020</v>
      </c>
      <c r="D1274" s="2" t="inlineStr">
        <is>
          <t>United States</t>
        </is>
      </c>
      <c r="E1274" s="2" t="inlineStr">
        <is>
          <t>USA</t>
        </is>
      </c>
      <c r="F1274" s="2" t="inlineStr">
        <is>
          <t>On-site use in mine bioler</t>
        </is>
      </c>
      <c r="G1274" s="2" t="n">
        <v>23</v>
      </c>
      <c r="H1274" s="2" t="n">
        <v>0.0022238957462832</v>
      </c>
      <c r="I1274" s="2" t="n">
        <v>0.002490763235837184</v>
      </c>
      <c r="J1274" s="40" t="inlineStr">
        <is>
          <t>coal mining - methane capture</t>
        </is>
      </c>
    </row>
    <row r="1275" ht="15.75" customHeight="1" s="120">
      <c r="A1275" s="2" t="inlineStr">
        <is>
          <t>ENERGY</t>
        </is>
      </c>
      <c r="B1275" s="2" t="inlineStr">
        <is>
          <t>COL</t>
        </is>
      </c>
      <c r="C1275" s="2" t="n">
        <v>2020</v>
      </c>
      <c r="D1275" s="2" t="inlineStr">
        <is>
          <t>United States</t>
        </is>
      </c>
      <c r="E1275" s="2" t="inlineStr">
        <is>
          <t>USA</t>
        </is>
      </c>
      <c r="F1275" s="2" t="inlineStr">
        <is>
          <t>Open Flare</t>
        </is>
      </c>
      <c r="G1275" s="2" t="n">
        <v>23</v>
      </c>
      <c r="H1275" s="2" t="n">
        <v>0.001168642193079</v>
      </c>
      <c r="I1275" s="2" t="n">
        <v>0.00130887925624848</v>
      </c>
      <c r="J1275" s="40" t="inlineStr">
        <is>
          <t>coal mining - methane destruction</t>
        </is>
      </c>
    </row>
    <row r="1276" ht="15.75" customHeight="1" s="120">
      <c r="A1276" s="2" t="inlineStr">
        <is>
          <t>ENERGY</t>
        </is>
      </c>
      <c r="B1276" s="2" t="inlineStr">
        <is>
          <t>COL</t>
        </is>
      </c>
      <c r="C1276" s="2" t="n">
        <v>2020</v>
      </c>
      <c r="D1276" s="2" t="inlineStr">
        <is>
          <t>United States</t>
        </is>
      </c>
      <c r="E1276" s="2" t="inlineStr">
        <is>
          <t>USA</t>
        </is>
      </c>
      <c r="F1276" s="2" t="inlineStr">
        <is>
          <t>Open Flare</t>
        </is>
      </c>
      <c r="G1276" s="2" t="n">
        <v>24</v>
      </c>
      <c r="H1276" s="2" t="n">
        <v>0.0022560078650713</v>
      </c>
      <c r="I1276" s="2" t="n">
        <v>0.002526728808879857</v>
      </c>
      <c r="J1276" s="40" t="inlineStr">
        <is>
          <t>coal mining - methane destruction</t>
        </is>
      </c>
    </row>
    <row r="1277" ht="15.75" customHeight="1" s="120">
      <c r="A1277" s="2" t="inlineStr">
        <is>
          <t>ENERGY</t>
        </is>
      </c>
      <c r="B1277" s="2" t="inlineStr">
        <is>
          <t>COL</t>
        </is>
      </c>
      <c r="C1277" s="2" t="n">
        <v>2020</v>
      </c>
      <c r="D1277" s="2" t="inlineStr">
        <is>
          <t>United States</t>
        </is>
      </c>
      <c r="E1277" s="2" t="inlineStr">
        <is>
          <t>USA</t>
        </is>
      </c>
      <c r="F1277" s="2" t="inlineStr">
        <is>
          <t>Degasification for power generation</t>
        </is>
      </c>
      <c r="G1277" s="2" t="n">
        <v>25</v>
      </c>
      <c r="H1277" s="2" t="n">
        <v>0.0190739687532187</v>
      </c>
      <c r="I1277" s="2" t="n">
        <v>0.02136284500360494</v>
      </c>
      <c r="J1277" s="40" t="inlineStr">
        <is>
          <t>coal mining - methane capture</t>
        </is>
      </c>
    </row>
    <row r="1278" ht="15.75" customHeight="1" s="120">
      <c r="A1278" s="2" t="inlineStr">
        <is>
          <t>ENERGY</t>
        </is>
      </c>
      <c r="B1278" s="2" t="inlineStr">
        <is>
          <t>COL</t>
        </is>
      </c>
      <c r="C1278" s="2" t="n">
        <v>2020</v>
      </c>
      <c r="D1278" s="2" t="inlineStr">
        <is>
          <t>United States</t>
        </is>
      </c>
      <c r="E1278" s="2" t="inlineStr">
        <is>
          <t>USA</t>
        </is>
      </c>
      <c r="F1278" s="2" t="inlineStr">
        <is>
          <t>On-site use in mine bioler</t>
        </is>
      </c>
      <c r="G1278" s="2" t="n">
        <v>25</v>
      </c>
      <c r="H1278" s="2" t="n">
        <v>0.0010596649954095</v>
      </c>
      <c r="I1278" s="2" t="n">
        <v>0.00118682479485864</v>
      </c>
      <c r="J1278" s="40" t="inlineStr">
        <is>
          <t>coal mining - methane capture</t>
        </is>
      </c>
    </row>
    <row r="1279" ht="15.75" customHeight="1" s="120">
      <c r="A1279" s="2" t="inlineStr">
        <is>
          <t>ENERGY</t>
        </is>
      </c>
      <c r="B1279" s="2" t="inlineStr">
        <is>
          <t>COL</t>
        </is>
      </c>
      <c r="C1279" s="2" t="n">
        <v>2020</v>
      </c>
      <c r="D1279" s="2" t="inlineStr">
        <is>
          <t>United States</t>
        </is>
      </c>
      <c r="E1279" s="2" t="inlineStr">
        <is>
          <t>USA</t>
        </is>
      </c>
      <c r="F1279" s="2" t="inlineStr">
        <is>
          <t>Open Flare</t>
        </is>
      </c>
      <c r="G1279" s="2" t="n">
        <v>25</v>
      </c>
      <c r="H1279" s="2" t="n">
        <v>0.0022238957462832</v>
      </c>
      <c r="I1279" s="2" t="n">
        <v>0.002490763235837184</v>
      </c>
      <c r="J1279" s="40" t="inlineStr">
        <is>
          <t>coal mining - methane destruction</t>
        </is>
      </c>
    </row>
    <row r="1280" ht="15.75" customHeight="1" s="120">
      <c r="A1280" s="2" t="inlineStr">
        <is>
          <t>ENERGY</t>
        </is>
      </c>
      <c r="B1280" s="2" t="inlineStr">
        <is>
          <t>COL</t>
        </is>
      </c>
      <c r="C1280" s="2" t="n">
        <v>2020</v>
      </c>
      <c r="D1280" s="2" t="inlineStr">
        <is>
          <t>United States</t>
        </is>
      </c>
      <c r="E1280" s="2" t="inlineStr">
        <is>
          <t>USA</t>
        </is>
      </c>
      <c r="F1280" s="2" t="inlineStr">
        <is>
          <t>Degasification for power generation</t>
        </is>
      </c>
      <c r="G1280" s="2" t="n">
        <v>26</v>
      </c>
      <c r="H1280" s="2" t="n">
        <v>0.0185017324984074</v>
      </c>
      <c r="I1280" s="2" t="n">
        <v>0.02072194039821629</v>
      </c>
      <c r="J1280" s="40" t="inlineStr">
        <is>
          <t>coal mining - methane capture</t>
        </is>
      </c>
    </row>
    <row r="1281" ht="15.75" customHeight="1" s="120">
      <c r="A1281" s="2" t="inlineStr">
        <is>
          <t>ENERGY</t>
        </is>
      </c>
      <c r="B1281" s="2" t="inlineStr">
        <is>
          <t>COL</t>
        </is>
      </c>
      <c r="C1281" s="2" t="n">
        <v>2020</v>
      </c>
      <c r="D1281" s="2" t="inlineStr">
        <is>
          <t>United States</t>
        </is>
      </c>
      <c r="E1281" s="2" t="inlineStr">
        <is>
          <t>USA</t>
        </is>
      </c>
      <c r="F1281" s="2" t="inlineStr">
        <is>
          <t>Open Flare</t>
        </is>
      </c>
      <c r="G1281" s="2" t="n">
        <v>26</v>
      </c>
      <c r="H1281" s="2" t="n">
        <v>0.0010596649954095</v>
      </c>
      <c r="I1281" s="2" t="n">
        <v>0.00118682479485864</v>
      </c>
      <c r="J1281" s="40" t="inlineStr">
        <is>
          <t>coal mining - methane destruction</t>
        </is>
      </c>
    </row>
    <row r="1282" ht="15.75" customHeight="1" s="120">
      <c r="A1282" s="2" t="inlineStr">
        <is>
          <t>ENERGY</t>
        </is>
      </c>
      <c r="B1282" s="2" t="inlineStr">
        <is>
          <t>COL</t>
        </is>
      </c>
      <c r="C1282" s="2" t="n">
        <v>2020</v>
      </c>
      <c r="D1282" s="2" t="inlineStr">
        <is>
          <t>United States</t>
        </is>
      </c>
      <c r="E1282" s="2" t="inlineStr">
        <is>
          <t>USA</t>
        </is>
      </c>
      <c r="F1282" s="2" t="inlineStr">
        <is>
          <t>On-site use in mine bioler</t>
        </is>
      </c>
      <c r="G1282" s="2" t="n">
        <v>27</v>
      </c>
      <c r="H1282" s="2" t="n">
        <v>0.0010278740664944</v>
      </c>
      <c r="I1282" s="2" t="n">
        <v>0.001151218954473728</v>
      </c>
      <c r="J1282" s="40" t="inlineStr">
        <is>
          <t>coal mining - methane capture</t>
        </is>
      </c>
    </row>
    <row r="1283" ht="15.75" customHeight="1" s="120">
      <c r="A1283" s="2" t="inlineStr">
        <is>
          <t>ENERGY</t>
        </is>
      </c>
      <c r="B1283" s="2" t="inlineStr">
        <is>
          <t>COL</t>
        </is>
      </c>
      <c r="C1283" s="2" t="n">
        <v>2020</v>
      </c>
      <c r="D1283" s="2" t="inlineStr">
        <is>
          <t>United States</t>
        </is>
      </c>
      <c r="E1283" s="2" t="inlineStr">
        <is>
          <t>USA</t>
        </is>
      </c>
      <c r="F1283" s="2" t="inlineStr">
        <is>
          <t>Degasification for power generation</t>
        </is>
      </c>
      <c r="G1283" s="2" t="n">
        <v>27</v>
      </c>
      <c r="H1283" s="2" t="n">
        <v>0.0355818830430508</v>
      </c>
      <c r="I1283" s="2" t="n">
        <v>0.0398517090082169</v>
      </c>
      <c r="J1283" s="40" t="inlineStr">
        <is>
          <t>coal mining - methane capture</t>
        </is>
      </c>
    </row>
    <row r="1284" ht="15.75" customHeight="1" s="120">
      <c r="A1284" s="2" t="inlineStr">
        <is>
          <t>ENERGY</t>
        </is>
      </c>
      <c r="B1284" s="2" t="inlineStr">
        <is>
          <t>COL</t>
        </is>
      </c>
      <c r="C1284" s="2" t="n">
        <v>2020</v>
      </c>
      <c r="D1284" s="2" t="inlineStr">
        <is>
          <t>United States</t>
        </is>
      </c>
      <c r="E1284" s="2" t="inlineStr">
        <is>
          <t>USA</t>
        </is>
      </c>
      <c r="F1284" s="2" t="inlineStr">
        <is>
          <t>Open Flare</t>
        </is>
      </c>
      <c r="G1284" s="2" t="n">
        <v>27</v>
      </c>
      <c r="H1284" s="2" t="n">
        <v>0.0020270296372473</v>
      </c>
      <c r="I1284" s="2" t="n">
        <v>0.002270273193716976</v>
      </c>
      <c r="J1284" s="40" t="inlineStr">
        <is>
          <t>coal mining - methane destruction</t>
        </is>
      </c>
    </row>
    <row r="1285" ht="15.75" customHeight="1" s="120">
      <c r="A1285" s="2" t="inlineStr">
        <is>
          <t>ENERGY</t>
        </is>
      </c>
      <c r="B1285" s="2" t="inlineStr">
        <is>
          <t>COL</t>
        </is>
      </c>
      <c r="C1285" s="2" t="n">
        <v>2020</v>
      </c>
      <c r="D1285" s="2" t="inlineStr">
        <is>
          <t>United States</t>
        </is>
      </c>
      <c r="E1285" s="2" t="inlineStr">
        <is>
          <t>USA</t>
        </is>
      </c>
      <c r="F1285" s="2" t="inlineStr">
        <is>
          <t>Open Flare</t>
        </is>
      </c>
      <c r="G1285" s="2" t="n">
        <v>28</v>
      </c>
      <c r="H1285" s="2" t="n">
        <v>0.0009776155930012</v>
      </c>
      <c r="I1285" s="2" t="n">
        <v>0.001094929464161344</v>
      </c>
      <c r="J1285" s="40" t="inlineStr">
        <is>
          <t>coal mining - methane destruction</t>
        </is>
      </c>
    </row>
    <row r="1286" ht="15.75" customHeight="1" s="120">
      <c r="A1286" s="2" t="inlineStr">
        <is>
          <t>ENERGY</t>
        </is>
      </c>
      <c r="B1286" s="2" t="inlineStr">
        <is>
          <t>COL</t>
        </is>
      </c>
      <c r="C1286" s="2" t="n">
        <v>2020</v>
      </c>
      <c r="D1286" s="2" t="inlineStr">
        <is>
          <t>United States</t>
        </is>
      </c>
      <c r="E1286" s="2" t="inlineStr">
        <is>
          <t>USA</t>
        </is>
      </c>
      <c r="F1286" s="2" t="inlineStr">
        <is>
          <t>Degasification for power generation</t>
        </is>
      </c>
      <c r="G1286" s="2" t="n">
        <v>29</v>
      </c>
      <c r="H1286" s="2" t="n">
        <v>0.01704359985888</v>
      </c>
      <c r="I1286" s="2" t="n">
        <v>0.0190888318419456</v>
      </c>
      <c r="J1286" s="40" t="inlineStr">
        <is>
          <t>coal mining - methane capture</t>
        </is>
      </c>
    </row>
    <row r="1287" ht="15.75" customHeight="1" s="120">
      <c r="A1287" s="2" t="inlineStr">
        <is>
          <t>ENERGY</t>
        </is>
      </c>
      <c r="B1287" s="2" t="inlineStr">
        <is>
          <t>COL</t>
        </is>
      </c>
      <c r="C1287" s="2" t="n">
        <v>2020</v>
      </c>
      <c r="D1287" s="2" t="inlineStr">
        <is>
          <t>United States</t>
        </is>
      </c>
      <c r="E1287" s="2" t="inlineStr">
        <is>
          <t>USA</t>
        </is>
      </c>
      <c r="F1287" s="2" t="inlineStr">
        <is>
          <t>Open Flare</t>
        </is>
      </c>
      <c r="G1287" s="2" t="n">
        <v>29</v>
      </c>
      <c r="H1287" s="2" t="n">
        <v>0.0009468666394241</v>
      </c>
      <c r="I1287" s="2" t="n">
        <v>0.001060490636154992</v>
      </c>
      <c r="J1287" s="40" t="inlineStr">
        <is>
          <t>coal mining - methane destruction</t>
        </is>
      </c>
    </row>
    <row r="1288" ht="15.75" customHeight="1" s="120">
      <c r="A1288" s="2" t="inlineStr">
        <is>
          <t>ENERGY</t>
        </is>
      </c>
      <c r="B1288" s="2" t="inlineStr">
        <is>
          <t>COL</t>
        </is>
      </c>
      <c r="C1288" s="2" t="n">
        <v>2020</v>
      </c>
      <c r="D1288" s="2" t="inlineStr">
        <is>
          <t>United States</t>
        </is>
      </c>
      <c r="E1288" s="2" t="inlineStr">
        <is>
          <t>USA</t>
        </is>
      </c>
      <c r="F1288" s="2" t="inlineStr">
        <is>
          <t>On-site use in mine bioler</t>
        </is>
      </c>
      <c r="G1288" s="2" t="n">
        <v>29</v>
      </c>
      <c r="H1288" s="2" t="n">
        <v>0.0009991555707529001</v>
      </c>
      <c r="I1288" s="2" t="n">
        <v>0.001119054239243248</v>
      </c>
      <c r="J1288" s="40" t="inlineStr">
        <is>
          <t>coal mining - methane capture</t>
        </is>
      </c>
    </row>
    <row r="1289" ht="15.75" customHeight="1" s="120">
      <c r="A1289" s="2" t="inlineStr">
        <is>
          <t>ENERGY</t>
        </is>
      </c>
      <c r="B1289" s="2" t="inlineStr">
        <is>
          <t>COL</t>
        </is>
      </c>
      <c r="C1289" s="2" t="n">
        <v>2020</v>
      </c>
      <c r="D1289" s="2" t="inlineStr">
        <is>
          <t>United States</t>
        </is>
      </c>
      <c r="E1289" s="2" t="inlineStr">
        <is>
          <t>USA</t>
        </is>
      </c>
      <c r="F1289" s="2" t="inlineStr">
        <is>
          <t>Open Flare</t>
        </is>
      </c>
      <c r="G1289" s="2" t="n">
        <v>30</v>
      </c>
      <c r="H1289" s="2" t="n">
        <v>0.001808583678212</v>
      </c>
      <c r="I1289" s="2" t="n">
        <v>0.00202561371959744</v>
      </c>
      <c r="J1289" s="40" t="inlineStr">
        <is>
          <t>coal mining - methane destruction</t>
        </is>
      </c>
    </row>
    <row r="1290" ht="15.75" customHeight="1" s="120">
      <c r="A1290" s="2" t="inlineStr">
        <is>
          <t>ENERGY</t>
        </is>
      </c>
      <c r="B1290" s="2" t="inlineStr">
        <is>
          <t>COL</t>
        </is>
      </c>
      <c r="C1290" s="2" t="n">
        <v>2020</v>
      </c>
      <c r="D1290" s="2" t="inlineStr">
        <is>
          <t>United States</t>
        </is>
      </c>
      <c r="E1290" s="2" t="inlineStr">
        <is>
          <t>USA</t>
        </is>
      </c>
      <c r="F1290" s="2" t="inlineStr">
        <is>
          <t>Degasification for power generation</t>
        </is>
      </c>
      <c r="G1290" s="2" t="n">
        <v>30</v>
      </c>
      <c r="H1290" s="2" t="n">
        <v>0.0164000950753689</v>
      </c>
      <c r="I1290" s="2" t="n">
        <v>0.01836810648441317</v>
      </c>
      <c r="J1290" s="40" t="inlineStr">
        <is>
          <t>coal mining - methane capture</t>
        </is>
      </c>
    </row>
    <row r="1291" ht="15.75" customHeight="1" s="120">
      <c r="A1291" s="2" t="inlineStr">
        <is>
          <t>ENERGY</t>
        </is>
      </c>
      <c r="B1291" s="2" t="inlineStr">
        <is>
          <t>COL</t>
        </is>
      </c>
      <c r="C1291" s="2" t="n">
        <v>2020</v>
      </c>
      <c r="D1291" s="2" t="inlineStr">
        <is>
          <t>United States</t>
        </is>
      </c>
      <c r="E1291" s="2" t="inlineStr">
        <is>
          <t>USA</t>
        </is>
      </c>
      <c r="F1291" s="2" t="inlineStr">
        <is>
          <t>On-site use in mine bioler</t>
        </is>
      </c>
      <c r="G1291" s="2" t="n">
        <v>30</v>
      </c>
      <c r="H1291" s="2" t="n">
        <v>0.0009776155930012</v>
      </c>
      <c r="I1291" s="2" t="n">
        <v>0.001094929464161344</v>
      </c>
      <c r="J1291" s="40" t="inlineStr">
        <is>
          <t>coal mining - methane capture</t>
        </is>
      </c>
    </row>
    <row r="1292" ht="15.75" customHeight="1" s="120">
      <c r="A1292" s="2" t="inlineStr">
        <is>
          <t>ENERGY</t>
        </is>
      </c>
      <c r="B1292" s="2" t="inlineStr">
        <is>
          <t>COL</t>
        </is>
      </c>
      <c r="C1292" s="2" t="n">
        <v>2020</v>
      </c>
      <c r="D1292" s="2" t="inlineStr">
        <is>
          <t>United States</t>
        </is>
      </c>
      <c r="E1292" s="2" t="inlineStr">
        <is>
          <t>USA</t>
        </is>
      </c>
      <c r="F1292" s="2" t="inlineStr">
        <is>
          <t>Open Flare</t>
        </is>
      </c>
      <c r="G1292" s="2" t="n">
        <v>31</v>
      </c>
      <c r="H1292" s="2" t="n">
        <v>0.0017660310259089</v>
      </c>
      <c r="I1292" s="2" t="n">
        <v>0.001977954749017968</v>
      </c>
      <c r="J1292" s="40" t="inlineStr">
        <is>
          <t>coal mining - methane destruction</t>
        </is>
      </c>
    </row>
    <row r="1293" ht="15.75" customHeight="1" s="120">
      <c r="A1293" s="2" t="inlineStr">
        <is>
          <t>ENERGY</t>
        </is>
      </c>
      <c r="B1293" s="2" t="inlineStr">
        <is>
          <t>COL</t>
        </is>
      </c>
      <c r="C1293" s="2" t="n">
        <v>2020</v>
      </c>
      <c r="D1293" s="2" t="inlineStr">
        <is>
          <t>United States</t>
        </is>
      </c>
      <c r="E1293" s="2" t="inlineStr">
        <is>
          <t>USA</t>
        </is>
      </c>
      <c r="F1293" s="2" t="inlineStr">
        <is>
          <t>Degasification for power generation</t>
        </is>
      </c>
      <c r="G1293" s="2" t="n">
        <v>31</v>
      </c>
      <c r="H1293" s="2" t="n">
        <v>0.0322224143892527</v>
      </c>
      <c r="I1293" s="2" t="n">
        <v>0.03608910411596303</v>
      </c>
      <c r="J1293" s="40" t="inlineStr">
        <is>
          <t>coal mining - methane capture</t>
        </is>
      </c>
    </row>
    <row r="1294" ht="15.75" customHeight="1" s="120">
      <c r="A1294" s="2" t="inlineStr">
        <is>
          <t>ENERGY</t>
        </is>
      </c>
      <c r="B1294" s="2" t="inlineStr">
        <is>
          <t>COL</t>
        </is>
      </c>
      <c r="C1294" s="2" t="n">
        <v>2020</v>
      </c>
      <c r="D1294" s="2" t="inlineStr">
        <is>
          <t>United States</t>
        </is>
      </c>
      <c r="E1294" s="2" t="inlineStr">
        <is>
          <t>USA</t>
        </is>
      </c>
      <c r="F1294" s="2" t="inlineStr">
        <is>
          <t>Degasification for power generation</t>
        </is>
      </c>
      <c r="G1294" s="2" t="n">
        <v>32</v>
      </c>
      <c r="H1294" s="2" t="n">
        <v>0.0157205536961555</v>
      </c>
      <c r="I1294" s="2" t="n">
        <v>0.01760702013969416</v>
      </c>
      <c r="J1294" s="40" t="inlineStr">
        <is>
          <t>coal mining - methane capture</t>
        </is>
      </c>
    </row>
    <row r="1295" ht="15.75" customHeight="1" s="120">
      <c r="A1295" s="2" t="inlineStr">
        <is>
          <t>ENERGY</t>
        </is>
      </c>
      <c r="B1295" s="2" t="inlineStr">
        <is>
          <t>COL</t>
        </is>
      </c>
      <c r="C1295" s="2" t="n">
        <v>2020</v>
      </c>
      <c r="D1295" s="2" t="inlineStr">
        <is>
          <t>United States</t>
        </is>
      </c>
      <c r="E1295" s="2" t="inlineStr">
        <is>
          <t>USA</t>
        </is>
      </c>
      <c r="F1295" s="2" t="inlineStr">
        <is>
          <t>Open Flare</t>
        </is>
      </c>
      <c r="G1295" s="2" t="n">
        <v>32</v>
      </c>
      <c r="H1295" s="2" t="n">
        <v>0.0008538301335648</v>
      </c>
      <c r="I1295" s="2" t="n">
        <v>0.0009562897495925761</v>
      </c>
      <c r="J1295" s="40" t="inlineStr">
        <is>
          <t>coal mining - methane destruction</t>
        </is>
      </c>
    </row>
    <row r="1296" ht="15.75" customHeight="1" s="120">
      <c r="A1296" s="2" t="inlineStr">
        <is>
          <t>ENERGY</t>
        </is>
      </c>
      <c r="B1296" s="2" t="inlineStr">
        <is>
          <t>COL</t>
        </is>
      </c>
      <c r="C1296" s="2" t="n">
        <v>2020</v>
      </c>
      <c r="D1296" s="2" t="inlineStr">
        <is>
          <t>United States</t>
        </is>
      </c>
      <c r="E1296" s="2" t="inlineStr">
        <is>
          <t>USA</t>
        </is>
      </c>
      <c r="F1296" s="2" t="inlineStr">
        <is>
          <t>On-site use in mine bioler</t>
        </is>
      </c>
      <c r="G1296" s="2" t="n">
        <v>32</v>
      </c>
      <c r="H1296" s="2" t="n">
        <v>0.0009468666394241</v>
      </c>
      <c r="I1296" s="2" t="n">
        <v>0.001060490636154992</v>
      </c>
      <c r="J1296" s="40" t="inlineStr">
        <is>
          <t>coal mining - methane capture</t>
        </is>
      </c>
    </row>
    <row r="1297" ht="15.75" customHeight="1" s="120">
      <c r="A1297" s="2" t="inlineStr">
        <is>
          <t>ENERGY</t>
        </is>
      </c>
      <c r="B1297" s="2" t="inlineStr">
        <is>
          <t>COL</t>
        </is>
      </c>
      <c r="C1297" s="2" t="n">
        <v>2020</v>
      </c>
      <c r="D1297" s="2" t="inlineStr">
        <is>
          <t>United States</t>
        </is>
      </c>
      <c r="E1297" s="2" t="inlineStr">
        <is>
          <t>USA</t>
        </is>
      </c>
      <c r="F1297" s="2" t="inlineStr">
        <is>
          <t>Degasification for power generation</t>
        </is>
      </c>
      <c r="G1297" s="2" t="n">
        <v>33</v>
      </c>
      <c r="H1297" s="2" t="n">
        <v>0.0153689421713352</v>
      </c>
      <c r="I1297" s="2" t="n">
        <v>0.01721321523189542</v>
      </c>
      <c r="J1297" s="40" t="inlineStr">
        <is>
          <t>coal mining - methane capture</t>
        </is>
      </c>
    </row>
    <row r="1298" ht="15.75" customHeight="1" s="120">
      <c r="A1298" s="2" t="inlineStr">
        <is>
          <t>ENERGY</t>
        </is>
      </c>
      <c r="B1298" s="2" t="inlineStr">
        <is>
          <t>COL</t>
        </is>
      </c>
      <c r="C1298" s="2" t="n">
        <v>2020</v>
      </c>
      <c r="D1298" s="2" t="inlineStr">
        <is>
          <t>United States</t>
        </is>
      </c>
      <c r="E1298" s="2" t="inlineStr">
        <is>
          <t>USA</t>
        </is>
      </c>
      <c r="F1298" s="2" t="inlineStr">
        <is>
          <t>On-site use in coal drying</t>
        </is>
      </c>
      <c r="G1298" s="2" t="n">
        <v>34</v>
      </c>
      <c r="H1298" s="2" t="n">
        <v>0.0009111164254136</v>
      </c>
      <c r="I1298" s="2" t="n">
        <v>0.001020450396463232</v>
      </c>
      <c r="J1298" s="40" t="inlineStr">
        <is>
          <t>coal mining - methane capture</t>
        </is>
      </c>
    </row>
    <row r="1299" ht="15.75" customHeight="1" s="120">
      <c r="A1299" s="2" t="inlineStr">
        <is>
          <t>ENERGY</t>
        </is>
      </c>
      <c r="B1299" s="2" t="inlineStr">
        <is>
          <t>COL</t>
        </is>
      </c>
      <c r="C1299" s="2" t="n">
        <v>2020</v>
      </c>
      <c r="D1299" s="2" t="inlineStr">
        <is>
          <t>United States</t>
        </is>
      </c>
      <c r="E1299" s="2" t="inlineStr">
        <is>
          <t>USA</t>
        </is>
      </c>
      <c r="F1299" s="2" t="inlineStr">
        <is>
          <t>On-site use in mine bioler</t>
        </is>
      </c>
      <c r="G1299" s="2" t="n">
        <v>34</v>
      </c>
      <c r="H1299" s="2" t="n">
        <v>0.0009111164254136</v>
      </c>
      <c r="I1299" s="2" t="n">
        <v>0.001020450396463232</v>
      </c>
      <c r="J1299" s="40" t="inlineStr">
        <is>
          <t>coal mining - methane capture</t>
        </is>
      </c>
    </row>
    <row r="1300" ht="15.75" customHeight="1" s="120">
      <c r="A1300" s="2" t="inlineStr">
        <is>
          <t>ENERGY</t>
        </is>
      </c>
      <c r="B1300" s="2" t="inlineStr">
        <is>
          <t>COL</t>
        </is>
      </c>
      <c r="C1300" s="2" t="n">
        <v>2020</v>
      </c>
      <c r="D1300" s="2" t="inlineStr">
        <is>
          <t>United States</t>
        </is>
      </c>
      <c r="E1300" s="2" t="inlineStr">
        <is>
          <t>USA</t>
        </is>
      </c>
      <c r="F1300" s="2" t="inlineStr">
        <is>
          <t>On-site use in coal drying</t>
        </is>
      </c>
      <c r="G1300" s="2" t="n">
        <v>35</v>
      </c>
      <c r="H1300" s="2" t="n">
        <v>0.0017901341780089</v>
      </c>
      <c r="I1300" s="2" t="n">
        <v>0.002004950279369968</v>
      </c>
      <c r="J1300" s="40" t="inlineStr">
        <is>
          <t>coal mining - methane capture</t>
        </is>
      </c>
    </row>
    <row r="1301" ht="15.75" customHeight="1" s="120">
      <c r="A1301" s="2" t="inlineStr">
        <is>
          <t>ENERGY</t>
        </is>
      </c>
      <c r="B1301" s="2" t="inlineStr">
        <is>
          <t>COL</t>
        </is>
      </c>
      <c r="C1301" s="2" t="n">
        <v>2020</v>
      </c>
      <c r="D1301" s="2" t="inlineStr">
        <is>
          <t>United States</t>
        </is>
      </c>
      <c r="E1301" s="2" t="inlineStr">
        <is>
          <t>USA</t>
        </is>
      </c>
      <c r="F1301" s="2" t="inlineStr">
        <is>
          <t>On-site use in mine bioler</t>
        </is>
      </c>
      <c r="G1301" s="2" t="n">
        <v>35</v>
      </c>
      <c r="H1301" s="2" t="n">
        <v>0.0017901341780089</v>
      </c>
      <c r="I1301" s="2" t="n">
        <v>0.002004950279369968</v>
      </c>
      <c r="J1301" s="40" t="inlineStr">
        <is>
          <t>coal mining - methane capture</t>
        </is>
      </c>
    </row>
    <row r="1302" ht="15.75" customHeight="1" s="120">
      <c r="A1302" s="2" t="inlineStr">
        <is>
          <t>ENERGY</t>
        </is>
      </c>
      <c r="B1302" s="2" t="inlineStr">
        <is>
          <t>COL</t>
        </is>
      </c>
      <c r="C1302" s="2" t="n">
        <v>2020</v>
      </c>
      <c r="D1302" s="2" t="inlineStr">
        <is>
          <t>United States</t>
        </is>
      </c>
      <c r="E1302" s="2" t="inlineStr">
        <is>
          <t>USA</t>
        </is>
      </c>
      <c r="F1302" s="2" t="inlineStr">
        <is>
          <t>On-site use in mine bioler</t>
        </is>
      </c>
      <c r="G1302" s="2" t="n">
        <v>36</v>
      </c>
      <c r="H1302" s="2" t="n">
        <v>0.0008733641006984</v>
      </c>
      <c r="I1302" s="2" t="n">
        <v>0.000978167792782208</v>
      </c>
      <c r="J1302" s="40" t="inlineStr">
        <is>
          <t>coal mining - methane capture</t>
        </is>
      </c>
    </row>
    <row r="1303" ht="15.75" customHeight="1" s="120">
      <c r="A1303" s="2" t="inlineStr">
        <is>
          <t>ENERGY</t>
        </is>
      </c>
      <c r="B1303" s="2" t="inlineStr">
        <is>
          <t>COL</t>
        </is>
      </c>
      <c r="C1303" s="2" t="n">
        <v>2020</v>
      </c>
      <c r="D1303" s="2" t="inlineStr">
        <is>
          <t>United States</t>
        </is>
      </c>
      <c r="E1303" s="2" t="inlineStr">
        <is>
          <t>USA</t>
        </is>
      </c>
      <c r="F1303" s="2" t="inlineStr">
        <is>
          <t>On-site use in coal drying</t>
        </is>
      </c>
      <c r="G1303" s="2" t="n">
        <v>36</v>
      </c>
      <c r="H1303" s="2" t="n">
        <v>0.0008733641006984</v>
      </c>
      <c r="I1303" s="2" t="n">
        <v>0.000978167792782208</v>
      </c>
      <c r="J1303" s="40" t="inlineStr">
        <is>
          <t>coal mining - methane capture</t>
        </is>
      </c>
    </row>
    <row r="1304" ht="15.75" customHeight="1" s="120">
      <c r="A1304" s="2" t="inlineStr">
        <is>
          <t>ENERGY</t>
        </is>
      </c>
      <c r="B1304" s="2" t="inlineStr">
        <is>
          <t>COL</t>
        </is>
      </c>
      <c r="C1304" s="2" t="n">
        <v>2020</v>
      </c>
      <c r="D1304" s="2" t="inlineStr">
        <is>
          <t>United States</t>
        </is>
      </c>
      <c r="E1304" s="2" t="inlineStr">
        <is>
          <t>USA</t>
        </is>
      </c>
      <c r="F1304" s="2" t="inlineStr">
        <is>
          <t>On-site use in coal drying</t>
        </is>
      </c>
      <c r="G1304" s="2" t="n">
        <v>37</v>
      </c>
      <c r="H1304" s="2" t="n">
        <v>0.0008538301335648</v>
      </c>
      <c r="I1304" s="2" t="n">
        <v>0.0009562897495925761</v>
      </c>
      <c r="J1304" s="40" t="inlineStr">
        <is>
          <t>coal mining - methane capture</t>
        </is>
      </c>
    </row>
    <row r="1305" ht="15.75" customHeight="1" s="120">
      <c r="A1305" s="2" t="inlineStr">
        <is>
          <t>ENERGY</t>
        </is>
      </c>
      <c r="B1305" s="2" t="inlineStr">
        <is>
          <t>COL</t>
        </is>
      </c>
      <c r="C1305" s="2" t="n">
        <v>2020</v>
      </c>
      <c r="D1305" s="2" t="inlineStr">
        <is>
          <t>United States</t>
        </is>
      </c>
      <c r="E1305" s="2" t="inlineStr">
        <is>
          <t>USA</t>
        </is>
      </c>
      <c r="F1305" s="2" t="inlineStr">
        <is>
          <t>On-site use in mine bioler</t>
        </is>
      </c>
      <c r="G1305" s="2" t="n">
        <v>37</v>
      </c>
      <c r="H1305" s="2" t="n">
        <v>0.0008538301335648</v>
      </c>
      <c r="I1305" s="2" t="n">
        <v>0.0009562897495925761</v>
      </c>
      <c r="J1305" s="40" t="inlineStr">
        <is>
          <t>coal mining - methane capture</t>
        </is>
      </c>
    </row>
    <row r="1306" ht="15.75" customHeight="1" s="120">
      <c r="A1306" s="2" t="inlineStr">
        <is>
          <t>ENERGY</t>
        </is>
      </c>
      <c r="B1306" s="2" t="inlineStr">
        <is>
          <t>COL</t>
        </is>
      </c>
      <c r="C1306" s="2" t="n">
        <v>2020</v>
      </c>
      <c r="D1306" s="2" t="inlineStr">
        <is>
          <t>United States</t>
        </is>
      </c>
      <c r="E1306" s="2" t="inlineStr">
        <is>
          <t>USA</t>
        </is>
      </c>
      <c r="F1306" s="2" t="inlineStr">
        <is>
          <t>Open Flare</t>
        </is>
      </c>
      <c r="G1306" s="2" t="n">
        <v>37</v>
      </c>
      <c r="H1306" s="2" t="n">
        <v>0.0014790355344303</v>
      </c>
      <c r="I1306" s="2" t="n">
        <v>0.001656519798561936</v>
      </c>
      <c r="J1306" s="40" t="inlineStr">
        <is>
          <t>coal mining - methane destruction</t>
        </is>
      </c>
    </row>
    <row r="1307" ht="15.75" customHeight="1" s="120">
      <c r="A1307" s="2" t="inlineStr">
        <is>
          <t>ENERGY</t>
        </is>
      </c>
      <c r="B1307" s="2" t="inlineStr">
        <is>
          <t>COL</t>
        </is>
      </c>
      <c r="C1307" s="2" t="n">
        <v>2020</v>
      </c>
      <c r="D1307" s="2" t="inlineStr">
        <is>
          <t>United States</t>
        </is>
      </c>
      <c r="E1307" s="2" t="inlineStr">
        <is>
          <t>USA</t>
        </is>
      </c>
      <c r="F1307" s="2" t="inlineStr">
        <is>
          <t>Open Flare</t>
        </is>
      </c>
      <c r="G1307" s="2" t="n">
        <v>39</v>
      </c>
      <c r="H1307" s="2" t="n">
        <v>0.0006908819195814</v>
      </c>
      <c r="I1307" s="2" t="n">
        <v>0.0007737877499311681</v>
      </c>
      <c r="J1307" s="40" t="inlineStr">
        <is>
          <t>coal mining - methane destruction</t>
        </is>
      </c>
    </row>
    <row r="1308" ht="15.75" customHeight="1" s="120">
      <c r="A1308" s="2" t="inlineStr">
        <is>
          <t>ENERGY</t>
        </is>
      </c>
      <c r="B1308" s="2" t="inlineStr">
        <is>
          <t>COL</t>
        </is>
      </c>
      <c r="C1308" s="2" t="n">
        <v>2020</v>
      </c>
      <c r="D1308" s="2" t="inlineStr">
        <is>
          <t>United States</t>
        </is>
      </c>
      <c r="E1308" s="2" t="inlineStr">
        <is>
          <t>USA</t>
        </is>
      </c>
      <c r="F1308" s="2" t="inlineStr">
        <is>
          <t>Degasification for power generation</t>
        </is>
      </c>
      <c r="G1308" s="2" t="n">
        <v>39</v>
      </c>
      <c r="H1308" s="2" t="n">
        <v>0.0133910086005926</v>
      </c>
      <c r="I1308" s="2" t="n">
        <v>0.01499792963266371</v>
      </c>
      <c r="J1308" s="40" t="inlineStr">
        <is>
          <t>coal mining - methane capture</t>
        </is>
      </c>
    </row>
    <row r="1309" ht="15.75" customHeight="1" s="120">
      <c r="A1309" s="2" t="inlineStr">
        <is>
          <t>ENERGY</t>
        </is>
      </c>
      <c r="B1309" s="2" t="inlineStr">
        <is>
          <t>COL</t>
        </is>
      </c>
      <c r="C1309" s="2" t="n">
        <v>2020</v>
      </c>
      <c r="D1309" s="2" t="inlineStr">
        <is>
          <t>United States</t>
        </is>
      </c>
      <c r="E1309" s="2" t="inlineStr">
        <is>
          <t>USA</t>
        </is>
      </c>
      <c r="F1309" s="2" t="inlineStr">
        <is>
          <t>Degasification for power generation</t>
        </is>
      </c>
      <c r="G1309" s="2" t="n">
        <v>40</v>
      </c>
      <c r="H1309" s="2" t="n">
        <v>0.0132316304370761</v>
      </c>
      <c r="I1309" s="2" t="n">
        <v>0.01481942608952523</v>
      </c>
      <c r="J1309" s="40" t="inlineStr">
        <is>
          <t>coal mining - methane capture</t>
        </is>
      </c>
    </row>
    <row r="1310" ht="15.75" customHeight="1" s="120">
      <c r="A1310" s="2" t="inlineStr">
        <is>
          <t>ENERGY</t>
        </is>
      </c>
      <c r="B1310" s="2" t="inlineStr">
        <is>
          <t>COL</t>
        </is>
      </c>
      <c r="C1310" s="2" t="n">
        <v>2020</v>
      </c>
      <c r="D1310" s="2" t="inlineStr">
        <is>
          <t>United States</t>
        </is>
      </c>
      <c r="E1310" s="2" t="inlineStr">
        <is>
          <t>USA</t>
        </is>
      </c>
      <c r="F1310" s="2" t="inlineStr">
        <is>
          <t>Open Flare</t>
        </is>
      </c>
      <c r="G1310" s="2" t="n">
        <v>40</v>
      </c>
      <c r="H1310" s="2" t="n">
        <v>0.0006784657016397</v>
      </c>
      <c r="I1310" s="2" t="n">
        <v>0.000759881585836464</v>
      </c>
      <c r="J1310" s="40" t="inlineStr">
        <is>
          <t>coal mining - methane destruction</t>
        </is>
      </c>
    </row>
    <row r="1311" ht="15.75" customHeight="1" s="120">
      <c r="A1311" s="2" t="inlineStr">
        <is>
          <t>ENERGY</t>
        </is>
      </c>
      <c r="B1311" s="2" t="inlineStr">
        <is>
          <t>COL</t>
        </is>
      </c>
      <c r="C1311" s="2" t="n">
        <v>2020</v>
      </c>
      <c r="D1311" s="2" t="inlineStr">
        <is>
          <t>United States</t>
        </is>
      </c>
      <c r="E1311" s="2" t="inlineStr">
        <is>
          <t>USA</t>
        </is>
      </c>
      <c r="F1311" s="2" t="inlineStr">
        <is>
          <t>Open Flare</t>
        </is>
      </c>
      <c r="G1311" s="2" t="n">
        <v>43</v>
      </c>
      <c r="H1311" s="2" t="n">
        <v>0.0012684680405073</v>
      </c>
      <c r="I1311" s="2" t="n">
        <v>0.001420684205368176</v>
      </c>
      <c r="J1311" s="40" t="inlineStr">
        <is>
          <t>coal mining - methane destruction</t>
        </is>
      </c>
    </row>
    <row r="1312" ht="15.75" customHeight="1" s="120">
      <c r="A1312" s="2" t="inlineStr">
        <is>
          <t>ENERGY</t>
        </is>
      </c>
      <c r="B1312" s="2" t="inlineStr">
        <is>
          <t>COL</t>
        </is>
      </c>
      <c r="C1312" s="2" t="n">
        <v>2020</v>
      </c>
      <c r="D1312" s="2" t="inlineStr">
        <is>
          <t>United States</t>
        </is>
      </c>
      <c r="E1312" s="2" t="inlineStr">
        <is>
          <t>USA</t>
        </is>
      </c>
      <c r="F1312" s="2" t="inlineStr">
        <is>
          <t>Degasification for power generation</t>
        </is>
      </c>
      <c r="G1312" s="2" t="n">
        <v>43</v>
      </c>
      <c r="H1312" s="2" t="n">
        <v>0.0124358749017119</v>
      </c>
      <c r="I1312" s="2" t="n">
        <v>0.01392817988991733</v>
      </c>
      <c r="J1312" s="40" t="inlineStr">
        <is>
          <t>coal mining - methane capture</t>
        </is>
      </c>
    </row>
    <row r="1313" ht="15.75" customHeight="1" s="120">
      <c r="A1313" s="2" t="inlineStr">
        <is>
          <t>ENERGY</t>
        </is>
      </c>
      <c r="B1313" s="2" t="inlineStr">
        <is>
          <t>COL</t>
        </is>
      </c>
      <c r="C1313" s="2" t="n">
        <v>2020</v>
      </c>
      <c r="D1313" s="2" t="inlineStr">
        <is>
          <t>United States</t>
        </is>
      </c>
      <c r="E1313" s="2" t="inlineStr">
        <is>
          <t>USA</t>
        </is>
      </c>
      <c r="F1313" s="2" t="inlineStr">
        <is>
          <t>On-site use in mine bioler</t>
        </is>
      </c>
      <c r="G1313" s="2" t="n">
        <v>43</v>
      </c>
      <c r="H1313" s="2" t="n">
        <v>0.0007439449545927</v>
      </c>
      <c r="I1313" s="2" t="n">
        <v>0.000833218349143824</v>
      </c>
      <c r="J1313" s="40" t="inlineStr">
        <is>
          <t>coal mining - methane capture</t>
        </is>
      </c>
    </row>
    <row r="1314" ht="15.75" customHeight="1" s="120">
      <c r="A1314" s="2" t="inlineStr">
        <is>
          <t>ENERGY</t>
        </is>
      </c>
      <c r="B1314" s="2" t="inlineStr">
        <is>
          <t>COL</t>
        </is>
      </c>
      <c r="C1314" s="2" t="n">
        <v>2020</v>
      </c>
      <c r="D1314" s="2" t="inlineStr">
        <is>
          <t>United States</t>
        </is>
      </c>
      <c r="E1314" s="2" t="inlineStr">
        <is>
          <t>USA</t>
        </is>
      </c>
      <c r="F1314" s="2" t="inlineStr">
        <is>
          <t>On-site use in coal drying</t>
        </is>
      </c>
      <c r="G1314" s="2" t="n">
        <v>43</v>
      </c>
      <c r="H1314" s="2" t="n">
        <v>0.0007439449545927</v>
      </c>
      <c r="I1314" s="2" t="n">
        <v>0.000833218349143824</v>
      </c>
      <c r="J1314" s="40" t="inlineStr">
        <is>
          <t>coal mining - methane capture</t>
        </is>
      </c>
    </row>
    <row r="1315" ht="15.75" customHeight="1" s="120">
      <c r="A1315" s="2" t="inlineStr">
        <is>
          <t>ENERGY</t>
        </is>
      </c>
      <c r="B1315" s="2" t="inlineStr">
        <is>
          <t>COL</t>
        </is>
      </c>
      <c r="C1315" s="2" t="n">
        <v>2020</v>
      </c>
      <c r="D1315" s="2" t="inlineStr">
        <is>
          <t>United States</t>
        </is>
      </c>
      <c r="E1315" s="2" t="inlineStr">
        <is>
          <t>USA</t>
        </is>
      </c>
      <c r="F1315" s="2" t="inlineStr">
        <is>
          <t>On-site use in coal drying</t>
        </is>
      </c>
      <c r="G1315" s="2" t="n">
        <v>44</v>
      </c>
      <c r="H1315" s="2" t="n">
        <v>0.0007350905798376</v>
      </c>
      <c r="I1315" s="2" t="n">
        <v>0.0008233014494181121</v>
      </c>
      <c r="J1315" s="40" t="inlineStr">
        <is>
          <t>coal mining - methane capture</t>
        </is>
      </c>
    </row>
    <row r="1316" ht="15.75" customHeight="1" s="120">
      <c r="A1316" s="2" t="inlineStr">
        <is>
          <t>ENERGY</t>
        </is>
      </c>
      <c r="B1316" s="2" t="inlineStr">
        <is>
          <t>COL</t>
        </is>
      </c>
      <c r="C1316" s="2" t="n">
        <v>2020</v>
      </c>
      <c r="D1316" s="2" t="inlineStr">
        <is>
          <t>United States</t>
        </is>
      </c>
      <c r="E1316" s="2" t="inlineStr">
        <is>
          <t>USA</t>
        </is>
      </c>
      <c r="F1316" s="2" t="inlineStr">
        <is>
          <t>Degasification for power generation</t>
        </is>
      </c>
      <c r="G1316" s="2" t="n">
        <v>44</v>
      </c>
      <c r="H1316" s="2" t="n">
        <v>0.0122123826295137</v>
      </c>
      <c r="I1316" s="2" t="n">
        <v>0.01367786854505535</v>
      </c>
      <c r="J1316" s="40" t="inlineStr">
        <is>
          <t>coal mining - methane capture</t>
        </is>
      </c>
    </row>
    <row r="1317" ht="15.75" customHeight="1" s="120">
      <c r="A1317" s="2" t="inlineStr">
        <is>
          <t>ENERGY</t>
        </is>
      </c>
      <c r="B1317" s="2" t="inlineStr">
        <is>
          <t>COL</t>
        </is>
      </c>
      <c r="C1317" s="2" t="n">
        <v>2020</v>
      </c>
      <c r="D1317" s="2" t="inlineStr">
        <is>
          <t>United States</t>
        </is>
      </c>
      <c r="E1317" s="2" t="inlineStr">
        <is>
          <t>USA</t>
        </is>
      </c>
      <c r="F1317" s="2" t="inlineStr">
        <is>
          <t>On-site use in mine bioler</t>
        </is>
      </c>
      <c r="G1317" s="2" t="n">
        <v>44</v>
      </c>
      <c r="H1317" s="2" t="n">
        <v>0.0007350905798376</v>
      </c>
      <c r="I1317" s="2" t="n">
        <v>0.0008233014494181121</v>
      </c>
      <c r="J1317" s="40" t="inlineStr">
        <is>
          <t>coal mining - methane capture</t>
        </is>
      </c>
    </row>
    <row r="1318" ht="15.75" customHeight="1" s="120">
      <c r="A1318" s="2" t="inlineStr">
        <is>
          <t>ENERGY</t>
        </is>
      </c>
      <c r="B1318" s="2" t="inlineStr">
        <is>
          <t>COL</t>
        </is>
      </c>
      <c r="C1318" s="2" t="n">
        <v>2020</v>
      </c>
      <c r="D1318" s="2" t="inlineStr">
        <is>
          <t>United States</t>
        </is>
      </c>
      <c r="E1318" s="2" t="inlineStr">
        <is>
          <t>USA</t>
        </is>
      </c>
      <c r="F1318" s="2" t="inlineStr">
        <is>
          <t>Open Flare</t>
        </is>
      </c>
      <c r="G1318" s="2" t="n">
        <v>45</v>
      </c>
      <c r="H1318" s="2" t="n">
        <v>0.0005970879574306</v>
      </c>
      <c r="I1318" s="2" t="n">
        <v>0.0006687385123222721</v>
      </c>
      <c r="J1318" s="40" t="inlineStr">
        <is>
          <t>coal mining - methane destruction</t>
        </is>
      </c>
    </row>
    <row r="1319" ht="15.75" customHeight="1" s="120">
      <c r="A1319" s="2" t="inlineStr">
        <is>
          <t>ENERGY</t>
        </is>
      </c>
      <c r="B1319" s="2" t="inlineStr">
        <is>
          <t>COL</t>
        </is>
      </c>
      <c r="C1319" s="2" t="n">
        <v>2020</v>
      </c>
      <c r="D1319" s="2" t="inlineStr">
        <is>
          <t>United States</t>
        </is>
      </c>
      <c r="E1319" s="2" t="inlineStr">
        <is>
          <t>USA</t>
        </is>
      </c>
      <c r="F1319" s="2" t="inlineStr">
        <is>
          <t>Degasification for power generation</t>
        </is>
      </c>
      <c r="G1319" s="2" t="n">
        <v>47</v>
      </c>
      <c r="H1319" s="2" t="n">
        <v>0.0228324253112078</v>
      </c>
      <c r="I1319" s="2" t="n">
        <v>0.02557231634855274</v>
      </c>
      <c r="J1319" s="40" t="inlineStr">
        <is>
          <t>coal mining - methane capture</t>
        </is>
      </c>
    </row>
    <row r="1320" ht="15.75" customHeight="1" s="120">
      <c r="A1320" s="2" t="inlineStr">
        <is>
          <t>ENERGY</t>
        </is>
      </c>
      <c r="B1320" s="2" t="inlineStr">
        <is>
          <t>COL</t>
        </is>
      </c>
      <c r="C1320" s="2" t="n">
        <v>2020</v>
      </c>
      <c r="D1320" s="2" t="inlineStr">
        <is>
          <t>United States</t>
        </is>
      </c>
      <c r="E1320" s="2" t="inlineStr">
        <is>
          <t>USA</t>
        </is>
      </c>
      <c r="F1320" s="2" t="inlineStr">
        <is>
          <t>On-site use in mine bioler</t>
        </is>
      </c>
      <c r="G1320" s="2" t="n">
        <v>47</v>
      </c>
      <c r="H1320" s="2" t="n">
        <v>0.0006908819195814</v>
      </c>
      <c r="I1320" s="2" t="n">
        <v>0.0007737877499311681</v>
      </c>
      <c r="J1320" s="40" t="inlineStr">
        <is>
          <t>coal mining - methane capture</t>
        </is>
      </c>
    </row>
    <row r="1321" ht="15.75" customHeight="1" s="120">
      <c r="A1321" s="2" t="inlineStr">
        <is>
          <t>ENERGY</t>
        </is>
      </c>
      <c r="B1321" s="2" t="inlineStr">
        <is>
          <t>COL</t>
        </is>
      </c>
      <c r="C1321" s="2" t="n">
        <v>2020</v>
      </c>
      <c r="D1321" s="2" t="inlineStr">
        <is>
          <t>United States</t>
        </is>
      </c>
      <c r="E1321" s="2" t="inlineStr">
        <is>
          <t>USA</t>
        </is>
      </c>
      <c r="F1321" s="2" t="inlineStr">
        <is>
          <t>On-site use in coal drying</t>
        </is>
      </c>
      <c r="G1321" s="2" t="n">
        <v>47</v>
      </c>
      <c r="H1321" s="2" t="n">
        <v>0.0006908819195814</v>
      </c>
      <c r="I1321" s="2" t="n">
        <v>0.0007737877499311681</v>
      </c>
      <c r="J1321" s="40" t="inlineStr">
        <is>
          <t>coal mining - methane capture</t>
        </is>
      </c>
    </row>
    <row r="1322" ht="15.75" customHeight="1" s="120">
      <c r="A1322" s="2" t="inlineStr">
        <is>
          <t>ENERGY</t>
        </is>
      </c>
      <c r="B1322" s="2" t="inlineStr">
        <is>
          <t>COL</t>
        </is>
      </c>
      <c r="C1322" s="2" t="n">
        <v>2020</v>
      </c>
      <c r="D1322" s="2" t="inlineStr">
        <is>
          <t>United States</t>
        </is>
      </c>
      <c r="E1322" s="2" t="inlineStr">
        <is>
          <t>USA</t>
        </is>
      </c>
      <c r="F1322" s="2" t="inlineStr">
        <is>
          <t>On-site use in coal drying</t>
        </is>
      </c>
      <c r="G1322" s="2" t="n">
        <v>48</v>
      </c>
      <c r="H1322" s="2" t="n">
        <v>0.0006784657016397</v>
      </c>
      <c r="I1322" s="2" t="n">
        <v>0.000759881585836464</v>
      </c>
      <c r="J1322" s="40" t="inlineStr">
        <is>
          <t>coal mining - methane capture</t>
        </is>
      </c>
    </row>
    <row r="1323" ht="15.75" customHeight="1" s="120">
      <c r="A1323" s="2" t="inlineStr">
        <is>
          <t>ENERGY</t>
        </is>
      </c>
      <c r="B1323" s="2" t="inlineStr">
        <is>
          <t>COL</t>
        </is>
      </c>
      <c r="C1323" s="2" t="n">
        <v>2020</v>
      </c>
      <c r="D1323" s="2" t="inlineStr">
        <is>
          <t>United States</t>
        </is>
      </c>
      <c r="E1323" s="2" t="inlineStr">
        <is>
          <t>USA</t>
        </is>
      </c>
      <c r="F1323" s="2" t="inlineStr">
        <is>
          <t>Open Flare</t>
        </is>
      </c>
      <c r="G1323" s="2" t="n">
        <v>48</v>
      </c>
      <c r="H1323" s="2" t="n">
        <v>0.0005658219452016</v>
      </c>
      <c r="I1323" s="2" t="n">
        <v>0.0006337205786257921</v>
      </c>
      <c r="J1323" s="40" t="inlineStr">
        <is>
          <t>coal mining - methane destruction</t>
        </is>
      </c>
    </row>
    <row r="1324" ht="15.75" customHeight="1" s="120">
      <c r="A1324" s="2" t="inlineStr">
        <is>
          <t>ENERGY</t>
        </is>
      </c>
      <c r="B1324" s="2" t="inlineStr">
        <is>
          <t>COL</t>
        </is>
      </c>
      <c r="C1324" s="2" t="n">
        <v>2020</v>
      </c>
      <c r="D1324" s="2" t="inlineStr">
        <is>
          <t>United States</t>
        </is>
      </c>
      <c r="E1324" s="2" t="inlineStr">
        <is>
          <t>USA</t>
        </is>
      </c>
      <c r="F1324" s="2" t="inlineStr">
        <is>
          <t>On-site use in mine bioler</t>
        </is>
      </c>
      <c r="G1324" s="2" t="n">
        <v>48</v>
      </c>
      <c r="H1324" s="2" t="n">
        <v>0.0006784657016397</v>
      </c>
      <c r="I1324" s="2" t="n">
        <v>0.000759881585836464</v>
      </c>
      <c r="J1324" s="40" t="inlineStr">
        <is>
          <t>coal mining - methane capture</t>
        </is>
      </c>
    </row>
    <row r="1325" ht="15.75" customHeight="1" s="120">
      <c r="A1325" s="2" t="inlineStr">
        <is>
          <t>ENERGY</t>
        </is>
      </c>
      <c r="B1325" s="2" t="inlineStr">
        <is>
          <t>COL</t>
        </is>
      </c>
      <c r="C1325" s="2" t="n">
        <v>2020</v>
      </c>
      <c r="D1325" s="2" t="inlineStr">
        <is>
          <t>United States</t>
        </is>
      </c>
      <c r="E1325" s="2" t="inlineStr">
        <is>
          <t>USA</t>
        </is>
      </c>
      <c r="F1325" s="2" t="inlineStr">
        <is>
          <t>Degasification for power generation</t>
        </is>
      </c>
      <c r="G1325" s="2" t="n">
        <v>51</v>
      </c>
      <c r="H1325" s="2" t="n">
        <v>0.0107475835829973</v>
      </c>
      <c r="I1325" s="2" t="n">
        <v>0.01203729361295698</v>
      </c>
      <c r="J1325" s="40" t="inlineStr">
        <is>
          <t>coal mining - methane capture</t>
        </is>
      </c>
    </row>
    <row r="1326" ht="15.75" customHeight="1" s="120">
      <c r="A1326" s="2" t="inlineStr">
        <is>
          <t>ENERGY</t>
        </is>
      </c>
      <c r="B1326" s="2" t="inlineStr">
        <is>
          <t>COL</t>
        </is>
      </c>
      <c r="C1326" s="2" t="n">
        <v>2020</v>
      </c>
      <c r="D1326" s="2" t="inlineStr">
        <is>
          <t>United States</t>
        </is>
      </c>
      <c r="E1326" s="2" t="inlineStr">
        <is>
          <t>USA</t>
        </is>
      </c>
      <c r="F1326" s="2" t="inlineStr">
        <is>
          <t>On-site use in coal drying</t>
        </is>
      </c>
      <c r="G1326" s="2" t="n">
        <v>51</v>
      </c>
      <c r="H1326" s="2" t="n">
        <v>0.0006351547199301</v>
      </c>
      <c r="I1326" s="2" t="n">
        <v>0.0007113732863217121</v>
      </c>
      <c r="J1326" s="40" t="inlineStr">
        <is>
          <t>coal mining - methane capture</t>
        </is>
      </c>
    </row>
    <row r="1327" ht="15.75" customHeight="1" s="120">
      <c r="A1327" s="2" t="inlineStr">
        <is>
          <t>ENERGY</t>
        </is>
      </c>
      <c r="B1327" s="2" t="inlineStr">
        <is>
          <t>COL</t>
        </is>
      </c>
      <c r="C1327" s="2" t="n">
        <v>2020</v>
      </c>
      <c r="D1327" s="2" t="inlineStr">
        <is>
          <t>United States</t>
        </is>
      </c>
      <c r="E1327" s="2" t="inlineStr">
        <is>
          <t>USA</t>
        </is>
      </c>
      <c r="F1327" s="2" t="inlineStr">
        <is>
          <t>Open Flare</t>
        </is>
      </c>
      <c r="G1327" s="2" t="n">
        <v>51</v>
      </c>
      <c r="H1327" s="2" t="n">
        <v>0.0005274635041133</v>
      </c>
      <c r="I1327" s="2" t="n">
        <v>0.000590759124606896</v>
      </c>
      <c r="J1327" s="40" t="inlineStr">
        <is>
          <t>coal mining - methane destruction</t>
        </is>
      </c>
    </row>
    <row r="1328" ht="15.75" customHeight="1" s="120">
      <c r="A1328" s="2" t="inlineStr">
        <is>
          <t>ENERGY</t>
        </is>
      </c>
      <c r="B1328" s="2" t="inlineStr">
        <is>
          <t>COL</t>
        </is>
      </c>
      <c r="C1328" s="2" t="n">
        <v>2020</v>
      </c>
      <c r="D1328" s="2" t="inlineStr">
        <is>
          <t>United States</t>
        </is>
      </c>
      <c r="E1328" s="2" t="inlineStr">
        <is>
          <t>USA</t>
        </is>
      </c>
      <c r="F1328" s="2" t="inlineStr">
        <is>
          <t>On-site use in mine bioler</t>
        </is>
      </c>
      <c r="G1328" s="2" t="n">
        <v>51</v>
      </c>
      <c r="H1328" s="2" t="n">
        <v>0.0006351547199301</v>
      </c>
      <c r="I1328" s="2" t="n">
        <v>0.0007113732863217121</v>
      </c>
      <c r="J1328" s="40" t="inlineStr">
        <is>
          <t>coal mining - methane capture</t>
        </is>
      </c>
    </row>
    <row r="1329" ht="15.75" customHeight="1" s="120">
      <c r="A1329" s="2" t="inlineStr">
        <is>
          <t>ENERGY</t>
        </is>
      </c>
      <c r="B1329" s="2" t="inlineStr">
        <is>
          <t>COL</t>
        </is>
      </c>
      <c r="C1329" s="2" t="n">
        <v>2020</v>
      </c>
      <c r="D1329" s="2" t="inlineStr">
        <is>
          <t>United States</t>
        </is>
      </c>
      <c r="E1329" s="2" t="inlineStr">
        <is>
          <t>USA</t>
        </is>
      </c>
      <c r="F1329" s="2" t="inlineStr">
        <is>
          <t>On-site use in coal drying</t>
        </is>
      </c>
      <c r="G1329" s="2" t="n">
        <v>52</v>
      </c>
      <c r="H1329" s="2" t="n">
        <v>0.0006333133205771</v>
      </c>
      <c r="I1329" s="2" t="n">
        <v>0.000709310919046352</v>
      </c>
      <c r="J1329" s="40" t="inlineStr">
        <is>
          <t>coal mining - methane capture</t>
        </is>
      </c>
    </row>
    <row r="1330" ht="15.75" customHeight="1" s="120">
      <c r="A1330" s="2" t="inlineStr">
        <is>
          <t>ENERGY</t>
        </is>
      </c>
      <c r="B1330" s="2" t="inlineStr">
        <is>
          <t>COL</t>
        </is>
      </c>
      <c r="C1330" s="2" t="n">
        <v>2020</v>
      </c>
      <c r="D1330" s="2" t="inlineStr">
        <is>
          <t>United States</t>
        </is>
      </c>
      <c r="E1330" s="2" t="inlineStr">
        <is>
          <t>USA</t>
        </is>
      </c>
      <c r="F1330" s="2" t="inlineStr">
        <is>
          <t>On-site use in mine bioler</t>
        </is>
      </c>
      <c r="G1330" s="2" t="n">
        <v>52</v>
      </c>
      <c r="H1330" s="2" t="n">
        <v>0.0006333133205771</v>
      </c>
      <c r="I1330" s="2" t="n">
        <v>0.000709310919046352</v>
      </c>
      <c r="J1330" s="40" t="inlineStr">
        <is>
          <t>coal mining - methane capture</t>
        </is>
      </c>
    </row>
    <row r="1331" ht="15.75" customHeight="1" s="120">
      <c r="A1331" s="2" t="inlineStr">
        <is>
          <t>ENERGY</t>
        </is>
      </c>
      <c r="B1331" s="2" t="inlineStr">
        <is>
          <t>COL</t>
        </is>
      </c>
      <c r="C1331" s="2" t="n">
        <v>2020</v>
      </c>
      <c r="D1331" s="2" t="inlineStr">
        <is>
          <t>United States</t>
        </is>
      </c>
      <c r="E1331" s="2" t="inlineStr">
        <is>
          <t>USA</t>
        </is>
      </c>
      <c r="F1331" s="2" t="inlineStr">
        <is>
          <t>Open Flare</t>
        </is>
      </c>
      <c r="G1331" s="2" t="n">
        <v>53</v>
      </c>
      <c r="H1331" s="2" t="n">
        <v>0.0005049870233051</v>
      </c>
      <c r="I1331" s="2" t="n">
        <v>0.000565585466101712</v>
      </c>
      <c r="J1331" s="40" t="inlineStr">
        <is>
          <t>coal mining - methane destruction</t>
        </is>
      </c>
    </row>
    <row r="1332" ht="15.75" customHeight="1" s="120">
      <c r="A1332" s="2" t="inlineStr">
        <is>
          <t>ENERGY</t>
        </is>
      </c>
      <c r="B1332" s="2" t="inlineStr">
        <is>
          <t>COL</t>
        </is>
      </c>
      <c r="C1332" s="2" t="n">
        <v>2020</v>
      </c>
      <c r="D1332" s="2" t="inlineStr">
        <is>
          <t>United States</t>
        </is>
      </c>
      <c r="E1332" s="2" t="inlineStr">
        <is>
          <t>USA</t>
        </is>
      </c>
      <c r="F1332" s="2" t="inlineStr">
        <is>
          <t>Degasification for power generation</t>
        </is>
      </c>
      <c r="G1332" s="2" t="n">
        <v>54</v>
      </c>
      <c r="H1332" s="2" t="n">
        <v>0.0101847946643829</v>
      </c>
      <c r="I1332" s="2" t="n">
        <v>0.01140697002410885</v>
      </c>
      <c r="J1332" s="40" t="inlineStr">
        <is>
          <t>coal mining - methane capture</t>
        </is>
      </c>
    </row>
    <row r="1333" ht="15.75" customHeight="1" s="120">
      <c r="A1333" s="2" t="inlineStr">
        <is>
          <t>ENERGY</t>
        </is>
      </c>
      <c r="B1333" s="2" t="inlineStr">
        <is>
          <t>COL</t>
        </is>
      </c>
      <c r="C1333" s="2" t="n">
        <v>2020</v>
      </c>
      <c r="D1333" s="2" t="inlineStr">
        <is>
          <t>United States</t>
        </is>
      </c>
      <c r="E1333" s="2" t="inlineStr">
        <is>
          <t>USA</t>
        </is>
      </c>
      <c r="F1333" s="2" t="inlineStr">
        <is>
          <t>Open Flare</t>
        </is>
      </c>
      <c r="G1333" s="2" t="n">
        <v>55</v>
      </c>
      <c r="H1333" s="2" t="n">
        <v>0.0009795500081964</v>
      </c>
      <c r="I1333" s="2" t="n">
        <v>0.001097096009179968</v>
      </c>
      <c r="J1333" s="40" t="inlineStr">
        <is>
          <t>coal mining - methane destruction</t>
        </is>
      </c>
    </row>
    <row r="1334" ht="15.75" customHeight="1" s="120">
      <c r="A1334" s="2" t="inlineStr">
        <is>
          <t>ENERGY</t>
        </is>
      </c>
      <c r="B1334" s="2" t="inlineStr">
        <is>
          <t>COL</t>
        </is>
      </c>
      <c r="C1334" s="2" t="n">
        <v>2020</v>
      </c>
      <c r="D1334" s="2" t="inlineStr">
        <is>
          <t>United States</t>
        </is>
      </c>
      <c r="E1334" s="2" t="inlineStr">
        <is>
          <t>USA</t>
        </is>
      </c>
      <c r="F1334" s="2" t="inlineStr">
        <is>
          <t>On-site use in mine bioler</t>
        </is>
      </c>
      <c r="G1334" s="2" t="n">
        <v>55</v>
      </c>
      <c r="H1334" s="2" t="n">
        <v>0.0005970879574306</v>
      </c>
      <c r="I1334" s="2" t="n">
        <v>0.0006687385123222721</v>
      </c>
      <c r="J1334" s="40" t="inlineStr">
        <is>
          <t>coal mining - methane capture</t>
        </is>
      </c>
    </row>
    <row r="1335" ht="15.75" customHeight="1" s="120">
      <c r="A1335" s="2" t="inlineStr">
        <is>
          <t>ENERGY</t>
        </is>
      </c>
      <c r="B1335" s="2" t="inlineStr">
        <is>
          <t>COL</t>
        </is>
      </c>
      <c r="C1335" s="2" t="n">
        <v>2020</v>
      </c>
      <c r="D1335" s="2" t="inlineStr">
        <is>
          <t>United States</t>
        </is>
      </c>
      <c r="E1335" s="2" t="inlineStr">
        <is>
          <t>USA</t>
        </is>
      </c>
      <c r="F1335" s="2" t="inlineStr">
        <is>
          <t>On-site use in coal drying</t>
        </is>
      </c>
      <c r="G1335" s="2" t="n">
        <v>55</v>
      </c>
      <c r="H1335" s="2" t="n">
        <v>0.0005970879574306</v>
      </c>
      <c r="I1335" s="2" t="n">
        <v>0.0006687385123222721</v>
      </c>
      <c r="J1335" s="40" t="inlineStr">
        <is>
          <t>coal mining - methane capture</t>
        </is>
      </c>
    </row>
    <row r="1336" ht="15.75" customHeight="1" s="120">
      <c r="A1336" s="2" t="inlineStr">
        <is>
          <t>ENERGY</t>
        </is>
      </c>
      <c r="B1336" s="2" t="inlineStr">
        <is>
          <t>COL</t>
        </is>
      </c>
      <c r="C1336" s="2" t="n">
        <v>2020</v>
      </c>
      <c r="D1336" s="2" t="inlineStr">
        <is>
          <t>United States</t>
        </is>
      </c>
      <c r="E1336" s="2" t="inlineStr">
        <is>
          <t>USA</t>
        </is>
      </c>
      <c r="F1336" s="2" t="inlineStr">
        <is>
          <t>On-site use in coal drying</t>
        </is>
      </c>
      <c r="G1336" s="2" t="n">
        <v>58</v>
      </c>
      <c r="H1336" s="2" t="n">
        <v>0.0005658219452016</v>
      </c>
      <c r="I1336" s="2" t="n">
        <v>0.0006337205786257921</v>
      </c>
      <c r="J1336" s="40" t="inlineStr">
        <is>
          <t>coal mining - methane capture</t>
        </is>
      </c>
    </row>
    <row r="1337" ht="15.75" customHeight="1" s="120">
      <c r="A1337" s="2" t="inlineStr">
        <is>
          <t>ENERGY</t>
        </is>
      </c>
      <c r="B1337" s="2" t="inlineStr">
        <is>
          <t>COL</t>
        </is>
      </c>
      <c r="C1337" s="2" t="n">
        <v>2020</v>
      </c>
      <c r="D1337" s="2" t="inlineStr">
        <is>
          <t>United States</t>
        </is>
      </c>
      <c r="E1337" s="2" t="inlineStr">
        <is>
          <t>USA</t>
        </is>
      </c>
      <c r="F1337" s="2" t="inlineStr">
        <is>
          <t>On-site use in mine bioler</t>
        </is>
      </c>
      <c r="G1337" s="2" t="n">
        <v>58</v>
      </c>
      <c r="H1337" s="2" t="n">
        <v>0.0005658219452016</v>
      </c>
      <c r="I1337" s="2" t="n">
        <v>0.0006337205786257921</v>
      </c>
      <c r="J1337" s="40" t="inlineStr">
        <is>
          <t>coal mining - methane capture</t>
        </is>
      </c>
    </row>
    <row r="1338" ht="15.75" customHeight="1" s="120">
      <c r="A1338" s="2" t="inlineStr">
        <is>
          <t>ENERGY</t>
        </is>
      </c>
      <c r="B1338" s="2" t="inlineStr">
        <is>
          <t>COL</t>
        </is>
      </c>
      <c r="C1338" s="2" t="n">
        <v>2020</v>
      </c>
      <c r="D1338" s="2" t="inlineStr">
        <is>
          <t>United States</t>
        </is>
      </c>
      <c r="E1338" s="2" t="inlineStr">
        <is>
          <t>USA</t>
        </is>
      </c>
      <c r="F1338" s="2" t="inlineStr">
        <is>
          <t>Open Flare</t>
        </is>
      </c>
      <c r="G1338" s="2" t="n">
        <v>58</v>
      </c>
      <c r="H1338" s="2" t="n">
        <v>0.0004689955094364</v>
      </c>
      <c r="I1338" s="2" t="n">
        <v>0.0005252749705687681</v>
      </c>
      <c r="J1338" s="40" t="inlineStr">
        <is>
          <t>coal mining - methane destruction</t>
        </is>
      </c>
    </row>
    <row r="1339" ht="15.75" customHeight="1" s="120">
      <c r="A1339" s="2" t="inlineStr">
        <is>
          <t>ENERGY</t>
        </is>
      </c>
      <c r="B1339" s="2" t="inlineStr">
        <is>
          <t>COL</t>
        </is>
      </c>
      <c r="C1339" s="2" t="n">
        <v>2020</v>
      </c>
      <c r="D1339" s="2" t="inlineStr">
        <is>
          <t>United States</t>
        </is>
      </c>
      <c r="E1339" s="2" t="inlineStr">
        <is>
          <t>USA</t>
        </is>
      </c>
      <c r="F1339" s="2" t="inlineStr">
        <is>
          <t>Degasification for power generation</t>
        </is>
      </c>
      <c r="G1339" s="2" t="n">
        <v>59</v>
      </c>
      <c r="H1339" s="2" t="n">
        <v>0.009494342841208</v>
      </c>
      <c r="I1339" s="2" t="n">
        <v>0.01063366398215296</v>
      </c>
      <c r="J1339" s="40" t="inlineStr">
        <is>
          <t>coal mining - methane capture</t>
        </is>
      </c>
    </row>
    <row r="1340" ht="15.75" customHeight="1" s="120">
      <c r="A1340" s="2" t="inlineStr">
        <is>
          <t>ENERGY</t>
        </is>
      </c>
      <c r="B1340" s="2" t="inlineStr">
        <is>
          <t>COL</t>
        </is>
      </c>
      <c r="C1340" s="2" t="n">
        <v>2020</v>
      </c>
      <c r="D1340" s="2" t="inlineStr">
        <is>
          <t>United States</t>
        </is>
      </c>
      <c r="E1340" s="2" t="inlineStr">
        <is>
          <t>USA</t>
        </is>
      </c>
      <c r="F1340" s="2" t="inlineStr">
        <is>
          <t>Open Flare</t>
        </is>
      </c>
      <c r="G1340" s="2" t="n">
        <v>59</v>
      </c>
      <c r="H1340" s="2" t="n">
        <v>0.0004552860045806</v>
      </c>
      <c r="I1340" s="2" t="n">
        <v>0.0005099203251302721</v>
      </c>
      <c r="J1340" s="40" t="inlineStr">
        <is>
          <t>coal mining - methane destruction</t>
        </is>
      </c>
    </row>
    <row r="1341" ht="15.75" customHeight="1" s="120">
      <c r="A1341" s="2" t="inlineStr">
        <is>
          <t>ENERGY</t>
        </is>
      </c>
      <c r="B1341" s="2" t="inlineStr">
        <is>
          <t>COL</t>
        </is>
      </c>
      <c r="C1341" s="2" t="n">
        <v>2020</v>
      </c>
      <c r="D1341" s="2" t="inlineStr">
        <is>
          <t>United States</t>
        </is>
      </c>
      <c r="E1341" s="2" t="inlineStr">
        <is>
          <t>USA</t>
        </is>
      </c>
      <c r="F1341" s="2" t="inlineStr">
        <is>
          <t>Open Flare</t>
        </is>
      </c>
      <c r="G1341" s="2" t="n">
        <v>60</v>
      </c>
      <c r="H1341" s="2" t="n">
        <v>0.0004477597831283</v>
      </c>
      <c r="I1341" s="2" t="n">
        <v>0.000501490957103696</v>
      </c>
      <c r="J1341" s="40" t="inlineStr">
        <is>
          <t>coal mining - methane destruction</t>
        </is>
      </c>
    </row>
    <row r="1342" ht="15.75" customHeight="1" s="120">
      <c r="A1342" s="2" t="inlineStr">
        <is>
          <t>ENERGY</t>
        </is>
      </c>
      <c r="B1342" s="2" t="inlineStr">
        <is>
          <t>COL</t>
        </is>
      </c>
      <c r="C1342" s="2" t="n">
        <v>2020</v>
      </c>
      <c r="D1342" s="2" t="inlineStr">
        <is>
          <t>United States</t>
        </is>
      </c>
      <c r="E1342" s="2" t="inlineStr">
        <is>
          <t>USA</t>
        </is>
      </c>
      <c r="F1342" s="2" t="inlineStr">
        <is>
          <t>Stand Alone VAM</t>
        </is>
      </c>
      <c r="G1342" s="2" t="n">
        <v>61</v>
      </c>
      <c r="H1342" s="2" t="n">
        <v>0.330078542232513</v>
      </c>
      <c r="I1342" s="2" t="n">
        <v>0.3696879673004146</v>
      </c>
      <c r="J1342" s="40" t="inlineStr">
        <is>
          <t>coal mining - methane destruction</t>
        </is>
      </c>
    </row>
    <row r="1343" ht="15.75" customHeight="1" s="120">
      <c r="A1343" s="2" t="inlineStr">
        <is>
          <t>ENERGY</t>
        </is>
      </c>
      <c r="B1343" s="2" t="inlineStr">
        <is>
          <t>COL</t>
        </is>
      </c>
      <c r="C1343" s="2" t="n">
        <v>2020</v>
      </c>
      <c r="D1343" s="2" t="inlineStr">
        <is>
          <t>United States</t>
        </is>
      </c>
      <c r="E1343" s="2" t="inlineStr">
        <is>
          <t>USA</t>
        </is>
      </c>
      <c r="F1343" s="2" t="inlineStr">
        <is>
          <t>Degasification for power generation</t>
        </is>
      </c>
      <c r="G1343" s="2" t="n">
        <v>62</v>
      </c>
      <c r="H1343" s="2" t="n">
        <v>0.009089767001569301</v>
      </c>
      <c r="I1343" s="2" t="n">
        <v>0.01018053904175762</v>
      </c>
      <c r="J1343" s="40" t="inlineStr">
        <is>
          <t>coal mining - methane capture</t>
        </is>
      </c>
    </row>
    <row r="1344" ht="15.75" customHeight="1" s="120">
      <c r="A1344" s="2" t="inlineStr">
        <is>
          <t>ENERGY</t>
        </is>
      </c>
      <c r="B1344" s="2" t="inlineStr">
        <is>
          <t>COL</t>
        </is>
      </c>
      <c r="C1344" s="2" t="n">
        <v>2020</v>
      </c>
      <c r="D1344" s="2" t="inlineStr">
        <is>
          <t>United States</t>
        </is>
      </c>
      <c r="E1344" s="2" t="inlineStr">
        <is>
          <t>USA</t>
        </is>
      </c>
      <c r="F1344" s="2" t="inlineStr">
        <is>
          <t>On-site use in mine bioler</t>
        </is>
      </c>
      <c r="G1344" s="2" t="n">
        <v>63</v>
      </c>
      <c r="H1344" s="2" t="n">
        <v>0.0005274635041133</v>
      </c>
      <c r="I1344" s="2" t="n">
        <v>0.000590759124606896</v>
      </c>
      <c r="J1344" s="40" t="inlineStr">
        <is>
          <t>coal mining - methane capture</t>
        </is>
      </c>
    </row>
    <row r="1345" ht="15.75" customHeight="1" s="120">
      <c r="A1345" s="2" t="inlineStr">
        <is>
          <t>ENERGY</t>
        </is>
      </c>
      <c r="B1345" s="2" t="inlineStr">
        <is>
          <t>COL</t>
        </is>
      </c>
      <c r="C1345" s="2" t="n">
        <v>2020</v>
      </c>
      <c r="D1345" s="2" t="inlineStr">
        <is>
          <t>United States</t>
        </is>
      </c>
      <c r="E1345" s="2" t="inlineStr">
        <is>
          <t>USA</t>
        </is>
      </c>
      <c r="F1345" s="2" t="inlineStr">
        <is>
          <t>On-site use in coal drying</t>
        </is>
      </c>
      <c r="G1345" s="2" t="n">
        <v>63</v>
      </c>
      <c r="H1345" s="2" t="n">
        <v>0.0005274635041133</v>
      </c>
      <c r="I1345" s="2" t="n">
        <v>0.000590759124606896</v>
      </c>
      <c r="J1345" s="40" t="inlineStr">
        <is>
          <t>coal mining - methane capture</t>
        </is>
      </c>
    </row>
    <row r="1346" ht="15.75" customHeight="1" s="120">
      <c r="A1346" s="2" t="inlineStr">
        <is>
          <t>ENERGY</t>
        </is>
      </c>
      <c r="B1346" s="2" t="inlineStr">
        <is>
          <t>COL</t>
        </is>
      </c>
      <c r="C1346" s="2" t="n">
        <v>2020</v>
      </c>
      <c r="D1346" s="2" t="inlineStr">
        <is>
          <t>United States</t>
        </is>
      </c>
      <c r="E1346" s="2" t="inlineStr">
        <is>
          <t>USA</t>
        </is>
      </c>
      <c r="F1346" s="2" t="inlineStr">
        <is>
          <t>Open Flare</t>
        </is>
      </c>
      <c r="G1346" s="2" t="n">
        <v>64</v>
      </c>
      <c r="H1346" s="2" t="n">
        <v>0.0008450617315248</v>
      </c>
      <c r="I1346" s="2" t="n">
        <v>0.0009464691393077761</v>
      </c>
      <c r="J1346" s="40" t="inlineStr">
        <is>
          <t>coal mining - methane destruction</t>
        </is>
      </c>
    </row>
    <row r="1347" ht="15.75" customHeight="1" s="120">
      <c r="A1347" s="2" t="inlineStr">
        <is>
          <t>ENERGY</t>
        </is>
      </c>
      <c r="B1347" s="2" t="inlineStr">
        <is>
          <t>COL</t>
        </is>
      </c>
      <c r="C1347" s="2" t="n">
        <v>2020</v>
      </c>
      <c r="D1347" s="2" t="inlineStr">
        <is>
          <t>United States</t>
        </is>
      </c>
      <c r="E1347" s="2" t="inlineStr">
        <is>
          <t>USA</t>
        </is>
      </c>
      <c r="F1347" s="2" t="inlineStr">
        <is>
          <t>Degasification for power generation</t>
        </is>
      </c>
      <c r="G1347" s="2" t="n">
        <v>64</v>
      </c>
      <c r="H1347" s="2" t="n">
        <v>0.0176318995654583</v>
      </c>
      <c r="I1347" s="2" t="n">
        <v>0.0197477275133133</v>
      </c>
      <c r="J1347" s="40" t="inlineStr">
        <is>
          <t>coal mining - methane capture</t>
        </is>
      </c>
    </row>
    <row r="1348" ht="15.75" customHeight="1" s="120">
      <c r="A1348" s="2" t="inlineStr">
        <is>
          <t>ENERGY</t>
        </is>
      </c>
      <c r="B1348" s="2" t="inlineStr">
        <is>
          <t>COL</t>
        </is>
      </c>
      <c r="C1348" s="2" t="n">
        <v>2020</v>
      </c>
      <c r="D1348" s="2" t="inlineStr">
        <is>
          <t>United States</t>
        </is>
      </c>
      <c r="E1348" s="2" t="inlineStr">
        <is>
          <t>USA</t>
        </is>
      </c>
      <c r="F1348" s="2" t="inlineStr">
        <is>
          <t>Open Flare</t>
        </is>
      </c>
      <c r="G1348" s="2" t="n">
        <v>66</v>
      </c>
      <c r="H1348" s="2" t="n">
        <v>0.0004082099767402</v>
      </c>
      <c r="I1348" s="2" t="n">
        <v>0.0004571951739490241</v>
      </c>
      <c r="J1348" s="40" t="inlineStr">
        <is>
          <t>coal mining - methane destruction</t>
        </is>
      </c>
    </row>
    <row r="1349" ht="15.75" customHeight="1" s="120">
      <c r="A1349" s="2" t="inlineStr">
        <is>
          <t>ENERGY</t>
        </is>
      </c>
      <c r="B1349" s="2" t="inlineStr">
        <is>
          <t>COL</t>
        </is>
      </c>
      <c r="C1349" s="2" t="n">
        <v>2020</v>
      </c>
      <c r="D1349" s="2" t="inlineStr">
        <is>
          <t>United States</t>
        </is>
      </c>
      <c r="E1349" s="2" t="inlineStr">
        <is>
          <t>USA</t>
        </is>
      </c>
      <c r="F1349" s="2" t="inlineStr">
        <is>
          <t>On-site use in coal drying</t>
        </is>
      </c>
      <c r="G1349" s="2" t="n">
        <v>66</v>
      </c>
      <c r="H1349" s="2" t="n">
        <v>0.0005049870233051</v>
      </c>
      <c r="I1349" s="2" t="n">
        <v>0.000565585466101712</v>
      </c>
      <c r="J1349" s="40" t="inlineStr">
        <is>
          <t>coal mining - methane capture</t>
        </is>
      </c>
    </row>
    <row r="1350" ht="15.75" customHeight="1" s="120">
      <c r="A1350" s="2" t="inlineStr">
        <is>
          <t>ENERGY</t>
        </is>
      </c>
      <c r="B1350" s="2" t="inlineStr">
        <is>
          <t>COL</t>
        </is>
      </c>
      <c r="C1350" s="2" t="n">
        <v>2020</v>
      </c>
      <c r="D1350" s="2" t="inlineStr">
        <is>
          <t>United States</t>
        </is>
      </c>
      <c r="E1350" s="2" t="inlineStr">
        <is>
          <t>USA</t>
        </is>
      </c>
      <c r="F1350" s="2" t="inlineStr">
        <is>
          <t>On-site use in mine bioler</t>
        </is>
      </c>
      <c r="G1350" s="2" t="n">
        <v>66</v>
      </c>
      <c r="H1350" s="2" t="n">
        <v>0.0005049870233051</v>
      </c>
      <c r="I1350" s="2" t="n">
        <v>0.000565585466101712</v>
      </c>
      <c r="J1350" s="40" t="inlineStr">
        <is>
          <t>coal mining - methane capture</t>
        </is>
      </c>
    </row>
    <row r="1351" ht="15.75" customHeight="1" s="120">
      <c r="A1351" s="2" t="inlineStr">
        <is>
          <t>ENERGY</t>
        </is>
      </c>
      <c r="B1351" s="2" t="inlineStr">
        <is>
          <t>COL</t>
        </is>
      </c>
      <c r="C1351" s="2" t="n">
        <v>2020</v>
      </c>
      <c r="D1351" s="2" t="inlineStr">
        <is>
          <t>United States</t>
        </is>
      </c>
      <c r="E1351" s="2" t="inlineStr">
        <is>
          <t>USA</t>
        </is>
      </c>
      <c r="F1351" s="2" t="inlineStr">
        <is>
          <t>Degasification for power generation</t>
        </is>
      </c>
      <c r="G1351" s="2" t="n">
        <v>67</v>
      </c>
      <c r="H1351" s="2" t="n">
        <v>0.0084419194608927</v>
      </c>
      <c r="I1351" s="2" t="n">
        <v>0.009454949796199826</v>
      </c>
      <c r="J1351" s="40" t="inlineStr">
        <is>
          <t>coal mining - methane capture</t>
        </is>
      </c>
    </row>
    <row r="1352" ht="15.75" customHeight="1" s="120">
      <c r="A1352" s="2" t="inlineStr">
        <is>
          <t>ENERGY</t>
        </is>
      </c>
      <c r="B1352" s="2" t="inlineStr">
        <is>
          <t>COL</t>
        </is>
      </c>
      <c r="C1352" s="2" t="n">
        <v>2020</v>
      </c>
      <c r="D1352" s="2" t="inlineStr">
        <is>
          <t>United States</t>
        </is>
      </c>
      <c r="E1352" s="2" t="inlineStr">
        <is>
          <t>USA</t>
        </is>
      </c>
      <c r="F1352" s="2" t="inlineStr">
        <is>
          <t>On-site use in mine bioler</t>
        </is>
      </c>
      <c r="G1352" s="2" t="n">
        <v>68</v>
      </c>
      <c r="H1352" s="2" t="n">
        <v>0.0009795500081964</v>
      </c>
      <c r="I1352" s="2" t="n">
        <v>0.001097096009179968</v>
      </c>
      <c r="J1352" s="40" t="inlineStr">
        <is>
          <t>coal mining - methane capture</t>
        </is>
      </c>
    </row>
    <row r="1353" ht="15.75" customHeight="1" s="120">
      <c r="A1353" s="2" t="inlineStr">
        <is>
          <t>ENERGY</t>
        </is>
      </c>
      <c r="B1353" s="2" t="inlineStr">
        <is>
          <t>COL</t>
        </is>
      </c>
      <c r="C1353" s="2" t="n">
        <v>2020</v>
      </c>
      <c r="D1353" s="2" t="inlineStr">
        <is>
          <t>United States</t>
        </is>
      </c>
      <c r="E1353" s="2" t="inlineStr">
        <is>
          <t>USA</t>
        </is>
      </c>
      <c r="F1353" s="2" t="inlineStr">
        <is>
          <t>Open Flare</t>
        </is>
      </c>
      <c r="G1353" s="2" t="n">
        <v>68</v>
      </c>
      <c r="H1353" s="2" t="n">
        <v>0.0003968287201133</v>
      </c>
      <c r="I1353" s="2" t="n">
        <v>0.000444448166526896</v>
      </c>
      <c r="J1353" s="40" t="inlineStr">
        <is>
          <t>coal mining - methane destruction</t>
        </is>
      </c>
    </row>
    <row r="1354" ht="15.75" customHeight="1" s="120">
      <c r="A1354" s="2" t="inlineStr">
        <is>
          <t>ENERGY</t>
        </is>
      </c>
      <c r="B1354" s="2" t="inlineStr">
        <is>
          <t>COL</t>
        </is>
      </c>
      <c r="C1354" s="2" t="n">
        <v>2020</v>
      </c>
      <c r="D1354" s="2" t="inlineStr">
        <is>
          <t>United States</t>
        </is>
      </c>
      <c r="E1354" s="2" t="inlineStr">
        <is>
          <t>USA</t>
        </is>
      </c>
      <c r="F1354" s="2" t="inlineStr">
        <is>
          <t>On-site use in coal drying</t>
        </is>
      </c>
      <c r="G1354" s="2" t="n">
        <v>68</v>
      </c>
      <c r="H1354" s="2" t="n">
        <v>0.0009795500081964</v>
      </c>
      <c r="I1354" s="2" t="n">
        <v>0.001097096009179968</v>
      </c>
      <c r="J1354" s="40" t="inlineStr">
        <is>
          <t>coal mining - methane capture</t>
        </is>
      </c>
    </row>
    <row r="1355" ht="15.75" customHeight="1" s="120">
      <c r="A1355" s="2" t="inlineStr">
        <is>
          <t>ENERGY</t>
        </is>
      </c>
      <c r="B1355" s="2" t="inlineStr">
        <is>
          <t>COL</t>
        </is>
      </c>
      <c r="C1355" s="2" t="n">
        <v>2020</v>
      </c>
      <c r="D1355" s="2" t="inlineStr">
        <is>
          <t>United States</t>
        </is>
      </c>
      <c r="E1355" s="2" t="inlineStr">
        <is>
          <t>USA</t>
        </is>
      </c>
      <c r="F1355" s="2" t="inlineStr">
        <is>
          <t>Degasification for power generation</t>
        </is>
      </c>
      <c r="G1355" s="2" t="n">
        <v>70</v>
      </c>
      <c r="H1355" s="2" t="n">
        <v>0.008195147849619401</v>
      </c>
      <c r="I1355" s="2" t="n">
        <v>0.009178565591573729</v>
      </c>
      <c r="J1355" s="40" t="inlineStr">
        <is>
          <t>coal mining - methane capture</t>
        </is>
      </c>
    </row>
    <row r="1356" ht="15.75" customHeight="1" s="120">
      <c r="A1356" s="2" t="inlineStr">
        <is>
          <t>ENERGY</t>
        </is>
      </c>
      <c r="B1356" s="2" t="inlineStr">
        <is>
          <t>COL</t>
        </is>
      </c>
      <c r="C1356" s="2" t="n">
        <v>2020</v>
      </c>
      <c r="D1356" s="2" t="inlineStr">
        <is>
          <t>United States</t>
        </is>
      </c>
      <c r="E1356" s="2" t="inlineStr">
        <is>
          <t>USA</t>
        </is>
      </c>
      <c r="F1356" s="2" t="inlineStr">
        <is>
          <t>On-site use in mine bioler</t>
        </is>
      </c>
      <c r="G1356" s="2" t="n">
        <v>71</v>
      </c>
      <c r="H1356" s="2" t="n">
        <v>0.0004689955094364</v>
      </c>
      <c r="I1356" s="2" t="n">
        <v>0.0005252749705687681</v>
      </c>
      <c r="J1356" s="40" t="inlineStr">
        <is>
          <t>coal mining - methane capture</t>
        </is>
      </c>
    </row>
    <row r="1357" ht="15.75" customHeight="1" s="120">
      <c r="A1357" s="2" t="inlineStr">
        <is>
          <t>ENERGY</t>
        </is>
      </c>
      <c r="B1357" s="2" t="inlineStr">
        <is>
          <t>COL</t>
        </is>
      </c>
      <c r="C1357" s="2" t="n">
        <v>2020</v>
      </c>
      <c r="D1357" s="2" t="inlineStr">
        <is>
          <t>United States</t>
        </is>
      </c>
      <c r="E1357" s="2" t="inlineStr">
        <is>
          <t>USA</t>
        </is>
      </c>
      <c r="F1357" s="2" t="inlineStr">
        <is>
          <t>Degasification for power generation</t>
        </is>
      </c>
      <c r="G1357" s="2" t="n">
        <v>71</v>
      </c>
      <c r="H1357" s="2" t="n">
        <v>0.0080596758052707</v>
      </c>
      <c r="I1357" s="2" t="n">
        <v>0.009026836901903184</v>
      </c>
      <c r="J1357" s="40" t="inlineStr">
        <is>
          <t>coal mining - methane capture</t>
        </is>
      </c>
    </row>
    <row r="1358" ht="15.75" customHeight="1" s="120">
      <c r="A1358" s="2" t="inlineStr">
        <is>
          <t>ENERGY</t>
        </is>
      </c>
      <c r="B1358" s="2" t="inlineStr">
        <is>
          <t>COL</t>
        </is>
      </c>
      <c r="C1358" s="2" t="n">
        <v>2020</v>
      </c>
      <c r="D1358" s="2" t="inlineStr">
        <is>
          <t>United States</t>
        </is>
      </c>
      <c r="E1358" s="2" t="inlineStr">
        <is>
          <t>USA</t>
        </is>
      </c>
      <c r="F1358" s="2" t="inlineStr">
        <is>
          <t>On-site use in coal drying</t>
        </is>
      </c>
      <c r="G1358" s="2" t="n">
        <v>71</v>
      </c>
      <c r="H1358" s="2" t="n">
        <v>0.0004689955094364</v>
      </c>
      <c r="I1358" s="2" t="n">
        <v>0.0005252749705687681</v>
      </c>
      <c r="J1358" s="40" t="inlineStr">
        <is>
          <t>coal mining - methane capture</t>
        </is>
      </c>
    </row>
    <row r="1359" ht="15.75" customHeight="1" s="120">
      <c r="A1359" s="2" t="inlineStr">
        <is>
          <t>ENERGY</t>
        </is>
      </c>
      <c r="B1359" s="2" t="inlineStr">
        <is>
          <t>COL</t>
        </is>
      </c>
      <c r="C1359" s="2" t="n">
        <v>2020</v>
      </c>
      <c r="D1359" s="2" t="inlineStr">
        <is>
          <t>United States</t>
        </is>
      </c>
      <c r="E1359" s="2" t="inlineStr">
        <is>
          <t>USA</t>
        </is>
      </c>
      <c r="F1359" s="2" t="inlineStr">
        <is>
          <t>On-site use in mine bioler</t>
        </is>
      </c>
      <c r="G1359" s="2" t="n">
        <v>74</v>
      </c>
      <c r="H1359" s="2" t="n">
        <v>0.0004552860045806</v>
      </c>
      <c r="I1359" s="2" t="n">
        <v>0.0005099203251302721</v>
      </c>
      <c r="J1359" s="40" t="inlineStr">
        <is>
          <t>coal mining - methane capture</t>
        </is>
      </c>
    </row>
    <row r="1360" ht="15.75" customHeight="1" s="120">
      <c r="A1360" s="2" t="inlineStr">
        <is>
          <t>ENERGY</t>
        </is>
      </c>
      <c r="B1360" s="2" t="inlineStr">
        <is>
          <t>COL</t>
        </is>
      </c>
      <c r="C1360" s="2" t="n">
        <v>2020</v>
      </c>
      <c r="D1360" s="2" t="inlineStr">
        <is>
          <t>United States</t>
        </is>
      </c>
      <c r="E1360" s="2" t="inlineStr">
        <is>
          <t>USA</t>
        </is>
      </c>
      <c r="F1360" s="2" t="inlineStr">
        <is>
          <t>On-site use in coal drying</t>
        </is>
      </c>
      <c r="G1360" s="2" t="n">
        <v>74</v>
      </c>
      <c r="H1360" s="2" t="n">
        <v>0.0004552860045806</v>
      </c>
      <c r="I1360" s="2" t="n">
        <v>0.0005099203251302721</v>
      </c>
      <c r="J1360" s="40" t="inlineStr">
        <is>
          <t>coal mining - methane capture</t>
        </is>
      </c>
    </row>
    <row r="1361" ht="15.75" customHeight="1" s="120">
      <c r="A1361" s="2" t="inlineStr">
        <is>
          <t>ENERGY</t>
        </is>
      </c>
      <c r="B1361" s="2" t="inlineStr">
        <is>
          <t>COL</t>
        </is>
      </c>
      <c r="C1361" s="2" t="n">
        <v>2020</v>
      </c>
      <c r="D1361" s="2" t="inlineStr">
        <is>
          <t>United States</t>
        </is>
      </c>
      <c r="E1361" s="2" t="inlineStr">
        <is>
          <t>USA</t>
        </is>
      </c>
      <c r="F1361" s="2" t="inlineStr">
        <is>
          <t>On-site use in mine bioler</t>
        </is>
      </c>
      <c r="G1361" s="2" t="n">
        <v>75</v>
      </c>
      <c r="H1361" s="2" t="n">
        <v>0.0004477597831283</v>
      </c>
      <c r="I1361" s="2" t="n">
        <v>0.000501490957103696</v>
      </c>
      <c r="J1361" s="40" t="inlineStr">
        <is>
          <t>coal mining - methane capture</t>
        </is>
      </c>
    </row>
    <row r="1362" ht="15.75" customHeight="1" s="120">
      <c r="A1362" s="2" t="inlineStr">
        <is>
          <t>ENERGY</t>
        </is>
      </c>
      <c r="B1362" s="2" t="inlineStr">
        <is>
          <t>COL</t>
        </is>
      </c>
      <c r="C1362" s="2" t="n">
        <v>2020</v>
      </c>
      <c r="D1362" s="2" t="inlineStr">
        <is>
          <t>United States</t>
        </is>
      </c>
      <c r="E1362" s="2" t="inlineStr">
        <is>
          <t>USA</t>
        </is>
      </c>
      <c r="F1362" s="2" t="inlineStr">
        <is>
          <t>On-site use in coal drying</t>
        </is>
      </c>
      <c r="G1362" s="2" t="n">
        <v>75</v>
      </c>
      <c r="H1362" s="2" t="n">
        <v>0.0004477597831283</v>
      </c>
      <c r="I1362" s="2" t="n">
        <v>0.000501490957103696</v>
      </c>
      <c r="J1362" s="40" t="inlineStr">
        <is>
          <t>coal mining - methane capture</t>
        </is>
      </c>
    </row>
    <row r="1363" ht="15.75" customHeight="1" s="120">
      <c r="A1363" s="2" t="inlineStr">
        <is>
          <t>ENERGY</t>
        </is>
      </c>
      <c r="B1363" s="2" t="inlineStr">
        <is>
          <t>COL</t>
        </is>
      </c>
      <c r="C1363" s="2" t="n">
        <v>2020</v>
      </c>
      <c r="D1363" s="2" t="inlineStr">
        <is>
          <t>United States</t>
        </is>
      </c>
      <c r="E1363" s="2" t="inlineStr">
        <is>
          <t>USA</t>
        </is>
      </c>
      <c r="F1363" s="2" t="inlineStr">
        <is>
          <t>Degasification for power generation</t>
        </is>
      </c>
      <c r="G1363" s="2" t="n">
        <v>76</v>
      </c>
      <c r="H1363" s="2" t="n">
        <v>0.0152111109346151</v>
      </c>
      <c r="I1363" s="2" t="n">
        <v>0.01703644424676892</v>
      </c>
      <c r="J1363" s="40" t="inlineStr">
        <is>
          <t>coal mining - methane capture</t>
        </is>
      </c>
    </row>
    <row r="1364" ht="15.75" customHeight="1" s="120">
      <c r="A1364" s="2" t="inlineStr">
        <is>
          <t>ENERGY</t>
        </is>
      </c>
      <c r="B1364" s="2" t="inlineStr">
        <is>
          <t>COL</t>
        </is>
      </c>
      <c r="C1364" s="2" t="n">
        <v>2020</v>
      </c>
      <c r="D1364" s="2" t="inlineStr">
        <is>
          <t>United States</t>
        </is>
      </c>
      <c r="E1364" s="2" t="inlineStr">
        <is>
          <t>USA</t>
        </is>
      </c>
      <c r="F1364" s="2" t="inlineStr">
        <is>
          <t>Degasification for power generation</t>
        </is>
      </c>
      <c r="G1364" s="2" t="n">
        <v>79</v>
      </c>
      <c r="H1364" s="2" t="n">
        <v>0.0073477798141539</v>
      </c>
      <c r="I1364" s="2" t="n">
        <v>0.008229513391852369</v>
      </c>
      <c r="J1364" s="40" t="inlineStr">
        <is>
          <t>coal mining - methane capture</t>
        </is>
      </c>
    </row>
    <row r="1365" ht="15.75" customHeight="1" s="120">
      <c r="A1365" s="2" t="inlineStr">
        <is>
          <t>ENERGY</t>
        </is>
      </c>
      <c r="B1365" s="2" t="inlineStr">
        <is>
          <t>COL</t>
        </is>
      </c>
      <c r="C1365" s="2" t="n">
        <v>2020</v>
      </c>
      <c r="D1365" s="2" t="inlineStr">
        <is>
          <t>United States</t>
        </is>
      </c>
      <c r="E1365" s="2" t="inlineStr">
        <is>
          <t>USA</t>
        </is>
      </c>
      <c r="F1365" s="2" t="inlineStr">
        <is>
          <t>On-site use in mine bioler</t>
        </is>
      </c>
      <c r="G1365" s="2" t="n">
        <v>80</v>
      </c>
      <c r="H1365" s="2" t="n">
        <v>0.0008450617315248</v>
      </c>
      <c r="I1365" s="2" t="n">
        <v>0.0009464691393077761</v>
      </c>
      <c r="J1365" s="40" t="inlineStr">
        <is>
          <t>coal mining - methane capture</t>
        </is>
      </c>
    </row>
    <row r="1366" ht="15.75" customHeight="1" s="120">
      <c r="A1366" s="2" t="inlineStr">
        <is>
          <t>ENERGY</t>
        </is>
      </c>
      <c r="B1366" s="2" t="inlineStr">
        <is>
          <t>COL</t>
        </is>
      </c>
      <c r="C1366" s="2" t="n">
        <v>2020</v>
      </c>
      <c r="D1366" s="2" t="inlineStr">
        <is>
          <t>United States</t>
        </is>
      </c>
      <c r="E1366" s="2" t="inlineStr">
        <is>
          <t>USA</t>
        </is>
      </c>
      <c r="F1366" s="2" t="inlineStr">
        <is>
          <t>On-site use in coal drying</t>
        </is>
      </c>
      <c r="G1366" s="2" t="n">
        <v>80</v>
      </c>
      <c r="H1366" s="2" t="n">
        <v>0.0008450617315248</v>
      </c>
      <c r="I1366" s="2" t="n">
        <v>0.0009464691393077761</v>
      </c>
      <c r="J1366" s="40" t="inlineStr">
        <is>
          <t>coal mining - methane capture</t>
        </is>
      </c>
    </row>
    <row r="1367" ht="15.75" customHeight="1" s="120">
      <c r="A1367" s="2" t="inlineStr">
        <is>
          <t>ENERGY</t>
        </is>
      </c>
      <c r="B1367" s="2" t="inlineStr">
        <is>
          <t>COL</t>
        </is>
      </c>
      <c r="C1367" s="2" t="n">
        <v>2020</v>
      </c>
      <c r="D1367" s="2" t="inlineStr">
        <is>
          <t>United States</t>
        </is>
      </c>
      <c r="E1367" s="2" t="inlineStr">
        <is>
          <t>USA</t>
        </is>
      </c>
      <c r="F1367" s="2" t="inlineStr">
        <is>
          <t>Degasification for power generation</t>
        </is>
      </c>
      <c r="G1367" s="2" t="n">
        <v>81</v>
      </c>
      <c r="H1367" s="2" t="n">
        <v>0.0071429167874157</v>
      </c>
      <c r="I1367" s="2" t="n">
        <v>0.008000066801905585</v>
      </c>
      <c r="J1367" s="40" t="inlineStr">
        <is>
          <t>coal mining - methane capture</t>
        </is>
      </c>
    </row>
    <row r="1368" ht="15.75" customHeight="1" s="120">
      <c r="A1368" s="2" t="inlineStr">
        <is>
          <t>ENERGY</t>
        </is>
      </c>
      <c r="B1368" s="2" t="inlineStr">
        <is>
          <t>COL</t>
        </is>
      </c>
      <c r="C1368" s="2" t="n">
        <v>2020</v>
      </c>
      <c r="D1368" s="2" t="inlineStr">
        <is>
          <t>United States</t>
        </is>
      </c>
      <c r="E1368" s="2" t="inlineStr">
        <is>
          <t>USA</t>
        </is>
      </c>
      <c r="F1368" s="2" t="inlineStr">
        <is>
          <t>On-site use in mine bioler</t>
        </is>
      </c>
      <c r="G1368" s="2" t="n">
        <v>83</v>
      </c>
      <c r="H1368" s="2" t="n">
        <v>0.0004082099767402</v>
      </c>
      <c r="I1368" s="2" t="n">
        <v>0.0004571951739490241</v>
      </c>
      <c r="J1368" s="40" t="inlineStr">
        <is>
          <t>coal mining - methane capture</t>
        </is>
      </c>
    </row>
    <row r="1369" ht="15.75" customHeight="1" s="120">
      <c r="A1369" s="2" t="inlineStr">
        <is>
          <t>ENERGY</t>
        </is>
      </c>
      <c r="B1369" s="2" t="inlineStr">
        <is>
          <t>COL</t>
        </is>
      </c>
      <c r="C1369" s="2" t="n">
        <v>2020</v>
      </c>
      <c r="D1369" s="2" t="inlineStr">
        <is>
          <t>United States</t>
        </is>
      </c>
      <c r="E1369" s="2" t="inlineStr">
        <is>
          <t>USA</t>
        </is>
      </c>
      <c r="F1369" s="2" t="inlineStr">
        <is>
          <t>On-site use in coal drying</t>
        </is>
      </c>
      <c r="G1369" s="2" t="n">
        <v>83</v>
      </c>
      <c r="H1369" s="2" t="n">
        <v>0.0004082099767402</v>
      </c>
      <c r="I1369" s="2" t="n">
        <v>0.0004571951739490241</v>
      </c>
      <c r="J1369" s="40" t="inlineStr">
        <is>
          <t>coal mining - methane capture</t>
        </is>
      </c>
    </row>
    <row r="1370" ht="15.75" customHeight="1" s="120">
      <c r="A1370" s="2" t="inlineStr">
        <is>
          <t>ENERGY</t>
        </is>
      </c>
      <c r="B1370" s="2" t="inlineStr">
        <is>
          <t>COL</t>
        </is>
      </c>
      <c r="C1370" s="2" t="n">
        <v>2020</v>
      </c>
      <c r="D1370" s="2" t="inlineStr">
        <is>
          <t>United States</t>
        </is>
      </c>
      <c r="E1370" s="2" t="inlineStr">
        <is>
          <t>USA</t>
        </is>
      </c>
      <c r="F1370" s="2" t="inlineStr">
        <is>
          <t>On-site use in mine bioler</t>
        </is>
      </c>
      <c r="G1370" s="2" t="n">
        <v>85</v>
      </c>
      <c r="H1370" s="2" t="n">
        <v>0.0003968287201133</v>
      </c>
      <c r="I1370" s="2" t="n">
        <v>0.000444448166526896</v>
      </c>
      <c r="J1370" s="40" t="inlineStr">
        <is>
          <t>coal mining - methane capture</t>
        </is>
      </c>
    </row>
    <row r="1371" ht="15.75" customHeight="1" s="120">
      <c r="A1371" s="2" t="inlineStr">
        <is>
          <t>ENERGY</t>
        </is>
      </c>
      <c r="B1371" s="2" t="inlineStr">
        <is>
          <t>COL</t>
        </is>
      </c>
      <c r="C1371" s="2" t="n">
        <v>2020</v>
      </c>
      <c r="D1371" s="2" t="inlineStr">
        <is>
          <t>United States</t>
        </is>
      </c>
      <c r="E1371" s="2" t="inlineStr">
        <is>
          <t>USA</t>
        </is>
      </c>
      <c r="F1371" s="2" t="inlineStr">
        <is>
          <t>On-site use in coal drying</t>
        </is>
      </c>
      <c r="G1371" s="2" t="n">
        <v>85</v>
      </c>
      <c r="H1371" s="2" t="n">
        <v>0.0003968287201133</v>
      </c>
      <c r="I1371" s="2" t="n">
        <v>0.000444448166526896</v>
      </c>
      <c r="J1371" s="40" t="inlineStr">
        <is>
          <t>coal mining - methane capture</t>
        </is>
      </c>
    </row>
    <row r="1372" ht="15.75" customHeight="1" s="120">
      <c r="A1372" s="2" t="inlineStr">
        <is>
          <t>ENERGY</t>
        </is>
      </c>
      <c r="B1372" s="2" t="inlineStr">
        <is>
          <t>COL</t>
        </is>
      </c>
      <c r="C1372" s="2" t="n">
        <v>2020</v>
      </c>
      <c r="D1372" s="2" t="inlineStr">
        <is>
          <t>United States</t>
        </is>
      </c>
      <c r="E1372" s="2" t="inlineStr">
        <is>
          <t>USA</t>
        </is>
      </c>
      <c r="F1372" s="2" t="inlineStr">
        <is>
          <t>On-site use in mine bioler</t>
        </is>
      </c>
      <c r="G1372" s="2" t="n">
        <v>100000</v>
      </c>
      <c r="H1372" s="54" t="n">
        <v>1e-12</v>
      </c>
      <c r="I1372" s="2" t="n">
        <v>1.12e-12</v>
      </c>
      <c r="J1372" s="40" t="inlineStr">
        <is>
          <t>coal mining - methane capture</t>
        </is>
      </c>
    </row>
    <row r="1373" ht="15.75" customHeight="1" s="120">
      <c r="A1373" s="2" t="inlineStr">
        <is>
          <t>ENERGY</t>
        </is>
      </c>
      <c r="B1373" s="2" t="inlineStr">
        <is>
          <t>COL</t>
        </is>
      </c>
      <c r="C1373" s="2" t="n">
        <v>2025</v>
      </c>
      <c r="D1373" s="2" t="inlineStr">
        <is>
          <t>United States</t>
        </is>
      </c>
      <c r="E1373" s="2" t="inlineStr">
        <is>
          <t>USA</t>
        </is>
      </c>
      <c r="F1373" s="2" t="inlineStr">
        <is>
          <t>Degasification for power generation</t>
        </is>
      </c>
      <c r="G1373" s="2" t="n">
        <v>-100000</v>
      </c>
      <c r="H1373" s="2" t="n">
        <v>0</v>
      </c>
      <c r="I1373" s="2" t="n">
        <v>0</v>
      </c>
      <c r="J1373" s="40" t="inlineStr">
        <is>
          <t>coal mining - methane capture</t>
        </is>
      </c>
    </row>
    <row r="1374" ht="15.75" customHeight="1" s="120">
      <c r="A1374" s="2" t="inlineStr">
        <is>
          <t>ENERGY</t>
        </is>
      </c>
      <c r="B1374" s="2" t="inlineStr">
        <is>
          <t>COL</t>
        </is>
      </c>
      <c r="C1374" s="2" t="n">
        <v>2025</v>
      </c>
      <c r="D1374" s="2" t="inlineStr">
        <is>
          <t>United States</t>
        </is>
      </c>
      <c r="E1374" s="2" t="inlineStr">
        <is>
          <t>USA</t>
        </is>
      </c>
      <c r="F1374" s="2" t="inlineStr">
        <is>
          <t>Degasification for power generation</t>
        </is>
      </c>
      <c r="G1374" s="2" t="n">
        <v>-8</v>
      </c>
      <c r="H1374" s="2" t="n">
        <v>1.29328179359436</v>
      </c>
      <c r="I1374" s="2" t="n">
        <v>1.448475608825683</v>
      </c>
      <c r="J1374" s="40" t="inlineStr">
        <is>
          <t>coal mining - methane capture</t>
        </is>
      </c>
    </row>
    <row r="1375" ht="15.75" customHeight="1" s="120">
      <c r="A1375" s="2" t="inlineStr">
        <is>
          <t>ENERGY</t>
        </is>
      </c>
      <c r="B1375" s="2" t="inlineStr">
        <is>
          <t>COL</t>
        </is>
      </c>
      <c r="C1375" s="2" t="n">
        <v>2025</v>
      </c>
      <c r="D1375" s="2" t="inlineStr">
        <is>
          <t>United States</t>
        </is>
      </c>
      <c r="E1375" s="2" t="inlineStr">
        <is>
          <t>USA</t>
        </is>
      </c>
      <c r="F1375" s="2" t="inlineStr">
        <is>
          <t>Degasification for power generation</t>
        </is>
      </c>
      <c r="G1375" s="2" t="n">
        <v>-8</v>
      </c>
      <c r="H1375" s="2" t="n">
        <v>0</v>
      </c>
      <c r="I1375" s="2" t="n">
        <v>0</v>
      </c>
      <c r="J1375" s="40" t="inlineStr">
        <is>
          <t>coal mining - methane capture</t>
        </is>
      </c>
    </row>
    <row r="1376" ht="15.75" customHeight="1" s="120">
      <c r="A1376" s="2" t="inlineStr">
        <is>
          <t>ENERGY</t>
        </is>
      </c>
      <c r="B1376" s="2" t="inlineStr">
        <is>
          <t>COL</t>
        </is>
      </c>
      <c r="C1376" s="2" t="n">
        <v>2025</v>
      </c>
      <c r="D1376" s="2" t="inlineStr">
        <is>
          <t>United States</t>
        </is>
      </c>
      <c r="E1376" s="2" t="inlineStr">
        <is>
          <t>USA</t>
        </is>
      </c>
      <c r="F1376" s="2" t="inlineStr">
        <is>
          <t>Degasification for power generation</t>
        </is>
      </c>
      <c r="G1376" s="2" t="n">
        <v>-7</v>
      </c>
      <c r="H1376" s="2" t="n">
        <v>0.87464353442192</v>
      </c>
      <c r="I1376" s="2" t="n">
        <v>0.9796007585525505</v>
      </c>
      <c r="J1376" s="40" t="inlineStr">
        <is>
          <t>coal mining - methane capture</t>
        </is>
      </c>
    </row>
    <row r="1377" ht="15.75" customHeight="1" s="120">
      <c r="A1377" s="2" t="inlineStr">
        <is>
          <t>ENERGY</t>
        </is>
      </c>
      <c r="B1377" s="2" t="inlineStr">
        <is>
          <t>COL</t>
        </is>
      </c>
      <c r="C1377" s="2" t="n">
        <v>2025</v>
      </c>
      <c r="D1377" s="2" t="inlineStr">
        <is>
          <t>United States</t>
        </is>
      </c>
      <c r="E1377" s="2" t="inlineStr">
        <is>
          <t>USA</t>
        </is>
      </c>
      <c r="F1377" s="2" t="inlineStr">
        <is>
          <t>Degasification for power generation</t>
        </is>
      </c>
      <c r="G1377" s="2" t="n">
        <v>-6</v>
      </c>
      <c r="H1377" s="2" t="n">
        <v>0.91572019457817</v>
      </c>
      <c r="I1377" s="2" t="n">
        <v>1.02560661792755</v>
      </c>
      <c r="J1377" s="40" t="inlineStr">
        <is>
          <t>coal mining - methane capture</t>
        </is>
      </c>
    </row>
    <row r="1378" ht="15.75" customHeight="1" s="120">
      <c r="A1378" s="2" t="inlineStr">
        <is>
          <t>ENERGY</t>
        </is>
      </c>
      <c r="B1378" s="2" t="inlineStr">
        <is>
          <t>COL</t>
        </is>
      </c>
      <c r="C1378" s="2" t="n">
        <v>2025</v>
      </c>
      <c r="D1378" s="2" t="inlineStr">
        <is>
          <t>United States</t>
        </is>
      </c>
      <c r="E1378" s="2" t="inlineStr">
        <is>
          <t>USA</t>
        </is>
      </c>
      <c r="F1378" s="2" t="inlineStr">
        <is>
          <t>Degasification for power generation</t>
        </is>
      </c>
      <c r="G1378" s="2" t="n">
        <v>-5</v>
      </c>
      <c r="H1378" s="2" t="n">
        <v>0.303731232881546</v>
      </c>
      <c r="I1378" s="2" t="n">
        <v>0.3401789808273316</v>
      </c>
      <c r="J1378" s="40" t="inlineStr">
        <is>
          <t>coal mining - methane capture</t>
        </is>
      </c>
    </row>
    <row r="1379" ht="15.75" customHeight="1" s="120">
      <c r="A1379" s="2" t="inlineStr">
        <is>
          <t>ENERGY</t>
        </is>
      </c>
      <c r="B1379" s="2" t="inlineStr">
        <is>
          <t>COL</t>
        </is>
      </c>
      <c r="C1379" s="2" t="n">
        <v>2025</v>
      </c>
      <c r="D1379" s="2" t="inlineStr">
        <is>
          <t>United States</t>
        </is>
      </c>
      <c r="E1379" s="2" t="inlineStr">
        <is>
          <t>USA</t>
        </is>
      </c>
      <c r="F1379" s="2" t="inlineStr">
        <is>
          <t>Degasification for power generation</t>
        </is>
      </c>
      <c r="G1379" s="2" t="n">
        <v>-4</v>
      </c>
      <c r="H1379" s="2" t="n">
        <v>0.489272713661193</v>
      </c>
      <c r="I1379" s="2" t="n">
        <v>0.5479854393005362</v>
      </c>
      <c r="J1379" s="40" t="inlineStr">
        <is>
          <t>coal mining - methane capture</t>
        </is>
      </c>
    </row>
    <row r="1380" ht="15.75" customHeight="1" s="120">
      <c r="A1380" s="2" t="inlineStr">
        <is>
          <t>ENERGY</t>
        </is>
      </c>
      <c r="B1380" s="2" t="inlineStr">
        <is>
          <t>COL</t>
        </is>
      </c>
      <c r="C1380" s="2" t="n">
        <v>2025</v>
      </c>
      <c r="D1380" s="2" t="inlineStr">
        <is>
          <t>United States</t>
        </is>
      </c>
      <c r="E1380" s="2" t="inlineStr">
        <is>
          <t>USA</t>
        </is>
      </c>
      <c r="F1380" s="2" t="inlineStr">
        <is>
          <t>On-site use in coal drying</t>
        </is>
      </c>
      <c r="G1380" s="2" t="n">
        <v>-3</v>
      </c>
      <c r="H1380" s="2" t="n">
        <v>0.122284687124192</v>
      </c>
      <c r="I1380" s="2" t="n">
        <v>0.1369588495790951</v>
      </c>
      <c r="J1380" s="40" t="inlineStr">
        <is>
          <t>coal mining - methane capture</t>
        </is>
      </c>
    </row>
    <row r="1381" ht="15.75" customHeight="1" s="120">
      <c r="A1381" s="2" t="inlineStr">
        <is>
          <t>ENERGY</t>
        </is>
      </c>
      <c r="B1381" s="2" t="inlineStr">
        <is>
          <t>COL</t>
        </is>
      </c>
      <c r="C1381" s="2" t="n">
        <v>2025</v>
      </c>
      <c r="D1381" s="2" t="inlineStr">
        <is>
          <t>United States</t>
        </is>
      </c>
      <c r="E1381" s="2" t="inlineStr">
        <is>
          <t>USA</t>
        </is>
      </c>
      <c r="F1381" s="2" t="inlineStr">
        <is>
          <t>Degasification for power generation</t>
        </is>
      </c>
      <c r="G1381" s="2" t="n">
        <v>-3</v>
      </c>
      <c r="H1381" s="2" t="n">
        <v>0.100229576230049</v>
      </c>
      <c r="I1381" s="2" t="n">
        <v>0.1122571253776549</v>
      </c>
      <c r="J1381" s="40" t="inlineStr">
        <is>
          <t>coal mining - methane capture</t>
        </is>
      </c>
    </row>
    <row r="1382" ht="15.75" customHeight="1" s="120">
      <c r="A1382" s="2" t="inlineStr">
        <is>
          <t>ENERGY</t>
        </is>
      </c>
      <c r="B1382" s="2" t="inlineStr">
        <is>
          <t>COL</t>
        </is>
      </c>
      <c r="C1382" s="2" t="n">
        <v>2025</v>
      </c>
      <c r="D1382" s="2" t="inlineStr">
        <is>
          <t>United States</t>
        </is>
      </c>
      <c r="E1382" s="2" t="inlineStr">
        <is>
          <t>USA</t>
        </is>
      </c>
      <c r="F1382" s="2" t="inlineStr">
        <is>
          <t>On-site use in coal drying</t>
        </is>
      </c>
      <c r="G1382" s="2" t="n">
        <v>-2</v>
      </c>
      <c r="H1382" s="2" t="n">
        <v>0.0580468596890569</v>
      </c>
      <c r="I1382" s="2" t="n">
        <v>0.06501248285174374</v>
      </c>
      <c r="J1382" s="40" t="inlineStr">
        <is>
          <t>coal mining - methane capture</t>
        </is>
      </c>
    </row>
    <row r="1383" ht="15.75" customHeight="1" s="120">
      <c r="A1383" s="2" t="inlineStr">
        <is>
          <t>ENERGY</t>
        </is>
      </c>
      <c r="B1383" s="2" t="inlineStr">
        <is>
          <t>COL</t>
        </is>
      </c>
      <c r="C1383" s="2" t="n">
        <v>2025</v>
      </c>
      <c r="D1383" s="2" t="inlineStr">
        <is>
          <t>United States</t>
        </is>
      </c>
      <c r="E1383" s="2" t="inlineStr">
        <is>
          <t>USA</t>
        </is>
      </c>
      <c r="F1383" s="2" t="inlineStr">
        <is>
          <t>Degasification for power generation</t>
        </is>
      </c>
      <c r="G1383" s="2" t="n">
        <v>-2</v>
      </c>
      <c r="H1383" s="2" t="n">
        <v>0.444568820297718</v>
      </c>
      <c r="I1383" s="2" t="n">
        <v>0.4979170787334442</v>
      </c>
      <c r="J1383" s="40" t="inlineStr">
        <is>
          <t>coal mining - methane capture</t>
        </is>
      </c>
    </row>
    <row r="1384" ht="15.75" customHeight="1" s="120">
      <c r="A1384" s="2" t="inlineStr">
        <is>
          <t>ENERGY</t>
        </is>
      </c>
      <c r="B1384" s="2" t="inlineStr">
        <is>
          <t>COL</t>
        </is>
      </c>
      <c r="C1384" s="2" t="n">
        <v>2025</v>
      </c>
      <c r="D1384" s="2" t="inlineStr">
        <is>
          <t>United States</t>
        </is>
      </c>
      <c r="E1384" s="2" t="inlineStr">
        <is>
          <t>USA</t>
        </is>
      </c>
      <c r="F1384" s="2" t="inlineStr">
        <is>
          <t>Degasification for power generation</t>
        </is>
      </c>
      <c r="G1384" s="2" t="n">
        <v>-1</v>
      </c>
      <c r="H1384" s="2" t="n">
        <v>0.295494958758354</v>
      </c>
      <c r="I1384" s="2" t="n">
        <v>0.3309543538093566</v>
      </c>
      <c r="J1384" s="40" t="inlineStr">
        <is>
          <t>coal mining - methane capture</t>
        </is>
      </c>
    </row>
    <row r="1385" ht="15.75" customHeight="1" s="120">
      <c r="A1385" s="2" t="inlineStr">
        <is>
          <t>ENERGY</t>
        </is>
      </c>
      <c r="B1385" s="2" t="inlineStr">
        <is>
          <t>COL</t>
        </is>
      </c>
      <c r="C1385" s="2" t="n">
        <v>2025</v>
      </c>
      <c r="D1385" s="2" t="inlineStr">
        <is>
          <t>United States</t>
        </is>
      </c>
      <c r="E1385" s="2" t="inlineStr">
        <is>
          <t>USA</t>
        </is>
      </c>
      <c r="F1385" s="2" t="inlineStr">
        <is>
          <t>On-site use in coal drying</t>
        </is>
      </c>
      <c r="G1385" s="2" t="n">
        <v>-1</v>
      </c>
      <c r="H1385" s="2" t="n">
        <v>0.325543441344052</v>
      </c>
      <c r="I1385" s="2" t="n">
        <v>0.3646086543053383</v>
      </c>
      <c r="J1385" s="40" t="inlineStr">
        <is>
          <t>coal mining - methane capture</t>
        </is>
      </c>
    </row>
    <row r="1386" ht="15.75" customHeight="1" s="120">
      <c r="A1386" s="2" t="inlineStr">
        <is>
          <t>ENERGY</t>
        </is>
      </c>
      <c r="B1386" s="2" t="inlineStr">
        <is>
          <t>COL</t>
        </is>
      </c>
      <c r="C1386" s="2" t="n">
        <v>2025</v>
      </c>
      <c r="D1386" s="2" t="inlineStr">
        <is>
          <t>United States</t>
        </is>
      </c>
      <c r="E1386" s="2" t="inlineStr">
        <is>
          <t>USA</t>
        </is>
      </c>
      <c r="F1386" s="2" t="inlineStr">
        <is>
          <t>On-site use in coal drying</t>
        </is>
      </c>
      <c r="G1386" s="2" t="n">
        <v>0</v>
      </c>
      <c r="H1386" s="2" t="n">
        <v>0.11101848911494</v>
      </c>
      <c r="I1386" s="2" t="n">
        <v>0.1243407078087328</v>
      </c>
      <c r="J1386" s="40" t="inlineStr">
        <is>
          <t>coal mining - methane capture</t>
        </is>
      </c>
    </row>
    <row r="1387" ht="15.75" customHeight="1" s="120">
      <c r="A1387" s="2" t="inlineStr">
        <is>
          <t>ENERGY</t>
        </is>
      </c>
      <c r="B1387" s="2" t="inlineStr">
        <is>
          <t>COL</t>
        </is>
      </c>
      <c r="C1387" s="2" t="n">
        <v>2025</v>
      </c>
      <c r="D1387" s="2" t="inlineStr">
        <is>
          <t>United States</t>
        </is>
      </c>
      <c r="E1387" s="2" t="inlineStr">
        <is>
          <t>USA</t>
        </is>
      </c>
      <c r="F1387" s="2" t="inlineStr">
        <is>
          <t>Degasification for power generation</t>
        </is>
      </c>
      <c r="G1387" s="2" t="n">
        <v>0</v>
      </c>
      <c r="H1387" s="2" t="n">
        <v>0.137834571301937</v>
      </c>
      <c r="I1387" s="2" t="n">
        <v>0.1543747198581694</v>
      </c>
      <c r="J1387" s="40" t="inlineStr">
        <is>
          <t>coal mining - methane capture</t>
        </is>
      </c>
    </row>
    <row r="1388" ht="15.75" customHeight="1" s="120">
      <c r="A1388" s="2" t="inlineStr">
        <is>
          <t>ENERGY</t>
        </is>
      </c>
      <c r="B1388" s="2" t="inlineStr">
        <is>
          <t>COL</t>
        </is>
      </c>
      <c r="C1388" s="2" t="n">
        <v>2025</v>
      </c>
      <c r="D1388" s="2" t="inlineStr">
        <is>
          <t>United States</t>
        </is>
      </c>
      <c r="E1388" s="2" t="inlineStr">
        <is>
          <t>USA</t>
        </is>
      </c>
      <c r="F1388" s="2" t="inlineStr">
        <is>
          <t>Stand Alone VAM</t>
        </is>
      </c>
      <c r="G1388" s="2" t="n">
        <v>1</v>
      </c>
      <c r="H1388" s="2" t="n">
        <v>5.96423295512795</v>
      </c>
      <c r="I1388" s="2" t="n">
        <v>6.679940909743305</v>
      </c>
      <c r="J1388" s="40" t="inlineStr">
        <is>
          <t>coal mining - methane destruction</t>
        </is>
      </c>
    </row>
    <row r="1389" ht="15.75" customHeight="1" s="120">
      <c r="A1389" s="2" t="inlineStr">
        <is>
          <t>ENERGY</t>
        </is>
      </c>
      <c r="B1389" s="2" t="inlineStr">
        <is>
          <t>COL</t>
        </is>
      </c>
      <c r="C1389" s="2" t="n">
        <v>2025</v>
      </c>
      <c r="D1389" s="2" t="inlineStr">
        <is>
          <t>United States</t>
        </is>
      </c>
      <c r="E1389" s="2" t="inlineStr">
        <is>
          <t>USA</t>
        </is>
      </c>
      <c r="F1389" s="2" t="inlineStr">
        <is>
          <t>Open Flare</t>
        </is>
      </c>
      <c r="G1389" s="2" t="n">
        <v>1</v>
      </c>
      <c r="H1389" s="2" t="n">
        <v>0.07184898853302001</v>
      </c>
      <c r="I1389" s="2" t="n">
        <v>0.08047086715698241</v>
      </c>
      <c r="J1389" s="40" t="inlineStr">
        <is>
          <t>coal mining - methane destruction</t>
        </is>
      </c>
    </row>
    <row r="1390" ht="15.75" customHeight="1" s="120">
      <c r="A1390" s="2" t="inlineStr">
        <is>
          <t>ENERGY</t>
        </is>
      </c>
      <c r="B1390" s="2" t="inlineStr">
        <is>
          <t>COL</t>
        </is>
      </c>
      <c r="C1390" s="2" t="n">
        <v>2025</v>
      </c>
      <c r="D1390" s="2" t="inlineStr">
        <is>
          <t>United States</t>
        </is>
      </c>
      <c r="E1390" s="2" t="inlineStr">
        <is>
          <t>USA</t>
        </is>
      </c>
      <c r="F1390" s="2" t="inlineStr">
        <is>
          <t>Degasification for power generation</t>
        </is>
      </c>
      <c r="G1390" s="2" t="n">
        <v>1</v>
      </c>
      <c r="H1390" s="2" t="n">
        <v>0.0591137148439884</v>
      </c>
      <c r="I1390" s="2" t="n">
        <v>0.06620736062526701</v>
      </c>
      <c r="J1390" s="40" t="inlineStr">
        <is>
          <t>coal mining - methane capture</t>
        </is>
      </c>
    </row>
    <row r="1391" ht="15.75" customHeight="1" s="120">
      <c r="A1391" s="2" t="inlineStr">
        <is>
          <t>ENERGY</t>
        </is>
      </c>
      <c r="B1391" s="2" t="inlineStr">
        <is>
          <t>COL</t>
        </is>
      </c>
      <c r="C1391" s="2" t="n">
        <v>2025</v>
      </c>
      <c r="D1391" s="2" t="inlineStr">
        <is>
          <t>United States</t>
        </is>
      </c>
      <c r="E1391" s="2" t="inlineStr">
        <is>
          <t>USA</t>
        </is>
      </c>
      <c r="F1391" s="2" t="inlineStr">
        <is>
          <t>On-site use in mine bioler</t>
        </is>
      </c>
      <c r="G1391" s="2" t="n">
        <v>1</v>
      </c>
      <c r="H1391" s="2" t="n">
        <v>0.198578235227614</v>
      </c>
      <c r="I1391" s="2" t="n">
        <v>0.2224076234549277</v>
      </c>
      <c r="J1391" s="40" t="inlineStr">
        <is>
          <t>coal mining - methane capture</t>
        </is>
      </c>
    </row>
    <row r="1392" ht="15.75" customHeight="1" s="120">
      <c r="A1392" s="2" t="inlineStr">
        <is>
          <t>ENERGY</t>
        </is>
      </c>
      <c r="B1392" s="2" t="inlineStr">
        <is>
          <t>COL</t>
        </is>
      </c>
      <c r="C1392" s="2" t="n">
        <v>2025</v>
      </c>
      <c r="D1392" s="2" t="inlineStr">
        <is>
          <t>United States</t>
        </is>
      </c>
      <c r="E1392" s="2" t="inlineStr">
        <is>
          <t>USA</t>
        </is>
      </c>
      <c r="F1392" s="2" t="inlineStr">
        <is>
          <t>On-site use in coal drying</t>
        </is>
      </c>
      <c r="G1392" s="2" t="n">
        <v>1</v>
      </c>
      <c r="H1392" s="2" t="n">
        <v>0.005568309687078</v>
      </c>
      <c r="I1392" s="2" t="n">
        <v>0.006236506849527361</v>
      </c>
      <c r="J1392" s="40" t="inlineStr">
        <is>
          <t>coal mining - methane capture</t>
        </is>
      </c>
    </row>
    <row r="1393" ht="15.75" customHeight="1" s="120">
      <c r="A1393" s="2" t="inlineStr">
        <is>
          <t>ENERGY</t>
        </is>
      </c>
      <c r="B1393" s="2" t="inlineStr">
        <is>
          <t>COL</t>
        </is>
      </c>
      <c r="C1393" s="2" t="n">
        <v>2025</v>
      </c>
      <c r="D1393" s="2" t="inlineStr">
        <is>
          <t>United States</t>
        </is>
      </c>
      <c r="E1393" s="2" t="inlineStr">
        <is>
          <t>USA</t>
        </is>
      </c>
      <c r="F1393" s="2" t="inlineStr">
        <is>
          <t>Degasification for power generation</t>
        </is>
      </c>
      <c r="G1393" s="2" t="n">
        <v>2</v>
      </c>
      <c r="H1393" s="2" t="n">
        <v>0.276828318834304</v>
      </c>
      <c r="I1393" s="2" t="n">
        <v>0.3100477170944205</v>
      </c>
      <c r="J1393" s="40" t="inlineStr">
        <is>
          <t>coal mining - methane capture</t>
        </is>
      </c>
    </row>
    <row r="1394" ht="15.75" customHeight="1" s="120">
      <c r="A1394" s="2" t="inlineStr">
        <is>
          <t>ENERGY</t>
        </is>
      </c>
      <c r="B1394" s="2" t="inlineStr">
        <is>
          <t>COL</t>
        </is>
      </c>
      <c r="C1394" s="2" t="n">
        <v>2025</v>
      </c>
      <c r="D1394" s="2" t="inlineStr">
        <is>
          <t>United States</t>
        </is>
      </c>
      <c r="E1394" s="2" t="inlineStr">
        <is>
          <t>USA</t>
        </is>
      </c>
      <c r="F1394" s="2" t="inlineStr">
        <is>
          <t>Open Flare</t>
        </is>
      </c>
      <c r="G1394" s="2" t="n">
        <v>2</v>
      </c>
      <c r="H1394" s="2" t="n">
        <v>0.16065680142492</v>
      </c>
      <c r="I1394" s="2" t="n">
        <v>0.1799356175959104</v>
      </c>
      <c r="J1394" s="40" t="inlineStr">
        <is>
          <t>coal mining - methane destruction</t>
        </is>
      </c>
    </row>
    <row r="1395" ht="15.75" customHeight="1" s="120">
      <c r="A1395" s="2" t="inlineStr">
        <is>
          <t>ENERGY</t>
        </is>
      </c>
      <c r="B1395" s="2" t="inlineStr">
        <is>
          <t>COL</t>
        </is>
      </c>
      <c r="C1395" s="2" t="n">
        <v>2025</v>
      </c>
      <c r="D1395" s="2" t="inlineStr">
        <is>
          <t>United States</t>
        </is>
      </c>
      <c r="E1395" s="2" t="inlineStr">
        <is>
          <t>USA</t>
        </is>
      </c>
      <c r="F1395" s="2" t="inlineStr">
        <is>
          <t>Stand Alone VAM</t>
        </is>
      </c>
      <c r="G1395" s="2" t="n">
        <v>2</v>
      </c>
      <c r="H1395" s="2" t="n">
        <v>8.728420197963709</v>
      </c>
      <c r="I1395" s="2" t="n">
        <v>9.775830621719356</v>
      </c>
      <c r="J1395" s="40" t="inlineStr">
        <is>
          <t>coal mining - methane destruction</t>
        </is>
      </c>
    </row>
    <row r="1396" ht="15.75" customHeight="1" s="120">
      <c r="A1396" s="2" t="inlineStr">
        <is>
          <t>ENERGY</t>
        </is>
      </c>
      <c r="B1396" s="2" t="inlineStr">
        <is>
          <t>COL</t>
        </is>
      </c>
      <c r="C1396" s="2" t="n">
        <v>2025</v>
      </c>
      <c r="D1396" s="2" t="inlineStr">
        <is>
          <t>United States</t>
        </is>
      </c>
      <c r="E1396" s="2" t="inlineStr">
        <is>
          <t>USA</t>
        </is>
      </c>
      <c r="F1396" s="2" t="inlineStr">
        <is>
          <t>On-site use in mine bioler</t>
        </is>
      </c>
      <c r="G1396" s="2" t="n">
        <v>2</v>
      </c>
      <c r="H1396" s="2" t="n">
        <v>0.0186634466517717</v>
      </c>
      <c r="I1396" s="2" t="n">
        <v>0.02090306024998431</v>
      </c>
      <c r="J1396" s="40" t="inlineStr">
        <is>
          <t>coal mining - methane capture</t>
        </is>
      </c>
    </row>
    <row r="1397" ht="15.75" customHeight="1" s="120">
      <c r="A1397" s="2" t="inlineStr">
        <is>
          <t>ENERGY</t>
        </is>
      </c>
      <c r="B1397" s="2" t="inlineStr">
        <is>
          <t>COL</t>
        </is>
      </c>
      <c r="C1397" s="2" t="n">
        <v>2025</v>
      </c>
      <c r="D1397" s="2" t="inlineStr">
        <is>
          <t>United States</t>
        </is>
      </c>
      <c r="E1397" s="2" t="inlineStr">
        <is>
          <t>USA</t>
        </is>
      </c>
      <c r="F1397" s="2" t="inlineStr">
        <is>
          <t>Open Flare</t>
        </is>
      </c>
      <c r="G1397" s="2" t="n">
        <v>3</v>
      </c>
      <c r="H1397" s="2" t="n">
        <v>0.134633709676563</v>
      </c>
      <c r="I1397" s="2" t="n">
        <v>0.1507897548377506</v>
      </c>
      <c r="J1397" s="40" t="inlineStr">
        <is>
          <t>coal mining - methane destruction</t>
        </is>
      </c>
    </row>
    <row r="1398" ht="15.75" customHeight="1" s="120">
      <c r="A1398" s="2" t="inlineStr">
        <is>
          <t>ENERGY</t>
        </is>
      </c>
      <c r="B1398" s="2" t="inlineStr">
        <is>
          <t>COL</t>
        </is>
      </c>
      <c r="C1398" s="2" t="n">
        <v>2025</v>
      </c>
      <c r="D1398" s="2" t="inlineStr">
        <is>
          <t>United States</t>
        </is>
      </c>
      <c r="E1398" s="2" t="inlineStr">
        <is>
          <t>USA</t>
        </is>
      </c>
      <c r="F1398" s="2" t="inlineStr">
        <is>
          <t>Stand Alone VAM</t>
        </is>
      </c>
      <c r="G1398" s="2" t="n">
        <v>3</v>
      </c>
      <c r="H1398" s="2" t="n">
        <v>3.34291693568229</v>
      </c>
      <c r="I1398" s="2" t="n">
        <v>3.744066967964165</v>
      </c>
      <c r="J1398" s="40" t="inlineStr">
        <is>
          <t>coal mining - methane destruction</t>
        </is>
      </c>
    </row>
    <row r="1399" ht="15.75" customHeight="1" s="120">
      <c r="A1399" s="2" t="inlineStr">
        <is>
          <t>ENERGY</t>
        </is>
      </c>
      <c r="B1399" s="2" t="inlineStr">
        <is>
          <t>COL</t>
        </is>
      </c>
      <c r="C1399" s="2" t="n">
        <v>2025</v>
      </c>
      <c r="D1399" s="2" t="inlineStr">
        <is>
          <t>United States</t>
        </is>
      </c>
      <c r="E1399" s="2" t="inlineStr">
        <is>
          <t>USA</t>
        </is>
      </c>
      <c r="F1399" s="2" t="inlineStr">
        <is>
          <t>Degasification for power generation</t>
        </is>
      </c>
      <c r="G1399" s="2" t="n">
        <v>3</v>
      </c>
      <c r="H1399" s="2" t="n">
        <v>0.0485854148864746</v>
      </c>
      <c r="I1399" s="2" t="n">
        <v>0.05441566467285156</v>
      </c>
      <c r="J1399" s="40" t="inlineStr">
        <is>
          <t>coal mining - methane capture</t>
        </is>
      </c>
    </row>
    <row r="1400" ht="15.75" customHeight="1" s="120">
      <c r="A1400" s="2" t="inlineStr">
        <is>
          <t>ENERGY</t>
        </is>
      </c>
      <c r="B1400" s="2" t="inlineStr">
        <is>
          <t>COL</t>
        </is>
      </c>
      <c r="C1400" s="2" t="n">
        <v>2025</v>
      </c>
      <c r="D1400" s="2" t="inlineStr">
        <is>
          <t>United States</t>
        </is>
      </c>
      <c r="E1400" s="2" t="inlineStr">
        <is>
          <t>USA</t>
        </is>
      </c>
      <c r="F1400" s="2" t="inlineStr">
        <is>
          <t>On-site use in mine bioler</t>
        </is>
      </c>
      <c r="G1400" s="2" t="n">
        <v>3</v>
      </c>
      <c r="H1400" s="2" t="n">
        <v>0.0187419482972473</v>
      </c>
      <c r="I1400" s="2" t="n">
        <v>0.02099098209291698</v>
      </c>
      <c r="J1400" s="40" t="inlineStr">
        <is>
          <t>coal mining - methane capture</t>
        </is>
      </c>
    </row>
    <row r="1401" ht="15.75" customHeight="1" s="120">
      <c r="A1401" s="2" t="inlineStr">
        <is>
          <t>ENERGY</t>
        </is>
      </c>
      <c r="B1401" s="2" t="inlineStr">
        <is>
          <t>COL</t>
        </is>
      </c>
      <c r="C1401" s="2" t="n">
        <v>2025</v>
      </c>
      <c r="D1401" s="2" t="inlineStr">
        <is>
          <t>United States</t>
        </is>
      </c>
      <c r="E1401" s="2" t="inlineStr">
        <is>
          <t>USA</t>
        </is>
      </c>
      <c r="F1401" s="2" t="inlineStr">
        <is>
          <t>Supplemental VAM</t>
        </is>
      </c>
      <c r="G1401" s="2" t="n">
        <v>3</v>
      </c>
      <c r="H1401" s="2" t="n">
        <v>0.0347881317138672</v>
      </c>
      <c r="I1401" s="2" t="n">
        <v>0.03896270751953127</v>
      </c>
      <c r="J1401" s="40" t="inlineStr">
        <is>
          <t>coal mining - methane destruction</t>
        </is>
      </c>
    </row>
    <row r="1402" ht="15.75" customHeight="1" s="120">
      <c r="A1402" s="2" t="inlineStr">
        <is>
          <t>ENERGY</t>
        </is>
      </c>
      <c r="B1402" s="2" t="inlineStr">
        <is>
          <t>COL</t>
        </is>
      </c>
      <c r="C1402" s="2" t="n">
        <v>2025</v>
      </c>
      <c r="D1402" s="2" t="inlineStr">
        <is>
          <t>United States</t>
        </is>
      </c>
      <c r="E1402" s="2" t="inlineStr">
        <is>
          <t>USA</t>
        </is>
      </c>
      <c r="F1402" s="2" t="inlineStr">
        <is>
          <t>Degasification for power generation</t>
        </is>
      </c>
      <c r="G1402" s="2" t="n">
        <v>4</v>
      </c>
      <c r="H1402" s="2" t="n">
        <v>0.0919887386262417</v>
      </c>
      <c r="I1402" s="2" t="n">
        <v>0.1030273872613907</v>
      </c>
      <c r="J1402" s="40" t="inlineStr">
        <is>
          <t>coal mining - methane capture</t>
        </is>
      </c>
    </row>
    <row r="1403" ht="15.75" customHeight="1" s="120">
      <c r="A1403" s="2" t="inlineStr">
        <is>
          <t>ENERGY</t>
        </is>
      </c>
      <c r="B1403" s="2" t="inlineStr">
        <is>
          <t>COL</t>
        </is>
      </c>
      <c r="C1403" s="2" t="n">
        <v>2025</v>
      </c>
      <c r="D1403" s="2" t="inlineStr">
        <is>
          <t>United States</t>
        </is>
      </c>
      <c r="E1403" s="2" t="inlineStr">
        <is>
          <t>USA</t>
        </is>
      </c>
      <c r="F1403" s="2" t="inlineStr">
        <is>
          <t>On-site use in mine bioler</t>
        </is>
      </c>
      <c r="G1403" s="2" t="n">
        <v>4</v>
      </c>
      <c r="H1403" s="2" t="n">
        <v>0.008740295423194801</v>
      </c>
      <c r="I1403" s="2" t="n">
        <v>0.009789130873978178</v>
      </c>
      <c r="J1403" s="40" t="inlineStr">
        <is>
          <t>coal mining - methane capture</t>
        </is>
      </c>
    </row>
    <row r="1404" ht="15.75" customHeight="1" s="120">
      <c r="A1404" s="2" t="inlineStr">
        <is>
          <t>ENERGY</t>
        </is>
      </c>
      <c r="B1404" s="2" t="inlineStr">
        <is>
          <t>COL</t>
        </is>
      </c>
      <c r="C1404" s="2" t="n">
        <v>2025</v>
      </c>
      <c r="D1404" s="2" t="inlineStr">
        <is>
          <t>United States</t>
        </is>
      </c>
      <c r="E1404" s="2" t="inlineStr">
        <is>
          <t>USA</t>
        </is>
      </c>
      <c r="F1404" s="2" t="inlineStr">
        <is>
          <t>Stand Alone VAM</t>
        </is>
      </c>
      <c r="G1404" s="2" t="n">
        <v>4</v>
      </c>
      <c r="H1404" s="2" t="n">
        <v>0.385680712759494</v>
      </c>
      <c r="I1404" s="2" t="n">
        <v>0.4319623982906333</v>
      </c>
      <c r="J1404" s="40" t="inlineStr">
        <is>
          <t>coal mining - methane destruction</t>
        </is>
      </c>
    </row>
    <row r="1405" ht="15.75" customHeight="1" s="120">
      <c r="A1405" s="2" t="inlineStr">
        <is>
          <t>ENERGY</t>
        </is>
      </c>
      <c r="B1405" s="2" t="inlineStr">
        <is>
          <t>COL</t>
        </is>
      </c>
      <c r="C1405" s="2" t="n">
        <v>2025</v>
      </c>
      <c r="D1405" s="2" t="inlineStr">
        <is>
          <t>United States</t>
        </is>
      </c>
      <c r="E1405" s="2" t="inlineStr">
        <is>
          <t>USA</t>
        </is>
      </c>
      <c r="F1405" s="2" t="inlineStr">
        <is>
          <t>Open Flare</t>
        </is>
      </c>
      <c r="G1405" s="2" t="n">
        <v>4</v>
      </c>
      <c r="H1405" s="2" t="n">
        <v>0.202914261724799</v>
      </c>
      <c r="I1405" s="2" t="n">
        <v>0.2272639731317749</v>
      </c>
      <c r="J1405" s="40" t="inlineStr">
        <is>
          <t>coal mining - methane destruction</t>
        </is>
      </c>
    </row>
    <row r="1406" ht="15.75" customHeight="1" s="120">
      <c r="A1406" s="2" t="inlineStr">
        <is>
          <t>ENERGY</t>
        </is>
      </c>
      <c r="B1406" s="2" t="inlineStr">
        <is>
          <t>COL</t>
        </is>
      </c>
      <c r="C1406" s="2" t="n">
        <v>2025</v>
      </c>
      <c r="D1406" s="2" t="inlineStr">
        <is>
          <t>United States</t>
        </is>
      </c>
      <c r="E1406" s="2" t="inlineStr">
        <is>
          <t>USA</t>
        </is>
      </c>
      <c r="F1406" s="2" t="inlineStr">
        <is>
          <t>On-site use in mine bioler</t>
        </is>
      </c>
      <c r="G1406" s="2" t="n">
        <v>5</v>
      </c>
      <c r="H1406" s="2" t="n">
        <v>0.010286430362612</v>
      </c>
      <c r="I1406" s="2" t="n">
        <v>0.01152080200612544</v>
      </c>
      <c r="J1406" s="40" t="inlineStr">
        <is>
          <t>coal mining - methane capture</t>
        </is>
      </c>
    </row>
    <row r="1407" ht="15.75" customHeight="1" s="120">
      <c r="A1407" s="2" t="inlineStr">
        <is>
          <t>ENERGY</t>
        </is>
      </c>
      <c r="B1407" s="2" t="inlineStr">
        <is>
          <t>COL</t>
        </is>
      </c>
      <c r="C1407" s="2" t="n">
        <v>2025</v>
      </c>
      <c r="D1407" s="2" t="inlineStr">
        <is>
          <t>United States</t>
        </is>
      </c>
      <c r="E1407" s="2" t="inlineStr">
        <is>
          <t>USA</t>
        </is>
      </c>
      <c r="F1407" s="2" t="inlineStr">
        <is>
          <t>Open Flare</t>
        </is>
      </c>
      <c r="G1407" s="2" t="n">
        <v>5</v>
      </c>
      <c r="H1407" s="2" t="n">
        <v>0.108509579673409</v>
      </c>
      <c r="I1407" s="2" t="n">
        <v>0.1215307292342181</v>
      </c>
      <c r="J1407" s="40" t="inlineStr">
        <is>
          <t>coal mining - methane destruction</t>
        </is>
      </c>
    </row>
    <row r="1408" ht="15.75" customHeight="1" s="120">
      <c r="A1408" s="2" t="inlineStr">
        <is>
          <t>ENERGY</t>
        </is>
      </c>
      <c r="B1408" s="2" t="inlineStr">
        <is>
          <t>COL</t>
        </is>
      </c>
      <c r="C1408" s="2" t="n">
        <v>2025</v>
      </c>
      <c r="D1408" s="2" t="inlineStr">
        <is>
          <t>United States</t>
        </is>
      </c>
      <c r="E1408" s="2" t="inlineStr">
        <is>
          <t>USA</t>
        </is>
      </c>
      <c r="F1408" s="2" t="inlineStr">
        <is>
          <t>Degasification for power generation</t>
        </is>
      </c>
      <c r="G1408" s="2" t="n">
        <v>5</v>
      </c>
      <c r="H1408" s="2" t="n">
        <v>0.128518298268318</v>
      </c>
      <c r="I1408" s="2" t="n">
        <v>0.1439404940605162</v>
      </c>
      <c r="J1408" s="40" t="inlineStr">
        <is>
          <t>coal mining - methane capture</t>
        </is>
      </c>
    </row>
    <row r="1409" ht="15.75" customHeight="1" s="120">
      <c r="A1409" s="2" t="inlineStr">
        <is>
          <t>ENERGY</t>
        </is>
      </c>
      <c r="B1409" s="2" t="inlineStr">
        <is>
          <t>COL</t>
        </is>
      </c>
      <c r="C1409" s="2" t="n">
        <v>2025</v>
      </c>
      <c r="D1409" s="2" t="inlineStr">
        <is>
          <t>United States</t>
        </is>
      </c>
      <c r="E1409" s="2" t="inlineStr">
        <is>
          <t>USA</t>
        </is>
      </c>
      <c r="F1409" s="2" t="inlineStr">
        <is>
          <t>Supplemental VAM</t>
        </is>
      </c>
      <c r="G1409" s="2" t="n">
        <v>5</v>
      </c>
      <c r="H1409" s="2" t="n">
        <v>0.111603654921054</v>
      </c>
      <c r="I1409" s="2" t="n">
        <v>0.1249960935115805</v>
      </c>
      <c r="J1409" s="40" t="inlineStr">
        <is>
          <t>coal mining - methane destruction</t>
        </is>
      </c>
    </row>
    <row r="1410" ht="15.75" customHeight="1" s="120">
      <c r="A1410" s="2" t="inlineStr">
        <is>
          <t>ENERGY</t>
        </is>
      </c>
      <c r="B1410" s="2" t="inlineStr">
        <is>
          <t>COL</t>
        </is>
      </c>
      <c r="C1410" s="2" t="n">
        <v>2025</v>
      </c>
      <c r="D1410" s="2" t="inlineStr">
        <is>
          <t>United States</t>
        </is>
      </c>
      <c r="E1410" s="2" t="inlineStr">
        <is>
          <t>USA</t>
        </is>
      </c>
      <c r="F1410" s="2" t="inlineStr">
        <is>
          <t>Stand Alone VAM</t>
        </is>
      </c>
      <c r="G1410" s="2" t="n">
        <v>6</v>
      </c>
      <c r="H1410" s="2" t="n">
        <v>0.656420350074768</v>
      </c>
      <c r="I1410" s="2" t="n">
        <v>0.7351907920837402</v>
      </c>
      <c r="J1410" s="40" t="inlineStr">
        <is>
          <t>coal mining - methane destruction</t>
        </is>
      </c>
    </row>
    <row r="1411" ht="15.75" customHeight="1" s="120">
      <c r="A1411" s="2" t="inlineStr">
        <is>
          <t>ENERGY</t>
        </is>
      </c>
      <c r="B1411" s="2" t="inlineStr">
        <is>
          <t>COL</t>
        </is>
      </c>
      <c r="C1411" s="2" t="n">
        <v>2025</v>
      </c>
      <c r="D1411" s="2" t="inlineStr">
        <is>
          <t>United States</t>
        </is>
      </c>
      <c r="E1411" s="2" t="inlineStr">
        <is>
          <t>USA</t>
        </is>
      </c>
      <c r="F1411" s="2" t="inlineStr">
        <is>
          <t>Degasification for power generation</t>
        </is>
      </c>
      <c r="G1411" s="2" t="n">
        <v>6</v>
      </c>
      <c r="H1411" s="2" t="n">
        <v>0.0387861952185631</v>
      </c>
      <c r="I1411" s="2" t="n">
        <v>0.04344053864479068</v>
      </c>
      <c r="J1411" s="40" t="inlineStr">
        <is>
          <t>coal mining - methane capture</t>
        </is>
      </c>
    </row>
    <row r="1412" ht="15.75" customHeight="1" s="120">
      <c r="A1412" s="2" t="inlineStr">
        <is>
          <t>ENERGY</t>
        </is>
      </c>
      <c r="B1412" s="2" t="inlineStr">
        <is>
          <t>COL</t>
        </is>
      </c>
      <c r="C1412" s="2" t="n">
        <v>2025</v>
      </c>
      <c r="D1412" s="2" t="inlineStr">
        <is>
          <t>United States</t>
        </is>
      </c>
      <c r="E1412" s="2" t="inlineStr">
        <is>
          <t>USA</t>
        </is>
      </c>
      <c r="F1412" s="2" t="inlineStr">
        <is>
          <t>Open Flare</t>
        </is>
      </c>
      <c r="G1412" s="2" t="n">
        <v>6</v>
      </c>
      <c r="H1412" s="2" t="n">
        <v>0.08912269026041029</v>
      </c>
      <c r="I1412" s="2" t="n">
        <v>0.09981741309165953</v>
      </c>
      <c r="J1412" s="40" t="inlineStr">
        <is>
          <t>coal mining - methane destruction</t>
        </is>
      </c>
    </row>
    <row r="1413" ht="15.75" customHeight="1" s="120">
      <c r="A1413" s="2" t="inlineStr">
        <is>
          <t>ENERGY</t>
        </is>
      </c>
      <c r="B1413" s="2" t="inlineStr">
        <is>
          <t>COL</t>
        </is>
      </c>
      <c r="C1413" s="2" t="n">
        <v>2025</v>
      </c>
      <c r="D1413" s="2" t="inlineStr">
        <is>
          <t>United States</t>
        </is>
      </c>
      <c r="E1413" s="2" t="inlineStr">
        <is>
          <t>USA</t>
        </is>
      </c>
      <c r="F1413" s="2" t="inlineStr">
        <is>
          <t>Open Flare</t>
        </is>
      </c>
      <c r="G1413" s="2" t="n">
        <v>7</v>
      </c>
      <c r="H1413" s="2" t="n">
        <v>0.0311434143222868</v>
      </c>
      <c r="I1413" s="2" t="n">
        <v>0.03488062404096122</v>
      </c>
      <c r="J1413" s="40" t="inlineStr">
        <is>
          <t>coal mining - methane destruction</t>
        </is>
      </c>
    </row>
    <row r="1414" ht="15.75" customHeight="1" s="120">
      <c r="A1414" s="2" t="inlineStr">
        <is>
          <t>ENERGY</t>
        </is>
      </c>
      <c r="B1414" s="2" t="inlineStr">
        <is>
          <t>COL</t>
        </is>
      </c>
      <c r="C1414" s="2" t="n">
        <v>2025</v>
      </c>
      <c r="D1414" s="2" t="inlineStr">
        <is>
          <t>United States</t>
        </is>
      </c>
      <c r="E1414" s="2" t="inlineStr">
        <is>
          <t>USA</t>
        </is>
      </c>
      <c r="F1414" s="2" t="inlineStr">
        <is>
          <t>Stand Alone VAM</t>
        </is>
      </c>
      <c r="G1414" s="2" t="n">
        <v>7</v>
      </c>
      <c r="H1414" s="2" t="n">
        <v>0.111412070691585</v>
      </c>
      <c r="I1414" s="2" t="n">
        <v>0.1247815191745752</v>
      </c>
      <c r="J1414" s="40" t="inlineStr">
        <is>
          <t>coal mining - methane destruction</t>
        </is>
      </c>
    </row>
    <row r="1415" ht="15.75" customHeight="1" s="120">
      <c r="A1415" s="2" t="inlineStr">
        <is>
          <t>ENERGY</t>
        </is>
      </c>
      <c r="B1415" s="2" t="inlineStr">
        <is>
          <t>COL</t>
        </is>
      </c>
      <c r="C1415" s="2" t="n">
        <v>2025</v>
      </c>
      <c r="D1415" s="2" t="inlineStr">
        <is>
          <t>United States</t>
        </is>
      </c>
      <c r="E1415" s="2" t="inlineStr">
        <is>
          <t>USA</t>
        </is>
      </c>
      <c r="F1415" s="2" t="inlineStr">
        <is>
          <t>Degasification for power generation</t>
        </is>
      </c>
      <c r="G1415" s="2" t="n">
        <v>7</v>
      </c>
      <c r="H1415" s="2" t="n">
        <v>0.226101383566856</v>
      </c>
      <c r="I1415" s="2" t="n">
        <v>0.2532335495948788</v>
      </c>
      <c r="J1415" s="40" t="inlineStr">
        <is>
          <t>coal mining - methane capture</t>
        </is>
      </c>
    </row>
    <row r="1416" ht="15.75" customHeight="1" s="120">
      <c r="A1416" s="2" t="inlineStr">
        <is>
          <t>ENERGY</t>
        </is>
      </c>
      <c r="B1416" s="2" t="inlineStr">
        <is>
          <t>COL</t>
        </is>
      </c>
      <c r="C1416" s="2" t="n">
        <v>2025</v>
      </c>
      <c r="D1416" s="2" t="inlineStr">
        <is>
          <t>United States</t>
        </is>
      </c>
      <c r="E1416" s="2" t="inlineStr">
        <is>
          <t>USA</t>
        </is>
      </c>
      <c r="F1416" s="2" t="inlineStr">
        <is>
          <t>On-site use in mine bioler</t>
        </is>
      </c>
      <c r="G1416" s="2" t="n">
        <v>7</v>
      </c>
      <c r="H1416" s="2" t="n">
        <v>0.003462249529548</v>
      </c>
      <c r="I1416" s="2" t="n">
        <v>0.003877719473093761</v>
      </c>
      <c r="J1416" s="40" t="inlineStr">
        <is>
          <t>coal mining - methane capture</t>
        </is>
      </c>
    </row>
    <row r="1417" ht="15.75" customHeight="1" s="120">
      <c r="A1417" s="2" t="inlineStr">
        <is>
          <t>ENERGY</t>
        </is>
      </c>
      <c r="B1417" s="2" t="inlineStr">
        <is>
          <t>COL</t>
        </is>
      </c>
      <c r="C1417" s="2" t="n">
        <v>2025</v>
      </c>
      <c r="D1417" s="2" t="inlineStr">
        <is>
          <t>United States</t>
        </is>
      </c>
      <c r="E1417" s="2" t="inlineStr">
        <is>
          <t>USA</t>
        </is>
      </c>
      <c r="F1417" s="2" t="inlineStr">
        <is>
          <t>Open Flare</t>
        </is>
      </c>
      <c r="G1417" s="2" t="n">
        <v>8</v>
      </c>
      <c r="H1417" s="2" t="n">
        <v>0.0127556675579399</v>
      </c>
      <c r="I1417" s="2" t="n">
        <v>0.01428634766489269</v>
      </c>
      <c r="J1417" s="40" t="inlineStr">
        <is>
          <t>coal mining - methane destruction</t>
        </is>
      </c>
    </row>
    <row r="1418" ht="15.75" customHeight="1" s="120">
      <c r="A1418" s="2" t="inlineStr">
        <is>
          <t>ENERGY</t>
        </is>
      </c>
      <c r="B1418" s="2" t="inlineStr">
        <is>
          <t>COL</t>
        </is>
      </c>
      <c r="C1418" s="2" t="n">
        <v>2025</v>
      </c>
      <c r="D1418" s="2" t="inlineStr">
        <is>
          <t>United States</t>
        </is>
      </c>
      <c r="E1418" s="2" t="inlineStr">
        <is>
          <t>USA</t>
        </is>
      </c>
      <c r="F1418" s="2" t="inlineStr">
        <is>
          <t>Degasification for power generation</t>
        </is>
      </c>
      <c r="G1418" s="2" t="n">
        <v>8</v>
      </c>
      <c r="H1418" s="2" t="n">
        <v>0.0357143059372902</v>
      </c>
      <c r="I1418" s="2" t="n">
        <v>0.04000002264976503</v>
      </c>
      <c r="J1418" s="40" t="inlineStr">
        <is>
          <t>coal mining - methane capture</t>
        </is>
      </c>
    </row>
    <row r="1419" ht="15.75" customHeight="1" s="120">
      <c r="A1419" s="2" t="inlineStr">
        <is>
          <t>ENERGY</t>
        </is>
      </c>
      <c r="B1419" s="2" t="inlineStr">
        <is>
          <t>COL</t>
        </is>
      </c>
      <c r="C1419" s="2" t="n">
        <v>2025</v>
      </c>
      <c r="D1419" s="2" t="inlineStr">
        <is>
          <t>United States</t>
        </is>
      </c>
      <c r="E1419" s="2" t="inlineStr">
        <is>
          <t>USA</t>
        </is>
      </c>
      <c r="F1419" s="2" t="inlineStr">
        <is>
          <t>Stand Alone VAM</t>
        </is>
      </c>
      <c r="G1419" s="2" t="n">
        <v>8</v>
      </c>
      <c r="H1419" s="2" t="n">
        <v>0.575652420520782</v>
      </c>
      <c r="I1419" s="2" t="n">
        <v>0.6447307109832759</v>
      </c>
      <c r="J1419" s="40" t="inlineStr">
        <is>
          <t>coal mining - methane destruction</t>
        </is>
      </c>
    </row>
    <row r="1420" ht="15.75" customHeight="1" s="120">
      <c r="A1420" s="2" t="inlineStr">
        <is>
          <t>ENERGY</t>
        </is>
      </c>
      <c r="B1420" s="2" t="inlineStr">
        <is>
          <t>COL</t>
        </is>
      </c>
      <c r="C1420" s="2" t="n">
        <v>2025</v>
      </c>
      <c r="D1420" s="2" t="inlineStr">
        <is>
          <t>United States</t>
        </is>
      </c>
      <c r="E1420" s="2" t="inlineStr">
        <is>
          <t>USA</t>
        </is>
      </c>
      <c r="F1420" s="2" t="inlineStr">
        <is>
          <t>Open Flare</t>
        </is>
      </c>
      <c r="G1420" s="2" t="n">
        <v>9</v>
      </c>
      <c r="H1420" s="2" t="n">
        <v>0.0308175454847515</v>
      </c>
      <c r="I1420" s="2" t="n">
        <v>0.03451565094292169</v>
      </c>
      <c r="J1420" s="40" t="inlineStr">
        <is>
          <t>coal mining - methane destruction</t>
        </is>
      </c>
    </row>
    <row r="1421" ht="15.75" customHeight="1" s="120">
      <c r="A1421" s="2" t="inlineStr">
        <is>
          <t>ENERGY</t>
        </is>
      </c>
      <c r="B1421" s="2" t="inlineStr">
        <is>
          <t>COL</t>
        </is>
      </c>
      <c r="C1421" s="2" t="n">
        <v>2025</v>
      </c>
      <c r="D1421" s="2" t="inlineStr">
        <is>
          <t>United States</t>
        </is>
      </c>
      <c r="E1421" s="2" t="inlineStr">
        <is>
          <t>USA</t>
        </is>
      </c>
      <c r="F1421" s="2" t="inlineStr">
        <is>
          <t>Stand Alone VAM</t>
        </is>
      </c>
      <c r="G1421" s="2" t="n">
        <v>9</v>
      </c>
      <c r="H1421" s="2" t="n">
        <v>0.0246568713337183</v>
      </c>
      <c r="I1421" s="2" t="n">
        <v>0.0276156958937645</v>
      </c>
      <c r="J1421" s="40" t="inlineStr">
        <is>
          <t>coal mining - methane destruction</t>
        </is>
      </c>
    </row>
    <row r="1422" ht="15.75" customHeight="1" s="120">
      <c r="A1422" s="2" t="inlineStr">
        <is>
          <t>ENERGY</t>
        </is>
      </c>
      <c r="B1422" s="2" t="inlineStr">
        <is>
          <t>COL</t>
        </is>
      </c>
      <c r="C1422" s="2" t="n">
        <v>2025</v>
      </c>
      <c r="D1422" s="2" t="inlineStr">
        <is>
          <t>United States</t>
        </is>
      </c>
      <c r="E1422" s="2" t="inlineStr">
        <is>
          <t>USA</t>
        </is>
      </c>
      <c r="F1422" s="2" t="inlineStr">
        <is>
          <t>On-site use in mine bioler</t>
        </is>
      </c>
      <c r="G1422" s="2" t="n">
        <v>9</v>
      </c>
      <c r="H1422" s="2" t="n">
        <v>0.003072987194173</v>
      </c>
      <c r="I1422" s="2" t="n">
        <v>0.00344174565747376</v>
      </c>
      <c r="J1422" s="40" t="inlineStr">
        <is>
          <t>coal mining - methane capture</t>
        </is>
      </c>
    </row>
    <row r="1423" ht="15.75" customHeight="1" s="120">
      <c r="A1423" s="2" t="inlineStr">
        <is>
          <t>ENERGY</t>
        </is>
      </c>
      <c r="B1423" s="2" t="inlineStr">
        <is>
          <t>COL</t>
        </is>
      </c>
      <c r="C1423" s="2" t="n">
        <v>2025</v>
      </c>
      <c r="D1423" s="2" t="inlineStr">
        <is>
          <t>United States</t>
        </is>
      </c>
      <c r="E1423" s="2" t="inlineStr">
        <is>
          <t>USA</t>
        </is>
      </c>
      <c r="F1423" s="2" t="inlineStr">
        <is>
          <t>Open Flare</t>
        </is>
      </c>
      <c r="G1423" s="2" t="n">
        <v>10</v>
      </c>
      <c r="H1423" s="2" t="n">
        <v>0.0075694038532674</v>
      </c>
      <c r="I1423" s="2" t="n">
        <v>0.008477732315659488</v>
      </c>
      <c r="J1423" s="40" t="inlineStr">
        <is>
          <t>coal mining - methane destruction</t>
        </is>
      </c>
    </row>
    <row r="1424" ht="15.75" customHeight="1" s="120">
      <c r="A1424" s="2" t="inlineStr">
        <is>
          <t>ENERGY</t>
        </is>
      </c>
      <c r="B1424" s="2" t="inlineStr">
        <is>
          <t>COL</t>
        </is>
      </c>
      <c r="C1424" s="2" t="n">
        <v>2025</v>
      </c>
      <c r="D1424" s="2" t="inlineStr">
        <is>
          <t>United States</t>
        </is>
      </c>
      <c r="E1424" s="2" t="inlineStr">
        <is>
          <t>USA</t>
        </is>
      </c>
      <c r="F1424" s="2" t="inlineStr">
        <is>
          <t>Stand Alone VAM</t>
        </is>
      </c>
      <c r="G1424" s="2" t="n">
        <v>10</v>
      </c>
      <c r="H1424" s="2" t="n">
        <v>0.864585280418396</v>
      </c>
      <c r="I1424" s="2" t="n">
        <v>0.9683355140686036</v>
      </c>
      <c r="J1424" s="40" t="inlineStr">
        <is>
          <t>coal mining - methane destruction</t>
        </is>
      </c>
    </row>
    <row r="1425" ht="15.75" customHeight="1" s="120">
      <c r="A1425" s="2" t="inlineStr">
        <is>
          <t>ENERGY</t>
        </is>
      </c>
      <c r="B1425" s="2" t="inlineStr">
        <is>
          <t>COL</t>
        </is>
      </c>
      <c r="C1425" s="2" t="n">
        <v>2025</v>
      </c>
      <c r="D1425" s="2" t="inlineStr">
        <is>
          <t>United States</t>
        </is>
      </c>
      <c r="E1425" s="2" t="inlineStr">
        <is>
          <t>USA</t>
        </is>
      </c>
      <c r="F1425" s="2" t="inlineStr">
        <is>
          <t>Degasification for power generation</t>
        </is>
      </c>
      <c r="G1425" s="2" t="n">
        <v>10</v>
      </c>
      <c r="H1425" s="2" t="n">
        <v>0.0319708734750748</v>
      </c>
      <c r="I1425" s="2" t="n">
        <v>0.03580737829208378</v>
      </c>
      <c r="J1425" s="40" t="inlineStr">
        <is>
          <t>coal mining - methane capture</t>
        </is>
      </c>
    </row>
    <row r="1426" ht="15.75" customHeight="1" s="120">
      <c r="A1426" s="2" t="inlineStr">
        <is>
          <t>ENERGY</t>
        </is>
      </c>
      <c r="B1426" s="2" t="inlineStr">
        <is>
          <t>COL</t>
        </is>
      </c>
      <c r="C1426" s="2" t="n">
        <v>2025</v>
      </c>
      <c r="D1426" s="2" t="inlineStr">
        <is>
          <t>United States</t>
        </is>
      </c>
      <c r="E1426" s="2" t="inlineStr">
        <is>
          <t>USA</t>
        </is>
      </c>
      <c r="F1426" s="2" t="inlineStr">
        <is>
          <t>On-site use in mine bioler</t>
        </is>
      </c>
      <c r="G1426" s="2" t="n">
        <v>10</v>
      </c>
      <c r="H1426" s="2" t="n">
        <v>0.0059095383621752</v>
      </c>
      <c r="I1426" s="2" t="n">
        <v>0.006618682965636224</v>
      </c>
      <c r="J1426" s="40" t="inlineStr">
        <is>
          <t>coal mining - methane capture</t>
        </is>
      </c>
    </row>
    <row r="1427" ht="15.75" customHeight="1" s="120">
      <c r="A1427" s="2" t="inlineStr">
        <is>
          <t>ENERGY</t>
        </is>
      </c>
      <c r="B1427" s="2" t="inlineStr">
        <is>
          <t>COL</t>
        </is>
      </c>
      <c r="C1427" s="2" t="n">
        <v>2025</v>
      </c>
      <c r="D1427" s="2" t="inlineStr">
        <is>
          <t>United States</t>
        </is>
      </c>
      <c r="E1427" s="2" t="inlineStr">
        <is>
          <t>USA</t>
        </is>
      </c>
      <c r="F1427" s="2" t="inlineStr">
        <is>
          <t>Stand Alone VAM</t>
        </is>
      </c>
      <c r="G1427" s="2" t="n">
        <v>11</v>
      </c>
      <c r="H1427" s="2" t="n">
        <v>0.727898955345153</v>
      </c>
      <c r="I1427" s="2" t="n">
        <v>0.8152468299865715</v>
      </c>
      <c r="J1427" s="40" t="inlineStr">
        <is>
          <t>coal mining - methane destruction</t>
        </is>
      </c>
    </row>
    <row r="1428" ht="15.75" customHeight="1" s="120">
      <c r="A1428" s="2" t="inlineStr">
        <is>
          <t>ENERGY</t>
        </is>
      </c>
      <c r="B1428" s="2" t="inlineStr">
        <is>
          <t>COL</t>
        </is>
      </c>
      <c r="C1428" s="2" t="n">
        <v>2025</v>
      </c>
      <c r="D1428" s="2" t="inlineStr">
        <is>
          <t>United States</t>
        </is>
      </c>
      <c r="E1428" s="2" t="inlineStr">
        <is>
          <t>USA</t>
        </is>
      </c>
      <c r="F1428" s="2" t="inlineStr">
        <is>
          <t>Open Flare</t>
        </is>
      </c>
      <c r="G1428" s="2" t="n">
        <v>11</v>
      </c>
      <c r="H1428" s="2" t="n">
        <v>0.0046809874475002</v>
      </c>
      <c r="I1428" s="2" t="n">
        <v>0.005242705941200225</v>
      </c>
      <c r="J1428" s="40" t="inlineStr">
        <is>
          <t>coal mining - methane destruction</t>
        </is>
      </c>
    </row>
    <row r="1429" ht="15.75" customHeight="1" s="120">
      <c r="A1429" s="2" t="inlineStr">
        <is>
          <t>ENERGY</t>
        </is>
      </c>
      <c r="B1429" s="2" t="inlineStr">
        <is>
          <t>COL</t>
        </is>
      </c>
      <c r="C1429" s="2" t="n">
        <v>2025</v>
      </c>
      <c r="D1429" s="2" t="inlineStr">
        <is>
          <t>United States</t>
        </is>
      </c>
      <c r="E1429" s="2" t="inlineStr">
        <is>
          <t>USA</t>
        </is>
      </c>
      <c r="F1429" s="2" t="inlineStr">
        <is>
          <t>Degasification for power generation</t>
        </is>
      </c>
      <c r="G1429" s="2" t="n">
        <v>11</v>
      </c>
      <c r="H1429" s="2" t="n">
        <v>0.0303496178239584</v>
      </c>
      <c r="I1429" s="2" t="n">
        <v>0.03399157196283341</v>
      </c>
      <c r="J1429" s="40" t="inlineStr">
        <is>
          <t>coal mining - methane capture</t>
        </is>
      </c>
    </row>
    <row r="1430" ht="15.75" customHeight="1" s="120">
      <c r="A1430" s="2" t="inlineStr">
        <is>
          <t>ENERGY</t>
        </is>
      </c>
      <c r="B1430" s="2" t="inlineStr">
        <is>
          <t>COL</t>
        </is>
      </c>
      <c r="C1430" s="2" t="n">
        <v>2025</v>
      </c>
      <c r="D1430" s="2" t="inlineStr">
        <is>
          <t>United States</t>
        </is>
      </c>
      <c r="E1430" s="2" t="inlineStr">
        <is>
          <t>USA</t>
        </is>
      </c>
      <c r="F1430" s="2" t="inlineStr">
        <is>
          <t>On-site use in mine bioler</t>
        </is>
      </c>
      <c r="G1430" s="2" t="n">
        <v>12</v>
      </c>
      <c r="H1430" s="2" t="n">
        <v>0.002702105557546</v>
      </c>
      <c r="I1430" s="2" t="n">
        <v>0.00302635822445152</v>
      </c>
      <c r="J1430" s="40" t="inlineStr">
        <is>
          <t>coal mining - methane capture</t>
        </is>
      </c>
    </row>
    <row r="1431" ht="15.75" customHeight="1" s="120">
      <c r="A1431" s="2" t="inlineStr">
        <is>
          <t>ENERGY</t>
        </is>
      </c>
      <c r="B1431" s="2" t="inlineStr">
        <is>
          <t>COL</t>
        </is>
      </c>
      <c r="C1431" s="2" t="n">
        <v>2025</v>
      </c>
      <c r="D1431" s="2" t="inlineStr">
        <is>
          <t>United States</t>
        </is>
      </c>
      <c r="E1431" s="2" t="inlineStr">
        <is>
          <t>USA</t>
        </is>
      </c>
      <c r="F1431" s="2" t="inlineStr">
        <is>
          <t>Degasification for power generation</t>
        </is>
      </c>
      <c r="G1431" s="2" t="n">
        <v>12</v>
      </c>
      <c r="H1431" s="2" t="n">
        <v>0.0282476264983416</v>
      </c>
      <c r="I1431" s="2" t="n">
        <v>0.03163734167814259</v>
      </c>
      <c r="J1431" s="40" t="inlineStr">
        <is>
          <t>coal mining - methane capture</t>
        </is>
      </c>
    </row>
    <row r="1432" ht="15.75" customHeight="1" s="120">
      <c r="A1432" s="2" t="inlineStr">
        <is>
          <t>ENERGY</t>
        </is>
      </c>
      <c r="B1432" s="2" t="inlineStr">
        <is>
          <t>COL</t>
        </is>
      </c>
      <c r="C1432" s="2" t="n">
        <v>2025</v>
      </c>
      <c r="D1432" s="2" t="inlineStr">
        <is>
          <t>United States</t>
        </is>
      </c>
      <c r="E1432" s="2" t="inlineStr">
        <is>
          <t>USA</t>
        </is>
      </c>
      <c r="F1432" s="2" t="inlineStr">
        <is>
          <t>Stand Alone VAM</t>
        </is>
      </c>
      <c r="G1432" s="2" t="n">
        <v>12</v>
      </c>
      <c r="H1432" s="2" t="n">
        <v>3.71241806074976</v>
      </c>
      <c r="I1432" s="2" t="n">
        <v>4.157908228039731</v>
      </c>
      <c r="J1432" s="40" t="inlineStr">
        <is>
          <t>coal mining - methane destruction</t>
        </is>
      </c>
    </row>
    <row r="1433" ht="15.75" customHeight="1" s="120">
      <c r="A1433" s="2" t="inlineStr">
        <is>
          <t>ENERGY</t>
        </is>
      </c>
      <c r="B1433" s="2" t="inlineStr">
        <is>
          <t>COL</t>
        </is>
      </c>
      <c r="C1433" s="2" t="n">
        <v>2025</v>
      </c>
      <c r="D1433" s="2" t="inlineStr">
        <is>
          <t>United States</t>
        </is>
      </c>
      <c r="E1433" s="2" t="inlineStr">
        <is>
          <t>USA</t>
        </is>
      </c>
      <c r="F1433" s="2" t="inlineStr">
        <is>
          <t>Open Flare</t>
        </is>
      </c>
      <c r="G1433" s="2" t="n">
        <v>12</v>
      </c>
      <c r="H1433" s="2" t="n">
        <v>0.0147159763146192</v>
      </c>
      <c r="I1433" s="2" t="n">
        <v>0.01648189347237351</v>
      </c>
      <c r="J1433" s="40" t="inlineStr">
        <is>
          <t>coal mining - methane destruction</t>
        </is>
      </c>
    </row>
    <row r="1434" ht="15.75" customHeight="1" s="120">
      <c r="A1434" s="2" t="inlineStr">
        <is>
          <t>ENERGY</t>
        </is>
      </c>
      <c r="B1434" s="2" t="inlineStr">
        <is>
          <t>COL</t>
        </is>
      </c>
      <c r="C1434" s="2" t="n">
        <v>2025</v>
      </c>
      <c r="D1434" s="2" t="inlineStr">
        <is>
          <t>United States</t>
        </is>
      </c>
      <c r="E1434" s="2" t="inlineStr">
        <is>
          <t>USA</t>
        </is>
      </c>
      <c r="F1434" s="2" t="inlineStr">
        <is>
          <t>Degasification for power generation</t>
        </is>
      </c>
      <c r="G1434" s="2" t="n">
        <v>13</v>
      </c>
      <c r="H1434" s="2" t="n">
        <v>0.107370033860206</v>
      </c>
      <c r="I1434" s="2" t="n">
        <v>0.1202544379234307</v>
      </c>
      <c r="J1434" s="40" t="inlineStr">
        <is>
          <t>coal mining - methane capture</t>
        </is>
      </c>
    </row>
    <row r="1435" ht="15.75" customHeight="1" s="120">
      <c r="A1435" s="2" t="inlineStr">
        <is>
          <t>ENERGY</t>
        </is>
      </c>
      <c r="B1435" s="2" t="inlineStr">
        <is>
          <t>COL</t>
        </is>
      </c>
      <c r="C1435" s="2" t="n">
        <v>2025</v>
      </c>
      <c r="D1435" s="2" t="inlineStr">
        <is>
          <t>United States</t>
        </is>
      </c>
      <c r="E1435" s="2" t="inlineStr">
        <is>
          <t>USA</t>
        </is>
      </c>
      <c r="F1435" s="2" t="inlineStr">
        <is>
          <t>Open Flare</t>
        </is>
      </c>
      <c r="G1435" s="2" t="n">
        <v>13</v>
      </c>
      <c r="H1435" s="2" t="n">
        <v>0.001984128030017</v>
      </c>
      <c r="I1435" s="2" t="n">
        <v>0.00222222339361904</v>
      </c>
      <c r="J1435" s="40" t="inlineStr">
        <is>
          <t>coal mining - methane destruction</t>
        </is>
      </c>
    </row>
    <row r="1436" ht="15.75" customHeight="1" s="120">
      <c r="A1436" s="2" t="inlineStr">
        <is>
          <t>ENERGY</t>
        </is>
      </c>
      <c r="B1436" s="2" t="inlineStr">
        <is>
          <t>COL</t>
        </is>
      </c>
      <c r="C1436" s="2" t="n">
        <v>2025</v>
      </c>
      <c r="D1436" s="2" t="inlineStr">
        <is>
          <t>United States</t>
        </is>
      </c>
      <c r="E1436" s="2" t="inlineStr">
        <is>
          <t>USA</t>
        </is>
      </c>
      <c r="F1436" s="2" t="inlineStr">
        <is>
          <t>On-site use in mine bioler</t>
        </is>
      </c>
      <c r="G1436" s="2" t="n">
        <v>14</v>
      </c>
      <c r="H1436" s="2" t="n">
        <v>0.0037749481853098</v>
      </c>
      <c r="I1436" s="2" t="n">
        <v>0.004227941967546976</v>
      </c>
      <c r="J1436" s="40" t="inlineStr">
        <is>
          <t>coal mining - methane capture</t>
        </is>
      </c>
    </row>
    <row r="1437" ht="15.75" customHeight="1" s="120">
      <c r="A1437" s="2" t="inlineStr">
        <is>
          <t>ENERGY</t>
        </is>
      </c>
      <c r="B1437" s="2" t="inlineStr">
        <is>
          <t>COL</t>
        </is>
      </c>
      <c r="C1437" s="2" t="n">
        <v>2025</v>
      </c>
      <c r="D1437" s="2" t="inlineStr">
        <is>
          <t>United States</t>
        </is>
      </c>
      <c r="E1437" s="2" t="inlineStr">
        <is>
          <t>USA</t>
        </is>
      </c>
      <c r="F1437" s="2" t="inlineStr">
        <is>
          <t>Degasification for power generation</t>
        </is>
      </c>
      <c r="G1437" s="2" t="n">
        <v>14</v>
      </c>
      <c r="H1437" s="2" t="n">
        <v>0.0260677989572287</v>
      </c>
      <c r="I1437" s="2" t="n">
        <v>0.02919593483209615</v>
      </c>
      <c r="J1437" s="40" t="inlineStr">
        <is>
          <t>coal mining - methane capture</t>
        </is>
      </c>
    </row>
    <row r="1438" ht="15.75" customHeight="1" s="120">
      <c r="A1438" s="2" t="inlineStr">
        <is>
          <t>ENERGY</t>
        </is>
      </c>
      <c r="B1438" s="2" t="inlineStr">
        <is>
          <t>COL</t>
        </is>
      </c>
      <c r="C1438" s="2" t="n">
        <v>2025</v>
      </c>
      <c r="D1438" s="2" t="inlineStr">
        <is>
          <t>United States</t>
        </is>
      </c>
      <c r="E1438" s="2" t="inlineStr">
        <is>
          <t>USA</t>
        </is>
      </c>
      <c r="F1438" s="2" t="inlineStr">
        <is>
          <t>Open Flare</t>
        </is>
      </c>
      <c r="G1438" s="2" t="n">
        <v>14</v>
      </c>
      <c r="H1438" s="2" t="n">
        <v>0.0017761596245691</v>
      </c>
      <c r="I1438" s="2" t="n">
        <v>0.001989298779517392</v>
      </c>
      <c r="J1438" s="40" t="inlineStr">
        <is>
          <t>coal mining - methane destruction</t>
        </is>
      </c>
    </row>
    <row r="1439" ht="15.75" customHeight="1" s="120">
      <c r="A1439" s="2" t="inlineStr">
        <is>
          <t>ENERGY</t>
        </is>
      </c>
      <c r="B1439" s="2" t="inlineStr">
        <is>
          <t>COL</t>
        </is>
      </c>
      <c r="C1439" s="2" t="n">
        <v>2025</v>
      </c>
      <c r="D1439" s="2" t="inlineStr">
        <is>
          <t>United States</t>
        </is>
      </c>
      <c r="E1439" s="2" t="inlineStr">
        <is>
          <t>USA</t>
        </is>
      </c>
      <c r="F1439" s="2" t="inlineStr">
        <is>
          <t>Stand Alone VAM</t>
        </is>
      </c>
      <c r="G1439" s="2" t="n">
        <v>15</v>
      </c>
      <c r="H1439" s="2" t="n">
        <v>0.0695014595985413</v>
      </c>
      <c r="I1439" s="2" t="n">
        <v>0.07784163475036626</v>
      </c>
      <c r="J1439" s="40" t="inlineStr">
        <is>
          <t>coal mining - methane destruction</t>
        </is>
      </c>
    </row>
    <row r="1440" ht="15.75" customHeight="1" s="120">
      <c r="A1440" s="2" t="inlineStr">
        <is>
          <t>ENERGY</t>
        </is>
      </c>
      <c r="B1440" s="2" t="inlineStr">
        <is>
          <t>COL</t>
        </is>
      </c>
      <c r="C1440" s="2" t="n">
        <v>2025</v>
      </c>
      <c r="D1440" s="2" t="inlineStr">
        <is>
          <t>United States</t>
        </is>
      </c>
      <c r="E1440" s="2" t="inlineStr">
        <is>
          <t>USA</t>
        </is>
      </c>
      <c r="F1440" s="2" t="inlineStr">
        <is>
          <t>Open Flare</t>
        </is>
      </c>
      <c r="G1440" s="2" t="n">
        <v>15</v>
      </c>
      <c r="H1440" s="2" t="n">
        <v>0.0016860899049789</v>
      </c>
      <c r="I1440" s="2" t="n">
        <v>0.001888420693576368</v>
      </c>
      <c r="J1440" s="40" t="inlineStr">
        <is>
          <t>coal mining - methane destruction</t>
        </is>
      </c>
    </row>
    <row r="1441" ht="15.75" customHeight="1" s="120">
      <c r="A1441" s="2" t="inlineStr">
        <is>
          <t>ENERGY</t>
        </is>
      </c>
      <c r="B1441" s="2" t="inlineStr">
        <is>
          <t>COL</t>
        </is>
      </c>
      <c r="C1441" s="2" t="n">
        <v>2025</v>
      </c>
      <c r="D1441" s="2" t="inlineStr">
        <is>
          <t>United States</t>
        </is>
      </c>
      <c r="E1441" s="2" t="inlineStr">
        <is>
          <t>USA</t>
        </is>
      </c>
      <c r="F1441" s="2" t="inlineStr">
        <is>
          <t>Degasification for power generation</t>
        </is>
      </c>
      <c r="G1441" s="2" t="n">
        <v>15</v>
      </c>
      <c r="H1441" s="2" t="n">
        <v>0.0247401259839535</v>
      </c>
      <c r="I1441" s="2" t="n">
        <v>0.02770894110202792</v>
      </c>
      <c r="J1441" s="40" t="inlineStr">
        <is>
          <t>coal mining - methane capture</t>
        </is>
      </c>
    </row>
    <row r="1442" ht="15.75" customHeight="1" s="120">
      <c r="A1442" s="2" t="inlineStr">
        <is>
          <t>ENERGY</t>
        </is>
      </c>
      <c r="B1442" s="2" t="inlineStr">
        <is>
          <t>COL</t>
        </is>
      </c>
      <c r="C1442" s="2" t="n">
        <v>2025</v>
      </c>
      <c r="D1442" s="2" t="inlineStr">
        <is>
          <t>United States</t>
        </is>
      </c>
      <c r="E1442" s="2" t="inlineStr">
        <is>
          <t>USA</t>
        </is>
      </c>
      <c r="F1442" s="2" t="inlineStr">
        <is>
          <t>Open Flare</t>
        </is>
      </c>
      <c r="G1442" s="2" t="n">
        <v>16</v>
      </c>
      <c r="H1442" s="2" t="n">
        <v>0.0091919758124277</v>
      </c>
      <c r="I1442" s="2" t="n">
        <v>0.01029501290991902</v>
      </c>
      <c r="J1442" s="40" t="inlineStr">
        <is>
          <t>coal mining - methane destruction</t>
        </is>
      </c>
    </row>
    <row r="1443" ht="15.75" customHeight="1" s="120">
      <c r="A1443" s="2" t="inlineStr">
        <is>
          <t>ENERGY</t>
        </is>
      </c>
      <c r="B1443" s="2" t="inlineStr">
        <is>
          <t>COL</t>
        </is>
      </c>
      <c r="C1443" s="2" t="n">
        <v>2025</v>
      </c>
      <c r="D1443" s="2" t="inlineStr">
        <is>
          <t>United States</t>
        </is>
      </c>
      <c r="E1443" s="2" t="inlineStr">
        <is>
          <t>USA</t>
        </is>
      </c>
      <c r="F1443" s="2" t="inlineStr">
        <is>
          <t>Degasification for power generation</t>
        </is>
      </c>
      <c r="G1443" s="2" t="n">
        <v>16</v>
      </c>
      <c r="H1443" s="2" t="n">
        <v>0.023897772654891</v>
      </c>
      <c r="I1443" s="2" t="n">
        <v>0.02676550537347792</v>
      </c>
      <c r="J1443" s="40" t="inlineStr">
        <is>
          <t>coal mining - methane capture</t>
        </is>
      </c>
    </row>
    <row r="1444" ht="15.75" customHeight="1" s="120">
      <c r="A1444" s="2" t="inlineStr">
        <is>
          <t>ENERGY</t>
        </is>
      </c>
      <c r="B1444" s="2" t="inlineStr">
        <is>
          <t>COL</t>
        </is>
      </c>
      <c r="C1444" s="2" t="n">
        <v>2025</v>
      </c>
      <c r="D1444" s="2" t="inlineStr">
        <is>
          <t>United States</t>
        </is>
      </c>
      <c r="E1444" s="2" t="inlineStr">
        <is>
          <t>USA</t>
        </is>
      </c>
      <c r="F1444" s="2" t="inlineStr">
        <is>
          <t>On-site use in mine bioler</t>
        </is>
      </c>
      <c r="G1444" s="2" t="n">
        <v>16</v>
      </c>
      <c r="H1444" s="2" t="n">
        <v>0.0011931345798075</v>
      </c>
      <c r="I1444" s="2" t="n">
        <v>0.0013363107293844</v>
      </c>
      <c r="J1444" s="40" t="inlineStr">
        <is>
          <t>coal mining - methane capture</t>
        </is>
      </c>
    </row>
    <row r="1445" ht="15.75" customHeight="1" s="120">
      <c r="A1445" s="2" t="inlineStr">
        <is>
          <t>ENERGY</t>
        </is>
      </c>
      <c r="B1445" s="2" t="inlineStr">
        <is>
          <t>COL</t>
        </is>
      </c>
      <c r="C1445" s="2" t="n">
        <v>2025</v>
      </c>
      <c r="D1445" s="2" t="inlineStr">
        <is>
          <t>United States</t>
        </is>
      </c>
      <c r="E1445" s="2" t="inlineStr">
        <is>
          <t>USA</t>
        </is>
      </c>
      <c r="F1445" s="2" t="inlineStr">
        <is>
          <t>Degasification for power generation</t>
        </is>
      </c>
      <c r="G1445" s="2" t="n">
        <v>17</v>
      </c>
      <c r="H1445" s="2" t="n">
        <v>0.06794906780123711</v>
      </c>
      <c r="I1445" s="2" t="n">
        <v>0.07610295593738557</v>
      </c>
      <c r="J1445" s="40" t="inlineStr">
        <is>
          <t>coal mining - methane capture</t>
        </is>
      </c>
    </row>
    <row r="1446" ht="15.75" customHeight="1" s="120">
      <c r="A1446" s="2" t="inlineStr">
        <is>
          <t>ENERGY</t>
        </is>
      </c>
      <c r="B1446" s="2" t="inlineStr">
        <is>
          <t>COL</t>
        </is>
      </c>
      <c r="C1446" s="2" t="n">
        <v>2025</v>
      </c>
      <c r="D1446" s="2" t="inlineStr">
        <is>
          <t>United States</t>
        </is>
      </c>
      <c r="E1446" s="2" t="inlineStr">
        <is>
          <t>USA</t>
        </is>
      </c>
      <c r="F1446" s="2" t="inlineStr">
        <is>
          <t>On-site use in mine bioler</t>
        </is>
      </c>
      <c r="G1446" s="2" t="n">
        <v>17</v>
      </c>
      <c r="H1446" s="2" t="n">
        <v>0.0022982116788626</v>
      </c>
      <c r="I1446" s="2" t="n">
        <v>0.002573997080326112</v>
      </c>
      <c r="J1446" s="40" t="inlineStr">
        <is>
          <t>coal mining - methane capture</t>
        </is>
      </c>
    </row>
    <row r="1447" ht="15.75" customHeight="1" s="120">
      <c r="A1447" s="2" t="inlineStr">
        <is>
          <t>ENERGY</t>
        </is>
      </c>
      <c r="B1447" s="2" t="inlineStr">
        <is>
          <t>COL</t>
        </is>
      </c>
      <c r="C1447" s="2" t="n">
        <v>2025</v>
      </c>
      <c r="D1447" s="2" t="inlineStr">
        <is>
          <t>United States</t>
        </is>
      </c>
      <c r="E1447" s="2" t="inlineStr">
        <is>
          <t>USA</t>
        </is>
      </c>
      <c r="F1447" s="2" t="inlineStr">
        <is>
          <t>Open Flare</t>
        </is>
      </c>
      <c r="G1447" s="2" t="n">
        <v>17</v>
      </c>
      <c r="H1447" s="2" t="n">
        <v>0.0059095383621752</v>
      </c>
      <c r="I1447" s="2" t="n">
        <v>0.006618682965636224</v>
      </c>
      <c r="J1447" s="40" t="inlineStr">
        <is>
          <t>coal mining - methane destruction</t>
        </is>
      </c>
    </row>
    <row r="1448" ht="15.75" customHeight="1" s="120">
      <c r="A1448" s="2" t="inlineStr">
        <is>
          <t>ENERGY</t>
        </is>
      </c>
      <c r="B1448" s="2" t="inlineStr">
        <is>
          <t>COL</t>
        </is>
      </c>
      <c r="C1448" s="2" t="n">
        <v>2025</v>
      </c>
      <c r="D1448" s="2" t="inlineStr">
        <is>
          <t>United States</t>
        </is>
      </c>
      <c r="E1448" s="2" t="inlineStr">
        <is>
          <t>USA</t>
        </is>
      </c>
      <c r="F1448" s="2" t="inlineStr">
        <is>
          <t>Stand Alone VAM</t>
        </is>
      </c>
      <c r="G1448" s="2" t="n">
        <v>18</v>
      </c>
      <c r="H1448" s="2" t="n">
        <v>0.0220289751887321</v>
      </c>
      <c r="I1448" s="2" t="n">
        <v>0.02467245221137995</v>
      </c>
      <c r="J1448" s="40" t="inlineStr">
        <is>
          <t>coal mining - methane destruction</t>
        </is>
      </c>
    </row>
    <row r="1449" ht="15.75" customHeight="1" s="120">
      <c r="A1449" s="2" t="inlineStr">
        <is>
          <t>ENERGY</t>
        </is>
      </c>
      <c r="B1449" s="2" t="inlineStr">
        <is>
          <t>COL</t>
        </is>
      </c>
      <c r="C1449" s="2" t="n">
        <v>2025</v>
      </c>
      <c r="D1449" s="2" t="inlineStr">
        <is>
          <t>United States</t>
        </is>
      </c>
      <c r="E1449" s="2" t="inlineStr">
        <is>
          <t>USA</t>
        </is>
      </c>
      <c r="F1449" s="2" t="inlineStr">
        <is>
          <t>Open Flare</t>
        </is>
      </c>
      <c r="G1449" s="2" t="n">
        <v>18</v>
      </c>
      <c r="H1449" s="2" t="n">
        <v>0.002702105557546</v>
      </c>
      <c r="I1449" s="2" t="n">
        <v>0.00302635822445152</v>
      </c>
      <c r="J1449" s="40" t="inlineStr">
        <is>
          <t>coal mining - methane destruction</t>
        </is>
      </c>
    </row>
    <row r="1450" ht="15.75" customHeight="1" s="120">
      <c r="A1450" s="2" t="inlineStr">
        <is>
          <t>ENERGY</t>
        </is>
      </c>
      <c r="B1450" s="2" t="inlineStr">
        <is>
          <t>COL</t>
        </is>
      </c>
      <c r="C1450" s="2" t="n">
        <v>2025</v>
      </c>
      <c r="D1450" s="2" t="inlineStr">
        <is>
          <t>United States</t>
        </is>
      </c>
      <c r="E1450" s="2" t="inlineStr">
        <is>
          <t>USA</t>
        </is>
      </c>
      <c r="F1450" s="2" t="inlineStr">
        <is>
          <t>On-site use in mine bioler</t>
        </is>
      </c>
      <c r="G1450" s="2" t="n">
        <v>18</v>
      </c>
      <c r="H1450" s="2" t="n">
        <v>0.0033623130293563</v>
      </c>
      <c r="I1450" s="2" t="n">
        <v>0.003765790592879056</v>
      </c>
      <c r="J1450" s="40" t="inlineStr">
        <is>
          <t>coal mining - methane capture</t>
        </is>
      </c>
    </row>
    <row r="1451" ht="15.75" customHeight="1" s="120">
      <c r="A1451" s="2" t="inlineStr">
        <is>
          <t>ENERGY</t>
        </is>
      </c>
      <c r="B1451" s="2" t="inlineStr">
        <is>
          <t>COL</t>
        </is>
      </c>
      <c r="C1451" s="2" t="n">
        <v>2025</v>
      </c>
      <c r="D1451" s="2" t="inlineStr">
        <is>
          <t>United States</t>
        </is>
      </c>
      <c r="E1451" s="2" t="inlineStr">
        <is>
          <t>USA</t>
        </is>
      </c>
      <c r="F1451" s="2" t="inlineStr">
        <is>
          <t>Open Flare</t>
        </is>
      </c>
      <c r="G1451" s="2" t="n">
        <v>19</v>
      </c>
      <c r="H1451" s="2" t="n">
        <v>0.0025217236252502</v>
      </c>
      <c r="I1451" s="2" t="n">
        <v>0.002824330460280224</v>
      </c>
      <c r="J1451" s="40" t="inlineStr">
        <is>
          <t>coal mining - methane destruction</t>
        </is>
      </c>
    </row>
    <row r="1452" ht="15.75" customHeight="1" s="120">
      <c r="A1452" s="2" t="inlineStr">
        <is>
          <t>ENERGY</t>
        </is>
      </c>
      <c r="B1452" s="2" t="inlineStr">
        <is>
          <t>COL</t>
        </is>
      </c>
      <c r="C1452" s="2" t="n">
        <v>2025</v>
      </c>
      <c r="D1452" s="2" t="inlineStr">
        <is>
          <t>United States</t>
        </is>
      </c>
      <c r="E1452" s="2" t="inlineStr">
        <is>
          <t>USA</t>
        </is>
      </c>
      <c r="F1452" s="2" t="inlineStr">
        <is>
          <t>Degasification for power generation</t>
        </is>
      </c>
      <c r="G1452" s="2" t="n">
        <v>19</v>
      </c>
      <c r="H1452" s="2" t="n">
        <v>0.0423779860138893</v>
      </c>
      <c r="I1452" s="2" t="n">
        <v>0.04746334433555602</v>
      </c>
      <c r="J1452" s="40" t="inlineStr">
        <is>
          <t>coal mining - methane capture</t>
        </is>
      </c>
    </row>
    <row r="1453" ht="15.75" customHeight="1" s="120">
      <c r="A1453" s="2" t="inlineStr">
        <is>
          <t>ENERGY</t>
        </is>
      </c>
      <c r="B1453" s="2" t="inlineStr">
        <is>
          <t>COL</t>
        </is>
      </c>
      <c r="C1453" s="2" t="n">
        <v>2025</v>
      </c>
      <c r="D1453" s="2" t="inlineStr">
        <is>
          <t>United States</t>
        </is>
      </c>
      <c r="E1453" s="2" t="inlineStr">
        <is>
          <t>USA</t>
        </is>
      </c>
      <c r="F1453" s="2" t="inlineStr">
        <is>
          <t>Open Flare</t>
        </is>
      </c>
      <c r="G1453" s="2" t="n">
        <v>20</v>
      </c>
      <c r="H1453" s="2" t="n">
        <v>0.0012532245600596</v>
      </c>
      <c r="I1453" s="2" t="n">
        <v>0.001403611507266752</v>
      </c>
      <c r="J1453" s="40" t="inlineStr">
        <is>
          <t>coal mining - methane destruction</t>
        </is>
      </c>
    </row>
    <row r="1454" ht="15.75" customHeight="1" s="120">
      <c r="A1454" s="2" t="inlineStr">
        <is>
          <t>ENERGY</t>
        </is>
      </c>
      <c r="B1454" s="2" t="inlineStr">
        <is>
          <t>COL</t>
        </is>
      </c>
      <c r="C1454" s="2" t="n">
        <v>2025</v>
      </c>
      <c r="D1454" s="2" t="inlineStr">
        <is>
          <t>United States</t>
        </is>
      </c>
      <c r="E1454" s="2" t="inlineStr">
        <is>
          <t>USA</t>
        </is>
      </c>
      <c r="F1454" s="2" t="inlineStr">
        <is>
          <t>Degasification for power generation</t>
        </is>
      </c>
      <c r="G1454" s="2" t="n">
        <v>20</v>
      </c>
      <c r="H1454" s="2" t="n">
        <v>0.0610766150057316</v>
      </c>
      <c r="I1454" s="2" t="n">
        <v>0.0684058088064194</v>
      </c>
      <c r="J1454" s="40" t="inlineStr">
        <is>
          <t>coal mining - methane capture</t>
        </is>
      </c>
    </row>
    <row r="1455" ht="15.75" customHeight="1" s="120">
      <c r="A1455" s="2" t="inlineStr">
        <is>
          <t>ENERGY</t>
        </is>
      </c>
      <c r="B1455" s="2" t="inlineStr">
        <is>
          <t>COL</t>
        </is>
      </c>
      <c r="C1455" s="2" t="n">
        <v>2025</v>
      </c>
      <c r="D1455" s="2" t="inlineStr">
        <is>
          <t>United States</t>
        </is>
      </c>
      <c r="E1455" s="2" t="inlineStr">
        <is>
          <t>USA</t>
        </is>
      </c>
      <c r="F1455" s="2" t="inlineStr">
        <is>
          <t>Stand Alone VAM</t>
        </is>
      </c>
      <c r="G1455" s="2" t="n">
        <v>20</v>
      </c>
      <c r="H1455" s="2" t="n">
        <v>0.0723599717020988</v>
      </c>
      <c r="I1455" s="2" t="n">
        <v>0.08104316830635067</v>
      </c>
      <c r="J1455" s="40" t="inlineStr">
        <is>
          <t>coal mining - methane destruction</t>
        </is>
      </c>
    </row>
    <row r="1456" ht="15.75" customHeight="1" s="120">
      <c r="A1456" s="2" t="inlineStr">
        <is>
          <t>ENERGY</t>
        </is>
      </c>
      <c r="B1456" s="2" t="inlineStr">
        <is>
          <t>COL</t>
        </is>
      </c>
      <c r="C1456" s="2" t="n">
        <v>2025</v>
      </c>
      <c r="D1456" s="2" t="inlineStr">
        <is>
          <t>United States</t>
        </is>
      </c>
      <c r="E1456" s="2" t="inlineStr">
        <is>
          <t>USA</t>
        </is>
      </c>
      <c r="F1456" s="2" t="inlineStr">
        <is>
          <t>Degasification for power generation</t>
        </is>
      </c>
      <c r="G1456" s="2" t="n">
        <v>21</v>
      </c>
      <c r="H1456" s="2" t="n">
        <v>0.0199112631380558</v>
      </c>
      <c r="I1456" s="2" t="n">
        <v>0.0223006147146225</v>
      </c>
      <c r="J1456" s="40" t="inlineStr">
        <is>
          <t>coal mining - methane capture</t>
        </is>
      </c>
    </row>
    <row r="1457" ht="15.75" customHeight="1" s="120">
      <c r="A1457" s="2" t="inlineStr">
        <is>
          <t>ENERGY</t>
        </is>
      </c>
      <c r="B1457" s="2" t="inlineStr">
        <is>
          <t>COL</t>
        </is>
      </c>
      <c r="C1457" s="2" t="n">
        <v>2025</v>
      </c>
      <c r="D1457" s="2" t="inlineStr">
        <is>
          <t>United States</t>
        </is>
      </c>
      <c r="E1457" s="2" t="inlineStr">
        <is>
          <t>USA</t>
        </is>
      </c>
      <c r="F1457" s="2" t="inlineStr">
        <is>
          <t>On-site use in mine bioler</t>
        </is>
      </c>
      <c r="G1457" s="2" t="n">
        <v>21</v>
      </c>
      <c r="H1457" s="2" t="n">
        <v>0.0010389250237495</v>
      </c>
      <c r="I1457" s="2" t="n">
        <v>0.00116359602659944</v>
      </c>
      <c r="J1457" s="40" t="inlineStr">
        <is>
          <t>coal mining - methane capture</t>
        </is>
      </c>
    </row>
    <row r="1458" ht="15.75" customHeight="1" s="120">
      <c r="A1458" s="2" t="inlineStr">
        <is>
          <t>ENERGY</t>
        </is>
      </c>
      <c r="B1458" s="2" t="inlineStr">
        <is>
          <t>COL</t>
        </is>
      </c>
      <c r="C1458" s="2" t="n">
        <v>2025</v>
      </c>
      <c r="D1458" s="2" t="inlineStr">
        <is>
          <t>United States</t>
        </is>
      </c>
      <c r="E1458" s="2" t="inlineStr">
        <is>
          <t>USA</t>
        </is>
      </c>
      <c r="F1458" s="2" t="inlineStr">
        <is>
          <t>Open Flare</t>
        </is>
      </c>
      <c r="G1458" s="2" t="n">
        <v>21</v>
      </c>
      <c r="H1458" s="2" t="n">
        <v>0.0034913462586701</v>
      </c>
      <c r="I1458" s="2" t="n">
        <v>0.003910307809710512</v>
      </c>
      <c r="J1458" s="40" t="inlineStr">
        <is>
          <t>coal mining - methane destruction</t>
        </is>
      </c>
    </row>
    <row r="1459" ht="15.75" customHeight="1" s="120">
      <c r="A1459" s="2" t="inlineStr">
        <is>
          <t>ENERGY</t>
        </is>
      </c>
      <c r="B1459" s="2" t="inlineStr">
        <is>
          <t>COL</t>
        </is>
      </c>
      <c r="C1459" s="2" t="n">
        <v>2025</v>
      </c>
      <c r="D1459" s="2" t="inlineStr">
        <is>
          <t>United States</t>
        </is>
      </c>
      <c r="E1459" s="2" t="inlineStr">
        <is>
          <t>USA</t>
        </is>
      </c>
      <c r="F1459" s="2" t="inlineStr">
        <is>
          <t>Open Flare</t>
        </is>
      </c>
      <c r="G1459" s="2" t="n">
        <v>22</v>
      </c>
      <c r="H1459" s="2" t="n">
        <v>0.0033623130293563</v>
      </c>
      <c r="I1459" s="2" t="n">
        <v>0.003765790592879056</v>
      </c>
      <c r="J1459" s="40" t="inlineStr">
        <is>
          <t>coal mining - methane destruction</t>
        </is>
      </c>
    </row>
    <row r="1460" ht="15.75" customHeight="1" s="120">
      <c r="A1460" s="2" t="inlineStr">
        <is>
          <t>ENERGY</t>
        </is>
      </c>
      <c r="B1460" s="2" t="inlineStr">
        <is>
          <t>COL</t>
        </is>
      </c>
      <c r="C1460" s="2" t="n">
        <v>2025</v>
      </c>
      <c r="D1460" s="2" t="inlineStr">
        <is>
          <t>United States</t>
        </is>
      </c>
      <c r="E1460" s="2" t="inlineStr">
        <is>
          <t>USA</t>
        </is>
      </c>
      <c r="F1460" s="2" t="inlineStr">
        <is>
          <t>On-site use in mine bioler</t>
        </is>
      </c>
      <c r="G1460" s="2" t="n">
        <v>23</v>
      </c>
      <c r="H1460" s="2" t="n">
        <v>0.0029992694035172</v>
      </c>
      <c r="I1460" s="2" t="n">
        <v>0.003359181731939264</v>
      </c>
      <c r="J1460" s="40" t="inlineStr">
        <is>
          <t>coal mining - methane capture</t>
        </is>
      </c>
    </row>
    <row r="1461" ht="15.75" customHeight="1" s="120">
      <c r="A1461" s="2" t="inlineStr">
        <is>
          <t>ENERGY</t>
        </is>
      </c>
      <c r="B1461" s="2" t="inlineStr">
        <is>
          <t>COL</t>
        </is>
      </c>
      <c r="C1461" s="2" t="n">
        <v>2025</v>
      </c>
      <c r="D1461" s="2" t="inlineStr">
        <is>
          <t>United States</t>
        </is>
      </c>
      <c r="E1461" s="2" t="inlineStr">
        <is>
          <t>USA</t>
        </is>
      </c>
      <c r="F1461" s="2" t="inlineStr">
        <is>
          <t>Open Flare</t>
        </is>
      </c>
      <c r="G1461" s="2" t="n">
        <v>23</v>
      </c>
      <c r="H1461" s="2" t="n">
        <v>0.0010389250237495</v>
      </c>
      <c r="I1461" s="2" t="n">
        <v>0.00116359602659944</v>
      </c>
      <c r="J1461" s="40" t="inlineStr">
        <is>
          <t>coal mining - methane destruction</t>
        </is>
      </c>
    </row>
    <row r="1462" ht="15.75" customHeight="1" s="120">
      <c r="A1462" s="2" t="inlineStr">
        <is>
          <t>ENERGY</t>
        </is>
      </c>
      <c r="B1462" s="2" t="inlineStr">
        <is>
          <t>COL</t>
        </is>
      </c>
      <c r="C1462" s="2" t="n">
        <v>2025</v>
      </c>
      <c r="D1462" s="2" t="inlineStr">
        <is>
          <t>United States</t>
        </is>
      </c>
      <c r="E1462" s="2" t="inlineStr">
        <is>
          <t>USA</t>
        </is>
      </c>
      <c r="F1462" s="2" t="inlineStr">
        <is>
          <t>Degasification for power generation</t>
        </is>
      </c>
      <c r="G1462" s="2" t="n">
        <v>23</v>
      </c>
      <c r="H1462" s="2" t="n">
        <v>0.0187006499618292</v>
      </c>
      <c r="I1462" s="2" t="n">
        <v>0.0209447279572487</v>
      </c>
      <c r="J1462" s="40" t="inlineStr">
        <is>
          <t>coal mining - methane capture</t>
        </is>
      </c>
    </row>
    <row r="1463" ht="15.75" customHeight="1" s="120">
      <c r="A1463" s="2" t="inlineStr">
        <is>
          <t>ENERGY</t>
        </is>
      </c>
      <c r="B1463" s="2" t="inlineStr">
        <is>
          <t>COL</t>
        </is>
      </c>
      <c r="C1463" s="2" t="n">
        <v>2025</v>
      </c>
      <c r="D1463" s="2" t="inlineStr">
        <is>
          <t>United States</t>
        </is>
      </c>
      <c r="E1463" s="2" t="inlineStr">
        <is>
          <t>USA</t>
        </is>
      </c>
      <c r="F1463" s="2" t="inlineStr">
        <is>
          <t>Open Flare</t>
        </is>
      </c>
      <c r="G1463" s="2" t="n">
        <v>24</v>
      </c>
      <c r="H1463" s="2" t="n">
        <v>0.0029992694035172</v>
      </c>
      <c r="I1463" s="2" t="n">
        <v>0.003359181731939264</v>
      </c>
      <c r="J1463" s="40" t="inlineStr">
        <is>
          <t>coal mining - methane destruction</t>
        </is>
      </c>
    </row>
    <row r="1464" ht="15.75" customHeight="1" s="120">
      <c r="A1464" s="2" t="inlineStr">
        <is>
          <t>ENERGY</t>
        </is>
      </c>
      <c r="B1464" s="2" t="inlineStr">
        <is>
          <t>COL</t>
        </is>
      </c>
      <c r="C1464" s="2" t="n">
        <v>2025</v>
      </c>
      <c r="D1464" s="2" t="inlineStr">
        <is>
          <t>United States</t>
        </is>
      </c>
      <c r="E1464" s="2" t="inlineStr">
        <is>
          <t>USA</t>
        </is>
      </c>
      <c r="F1464" s="2" t="inlineStr">
        <is>
          <t>Degasification for power generation</t>
        </is>
      </c>
      <c r="G1464" s="2" t="n">
        <v>24</v>
      </c>
      <c r="H1464" s="2" t="n">
        <v>0.0539868492633104</v>
      </c>
      <c r="I1464" s="2" t="n">
        <v>0.06046527117490765</v>
      </c>
      <c r="J1464" s="40" t="inlineStr">
        <is>
          <t>coal mining - methane capture</t>
        </is>
      </c>
    </row>
    <row r="1465" ht="15.75" customHeight="1" s="120">
      <c r="A1465" s="2" t="inlineStr">
        <is>
          <t>ENERGY</t>
        </is>
      </c>
      <c r="B1465" s="2" t="inlineStr">
        <is>
          <t>COL</t>
        </is>
      </c>
      <c r="C1465" s="2" t="n">
        <v>2025</v>
      </c>
      <c r="D1465" s="2" t="inlineStr">
        <is>
          <t>United States</t>
        </is>
      </c>
      <c r="E1465" s="2" t="inlineStr">
        <is>
          <t>USA</t>
        </is>
      </c>
      <c r="F1465" s="2" t="inlineStr">
        <is>
          <t>On-site use in mine bioler</t>
        </is>
      </c>
      <c r="G1465" s="2" t="n">
        <v>24</v>
      </c>
      <c r="H1465" s="2" t="n">
        <v>0.0009833732619882001</v>
      </c>
      <c r="I1465" s="2" t="n">
        <v>0.001101378053426784</v>
      </c>
      <c r="J1465" s="40" t="inlineStr">
        <is>
          <t>coal mining - methane capture</t>
        </is>
      </c>
    </row>
    <row r="1466" ht="15.75" customHeight="1" s="120">
      <c r="A1466" s="2" t="inlineStr">
        <is>
          <t>ENERGY</t>
        </is>
      </c>
      <c r="B1466" s="2" t="inlineStr">
        <is>
          <t>COL</t>
        </is>
      </c>
      <c r="C1466" s="2" t="n">
        <v>2025</v>
      </c>
      <c r="D1466" s="2" t="inlineStr">
        <is>
          <t>United States</t>
        </is>
      </c>
      <c r="E1466" s="2" t="inlineStr">
        <is>
          <t>USA</t>
        </is>
      </c>
      <c r="F1466" s="2" t="inlineStr">
        <is>
          <t>Degasification for power generation</t>
        </is>
      </c>
      <c r="G1466" s="2" t="n">
        <v>25</v>
      </c>
      <c r="H1466" s="2" t="n">
        <v>0.0177007187157869</v>
      </c>
      <c r="I1466" s="2" t="n">
        <v>0.01982480496168133</v>
      </c>
      <c r="J1466" s="40" t="inlineStr">
        <is>
          <t>coal mining - methane capture</t>
        </is>
      </c>
    </row>
    <row r="1467" ht="15.75" customHeight="1" s="120">
      <c r="A1467" s="2" t="inlineStr">
        <is>
          <t>ENERGY</t>
        </is>
      </c>
      <c r="B1467" s="2" t="inlineStr">
        <is>
          <t>COL</t>
        </is>
      </c>
      <c r="C1467" s="2" t="n">
        <v>2025</v>
      </c>
      <c r="D1467" s="2" t="inlineStr">
        <is>
          <t>United States</t>
        </is>
      </c>
      <c r="E1467" s="2" t="inlineStr">
        <is>
          <t>USA</t>
        </is>
      </c>
      <c r="F1467" s="2" t="inlineStr">
        <is>
          <t>Open Flare</t>
        </is>
      </c>
      <c r="G1467" s="2" t="n">
        <v>25</v>
      </c>
      <c r="H1467" s="2" t="n">
        <v>0.0009833732619882001</v>
      </c>
      <c r="I1467" s="2" t="n">
        <v>0.001101378053426784</v>
      </c>
      <c r="J1467" s="40" t="inlineStr">
        <is>
          <t>coal mining - methane destruction</t>
        </is>
      </c>
    </row>
    <row r="1468" ht="15.75" customHeight="1" s="120">
      <c r="A1468" s="2" t="inlineStr">
        <is>
          <t>ENERGY</t>
        </is>
      </c>
      <c r="B1468" s="2" t="inlineStr">
        <is>
          <t>COL</t>
        </is>
      </c>
      <c r="C1468" s="2" t="n">
        <v>2025</v>
      </c>
      <c r="D1468" s="2" t="inlineStr">
        <is>
          <t>United States</t>
        </is>
      </c>
      <c r="E1468" s="2" t="inlineStr">
        <is>
          <t>USA</t>
        </is>
      </c>
      <c r="F1468" s="2" t="inlineStr">
        <is>
          <t>Degasification for power generation</t>
        </is>
      </c>
      <c r="G1468" s="2" t="n">
        <v>26</v>
      </c>
      <c r="H1468" s="2" t="n">
        <v>0.0169567931443453</v>
      </c>
      <c r="I1468" s="2" t="n">
        <v>0.01899160832166674</v>
      </c>
      <c r="J1468" s="40" t="inlineStr">
        <is>
          <t>coal mining - methane capture</t>
        </is>
      </c>
    </row>
    <row r="1469" ht="15.75" customHeight="1" s="120">
      <c r="A1469" s="2" t="inlineStr">
        <is>
          <t>ENERGY</t>
        </is>
      </c>
      <c r="B1469" s="2" t="inlineStr">
        <is>
          <t>COL</t>
        </is>
      </c>
      <c r="C1469" s="2" t="n">
        <v>2025</v>
      </c>
      <c r="D1469" s="2" t="inlineStr">
        <is>
          <t>United States</t>
        </is>
      </c>
      <c r="E1469" s="2" t="inlineStr">
        <is>
          <t>USA</t>
        </is>
      </c>
      <c r="F1469" s="2" t="inlineStr">
        <is>
          <t>On-site use in mine bioler</t>
        </is>
      </c>
      <c r="G1469" s="2" t="n">
        <v>26</v>
      </c>
      <c r="H1469" s="2" t="n">
        <v>0.0009420440765098</v>
      </c>
      <c r="I1469" s="2" t="n">
        <v>0.001055089365690976</v>
      </c>
      <c r="J1469" s="40" t="inlineStr">
        <is>
          <t>coal mining - methane capture</t>
        </is>
      </c>
    </row>
    <row r="1470" ht="15.75" customHeight="1" s="120">
      <c r="A1470" s="2" t="inlineStr">
        <is>
          <t>ENERGY</t>
        </is>
      </c>
      <c r="B1470" s="2" t="inlineStr">
        <is>
          <t>COL</t>
        </is>
      </c>
      <c r="C1470" s="2" t="n">
        <v>2025</v>
      </c>
      <c r="D1470" s="2" t="inlineStr">
        <is>
          <t>United States</t>
        </is>
      </c>
      <c r="E1470" s="2" t="inlineStr">
        <is>
          <t>USA</t>
        </is>
      </c>
      <c r="F1470" s="2" t="inlineStr">
        <is>
          <t>Open Flare</t>
        </is>
      </c>
      <c r="G1470" s="2" t="n">
        <v>26</v>
      </c>
      <c r="H1470" s="2" t="n">
        <v>0.0009420440765098</v>
      </c>
      <c r="I1470" s="2" t="n">
        <v>0.001055089365690976</v>
      </c>
      <c r="J1470" s="40" t="inlineStr">
        <is>
          <t>coal mining - methane destruction</t>
        </is>
      </c>
    </row>
    <row r="1471" ht="15.75" customHeight="1" s="120">
      <c r="A1471" s="2" t="inlineStr">
        <is>
          <t>ENERGY</t>
        </is>
      </c>
      <c r="B1471" s="2" t="inlineStr">
        <is>
          <t>COL</t>
        </is>
      </c>
      <c r="C1471" s="2" t="n">
        <v>2025</v>
      </c>
      <c r="D1471" s="2" t="inlineStr">
        <is>
          <t>United States</t>
        </is>
      </c>
      <c r="E1471" s="2" t="inlineStr">
        <is>
          <t>USA</t>
        </is>
      </c>
      <c r="F1471" s="2" t="inlineStr">
        <is>
          <t>Open Flare</t>
        </is>
      </c>
      <c r="G1471" s="2" t="n">
        <v>27</v>
      </c>
      <c r="H1471" s="2" t="n">
        <v>0.0018020331044681</v>
      </c>
      <c r="I1471" s="2" t="n">
        <v>0.002018277077004272</v>
      </c>
      <c r="J1471" s="40" t="inlineStr">
        <is>
          <t>coal mining - methane destruction</t>
        </is>
      </c>
    </row>
    <row r="1472" ht="15.75" customHeight="1" s="120">
      <c r="A1472" s="2" t="inlineStr">
        <is>
          <t>ENERGY</t>
        </is>
      </c>
      <c r="B1472" s="2" t="inlineStr">
        <is>
          <t>COL</t>
        </is>
      </c>
      <c r="C1472" s="2" t="n">
        <v>2025</v>
      </c>
      <c r="D1472" s="2" t="inlineStr">
        <is>
          <t>United States</t>
        </is>
      </c>
      <c r="E1472" s="2" t="inlineStr">
        <is>
          <t>USA</t>
        </is>
      </c>
      <c r="F1472" s="2" t="inlineStr">
        <is>
          <t>Degasification for power generation</t>
        </is>
      </c>
      <c r="G1472" s="2" t="n">
        <v>27</v>
      </c>
      <c r="H1472" s="2" t="n">
        <v>0.0164480749517679</v>
      </c>
      <c r="I1472" s="2" t="n">
        <v>0.01842184394598005</v>
      </c>
      <c r="J1472" s="40" t="inlineStr">
        <is>
          <t>coal mining - methane capture</t>
        </is>
      </c>
    </row>
    <row r="1473" ht="15.75" customHeight="1" s="120">
      <c r="A1473" s="2" t="inlineStr">
        <is>
          <t>ENERGY</t>
        </is>
      </c>
      <c r="B1473" s="2" t="inlineStr">
        <is>
          <t>COL</t>
        </is>
      </c>
      <c r="C1473" s="2" t="n">
        <v>2025</v>
      </c>
      <c r="D1473" s="2" t="inlineStr">
        <is>
          <t>United States</t>
        </is>
      </c>
      <c r="E1473" s="2" t="inlineStr">
        <is>
          <t>USA</t>
        </is>
      </c>
      <c r="F1473" s="2" t="inlineStr">
        <is>
          <t>Degasification for power generation</t>
        </is>
      </c>
      <c r="G1473" s="2" t="n">
        <v>28</v>
      </c>
      <c r="H1473" s="2" t="n">
        <v>0.0159885212779045</v>
      </c>
      <c r="I1473" s="2" t="n">
        <v>0.01790714383125304</v>
      </c>
      <c r="J1473" s="40" t="inlineStr">
        <is>
          <t>coal mining - methane capture</t>
        </is>
      </c>
    </row>
    <row r="1474" ht="15.75" customHeight="1" s="120">
      <c r="A1474" s="2" t="inlineStr">
        <is>
          <t>ENERGY</t>
        </is>
      </c>
      <c r="B1474" s="2" t="inlineStr">
        <is>
          <t>COL</t>
        </is>
      </c>
      <c r="C1474" s="2" t="n">
        <v>2025</v>
      </c>
      <c r="D1474" s="2" t="inlineStr">
        <is>
          <t>United States</t>
        </is>
      </c>
      <c r="E1474" s="2" t="inlineStr">
        <is>
          <t>USA</t>
        </is>
      </c>
      <c r="F1474" s="2" t="inlineStr">
        <is>
          <t>On-site use in mine bioler</t>
        </is>
      </c>
      <c r="G1474" s="2" t="n">
        <v>28</v>
      </c>
      <c r="H1474" s="2" t="n">
        <v>0.0009137819288298</v>
      </c>
      <c r="I1474" s="2" t="n">
        <v>0.001023435760289376</v>
      </c>
      <c r="J1474" s="40" t="inlineStr">
        <is>
          <t>coal mining - methane capture</t>
        </is>
      </c>
    </row>
    <row r="1475" ht="15.75" customHeight="1" s="120">
      <c r="A1475" s="2" t="inlineStr">
        <is>
          <t>ENERGY</t>
        </is>
      </c>
      <c r="B1475" s="2" t="inlineStr">
        <is>
          <t>COL</t>
        </is>
      </c>
      <c r="C1475" s="2" t="n">
        <v>2025</v>
      </c>
      <c r="D1475" s="2" t="inlineStr">
        <is>
          <t>United States</t>
        </is>
      </c>
      <c r="E1475" s="2" t="inlineStr">
        <is>
          <t>USA</t>
        </is>
      </c>
      <c r="F1475" s="2" t="inlineStr">
        <is>
          <t>Open Flare</t>
        </is>
      </c>
      <c r="G1475" s="2" t="n">
        <v>28</v>
      </c>
      <c r="H1475" s="2" t="n">
        <v>0.0008691021357663</v>
      </c>
      <c r="I1475" s="2" t="n">
        <v>0.000973394392058256</v>
      </c>
      <c r="J1475" s="40" t="inlineStr">
        <is>
          <t>coal mining - methane destruction</t>
        </is>
      </c>
    </row>
    <row r="1476" ht="15.75" customHeight="1" s="120">
      <c r="A1476" s="2" t="inlineStr">
        <is>
          <t>ENERGY</t>
        </is>
      </c>
      <c r="B1476" s="2" t="inlineStr">
        <is>
          <t>COL</t>
        </is>
      </c>
      <c r="C1476" s="2" t="n">
        <v>2025</v>
      </c>
      <c r="D1476" s="2" t="inlineStr">
        <is>
          <t>United States</t>
        </is>
      </c>
      <c r="E1476" s="2" t="inlineStr">
        <is>
          <t>USA</t>
        </is>
      </c>
      <c r="F1476" s="2" t="inlineStr">
        <is>
          <t>Degasification for power generation</t>
        </is>
      </c>
      <c r="G1476" s="2" t="n">
        <v>29</v>
      </c>
      <c r="H1476" s="2" t="n">
        <v>0.0156438387930393</v>
      </c>
      <c r="I1476" s="2" t="n">
        <v>0.01752109944820402</v>
      </c>
      <c r="J1476" s="40" t="inlineStr">
        <is>
          <t>coal mining - methane capture</t>
        </is>
      </c>
    </row>
    <row r="1477" ht="15.75" customHeight="1" s="120">
      <c r="A1477" s="2" t="inlineStr">
        <is>
          <t>ENERGY</t>
        </is>
      </c>
      <c r="B1477" s="2" t="inlineStr">
        <is>
          <t>COL</t>
        </is>
      </c>
      <c r="C1477" s="2" t="n">
        <v>2025</v>
      </c>
      <c r="D1477" s="2" t="inlineStr">
        <is>
          <t>United States</t>
        </is>
      </c>
      <c r="E1477" s="2" t="inlineStr">
        <is>
          <t>USA</t>
        </is>
      </c>
      <c r="F1477" s="2" t="inlineStr">
        <is>
          <t>Open Flare</t>
        </is>
      </c>
      <c r="G1477" s="2" t="n">
        <v>29</v>
      </c>
      <c r="H1477" s="2" t="n">
        <v>0.0008417661883868</v>
      </c>
      <c r="I1477" s="2" t="n">
        <v>0.0009427781309932161</v>
      </c>
      <c r="J1477" s="40" t="inlineStr">
        <is>
          <t>coal mining - methane destruction</t>
        </is>
      </c>
    </row>
    <row r="1478" ht="15.75" customHeight="1" s="120">
      <c r="A1478" s="2" t="inlineStr">
        <is>
          <t>ENERGY</t>
        </is>
      </c>
      <c r="B1478" s="2" t="inlineStr">
        <is>
          <t>COL</t>
        </is>
      </c>
      <c r="C1478" s="2" t="n">
        <v>2025</v>
      </c>
      <c r="D1478" s="2" t="inlineStr">
        <is>
          <t>United States</t>
        </is>
      </c>
      <c r="E1478" s="2" t="inlineStr">
        <is>
          <t>USA</t>
        </is>
      </c>
      <c r="F1478" s="2" t="inlineStr">
        <is>
          <t>On-site use in mine bioler</t>
        </is>
      </c>
      <c r="G1478" s="2" t="n">
        <v>30</v>
      </c>
      <c r="H1478" s="2" t="n">
        <v>0.0008882511756383</v>
      </c>
      <c r="I1478" s="2" t="n">
        <v>0.0009948413167148961</v>
      </c>
      <c r="J1478" s="40" t="inlineStr">
        <is>
          <t>coal mining - methane capture</t>
        </is>
      </c>
    </row>
    <row r="1479" ht="15.75" customHeight="1" s="120">
      <c r="A1479" s="2" t="inlineStr">
        <is>
          <t>ENERGY</t>
        </is>
      </c>
      <c r="B1479" s="2" t="inlineStr">
        <is>
          <t>COL</t>
        </is>
      </c>
      <c r="C1479" s="2" t="n">
        <v>2025</v>
      </c>
      <c r="D1479" s="2" t="inlineStr">
        <is>
          <t>United States</t>
        </is>
      </c>
      <c r="E1479" s="2" t="inlineStr">
        <is>
          <t>USA</t>
        </is>
      </c>
      <c r="F1479" s="2" t="inlineStr">
        <is>
          <t>Degasification for power generation</t>
        </is>
      </c>
      <c r="G1479" s="2" t="n">
        <v>30</v>
      </c>
      <c r="H1479" s="2" t="n">
        <v>0.0151517912745476</v>
      </c>
      <c r="I1479" s="2" t="n">
        <v>0.01697000622749331</v>
      </c>
      <c r="J1479" s="40" t="inlineStr">
        <is>
          <t>coal mining - methane capture</t>
        </is>
      </c>
    </row>
    <row r="1480" ht="15.75" customHeight="1" s="120">
      <c r="A1480" s="2" t="inlineStr">
        <is>
          <t>ENERGY</t>
        </is>
      </c>
      <c r="B1480" s="2" t="inlineStr">
        <is>
          <t>COL</t>
        </is>
      </c>
      <c r="C1480" s="2" t="n">
        <v>2025</v>
      </c>
      <c r="D1480" s="2" t="inlineStr">
        <is>
          <t>United States</t>
        </is>
      </c>
      <c r="E1480" s="2" t="inlineStr">
        <is>
          <t>USA</t>
        </is>
      </c>
      <c r="F1480" s="2" t="inlineStr">
        <is>
          <t>Open Flare</t>
        </is>
      </c>
      <c r="G1480" s="2" t="n">
        <v>30</v>
      </c>
      <c r="H1480" s="2" t="n">
        <v>0.0016078342450783</v>
      </c>
      <c r="I1480" s="2" t="n">
        <v>0.001800774354487696</v>
      </c>
      <c r="J1480" s="40" t="inlineStr">
        <is>
          <t>coal mining - methane destruction</t>
        </is>
      </c>
    </row>
    <row r="1481" ht="15.75" customHeight="1" s="120">
      <c r="A1481" s="2" t="inlineStr">
        <is>
          <t>ENERGY</t>
        </is>
      </c>
      <c r="B1481" s="2" t="inlineStr">
        <is>
          <t>COL</t>
        </is>
      </c>
      <c r="C1481" s="2" t="n">
        <v>2025</v>
      </c>
      <c r="D1481" s="2" t="inlineStr">
        <is>
          <t>United States</t>
        </is>
      </c>
      <c r="E1481" s="2" t="inlineStr">
        <is>
          <t>USA</t>
        </is>
      </c>
      <c r="F1481" s="2" t="inlineStr">
        <is>
          <t>On-site use in mine bioler</t>
        </is>
      </c>
      <c r="G1481" s="2" t="n">
        <v>31</v>
      </c>
      <c r="H1481" s="2" t="n">
        <v>0.0008691021357663</v>
      </c>
      <c r="I1481" s="2" t="n">
        <v>0.000973394392058256</v>
      </c>
      <c r="J1481" s="40" t="inlineStr">
        <is>
          <t>coal mining - methane capture</t>
        </is>
      </c>
    </row>
    <row r="1482" ht="15.75" customHeight="1" s="120">
      <c r="A1482" s="2" t="inlineStr">
        <is>
          <t>ENERGY</t>
        </is>
      </c>
      <c r="B1482" s="2" t="inlineStr">
        <is>
          <t>COL</t>
        </is>
      </c>
      <c r="C1482" s="2" t="n">
        <v>2025</v>
      </c>
      <c r="D1482" s="2" t="inlineStr">
        <is>
          <t>United States</t>
        </is>
      </c>
      <c r="E1482" s="2" t="inlineStr">
        <is>
          <t>USA</t>
        </is>
      </c>
      <c r="F1482" s="2" t="inlineStr">
        <is>
          <t>Open Flare</t>
        </is>
      </c>
      <c r="G1482" s="2" t="n">
        <v>31</v>
      </c>
      <c r="H1482" s="2" t="n">
        <v>0.00157000485342</v>
      </c>
      <c r="I1482" s="2" t="n">
        <v>0.0017584054358304</v>
      </c>
      <c r="J1482" s="40" t="inlineStr">
        <is>
          <t>coal mining - methane destruction</t>
        </is>
      </c>
    </row>
    <row r="1483" ht="15.75" customHeight="1" s="120">
      <c r="A1483" s="2" t="inlineStr">
        <is>
          <t>ENERGY</t>
        </is>
      </c>
      <c r="B1483" s="2" t="inlineStr">
        <is>
          <t>COL</t>
        </is>
      </c>
      <c r="C1483" s="2" t="n">
        <v>2025</v>
      </c>
      <c r="D1483" s="2" t="inlineStr">
        <is>
          <t>United States</t>
        </is>
      </c>
      <c r="E1483" s="2" t="inlineStr">
        <is>
          <t>USA</t>
        </is>
      </c>
      <c r="F1483" s="2" t="inlineStr">
        <is>
          <t>Open Flare</t>
        </is>
      </c>
      <c r="G1483" s="2" t="n">
        <v>32</v>
      </c>
      <c r="H1483" s="2" t="n">
        <v>0.0007590565364808</v>
      </c>
      <c r="I1483" s="2" t="n">
        <v>0.0008501433208584962</v>
      </c>
      <c r="J1483" s="40" t="inlineStr">
        <is>
          <t>coal mining - methane destruction</t>
        </is>
      </c>
    </row>
    <row r="1484" ht="15.75" customHeight="1" s="120">
      <c r="A1484" s="2" t="inlineStr">
        <is>
          <t>ENERGY</t>
        </is>
      </c>
      <c r="B1484" s="2" t="inlineStr">
        <is>
          <t>COL</t>
        </is>
      </c>
      <c r="C1484" s="2" t="n">
        <v>2025</v>
      </c>
      <c r="D1484" s="2" t="inlineStr">
        <is>
          <t>United States</t>
        </is>
      </c>
      <c r="E1484" s="2" t="inlineStr">
        <is>
          <t>USA</t>
        </is>
      </c>
      <c r="F1484" s="2" t="inlineStr">
        <is>
          <t>Degasification for power generation</t>
        </is>
      </c>
      <c r="G1484" s="2" t="n">
        <v>32</v>
      </c>
      <c r="H1484" s="2" t="n">
        <v>0.0289410166442394</v>
      </c>
      <c r="I1484" s="2" t="n">
        <v>0.03241393864154813</v>
      </c>
      <c r="J1484" s="40" t="inlineStr">
        <is>
          <t>coal mining - methane capture</t>
        </is>
      </c>
    </row>
    <row r="1485" ht="15.75" customHeight="1" s="120">
      <c r="A1485" s="2" t="inlineStr">
        <is>
          <t>ENERGY</t>
        </is>
      </c>
      <c r="B1485" s="2" t="inlineStr">
        <is>
          <t>COL</t>
        </is>
      </c>
      <c r="C1485" s="2" t="n">
        <v>2025</v>
      </c>
      <c r="D1485" s="2" t="inlineStr">
        <is>
          <t>United States</t>
        </is>
      </c>
      <c r="E1485" s="2" t="inlineStr">
        <is>
          <t>USA</t>
        </is>
      </c>
      <c r="F1485" s="2" t="inlineStr">
        <is>
          <t>Degasification for power generation</t>
        </is>
      </c>
      <c r="G1485" s="2" t="n">
        <v>33</v>
      </c>
      <c r="H1485" s="2" t="n">
        <v>0.0282600875943899</v>
      </c>
      <c r="I1485" s="2" t="n">
        <v>0.03165129810571669</v>
      </c>
      <c r="J1485" s="40" t="inlineStr">
        <is>
          <t>coal mining - methane capture</t>
        </is>
      </c>
    </row>
    <row r="1486" ht="15.75" customHeight="1" s="120">
      <c r="A1486" s="2" t="inlineStr">
        <is>
          <t>ENERGY</t>
        </is>
      </c>
      <c r="B1486" s="2" t="inlineStr">
        <is>
          <t>COL</t>
        </is>
      </c>
      <c r="C1486" s="2" t="n">
        <v>2025</v>
      </c>
      <c r="D1486" s="2" t="inlineStr">
        <is>
          <t>United States</t>
        </is>
      </c>
      <c r="E1486" s="2" t="inlineStr">
        <is>
          <t>USA</t>
        </is>
      </c>
      <c r="F1486" s="2" t="inlineStr">
        <is>
          <t>On-site use in mine bioler</t>
        </is>
      </c>
      <c r="G1486" s="2" t="n">
        <v>33</v>
      </c>
      <c r="H1486" s="2" t="n">
        <v>0.0008417661883868</v>
      </c>
      <c r="I1486" s="2" t="n">
        <v>0.0009427781309932161</v>
      </c>
      <c r="J1486" s="40" t="inlineStr">
        <is>
          <t>coal mining - methane capture</t>
        </is>
      </c>
    </row>
    <row r="1487" ht="15.75" customHeight="1" s="120">
      <c r="A1487" s="2" t="inlineStr">
        <is>
          <t>ENERGY</t>
        </is>
      </c>
      <c r="B1487" s="2" t="inlineStr">
        <is>
          <t>COL</t>
        </is>
      </c>
      <c r="C1487" s="2" t="n">
        <v>2025</v>
      </c>
      <c r="D1487" s="2" t="inlineStr">
        <is>
          <t>United States</t>
        </is>
      </c>
      <c r="E1487" s="2" t="inlineStr">
        <is>
          <t>USA</t>
        </is>
      </c>
      <c r="F1487" s="2" t="inlineStr">
        <is>
          <t>Degasification for power generation</t>
        </is>
      </c>
      <c r="G1487" s="2" t="n">
        <v>34</v>
      </c>
      <c r="H1487" s="2" t="n">
        <v>0.0136630181223154</v>
      </c>
      <c r="I1487" s="2" t="n">
        <v>0.01530258029699325</v>
      </c>
      <c r="J1487" s="40" t="inlineStr">
        <is>
          <t>coal mining - methane capture</t>
        </is>
      </c>
    </row>
    <row r="1488" ht="15.75" customHeight="1" s="120">
      <c r="A1488" s="2" t="inlineStr">
        <is>
          <t>ENERGY</t>
        </is>
      </c>
      <c r="B1488" s="2" t="inlineStr">
        <is>
          <t>COL</t>
        </is>
      </c>
      <c r="C1488" s="2" t="n">
        <v>2025</v>
      </c>
      <c r="D1488" s="2" t="inlineStr">
        <is>
          <t>United States</t>
        </is>
      </c>
      <c r="E1488" s="2" t="inlineStr">
        <is>
          <t>USA</t>
        </is>
      </c>
      <c r="F1488" s="2" t="inlineStr">
        <is>
          <t>On-site use in mine bioler</t>
        </is>
      </c>
      <c r="G1488" s="2" t="n">
        <v>35</v>
      </c>
      <c r="H1488" s="2" t="n">
        <v>0.0008099842234515</v>
      </c>
      <c r="I1488" s="2" t="n">
        <v>0.00090718233026568</v>
      </c>
      <c r="J1488" s="40" t="inlineStr">
        <is>
          <t>coal mining - methane capture</t>
        </is>
      </c>
    </row>
    <row r="1489" ht="15.75" customHeight="1" s="120">
      <c r="A1489" s="2" t="inlineStr">
        <is>
          <t>ENERGY</t>
        </is>
      </c>
      <c r="B1489" s="2" t="inlineStr">
        <is>
          <t>COL</t>
        </is>
      </c>
      <c r="C1489" s="2" t="n">
        <v>2025</v>
      </c>
      <c r="D1489" s="2" t="inlineStr">
        <is>
          <t>United States</t>
        </is>
      </c>
      <c r="E1489" s="2" t="inlineStr">
        <is>
          <t>USA</t>
        </is>
      </c>
      <c r="F1489" s="2" t="inlineStr">
        <is>
          <t>On-site use in coal drying</t>
        </is>
      </c>
      <c r="G1489" s="2" t="n">
        <v>35</v>
      </c>
      <c r="H1489" s="2" t="n">
        <v>0.0008099842234515</v>
      </c>
      <c r="I1489" s="2" t="n">
        <v>0.00090718233026568</v>
      </c>
      <c r="J1489" s="40" t="inlineStr">
        <is>
          <t>coal mining - methane capture</t>
        </is>
      </c>
    </row>
    <row r="1490" ht="15.75" customHeight="1" s="120">
      <c r="A1490" s="2" t="inlineStr">
        <is>
          <t>ENERGY</t>
        </is>
      </c>
      <c r="B1490" s="2" t="inlineStr">
        <is>
          <t>COL</t>
        </is>
      </c>
      <c r="C1490" s="2" t="n">
        <v>2025</v>
      </c>
      <c r="D1490" s="2" t="inlineStr">
        <is>
          <t>United States</t>
        </is>
      </c>
      <c r="E1490" s="2" t="inlineStr">
        <is>
          <t>USA</t>
        </is>
      </c>
      <c r="F1490" s="2" t="inlineStr">
        <is>
          <t>On-site use in mine bioler</t>
        </is>
      </c>
      <c r="G1490" s="2" t="n">
        <v>36</v>
      </c>
      <c r="H1490" s="2" t="n">
        <v>0.0015914325485937</v>
      </c>
      <c r="I1490" s="2" t="n">
        <v>0.001782404454424944</v>
      </c>
      <c r="J1490" s="40" t="inlineStr">
        <is>
          <t>coal mining - methane capture</t>
        </is>
      </c>
    </row>
    <row r="1491" ht="15.75" customHeight="1" s="120">
      <c r="A1491" s="2" t="inlineStr">
        <is>
          <t>ENERGY</t>
        </is>
      </c>
      <c r="B1491" s="2" t="inlineStr">
        <is>
          <t>COL</t>
        </is>
      </c>
      <c r="C1491" s="2" t="n">
        <v>2025</v>
      </c>
      <c r="D1491" s="2" t="inlineStr">
        <is>
          <t>United States</t>
        </is>
      </c>
      <c r="E1491" s="2" t="inlineStr">
        <is>
          <t>USA</t>
        </is>
      </c>
      <c r="F1491" s="2" t="inlineStr">
        <is>
          <t>Open Flare</t>
        </is>
      </c>
      <c r="G1491" s="2" t="n">
        <v>36</v>
      </c>
      <c r="H1491" s="2" t="n">
        <v>0.0006613684236072</v>
      </c>
      <c r="I1491" s="2" t="n">
        <v>0.000740732634440064</v>
      </c>
      <c r="J1491" s="40" t="inlineStr">
        <is>
          <t>coal mining - methane destruction</t>
        </is>
      </c>
    </row>
    <row r="1492" ht="15.75" customHeight="1" s="120">
      <c r="A1492" s="2" t="inlineStr">
        <is>
          <t>ENERGY</t>
        </is>
      </c>
      <c r="B1492" s="2" t="inlineStr">
        <is>
          <t>COL</t>
        </is>
      </c>
      <c r="C1492" s="2" t="n">
        <v>2025</v>
      </c>
      <c r="D1492" s="2" t="inlineStr">
        <is>
          <t>United States</t>
        </is>
      </c>
      <c r="E1492" s="2" t="inlineStr">
        <is>
          <t>USA</t>
        </is>
      </c>
      <c r="F1492" s="2" t="inlineStr">
        <is>
          <t>On-site use in coal drying</t>
        </is>
      </c>
      <c r="G1492" s="2" t="n">
        <v>36</v>
      </c>
      <c r="H1492" s="2" t="n">
        <v>0.0015914325485937</v>
      </c>
      <c r="I1492" s="2" t="n">
        <v>0.001782404454424944</v>
      </c>
      <c r="J1492" s="40" t="inlineStr">
        <is>
          <t>coal mining - methane capture</t>
        </is>
      </c>
    </row>
    <row r="1493" ht="15.75" customHeight="1" s="120">
      <c r="A1493" s="2" t="inlineStr">
        <is>
          <t>ENERGY</t>
        </is>
      </c>
      <c r="B1493" s="2" t="inlineStr">
        <is>
          <t>COL</t>
        </is>
      </c>
      <c r="C1493" s="2" t="n">
        <v>2025</v>
      </c>
      <c r="D1493" s="2" t="inlineStr">
        <is>
          <t>United States</t>
        </is>
      </c>
      <c r="E1493" s="2" t="inlineStr">
        <is>
          <t>USA</t>
        </is>
      </c>
      <c r="F1493" s="2" t="inlineStr">
        <is>
          <t>Open Flare</t>
        </is>
      </c>
      <c r="G1493" s="2" t="n">
        <v>37</v>
      </c>
      <c r="H1493" s="2" t="n">
        <v>0.0006534968852066</v>
      </c>
      <c r="I1493" s="2" t="n">
        <v>0.0007319165114313921</v>
      </c>
      <c r="J1493" s="40" t="inlineStr">
        <is>
          <t>coal mining - methane destruction</t>
        </is>
      </c>
    </row>
    <row r="1494" ht="15.75" customHeight="1" s="120">
      <c r="A1494" s="2" t="inlineStr">
        <is>
          <t>ENERGY</t>
        </is>
      </c>
      <c r="B1494" s="2" t="inlineStr">
        <is>
          <t>COL</t>
        </is>
      </c>
      <c r="C1494" s="2" t="n">
        <v>2025</v>
      </c>
      <c r="D1494" s="2" t="inlineStr">
        <is>
          <t>United States</t>
        </is>
      </c>
      <c r="E1494" s="2" t="inlineStr">
        <is>
          <t>USA</t>
        </is>
      </c>
      <c r="F1494" s="2" t="inlineStr">
        <is>
          <t>On-site use in coal drying</t>
        </is>
      </c>
      <c r="G1494" s="2" t="n">
        <v>37</v>
      </c>
      <c r="H1494" s="2" t="n">
        <v>0.000776422326453</v>
      </c>
      <c r="I1494" s="2" t="n">
        <v>0.00086959300562736</v>
      </c>
      <c r="J1494" s="40" t="inlineStr">
        <is>
          <t>coal mining - methane capture</t>
        </is>
      </c>
    </row>
    <row r="1495" ht="15.75" customHeight="1" s="120">
      <c r="A1495" s="2" t="inlineStr">
        <is>
          <t>ENERGY</t>
        </is>
      </c>
      <c r="B1495" s="2" t="inlineStr">
        <is>
          <t>COL</t>
        </is>
      </c>
      <c r="C1495" s="2" t="n">
        <v>2025</v>
      </c>
      <c r="D1495" s="2" t="inlineStr">
        <is>
          <t>United States</t>
        </is>
      </c>
      <c r="E1495" s="2" t="inlineStr">
        <is>
          <t>USA</t>
        </is>
      </c>
      <c r="F1495" s="2" t="inlineStr">
        <is>
          <t>On-site use in mine bioler</t>
        </is>
      </c>
      <c r="G1495" s="2" t="n">
        <v>37</v>
      </c>
      <c r="H1495" s="2" t="n">
        <v>0.000776422326453</v>
      </c>
      <c r="I1495" s="2" t="n">
        <v>0.00086959300562736</v>
      </c>
      <c r="J1495" s="40" t="inlineStr">
        <is>
          <t>coal mining - methane capture</t>
        </is>
      </c>
    </row>
    <row r="1496" ht="15.75" customHeight="1" s="120">
      <c r="A1496" s="2" t="inlineStr">
        <is>
          <t>ENERGY</t>
        </is>
      </c>
      <c r="B1496" s="2" t="inlineStr">
        <is>
          <t>COL</t>
        </is>
      </c>
      <c r="C1496" s="2" t="n">
        <v>2025</v>
      </c>
      <c r="D1496" s="2" t="inlineStr">
        <is>
          <t>United States</t>
        </is>
      </c>
      <c r="E1496" s="2" t="inlineStr">
        <is>
          <t>USA</t>
        </is>
      </c>
      <c r="F1496" s="2" t="inlineStr">
        <is>
          <t>On-site use in coal drying</t>
        </is>
      </c>
      <c r="G1496" s="2" t="n">
        <v>38</v>
      </c>
      <c r="H1496" s="2" t="n">
        <v>0.0007590565364808</v>
      </c>
      <c r="I1496" s="2" t="n">
        <v>0.0008501433208584962</v>
      </c>
      <c r="J1496" s="40" t="inlineStr">
        <is>
          <t>coal mining - methane capture</t>
        </is>
      </c>
    </row>
    <row r="1497" ht="15.75" customHeight="1" s="120">
      <c r="A1497" s="2" t="inlineStr">
        <is>
          <t>ENERGY</t>
        </is>
      </c>
      <c r="B1497" s="2" t="inlineStr">
        <is>
          <t>COL</t>
        </is>
      </c>
      <c r="C1497" s="2" t="n">
        <v>2025</v>
      </c>
      <c r="D1497" s="2" t="inlineStr">
        <is>
          <t>United States</t>
        </is>
      </c>
      <c r="E1497" s="2" t="inlineStr">
        <is>
          <t>USA</t>
        </is>
      </c>
      <c r="F1497" s="2" t="inlineStr">
        <is>
          <t>On-site use in mine bioler</t>
        </is>
      </c>
      <c r="G1497" s="2" t="n">
        <v>38</v>
      </c>
      <c r="H1497" s="2" t="n">
        <v>0.0007590565364808</v>
      </c>
      <c r="I1497" s="2" t="n">
        <v>0.0008501433208584962</v>
      </c>
      <c r="J1497" s="40" t="inlineStr">
        <is>
          <t>coal mining - methane capture</t>
        </is>
      </c>
    </row>
    <row r="1498" ht="15.75" customHeight="1" s="120">
      <c r="A1498" s="2" t="inlineStr">
        <is>
          <t>ENERGY</t>
        </is>
      </c>
      <c r="B1498" s="2" t="inlineStr">
        <is>
          <t>COL</t>
        </is>
      </c>
      <c r="C1498" s="2" t="n">
        <v>2025</v>
      </c>
      <c r="D1498" s="2" t="inlineStr">
        <is>
          <t>United States</t>
        </is>
      </c>
      <c r="E1498" s="2" t="inlineStr">
        <is>
          <t>USA</t>
        </is>
      </c>
      <c r="F1498" s="2" t="inlineStr">
        <is>
          <t>Open Flare</t>
        </is>
      </c>
      <c r="G1498" s="2" t="n">
        <v>39</v>
      </c>
      <c r="H1498" s="2" t="n">
        <v>0.0006141953053884</v>
      </c>
      <c r="I1498" s="2" t="n">
        <v>0.000687898742035008</v>
      </c>
      <c r="J1498" s="40" t="inlineStr">
        <is>
          <t>coal mining - methane destruction</t>
        </is>
      </c>
    </row>
    <row r="1499" ht="15.75" customHeight="1" s="120">
      <c r="A1499" s="2" t="inlineStr">
        <is>
          <t>ENERGY</t>
        </is>
      </c>
      <c r="B1499" s="2" t="inlineStr">
        <is>
          <t>COL</t>
        </is>
      </c>
      <c r="C1499" s="2" t="n">
        <v>2025</v>
      </c>
      <c r="D1499" s="2" t="inlineStr">
        <is>
          <t>United States</t>
        </is>
      </c>
      <c r="E1499" s="2" t="inlineStr">
        <is>
          <t>USA</t>
        </is>
      </c>
      <c r="F1499" s="2" t="inlineStr">
        <is>
          <t>Open Flare</t>
        </is>
      </c>
      <c r="G1499" s="2" t="n">
        <v>40</v>
      </c>
      <c r="H1499" s="2" t="n">
        <v>0.0006031572702341</v>
      </c>
      <c r="I1499" s="2" t="n">
        <v>0.000675536142662192</v>
      </c>
      <c r="J1499" s="40" t="inlineStr">
        <is>
          <t>coal mining - methane destruction</t>
        </is>
      </c>
    </row>
    <row r="1500" ht="15.75" customHeight="1" s="120">
      <c r="A1500" s="2" t="inlineStr">
        <is>
          <t>ENERGY</t>
        </is>
      </c>
      <c r="B1500" s="2" t="inlineStr">
        <is>
          <t>COL</t>
        </is>
      </c>
      <c r="C1500" s="2" t="n">
        <v>2025</v>
      </c>
      <c r="D1500" s="2" t="inlineStr">
        <is>
          <t>United States</t>
        </is>
      </c>
      <c r="E1500" s="2" t="inlineStr">
        <is>
          <t>USA</t>
        </is>
      </c>
      <c r="F1500" s="2" t="inlineStr">
        <is>
          <t>Degasification for power generation</t>
        </is>
      </c>
      <c r="G1500" s="2" t="n">
        <v>41</v>
      </c>
      <c r="H1500" s="2" t="n">
        <v>0.0236675757914782</v>
      </c>
      <c r="I1500" s="2" t="n">
        <v>0.02650768488645559</v>
      </c>
      <c r="J1500" s="40" t="inlineStr">
        <is>
          <t>coal mining - methane capture</t>
        </is>
      </c>
    </row>
    <row r="1501" ht="15.75" customHeight="1" s="120">
      <c r="A1501" s="2" t="inlineStr">
        <is>
          <t>ENERGY</t>
        </is>
      </c>
      <c r="B1501" s="2" t="inlineStr">
        <is>
          <t>COL</t>
        </is>
      </c>
      <c r="C1501" s="2" t="n">
        <v>2025</v>
      </c>
      <c r="D1501" s="2" t="inlineStr">
        <is>
          <t>United States</t>
        </is>
      </c>
      <c r="E1501" s="2" t="inlineStr">
        <is>
          <t>USA</t>
        </is>
      </c>
      <c r="F1501" s="2" t="inlineStr">
        <is>
          <t>Open Flare</t>
        </is>
      </c>
      <c r="G1501" s="2" t="n">
        <v>43</v>
      </c>
      <c r="H1501" s="2" t="n">
        <v>0.0011276704026386</v>
      </c>
      <c r="I1501" s="2" t="n">
        <v>0.001262990850955232</v>
      </c>
      <c r="J1501" s="40" t="inlineStr">
        <is>
          <t>coal mining - methane destruction</t>
        </is>
      </c>
    </row>
    <row r="1502" ht="15.75" customHeight="1" s="120">
      <c r="A1502" s="2" t="inlineStr">
        <is>
          <t>ENERGY</t>
        </is>
      </c>
      <c r="B1502" s="2" t="inlineStr">
        <is>
          <t>COL</t>
        </is>
      </c>
      <c r="C1502" s="2" t="n">
        <v>2025</v>
      </c>
      <c r="D1502" s="2" t="inlineStr">
        <is>
          <t>United States</t>
        </is>
      </c>
      <c r="E1502" s="2" t="inlineStr">
        <is>
          <t>USA</t>
        </is>
      </c>
      <c r="F1502" s="2" t="inlineStr">
        <is>
          <t>On-site use in coal drying</t>
        </is>
      </c>
      <c r="G1502" s="2" t="n">
        <v>44</v>
      </c>
      <c r="H1502" s="2" t="n">
        <v>0.0006613684236072</v>
      </c>
      <c r="I1502" s="2" t="n">
        <v>0.000740732634440064</v>
      </c>
      <c r="J1502" s="40" t="inlineStr">
        <is>
          <t>coal mining - methane capture</t>
        </is>
      </c>
    </row>
    <row r="1503" ht="15.75" customHeight="1" s="120">
      <c r="A1503" s="2" t="inlineStr">
        <is>
          <t>ENERGY</t>
        </is>
      </c>
      <c r="B1503" s="2" t="inlineStr">
        <is>
          <t>COL</t>
        </is>
      </c>
      <c r="C1503" s="2" t="n">
        <v>2025</v>
      </c>
      <c r="D1503" s="2" t="inlineStr">
        <is>
          <t>United States</t>
        </is>
      </c>
      <c r="E1503" s="2" t="inlineStr">
        <is>
          <t>USA</t>
        </is>
      </c>
      <c r="F1503" s="2" t="inlineStr">
        <is>
          <t>On-site use in mine bioler</t>
        </is>
      </c>
      <c r="G1503" s="2" t="n">
        <v>44</v>
      </c>
      <c r="H1503" s="2" t="n">
        <v>0.0006613684236072</v>
      </c>
      <c r="I1503" s="2" t="n">
        <v>0.000740732634440064</v>
      </c>
      <c r="J1503" s="40" t="inlineStr">
        <is>
          <t>coal mining - methane capture</t>
        </is>
      </c>
    </row>
    <row r="1504" ht="15.75" customHeight="1" s="120">
      <c r="A1504" s="2" t="inlineStr">
        <is>
          <t>ENERGY</t>
        </is>
      </c>
      <c r="B1504" s="2" t="inlineStr">
        <is>
          <t>COL</t>
        </is>
      </c>
      <c r="C1504" s="2" t="n">
        <v>2025</v>
      </c>
      <c r="D1504" s="2" t="inlineStr">
        <is>
          <t>United States</t>
        </is>
      </c>
      <c r="E1504" s="2" t="inlineStr">
        <is>
          <t>USA</t>
        </is>
      </c>
      <c r="F1504" s="2" t="inlineStr">
        <is>
          <t>On-site use in coal drying</t>
        </is>
      </c>
      <c r="G1504" s="2" t="n">
        <v>45</v>
      </c>
      <c r="H1504" s="2" t="n">
        <v>0.0006534968852066</v>
      </c>
      <c r="I1504" s="2" t="n">
        <v>0.0007319165114313921</v>
      </c>
      <c r="J1504" s="40" t="inlineStr">
        <is>
          <t>coal mining - methane capture</t>
        </is>
      </c>
    </row>
    <row r="1505" ht="15.75" customHeight="1" s="120">
      <c r="A1505" s="2" t="inlineStr">
        <is>
          <t>ENERGY</t>
        </is>
      </c>
      <c r="B1505" s="2" t="inlineStr">
        <is>
          <t>COL</t>
        </is>
      </c>
      <c r="C1505" s="2" t="n">
        <v>2025</v>
      </c>
      <c r="D1505" s="2" t="inlineStr">
        <is>
          <t>United States</t>
        </is>
      </c>
      <c r="E1505" s="2" t="inlineStr">
        <is>
          <t>USA</t>
        </is>
      </c>
      <c r="F1505" s="2" t="inlineStr">
        <is>
          <t>Degasification for power generation</t>
        </is>
      </c>
      <c r="G1505" s="2" t="n">
        <v>45</v>
      </c>
      <c r="H1505" s="2" t="n">
        <v>0.0110555151477456</v>
      </c>
      <c r="I1505" s="2" t="n">
        <v>0.01238217696547507</v>
      </c>
      <c r="J1505" s="40" t="inlineStr">
        <is>
          <t>coal mining - methane capture</t>
        </is>
      </c>
    </row>
    <row r="1506" ht="15.75" customHeight="1" s="120">
      <c r="A1506" s="2" t="inlineStr">
        <is>
          <t>ENERGY</t>
        </is>
      </c>
      <c r="B1506" s="2" t="inlineStr">
        <is>
          <t>COL</t>
        </is>
      </c>
      <c r="C1506" s="2" t="n">
        <v>2025</v>
      </c>
      <c r="D1506" s="2" t="inlineStr">
        <is>
          <t>United States</t>
        </is>
      </c>
      <c r="E1506" s="2" t="inlineStr">
        <is>
          <t>USA</t>
        </is>
      </c>
      <c r="F1506" s="2" t="inlineStr">
        <is>
          <t>Open Flare</t>
        </is>
      </c>
      <c r="G1506" s="2" t="n">
        <v>45</v>
      </c>
      <c r="H1506" s="2" t="n">
        <v>0.0005308123072609</v>
      </c>
      <c r="I1506" s="2" t="n">
        <v>0.0005945097841322081</v>
      </c>
      <c r="J1506" s="40" t="inlineStr">
        <is>
          <t>coal mining - methane destruction</t>
        </is>
      </c>
    </row>
    <row r="1507" ht="15.75" customHeight="1" s="120">
      <c r="A1507" s="2" t="inlineStr">
        <is>
          <t>ENERGY</t>
        </is>
      </c>
      <c r="B1507" s="2" t="inlineStr">
        <is>
          <t>COL</t>
        </is>
      </c>
      <c r="C1507" s="2" t="n">
        <v>2025</v>
      </c>
      <c r="D1507" s="2" t="inlineStr">
        <is>
          <t>United States</t>
        </is>
      </c>
      <c r="E1507" s="2" t="inlineStr">
        <is>
          <t>USA</t>
        </is>
      </c>
      <c r="F1507" s="2" t="inlineStr">
        <is>
          <t>On-site use in mine bioler</t>
        </is>
      </c>
      <c r="G1507" s="2" t="n">
        <v>45</v>
      </c>
      <c r="H1507" s="2" t="n">
        <v>0.0006534968852066</v>
      </c>
      <c r="I1507" s="2" t="n">
        <v>0.0007319165114313921</v>
      </c>
      <c r="J1507" s="40" t="inlineStr">
        <is>
          <t>coal mining - methane capture</t>
        </is>
      </c>
    </row>
    <row r="1508" ht="15.75" customHeight="1" s="120">
      <c r="A1508" s="2" t="inlineStr">
        <is>
          <t>ENERGY</t>
        </is>
      </c>
      <c r="B1508" s="2" t="inlineStr">
        <is>
          <t>COL</t>
        </is>
      </c>
      <c r="C1508" s="2" t="n">
        <v>2025</v>
      </c>
      <c r="D1508" s="2" t="inlineStr">
        <is>
          <t>United States</t>
        </is>
      </c>
      <c r="E1508" s="2" t="inlineStr">
        <is>
          <t>USA</t>
        </is>
      </c>
      <c r="F1508" s="2" t="inlineStr">
        <is>
          <t>Degasification for power generation</t>
        </is>
      </c>
      <c r="G1508" s="2" t="n">
        <v>46</v>
      </c>
      <c r="H1508" s="2" t="n">
        <v>0.0108568305149674</v>
      </c>
      <c r="I1508" s="2" t="n">
        <v>0.01215965017676349</v>
      </c>
      <c r="J1508" s="40" t="inlineStr">
        <is>
          <t>coal mining - methane capture</t>
        </is>
      </c>
    </row>
    <row r="1509" ht="15.75" customHeight="1" s="120">
      <c r="A1509" s="2" t="inlineStr">
        <is>
          <t>ENERGY</t>
        </is>
      </c>
      <c r="B1509" s="2" t="inlineStr">
        <is>
          <t>COL</t>
        </is>
      </c>
      <c r="C1509" s="2" t="n">
        <v>2025</v>
      </c>
      <c r="D1509" s="2" t="inlineStr">
        <is>
          <t>United States</t>
        </is>
      </c>
      <c r="E1509" s="2" t="inlineStr">
        <is>
          <t>USA</t>
        </is>
      </c>
      <c r="F1509" s="2" t="inlineStr">
        <is>
          <t>Open Flare</t>
        </is>
      </c>
      <c r="G1509" s="2" t="n">
        <v>48</v>
      </c>
      <c r="H1509" s="2" t="n">
        <v>0.0005030167521909</v>
      </c>
      <c r="I1509" s="2" t="n">
        <v>0.000563378762453808</v>
      </c>
      <c r="J1509" s="40" t="inlineStr">
        <is>
          <t>coal mining - methane destruction</t>
        </is>
      </c>
    </row>
    <row r="1510" ht="15.75" customHeight="1" s="120">
      <c r="A1510" s="2" t="inlineStr">
        <is>
          <t>ENERGY</t>
        </is>
      </c>
      <c r="B1510" s="2" t="inlineStr">
        <is>
          <t>COL</t>
        </is>
      </c>
      <c r="C1510" s="2" t="n">
        <v>2025</v>
      </c>
      <c r="D1510" s="2" t="inlineStr">
        <is>
          <t>United States</t>
        </is>
      </c>
      <c r="E1510" s="2" t="inlineStr">
        <is>
          <t>USA</t>
        </is>
      </c>
      <c r="F1510" s="2" t="inlineStr">
        <is>
          <t>On-site use in mine bioler</t>
        </is>
      </c>
      <c r="G1510" s="2" t="n">
        <v>48</v>
      </c>
      <c r="H1510" s="2" t="n">
        <v>0.0006141953053884</v>
      </c>
      <c r="I1510" s="2" t="n">
        <v>0.000687898742035008</v>
      </c>
      <c r="J1510" s="40" t="inlineStr">
        <is>
          <t>coal mining - methane capture</t>
        </is>
      </c>
    </row>
    <row r="1511" ht="15.75" customHeight="1" s="120">
      <c r="A1511" s="2" t="inlineStr">
        <is>
          <t>ENERGY</t>
        </is>
      </c>
      <c r="B1511" s="2" t="inlineStr">
        <is>
          <t>COL</t>
        </is>
      </c>
      <c r="C1511" s="2" t="n">
        <v>2025</v>
      </c>
      <c r="D1511" s="2" t="inlineStr">
        <is>
          <t>United States</t>
        </is>
      </c>
      <c r="E1511" s="2" t="inlineStr">
        <is>
          <t>USA</t>
        </is>
      </c>
      <c r="F1511" s="2" t="inlineStr">
        <is>
          <t>On-site use in coal drying</t>
        </is>
      </c>
      <c r="G1511" s="2" t="n">
        <v>48</v>
      </c>
      <c r="H1511" s="2" t="n">
        <v>0.0006141953053884</v>
      </c>
      <c r="I1511" s="2" t="n">
        <v>0.000687898742035008</v>
      </c>
      <c r="J1511" s="40" t="inlineStr">
        <is>
          <t>coal mining - methane capture</t>
        </is>
      </c>
    </row>
    <row r="1512" ht="15.75" customHeight="1" s="120">
      <c r="A1512" s="2" t="inlineStr">
        <is>
          <t>ENERGY</t>
        </is>
      </c>
      <c r="B1512" s="2" t="inlineStr">
        <is>
          <t>COL</t>
        </is>
      </c>
      <c r="C1512" s="2" t="n">
        <v>2025</v>
      </c>
      <c r="D1512" s="2" t="inlineStr">
        <is>
          <t>United States</t>
        </is>
      </c>
      <c r="E1512" s="2" t="inlineStr">
        <is>
          <t>USA</t>
        </is>
      </c>
      <c r="F1512" s="2" t="inlineStr">
        <is>
          <t>Degasification for power generation</t>
        </is>
      </c>
      <c r="G1512" s="2" t="n">
        <v>49</v>
      </c>
      <c r="H1512" s="2" t="n">
        <v>0.0101637672632933</v>
      </c>
      <c r="I1512" s="2" t="n">
        <v>0.0113834193348885</v>
      </c>
      <c r="J1512" s="40" t="inlineStr">
        <is>
          <t>coal mining - methane capture</t>
        </is>
      </c>
    </row>
    <row r="1513" ht="15.75" customHeight="1" s="120">
      <c r="A1513" s="2" t="inlineStr">
        <is>
          <t>ENERGY</t>
        </is>
      </c>
      <c r="B1513" s="2" t="inlineStr">
        <is>
          <t>COL</t>
        </is>
      </c>
      <c r="C1513" s="2" t="n">
        <v>2025</v>
      </c>
      <c r="D1513" s="2" t="inlineStr">
        <is>
          <t>United States</t>
        </is>
      </c>
      <c r="E1513" s="2" t="inlineStr">
        <is>
          <t>USA</t>
        </is>
      </c>
      <c r="F1513" s="2" t="inlineStr">
        <is>
          <t>On-site use in coal drying</t>
        </is>
      </c>
      <c r="G1513" s="2" t="n">
        <v>49</v>
      </c>
      <c r="H1513" s="2" t="n">
        <v>0.0006031572702341</v>
      </c>
      <c r="I1513" s="2" t="n">
        <v>0.000675536142662192</v>
      </c>
      <c r="J1513" s="40" t="inlineStr">
        <is>
          <t>coal mining - methane capture</t>
        </is>
      </c>
    </row>
    <row r="1514" ht="15.75" customHeight="1" s="120">
      <c r="A1514" s="2" t="inlineStr">
        <is>
          <t>ENERGY</t>
        </is>
      </c>
      <c r="B1514" s="2" t="inlineStr">
        <is>
          <t>COL</t>
        </is>
      </c>
      <c r="C1514" s="2" t="n">
        <v>2025</v>
      </c>
      <c r="D1514" s="2" t="inlineStr">
        <is>
          <t>United States</t>
        </is>
      </c>
      <c r="E1514" s="2" t="inlineStr">
        <is>
          <t>USA</t>
        </is>
      </c>
      <c r="F1514" s="2" t="inlineStr">
        <is>
          <t>On-site use in mine bioler</t>
        </is>
      </c>
      <c r="G1514" s="2" t="n">
        <v>49</v>
      </c>
      <c r="H1514" s="2" t="n">
        <v>0.0006031572702341</v>
      </c>
      <c r="I1514" s="2" t="n">
        <v>0.000675536142662192</v>
      </c>
      <c r="J1514" s="40" t="inlineStr">
        <is>
          <t>coal mining - methane capture</t>
        </is>
      </c>
    </row>
    <row r="1515" ht="15.75" customHeight="1" s="120">
      <c r="A1515" s="2" t="inlineStr">
        <is>
          <t>ENERGY</t>
        </is>
      </c>
      <c r="B1515" s="2" t="inlineStr">
        <is>
          <t>COL</t>
        </is>
      </c>
      <c r="C1515" s="2" t="n">
        <v>2025</v>
      </c>
      <c r="D1515" s="2" t="inlineStr">
        <is>
          <t>United States</t>
        </is>
      </c>
      <c r="E1515" s="2" t="inlineStr">
        <is>
          <t>USA</t>
        </is>
      </c>
      <c r="F1515" s="2" t="inlineStr">
        <is>
          <t>Degasification for power generation</t>
        </is>
      </c>
      <c r="G1515" s="2" t="n">
        <v>50</v>
      </c>
      <c r="H1515" s="2" t="n">
        <v>0.010134301148355</v>
      </c>
      <c r="I1515" s="2" t="n">
        <v>0.0113504172861576</v>
      </c>
      <c r="J1515" s="40" t="inlineStr">
        <is>
          <t>coal mining - methane capture</t>
        </is>
      </c>
    </row>
    <row r="1516" ht="15.75" customHeight="1" s="120">
      <c r="A1516" s="2" t="inlineStr">
        <is>
          <t>ENERGY</t>
        </is>
      </c>
      <c r="B1516" s="2" t="inlineStr">
        <is>
          <t>COL</t>
        </is>
      </c>
      <c r="C1516" s="2" t="n">
        <v>2025</v>
      </c>
      <c r="D1516" s="2" t="inlineStr">
        <is>
          <t>United States</t>
        </is>
      </c>
      <c r="E1516" s="2" t="inlineStr">
        <is>
          <t>USA</t>
        </is>
      </c>
      <c r="F1516" s="2" t="inlineStr">
        <is>
          <t>Open Flare</t>
        </is>
      </c>
      <c r="G1516" s="2" t="n">
        <v>51</v>
      </c>
      <c r="H1516" s="2" t="n">
        <v>0.0004689160559792</v>
      </c>
      <c r="I1516" s="2" t="n">
        <v>0.000525185982696704</v>
      </c>
      <c r="J1516" s="40" t="inlineStr">
        <is>
          <t>coal mining - methane destruction</t>
        </is>
      </c>
    </row>
    <row r="1517" ht="15.75" customHeight="1" s="120">
      <c r="A1517" s="2" t="inlineStr">
        <is>
          <t>ENERGY</t>
        </is>
      </c>
      <c r="B1517" s="2" t="inlineStr">
        <is>
          <t>COL</t>
        </is>
      </c>
      <c r="C1517" s="2" t="n">
        <v>2025</v>
      </c>
      <c r="D1517" s="2" t="inlineStr">
        <is>
          <t>United States</t>
        </is>
      </c>
      <c r="E1517" s="2" t="inlineStr">
        <is>
          <t>USA</t>
        </is>
      </c>
      <c r="F1517" s="2" t="inlineStr">
        <is>
          <t>Open Flare</t>
        </is>
      </c>
      <c r="G1517" s="2" t="n">
        <v>53</v>
      </c>
      <c r="H1517" s="2" t="n">
        <v>0.0004489344137255</v>
      </c>
      <c r="I1517" s="2" t="n">
        <v>0.00050280654337256</v>
      </c>
      <c r="J1517" s="40" t="inlineStr">
        <is>
          <t>coal mining - methane destruction</t>
        </is>
      </c>
    </row>
    <row r="1518" ht="15.75" customHeight="1" s="120">
      <c r="A1518" s="2" t="inlineStr">
        <is>
          <t>ENERGY</t>
        </is>
      </c>
      <c r="B1518" s="2" t="inlineStr">
        <is>
          <t>COL</t>
        </is>
      </c>
      <c r="C1518" s="2" t="n">
        <v>2025</v>
      </c>
      <c r="D1518" s="2" t="inlineStr">
        <is>
          <t>United States</t>
        </is>
      </c>
      <c r="E1518" s="2" t="inlineStr">
        <is>
          <t>USA</t>
        </is>
      </c>
      <c r="F1518" s="2" t="inlineStr">
        <is>
          <t>Degasification for power generation</t>
        </is>
      </c>
      <c r="G1518" s="2" t="n">
        <v>53</v>
      </c>
      <c r="H1518" s="2" t="n">
        <v>0.0095546217635274</v>
      </c>
      <c r="I1518" s="2" t="n">
        <v>0.01070117637515069</v>
      </c>
      <c r="J1518" s="40" t="inlineStr">
        <is>
          <t>coal mining - methane capture</t>
        </is>
      </c>
    </row>
    <row r="1519" ht="15.75" customHeight="1" s="120">
      <c r="A1519" s="2" t="inlineStr">
        <is>
          <t>ENERGY</t>
        </is>
      </c>
      <c r="B1519" s="2" t="inlineStr">
        <is>
          <t>COL</t>
        </is>
      </c>
      <c r="C1519" s="2" t="n">
        <v>2025</v>
      </c>
      <c r="D1519" s="2" t="inlineStr">
        <is>
          <t>United States</t>
        </is>
      </c>
      <c r="E1519" s="2" t="inlineStr">
        <is>
          <t>USA</t>
        </is>
      </c>
      <c r="F1519" s="2" t="inlineStr">
        <is>
          <t>On-site use in mine bioler</t>
        </is>
      </c>
      <c r="G1519" s="2" t="n">
        <v>53</v>
      </c>
      <c r="H1519" s="2" t="n">
        <v>0.0011276704026386</v>
      </c>
      <c r="I1519" s="2" t="n">
        <v>0.001262990850955232</v>
      </c>
      <c r="J1519" s="40" t="inlineStr">
        <is>
          <t>coal mining - methane capture</t>
        </is>
      </c>
    </row>
    <row r="1520" ht="15.75" customHeight="1" s="120">
      <c r="A1520" s="2" t="inlineStr">
        <is>
          <t>ENERGY</t>
        </is>
      </c>
      <c r="B1520" s="2" t="inlineStr">
        <is>
          <t>COL</t>
        </is>
      </c>
      <c r="C1520" s="2" t="n">
        <v>2025</v>
      </c>
      <c r="D1520" s="2" t="inlineStr">
        <is>
          <t>United States</t>
        </is>
      </c>
      <c r="E1520" s="2" t="inlineStr">
        <is>
          <t>USA</t>
        </is>
      </c>
      <c r="F1520" s="2" t="inlineStr">
        <is>
          <t>On-site use in coal drying</t>
        </is>
      </c>
      <c r="G1520" s="2" t="n">
        <v>53</v>
      </c>
      <c r="H1520" s="2" t="n">
        <v>0.0011276704026386</v>
      </c>
      <c r="I1520" s="2" t="n">
        <v>0.001262990850955232</v>
      </c>
      <c r="J1520" s="40" t="inlineStr">
        <is>
          <t>coal mining - methane capture</t>
        </is>
      </c>
    </row>
    <row r="1521" ht="15.75" customHeight="1" s="120">
      <c r="A1521" s="2" t="inlineStr">
        <is>
          <t>ENERGY</t>
        </is>
      </c>
      <c r="B1521" s="2" t="inlineStr">
        <is>
          <t>COL</t>
        </is>
      </c>
      <c r="C1521" s="2" t="n">
        <v>2025</v>
      </c>
      <c r="D1521" s="2" t="inlineStr">
        <is>
          <t>United States</t>
        </is>
      </c>
      <c r="E1521" s="2" t="inlineStr">
        <is>
          <t>USA</t>
        </is>
      </c>
      <c r="F1521" s="2" t="inlineStr">
        <is>
          <t>Open Flare</t>
        </is>
      </c>
      <c r="G1521" s="2" t="n">
        <v>55</v>
      </c>
      <c r="H1521" s="2" t="n">
        <v>0.0008708217646927</v>
      </c>
      <c r="I1521" s="2" t="n">
        <v>0.0009753203764558241</v>
      </c>
      <c r="J1521" s="40" t="inlineStr">
        <is>
          <t>coal mining - methane destruction</t>
        </is>
      </c>
    </row>
    <row r="1522" ht="15.75" customHeight="1" s="120">
      <c r="A1522" s="2" t="inlineStr">
        <is>
          <t>ENERGY</t>
        </is>
      </c>
      <c r="B1522" s="2" t="inlineStr">
        <is>
          <t>COL</t>
        </is>
      </c>
      <c r="C1522" s="2" t="n">
        <v>2025</v>
      </c>
      <c r="D1522" s="2" t="inlineStr">
        <is>
          <t>United States</t>
        </is>
      </c>
      <c r="E1522" s="2" t="inlineStr">
        <is>
          <t>USA</t>
        </is>
      </c>
      <c r="F1522" s="2" t="inlineStr">
        <is>
          <t>Degasification for power generation</t>
        </is>
      </c>
      <c r="G1522" s="2" t="n">
        <v>56</v>
      </c>
      <c r="H1522" s="2" t="n">
        <v>0.009054301306605299</v>
      </c>
      <c r="I1522" s="2" t="n">
        <v>0.01014081746339794</v>
      </c>
      <c r="J1522" s="40" t="inlineStr">
        <is>
          <t>coal mining - methane capture</t>
        </is>
      </c>
    </row>
    <row r="1523" ht="15.75" customHeight="1" s="120">
      <c r="A1523" s="2" t="inlineStr">
        <is>
          <t>ENERGY</t>
        </is>
      </c>
      <c r="B1523" s="2" t="inlineStr">
        <is>
          <t>COL</t>
        </is>
      </c>
      <c r="C1523" s="2" t="n">
        <v>2025</v>
      </c>
      <c r="D1523" s="2" t="inlineStr">
        <is>
          <t>United States</t>
        </is>
      </c>
      <c r="E1523" s="2" t="inlineStr">
        <is>
          <t>USA</t>
        </is>
      </c>
      <c r="F1523" s="2" t="inlineStr">
        <is>
          <t>Open Flare</t>
        </is>
      </c>
      <c r="G1523" s="2" t="n">
        <v>57</v>
      </c>
      <c r="H1523" s="2" t="n">
        <v>0.000416937895352</v>
      </c>
      <c r="I1523" s="2" t="n">
        <v>0.00046697044279424</v>
      </c>
      <c r="J1523" s="40" t="inlineStr">
        <is>
          <t>coal mining - methane destruction</t>
        </is>
      </c>
    </row>
    <row r="1524" ht="15.75" customHeight="1" s="120">
      <c r="A1524" s="2" t="inlineStr">
        <is>
          <t>ENERGY</t>
        </is>
      </c>
      <c r="B1524" s="2" t="inlineStr">
        <is>
          <t>COL</t>
        </is>
      </c>
      <c r="C1524" s="2" t="n">
        <v>2025</v>
      </c>
      <c r="D1524" s="2" t="inlineStr">
        <is>
          <t>United States</t>
        </is>
      </c>
      <c r="E1524" s="2" t="inlineStr">
        <is>
          <t>USA</t>
        </is>
      </c>
      <c r="F1524" s="2" t="inlineStr">
        <is>
          <t>On-site use in coal drying</t>
        </is>
      </c>
      <c r="G1524" s="2" t="n">
        <v>57</v>
      </c>
      <c r="H1524" s="2" t="n">
        <v>0.0005308123072609</v>
      </c>
      <c r="I1524" s="2" t="n">
        <v>0.0005945097841322081</v>
      </c>
      <c r="J1524" s="40" t="inlineStr">
        <is>
          <t>coal mining - methane capture</t>
        </is>
      </c>
    </row>
    <row r="1525" ht="15.75" customHeight="1" s="120">
      <c r="A1525" s="2" t="inlineStr">
        <is>
          <t>ENERGY</t>
        </is>
      </c>
      <c r="B1525" s="2" t="inlineStr">
        <is>
          <t>COL</t>
        </is>
      </c>
      <c r="C1525" s="2" t="n">
        <v>2025</v>
      </c>
      <c r="D1525" s="2" t="inlineStr">
        <is>
          <t>United States</t>
        </is>
      </c>
      <c r="E1525" s="2" t="inlineStr">
        <is>
          <t>USA</t>
        </is>
      </c>
      <c r="F1525" s="2" t="inlineStr">
        <is>
          <t>On-site use in mine bioler</t>
        </is>
      </c>
      <c r="G1525" s="2" t="n">
        <v>57</v>
      </c>
      <c r="H1525" s="2" t="n">
        <v>0.0005308123072609</v>
      </c>
      <c r="I1525" s="2" t="n">
        <v>0.0005945097841322081</v>
      </c>
      <c r="J1525" s="40" t="inlineStr">
        <is>
          <t>coal mining - methane capture</t>
        </is>
      </c>
    </row>
    <row r="1526" ht="15.75" customHeight="1" s="120">
      <c r="A1526" s="2" t="inlineStr">
        <is>
          <t>ENERGY</t>
        </is>
      </c>
      <c r="B1526" s="2" t="inlineStr">
        <is>
          <t>COL</t>
        </is>
      </c>
      <c r="C1526" s="2" t="n">
        <v>2025</v>
      </c>
      <c r="D1526" s="2" t="inlineStr">
        <is>
          <t>United States</t>
        </is>
      </c>
      <c r="E1526" s="2" t="inlineStr">
        <is>
          <t>USA</t>
        </is>
      </c>
      <c r="F1526" s="2" t="inlineStr">
        <is>
          <t>Open Flare</t>
        </is>
      </c>
      <c r="G1526" s="2" t="n">
        <v>59</v>
      </c>
      <c r="H1526" s="2" t="n">
        <v>0.0004047500842717</v>
      </c>
      <c r="I1526" s="2" t="n">
        <v>0.0004533200943843041</v>
      </c>
      <c r="J1526" s="40" t="inlineStr">
        <is>
          <t>coal mining - methane destruction</t>
        </is>
      </c>
    </row>
    <row r="1527" ht="15.75" customHeight="1" s="120">
      <c r="A1527" s="2" t="inlineStr">
        <is>
          <t>ENERGY</t>
        </is>
      </c>
      <c r="B1527" s="2" t="inlineStr">
        <is>
          <t>COL</t>
        </is>
      </c>
      <c r="C1527" s="2" t="n">
        <v>2025</v>
      </c>
      <c r="D1527" s="2" t="inlineStr">
        <is>
          <t>United States</t>
        </is>
      </c>
      <c r="E1527" s="2" t="inlineStr">
        <is>
          <t>USA</t>
        </is>
      </c>
      <c r="F1527" s="2" t="inlineStr">
        <is>
          <t>On-site use in mine bioler</t>
        </is>
      </c>
      <c r="G1527" s="2" t="n">
        <v>60</v>
      </c>
      <c r="H1527" s="2" t="n">
        <v>0.0005030167521909</v>
      </c>
      <c r="I1527" s="2" t="n">
        <v>0.000563378762453808</v>
      </c>
      <c r="J1527" s="40" t="inlineStr">
        <is>
          <t>coal mining - methane capture</t>
        </is>
      </c>
    </row>
    <row r="1528" ht="15.75" customHeight="1" s="120">
      <c r="A1528" s="2" t="inlineStr">
        <is>
          <t>ENERGY</t>
        </is>
      </c>
      <c r="B1528" s="2" t="inlineStr">
        <is>
          <t>COL</t>
        </is>
      </c>
      <c r="C1528" s="2" t="n">
        <v>2025</v>
      </c>
      <c r="D1528" s="2" t="inlineStr">
        <is>
          <t>United States</t>
        </is>
      </c>
      <c r="E1528" s="2" t="inlineStr">
        <is>
          <t>USA</t>
        </is>
      </c>
      <c r="F1528" s="2" t="inlineStr">
        <is>
          <t>Open Flare</t>
        </is>
      </c>
      <c r="G1528" s="2" t="n">
        <v>60</v>
      </c>
      <c r="H1528" s="2" t="n">
        <v>0.0003980592591688</v>
      </c>
      <c r="I1528" s="2" t="n">
        <v>0.0004458263702690561</v>
      </c>
      <c r="J1528" s="40" t="inlineStr">
        <is>
          <t>coal mining - methane destruction</t>
        </is>
      </c>
    </row>
    <row r="1529" ht="15.75" customHeight="1" s="120">
      <c r="A1529" s="2" t="inlineStr">
        <is>
          <t>ENERGY</t>
        </is>
      </c>
      <c r="B1529" s="2" t="inlineStr">
        <is>
          <t>COL</t>
        </is>
      </c>
      <c r="C1529" s="2" t="n">
        <v>2025</v>
      </c>
      <c r="D1529" s="2" t="inlineStr">
        <is>
          <t>United States</t>
        </is>
      </c>
      <c r="E1529" s="2" t="inlineStr">
        <is>
          <t>USA</t>
        </is>
      </c>
      <c r="F1529" s="2" t="inlineStr">
        <is>
          <t>On-site use in coal drying</t>
        </is>
      </c>
      <c r="G1529" s="2" t="n">
        <v>60</v>
      </c>
      <c r="H1529" s="2" t="n">
        <v>0.0005030167521909</v>
      </c>
      <c r="I1529" s="2" t="n">
        <v>0.000563378762453808</v>
      </c>
      <c r="J1529" s="40" t="inlineStr">
        <is>
          <t>coal mining - methane capture</t>
        </is>
      </c>
    </row>
    <row r="1530" ht="15.75" customHeight="1" s="120">
      <c r="A1530" s="2" t="inlineStr">
        <is>
          <t>ENERGY</t>
        </is>
      </c>
      <c r="B1530" s="2" t="inlineStr">
        <is>
          <t>COL</t>
        </is>
      </c>
      <c r="C1530" s="2" t="n">
        <v>2025</v>
      </c>
      <c r="D1530" s="2" t="inlineStr">
        <is>
          <t>United States</t>
        </is>
      </c>
      <c r="E1530" s="2" t="inlineStr">
        <is>
          <t>USA</t>
        </is>
      </c>
      <c r="F1530" s="2" t="inlineStr">
        <is>
          <t>Degasification for power generation</t>
        </is>
      </c>
      <c r="G1530" s="2" t="n">
        <v>61</v>
      </c>
      <c r="H1530" s="2" t="n">
        <v>0.008440488949418099</v>
      </c>
      <c r="I1530" s="2" t="n">
        <v>0.009453347623348271</v>
      </c>
      <c r="J1530" s="40" t="inlineStr">
        <is>
          <t>coal mining - methane capture</t>
        </is>
      </c>
    </row>
    <row r="1531" ht="15.75" customHeight="1" s="120">
      <c r="A1531" s="2" t="inlineStr">
        <is>
          <t>ENERGY</t>
        </is>
      </c>
      <c r="B1531" s="2" t="inlineStr">
        <is>
          <t>COL</t>
        </is>
      </c>
      <c r="C1531" s="2" t="n">
        <v>2025</v>
      </c>
      <c r="D1531" s="2" t="inlineStr">
        <is>
          <t>United States</t>
        </is>
      </c>
      <c r="E1531" s="2" t="inlineStr">
        <is>
          <t>USA</t>
        </is>
      </c>
      <c r="F1531" s="2" t="inlineStr">
        <is>
          <t>Stand Alone VAM</t>
        </is>
      </c>
      <c r="G1531" s="2" t="n">
        <v>61</v>
      </c>
      <c r="H1531" s="2" t="n">
        <v>0.295444816350936</v>
      </c>
      <c r="I1531" s="2" t="n">
        <v>0.3308981943130483</v>
      </c>
      <c r="J1531" s="40" t="inlineStr">
        <is>
          <t>coal mining - methane destruction</t>
        </is>
      </c>
    </row>
    <row r="1532" ht="15.75" customHeight="1" s="120">
      <c r="A1532" s="2" t="inlineStr">
        <is>
          <t>ENERGY</t>
        </is>
      </c>
      <c r="B1532" s="2" t="inlineStr">
        <is>
          <t>COL</t>
        </is>
      </c>
      <c r="C1532" s="2" t="n">
        <v>2025</v>
      </c>
      <c r="D1532" s="2" t="inlineStr">
        <is>
          <t>United States</t>
        </is>
      </c>
      <c r="E1532" s="2" t="inlineStr">
        <is>
          <t>USA</t>
        </is>
      </c>
      <c r="F1532" s="2" t="inlineStr">
        <is>
          <t>Open Flare</t>
        </is>
      </c>
      <c r="G1532" s="2" t="n">
        <v>64</v>
      </c>
      <c r="H1532" s="2" t="n">
        <v>0.0007512614538427</v>
      </c>
      <c r="I1532" s="2" t="n">
        <v>0.0008414128283038241</v>
      </c>
      <c r="J1532" s="40" t="inlineStr">
        <is>
          <t>coal mining - methane destruction</t>
        </is>
      </c>
    </row>
    <row r="1533" ht="15.75" customHeight="1" s="120">
      <c r="A1533" s="2" t="inlineStr">
        <is>
          <t>ENERGY</t>
        </is>
      </c>
      <c r="B1533" s="2" t="inlineStr">
        <is>
          <t>COL</t>
        </is>
      </c>
      <c r="C1533" s="2" t="n">
        <v>2025</v>
      </c>
      <c r="D1533" s="2" t="inlineStr">
        <is>
          <t>United States</t>
        </is>
      </c>
      <c r="E1533" s="2" t="inlineStr">
        <is>
          <t>USA</t>
        </is>
      </c>
      <c r="F1533" s="2" t="inlineStr">
        <is>
          <t>Degasification for power generation</t>
        </is>
      </c>
      <c r="G1533" s="2" t="n">
        <v>64</v>
      </c>
      <c r="H1533" s="2" t="n">
        <v>0.0080808196216822</v>
      </c>
      <c r="I1533" s="2" t="n">
        <v>0.009050517976284065</v>
      </c>
      <c r="J1533" s="40" t="inlineStr">
        <is>
          <t>coal mining - methane capture</t>
        </is>
      </c>
    </row>
    <row r="1534" ht="15.75" customHeight="1" s="120">
      <c r="A1534" s="2" t="inlineStr">
        <is>
          <t>ENERGY</t>
        </is>
      </c>
      <c r="B1534" s="2" t="inlineStr">
        <is>
          <t>COL</t>
        </is>
      </c>
      <c r="C1534" s="2" t="n">
        <v>2025</v>
      </c>
      <c r="D1534" s="2" t="inlineStr">
        <is>
          <t>United States</t>
        </is>
      </c>
      <c r="E1534" s="2" t="inlineStr">
        <is>
          <t>USA</t>
        </is>
      </c>
      <c r="F1534" s="2" t="inlineStr">
        <is>
          <t>On-site use in mine bioler</t>
        </is>
      </c>
      <c r="G1534" s="2" t="n">
        <v>65</v>
      </c>
      <c r="H1534" s="2" t="n">
        <v>0.0004689160559792</v>
      </c>
      <c r="I1534" s="2" t="n">
        <v>0.000525185982696704</v>
      </c>
      <c r="J1534" s="40" t="inlineStr">
        <is>
          <t>coal mining - methane capture</t>
        </is>
      </c>
    </row>
    <row r="1535" ht="15.75" customHeight="1" s="120">
      <c r="A1535" s="2" t="inlineStr">
        <is>
          <t>ENERGY</t>
        </is>
      </c>
      <c r="B1535" s="2" t="inlineStr">
        <is>
          <t>COL</t>
        </is>
      </c>
      <c r="C1535" s="2" t="n">
        <v>2025</v>
      </c>
      <c r="D1535" s="2" t="inlineStr">
        <is>
          <t>United States</t>
        </is>
      </c>
      <c r="E1535" s="2" t="inlineStr">
        <is>
          <t>USA</t>
        </is>
      </c>
      <c r="F1535" s="2" t="inlineStr">
        <is>
          <t>On-site use in coal drying</t>
        </is>
      </c>
      <c r="G1535" s="2" t="n">
        <v>65</v>
      </c>
      <c r="H1535" s="2" t="n">
        <v>0.0004689160559792</v>
      </c>
      <c r="I1535" s="2" t="n">
        <v>0.000525185982696704</v>
      </c>
      <c r="J1535" s="40" t="inlineStr">
        <is>
          <t>coal mining - methane capture</t>
        </is>
      </c>
    </row>
    <row r="1536" ht="15.75" customHeight="1" s="120">
      <c r="A1536" s="2" t="inlineStr">
        <is>
          <t>ENERGY</t>
        </is>
      </c>
      <c r="B1536" s="2" t="inlineStr">
        <is>
          <t>COL</t>
        </is>
      </c>
      <c r="C1536" s="2" t="n">
        <v>2025</v>
      </c>
      <c r="D1536" s="2" t="inlineStr">
        <is>
          <t>United States</t>
        </is>
      </c>
      <c r="E1536" s="2" t="inlineStr">
        <is>
          <t>USA</t>
        </is>
      </c>
      <c r="F1536" s="2" t="inlineStr">
        <is>
          <t>Degasification for power generation</t>
        </is>
      </c>
      <c r="G1536" s="2" t="n">
        <v>66</v>
      </c>
      <c r="H1536" s="2" t="n">
        <v>0.0078563885763288</v>
      </c>
      <c r="I1536" s="2" t="n">
        <v>0.008799155205488256</v>
      </c>
      <c r="J1536" s="40" t="inlineStr">
        <is>
          <t>coal mining - methane capture</t>
        </is>
      </c>
    </row>
    <row r="1537" ht="15.75" customHeight="1" s="120">
      <c r="A1537" s="2" t="inlineStr">
        <is>
          <t>ENERGY</t>
        </is>
      </c>
      <c r="B1537" s="2" t="inlineStr">
        <is>
          <t>COL</t>
        </is>
      </c>
      <c r="C1537" s="2" t="n">
        <v>2025</v>
      </c>
      <c r="D1537" s="2" t="inlineStr">
        <is>
          <t>United States</t>
        </is>
      </c>
      <c r="E1537" s="2" t="inlineStr">
        <is>
          <t>USA</t>
        </is>
      </c>
      <c r="F1537" s="2" t="inlineStr">
        <is>
          <t>Open Flare</t>
        </is>
      </c>
      <c r="G1537" s="2" t="n">
        <v>66</v>
      </c>
      <c r="H1537" s="2" t="n">
        <v>0.000362899445463</v>
      </c>
      <c r="I1537" s="2" t="n">
        <v>0.00040644737891856</v>
      </c>
      <c r="J1537" s="40" t="inlineStr">
        <is>
          <t>coal mining - methane destruction</t>
        </is>
      </c>
    </row>
    <row r="1538" ht="15.75" customHeight="1" s="120">
      <c r="A1538" s="2" t="inlineStr">
        <is>
          <t>ENERGY</t>
        </is>
      </c>
      <c r="B1538" s="2" t="inlineStr">
        <is>
          <t>COL</t>
        </is>
      </c>
      <c r="C1538" s="2" t="n">
        <v>2025</v>
      </c>
      <c r="D1538" s="2" t="inlineStr">
        <is>
          <t>United States</t>
        </is>
      </c>
      <c r="E1538" s="2" t="inlineStr">
        <is>
          <t>USA</t>
        </is>
      </c>
      <c r="F1538" s="2" t="inlineStr">
        <is>
          <t>Degasification for power generation</t>
        </is>
      </c>
      <c r="G1538" s="2" t="n">
        <v>67</v>
      </c>
      <c r="H1538" s="2" t="n">
        <v>0.007818402722477901</v>
      </c>
      <c r="I1538" s="2" t="n">
        <v>0.00875661104917525</v>
      </c>
      <c r="J1538" s="40" t="inlineStr">
        <is>
          <t>coal mining - methane capture</t>
        </is>
      </c>
    </row>
    <row r="1539" ht="15.75" customHeight="1" s="120">
      <c r="A1539" s="2" t="inlineStr">
        <is>
          <t>ENERGY</t>
        </is>
      </c>
      <c r="B1539" s="2" t="inlineStr">
        <is>
          <t>COL</t>
        </is>
      </c>
      <c r="C1539" s="2" t="n">
        <v>2025</v>
      </c>
      <c r="D1539" s="2" t="inlineStr">
        <is>
          <t>United States</t>
        </is>
      </c>
      <c r="E1539" s="2" t="inlineStr">
        <is>
          <t>USA</t>
        </is>
      </c>
      <c r="F1539" s="2" t="inlineStr">
        <is>
          <t>On-site use in coal drying</t>
        </is>
      </c>
      <c r="G1539" s="2" t="n">
        <v>68</v>
      </c>
      <c r="H1539" s="2" t="n">
        <v>0.0004489344137255</v>
      </c>
      <c r="I1539" s="2" t="n">
        <v>0.00050280654337256</v>
      </c>
      <c r="J1539" s="40" t="inlineStr">
        <is>
          <t>coal mining - methane capture</t>
        </is>
      </c>
    </row>
    <row r="1540" ht="15.75" customHeight="1" s="120">
      <c r="A1540" s="2" t="inlineStr">
        <is>
          <t>ENERGY</t>
        </is>
      </c>
      <c r="B1540" s="2" t="inlineStr">
        <is>
          <t>COL</t>
        </is>
      </c>
      <c r="C1540" s="2" t="n">
        <v>2025</v>
      </c>
      <c r="D1540" s="2" t="inlineStr">
        <is>
          <t>United States</t>
        </is>
      </c>
      <c r="E1540" s="2" t="inlineStr">
        <is>
          <t>USA</t>
        </is>
      </c>
      <c r="F1540" s="2" t="inlineStr">
        <is>
          <t>Open Flare</t>
        </is>
      </c>
      <c r="G1540" s="2" t="n">
        <v>68</v>
      </c>
      <c r="H1540" s="2" t="n">
        <v>0.0003527814697009</v>
      </c>
      <c r="I1540" s="2" t="n">
        <v>0.000395115246065008</v>
      </c>
      <c r="J1540" s="40" t="inlineStr">
        <is>
          <t>coal mining - methane destruction</t>
        </is>
      </c>
    </row>
    <row r="1541" ht="15.75" customHeight="1" s="120">
      <c r="A1541" s="2" t="inlineStr">
        <is>
          <t>ENERGY</t>
        </is>
      </c>
      <c r="B1541" s="2" t="inlineStr">
        <is>
          <t>COL</t>
        </is>
      </c>
      <c r="C1541" s="2" t="n">
        <v>2025</v>
      </c>
      <c r="D1541" s="2" t="inlineStr">
        <is>
          <t>United States</t>
        </is>
      </c>
      <c r="E1541" s="2" t="inlineStr">
        <is>
          <t>USA</t>
        </is>
      </c>
      <c r="F1541" s="2" t="inlineStr">
        <is>
          <t>On-site use in mine bioler</t>
        </is>
      </c>
      <c r="G1541" s="2" t="n">
        <v>68</v>
      </c>
      <c r="H1541" s="2" t="n">
        <v>0.0004489344137255</v>
      </c>
      <c r="I1541" s="2" t="n">
        <v>0.00050280654337256</v>
      </c>
      <c r="J1541" s="40" t="inlineStr">
        <is>
          <t>coal mining - methane capture</t>
        </is>
      </c>
    </row>
    <row r="1542" ht="15.75" customHeight="1" s="120">
      <c r="A1542" s="2" t="inlineStr">
        <is>
          <t>ENERGY</t>
        </is>
      </c>
      <c r="B1542" s="2" t="inlineStr">
        <is>
          <t>COL</t>
        </is>
      </c>
      <c r="C1542" s="2" t="n">
        <v>2025</v>
      </c>
      <c r="D1542" s="2" t="inlineStr">
        <is>
          <t>United States</t>
        </is>
      </c>
      <c r="E1542" s="2" t="inlineStr">
        <is>
          <t>USA</t>
        </is>
      </c>
      <c r="F1542" s="2" t="inlineStr">
        <is>
          <t>On-site use in mine bioler</t>
        </is>
      </c>
      <c r="G1542" s="2" t="n">
        <v>70</v>
      </c>
      <c r="H1542" s="2" t="n">
        <v>0.0008708217646927</v>
      </c>
      <c r="I1542" s="2" t="n">
        <v>0.0009753203764558241</v>
      </c>
      <c r="J1542" s="40" t="inlineStr">
        <is>
          <t>coal mining - methane capture</t>
        </is>
      </c>
    </row>
    <row r="1543" ht="15.75" customHeight="1" s="120">
      <c r="A1543" s="2" t="inlineStr">
        <is>
          <t>ENERGY</t>
        </is>
      </c>
      <c r="B1543" s="2" t="inlineStr">
        <is>
          <t>COL</t>
        </is>
      </c>
      <c r="C1543" s="2" t="n">
        <v>2025</v>
      </c>
      <c r="D1543" s="2" t="inlineStr">
        <is>
          <t>United States</t>
        </is>
      </c>
      <c r="E1543" s="2" t="inlineStr">
        <is>
          <t>USA</t>
        </is>
      </c>
      <c r="F1543" s="2" t="inlineStr">
        <is>
          <t>Degasification for power generation</t>
        </is>
      </c>
      <c r="G1543" s="2" t="n">
        <v>70</v>
      </c>
      <c r="H1543" s="2" t="n">
        <v>0.0075048818252981</v>
      </c>
      <c r="I1543" s="2" t="n">
        <v>0.008405467644333873</v>
      </c>
      <c r="J1543" s="40" t="inlineStr">
        <is>
          <t>coal mining - methane capture</t>
        </is>
      </c>
    </row>
    <row r="1544" ht="15.75" customHeight="1" s="120">
      <c r="A1544" s="2" t="inlineStr">
        <is>
          <t>ENERGY</t>
        </is>
      </c>
      <c r="B1544" s="2" t="inlineStr">
        <is>
          <t>COL</t>
        </is>
      </c>
      <c r="C1544" s="2" t="n">
        <v>2025</v>
      </c>
      <c r="D1544" s="2" t="inlineStr">
        <is>
          <t>United States</t>
        </is>
      </c>
      <c r="E1544" s="2" t="inlineStr">
        <is>
          <t>USA</t>
        </is>
      </c>
      <c r="F1544" s="2" t="inlineStr">
        <is>
          <t>On-site use in coal drying</t>
        </is>
      </c>
      <c r="G1544" s="2" t="n">
        <v>70</v>
      </c>
      <c r="H1544" s="2" t="n">
        <v>0.0008708217646927</v>
      </c>
      <c r="I1544" s="2" t="n">
        <v>0.0009753203764558241</v>
      </c>
      <c r="J1544" s="40" t="inlineStr">
        <is>
          <t>coal mining - methane capture</t>
        </is>
      </c>
    </row>
    <row r="1545" ht="15.75" customHeight="1" s="120">
      <c r="A1545" s="2" t="inlineStr">
        <is>
          <t>ENERGY</t>
        </is>
      </c>
      <c r="B1545" s="2" t="inlineStr">
        <is>
          <t>COL</t>
        </is>
      </c>
      <c r="C1545" s="2" t="n">
        <v>2025</v>
      </c>
      <c r="D1545" s="2" t="inlineStr">
        <is>
          <t>United States</t>
        </is>
      </c>
      <c r="E1545" s="2" t="inlineStr">
        <is>
          <t>USA</t>
        </is>
      </c>
      <c r="F1545" s="2" t="inlineStr">
        <is>
          <t>Degasification for power generation</t>
        </is>
      </c>
      <c r="G1545" s="2" t="n">
        <v>72</v>
      </c>
      <c r="H1545" s="2" t="n">
        <v>0.0072855018079281</v>
      </c>
      <c r="I1545" s="2" t="n">
        <v>0.008159762024879473</v>
      </c>
      <c r="J1545" s="40" t="inlineStr">
        <is>
          <t>coal mining - methane capture</t>
        </is>
      </c>
    </row>
    <row r="1546" ht="15.75" customHeight="1" s="120">
      <c r="A1546" s="2" t="inlineStr">
        <is>
          <t>ENERGY</t>
        </is>
      </c>
      <c r="B1546" s="2" t="inlineStr">
        <is>
          <t>COL</t>
        </is>
      </c>
      <c r="C1546" s="2" t="n">
        <v>2025</v>
      </c>
      <c r="D1546" s="2" t="inlineStr">
        <is>
          <t>United States</t>
        </is>
      </c>
      <c r="E1546" s="2" t="inlineStr">
        <is>
          <t>USA</t>
        </is>
      </c>
      <c r="F1546" s="2" t="inlineStr">
        <is>
          <t>On-site use in mine bioler</t>
        </is>
      </c>
      <c r="G1546" s="2" t="n">
        <v>73</v>
      </c>
      <c r="H1546" s="2" t="n">
        <v>0.000416937895352</v>
      </c>
      <c r="I1546" s="2" t="n">
        <v>0.00046697044279424</v>
      </c>
      <c r="J1546" s="40" t="inlineStr">
        <is>
          <t>coal mining - methane capture</t>
        </is>
      </c>
    </row>
    <row r="1547" ht="15.75" customHeight="1" s="120">
      <c r="A1547" s="2" t="inlineStr">
        <is>
          <t>ENERGY</t>
        </is>
      </c>
      <c r="B1547" s="2" t="inlineStr">
        <is>
          <t>COL</t>
        </is>
      </c>
      <c r="C1547" s="2" t="n">
        <v>2025</v>
      </c>
      <c r="D1547" s="2" t="inlineStr">
        <is>
          <t>United States</t>
        </is>
      </c>
      <c r="E1547" s="2" t="inlineStr">
        <is>
          <t>USA</t>
        </is>
      </c>
      <c r="F1547" s="2" t="inlineStr">
        <is>
          <t>On-site use in coal drying</t>
        </is>
      </c>
      <c r="G1547" s="2" t="n">
        <v>73</v>
      </c>
      <c r="H1547" s="2" t="n">
        <v>0.000416937895352</v>
      </c>
      <c r="I1547" s="2" t="n">
        <v>0.00046697044279424</v>
      </c>
      <c r="J1547" s="40" t="inlineStr">
        <is>
          <t>coal mining - methane capture</t>
        </is>
      </c>
    </row>
    <row r="1548" ht="15.75" customHeight="1" s="120">
      <c r="A1548" s="2" t="inlineStr">
        <is>
          <t>ENERGY</t>
        </is>
      </c>
      <c r="B1548" s="2" t="inlineStr">
        <is>
          <t>COL</t>
        </is>
      </c>
      <c r="C1548" s="2" t="n">
        <v>2025</v>
      </c>
      <c r="D1548" s="2" t="inlineStr">
        <is>
          <t>United States</t>
        </is>
      </c>
      <c r="E1548" s="2" t="inlineStr">
        <is>
          <t>USA</t>
        </is>
      </c>
      <c r="F1548" s="2" t="inlineStr">
        <is>
          <t>Degasification for power generation</t>
        </is>
      </c>
      <c r="G1548" s="2" t="n">
        <v>74</v>
      </c>
      <c r="H1548" s="2" t="n">
        <v>0.0071650668978691</v>
      </c>
      <c r="I1548" s="2" t="n">
        <v>0.008024874925613393</v>
      </c>
      <c r="J1548" s="40" t="inlineStr">
        <is>
          <t>coal mining - methane capture</t>
        </is>
      </c>
    </row>
    <row r="1549" ht="15.75" customHeight="1" s="120">
      <c r="A1549" s="2" t="inlineStr">
        <is>
          <t>ENERGY</t>
        </is>
      </c>
      <c r="B1549" s="2" t="inlineStr">
        <is>
          <t>COL</t>
        </is>
      </c>
      <c r="C1549" s="2" t="n">
        <v>2025</v>
      </c>
      <c r="D1549" s="2" t="inlineStr">
        <is>
          <t>United States</t>
        </is>
      </c>
      <c r="E1549" s="2" t="inlineStr">
        <is>
          <t>USA</t>
        </is>
      </c>
      <c r="F1549" s="2" t="inlineStr">
        <is>
          <t>On-site use in mine bioler</t>
        </is>
      </c>
      <c r="G1549" s="2" t="n">
        <v>76</v>
      </c>
      <c r="H1549" s="2" t="n">
        <v>0.0004047500842717</v>
      </c>
      <c r="I1549" s="2" t="n">
        <v>0.0004533200943843041</v>
      </c>
      <c r="J1549" s="40" t="inlineStr">
        <is>
          <t>coal mining - methane capture</t>
        </is>
      </c>
    </row>
    <row r="1550" ht="15.75" customHeight="1" s="120">
      <c r="A1550" s="2" t="inlineStr">
        <is>
          <t>ENERGY</t>
        </is>
      </c>
      <c r="B1550" s="2" t="inlineStr">
        <is>
          <t>COL</t>
        </is>
      </c>
      <c r="C1550" s="2" t="n">
        <v>2025</v>
      </c>
      <c r="D1550" s="2" t="inlineStr">
        <is>
          <t>United States</t>
        </is>
      </c>
      <c r="E1550" s="2" t="inlineStr">
        <is>
          <t>USA</t>
        </is>
      </c>
      <c r="F1550" s="2" t="inlineStr">
        <is>
          <t>On-site use in coal drying</t>
        </is>
      </c>
      <c r="G1550" s="2" t="n">
        <v>76</v>
      </c>
      <c r="H1550" s="2" t="n">
        <v>0.0004047500842717</v>
      </c>
      <c r="I1550" s="2" t="n">
        <v>0.0004533200943843041</v>
      </c>
      <c r="J1550" s="40" t="inlineStr">
        <is>
          <t>coal mining - methane capture</t>
        </is>
      </c>
    </row>
    <row r="1551" ht="15.75" customHeight="1" s="120">
      <c r="A1551" s="2" t="inlineStr">
        <is>
          <t>ENERGY</t>
        </is>
      </c>
      <c r="B1551" s="2" t="inlineStr">
        <is>
          <t>COL</t>
        </is>
      </c>
      <c r="C1551" s="2" t="n">
        <v>2025</v>
      </c>
      <c r="D1551" s="2" t="inlineStr">
        <is>
          <t>United States</t>
        </is>
      </c>
      <c r="E1551" s="2" t="inlineStr">
        <is>
          <t>USA</t>
        </is>
      </c>
      <c r="F1551" s="2" t="inlineStr">
        <is>
          <t>On-site use in mine bioler</t>
        </is>
      </c>
      <c r="G1551" s="2" t="n">
        <v>77</v>
      </c>
      <c r="H1551" s="2" t="n">
        <v>0.0003980592591688</v>
      </c>
      <c r="I1551" s="2" t="n">
        <v>0.0004458263702690561</v>
      </c>
      <c r="J1551" s="40" t="inlineStr">
        <is>
          <t>coal mining - methane capture</t>
        </is>
      </c>
    </row>
    <row r="1552" ht="15.75" customHeight="1" s="120">
      <c r="A1552" s="2" t="inlineStr">
        <is>
          <t>ENERGY</t>
        </is>
      </c>
      <c r="B1552" s="2" t="inlineStr">
        <is>
          <t>COL</t>
        </is>
      </c>
      <c r="C1552" s="2" t="n">
        <v>2025</v>
      </c>
      <c r="D1552" s="2" t="inlineStr">
        <is>
          <t>United States</t>
        </is>
      </c>
      <c r="E1552" s="2" t="inlineStr">
        <is>
          <t>USA</t>
        </is>
      </c>
      <c r="F1552" s="2" t="inlineStr">
        <is>
          <t>On-site use in coal drying</t>
        </is>
      </c>
      <c r="G1552" s="2" t="n">
        <v>77</v>
      </c>
      <c r="H1552" s="2" t="n">
        <v>0.0003980592591688</v>
      </c>
      <c r="I1552" s="2" t="n">
        <v>0.0004458263702690561</v>
      </c>
      <c r="J1552" s="40" t="inlineStr">
        <is>
          <t>coal mining - methane capture</t>
        </is>
      </c>
    </row>
    <row r="1553" ht="15.75" customHeight="1" s="120">
      <c r="A1553" s="2" t="inlineStr">
        <is>
          <t>ENERGY</t>
        </is>
      </c>
      <c r="B1553" s="2" t="inlineStr">
        <is>
          <t>COL</t>
        </is>
      </c>
      <c r="C1553" s="2" t="n">
        <v>2025</v>
      </c>
      <c r="D1553" s="2" t="inlineStr">
        <is>
          <t>United States</t>
        </is>
      </c>
      <c r="E1553" s="2" t="inlineStr">
        <is>
          <t>USA</t>
        </is>
      </c>
      <c r="F1553" s="2" t="inlineStr">
        <is>
          <t>Degasification for power generation</t>
        </is>
      </c>
      <c r="G1553" s="2" t="n">
        <v>78</v>
      </c>
      <c r="H1553" s="2" t="n">
        <v>0.0067747184075415</v>
      </c>
      <c r="I1553" s="2" t="n">
        <v>0.007587684616446481</v>
      </c>
      <c r="J1553" s="40" t="inlineStr">
        <is>
          <t>coal mining - methane capture</t>
        </is>
      </c>
    </row>
    <row r="1554" ht="15.75" customHeight="1" s="120">
      <c r="A1554" s="2" t="inlineStr">
        <is>
          <t>ENERGY</t>
        </is>
      </c>
      <c r="B1554" s="2" t="inlineStr">
        <is>
          <t>COL</t>
        </is>
      </c>
      <c r="C1554" s="2" t="n">
        <v>2025</v>
      </c>
      <c r="D1554" s="2" t="inlineStr">
        <is>
          <t>United States</t>
        </is>
      </c>
      <c r="E1554" s="2" t="inlineStr">
        <is>
          <t>USA</t>
        </is>
      </c>
      <c r="F1554" s="2" t="inlineStr">
        <is>
          <t>Degasification for power generation</t>
        </is>
      </c>
      <c r="G1554" s="2" t="n">
        <v>79</v>
      </c>
      <c r="H1554" s="2" t="n">
        <v>0.0067479875870049</v>
      </c>
      <c r="I1554" s="2" t="n">
        <v>0.007557746097445489</v>
      </c>
      <c r="J1554" s="40" t="inlineStr">
        <is>
          <t>coal mining - methane capture</t>
        </is>
      </c>
    </row>
    <row r="1555" ht="15.75" customHeight="1" s="120">
      <c r="A1555" s="2" t="inlineStr">
        <is>
          <t>ENERGY</t>
        </is>
      </c>
      <c r="B1555" s="2" t="inlineStr">
        <is>
          <t>COL</t>
        </is>
      </c>
      <c r="C1555" s="2" t="n">
        <v>2025</v>
      </c>
      <c r="D1555" s="2" t="inlineStr">
        <is>
          <t>United States</t>
        </is>
      </c>
      <c r="E1555" s="2" t="inlineStr">
        <is>
          <t>USA</t>
        </is>
      </c>
      <c r="F1555" s="2" t="inlineStr">
        <is>
          <t>On-site use in coal drying</t>
        </is>
      </c>
      <c r="G1555" s="2" t="n">
        <v>82</v>
      </c>
      <c r="H1555" s="2" t="n">
        <v>0.0007512614538427</v>
      </c>
      <c r="I1555" s="2" t="n">
        <v>0.0008414128283038241</v>
      </c>
      <c r="J1555" s="40" t="inlineStr">
        <is>
          <t>coal mining - methane capture</t>
        </is>
      </c>
    </row>
    <row r="1556" ht="15.75" customHeight="1" s="120">
      <c r="A1556" s="2" t="inlineStr">
        <is>
          <t>ENERGY</t>
        </is>
      </c>
      <c r="B1556" s="2" t="inlineStr">
        <is>
          <t>COL</t>
        </is>
      </c>
      <c r="C1556" s="2" t="n">
        <v>2025</v>
      </c>
      <c r="D1556" s="2" t="inlineStr">
        <is>
          <t>United States</t>
        </is>
      </c>
      <c r="E1556" s="2" t="inlineStr">
        <is>
          <t>USA</t>
        </is>
      </c>
      <c r="F1556" s="2" t="inlineStr">
        <is>
          <t>Degasification for power generation</t>
        </is>
      </c>
      <c r="G1556" s="2" t="n">
        <v>82</v>
      </c>
      <c r="H1556" s="2" t="n">
        <v>0.0065321899019182</v>
      </c>
      <c r="I1556" s="2" t="n">
        <v>0.007316052690148385</v>
      </c>
      <c r="J1556" s="40" t="inlineStr">
        <is>
          <t>coal mining - methane capture</t>
        </is>
      </c>
    </row>
    <row r="1557" ht="15.75" customHeight="1" s="120">
      <c r="A1557" s="2" t="inlineStr">
        <is>
          <t>ENERGY</t>
        </is>
      </c>
      <c r="B1557" s="2" t="inlineStr">
        <is>
          <t>COL</t>
        </is>
      </c>
      <c r="C1557" s="2" t="n">
        <v>2025</v>
      </c>
      <c r="D1557" s="2" t="inlineStr">
        <is>
          <t>United States</t>
        </is>
      </c>
      <c r="E1557" s="2" t="inlineStr">
        <is>
          <t>USA</t>
        </is>
      </c>
      <c r="F1557" s="2" t="inlineStr">
        <is>
          <t>On-site use in mine bioler</t>
        </is>
      </c>
      <c r="G1557" s="2" t="n">
        <v>82</v>
      </c>
      <c r="H1557" s="2" t="n">
        <v>0.0007512614538427</v>
      </c>
      <c r="I1557" s="2" t="n">
        <v>0.0008414128283038241</v>
      </c>
      <c r="J1557" s="40" t="inlineStr">
        <is>
          <t>coal mining - methane capture</t>
        </is>
      </c>
    </row>
    <row r="1558" ht="15.75" customHeight="1" s="120">
      <c r="A1558" s="2" t="inlineStr">
        <is>
          <t>ENERGY</t>
        </is>
      </c>
      <c r="B1558" s="2" t="inlineStr">
        <is>
          <t>COL</t>
        </is>
      </c>
      <c r="C1558" s="2" t="n">
        <v>2025</v>
      </c>
      <c r="D1558" s="2" t="inlineStr">
        <is>
          <t>United States</t>
        </is>
      </c>
      <c r="E1558" s="2" t="inlineStr">
        <is>
          <t>USA</t>
        </is>
      </c>
      <c r="F1558" s="2" t="inlineStr">
        <is>
          <t>Degasification for power generation</t>
        </is>
      </c>
      <c r="G1558" s="2" t="n">
        <v>84</v>
      </c>
      <c r="H1558" s="2" t="n">
        <v>0.0063500665128231</v>
      </c>
      <c r="I1558" s="2" t="n">
        <v>0.007112074494361872</v>
      </c>
      <c r="J1558" s="40" t="inlineStr">
        <is>
          <t>coal mining - methane capture</t>
        </is>
      </c>
    </row>
    <row r="1559" ht="15.75" customHeight="1" s="120">
      <c r="A1559" s="2" t="inlineStr">
        <is>
          <t>ENERGY</t>
        </is>
      </c>
      <c r="B1559" s="2" t="inlineStr">
        <is>
          <t>COL</t>
        </is>
      </c>
      <c r="C1559" s="2" t="n">
        <v>2025</v>
      </c>
      <c r="D1559" s="2" t="inlineStr">
        <is>
          <t>United States</t>
        </is>
      </c>
      <c r="E1559" s="2" t="inlineStr">
        <is>
          <t>USA</t>
        </is>
      </c>
      <c r="F1559" s="2" t="inlineStr">
        <is>
          <t>On-site use in mine bioler</t>
        </is>
      </c>
      <c r="G1559" s="2" t="n">
        <v>85</v>
      </c>
      <c r="H1559" s="2" t="n">
        <v>0.000362899445463</v>
      </c>
      <c r="I1559" s="2" t="n">
        <v>0.00040644737891856</v>
      </c>
      <c r="J1559" s="40" t="inlineStr">
        <is>
          <t>coal mining - methane capture</t>
        </is>
      </c>
    </row>
    <row r="1560" ht="15.75" customHeight="1" s="120">
      <c r="A1560" s="2" t="inlineStr">
        <is>
          <t>ENERGY</t>
        </is>
      </c>
      <c r="B1560" s="2" t="inlineStr">
        <is>
          <t>COL</t>
        </is>
      </c>
      <c r="C1560" s="2" t="n">
        <v>2025</v>
      </c>
      <c r="D1560" s="2" t="inlineStr">
        <is>
          <t>United States</t>
        </is>
      </c>
      <c r="E1560" s="2" t="inlineStr">
        <is>
          <t>USA</t>
        </is>
      </c>
      <c r="F1560" s="2" t="inlineStr">
        <is>
          <t>On-site use in coal drying</t>
        </is>
      </c>
      <c r="G1560" s="2" t="n">
        <v>85</v>
      </c>
      <c r="H1560" s="2" t="n">
        <v>0.000362899445463</v>
      </c>
      <c r="I1560" s="2" t="n">
        <v>0.00040644737891856</v>
      </c>
      <c r="J1560" s="40" t="inlineStr">
        <is>
          <t>coal mining - methane capture</t>
        </is>
      </c>
    </row>
    <row r="1561" ht="15.75" customHeight="1" s="120">
      <c r="A1561" s="2" t="inlineStr">
        <is>
          <t>ENERGY</t>
        </is>
      </c>
      <c r="B1561" s="2" t="inlineStr">
        <is>
          <t>COL</t>
        </is>
      </c>
      <c r="C1561" s="2" t="n">
        <v>2025</v>
      </c>
      <c r="D1561" s="2" t="inlineStr">
        <is>
          <t>United States</t>
        </is>
      </c>
      <c r="E1561" s="2" t="inlineStr">
        <is>
          <t>USA</t>
        </is>
      </c>
      <c r="F1561" s="2" t="inlineStr">
        <is>
          <t>On-site use in coal drying</t>
        </is>
      </c>
      <c r="G1561" s="2" t="n">
        <v>88</v>
      </c>
      <c r="H1561" s="2" t="n">
        <v>0.0003527814697009</v>
      </c>
      <c r="I1561" s="2" t="n">
        <v>0.000395115246065008</v>
      </c>
      <c r="J1561" s="40" t="inlineStr">
        <is>
          <t>coal mining - methane capture</t>
        </is>
      </c>
    </row>
    <row r="1562" ht="15.75" customHeight="1" s="120">
      <c r="A1562" s="2" t="inlineStr">
        <is>
          <t>ENERGY</t>
        </is>
      </c>
      <c r="B1562" s="2" t="inlineStr">
        <is>
          <t>COL</t>
        </is>
      </c>
      <c r="C1562" s="2" t="n">
        <v>2025</v>
      </c>
      <c r="D1562" s="2" t="inlineStr">
        <is>
          <t>United States</t>
        </is>
      </c>
      <c r="E1562" s="2" t="inlineStr">
        <is>
          <t>USA</t>
        </is>
      </c>
      <c r="F1562" s="2" t="inlineStr">
        <is>
          <t>On-site use in mine bioler</t>
        </is>
      </c>
      <c r="G1562" s="2" t="n">
        <v>88</v>
      </c>
      <c r="H1562" s="2" t="n">
        <v>0.0003527814697009</v>
      </c>
      <c r="I1562" s="2" t="n">
        <v>0.000395115246065008</v>
      </c>
      <c r="J1562" s="40" t="inlineStr">
        <is>
          <t>coal mining - methane capture</t>
        </is>
      </c>
    </row>
    <row r="1563" ht="15.75" customHeight="1" s="120">
      <c r="A1563" s="2" t="inlineStr">
        <is>
          <t>ENERGY</t>
        </is>
      </c>
      <c r="B1563" s="2" t="inlineStr">
        <is>
          <t>COL</t>
        </is>
      </c>
      <c r="C1563" s="2" t="n">
        <v>2025</v>
      </c>
      <c r="D1563" s="2" t="inlineStr">
        <is>
          <t>United States</t>
        </is>
      </c>
      <c r="E1563" s="2" t="inlineStr">
        <is>
          <t>USA</t>
        </is>
      </c>
      <c r="F1563" s="2" t="inlineStr">
        <is>
          <t>On-site use in mine bioler</t>
        </is>
      </c>
      <c r="G1563" s="2" t="n">
        <v>100000</v>
      </c>
      <c r="H1563" s="54" t="n">
        <v>1e-12</v>
      </c>
      <c r="I1563" s="2" t="n">
        <v>1.12e-12</v>
      </c>
      <c r="J1563" s="40" t="inlineStr">
        <is>
          <t>coal mining - methane capture</t>
        </is>
      </c>
    </row>
    <row r="1564" ht="15.75" customHeight="1" s="120">
      <c r="A1564" s="2" t="inlineStr">
        <is>
          <t>ENERGY</t>
        </is>
      </c>
      <c r="B1564" s="2" t="inlineStr">
        <is>
          <t>COL</t>
        </is>
      </c>
      <c r="C1564" s="2" t="n">
        <v>2030</v>
      </c>
      <c r="D1564" s="2" t="inlineStr">
        <is>
          <t>United States</t>
        </is>
      </c>
      <c r="E1564" s="2" t="inlineStr">
        <is>
          <t>USA</t>
        </is>
      </c>
      <c r="F1564" s="2" t="inlineStr">
        <is>
          <t>Degasification for pipeline injection</t>
        </is>
      </c>
      <c r="G1564" s="2" t="n">
        <v>-100000</v>
      </c>
      <c r="H1564" s="2" t="n">
        <v>0</v>
      </c>
      <c r="I1564" s="2" t="n">
        <v>0</v>
      </c>
      <c r="J1564" s="40" t="inlineStr">
        <is>
          <t>coal mining - methane capture</t>
        </is>
      </c>
    </row>
    <row r="1565" ht="15.75" customHeight="1" s="120">
      <c r="A1565" s="2" t="inlineStr">
        <is>
          <t>ENERGY</t>
        </is>
      </c>
      <c r="B1565" s="2" t="inlineStr">
        <is>
          <t>COL</t>
        </is>
      </c>
      <c r="C1565" s="2" t="n">
        <v>2030</v>
      </c>
      <c r="D1565" s="2" t="inlineStr">
        <is>
          <t>United States</t>
        </is>
      </c>
      <c r="E1565" s="2" t="inlineStr">
        <is>
          <t>USA</t>
        </is>
      </c>
      <c r="F1565" s="2" t="inlineStr">
        <is>
          <t>Degasification for pipeline injection</t>
        </is>
      </c>
      <c r="G1565" s="2" t="n">
        <v>-9</v>
      </c>
      <c r="H1565" s="2" t="n">
        <v>0</v>
      </c>
      <c r="I1565" s="2" t="n">
        <v>0</v>
      </c>
      <c r="J1565" s="40" t="inlineStr">
        <is>
          <t>coal mining - methane capture</t>
        </is>
      </c>
    </row>
    <row r="1566" ht="15.75" customHeight="1" s="120">
      <c r="A1566" s="2" t="inlineStr">
        <is>
          <t>ENERGY</t>
        </is>
      </c>
      <c r="B1566" s="2" t="inlineStr">
        <is>
          <t>COL</t>
        </is>
      </c>
      <c r="C1566" s="2" t="n">
        <v>2030</v>
      </c>
      <c r="D1566" s="2" t="inlineStr">
        <is>
          <t>United States</t>
        </is>
      </c>
      <c r="E1566" s="2" t="inlineStr">
        <is>
          <t>USA</t>
        </is>
      </c>
      <c r="F1566" s="2" t="inlineStr">
        <is>
          <t>Degasification for pipeline injection</t>
        </is>
      </c>
      <c r="G1566" s="2" t="n">
        <v>-9</v>
      </c>
      <c r="H1566" s="2" t="n">
        <v>0.880736678838729</v>
      </c>
      <c r="I1566" s="2" t="n">
        <v>0.9864250802993766</v>
      </c>
      <c r="J1566" s="40" t="inlineStr">
        <is>
          <t>coal mining - methane capture</t>
        </is>
      </c>
    </row>
    <row r="1567" ht="15.75" customHeight="1" s="120">
      <c r="A1567" s="2" t="inlineStr">
        <is>
          <t>ENERGY</t>
        </is>
      </c>
      <c r="B1567" s="2" t="inlineStr">
        <is>
          <t>COL</t>
        </is>
      </c>
      <c r="C1567" s="2" t="n">
        <v>2030</v>
      </c>
      <c r="D1567" s="2" t="inlineStr">
        <is>
          <t>United States</t>
        </is>
      </c>
      <c r="E1567" s="2" t="inlineStr">
        <is>
          <t>USA</t>
        </is>
      </c>
      <c r="F1567" s="2" t="inlineStr">
        <is>
          <t>Degasification for power generation</t>
        </is>
      </c>
      <c r="G1567" s="2" t="n">
        <v>-6</v>
      </c>
      <c r="H1567" s="2" t="n">
        <v>1.36373661458492</v>
      </c>
      <c r="I1567" s="2" t="n">
        <v>1.52738500833511</v>
      </c>
      <c r="J1567" s="40" t="inlineStr">
        <is>
          <t>coal mining - methane capture</t>
        </is>
      </c>
    </row>
    <row r="1568" ht="15.75" customHeight="1" s="120">
      <c r="A1568" s="2" t="inlineStr">
        <is>
          <t>ENERGY</t>
        </is>
      </c>
      <c r="B1568" s="2" t="inlineStr">
        <is>
          <t>COL</t>
        </is>
      </c>
      <c r="C1568" s="2" t="n">
        <v>2030</v>
      </c>
      <c r="D1568" s="2" t="inlineStr">
        <is>
          <t>United States</t>
        </is>
      </c>
      <c r="E1568" s="2" t="inlineStr">
        <is>
          <t>USA</t>
        </is>
      </c>
      <c r="F1568" s="2" t="inlineStr">
        <is>
          <t>Degasification for power generation</t>
        </is>
      </c>
      <c r="G1568" s="2" t="n">
        <v>-5</v>
      </c>
      <c r="H1568" s="2" t="n">
        <v>0.301164269447326</v>
      </c>
      <c r="I1568" s="2" t="n">
        <v>0.3373039817810051</v>
      </c>
      <c r="J1568" s="40" t="inlineStr">
        <is>
          <t>coal mining - methane capture</t>
        </is>
      </c>
    </row>
    <row r="1569" ht="15.75" customHeight="1" s="120">
      <c r="A1569" s="2" t="inlineStr">
        <is>
          <t>ENERGY</t>
        </is>
      </c>
      <c r="B1569" s="2" t="inlineStr">
        <is>
          <t>COL</t>
        </is>
      </c>
      <c r="C1569" s="2" t="n">
        <v>2030</v>
      </c>
      <c r="D1569" s="2" t="inlineStr">
        <is>
          <t>United States</t>
        </is>
      </c>
      <c r="E1569" s="2" t="inlineStr">
        <is>
          <t>USA</t>
        </is>
      </c>
      <c r="F1569" s="2" t="inlineStr">
        <is>
          <t>Degasification for power generation</t>
        </is>
      </c>
      <c r="G1569" s="2" t="n">
        <v>-4</v>
      </c>
      <c r="H1569" s="2" t="n">
        <v>0.229574240744113</v>
      </c>
      <c r="I1569" s="2" t="n">
        <v>0.2571231496334066</v>
      </c>
      <c r="J1569" s="40" t="inlineStr">
        <is>
          <t>coal mining - methane capture</t>
        </is>
      </c>
    </row>
    <row r="1570" ht="15.75" customHeight="1" s="120">
      <c r="A1570" s="2" t="inlineStr">
        <is>
          <t>ENERGY</t>
        </is>
      </c>
      <c r="B1570" s="2" t="inlineStr">
        <is>
          <t>COL</t>
        </is>
      </c>
      <c r="C1570" s="2" t="n">
        <v>2030</v>
      </c>
      <c r="D1570" s="2" t="inlineStr">
        <is>
          <t>United States</t>
        </is>
      </c>
      <c r="E1570" s="2" t="inlineStr">
        <is>
          <t>USA</t>
        </is>
      </c>
      <c r="F1570" s="2" t="inlineStr">
        <is>
          <t>On-site use in coal drying</t>
        </is>
      </c>
      <c r="G1570" s="2" t="n">
        <v>-3</v>
      </c>
      <c r="H1570" s="2" t="n">
        <v>0.104262479580938</v>
      </c>
      <c r="I1570" s="2" t="n">
        <v>0.1167739771306506</v>
      </c>
      <c r="J1570" s="40" t="inlineStr">
        <is>
          <t>coal mining - methane capture</t>
        </is>
      </c>
    </row>
    <row r="1571" ht="15.75" customHeight="1" s="120">
      <c r="A1571" s="2" t="inlineStr">
        <is>
          <t>ENERGY</t>
        </is>
      </c>
      <c r="B1571" s="2" t="inlineStr">
        <is>
          <t>COL</t>
        </is>
      </c>
      <c r="C1571" s="2" t="n">
        <v>2030</v>
      </c>
      <c r="D1571" s="2" t="inlineStr">
        <is>
          <t>United States</t>
        </is>
      </c>
      <c r="E1571" s="2" t="inlineStr">
        <is>
          <t>USA</t>
        </is>
      </c>
      <c r="F1571" s="2" t="inlineStr">
        <is>
          <t>Degasification for power generation</t>
        </is>
      </c>
      <c r="G1571" s="2" t="n">
        <v>-3</v>
      </c>
      <c r="H1571" s="2" t="n">
        <v>0.308158032596111</v>
      </c>
      <c r="I1571" s="2" t="n">
        <v>0.3451369965076444</v>
      </c>
      <c r="J1571" s="40" t="inlineStr">
        <is>
          <t>coal mining - methane capture</t>
        </is>
      </c>
    </row>
    <row r="1572" ht="15.75" customHeight="1" s="120">
      <c r="A1572" s="2" t="inlineStr">
        <is>
          <t>ENERGY</t>
        </is>
      </c>
      <c r="B1572" s="2" t="inlineStr">
        <is>
          <t>COL</t>
        </is>
      </c>
      <c r="C1572" s="2" t="n">
        <v>2030</v>
      </c>
      <c r="D1572" s="2" t="inlineStr">
        <is>
          <t>United States</t>
        </is>
      </c>
      <c r="E1572" s="2" t="inlineStr">
        <is>
          <t>USA</t>
        </is>
      </c>
      <c r="F1572" s="2" t="inlineStr">
        <is>
          <t>Degasification for power generation</t>
        </is>
      </c>
      <c r="G1572" s="2" t="n">
        <v>-2</v>
      </c>
      <c r="H1572" s="2" t="n">
        <v>0.316468819975853</v>
      </c>
      <c r="I1572" s="2" t="n">
        <v>0.3544450783729554</v>
      </c>
      <c r="J1572" s="40" t="inlineStr">
        <is>
          <t>coal mining - methane capture</t>
        </is>
      </c>
    </row>
    <row r="1573" ht="15.75" customHeight="1" s="120">
      <c r="A1573" s="2" t="inlineStr">
        <is>
          <t>ENERGY</t>
        </is>
      </c>
      <c r="B1573" s="2" t="inlineStr">
        <is>
          <t>COL</t>
        </is>
      </c>
      <c r="C1573" s="2" t="n">
        <v>2030</v>
      </c>
      <c r="D1573" s="2" t="inlineStr">
        <is>
          <t>United States</t>
        </is>
      </c>
      <c r="E1573" s="2" t="inlineStr">
        <is>
          <t>USA</t>
        </is>
      </c>
      <c r="F1573" s="2" t="inlineStr">
        <is>
          <t>On-site use in coal drying</t>
        </is>
      </c>
      <c r="G1573" s="2" t="n">
        <v>-2</v>
      </c>
      <c r="H1573" s="2" t="n">
        <v>0.0494919610209763</v>
      </c>
      <c r="I1573" s="2" t="n">
        <v>0.05543099634349346</v>
      </c>
      <c r="J1573" s="40" t="inlineStr">
        <is>
          <t>coal mining - methane capture</t>
        </is>
      </c>
    </row>
    <row r="1574" ht="15.75" customHeight="1" s="120">
      <c r="A1574" s="2" t="inlineStr">
        <is>
          <t>ENERGY</t>
        </is>
      </c>
      <c r="B1574" s="2" t="inlineStr">
        <is>
          <t>COL</t>
        </is>
      </c>
      <c r="C1574" s="2" t="n">
        <v>2030</v>
      </c>
      <c r="D1574" s="2" t="inlineStr">
        <is>
          <t>United States</t>
        </is>
      </c>
      <c r="E1574" s="2" t="inlineStr">
        <is>
          <t>USA</t>
        </is>
      </c>
      <c r="F1574" s="2" t="inlineStr">
        <is>
          <t>Degasification for power generation</t>
        </is>
      </c>
      <c r="G1574" s="2" t="n">
        <v>-1</v>
      </c>
      <c r="H1574" s="2" t="n">
        <v>0.214232310652732</v>
      </c>
      <c r="I1574" s="2" t="n">
        <v>0.2399401879310598</v>
      </c>
      <c r="J1574" s="40" t="inlineStr">
        <is>
          <t>coal mining - methane capture</t>
        </is>
      </c>
    </row>
    <row r="1575" ht="15.75" customHeight="1" s="120">
      <c r="A1575" s="2" t="inlineStr">
        <is>
          <t>ENERGY</t>
        </is>
      </c>
      <c r="B1575" s="2" t="inlineStr">
        <is>
          <t>COL</t>
        </is>
      </c>
      <c r="C1575" s="2" t="n">
        <v>2030</v>
      </c>
      <c r="D1575" s="2" t="inlineStr">
        <is>
          <t>United States</t>
        </is>
      </c>
      <c r="E1575" s="2" t="inlineStr">
        <is>
          <t>USA</t>
        </is>
      </c>
      <c r="F1575" s="2" t="inlineStr">
        <is>
          <t>On-site use in coal drying</t>
        </is>
      </c>
      <c r="G1575" s="2" t="n">
        <v>-1</v>
      </c>
      <c r="H1575" s="2" t="n">
        <v>0.223072490189224</v>
      </c>
      <c r="I1575" s="2" t="n">
        <v>0.2498411890119309</v>
      </c>
      <c r="J1575" s="40" t="inlineStr">
        <is>
          <t>coal mining - methane capture</t>
        </is>
      </c>
    </row>
    <row r="1576" ht="15.75" customHeight="1" s="120">
      <c r="A1576" s="2" t="inlineStr">
        <is>
          <t>ENERGY</t>
        </is>
      </c>
      <c r="B1576" s="2" t="inlineStr">
        <is>
          <t>COL</t>
        </is>
      </c>
      <c r="C1576" s="2" t="n">
        <v>2030</v>
      </c>
      <c r="D1576" s="2" t="inlineStr">
        <is>
          <t>United States</t>
        </is>
      </c>
      <c r="E1576" s="2" t="inlineStr">
        <is>
          <t>USA</t>
        </is>
      </c>
      <c r="F1576" s="2" t="inlineStr">
        <is>
          <t>Degasification for power generation</t>
        </is>
      </c>
      <c r="G1576" s="2" t="n">
        <v>0</v>
      </c>
      <c r="H1576" s="2" t="n">
        <v>0.303271148353815</v>
      </c>
      <c r="I1576" s="2" t="n">
        <v>0.3396636861562728</v>
      </c>
      <c r="J1576" s="40" t="inlineStr">
        <is>
          <t>coal mining - methane capture</t>
        </is>
      </c>
    </row>
    <row r="1577" ht="15.75" customHeight="1" s="120">
      <c r="A1577" s="2" t="inlineStr">
        <is>
          <t>ENERGY</t>
        </is>
      </c>
      <c r="B1577" s="2" t="inlineStr">
        <is>
          <t>COL</t>
        </is>
      </c>
      <c r="C1577" s="2" t="n">
        <v>2030</v>
      </c>
      <c r="D1577" s="2" t="inlineStr">
        <is>
          <t>United States</t>
        </is>
      </c>
      <c r="E1577" s="2" t="inlineStr">
        <is>
          <t>USA</t>
        </is>
      </c>
      <c r="F1577" s="2" t="inlineStr">
        <is>
          <t>On-site use in coal drying</t>
        </is>
      </c>
      <c r="G1577" s="2" t="n">
        <v>0</v>
      </c>
      <c r="H1577" s="2" t="n">
        <v>0.14914932148531</v>
      </c>
      <c r="I1577" s="2" t="n">
        <v>0.1670472400635472</v>
      </c>
      <c r="J1577" s="40" t="inlineStr">
        <is>
          <t>coal mining - methane capture</t>
        </is>
      </c>
    </row>
    <row r="1578" ht="15.75" customHeight="1" s="120">
      <c r="A1578" s="2" t="inlineStr">
        <is>
          <t>ENERGY</t>
        </is>
      </c>
      <c r="B1578" s="2" t="inlineStr">
        <is>
          <t>COL</t>
        </is>
      </c>
      <c r="C1578" s="2" t="n">
        <v>2030</v>
      </c>
      <c r="D1578" s="2" t="inlineStr">
        <is>
          <t>United States</t>
        </is>
      </c>
      <c r="E1578" s="2" t="inlineStr">
        <is>
          <t>USA</t>
        </is>
      </c>
      <c r="F1578" s="2" t="inlineStr">
        <is>
          <t>On-site use in mine bioler</t>
        </is>
      </c>
      <c r="G1578" s="2" t="n">
        <v>1</v>
      </c>
      <c r="H1578" s="2" t="n">
        <v>0.174059605924412</v>
      </c>
      <c r="I1578" s="2" t="n">
        <v>0.1949467586353414</v>
      </c>
      <c r="J1578" s="40" t="inlineStr">
        <is>
          <t>coal mining - methane capture</t>
        </is>
      </c>
    </row>
    <row r="1579" ht="15.75" customHeight="1" s="120">
      <c r="A1579" s="2" t="inlineStr">
        <is>
          <t>ENERGY</t>
        </is>
      </c>
      <c r="B1579" s="2" t="inlineStr">
        <is>
          <t>COL</t>
        </is>
      </c>
      <c r="C1579" s="2" t="n">
        <v>2030</v>
      </c>
      <c r="D1579" s="2" t="inlineStr">
        <is>
          <t>United States</t>
        </is>
      </c>
      <c r="E1579" s="2" t="inlineStr">
        <is>
          <t>USA</t>
        </is>
      </c>
      <c r="F1579" s="2" t="inlineStr">
        <is>
          <t>Stand Alone VAM</t>
        </is>
      </c>
      <c r="G1579" s="2" t="n">
        <v>1</v>
      </c>
      <c r="H1579" s="2" t="n">
        <v>5.11892991140484</v>
      </c>
      <c r="I1579" s="2" t="n">
        <v>5.733201500773421</v>
      </c>
      <c r="J1579" s="40" t="inlineStr">
        <is>
          <t>coal mining - methane destruction</t>
        </is>
      </c>
    </row>
    <row r="1580" ht="15.75" customHeight="1" s="120">
      <c r="A1580" s="2" t="inlineStr">
        <is>
          <t>ENERGY</t>
        </is>
      </c>
      <c r="B1580" s="2" t="inlineStr">
        <is>
          <t>COL</t>
        </is>
      </c>
      <c r="C1580" s="2" t="n">
        <v>2030</v>
      </c>
      <c r="D1580" s="2" t="inlineStr">
        <is>
          <t>United States</t>
        </is>
      </c>
      <c r="E1580" s="2" t="inlineStr">
        <is>
          <t>USA</t>
        </is>
      </c>
      <c r="F1580" s="2" t="inlineStr">
        <is>
          <t>Open Flare</t>
        </is>
      </c>
      <c r="G1580" s="2" t="n">
        <v>1</v>
      </c>
      <c r="H1580" s="2" t="n">
        <v>0.0612599458545446</v>
      </c>
      <c r="I1580" s="2" t="n">
        <v>0.06861113935708996</v>
      </c>
      <c r="J1580" s="40" t="inlineStr">
        <is>
          <t>coal mining - methane destruction</t>
        </is>
      </c>
    </row>
    <row r="1581" ht="15.75" customHeight="1" s="120">
      <c r="A1581" s="2" t="inlineStr">
        <is>
          <t>ENERGY</t>
        </is>
      </c>
      <c r="B1581" s="2" t="inlineStr">
        <is>
          <t>COL</t>
        </is>
      </c>
      <c r="C1581" s="2" t="n">
        <v>2030</v>
      </c>
      <c r="D1581" s="2" t="inlineStr">
        <is>
          <t>United States</t>
        </is>
      </c>
      <c r="E1581" s="2" t="inlineStr">
        <is>
          <t>USA</t>
        </is>
      </c>
      <c r="F1581" s="2" t="inlineStr">
        <is>
          <t>Stand Alone VAM</t>
        </is>
      </c>
      <c r="G1581" s="2" t="n">
        <v>2</v>
      </c>
      <c r="H1581" s="2" t="n">
        <v>7.80538945272564</v>
      </c>
      <c r="I1581" s="2" t="n">
        <v>8.742036187052717</v>
      </c>
      <c r="J1581" s="40" t="inlineStr">
        <is>
          <t>coal mining - methane destruction</t>
        </is>
      </c>
    </row>
    <row r="1582" ht="15.75" customHeight="1" s="120">
      <c r="A1582" s="2" t="inlineStr">
        <is>
          <t>ENERGY</t>
        </is>
      </c>
      <c r="B1582" s="2" t="inlineStr">
        <is>
          <t>COL</t>
        </is>
      </c>
      <c r="C1582" s="2" t="n">
        <v>2030</v>
      </c>
      <c r="D1582" s="2" t="inlineStr">
        <is>
          <t>United States</t>
        </is>
      </c>
      <c r="E1582" s="2" t="inlineStr">
        <is>
          <t>USA</t>
        </is>
      </c>
      <c r="F1582" s="2" t="inlineStr">
        <is>
          <t>Degasification for power generation</t>
        </is>
      </c>
      <c r="G1582" s="2" t="n">
        <v>2</v>
      </c>
      <c r="H1582" s="2" t="n">
        <v>0.19576346874237</v>
      </c>
      <c r="I1582" s="2" t="n">
        <v>0.2192550849914544</v>
      </c>
      <c r="J1582" s="40" t="inlineStr">
        <is>
          <t>coal mining - methane capture</t>
        </is>
      </c>
    </row>
    <row r="1583" ht="15.75" customHeight="1" s="120">
      <c r="A1583" s="2" t="inlineStr">
        <is>
          <t>ENERGY</t>
        </is>
      </c>
      <c r="B1583" s="2" t="inlineStr">
        <is>
          <t>COL</t>
        </is>
      </c>
      <c r="C1583" s="2" t="n">
        <v>2030</v>
      </c>
      <c r="D1583" s="2" t="inlineStr">
        <is>
          <t>United States</t>
        </is>
      </c>
      <c r="E1583" s="2" t="inlineStr">
        <is>
          <t>USA</t>
        </is>
      </c>
      <c r="F1583" s="2" t="inlineStr">
        <is>
          <t>Open Flare</t>
        </is>
      </c>
      <c r="G1583" s="2" t="n">
        <v>2</v>
      </c>
      <c r="H1583" s="2" t="n">
        <v>0.136979344300925</v>
      </c>
      <c r="I1583" s="2" t="n">
        <v>0.153416865617036</v>
      </c>
      <c r="J1583" s="40" t="inlineStr">
        <is>
          <t>coal mining - methane destruction</t>
        </is>
      </c>
    </row>
    <row r="1584" ht="15.75" customHeight="1" s="120">
      <c r="A1584" s="2" t="inlineStr">
        <is>
          <t>ENERGY</t>
        </is>
      </c>
      <c r="B1584" s="2" t="inlineStr">
        <is>
          <t>COL</t>
        </is>
      </c>
      <c r="C1584" s="2" t="n">
        <v>2030</v>
      </c>
      <c r="D1584" s="2" t="inlineStr">
        <is>
          <t>United States</t>
        </is>
      </c>
      <c r="E1584" s="2" t="inlineStr">
        <is>
          <t>USA</t>
        </is>
      </c>
      <c r="F1584" s="2" t="inlineStr">
        <is>
          <t>On-site use in mine bioler</t>
        </is>
      </c>
      <c r="G1584" s="2" t="n">
        <v>2</v>
      </c>
      <c r="H1584" s="2" t="n">
        <v>0.015912844100967</v>
      </c>
      <c r="I1584" s="2" t="n">
        <v>0.01782238539308304</v>
      </c>
      <c r="J1584" s="40" t="inlineStr">
        <is>
          <t>coal mining - methane capture</t>
        </is>
      </c>
    </row>
    <row r="1585" ht="15.75" customHeight="1" s="120">
      <c r="A1585" s="2" t="inlineStr">
        <is>
          <t>ENERGY</t>
        </is>
      </c>
      <c r="B1585" s="2" t="inlineStr">
        <is>
          <t>COL</t>
        </is>
      </c>
      <c r="C1585" s="2" t="n">
        <v>2030</v>
      </c>
      <c r="D1585" s="2" t="inlineStr">
        <is>
          <t>United States</t>
        </is>
      </c>
      <c r="E1585" s="2" t="inlineStr">
        <is>
          <t>USA</t>
        </is>
      </c>
      <c r="F1585" s="2" t="inlineStr">
        <is>
          <t>Stand Alone VAM</t>
        </is>
      </c>
      <c r="G1585" s="2" t="n">
        <v>3</v>
      </c>
      <c r="H1585" s="2" t="n">
        <v>2.55509243160486</v>
      </c>
      <c r="I1585" s="2" t="n">
        <v>2.861703523397443</v>
      </c>
      <c r="J1585" s="40" t="inlineStr">
        <is>
          <t>coal mining - methane destruction</t>
        </is>
      </c>
    </row>
    <row r="1586" ht="15.75" customHeight="1" s="120">
      <c r="A1586" s="2" t="inlineStr">
        <is>
          <t>ENERGY</t>
        </is>
      </c>
      <c r="B1586" s="2" t="inlineStr">
        <is>
          <t>COL</t>
        </is>
      </c>
      <c r="C1586" s="2" t="n">
        <v>2030</v>
      </c>
      <c r="D1586" s="2" t="inlineStr">
        <is>
          <t>United States</t>
        </is>
      </c>
      <c r="E1586" s="2" t="inlineStr">
        <is>
          <t>USA</t>
        </is>
      </c>
      <c r="F1586" s="2" t="inlineStr">
        <is>
          <t>Degasification for power generation</t>
        </is>
      </c>
      <c r="G1586" s="2" t="n">
        <v>3</v>
      </c>
      <c r="H1586" s="2" t="n">
        <v>0.0906677208840847</v>
      </c>
      <c r="I1586" s="2" t="n">
        <v>0.1015478473901749</v>
      </c>
      <c r="J1586" s="40" t="inlineStr">
        <is>
          <t>coal mining - methane capture</t>
        </is>
      </c>
    </row>
    <row r="1587" ht="15.75" customHeight="1" s="120">
      <c r="A1587" s="2" t="inlineStr">
        <is>
          <t>ENERGY</t>
        </is>
      </c>
      <c r="B1587" s="2" t="inlineStr">
        <is>
          <t>COL</t>
        </is>
      </c>
      <c r="C1587" s="2" t="n">
        <v>2030</v>
      </c>
      <c r="D1587" s="2" t="inlineStr">
        <is>
          <t>United States</t>
        </is>
      </c>
      <c r="E1587" s="2" t="inlineStr">
        <is>
          <t>USA</t>
        </is>
      </c>
      <c r="F1587" s="2" t="inlineStr">
        <is>
          <t>On-site use in mine bioler</t>
        </is>
      </c>
      <c r="G1587" s="2" t="n">
        <v>3</v>
      </c>
      <c r="H1587" s="2" t="n">
        <v>0.0139723944012076</v>
      </c>
      <c r="I1587" s="2" t="n">
        <v>0.01564908172935251</v>
      </c>
      <c r="J1587" s="40" t="inlineStr">
        <is>
          <t>coal mining - methane capture</t>
        </is>
      </c>
    </row>
    <row r="1588" ht="15.75" customHeight="1" s="120">
      <c r="A1588" s="2" t="inlineStr">
        <is>
          <t>ENERGY</t>
        </is>
      </c>
      <c r="B1588" s="2" t="inlineStr">
        <is>
          <t>COL</t>
        </is>
      </c>
      <c r="C1588" s="2" t="n">
        <v>2030</v>
      </c>
      <c r="D1588" s="2" t="inlineStr">
        <is>
          <t>United States</t>
        </is>
      </c>
      <c r="E1588" s="2" t="inlineStr">
        <is>
          <t>USA</t>
        </is>
      </c>
      <c r="F1588" s="2" t="inlineStr">
        <is>
          <t>Supplemental VAM</t>
        </is>
      </c>
      <c r="G1588" s="2" t="n">
        <v>3</v>
      </c>
      <c r="H1588" s="2" t="n">
        <v>0.0298576541244984</v>
      </c>
      <c r="I1588" s="2" t="n">
        <v>0.03344057261943821</v>
      </c>
      <c r="J1588" s="40" t="inlineStr">
        <is>
          <t>coal mining - methane destruction</t>
        </is>
      </c>
    </row>
    <row r="1589" ht="15.75" customHeight="1" s="120">
      <c r="A1589" s="2" t="inlineStr">
        <is>
          <t>ENERGY</t>
        </is>
      </c>
      <c r="B1589" s="2" t="inlineStr">
        <is>
          <t>COL</t>
        </is>
      </c>
      <c r="C1589" s="2" t="n">
        <v>2030</v>
      </c>
      <c r="D1589" s="2" t="inlineStr">
        <is>
          <t>United States</t>
        </is>
      </c>
      <c r="E1589" s="2" t="inlineStr">
        <is>
          <t>USA</t>
        </is>
      </c>
      <c r="F1589" s="2" t="inlineStr">
        <is>
          <t>Open Flare</t>
        </is>
      </c>
      <c r="G1589" s="2" t="n">
        <v>3</v>
      </c>
      <c r="H1589" s="2" t="n">
        <v>0.114791509229689</v>
      </c>
      <c r="I1589" s="2" t="n">
        <v>0.1285664903372517</v>
      </c>
      <c r="J1589" s="40" t="inlineStr">
        <is>
          <t>coal mining - methane destruction</t>
        </is>
      </c>
    </row>
    <row r="1590" ht="15.75" customHeight="1" s="120">
      <c r="A1590" s="2" t="inlineStr">
        <is>
          <t>ENERGY</t>
        </is>
      </c>
      <c r="B1590" s="2" t="inlineStr">
        <is>
          <t>COL</t>
        </is>
      </c>
      <c r="C1590" s="2" t="n">
        <v>2030</v>
      </c>
      <c r="D1590" s="2" t="inlineStr">
        <is>
          <t>United States</t>
        </is>
      </c>
      <c r="E1590" s="2" t="inlineStr">
        <is>
          <t>USA</t>
        </is>
      </c>
      <c r="F1590" s="2" t="inlineStr">
        <is>
          <t>Stand Alone VAM</t>
        </is>
      </c>
      <c r="G1590" s="2" t="n">
        <v>4</v>
      </c>
      <c r="H1590" s="2" t="n">
        <v>0.331018678843975</v>
      </c>
      <c r="I1590" s="2" t="n">
        <v>0.3707409203052521</v>
      </c>
      <c r="J1590" s="40" t="inlineStr">
        <is>
          <t>coal mining - methane destruction</t>
        </is>
      </c>
    </row>
    <row r="1591" ht="15.75" customHeight="1" s="120">
      <c r="A1591" s="2" t="inlineStr">
        <is>
          <t>ENERGY</t>
        </is>
      </c>
      <c r="B1591" s="2" t="inlineStr">
        <is>
          <t>COL</t>
        </is>
      </c>
      <c r="C1591" s="2" t="n">
        <v>2030</v>
      </c>
      <c r="D1591" s="2" t="inlineStr">
        <is>
          <t>United States</t>
        </is>
      </c>
      <c r="E1591" s="2" t="inlineStr">
        <is>
          <t>USA</t>
        </is>
      </c>
      <c r="F1591" s="2" t="inlineStr">
        <is>
          <t>On-site use in mine bioler</t>
        </is>
      </c>
      <c r="G1591" s="2" t="n">
        <v>4</v>
      </c>
      <c r="H1591" s="2" t="n">
        <v>0.0076525186887011</v>
      </c>
      <c r="I1591" s="2" t="n">
        <v>0.008570820931345233</v>
      </c>
      <c r="J1591" s="40" t="inlineStr">
        <is>
          <t>coal mining - methane capture</t>
        </is>
      </c>
    </row>
    <row r="1592" ht="15.75" customHeight="1" s="120">
      <c r="A1592" s="2" t="inlineStr">
        <is>
          <t>ENERGY</t>
        </is>
      </c>
      <c r="B1592" s="2" t="inlineStr">
        <is>
          <t>COL</t>
        </is>
      </c>
      <c r="C1592" s="2" t="n">
        <v>2030</v>
      </c>
      <c r="D1592" s="2" t="inlineStr">
        <is>
          <t>United States</t>
        </is>
      </c>
      <c r="E1592" s="2" t="inlineStr">
        <is>
          <t>USA</t>
        </is>
      </c>
      <c r="F1592" s="2" t="inlineStr">
        <is>
          <t>Degasification for power generation</t>
        </is>
      </c>
      <c r="G1592" s="2" t="n">
        <v>4</v>
      </c>
      <c r="H1592" s="2" t="n">
        <v>0.0414249375462532</v>
      </c>
      <c r="I1592" s="2" t="n">
        <v>0.04639593005180358</v>
      </c>
      <c r="J1592" s="40" t="inlineStr">
        <is>
          <t>coal mining - methane capture</t>
        </is>
      </c>
    </row>
    <row r="1593" ht="15.75" customHeight="1" s="120">
      <c r="A1593" s="2" t="inlineStr">
        <is>
          <t>ENERGY</t>
        </is>
      </c>
      <c r="B1593" s="2" t="inlineStr">
        <is>
          <t>COL</t>
        </is>
      </c>
      <c r="C1593" s="2" t="n">
        <v>2030</v>
      </c>
      <c r="D1593" s="2" t="inlineStr">
        <is>
          <t>United States</t>
        </is>
      </c>
      <c r="E1593" s="2" t="inlineStr">
        <is>
          <t>USA</t>
        </is>
      </c>
      <c r="F1593" s="2" t="inlineStr">
        <is>
          <t>Open Flare</t>
        </is>
      </c>
      <c r="G1593" s="2" t="n">
        <v>4</v>
      </c>
      <c r="H1593" s="2" t="n">
        <v>0.173008932732045</v>
      </c>
      <c r="I1593" s="2" t="n">
        <v>0.1937700046598904</v>
      </c>
      <c r="J1593" s="40" t="inlineStr">
        <is>
          <t>coal mining - methane destruction</t>
        </is>
      </c>
    </row>
    <row r="1594" ht="15.75" customHeight="1" s="120">
      <c r="A1594" s="2" t="inlineStr">
        <is>
          <t>ENERGY</t>
        </is>
      </c>
      <c r="B1594" s="2" t="inlineStr">
        <is>
          <t>COL</t>
        </is>
      </c>
      <c r="C1594" s="2" t="n">
        <v>2030</v>
      </c>
      <c r="D1594" s="2" t="inlineStr">
        <is>
          <t>United States</t>
        </is>
      </c>
      <c r="E1594" s="2" t="inlineStr">
        <is>
          <t>USA</t>
        </is>
      </c>
      <c r="F1594" s="2" t="inlineStr">
        <is>
          <t>Open Flare</t>
        </is>
      </c>
      <c r="G1594" s="2" t="n">
        <v>5</v>
      </c>
      <c r="H1594" s="2" t="n">
        <v>0.0925175328738987</v>
      </c>
      <c r="I1594" s="2" t="n">
        <v>0.1036196368187666</v>
      </c>
      <c r="J1594" s="40" t="inlineStr">
        <is>
          <t>coal mining - methane destruction</t>
        </is>
      </c>
    </row>
    <row r="1595" ht="15.75" customHeight="1" s="120">
      <c r="A1595" s="2" t="inlineStr">
        <is>
          <t>ENERGY</t>
        </is>
      </c>
      <c r="B1595" s="2" t="inlineStr">
        <is>
          <t>COL</t>
        </is>
      </c>
      <c r="C1595" s="2" t="n">
        <v>2030</v>
      </c>
      <c r="D1595" s="2" t="inlineStr">
        <is>
          <t>United States</t>
        </is>
      </c>
      <c r="E1595" s="2" t="inlineStr">
        <is>
          <t>USA</t>
        </is>
      </c>
      <c r="F1595" s="2" t="inlineStr">
        <is>
          <t>Degasification for power generation</t>
        </is>
      </c>
      <c r="G1595" s="2" t="n">
        <v>5</v>
      </c>
      <c r="H1595" s="2" t="n">
        <v>0.116168972104787</v>
      </c>
      <c r="I1595" s="2" t="n">
        <v>0.1301092487573614</v>
      </c>
      <c r="J1595" s="40" t="inlineStr">
        <is>
          <t>coal mining - methane capture</t>
        </is>
      </c>
    </row>
    <row r="1596" ht="15.75" customHeight="1" s="120">
      <c r="A1596" s="2" t="inlineStr">
        <is>
          <t>ENERGY</t>
        </is>
      </c>
      <c r="B1596" s="2" t="inlineStr">
        <is>
          <t>COL</t>
        </is>
      </c>
      <c r="C1596" s="2" t="n">
        <v>2030</v>
      </c>
      <c r="D1596" s="2" t="inlineStr">
        <is>
          <t>United States</t>
        </is>
      </c>
      <c r="E1596" s="2" t="inlineStr">
        <is>
          <t>USA</t>
        </is>
      </c>
      <c r="F1596" s="2" t="inlineStr">
        <is>
          <t>On-site use in mine bioler</t>
        </is>
      </c>
      <c r="G1596" s="2" t="n">
        <v>5</v>
      </c>
      <c r="H1596" s="2" t="n">
        <v>0.0105774461990222</v>
      </c>
      <c r="I1596" s="2" t="n">
        <v>0.01184673974290487</v>
      </c>
      <c r="J1596" s="40" t="inlineStr">
        <is>
          <t>coal mining - methane capture</t>
        </is>
      </c>
    </row>
    <row r="1597" ht="15.75" customHeight="1" s="120">
      <c r="A1597" s="2" t="inlineStr">
        <is>
          <t>ENERGY</t>
        </is>
      </c>
      <c r="B1597" s="2" t="inlineStr">
        <is>
          <t>COL</t>
        </is>
      </c>
      <c r="C1597" s="2" t="n">
        <v>2030</v>
      </c>
      <c r="D1597" s="2" t="inlineStr">
        <is>
          <t>United States</t>
        </is>
      </c>
      <c r="E1597" s="2" t="inlineStr">
        <is>
          <t>USA</t>
        </is>
      </c>
      <c r="F1597" s="2" t="inlineStr">
        <is>
          <t>Supplemental VAM</t>
        </is>
      </c>
      <c r="G1597" s="2" t="n">
        <v>5</v>
      </c>
      <c r="H1597" s="2" t="n">
        <v>0.09578621387481689</v>
      </c>
      <c r="I1597" s="2" t="n">
        <v>0.1072805595397949</v>
      </c>
      <c r="J1597" s="40" t="inlineStr">
        <is>
          <t>coal mining - methane destruction</t>
        </is>
      </c>
    </row>
    <row r="1598" ht="15.75" customHeight="1" s="120">
      <c r="A1598" s="2" t="inlineStr">
        <is>
          <t>ENERGY</t>
        </is>
      </c>
      <c r="B1598" s="2" t="inlineStr">
        <is>
          <t>COL</t>
        </is>
      </c>
      <c r="C1598" s="2" t="n">
        <v>2030</v>
      </c>
      <c r="D1598" s="2" t="inlineStr">
        <is>
          <t>United States</t>
        </is>
      </c>
      <c r="E1598" s="2" t="inlineStr">
        <is>
          <t>USA</t>
        </is>
      </c>
      <c r="F1598" s="2" t="inlineStr">
        <is>
          <t>Open Flare</t>
        </is>
      </c>
      <c r="G1598" s="2" t="n">
        <v>6</v>
      </c>
      <c r="H1598" s="2" t="n">
        <v>0.0759878670796752</v>
      </c>
      <c r="I1598" s="2" t="n">
        <v>0.08510641112923623</v>
      </c>
      <c r="J1598" s="40" t="inlineStr">
        <is>
          <t>coal mining - methane destruction</t>
        </is>
      </c>
    </row>
    <row r="1599" ht="15.75" customHeight="1" s="120">
      <c r="A1599" s="2" t="inlineStr">
        <is>
          <t>ENERGY</t>
        </is>
      </c>
      <c r="B1599" s="2" t="inlineStr">
        <is>
          <t>COL</t>
        </is>
      </c>
      <c r="C1599" s="2" t="n">
        <v>2030</v>
      </c>
      <c r="D1599" s="2" t="inlineStr">
        <is>
          <t>United States</t>
        </is>
      </c>
      <c r="E1599" s="2" t="inlineStr">
        <is>
          <t>USA</t>
        </is>
      </c>
      <c r="F1599" s="2" t="inlineStr">
        <is>
          <t>Degasification for power generation</t>
        </is>
      </c>
      <c r="G1599" s="2" t="n">
        <v>6</v>
      </c>
      <c r="H1599" s="2" t="n">
        <v>0.0718399360775948</v>
      </c>
      <c r="I1599" s="2" t="n">
        <v>0.08046072840690618</v>
      </c>
      <c r="J1599" s="40" t="inlineStr">
        <is>
          <t>coal mining - methane capture</t>
        </is>
      </c>
    </row>
    <row r="1600" ht="15.75" customHeight="1" s="120">
      <c r="A1600" s="2" t="inlineStr">
        <is>
          <t>ENERGY</t>
        </is>
      </c>
      <c r="B1600" s="2" t="inlineStr">
        <is>
          <t>COL</t>
        </is>
      </c>
      <c r="C1600" s="2" t="n">
        <v>2030</v>
      </c>
      <c r="D1600" s="2" t="inlineStr">
        <is>
          <t>United States</t>
        </is>
      </c>
      <c r="E1600" s="2" t="inlineStr">
        <is>
          <t>USA</t>
        </is>
      </c>
      <c r="F1600" s="2" t="inlineStr">
        <is>
          <t>Stand Alone VAM</t>
        </is>
      </c>
      <c r="G1600" s="2" t="n">
        <v>6</v>
      </c>
      <c r="H1600" s="2" t="n">
        <v>0.563386678695678</v>
      </c>
      <c r="I1600" s="2" t="n">
        <v>0.6309930801391594</v>
      </c>
      <c r="J1600" s="40" t="inlineStr">
        <is>
          <t>coal mining - methane destruction</t>
        </is>
      </c>
    </row>
    <row r="1601" ht="15.75" customHeight="1" s="120">
      <c r="A1601" s="2" t="inlineStr">
        <is>
          <t>ENERGY</t>
        </is>
      </c>
      <c r="B1601" s="2" t="inlineStr">
        <is>
          <t>COL</t>
        </is>
      </c>
      <c r="C1601" s="2" t="n">
        <v>2030</v>
      </c>
      <c r="D1601" s="2" t="inlineStr">
        <is>
          <t>United States</t>
        </is>
      </c>
      <c r="E1601" s="2" t="inlineStr">
        <is>
          <t>USA</t>
        </is>
      </c>
      <c r="F1601" s="2" t="inlineStr">
        <is>
          <t>On-site use in mine bioler</t>
        </is>
      </c>
      <c r="G1601" s="2" t="n">
        <v>7</v>
      </c>
      <c r="H1601" s="2" t="n">
        <v>0.0015143908094615</v>
      </c>
      <c r="I1601" s="2" t="n">
        <v>0.00169611770659688</v>
      </c>
      <c r="J1601" s="40" t="inlineStr">
        <is>
          <t>coal mining - methane capture</t>
        </is>
      </c>
    </row>
    <row r="1602" ht="15.75" customHeight="1" s="120">
      <c r="A1602" s="2" t="inlineStr">
        <is>
          <t>ENERGY</t>
        </is>
      </c>
      <c r="B1602" s="2" t="inlineStr">
        <is>
          <t>COL</t>
        </is>
      </c>
      <c r="C1602" s="2" t="n">
        <v>2030</v>
      </c>
      <c r="D1602" s="2" t="inlineStr">
        <is>
          <t>United States</t>
        </is>
      </c>
      <c r="E1602" s="2" t="inlineStr">
        <is>
          <t>USA</t>
        </is>
      </c>
      <c r="F1602" s="2" t="inlineStr">
        <is>
          <t>Stand Alone VAM</t>
        </is>
      </c>
      <c r="G1602" s="2" t="n">
        <v>7</v>
      </c>
      <c r="H1602" s="2" t="n">
        <v>0.0956217795610428</v>
      </c>
      <c r="I1602" s="2" t="n">
        <v>0.107096393108368</v>
      </c>
      <c r="J1602" s="40" t="inlineStr">
        <is>
          <t>coal mining - methane destruction</t>
        </is>
      </c>
    </row>
    <row r="1603" ht="15.75" customHeight="1" s="120">
      <c r="A1603" s="2" t="inlineStr">
        <is>
          <t>ENERGY</t>
        </is>
      </c>
      <c r="B1603" s="2" t="inlineStr">
        <is>
          <t>COL</t>
        </is>
      </c>
      <c r="C1603" s="2" t="n">
        <v>2030</v>
      </c>
      <c r="D1603" s="2" t="inlineStr">
        <is>
          <t>United States</t>
        </is>
      </c>
      <c r="E1603" s="2" t="inlineStr">
        <is>
          <t>USA</t>
        </is>
      </c>
      <c r="F1603" s="2" t="inlineStr">
        <is>
          <t>Degasification for power generation</t>
        </is>
      </c>
      <c r="G1603" s="2" t="n">
        <v>7</v>
      </c>
      <c r="H1603" s="2" t="n">
        <v>0.0659054033458233</v>
      </c>
      <c r="I1603" s="2" t="n">
        <v>0.0738140517473221</v>
      </c>
      <c r="J1603" s="40" t="inlineStr">
        <is>
          <t>coal mining - methane capture</t>
        </is>
      </c>
    </row>
    <row r="1604" ht="15.75" customHeight="1" s="120">
      <c r="A1604" s="2" t="inlineStr">
        <is>
          <t>ENERGY</t>
        </is>
      </c>
      <c r="B1604" s="2" t="inlineStr">
        <is>
          <t>COL</t>
        </is>
      </c>
      <c r="C1604" s="2" t="n">
        <v>2030</v>
      </c>
      <c r="D1604" s="2" t="inlineStr">
        <is>
          <t>United States</t>
        </is>
      </c>
      <c r="E1604" s="2" t="inlineStr">
        <is>
          <t>USA</t>
        </is>
      </c>
      <c r="F1604" s="2" t="inlineStr">
        <is>
          <t>Open Flare</t>
        </is>
      </c>
      <c r="G1604" s="2" t="n">
        <v>7</v>
      </c>
      <c r="H1604" s="2" t="n">
        <v>0.0265535248909146</v>
      </c>
      <c r="I1604" s="2" t="n">
        <v>0.02973994787782436</v>
      </c>
      <c r="J1604" s="40" t="inlineStr">
        <is>
          <t>coal mining - methane destruction</t>
        </is>
      </c>
    </row>
    <row r="1605" ht="15.75" customHeight="1" s="120">
      <c r="A1605" s="2" t="inlineStr">
        <is>
          <t>ENERGY</t>
        </is>
      </c>
      <c r="B1605" s="2" t="inlineStr">
        <is>
          <t>COL</t>
        </is>
      </c>
      <c r="C1605" s="2" t="n">
        <v>2030</v>
      </c>
      <c r="D1605" s="2" t="inlineStr">
        <is>
          <t>United States</t>
        </is>
      </c>
      <c r="E1605" s="2" t="inlineStr">
        <is>
          <t>USA</t>
        </is>
      </c>
      <c r="F1605" s="2" t="inlineStr">
        <is>
          <t>Stand Alone VAM</t>
        </is>
      </c>
      <c r="G1605" s="2" t="n">
        <v>8</v>
      </c>
      <c r="H1605" s="2" t="n">
        <v>0.494065940380096</v>
      </c>
      <c r="I1605" s="2" t="n">
        <v>0.5533538532257075</v>
      </c>
      <c r="J1605" s="40" t="inlineStr">
        <is>
          <t>coal mining - methane destruction</t>
        </is>
      </c>
    </row>
    <row r="1606" ht="15.75" customHeight="1" s="120">
      <c r="A1606" s="2" t="inlineStr">
        <is>
          <t>ENERGY</t>
        </is>
      </c>
      <c r="B1606" s="2" t="inlineStr">
        <is>
          <t>COL</t>
        </is>
      </c>
      <c r="C1606" s="2" t="n">
        <v>2030</v>
      </c>
      <c r="D1606" s="2" t="inlineStr">
        <is>
          <t>United States</t>
        </is>
      </c>
      <c r="E1606" s="2" t="inlineStr">
        <is>
          <t>USA</t>
        </is>
      </c>
      <c r="F1606" s="2" t="inlineStr">
        <is>
          <t>Open Flare</t>
        </is>
      </c>
      <c r="G1606" s="2" t="n">
        <v>8</v>
      </c>
      <c r="H1606" s="2" t="n">
        <v>0.0108757484704256</v>
      </c>
      <c r="I1606" s="2" t="n">
        <v>0.01218083828687667</v>
      </c>
      <c r="J1606" s="40" t="inlineStr">
        <is>
          <t>coal mining - methane destruction</t>
        </is>
      </c>
    </row>
    <row r="1607" ht="15.75" customHeight="1" s="120">
      <c r="A1607" s="2" t="inlineStr">
        <is>
          <t>ENERGY</t>
        </is>
      </c>
      <c r="B1607" s="2" t="inlineStr">
        <is>
          <t>COL</t>
        </is>
      </c>
      <c r="C1607" s="2" t="n">
        <v>2030</v>
      </c>
      <c r="D1607" s="2" t="inlineStr">
        <is>
          <t>United States</t>
        </is>
      </c>
      <c r="E1607" s="2" t="inlineStr">
        <is>
          <t>USA</t>
        </is>
      </c>
      <c r="F1607" s="2" t="inlineStr">
        <is>
          <t>Degasification for power generation</t>
        </is>
      </c>
      <c r="G1607" s="2" t="n">
        <v>8</v>
      </c>
      <c r="H1607" s="2" t="n">
        <v>0.159943267703056</v>
      </c>
      <c r="I1607" s="2" t="n">
        <v>0.1791364598274227</v>
      </c>
      <c r="J1607" s="40" t="inlineStr">
        <is>
          <t>coal mining - methane capture</t>
        </is>
      </c>
    </row>
    <row r="1608" ht="15.75" customHeight="1" s="120">
      <c r="A1608" s="2" t="inlineStr">
        <is>
          <t>ENERGY</t>
        </is>
      </c>
      <c r="B1608" s="2" t="inlineStr">
        <is>
          <t>COL</t>
        </is>
      </c>
      <c r="C1608" s="2" t="n">
        <v>2030</v>
      </c>
      <c r="D1608" s="2" t="inlineStr">
        <is>
          <t>United States</t>
        </is>
      </c>
      <c r="E1608" s="2" t="inlineStr">
        <is>
          <t>USA</t>
        </is>
      </c>
      <c r="F1608" s="2" t="inlineStr">
        <is>
          <t>On-site use in mine bioler</t>
        </is>
      </c>
      <c r="G1608" s="2" t="n">
        <v>8</v>
      </c>
      <c r="H1608" s="2" t="n">
        <v>0.0014375954633579</v>
      </c>
      <c r="I1608" s="2" t="n">
        <v>0.001610106918960848</v>
      </c>
      <c r="J1608" s="40" t="inlineStr">
        <is>
          <t>coal mining - methane capture</t>
        </is>
      </c>
    </row>
    <row r="1609" ht="15.75" customHeight="1" s="120">
      <c r="A1609" s="2" t="inlineStr">
        <is>
          <t>ENERGY</t>
        </is>
      </c>
      <c r="B1609" s="2" t="inlineStr">
        <is>
          <t>COL</t>
        </is>
      </c>
      <c r="C1609" s="2" t="n">
        <v>2030</v>
      </c>
      <c r="D1609" s="2" t="inlineStr">
        <is>
          <t>United States</t>
        </is>
      </c>
      <c r="E1609" s="2" t="inlineStr">
        <is>
          <t>USA</t>
        </is>
      </c>
      <c r="F1609" s="2" t="inlineStr">
        <is>
          <t>Open Flare</t>
        </is>
      </c>
      <c r="G1609" s="2" t="n">
        <v>9</v>
      </c>
      <c r="H1609" s="2" t="n">
        <v>0.0262756822630763</v>
      </c>
      <c r="I1609" s="2" t="n">
        <v>0.02942876413464546</v>
      </c>
      <c r="J1609" s="40" t="inlineStr">
        <is>
          <t>coal mining - methane destruction</t>
        </is>
      </c>
    </row>
    <row r="1610" ht="15.75" customHeight="1" s="120">
      <c r="A1610" s="2" t="inlineStr">
        <is>
          <t>ENERGY</t>
        </is>
      </c>
      <c r="B1610" s="2" t="inlineStr">
        <is>
          <t>COL</t>
        </is>
      </c>
      <c r="C1610" s="2" t="n">
        <v>2030</v>
      </c>
      <c r="D1610" s="2" t="inlineStr">
        <is>
          <t>United States</t>
        </is>
      </c>
      <c r="E1610" s="2" t="inlineStr">
        <is>
          <t>USA</t>
        </is>
      </c>
      <c r="F1610" s="2" t="inlineStr">
        <is>
          <t>Stand Alone VAM</t>
        </is>
      </c>
      <c r="G1610" s="2" t="n">
        <v>9</v>
      </c>
      <c r="H1610" s="2" t="n">
        <v>0.176534099504351</v>
      </c>
      <c r="I1610" s="2" t="n">
        <v>0.1977181914448732</v>
      </c>
      <c r="J1610" s="40" t="inlineStr">
        <is>
          <t>coal mining - methane destruction</t>
        </is>
      </c>
    </row>
    <row r="1611" ht="15.75" customHeight="1" s="120">
      <c r="A1611" s="2" t="inlineStr">
        <is>
          <t>ENERGY</t>
        </is>
      </c>
      <c r="B1611" s="2" t="inlineStr">
        <is>
          <t>COL</t>
        </is>
      </c>
      <c r="C1611" s="2" t="n">
        <v>2030</v>
      </c>
      <c r="D1611" s="2" t="inlineStr">
        <is>
          <t>United States</t>
        </is>
      </c>
      <c r="E1611" s="2" t="inlineStr">
        <is>
          <t>USA</t>
        </is>
      </c>
      <c r="F1611" s="2" t="inlineStr">
        <is>
          <t>Degasification for power generation</t>
        </is>
      </c>
      <c r="G1611" s="2" t="n">
        <v>9</v>
      </c>
      <c r="H1611" s="2" t="n">
        <v>0.0304507613182068</v>
      </c>
      <c r="I1611" s="2" t="n">
        <v>0.03410485267639162</v>
      </c>
      <c r="J1611" s="40" t="inlineStr">
        <is>
          <t>coal mining - methane capture</t>
        </is>
      </c>
    </row>
    <row r="1612" ht="15.75" customHeight="1" s="120">
      <c r="A1612" s="2" t="inlineStr">
        <is>
          <t>ENERGY</t>
        </is>
      </c>
      <c r="B1612" s="2" t="inlineStr">
        <is>
          <t>COL</t>
        </is>
      </c>
      <c r="C1612" s="2" t="n">
        <v>2030</v>
      </c>
      <c r="D1612" s="2" t="inlineStr">
        <is>
          <t>United States</t>
        </is>
      </c>
      <c r="E1612" s="2" t="inlineStr">
        <is>
          <t>USA</t>
        </is>
      </c>
      <c r="F1612" s="2" t="inlineStr">
        <is>
          <t>On-site use in mine bioler</t>
        </is>
      </c>
      <c r="G1612" s="2" t="n">
        <v>9</v>
      </c>
      <c r="H1612" s="2" t="n">
        <v>0.0013380286982283</v>
      </c>
      <c r="I1612" s="2" t="n">
        <v>0.001498592142015696</v>
      </c>
      <c r="J1612" s="40" t="inlineStr">
        <is>
          <t>coal mining - methane capture</t>
        </is>
      </c>
    </row>
    <row r="1613" ht="15.75" customHeight="1" s="120">
      <c r="A1613" s="2" t="inlineStr">
        <is>
          <t>ENERGY</t>
        </is>
      </c>
      <c r="B1613" s="2" t="inlineStr">
        <is>
          <t>COL</t>
        </is>
      </c>
      <c r="C1613" s="2" t="n">
        <v>2030</v>
      </c>
      <c r="D1613" s="2" t="inlineStr">
        <is>
          <t>United States</t>
        </is>
      </c>
      <c r="E1613" s="2" t="inlineStr">
        <is>
          <t>USA</t>
        </is>
      </c>
      <c r="F1613" s="2" t="inlineStr">
        <is>
          <t>Open Flare</t>
        </is>
      </c>
      <c r="G1613" s="2" t="n">
        <v>10</v>
      </c>
      <c r="H1613" s="2" t="n">
        <v>0.006453831680119</v>
      </c>
      <c r="I1613" s="2" t="n">
        <v>0.007228291481733281</v>
      </c>
      <c r="J1613" s="40" t="inlineStr">
        <is>
          <t>coal mining - methane destruction</t>
        </is>
      </c>
    </row>
    <row r="1614" ht="15.75" customHeight="1" s="120">
      <c r="A1614" s="2" t="inlineStr">
        <is>
          <t>ENERGY</t>
        </is>
      </c>
      <c r="B1614" s="2" t="inlineStr">
        <is>
          <t>COL</t>
        </is>
      </c>
      <c r="C1614" s="2" t="n">
        <v>2030</v>
      </c>
      <c r="D1614" s="2" t="inlineStr">
        <is>
          <t>United States</t>
        </is>
      </c>
      <c r="E1614" s="2" t="inlineStr">
        <is>
          <t>USA</t>
        </is>
      </c>
      <c r="F1614" s="2" t="inlineStr">
        <is>
          <t>On-site use in mine bioler</t>
        </is>
      </c>
      <c r="G1614" s="2" t="n">
        <v>10</v>
      </c>
      <c r="H1614" s="2" t="n">
        <v>0.0050858849426731</v>
      </c>
      <c r="I1614" s="2" t="n">
        <v>0.005696191135793872</v>
      </c>
      <c r="J1614" s="40" t="inlineStr">
        <is>
          <t>coal mining - methane capture</t>
        </is>
      </c>
    </row>
    <row r="1615" ht="15.75" customHeight="1" s="120">
      <c r="A1615" s="2" t="inlineStr">
        <is>
          <t>ENERGY</t>
        </is>
      </c>
      <c r="B1615" s="2" t="inlineStr">
        <is>
          <t>COL</t>
        </is>
      </c>
      <c r="C1615" s="2" t="n">
        <v>2030</v>
      </c>
      <c r="D1615" s="2" t="inlineStr">
        <is>
          <t>United States</t>
        </is>
      </c>
      <c r="E1615" s="2" t="inlineStr">
        <is>
          <t>USA</t>
        </is>
      </c>
      <c r="F1615" s="2" t="inlineStr">
        <is>
          <t>Stand Alone VAM</t>
        </is>
      </c>
      <c r="G1615" s="2" t="n">
        <v>10</v>
      </c>
      <c r="H1615" s="2" t="n">
        <v>0.586676910519599</v>
      </c>
      <c r="I1615" s="2" t="n">
        <v>0.657078139781951</v>
      </c>
      <c r="J1615" s="40" t="inlineStr">
        <is>
          <t>coal mining - methane destruction</t>
        </is>
      </c>
    </row>
    <row r="1616" ht="15.75" customHeight="1" s="120">
      <c r="A1616" s="2" t="inlineStr">
        <is>
          <t>ENERGY</t>
        </is>
      </c>
      <c r="B1616" s="2" t="inlineStr">
        <is>
          <t>COL</t>
        </is>
      </c>
      <c r="C1616" s="2" t="n">
        <v>2030</v>
      </c>
      <c r="D1616" s="2" t="inlineStr">
        <is>
          <t>United States</t>
        </is>
      </c>
      <c r="E1616" s="2" t="inlineStr">
        <is>
          <t>USA</t>
        </is>
      </c>
      <c r="F1616" s="2" t="inlineStr">
        <is>
          <t>On-site use in mine bioler</t>
        </is>
      </c>
      <c r="G1616" s="2" t="n">
        <v>11</v>
      </c>
      <c r="H1616" s="2" t="n">
        <v>0.0012347749434412</v>
      </c>
      <c r="I1616" s="2" t="n">
        <v>0.001382947936654144</v>
      </c>
      <c r="J1616" s="40" t="inlineStr">
        <is>
          <t>coal mining - methane capture</t>
        </is>
      </c>
    </row>
    <row r="1617" ht="15.75" customHeight="1" s="120">
      <c r="A1617" s="2" t="inlineStr">
        <is>
          <t>ENERGY</t>
        </is>
      </c>
      <c r="B1617" s="2" t="inlineStr">
        <is>
          <t>COL</t>
        </is>
      </c>
      <c r="C1617" s="2" t="n">
        <v>2030</v>
      </c>
      <c r="D1617" s="2" t="inlineStr">
        <is>
          <t>United States</t>
        </is>
      </c>
      <c r="E1617" s="2" t="inlineStr">
        <is>
          <t>USA</t>
        </is>
      </c>
      <c r="F1617" s="2" t="inlineStr">
        <is>
          <t>Stand Alone VAM</t>
        </is>
      </c>
      <c r="G1617" s="2" t="n">
        <v>11</v>
      </c>
      <c r="H1617" s="2" t="n">
        <v>0.624734759330749</v>
      </c>
      <c r="I1617" s="2" t="n">
        <v>0.6997029304504389</v>
      </c>
      <c r="J1617" s="40" t="inlineStr">
        <is>
          <t>coal mining - methane destruction</t>
        </is>
      </c>
    </row>
    <row r="1618" ht="15.75" customHeight="1" s="120">
      <c r="A1618" s="2" t="inlineStr">
        <is>
          <t>ENERGY</t>
        </is>
      </c>
      <c r="B1618" s="2" t="inlineStr">
        <is>
          <t>COL</t>
        </is>
      </c>
      <c r="C1618" s="2" t="n">
        <v>2030</v>
      </c>
      <c r="D1618" s="2" t="inlineStr">
        <is>
          <t>United States</t>
        </is>
      </c>
      <c r="E1618" s="2" t="inlineStr">
        <is>
          <t>USA</t>
        </is>
      </c>
      <c r="F1618" s="2" t="inlineStr">
        <is>
          <t>Open Flare</t>
        </is>
      </c>
      <c r="G1618" s="2" t="n">
        <v>11</v>
      </c>
      <c r="H1618" s="2" t="n">
        <v>0.0039911074563861</v>
      </c>
      <c r="I1618" s="2" t="n">
        <v>0.004470040351152432</v>
      </c>
      <c r="J1618" s="40" t="inlineStr">
        <is>
          <t>coal mining - methane destruction</t>
        </is>
      </c>
    </row>
    <row r="1619" ht="15.75" customHeight="1" s="120">
      <c r="A1619" s="2" t="inlineStr">
        <is>
          <t>ENERGY</t>
        </is>
      </c>
      <c r="B1619" s="2" t="inlineStr">
        <is>
          <t>COL</t>
        </is>
      </c>
      <c r="C1619" s="2" t="n">
        <v>2030</v>
      </c>
      <c r="D1619" s="2" t="inlineStr">
        <is>
          <t>United States</t>
        </is>
      </c>
      <c r="E1619" s="2" t="inlineStr">
        <is>
          <t>USA</t>
        </is>
      </c>
      <c r="F1619" s="2" t="inlineStr">
        <is>
          <t>Degasification for power generation</t>
        </is>
      </c>
      <c r="G1619" s="2" t="n">
        <v>11</v>
      </c>
      <c r="H1619" s="2" t="n">
        <v>0.0272590350359678</v>
      </c>
      <c r="I1619" s="2" t="n">
        <v>0.03053011924028394</v>
      </c>
      <c r="J1619" s="40" t="inlineStr">
        <is>
          <t>coal mining - methane capture</t>
        </is>
      </c>
    </row>
    <row r="1620" ht="15.75" customHeight="1" s="120">
      <c r="A1620" s="2" t="inlineStr">
        <is>
          <t>ENERGY</t>
        </is>
      </c>
      <c r="B1620" s="2" t="inlineStr">
        <is>
          <t>COL</t>
        </is>
      </c>
      <c r="C1620" s="2" t="n">
        <v>2030</v>
      </c>
      <c r="D1620" s="2" t="inlineStr">
        <is>
          <t>United States</t>
        </is>
      </c>
      <c r="E1620" s="2" t="inlineStr">
        <is>
          <t>USA</t>
        </is>
      </c>
      <c r="F1620" s="2" t="inlineStr">
        <is>
          <t>On-site use in mine bioler</t>
        </is>
      </c>
      <c r="G1620" s="2" t="n">
        <v>12</v>
      </c>
      <c r="H1620" s="2" t="n">
        <v>0.0011718859896064</v>
      </c>
      <c r="I1620" s="2" t="n">
        <v>0.001312512308359168</v>
      </c>
      <c r="J1620" s="40" t="inlineStr">
        <is>
          <t>coal mining - methane capture</t>
        </is>
      </c>
    </row>
    <row r="1621" ht="15.75" customHeight="1" s="120">
      <c r="A1621" s="2" t="inlineStr">
        <is>
          <t>ENERGY</t>
        </is>
      </c>
      <c r="B1621" s="2" t="inlineStr">
        <is>
          <t>COL</t>
        </is>
      </c>
      <c r="C1621" s="2" t="n">
        <v>2030</v>
      </c>
      <c r="D1621" s="2" t="inlineStr">
        <is>
          <t>United States</t>
        </is>
      </c>
      <c r="E1621" s="2" t="inlineStr">
        <is>
          <t>USA</t>
        </is>
      </c>
      <c r="F1621" s="2" t="inlineStr">
        <is>
          <t>Open Flare</t>
        </is>
      </c>
      <c r="G1621" s="2" t="n">
        <v>12</v>
      </c>
      <c r="H1621" s="2" t="n">
        <v>0.0125471485080197</v>
      </c>
      <c r="I1621" s="2" t="n">
        <v>0.01405280632898206</v>
      </c>
      <c r="J1621" s="40" t="inlineStr">
        <is>
          <t>coal mining - methane destruction</t>
        </is>
      </c>
    </row>
    <row r="1622" ht="15.75" customHeight="1" s="120">
      <c r="A1622" s="2" t="inlineStr">
        <is>
          <t>ENERGY</t>
        </is>
      </c>
      <c r="B1622" s="2" t="inlineStr">
        <is>
          <t>COL</t>
        </is>
      </c>
      <c r="C1622" s="2" t="n">
        <v>2030</v>
      </c>
      <c r="D1622" s="2" t="inlineStr">
        <is>
          <t>United States</t>
        </is>
      </c>
      <c r="E1622" s="2" t="inlineStr">
        <is>
          <t>USA</t>
        </is>
      </c>
      <c r="F1622" s="2" t="inlineStr">
        <is>
          <t>Stand Alone VAM</t>
        </is>
      </c>
      <c r="G1622" s="2" t="n">
        <v>12</v>
      </c>
      <c r="H1622" s="2" t="n">
        <v>3.18626179918646</v>
      </c>
      <c r="I1622" s="2" t="n">
        <v>3.568613215088836</v>
      </c>
      <c r="J1622" s="40" t="inlineStr">
        <is>
          <t>coal mining - methane destruction</t>
        </is>
      </c>
    </row>
    <row r="1623" ht="15.75" customHeight="1" s="120">
      <c r="A1623" s="2" t="inlineStr">
        <is>
          <t>ENERGY</t>
        </is>
      </c>
      <c r="B1623" s="2" t="inlineStr">
        <is>
          <t>COL</t>
        </is>
      </c>
      <c r="C1623" s="2" t="n">
        <v>2030</v>
      </c>
      <c r="D1623" s="2" t="inlineStr">
        <is>
          <t>United States</t>
        </is>
      </c>
      <c r="E1623" s="2" t="inlineStr">
        <is>
          <t>USA</t>
        </is>
      </c>
      <c r="F1623" s="2" t="inlineStr">
        <is>
          <t>Degasification for power generation</t>
        </is>
      </c>
      <c r="G1623" s="2" t="n">
        <v>12</v>
      </c>
      <c r="H1623" s="2" t="n">
        <v>0.0258767176419497</v>
      </c>
      <c r="I1623" s="2" t="n">
        <v>0.02898192375898366</v>
      </c>
      <c r="J1623" s="40" t="inlineStr">
        <is>
          <t>coal mining - methane capture</t>
        </is>
      </c>
    </row>
    <row r="1624" ht="15.75" customHeight="1" s="120">
      <c r="A1624" s="2" t="inlineStr">
        <is>
          <t>ENERGY</t>
        </is>
      </c>
      <c r="B1624" s="2" t="inlineStr">
        <is>
          <t>COL</t>
        </is>
      </c>
      <c r="C1624" s="2" t="n">
        <v>2030</v>
      </c>
      <c r="D1624" s="2" t="inlineStr">
        <is>
          <t>United States</t>
        </is>
      </c>
      <c r="E1624" s="2" t="inlineStr">
        <is>
          <t>USA</t>
        </is>
      </c>
      <c r="F1624" s="2" t="inlineStr">
        <is>
          <t>Open Flare</t>
        </is>
      </c>
      <c r="G1624" s="2" t="n">
        <v>13</v>
      </c>
      <c r="H1624" s="2" t="n">
        <v>0.0016917089233175</v>
      </c>
      <c r="I1624" s="2" t="n">
        <v>0.0018947139941156</v>
      </c>
      <c r="J1624" s="40" t="inlineStr">
        <is>
          <t>coal mining - methane destruction</t>
        </is>
      </c>
    </row>
    <row r="1625" ht="15.75" customHeight="1" s="120">
      <c r="A1625" s="2" t="inlineStr">
        <is>
          <t>ENERGY</t>
        </is>
      </c>
      <c r="B1625" s="2" t="inlineStr">
        <is>
          <t>COL</t>
        </is>
      </c>
      <c r="C1625" s="2" t="n">
        <v>2030</v>
      </c>
      <c r="D1625" s="2" t="inlineStr">
        <is>
          <t>United States</t>
        </is>
      </c>
      <c r="E1625" s="2" t="inlineStr">
        <is>
          <t>USA</t>
        </is>
      </c>
      <c r="F1625" s="2" t="inlineStr">
        <is>
          <t>On-site use in mine bioler</t>
        </is>
      </c>
      <c r="G1625" s="2" t="n">
        <v>13</v>
      </c>
      <c r="H1625" s="2" t="n">
        <v>0.0011319855693728</v>
      </c>
      <c r="I1625" s="2" t="n">
        <v>0.001267823837697536</v>
      </c>
      <c r="J1625" s="40" t="inlineStr">
        <is>
          <t>coal mining - methane capture</t>
        </is>
      </c>
    </row>
    <row r="1626" ht="15.75" customHeight="1" s="120">
      <c r="A1626" s="2" t="inlineStr">
        <is>
          <t>ENERGY</t>
        </is>
      </c>
      <c r="B1626" s="2" t="inlineStr">
        <is>
          <t>COL</t>
        </is>
      </c>
      <c r="C1626" s="2" t="n">
        <v>2030</v>
      </c>
      <c r="D1626" s="2" t="inlineStr">
        <is>
          <t>United States</t>
        </is>
      </c>
      <c r="E1626" s="2" t="inlineStr">
        <is>
          <t>USA</t>
        </is>
      </c>
      <c r="F1626" s="2" t="inlineStr">
        <is>
          <t>Degasification for power generation</t>
        </is>
      </c>
      <c r="G1626" s="2" t="n">
        <v>13</v>
      </c>
      <c r="H1626" s="2" t="n">
        <v>0.0240845158696175</v>
      </c>
      <c r="I1626" s="2" t="n">
        <v>0.0269746577739716</v>
      </c>
      <c r="J1626" s="40" t="inlineStr">
        <is>
          <t>coal mining - methane capture</t>
        </is>
      </c>
    </row>
    <row r="1627" ht="15.75" customHeight="1" s="120">
      <c r="A1627" s="2" t="inlineStr">
        <is>
          <t>ENERGY</t>
        </is>
      </c>
      <c r="B1627" s="2" t="inlineStr">
        <is>
          <t>COL</t>
        </is>
      </c>
      <c r="C1627" s="2" t="n">
        <v>2030</v>
      </c>
      <c r="D1627" s="2" t="inlineStr">
        <is>
          <t>United States</t>
        </is>
      </c>
      <c r="E1627" s="2" t="inlineStr">
        <is>
          <t>USA</t>
        </is>
      </c>
      <c r="F1627" s="2" t="inlineStr">
        <is>
          <t>Open Flare</t>
        </is>
      </c>
      <c r="G1627" s="2" t="n">
        <v>14</v>
      </c>
      <c r="H1627" s="2" t="n">
        <v>0.0015143908094615</v>
      </c>
      <c r="I1627" s="2" t="n">
        <v>0.00169611770659688</v>
      </c>
      <c r="J1627" s="40" t="inlineStr">
        <is>
          <t>coal mining - methane destruction</t>
        </is>
      </c>
    </row>
    <row r="1628" ht="15.75" customHeight="1" s="120">
      <c r="A1628" s="2" t="inlineStr">
        <is>
          <t>ENERGY</t>
        </is>
      </c>
      <c r="B1628" s="2" t="inlineStr">
        <is>
          <t>COL</t>
        </is>
      </c>
      <c r="C1628" s="2" t="n">
        <v>2030</v>
      </c>
      <c r="D1628" s="2" t="inlineStr">
        <is>
          <t>United States</t>
        </is>
      </c>
      <c r="E1628" s="2" t="inlineStr">
        <is>
          <t>USA</t>
        </is>
      </c>
      <c r="F1628" s="2" t="inlineStr">
        <is>
          <t>Degasification for power generation</t>
        </is>
      </c>
      <c r="G1628" s="2" t="n">
        <v>14</v>
      </c>
      <c r="H1628" s="2" t="n">
        <v>0.0915459282696247</v>
      </c>
      <c r="I1628" s="2" t="n">
        <v>0.1025314396619797</v>
      </c>
      <c r="J1628" s="40" t="inlineStr">
        <is>
          <t>coal mining - methane capture</t>
        </is>
      </c>
    </row>
    <row r="1629" ht="15.75" customHeight="1" s="120">
      <c r="A1629" s="2" t="inlineStr">
        <is>
          <t>ENERGY</t>
        </is>
      </c>
      <c r="B1629" s="2" t="inlineStr">
        <is>
          <t>COL</t>
        </is>
      </c>
      <c r="C1629" s="2" t="n">
        <v>2030</v>
      </c>
      <c r="D1629" s="2" t="inlineStr">
        <is>
          <t>United States</t>
        </is>
      </c>
      <c r="E1629" s="2" t="inlineStr">
        <is>
          <t>USA</t>
        </is>
      </c>
      <c r="F1629" s="2" t="inlineStr">
        <is>
          <t>On-site use in mine bioler</t>
        </is>
      </c>
      <c r="G1629" s="2" t="n">
        <v>14</v>
      </c>
      <c r="H1629" s="2" t="n">
        <v>0.0021500741131604</v>
      </c>
      <c r="I1629" s="2" t="n">
        <v>0.002408083006739648</v>
      </c>
      <c r="J1629" s="40" t="inlineStr">
        <is>
          <t>coal mining - methane capture</t>
        </is>
      </c>
    </row>
    <row r="1630" ht="15.75" customHeight="1" s="120">
      <c r="A1630" s="2" t="inlineStr">
        <is>
          <t>ENERGY</t>
        </is>
      </c>
      <c r="B1630" s="2" t="inlineStr">
        <is>
          <t>COL</t>
        </is>
      </c>
      <c r="C1630" s="2" t="n">
        <v>2030</v>
      </c>
      <c r="D1630" s="2" t="inlineStr">
        <is>
          <t>United States</t>
        </is>
      </c>
      <c r="E1630" s="2" t="inlineStr">
        <is>
          <t>USA</t>
        </is>
      </c>
      <c r="F1630" s="2" t="inlineStr">
        <is>
          <t>Degasification for power generation</t>
        </is>
      </c>
      <c r="G1630" s="2" t="n">
        <v>15</v>
      </c>
      <c r="H1630" s="2" t="n">
        <v>0.0222259499132633</v>
      </c>
      <c r="I1630" s="2" t="n">
        <v>0.0248930639028549</v>
      </c>
      <c r="J1630" s="40" t="inlineStr">
        <is>
          <t>coal mining - methane capture</t>
        </is>
      </c>
    </row>
    <row r="1631" ht="15.75" customHeight="1" s="120">
      <c r="A1631" s="2" t="inlineStr">
        <is>
          <t>ENERGY</t>
        </is>
      </c>
      <c r="B1631" s="2" t="inlineStr">
        <is>
          <t>COL</t>
        </is>
      </c>
      <c r="C1631" s="2" t="n">
        <v>2030</v>
      </c>
      <c r="D1631" s="2" t="inlineStr">
        <is>
          <t>United States</t>
        </is>
      </c>
      <c r="E1631" s="2" t="inlineStr">
        <is>
          <t>USA</t>
        </is>
      </c>
      <c r="F1631" s="2" t="inlineStr">
        <is>
          <t>On-site use in mine bioler</t>
        </is>
      </c>
      <c r="G1631" s="2" t="n">
        <v>15</v>
      </c>
      <c r="H1631" s="2" t="n">
        <v>0.0010685254819691</v>
      </c>
      <c r="I1631" s="2" t="n">
        <v>0.001196748539805392</v>
      </c>
      <c r="J1631" s="40" t="inlineStr">
        <is>
          <t>coal mining - methane capture</t>
        </is>
      </c>
    </row>
    <row r="1632" ht="15.75" customHeight="1" s="120">
      <c r="A1632" s="2" t="inlineStr">
        <is>
          <t>ENERGY</t>
        </is>
      </c>
      <c r="B1632" s="2" t="inlineStr">
        <is>
          <t>COL</t>
        </is>
      </c>
      <c r="C1632" s="2" t="n">
        <v>2030</v>
      </c>
      <c r="D1632" s="2" t="inlineStr">
        <is>
          <t>United States</t>
        </is>
      </c>
      <c r="E1632" s="2" t="inlineStr">
        <is>
          <t>USA</t>
        </is>
      </c>
      <c r="F1632" s="2" t="inlineStr">
        <is>
          <t>Stand Alone VAM</t>
        </is>
      </c>
      <c r="G1632" s="2" t="n">
        <v>15</v>
      </c>
      <c r="H1632" s="2" t="n">
        <v>0.059651106595993</v>
      </c>
      <c r="I1632" s="2" t="n">
        <v>0.06680923938751217</v>
      </c>
      <c r="J1632" s="40" t="inlineStr">
        <is>
          <t>coal mining - methane destruction</t>
        </is>
      </c>
    </row>
    <row r="1633" ht="15.75" customHeight="1" s="120">
      <c r="A1633" s="2" t="inlineStr">
        <is>
          <t>ENERGY</t>
        </is>
      </c>
      <c r="B1633" s="2" t="inlineStr">
        <is>
          <t>COL</t>
        </is>
      </c>
      <c r="C1633" s="2" t="n">
        <v>2030</v>
      </c>
      <c r="D1633" s="2" t="inlineStr">
        <is>
          <t>United States</t>
        </is>
      </c>
      <c r="E1633" s="2" t="inlineStr">
        <is>
          <t>USA</t>
        </is>
      </c>
      <c r="F1633" s="2" t="inlineStr">
        <is>
          <t>Open Flare</t>
        </is>
      </c>
      <c r="G1633" s="2" t="n">
        <v>15</v>
      </c>
      <c r="H1633" s="2" t="n">
        <v>0.0014375954633579</v>
      </c>
      <c r="I1633" s="2" t="n">
        <v>0.001610106918960848</v>
      </c>
      <c r="J1633" s="40" t="inlineStr">
        <is>
          <t>coal mining - methane destruction</t>
        </is>
      </c>
    </row>
    <row r="1634" ht="15.75" customHeight="1" s="120">
      <c r="A1634" s="2" t="inlineStr">
        <is>
          <t>ENERGY</t>
        </is>
      </c>
      <c r="B1634" s="2" t="inlineStr">
        <is>
          <t>COL</t>
        </is>
      </c>
      <c r="C1634" s="2" t="n">
        <v>2030</v>
      </c>
      <c r="D1634" s="2" t="inlineStr">
        <is>
          <t>United States</t>
        </is>
      </c>
      <c r="E1634" s="2" t="inlineStr">
        <is>
          <t>USA</t>
        </is>
      </c>
      <c r="F1634" s="2" t="inlineStr">
        <is>
          <t>Open Flare</t>
        </is>
      </c>
      <c r="G1634" s="2" t="n">
        <v>16</v>
      </c>
      <c r="H1634" s="2" t="n">
        <v>0.0091117249103263</v>
      </c>
      <c r="I1634" s="2" t="n">
        <v>0.01020513189956546</v>
      </c>
      <c r="J1634" s="40" t="inlineStr">
        <is>
          <t>coal mining - methane destruction</t>
        </is>
      </c>
    </row>
    <row r="1635" ht="15.75" customHeight="1" s="120">
      <c r="A1635" s="2" t="inlineStr">
        <is>
          <t>ENERGY</t>
        </is>
      </c>
      <c r="B1635" s="2" t="inlineStr">
        <is>
          <t>COL</t>
        </is>
      </c>
      <c r="C1635" s="2" t="n">
        <v>2030</v>
      </c>
      <c r="D1635" s="2" t="inlineStr">
        <is>
          <t>United States</t>
        </is>
      </c>
      <c r="E1635" s="2" t="inlineStr">
        <is>
          <t>USA</t>
        </is>
      </c>
      <c r="F1635" s="2" t="inlineStr">
        <is>
          <t>On-site use in mine bioler</t>
        </is>
      </c>
      <c r="G1635" s="2" t="n">
        <v>16</v>
      </c>
      <c r="H1635" s="2" t="n">
        <v>0.001017291448079</v>
      </c>
      <c r="I1635" s="2" t="n">
        <v>0.00113936642184848</v>
      </c>
      <c r="J1635" s="40" t="inlineStr">
        <is>
          <t>coal mining - methane capture</t>
        </is>
      </c>
    </row>
    <row r="1636" ht="15.75" customHeight="1" s="120">
      <c r="A1636" s="2" t="inlineStr">
        <is>
          <t>ENERGY</t>
        </is>
      </c>
      <c r="B1636" s="2" t="inlineStr">
        <is>
          <t>COL</t>
        </is>
      </c>
      <c r="C1636" s="2" t="n">
        <v>2030</v>
      </c>
      <c r="D1636" s="2" t="inlineStr">
        <is>
          <t>United States</t>
        </is>
      </c>
      <c r="E1636" s="2" t="inlineStr">
        <is>
          <t>USA</t>
        </is>
      </c>
      <c r="F1636" s="2" t="inlineStr">
        <is>
          <t>Degasification for power generation</t>
        </is>
      </c>
      <c r="G1636" s="2" t="n">
        <v>16</v>
      </c>
      <c r="H1636" s="2" t="n">
        <v>0.0210939478129148</v>
      </c>
      <c r="I1636" s="2" t="n">
        <v>0.02362522155046458</v>
      </c>
      <c r="J1636" s="40" t="inlineStr">
        <is>
          <t>coal mining - methane capture</t>
        </is>
      </c>
    </row>
    <row r="1637" ht="15.75" customHeight="1" s="120">
      <c r="A1637" s="2" t="inlineStr">
        <is>
          <t>ENERGY</t>
        </is>
      </c>
      <c r="B1637" s="2" t="inlineStr">
        <is>
          <t>COL</t>
        </is>
      </c>
      <c r="C1637" s="2" t="n">
        <v>2030</v>
      </c>
      <c r="D1637" s="2" t="inlineStr">
        <is>
          <t>United States</t>
        </is>
      </c>
      <c r="E1637" s="2" t="inlineStr">
        <is>
          <t>USA</t>
        </is>
      </c>
      <c r="F1637" s="2" t="inlineStr">
        <is>
          <t>Degasification for power generation</t>
        </is>
      </c>
      <c r="G1637" s="2" t="n">
        <v>17</v>
      </c>
      <c r="H1637" s="2" t="n">
        <v>0.0203757397830486</v>
      </c>
      <c r="I1637" s="2" t="n">
        <v>0.02282082855701443</v>
      </c>
      <c r="J1637" s="40" t="inlineStr">
        <is>
          <t>coal mining - methane capture</t>
        </is>
      </c>
    </row>
    <row r="1638" ht="15.75" customHeight="1" s="120">
      <c r="A1638" s="2" t="inlineStr">
        <is>
          <t>ENERGY</t>
        </is>
      </c>
      <c r="B1638" s="2" t="inlineStr">
        <is>
          <t>COL</t>
        </is>
      </c>
      <c r="C1638" s="2" t="n">
        <v>2030</v>
      </c>
      <c r="D1638" s="2" t="inlineStr">
        <is>
          <t>United States</t>
        </is>
      </c>
      <c r="E1638" s="2" t="inlineStr">
        <is>
          <t>USA</t>
        </is>
      </c>
      <c r="F1638" s="2" t="inlineStr">
        <is>
          <t>On-site use in mine bioler</t>
        </is>
      </c>
      <c r="G1638" s="2" t="n">
        <v>17</v>
      </c>
      <c r="H1638" s="2" t="n">
        <v>0.0009900615550578</v>
      </c>
      <c r="I1638" s="2" t="n">
        <v>0.001108868941664736</v>
      </c>
      <c r="J1638" s="40" t="inlineStr">
        <is>
          <t>coal mining - methane capture</t>
        </is>
      </c>
    </row>
    <row r="1639" ht="15.75" customHeight="1" s="120">
      <c r="A1639" s="2" t="inlineStr">
        <is>
          <t>ENERGY</t>
        </is>
      </c>
      <c r="B1639" s="2" t="inlineStr">
        <is>
          <t>COL</t>
        </is>
      </c>
      <c r="C1639" s="2" t="n">
        <v>2030</v>
      </c>
      <c r="D1639" s="2" t="inlineStr">
        <is>
          <t>United States</t>
        </is>
      </c>
      <c r="E1639" s="2" t="inlineStr">
        <is>
          <t>USA</t>
        </is>
      </c>
      <c r="F1639" s="2" t="inlineStr">
        <is>
          <t>Open Flare</t>
        </is>
      </c>
      <c r="G1639" s="2" t="n">
        <v>17</v>
      </c>
      <c r="H1639" s="2" t="n">
        <v>0.0037641410017386</v>
      </c>
      <c r="I1639" s="2" t="n">
        <v>0.004215837921947232</v>
      </c>
      <c r="J1639" s="40" t="inlineStr">
        <is>
          <t>coal mining - methane destruction</t>
        </is>
      </c>
    </row>
    <row r="1640" ht="15.75" customHeight="1" s="120">
      <c r="A1640" s="2" t="inlineStr">
        <is>
          <t>ENERGY</t>
        </is>
      </c>
      <c r="B1640" s="2" t="inlineStr">
        <is>
          <t>COL</t>
        </is>
      </c>
      <c r="C1640" s="2" t="n">
        <v>2030</v>
      </c>
      <c r="D1640" s="2" t="inlineStr">
        <is>
          <t>United States</t>
        </is>
      </c>
      <c r="E1640" s="2" t="inlineStr">
        <is>
          <t>USA</t>
        </is>
      </c>
      <c r="F1640" s="2" t="inlineStr">
        <is>
          <t>On-site use in mine bioler</t>
        </is>
      </c>
      <c r="G1640" s="2" t="n">
        <v>18</v>
      </c>
      <c r="H1640" s="2" t="n">
        <v>0.0019355316180736</v>
      </c>
      <c r="I1640" s="2" t="n">
        <v>0.002167795412242432</v>
      </c>
      <c r="J1640" s="40" t="inlineStr">
        <is>
          <t>coal mining - methane capture</t>
        </is>
      </c>
    </row>
    <row r="1641" ht="15.75" customHeight="1" s="120">
      <c r="A1641" s="2" t="inlineStr">
        <is>
          <t>ENERGY</t>
        </is>
      </c>
      <c r="B1641" s="2" t="inlineStr">
        <is>
          <t>COL</t>
        </is>
      </c>
      <c r="C1641" s="2" t="n">
        <v>2030</v>
      </c>
      <c r="D1641" s="2" t="inlineStr">
        <is>
          <t>United States</t>
        </is>
      </c>
      <c r="E1641" s="2" t="inlineStr">
        <is>
          <t>USA</t>
        </is>
      </c>
      <c r="F1641" s="2" t="inlineStr">
        <is>
          <t>Degasification for power generation</t>
        </is>
      </c>
      <c r="G1641" s="2" t="n">
        <v>18</v>
      </c>
      <c r="H1641" s="2" t="n">
        <v>0.0387013349682093</v>
      </c>
      <c r="I1641" s="2" t="n">
        <v>0.04334549516439442</v>
      </c>
      <c r="J1641" s="40" t="inlineStr">
        <is>
          <t>coal mining - methane capture</t>
        </is>
      </c>
    </row>
    <row r="1642" ht="15.75" customHeight="1" s="120">
      <c r="A1642" s="2" t="inlineStr">
        <is>
          <t>ENERGY</t>
        </is>
      </c>
      <c r="B1642" s="2" t="inlineStr">
        <is>
          <t>COL</t>
        </is>
      </c>
      <c r="C1642" s="2" t="n">
        <v>2030</v>
      </c>
      <c r="D1642" s="2" t="inlineStr">
        <is>
          <t>United States</t>
        </is>
      </c>
      <c r="E1642" s="2" t="inlineStr">
        <is>
          <t>USA</t>
        </is>
      </c>
      <c r="F1642" s="2" t="inlineStr">
        <is>
          <t>Stand Alone VAM</t>
        </is>
      </c>
      <c r="G1642" s="2" t="n">
        <v>18</v>
      </c>
      <c r="H1642" s="2" t="n">
        <v>0.0189068373292685</v>
      </c>
      <c r="I1642" s="2" t="n">
        <v>0.02117565780878072</v>
      </c>
      <c r="J1642" s="40" t="inlineStr">
        <is>
          <t>coal mining - methane destruction</t>
        </is>
      </c>
    </row>
    <row r="1643" ht="15.75" customHeight="1" s="120">
      <c r="A1643" s="2" t="inlineStr">
        <is>
          <t>ENERGY</t>
        </is>
      </c>
      <c r="B1643" s="2" t="inlineStr">
        <is>
          <t>COL</t>
        </is>
      </c>
      <c r="C1643" s="2" t="n">
        <v>2030</v>
      </c>
      <c r="D1643" s="2" t="inlineStr">
        <is>
          <t>United States</t>
        </is>
      </c>
      <c r="E1643" s="2" t="inlineStr">
        <is>
          <t>USA</t>
        </is>
      </c>
      <c r="F1643" s="2" t="inlineStr">
        <is>
          <t>Open Flare</t>
        </is>
      </c>
      <c r="G1643" s="2" t="n">
        <v>18</v>
      </c>
      <c r="H1643" s="2" t="n">
        <v>0.0023038715589792</v>
      </c>
      <c r="I1643" s="2" t="n">
        <v>0.002580336146056704</v>
      </c>
      <c r="J1643" s="40" t="inlineStr">
        <is>
          <t>coal mining - methane destruction</t>
        </is>
      </c>
    </row>
    <row r="1644" ht="15.75" customHeight="1" s="120">
      <c r="A1644" s="2" t="inlineStr">
        <is>
          <t>ENERGY</t>
        </is>
      </c>
      <c r="B1644" s="2" t="inlineStr">
        <is>
          <t>COL</t>
        </is>
      </c>
      <c r="C1644" s="2" t="n">
        <v>2030</v>
      </c>
      <c r="D1644" s="2" t="inlineStr">
        <is>
          <t>United States</t>
        </is>
      </c>
      <c r="E1644" s="2" t="inlineStr">
        <is>
          <t>USA</t>
        </is>
      </c>
      <c r="F1644" s="2" t="inlineStr">
        <is>
          <t>On-site use in mine bioler</t>
        </is>
      </c>
      <c r="G1644" s="2" t="n">
        <v>19</v>
      </c>
      <c r="H1644" s="2" t="n">
        <v>0.0019006881047972</v>
      </c>
      <c r="I1644" s="2" t="n">
        <v>0.002128770677372864</v>
      </c>
      <c r="J1644" s="40" t="inlineStr">
        <is>
          <t>coal mining - methane capture</t>
        </is>
      </c>
    </row>
    <row r="1645" ht="15.75" customHeight="1" s="120">
      <c r="A1645" s="2" t="inlineStr">
        <is>
          <t>ENERGY</t>
        </is>
      </c>
      <c r="B1645" s="2" t="inlineStr">
        <is>
          <t>COL</t>
        </is>
      </c>
      <c r="C1645" s="2" t="n">
        <v>2030</v>
      </c>
      <c r="D1645" s="2" t="inlineStr">
        <is>
          <t>United States</t>
        </is>
      </c>
      <c r="E1645" s="2" t="inlineStr">
        <is>
          <t>USA</t>
        </is>
      </c>
      <c r="F1645" s="2" t="inlineStr">
        <is>
          <t>Open Flare</t>
        </is>
      </c>
      <c r="G1645" s="2" t="n">
        <v>19</v>
      </c>
      <c r="H1645" s="2" t="n">
        <v>0.0021500741131604</v>
      </c>
      <c r="I1645" s="2" t="n">
        <v>0.002408083006739648</v>
      </c>
      <c r="J1645" s="40" t="inlineStr">
        <is>
          <t>coal mining - methane destruction</t>
        </is>
      </c>
    </row>
    <row r="1646" ht="15.75" customHeight="1" s="120">
      <c r="A1646" s="2" t="inlineStr">
        <is>
          <t>ENERGY</t>
        </is>
      </c>
      <c r="B1646" s="2" t="inlineStr">
        <is>
          <t>COL</t>
        </is>
      </c>
      <c r="C1646" s="2" t="n">
        <v>2030</v>
      </c>
      <c r="D1646" s="2" t="inlineStr">
        <is>
          <t>United States</t>
        </is>
      </c>
      <c r="E1646" s="2" t="inlineStr">
        <is>
          <t>USA</t>
        </is>
      </c>
      <c r="F1646" s="2" t="inlineStr">
        <is>
          <t>Degasification for power generation</t>
        </is>
      </c>
      <c r="G1646" s="2" t="n">
        <v>19</v>
      </c>
      <c r="H1646" s="2" t="n">
        <v>0.0192334577441216</v>
      </c>
      <c r="I1646" s="2" t="n">
        <v>0.02154147267341619</v>
      </c>
      <c r="J1646" s="40" t="inlineStr">
        <is>
          <t>coal mining - methane capture</t>
        </is>
      </c>
    </row>
    <row r="1647" ht="15.75" customHeight="1" s="120">
      <c r="A1647" s="2" t="inlineStr">
        <is>
          <t>ENERGY</t>
        </is>
      </c>
      <c r="B1647" s="2" t="inlineStr">
        <is>
          <t>COL</t>
        </is>
      </c>
      <c r="C1647" s="2" t="n">
        <v>2030</v>
      </c>
      <c r="D1647" s="2" t="inlineStr">
        <is>
          <t>United States</t>
        </is>
      </c>
      <c r="E1647" s="2" t="inlineStr">
        <is>
          <t>USA</t>
        </is>
      </c>
      <c r="F1647" s="2" t="inlineStr">
        <is>
          <t>Degasification for power generation</t>
        </is>
      </c>
      <c r="G1647" s="2" t="n">
        <v>20</v>
      </c>
      <c r="H1647" s="2" t="n">
        <v>0.018311245366931</v>
      </c>
      <c r="I1647" s="2" t="n">
        <v>0.02050859481096272</v>
      </c>
      <c r="J1647" s="40" t="inlineStr">
        <is>
          <t>coal mining - methane capture</t>
        </is>
      </c>
    </row>
    <row r="1648" ht="15.75" customHeight="1" s="120">
      <c r="A1648" s="2" t="inlineStr">
        <is>
          <t>ENERGY</t>
        </is>
      </c>
      <c r="B1648" s="2" t="inlineStr">
        <is>
          <t>COL</t>
        </is>
      </c>
      <c r="C1648" s="2" t="n">
        <v>2030</v>
      </c>
      <c r="D1648" s="2" t="inlineStr">
        <is>
          <t>United States</t>
        </is>
      </c>
      <c r="E1648" s="2" t="inlineStr">
        <is>
          <t>USA</t>
        </is>
      </c>
      <c r="F1648" s="2" t="inlineStr">
        <is>
          <t>Stand Alone VAM</t>
        </is>
      </c>
      <c r="G1648" s="2" t="n">
        <v>20</v>
      </c>
      <c r="H1648" s="2" t="n">
        <v>0.0621044859290123</v>
      </c>
      <c r="I1648" s="2" t="n">
        <v>0.06955702424049379</v>
      </c>
      <c r="J1648" s="40" t="inlineStr">
        <is>
          <t>coal mining - methane destruction</t>
        </is>
      </c>
    </row>
    <row r="1649" ht="15.75" customHeight="1" s="120">
      <c r="A1649" s="2" t="inlineStr">
        <is>
          <t>ENERGY</t>
        </is>
      </c>
      <c r="B1649" s="2" t="inlineStr">
        <is>
          <t>COL</t>
        </is>
      </c>
      <c r="C1649" s="2" t="n">
        <v>2030</v>
      </c>
      <c r="D1649" s="2" t="inlineStr">
        <is>
          <t>United States</t>
        </is>
      </c>
      <c r="E1649" s="2" t="inlineStr">
        <is>
          <t>USA</t>
        </is>
      </c>
      <c r="F1649" s="2" t="inlineStr">
        <is>
          <t>Open Flare</t>
        </is>
      </c>
      <c r="G1649" s="2" t="n">
        <v>20</v>
      </c>
      <c r="H1649" s="2" t="n">
        <v>0.0020858169300482</v>
      </c>
      <c r="I1649" s="2" t="n">
        <v>0.002336114961653984</v>
      </c>
      <c r="J1649" s="40" t="inlineStr">
        <is>
          <t>coal mining - methane destruction</t>
        </is>
      </c>
    </row>
    <row r="1650" ht="15.75" customHeight="1" s="120">
      <c r="A1650" s="2" t="inlineStr">
        <is>
          <t>ENERGY</t>
        </is>
      </c>
      <c r="B1650" s="2" t="inlineStr">
        <is>
          <t>COL</t>
        </is>
      </c>
      <c r="C1650" s="2" t="n">
        <v>2030</v>
      </c>
      <c r="D1650" s="2" t="inlineStr">
        <is>
          <t>United States</t>
        </is>
      </c>
      <c r="E1650" s="2" t="inlineStr">
        <is>
          <t>USA</t>
        </is>
      </c>
      <c r="F1650" s="2" t="inlineStr">
        <is>
          <t>Open Flare</t>
        </is>
      </c>
      <c r="G1650" s="2" t="n">
        <v>21</v>
      </c>
      <c r="H1650" s="2" t="n">
        <v>0.0019595031044446</v>
      </c>
      <c r="I1650" s="2" t="n">
        <v>0.002194643476977952</v>
      </c>
      <c r="J1650" s="40" t="inlineStr">
        <is>
          <t>coal mining - methane destruction</t>
        </is>
      </c>
    </row>
    <row r="1651" ht="15.75" customHeight="1" s="120">
      <c r="A1651" s="2" t="inlineStr">
        <is>
          <t>ENERGY</t>
        </is>
      </c>
      <c r="B1651" s="2" t="inlineStr">
        <is>
          <t>COL</t>
        </is>
      </c>
      <c r="C1651" s="2" t="n">
        <v>2030</v>
      </c>
      <c r="D1651" s="2" t="inlineStr">
        <is>
          <t>United States</t>
        </is>
      </c>
      <c r="E1651" s="2" t="inlineStr">
        <is>
          <t>USA</t>
        </is>
      </c>
      <c r="F1651" s="2" t="inlineStr">
        <is>
          <t>Degasification for power generation</t>
        </is>
      </c>
      <c r="G1651" s="2" t="n">
        <v>21</v>
      </c>
      <c r="H1651" s="2" t="n">
        <v>0.0526606794446707</v>
      </c>
      <c r="I1651" s="2" t="n">
        <v>0.05897996097803119</v>
      </c>
      <c r="J1651" s="40" t="inlineStr">
        <is>
          <t>coal mining - methane capture</t>
        </is>
      </c>
    </row>
    <row r="1652" ht="15.75" customHeight="1" s="120">
      <c r="A1652" s="2" t="inlineStr">
        <is>
          <t>ENERGY</t>
        </is>
      </c>
      <c r="B1652" s="2" t="inlineStr">
        <is>
          <t>COL</t>
        </is>
      </c>
      <c r="C1652" s="2" t="n">
        <v>2030</v>
      </c>
      <c r="D1652" s="2" t="inlineStr">
        <is>
          <t>United States</t>
        </is>
      </c>
      <c r="E1652" s="2" t="inlineStr">
        <is>
          <t>USA</t>
        </is>
      </c>
      <c r="F1652" s="2" t="inlineStr">
        <is>
          <t>On-site use in mine bioler</t>
        </is>
      </c>
      <c r="G1652" s="2" t="n">
        <v>22</v>
      </c>
      <c r="H1652" s="2" t="n">
        <v>0.00088580918964</v>
      </c>
      <c r="I1652" s="2" t="n">
        <v>0.0009921062923968001</v>
      </c>
      <c r="J1652" s="40" t="inlineStr">
        <is>
          <t>coal mining - methane capture</t>
        </is>
      </c>
    </row>
    <row r="1653" ht="15.75" customHeight="1" s="120">
      <c r="A1653" s="2" t="inlineStr">
        <is>
          <t>ENERGY</t>
        </is>
      </c>
      <c r="B1653" s="2" t="inlineStr">
        <is>
          <t>COL</t>
        </is>
      </c>
      <c r="C1653" s="2" t="n">
        <v>2030</v>
      </c>
      <c r="D1653" s="2" t="inlineStr">
        <is>
          <t>United States</t>
        </is>
      </c>
      <c r="E1653" s="2" t="inlineStr">
        <is>
          <t>USA</t>
        </is>
      </c>
      <c r="F1653" s="2" t="inlineStr">
        <is>
          <t>Open Flare</t>
        </is>
      </c>
      <c r="G1653" s="2" t="n">
        <v>22</v>
      </c>
      <c r="H1653" s="2" t="n">
        <v>0.0028667781734839</v>
      </c>
      <c r="I1653" s="2" t="n">
        <v>0.003210791554301968</v>
      </c>
      <c r="J1653" s="40" t="inlineStr">
        <is>
          <t>coal mining - methane destruction</t>
        </is>
      </c>
    </row>
    <row r="1654" ht="15.75" customHeight="1" s="120">
      <c r="A1654" s="2" t="inlineStr">
        <is>
          <t>ENERGY</t>
        </is>
      </c>
      <c r="B1654" s="2" t="inlineStr">
        <is>
          <t>COL</t>
        </is>
      </c>
      <c r="C1654" s="2" t="n">
        <v>2030</v>
      </c>
      <c r="D1654" s="2" t="inlineStr">
        <is>
          <t>United States</t>
        </is>
      </c>
      <c r="E1654" s="2" t="inlineStr">
        <is>
          <t>USA</t>
        </is>
      </c>
      <c r="F1654" s="2" t="inlineStr">
        <is>
          <t>Degasification for power generation</t>
        </is>
      </c>
      <c r="G1654" s="2" t="n">
        <v>22</v>
      </c>
      <c r="H1654" s="2" t="n">
        <v>0.0342123843729496</v>
      </c>
      <c r="I1654" s="2" t="n">
        <v>0.03831787049770356</v>
      </c>
      <c r="J1654" s="40" t="inlineStr">
        <is>
          <t>coal mining - methane capture</t>
        </is>
      </c>
    </row>
    <row r="1655" ht="15.75" customHeight="1" s="120">
      <c r="A1655" s="2" t="inlineStr">
        <is>
          <t>ENERGY</t>
        </is>
      </c>
      <c r="B1655" s="2" t="inlineStr">
        <is>
          <t>COL</t>
        </is>
      </c>
      <c r="C1655" s="2" t="n">
        <v>2030</v>
      </c>
      <c r="D1655" s="2" t="inlineStr">
        <is>
          <t>United States</t>
        </is>
      </c>
      <c r="E1655" s="2" t="inlineStr">
        <is>
          <t>USA</t>
        </is>
      </c>
      <c r="F1655" s="2" t="inlineStr">
        <is>
          <t>Open Flare</t>
        </is>
      </c>
      <c r="G1655" s="2" t="n">
        <v>23</v>
      </c>
      <c r="H1655" s="2" t="n">
        <v>0.00088580918964</v>
      </c>
      <c r="I1655" s="2" t="n">
        <v>0.0009921062923968001</v>
      </c>
      <c r="J1655" s="40" t="inlineStr">
        <is>
          <t>coal mining - methane destruction</t>
        </is>
      </c>
    </row>
    <row r="1656" ht="15.75" customHeight="1" s="120">
      <c r="A1656" s="2" t="inlineStr">
        <is>
          <t>ENERGY</t>
        </is>
      </c>
      <c r="B1656" s="2" t="inlineStr">
        <is>
          <t>COL</t>
        </is>
      </c>
      <c r="C1656" s="2" t="n">
        <v>2030</v>
      </c>
      <c r="D1656" s="2" t="inlineStr">
        <is>
          <t>United States</t>
        </is>
      </c>
      <c r="E1656" s="2" t="inlineStr">
        <is>
          <t>USA</t>
        </is>
      </c>
      <c r="F1656" s="2" t="inlineStr">
        <is>
          <t>Open Flare</t>
        </is>
      </c>
      <c r="G1656" s="2" t="n">
        <v>24</v>
      </c>
      <c r="H1656" s="2" t="n">
        <v>0.0025572396698408</v>
      </c>
      <c r="I1656" s="2" t="n">
        <v>0.002864108430221696</v>
      </c>
      <c r="J1656" s="40" t="inlineStr">
        <is>
          <t>coal mining - methane destruction</t>
        </is>
      </c>
    </row>
    <row r="1657" ht="15.75" customHeight="1" s="120">
      <c r="A1657" s="2" t="inlineStr">
        <is>
          <t>ENERGY</t>
        </is>
      </c>
      <c r="B1657" s="2" t="inlineStr">
        <is>
          <t>COL</t>
        </is>
      </c>
      <c r="C1657" s="2" t="n">
        <v>2030</v>
      </c>
      <c r="D1657" s="2" t="inlineStr">
        <is>
          <t>United States</t>
        </is>
      </c>
      <c r="E1657" s="2" t="inlineStr">
        <is>
          <t>USA</t>
        </is>
      </c>
      <c r="F1657" s="2" t="inlineStr">
        <is>
          <t>Degasification for power generation</t>
        </is>
      </c>
      <c r="G1657" s="2" t="n">
        <v>24</v>
      </c>
      <c r="H1657" s="2" t="n">
        <v>0.0159445647150278</v>
      </c>
      <c r="I1657" s="2" t="n">
        <v>0.01785791248083114</v>
      </c>
      <c r="J1657" s="40" t="inlineStr">
        <is>
          <t>coal mining - methane capture</t>
        </is>
      </c>
    </row>
    <row r="1658" ht="15.75" customHeight="1" s="120">
      <c r="A1658" s="2" t="inlineStr">
        <is>
          <t>ENERGY</t>
        </is>
      </c>
      <c r="B1658" s="2" t="inlineStr">
        <is>
          <t>COL</t>
        </is>
      </c>
      <c r="C1658" s="2" t="n">
        <v>2030</v>
      </c>
      <c r="D1658" s="2" t="inlineStr">
        <is>
          <t>United States</t>
        </is>
      </c>
      <c r="E1658" s="2" t="inlineStr">
        <is>
          <t>USA</t>
        </is>
      </c>
      <c r="F1658" s="2" t="inlineStr">
        <is>
          <t>On-site use in mine bioler</t>
        </is>
      </c>
      <c r="G1658" s="2" t="n">
        <v>24</v>
      </c>
      <c r="H1658" s="2" t="n">
        <v>0.0025572396698408</v>
      </c>
      <c r="I1658" s="2" t="n">
        <v>0.002864108430221696</v>
      </c>
      <c r="J1658" s="40" t="inlineStr">
        <is>
          <t>coal mining - methane capture</t>
        </is>
      </c>
    </row>
    <row r="1659" ht="15.75" customHeight="1" s="120">
      <c r="A1659" s="2" t="inlineStr">
        <is>
          <t>ENERGY</t>
        </is>
      </c>
      <c r="B1659" s="2" t="inlineStr">
        <is>
          <t>COL</t>
        </is>
      </c>
      <c r="C1659" s="2" t="n">
        <v>2030</v>
      </c>
      <c r="D1659" s="2" t="inlineStr">
        <is>
          <t>United States</t>
        </is>
      </c>
      <c r="E1659" s="2" t="inlineStr">
        <is>
          <t>USA</t>
        </is>
      </c>
      <c r="F1659" s="2" t="inlineStr">
        <is>
          <t>Degasification for power generation</t>
        </is>
      </c>
      <c r="G1659" s="2" t="n">
        <v>25</v>
      </c>
      <c r="H1659" s="2" t="n">
        <v>0.0307802213355899</v>
      </c>
      <c r="I1659" s="2" t="n">
        <v>0.03447384789586069</v>
      </c>
      <c r="J1659" s="40" t="inlineStr">
        <is>
          <t>coal mining - methane capture</t>
        </is>
      </c>
    </row>
    <row r="1660" ht="15.75" customHeight="1" s="120">
      <c r="A1660" s="2" t="inlineStr">
        <is>
          <t>ENERGY</t>
        </is>
      </c>
      <c r="B1660" s="2" t="inlineStr">
        <is>
          <t>COL</t>
        </is>
      </c>
      <c r="C1660" s="2" t="n">
        <v>2030</v>
      </c>
      <c r="D1660" s="2" t="inlineStr">
        <is>
          <t>United States</t>
        </is>
      </c>
      <c r="E1660" s="2" t="inlineStr">
        <is>
          <t>USA</t>
        </is>
      </c>
      <c r="F1660" s="2" t="inlineStr">
        <is>
          <t>Open Flare</t>
        </is>
      </c>
      <c r="G1660" s="2" t="n">
        <v>25</v>
      </c>
      <c r="H1660" s="2" t="n">
        <v>0.0008384445682168</v>
      </c>
      <c r="I1660" s="2" t="n">
        <v>0.0009390579164028161</v>
      </c>
      <c r="J1660" s="40" t="inlineStr">
        <is>
          <t>coal mining - methane destruction</t>
        </is>
      </c>
    </row>
    <row r="1661" ht="15.75" customHeight="1" s="120">
      <c r="A1661" s="2" t="inlineStr">
        <is>
          <t>ENERGY</t>
        </is>
      </c>
      <c r="B1661" s="2" t="inlineStr">
        <is>
          <t>COL</t>
        </is>
      </c>
      <c r="C1661" s="2" t="n">
        <v>2030</v>
      </c>
      <c r="D1661" s="2" t="inlineStr">
        <is>
          <t>United States</t>
        </is>
      </c>
      <c r="E1661" s="2" t="inlineStr">
        <is>
          <t>USA</t>
        </is>
      </c>
      <c r="F1661" s="2" t="inlineStr">
        <is>
          <t>On-site use in mine bioler</t>
        </is>
      </c>
      <c r="G1661" s="2" t="n">
        <v>25</v>
      </c>
      <c r="H1661" s="2" t="n">
        <v>0.0008384445682168</v>
      </c>
      <c r="I1661" s="2" t="n">
        <v>0.0009390579164028161</v>
      </c>
      <c r="J1661" s="40" t="inlineStr">
        <is>
          <t>coal mining - methane capture</t>
        </is>
      </c>
    </row>
    <row r="1662" ht="15.75" customHeight="1" s="120">
      <c r="A1662" s="2" t="inlineStr">
        <is>
          <t>ENERGY</t>
        </is>
      </c>
      <c r="B1662" s="2" t="inlineStr">
        <is>
          <t>COL</t>
        </is>
      </c>
      <c r="C1662" s="2" t="n">
        <v>2030</v>
      </c>
      <c r="D1662" s="2" t="inlineStr">
        <is>
          <t>United States</t>
        </is>
      </c>
      <c r="E1662" s="2" t="inlineStr">
        <is>
          <t>USA</t>
        </is>
      </c>
      <c r="F1662" s="2" t="inlineStr">
        <is>
          <t>Degasification for power generation</t>
        </is>
      </c>
      <c r="G1662" s="2" t="n">
        <v>26</v>
      </c>
      <c r="H1662" s="2" t="n">
        <v>0.0303420936688781</v>
      </c>
      <c r="I1662" s="2" t="n">
        <v>0.03398314490914348</v>
      </c>
      <c r="J1662" s="40" t="inlineStr">
        <is>
          <t>coal mining - methane capture</t>
        </is>
      </c>
    </row>
    <row r="1663" ht="15.75" customHeight="1" s="120">
      <c r="A1663" s="2" t="inlineStr">
        <is>
          <t>ENERGY</t>
        </is>
      </c>
      <c r="B1663" s="2" t="inlineStr">
        <is>
          <t>COL</t>
        </is>
      </c>
      <c r="C1663" s="2" t="n">
        <v>2030</v>
      </c>
      <c r="D1663" s="2" t="inlineStr">
        <is>
          <t>United States</t>
        </is>
      </c>
      <c r="E1663" s="2" t="inlineStr">
        <is>
          <t>USA</t>
        </is>
      </c>
      <c r="F1663" s="2" t="inlineStr">
        <is>
          <t>Open Flare</t>
        </is>
      </c>
      <c r="G1663" s="2" t="n">
        <v>26</v>
      </c>
      <c r="H1663" s="2" t="n">
        <v>0.000803206465207</v>
      </c>
      <c r="I1663" s="2" t="n">
        <v>0.00089959124103184</v>
      </c>
      <c r="J1663" s="40" t="inlineStr">
        <is>
          <t>coal mining - methane destruction</t>
        </is>
      </c>
    </row>
    <row r="1664" ht="15.75" customHeight="1" s="120">
      <c r="A1664" s="2" t="inlineStr">
        <is>
          <t>ENERGY</t>
        </is>
      </c>
      <c r="B1664" s="2" t="inlineStr">
        <is>
          <t>COL</t>
        </is>
      </c>
      <c r="C1664" s="2" t="n">
        <v>2030</v>
      </c>
      <c r="D1664" s="2" t="inlineStr">
        <is>
          <t>United States</t>
        </is>
      </c>
      <c r="E1664" s="2" t="inlineStr">
        <is>
          <t>USA</t>
        </is>
      </c>
      <c r="F1664" s="2" t="inlineStr">
        <is>
          <t>On-site use in mine bioler</t>
        </is>
      </c>
      <c r="G1664" s="2" t="n">
        <v>27</v>
      </c>
      <c r="H1664" s="2" t="n">
        <v>0.000803206465207</v>
      </c>
      <c r="I1664" s="2" t="n">
        <v>0.00089959124103184</v>
      </c>
      <c r="J1664" s="40" t="inlineStr">
        <is>
          <t>coal mining - methane capture</t>
        </is>
      </c>
    </row>
    <row r="1665" ht="15.75" customHeight="1" s="120">
      <c r="A1665" s="2" t="inlineStr">
        <is>
          <t>ENERGY</t>
        </is>
      </c>
      <c r="B1665" s="2" t="inlineStr">
        <is>
          <t>COL</t>
        </is>
      </c>
      <c r="C1665" s="2" t="n">
        <v>2030</v>
      </c>
      <c r="D1665" s="2" t="inlineStr">
        <is>
          <t>United States</t>
        </is>
      </c>
      <c r="E1665" s="2" t="inlineStr">
        <is>
          <t>USA</t>
        </is>
      </c>
      <c r="F1665" s="2" t="inlineStr">
        <is>
          <t>Open Flare</t>
        </is>
      </c>
      <c r="G1665" s="2" t="n">
        <v>27</v>
      </c>
      <c r="H1665" s="2" t="n">
        <v>0.0015364510472864</v>
      </c>
      <c r="I1665" s="2" t="n">
        <v>0.001720825172960768</v>
      </c>
      <c r="J1665" s="40" t="inlineStr">
        <is>
          <t>coal mining - methane destruction</t>
        </is>
      </c>
    </row>
    <row r="1666" ht="15.75" customHeight="1" s="120">
      <c r="A1666" s="2" t="inlineStr">
        <is>
          <t>ENERGY</t>
        </is>
      </c>
      <c r="B1666" s="2" t="inlineStr">
        <is>
          <t>COL</t>
        </is>
      </c>
      <c r="C1666" s="2" t="n">
        <v>2030</v>
      </c>
      <c r="D1666" s="2" t="inlineStr">
        <is>
          <t>United States</t>
        </is>
      </c>
      <c r="E1666" s="2" t="inlineStr">
        <is>
          <t>USA</t>
        </is>
      </c>
      <c r="F1666" s="2" t="inlineStr">
        <is>
          <t>Degasification for power generation</t>
        </is>
      </c>
      <c r="G1666" s="2" t="n">
        <v>27</v>
      </c>
      <c r="H1666" s="2" t="n">
        <v>0.0144577156752348</v>
      </c>
      <c r="I1666" s="2" t="n">
        <v>0.01619264155626298</v>
      </c>
      <c r="J1666" s="40" t="inlineStr">
        <is>
          <t>coal mining - methane capture</t>
        </is>
      </c>
    </row>
    <row r="1667" ht="15.75" customHeight="1" s="120">
      <c r="A1667" s="2" t="inlineStr">
        <is>
          <t>ENERGY</t>
        </is>
      </c>
      <c r="B1667" s="2" t="inlineStr">
        <is>
          <t>COL</t>
        </is>
      </c>
      <c r="C1667" s="2" t="n">
        <v>2030</v>
      </c>
      <c r="D1667" s="2" t="inlineStr">
        <is>
          <t>United States</t>
        </is>
      </c>
      <c r="E1667" s="2" t="inlineStr">
        <is>
          <t>USA</t>
        </is>
      </c>
      <c r="F1667" s="2" t="inlineStr">
        <is>
          <t>Open Flare</t>
        </is>
      </c>
      <c r="G1667" s="2" t="n">
        <v>28</v>
      </c>
      <c r="H1667" s="2" t="n">
        <v>0.0007410146063194</v>
      </c>
      <c r="I1667" s="2" t="n">
        <v>0.000829936359077728</v>
      </c>
      <c r="J1667" s="40" t="inlineStr">
        <is>
          <t>coal mining - methane destruction</t>
        </is>
      </c>
    </row>
    <row r="1668" ht="15.75" customHeight="1" s="120">
      <c r="A1668" s="2" t="inlineStr">
        <is>
          <t>ENERGY</t>
        </is>
      </c>
      <c r="B1668" s="2" t="inlineStr">
        <is>
          <t>COL</t>
        </is>
      </c>
      <c r="C1668" s="2" t="n">
        <v>2030</v>
      </c>
      <c r="D1668" s="2" t="inlineStr">
        <is>
          <t>United States</t>
        </is>
      </c>
      <c r="E1668" s="2" t="inlineStr">
        <is>
          <t>USA</t>
        </is>
      </c>
      <c r="F1668" s="2" t="inlineStr">
        <is>
          <t>Open Flare</t>
        </is>
      </c>
      <c r="G1668" s="2" t="n">
        <v>29</v>
      </c>
      <c r="H1668" s="2" t="n">
        <v>0.0007177073857747</v>
      </c>
      <c r="I1668" s="2" t="n">
        <v>0.0008038322720676641</v>
      </c>
      <c r="J1668" s="40" t="inlineStr">
        <is>
          <t>coal mining - methane destruction</t>
        </is>
      </c>
    </row>
    <row r="1669" ht="15.75" customHeight="1" s="120">
      <c r="A1669" s="2" t="inlineStr">
        <is>
          <t>ENERGY</t>
        </is>
      </c>
      <c r="B1669" s="2" t="inlineStr">
        <is>
          <t>COL</t>
        </is>
      </c>
      <c r="C1669" s="2" t="n">
        <v>2030</v>
      </c>
      <c r="D1669" s="2" t="inlineStr">
        <is>
          <t>United States</t>
        </is>
      </c>
      <c r="E1669" s="2" t="inlineStr">
        <is>
          <t>USA</t>
        </is>
      </c>
      <c r="F1669" s="2" t="inlineStr">
        <is>
          <t>On-site use in mine bioler</t>
        </is>
      </c>
      <c r="G1669" s="2" t="n">
        <v>29</v>
      </c>
      <c r="H1669" s="2" t="n">
        <v>0.0007791095413268</v>
      </c>
      <c r="I1669" s="2" t="n">
        <v>0.0008726026862860161</v>
      </c>
      <c r="J1669" s="40" t="inlineStr">
        <is>
          <t>coal mining - methane capture</t>
        </is>
      </c>
    </row>
    <row r="1670" ht="15.75" customHeight="1" s="120">
      <c r="A1670" s="2" t="inlineStr">
        <is>
          <t>ENERGY</t>
        </is>
      </c>
      <c r="B1670" s="2" t="inlineStr">
        <is>
          <t>COL</t>
        </is>
      </c>
      <c r="C1670" s="2" t="n">
        <v>2030</v>
      </c>
      <c r="D1670" s="2" t="inlineStr">
        <is>
          <t>United States</t>
        </is>
      </c>
      <c r="E1670" s="2" t="inlineStr">
        <is>
          <t>USA</t>
        </is>
      </c>
      <c r="F1670" s="2" t="inlineStr">
        <is>
          <t>Degasification for power generation</t>
        </is>
      </c>
      <c r="G1670" s="2" t="n">
        <v>29</v>
      </c>
      <c r="H1670" s="2" t="n">
        <v>0.0140239717438817</v>
      </c>
      <c r="I1670" s="2" t="n">
        <v>0.01570684835314751</v>
      </c>
      <c r="J1670" s="40" t="inlineStr">
        <is>
          <t>coal mining - methane capture</t>
        </is>
      </c>
    </row>
    <row r="1671" ht="15.75" customHeight="1" s="120">
      <c r="A1671" s="2" t="inlineStr">
        <is>
          <t>ENERGY</t>
        </is>
      </c>
      <c r="B1671" s="2" t="inlineStr">
        <is>
          <t>COL</t>
        </is>
      </c>
      <c r="C1671" s="2" t="n">
        <v>2030</v>
      </c>
      <c r="D1671" s="2" t="inlineStr">
        <is>
          <t>United States</t>
        </is>
      </c>
      <c r="E1671" s="2" t="inlineStr">
        <is>
          <t>USA</t>
        </is>
      </c>
      <c r="F1671" s="2" t="inlineStr">
        <is>
          <t>Degasification for power generation</t>
        </is>
      </c>
      <c r="G1671" s="2" t="n">
        <v>30</v>
      </c>
      <c r="H1671" s="2" t="n">
        <v>0.0269704097881913</v>
      </c>
      <c r="I1671" s="2" t="n">
        <v>0.03020685896277426</v>
      </c>
      <c r="J1671" s="40" t="inlineStr">
        <is>
          <t>coal mining - methane capture</t>
        </is>
      </c>
    </row>
    <row r="1672" ht="15.75" customHeight="1" s="120">
      <c r="A1672" s="2" t="inlineStr">
        <is>
          <t>ENERGY</t>
        </is>
      </c>
      <c r="B1672" s="2" t="inlineStr">
        <is>
          <t>COL</t>
        </is>
      </c>
      <c r="C1672" s="2" t="n">
        <v>2030</v>
      </c>
      <c r="D1672" s="2" t="inlineStr">
        <is>
          <t>United States</t>
        </is>
      </c>
      <c r="E1672" s="2" t="inlineStr">
        <is>
          <t>USA</t>
        </is>
      </c>
      <c r="F1672" s="2" t="inlineStr">
        <is>
          <t>Open Flare</t>
        </is>
      </c>
      <c r="G1672" s="2" t="n">
        <v>30</v>
      </c>
      <c r="H1672" s="2" t="n">
        <v>0.0020474980701692</v>
      </c>
      <c r="I1672" s="2" t="n">
        <v>0.002293197838589504</v>
      </c>
      <c r="J1672" s="40" t="inlineStr">
        <is>
          <t>coal mining - methane destruction</t>
        </is>
      </c>
    </row>
    <row r="1673" ht="15.75" customHeight="1" s="120">
      <c r="A1673" s="2" t="inlineStr">
        <is>
          <t>ENERGY</t>
        </is>
      </c>
      <c r="B1673" s="2" t="inlineStr">
        <is>
          <t>COL</t>
        </is>
      </c>
      <c r="C1673" s="2" t="n">
        <v>2030</v>
      </c>
      <c r="D1673" s="2" t="inlineStr">
        <is>
          <t>United States</t>
        </is>
      </c>
      <c r="E1673" s="2" t="inlineStr">
        <is>
          <t>USA</t>
        </is>
      </c>
      <c r="F1673" s="2" t="inlineStr">
        <is>
          <t>On-site use in mine bioler</t>
        </is>
      </c>
      <c r="G1673" s="2" t="n">
        <v>31</v>
      </c>
      <c r="H1673" s="2" t="n">
        <v>0.0007573415059596</v>
      </c>
      <c r="I1673" s="2" t="n">
        <v>0.0008482224866747521</v>
      </c>
      <c r="J1673" s="40" t="inlineStr">
        <is>
          <t>coal mining - methane capture</t>
        </is>
      </c>
    </row>
    <row r="1674" ht="15.75" customHeight="1" s="120">
      <c r="A1674" s="2" t="inlineStr">
        <is>
          <t>ENERGY</t>
        </is>
      </c>
      <c r="B1674" s="2" t="inlineStr">
        <is>
          <t>COL</t>
        </is>
      </c>
      <c r="C1674" s="2" t="n">
        <v>2030</v>
      </c>
      <c r="D1674" s="2" t="inlineStr">
        <is>
          <t>United States</t>
        </is>
      </c>
      <c r="E1674" s="2" t="inlineStr">
        <is>
          <t>USA</t>
        </is>
      </c>
      <c r="F1674" s="2" t="inlineStr">
        <is>
          <t>Open Flare</t>
        </is>
      </c>
      <c r="G1674" s="2" t="n">
        <v>31</v>
      </c>
      <c r="H1674" s="2" t="n">
        <v>0.0006619938649237</v>
      </c>
      <c r="I1674" s="2" t="n">
        <v>0.000741433128714544</v>
      </c>
      <c r="J1674" s="40" t="inlineStr">
        <is>
          <t>coal mining - methane destruction</t>
        </is>
      </c>
    </row>
    <row r="1675" ht="15.75" customHeight="1" s="120">
      <c r="A1675" s="2" t="inlineStr">
        <is>
          <t>ENERGY</t>
        </is>
      </c>
      <c r="B1675" s="2" t="inlineStr">
        <is>
          <t>COL</t>
        </is>
      </c>
      <c r="C1675" s="2" t="n">
        <v>2030</v>
      </c>
      <c r="D1675" s="2" t="inlineStr">
        <is>
          <t>United States</t>
        </is>
      </c>
      <c r="E1675" s="2" t="inlineStr">
        <is>
          <t>USA</t>
        </is>
      </c>
      <c r="F1675" s="2" t="inlineStr">
        <is>
          <t>Open Flare</t>
        </is>
      </c>
      <c r="G1675" s="2" t="n">
        <v>32</v>
      </c>
      <c r="H1675" s="2" t="n">
        <v>0.0006471874658018</v>
      </c>
      <c r="I1675" s="2" t="n">
        <v>0.0007248499616980161</v>
      </c>
      <c r="J1675" s="40" t="inlineStr">
        <is>
          <t>coal mining - methane destruction</t>
        </is>
      </c>
    </row>
    <row r="1676" ht="15.75" customHeight="1" s="120">
      <c r="A1676" s="2" t="inlineStr">
        <is>
          <t>ENERGY</t>
        </is>
      </c>
      <c r="B1676" s="2" t="inlineStr">
        <is>
          <t>COL</t>
        </is>
      </c>
      <c r="C1676" s="2" t="n">
        <v>2030</v>
      </c>
      <c r="D1676" s="2" t="inlineStr">
        <is>
          <t>United States</t>
        </is>
      </c>
      <c r="E1676" s="2" t="inlineStr">
        <is>
          <t>USA</t>
        </is>
      </c>
      <c r="F1676" s="2" t="inlineStr">
        <is>
          <t>On-site use in mine bioler</t>
        </is>
      </c>
      <c r="G1676" s="2" t="n">
        <v>32</v>
      </c>
      <c r="H1676" s="2" t="n">
        <v>0.0007410146063194</v>
      </c>
      <c r="I1676" s="2" t="n">
        <v>0.000829936359077728</v>
      </c>
      <c r="J1676" s="40" t="inlineStr">
        <is>
          <t>coal mining - methane capture</t>
        </is>
      </c>
    </row>
    <row r="1677" ht="15.75" customHeight="1" s="120">
      <c r="A1677" s="2" t="inlineStr">
        <is>
          <t>ENERGY</t>
        </is>
      </c>
      <c r="B1677" s="2" t="inlineStr">
        <is>
          <t>COL</t>
        </is>
      </c>
      <c r="C1677" s="2" t="n">
        <v>2030</v>
      </c>
      <c r="D1677" s="2" t="inlineStr">
        <is>
          <t>United States</t>
        </is>
      </c>
      <c r="E1677" s="2" t="inlineStr">
        <is>
          <t>USA</t>
        </is>
      </c>
      <c r="F1677" s="2" t="inlineStr">
        <is>
          <t>Degasification for power generation</t>
        </is>
      </c>
      <c r="G1677" s="2" t="n">
        <v>32</v>
      </c>
      <c r="H1677" s="2" t="n">
        <v>0.01291873306036</v>
      </c>
      <c r="I1677" s="2" t="n">
        <v>0.0144689810276032</v>
      </c>
      <c r="J1677" s="40" t="inlineStr">
        <is>
          <t>coal mining - methane capture</t>
        </is>
      </c>
    </row>
    <row r="1678" ht="15.75" customHeight="1" s="120">
      <c r="A1678" s="2" t="inlineStr">
        <is>
          <t>ENERGY</t>
        </is>
      </c>
      <c r="B1678" s="2" t="inlineStr">
        <is>
          <t>COL</t>
        </is>
      </c>
      <c r="C1678" s="2" t="n">
        <v>2030</v>
      </c>
      <c r="D1678" s="2" t="inlineStr">
        <is>
          <t>United States</t>
        </is>
      </c>
      <c r="E1678" s="2" t="inlineStr">
        <is>
          <t>USA</t>
        </is>
      </c>
      <c r="F1678" s="2" t="inlineStr">
        <is>
          <t>Degasification for power generation</t>
        </is>
      </c>
      <c r="G1678" s="2" t="n">
        <v>33</v>
      </c>
      <c r="H1678" s="2" t="n">
        <v>0.0124309696257114</v>
      </c>
      <c r="I1678" s="2" t="n">
        <v>0.01392268598079677</v>
      </c>
      <c r="J1678" s="40" t="inlineStr">
        <is>
          <t>coal mining - methane capture</t>
        </is>
      </c>
    </row>
    <row r="1679" ht="15.75" customHeight="1" s="120">
      <c r="A1679" s="2" t="inlineStr">
        <is>
          <t>ENERGY</t>
        </is>
      </c>
      <c r="B1679" s="2" t="inlineStr">
        <is>
          <t>COL</t>
        </is>
      </c>
      <c r="C1679" s="2" t="n">
        <v>2030</v>
      </c>
      <c r="D1679" s="2" t="inlineStr">
        <is>
          <t>United States</t>
        </is>
      </c>
      <c r="E1679" s="2" t="inlineStr">
        <is>
          <t>USA</t>
        </is>
      </c>
      <c r="F1679" s="2" t="inlineStr">
        <is>
          <t>On-site use in mine bioler</t>
        </is>
      </c>
      <c r="G1679" s="2" t="n">
        <v>34</v>
      </c>
      <c r="H1679" s="2" t="n">
        <v>0.0007177073857747</v>
      </c>
      <c r="I1679" s="2" t="n">
        <v>0.0008038322720676641</v>
      </c>
      <c r="J1679" s="40" t="inlineStr">
        <is>
          <t>coal mining - methane capture</t>
        </is>
      </c>
    </row>
    <row r="1680" ht="15.75" customHeight="1" s="120">
      <c r="A1680" s="2" t="inlineStr">
        <is>
          <t>ENERGY</t>
        </is>
      </c>
      <c r="B1680" s="2" t="inlineStr">
        <is>
          <t>COL</t>
        </is>
      </c>
      <c r="C1680" s="2" t="n">
        <v>2030</v>
      </c>
      <c r="D1680" s="2" t="inlineStr">
        <is>
          <t>United States</t>
        </is>
      </c>
      <c r="E1680" s="2" t="inlineStr">
        <is>
          <t>USA</t>
        </is>
      </c>
      <c r="F1680" s="2" t="inlineStr">
        <is>
          <t>Degasification for power generation</t>
        </is>
      </c>
      <c r="G1680" s="2" t="n">
        <v>34</v>
      </c>
      <c r="H1680" s="2" t="n">
        <v>0.0244239950552583</v>
      </c>
      <c r="I1680" s="2" t="n">
        <v>0.0273548744618893</v>
      </c>
      <c r="J1680" s="40" t="inlineStr">
        <is>
          <t>coal mining - methane capture</t>
        </is>
      </c>
    </row>
    <row r="1681" ht="15.75" customHeight="1" s="120">
      <c r="A1681" s="2" t="inlineStr">
        <is>
          <t>ENERGY</t>
        </is>
      </c>
      <c r="B1681" s="2" t="inlineStr">
        <is>
          <t>COL</t>
        </is>
      </c>
      <c r="C1681" s="2" t="n">
        <v>2030</v>
      </c>
      <c r="D1681" s="2" t="inlineStr">
        <is>
          <t>United States</t>
        </is>
      </c>
      <c r="E1681" s="2" t="inlineStr">
        <is>
          <t>USA</t>
        </is>
      </c>
      <c r="F1681" s="2" t="inlineStr">
        <is>
          <t>Degasification for power generation</t>
        </is>
      </c>
      <c r="G1681" s="2" t="n">
        <v>35</v>
      </c>
      <c r="H1681" s="2" t="n">
        <v>0.0119158895686269</v>
      </c>
      <c r="I1681" s="2" t="n">
        <v>0.01334579631686213</v>
      </c>
      <c r="J1681" s="40" t="inlineStr">
        <is>
          <t>coal mining - methane capture</t>
        </is>
      </c>
    </row>
    <row r="1682" ht="15.75" customHeight="1" s="120">
      <c r="A1682" s="2" t="inlineStr">
        <is>
          <t>ENERGY</t>
        </is>
      </c>
      <c r="B1682" s="2" t="inlineStr">
        <is>
          <t>COL</t>
        </is>
      </c>
      <c r="C1682" s="2" t="n">
        <v>2030</v>
      </c>
      <c r="D1682" s="2" t="inlineStr">
        <is>
          <t>United States</t>
        </is>
      </c>
      <c r="E1682" s="2" t="inlineStr">
        <is>
          <t>USA</t>
        </is>
      </c>
      <c r="F1682" s="2" t="inlineStr">
        <is>
          <t>Open Flare</t>
        </is>
      </c>
      <c r="G1682" s="2" t="n">
        <v>36</v>
      </c>
      <c r="H1682" s="2" t="n">
        <v>0.0005638965521939</v>
      </c>
      <c r="I1682" s="2" t="n">
        <v>0.0006315641384571681</v>
      </c>
      <c r="J1682" s="40" t="inlineStr">
        <is>
          <t>coal mining - methane destruction</t>
        </is>
      </c>
    </row>
    <row r="1683" ht="15.75" customHeight="1" s="120">
      <c r="A1683" s="2" t="inlineStr">
        <is>
          <t>ENERGY</t>
        </is>
      </c>
      <c r="B1683" s="2" t="inlineStr">
        <is>
          <t>COL</t>
        </is>
      </c>
      <c r="C1683" s="2" t="n">
        <v>2030</v>
      </c>
      <c r="D1683" s="2" t="inlineStr">
        <is>
          <t>United States</t>
        </is>
      </c>
      <c r="E1683" s="2" t="inlineStr">
        <is>
          <t>USA</t>
        </is>
      </c>
      <c r="F1683" s="2" t="inlineStr">
        <is>
          <t>Degasification for power generation</t>
        </is>
      </c>
      <c r="G1683" s="2" t="n">
        <v>36</v>
      </c>
      <c r="H1683" s="2" t="n">
        <v>0.0116493739187717</v>
      </c>
      <c r="I1683" s="2" t="n">
        <v>0.01304729878902431</v>
      </c>
      <c r="J1683" s="40" t="inlineStr">
        <is>
          <t>coal mining - methane capture</t>
        </is>
      </c>
    </row>
    <row r="1684" ht="15.75" customHeight="1" s="120">
      <c r="A1684" s="2" t="inlineStr">
        <is>
          <t>ENERGY</t>
        </is>
      </c>
      <c r="B1684" s="2" t="inlineStr">
        <is>
          <t>COL</t>
        </is>
      </c>
      <c r="C1684" s="2" t="n">
        <v>2030</v>
      </c>
      <c r="D1684" s="2" t="inlineStr">
        <is>
          <t>United States</t>
        </is>
      </c>
      <c r="E1684" s="2" t="inlineStr">
        <is>
          <t>USA</t>
        </is>
      </c>
      <c r="F1684" s="2" t="inlineStr">
        <is>
          <t>On-site use in coal drying</t>
        </is>
      </c>
      <c r="G1684" s="2" t="n">
        <v>36</v>
      </c>
      <c r="H1684" s="2" t="n">
        <v>0.0006906094495207</v>
      </c>
      <c r="I1684" s="2" t="n">
        <v>0.000773482583463184</v>
      </c>
      <c r="J1684" s="40" t="inlineStr">
        <is>
          <t>coal mining - methane capture</t>
        </is>
      </c>
    </row>
    <row r="1685" ht="15.75" customHeight="1" s="120">
      <c r="A1685" s="2" t="inlineStr">
        <is>
          <t>ENERGY</t>
        </is>
      </c>
      <c r="B1685" s="2" t="inlineStr">
        <is>
          <t>COL</t>
        </is>
      </c>
      <c r="C1685" s="2" t="n">
        <v>2030</v>
      </c>
      <c r="D1685" s="2" t="inlineStr">
        <is>
          <t>United States</t>
        </is>
      </c>
      <c r="E1685" s="2" t="inlineStr">
        <is>
          <t>USA</t>
        </is>
      </c>
      <c r="F1685" s="2" t="inlineStr">
        <is>
          <t>On-site use in mine bioler</t>
        </is>
      </c>
      <c r="G1685" s="2" t="n">
        <v>36</v>
      </c>
      <c r="H1685" s="2" t="n">
        <v>0.0006906094495207</v>
      </c>
      <c r="I1685" s="2" t="n">
        <v>0.000773482583463184</v>
      </c>
      <c r="J1685" s="40" t="inlineStr">
        <is>
          <t>coal mining - methane capture</t>
        </is>
      </c>
    </row>
    <row r="1686" ht="15.75" customHeight="1" s="120">
      <c r="A1686" s="2" t="inlineStr">
        <is>
          <t>ENERGY</t>
        </is>
      </c>
      <c r="B1686" s="2" t="inlineStr">
        <is>
          <t>COL</t>
        </is>
      </c>
      <c r="C1686" s="2" t="n">
        <v>2030</v>
      </c>
      <c r="D1686" s="2" t="inlineStr">
        <is>
          <t>United States</t>
        </is>
      </c>
      <c r="E1686" s="2" t="inlineStr">
        <is>
          <t>USA</t>
        </is>
      </c>
      <c r="F1686" s="2" t="inlineStr">
        <is>
          <t>On-site use in coal drying</t>
        </is>
      </c>
      <c r="G1686" s="2" t="n">
        <v>37</v>
      </c>
      <c r="H1686" s="2" t="n">
        <v>0.0013568886206485</v>
      </c>
      <c r="I1686" s="2" t="n">
        <v>0.00151971525512632</v>
      </c>
      <c r="J1686" s="40" t="inlineStr">
        <is>
          <t>coal mining - methane capture</t>
        </is>
      </c>
    </row>
    <row r="1687" ht="15.75" customHeight="1" s="120">
      <c r="A1687" s="2" t="inlineStr">
        <is>
          <t>ENERGY</t>
        </is>
      </c>
      <c r="B1687" s="2" t="inlineStr">
        <is>
          <t>COL</t>
        </is>
      </c>
      <c r="C1687" s="2" t="n">
        <v>2030</v>
      </c>
      <c r="D1687" s="2" t="inlineStr">
        <is>
          <t>United States</t>
        </is>
      </c>
      <c r="E1687" s="2" t="inlineStr">
        <is>
          <t>USA</t>
        </is>
      </c>
      <c r="F1687" s="2" t="inlineStr">
        <is>
          <t>Open Flare</t>
        </is>
      </c>
      <c r="G1687" s="2" t="n">
        <v>37</v>
      </c>
      <c r="H1687" s="2" t="n">
        <v>0.0005571850924753</v>
      </c>
      <c r="I1687" s="2" t="n">
        <v>0.000624047303572336</v>
      </c>
      <c r="J1687" s="40" t="inlineStr">
        <is>
          <t>coal mining - methane destruction</t>
        </is>
      </c>
    </row>
    <row r="1688" ht="15.75" customHeight="1" s="120">
      <c r="A1688" s="2" t="inlineStr">
        <is>
          <t>ENERGY</t>
        </is>
      </c>
      <c r="B1688" s="2" t="inlineStr">
        <is>
          <t>COL</t>
        </is>
      </c>
      <c r="C1688" s="2" t="n">
        <v>2030</v>
      </c>
      <c r="D1688" s="2" t="inlineStr">
        <is>
          <t>United States</t>
        </is>
      </c>
      <c r="E1688" s="2" t="inlineStr">
        <is>
          <t>USA</t>
        </is>
      </c>
      <c r="F1688" s="2" t="inlineStr">
        <is>
          <t>On-site use in mine bioler</t>
        </is>
      </c>
      <c r="G1688" s="2" t="n">
        <v>37</v>
      </c>
      <c r="H1688" s="2" t="n">
        <v>0.0013568886206485</v>
      </c>
      <c r="I1688" s="2" t="n">
        <v>0.00151971525512632</v>
      </c>
      <c r="J1688" s="40" t="inlineStr">
        <is>
          <t>coal mining - methane capture</t>
        </is>
      </c>
    </row>
    <row r="1689" ht="15.75" customHeight="1" s="120">
      <c r="A1689" s="2" t="inlineStr">
        <is>
          <t>ENERGY</t>
        </is>
      </c>
      <c r="B1689" s="2" t="inlineStr">
        <is>
          <t>COL</t>
        </is>
      </c>
      <c r="C1689" s="2" t="n">
        <v>2030</v>
      </c>
      <c r="D1689" s="2" t="inlineStr">
        <is>
          <t>United States</t>
        </is>
      </c>
      <c r="E1689" s="2" t="inlineStr">
        <is>
          <t>USA</t>
        </is>
      </c>
      <c r="F1689" s="2" t="inlineStr">
        <is>
          <t>On-site use in mine bioler</t>
        </is>
      </c>
      <c r="G1689" s="2" t="n">
        <v>38</v>
      </c>
      <c r="H1689" s="2" t="n">
        <v>0.0006619938649237</v>
      </c>
      <c r="I1689" s="2" t="n">
        <v>0.000741433128714544</v>
      </c>
      <c r="J1689" s="40" t="inlineStr">
        <is>
          <t>coal mining - methane capture</t>
        </is>
      </c>
    </row>
    <row r="1690" ht="15.75" customHeight="1" s="120">
      <c r="A1690" s="2" t="inlineStr">
        <is>
          <t>ENERGY</t>
        </is>
      </c>
      <c r="B1690" s="2" t="inlineStr">
        <is>
          <t>COL</t>
        </is>
      </c>
      <c r="C1690" s="2" t="n">
        <v>2030</v>
      </c>
      <c r="D1690" s="2" t="inlineStr">
        <is>
          <t>United States</t>
        </is>
      </c>
      <c r="E1690" s="2" t="inlineStr">
        <is>
          <t>USA</t>
        </is>
      </c>
      <c r="F1690" s="2" t="inlineStr">
        <is>
          <t>On-site use in coal drying</t>
        </is>
      </c>
      <c r="G1690" s="2" t="n">
        <v>38</v>
      </c>
      <c r="H1690" s="2" t="n">
        <v>0.0006619938649237</v>
      </c>
      <c r="I1690" s="2" t="n">
        <v>0.000741433128714544</v>
      </c>
      <c r="J1690" s="40" t="inlineStr">
        <is>
          <t>coal mining - methane capture</t>
        </is>
      </c>
    </row>
    <row r="1691" ht="15.75" customHeight="1" s="120">
      <c r="A1691" s="2" t="inlineStr">
        <is>
          <t>ENERGY</t>
        </is>
      </c>
      <c r="B1691" s="2" t="inlineStr">
        <is>
          <t>COL</t>
        </is>
      </c>
      <c r="C1691" s="2" t="n">
        <v>2030</v>
      </c>
      <c r="D1691" s="2" t="inlineStr">
        <is>
          <t>United States</t>
        </is>
      </c>
      <c r="E1691" s="2" t="inlineStr">
        <is>
          <t>USA</t>
        </is>
      </c>
      <c r="F1691" s="2" t="inlineStr">
        <is>
          <t>On-site use in mine bioler</t>
        </is>
      </c>
      <c r="G1691" s="2" t="n">
        <v>39</v>
      </c>
      <c r="H1691" s="2" t="n">
        <v>0.0006471874658018</v>
      </c>
      <c r="I1691" s="2" t="n">
        <v>0.0007248499616980161</v>
      </c>
      <c r="J1691" s="40" t="inlineStr">
        <is>
          <t>coal mining - methane capture</t>
        </is>
      </c>
    </row>
    <row r="1692" ht="15.75" customHeight="1" s="120">
      <c r="A1692" s="2" t="inlineStr">
        <is>
          <t>ENERGY</t>
        </is>
      </c>
      <c r="B1692" s="2" t="inlineStr">
        <is>
          <t>COL</t>
        </is>
      </c>
      <c r="C1692" s="2" t="n">
        <v>2030</v>
      </c>
      <c r="D1692" s="2" t="inlineStr">
        <is>
          <t>United States</t>
        </is>
      </c>
      <c r="E1692" s="2" t="inlineStr">
        <is>
          <t>USA</t>
        </is>
      </c>
      <c r="F1692" s="2" t="inlineStr">
        <is>
          <t>Open Flare</t>
        </is>
      </c>
      <c r="G1692" s="2" t="n">
        <v>39</v>
      </c>
      <c r="H1692" s="2" t="n">
        <v>0.0005236757569946</v>
      </c>
      <c r="I1692" s="2" t="n">
        <v>0.0005865168478339521</v>
      </c>
      <c r="J1692" s="40" t="inlineStr">
        <is>
          <t>coal mining - methane destruction</t>
        </is>
      </c>
    </row>
    <row r="1693" ht="15.75" customHeight="1" s="120">
      <c r="A1693" s="2" t="inlineStr">
        <is>
          <t>ENERGY</t>
        </is>
      </c>
      <c r="B1693" s="2" t="inlineStr">
        <is>
          <t>COL</t>
        </is>
      </c>
      <c r="C1693" s="2" t="n">
        <v>2030</v>
      </c>
      <c r="D1693" s="2" t="inlineStr">
        <is>
          <t>United States</t>
        </is>
      </c>
      <c r="E1693" s="2" t="inlineStr">
        <is>
          <t>USA</t>
        </is>
      </c>
      <c r="F1693" s="2" t="inlineStr">
        <is>
          <t>On-site use in coal drying</t>
        </is>
      </c>
      <c r="G1693" s="2" t="n">
        <v>39</v>
      </c>
      <c r="H1693" s="2" t="n">
        <v>0.0006471874658018</v>
      </c>
      <c r="I1693" s="2" t="n">
        <v>0.0007248499616980161</v>
      </c>
      <c r="J1693" s="40" t="inlineStr">
        <is>
          <t>coal mining - methane capture</t>
        </is>
      </c>
    </row>
    <row r="1694" ht="15.75" customHeight="1" s="120">
      <c r="A1694" s="2" t="inlineStr">
        <is>
          <t>ENERGY</t>
        </is>
      </c>
      <c r="B1694" s="2" t="inlineStr">
        <is>
          <t>COL</t>
        </is>
      </c>
      <c r="C1694" s="2" t="n">
        <v>2030</v>
      </c>
      <c r="D1694" s="2" t="inlineStr">
        <is>
          <t>United States</t>
        </is>
      </c>
      <c r="E1694" s="2" t="inlineStr">
        <is>
          <t>USA</t>
        </is>
      </c>
      <c r="F1694" s="2" t="inlineStr">
        <is>
          <t>Open Flare</t>
        </is>
      </c>
      <c r="G1694" s="2" t="n">
        <v>40</v>
      </c>
      <c r="H1694" s="2" t="n">
        <v>0.0005142644513398</v>
      </c>
      <c r="I1694" s="2" t="n">
        <v>0.0005759761855005761</v>
      </c>
      <c r="J1694" s="40" t="inlineStr">
        <is>
          <t>coal mining - methane destruction</t>
        </is>
      </c>
    </row>
    <row r="1695" ht="15.75" customHeight="1" s="120">
      <c r="A1695" s="2" t="inlineStr">
        <is>
          <t>ENERGY</t>
        </is>
      </c>
      <c r="B1695" s="2" t="inlineStr">
        <is>
          <t>COL</t>
        </is>
      </c>
      <c r="C1695" s="2" t="n">
        <v>2030</v>
      </c>
      <c r="D1695" s="2" t="inlineStr">
        <is>
          <t>United States</t>
        </is>
      </c>
      <c r="E1695" s="2" t="inlineStr">
        <is>
          <t>USA</t>
        </is>
      </c>
      <c r="F1695" s="2" t="inlineStr">
        <is>
          <t>Degasification for power generation</t>
        </is>
      </c>
      <c r="G1695" s="2" t="n">
        <v>43</v>
      </c>
      <c r="H1695" s="2" t="n">
        <v>0.0201794691383839</v>
      </c>
      <c r="I1695" s="2" t="n">
        <v>0.02260100543498997</v>
      </c>
      <c r="J1695" s="40" t="inlineStr">
        <is>
          <t>coal mining - methane capture</t>
        </is>
      </c>
    </row>
    <row r="1696" ht="15.75" customHeight="1" s="120">
      <c r="A1696" s="2" t="inlineStr">
        <is>
          <t>ENERGY</t>
        </is>
      </c>
      <c r="B1696" s="2" t="inlineStr">
        <is>
          <t>COL</t>
        </is>
      </c>
      <c r="C1696" s="2" t="n">
        <v>2030</v>
      </c>
      <c r="D1696" s="2" t="inlineStr">
        <is>
          <t>United States</t>
        </is>
      </c>
      <c r="E1696" s="2" t="inlineStr">
        <is>
          <t>USA</t>
        </is>
      </c>
      <c r="F1696" s="2" t="inlineStr">
        <is>
          <t>Open Flare</t>
        </is>
      </c>
      <c r="G1696" s="2" t="n">
        <v>43</v>
      </c>
      <c r="H1696" s="2" t="n">
        <v>0.0009614753653295</v>
      </c>
      <c r="I1696" s="2" t="n">
        <v>0.00107685240916904</v>
      </c>
      <c r="J1696" s="40" t="inlineStr">
        <is>
          <t>coal mining - methane destruction</t>
        </is>
      </c>
    </row>
    <row r="1697" ht="15.75" customHeight="1" s="120">
      <c r="A1697" s="2" t="inlineStr">
        <is>
          <t>ENERGY</t>
        </is>
      </c>
      <c r="B1697" s="2" t="inlineStr">
        <is>
          <t>COL</t>
        </is>
      </c>
      <c r="C1697" s="2" t="n">
        <v>2030</v>
      </c>
      <c r="D1697" s="2" t="inlineStr">
        <is>
          <t>United States</t>
        </is>
      </c>
      <c r="E1697" s="2" t="inlineStr">
        <is>
          <t>USA</t>
        </is>
      </c>
      <c r="F1697" s="2" t="inlineStr">
        <is>
          <t>Open Flare</t>
        </is>
      </c>
      <c r="G1697" s="2" t="n">
        <v>45</v>
      </c>
      <c r="H1697" s="2" t="n">
        <v>0.0004525816475507</v>
      </c>
      <c r="I1697" s="2" t="n">
        <v>0.000506891445256784</v>
      </c>
      <c r="J1697" s="40" t="inlineStr">
        <is>
          <t>coal mining - methane destruction</t>
        </is>
      </c>
    </row>
    <row r="1698" ht="15.75" customHeight="1" s="120">
      <c r="A1698" s="2" t="inlineStr">
        <is>
          <t>ENERGY</t>
        </is>
      </c>
      <c r="B1698" s="2" t="inlineStr">
        <is>
          <t>COL</t>
        </is>
      </c>
      <c r="C1698" s="2" t="n">
        <v>2030</v>
      </c>
      <c r="D1698" s="2" t="inlineStr">
        <is>
          <t>United States</t>
        </is>
      </c>
      <c r="E1698" s="2" t="inlineStr">
        <is>
          <t>USA</t>
        </is>
      </c>
      <c r="F1698" s="2" t="inlineStr">
        <is>
          <t>On-site use in coal drying</t>
        </is>
      </c>
      <c r="G1698" s="2" t="n">
        <v>46</v>
      </c>
      <c r="H1698" s="2" t="n">
        <v>0.0011210816446692</v>
      </c>
      <c r="I1698" s="2" t="n">
        <v>0.001255611442029504</v>
      </c>
      <c r="J1698" s="40" t="inlineStr">
        <is>
          <t>coal mining - methane capture</t>
        </is>
      </c>
    </row>
    <row r="1699" ht="15.75" customHeight="1" s="120">
      <c r="A1699" s="2" t="inlineStr">
        <is>
          <t>ENERGY</t>
        </is>
      </c>
      <c r="B1699" s="2" t="inlineStr">
        <is>
          <t>COL</t>
        </is>
      </c>
      <c r="C1699" s="2" t="n">
        <v>2030</v>
      </c>
      <c r="D1699" s="2" t="inlineStr">
        <is>
          <t>United States</t>
        </is>
      </c>
      <c r="E1699" s="2" t="inlineStr">
        <is>
          <t>USA</t>
        </is>
      </c>
      <c r="F1699" s="2" t="inlineStr">
        <is>
          <t>On-site use in mine bioler</t>
        </is>
      </c>
      <c r="G1699" s="2" t="n">
        <v>46</v>
      </c>
      <c r="H1699" s="2" t="n">
        <v>0.0011210816446692</v>
      </c>
      <c r="I1699" s="2" t="n">
        <v>0.001255611442029504</v>
      </c>
      <c r="J1699" s="40" t="inlineStr">
        <is>
          <t>coal mining - methane capture</t>
        </is>
      </c>
    </row>
    <row r="1700" ht="15.75" customHeight="1" s="120">
      <c r="A1700" s="2" t="inlineStr">
        <is>
          <t>ENERGY</t>
        </is>
      </c>
      <c r="B1700" s="2" t="inlineStr">
        <is>
          <t>COL</t>
        </is>
      </c>
      <c r="C1700" s="2" t="n">
        <v>2030</v>
      </c>
      <c r="D1700" s="2" t="inlineStr">
        <is>
          <t>United States</t>
        </is>
      </c>
      <c r="E1700" s="2" t="inlineStr">
        <is>
          <t>USA</t>
        </is>
      </c>
      <c r="F1700" s="2" t="inlineStr">
        <is>
          <t>Degasification for power generation</t>
        </is>
      </c>
      <c r="G1700" s="2" t="n">
        <v>47</v>
      </c>
      <c r="H1700" s="2" t="n">
        <v>0.009426163509488101</v>
      </c>
      <c r="I1700" s="2" t="n">
        <v>0.01055730313062667</v>
      </c>
      <c r="J1700" s="40" t="inlineStr">
        <is>
          <t>coal mining - methane capture</t>
        </is>
      </c>
    </row>
    <row r="1701" ht="15.75" customHeight="1" s="120">
      <c r="A1701" s="2" t="inlineStr">
        <is>
          <t>ENERGY</t>
        </is>
      </c>
      <c r="B1701" s="2" t="inlineStr">
        <is>
          <t>COL</t>
        </is>
      </c>
      <c r="C1701" s="2" t="n">
        <v>2030</v>
      </c>
      <c r="D1701" s="2" t="inlineStr">
        <is>
          <t>United States</t>
        </is>
      </c>
      <c r="E1701" s="2" t="inlineStr">
        <is>
          <t>USA</t>
        </is>
      </c>
      <c r="F1701" s="2" t="inlineStr">
        <is>
          <t>Degasification for power generation</t>
        </is>
      </c>
      <c r="G1701" s="2" t="n">
        <v>48</v>
      </c>
      <c r="H1701" s="2" t="n">
        <v>0.0092567596584558</v>
      </c>
      <c r="I1701" s="2" t="n">
        <v>0.0103675708174705</v>
      </c>
      <c r="J1701" s="40" t="inlineStr">
        <is>
          <t>coal mining - methane capture</t>
        </is>
      </c>
    </row>
    <row r="1702" ht="15.75" customHeight="1" s="120">
      <c r="A1702" s="2" t="inlineStr">
        <is>
          <t>ENERGY</t>
        </is>
      </c>
      <c r="B1702" s="2" t="inlineStr">
        <is>
          <t>COL</t>
        </is>
      </c>
      <c r="C1702" s="2" t="n">
        <v>2030</v>
      </c>
      <c r="D1702" s="2" t="inlineStr">
        <is>
          <t>United States</t>
        </is>
      </c>
      <c r="E1702" s="2" t="inlineStr">
        <is>
          <t>USA</t>
        </is>
      </c>
      <c r="F1702" s="2" t="inlineStr">
        <is>
          <t>Open Flare</t>
        </is>
      </c>
      <c r="G1702" s="2" t="n">
        <v>48</v>
      </c>
      <c r="H1702" s="2" t="n">
        <v>0.0004288825730328</v>
      </c>
      <c r="I1702" s="2" t="n">
        <v>0.000480348481796736</v>
      </c>
      <c r="J1702" s="40" t="inlineStr">
        <is>
          <t>coal mining - methane destruction</t>
        </is>
      </c>
    </row>
    <row r="1703" ht="15.75" customHeight="1" s="120">
      <c r="A1703" s="2" t="inlineStr">
        <is>
          <t>ENERGY</t>
        </is>
      </c>
      <c r="B1703" s="2" t="inlineStr">
        <is>
          <t>COL</t>
        </is>
      </c>
      <c r="C1703" s="2" t="n">
        <v>2030</v>
      </c>
      <c r="D1703" s="2" t="inlineStr">
        <is>
          <t>United States</t>
        </is>
      </c>
      <c r="E1703" s="2" t="inlineStr">
        <is>
          <t>USA</t>
        </is>
      </c>
      <c r="F1703" s="2" t="inlineStr">
        <is>
          <t>On-site use in mine bioler</t>
        </is>
      </c>
      <c r="G1703" s="2" t="n">
        <v>50</v>
      </c>
      <c r="H1703" s="2" t="n">
        <v>0.0005236757569946</v>
      </c>
      <c r="I1703" s="2" t="n">
        <v>0.0005865168478339521</v>
      </c>
      <c r="J1703" s="40" t="inlineStr">
        <is>
          <t>coal mining - methane capture</t>
        </is>
      </c>
    </row>
    <row r="1704" ht="15.75" customHeight="1" s="120">
      <c r="A1704" s="2" t="inlineStr">
        <is>
          <t>ENERGY</t>
        </is>
      </c>
      <c r="B1704" s="2" t="inlineStr">
        <is>
          <t>COL</t>
        </is>
      </c>
      <c r="C1704" s="2" t="n">
        <v>2030</v>
      </c>
      <c r="D1704" s="2" t="inlineStr">
        <is>
          <t>United States</t>
        </is>
      </c>
      <c r="E1704" s="2" t="inlineStr">
        <is>
          <t>USA</t>
        </is>
      </c>
      <c r="F1704" s="2" t="inlineStr">
        <is>
          <t>On-site use in coal drying</t>
        </is>
      </c>
      <c r="G1704" s="2" t="n">
        <v>50</v>
      </c>
      <c r="H1704" s="2" t="n">
        <v>0.0005236757569946</v>
      </c>
      <c r="I1704" s="2" t="n">
        <v>0.0005865168478339521</v>
      </c>
      <c r="J1704" s="40" t="inlineStr">
        <is>
          <t>coal mining - methane capture</t>
        </is>
      </c>
    </row>
    <row r="1705" ht="15.75" customHeight="1" s="120">
      <c r="A1705" s="2" t="inlineStr">
        <is>
          <t>ENERGY</t>
        </is>
      </c>
      <c r="B1705" s="2" t="inlineStr">
        <is>
          <t>COL</t>
        </is>
      </c>
      <c r="C1705" s="2" t="n">
        <v>2030</v>
      </c>
      <c r="D1705" s="2" t="inlineStr">
        <is>
          <t>United States</t>
        </is>
      </c>
      <c r="E1705" s="2" t="inlineStr">
        <is>
          <t>USA</t>
        </is>
      </c>
      <c r="F1705" s="2" t="inlineStr">
        <is>
          <t>Degasification for power generation</t>
        </is>
      </c>
      <c r="G1705" s="2" t="n">
        <v>51</v>
      </c>
      <c r="H1705" s="2" t="n">
        <v>0.008665840141475201</v>
      </c>
      <c r="I1705" s="2" t="n">
        <v>0.009705740958452226</v>
      </c>
      <c r="J1705" s="40" t="inlineStr">
        <is>
          <t>coal mining - methane capture</t>
        </is>
      </c>
    </row>
    <row r="1706" ht="15.75" customHeight="1" s="120">
      <c r="A1706" s="2" t="inlineStr">
        <is>
          <t>ENERGY</t>
        </is>
      </c>
      <c r="B1706" s="2" t="inlineStr">
        <is>
          <t>COL</t>
        </is>
      </c>
      <c r="C1706" s="2" t="n">
        <v>2030</v>
      </c>
      <c r="D1706" s="2" t="inlineStr">
        <is>
          <t>United States</t>
        </is>
      </c>
      <c r="E1706" s="2" t="inlineStr">
        <is>
          <t>USA</t>
        </is>
      </c>
      <c r="F1706" s="2" t="inlineStr">
        <is>
          <t>On-site use in mine bioler</t>
        </is>
      </c>
      <c r="G1706" s="2" t="n">
        <v>51</v>
      </c>
      <c r="H1706" s="2" t="n">
        <v>0.0005142644513398</v>
      </c>
      <c r="I1706" s="2" t="n">
        <v>0.0005759761855005761</v>
      </c>
      <c r="J1706" s="40" t="inlineStr">
        <is>
          <t>coal mining - methane capture</t>
        </is>
      </c>
    </row>
    <row r="1707" ht="15.75" customHeight="1" s="120">
      <c r="A1707" s="2" t="inlineStr">
        <is>
          <t>ENERGY</t>
        </is>
      </c>
      <c r="B1707" s="2" t="inlineStr">
        <is>
          <t>COL</t>
        </is>
      </c>
      <c r="C1707" s="2" t="n">
        <v>2030</v>
      </c>
      <c r="D1707" s="2" t="inlineStr">
        <is>
          <t>United States</t>
        </is>
      </c>
      <c r="E1707" s="2" t="inlineStr">
        <is>
          <t>USA</t>
        </is>
      </c>
      <c r="F1707" s="2" t="inlineStr">
        <is>
          <t>Open Flare</t>
        </is>
      </c>
      <c r="G1707" s="2" t="n">
        <v>51</v>
      </c>
      <c r="H1707" s="2" t="n">
        <v>0.0003998076135758</v>
      </c>
      <c r="I1707" s="2" t="n">
        <v>0.000447784527204896</v>
      </c>
      <c r="J1707" s="40" t="inlineStr">
        <is>
          <t>coal mining - methane destruction</t>
        </is>
      </c>
    </row>
    <row r="1708" ht="15.75" customHeight="1" s="120">
      <c r="A1708" s="2" t="inlineStr">
        <is>
          <t>ENERGY</t>
        </is>
      </c>
      <c r="B1708" s="2" t="inlineStr">
        <is>
          <t>COL</t>
        </is>
      </c>
      <c r="C1708" s="2" t="n">
        <v>2030</v>
      </c>
      <c r="D1708" s="2" t="inlineStr">
        <is>
          <t>United States</t>
        </is>
      </c>
      <c r="E1708" s="2" t="inlineStr">
        <is>
          <t>USA</t>
        </is>
      </c>
      <c r="F1708" s="2" t="inlineStr">
        <is>
          <t>On-site use in coal drying</t>
        </is>
      </c>
      <c r="G1708" s="2" t="n">
        <v>51</v>
      </c>
      <c r="H1708" s="2" t="n">
        <v>0.0005142644513398</v>
      </c>
      <c r="I1708" s="2" t="n">
        <v>0.0005759761855005761</v>
      </c>
      <c r="J1708" s="40" t="inlineStr">
        <is>
          <t>coal mining - methane capture</t>
        </is>
      </c>
    </row>
    <row r="1709" ht="15.75" customHeight="1" s="120">
      <c r="A1709" s="2" t="inlineStr">
        <is>
          <t>ENERGY</t>
        </is>
      </c>
      <c r="B1709" s="2" t="inlineStr">
        <is>
          <t>COL</t>
        </is>
      </c>
      <c r="C1709" s="2" t="n">
        <v>2030</v>
      </c>
      <c r="D1709" s="2" t="inlineStr">
        <is>
          <t>United States</t>
        </is>
      </c>
      <c r="E1709" s="2" t="inlineStr">
        <is>
          <t>USA</t>
        </is>
      </c>
      <c r="F1709" s="2" t="inlineStr">
        <is>
          <t>Degasification for power generation</t>
        </is>
      </c>
      <c r="G1709" s="2" t="n">
        <v>52</v>
      </c>
      <c r="H1709" s="2" t="n">
        <v>0.008640715852379801</v>
      </c>
      <c r="I1709" s="2" t="n">
        <v>0.009677601754665378</v>
      </c>
      <c r="J1709" s="40" t="inlineStr">
        <is>
          <t>coal mining - methane capture</t>
        </is>
      </c>
    </row>
    <row r="1710" ht="15.75" customHeight="1" s="120">
      <c r="A1710" s="2" t="inlineStr">
        <is>
          <t>ENERGY</t>
        </is>
      </c>
      <c r="B1710" s="2" t="inlineStr">
        <is>
          <t>COL</t>
        </is>
      </c>
      <c r="C1710" s="2" t="n">
        <v>2030</v>
      </c>
      <c r="D1710" s="2" t="inlineStr">
        <is>
          <t>United States</t>
        </is>
      </c>
      <c r="E1710" s="2" t="inlineStr">
        <is>
          <t>USA</t>
        </is>
      </c>
      <c r="F1710" s="2" t="inlineStr">
        <is>
          <t>Open Flare</t>
        </is>
      </c>
      <c r="G1710" s="2" t="n">
        <v>53</v>
      </c>
      <c r="H1710" s="2" t="n">
        <v>0.0003827708424069</v>
      </c>
      <c r="I1710" s="2" t="n">
        <v>0.000428703343495728</v>
      </c>
      <c r="J1710" s="40" t="inlineStr">
        <is>
          <t>coal mining - methane destruction</t>
        </is>
      </c>
    </row>
    <row r="1711" ht="15.75" customHeight="1" s="120">
      <c r="A1711" s="2" t="inlineStr">
        <is>
          <t>ENERGY</t>
        </is>
      </c>
      <c r="B1711" s="2" t="inlineStr">
        <is>
          <t>COL</t>
        </is>
      </c>
      <c r="C1711" s="2" t="n">
        <v>2030</v>
      </c>
      <c r="D1711" s="2" t="inlineStr">
        <is>
          <t>United States</t>
        </is>
      </c>
      <c r="E1711" s="2" t="inlineStr">
        <is>
          <t>USA</t>
        </is>
      </c>
      <c r="F1711" s="2" t="inlineStr">
        <is>
          <t>Open Flare</t>
        </is>
      </c>
      <c r="G1711" s="2" t="n">
        <v>55</v>
      </c>
      <c r="H1711" s="2" t="n">
        <v>0.0007424807990901</v>
      </c>
      <c r="I1711" s="2" t="n">
        <v>0.0008315784949809121</v>
      </c>
      <c r="J1711" s="40" t="inlineStr">
        <is>
          <t>coal mining - methane destruction</t>
        </is>
      </c>
    </row>
    <row r="1712" ht="15.75" customHeight="1" s="120">
      <c r="A1712" s="2" t="inlineStr">
        <is>
          <t>ENERGY</t>
        </is>
      </c>
      <c r="B1712" s="2" t="inlineStr">
        <is>
          <t>COL</t>
        </is>
      </c>
      <c r="C1712" s="2" t="n">
        <v>2030</v>
      </c>
      <c r="D1712" s="2" t="inlineStr">
        <is>
          <t>United States</t>
        </is>
      </c>
      <c r="E1712" s="2" t="inlineStr">
        <is>
          <t>USA</t>
        </is>
      </c>
      <c r="F1712" s="2" t="inlineStr">
        <is>
          <t>Degasification for power generation</t>
        </is>
      </c>
      <c r="G1712" s="2" t="n">
        <v>55</v>
      </c>
      <c r="H1712" s="2" t="n">
        <v>0.008146469481289401</v>
      </c>
      <c r="I1712" s="2" t="n">
        <v>0.00912404581904413</v>
      </c>
      <c r="J1712" s="40" t="inlineStr">
        <is>
          <t>coal mining - methane capture</t>
        </is>
      </c>
    </row>
    <row r="1713" ht="15.75" customHeight="1" s="120">
      <c r="A1713" s="2" t="inlineStr">
        <is>
          <t>ENERGY</t>
        </is>
      </c>
      <c r="B1713" s="2" t="inlineStr">
        <is>
          <t>COL</t>
        </is>
      </c>
      <c r="C1713" s="2" t="n">
        <v>2030</v>
      </c>
      <c r="D1713" s="2" t="inlineStr">
        <is>
          <t>United States</t>
        </is>
      </c>
      <c r="E1713" s="2" t="inlineStr">
        <is>
          <t>USA</t>
        </is>
      </c>
      <c r="F1713" s="2" t="inlineStr">
        <is>
          <t>On-site use in coal drying</t>
        </is>
      </c>
      <c r="G1713" s="2" t="n">
        <v>55</v>
      </c>
      <c r="H1713" s="2" t="n">
        <v>0.0009614753653295</v>
      </c>
      <c r="I1713" s="2" t="n">
        <v>0.00107685240916904</v>
      </c>
      <c r="J1713" s="40" t="inlineStr">
        <is>
          <t>coal mining - methane capture</t>
        </is>
      </c>
    </row>
    <row r="1714" ht="15.75" customHeight="1" s="120">
      <c r="A1714" s="2" t="inlineStr">
        <is>
          <t>ENERGY</t>
        </is>
      </c>
      <c r="B1714" s="2" t="inlineStr">
        <is>
          <t>COL</t>
        </is>
      </c>
      <c r="C1714" s="2" t="n">
        <v>2030</v>
      </c>
      <c r="D1714" s="2" t="inlineStr">
        <is>
          <t>United States</t>
        </is>
      </c>
      <c r="E1714" s="2" t="inlineStr">
        <is>
          <t>USA</t>
        </is>
      </c>
      <c r="F1714" s="2" t="inlineStr">
        <is>
          <t>On-site use in mine bioler</t>
        </is>
      </c>
      <c r="G1714" s="2" t="n">
        <v>55</v>
      </c>
      <c r="H1714" s="2" t="n">
        <v>0.0009614753653295</v>
      </c>
      <c r="I1714" s="2" t="n">
        <v>0.00107685240916904</v>
      </c>
      <c r="J1714" s="40" t="inlineStr">
        <is>
          <t>coal mining - methane capture</t>
        </is>
      </c>
    </row>
    <row r="1715" ht="15.75" customHeight="1" s="120">
      <c r="A1715" s="2" t="inlineStr">
        <is>
          <t>ENERGY</t>
        </is>
      </c>
      <c r="B1715" s="2" t="inlineStr">
        <is>
          <t>COL</t>
        </is>
      </c>
      <c r="C1715" s="2" t="n">
        <v>2030</v>
      </c>
      <c r="D1715" s="2" t="inlineStr">
        <is>
          <t>United States</t>
        </is>
      </c>
      <c r="E1715" s="2" t="inlineStr">
        <is>
          <t>USA</t>
        </is>
      </c>
      <c r="F1715" s="2" t="inlineStr">
        <is>
          <t>Open Flare</t>
        </is>
      </c>
      <c r="G1715" s="2" t="n">
        <v>57</v>
      </c>
      <c r="H1715" s="2" t="n">
        <v>0.0003554899303708</v>
      </c>
      <c r="I1715" s="2" t="n">
        <v>0.000398148722015296</v>
      </c>
      <c r="J1715" s="40" t="inlineStr">
        <is>
          <t>coal mining - methane destruction</t>
        </is>
      </c>
    </row>
    <row r="1716" ht="15.75" customHeight="1" s="120">
      <c r="A1716" s="2" t="inlineStr">
        <is>
          <t>ENERGY</t>
        </is>
      </c>
      <c r="B1716" s="2" t="inlineStr">
        <is>
          <t>COL</t>
        </is>
      </c>
      <c r="C1716" s="2" t="n">
        <v>2030</v>
      </c>
      <c r="D1716" s="2" t="inlineStr">
        <is>
          <t>United States</t>
        </is>
      </c>
      <c r="E1716" s="2" t="inlineStr">
        <is>
          <t>USA</t>
        </is>
      </c>
      <c r="F1716" s="2" t="inlineStr">
        <is>
          <t>On-site use in coal drying</t>
        </is>
      </c>
      <c r="G1716" s="2" t="n">
        <v>58</v>
      </c>
      <c r="H1716" s="2" t="n">
        <v>0.0004525816475507</v>
      </c>
      <c r="I1716" s="2" t="n">
        <v>0.000506891445256784</v>
      </c>
      <c r="J1716" s="40" t="inlineStr">
        <is>
          <t>coal mining - methane capture</t>
        </is>
      </c>
    </row>
    <row r="1717" ht="15.75" customHeight="1" s="120">
      <c r="A1717" s="2" t="inlineStr">
        <is>
          <t>ENERGY</t>
        </is>
      </c>
      <c r="B1717" s="2" t="inlineStr">
        <is>
          <t>COL</t>
        </is>
      </c>
      <c r="C1717" s="2" t="n">
        <v>2030</v>
      </c>
      <c r="D1717" s="2" t="inlineStr">
        <is>
          <t>United States</t>
        </is>
      </c>
      <c r="E1717" s="2" t="inlineStr">
        <is>
          <t>USA</t>
        </is>
      </c>
      <c r="F1717" s="2" t="inlineStr">
        <is>
          <t>On-site use in mine bioler</t>
        </is>
      </c>
      <c r="G1717" s="2" t="n">
        <v>58</v>
      </c>
      <c r="H1717" s="2" t="n">
        <v>0.0004525816475507</v>
      </c>
      <c r="I1717" s="2" t="n">
        <v>0.000506891445256784</v>
      </c>
      <c r="J1717" s="40" t="inlineStr">
        <is>
          <t>coal mining - methane capture</t>
        </is>
      </c>
    </row>
    <row r="1718" ht="15.75" customHeight="1" s="120">
      <c r="A1718" s="2" t="inlineStr">
        <is>
          <t>ENERGY</t>
        </is>
      </c>
      <c r="B1718" s="2" t="inlineStr">
        <is>
          <t>COL</t>
        </is>
      </c>
      <c r="C1718" s="2" t="n">
        <v>2030</v>
      </c>
      <c r="D1718" s="2" t="inlineStr">
        <is>
          <t>United States</t>
        </is>
      </c>
      <c r="E1718" s="2" t="inlineStr">
        <is>
          <t>USA</t>
        </is>
      </c>
      <c r="F1718" s="2" t="inlineStr">
        <is>
          <t>Degasification for power generation</t>
        </is>
      </c>
      <c r="G1718" s="2" t="n">
        <v>59</v>
      </c>
      <c r="H1718" s="2" t="n">
        <v>0.0077198860235512</v>
      </c>
      <c r="I1718" s="2" t="n">
        <v>0.008646272346377345</v>
      </c>
      <c r="J1718" s="40" t="inlineStr">
        <is>
          <t>coal mining - methane capture</t>
        </is>
      </c>
    </row>
    <row r="1719" ht="15.75" customHeight="1" s="120">
      <c r="A1719" s="2" t="inlineStr">
        <is>
          <t>ENERGY</t>
        </is>
      </c>
      <c r="B1719" s="2" t="inlineStr">
        <is>
          <t>COL</t>
        </is>
      </c>
      <c r="C1719" s="2" t="n">
        <v>2030</v>
      </c>
      <c r="D1719" s="2" t="inlineStr">
        <is>
          <t>United States</t>
        </is>
      </c>
      <c r="E1719" s="2" t="inlineStr">
        <is>
          <t>USA</t>
        </is>
      </c>
      <c r="F1719" s="2" t="inlineStr">
        <is>
          <t>Open Flare</t>
        </is>
      </c>
      <c r="G1719" s="2" t="n">
        <v>59</v>
      </c>
      <c r="H1719" s="2" t="n">
        <v>0.0003450983786024</v>
      </c>
      <c r="I1719" s="2" t="n">
        <v>0.000386510184034688</v>
      </c>
      <c r="J1719" s="40" t="inlineStr">
        <is>
          <t>coal mining - methane destruction</t>
        </is>
      </c>
    </row>
    <row r="1720" ht="15.75" customHeight="1" s="120">
      <c r="A1720" s="2" t="inlineStr">
        <is>
          <t>ENERGY</t>
        </is>
      </c>
      <c r="B1720" s="2" t="inlineStr">
        <is>
          <t>COL</t>
        </is>
      </c>
      <c r="C1720" s="2" t="n">
        <v>2030</v>
      </c>
      <c r="D1720" s="2" t="inlineStr">
        <is>
          <t>United States</t>
        </is>
      </c>
      <c r="E1720" s="2" t="inlineStr">
        <is>
          <t>USA</t>
        </is>
      </c>
      <c r="F1720" s="2" t="inlineStr">
        <is>
          <t>Open Flare</t>
        </is>
      </c>
      <c r="G1720" s="2" t="n">
        <v>60</v>
      </c>
      <c r="H1720" s="2" t="n">
        <v>0.0003393936494831</v>
      </c>
      <c r="I1720" s="2" t="n">
        <v>0.0003801208874210721</v>
      </c>
      <c r="J1720" s="40" t="inlineStr">
        <is>
          <t>coal mining - methane destruction</t>
        </is>
      </c>
    </row>
    <row r="1721" ht="15.75" customHeight="1" s="120">
      <c r="A1721" s="2" t="inlineStr">
        <is>
          <t>ENERGY</t>
        </is>
      </c>
      <c r="B1721" s="2" t="inlineStr">
        <is>
          <t>COL</t>
        </is>
      </c>
      <c r="C1721" s="2" t="n">
        <v>2030</v>
      </c>
      <c r="D1721" s="2" t="inlineStr">
        <is>
          <t>United States</t>
        </is>
      </c>
      <c r="E1721" s="2" t="inlineStr">
        <is>
          <t>USA</t>
        </is>
      </c>
      <c r="F1721" s="2" t="inlineStr">
        <is>
          <t>Stand Alone VAM</t>
        </is>
      </c>
      <c r="G1721" s="2" t="n">
        <v>61</v>
      </c>
      <c r="H1721" s="2" t="n">
        <v>0.253571808338165</v>
      </c>
      <c r="I1721" s="2" t="n">
        <v>0.2840004253387448</v>
      </c>
      <c r="J1721" s="40" t="inlineStr">
        <is>
          <t>coal mining - methane destruction</t>
        </is>
      </c>
    </row>
    <row r="1722" ht="15.75" customHeight="1" s="120">
      <c r="A1722" s="2" t="inlineStr">
        <is>
          <t>ENERGY</t>
        </is>
      </c>
      <c r="B1722" s="2" t="inlineStr">
        <is>
          <t>COL</t>
        </is>
      </c>
      <c r="C1722" s="2" t="n">
        <v>2030</v>
      </c>
      <c r="D1722" s="2" t="inlineStr">
        <is>
          <t>United States</t>
        </is>
      </c>
      <c r="E1722" s="2" t="inlineStr">
        <is>
          <t>USA</t>
        </is>
      </c>
      <c r="F1722" s="2" t="inlineStr">
        <is>
          <t>On-site use in coal drying</t>
        </is>
      </c>
      <c r="G1722" s="2" t="n">
        <v>62</v>
      </c>
      <c r="H1722" s="2" t="n">
        <v>0.0004288825730328</v>
      </c>
      <c r="I1722" s="2" t="n">
        <v>0.000480348481796736</v>
      </c>
      <c r="J1722" s="40" t="inlineStr">
        <is>
          <t>coal mining - methane capture</t>
        </is>
      </c>
    </row>
    <row r="1723" ht="15.75" customHeight="1" s="120">
      <c r="A1723" s="2" t="inlineStr">
        <is>
          <t>ENERGY</t>
        </is>
      </c>
      <c r="B1723" s="2" t="inlineStr">
        <is>
          <t>COL</t>
        </is>
      </c>
      <c r="C1723" s="2" t="n">
        <v>2030</v>
      </c>
      <c r="D1723" s="2" t="inlineStr">
        <is>
          <t>United States</t>
        </is>
      </c>
      <c r="E1723" s="2" t="inlineStr">
        <is>
          <t>USA</t>
        </is>
      </c>
      <c r="F1723" s="2" t="inlineStr">
        <is>
          <t>On-site use in mine bioler</t>
        </is>
      </c>
      <c r="G1723" s="2" t="n">
        <v>62</v>
      </c>
      <c r="H1723" s="2" t="n">
        <v>0.0004288825730328</v>
      </c>
      <c r="I1723" s="2" t="n">
        <v>0.000480348481796736</v>
      </c>
      <c r="J1723" s="40" t="inlineStr">
        <is>
          <t>coal mining - methane capture</t>
        </is>
      </c>
    </row>
    <row r="1724" ht="15.75" customHeight="1" s="120">
      <c r="A1724" s="2" t="inlineStr">
        <is>
          <t>ENERGY</t>
        </is>
      </c>
      <c r="B1724" s="2" t="inlineStr">
        <is>
          <t>COL</t>
        </is>
      </c>
      <c r="C1724" s="2" t="n">
        <v>2030</v>
      </c>
      <c r="D1724" s="2" t="inlineStr">
        <is>
          <t>United States</t>
        </is>
      </c>
      <c r="E1724" s="2" t="inlineStr">
        <is>
          <t>USA</t>
        </is>
      </c>
      <c r="F1724" s="2" t="inlineStr">
        <is>
          <t>Degasification for power generation</t>
        </is>
      </c>
      <c r="G1724" s="2" t="n">
        <v>64</v>
      </c>
      <c r="H1724" s="2" t="n">
        <v>0.0071965367533267</v>
      </c>
      <c r="I1724" s="2" t="n">
        <v>0.008060121163725906</v>
      </c>
      <c r="J1724" s="40" t="inlineStr">
        <is>
          <t>coal mining - methane capture</t>
        </is>
      </c>
    </row>
    <row r="1725" ht="15.75" customHeight="1" s="120">
      <c r="A1725" s="2" t="inlineStr">
        <is>
          <t>ENERGY</t>
        </is>
      </c>
      <c r="B1725" s="2" t="inlineStr">
        <is>
          <t>COL</t>
        </is>
      </c>
      <c r="C1725" s="2" t="n">
        <v>2030</v>
      </c>
      <c r="D1725" s="2" t="inlineStr">
        <is>
          <t>United States</t>
        </is>
      </c>
      <c r="E1725" s="2" t="inlineStr">
        <is>
          <t>USA</t>
        </is>
      </c>
      <c r="F1725" s="2" t="inlineStr">
        <is>
          <t>Open Flare</t>
        </is>
      </c>
      <c r="G1725" s="2" t="n">
        <v>64</v>
      </c>
      <c r="H1725" s="2" t="n">
        <v>0.0006405411695596</v>
      </c>
      <c r="I1725" s="2" t="n">
        <v>0.0007174061099067521</v>
      </c>
      <c r="J1725" s="40" t="inlineStr">
        <is>
          <t>coal mining - methane destruction</t>
        </is>
      </c>
    </row>
    <row r="1726" ht="15.75" customHeight="1" s="120">
      <c r="A1726" s="2" t="inlineStr">
        <is>
          <t>ENERGY</t>
        </is>
      </c>
      <c r="B1726" s="2" t="inlineStr">
        <is>
          <t>COL</t>
        </is>
      </c>
      <c r="C1726" s="2" t="n">
        <v>2030</v>
      </c>
      <c r="D1726" s="2" t="inlineStr">
        <is>
          <t>United States</t>
        </is>
      </c>
      <c r="E1726" s="2" t="inlineStr">
        <is>
          <t>USA</t>
        </is>
      </c>
      <c r="F1726" s="2" t="inlineStr">
        <is>
          <t>Open Flare</t>
        </is>
      </c>
      <c r="G1726" s="2" t="n">
        <v>66</v>
      </c>
      <c r="H1726" s="2" t="n">
        <v>0.0003094156272709</v>
      </c>
      <c r="I1726" s="2" t="n">
        <v>0.000346545502543408</v>
      </c>
      <c r="J1726" s="40" t="inlineStr">
        <is>
          <t>coal mining - methane destruction</t>
        </is>
      </c>
    </row>
    <row r="1727" ht="15.75" customHeight="1" s="120">
      <c r="A1727" s="2" t="inlineStr">
        <is>
          <t>ENERGY</t>
        </is>
      </c>
      <c r="B1727" s="2" t="inlineStr">
        <is>
          <t>COL</t>
        </is>
      </c>
      <c r="C1727" s="2" t="n">
        <v>2030</v>
      </c>
      <c r="D1727" s="2" t="inlineStr">
        <is>
          <t>United States</t>
        </is>
      </c>
      <c r="E1727" s="2" t="inlineStr">
        <is>
          <t>USA</t>
        </is>
      </c>
      <c r="F1727" s="2" t="inlineStr">
        <is>
          <t>Degasification for power generation</t>
        </is>
      </c>
      <c r="G1727" s="2" t="n">
        <v>67</v>
      </c>
      <c r="H1727" s="2" t="n">
        <v>0.0068898750469089</v>
      </c>
      <c r="I1727" s="2" t="n">
        <v>0.007716660052537968</v>
      </c>
      <c r="J1727" s="40" t="inlineStr">
        <is>
          <t>coal mining - methane capture</t>
        </is>
      </c>
    </row>
    <row r="1728" ht="15.75" customHeight="1" s="120">
      <c r="A1728" s="2" t="inlineStr">
        <is>
          <t>ENERGY</t>
        </is>
      </c>
      <c r="B1728" s="2" t="inlineStr">
        <is>
          <t>COL</t>
        </is>
      </c>
      <c r="C1728" s="2" t="n">
        <v>2030</v>
      </c>
      <c r="D1728" s="2" t="inlineStr">
        <is>
          <t>United States</t>
        </is>
      </c>
      <c r="E1728" s="2" t="inlineStr">
        <is>
          <t>USA</t>
        </is>
      </c>
      <c r="F1728" s="2" t="inlineStr">
        <is>
          <t>On-site use in coal drying</t>
        </is>
      </c>
      <c r="G1728" s="2" t="n">
        <v>67</v>
      </c>
      <c r="H1728" s="2" t="n">
        <v>0.0003998076135758</v>
      </c>
      <c r="I1728" s="2" t="n">
        <v>0.000447784527204896</v>
      </c>
      <c r="J1728" s="40" t="inlineStr">
        <is>
          <t>coal mining - methane capture</t>
        </is>
      </c>
    </row>
    <row r="1729" ht="15.75" customHeight="1" s="120">
      <c r="A1729" s="2" t="inlineStr">
        <is>
          <t>ENERGY</t>
        </is>
      </c>
      <c r="B1729" s="2" t="inlineStr">
        <is>
          <t>COL</t>
        </is>
      </c>
      <c r="C1729" s="2" t="n">
        <v>2030</v>
      </c>
      <c r="D1729" s="2" t="inlineStr">
        <is>
          <t>United States</t>
        </is>
      </c>
      <c r="E1729" s="2" t="inlineStr">
        <is>
          <t>USA</t>
        </is>
      </c>
      <c r="F1729" s="2" t="inlineStr">
        <is>
          <t>On-site use in mine bioler</t>
        </is>
      </c>
      <c r="G1729" s="2" t="n">
        <v>67</v>
      </c>
      <c r="H1729" s="2" t="n">
        <v>0.0003998076135758</v>
      </c>
      <c r="I1729" s="2" t="n">
        <v>0.000447784527204896</v>
      </c>
      <c r="J1729" s="40" t="inlineStr">
        <is>
          <t>coal mining - methane capture</t>
        </is>
      </c>
    </row>
    <row r="1730" ht="15.75" customHeight="1" s="120">
      <c r="A1730" s="2" t="inlineStr">
        <is>
          <t>ENERGY</t>
        </is>
      </c>
      <c r="B1730" s="2" t="inlineStr">
        <is>
          <t>COL</t>
        </is>
      </c>
      <c r="C1730" s="2" t="n">
        <v>2030</v>
      </c>
      <c r="D1730" s="2" t="inlineStr">
        <is>
          <t>United States</t>
        </is>
      </c>
      <c r="E1730" s="2" t="inlineStr">
        <is>
          <t>USA</t>
        </is>
      </c>
      <c r="F1730" s="2" t="inlineStr">
        <is>
          <t>Open Flare</t>
        </is>
      </c>
      <c r="G1730" s="2" t="n">
        <v>68</v>
      </c>
      <c r="H1730" s="2" t="n">
        <v>0.0003007888444699</v>
      </c>
      <c r="I1730" s="2" t="n">
        <v>0.000336883505806288</v>
      </c>
      <c r="J1730" s="40" t="inlineStr">
        <is>
          <t>coal mining - methane destruction</t>
        </is>
      </c>
    </row>
    <row r="1731" ht="15.75" customHeight="1" s="120">
      <c r="A1731" s="2" t="inlineStr">
        <is>
          <t>ENERGY</t>
        </is>
      </c>
      <c r="B1731" s="2" t="inlineStr">
        <is>
          <t>COL</t>
        </is>
      </c>
      <c r="C1731" s="2" t="n">
        <v>2030</v>
      </c>
      <c r="D1731" s="2" t="inlineStr">
        <is>
          <t>United States</t>
        </is>
      </c>
      <c r="E1731" s="2" t="inlineStr">
        <is>
          <t>USA</t>
        </is>
      </c>
      <c r="F1731" s="2" t="inlineStr">
        <is>
          <t>Degasification for power generation</t>
        </is>
      </c>
      <c r="G1731" s="2" t="n">
        <v>69</v>
      </c>
      <c r="H1731" s="2" t="n">
        <v>0.0133646545000374</v>
      </c>
      <c r="I1731" s="2" t="n">
        <v>0.01496841304004189</v>
      </c>
      <c r="J1731" s="40" t="inlineStr">
        <is>
          <t>coal mining - methane capture</t>
        </is>
      </c>
    </row>
    <row r="1732" ht="15.75" customHeight="1" s="120">
      <c r="A1732" s="2" t="inlineStr">
        <is>
          <t>ENERGY</t>
        </is>
      </c>
      <c r="B1732" s="2" t="inlineStr">
        <is>
          <t>COL</t>
        </is>
      </c>
      <c r="C1732" s="2" t="n">
        <v>2030</v>
      </c>
      <c r="D1732" s="2" t="inlineStr">
        <is>
          <t>United States</t>
        </is>
      </c>
      <c r="E1732" s="2" t="inlineStr">
        <is>
          <t>USA</t>
        </is>
      </c>
      <c r="F1732" s="2" t="inlineStr">
        <is>
          <t>On-site use in mine bioler</t>
        </is>
      </c>
      <c r="G1732" s="2" t="n">
        <v>70</v>
      </c>
      <c r="H1732" s="2" t="n">
        <v>0.0003827708424069</v>
      </c>
      <c r="I1732" s="2" t="n">
        <v>0.000428703343495728</v>
      </c>
      <c r="J1732" s="40" t="inlineStr">
        <is>
          <t>coal mining - methane capture</t>
        </is>
      </c>
    </row>
    <row r="1733" ht="15.75" customHeight="1" s="120">
      <c r="A1733" s="2" t="inlineStr">
        <is>
          <t>ENERGY</t>
        </is>
      </c>
      <c r="B1733" s="2" t="inlineStr">
        <is>
          <t>COL</t>
        </is>
      </c>
      <c r="C1733" s="2" t="n">
        <v>2030</v>
      </c>
      <c r="D1733" s="2" t="inlineStr">
        <is>
          <t>United States</t>
        </is>
      </c>
      <c r="E1733" s="2" t="inlineStr">
        <is>
          <t>USA</t>
        </is>
      </c>
      <c r="F1733" s="2" t="inlineStr">
        <is>
          <t>On-site use in coal drying</t>
        </is>
      </c>
      <c r="G1733" s="2" t="n">
        <v>70</v>
      </c>
      <c r="H1733" s="2" t="n">
        <v>0.0003827708424069</v>
      </c>
      <c r="I1733" s="2" t="n">
        <v>0.000428703343495728</v>
      </c>
      <c r="J1733" s="40" t="inlineStr">
        <is>
          <t>coal mining - methane capture</t>
        </is>
      </c>
    </row>
    <row r="1734" ht="15.75" customHeight="1" s="120">
      <c r="A1734" s="2" t="inlineStr">
        <is>
          <t>ENERGY</t>
        </is>
      </c>
      <c r="B1734" s="2" t="inlineStr">
        <is>
          <t>COL</t>
        </is>
      </c>
      <c r="C1734" s="2" t="n">
        <v>2030</v>
      </c>
      <c r="D1734" s="2" t="inlineStr">
        <is>
          <t>United States</t>
        </is>
      </c>
      <c r="E1734" s="2" t="inlineStr">
        <is>
          <t>USA</t>
        </is>
      </c>
      <c r="F1734" s="2" t="inlineStr">
        <is>
          <t>On-site use in mine bioler</t>
        </is>
      </c>
      <c r="G1734" s="2" t="n">
        <v>72</v>
      </c>
      <c r="H1734" s="2" t="n">
        <v>0.0003721400571521</v>
      </c>
      <c r="I1734" s="2" t="n">
        <v>0.0004167968640103521</v>
      </c>
      <c r="J1734" s="40" t="inlineStr">
        <is>
          <t>coal mining - methane capture</t>
        </is>
      </c>
    </row>
    <row r="1735" ht="15.75" customHeight="1" s="120">
      <c r="A1735" s="2" t="inlineStr">
        <is>
          <t>ENERGY</t>
        </is>
      </c>
      <c r="B1735" s="2" t="inlineStr">
        <is>
          <t>COL</t>
        </is>
      </c>
      <c r="C1735" s="2" t="n">
        <v>2030</v>
      </c>
      <c r="D1735" s="2" t="inlineStr">
        <is>
          <t>United States</t>
        </is>
      </c>
      <c r="E1735" s="2" t="inlineStr">
        <is>
          <t>USA</t>
        </is>
      </c>
      <c r="F1735" s="2" t="inlineStr">
        <is>
          <t>On-site use in coal drying</t>
        </is>
      </c>
      <c r="G1735" s="2" t="n">
        <v>72</v>
      </c>
      <c r="H1735" s="2" t="n">
        <v>0.0003721400571521</v>
      </c>
      <c r="I1735" s="2" t="n">
        <v>0.0004167968640103521</v>
      </c>
      <c r="J1735" s="40" t="inlineStr">
        <is>
          <t>coal mining - methane capture</t>
        </is>
      </c>
    </row>
    <row r="1736" ht="15.75" customHeight="1" s="120">
      <c r="A1736" s="2" t="inlineStr">
        <is>
          <t>ENERGY</t>
        </is>
      </c>
      <c r="B1736" s="2" t="inlineStr">
        <is>
          <t>COL</t>
        </is>
      </c>
      <c r="C1736" s="2" t="n">
        <v>2030</v>
      </c>
      <c r="D1736" s="2" t="inlineStr">
        <is>
          <t>United States</t>
        </is>
      </c>
      <c r="E1736" s="2" t="inlineStr">
        <is>
          <t>USA</t>
        </is>
      </c>
      <c r="F1736" s="2" t="inlineStr">
        <is>
          <t>Degasification for power generation</t>
        </is>
      </c>
      <c r="G1736" s="2" t="n">
        <v>73</v>
      </c>
      <c r="H1736" s="2" t="n">
        <v>0.0063988189212978</v>
      </c>
      <c r="I1736" s="2" t="n">
        <v>0.007166677191853536</v>
      </c>
      <c r="J1736" s="40" t="inlineStr">
        <is>
          <t>coal mining - methane capture</t>
        </is>
      </c>
    </row>
    <row r="1737" ht="15.75" customHeight="1" s="120">
      <c r="A1737" s="2" t="inlineStr">
        <is>
          <t>ENERGY</t>
        </is>
      </c>
      <c r="B1737" s="2" t="inlineStr">
        <is>
          <t>COL</t>
        </is>
      </c>
      <c r="C1737" s="2" t="n">
        <v>2030</v>
      </c>
      <c r="D1737" s="2" t="inlineStr">
        <is>
          <t>United States</t>
        </is>
      </c>
      <c r="E1737" s="2" t="inlineStr">
        <is>
          <t>USA</t>
        </is>
      </c>
      <c r="F1737" s="2" t="inlineStr">
        <is>
          <t>On-site use in mine bioler</t>
        </is>
      </c>
      <c r="G1737" s="2" t="n">
        <v>73</v>
      </c>
      <c r="H1737" s="2" t="n">
        <v>0.000370340741938</v>
      </c>
      <c r="I1737" s="2" t="n">
        <v>0.0004147816309705601</v>
      </c>
      <c r="J1737" s="40" t="inlineStr">
        <is>
          <t>coal mining - methane capture</t>
        </is>
      </c>
    </row>
    <row r="1738" ht="15.75" customHeight="1" s="120">
      <c r="A1738" s="2" t="inlineStr">
        <is>
          <t>ENERGY</t>
        </is>
      </c>
      <c r="B1738" s="2" t="inlineStr">
        <is>
          <t>COL</t>
        </is>
      </c>
      <c r="C1738" s="2" t="n">
        <v>2030</v>
      </c>
      <c r="D1738" s="2" t="inlineStr">
        <is>
          <t>United States</t>
        </is>
      </c>
      <c r="E1738" s="2" t="inlineStr">
        <is>
          <t>USA</t>
        </is>
      </c>
      <c r="F1738" s="2" t="inlineStr">
        <is>
          <t>On-site use in coal drying</t>
        </is>
      </c>
      <c r="G1738" s="2" t="n">
        <v>73</v>
      </c>
      <c r="H1738" s="2" t="n">
        <v>0.000370340741938</v>
      </c>
      <c r="I1738" s="2" t="n">
        <v>0.0004147816309705601</v>
      </c>
      <c r="J1738" s="40" t="inlineStr">
        <is>
          <t>coal mining - methane capture</t>
        </is>
      </c>
    </row>
    <row r="1739" ht="15.75" customHeight="1" s="120">
      <c r="A1739" s="2" t="inlineStr">
        <is>
          <t>ENERGY</t>
        </is>
      </c>
      <c r="B1739" s="2" t="inlineStr">
        <is>
          <t>COL</t>
        </is>
      </c>
      <c r="C1739" s="2" t="n">
        <v>2030</v>
      </c>
      <c r="D1739" s="2" t="inlineStr">
        <is>
          <t>United States</t>
        </is>
      </c>
      <c r="E1739" s="2" t="inlineStr">
        <is>
          <t>USA</t>
        </is>
      </c>
      <c r="F1739" s="2" t="inlineStr">
        <is>
          <t>Degasification for power generation</t>
        </is>
      </c>
      <c r="G1739" s="2" t="n">
        <v>75</v>
      </c>
      <c r="H1739" s="2" t="n">
        <v>0.0062117706984282</v>
      </c>
      <c r="I1739" s="2" t="n">
        <v>0.006957183182239585</v>
      </c>
      <c r="J1739" s="40" t="inlineStr">
        <is>
          <t>coal mining - methane capture</t>
        </is>
      </c>
    </row>
    <row r="1740" ht="15.75" customHeight="1" s="120">
      <c r="A1740" s="2" t="inlineStr">
        <is>
          <t>ENERGY</t>
        </is>
      </c>
      <c r="B1740" s="2" t="inlineStr">
        <is>
          <t>COL</t>
        </is>
      </c>
      <c r="C1740" s="2" t="n">
        <v>2030</v>
      </c>
      <c r="D1740" s="2" t="inlineStr">
        <is>
          <t>United States</t>
        </is>
      </c>
      <c r="E1740" s="2" t="inlineStr">
        <is>
          <t>USA</t>
        </is>
      </c>
      <c r="F1740" s="2" t="inlineStr">
        <is>
          <t>On-site use in mine bioler</t>
        </is>
      </c>
      <c r="G1740" s="2" t="n">
        <v>76</v>
      </c>
      <c r="H1740" s="2" t="n">
        <v>0.0003554899303708</v>
      </c>
      <c r="I1740" s="2" t="n">
        <v>0.000398148722015296</v>
      </c>
      <c r="J1740" s="40" t="inlineStr">
        <is>
          <t>coal mining - methane capture</t>
        </is>
      </c>
    </row>
    <row r="1741" ht="15.75" customHeight="1" s="120">
      <c r="A1741" s="2" t="inlineStr">
        <is>
          <t>ENERGY</t>
        </is>
      </c>
      <c r="B1741" s="2" t="inlineStr">
        <is>
          <t>COL</t>
        </is>
      </c>
      <c r="C1741" s="2" t="n">
        <v>2030</v>
      </c>
      <c r="D1741" s="2" t="inlineStr">
        <is>
          <t>United States</t>
        </is>
      </c>
      <c r="E1741" s="2" t="inlineStr">
        <is>
          <t>USA</t>
        </is>
      </c>
      <c r="F1741" s="2" t="inlineStr">
        <is>
          <t>On-site use in coal drying</t>
        </is>
      </c>
      <c r="G1741" s="2" t="n">
        <v>76</v>
      </c>
      <c r="H1741" s="2" t="n">
        <v>0.0003554899303708</v>
      </c>
      <c r="I1741" s="2" t="n">
        <v>0.000398148722015296</v>
      </c>
      <c r="J1741" s="40" t="inlineStr">
        <is>
          <t>coal mining - methane capture</t>
        </is>
      </c>
    </row>
    <row r="1742" ht="15.75" customHeight="1" s="120">
      <c r="A1742" s="2" t="inlineStr">
        <is>
          <t>ENERGY</t>
        </is>
      </c>
      <c r="B1742" s="2" t="inlineStr">
        <is>
          <t>COL</t>
        </is>
      </c>
      <c r="C1742" s="2" t="n">
        <v>2030</v>
      </c>
      <c r="D1742" s="2" t="inlineStr">
        <is>
          <t>United States</t>
        </is>
      </c>
      <c r="E1742" s="2" t="inlineStr">
        <is>
          <t>USA</t>
        </is>
      </c>
      <c r="F1742" s="2" t="inlineStr">
        <is>
          <t>Degasification for power generation</t>
        </is>
      </c>
      <c r="G1742" s="2" t="n">
        <v>77</v>
      </c>
      <c r="H1742" s="2" t="n">
        <v>0.0061090853996575</v>
      </c>
      <c r="I1742" s="2" t="n">
        <v>0.0068421756476164</v>
      </c>
      <c r="J1742" s="40" t="inlineStr">
        <is>
          <t>coal mining - methane capture</t>
        </is>
      </c>
    </row>
    <row r="1743" ht="15.75" customHeight="1" s="120">
      <c r="A1743" s="2" t="inlineStr">
        <is>
          <t>ENERGY</t>
        </is>
      </c>
      <c r="B1743" s="2" t="inlineStr">
        <is>
          <t>COL</t>
        </is>
      </c>
      <c r="C1743" s="2" t="n">
        <v>2030</v>
      </c>
      <c r="D1743" s="2" t="inlineStr">
        <is>
          <t>United States</t>
        </is>
      </c>
      <c r="E1743" s="2" t="inlineStr">
        <is>
          <t>USA</t>
        </is>
      </c>
      <c r="F1743" s="2" t="inlineStr">
        <is>
          <t>On-site use in coal drying</t>
        </is>
      </c>
      <c r="G1743" s="2" t="n">
        <v>78</v>
      </c>
      <c r="H1743" s="2" t="n">
        <v>0.0003450983786024</v>
      </c>
      <c r="I1743" s="2" t="n">
        <v>0.000386510184034688</v>
      </c>
      <c r="J1743" s="40" t="inlineStr">
        <is>
          <t>coal mining - methane capture</t>
        </is>
      </c>
    </row>
    <row r="1744" ht="15.75" customHeight="1" s="120">
      <c r="A1744" s="2" t="inlineStr">
        <is>
          <t>ENERGY</t>
        </is>
      </c>
      <c r="B1744" s="2" t="inlineStr">
        <is>
          <t>COL</t>
        </is>
      </c>
      <c r="C1744" s="2" t="n">
        <v>2030</v>
      </c>
      <c r="D1744" s="2" t="inlineStr">
        <is>
          <t>United States</t>
        </is>
      </c>
      <c r="E1744" s="2" t="inlineStr">
        <is>
          <t>USA</t>
        </is>
      </c>
      <c r="F1744" s="2" t="inlineStr">
        <is>
          <t>On-site use in mine bioler</t>
        </is>
      </c>
      <c r="G1744" s="2" t="n">
        <v>78</v>
      </c>
      <c r="H1744" s="2" t="n">
        <v>0.0003450983786024</v>
      </c>
      <c r="I1744" s="2" t="n">
        <v>0.000386510184034688</v>
      </c>
      <c r="J1744" s="40" t="inlineStr">
        <is>
          <t>coal mining - methane capture</t>
        </is>
      </c>
    </row>
    <row r="1745" ht="15.75" customHeight="1" s="120">
      <c r="A1745" s="2" t="inlineStr">
        <is>
          <t>ENERGY</t>
        </is>
      </c>
      <c r="B1745" s="2" t="inlineStr">
        <is>
          <t>COL</t>
        </is>
      </c>
      <c r="C1745" s="2" t="n">
        <v>2030</v>
      </c>
      <c r="D1745" s="2" t="inlineStr">
        <is>
          <t>United States</t>
        </is>
      </c>
      <c r="E1745" s="2" t="inlineStr">
        <is>
          <t>USA</t>
        </is>
      </c>
      <c r="F1745" s="2" t="inlineStr">
        <is>
          <t>On-site use in mine bioler</t>
        </is>
      </c>
      <c r="G1745" s="2" t="n">
        <v>80</v>
      </c>
      <c r="H1745" s="2" t="n">
        <v>0.0003393936494831</v>
      </c>
      <c r="I1745" s="2" t="n">
        <v>0.0003801208874210721</v>
      </c>
      <c r="J1745" s="40" t="inlineStr">
        <is>
          <t>coal mining - methane capture</t>
        </is>
      </c>
    </row>
    <row r="1746" ht="15.75" customHeight="1" s="120">
      <c r="A1746" s="2" t="inlineStr">
        <is>
          <t>ENERGY</t>
        </is>
      </c>
      <c r="B1746" s="2" t="inlineStr">
        <is>
          <t>COL</t>
        </is>
      </c>
      <c r="C1746" s="2" t="n">
        <v>2030</v>
      </c>
      <c r="D1746" s="2" t="inlineStr">
        <is>
          <t>United States</t>
        </is>
      </c>
      <c r="E1746" s="2" t="inlineStr">
        <is>
          <t>USA</t>
        </is>
      </c>
      <c r="F1746" s="2" t="inlineStr">
        <is>
          <t>On-site use in coal drying</t>
        </is>
      </c>
      <c r="G1746" s="2" t="n">
        <v>80</v>
      </c>
      <c r="H1746" s="2" t="n">
        <v>0.0003393936494831</v>
      </c>
      <c r="I1746" s="2" t="n">
        <v>0.0003801208874210721</v>
      </c>
      <c r="J1746" s="40" t="inlineStr">
        <is>
          <t>coal mining - methane capture</t>
        </is>
      </c>
    </row>
    <row r="1747" ht="15.75" customHeight="1" s="120">
      <c r="A1747" s="2" t="inlineStr">
        <is>
          <t>ENERGY</t>
        </is>
      </c>
      <c r="B1747" s="2" t="inlineStr">
        <is>
          <t>COL</t>
        </is>
      </c>
      <c r="C1747" s="2" t="n">
        <v>2030</v>
      </c>
      <c r="D1747" s="2" t="inlineStr">
        <is>
          <t>United States</t>
        </is>
      </c>
      <c r="E1747" s="2" t="inlineStr">
        <is>
          <t>USA</t>
        </is>
      </c>
      <c r="F1747" s="2" t="inlineStr">
        <is>
          <t>Degasification for power generation</t>
        </is>
      </c>
      <c r="G1747" s="2" t="n">
        <v>81</v>
      </c>
      <c r="H1747" s="2" t="n">
        <v>0.0057762661017478</v>
      </c>
      <c r="I1747" s="2" t="n">
        <v>0.006469418033957537</v>
      </c>
      <c r="J1747" s="40" t="inlineStr">
        <is>
          <t>coal mining - methane capture</t>
        </is>
      </c>
    </row>
    <row r="1748" ht="15.75" customHeight="1" s="120">
      <c r="A1748" s="2" t="inlineStr">
        <is>
          <t>ENERGY</t>
        </is>
      </c>
      <c r="B1748" s="2" t="inlineStr">
        <is>
          <t>COL</t>
        </is>
      </c>
      <c r="C1748" s="2" t="n">
        <v>2030</v>
      </c>
      <c r="D1748" s="2" t="inlineStr">
        <is>
          <t>United States</t>
        </is>
      </c>
      <c r="E1748" s="2" t="inlineStr">
        <is>
          <t>USA</t>
        </is>
      </c>
      <c r="F1748" s="2" t="inlineStr">
        <is>
          <t>Degasification for power generation</t>
        </is>
      </c>
      <c r="G1748" s="2" t="n">
        <v>82</v>
      </c>
      <c r="H1748" s="2" t="n">
        <v>0.005753475241363</v>
      </c>
      <c r="I1748" s="2" t="n">
        <v>0.00644389227032656</v>
      </c>
      <c r="J1748" s="40" t="inlineStr">
        <is>
          <t>coal mining - methane capture</t>
        </is>
      </c>
    </row>
    <row r="1749" ht="15.75" customHeight="1" s="120">
      <c r="A1749" s="2" t="inlineStr">
        <is>
          <t>ENERGY</t>
        </is>
      </c>
      <c r="B1749" s="2" t="inlineStr">
        <is>
          <t>COL</t>
        </is>
      </c>
      <c r="C1749" s="2" t="n">
        <v>2030</v>
      </c>
      <c r="D1749" s="2" t="inlineStr">
        <is>
          <t>United States</t>
        </is>
      </c>
      <c r="E1749" s="2" t="inlineStr">
        <is>
          <t>USA</t>
        </is>
      </c>
      <c r="F1749" s="2" t="inlineStr">
        <is>
          <t>Degasification for power generation</t>
        </is>
      </c>
      <c r="G1749" s="2" t="n">
        <v>85</v>
      </c>
      <c r="H1749" s="2" t="n">
        <v>0.0055694812908769</v>
      </c>
      <c r="I1749" s="2" t="n">
        <v>0.006237819045782128</v>
      </c>
      <c r="J1749" s="40" t="inlineStr">
        <is>
          <t>coal mining - methane capture</t>
        </is>
      </c>
    </row>
    <row r="1750" ht="15.75" customHeight="1" s="120">
      <c r="A1750" s="2" t="inlineStr">
        <is>
          <t>ENERGY</t>
        </is>
      </c>
      <c r="B1750" s="2" t="inlineStr">
        <is>
          <t>COL</t>
        </is>
      </c>
      <c r="C1750" s="2" t="n">
        <v>2030</v>
      </c>
      <c r="D1750" s="2" t="inlineStr">
        <is>
          <t>United States</t>
        </is>
      </c>
      <c r="E1750" s="2" t="inlineStr">
        <is>
          <t>USA</t>
        </is>
      </c>
      <c r="F1750" s="2" t="inlineStr">
        <is>
          <t>On-site use in coal drying</t>
        </is>
      </c>
      <c r="G1750" s="2" t="n">
        <v>85</v>
      </c>
      <c r="H1750" s="2" t="n">
        <v>0.0006405411695596</v>
      </c>
      <c r="I1750" s="2" t="n">
        <v>0.0007174061099067521</v>
      </c>
      <c r="J1750" s="40" t="inlineStr">
        <is>
          <t>coal mining - methane capture</t>
        </is>
      </c>
    </row>
    <row r="1751" ht="15.75" customHeight="1" s="120">
      <c r="A1751" s="2" t="inlineStr">
        <is>
          <t>ENERGY</t>
        </is>
      </c>
      <c r="B1751" s="2" t="inlineStr">
        <is>
          <t>COL</t>
        </is>
      </c>
      <c r="C1751" s="2" t="n">
        <v>2030</v>
      </c>
      <c r="D1751" s="2" t="inlineStr">
        <is>
          <t>United States</t>
        </is>
      </c>
      <c r="E1751" s="2" t="inlineStr">
        <is>
          <t>USA</t>
        </is>
      </c>
      <c r="F1751" s="2" t="inlineStr">
        <is>
          <t>On-site use in mine bioler</t>
        </is>
      </c>
      <c r="G1751" s="2" t="n">
        <v>85</v>
      </c>
      <c r="H1751" s="2" t="n">
        <v>0.0006405411695596</v>
      </c>
      <c r="I1751" s="2" t="n">
        <v>0.0007174061099067521</v>
      </c>
      <c r="J1751" s="40" t="inlineStr">
        <is>
          <t>coal mining - methane capture</t>
        </is>
      </c>
    </row>
    <row r="1752" ht="15.75" customHeight="1" s="120">
      <c r="A1752" s="2" t="inlineStr">
        <is>
          <t>ENERGY</t>
        </is>
      </c>
      <c r="B1752" s="2" t="inlineStr">
        <is>
          <t>COL</t>
        </is>
      </c>
      <c r="C1752" s="2" t="n">
        <v>2030</v>
      </c>
      <c r="D1752" s="2" t="inlineStr">
        <is>
          <t>United States</t>
        </is>
      </c>
      <c r="E1752" s="2" t="inlineStr">
        <is>
          <t>USA</t>
        </is>
      </c>
      <c r="F1752" s="2" t="inlineStr">
        <is>
          <t>Degasification for power generation</t>
        </is>
      </c>
      <c r="G1752" s="2" t="n">
        <v>87</v>
      </c>
      <c r="H1752" s="2" t="n">
        <v>0.0054141990840435</v>
      </c>
      <c r="I1752" s="2" t="n">
        <v>0.006063902974128721</v>
      </c>
      <c r="J1752" s="40" t="inlineStr">
        <is>
          <t>coal mining - methane capture</t>
        </is>
      </c>
    </row>
    <row r="1753" ht="15.75" customHeight="1" s="120">
      <c r="A1753" s="2" t="inlineStr">
        <is>
          <t>ENERGY</t>
        </is>
      </c>
      <c r="B1753" s="2" t="inlineStr">
        <is>
          <t>COL</t>
        </is>
      </c>
      <c r="C1753" s="2" t="n">
        <v>2030</v>
      </c>
      <c r="D1753" s="2" t="inlineStr">
        <is>
          <t>United States</t>
        </is>
      </c>
      <c r="E1753" s="2" t="inlineStr">
        <is>
          <t>USA</t>
        </is>
      </c>
      <c r="F1753" s="2" t="inlineStr">
        <is>
          <t>On-site use in coal drying</t>
        </is>
      </c>
      <c r="G1753" s="2" t="n">
        <v>88</v>
      </c>
      <c r="H1753" s="2" t="n">
        <v>0.0003094156272709</v>
      </c>
      <c r="I1753" s="2" t="n">
        <v>0.000346545502543408</v>
      </c>
      <c r="J1753" s="40" t="inlineStr">
        <is>
          <t>coal mining - methane capture</t>
        </is>
      </c>
    </row>
    <row r="1754" ht="15.75" customHeight="1" s="120">
      <c r="A1754" s="2" t="inlineStr">
        <is>
          <t>ENERGY</t>
        </is>
      </c>
      <c r="B1754" s="2" t="inlineStr">
        <is>
          <t>COL</t>
        </is>
      </c>
      <c r="C1754" s="2" t="n">
        <v>2030</v>
      </c>
      <c r="D1754" s="2" t="inlineStr">
        <is>
          <t>United States</t>
        </is>
      </c>
      <c r="E1754" s="2" t="inlineStr">
        <is>
          <t>USA</t>
        </is>
      </c>
      <c r="F1754" s="2" t="inlineStr">
        <is>
          <t>On-site use in mine bioler</t>
        </is>
      </c>
      <c r="G1754" s="2" t="n">
        <v>88</v>
      </c>
      <c r="H1754" s="2" t="n">
        <v>0.0003094156272709</v>
      </c>
      <c r="I1754" s="2" t="n">
        <v>0.000346545502543408</v>
      </c>
      <c r="J1754" s="40" t="inlineStr">
        <is>
          <t>coal mining - methane capture</t>
        </is>
      </c>
    </row>
    <row r="1755" ht="15.75" customHeight="1" s="120">
      <c r="A1755" s="2" t="inlineStr">
        <is>
          <t>ENERGY</t>
        </is>
      </c>
      <c r="B1755" s="2" t="inlineStr">
        <is>
          <t>COL</t>
        </is>
      </c>
      <c r="C1755" s="2" t="n">
        <v>2030</v>
      </c>
      <c r="D1755" s="2" t="inlineStr">
        <is>
          <t>United States</t>
        </is>
      </c>
      <c r="E1755" s="2" t="inlineStr">
        <is>
          <t>USA</t>
        </is>
      </c>
      <c r="F1755" s="2" t="inlineStr">
        <is>
          <t>On-site use in mine bioler</t>
        </is>
      </c>
      <c r="G1755" s="2" t="n">
        <v>91</v>
      </c>
      <c r="H1755" s="2" t="n">
        <v>0.0003007888444699</v>
      </c>
      <c r="I1755" s="2" t="n">
        <v>0.000336883505806288</v>
      </c>
      <c r="J1755" s="40" t="inlineStr">
        <is>
          <t>coal mining - methane capture</t>
        </is>
      </c>
    </row>
    <row r="1756" ht="15.75" customHeight="1" s="120">
      <c r="A1756" s="2" t="inlineStr">
        <is>
          <t>ENERGY</t>
        </is>
      </c>
      <c r="B1756" s="2" t="inlineStr">
        <is>
          <t>COL</t>
        </is>
      </c>
      <c r="C1756" s="2" t="n">
        <v>2030</v>
      </c>
      <c r="D1756" s="2" t="inlineStr">
        <is>
          <t>United States</t>
        </is>
      </c>
      <c r="E1756" s="2" t="inlineStr">
        <is>
          <t>USA</t>
        </is>
      </c>
      <c r="F1756" s="2" t="inlineStr">
        <is>
          <t>On-site use in coal drying</t>
        </is>
      </c>
      <c r="G1756" s="2" t="n">
        <v>91</v>
      </c>
      <c r="H1756" s="2" t="n">
        <v>0.0003007888444699</v>
      </c>
      <c r="I1756" s="2" t="n">
        <v>0.000336883505806288</v>
      </c>
      <c r="J1756" s="40" t="inlineStr">
        <is>
          <t>coal mining - methane capture</t>
        </is>
      </c>
    </row>
    <row r="1757" ht="15.75" customHeight="1" s="120">
      <c r="A1757" s="2" t="inlineStr">
        <is>
          <t>ENERGY</t>
        </is>
      </c>
      <c r="B1757" s="2" t="inlineStr">
        <is>
          <t>COL</t>
        </is>
      </c>
      <c r="C1757" s="2" t="n">
        <v>2030</v>
      </c>
      <c r="D1757" s="2" t="inlineStr">
        <is>
          <t>United States</t>
        </is>
      </c>
      <c r="E1757" s="2" t="inlineStr">
        <is>
          <t>USA</t>
        </is>
      </c>
      <c r="F1757" s="2" t="inlineStr">
        <is>
          <t>On-site use in mine bioler</t>
        </is>
      </c>
      <c r="G1757" s="2" t="n">
        <v>100000</v>
      </c>
      <c r="H1757" s="54" t="n">
        <v>1e-12</v>
      </c>
      <c r="I1757" s="2" t="n">
        <v>1.12e-12</v>
      </c>
      <c r="J1757" s="40" t="inlineStr">
        <is>
          <t>coal mining - methane capture</t>
        </is>
      </c>
    </row>
    <row r="1758" ht="15.75" customHeight="1" s="120">
      <c r="A1758" s="2" t="inlineStr">
        <is>
          <t>ENERGY</t>
        </is>
      </c>
      <c r="B1758" s="2" t="inlineStr">
        <is>
          <t>COL</t>
        </is>
      </c>
      <c r="C1758" s="2" t="n">
        <v>2035</v>
      </c>
      <c r="D1758" s="2" t="inlineStr">
        <is>
          <t>United States</t>
        </is>
      </c>
      <c r="E1758" s="2" t="inlineStr">
        <is>
          <t>USA</t>
        </is>
      </c>
      <c r="F1758" s="2" t="inlineStr">
        <is>
          <t>Degasification for pipeline injection</t>
        </is>
      </c>
      <c r="G1758" s="2" t="n">
        <v>-100000</v>
      </c>
      <c r="H1758" s="2" t="n">
        <v>0</v>
      </c>
      <c r="I1758" s="2" t="n">
        <v>0</v>
      </c>
      <c r="J1758" s="40" t="inlineStr">
        <is>
          <t>coal mining - methane capture</t>
        </is>
      </c>
    </row>
    <row r="1759" ht="15.75" customHeight="1" s="120">
      <c r="A1759" s="2" t="inlineStr">
        <is>
          <t>ENERGY</t>
        </is>
      </c>
      <c r="B1759" s="2" t="inlineStr">
        <is>
          <t>COL</t>
        </is>
      </c>
      <c r="C1759" s="2" t="n">
        <v>2035</v>
      </c>
      <c r="D1759" s="2" t="inlineStr">
        <is>
          <t>United States</t>
        </is>
      </c>
      <c r="E1759" s="2" t="inlineStr">
        <is>
          <t>USA</t>
        </is>
      </c>
      <c r="F1759" s="2" t="inlineStr">
        <is>
          <t>Degasification for pipeline injection</t>
        </is>
      </c>
      <c r="G1759" s="2" t="n">
        <v>-13</v>
      </c>
      <c r="H1759" s="2" t="n">
        <v>0.853753000497818</v>
      </c>
      <c r="I1759" s="2" t="n">
        <v>0.9562033605575563</v>
      </c>
      <c r="J1759" s="40" t="inlineStr">
        <is>
          <t>coal mining - methane capture</t>
        </is>
      </c>
    </row>
    <row r="1760" ht="15.75" customHeight="1" s="120">
      <c r="A1760" s="2" t="inlineStr">
        <is>
          <t>ENERGY</t>
        </is>
      </c>
      <c r="B1760" s="2" t="inlineStr">
        <is>
          <t>COL</t>
        </is>
      </c>
      <c r="C1760" s="2" t="n">
        <v>2035</v>
      </c>
      <c r="D1760" s="2" t="inlineStr">
        <is>
          <t>United States</t>
        </is>
      </c>
      <c r="E1760" s="2" t="inlineStr">
        <is>
          <t>USA</t>
        </is>
      </c>
      <c r="F1760" s="2" t="inlineStr">
        <is>
          <t>Degasification for pipeline injection</t>
        </is>
      </c>
      <c r="G1760" s="2" t="n">
        <v>-13</v>
      </c>
      <c r="H1760" s="2" t="n">
        <v>0</v>
      </c>
      <c r="I1760" s="2" t="n">
        <v>0</v>
      </c>
      <c r="J1760" s="40" t="inlineStr">
        <is>
          <t>coal mining - methane capture</t>
        </is>
      </c>
    </row>
    <row r="1761" ht="15.75" customHeight="1" s="120">
      <c r="A1761" s="2" t="inlineStr">
        <is>
          <t>ENERGY</t>
        </is>
      </c>
      <c r="B1761" s="2" t="inlineStr">
        <is>
          <t>COL</t>
        </is>
      </c>
      <c r="C1761" s="2" t="n">
        <v>2035</v>
      </c>
      <c r="D1761" s="2" t="inlineStr">
        <is>
          <t>United States</t>
        </is>
      </c>
      <c r="E1761" s="2" t="inlineStr">
        <is>
          <t>USA</t>
        </is>
      </c>
      <c r="F1761" s="2" t="inlineStr">
        <is>
          <t>Degasification for pipeline injection</t>
        </is>
      </c>
      <c r="G1761" s="2" t="n">
        <v>-10</v>
      </c>
      <c r="H1761" s="2" t="n">
        <v>0.380345940589904</v>
      </c>
      <c r="I1761" s="2" t="n">
        <v>0.4259874534606926</v>
      </c>
      <c r="J1761" s="40" t="inlineStr">
        <is>
          <t>coal mining - methane capture</t>
        </is>
      </c>
    </row>
    <row r="1762" ht="15.75" customHeight="1" s="120">
      <c r="A1762" s="2" t="inlineStr">
        <is>
          <t>ENERGY</t>
        </is>
      </c>
      <c r="B1762" s="2" t="inlineStr">
        <is>
          <t>COL</t>
        </is>
      </c>
      <c r="C1762" s="2" t="n">
        <v>2035</v>
      </c>
      <c r="D1762" s="2" t="inlineStr">
        <is>
          <t>United States</t>
        </is>
      </c>
      <c r="E1762" s="2" t="inlineStr">
        <is>
          <t>USA</t>
        </is>
      </c>
      <c r="F1762" s="2" t="inlineStr">
        <is>
          <t>Degasification for pipeline injection</t>
        </is>
      </c>
      <c r="G1762" s="2" t="n">
        <v>-9</v>
      </c>
      <c r="H1762" s="2" t="n">
        <v>0.518905043601989</v>
      </c>
      <c r="I1762" s="2" t="n">
        <v>0.5811736488342277</v>
      </c>
      <c r="J1762" s="40" t="inlineStr">
        <is>
          <t>coal mining - methane capture</t>
        </is>
      </c>
    </row>
    <row r="1763" ht="15.75" customHeight="1" s="120">
      <c r="A1763" s="2" t="inlineStr">
        <is>
          <t>ENERGY</t>
        </is>
      </c>
      <c r="B1763" s="2" t="inlineStr">
        <is>
          <t>COL</t>
        </is>
      </c>
      <c r="C1763" s="2" t="n">
        <v>2035</v>
      </c>
      <c r="D1763" s="2" t="inlineStr">
        <is>
          <t>United States</t>
        </is>
      </c>
      <c r="E1763" s="2" t="inlineStr">
        <is>
          <t>USA</t>
        </is>
      </c>
      <c r="F1763" s="2" t="inlineStr">
        <is>
          <t>Degasification for pipeline injection</t>
        </is>
      </c>
      <c r="G1763" s="2" t="n">
        <v>-7</v>
      </c>
      <c r="H1763" s="2" t="n">
        <v>0.2826479524374</v>
      </c>
      <c r="I1763" s="2" t="n">
        <v>0.316565706729888</v>
      </c>
      <c r="J1763" s="40" t="inlineStr">
        <is>
          <t>coal mining - methane capture</t>
        </is>
      </c>
    </row>
    <row r="1764" ht="15.75" customHeight="1" s="120">
      <c r="A1764" s="2" t="inlineStr">
        <is>
          <t>ENERGY</t>
        </is>
      </c>
      <c r="B1764" s="2" t="inlineStr">
        <is>
          <t>COL</t>
        </is>
      </c>
      <c r="C1764" s="2" t="n">
        <v>2035</v>
      </c>
      <c r="D1764" s="2" t="inlineStr">
        <is>
          <t>United States</t>
        </is>
      </c>
      <c r="E1764" s="2" t="inlineStr">
        <is>
          <t>USA</t>
        </is>
      </c>
      <c r="F1764" s="2" t="inlineStr">
        <is>
          <t>Degasification for pipeline injection</t>
        </is>
      </c>
      <c r="G1764" s="2" t="n">
        <v>-6</v>
      </c>
      <c r="H1764" s="2" t="n">
        <v>0.107156231999397</v>
      </c>
      <c r="I1764" s="2" t="n">
        <v>0.1200149798393246</v>
      </c>
      <c r="J1764" s="40" t="inlineStr">
        <is>
          <t>coal mining - methane capture</t>
        </is>
      </c>
    </row>
    <row r="1765" ht="15.75" customHeight="1" s="120">
      <c r="A1765" s="2" t="inlineStr">
        <is>
          <t>ENERGY</t>
        </is>
      </c>
      <c r="B1765" s="2" t="inlineStr">
        <is>
          <t>COL</t>
        </is>
      </c>
      <c r="C1765" s="2" t="n">
        <v>2035</v>
      </c>
      <c r="D1765" s="2" t="inlineStr">
        <is>
          <t>United States</t>
        </is>
      </c>
      <c r="E1765" s="2" t="inlineStr">
        <is>
          <t>USA</t>
        </is>
      </c>
      <c r="F1765" s="2" t="inlineStr">
        <is>
          <t>On-site use in coal drying</t>
        </is>
      </c>
      <c r="G1765" s="2" t="n">
        <v>-4</v>
      </c>
      <c r="H1765" s="2" t="n">
        <v>0.0135356029495597</v>
      </c>
      <c r="I1765" s="2" t="n">
        <v>0.01515987530350687</v>
      </c>
      <c r="J1765" s="40" t="inlineStr">
        <is>
          <t>coal mining - methane capture</t>
        </is>
      </c>
    </row>
    <row r="1766" ht="15.75" customHeight="1" s="120">
      <c r="A1766" s="2" t="inlineStr">
        <is>
          <t>ENERGY</t>
        </is>
      </c>
      <c r="B1766" s="2" t="inlineStr">
        <is>
          <t>COL</t>
        </is>
      </c>
      <c r="C1766" s="2" t="n">
        <v>2035</v>
      </c>
      <c r="D1766" s="2" t="inlineStr">
        <is>
          <t>United States</t>
        </is>
      </c>
      <c r="E1766" s="2" t="inlineStr">
        <is>
          <t>USA</t>
        </is>
      </c>
      <c r="F1766" s="2" t="inlineStr">
        <is>
          <t>Degasification for pipeline injection</t>
        </is>
      </c>
      <c r="G1766" s="2" t="n">
        <v>-4</v>
      </c>
      <c r="H1766" s="2" t="n">
        <v>0.177748635411262</v>
      </c>
      <c r="I1766" s="2" t="n">
        <v>0.1990784716606135</v>
      </c>
      <c r="J1766" s="40" t="inlineStr">
        <is>
          <t>coal mining - methane capture</t>
        </is>
      </c>
    </row>
    <row r="1767" ht="15.75" customHeight="1" s="120">
      <c r="A1767" s="2" t="inlineStr">
        <is>
          <t>ENERGY</t>
        </is>
      </c>
      <c r="B1767" s="2" t="inlineStr">
        <is>
          <t>COL</t>
        </is>
      </c>
      <c r="C1767" s="2" t="n">
        <v>2035</v>
      </c>
      <c r="D1767" s="2" t="inlineStr">
        <is>
          <t>United States</t>
        </is>
      </c>
      <c r="E1767" s="2" t="inlineStr">
        <is>
          <t>USA</t>
        </is>
      </c>
      <c r="F1767" s="2" t="inlineStr">
        <is>
          <t>On-site use in coal drying</t>
        </is>
      </c>
      <c r="G1767" s="2" t="n">
        <v>-3</v>
      </c>
      <c r="H1767" s="2" t="n">
        <v>0.11764239706099</v>
      </c>
      <c r="I1767" s="2" t="n">
        <v>0.1317594847083088</v>
      </c>
      <c r="J1767" s="40" t="inlineStr">
        <is>
          <t>coal mining - methane capture</t>
        </is>
      </c>
    </row>
    <row r="1768" ht="15.75" customHeight="1" s="120">
      <c r="A1768" s="2" t="inlineStr">
        <is>
          <t>ENERGY</t>
        </is>
      </c>
      <c r="B1768" s="2" t="inlineStr">
        <is>
          <t>COL</t>
        </is>
      </c>
      <c r="C1768" s="2" t="n">
        <v>2035</v>
      </c>
      <c r="D1768" s="2" t="inlineStr">
        <is>
          <t>United States</t>
        </is>
      </c>
      <c r="E1768" s="2" t="inlineStr">
        <is>
          <t>USA</t>
        </is>
      </c>
      <c r="F1768" s="2" t="inlineStr">
        <is>
          <t>Degasification for power generation</t>
        </is>
      </c>
      <c r="G1768" s="2" t="n">
        <v>-3</v>
      </c>
      <c r="H1768" s="2" t="n">
        <v>0.195132538676261</v>
      </c>
      <c r="I1768" s="2" t="n">
        <v>0.2185484433174124</v>
      </c>
      <c r="J1768" s="40" t="inlineStr">
        <is>
          <t>coal mining - methane capture</t>
        </is>
      </c>
    </row>
    <row r="1769" ht="15.75" customHeight="1" s="120">
      <c r="A1769" s="2" t="inlineStr">
        <is>
          <t>ENERGY</t>
        </is>
      </c>
      <c r="B1769" s="2" t="inlineStr">
        <is>
          <t>COL</t>
        </is>
      </c>
      <c r="C1769" s="2" t="n">
        <v>2035</v>
      </c>
      <c r="D1769" s="2" t="inlineStr">
        <is>
          <t>United States</t>
        </is>
      </c>
      <c r="E1769" s="2" t="inlineStr">
        <is>
          <t>USA</t>
        </is>
      </c>
      <c r="F1769" s="2" t="inlineStr">
        <is>
          <t>Degasification for pipeline injection</t>
        </is>
      </c>
      <c r="G1769" s="2" t="n">
        <v>-3</v>
      </c>
      <c r="H1769" s="2" t="n">
        <v>0.08077838271856309</v>
      </c>
      <c r="I1769" s="2" t="n">
        <v>0.09047178864479068</v>
      </c>
      <c r="J1769" s="40" t="inlineStr">
        <is>
          <t>coal mining - methane capture</t>
        </is>
      </c>
    </row>
    <row r="1770" ht="15.75" customHeight="1" s="120">
      <c r="A1770" s="2" t="inlineStr">
        <is>
          <t>ENERGY</t>
        </is>
      </c>
      <c r="B1770" s="2" t="inlineStr">
        <is>
          <t>COL</t>
        </is>
      </c>
      <c r="C1770" s="2" t="n">
        <v>2035</v>
      </c>
      <c r="D1770" s="2" t="inlineStr">
        <is>
          <t>United States</t>
        </is>
      </c>
      <c r="E1770" s="2" t="inlineStr">
        <is>
          <t>USA</t>
        </is>
      </c>
      <c r="F1770" s="2" t="inlineStr">
        <is>
          <t>On-site use in coal drying</t>
        </is>
      </c>
      <c r="G1770" s="2" t="n">
        <v>-2</v>
      </c>
      <c r="H1770" s="2" t="n">
        <v>0.0160176269710064</v>
      </c>
      <c r="I1770" s="2" t="n">
        <v>0.01793974220752717</v>
      </c>
      <c r="J1770" s="40" t="inlineStr">
        <is>
          <t>coal mining - methane capture</t>
        </is>
      </c>
    </row>
    <row r="1771" ht="15.75" customHeight="1" s="120">
      <c r="A1771" s="2" t="inlineStr">
        <is>
          <t>ENERGY</t>
        </is>
      </c>
      <c r="B1771" s="2" t="inlineStr">
        <is>
          <t>COL</t>
        </is>
      </c>
      <c r="C1771" s="2" t="n">
        <v>2035</v>
      </c>
      <c r="D1771" s="2" t="inlineStr">
        <is>
          <t>United States</t>
        </is>
      </c>
      <c r="E1771" s="2" t="inlineStr">
        <is>
          <t>USA</t>
        </is>
      </c>
      <c r="F1771" s="2" t="inlineStr">
        <is>
          <t>Degasification for power generation</t>
        </is>
      </c>
      <c r="G1771" s="2" t="n">
        <v>-2</v>
      </c>
      <c r="H1771" s="2" t="n">
        <v>0.0818123891949654</v>
      </c>
      <c r="I1771" s="2" t="n">
        <v>0.09162987589836126</v>
      </c>
      <c r="J1771" s="40" t="inlineStr">
        <is>
          <t>coal mining - methane capture</t>
        </is>
      </c>
    </row>
    <row r="1772" ht="15.75" customHeight="1" s="120">
      <c r="A1772" s="2" t="inlineStr">
        <is>
          <t>ENERGY</t>
        </is>
      </c>
      <c r="B1772" s="2" t="inlineStr">
        <is>
          <t>COL</t>
        </is>
      </c>
      <c r="C1772" s="2" t="n">
        <v>2035</v>
      </c>
      <c r="D1772" s="2" t="inlineStr">
        <is>
          <t>United States</t>
        </is>
      </c>
      <c r="E1772" s="2" t="inlineStr">
        <is>
          <t>USA</t>
        </is>
      </c>
      <c r="F1772" s="2" t="inlineStr">
        <is>
          <t>On-site use in coal drying</t>
        </is>
      </c>
      <c r="G1772" s="2" t="n">
        <v>-1</v>
      </c>
      <c r="H1772" s="2" t="n">
        <v>0.265724835451692</v>
      </c>
      <c r="I1772" s="2" t="n">
        <v>0.2976118157058951</v>
      </c>
      <c r="J1772" s="40" t="inlineStr">
        <is>
          <t>coal mining - methane capture</t>
        </is>
      </c>
    </row>
    <row r="1773" ht="15.75" customHeight="1" s="120">
      <c r="A1773" s="2" t="inlineStr">
        <is>
          <t>ENERGY</t>
        </is>
      </c>
      <c r="B1773" s="2" t="inlineStr">
        <is>
          <t>COL</t>
        </is>
      </c>
      <c r="C1773" s="2" t="n">
        <v>2035</v>
      </c>
      <c r="D1773" s="2" t="inlineStr">
        <is>
          <t>United States</t>
        </is>
      </c>
      <c r="E1773" s="2" t="inlineStr">
        <is>
          <t>USA</t>
        </is>
      </c>
      <c r="F1773" s="2" t="inlineStr">
        <is>
          <t>Degasification for power generation</t>
        </is>
      </c>
      <c r="G1773" s="2" t="n">
        <v>-1</v>
      </c>
      <c r="H1773" s="2" t="n">
        <v>0.362879298627376</v>
      </c>
      <c r="I1773" s="2" t="n">
        <v>0.4064248144626612</v>
      </c>
      <c r="J1773" s="40" t="inlineStr">
        <is>
          <t>coal mining - methane capture</t>
        </is>
      </c>
    </row>
    <row r="1774" ht="15.75" customHeight="1" s="120">
      <c r="A1774" s="2" t="inlineStr">
        <is>
          <t>ENERGY</t>
        </is>
      </c>
      <c r="B1774" s="2" t="inlineStr">
        <is>
          <t>COL</t>
        </is>
      </c>
      <c r="C1774" s="2" t="n">
        <v>2035</v>
      </c>
      <c r="D1774" s="2" t="inlineStr">
        <is>
          <t>United States</t>
        </is>
      </c>
      <c r="E1774" s="2" t="inlineStr">
        <is>
          <t>USA</t>
        </is>
      </c>
      <c r="F1774" s="2" t="inlineStr">
        <is>
          <t>On-site use in coal drying</t>
        </is>
      </c>
      <c r="G1774" s="2" t="n">
        <v>0</v>
      </c>
      <c r="H1774" s="2" t="n">
        <v>0.0906188385561109</v>
      </c>
      <c r="I1774" s="2" t="n">
        <v>0.1014930991828442</v>
      </c>
      <c r="J1774" s="40" t="inlineStr">
        <is>
          <t>coal mining - methane capture</t>
        </is>
      </c>
    </row>
    <row r="1775" ht="15.75" customHeight="1" s="120">
      <c r="A1775" s="2" t="inlineStr">
        <is>
          <t>ENERGY</t>
        </is>
      </c>
      <c r="B1775" s="2" t="inlineStr">
        <is>
          <t>COL</t>
        </is>
      </c>
      <c r="C1775" s="2" t="n">
        <v>2035</v>
      </c>
      <c r="D1775" s="2" t="inlineStr">
        <is>
          <t>United States</t>
        </is>
      </c>
      <c r="E1775" s="2" t="inlineStr">
        <is>
          <t>USA</t>
        </is>
      </c>
      <c r="F1775" s="2" t="inlineStr">
        <is>
          <t>Degasification for power generation</t>
        </is>
      </c>
      <c r="G1775" s="2" t="n">
        <v>0</v>
      </c>
      <c r="H1775" s="2" t="n">
        <v>0.06337094306945799</v>
      </c>
      <c r="I1775" s="2" t="n">
        <v>0.07097545623779296</v>
      </c>
      <c r="J1775" s="40" t="inlineStr">
        <is>
          <t>coal mining - methane capture</t>
        </is>
      </c>
    </row>
    <row r="1776" ht="15.75" customHeight="1" s="120">
      <c r="A1776" s="2" t="inlineStr">
        <is>
          <t>ENERGY</t>
        </is>
      </c>
      <c r="B1776" s="2" t="inlineStr">
        <is>
          <t>COL</t>
        </is>
      </c>
      <c r="C1776" s="2" t="n">
        <v>2035</v>
      </c>
      <c r="D1776" s="2" t="inlineStr">
        <is>
          <t>United States</t>
        </is>
      </c>
      <c r="E1776" s="2" t="inlineStr">
        <is>
          <t>USA</t>
        </is>
      </c>
      <c r="F1776" s="2" t="inlineStr">
        <is>
          <t>Stand Alone VAM</t>
        </is>
      </c>
      <c r="G1776" s="2" t="n">
        <v>1</v>
      </c>
      <c r="H1776" s="2" t="n">
        <v>4.93208407238125</v>
      </c>
      <c r="I1776" s="2" t="n">
        <v>5.523934161067</v>
      </c>
      <c r="J1776" s="40" t="inlineStr">
        <is>
          <t>coal mining - methane destruction</t>
        </is>
      </c>
    </row>
    <row r="1777" ht="15.75" customHeight="1" s="120">
      <c r="A1777" s="2" t="inlineStr">
        <is>
          <t>ENERGY</t>
        </is>
      </c>
      <c r="B1777" s="2" t="inlineStr">
        <is>
          <t>COL</t>
        </is>
      </c>
      <c r="C1777" s="2" t="n">
        <v>2035</v>
      </c>
      <c r="D1777" s="2" t="inlineStr">
        <is>
          <t>United States</t>
        </is>
      </c>
      <c r="E1777" s="2" t="inlineStr">
        <is>
          <t>USA</t>
        </is>
      </c>
      <c r="F1777" s="2" t="inlineStr">
        <is>
          <t>Degasification for power generation</t>
        </is>
      </c>
      <c r="G1777" s="2" t="n">
        <v>1</v>
      </c>
      <c r="H1777" s="2" t="n">
        <v>0.290334288030862</v>
      </c>
      <c r="I1777" s="2" t="n">
        <v>0.3251744025945654</v>
      </c>
      <c r="J1777" s="40" t="inlineStr">
        <is>
          <t>coal mining - methane capture</t>
        </is>
      </c>
    </row>
    <row r="1778" ht="15.75" customHeight="1" s="120">
      <c r="A1778" s="2" t="inlineStr">
        <is>
          <t>ENERGY</t>
        </is>
      </c>
      <c r="B1778" s="2" t="inlineStr">
        <is>
          <t>COL</t>
        </is>
      </c>
      <c r="C1778" s="2" t="n">
        <v>2035</v>
      </c>
      <c r="D1778" s="2" t="inlineStr">
        <is>
          <t>United States</t>
        </is>
      </c>
      <c r="E1778" s="2" t="inlineStr">
        <is>
          <t>USA</t>
        </is>
      </c>
      <c r="F1778" s="2" t="inlineStr">
        <is>
          <t>On-site use in mine bioler</t>
        </is>
      </c>
      <c r="G1778" s="2" t="n">
        <v>1</v>
      </c>
      <c r="H1778" s="2" t="n">
        <v>0.166634617839008</v>
      </c>
      <c r="I1778" s="2" t="n">
        <v>0.186630771979689</v>
      </c>
      <c r="J1778" s="40" t="inlineStr">
        <is>
          <t>coal mining - methane capture</t>
        </is>
      </c>
    </row>
    <row r="1779" ht="15.75" customHeight="1" s="120">
      <c r="A1779" s="2" t="inlineStr">
        <is>
          <t>ENERGY</t>
        </is>
      </c>
      <c r="B1779" s="2" t="inlineStr">
        <is>
          <t>COL</t>
        </is>
      </c>
      <c r="C1779" s="2" t="n">
        <v>2035</v>
      </c>
      <c r="D1779" s="2" t="inlineStr">
        <is>
          <t>United States</t>
        </is>
      </c>
      <c r="E1779" s="2" t="inlineStr">
        <is>
          <t>USA</t>
        </is>
      </c>
      <c r="F1779" s="2" t="inlineStr">
        <is>
          <t>Open Flare</t>
        </is>
      </c>
      <c r="G1779" s="2" t="n">
        <v>1</v>
      </c>
      <c r="H1779" s="2" t="n">
        <v>0.0586467385292053</v>
      </c>
      <c r="I1779" s="2" t="n">
        <v>0.06568434715270995</v>
      </c>
      <c r="J1779" s="40" t="inlineStr">
        <is>
          <t>coal mining - methane destruction</t>
        </is>
      </c>
    </row>
    <row r="1780" ht="15.75" customHeight="1" s="120">
      <c r="A1780" s="2" t="inlineStr">
        <is>
          <t>ENERGY</t>
        </is>
      </c>
      <c r="B1780" s="2" t="inlineStr">
        <is>
          <t>COL</t>
        </is>
      </c>
      <c r="C1780" s="2" t="n">
        <v>2035</v>
      </c>
      <c r="D1780" s="2" t="inlineStr">
        <is>
          <t>United States</t>
        </is>
      </c>
      <c r="E1780" s="2" t="inlineStr">
        <is>
          <t>USA</t>
        </is>
      </c>
      <c r="F1780" s="2" t="inlineStr">
        <is>
          <t>Open Flare</t>
        </is>
      </c>
      <c r="G1780" s="2" t="n">
        <v>2</v>
      </c>
      <c r="H1780" s="2" t="n">
        <v>0.131136116571724</v>
      </c>
      <c r="I1780" s="2" t="n">
        <v>0.1468724505603309</v>
      </c>
      <c r="J1780" s="40" t="inlineStr">
        <is>
          <t>coal mining - methane destruction</t>
        </is>
      </c>
    </row>
    <row r="1781" ht="15.75" customHeight="1" s="120">
      <c r="A1781" s="2" t="inlineStr">
        <is>
          <t>ENERGY</t>
        </is>
      </c>
      <c r="B1781" s="2" t="inlineStr">
        <is>
          <t>COL</t>
        </is>
      </c>
      <c r="C1781" s="2" t="n">
        <v>2035</v>
      </c>
      <c r="D1781" s="2" t="inlineStr">
        <is>
          <t>United States</t>
        </is>
      </c>
      <c r="E1781" s="2" t="inlineStr">
        <is>
          <t>USA</t>
        </is>
      </c>
      <c r="F1781" s="2" t="inlineStr">
        <is>
          <t>On-site use in mine bioler</t>
        </is>
      </c>
      <c r="G1781" s="2" t="n">
        <v>2</v>
      </c>
      <c r="H1781" s="2" t="n">
        <v>0.015234038233757</v>
      </c>
      <c r="I1781" s="2" t="n">
        <v>0.01706212282180784</v>
      </c>
      <c r="J1781" s="40" t="inlineStr">
        <is>
          <t>coal mining - methane capture</t>
        </is>
      </c>
    </row>
    <row r="1782" ht="15.75" customHeight="1" s="120">
      <c r="A1782" s="2" t="inlineStr">
        <is>
          <t>ENERGY</t>
        </is>
      </c>
      <c r="B1782" s="2" t="inlineStr">
        <is>
          <t>COL</t>
        </is>
      </c>
      <c r="C1782" s="2" t="n">
        <v>2035</v>
      </c>
      <c r="D1782" s="2" t="inlineStr">
        <is>
          <t>United States</t>
        </is>
      </c>
      <c r="E1782" s="2" t="inlineStr">
        <is>
          <t>USA</t>
        </is>
      </c>
      <c r="F1782" s="2" t="inlineStr">
        <is>
          <t>Stand Alone VAM</t>
        </is>
      </c>
      <c r="G1782" s="2" t="n">
        <v>2</v>
      </c>
      <c r="H1782" s="2" t="n">
        <v>7.52048529684543</v>
      </c>
      <c r="I1782" s="2" t="n">
        <v>8.422943532466883</v>
      </c>
      <c r="J1782" s="40" t="inlineStr">
        <is>
          <t>coal mining - methane destruction</t>
        </is>
      </c>
    </row>
    <row r="1783" ht="15.75" customHeight="1" s="120">
      <c r="A1783" s="2" t="inlineStr">
        <is>
          <t>ENERGY</t>
        </is>
      </c>
      <c r="B1783" s="2" t="inlineStr">
        <is>
          <t>COL</t>
        </is>
      </c>
      <c r="C1783" s="2" t="n">
        <v>2035</v>
      </c>
      <c r="D1783" s="2" t="inlineStr">
        <is>
          <t>United States</t>
        </is>
      </c>
      <c r="E1783" s="2" t="inlineStr">
        <is>
          <t>USA</t>
        </is>
      </c>
      <c r="F1783" s="2" t="inlineStr">
        <is>
          <t>Supplemental VAM</t>
        </is>
      </c>
      <c r="G1783" s="2" t="n">
        <v>3</v>
      </c>
      <c r="H1783" s="2" t="n">
        <v>0.0287678204476833</v>
      </c>
      <c r="I1783" s="2" t="n">
        <v>0.0322199589014053</v>
      </c>
      <c r="J1783" s="40" t="inlineStr">
        <is>
          <t>coal mining - methane destruction</t>
        </is>
      </c>
    </row>
    <row r="1784" ht="15.75" customHeight="1" s="120">
      <c r="A1784" s="2" t="inlineStr">
        <is>
          <t>ENERGY</t>
        </is>
      </c>
      <c r="B1784" s="2" t="inlineStr">
        <is>
          <t>COL</t>
        </is>
      </c>
      <c r="C1784" s="2" t="n">
        <v>2035</v>
      </c>
      <c r="D1784" s="2" t="inlineStr">
        <is>
          <t>United States</t>
        </is>
      </c>
      <c r="E1784" s="2" t="inlineStr">
        <is>
          <t>USA</t>
        </is>
      </c>
      <c r="F1784" s="2" t="inlineStr">
        <is>
          <t>On-site use in mine bioler</t>
        </is>
      </c>
      <c r="G1784" s="2" t="n">
        <v>3</v>
      </c>
      <c r="H1784" s="2" t="n">
        <v>0.0133763642515987</v>
      </c>
      <c r="I1784" s="2" t="n">
        <v>0.01498152796179055</v>
      </c>
      <c r="J1784" s="40" t="inlineStr">
        <is>
          <t>coal mining - methane capture</t>
        </is>
      </c>
    </row>
    <row r="1785" ht="15.75" customHeight="1" s="120">
      <c r="A1785" s="2" t="inlineStr">
        <is>
          <t>ENERGY</t>
        </is>
      </c>
      <c r="B1785" s="2" t="inlineStr">
        <is>
          <t>COL</t>
        </is>
      </c>
      <c r="C1785" s="2" t="n">
        <v>2035</v>
      </c>
      <c r="D1785" s="2" t="inlineStr">
        <is>
          <t>United States</t>
        </is>
      </c>
      <c r="E1785" s="2" t="inlineStr">
        <is>
          <t>USA</t>
        </is>
      </c>
      <c r="F1785" s="2" t="inlineStr">
        <is>
          <t>Open Flare</t>
        </is>
      </c>
      <c r="G1785" s="2" t="n">
        <v>3</v>
      </c>
      <c r="H1785" s="2" t="n">
        <v>0.109894765540957</v>
      </c>
      <c r="I1785" s="2" t="n">
        <v>0.1230821374058719</v>
      </c>
      <c r="J1785" s="40" t="inlineStr">
        <is>
          <t>coal mining - methane destruction</t>
        </is>
      </c>
    </row>
    <row r="1786" ht="15.75" customHeight="1" s="120">
      <c r="A1786" s="2" t="inlineStr">
        <is>
          <t>ENERGY</t>
        </is>
      </c>
      <c r="B1786" s="2" t="inlineStr">
        <is>
          <t>COL</t>
        </is>
      </c>
      <c r="C1786" s="2" t="n">
        <v>2035</v>
      </c>
      <c r="D1786" s="2" t="inlineStr">
        <is>
          <t>United States</t>
        </is>
      </c>
      <c r="E1786" s="2" t="inlineStr">
        <is>
          <t>USA</t>
        </is>
      </c>
      <c r="F1786" s="2" t="inlineStr">
        <is>
          <t>Stand Alone VAM</t>
        </is>
      </c>
      <c r="G1786" s="2" t="n">
        <v>3</v>
      </c>
      <c r="H1786" s="2" t="n">
        <v>2.46182909607887</v>
      </c>
      <c r="I1786" s="2" t="n">
        <v>2.757248587608335</v>
      </c>
      <c r="J1786" s="40" t="inlineStr">
        <is>
          <t>coal mining - methane destruction</t>
        </is>
      </c>
    </row>
    <row r="1787" ht="15.75" customHeight="1" s="120">
      <c r="A1787" s="2" t="inlineStr">
        <is>
          <t>ENERGY</t>
        </is>
      </c>
      <c r="B1787" s="2" t="inlineStr">
        <is>
          <t>COL</t>
        </is>
      </c>
      <c r="C1787" s="2" t="n">
        <v>2035</v>
      </c>
      <c r="D1787" s="2" t="inlineStr">
        <is>
          <t>United States</t>
        </is>
      </c>
      <c r="E1787" s="2" t="inlineStr">
        <is>
          <t>USA</t>
        </is>
      </c>
      <c r="F1787" s="2" t="inlineStr">
        <is>
          <t>Degasification for power generation</t>
        </is>
      </c>
      <c r="G1787" s="2" t="n">
        <v>3</v>
      </c>
      <c r="H1787" s="2" t="n">
        <v>0.187412649393081</v>
      </c>
      <c r="I1787" s="2" t="n">
        <v>0.2099021673202507</v>
      </c>
      <c r="J1787" s="40" t="inlineStr">
        <is>
          <t>coal mining - methane capture</t>
        </is>
      </c>
    </row>
    <row r="1788" ht="15.75" customHeight="1" s="120">
      <c r="A1788" s="2" t="inlineStr">
        <is>
          <t>ENERGY</t>
        </is>
      </c>
      <c r="B1788" s="2" t="inlineStr">
        <is>
          <t>COL</t>
        </is>
      </c>
      <c r="C1788" s="2" t="n">
        <v>2035</v>
      </c>
      <c r="D1788" s="2" t="inlineStr">
        <is>
          <t>United States</t>
        </is>
      </c>
      <c r="E1788" s="2" t="inlineStr">
        <is>
          <t>USA</t>
        </is>
      </c>
      <c r="F1788" s="2" t="inlineStr">
        <is>
          <t>On-site use in mine bioler</t>
        </is>
      </c>
      <c r="G1788" s="2" t="n">
        <v>4</v>
      </c>
      <c r="H1788" s="2" t="n">
        <v>0.0038208558689803</v>
      </c>
      <c r="I1788" s="2" t="n">
        <v>0.004279358573257936</v>
      </c>
      <c r="J1788" s="40" t="inlineStr">
        <is>
          <t>coal mining - methane capture</t>
        </is>
      </c>
    </row>
    <row r="1789" ht="15.75" customHeight="1" s="120">
      <c r="A1789" s="2" t="inlineStr">
        <is>
          <t>ENERGY</t>
        </is>
      </c>
      <c r="B1789" s="2" t="inlineStr">
        <is>
          <t>COL</t>
        </is>
      </c>
      <c r="C1789" s="2" t="n">
        <v>2035</v>
      </c>
      <c r="D1789" s="2" t="inlineStr">
        <is>
          <t>United States</t>
        </is>
      </c>
      <c r="E1789" s="2" t="inlineStr">
        <is>
          <t>USA</t>
        </is>
      </c>
      <c r="F1789" s="2" t="inlineStr">
        <is>
          <t>Stand Alone VAM</t>
        </is>
      </c>
      <c r="G1789" s="2" t="n">
        <v>4</v>
      </c>
      <c r="H1789" s="2" t="n">
        <v>0.318936187773942</v>
      </c>
      <c r="I1789" s="2" t="n">
        <v>0.3572085303068151</v>
      </c>
      <c r="J1789" s="40" t="inlineStr">
        <is>
          <t>coal mining - methane destruction</t>
        </is>
      </c>
    </row>
    <row r="1790" ht="15.75" customHeight="1" s="120">
      <c r="A1790" s="2" t="inlineStr">
        <is>
          <t>ENERGY</t>
        </is>
      </c>
      <c r="B1790" s="2" t="inlineStr">
        <is>
          <t>COL</t>
        </is>
      </c>
      <c r="C1790" s="2" t="n">
        <v>2035</v>
      </c>
      <c r="D1790" s="2" t="inlineStr">
        <is>
          <t>United States</t>
        </is>
      </c>
      <c r="E1790" s="2" t="inlineStr">
        <is>
          <t>USA</t>
        </is>
      </c>
      <c r="F1790" s="2" t="inlineStr">
        <is>
          <t>Degasification for power generation</t>
        </is>
      </c>
      <c r="G1790" s="2" t="n">
        <v>4</v>
      </c>
      <c r="H1790" s="2" t="n">
        <v>0.086800042539835</v>
      </c>
      <c r="I1790" s="2" t="n">
        <v>0.09721604764461521</v>
      </c>
      <c r="J1790" s="40" t="inlineStr">
        <is>
          <t>coal mining - methane capture</t>
        </is>
      </c>
    </row>
    <row r="1791" ht="15.75" customHeight="1" s="120">
      <c r="A1791" s="2" t="inlineStr">
        <is>
          <t>ENERGY</t>
        </is>
      </c>
      <c r="B1791" s="2" t="inlineStr">
        <is>
          <t>COL</t>
        </is>
      </c>
      <c r="C1791" s="2" t="n">
        <v>2035</v>
      </c>
      <c r="D1791" s="2" t="inlineStr">
        <is>
          <t>United States</t>
        </is>
      </c>
      <c r="E1791" s="2" t="inlineStr">
        <is>
          <t>USA</t>
        </is>
      </c>
      <c r="F1791" s="2" t="inlineStr">
        <is>
          <t>Open Flare</t>
        </is>
      </c>
      <c r="G1791" s="2" t="n">
        <v>4</v>
      </c>
      <c r="H1791" s="2" t="n">
        <v>0.165628763381391</v>
      </c>
      <c r="I1791" s="2" t="n">
        <v>0.1855042149871579</v>
      </c>
      <c r="J1791" s="40" t="inlineStr">
        <is>
          <t>coal mining - methane destruction</t>
        </is>
      </c>
    </row>
    <row r="1792" ht="15.75" customHeight="1" s="120">
      <c r="A1792" s="2" t="inlineStr">
        <is>
          <t>ENERGY</t>
        </is>
      </c>
      <c r="B1792" s="2" t="inlineStr">
        <is>
          <t>COL</t>
        </is>
      </c>
      <c r="C1792" s="2" t="n">
        <v>2035</v>
      </c>
      <c r="D1792" s="2" t="inlineStr">
        <is>
          <t>United States</t>
        </is>
      </c>
      <c r="E1792" s="2" t="inlineStr">
        <is>
          <t>USA</t>
        </is>
      </c>
      <c r="F1792" s="2" t="inlineStr">
        <is>
          <t>Degasification for power generation</t>
        </is>
      </c>
      <c r="G1792" s="2" t="n">
        <v>5</v>
      </c>
      <c r="H1792" s="2" t="n">
        <v>0.07795723900198941</v>
      </c>
      <c r="I1792" s="2" t="n">
        <v>0.08731210768222815</v>
      </c>
      <c r="J1792" s="40" t="inlineStr">
        <is>
          <t>coal mining - methane capture</t>
        </is>
      </c>
    </row>
    <row r="1793" ht="15.75" customHeight="1" s="120">
      <c r="A1793" s="2" t="inlineStr">
        <is>
          <t>ENERGY</t>
        </is>
      </c>
      <c r="B1793" s="2" t="inlineStr">
        <is>
          <t>COL</t>
        </is>
      </c>
      <c r="C1793" s="2" t="n">
        <v>2035</v>
      </c>
      <c r="D1793" s="2" t="inlineStr">
        <is>
          <t>United States</t>
        </is>
      </c>
      <c r="E1793" s="2" t="inlineStr">
        <is>
          <t>USA</t>
        </is>
      </c>
      <c r="F1793" s="2" t="inlineStr">
        <is>
          <t>Open Flare</t>
        </is>
      </c>
      <c r="G1793" s="2" t="n">
        <v>5</v>
      </c>
      <c r="H1793" s="2" t="n">
        <v>0.0885709426365793</v>
      </c>
      <c r="I1793" s="2" t="n">
        <v>0.09919945575296883</v>
      </c>
      <c r="J1793" s="40" t="inlineStr">
        <is>
          <t>coal mining - methane destruction</t>
        </is>
      </c>
    </row>
    <row r="1794" ht="15.75" customHeight="1" s="120">
      <c r="A1794" s="2" t="inlineStr">
        <is>
          <t>ENERGY</t>
        </is>
      </c>
      <c r="B1794" s="2" t="inlineStr">
        <is>
          <t>COL</t>
        </is>
      </c>
      <c r="C1794" s="2" t="n">
        <v>2035</v>
      </c>
      <c r="D1794" s="2" t="inlineStr">
        <is>
          <t>United States</t>
        </is>
      </c>
      <c r="E1794" s="2" t="inlineStr">
        <is>
          <t>USA</t>
        </is>
      </c>
      <c r="F1794" s="2" t="inlineStr">
        <is>
          <t>Supplemental VAM</t>
        </is>
      </c>
      <c r="G1794" s="2" t="n">
        <v>5</v>
      </c>
      <c r="H1794" s="2" t="n">
        <v>0.092289924621582</v>
      </c>
      <c r="I1794" s="2" t="n">
        <v>0.1033647155761719</v>
      </c>
      <c r="J1794" s="40" t="inlineStr">
        <is>
          <t>coal mining - methane destruction</t>
        </is>
      </c>
    </row>
    <row r="1795" ht="15.75" customHeight="1" s="120">
      <c r="A1795" s="2" t="inlineStr">
        <is>
          <t>ENERGY</t>
        </is>
      </c>
      <c r="B1795" s="2" t="inlineStr">
        <is>
          <t>COL</t>
        </is>
      </c>
      <c r="C1795" s="2" t="n">
        <v>2035</v>
      </c>
      <c r="D1795" s="2" t="inlineStr">
        <is>
          <t>United States</t>
        </is>
      </c>
      <c r="E1795" s="2" t="inlineStr">
        <is>
          <t>USA</t>
        </is>
      </c>
      <c r="F1795" s="2" t="inlineStr">
        <is>
          <t>On-site use in mine bioler</t>
        </is>
      </c>
      <c r="G1795" s="2" t="n">
        <v>5</v>
      </c>
      <c r="H1795" s="2" t="n">
        <v>0.0136314601404592</v>
      </c>
      <c r="I1795" s="2" t="n">
        <v>0.01526723535731431</v>
      </c>
      <c r="J1795" s="40" t="inlineStr">
        <is>
          <t>coal mining - methane capture</t>
        </is>
      </c>
    </row>
    <row r="1796" ht="15.75" customHeight="1" s="120">
      <c r="A1796" s="2" t="inlineStr">
        <is>
          <t>ENERGY</t>
        </is>
      </c>
      <c r="B1796" s="2" t="inlineStr">
        <is>
          <t>COL</t>
        </is>
      </c>
      <c r="C1796" s="2" t="n">
        <v>2035</v>
      </c>
      <c r="D1796" s="2" t="inlineStr">
        <is>
          <t>United States</t>
        </is>
      </c>
      <c r="E1796" s="2" t="inlineStr">
        <is>
          <t>USA</t>
        </is>
      </c>
      <c r="F1796" s="2" t="inlineStr">
        <is>
          <t>Stand Alone VAM</t>
        </is>
      </c>
      <c r="G1796" s="2" t="n">
        <v>6</v>
      </c>
      <c r="H1796" s="2" t="n">
        <v>0.542822539806366</v>
      </c>
      <c r="I1796" s="2" t="n">
        <v>0.6079612445831299</v>
      </c>
      <c r="J1796" s="40" t="inlineStr">
        <is>
          <t>coal mining - methane destruction</t>
        </is>
      </c>
    </row>
    <row r="1797" ht="15.75" customHeight="1" s="120">
      <c r="A1797" s="2" t="inlineStr">
        <is>
          <t>ENERGY</t>
        </is>
      </c>
      <c r="B1797" s="2" t="inlineStr">
        <is>
          <t>COL</t>
        </is>
      </c>
      <c r="C1797" s="2" t="n">
        <v>2035</v>
      </c>
      <c r="D1797" s="2" t="inlineStr">
        <is>
          <t>United States</t>
        </is>
      </c>
      <c r="E1797" s="2" t="inlineStr">
        <is>
          <t>USA</t>
        </is>
      </c>
      <c r="F1797" s="2" t="inlineStr">
        <is>
          <t>Degasification for power generation</t>
        </is>
      </c>
      <c r="G1797" s="2" t="n">
        <v>6</v>
      </c>
      <c r="H1797" s="2" t="n">
        <v>0.0729140713810921</v>
      </c>
      <c r="I1797" s="2" t="n">
        <v>0.08166375994682316</v>
      </c>
      <c r="J1797" s="40" t="inlineStr">
        <is>
          <t>coal mining - methane capture</t>
        </is>
      </c>
    </row>
    <row r="1798" ht="15.75" customHeight="1" s="120">
      <c r="A1798" s="2" t="inlineStr">
        <is>
          <t>ENERGY</t>
        </is>
      </c>
      <c r="B1798" s="2" t="inlineStr">
        <is>
          <t>COL</t>
        </is>
      </c>
      <c r="C1798" s="2" t="n">
        <v>2035</v>
      </c>
      <c r="D1798" s="2" t="inlineStr">
        <is>
          <t>United States</t>
        </is>
      </c>
      <c r="E1798" s="2" t="inlineStr">
        <is>
          <t>USA</t>
        </is>
      </c>
      <c r="F1798" s="2" t="inlineStr">
        <is>
          <t>Open Flare</t>
        </is>
      </c>
      <c r="G1798" s="2" t="n">
        <v>6</v>
      </c>
      <c r="H1798" s="2" t="n">
        <v>0.0727463969960809</v>
      </c>
      <c r="I1798" s="2" t="n">
        <v>0.08147596463561062</v>
      </c>
      <c r="J1798" s="40" t="inlineStr">
        <is>
          <t>coal mining - methane destruction</t>
        </is>
      </c>
    </row>
    <row r="1799" ht="15.75" customHeight="1" s="120">
      <c r="A1799" s="2" t="inlineStr">
        <is>
          <t>ENERGY</t>
        </is>
      </c>
      <c r="B1799" s="2" t="inlineStr">
        <is>
          <t>COL</t>
        </is>
      </c>
      <c r="C1799" s="2" t="n">
        <v>2035</v>
      </c>
      <c r="D1799" s="2" t="inlineStr">
        <is>
          <t>United States</t>
        </is>
      </c>
      <c r="E1799" s="2" t="inlineStr">
        <is>
          <t>USA</t>
        </is>
      </c>
      <c r="F1799" s="2" t="inlineStr">
        <is>
          <t>Degasification for power generation</t>
        </is>
      </c>
      <c r="G1799" s="2" t="n">
        <v>7</v>
      </c>
      <c r="H1799" s="2" t="n">
        <v>0.0687754079699516</v>
      </c>
      <c r="I1799" s="2" t="n">
        <v>0.0770284569263458</v>
      </c>
      <c r="J1799" s="40" t="inlineStr">
        <is>
          <t>coal mining - methane capture</t>
        </is>
      </c>
    </row>
    <row r="1800" ht="15.75" customHeight="1" s="120">
      <c r="A1800" s="2" t="inlineStr">
        <is>
          <t>ENERGY</t>
        </is>
      </c>
      <c r="B1800" s="2" t="inlineStr">
        <is>
          <t>COL</t>
        </is>
      </c>
      <c r="C1800" s="2" t="n">
        <v>2035</v>
      </c>
      <c r="D1800" s="2" t="inlineStr">
        <is>
          <t>United States</t>
        </is>
      </c>
      <c r="E1800" s="2" t="inlineStr">
        <is>
          <t>USA</t>
        </is>
      </c>
      <c r="F1800" s="2" t="inlineStr">
        <is>
          <t>Open Flare</t>
        </is>
      </c>
      <c r="G1800" s="2" t="n">
        <v>7</v>
      </c>
      <c r="H1800" s="2" t="n">
        <v>0.025420811958611</v>
      </c>
      <c r="I1800" s="2" t="n">
        <v>0.02847130939364433</v>
      </c>
      <c r="J1800" s="40" t="inlineStr">
        <is>
          <t>coal mining - methane destruction</t>
        </is>
      </c>
    </row>
    <row r="1801" ht="15.75" customHeight="1" s="120">
      <c r="A1801" s="2" t="inlineStr">
        <is>
          <t>ENERGY</t>
        </is>
      </c>
      <c r="B1801" s="2" t="inlineStr">
        <is>
          <t>COL</t>
        </is>
      </c>
      <c r="C1801" s="2" t="n">
        <v>2035</v>
      </c>
      <c r="D1801" s="2" t="inlineStr">
        <is>
          <t>United States</t>
        </is>
      </c>
      <c r="E1801" s="2" t="inlineStr">
        <is>
          <t>USA</t>
        </is>
      </c>
      <c r="F1801" s="2" t="inlineStr">
        <is>
          <t>On-site use in mine bioler</t>
        </is>
      </c>
      <c r="G1801" s="2" t="n">
        <v>7</v>
      </c>
      <c r="H1801" s="2" t="n">
        <v>0.0014497903175652</v>
      </c>
      <c r="I1801" s="2" t="n">
        <v>0.001623765155673024</v>
      </c>
      <c r="J1801" s="40" t="inlineStr">
        <is>
          <t>coal mining - methane capture</t>
        </is>
      </c>
    </row>
    <row r="1802" ht="15.75" customHeight="1" s="120">
      <c r="A1802" s="2" t="inlineStr">
        <is>
          <t>ENERGY</t>
        </is>
      </c>
      <c r="B1802" s="2" t="inlineStr">
        <is>
          <t>COL</t>
        </is>
      </c>
      <c r="C1802" s="2" t="n">
        <v>2035</v>
      </c>
      <c r="D1802" s="2" t="inlineStr">
        <is>
          <t>United States</t>
        </is>
      </c>
      <c r="E1802" s="2" t="inlineStr">
        <is>
          <t>USA</t>
        </is>
      </c>
      <c r="F1802" s="2" t="inlineStr">
        <is>
          <t>Stand Alone VAM</t>
        </is>
      </c>
      <c r="G1802" s="2" t="n">
        <v>7</v>
      </c>
      <c r="H1802" s="2" t="n">
        <v>0.092131495475769</v>
      </c>
      <c r="I1802" s="2" t="n">
        <v>0.1031872749328613</v>
      </c>
      <c r="J1802" s="40" t="inlineStr">
        <is>
          <t>coal mining - methane destruction</t>
        </is>
      </c>
    </row>
    <row r="1803" ht="15.75" customHeight="1" s="120">
      <c r="A1803" s="2" t="inlineStr">
        <is>
          <t>ENERGY</t>
        </is>
      </c>
      <c r="B1803" s="2" t="inlineStr">
        <is>
          <t>COL</t>
        </is>
      </c>
      <c r="C1803" s="2" t="n">
        <v>2035</v>
      </c>
      <c r="D1803" s="2" t="inlineStr">
        <is>
          <t>United States</t>
        </is>
      </c>
      <c r="E1803" s="2" t="inlineStr">
        <is>
          <t>USA</t>
        </is>
      </c>
      <c r="F1803" s="2" t="inlineStr">
        <is>
          <t>On-site use in mine bioler</t>
        </is>
      </c>
      <c r="G1803" s="2" t="n">
        <v>8</v>
      </c>
      <c r="H1803" s="2" t="n">
        <v>0.0013762708986178</v>
      </c>
      <c r="I1803" s="2" t="n">
        <v>0.001541423406451936</v>
      </c>
      <c r="J1803" s="40" t="inlineStr">
        <is>
          <t>coal mining - methane capture</t>
        </is>
      </c>
    </row>
    <row r="1804" ht="15.75" customHeight="1" s="120">
      <c r="A1804" s="2" t="inlineStr">
        <is>
          <t>ENERGY</t>
        </is>
      </c>
      <c r="B1804" s="2" t="inlineStr">
        <is>
          <t>COL</t>
        </is>
      </c>
      <c r="C1804" s="2" t="n">
        <v>2035</v>
      </c>
      <c r="D1804" s="2" t="inlineStr">
        <is>
          <t>United States</t>
        </is>
      </c>
      <c r="E1804" s="2" t="inlineStr">
        <is>
          <t>USA</t>
        </is>
      </c>
      <c r="F1804" s="2" t="inlineStr">
        <is>
          <t>Stand Alone VAM</t>
        </is>
      </c>
      <c r="G1804" s="2" t="n">
        <v>8</v>
      </c>
      <c r="H1804" s="2" t="n">
        <v>0.476032078266143</v>
      </c>
      <c r="I1804" s="2" t="n">
        <v>0.5331559276580803</v>
      </c>
      <c r="J1804" s="40" t="inlineStr">
        <is>
          <t>coal mining - methane destruction</t>
        </is>
      </c>
    </row>
    <row r="1805" ht="15.75" customHeight="1" s="120">
      <c r="A1805" s="2" t="inlineStr">
        <is>
          <t>ENERGY</t>
        </is>
      </c>
      <c r="B1805" s="2" t="inlineStr">
        <is>
          <t>COL</t>
        </is>
      </c>
      <c r="C1805" s="2" t="n">
        <v>2035</v>
      </c>
      <c r="D1805" s="2" t="inlineStr">
        <is>
          <t>United States</t>
        </is>
      </c>
      <c r="E1805" s="2" t="inlineStr">
        <is>
          <t>USA</t>
        </is>
      </c>
      <c r="F1805" s="2" t="inlineStr">
        <is>
          <t>Open Flare</t>
        </is>
      </c>
      <c r="G1805" s="2" t="n">
        <v>8</v>
      </c>
      <c r="H1805" s="2" t="n">
        <v>0.0104118136223406</v>
      </c>
      <c r="I1805" s="2" t="n">
        <v>0.01166123125702147</v>
      </c>
      <c r="J1805" s="40" t="inlineStr">
        <is>
          <t>coal mining - methane destruction</t>
        </is>
      </c>
    </row>
    <row r="1806" ht="15.75" customHeight="1" s="120">
      <c r="A1806" s="2" t="inlineStr">
        <is>
          <t>ENERGY</t>
        </is>
      </c>
      <c r="B1806" s="2" t="inlineStr">
        <is>
          <t>COL</t>
        </is>
      </c>
      <c r="C1806" s="2" t="n">
        <v>2035</v>
      </c>
      <c r="D1806" s="2" t="inlineStr">
        <is>
          <t>United States</t>
        </is>
      </c>
      <c r="E1806" s="2" t="inlineStr">
        <is>
          <t>USA</t>
        </is>
      </c>
      <c r="F1806" s="2" t="inlineStr">
        <is>
          <t>Degasification for power generation</t>
        </is>
      </c>
      <c r="G1806" s="2" t="n">
        <v>8</v>
      </c>
      <c r="H1806" s="2" t="n">
        <v>0.0942329037934542</v>
      </c>
      <c r="I1806" s="2" t="n">
        <v>0.1055408522486687</v>
      </c>
      <c r="J1806" s="40" t="inlineStr">
        <is>
          <t>coal mining - methane capture</t>
        </is>
      </c>
    </row>
    <row r="1807" ht="15.75" customHeight="1" s="120">
      <c r="A1807" s="2" t="inlineStr">
        <is>
          <t>ENERGY</t>
        </is>
      </c>
      <c r="B1807" s="2" t="inlineStr">
        <is>
          <t>COL</t>
        </is>
      </c>
      <c r="C1807" s="2" t="n">
        <v>2035</v>
      </c>
      <c r="D1807" s="2" t="inlineStr">
        <is>
          <t>United States</t>
        </is>
      </c>
      <c r="E1807" s="2" t="inlineStr">
        <is>
          <t>USA</t>
        </is>
      </c>
      <c r="F1807" s="2" t="inlineStr">
        <is>
          <t>On-site use in mine bioler</t>
        </is>
      </c>
      <c r="G1807" s="2" t="n">
        <v>9</v>
      </c>
      <c r="H1807" s="2" t="n">
        <v>0.0012809514300898</v>
      </c>
      <c r="I1807" s="2" t="n">
        <v>0.001434665601700576</v>
      </c>
      <c r="J1807" s="40" t="inlineStr">
        <is>
          <t>coal mining - methane capture</t>
        </is>
      </c>
    </row>
    <row r="1808" ht="15.75" customHeight="1" s="120">
      <c r="A1808" s="2" t="inlineStr">
        <is>
          <t>ENERGY</t>
        </is>
      </c>
      <c r="B1808" s="2" t="inlineStr">
        <is>
          <t>COL</t>
        </is>
      </c>
      <c r="C1808" s="2" t="n">
        <v>2035</v>
      </c>
      <c r="D1808" s="2" t="inlineStr">
        <is>
          <t>United States</t>
        </is>
      </c>
      <c r="E1808" s="2" t="inlineStr">
        <is>
          <t>USA</t>
        </is>
      </c>
      <c r="F1808" s="2" t="inlineStr">
        <is>
          <t>Degasification for power generation</t>
        </is>
      </c>
      <c r="G1808" s="2" t="n">
        <v>9</v>
      </c>
      <c r="H1808" s="2" t="n">
        <v>0.12198157981038</v>
      </c>
      <c r="I1808" s="2" t="n">
        <v>0.1366193693876256</v>
      </c>
      <c r="J1808" s="40" t="inlineStr">
        <is>
          <t>coal mining - methane capture</t>
        </is>
      </c>
    </row>
    <row r="1809" ht="15.75" customHeight="1" s="120">
      <c r="A1809" s="2" t="inlineStr">
        <is>
          <t>ENERGY</t>
        </is>
      </c>
      <c r="B1809" s="2" t="inlineStr">
        <is>
          <t>COL</t>
        </is>
      </c>
      <c r="C1809" s="2" t="n">
        <v>2035</v>
      </c>
      <c r="D1809" s="2" t="inlineStr">
        <is>
          <t>United States</t>
        </is>
      </c>
      <c r="E1809" s="2" t="inlineStr">
        <is>
          <t>USA</t>
        </is>
      </c>
      <c r="F1809" s="2" t="inlineStr">
        <is>
          <t>Open Flare</t>
        </is>
      </c>
      <c r="G1809" s="2" t="n">
        <v>9</v>
      </c>
      <c r="H1809" s="2" t="n">
        <v>0.0251548213418573</v>
      </c>
      <c r="I1809" s="2" t="n">
        <v>0.02817339990288018</v>
      </c>
      <c r="J1809" s="40" t="inlineStr">
        <is>
          <t>coal mining - methane destruction</t>
        </is>
      </c>
    </row>
    <row r="1810" ht="15.75" customHeight="1" s="120">
      <c r="A1810" s="2" t="inlineStr">
        <is>
          <t>ENERGY</t>
        </is>
      </c>
      <c r="B1810" s="2" t="inlineStr">
        <is>
          <t>COL</t>
        </is>
      </c>
      <c r="C1810" s="2" t="n">
        <v>2035</v>
      </c>
      <c r="D1810" s="2" t="inlineStr">
        <is>
          <t>United States</t>
        </is>
      </c>
      <c r="E1810" s="2" t="inlineStr">
        <is>
          <t>USA</t>
        </is>
      </c>
      <c r="F1810" s="2" t="inlineStr">
        <is>
          <t>Stand Alone VAM</t>
        </is>
      </c>
      <c r="G1810" s="2" t="n">
        <v>9</v>
      </c>
      <c r="H1810" s="2" t="n">
        <v>0.17009043879807</v>
      </c>
      <c r="I1810" s="2" t="n">
        <v>0.1905012914538384</v>
      </c>
      <c r="J1810" s="40" t="inlineStr">
        <is>
          <t>coal mining - methane destruction</t>
        </is>
      </c>
    </row>
    <row r="1811" ht="15.75" customHeight="1" s="120">
      <c r="A1811" s="2" t="inlineStr">
        <is>
          <t>ENERGY</t>
        </is>
      </c>
      <c r="B1811" s="2" t="inlineStr">
        <is>
          <t>COL</t>
        </is>
      </c>
      <c r="C1811" s="2" t="n">
        <v>2035</v>
      </c>
      <c r="D1811" s="2" t="inlineStr">
        <is>
          <t>United States</t>
        </is>
      </c>
      <c r="E1811" s="2" t="inlineStr">
        <is>
          <t>USA</t>
        </is>
      </c>
      <c r="F1811" s="2" t="inlineStr">
        <is>
          <t>Degasification for power generation</t>
        </is>
      </c>
      <c r="G1811" s="2" t="n">
        <v>10</v>
      </c>
      <c r="H1811" s="2" t="n">
        <v>0.029151801019907</v>
      </c>
      <c r="I1811" s="2" t="n">
        <v>0.03265001714229585</v>
      </c>
      <c r="J1811" s="40" t="inlineStr">
        <is>
          <t>coal mining - methane capture</t>
        </is>
      </c>
    </row>
    <row r="1812" ht="15.75" customHeight="1" s="120">
      <c r="A1812" s="2" t="inlineStr">
        <is>
          <t>ENERGY</t>
        </is>
      </c>
      <c r="B1812" s="2" t="inlineStr">
        <is>
          <t>COL</t>
        </is>
      </c>
      <c r="C1812" s="2" t="n">
        <v>2035</v>
      </c>
      <c r="D1812" s="2" t="inlineStr">
        <is>
          <t>United States</t>
        </is>
      </c>
      <c r="E1812" s="2" t="inlineStr">
        <is>
          <t>USA</t>
        </is>
      </c>
      <c r="F1812" s="2" t="inlineStr">
        <is>
          <t>On-site use in mine bioler</t>
        </is>
      </c>
      <c r="G1812" s="2" t="n">
        <v>10</v>
      </c>
      <c r="H1812" s="2" t="n">
        <v>0.0036644217325374</v>
      </c>
      <c r="I1812" s="2" t="n">
        <v>0.004104152340441888</v>
      </c>
      <c r="J1812" s="40" t="inlineStr">
        <is>
          <t>coal mining - methane capture</t>
        </is>
      </c>
    </row>
    <row r="1813" ht="15.75" customHeight="1" s="120">
      <c r="A1813" s="2" t="inlineStr">
        <is>
          <t>ENERGY</t>
        </is>
      </c>
      <c r="B1813" s="2" t="inlineStr">
        <is>
          <t>COL</t>
        </is>
      </c>
      <c r="C1813" s="2" t="n">
        <v>2035</v>
      </c>
      <c r="D1813" s="2" t="inlineStr">
        <is>
          <t>United States</t>
        </is>
      </c>
      <c r="E1813" s="2" t="inlineStr">
        <is>
          <t>USA</t>
        </is>
      </c>
      <c r="F1813" s="2" t="inlineStr">
        <is>
          <t>Stand Alone VAM</t>
        </is>
      </c>
      <c r="G1813" s="2" t="n">
        <v>10</v>
      </c>
      <c r="H1813" s="2" t="n">
        <v>0.565262652933597</v>
      </c>
      <c r="I1813" s="2" t="n">
        <v>0.6330941712856287</v>
      </c>
      <c r="J1813" s="40" t="inlineStr">
        <is>
          <t>coal mining - methane destruction</t>
        </is>
      </c>
    </row>
    <row r="1814" ht="15.75" customHeight="1" s="120">
      <c r="A1814" s="2" t="inlineStr">
        <is>
          <t>ENERGY</t>
        </is>
      </c>
      <c r="B1814" s="2" t="inlineStr">
        <is>
          <t>COL</t>
        </is>
      </c>
      <c r="C1814" s="2" t="n">
        <v>2035</v>
      </c>
      <c r="D1814" s="2" t="inlineStr">
        <is>
          <t>United States</t>
        </is>
      </c>
      <c r="E1814" s="2" t="inlineStr">
        <is>
          <t>USA</t>
        </is>
      </c>
      <c r="F1814" s="2" t="inlineStr">
        <is>
          <t>Open Flare</t>
        </is>
      </c>
      <c r="G1814" s="2" t="n">
        <v>10</v>
      </c>
      <c r="H1814" s="2" t="n">
        <v>0.006178525974974</v>
      </c>
      <c r="I1814" s="2" t="n">
        <v>0.00691994909197088</v>
      </c>
      <c r="J1814" s="40" t="inlineStr">
        <is>
          <t>coal mining - methane destruction</t>
        </is>
      </c>
    </row>
    <row r="1815" ht="15.75" customHeight="1" s="120">
      <c r="A1815" s="2" t="inlineStr">
        <is>
          <t>ENERGY</t>
        </is>
      </c>
      <c r="B1815" s="2" t="inlineStr">
        <is>
          <t>COL</t>
        </is>
      </c>
      <c r="C1815" s="2" t="n">
        <v>2035</v>
      </c>
      <c r="D1815" s="2" t="inlineStr">
        <is>
          <t>United States</t>
        </is>
      </c>
      <c r="E1815" s="2" t="inlineStr">
        <is>
          <t>USA</t>
        </is>
      </c>
      <c r="F1815" s="2" t="inlineStr">
        <is>
          <t>On-site use in mine bioler</t>
        </is>
      </c>
      <c r="G1815" s="2" t="n">
        <v>11</v>
      </c>
      <c r="H1815" s="2" t="n">
        <v>0.002386613166891</v>
      </c>
      <c r="I1815" s="2" t="n">
        <v>0.00267300674691792</v>
      </c>
      <c r="J1815" s="40" t="inlineStr">
        <is>
          <t>coal mining - methane capture</t>
        </is>
      </c>
    </row>
    <row r="1816" ht="15.75" customHeight="1" s="120">
      <c r="A1816" s="2" t="inlineStr">
        <is>
          <t>ENERGY</t>
        </is>
      </c>
      <c r="B1816" s="2" t="inlineStr">
        <is>
          <t>COL</t>
        </is>
      </c>
      <c r="C1816" s="2" t="n">
        <v>2035</v>
      </c>
      <c r="D1816" s="2" t="inlineStr">
        <is>
          <t>United States</t>
        </is>
      </c>
      <c r="E1816" s="2" t="inlineStr">
        <is>
          <t>USA</t>
        </is>
      </c>
      <c r="F1816" s="2" t="inlineStr">
        <is>
          <t>Stand Alone VAM</t>
        </is>
      </c>
      <c r="G1816" s="2" t="n">
        <v>11</v>
      </c>
      <c r="H1816" s="2" t="n">
        <v>0.60193133354187</v>
      </c>
      <c r="I1816" s="2" t="n">
        <v>0.6741630935668945</v>
      </c>
      <c r="J1816" s="40" t="inlineStr">
        <is>
          <t>coal mining - methane destruction</t>
        </is>
      </c>
    </row>
    <row r="1817" ht="15.75" customHeight="1" s="120">
      <c r="A1817" s="2" t="inlineStr">
        <is>
          <t>ENERGY</t>
        </is>
      </c>
      <c r="B1817" s="2" t="inlineStr">
        <is>
          <t>COL</t>
        </is>
      </c>
      <c r="C1817" s="2" t="n">
        <v>2035</v>
      </c>
      <c r="D1817" s="2" t="inlineStr">
        <is>
          <t>United States</t>
        </is>
      </c>
      <c r="E1817" s="2" t="inlineStr">
        <is>
          <t>USA</t>
        </is>
      </c>
      <c r="F1817" s="2" t="inlineStr">
        <is>
          <t>Open Flare</t>
        </is>
      </c>
      <c r="G1817" s="2" t="n">
        <v>11</v>
      </c>
      <c r="H1817" s="2" t="n">
        <v>0.0038208558689803</v>
      </c>
      <c r="I1817" s="2" t="n">
        <v>0.004279358573257936</v>
      </c>
      <c r="J1817" s="40" t="inlineStr">
        <is>
          <t>coal mining - methane destruction</t>
        </is>
      </c>
    </row>
    <row r="1818" ht="15.75" customHeight="1" s="120">
      <c r="A1818" s="2" t="inlineStr">
        <is>
          <t>ENERGY</t>
        </is>
      </c>
      <c r="B1818" s="2" t="inlineStr">
        <is>
          <t>COL</t>
        </is>
      </c>
      <c r="C1818" s="2" t="n">
        <v>2035</v>
      </c>
      <c r="D1818" s="2" t="inlineStr">
        <is>
          <t>United States</t>
        </is>
      </c>
      <c r="E1818" s="2" t="inlineStr">
        <is>
          <t>USA</t>
        </is>
      </c>
      <c r="F1818" s="2" t="inlineStr">
        <is>
          <t>Stand Alone VAM</t>
        </is>
      </c>
      <c r="G1818" s="2" t="n">
        <v>12</v>
      </c>
      <c r="H1818" s="2" t="n">
        <v>3.06996017508208</v>
      </c>
      <c r="I1818" s="2" t="n">
        <v>3.43835539609193</v>
      </c>
      <c r="J1818" s="40" t="inlineStr">
        <is>
          <t>coal mining - methane destruction</t>
        </is>
      </c>
    </row>
    <row r="1819" ht="15.75" customHeight="1" s="120">
      <c r="A1819" s="2" t="inlineStr">
        <is>
          <t>ENERGY</t>
        </is>
      </c>
      <c r="B1819" s="2" t="inlineStr">
        <is>
          <t>COL</t>
        </is>
      </c>
      <c r="C1819" s="2" t="n">
        <v>2035</v>
      </c>
      <c r="D1819" s="2" t="inlineStr">
        <is>
          <t>United States</t>
        </is>
      </c>
      <c r="E1819" s="2" t="inlineStr">
        <is>
          <t>USA</t>
        </is>
      </c>
      <c r="F1819" s="2" t="inlineStr">
        <is>
          <t>On-site use in mine bioler</t>
        </is>
      </c>
      <c r="G1819" s="2" t="n">
        <v>12</v>
      </c>
      <c r="H1819" s="2" t="n">
        <v>0.0011218959698454</v>
      </c>
      <c r="I1819" s="2" t="n">
        <v>0.001256523486226848</v>
      </c>
      <c r="J1819" s="40" t="inlineStr">
        <is>
          <t>coal mining - methane capture</t>
        </is>
      </c>
    </row>
    <row r="1820" ht="15.75" customHeight="1" s="120">
      <c r="A1820" s="2" t="inlineStr">
        <is>
          <t>ENERGY</t>
        </is>
      </c>
      <c r="B1820" s="2" t="inlineStr">
        <is>
          <t>COL</t>
        </is>
      </c>
      <c r="C1820" s="2" t="n">
        <v>2035</v>
      </c>
      <c r="D1820" s="2" t="inlineStr">
        <is>
          <t>United States</t>
        </is>
      </c>
      <c r="E1820" s="2" t="inlineStr">
        <is>
          <t>USA</t>
        </is>
      </c>
      <c r="F1820" s="2" t="inlineStr">
        <is>
          <t>Degasification for power generation</t>
        </is>
      </c>
      <c r="G1820" s="2" t="n">
        <v>12</v>
      </c>
      <c r="H1820" s="2" t="n">
        <v>0.0260962266474962</v>
      </c>
      <c r="I1820" s="2" t="n">
        <v>0.02922777384519575</v>
      </c>
      <c r="J1820" s="40" t="inlineStr">
        <is>
          <t>coal mining - methane capture</t>
        </is>
      </c>
    </row>
    <row r="1821" ht="15.75" customHeight="1" s="120">
      <c r="A1821" s="2" t="inlineStr">
        <is>
          <t>ENERGY</t>
        </is>
      </c>
      <c r="B1821" s="2" t="inlineStr">
        <is>
          <t>COL</t>
        </is>
      </c>
      <c r="C1821" s="2" t="n">
        <v>2035</v>
      </c>
      <c r="D1821" s="2" t="inlineStr">
        <is>
          <t>United States</t>
        </is>
      </c>
      <c r="E1821" s="2" t="inlineStr">
        <is>
          <t>USA</t>
        </is>
      </c>
      <c r="F1821" s="2" t="inlineStr">
        <is>
          <t>Open Flare</t>
        </is>
      </c>
      <c r="G1821" s="2" t="n">
        <v>12</v>
      </c>
      <c r="H1821" s="2" t="n">
        <v>0.0120119156781584</v>
      </c>
      <c r="I1821" s="2" t="n">
        <v>0.01345334555953741</v>
      </c>
      <c r="J1821" s="40" t="inlineStr">
        <is>
          <t>coal mining - methane destruction</t>
        </is>
      </c>
    </row>
    <row r="1822" ht="15.75" customHeight="1" s="120">
      <c r="A1822" s="2" t="inlineStr">
        <is>
          <t>ENERGY</t>
        </is>
      </c>
      <c r="B1822" s="2" t="inlineStr">
        <is>
          <t>COL</t>
        </is>
      </c>
      <c r="C1822" s="2" t="n">
        <v>2035</v>
      </c>
      <c r="D1822" s="2" t="inlineStr">
        <is>
          <t>United States</t>
        </is>
      </c>
      <c r="E1822" s="2" t="inlineStr">
        <is>
          <t>USA</t>
        </is>
      </c>
      <c r="F1822" s="2" t="inlineStr">
        <is>
          <t>Degasification for power generation</t>
        </is>
      </c>
      <c r="G1822" s="2" t="n">
        <v>13</v>
      </c>
      <c r="H1822" s="2" t="n">
        <v>0.0247728750109673</v>
      </c>
      <c r="I1822" s="2" t="n">
        <v>0.02774562001228338</v>
      </c>
      <c r="J1822" s="40" t="inlineStr">
        <is>
          <t>coal mining - methane capture</t>
        </is>
      </c>
    </row>
    <row r="1823" ht="15.75" customHeight="1" s="120">
      <c r="A1823" s="2" t="inlineStr">
        <is>
          <t>ENERGY</t>
        </is>
      </c>
      <c r="B1823" s="2" t="inlineStr">
        <is>
          <t>COL</t>
        </is>
      </c>
      <c r="C1823" s="2" t="n">
        <v>2035</v>
      </c>
      <c r="D1823" s="2" t="inlineStr">
        <is>
          <t>United States</t>
        </is>
      </c>
      <c r="E1823" s="2" t="inlineStr">
        <is>
          <t>USA</t>
        </is>
      </c>
      <c r="F1823" s="2" t="inlineStr">
        <is>
          <t>On-site use in mine bioler</t>
        </is>
      </c>
      <c r="G1823" s="2" t="n">
        <v>13</v>
      </c>
      <c r="H1823" s="2" t="n">
        <v>0.0010836976580322</v>
      </c>
      <c r="I1823" s="2" t="n">
        <v>0.001213741376996064</v>
      </c>
      <c r="J1823" s="40" t="inlineStr">
        <is>
          <t>coal mining - methane capture</t>
        </is>
      </c>
    </row>
    <row r="1824" ht="15.75" customHeight="1" s="120">
      <c r="A1824" s="2" t="inlineStr">
        <is>
          <t>ENERGY</t>
        </is>
      </c>
      <c r="B1824" s="2" t="inlineStr">
        <is>
          <t>COL</t>
        </is>
      </c>
      <c r="C1824" s="2" t="n">
        <v>2035</v>
      </c>
      <c r="D1824" s="2" t="inlineStr">
        <is>
          <t>United States</t>
        </is>
      </c>
      <c r="E1824" s="2" t="inlineStr">
        <is>
          <t>USA</t>
        </is>
      </c>
      <c r="F1824" s="2" t="inlineStr">
        <is>
          <t>Open Flare</t>
        </is>
      </c>
      <c r="G1824" s="2" t="n">
        <v>13</v>
      </c>
      <c r="H1824" s="2" t="n">
        <v>0.0016195444623008</v>
      </c>
      <c r="I1824" s="2" t="n">
        <v>0.001813889797776896</v>
      </c>
      <c r="J1824" s="40" t="inlineStr">
        <is>
          <t>coal mining - methane destruction</t>
        </is>
      </c>
    </row>
    <row r="1825" ht="15.75" customHeight="1" s="120">
      <c r="A1825" s="2" t="inlineStr">
        <is>
          <t>ENERGY</t>
        </is>
      </c>
      <c r="B1825" s="2" t="inlineStr">
        <is>
          <t>COL</t>
        </is>
      </c>
      <c r="C1825" s="2" t="n">
        <v>2035</v>
      </c>
      <c r="D1825" s="2" t="inlineStr">
        <is>
          <t>United States</t>
        </is>
      </c>
      <c r="E1825" s="2" t="inlineStr">
        <is>
          <t>USA</t>
        </is>
      </c>
      <c r="F1825" s="2" t="inlineStr">
        <is>
          <t>Open Flare</t>
        </is>
      </c>
      <c r="G1825" s="2" t="n">
        <v>14</v>
      </c>
      <c r="H1825" s="2" t="n">
        <v>0.0014497903175652</v>
      </c>
      <c r="I1825" s="2" t="n">
        <v>0.001623765155673024</v>
      </c>
      <c r="J1825" s="40" t="inlineStr">
        <is>
          <t>coal mining - methane destruction</t>
        </is>
      </c>
    </row>
    <row r="1826" ht="15.75" customHeight="1" s="120">
      <c r="A1826" s="2" t="inlineStr">
        <is>
          <t>ENERGY</t>
        </is>
      </c>
      <c r="B1826" s="2" t="inlineStr">
        <is>
          <t>COL</t>
        </is>
      </c>
      <c r="C1826" s="2" t="n">
        <v>2035</v>
      </c>
      <c r="D1826" s="2" t="inlineStr">
        <is>
          <t>United States</t>
        </is>
      </c>
      <c r="E1826" s="2" t="inlineStr">
        <is>
          <t>USA</t>
        </is>
      </c>
      <c r="F1826" s="2" t="inlineStr">
        <is>
          <t>Degasification for power generation</t>
        </is>
      </c>
      <c r="G1826" s="2" t="n">
        <v>14</v>
      </c>
      <c r="H1826" s="2" t="n">
        <v>0.0230571255087852</v>
      </c>
      <c r="I1826" s="2" t="n">
        <v>0.02582398056983943</v>
      </c>
      <c r="J1826" s="40" t="inlineStr">
        <is>
          <t>coal mining - methane capture</t>
        </is>
      </c>
    </row>
    <row r="1827" ht="15.75" customHeight="1" s="120">
      <c r="A1827" s="2" t="inlineStr">
        <is>
          <t>ENERGY</t>
        </is>
      </c>
      <c r="B1827" s="2" t="inlineStr">
        <is>
          <t>COL</t>
        </is>
      </c>
      <c r="C1827" s="2" t="n">
        <v>2035</v>
      </c>
      <c r="D1827" s="2" t="inlineStr">
        <is>
          <t>United States</t>
        </is>
      </c>
      <c r="E1827" s="2" t="inlineStr">
        <is>
          <t>USA</t>
        </is>
      </c>
      <c r="F1827" s="2" t="inlineStr">
        <is>
          <t>Stand Alone VAM</t>
        </is>
      </c>
      <c r="G1827" s="2" t="n">
        <v>14</v>
      </c>
      <c r="H1827" s="2" t="n">
        <v>0.057473786175251</v>
      </c>
      <c r="I1827" s="2" t="n">
        <v>0.06437064051628112</v>
      </c>
      <c r="J1827" s="40" t="inlineStr">
        <is>
          <t>coal mining - methane destruction</t>
        </is>
      </c>
    </row>
    <row r="1828" ht="15.75" customHeight="1" s="120">
      <c r="A1828" s="2" t="inlineStr">
        <is>
          <t>ENERGY</t>
        </is>
      </c>
      <c r="B1828" s="2" t="inlineStr">
        <is>
          <t>COL</t>
        </is>
      </c>
      <c r="C1828" s="2" t="n">
        <v>2035</v>
      </c>
      <c r="D1828" s="2" t="inlineStr">
        <is>
          <t>United States</t>
        </is>
      </c>
      <c r="E1828" s="2" t="inlineStr">
        <is>
          <t>USA</t>
        </is>
      </c>
      <c r="F1828" s="2" t="inlineStr">
        <is>
          <t>Open Flare</t>
        </is>
      </c>
      <c r="G1828" s="2" t="n">
        <v>15</v>
      </c>
      <c r="H1828" s="2" t="n">
        <v>0.0013762708986178</v>
      </c>
      <c r="I1828" s="2" t="n">
        <v>0.001541423406451936</v>
      </c>
      <c r="J1828" s="40" t="inlineStr">
        <is>
          <t>coal mining - methane destruction</t>
        </is>
      </c>
    </row>
    <row r="1829" ht="15.75" customHeight="1" s="120">
      <c r="A1829" s="2" t="inlineStr">
        <is>
          <t>ENERGY</t>
        </is>
      </c>
      <c r="B1829" s="2" t="inlineStr">
        <is>
          <t>COL</t>
        </is>
      </c>
      <c r="C1829" s="2" t="n">
        <v>2035</v>
      </c>
      <c r="D1829" s="2" t="inlineStr">
        <is>
          <t>United States</t>
        </is>
      </c>
      <c r="E1829" s="2" t="inlineStr">
        <is>
          <t>USA</t>
        </is>
      </c>
      <c r="F1829" s="2" t="inlineStr">
        <is>
          <t>Degasification for power generation</t>
        </is>
      </c>
      <c r="G1829" s="2" t="n">
        <v>15</v>
      </c>
      <c r="H1829" s="2" t="n">
        <v>0.0659595914185047</v>
      </c>
      <c r="I1829" s="2" t="n">
        <v>0.07387474238872527</v>
      </c>
      <c r="J1829" s="40" t="inlineStr">
        <is>
          <t>coal mining - methane capture</t>
        </is>
      </c>
    </row>
    <row r="1830" ht="15.75" customHeight="1" s="120">
      <c r="A1830" s="2" t="inlineStr">
        <is>
          <t>ENERGY</t>
        </is>
      </c>
      <c r="B1830" s="2" t="inlineStr">
        <is>
          <t>COL</t>
        </is>
      </c>
      <c r="C1830" s="2" t="n">
        <v>2035</v>
      </c>
      <c r="D1830" s="2" t="inlineStr">
        <is>
          <t>United States</t>
        </is>
      </c>
      <c r="E1830" s="2" t="inlineStr">
        <is>
          <t>USA</t>
        </is>
      </c>
      <c r="F1830" s="2" t="inlineStr">
        <is>
          <t>On-site use in mine bioler</t>
        </is>
      </c>
      <c r="G1830" s="2" t="n">
        <v>15</v>
      </c>
      <c r="H1830" s="2" t="n">
        <v>0.0030813014600426</v>
      </c>
      <c r="I1830" s="2" t="n">
        <v>0.003451057635247713</v>
      </c>
      <c r="J1830" s="40" t="inlineStr">
        <is>
          <t>coal mining - methane capture</t>
        </is>
      </c>
    </row>
    <row r="1831" ht="15.75" customHeight="1" s="120">
      <c r="A1831" s="2" t="inlineStr">
        <is>
          <t>ENERGY</t>
        </is>
      </c>
      <c r="B1831" s="2" t="inlineStr">
        <is>
          <t>COL</t>
        </is>
      </c>
      <c r="C1831" s="2" t="n">
        <v>2035</v>
      </c>
      <c r="D1831" s="2" t="inlineStr">
        <is>
          <t>United States</t>
        </is>
      </c>
      <c r="E1831" s="2" t="inlineStr">
        <is>
          <t>USA</t>
        </is>
      </c>
      <c r="F1831" s="2" t="inlineStr">
        <is>
          <t>Open Flare</t>
        </is>
      </c>
      <c r="G1831" s="2" t="n">
        <v>16</v>
      </c>
      <c r="H1831" s="2" t="n">
        <v>0.008723039762117</v>
      </c>
      <c r="I1831" s="2" t="n">
        <v>0.009769804533571042</v>
      </c>
      <c r="J1831" s="40" t="inlineStr">
        <is>
          <t>coal mining - methane destruction</t>
        </is>
      </c>
    </row>
    <row r="1832" ht="15.75" customHeight="1" s="120">
      <c r="A1832" s="2" t="inlineStr">
        <is>
          <t>ENERGY</t>
        </is>
      </c>
      <c r="B1832" s="2" t="inlineStr">
        <is>
          <t>COL</t>
        </is>
      </c>
      <c r="C1832" s="2" t="n">
        <v>2035</v>
      </c>
      <c r="D1832" s="2" t="inlineStr">
        <is>
          <t>United States</t>
        </is>
      </c>
      <c r="E1832" s="2" t="inlineStr">
        <is>
          <t>USA</t>
        </is>
      </c>
      <c r="F1832" s="2" t="inlineStr">
        <is>
          <t>Degasification for power generation</t>
        </is>
      </c>
      <c r="G1832" s="2" t="n">
        <v>16</v>
      </c>
      <c r="H1832" s="2" t="n">
        <v>0.0429590381681919</v>
      </c>
      <c r="I1832" s="2" t="n">
        <v>0.04811412274837493</v>
      </c>
      <c r="J1832" s="40" t="inlineStr">
        <is>
          <t>coal mining - methane capture</t>
        </is>
      </c>
    </row>
    <row r="1833" ht="15.75" customHeight="1" s="120">
      <c r="A1833" s="2" t="inlineStr">
        <is>
          <t>ENERGY</t>
        </is>
      </c>
      <c r="B1833" s="2" t="inlineStr">
        <is>
          <t>COL</t>
        </is>
      </c>
      <c r="C1833" s="2" t="n">
        <v>2035</v>
      </c>
      <c r="D1833" s="2" t="inlineStr">
        <is>
          <t>United States</t>
        </is>
      </c>
      <c r="E1833" s="2" t="inlineStr">
        <is>
          <t>USA</t>
        </is>
      </c>
      <c r="F1833" s="2" t="inlineStr">
        <is>
          <t>On-site use in mine bioler</t>
        </is>
      </c>
      <c r="G1833" s="2" t="n">
        <v>17</v>
      </c>
      <c r="H1833" s="2" t="n">
        <v>0.0009738961234689</v>
      </c>
      <c r="I1833" s="2" t="n">
        <v>0.001090763658285168</v>
      </c>
      <c r="J1833" s="40" t="inlineStr">
        <is>
          <t>coal mining - methane capture</t>
        </is>
      </c>
    </row>
    <row r="1834" ht="15.75" customHeight="1" s="120">
      <c r="A1834" s="2" t="inlineStr">
        <is>
          <t>ENERGY</t>
        </is>
      </c>
      <c r="B1834" s="2" t="inlineStr">
        <is>
          <t>COL</t>
        </is>
      </c>
      <c r="C1834" s="2" t="n">
        <v>2035</v>
      </c>
      <c r="D1834" s="2" t="inlineStr">
        <is>
          <t>United States</t>
        </is>
      </c>
      <c r="E1834" s="2" t="inlineStr">
        <is>
          <t>USA</t>
        </is>
      </c>
      <c r="F1834" s="2" t="inlineStr">
        <is>
          <t>Open Flare</t>
        </is>
      </c>
      <c r="G1834" s="2" t="n">
        <v>17</v>
      </c>
      <c r="H1834" s="2" t="n">
        <v>0.0036035713274032</v>
      </c>
      <c r="I1834" s="2" t="n">
        <v>0.004035999886691584</v>
      </c>
      <c r="J1834" s="40" t="inlineStr">
        <is>
          <t>coal mining - methane destruction</t>
        </is>
      </c>
    </row>
    <row r="1835" ht="15.75" customHeight="1" s="120">
      <c r="A1835" s="2" t="inlineStr">
        <is>
          <t>ENERGY</t>
        </is>
      </c>
      <c r="B1835" s="2" t="inlineStr">
        <is>
          <t>COL</t>
        </is>
      </c>
      <c r="C1835" s="2" t="n">
        <v>2035</v>
      </c>
      <c r="D1835" s="2" t="inlineStr">
        <is>
          <t>United States</t>
        </is>
      </c>
      <c r="E1835" s="2" t="inlineStr">
        <is>
          <t>USA</t>
        </is>
      </c>
      <c r="F1835" s="2" t="inlineStr">
        <is>
          <t>Degasification for power generation</t>
        </is>
      </c>
      <c r="G1835" s="2" t="n">
        <v>17</v>
      </c>
      <c r="H1835" s="2" t="n">
        <v>0.0201941281557083</v>
      </c>
      <c r="I1835" s="2" t="n">
        <v>0.0226174235343933</v>
      </c>
      <c r="J1835" s="40" t="inlineStr">
        <is>
          <t>coal mining - methane capture</t>
        </is>
      </c>
    </row>
    <row r="1836" ht="15.75" customHeight="1" s="120">
      <c r="A1836" s="2" t="inlineStr">
        <is>
          <t>ENERGY</t>
        </is>
      </c>
      <c r="B1836" s="2" t="inlineStr">
        <is>
          <t>COL</t>
        </is>
      </c>
      <c r="C1836" s="2" t="n">
        <v>2035</v>
      </c>
      <c r="D1836" s="2" t="inlineStr">
        <is>
          <t>United States</t>
        </is>
      </c>
      <c r="E1836" s="2" t="inlineStr">
        <is>
          <t>USA</t>
        </is>
      </c>
      <c r="F1836" s="2" t="inlineStr">
        <is>
          <t>Stand Alone VAM</t>
        </is>
      </c>
      <c r="G1836" s="2" t="n">
        <v>17</v>
      </c>
      <c r="H1836" s="2" t="n">
        <v>0.0182167198508978</v>
      </c>
      <c r="I1836" s="2" t="n">
        <v>0.02040272623300554</v>
      </c>
      <c r="J1836" s="40" t="inlineStr">
        <is>
          <t>coal mining - methane destruction</t>
        </is>
      </c>
    </row>
    <row r="1837" ht="15.75" customHeight="1" s="120">
      <c r="A1837" s="2" t="inlineStr">
        <is>
          <t>ENERGY</t>
        </is>
      </c>
      <c r="B1837" s="2" t="inlineStr">
        <is>
          <t>COL</t>
        </is>
      </c>
      <c r="C1837" s="2" t="n">
        <v>2035</v>
      </c>
      <c r="D1837" s="2" t="inlineStr">
        <is>
          <t>United States</t>
        </is>
      </c>
      <c r="E1837" s="2" t="inlineStr">
        <is>
          <t>USA</t>
        </is>
      </c>
      <c r="F1837" s="2" t="inlineStr">
        <is>
          <t>On-site use in mine bioler</t>
        </is>
      </c>
      <c r="G1837" s="2" t="n">
        <v>18</v>
      </c>
      <c r="H1837" s="2" t="n">
        <v>0.0009478278225288</v>
      </c>
      <c r="I1837" s="2" t="n">
        <v>0.001061567161232256</v>
      </c>
      <c r="J1837" s="40" t="inlineStr">
        <is>
          <t>coal mining - methane capture</t>
        </is>
      </c>
    </row>
    <row r="1838" ht="15.75" customHeight="1" s="120">
      <c r="A1838" s="2" t="inlineStr">
        <is>
          <t>ENERGY</t>
        </is>
      </c>
      <c r="B1838" s="2" t="inlineStr">
        <is>
          <t>COL</t>
        </is>
      </c>
      <c r="C1838" s="2" t="n">
        <v>2035</v>
      </c>
      <c r="D1838" s="2" t="inlineStr">
        <is>
          <t>United States</t>
        </is>
      </c>
      <c r="E1838" s="2" t="inlineStr">
        <is>
          <t>USA</t>
        </is>
      </c>
      <c r="F1838" s="2" t="inlineStr">
        <is>
          <t>Degasification for power generation</t>
        </is>
      </c>
      <c r="G1838" s="2" t="n">
        <v>18</v>
      </c>
      <c r="H1838" s="2" t="n">
        <v>0.0195065569132566</v>
      </c>
      <c r="I1838" s="2" t="n">
        <v>0.02184734374284739</v>
      </c>
      <c r="J1838" s="40" t="inlineStr">
        <is>
          <t>coal mining - methane capture</t>
        </is>
      </c>
    </row>
    <row r="1839" ht="15.75" customHeight="1" s="120">
      <c r="A1839" s="2" t="inlineStr">
        <is>
          <t>ENERGY</t>
        </is>
      </c>
      <c r="B1839" s="2" t="inlineStr">
        <is>
          <t>COL</t>
        </is>
      </c>
      <c r="C1839" s="2" t="n">
        <v>2035</v>
      </c>
      <c r="D1839" s="2" t="inlineStr">
        <is>
          <t>United States</t>
        </is>
      </c>
      <c r="E1839" s="2" t="inlineStr">
        <is>
          <t>USA</t>
        </is>
      </c>
      <c r="F1839" s="2" t="inlineStr">
        <is>
          <t>Open Flare</t>
        </is>
      </c>
      <c r="G1839" s="2" t="n">
        <v>18</v>
      </c>
      <c r="H1839" s="2" t="n">
        <v>0.0022055936278775</v>
      </c>
      <c r="I1839" s="2" t="n">
        <v>0.0024702648632228</v>
      </c>
      <c r="J1839" s="40" t="inlineStr">
        <is>
          <t>coal mining - methane destruction</t>
        </is>
      </c>
    </row>
    <row r="1840" ht="15.75" customHeight="1" s="120">
      <c r="A1840" s="2" t="inlineStr">
        <is>
          <t>ENERGY</t>
        </is>
      </c>
      <c r="B1840" s="2" t="inlineStr">
        <is>
          <t>COL</t>
        </is>
      </c>
      <c r="C1840" s="2" t="n">
        <v>2035</v>
      </c>
      <c r="D1840" s="2" t="inlineStr">
        <is>
          <t>United States</t>
        </is>
      </c>
      <c r="E1840" s="2" t="inlineStr">
        <is>
          <t>USA</t>
        </is>
      </c>
      <c r="F1840" s="2" t="inlineStr">
        <is>
          <t>Stand Alone VAM</t>
        </is>
      </c>
      <c r="G1840" s="2" t="n">
        <v>19</v>
      </c>
      <c r="H1840" s="2" t="n">
        <v>0.0598376132547855</v>
      </c>
      <c r="I1840" s="2" t="n">
        <v>0.06701812684535977</v>
      </c>
      <c r="J1840" s="40" t="inlineStr">
        <is>
          <t>coal mining - methane destruction</t>
        </is>
      </c>
    </row>
    <row r="1841" ht="15.75" customHeight="1" s="120">
      <c r="A1841" s="2" t="inlineStr">
        <is>
          <t>ENERGY</t>
        </is>
      </c>
      <c r="B1841" s="2" t="inlineStr">
        <is>
          <t>COL</t>
        </is>
      </c>
      <c r="C1841" s="2" t="n">
        <v>2035</v>
      </c>
      <c r="D1841" s="2" t="inlineStr">
        <is>
          <t>United States</t>
        </is>
      </c>
      <c r="E1841" s="2" t="inlineStr">
        <is>
          <t>USA</t>
        </is>
      </c>
      <c r="F1841" s="2" t="inlineStr">
        <is>
          <t>Open Flare</t>
        </is>
      </c>
      <c r="G1841" s="2" t="n">
        <v>19</v>
      </c>
      <c r="H1841" s="2" t="n">
        <v>0.0020583568839356</v>
      </c>
      <c r="I1841" s="2" t="n">
        <v>0.002305359710007872</v>
      </c>
      <c r="J1841" s="40" t="inlineStr">
        <is>
          <t>coal mining - methane destruction</t>
        </is>
      </c>
    </row>
    <row r="1842" ht="15.75" customHeight="1" s="120">
      <c r="A1842" s="2" t="inlineStr">
        <is>
          <t>ENERGY</t>
        </is>
      </c>
      <c r="B1842" s="2" t="inlineStr">
        <is>
          <t>COL</t>
        </is>
      </c>
      <c r="C1842" s="2" t="n">
        <v>2035</v>
      </c>
      <c r="D1842" s="2" t="inlineStr">
        <is>
          <t>United States</t>
        </is>
      </c>
      <c r="E1842" s="2" t="inlineStr">
        <is>
          <t>USA</t>
        </is>
      </c>
      <c r="F1842" s="2" t="inlineStr">
        <is>
          <t>On-site use in mine bioler</t>
        </is>
      </c>
      <c r="G1842" s="2" t="n">
        <v>19</v>
      </c>
      <c r="H1842" s="2" t="n">
        <v>0.0027696548495442</v>
      </c>
      <c r="I1842" s="2" t="n">
        <v>0.003102013431489505</v>
      </c>
      <c r="J1842" s="40" t="inlineStr">
        <is>
          <t>coal mining - methane capture</t>
        </is>
      </c>
    </row>
    <row r="1843" ht="15.75" customHeight="1" s="120">
      <c r="A1843" s="2" t="inlineStr">
        <is>
          <t>ENERGY</t>
        </is>
      </c>
      <c r="B1843" s="2" t="inlineStr">
        <is>
          <t>COL</t>
        </is>
      </c>
      <c r="C1843" s="2" t="n">
        <v>2035</v>
      </c>
      <c r="D1843" s="2" t="inlineStr">
        <is>
          <t>United States</t>
        </is>
      </c>
      <c r="E1843" s="2" t="inlineStr">
        <is>
          <t>USA</t>
        </is>
      </c>
      <c r="F1843" s="2" t="inlineStr">
        <is>
          <t>On-site use in mine bioler</t>
        </is>
      </c>
      <c r="G1843" s="2" t="n">
        <v>20</v>
      </c>
      <c r="H1843" s="2" t="n">
        <v>0.0009029204375111</v>
      </c>
      <c r="I1843" s="2" t="n">
        <v>0.001011270890012432</v>
      </c>
      <c r="J1843" s="40" t="inlineStr">
        <is>
          <t>coal mining - methane capture</t>
        </is>
      </c>
    </row>
    <row r="1844" ht="15.75" customHeight="1" s="120">
      <c r="A1844" s="2" t="inlineStr">
        <is>
          <t>ENERGY</t>
        </is>
      </c>
      <c r="B1844" s="2" t="inlineStr">
        <is>
          <t>COL</t>
        </is>
      </c>
      <c r="C1844" s="2" t="n">
        <v>2035</v>
      </c>
      <c r="D1844" s="2" t="inlineStr">
        <is>
          <t>United States</t>
        </is>
      </c>
      <c r="E1844" s="2" t="inlineStr">
        <is>
          <t>USA</t>
        </is>
      </c>
      <c r="F1844" s="2" t="inlineStr">
        <is>
          <t>Open Flare</t>
        </is>
      </c>
      <c r="G1844" s="2" t="n">
        <v>20</v>
      </c>
      <c r="H1844" s="2" t="n">
        <v>0.0019968406995758</v>
      </c>
      <c r="I1844" s="2" t="n">
        <v>0.002236461583524896</v>
      </c>
      <c r="J1844" s="40" t="inlineStr">
        <is>
          <t>coal mining - methane destruction</t>
        </is>
      </c>
    </row>
    <row r="1845" ht="15.75" customHeight="1" s="120">
      <c r="A1845" s="2" t="inlineStr">
        <is>
          <t>ENERGY</t>
        </is>
      </c>
      <c r="B1845" s="2" t="inlineStr">
        <is>
          <t>COL</t>
        </is>
      </c>
      <c r="C1845" s="2" t="n">
        <v>2035</v>
      </c>
      <c r="D1845" s="2" t="inlineStr">
        <is>
          <t>United States</t>
        </is>
      </c>
      <c r="E1845" s="2" t="inlineStr">
        <is>
          <t>USA</t>
        </is>
      </c>
      <c r="F1845" s="2" t="inlineStr">
        <is>
          <t>Degasification for power generation</t>
        </is>
      </c>
      <c r="G1845" s="2" t="n">
        <v>20</v>
      </c>
      <c r="H1845" s="2" t="n">
        <v>0.0554634258151054</v>
      </c>
      <c r="I1845" s="2" t="n">
        <v>0.06211903691291805</v>
      </c>
      <c r="J1845" s="40" t="inlineStr">
        <is>
          <t>coal mining - methane capture</t>
        </is>
      </c>
    </row>
    <row r="1846" ht="15.75" customHeight="1" s="120">
      <c r="A1846" s="2" t="inlineStr">
        <is>
          <t>ENERGY</t>
        </is>
      </c>
      <c r="B1846" s="2" t="inlineStr">
        <is>
          <t>COL</t>
        </is>
      </c>
      <c r="C1846" s="2" t="n">
        <v>2035</v>
      </c>
      <c r="D1846" s="2" t="inlineStr">
        <is>
          <t>United States</t>
        </is>
      </c>
      <c r="E1846" s="2" t="inlineStr">
        <is>
          <t>USA</t>
        </is>
      </c>
      <c r="F1846" s="2" t="inlineStr">
        <is>
          <t>Open Flare</t>
        </is>
      </c>
      <c r="G1846" s="2" t="n">
        <v>21</v>
      </c>
      <c r="H1846" s="2" t="n">
        <v>0.0018759152153507</v>
      </c>
      <c r="I1846" s="2" t="n">
        <v>0.002101025041192784</v>
      </c>
      <c r="J1846" s="40" t="inlineStr">
        <is>
          <t>coal mining - methane destruction</t>
        </is>
      </c>
    </row>
    <row r="1847" ht="15.75" customHeight="1" s="120">
      <c r="A1847" s="2" t="inlineStr">
        <is>
          <t>ENERGY</t>
        </is>
      </c>
      <c r="B1847" s="2" t="inlineStr">
        <is>
          <t>COL</t>
        </is>
      </c>
      <c r="C1847" s="2" t="n">
        <v>2035</v>
      </c>
      <c r="D1847" s="2" t="inlineStr">
        <is>
          <t>United States</t>
        </is>
      </c>
      <c r="E1847" s="2" t="inlineStr">
        <is>
          <t>USA</t>
        </is>
      </c>
      <c r="F1847" s="2" t="inlineStr">
        <is>
          <t>Degasification for power generation</t>
        </is>
      </c>
      <c r="G1847" s="2" t="n">
        <v>21</v>
      </c>
      <c r="H1847" s="2" t="n">
        <v>0.0175301302224398</v>
      </c>
      <c r="I1847" s="2" t="n">
        <v>0.01963374584913258</v>
      </c>
      <c r="J1847" s="40" t="inlineStr">
        <is>
          <t>coal mining - methane capture</t>
        </is>
      </c>
    </row>
    <row r="1848" ht="15.75" customHeight="1" s="120">
      <c r="A1848" s="2" t="inlineStr">
        <is>
          <t>ENERGY</t>
        </is>
      </c>
      <c r="B1848" s="2" t="inlineStr">
        <is>
          <t>COL</t>
        </is>
      </c>
      <c r="C1848" s="2" t="n">
        <v>2035</v>
      </c>
      <c r="D1848" s="2" t="inlineStr">
        <is>
          <t>United States</t>
        </is>
      </c>
      <c r="E1848" s="2" t="inlineStr">
        <is>
          <t>USA</t>
        </is>
      </c>
      <c r="F1848" s="2" t="inlineStr">
        <is>
          <t>Degasification for power generation</t>
        </is>
      </c>
      <c r="G1848" s="2" t="n">
        <v>22</v>
      </c>
      <c r="H1848" s="2" t="n">
        <v>0.0170609019696712</v>
      </c>
      <c r="I1848" s="2" t="n">
        <v>0.01910821020603175</v>
      </c>
      <c r="J1848" s="40" t="inlineStr">
        <is>
          <t>coal mining - methane capture</t>
        </is>
      </c>
    </row>
    <row r="1849" ht="15.75" customHeight="1" s="120">
      <c r="A1849" s="2" t="inlineStr">
        <is>
          <t>ENERGY</t>
        </is>
      </c>
      <c r="B1849" s="2" t="inlineStr">
        <is>
          <t>COL</t>
        </is>
      </c>
      <c r="C1849" s="2" t="n">
        <v>2035</v>
      </c>
      <c r="D1849" s="2" t="inlineStr">
        <is>
          <t>United States</t>
        </is>
      </c>
      <c r="E1849" s="2" t="inlineStr">
        <is>
          <t>USA</t>
        </is>
      </c>
      <c r="F1849" s="2" t="inlineStr">
        <is>
          <t>Open Flare</t>
        </is>
      </c>
      <c r="G1849" s="2" t="n">
        <v>22</v>
      </c>
      <c r="H1849" s="2" t="n">
        <v>0.0027444878942333</v>
      </c>
      <c r="I1849" s="2" t="n">
        <v>0.003073826441541297</v>
      </c>
      <c r="J1849" s="40" t="inlineStr">
        <is>
          <t>coal mining - methane destruction</t>
        </is>
      </c>
    </row>
    <row r="1850" ht="15.75" customHeight="1" s="120">
      <c r="A1850" s="2" t="inlineStr">
        <is>
          <t>ENERGY</t>
        </is>
      </c>
      <c r="B1850" s="2" t="inlineStr">
        <is>
          <t>COL</t>
        </is>
      </c>
      <c r="C1850" s="2" t="n">
        <v>2035</v>
      </c>
      <c r="D1850" s="2" t="inlineStr">
        <is>
          <t>United States</t>
        </is>
      </c>
      <c r="E1850" s="2" t="inlineStr">
        <is>
          <t>USA</t>
        </is>
      </c>
      <c r="F1850" s="2" t="inlineStr">
        <is>
          <t>Open Flare</t>
        </is>
      </c>
      <c r="G1850" s="2" t="n">
        <v>23</v>
      </c>
      <c r="H1850" s="2" t="n">
        <v>0.0008480225806125</v>
      </c>
      <c r="I1850" s="2" t="n">
        <v>0.0009497852902860001</v>
      </c>
      <c r="J1850" s="40" t="inlineStr">
        <is>
          <t>coal mining - methane destruction</t>
        </is>
      </c>
    </row>
    <row r="1851" ht="15.75" customHeight="1" s="120">
      <c r="A1851" s="2" t="inlineStr">
        <is>
          <t>ENERGY</t>
        </is>
      </c>
      <c r="B1851" s="2" t="inlineStr">
        <is>
          <t>COL</t>
        </is>
      </c>
      <c r="C1851" s="2" t="n">
        <v>2035</v>
      </c>
      <c r="D1851" s="2" t="inlineStr">
        <is>
          <t>United States</t>
        </is>
      </c>
      <c r="E1851" s="2" t="inlineStr">
        <is>
          <t>USA</t>
        </is>
      </c>
      <c r="F1851" s="2" t="inlineStr">
        <is>
          <t>On-site use in mine bioler</t>
        </is>
      </c>
      <c r="G1851" s="2" t="n">
        <v>23</v>
      </c>
      <c r="H1851" s="2" t="n">
        <v>0.0008480225806125</v>
      </c>
      <c r="I1851" s="2" t="n">
        <v>0.0009497852902860001</v>
      </c>
      <c r="J1851" s="40" t="inlineStr">
        <is>
          <t>coal mining - methane capture</t>
        </is>
      </c>
    </row>
    <row r="1852" ht="15.75" customHeight="1" s="120">
      <c r="A1852" s="2" t="inlineStr">
        <is>
          <t>ENERGY</t>
        </is>
      </c>
      <c r="B1852" s="2" t="inlineStr">
        <is>
          <t>COL</t>
        </is>
      </c>
      <c r="C1852" s="2" t="n">
        <v>2035</v>
      </c>
      <c r="D1852" s="2" t="inlineStr">
        <is>
          <t>United States</t>
        </is>
      </c>
      <c r="E1852" s="2" t="inlineStr">
        <is>
          <t>USA</t>
        </is>
      </c>
      <c r="F1852" s="2" t="inlineStr">
        <is>
          <t>Degasification for power generation</t>
        </is>
      </c>
      <c r="G1852" s="2" t="n">
        <v>23</v>
      </c>
      <c r="H1852" s="2" t="n">
        <v>0.0498537868261337</v>
      </c>
      <c r="I1852" s="2" t="n">
        <v>0.05583624124526975</v>
      </c>
      <c r="J1852" s="40" t="inlineStr">
        <is>
          <t>coal mining - methane capture</t>
        </is>
      </c>
    </row>
    <row r="1853" ht="15.75" customHeight="1" s="120">
      <c r="A1853" s="2" t="inlineStr">
        <is>
          <t>ENERGY</t>
        </is>
      </c>
      <c r="B1853" s="2" t="inlineStr">
        <is>
          <t>COL</t>
        </is>
      </c>
      <c r="C1853" s="2" t="n">
        <v>2035</v>
      </c>
      <c r="D1853" s="2" t="inlineStr">
        <is>
          <t>United States</t>
        </is>
      </c>
      <c r="E1853" s="2" t="inlineStr">
        <is>
          <t>USA</t>
        </is>
      </c>
      <c r="F1853" s="2" t="inlineStr">
        <is>
          <t>On-site use in mine bioler</t>
        </is>
      </c>
      <c r="G1853" s="2" t="n">
        <v>24</v>
      </c>
      <c r="H1853" s="2" t="n">
        <v>0.0016370670637116</v>
      </c>
      <c r="I1853" s="2" t="n">
        <v>0.001833515111356992</v>
      </c>
      <c r="J1853" s="40" t="inlineStr">
        <is>
          <t>coal mining - methane capture</t>
        </is>
      </c>
    </row>
    <row r="1854" ht="15.75" customHeight="1" s="120">
      <c r="A1854" s="2" t="inlineStr">
        <is>
          <t>ENERGY</t>
        </is>
      </c>
      <c r="B1854" s="2" t="inlineStr">
        <is>
          <t>COL</t>
        </is>
      </c>
      <c r="C1854" s="2" t="n">
        <v>2035</v>
      </c>
      <c r="D1854" s="2" t="inlineStr">
        <is>
          <t>United States</t>
        </is>
      </c>
      <c r="E1854" s="2" t="inlineStr">
        <is>
          <t>USA</t>
        </is>
      </c>
      <c r="F1854" s="2" t="inlineStr">
        <is>
          <t>Degasification for power generation</t>
        </is>
      </c>
      <c r="G1854" s="2" t="n">
        <v>24</v>
      </c>
      <c r="H1854" s="2" t="n">
        <v>0.0162525679916143</v>
      </c>
      <c r="I1854" s="2" t="n">
        <v>0.01820287615060802</v>
      </c>
      <c r="J1854" s="40" t="inlineStr">
        <is>
          <t>coal mining - methane capture</t>
        </is>
      </c>
    </row>
    <row r="1855" ht="15.75" customHeight="1" s="120">
      <c r="A1855" s="2" t="inlineStr">
        <is>
          <t>ENERGY</t>
        </is>
      </c>
      <c r="B1855" s="2" t="inlineStr">
        <is>
          <t>COL</t>
        </is>
      </c>
      <c r="C1855" s="2" t="n">
        <v>2035</v>
      </c>
      <c r="D1855" s="2" t="inlineStr">
        <is>
          <t>United States</t>
        </is>
      </c>
      <c r="E1855" s="2" t="inlineStr">
        <is>
          <t>USA</t>
        </is>
      </c>
      <c r="F1855" s="2" t="inlineStr">
        <is>
          <t>Open Flare</t>
        </is>
      </c>
      <c r="G1855" s="2" t="n">
        <v>24</v>
      </c>
      <c r="H1855" s="2" t="n">
        <v>0.0024481536238454</v>
      </c>
      <c r="I1855" s="2" t="n">
        <v>0.002741932058706848</v>
      </c>
      <c r="J1855" s="40" t="inlineStr">
        <is>
          <t>coal mining - methane destruction</t>
        </is>
      </c>
    </row>
    <row r="1856" ht="15.75" customHeight="1" s="120">
      <c r="A1856" s="2" t="inlineStr">
        <is>
          <t>ENERGY</t>
        </is>
      </c>
      <c r="B1856" s="2" t="inlineStr">
        <is>
          <t>COL</t>
        </is>
      </c>
      <c r="C1856" s="2" t="n">
        <v>2035</v>
      </c>
      <c r="D1856" s="2" t="inlineStr">
        <is>
          <t>United States</t>
        </is>
      </c>
      <c r="E1856" s="2" t="inlineStr">
        <is>
          <t>USA</t>
        </is>
      </c>
      <c r="F1856" s="2" t="inlineStr">
        <is>
          <t>On-site use in mine bioler</t>
        </is>
      </c>
      <c r="G1856" s="2" t="n">
        <v>25</v>
      </c>
      <c r="H1856" s="2" t="n">
        <v>0.0016137650236487</v>
      </c>
      <c r="I1856" s="2" t="n">
        <v>0.001807416826486544</v>
      </c>
      <c r="J1856" s="40" t="inlineStr">
        <is>
          <t>coal mining - methane capture</t>
        </is>
      </c>
    </row>
    <row r="1857" ht="15.75" customHeight="1" s="120">
      <c r="A1857" s="2" t="inlineStr">
        <is>
          <t>ENERGY</t>
        </is>
      </c>
      <c r="B1857" s="2" t="inlineStr">
        <is>
          <t>COL</t>
        </is>
      </c>
      <c r="C1857" s="2" t="n">
        <v>2035</v>
      </c>
      <c r="D1857" s="2" t="inlineStr">
        <is>
          <t>United States</t>
        </is>
      </c>
      <c r="E1857" s="2" t="inlineStr">
        <is>
          <t>USA</t>
        </is>
      </c>
      <c r="F1857" s="2" t="inlineStr">
        <is>
          <t>Open Flare</t>
        </is>
      </c>
      <c r="G1857" s="2" t="n">
        <v>25</v>
      </c>
      <c r="H1857" s="2" t="n">
        <v>0.0008026784635149</v>
      </c>
      <c r="I1857" s="2" t="n">
        <v>0.0008989998791366881</v>
      </c>
      <c r="J1857" s="40" t="inlineStr">
        <is>
          <t>coal mining - methane destruction</t>
        </is>
      </c>
    </row>
    <row r="1858" ht="15.75" customHeight="1" s="120">
      <c r="A1858" s="2" t="inlineStr">
        <is>
          <t>ENERGY</t>
        </is>
      </c>
      <c r="B1858" s="2" t="inlineStr">
        <is>
          <t>COL</t>
        </is>
      </c>
      <c r="C1858" s="2" t="n">
        <v>2035</v>
      </c>
      <c r="D1858" s="2" t="inlineStr">
        <is>
          <t>United States</t>
        </is>
      </c>
      <c r="E1858" s="2" t="inlineStr">
        <is>
          <t>USA</t>
        </is>
      </c>
      <c r="F1858" s="2" t="inlineStr">
        <is>
          <t>Degasification for power generation</t>
        </is>
      </c>
      <c r="G1858" s="2" t="n">
        <v>26</v>
      </c>
      <c r="H1858" s="2" t="n">
        <v>0.0152644058689475</v>
      </c>
      <c r="I1858" s="2" t="n">
        <v>0.0170961345732212</v>
      </c>
      <c r="J1858" s="40" t="inlineStr">
        <is>
          <t>coal mining - methane capture</t>
        </is>
      </c>
    </row>
    <row r="1859" ht="15.75" customHeight="1" s="120">
      <c r="A1859" s="2" t="inlineStr">
        <is>
          <t>ENERGY</t>
        </is>
      </c>
      <c r="B1859" s="2" t="inlineStr">
        <is>
          <t>COL</t>
        </is>
      </c>
      <c r="C1859" s="2" t="n">
        <v>2035</v>
      </c>
      <c r="D1859" s="2" t="inlineStr">
        <is>
          <t>United States</t>
        </is>
      </c>
      <c r="E1859" s="2" t="inlineStr">
        <is>
          <t>USA</t>
        </is>
      </c>
      <c r="F1859" s="2" t="inlineStr">
        <is>
          <t>Open Flare</t>
        </is>
      </c>
      <c r="G1859" s="2" t="n">
        <v>26</v>
      </c>
      <c r="H1859" s="2" t="n">
        <v>0.0007689435151406</v>
      </c>
      <c r="I1859" s="2" t="n">
        <v>0.0008612167369574721</v>
      </c>
      <c r="J1859" s="40" t="inlineStr">
        <is>
          <t>coal mining - methane destruction</t>
        </is>
      </c>
    </row>
    <row r="1860" ht="15.75" customHeight="1" s="120">
      <c r="A1860" s="2" t="inlineStr">
        <is>
          <t>ENERGY</t>
        </is>
      </c>
      <c r="B1860" s="2" t="inlineStr">
        <is>
          <t>COL</t>
        </is>
      </c>
      <c r="C1860" s="2" t="n">
        <v>2035</v>
      </c>
      <c r="D1860" s="2" t="inlineStr">
        <is>
          <t>United States</t>
        </is>
      </c>
      <c r="E1860" s="2" t="inlineStr">
        <is>
          <t>USA</t>
        </is>
      </c>
      <c r="F1860" s="2" t="inlineStr">
        <is>
          <t>Open Flare</t>
        </is>
      </c>
      <c r="G1860" s="2" t="n">
        <v>27</v>
      </c>
      <c r="H1860" s="2" t="n">
        <v>0.0014709095121361</v>
      </c>
      <c r="I1860" s="2" t="n">
        <v>0.001647418653592432</v>
      </c>
      <c r="J1860" s="40" t="inlineStr">
        <is>
          <t>coal mining - methane destruction</t>
        </is>
      </c>
    </row>
    <row r="1861" ht="15.75" customHeight="1" s="120">
      <c r="A1861" s="2" t="inlineStr">
        <is>
          <t>ENERGY</t>
        </is>
      </c>
      <c r="B1861" s="2" t="inlineStr">
        <is>
          <t>COL</t>
        </is>
      </c>
      <c r="C1861" s="2" t="n">
        <v>2035</v>
      </c>
      <c r="D1861" s="2" t="inlineStr">
        <is>
          <t>United States</t>
        </is>
      </c>
      <c r="E1861" s="2" t="inlineStr">
        <is>
          <t>USA</t>
        </is>
      </c>
      <c r="F1861" s="2" t="inlineStr">
        <is>
          <t>Degasification for power generation</t>
        </is>
      </c>
      <c r="G1861" s="2" t="n">
        <v>27</v>
      </c>
      <c r="H1861" s="2" t="n">
        <v>0.0585149768739939</v>
      </c>
      <c r="I1861" s="2" t="n">
        <v>0.06553677409887318</v>
      </c>
      <c r="J1861" s="40" t="inlineStr">
        <is>
          <t>coal mining - methane capture</t>
        </is>
      </c>
    </row>
    <row r="1862" ht="15.75" customHeight="1" s="120">
      <c r="A1862" s="2" t="inlineStr">
        <is>
          <t>ENERGY</t>
        </is>
      </c>
      <c r="B1862" s="2" t="inlineStr">
        <is>
          <t>COL</t>
        </is>
      </c>
      <c r="C1862" s="2" t="n">
        <v>2035</v>
      </c>
      <c r="D1862" s="2" t="inlineStr">
        <is>
          <t>United States</t>
        </is>
      </c>
      <c r="E1862" s="2" t="inlineStr">
        <is>
          <t>USA</t>
        </is>
      </c>
      <c r="F1862" s="2" t="inlineStr">
        <is>
          <t>Open Flare</t>
        </is>
      </c>
      <c r="G1862" s="2" t="n">
        <v>28</v>
      </c>
      <c r="H1862" s="2" t="n">
        <v>0.0007094045868143</v>
      </c>
      <c r="I1862" s="2" t="n">
        <v>0.0007945331372320161</v>
      </c>
      <c r="J1862" s="40" t="inlineStr">
        <is>
          <t>coal mining - methane destruction</t>
        </is>
      </c>
    </row>
    <row r="1863" ht="15.75" customHeight="1" s="120">
      <c r="A1863" s="2" t="inlineStr">
        <is>
          <t>ENERGY</t>
        </is>
      </c>
      <c r="B1863" s="2" t="inlineStr">
        <is>
          <t>COL</t>
        </is>
      </c>
      <c r="C1863" s="2" t="n">
        <v>2035</v>
      </c>
      <c r="D1863" s="2" t="inlineStr">
        <is>
          <t>United States</t>
        </is>
      </c>
      <c r="E1863" s="2" t="inlineStr">
        <is>
          <t>USA</t>
        </is>
      </c>
      <c r="F1863" s="2" t="inlineStr">
        <is>
          <t>On-site use in mine bioler</t>
        </is>
      </c>
      <c r="G1863" s="2" t="n">
        <v>28</v>
      </c>
      <c r="H1863" s="2" t="n">
        <v>0.0007689435151406</v>
      </c>
      <c r="I1863" s="2" t="n">
        <v>0.0008612167369574721</v>
      </c>
      <c r="J1863" s="40" t="inlineStr">
        <is>
          <t>coal mining - methane capture</t>
        </is>
      </c>
    </row>
    <row r="1864" ht="15.75" customHeight="1" s="120">
      <c r="A1864" s="2" t="inlineStr">
        <is>
          <t>ENERGY</t>
        </is>
      </c>
      <c r="B1864" s="2" t="inlineStr">
        <is>
          <t>COL</t>
        </is>
      </c>
      <c r="C1864" s="2" t="n">
        <v>2035</v>
      </c>
      <c r="D1864" s="2" t="inlineStr">
        <is>
          <t>United States</t>
        </is>
      </c>
      <c r="E1864" s="2" t="inlineStr">
        <is>
          <t>USA</t>
        </is>
      </c>
      <c r="F1864" s="2" t="inlineStr">
        <is>
          <t>Open Flare</t>
        </is>
      </c>
      <c r="G1864" s="2" t="n">
        <v>29</v>
      </c>
      <c r="H1864" s="2" t="n">
        <v>0.0006870916695334</v>
      </c>
      <c r="I1864" s="2" t="n">
        <v>0.0007695426698774081</v>
      </c>
      <c r="J1864" s="40" t="inlineStr">
        <is>
          <t>coal mining - methane destruction</t>
        </is>
      </c>
    </row>
    <row r="1865" ht="15.75" customHeight="1" s="120">
      <c r="A1865" s="2" t="inlineStr">
        <is>
          <t>ENERGY</t>
        </is>
      </c>
      <c r="B1865" s="2" t="inlineStr">
        <is>
          <t>COL</t>
        </is>
      </c>
      <c r="C1865" s="2" t="n">
        <v>2035</v>
      </c>
      <c r="D1865" s="2" t="inlineStr">
        <is>
          <t>United States</t>
        </is>
      </c>
      <c r="E1865" s="2" t="inlineStr">
        <is>
          <t>USA</t>
        </is>
      </c>
      <c r="F1865" s="2" t="inlineStr">
        <is>
          <t>Degasification for power generation</t>
        </is>
      </c>
      <c r="G1865" s="2" t="n">
        <v>29</v>
      </c>
      <c r="H1865" s="2" t="n">
        <v>0.0138409826904535</v>
      </c>
      <c r="I1865" s="2" t="n">
        <v>0.01550190061330792</v>
      </c>
      <c r="J1865" s="40" t="inlineStr">
        <is>
          <t>coal mining - methane capture</t>
        </is>
      </c>
    </row>
    <row r="1866" ht="15.75" customHeight="1" s="120">
      <c r="A1866" s="2" t="inlineStr">
        <is>
          <t>ENERGY</t>
        </is>
      </c>
      <c r="B1866" s="2" t="inlineStr">
        <is>
          <t>COL</t>
        </is>
      </c>
      <c r="C1866" s="2" t="n">
        <v>2035</v>
      </c>
      <c r="D1866" s="2" t="inlineStr">
        <is>
          <t>United States</t>
        </is>
      </c>
      <c r="E1866" s="2" t="inlineStr">
        <is>
          <t>USA</t>
        </is>
      </c>
      <c r="F1866" s="2" t="inlineStr">
        <is>
          <t>Degasification for power generation</t>
        </is>
      </c>
      <c r="G1866" s="2" t="n">
        <v>30</v>
      </c>
      <c r="H1866" s="2" t="n">
        <v>0.0134257413446903</v>
      </c>
      <c r="I1866" s="2" t="n">
        <v>0.01503683030605314</v>
      </c>
      <c r="J1866" s="40" t="inlineStr">
        <is>
          <t>coal mining - methane capture</t>
        </is>
      </c>
    </row>
    <row r="1867" ht="15.75" customHeight="1" s="120">
      <c r="A1867" s="2" t="inlineStr">
        <is>
          <t>ENERGY</t>
        </is>
      </c>
      <c r="B1867" s="2" t="inlineStr">
        <is>
          <t>COL</t>
        </is>
      </c>
      <c r="C1867" s="2" t="n">
        <v>2035</v>
      </c>
      <c r="D1867" s="2" t="inlineStr">
        <is>
          <t>United States</t>
        </is>
      </c>
      <c r="E1867" s="2" t="inlineStr">
        <is>
          <t>USA</t>
        </is>
      </c>
      <c r="F1867" s="2" t="inlineStr">
        <is>
          <t>Open Flare</t>
        </is>
      </c>
      <c r="G1867" s="2" t="n">
        <v>30</v>
      </c>
      <c r="H1867" s="2" t="n">
        <v>0.0019601564272307</v>
      </c>
      <c r="I1867" s="2" t="n">
        <v>0.002195375198498384</v>
      </c>
      <c r="J1867" s="40" t="inlineStr">
        <is>
          <t>coal mining - methane destruction</t>
        </is>
      </c>
    </row>
    <row r="1868" ht="15.75" customHeight="1" s="120">
      <c r="A1868" s="2" t="inlineStr">
        <is>
          <t>ENERGY</t>
        </is>
      </c>
      <c r="B1868" s="2" t="inlineStr">
        <is>
          <t>COL</t>
        </is>
      </c>
      <c r="C1868" s="2" t="n">
        <v>2035</v>
      </c>
      <c r="D1868" s="2" t="inlineStr">
        <is>
          <t>United States</t>
        </is>
      </c>
      <c r="E1868" s="2" t="inlineStr">
        <is>
          <t>USA</t>
        </is>
      </c>
      <c r="F1868" s="2" t="inlineStr">
        <is>
          <t>On-site use in mine bioler</t>
        </is>
      </c>
      <c r="G1868" s="2" t="n">
        <v>30</v>
      </c>
      <c r="H1868" s="2" t="n">
        <v>0.0007458744803444</v>
      </c>
      <c r="I1868" s="2" t="n">
        <v>0.0008353794179857281</v>
      </c>
      <c r="J1868" s="40" t="inlineStr">
        <is>
          <t>coal mining - methane capture</t>
        </is>
      </c>
    </row>
    <row r="1869" ht="15.75" customHeight="1" s="120">
      <c r="A1869" s="2" t="inlineStr">
        <is>
          <t>ENERGY</t>
        </is>
      </c>
      <c r="B1869" s="2" t="inlineStr">
        <is>
          <t>COL</t>
        </is>
      </c>
      <c r="C1869" s="2" t="n">
        <v>2035</v>
      </c>
      <c r="D1869" s="2" t="inlineStr">
        <is>
          <t>United States</t>
        </is>
      </c>
      <c r="E1869" s="2" t="inlineStr">
        <is>
          <t>USA</t>
        </is>
      </c>
      <c r="F1869" s="2" t="inlineStr">
        <is>
          <t>Degasification for power generation</t>
        </is>
      </c>
      <c r="G1869" s="2" t="n">
        <v>31</v>
      </c>
      <c r="H1869" s="2" t="n">
        <v>0.0130506306886673</v>
      </c>
      <c r="I1869" s="2" t="n">
        <v>0.01461670637130738</v>
      </c>
      <c r="J1869" s="40" t="inlineStr">
        <is>
          <t>coal mining - methane capture</t>
        </is>
      </c>
    </row>
    <row r="1870" ht="15.75" customHeight="1" s="120">
      <c r="A1870" s="2" t="inlineStr">
        <is>
          <t>ENERGY</t>
        </is>
      </c>
      <c r="B1870" s="2" t="inlineStr">
        <is>
          <t>COL</t>
        </is>
      </c>
      <c r="C1870" s="2" t="n">
        <v>2035</v>
      </c>
      <c r="D1870" s="2" t="inlineStr">
        <is>
          <t>United States</t>
        </is>
      </c>
      <c r="E1870" s="2" t="inlineStr">
        <is>
          <t>USA</t>
        </is>
      </c>
      <c r="F1870" s="2" t="inlineStr">
        <is>
          <t>Open Flare</t>
        </is>
      </c>
      <c r="G1870" s="2" t="n">
        <v>31</v>
      </c>
      <c r="H1870" s="2" t="n">
        <v>0.0006337547092699</v>
      </c>
      <c r="I1870" s="2" t="n">
        <v>0.0007098052743822881</v>
      </c>
      <c r="J1870" s="40" t="inlineStr">
        <is>
          <t>coal mining - methane destruction</t>
        </is>
      </c>
    </row>
    <row r="1871" ht="15.75" customHeight="1" s="120">
      <c r="A1871" s="2" t="inlineStr">
        <is>
          <t>ENERGY</t>
        </is>
      </c>
      <c r="B1871" s="2" t="inlineStr">
        <is>
          <t>COL</t>
        </is>
      </c>
      <c r="C1871" s="2" t="n">
        <v>2035</v>
      </c>
      <c r="D1871" s="2" t="inlineStr">
        <is>
          <t>United States</t>
        </is>
      </c>
      <c r="E1871" s="2" t="inlineStr">
        <is>
          <t>USA</t>
        </is>
      </c>
      <c r="F1871" s="2" t="inlineStr">
        <is>
          <t>Degasification for power generation</t>
        </is>
      </c>
      <c r="G1871" s="2" t="n">
        <v>32</v>
      </c>
      <c r="H1871" s="2" t="n">
        <v>0.0127692827954888</v>
      </c>
      <c r="I1871" s="2" t="n">
        <v>0.01430159673094746</v>
      </c>
      <c r="J1871" s="40" t="inlineStr">
        <is>
          <t>coal mining - methane capture</t>
        </is>
      </c>
    </row>
    <row r="1872" ht="15.75" customHeight="1" s="120">
      <c r="A1872" s="2" t="inlineStr">
        <is>
          <t>ENERGY</t>
        </is>
      </c>
      <c r="B1872" s="2" t="inlineStr">
        <is>
          <t>COL</t>
        </is>
      </c>
      <c r="C1872" s="2" t="n">
        <v>2035</v>
      </c>
      <c r="D1872" s="2" t="inlineStr">
        <is>
          <t>United States</t>
        </is>
      </c>
      <c r="E1872" s="2" t="inlineStr">
        <is>
          <t>USA</t>
        </is>
      </c>
      <c r="F1872" s="2" t="inlineStr">
        <is>
          <t>On-site use in mine bioler</t>
        </is>
      </c>
      <c r="G1872" s="2" t="n">
        <v>32</v>
      </c>
      <c r="H1872" s="2" t="n">
        <v>0.0007250350317917999</v>
      </c>
      <c r="I1872" s="2" t="n">
        <v>0.000812039235606816</v>
      </c>
      <c r="J1872" s="40" t="inlineStr">
        <is>
          <t>coal mining - methane capture</t>
        </is>
      </c>
    </row>
    <row r="1873" ht="15.75" customHeight="1" s="120">
      <c r="A1873" s="2" t="inlineStr">
        <is>
          <t>ENERGY</t>
        </is>
      </c>
      <c r="B1873" s="2" t="inlineStr">
        <is>
          <t>COL</t>
        </is>
      </c>
      <c r="C1873" s="2" t="n">
        <v>2035</v>
      </c>
      <c r="D1873" s="2" t="inlineStr">
        <is>
          <t>United States</t>
        </is>
      </c>
      <c r="E1873" s="2" t="inlineStr">
        <is>
          <t>USA</t>
        </is>
      </c>
      <c r="F1873" s="2" t="inlineStr">
        <is>
          <t>Open Flare</t>
        </is>
      </c>
      <c r="G1873" s="2" t="n">
        <v>32</v>
      </c>
      <c r="H1873" s="2" t="n">
        <v>0.0006195799214765</v>
      </c>
      <c r="I1873" s="2" t="n">
        <v>0.0006939295120536801</v>
      </c>
      <c r="J1873" s="40" t="inlineStr">
        <is>
          <t>coal mining - methane destruction</t>
        </is>
      </c>
    </row>
    <row r="1874" ht="15.75" customHeight="1" s="120">
      <c r="A1874" s="2" t="inlineStr">
        <is>
          <t>ENERGY</t>
        </is>
      </c>
      <c r="B1874" s="2" t="inlineStr">
        <is>
          <t>COL</t>
        </is>
      </c>
      <c r="C1874" s="2" t="n">
        <v>2035</v>
      </c>
      <c r="D1874" s="2" t="inlineStr">
        <is>
          <t>United States</t>
        </is>
      </c>
      <c r="E1874" s="2" t="inlineStr">
        <is>
          <t>USA</t>
        </is>
      </c>
      <c r="F1874" s="2" t="inlineStr">
        <is>
          <t>On-site use in mine bioler</t>
        </is>
      </c>
      <c r="G1874" s="2" t="n">
        <v>33</v>
      </c>
      <c r="H1874" s="2" t="n">
        <v>0.0007094045868143</v>
      </c>
      <c r="I1874" s="2" t="n">
        <v>0.0007945331372320161</v>
      </c>
      <c r="J1874" s="40" t="inlineStr">
        <is>
          <t>coal mining - methane capture</t>
        </is>
      </c>
    </row>
    <row r="1875" ht="15.75" customHeight="1" s="120">
      <c r="A1875" s="2" t="inlineStr">
        <is>
          <t>ENERGY</t>
        </is>
      </c>
      <c r="B1875" s="2" t="inlineStr">
        <is>
          <t>COL</t>
        </is>
      </c>
      <c r="C1875" s="2" t="n">
        <v>2035</v>
      </c>
      <c r="D1875" s="2" t="inlineStr">
        <is>
          <t>United States</t>
        </is>
      </c>
      <c r="E1875" s="2" t="inlineStr">
        <is>
          <t>USA</t>
        </is>
      </c>
      <c r="F1875" s="2" t="inlineStr">
        <is>
          <t>Degasification for power generation</t>
        </is>
      </c>
      <c r="G1875" s="2" t="n">
        <v>33</v>
      </c>
      <c r="H1875" s="2" t="n">
        <v>0.0123676499351859</v>
      </c>
      <c r="I1875" s="2" t="n">
        <v>0.01385176792740821</v>
      </c>
      <c r="J1875" s="40" t="inlineStr">
        <is>
          <t>coal mining - methane capture</t>
        </is>
      </c>
    </row>
    <row r="1876" ht="15.75" customHeight="1" s="120">
      <c r="A1876" s="2" t="inlineStr">
        <is>
          <t>ENERGY</t>
        </is>
      </c>
      <c r="B1876" s="2" t="inlineStr">
        <is>
          <t>COL</t>
        </is>
      </c>
      <c r="C1876" s="2" t="n">
        <v>2035</v>
      </c>
      <c r="D1876" s="2" t="inlineStr">
        <is>
          <t>United States</t>
        </is>
      </c>
      <c r="E1876" s="2" t="inlineStr">
        <is>
          <t>USA</t>
        </is>
      </c>
      <c r="F1876" s="2" t="inlineStr">
        <is>
          <t>On-site use in mine bioler</t>
        </is>
      </c>
      <c r="G1876" s="2" t="n">
        <v>35</v>
      </c>
      <c r="H1876" s="2" t="n">
        <v>0.0006870916695334</v>
      </c>
      <c r="I1876" s="2" t="n">
        <v>0.0007695426698774081</v>
      </c>
      <c r="J1876" s="40" t="inlineStr">
        <is>
          <t>coal mining - methane capture</t>
        </is>
      </c>
    </row>
    <row r="1877" ht="15.75" customHeight="1" s="120">
      <c r="A1877" s="2" t="inlineStr">
        <is>
          <t>ENERGY</t>
        </is>
      </c>
      <c r="B1877" s="2" t="inlineStr">
        <is>
          <t>COL</t>
        </is>
      </c>
      <c r="C1877" s="2" t="n">
        <v>2035</v>
      </c>
      <c r="D1877" s="2" t="inlineStr">
        <is>
          <t>United States</t>
        </is>
      </c>
      <c r="E1877" s="2" t="inlineStr">
        <is>
          <t>USA</t>
        </is>
      </c>
      <c r="F1877" s="2" t="inlineStr">
        <is>
          <t>Degasification for power generation</t>
        </is>
      </c>
      <c r="G1877" s="2" t="n">
        <v>35</v>
      </c>
      <c r="H1877" s="2" t="n">
        <v>0.0119006931781769</v>
      </c>
      <c r="I1877" s="2" t="n">
        <v>0.01332877635955813</v>
      </c>
      <c r="J1877" s="40" t="inlineStr">
        <is>
          <t>coal mining - methane capture</t>
        </is>
      </c>
    </row>
    <row r="1878" ht="15.75" customHeight="1" s="120">
      <c r="A1878" s="2" t="inlineStr">
        <is>
          <t>ENERGY</t>
        </is>
      </c>
      <c r="B1878" s="2" t="inlineStr">
        <is>
          <t>COL</t>
        </is>
      </c>
      <c r="C1878" s="2" t="n">
        <v>2035</v>
      </c>
      <c r="D1878" s="2" t="inlineStr">
        <is>
          <t>United States</t>
        </is>
      </c>
      <c r="E1878" s="2" t="inlineStr">
        <is>
          <t>USA</t>
        </is>
      </c>
      <c r="F1878" s="2" t="inlineStr">
        <is>
          <t>Degasification for power generation</t>
        </is>
      </c>
      <c r="G1878" s="2" t="n">
        <v>36</v>
      </c>
      <c r="H1878" s="2" t="n">
        <v>0.0233821226283908</v>
      </c>
      <c r="I1878" s="2" t="n">
        <v>0.0261879773437977</v>
      </c>
      <c r="J1878" s="40" t="inlineStr">
        <is>
          <t>coal mining - methane capture</t>
        </is>
      </c>
    </row>
    <row r="1879" ht="15.75" customHeight="1" s="120">
      <c r="A1879" s="2" t="inlineStr">
        <is>
          <t>ENERGY</t>
        </is>
      </c>
      <c r="B1879" s="2" t="inlineStr">
        <is>
          <t>COL</t>
        </is>
      </c>
      <c r="C1879" s="2" t="n">
        <v>2035</v>
      </c>
      <c r="D1879" s="2" t="inlineStr">
        <is>
          <t>United States</t>
        </is>
      </c>
      <c r="E1879" s="2" t="inlineStr">
        <is>
          <t>USA</t>
        </is>
      </c>
      <c r="F1879" s="2" t="inlineStr">
        <is>
          <t>Open Flare</t>
        </is>
      </c>
      <c r="G1879" s="2" t="n">
        <v>36</v>
      </c>
      <c r="H1879" s="2" t="n">
        <v>0.0005398420034908</v>
      </c>
      <c r="I1879" s="2" t="n">
        <v>0.0006046230439096961</v>
      </c>
      <c r="J1879" s="40" t="inlineStr">
        <is>
          <t>coal mining - methane destruction</t>
        </is>
      </c>
    </row>
    <row r="1880" ht="15.75" customHeight="1" s="120">
      <c r="A1880" s="2" t="inlineStr">
        <is>
          <t>ENERGY</t>
        </is>
      </c>
      <c r="B1880" s="2" t="inlineStr">
        <is>
          <t>COL</t>
        </is>
      </c>
      <c r="C1880" s="2" t="n">
        <v>2035</v>
      </c>
      <c r="D1880" s="2" t="inlineStr">
        <is>
          <t>United States</t>
        </is>
      </c>
      <c r="E1880" s="2" t="inlineStr">
        <is>
          <t>USA</t>
        </is>
      </c>
      <c r="F1880" s="2" t="inlineStr">
        <is>
          <t>Degasification for power generation</t>
        </is>
      </c>
      <c r="G1880" s="2" t="n">
        <v>37</v>
      </c>
      <c r="H1880" s="2" t="n">
        <v>0.0114075848832726</v>
      </c>
      <c r="I1880" s="2" t="n">
        <v>0.01277649506926531</v>
      </c>
      <c r="J1880" s="40" t="inlineStr">
        <is>
          <t>coal mining - methane capture</t>
        </is>
      </c>
    </row>
    <row r="1881" ht="15.75" customHeight="1" s="120">
      <c r="A1881" s="2" t="inlineStr">
        <is>
          <t>ENERGY</t>
        </is>
      </c>
      <c r="B1881" s="2" t="inlineStr">
        <is>
          <t>COL</t>
        </is>
      </c>
      <c r="C1881" s="2" t="n">
        <v>2035</v>
      </c>
      <c r="D1881" s="2" t="inlineStr">
        <is>
          <t>United States</t>
        </is>
      </c>
      <c r="E1881" s="2" t="inlineStr">
        <is>
          <t>USA</t>
        </is>
      </c>
      <c r="F1881" s="2" t="inlineStr">
        <is>
          <t>Open Flare</t>
        </is>
      </c>
      <c r="G1881" s="2" t="n">
        <v>37</v>
      </c>
      <c r="H1881" s="2" t="n">
        <v>0.0005334168090485</v>
      </c>
      <c r="I1881" s="2" t="n">
        <v>0.00059742682613432</v>
      </c>
      <c r="J1881" s="40" t="inlineStr">
        <is>
          <t>coal mining - methane destruction</t>
        </is>
      </c>
    </row>
    <row r="1882" ht="15.75" customHeight="1" s="120">
      <c r="A1882" s="2" t="inlineStr">
        <is>
          <t>ENERGY</t>
        </is>
      </c>
      <c r="B1882" s="2" t="inlineStr">
        <is>
          <t>COL</t>
        </is>
      </c>
      <c r="C1882" s="2" t="n">
        <v>2035</v>
      </c>
      <c r="D1882" s="2" t="inlineStr">
        <is>
          <t>United States</t>
        </is>
      </c>
      <c r="E1882" s="2" t="inlineStr">
        <is>
          <t>USA</t>
        </is>
      </c>
      <c r="F1882" s="2" t="inlineStr">
        <is>
          <t>On-site use in coal drying</t>
        </is>
      </c>
      <c r="G1882" s="2" t="n">
        <v>38</v>
      </c>
      <c r="H1882" s="2" t="n">
        <v>0.0019601564272307</v>
      </c>
      <c r="I1882" s="2" t="n">
        <v>0.002195375198498384</v>
      </c>
      <c r="J1882" s="40" t="inlineStr">
        <is>
          <t>coal mining - methane capture</t>
        </is>
      </c>
    </row>
    <row r="1883" ht="15.75" customHeight="1" s="120">
      <c r="A1883" s="2" t="inlineStr">
        <is>
          <t>ENERGY</t>
        </is>
      </c>
      <c r="B1883" s="2" t="inlineStr">
        <is>
          <t>COL</t>
        </is>
      </c>
      <c r="C1883" s="2" t="n">
        <v>2035</v>
      </c>
      <c r="D1883" s="2" t="inlineStr">
        <is>
          <t>United States</t>
        </is>
      </c>
      <c r="E1883" s="2" t="inlineStr">
        <is>
          <t>USA</t>
        </is>
      </c>
      <c r="F1883" s="2" t="inlineStr">
        <is>
          <t>Degasification for power generation</t>
        </is>
      </c>
      <c r="G1883" s="2" t="n">
        <v>38</v>
      </c>
      <c r="H1883" s="2" t="n">
        <v>0.0111524388194084</v>
      </c>
      <c r="I1883" s="2" t="n">
        <v>0.01249073147773741</v>
      </c>
      <c r="J1883" s="40" t="inlineStr">
        <is>
          <t>coal mining - methane capture</t>
        </is>
      </c>
    </row>
    <row r="1884" ht="15.75" customHeight="1" s="120">
      <c r="A1884" s="2" t="inlineStr">
        <is>
          <t>ENERGY</t>
        </is>
      </c>
      <c r="B1884" s="2" t="inlineStr">
        <is>
          <t>COL</t>
        </is>
      </c>
      <c r="C1884" s="2" t="n">
        <v>2035</v>
      </c>
      <c r="D1884" s="2" t="inlineStr">
        <is>
          <t>United States</t>
        </is>
      </c>
      <c r="E1884" s="2" t="inlineStr">
        <is>
          <t>USA</t>
        </is>
      </c>
      <c r="F1884" s="2" t="inlineStr">
        <is>
          <t>On-site use in mine bioler</t>
        </is>
      </c>
      <c r="G1884" s="2" t="n">
        <v>38</v>
      </c>
      <c r="H1884" s="2" t="n">
        <v>0.0019601564272307</v>
      </c>
      <c r="I1884" s="2" t="n">
        <v>0.002195375198498384</v>
      </c>
      <c r="J1884" s="40" t="inlineStr">
        <is>
          <t>coal mining - methane capture</t>
        </is>
      </c>
    </row>
    <row r="1885" ht="15.75" customHeight="1" s="120">
      <c r="A1885" s="2" t="inlineStr">
        <is>
          <t>ENERGY</t>
        </is>
      </c>
      <c r="B1885" s="2" t="inlineStr">
        <is>
          <t>COL</t>
        </is>
      </c>
      <c r="C1885" s="2" t="n">
        <v>2035</v>
      </c>
      <c r="D1885" s="2" t="inlineStr">
        <is>
          <t>United States</t>
        </is>
      </c>
      <c r="E1885" s="2" t="inlineStr">
        <is>
          <t>USA</t>
        </is>
      </c>
      <c r="F1885" s="2" t="inlineStr">
        <is>
          <t>Open Flare</t>
        </is>
      </c>
      <c r="G1885" s="2" t="n">
        <v>39</v>
      </c>
      <c r="H1885" s="2" t="n">
        <v>0.0005013369373046</v>
      </c>
      <c r="I1885" s="2" t="n">
        <v>0.0005614973697811521</v>
      </c>
      <c r="J1885" s="40" t="inlineStr">
        <is>
          <t>coal mining - methane destruction</t>
        </is>
      </c>
    </row>
    <row r="1886" ht="15.75" customHeight="1" s="120">
      <c r="A1886" s="2" t="inlineStr">
        <is>
          <t>ENERGY</t>
        </is>
      </c>
      <c r="B1886" s="2" t="inlineStr">
        <is>
          <t>COL</t>
        </is>
      </c>
      <c r="C1886" s="2" t="n">
        <v>2035</v>
      </c>
      <c r="D1886" s="2" t="inlineStr">
        <is>
          <t>United States</t>
        </is>
      </c>
      <c r="E1886" s="2" t="inlineStr">
        <is>
          <t>USA</t>
        </is>
      </c>
      <c r="F1886" s="2" t="inlineStr">
        <is>
          <t>On-site use in mine bioler</t>
        </is>
      </c>
      <c r="G1886" s="2" t="n">
        <v>39</v>
      </c>
      <c r="H1886" s="2" t="n">
        <v>0.0006337547092699</v>
      </c>
      <c r="I1886" s="2" t="n">
        <v>0.0007098052743822881</v>
      </c>
      <c r="J1886" s="40" t="inlineStr">
        <is>
          <t>coal mining - methane capture</t>
        </is>
      </c>
    </row>
    <row r="1887" ht="15.75" customHeight="1" s="120">
      <c r="A1887" s="2" t="inlineStr">
        <is>
          <t>ENERGY</t>
        </is>
      </c>
      <c r="B1887" s="2" t="inlineStr">
        <is>
          <t>COL</t>
        </is>
      </c>
      <c r="C1887" s="2" t="n">
        <v>2035</v>
      </c>
      <c r="D1887" s="2" t="inlineStr">
        <is>
          <t>United States</t>
        </is>
      </c>
      <c r="E1887" s="2" t="inlineStr">
        <is>
          <t>USA</t>
        </is>
      </c>
      <c r="F1887" s="2" t="inlineStr">
        <is>
          <t>On-site use in coal drying</t>
        </is>
      </c>
      <c r="G1887" s="2" t="n">
        <v>39</v>
      </c>
      <c r="H1887" s="2" t="n">
        <v>0.0006337547092699</v>
      </c>
      <c r="I1887" s="2" t="n">
        <v>0.0007098052743822881</v>
      </c>
      <c r="J1887" s="40" t="inlineStr">
        <is>
          <t>coal mining - methane capture</t>
        </is>
      </c>
    </row>
    <row r="1888" ht="15.75" customHeight="1" s="120">
      <c r="A1888" s="2" t="inlineStr">
        <is>
          <t>ENERGY</t>
        </is>
      </c>
      <c r="B1888" s="2" t="inlineStr">
        <is>
          <t>COL</t>
        </is>
      </c>
      <c r="C1888" s="2" t="n">
        <v>2035</v>
      </c>
      <c r="D1888" s="2" t="inlineStr">
        <is>
          <t>United States</t>
        </is>
      </c>
      <c r="E1888" s="2" t="inlineStr">
        <is>
          <t>USA</t>
        </is>
      </c>
      <c r="F1888" s="2" t="inlineStr">
        <is>
          <t>On-site use in coal drying</t>
        </is>
      </c>
      <c r="G1888" s="2" t="n">
        <v>40</v>
      </c>
      <c r="H1888" s="2" t="n">
        <v>0.0006195799214765</v>
      </c>
      <c r="I1888" s="2" t="n">
        <v>0.0006939295120536801</v>
      </c>
      <c r="J1888" s="40" t="inlineStr">
        <is>
          <t>coal mining - methane capture</t>
        </is>
      </c>
    </row>
    <row r="1889" ht="15.75" customHeight="1" s="120">
      <c r="A1889" s="2" t="inlineStr">
        <is>
          <t>ENERGY</t>
        </is>
      </c>
      <c r="B1889" s="2" t="inlineStr">
        <is>
          <t>COL</t>
        </is>
      </c>
      <c r="C1889" s="2" t="n">
        <v>2035</v>
      </c>
      <c r="D1889" s="2" t="inlineStr">
        <is>
          <t>United States</t>
        </is>
      </c>
      <c r="E1889" s="2" t="inlineStr">
        <is>
          <t>USA</t>
        </is>
      </c>
      <c r="F1889" s="2" t="inlineStr">
        <is>
          <t>Open Flare</t>
        </is>
      </c>
      <c r="G1889" s="2" t="n">
        <v>40</v>
      </c>
      <c r="H1889" s="2" t="n">
        <v>0.0004923270898871</v>
      </c>
      <c r="I1889" s="2" t="n">
        <v>0.000551406340673552</v>
      </c>
      <c r="J1889" s="40" t="inlineStr">
        <is>
          <t>coal mining - methane destruction</t>
        </is>
      </c>
    </row>
    <row r="1890" ht="15.75" customHeight="1" s="120">
      <c r="A1890" s="2" t="inlineStr">
        <is>
          <t>ENERGY</t>
        </is>
      </c>
      <c r="B1890" s="2" t="inlineStr">
        <is>
          <t>COL</t>
        </is>
      </c>
      <c r="C1890" s="2" t="n">
        <v>2035</v>
      </c>
      <c r="D1890" s="2" t="inlineStr">
        <is>
          <t>United States</t>
        </is>
      </c>
      <c r="E1890" s="2" t="inlineStr">
        <is>
          <t>USA</t>
        </is>
      </c>
      <c r="F1890" s="2" t="inlineStr">
        <is>
          <t>On-site use in mine bioler</t>
        </is>
      </c>
      <c r="G1890" s="2" t="n">
        <v>40</v>
      </c>
      <c r="H1890" s="2" t="n">
        <v>0.0006195799214765</v>
      </c>
      <c r="I1890" s="2" t="n">
        <v>0.0006939295120536801</v>
      </c>
      <c r="J1890" s="40" t="inlineStr">
        <is>
          <t>coal mining - methane capture</t>
        </is>
      </c>
    </row>
    <row r="1891" ht="15.75" customHeight="1" s="120">
      <c r="A1891" s="2" t="inlineStr">
        <is>
          <t>ENERGY</t>
        </is>
      </c>
      <c r="B1891" s="2" t="inlineStr">
        <is>
          <t>COL</t>
        </is>
      </c>
      <c r="C1891" s="2" t="n">
        <v>2035</v>
      </c>
      <c r="D1891" s="2" t="inlineStr">
        <is>
          <t>United States</t>
        </is>
      </c>
      <c r="E1891" s="2" t="inlineStr">
        <is>
          <t>USA</t>
        </is>
      </c>
      <c r="F1891" s="2" t="inlineStr">
        <is>
          <t>Open Flare</t>
        </is>
      </c>
      <c r="G1891" s="2" t="n">
        <v>43</v>
      </c>
      <c r="H1891" s="2" t="n">
        <v>0.0009204609959852</v>
      </c>
      <c r="I1891" s="2" t="n">
        <v>0.001030916315503424</v>
      </c>
      <c r="J1891" s="40" t="inlineStr">
        <is>
          <t>coal mining - methane destruction</t>
        </is>
      </c>
    </row>
    <row r="1892" ht="15.75" customHeight="1" s="120">
      <c r="A1892" s="2" t="inlineStr">
        <is>
          <t>ENERGY</t>
        </is>
      </c>
      <c r="B1892" s="2" t="inlineStr">
        <is>
          <t>COL</t>
        </is>
      </c>
      <c r="C1892" s="2" t="n">
        <v>2035</v>
      </c>
      <c r="D1892" s="2" t="inlineStr">
        <is>
          <t>United States</t>
        </is>
      </c>
      <c r="E1892" s="2" t="inlineStr">
        <is>
          <t>USA</t>
        </is>
      </c>
      <c r="F1892" s="2" t="inlineStr">
        <is>
          <t>Degasification for power generation</t>
        </is>
      </c>
      <c r="G1892" s="2" t="n">
        <v>45</v>
      </c>
      <c r="H1892" s="2" t="n">
        <v>0.0193186579272151</v>
      </c>
      <c r="I1892" s="2" t="n">
        <v>0.02163689687848091</v>
      </c>
      <c r="J1892" s="40" t="inlineStr">
        <is>
          <t>coal mining - methane capture</t>
        </is>
      </c>
    </row>
    <row r="1893" ht="15.75" customHeight="1" s="120">
      <c r="A1893" s="2" t="inlineStr">
        <is>
          <t>ENERGY</t>
        </is>
      </c>
      <c r="B1893" s="2" t="inlineStr">
        <is>
          <t>COL</t>
        </is>
      </c>
      <c r="C1893" s="2" t="n">
        <v>2035</v>
      </c>
      <c r="D1893" s="2" t="inlineStr">
        <is>
          <t>United States</t>
        </is>
      </c>
      <c r="E1893" s="2" t="inlineStr">
        <is>
          <t>USA</t>
        </is>
      </c>
      <c r="F1893" s="2" t="inlineStr">
        <is>
          <t>Open Flare</t>
        </is>
      </c>
      <c r="G1893" s="2" t="n">
        <v>45</v>
      </c>
      <c r="H1893" s="2" t="n">
        <v>0.0004332755634096</v>
      </c>
      <c r="I1893" s="2" t="n">
        <v>0.0004852686310187521</v>
      </c>
      <c r="J1893" s="40" t="inlineStr">
        <is>
          <t>coal mining - methane destruction</t>
        </is>
      </c>
    </row>
    <row r="1894" ht="15.75" customHeight="1" s="120">
      <c r="A1894" s="2" t="inlineStr">
        <is>
          <t>ENERGY</t>
        </is>
      </c>
      <c r="B1894" s="2" t="inlineStr">
        <is>
          <t>COL</t>
        </is>
      </c>
      <c r="C1894" s="2" t="n">
        <v>2035</v>
      </c>
      <c r="D1894" s="2" t="inlineStr">
        <is>
          <t>United States</t>
        </is>
      </c>
      <c r="E1894" s="2" t="inlineStr">
        <is>
          <t>USA</t>
        </is>
      </c>
      <c r="F1894" s="2" t="inlineStr">
        <is>
          <t>On-site use in mine bioler</t>
        </is>
      </c>
      <c r="G1894" s="2" t="n">
        <v>47</v>
      </c>
      <c r="H1894" s="2" t="n">
        <v>0.0005398420034908</v>
      </c>
      <c r="I1894" s="2" t="n">
        <v>0.0006046230439096961</v>
      </c>
      <c r="J1894" s="40" t="inlineStr">
        <is>
          <t>coal mining - methane capture</t>
        </is>
      </c>
    </row>
    <row r="1895" ht="15.75" customHeight="1" s="120">
      <c r="A1895" s="2" t="inlineStr">
        <is>
          <t>ENERGY</t>
        </is>
      </c>
      <c r="B1895" s="2" t="inlineStr">
        <is>
          <t>COL</t>
        </is>
      </c>
      <c r="C1895" s="2" t="n">
        <v>2035</v>
      </c>
      <c r="D1895" s="2" t="inlineStr">
        <is>
          <t>United States</t>
        </is>
      </c>
      <c r="E1895" s="2" t="inlineStr">
        <is>
          <t>USA</t>
        </is>
      </c>
      <c r="F1895" s="2" t="inlineStr">
        <is>
          <t>On-site use in coal drying</t>
        </is>
      </c>
      <c r="G1895" s="2" t="n">
        <v>47</v>
      </c>
      <c r="H1895" s="2" t="n">
        <v>0.0005398420034908</v>
      </c>
      <c r="I1895" s="2" t="n">
        <v>0.0006046230439096961</v>
      </c>
      <c r="J1895" s="40" t="inlineStr">
        <is>
          <t>coal mining - methane capture</t>
        </is>
      </c>
    </row>
    <row r="1896" ht="15.75" customHeight="1" s="120">
      <c r="A1896" s="2" t="inlineStr">
        <is>
          <t>ENERGY</t>
        </is>
      </c>
      <c r="B1896" s="2" t="inlineStr">
        <is>
          <t>COL</t>
        </is>
      </c>
      <c r="C1896" s="2" t="n">
        <v>2035</v>
      </c>
      <c r="D1896" s="2" t="inlineStr">
        <is>
          <t>United States</t>
        </is>
      </c>
      <c r="E1896" s="2" t="inlineStr">
        <is>
          <t>USA</t>
        </is>
      </c>
      <c r="F1896" s="2" t="inlineStr">
        <is>
          <t>On-site use in coal drying</t>
        </is>
      </c>
      <c r="G1896" s="2" t="n">
        <v>48</v>
      </c>
      <c r="H1896" s="2" t="n">
        <v>0.0005334168090485</v>
      </c>
      <c r="I1896" s="2" t="n">
        <v>0.00059742682613432</v>
      </c>
      <c r="J1896" s="40" t="inlineStr">
        <is>
          <t>coal mining - methane capture</t>
        </is>
      </c>
    </row>
    <row r="1897" ht="15.75" customHeight="1" s="120">
      <c r="A1897" s="2" t="inlineStr">
        <is>
          <t>ENERGY</t>
        </is>
      </c>
      <c r="B1897" s="2" t="inlineStr">
        <is>
          <t>COL</t>
        </is>
      </c>
      <c r="C1897" s="2" t="n">
        <v>2035</v>
      </c>
      <c r="D1897" s="2" t="inlineStr">
        <is>
          <t>United States</t>
        </is>
      </c>
      <c r="E1897" s="2" t="inlineStr">
        <is>
          <t>USA</t>
        </is>
      </c>
      <c r="F1897" s="2" t="inlineStr">
        <is>
          <t>On-site use in mine bioler</t>
        </is>
      </c>
      <c r="G1897" s="2" t="n">
        <v>48</v>
      </c>
      <c r="H1897" s="2" t="n">
        <v>0.0005334168090485</v>
      </c>
      <c r="I1897" s="2" t="n">
        <v>0.00059742682613432</v>
      </c>
      <c r="J1897" s="40" t="inlineStr">
        <is>
          <t>coal mining - methane capture</t>
        </is>
      </c>
    </row>
    <row r="1898" ht="15.75" customHeight="1" s="120">
      <c r="A1898" s="2" t="inlineStr">
        <is>
          <t>ENERGY</t>
        </is>
      </c>
      <c r="B1898" s="2" t="inlineStr">
        <is>
          <t>COL</t>
        </is>
      </c>
      <c r="C1898" s="2" t="n">
        <v>2035</v>
      </c>
      <c r="D1898" s="2" t="inlineStr">
        <is>
          <t>United States</t>
        </is>
      </c>
      <c r="E1898" s="2" t="inlineStr">
        <is>
          <t>USA</t>
        </is>
      </c>
      <c r="F1898" s="2" t="inlineStr">
        <is>
          <t>Open Flare</t>
        </is>
      </c>
      <c r="G1898" s="2" t="n">
        <v>48</v>
      </c>
      <c r="H1898" s="2" t="n">
        <v>0.0004105874104425</v>
      </c>
      <c r="I1898" s="2" t="n">
        <v>0.0004598578996956</v>
      </c>
      <c r="J1898" s="40" t="inlineStr">
        <is>
          <t>coal mining - methane destruction</t>
        </is>
      </c>
    </row>
    <row r="1899" ht="15.75" customHeight="1" s="120">
      <c r="A1899" s="2" t="inlineStr">
        <is>
          <t>ENERGY</t>
        </is>
      </c>
      <c r="B1899" s="2" t="inlineStr">
        <is>
          <t>COL</t>
        </is>
      </c>
      <c r="C1899" s="2" t="n">
        <v>2035</v>
      </c>
      <c r="D1899" s="2" t="inlineStr">
        <is>
          <t>United States</t>
        </is>
      </c>
      <c r="E1899" s="2" t="inlineStr">
        <is>
          <t>USA</t>
        </is>
      </c>
      <c r="F1899" s="2" t="inlineStr">
        <is>
          <t>Degasification for power generation</t>
        </is>
      </c>
      <c r="G1899" s="2" t="n">
        <v>49</v>
      </c>
      <c r="H1899" s="2" t="n">
        <v>0.0090240640565753</v>
      </c>
      <c r="I1899" s="2" t="n">
        <v>0.01010695174336434</v>
      </c>
      <c r="J1899" s="40" t="inlineStr">
        <is>
          <t>coal mining - methane capture</t>
        </is>
      </c>
    </row>
    <row r="1900" ht="15.75" customHeight="1" s="120">
      <c r="A1900" s="2" t="inlineStr">
        <is>
          <t>ENERGY</t>
        </is>
      </c>
      <c r="B1900" s="2" t="inlineStr">
        <is>
          <t>COL</t>
        </is>
      </c>
      <c r="C1900" s="2" t="n">
        <v>2035</v>
      </c>
      <c r="D1900" s="2" t="inlineStr">
        <is>
          <t>United States</t>
        </is>
      </c>
      <c r="E1900" s="2" t="inlineStr">
        <is>
          <t>USA</t>
        </is>
      </c>
      <c r="F1900" s="2" t="inlineStr">
        <is>
          <t>Degasification for power generation</t>
        </is>
      </c>
      <c r="G1900" s="2" t="n">
        <v>50</v>
      </c>
      <c r="H1900" s="2" t="n">
        <v>0.008861888200044601</v>
      </c>
      <c r="I1900" s="2" t="n">
        <v>0.009925314784049954</v>
      </c>
      <c r="J1900" s="40" t="inlineStr">
        <is>
          <t>coal mining - methane capture</t>
        </is>
      </c>
    </row>
    <row r="1901" ht="15.75" customHeight="1" s="120">
      <c r="A1901" s="2" t="inlineStr">
        <is>
          <t>ENERGY</t>
        </is>
      </c>
      <c r="B1901" s="2" t="inlineStr">
        <is>
          <t>COL</t>
        </is>
      </c>
      <c r="C1901" s="2" t="n">
        <v>2035</v>
      </c>
      <c r="D1901" s="2" t="inlineStr">
        <is>
          <t>United States</t>
        </is>
      </c>
      <c r="E1901" s="2" t="inlineStr">
        <is>
          <t>USA</t>
        </is>
      </c>
      <c r="F1901" s="2" t="inlineStr">
        <is>
          <t>On-site use in mine bioler</t>
        </is>
      </c>
      <c r="G1901" s="2" t="n">
        <v>51</v>
      </c>
      <c r="H1901" s="2" t="n">
        <v>0.0005013369373046</v>
      </c>
      <c r="I1901" s="2" t="n">
        <v>0.0005614973697811521</v>
      </c>
      <c r="J1901" s="40" t="inlineStr">
        <is>
          <t>coal mining - methane capture</t>
        </is>
      </c>
    </row>
    <row r="1902" ht="15.75" customHeight="1" s="120">
      <c r="A1902" s="2" t="inlineStr">
        <is>
          <t>ENERGY</t>
        </is>
      </c>
      <c r="B1902" s="2" t="inlineStr">
        <is>
          <t>COL</t>
        </is>
      </c>
      <c r="C1902" s="2" t="n">
        <v>2035</v>
      </c>
      <c r="D1902" s="2" t="inlineStr">
        <is>
          <t>United States</t>
        </is>
      </c>
      <c r="E1902" s="2" t="inlineStr">
        <is>
          <t>USA</t>
        </is>
      </c>
      <c r="F1902" s="2" t="inlineStr">
        <is>
          <t>Open Flare</t>
        </is>
      </c>
      <c r="G1902" s="2" t="n">
        <v>51</v>
      </c>
      <c r="H1902" s="2" t="n">
        <v>0.0003827527107205</v>
      </c>
      <c r="I1902" s="2" t="n">
        <v>0.0004286830360069601</v>
      </c>
      <c r="J1902" s="40" t="inlineStr">
        <is>
          <t>coal mining - methane destruction</t>
        </is>
      </c>
    </row>
    <row r="1903" ht="15.75" customHeight="1" s="120">
      <c r="A1903" s="2" t="inlineStr">
        <is>
          <t>ENERGY</t>
        </is>
      </c>
      <c r="B1903" s="2" t="inlineStr">
        <is>
          <t>COL</t>
        </is>
      </c>
      <c r="C1903" s="2" t="n">
        <v>2035</v>
      </c>
      <c r="D1903" s="2" t="inlineStr">
        <is>
          <t>United States</t>
        </is>
      </c>
      <c r="E1903" s="2" t="inlineStr">
        <is>
          <t>USA</t>
        </is>
      </c>
      <c r="F1903" s="2" t="inlineStr">
        <is>
          <t>On-site use in coal drying</t>
        </is>
      </c>
      <c r="G1903" s="2" t="n">
        <v>51</v>
      </c>
      <c r="H1903" s="2" t="n">
        <v>0.0005013369373046</v>
      </c>
      <c r="I1903" s="2" t="n">
        <v>0.0005614973697811521</v>
      </c>
      <c r="J1903" s="40" t="inlineStr">
        <is>
          <t>coal mining - methane capture</t>
        </is>
      </c>
    </row>
    <row r="1904" ht="15.75" customHeight="1" s="120">
      <c r="A1904" s="2" t="inlineStr">
        <is>
          <t>ENERGY</t>
        </is>
      </c>
      <c r="B1904" s="2" t="inlineStr">
        <is>
          <t>COL</t>
        </is>
      </c>
      <c r="C1904" s="2" t="n">
        <v>2035</v>
      </c>
      <c r="D1904" s="2" t="inlineStr">
        <is>
          <t>United States</t>
        </is>
      </c>
      <c r="E1904" s="2" t="inlineStr">
        <is>
          <t>USA</t>
        </is>
      </c>
      <c r="F1904" s="2" t="inlineStr">
        <is>
          <t>On-site use in mine bioler</t>
        </is>
      </c>
      <c r="G1904" s="2" t="n">
        <v>52</v>
      </c>
      <c r="H1904" s="2" t="n">
        <v>0.0004923270898871</v>
      </c>
      <c r="I1904" s="2" t="n">
        <v>0.000551406340673552</v>
      </c>
      <c r="J1904" s="40" t="inlineStr">
        <is>
          <t>coal mining - methane capture</t>
        </is>
      </c>
    </row>
    <row r="1905" ht="15.75" customHeight="1" s="120">
      <c r="A1905" s="2" t="inlineStr">
        <is>
          <t>ENERGY</t>
        </is>
      </c>
      <c r="B1905" s="2" t="inlineStr">
        <is>
          <t>COL</t>
        </is>
      </c>
      <c r="C1905" s="2" t="n">
        <v>2035</v>
      </c>
      <c r="D1905" s="2" t="inlineStr">
        <is>
          <t>United States</t>
        </is>
      </c>
      <c r="E1905" s="2" t="inlineStr">
        <is>
          <t>USA</t>
        </is>
      </c>
      <c r="F1905" s="2" t="inlineStr">
        <is>
          <t>On-site use in coal drying</t>
        </is>
      </c>
      <c r="G1905" s="2" t="n">
        <v>52</v>
      </c>
      <c r="H1905" s="2" t="n">
        <v>0.0004923270898871</v>
      </c>
      <c r="I1905" s="2" t="n">
        <v>0.000551406340673552</v>
      </c>
      <c r="J1905" s="40" t="inlineStr">
        <is>
          <t>coal mining - methane capture</t>
        </is>
      </c>
    </row>
    <row r="1906" ht="15.75" customHeight="1" s="120">
      <c r="A1906" s="2" t="inlineStr">
        <is>
          <t>ENERGY</t>
        </is>
      </c>
      <c r="B1906" s="2" t="inlineStr">
        <is>
          <t>COL</t>
        </is>
      </c>
      <c r="C1906" s="2" t="n">
        <v>2035</v>
      </c>
      <c r="D1906" s="2" t="inlineStr">
        <is>
          <t>United States</t>
        </is>
      </c>
      <c r="E1906" s="2" t="inlineStr">
        <is>
          <t>USA</t>
        </is>
      </c>
      <c r="F1906" s="2" t="inlineStr">
        <is>
          <t>Open Flare</t>
        </is>
      </c>
      <c r="G1906" s="2" t="n">
        <v>53</v>
      </c>
      <c r="H1906" s="2" t="n">
        <v>0.0003664427204058</v>
      </c>
      <c r="I1906" s="2" t="n">
        <v>0.000410415846854496</v>
      </c>
      <c r="J1906" s="40" t="inlineStr">
        <is>
          <t>coal mining - methane destruction</t>
        </is>
      </c>
    </row>
    <row r="1907" ht="15.75" customHeight="1" s="120">
      <c r="A1907" s="2" t="inlineStr">
        <is>
          <t>ENERGY</t>
        </is>
      </c>
      <c r="B1907" s="2" t="inlineStr">
        <is>
          <t>COL</t>
        </is>
      </c>
      <c r="C1907" s="2" t="n">
        <v>2035</v>
      </c>
      <c r="D1907" s="2" t="inlineStr">
        <is>
          <t>United States</t>
        </is>
      </c>
      <c r="E1907" s="2" t="inlineStr">
        <is>
          <t>USA</t>
        </is>
      </c>
      <c r="F1907" s="2" t="inlineStr">
        <is>
          <t>Degasification for power generation</t>
        </is>
      </c>
      <c r="G1907" s="2" t="n">
        <v>54</v>
      </c>
      <c r="H1907" s="2" t="n">
        <v>0.0165682975202799</v>
      </c>
      <c r="I1907" s="2" t="n">
        <v>0.01855649322271349</v>
      </c>
      <c r="J1907" s="40" t="inlineStr">
        <is>
          <t>coal mining - methane capture</t>
        </is>
      </c>
    </row>
    <row r="1908" ht="15.75" customHeight="1" s="120">
      <c r="A1908" s="2" t="inlineStr">
        <is>
          <t>ENERGY</t>
        </is>
      </c>
      <c r="B1908" s="2" t="inlineStr">
        <is>
          <t>COL</t>
        </is>
      </c>
      <c r="C1908" s="2" t="n">
        <v>2035</v>
      </c>
      <c r="D1908" s="2" t="inlineStr">
        <is>
          <t>United States</t>
        </is>
      </c>
      <c r="E1908" s="2" t="inlineStr">
        <is>
          <t>USA</t>
        </is>
      </c>
      <c r="F1908" s="2" t="inlineStr">
        <is>
          <t>Open Flare</t>
        </is>
      </c>
      <c r="G1908" s="2" t="n">
        <v>55</v>
      </c>
      <c r="H1908" s="2" t="n">
        <v>0.0007108082645573</v>
      </c>
      <c r="I1908" s="2" t="n">
        <v>0.000796105256304176</v>
      </c>
      <c r="J1908" s="40" t="inlineStr">
        <is>
          <t>coal mining - methane destruction</t>
        </is>
      </c>
    </row>
    <row r="1909" ht="15.75" customHeight="1" s="120">
      <c r="A1909" s="2" t="inlineStr">
        <is>
          <t>ENERGY</t>
        </is>
      </c>
      <c r="B1909" s="2" t="inlineStr">
        <is>
          <t>COL</t>
        </is>
      </c>
      <c r="C1909" s="2" t="n">
        <v>2035</v>
      </c>
      <c r="D1909" s="2" t="inlineStr">
        <is>
          <t>United States</t>
        </is>
      </c>
      <c r="E1909" s="2" t="inlineStr">
        <is>
          <t>USA</t>
        </is>
      </c>
      <c r="F1909" s="2" t="inlineStr">
        <is>
          <t>On-site use in mine bioler</t>
        </is>
      </c>
      <c r="G1909" s="2" t="n">
        <v>56</v>
      </c>
      <c r="H1909" s="2" t="n">
        <v>0.0009204609959852</v>
      </c>
      <c r="I1909" s="2" t="n">
        <v>0.001030916315503424</v>
      </c>
      <c r="J1909" s="40" t="inlineStr">
        <is>
          <t>coal mining - methane capture</t>
        </is>
      </c>
    </row>
    <row r="1910" ht="15.75" customHeight="1" s="120">
      <c r="A1910" s="2" t="inlineStr">
        <is>
          <t>ENERGY</t>
        </is>
      </c>
      <c r="B1910" s="2" t="inlineStr">
        <is>
          <t>COL</t>
        </is>
      </c>
      <c r="C1910" s="2" t="n">
        <v>2035</v>
      </c>
      <c r="D1910" s="2" t="inlineStr">
        <is>
          <t>United States</t>
        </is>
      </c>
      <c r="E1910" s="2" t="inlineStr">
        <is>
          <t>USA</t>
        </is>
      </c>
      <c r="F1910" s="2" t="inlineStr">
        <is>
          <t>On-site use in coal drying</t>
        </is>
      </c>
      <c r="G1910" s="2" t="n">
        <v>56</v>
      </c>
      <c r="H1910" s="2" t="n">
        <v>0.0009204609959852</v>
      </c>
      <c r="I1910" s="2" t="n">
        <v>0.001030916315503424</v>
      </c>
      <c r="J1910" s="40" t="inlineStr">
        <is>
          <t>coal mining - methane capture</t>
        </is>
      </c>
    </row>
    <row r="1911" ht="15.75" customHeight="1" s="120">
      <c r="A1911" s="2" t="inlineStr">
        <is>
          <t>ENERGY</t>
        </is>
      </c>
      <c r="B1911" s="2" t="inlineStr">
        <is>
          <t>COL</t>
        </is>
      </c>
      <c r="C1911" s="2" t="n">
        <v>2035</v>
      </c>
      <c r="D1911" s="2" t="inlineStr">
        <is>
          <t>United States</t>
        </is>
      </c>
      <c r="E1911" s="2" t="inlineStr">
        <is>
          <t>USA</t>
        </is>
      </c>
      <c r="F1911" s="2" t="inlineStr">
        <is>
          <t>Open Flare</t>
        </is>
      </c>
      <c r="G1911" s="2" t="n">
        <v>57</v>
      </c>
      <c r="H1911" s="2" t="n">
        <v>0.0003403255541343</v>
      </c>
      <c r="I1911" s="2" t="n">
        <v>0.0003811646206304161</v>
      </c>
      <c r="J1911" s="40" t="inlineStr">
        <is>
          <t>coal mining - methane destruction</t>
        </is>
      </c>
    </row>
    <row r="1912" ht="15.75" customHeight="1" s="120">
      <c r="A1912" s="2" t="inlineStr">
        <is>
          <t>ENERGY</t>
        </is>
      </c>
      <c r="B1912" s="2" t="inlineStr">
        <is>
          <t>COL</t>
        </is>
      </c>
      <c r="C1912" s="2" t="n">
        <v>2035</v>
      </c>
      <c r="D1912" s="2" t="inlineStr">
        <is>
          <t>United States</t>
        </is>
      </c>
      <c r="E1912" s="2" t="inlineStr">
        <is>
          <t>USA</t>
        </is>
      </c>
      <c r="F1912" s="2" t="inlineStr">
        <is>
          <t>Degasification for power generation</t>
        </is>
      </c>
      <c r="G1912" s="2" t="n">
        <v>58</v>
      </c>
      <c r="H1912" s="2" t="n">
        <v>0.007798959966749</v>
      </c>
      <c r="I1912" s="2" t="n">
        <v>0.008734835162758881</v>
      </c>
      <c r="J1912" s="40" t="inlineStr">
        <is>
          <t>coal mining - methane capture</t>
        </is>
      </c>
    </row>
    <row r="1913" ht="15.75" customHeight="1" s="120">
      <c r="A1913" s="2" t="inlineStr">
        <is>
          <t>ENERGY</t>
        </is>
      </c>
      <c r="B1913" s="2" t="inlineStr">
        <is>
          <t>COL</t>
        </is>
      </c>
      <c r="C1913" s="2" t="n">
        <v>2035</v>
      </c>
      <c r="D1913" s="2" t="inlineStr">
        <is>
          <t>United States</t>
        </is>
      </c>
      <c r="E1913" s="2" t="inlineStr">
        <is>
          <t>USA</t>
        </is>
      </c>
      <c r="F1913" s="2" t="inlineStr">
        <is>
          <t>Open Flare</t>
        </is>
      </c>
      <c r="G1913" s="2" t="n">
        <v>59</v>
      </c>
      <c r="H1913" s="2" t="n">
        <v>0.0003303772537038</v>
      </c>
      <c r="I1913" s="2" t="n">
        <v>0.0003700225241482561</v>
      </c>
      <c r="J1913" s="40" t="inlineStr">
        <is>
          <t>coal mining - methane destruction</t>
        </is>
      </c>
    </row>
    <row r="1914" ht="15.75" customHeight="1" s="120">
      <c r="A1914" s="2" t="inlineStr">
        <is>
          <t>ENERGY</t>
        </is>
      </c>
      <c r="B1914" s="2" t="inlineStr">
        <is>
          <t>COL</t>
        </is>
      </c>
      <c r="C1914" s="2" t="n">
        <v>2035</v>
      </c>
      <c r="D1914" s="2" t="inlineStr">
        <is>
          <t>United States</t>
        </is>
      </c>
      <c r="E1914" s="2" t="inlineStr">
        <is>
          <t>USA</t>
        </is>
      </c>
      <c r="F1914" s="2" t="inlineStr">
        <is>
          <t>On-site use in coal drying</t>
        </is>
      </c>
      <c r="G1914" s="2" t="n">
        <v>60</v>
      </c>
      <c r="H1914" s="2" t="n">
        <v>0.0004332755634096</v>
      </c>
      <c r="I1914" s="2" t="n">
        <v>0.0004852686310187521</v>
      </c>
      <c r="J1914" s="40" t="inlineStr">
        <is>
          <t>coal mining - methane capture</t>
        </is>
      </c>
    </row>
    <row r="1915" ht="15.75" customHeight="1" s="120">
      <c r="A1915" s="2" t="inlineStr">
        <is>
          <t>ENERGY</t>
        </is>
      </c>
      <c r="B1915" s="2" t="inlineStr">
        <is>
          <t>COL</t>
        </is>
      </c>
      <c r="C1915" s="2" t="n">
        <v>2035</v>
      </c>
      <c r="D1915" s="2" t="inlineStr">
        <is>
          <t>United States</t>
        </is>
      </c>
      <c r="E1915" s="2" t="inlineStr">
        <is>
          <t>USA</t>
        </is>
      </c>
      <c r="F1915" s="2" t="inlineStr">
        <is>
          <t>Stand Alone VAM</t>
        </is>
      </c>
      <c r="G1915" s="2" t="n">
        <v>60</v>
      </c>
      <c r="H1915" s="2" t="n">
        <v>0.244316190481185</v>
      </c>
      <c r="I1915" s="2" t="n">
        <v>0.2736341333389272</v>
      </c>
      <c r="J1915" s="40" t="inlineStr">
        <is>
          <t>coal mining - methane destruction</t>
        </is>
      </c>
    </row>
    <row r="1916" ht="15.75" customHeight="1" s="120">
      <c r="A1916" s="2" t="inlineStr">
        <is>
          <t>ENERGY</t>
        </is>
      </c>
      <c r="B1916" s="2" t="inlineStr">
        <is>
          <t>COL</t>
        </is>
      </c>
      <c r="C1916" s="2" t="n">
        <v>2035</v>
      </c>
      <c r="D1916" s="2" t="inlineStr">
        <is>
          <t>United States</t>
        </is>
      </c>
      <c r="E1916" s="2" t="inlineStr">
        <is>
          <t>USA</t>
        </is>
      </c>
      <c r="F1916" s="2" t="inlineStr">
        <is>
          <t>Open Flare</t>
        </is>
      </c>
      <c r="G1916" s="2" t="n">
        <v>60</v>
      </c>
      <c r="H1916" s="2" t="n">
        <v>0.0003249158908147</v>
      </c>
      <c r="I1916" s="2" t="n">
        <v>0.000363905797712464</v>
      </c>
      <c r="J1916" s="40" t="inlineStr">
        <is>
          <t>coal mining - methane destruction</t>
        </is>
      </c>
    </row>
    <row r="1917" ht="15.75" customHeight="1" s="120">
      <c r="A1917" s="2" t="inlineStr">
        <is>
          <t>ENERGY</t>
        </is>
      </c>
      <c r="B1917" s="2" t="inlineStr">
        <is>
          <t>COL</t>
        </is>
      </c>
      <c r="C1917" s="2" t="n">
        <v>2035</v>
      </c>
      <c r="D1917" s="2" t="inlineStr">
        <is>
          <t>United States</t>
        </is>
      </c>
      <c r="E1917" s="2" t="inlineStr">
        <is>
          <t>USA</t>
        </is>
      </c>
      <c r="F1917" s="2" t="inlineStr">
        <is>
          <t>On-site use in mine bioler</t>
        </is>
      </c>
      <c r="G1917" s="2" t="n">
        <v>60</v>
      </c>
      <c r="H1917" s="2" t="n">
        <v>0.0004332755634096</v>
      </c>
      <c r="I1917" s="2" t="n">
        <v>0.0004852686310187521</v>
      </c>
      <c r="J1917" s="40" t="inlineStr">
        <is>
          <t>coal mining - methane capture</t>
        </is>
      </c>
    </row>
    <row r="1918" ht="15.75" customHeight="1" s="120">
      <c r="A1918" s="2" t="inlineStr">
        <is>
          <t>ENERGY</t>
        </is>
      </c>
      <c r="B1918" s="2" t="inlineStr">
        <is>
          <t>COL</t>
        </is>
      </c>
      <c r="C1918" s="2" t="n">
        <v>2035</v>
      </c>
      <c r="D1918" s="2" t="inlineStr">
        <is>
          <t>United States</t>
        </is>
      </c>
      <c r="E1918" s="2" t="inlineStr">
        <is>
          <t>USA</t>
        </is>
      </c>
      <c r="F1918" s="2" t="inlineStr">
        <is>
          <t>Degasification for power generation</t>
        </is>
      </c>
      <c r="G1918" s="2" t="n">
        <v>61</v>
      </c>
      <c r="H1918" s="2" t="n">
        <v>0.0073905736207962</v>
      </c>
      <c r="I1918" s="2" t="n">
        <v>0.008277442455291745</v>
      </c>
      <c r="J1918" s="40" t="inlineStr">
        <is>
          <t>coal mining - methane capture</t>
        </is>
      </c>
    </row>
    <row r="1919" ht="15.75" customHeight="1" s="120">
      <c r="A1919" s="2" t="inlineStr">
        <is>
          <t>ENERGY</t>
        </is>
      </c>
      <c r="B1919" s="2" t="inlineStr">
        <is>
          <t>COL</t>
        </is>
      </c>
      <c r="C1919" s="2" t="n">
        <v>2035</v>
      </c>
      <c r="D1919" s="2" t="inlineStr">
        <is>
          <t>United States</t>
        </is>
      </c>
      <c r="E1919" s="2" t="inlineStr">
        <is>
          <t>USA</t>
        </is>
      </c>
      <c r="F1919" s="2" t="inlineStr">
        <is>
          <t>Open Flare</t>
        </is>
      </c>
      <c r="G1919" s="2" t="n">
        <v>63</v>
      </c>
      <c r="H1919" s="2" t="n">
        <v>0.0003072146500926</v>
      </c>
      <c r="I1919" s="2" t="n">
        <v>0.000344080408103712</v>
      </c>
      <c r="J1919" s="40" t="inlineStr">
        <is>
          <t>coal mining - methane destruction</t>
        </is>
      </c>
    </row>
    <row r="1920" ht="15.75" customHeight="1" s="120">
      <c r="A1920" s="2" t="inlineStr">
        <is>
          <t>ENERGY</t>
        </is>
      </c>
      <c r="B1920" s="2" t="inlineStr">
        <is>
          <t>COL</t>
        </is>
      </c>
      <c r="C1920" s="2" t="n">
        <v>2035</v>
      </c>
      <c r="D1920" s="2" t="inlineStr">
        <is>
          <t>United States</t>
        </is>
      </c>
      <c r="E1920" s="2" t="inlineStr">
        <is>
          <t>USA</t>
        </is>
      </c>
      <c r="F1920" s="2" t="inlineStr">
        <is>
          <t>On-site use in mine bioler</t>
        </is>
      </c>
      <c r="G1920" s="2" t="n">
        <v>64</v>
      </c>
      <c r="H1920" s="2" t="n">
        <v>0.0004105874104425</v>
      </c>
      <c r="I1920" s="2" t="n">
        <v>0.0004598578996956</v>
      </c>
      <c r="J1920" s="40" t="inlineStr">
        <is>
          <t>coal mining - methane capture</t>
        </is>
      </c>
    </row>
    <row r="1921" ht="15.75" customHeight="1" s="120">
      <c r="A1921" s="2" t="inlineStr">
        <is>
          <t>ENERGY</t>
        </is>
      </c>
      <c r="B1921" s="2" t="inlineStr">
        <is>
          <t>COL</t>
        </is>
      </c>
      <c r="C1921" s="2" t="n">
        <v>2035</v>
      </c>
      <c r="D1921" s="2" t="inlineStr">
        <is>
          <t>United States</t>
        </is>
      </c>
      <c r="E1921" s="2" t="inlineStr">
        <is>
          <t>USA</t>
        </is>
      </c>
      <c r="F1921" s="2" t="inlineStr">
        <is>
          <t>Open Flare</t>
        </is>
      </c>
      <c r="G1921" s="2" t="n">
        <v>64</v>
      </c>
      <c r="H1921" s="2" t="n">
        <v>0.000306002504658</v>
      </c>
      <c r="I1921" s="2" t="n">
        <v>0.0003427228052169601</v>
      </c>
      <c r="J1921" s="40" t="inlineStr">
        <is>
          <t>coal mining - methane destruction</t>
        </is>
      </c>
    </row>
    <row r="1922" ht="15.75" customHeight="1" s="120">
      <c r="A1922" s="2" t="inlineStr">
        <is>
          <t>ENERGY</t>
        </is>
      </c>
      <c r="B1922" s="2" t="inlineStr">
        <is>
          <t>COL</t>
        </is>
      </c>
      <c r="C1922" s="2" t="n">
        <v>2035</v>
      </c>
      <c r="D1922" s="2" t="inlineStr">
        <is>
          <t>United States</t>
        </is>
      </c>
      <c r="E1922" s="2" t="inlineStr">
        <is>
          <t>USA</t>
        </is>
      </c>
      <c r="F1922" s="2" t="inlineStr">
        <is>
          <t>On-site use in coal drying</t>
        </is>
      </c>
      <c r="G1922" s="2" t="n">
        <v>64</v>
      </c>
      <c r="H1922" s="2" t="n">
        <v>0.0004105874104425</v>
      </c>
      <c r="I1922" s="2" t="n">
        <v>0.0004598578996956</v>
      </c>
      <c r="J1922" s="40" t="inlineStr">
        <is>
          <t>coal mining - methane capture</t>
        </is>
      </c>
    </row>
    <row r="1923" ht="15.75" customHeight="1" s="120">
      <c r="A1923" s="2" t="inlineStr">
        <is>
          <t>ENERGY</t>
        </is>
      </c>
      <c r="B1923" s="2" t="inlineStr">
        <is>
          <t>COL</t>
        </is>
      </c>
      <c r="C1923" s="2" t="n">
        <v>2035</v>
      </c>
      <c r="D1923" s="2" t="inlineStr">
        <is>
          <t>United States</t>
        </is>
      </c>
      <c r="E1923" s="2" t="inlineStr">
        <is>
          <t>USA</t>
        </is>
      </c>
      <c r="F1923" s="2" t="inlineStr">
        <is>
          <t>Open Flare</t>
        </is>
      </c>
      <c r="G1923" s="2" t="n">
        <v>66</v>
      </c>
      <c r="H1923" s="2" t="n">
        <v>0.000296216661809</v>
      </c>
      <c r="I1923" s="2" t="n">
        <v>0.00033176266122608</v>
      </c>
      <c r="J1923" s="40" t="inlineStr">
        <is>
          <t>coal mining - methane destruction</t>
        </is>
      </c>
    </row>
    <row r="1924" ht="15.75" customHeight="1" s="120">
      <c r="A1924" s="2" t="inlineStr">
        <is>
          <t>ENERGY</t>
        </is>
      </c>
      <c r="B1924" s="2" t="inlineStr">
        <is>
          <t>COL</t>
        </is>
      </c>
      <c r="C1924" s="2" t="n">
        <v>2035</v>
      </c>
      <c r="D1924" s="2" t="inlineStr">
        <is>
          <t>United States</t>
        </is>
      </c>
      <c r="E1924" s="2" t="inlineStr">
        <is>
          <t>USA</t>
        </is>
      </c>
      <c r="F1924" s="2" t="inlineStr">
        <is>
          <t>Degasification for power generation</t>
        </is>
      </c>
      <c r="G1924" s="2" t="n">
        <v>66</v>
      </c>
      <c r="H1924" s="2" t="n">
        <v>0.0068895490840077</v>
      </c>
      <c r="I1924" s="2" t="n">
        <v>0.007716294974088625</v>
      </c>
      <c r="J1924" s="40" t="inlineStr">
        <is>
          <t>coal mining - methane capture</t>
        </is>
      </c>
    </row>
    <row r="1925" ht="15.75" customHeight="1" s="120">
      <c r="A1925" s="2" t="inlineStr">
        <is>
          <t>ENERGY</t>
        </is>
      </c>
      <c r="B1925" s="2" t="inlineStr">
        <is>
          <t>COL</t>
        </is>
      </c>
      <c r="C1925" s="2" t="n">
        <v>2035</v>
      </c>
      <c r="D1925" s="2" t="inlineStr">
        <is>
          <t>United States</t>
        </is>
      </c>
      <c r="E1925" s="2" t="inlineStr">
        <is>
          <t>USA</t>
        </is>
      </c>
      <c r="F1925" s="2" t="inlineStr">
        <is>
          <t>Open Flare</t>
        </is>
      </c>
      <c r="G1925" s="2" t="n">
        <v>68</v>
      </c>
      <c r="H1925" s="2" t="n">
        <v>0.0002879578678403</v>
      </c>
      <c r="I1925" s="2" t="n">
        <v>0.000322512811981136</v>
      </c>
      <c r="J1925" s="40" t="inlineStr">
        <is>
          <t>coal mining - methane destruction</t>
        </is>
      </c>
    </row>
    <row r="1926" ht="15.75" customHeight="1" s="120">
      <c r="A1926" s="2" t="inlineStr">
        <is>
          <t>ENERGY</t>
        </is>
      </c>
      <c r="B1926" s="2" t="inlineStr">
        <is>
          <t>COL</t>
        </is>
      </c>
      <c r="C1926" s="2" t="n">
        <v>2035</v>
      </c>
      <c r="D1926" s="2" t="inlineStr">
        <is>
          <t>United States</t>
        </is>
      </c>
      <c r="E1926" s="2" t="inlineStr">
        <is>
          <t>USA</t>
        </is>
      </c>
      <c r="F1926" s="2" t="inlineStr">
        <is>
          <t>On-site use in mine bioler</t>
        </is>
      </c>
      <c r="G1926" s="2" t="n">
        <v>69</v>
      </c>
      <c r="H1926" s="2" t="n">
        <v>0.0003827527107205</v>
      </c>
      <c r="I1926" s="2" t="n">
        <v>0.0004286830360069601</v>
      </c>
      <c r="J1926" s="40" t="inlineStr">
        <is>
          <t>coal mining - methane capture</t>
        </is>
      </c>
    </row>
    <row r="1927" ht="15.75" customHeight="1" s="120">
      <c r="A1927" s="2" t="inlineStr">
        <is>
          <t>ENERGY</t>
        </is>
      </c>
      <c r="B1927" s="2" t="inlineStr">
        <is>
          <t>COL</t>
        </is>
      </c>
      <c r="C1927" s="2" t="n">
        <v>2035</v>
      </c>
      <c r="D1927" s="2" t="inlineStr">
        <is>
          <t>United States</t>
        </is>
      </c>
      <c r="E1927" s="2" t="inlineStr">
        <is>
          <t>USA</t>
        </is>
      </c>
      <c r="F1927" s="2" t="inlineStr">
        <is>
          <t>On-site use in coal drying</t>
        </is>
      </c>
      <c r="G1927" s="2" t="n">
        <v>69</v>
      </c>
      <c r="H1927" s="2" t="n">
        <v>0.0003827527107205</v>
      </c>
      <c r="I1927" s="2" t="n">
        <v>0.0004286830360069601</v>
      </c>
      <c r="J1927" s="40" t="inlineStr">
        <is>
          <t>coal mining - methane capture</t>
        </is>
      </c>
    </row>
    <row r="1928" ht="15.75" customHeight="1" s="120">
      <c r="A1928" s="2" t="inlineStr">
        <is>
          <t>ENERGY</t>
        </is>
      </c>
      <c r="B1928" s="2" t="inlineStr">
        <is>
          <t>COL</t>
        </is>
      </c>
      <c r="C1928" s="2" t="n">
        <v>2035</v>
      </c>
      <c r="D1928" s="2" t="inlineStr">
        <is>
          <t>United States</t>
        </is>
      </c>
      <c r="E1928" s="2" t="inlineStr">
        <is>
          <t>USA</t>
        </is>
      </c>
      <c r="F1928" s="2" t="inlineStr">
        <is>
          <t>Degasification for power generation</t>
        </is>
      </c>
      <c r="G1928" s="2" t="n">
        <v>70</v>
      </c>
      <c r="H1928" s="2" t="n">
        <v>0.006595968734473</v>
      </c>
      <c r="I1928" s="2" t="n">
        <v>0.007387484982609761</v>
      </c>
      <c r="J1928" s="40" t="inlineStr">
        <is>
          <t>coal mining - methane capture</t>
        </is>
      </c>
    </row>
    <row r="1929" ht="15.75" customHeight="1" s="120">
      <c r="A1929" s="2" t="inlineStr">
        <is>
          <t>ENERGY</t>
        </is>
      </c>
      <c r="B1929" s="2" t="inlineStr">
        <is>
          <t>COL</t>
        </is>
      </c>
      <c r="C1929" s="2" t="n">
        <v>2035</v>
      </c>
      <c r="D1929" s="2" t="inlineStr">
        <is>
          <t>United States</t>
        </is>
      </c>
      <c r="E1929" s="2" t="inlineStr">
        <is>
          <t>USA</t>
        </is>
      </c>
      <c r="F1929" s="2" t="inlineStr">
        <is>
          <t>On-site use in coal drying</t>
        </is>
      </c>
      <c r="G1929" s="2" t="n">
        <v>72</v>
      </c>
      <c r="H1929" s="2" t="n">
        <v>0.0003664427204058</v>
      </c>
      <c r="I1929" s="2" t="n">
        <v>0.000410415846854496</v>
      </c>
      <c r="J1929" s="40" t="inlineStr">
        <is>
          <t>coal mining - methane capture</t>
        </is>
      </c>
    </row>
    <row r="1930" ht="15.75" customHeight="1" s="120">
      <c r="A1930" s="2" t="inlineStr">
        <is>
          <t>ENERGY</t>
        </is>
      </c>
      <c r="B1930" s="2" t="inlineStr">
        <is>
          <t>COL</t>
        </is>
      </c>
      <c r="C1930" s="2" t="n">
        <v>2035</v>
      </c>
      <c r="D1930" s="2" t="inlineStr">
        <is>
          <t>United States</t>
        </is>
      </c>
      <c r="E1930" s="2" t="inlineStr">
        <is>
          <t>USA</t>
        </is>
      </c>
      <c r="F1930" s="2" t="inlineStr">
        <is>
          <t>Degasification for power generation</t>
        </is>
      </c>
      <c r="G1930" s="2" t="n">
        <v>72</v>
      </c>
      <c r="H1930" s="2" t="n">
        <v>0.0127945486456156</v>
      </c>
      <c r="I1930" s="2" t="n">
        <v>0.01432989448308947</v>
      </c>
      <c r="J1930" s="40" t="inlineStr">
        <is>
          <t>coal mining - methane capture</t>
        </is>
      </c>
    </row>
    <row r="1931" ht="15.75" customHeight="1" s="120">
      <c r="A1931" s="2" t="inlineStr">
        <is>
          <t>ENERGY</t>
        </is>
      </c>
      <c r="B1931" s="2" t="inlineStr">
        <is>
          <t>COL</t>
        </is>
      </c>
      <c r="C1931" s="2" t="n">
        <v>2035</v>
      </c>
      <c r="D1931" s="2" t="inlineStr">
        <is>
          <t>United States</t>
        </is>
      </c>
      <c r="E1931" s="2" t="inlineStr">
        <is>
          <t>USA</t>
        </is>
      </c>
      <c r="F1931" s="2" t="inlineStr">
        <is>
          <t>On-site use in mine bioler</t>
        </is>
      </c>
      <c r="G1931" s="2" t="n">
        <v>72</v>
      </c>
      <c r="H1931" s="2" t="n">
        <v>0.0003664427204058</v>
      </c>
      <c r="I1931" s="2" t="n">
        <v>0.000410415846854496</v>
      </c>
      <c r="J1931" s="40" t="inlineStr">
        <is>
          <t>coal mining - methane capture</t>
        </is>
      </c>
    </row>
    <row r="1932" ht="15.75" customHeight="1" s="120">
      <c r="A1932" s="2" t="inlineStr">
        <is>
          <t>ENERGY</t>
        </is>
      </c>
      <c r="B1932" s="2" t="inlineStr">
        <is>
          <t>COL</t>
        </is>
      </c>
      <c r="C1932" s="2" t="n">
        <v>2035</v>
      </c>
      <c r="D1932" s="2" t="inlineStr">
        <is>
          <t>United States</t>
        </is>
      </c>
      <c r="E1932" s="2" t="inlineStr">
        <is>
          <t>USA</t>
        </is>
      </c>
      <c r="F1932" s="2" t="inlineStr">
        <is>
          <t>On-site use in coal drying</t>
        </is>
      </c>
      <c r="G1932" s="2" t="n">
        <v>74</v>
      </c>
      <c r="H1932" s="2" t="n">
        <v>0.0003562654310372</v>
      </c>
      <c r="I1932" s="2" t="n">
        <v>0.000399017282761664</v>
      </c>
      <c r="J1932" s="40" t="inlineStr">
        <is>
          <t>coal mining - methane capture</t>
        </is>
      </c>
    </row>
    <row r="1933" ht="15.75" customHeight="1" s="120">
      <c r="A1933" s="2" t="inlineStr">
        <is>
          <t>ENERGY</t>
        </is>
      </c>
      <c r="B1933" s="2" t="inlineStr">
        <is>
          <t>COL</t>
        </is>
      </c>
      <c r="C1933" s="2" t="n">
        <v>2035</v>
      </c>
      <c r="D1933" s="2" t="inlineStr">
        <is>
          <t>United States</t>
        </is>
      </c>
      <c r="E1933" s="2" t="inlineStr">
        <is>
          <t>USA</t>
        </is>
      </c>
      <c r="F1933" s="2" t="inlineStr">
        <is>
          <t>On-site use in mine bioler</t>
        </is>
      </c>
      <c r="G1933" s="2" t="n">
        <v>74</v>
      </c>
      <c r="H1933" s="2" t="n">
        <v>0.0003562654310372</v>
      </c>
      <c r="I1933" s="2" t="n">
        <v>0.000399017282761664</v>
      </c>
      <c r="J1933" s="40" t="inlineStr">
        <is>
          <t>coal mining - methane capture</t>
        </is>
      </c>
    </row>
    <row r="1934" ht="15.75" customHeight="1" s="120">
      <c r="A1934" s="2" t="inlineStr">
        <is>
          <t>ENERGY</t>
        </is>
      </c>
      <c r="B1934" s="2" t="inlineStr">
        <is>
          <t>COL</t>
        </is>
      </c>
      <c r="C1934" s="2" t="n">
        <v>2035</v>
      </c>
      <c r="D1934" s="2" t="inlineStr">
        <is>
          <t>United States</t>
        </is>
      </c>
      <c r="E1934" s="2" t="inlineStr">
        <is>
          <t>USA</t>
        </is>
      </c>
      <c r="F1934" s="2" t="inlineStr">
        <is>
          <t>On-site use in coal drying</t>
        </is>
      </c>
      <c r="G1934" s="2" t="n">
        <v>75</v>
      </c>
      <c r="H1934" s="2" t="n">
        <v>0.0003545428335201</v>
      </c>
      <c r="I1934" s="2" t="n">
        <v>0.000397087973542512</v>
      </c>
      <c r="J1934" s="40" t="inlineStr">
        <is>
          <t>coal mining - methane capture</t>
        </is>
      </c>
    </row>
    <row r="1935" ht="15.75" customHeight="1" s="120">
      <c r="A1935" s="2" t="inlineStr">
        <is>
          <t>ENERGY</t>
        </is>
      </c>
      <c r="B1935" s="2" t="inlineStr">
        <is>
          <t>COL</t>
        </is>
      </c>
      <c r="C1935" s="2" t="n">
        <v>2035</v>
      </c>
      <c r="D1935" s="2" t="inlineStr">
        <is>
          <t>United States</t>
        </is>
      </c>
      <c r="E1935" s="2" t="inlineStr">
        <is>
          <t>USA</t>
        </is>
      </c>
      <c r="F1935" s="2" t="inlineStr">
        <is>
          <t>On-site use in mine bioler</t>
        </is>
      </c>
      <c r="G1935" s="2" t="n">
        <v>75</v>
      </c>
      <c r="H1935" s="2" t="n">
        <v>0.0003545428335201</v>
      </c>
      <c r="I1935" s="2" t="n">
        <v>0.000397087973542512</v>
      </c>
      <c r="J1935" s="40" t="inlineStr">
        <is>
          <t>coal mining - methane capture</t>
        </is>
      </c>
    </row>
    <row r="1936" ht="15.75" customHeight="1" s="120">
      <c r="A1936" s="2" t="inlineStr">
        <is>
          <t>ENERGY</t>
        </is>
      </c>
      <c r="B1936" s="2" t="inlineStr">
        <is>
          <t>COL</t>
        </is>
      </c>
      <c r="C1936" s="2" t="n">
        <v>2035</v>
      </c>
      <c r="D1936" s="2" t="inlineStr">
        <is>
          <t>United States</t>
        </is>
      </c>
      <c r="E1936" s="2" t="inlineStr">
        <is>
          <t>USA</t>
        </is>
      </c>
      <c r="F1936" s="2" t="inlineStr">
        <is>
          <t>Degasification for power generation</t>
        </is>
      </c>
      <c r="G1936" s="2" t="n">
        <v>76</v>
      </c>
      <c r="H1936" s="2" t="n">
        <v>0.0061258599162102</v>
      </c>
      <c r="I1936" s="2" t="n">
        <v>0.006860963106155424</v>
      </c>
      <c r="J1936" s="40" t="inlineStr">
        <is>
          <t>coal mining - methane capture</t>
        </is>
      </c>
    </row>
    <row r="1937" ht="15.75" customHeight="1" s="120">
      <c r="A1937" s="2" t="inlineStr">
        <is>
          <t>ENERGY</t>
        </is>
      </c>
      <c r="B1937" s="2" t="inlineStr">
        <is>
          <t>COL</t>
        </is>
      </c>
      <c r="C1937" s="2" t="n">
        <v>2035</v>
      </c>
      <c r="D1937" s="2" t="inlineStr">
        <is>
          <t>United States</t>
        </is>
      </c>
      <c r="E1937" s="2" t="inlineStr">
        <is>
          <t>USA</t>
        </is>
      </c>
      <c r="F1937" s="2" t="inlineStr">
        <is>
          <t>Degasification for power generation</t>
        </is>
      </c>
      <c r="G1937" s="2" t="n">
        <v>78</v>
      </c>
      <c r="H1937" s="2" t="n">
        <v>0.0059467907994986</v>
      </c>
      <c r="I1937" s="2" t="n">
        <v>0.006660405695438432</v>
      </c>
      <c r="J1937" s="40" t="inlineStr">
        <is>
          <t>coal mining - methane capture</t>
        </is>
      </c>
    </row>
    <row r="1938" ht="15.75" customHeight="1" s="120">
      <c r="A1938" s="2" t="inlineStr">
        <is>
          <t>ENERGY</t>
        </is>
      </c>
      <c r="B1938" s="2" t="inlineStr">
        <is>
          <t>COL</t>
        </is>
      </c>
      <c r="C1938" s="2" t="n">
        <v>2035</v>
      </c>
      <c r="D1938" s="2" t="inlineStr">
        <is>
          <t>United States</t>
        </is>
      </c>
      <c r="E1938" s="2" t="inlineStr">
        <is>
          <t>USA</t>
        </is>
      </c>
      <c r="F1938" s="2" t="inlineStr">
        <is>
          <t>On-site use in mine bioler</t>
        </is>
      </c>
      <c r="G1938" s="2" t="n">
        <v>78</v>
      </c>
      <c r="H1938" s="2" t="n">
        <v>0.0003403255541343</v>
      </c>
      <c r="I1938" s="2" t="n">
        <v>0.0003811646206304161</v>
      </c>
      <c r="J1938" s="40" t="inlineStr">
        <is>
          <t>coal mining - methane capture</t>
        </is>
      </c>
    </row>
    <row r="1939" ht="15.75" customHeight="1" s="120">
      <c r="A1939" s="2" t="inlineStr">
        <is>
          <t>ENERGY</t>
        </is>
      </c>
      <c r="B1939" s="2" t="inlineStr">
        <is>
          <t>COL</t>
        </is>
      </c>
      <c r="C1939" s="2" t="n">
        <v>2035</v>
      </c>
      <c r="D1939" s="2" t="inlineStr">
        <is>
          <t>United States</t>
        </is>
      </c>
      <c r="E1939" s="2" t="inlineStr">
        <is>
          <t>USA</t>
        </is>
      </c>
      <c r="F1939" s="2" t="inlineStr">
        <is>
          <t>On-site use in coal drying</t>
        </is>
      </c>
      <c r="G1939" s="2" t="n">
        <v>78</v>
      </c>
      <c r="H1939" s="2" t="n">
        <v>0.0003403255541343</v>
      </c>
      <c r="I1939" s="2" t="n">
        <v>0.0003811646206304161</v>
      </c>
      <c r="J1939" s="40" t="inlineStr">
        <is>
          <t>coal mining - methane capture</t>
        </is>
      </c>
    </row>
    <row r="1940" ht="15.75" customHeight="1" s="120">
      <c r="A1940" s="2" t="inlineStr">
        <is>
          <t>ENERGY</t>
        </is>
      </c>
      <c r="B1940" s="2" t="inlineStr">
        <is>
          <t>COL</t>
        </is>
      </c>
      <c r="C1940" s="2" t="n">
        <v>2035</v>
      </c>
      <c r="D1940" s="2" t="inlineStr">
        <is>
          <t>United States</t>
        </is>
      </c>
      <c r="E1940" s="2" t="inlineStr">
        <is>
          <t>USA</t>
        </is>
      </c>
      <c r="F1940" s="2" t="inlineStr">
        <is>
          <t>Degasification for power generation</t>
        </is>
      </c>
      <c r="G1940" s="2" t="n">
        <v>80</v>
      </c>
      <c r="H1940" s="2" t="n">
        <v>0.0058484859764576</v>
      </c>
      <c r="I1940" s="2" t="n">
        <v>0.006550304293632513</v>
      </c>
      <c r="J1940" s="40" t="inlineStr">
        <is>
          <t>coal mining - methane capture</t>
        </is>
      </c>
    </row>
    <row r="1941" ht="15.75" customHeight="1" s="120">
      <c r="A1941" s="2" t="inlineStr">
        <is>
          <t>ENERGY</t>
        </is>
      </c>
      <c r="B1941" s="2" t="inlineStr">
        <is>
          <t>COL</t>
        </is>
      </c>
      <c r="C1941" s="2" t="n">
        <v>2035</v>
      </c>
      <c r="D1941" s="2" t="inlineStr">
        <is>
          <t>United States</t>
        </is>
      </c>
      <c r="E1941" s="2" t="inlineStr">
        <is>
          <t>USA</t>
        </is>
      </c>
      <c r="F1941" s="2" t="inlineStr">
        <is>
          <t>On-site use in coal drying</t>
        </is>
      </c>
      <c r="G1941" s="2" t="n">
        <v>81</v>
      </c>
      <c r="H1941" s="2" t="n">
        <v>0.0003303772537038</v>
      </c>
      <c r="I1941" s="2" t="n">
        <v>0.0003700225241482561</v>
      </c>
      <c r="J1941" s="40" t="inlineStr">
        <is>
          <t>coal mining - methane capture</t>
        </is>
      </c>
    </row>
    <row r="1942" ht="15.75" customHeight="1" s="120">
      <c r="A1942" s="2" t="inlineStr">
        <is>
          <t>ENERGY</t>
        </is>
      </c>
      <c r="B1942" s="2" t="inlineStr">
        <is>
          <t>COL</t>
        </is>
      </c>
      <c r="C1942" s="2" t="n">
        <v>2035</v>
      </c>
      <c r="D1942" s="2" t="inlineStr">
        <is>
          <t>United States</t>
        </is>
      </c>
      <c r="E1942" s="2" t="inlineStr">
        <is>
          <t>USA</t>
        </is>
      </c>
      <c r="F1942" s="2" t="inlineStr">
        <is>
          <t>On-site use in mine bioler</t>
        </is>
      </c>
      <c r="G1942" s="2" t="n">
        <v>81</v>
      </c>
      <c r="H1942" s="2" t="n">
        <v>0.0003303772537038</v>
      </c>
      <c r="I1942" s="2" t="n">
        <v>0.0003700225241482561</v>
      </c>
      <c r="J1942" s="40" t="inlineStr">
        <is>
          <t>coal mining - methane capture</t>
        </is>
      </c>
    </row>
    <row r="1943" ht="15.75" customHeight="1" s="120">
      <c r="A1943" s="2" t="inlineStr">
        <is>
          <t>ENERGY</t>
        </is>
      </c>
      <c r="B1943" s="2" t="inlineStr">
        <is>
          <t>COL</t>
        </is>
      </c>
      <c r="C1943" s="2" t="n">
        <v>2035</v>
      </c>
      <c r="D1943" s="2" t="inlineStr">
        <is>
          <t>United States</t>
        </is>
      </c>
      <c r="E1943" s="2" t="inlineStr">
        <is>
          <t>USA</t>
        </is>
      </c>
      <c r="F1943" s="2" t="inlineStr">
        <is>
          <t>On-site use in coal drying</t>
        </is>
      </c>
      <c r="G1943" s="2" t="n">
        <v>82</v>
      </c>
      <c r="H1943" s="2" t="n">
        <v>0.0003249158908147</v>
      </c>
      <c r="I1943" s="2" t="n">
        <v>0.000363905797712464</v>
      </c>
      <c r="J1943" s="40" t="inlineStr">
        <is>
          <t>coal mining - methane capture</t>
        </is>
      </c>
    </row>
    <row r="1944" ht="15.75" customHeight="1" s="120">
      <c r="A1944" s="2" t="inlineStr">
        <is>
          <t>ENERGY</t>
        </is>
      </c>
      <c r="B1944" s="2" t="inlineStr">
        <is>
          <t>COL</t>
        </is>
      </c>
      <c r="C1944" s="2" t="n">
        <v>2035</v>
      </c>
      <c r="D1944" s="2" t="inlineStr">
        <is>
          <t>United States</t>
        </is>
      </c>
      <c r="E1944" s="2" t="inlineStr">
        <is>
          <t>USA</t>
        </is>
      </c>
      <c r="F1944" s="2" t="inlineStr">
        <is>
          <t>On-site use in mine bioler</t>
        </is>
      </c>
      <c r="G1944" s="2" t="n">
        <v>82</v>
      </c>
      <c r="H1944" s="2" t="n">
        <v>0.0003249158908147</v>
      </c>
      <c r="I1944" s="2" t="n">
        <v>0.000363905797712464</v>
      </c>
      <c r="J1944" s="40" t="inlineStr">
        <is>
          <t>coal mining - methane capture</t>
        </is>
      </c>
    </row>
    <row r="1945" ht="15.75" customHeight="1" s="120">
      <c r="A1945" s="2" t="inlineStr">
        <is>
          <t>ENERGY</t>
        </is>
      </c>
      <c r="B1945" s="2" t="inlineStr">
        <is>
          <t>COL</t>
        </is>
      </c>
      <c r="C1945" s="2" t="n">
        <v>2035</v>
      </c>
      <c r="D1945" s="2" t="inlineStr">
        <is>
          <t>United States</t>
        </is>
      </c>
      <c r="E1945" s="2" t="inlineStr">
        <is>
          <t>USA</t>
        </is>
      </c>
      <c r="F1945" s="2" t="inlineStr">
        <is>
          <t>Degasification for power generation</t>
        </is>
      </c>
      <c r="G1945" s="2" t="n">
        <v>85</v>
      </c>
      <c r="H1945" s="2" t="n">
        <v>0.0110379089601338</v>
      </c>
      <c r="I1945" s="2" t="n">
        <v>0.01236245803534986</v>
      </c>
      <c r="J1945" s="40" t="inlineStr">
        <is>
          <t>coal mining - methane capture</t>
        </is>
      </c>
    </row>
    <row r="1946" ht="15.75" customHeight="1" s="120">
      <c r="A1946" s="2" t="inlineStr">
        <is>
          <t>ENERGY</t>
        </is>
      </c>
      <c r="B1946" s="2" t="inlineStr">
        <is>
          <t>COL</t>
        </is>
      </c>
      <c r="C1946" s="2" t="n">
        <v>2035</v>
      </c>
      <c r="D1946" s="2" t="inlineStr">
        <is>
          <t>United States</t>
        </is>
      </c>
      <c r="E1946" s="2" t="inlineStr">
        <is>
          <t>USA</t>
        </is>
      </c>
      <c r="F1946" s="2" t="inlineStr">
        <is>
          <t>On-site use in mine bioler</t>
        </is>
      </c>
      <c r="G1946" s="2" t="n">
        <v>87</v>
      </c>
      <c r="H1946" s="2" t="n">
        <v>0.0003072146500926</v>
      </c>
      <c r="I1946" s="2" t="n">
        <v>0.000344080408103712</v>
      </c>
      <c r="J1946" s="40" t="inlineStr">
        <is>
          <t>coal mining - methane capture</t>
        </is>
      </c>
    </row>
    <row r="1947" ht="15.75" customHeight="1" s="120">
      <c r="A1947" s="2" t="inlineStr">
        <is>
          <t>ENERGY</t>
        </is>
      </c>
      <c r="B1947" s="2" t="inlineStr">
        <is>
          <t>COL</t>
        </is>
      </c>
      <c r="C1947" s="2" t="n">
        <v>2035</v>
      </c>
      <c r="D1947" s="2" t="inlineStr">
        <is>
          <t>United States</t>
        </is>
      </c>
      <c r="E1947" s="2" t="inlineStr">
        <is>
          <t>USA</t>
        </is>
      </c>
      <c r="F1947" s="2" t="inlineStr">
        <is>
          <t>On-site use in coal drying</t>
        </is>
      </c>
      <c r="G1947" s="2" t="n">
        <v>87</v>
      </c>
      <c r="H1947" s="2" t="n">
        <v>0.0003072146500926</v>
      </c>
      <c r="I1947" s="2" t="n">
        <v>0.000344080408103712</v>
      </c>
      <c r="J1947" s="40" t="inlineStr">
        <is>
          <t>coal mining - methane capture</t>
        </is>
      </c>
    </row>
    <row r="1948" ht="15.75" customHeight="1" s="120">
      <c r="A1948" s="2" t="inlineStr">
        <is>
          <t>ENERGY</t>
        </is>
      </c>
      <c r="B1948" s="2" t="inlineStr">
        <is>
          <t>COL</t>
        </is>
      </c>
      <c r="C1948" s="2" t="n">
        <v>2035</v>
      </c>
      <c r="D1948" s="2" t="inlineStr">
        <is>
          <t>United States</t>
        </is>
      </c>
      <c r="E1948" s="2" t="inlineStr">
        <is>
          <t>USA</t>
        </is>
      </c>
      <c r="F1948" s="2" t="inlineStr">
        <is>
          <t>Degasification for power generation</t>
        </is>
      </c>
      <c r="G1948" s="2" t="n">
        <v>88</v>
      </c>
      <c r="H1948" s="2" t="n">
        <v>0.0053318999707699</v>
      </c>
      <c r="I1948" s="2" t="n">
        <v>0.005971727967262289</v>
      </c>
      <c r="J1948" s="40" t="inlineStr">
        <is>
          <t>coal mining - methane capture</t>
        </is>
      </c>
    </row>
    <row r="1949" ht="15.75" customHeight="1" s="120">
      <c r="A1949" s="2" t="inlineStr">
        <is>
          <t>ENERGY</t>
        </is>
      </c>
      <c r="B1949" s="2" t="inlineStr">
        <is>
          <t>COL</t>
        </is>
      </c>
      <c r="C1949" s="2" t="n">
        <v>2035</v>
      </c>
      <c r="D1949" s="2" t="inlineStr">
        <is>
          <t>United States</t>
        </is>
      </c>
      <c r="E1949" s="2" t="inlineStr">
        <is>
          <t>USA</t>
        </is>
      </c>
      <c r="F1949" s="2" t="inlineStr">
        <is>
          <t>On-site use in mine bioler</t>
        </is>
      </c>
      <c r="G1949" s="2" t="n">
        <v>88</v>
      </c>
      <c r="H1949" s="2" t="n">
        <v>0.000306002504658</v>
      </c>
      <c r="I1949" s="2" t="n">
        <v>0.0003427228052169601</v>
      </c>
      <c r="J1949" s="40" t="inlineStr">
        <is>
          <t>coal mining - methane capture</t>
        </is>
      </c>
    </row>
    <row r="1950" ht="15.75" customHeight="1" s="120">
      <c r="A1950" s="2" t="inlineStr">
        <is>
          <t>ENERGY</t>
        </is>
      </c>
      <c r="B1950" s="2" t="inlineStr">
        <is>
          <t>COL</t>
        </is>
      </c>
      <c r="C1950" s="2" t="n">
        <v>2035</v>
      </c>
      <c r="D1950" s="2" t="inlineStr">
        <is>
          <t>United States</t>
        </is>
      </c>
      <c r="E1950" s="2" t="inlineStr">
        <is>
          <t>USA</t>
        </is>
      </c>
      <c r="F1950" s="2" t="inlineStr">
        <is>
          <t>On-site use in coal drying</t>
        </is>
      </c>
      <c r="G1950" s="2" t="n">
        <v>88</v>
      </c>
      <c r="H1950" s="2" t="n">
        <v>0.000306002504658</v>
      </c>
      <c r="I1950" s="2" t="n">
        <v>0.0003427228052169601</v>
      </c>
      <c r="J1950" s="40" t="inlineStr">
        <is>
          <t>coal mining - methane capture</t>
        </is>
      </c>
    </row>
    <row r="1951" ht="15.75" customHeight="1" s="120">
      <c r="A1951" s="2" t="inlineStr">
        <is>
          <t>ENERGY</t>
        </is>
      </c>
      <c r="B1951" s="2" t="inlineStr">
        <is>
          <t>COL</t>
        </is>
      </c>
      <c r="C1951" s="2" t="n">
        <v>2035</v>
      </c>
      <c r="D1951" s="2" t="inlineStr">
        <is>
          <t>United States</t>
        </is>
      </c>
      <c r="E1951" s="2" t="inlineStr">
        <is>
          <t>USA</t>
        </is>
      </c>
      <c r="F1951" s="2" t="inlineStr">
        <is>
          <t>Degasification for power generation</t>
        </is>
      </c>
      <c r="G1951" s="2" t="n">
        <v>91</v>
      </c>
      <c r="H1951" s="2" t="n">
        <v>0.0051832417957485</v>
      </c>
      <c r="I1951" s="2" t="n">
        <v>0.00580523081123832</v>
      </c>
      <c r="J1951" s="40" t="inlineStr">
        <is>
          <t>coal mining - methane capture</t>
        </is>
      </c>
    </row>
    <row r="1952" ht="15.75" customHeight="1" s="120">
      <c r="A1952" s="2" t="inlineStr">
        <is>
          <t>ENERGY</t>
        </is>
      </c>
      <c r="B1952" s="2" t="inlineStr">
        <is>
          <t>COL</t>
        </is>
      </c>
      <c r="C1952" s="2" t="n">
        <v>2035</v>
      </c>
      <c r="D1952" s="2" t="inlineStr">
        <is>
          <t>United States</t>
        </is>
      </c>
      <c r="E1952" s="2" t="inlineStr">
        <is>
          <t>USA</t>
        </is>
      </c>
      <c r="F1952" s="2" t="inlineStr">
        <is>
          <t>On-site use in mine bioler</t>
        </is>
      </c>
      <c r="G1952" s="2" t="n">
        <v>91</v>
      </c>
      <c r="H1952" s="2" t="n">
        <v>0.000296216661809</v>
      </c>
      <c r="I1952" s="2" t="n">
        <v>0.00033176266122608</v>
      </c>
      <c r="J1952" s="40" t="inlineStr">
        <is>
          <t>coal mining - methane capture</t>
        </is>
      </c>
    </row>
    <row r="1953" ht="15.75" customHeight="1" s="120">
      <c r="A1953" s="2" t="inlineStr">
        <is>
          <t>ENERGY</t>
        </is>
      </c>
      <c r="B1953" s="2" t="inlineStr">
        <is>
          <t>COL</t>
        </is>
      </c>
      <c r="C1953" s="2" t="n">
        <v>2035</v>
      </c>
      <c r="D1953" s="2" t="inlineStr">
        <is>
          <t>United States</t>
        </is>
      </c>
      <c r="E1953" s="2" t="inlineStr">
        <is>
          <t>USA</t>
        </is>
      </c>
      <c r="F1953" s="2" t="inlineStr">
        <is>
          <t>On-site use in coal drying</t>
        </is>
      </c>
      <c r="G1953" s="2" t="n">
        <v>91</v>
      </c>
      <c r="H1953" s="2" t="n">
        <v>0.000296216661809</v>
      </c>
      <c r="I1953" s="2" t="n">
        <v>0.00033176266122608</v>
      </c>
      <c r="J1953" s="40" t="inlineStr">
        <is>
          <t>coal mining - methane capture</t>
        </is>
      </c>
    </row>
    <row r="1954" ht="15.75" customHeight="1" s="120">
      <c r="A1954" s="2" t="inlineStr">
        <is>
          <t>ENERGY</t>
        </is>
      </c>
      <c r="B1954" s="2" t="inlineStr">
        <is>
          <t>COL</t>
        </is>
      </c>
      <c r="C1954" s="2" t="n">
        <v>2035</v>
      </c>
      <c r="D1954" s="2" t="inlineStr">
        <is>
          <t>United States</t>
        </is>
      </c>
      <c r="E1954" s="2" t="inlineStr">
        <is>
          <t>USA</t>
        </is>
      </c>
      <c r="F1954" s="2" t="inlineStr">
        <is>
          <t>On-site use in mine bioler</t>
        </is>
      </c>
      <c r="G1954" s="2" t="n">
        <v>93</v>
      </c>
      <c r="H1954" s="2" t="n">
        <v>0.0002879578678403</v>
      </c>
      <c r="I1954" s="2" t="n">
        <v>0.000322512811981136</v>
      </c>
      <c r="J1954" s="40" t="inlineStr">
        <is>
          <t>coal mining - methane capture</t>
        </is>
      </c>
    </row>
    <row r="1955" ht="15.75" customHeight="1" s="120">
      <c r="A1955" s="2" t="inlineStr">
        <is>
          <t>ENERGY</t>
        </is>
      </c>
      <c r="B1955" s="2" t="inlineStr">
        <is>
          <t>COL</t>
        </is>
      </c>
      <c r="C1955" s="2" t="n">
        <v>2035</v>
      </c>
      <c r="D1955" s="2" t="inlineStr">
        <is>
          <t>United States</t>
        </is>
      </c>
      <c r="E1955" s="2" t="inlineStr">
        <is>
          <t>USA</t>
        </is>
      </c>
      <c r="F1955" s="2" t="inlineStr">
        <is>
          <t>On-site use in coal drying</t>
        </is>
      </c>
      <c r="G1955" s="2" t="n">
        <v>93</v>
      </c>
      <c r="H1955" s="2" t="n">
        <v>0.0002879578678403</v>
      </c>
      <c r="I1955" s="2" t="n">
        <v>0.000322512811981136</v>
      </c>
      <c r="J1955" s="40" t="inlineStr">
        <is>
          <t>coal mining - methane capture</t>
        </is>
      </c>
    </row>
    <row r="1956" ht="15.75" customHeight="1" s="120">
      <c r="A1956" s="2" t="inlineStr">
        <is>
          <t>ENERGY</t>
        </is>
      </c>
      <c r="B1956" s="2" t="inlineStr">
        <is>
          <t>COL</t>
        </is>
      </c>
      <c r="C1956" s="2" t="n">
        <v>2035</v>
      </c>
      <c r="D1956" s="2" t="inlineStr">
        <is>
          <t>United States</t>
        </is>
      </c>
      <c r="E1956" s="2" t="inlineStr">
        <is>
          <t>USA</t>
        </is>
      </c>
      <c r="F1956" s="2" t="inlineStr">
        <is>
          <t>On-site use in mine bioler</t>
        </is>
      </c>
      <c r="G1956" s="2" t="n">
        <v>100000</v>
      </c>
      <c r="H1956" s="54" t="n">
        <v>1e-12</v>
      </c>
      <c r="I1956" s="2" t="n">
        <v>1.12e-12</v>
      </c>
      <c r="J1956" s="40" t="inlineStr">
        <is>
          <t>coal mining - methane capture</t>
        </is>
      </c>
    </row>
    <row r="1957" ht="15.75" customHeight="1" s="120">
      <c r="A1957" s="2" t="inlineStr">
        <is>
          <t>ENERGY</t>
        </is>
      </c>
      <c r="B1957" s="2" t="inlineStr">
        <is>
          <t>COL</t>
        </is>
      </c>
      <c r="C1957" s="2" t="n">
        <v>2040</v>
      </c>
      <c r="D1957" s="2" t="inlineStr">
        <is>
          <t>United States</t>
        </is>
      </c>
      <c r="E1957" s="2" t="inlineStr">
        <is>
          <t>USA</t>
        </is>
      </c>
      <c r="F1957" s="2" t="inlineStr">
        <is>
          <t>Degasification for pipeline injection</t>
        </is>
      </c>
      <c r="G1957" s="2" t="n">
        <v>-100000</v>
      </c>
      <c r="H1957" s="2" t="n">
        <v>0</v>
      </c>
      <c r="I1957" s="2" t="n">
        <v>0</v>
      </c>
      <c r="J1957" s="40" t="inlineStr">
        <is>
          <t>coal mining - methane capture</t>
        </is>
      </c>
    </row>
    <row r="1958" ht="15.75" customHeight="1" s="120">
      <c r="A1958" s="2" t="inlineStr">
        <is>
          <t>ENERGY</t>
        </is>
      </c>
      <c r="B1958" s="2" t="inlineStr">
        <is>
          <t>COL</t>
        </is>
      </c>
      <c r="C1958" s="2" t="n">
        <v>2040</v>
      </c>
      <c r="D1958" s="2" t="inlineStr">
        <is>
          <t>United States</t>
        </is>
      </c>
      <c r="E1958" s="2" t="inlineStr">
        <is>
          <t>USA</t>
        </is>
      </c>
      <c r="F1958" s="2" t="inlineStr">
        <is>
          <t>Degasification for pipeline injection</t>
        </is>
      </c>
      <c r="G1958" s="2" t="n">
        <v>-17</v>
      </c>
      <c r="H1958" s="2" t="n">
        <v>0</v>
      </c>
      <c r="I1958" s="2" t="n">
        <v>0</v>
      </c>
      <c r="J1958" s="40" t="inlineStr">
        <is>
          <t>coal mining - methane capture</t>
        </is>
      </c>
    </row>
    <row r="1959" ht="15.75" customHeight="1" s="120">
      <c r="A1959" s="2" t="inlineStr">
        <is>
          <t>ENERGY</t>
        </is>
      </c>
      <c r="B1959" s="2" t="inlineStr">
        <is>
          <t>COL</t>
        </is>
      </c>
      <c r="C1959" s="2" t="n">
        <v>2040</v>
      </c>
      <c r="D1959" s="2" t="inlineStr">
        <is>
          <t>United States</t>
        </is>
      </c>
      <c r="E1959" s="2" t="inlineStr">
        <is>
          <t>USA</t>
        </is>
      </c>
      <c r="F1959" s="2" t="inlineStr">
        <is>
          <t>Degasification for pipeline injection</t>
        </is>
      </c>
      <c r="G1959" s="2" t="n">
        <v>-17</v>
      </c>
      <c r="H1959" s="2" t="n">
        <v>0.441307187080383</v>
      </c>
      <c r="I1959" s="2" t="n">
        <v>0.4942640495300291</v>
      </c>
      <c r="J1959" s="40" t="inlineStr">
        <is>
          <t>coal mining - methane capture</t>
        </is>
      </c>
    </row>
    <row r="1960" ht="15.75" customHeight="1" s="120">
      <c r="A1960" s="2" t="inlineStr">
        <is>
          <t>ENERGY</t>
        </is>
      </c>
      <c r="B1960" s="2" t="inlineStr">
        <is>
          <t>COL</t>
        </is>
      </c>
      <c r="C1960" s="2" t="n">
        <v>2040</v>
      </c>
      <c r="D1960" s="2" t="inlineStr">
        <is>
          <t>United States</t>
        </is>
      </c>
      <c r="E1960" s="2" t="inlineStr">
        <is>
          <t>USA</t>
        </is>
      </c>
      <c r="F1960" s="2" t="inlineStr">
        <is>
          <t>Degasification for pipeline injection</t>
        </is>
      </c>
      <c r="G1960" s="2" t="n">
        <v>-16</v>
      </c>
      <c r="H1960" s="2" t="n">
        <v>0.383904904127121</v>
      </c>
      <c r="I1960" s="2" t="n">
        <v>0.4299734926223756</v>
      </c>
      <c r="J1960" s="40" t="inlineStr">
        <is>
          <t>coal mining - methane capture</t>
        </is>
      </c>
    </row>
    <row r="1961" ht="15.75" customHeight="1" s="120">
      <c r="A1961" s="2" t="inlineStr">
        <is>
          <t>ENERGY</t>
        </is>
      </c>
      <c r="B1961" s="2" t="inlineStr">
        <is>
          <t>COL</t>
        </is>
      </c>
      <c r="C1961" s="2" t="n">
        <v>2040</v>
      </c>
      <c r="D1961" s="2" t="inlineStr">
        <is>
          <t>United States</t>
        </is>
      </c>
      <c r="E1961" s="2" t="inlineStr">
        <is>
          <t>USA</t>
        </is>
      </c>
      <c r="F1961" s="2" t="inlineStr">
        <is>
          <t>Degasification for pipeline injection</t>
        </is>
      </c>
      <c r="G1961" s="2" t="n">
        <v>-14</v>
      </c>
      <c r="H1961" s="2" t="n">
        <v>0.367630988359451</v>
      </c>
      <c r="I1961" s="2" t="n">
        <v>0.4117467069625852</v>
      </c>
      <c r="J1961" s="40" t="inlineStr">
        <is>
          <t>coal mining - methane capture</t>
        </is>
      </c>
    </row>
    <row r="1962" ht="15.75" customHeight="1" s="120">
      <c r="A1962" s="2" t="inlineStr">
        <is>
          <t>ENERGY</t>
        </is>
      </c>
      <c r="B1962" s="2" t="inlineStr">
        <is>
          <t>COL</t>
        </is>
      </c>
      <c r="C1962" s="2" t="n">
        <v>2040</v>
      </c>
      <c r="D1962" s="2" t="inlineStr">
        <is>
          <t>United States</t>
        </is>
      </c>
      <c r="E1962" s="2" t="inlineStr">
        <is>
          <t>USA</t>
        </is>
      </c>
      <c r="F1962" s="2" t="inlineStr">
        <is>
          <t>Degasification for pipeline injection</t>
        </is>
      </c>
      <c r="G1962" s="2" t="n">
        <v>-13</v>
      </c>
      <c r="H1962" s="2" t="n">
        <v>0.352810755372047</v>
      </c>
      <c r="I1962" s="2" t="n">
        <v>0.3951480460166927</v>
      </c>
      <c r="J1962" s="40" t="inlineStr">
        <is>
          <t>coal mining - methane capture</t>
        </is>
      </c>
    </row>
    <row r="1963" ht="15.75" customHeight="1" s="120">
      <c r="A1963" s="2" t="inlineStr">
        <is>
          <t>ENERGY</t>
        </is>
      </c>
      <c r="B1963" s="2" t="inlineStr">
        <is>
          <t>COL</t>
        </is>
      </c>
      <c r="C1963" s="2" t="n">
        <v>2040</v>
      </c>
      <c r="D1963" s="2" t="inlineStr">
        <is>
          <t>United States</t>
        </is>
      </c>
      <c r="E1963" s="2" t="inlineStr">
        <is>
          <t>USA</t>
        </is>
      </c>
      <c r="F1963" s="2" t="inlineStr">
        <is>
          <t>Degasification for pipeline injection</t>
        </is>
      </c>
      <c r="G1963" s="2" t="n">
        <v>-12</v>
      </c>
      <c r="H1963" s="2" t="n">
        <v>0.148747324943542</v>
      </c>
      <c r="I1963" s="2" t="n">
        <v>0.1665970039367671</v>
      </c>
      <c r="J1963" s="40" t="inlineStr">
        <is>
          <t>coal mining - methane capture</t>
        </is>
      </c>
    </row>
    <row r="1964" ht="15.75" customHeight="1" s="120">
      <c r="A1964" s="2" t="inlineStr">
        <is>
          <t>ENERGY</t>
        </is>
      </c>
      <c r="B1964" s="2" t="inlineStr">
        <is>
          <t>COL</t>
        </is>
      </c>
      <c r="C1964" s="2" t="n">
        <v>2040</v>
      </c>
      <c r="D1964" s="2" t="inlineStr">
        <is>
          <t>United States</t>
        </is>
      </c>
      <c r="E1964" s="2" t="inlineStr">
        <is>
          <t>USA</t>
        </is>
      </c>
      <c r="F1964" s="2" t="inlineStr">
        <is>
          <t>Degasification for pipeline injection</t>
        </is>
      </c>
      <c r="G1964" s="2" t="n">
        <v>-10</v>
      </c>
      <c r="H1964" s="2" t="n">
        <v>0.273199044167995</v>
      </c>
      <c r="I1964" s="2" t="n">
        <v>0.3059829294681544</v>
      </c>
      <c r="J1964" s="40" t="inlineStr">
        <is>
          <t>coal mining - methane capture</t>
        </is>
      </c>
    </row>
    <row r="1965" ht="15.75" customHeight="1" s="120">
      <c r="A1965" s="2" t="inlineStr">
        <is>
          <t>ENERGY</t>
        </is>
      </c>
      <c r="B1965" s="2" t="inlineStr">
        <is>
          <t>COL</t>
        </is>
      </c>
      <c r="C1965" s="2" t="n">
        <v>2040</v>
      </c>
      <c r="D1965" s="2" t="inlineStr">
        <is>
          <t>United States</t>
        </is>
      </c>
      <c r="E1965" s="2" t="inlineStr">
        <is>
          <t>USA</t>
        </is>
      </c>
      <c r="F1965" s="2" t="inlineStr">
        <is>
          <t>Degasification for pipeline injection</t>
        </is>
      </c>
      <c r="G1965" s="2" t="n">
        <v>-9</v>
      </c>
      <c r="H1965" s="2" t="n">
        <v>0.103574000298976</v>
      </c>
      <c r="I1965" s="2" t="n">
        <v>0.1160028803348531</v>
      </c>
      <c r="J1965" s="40" t="inlineStr">
        <is>
          <t>coal mining - methane capture</t>
        </is>
      </c>
    </row>
    <row r="1966" ht="15.75" customHeight="1" s="120">
      <c r="A1966" s="2" t="inlineStr">
        <is>
          <t>ENERGY</t>
        </is>
      </c>
      <c r="B1966" s="2" t="inlineStr">
        <is>
          <t>COL</t>
        </is>
      </c>
      <c r="C1966" s="2" t="n">
        <v>2040</v>
      </c>
      <c r="D1966" s="2" t="inlineStr">
        <is>
          <t>United States</t>
        </is>
      </c>
      <c r="E1966" s="2" t="inlineStr">
        <is>
          <t>USA</t>
        </is>
      </c>
      <c r="F1966" s="2" t="inlineStr">
        <is>
          <t>Degasification for pipeline injection</t>
        </is>
      </c>
      <c r="G1966" s="2" t="n">
        <v>-8</v>
      </c>
      <c r="H1966" s="2" t="n">
        <v>0.0902296081185341</v>
      </c>
      <c r="I1966" s="2" t="n">
        <v>0.1010571610927582</v>
      </c>
      <c r="J1966" s="40" t="inlineStr">
        <is>
          <t>coal mining - methane capture</t>
        </is>
      </c>
    </row>
    <row r="1967" ht="15.75" customHeight="1" s="120">
      <c r="A1967" s="2" t="inlineStr">
        <is>
          <t>ENERGY</t>
        </is>
      </c>
      <c r="B1967" s="2" t="inlineStr">
        <is>
          <t>COL</t>
        </is>
      </c>
      <c r="C1967" s="2" t="n">
        <v>2040</v>
      </c>
      <c r="D1967" s="2" t="inlineStr">
        <is>
          <t>United States</t>
        </is>
      </c>
      <c r="E1967" s="2" t="inlineStr">
        <is>
          <t>USA</t>
        </is>
      </c>
      <c r="F1967" s="2" t="inlineStr">
        <is>
          <t>Degasification for pipeline injection</t>
        </is>
      </c>
      <c r="G1967" s="2" t="n">
        <v>-7</v>
      </c>
      <c r="H1967" s="2" t="n">
        <v>0.0815768986940384</v>
      </c>
      <c r="I1967" s="2" t="n">
        <v>0.09136612653732303</v>
      </c>
      <c r="J1967" s="40" t="inlineStr">
        <is>
          <t>coal mining - methane capture</t>
        </is>
      </c>
    </row>
    <row r="1968" ht="15.75" customHeight="1" s="120">
      <c r="A1968" s="2" t="inlineStr">
        <is>
          <t>ENERGY</t>
        </is>
      </c>
      <c r="B1968" s="2" t="inlineStr">
        <is>
          <t>COL</t>
        </is>
      </c>
      <c r="C1968" s="2" t="n">
        <v>2040</v>
      </c>
      <c r="D1968" s="2" t="inlineStr">
        <is>
          <t>United States</t>
        </is>
      </c>
      <c r="E1968" s="2" t="inlineStr">
        <is>
          <t>USA</t>
        </is>
      </c>
      <c r="F1968" s="2" t="inlineStr">
        <is>
          <t>Degasification for pipeline injection</t>
        </is>
      </c>
      <c r="G1968" s="2" t="n">
        <v>-6</v>
      </c>
      <c r="H1968" s="2" t="n">
        <v>0.230616264045238</v>
      </c>
      <c r="I1968" s="2" t="n">
        <v>0.2582902157306666</v>
      </c>
      <c r="J1968" s="40" t="inlineStr">
        <is>
          <t>coal mining - methane capture</t>
        </is>
      </c>
    </row>
    <row r="1969" ht="15.75" customHeight="1" s="120">
      <c r="A1969" s="2" t="inlineStr">
        <is>
          <t>ENERGY</t>
        </is>
      </c>
      <c r="B1969" s="2" t="inlineStr">
        <is>
          <t>COL</t>
        </is>
      </c>
      <c r="C1969" s="2" t="n">
        <v>2040</v>
      </c>
      <c r="D1969" s="2" t="inlineStr">
        <is>
          <t>United States</t>
        </is>
      </c>
      <c r="E1969" s="2" t="inlineStr">
        <is>
          <t>USA</t>
        </is>
      </c>
      <c r="F1969" s="2" t="inlineStr">
        <is>
          <t>On-site use in coal drying</t>
        </is>
      </c>
      <c r="G1969" s="2" t="n">
        <v>-4</v>
      </c>
      <c r="H1969" s="2" t="n">
        <v>0.0378906615078449</v>
      </c>
      <c r="I1969" s="2" t="n">
        <v>0.04243754088878629</v>
      </c>
      <c r="J1969" s="40" t="inlineStr">
        <is>
          <t>coal mining - methane capture</t>
        </is>
      </c>
    </row>
    <row r="1970" ht="15.75" customHeight="1" s="120">
      <c r="A1970" s="2" t="inlineStr">
        <is>
          <t>ENERGY</t>
        </is>
      </c>
      <c r="B1970" s="2" t="inlineStr">
        <is>
          <t>COL</t>
        </is>
      </c>
      <c r="C1970" s="2" t="n">
        <v>2040</v>
      </c>
      <c r="D1970" s="2" t="inlineStr">
        <is>
          <t>United States</t>
        </is>
      </c>
      <c r="E1970" s="2" t="inlineStr">
        <is>
          <t>USA</t>
        </is>
      </c>
      <c r="F1970" s="2" t="inlineStr">
        <is>
          <t>On-site use in coal drying</t>
        </is>
      </c>
      <c r="G1970" s="2" t="n">
        <v>-3</v>
      </c>
      <c r="H1970" s="2" t="n">
        <v>0.09569675661623479</v>
      </c>
      <c r="I1970" s="2" t="n">
        <v>0.107180367410183</v>
      </c>
      <c r="J1970" s="40" t="inlineStr">
        <is>
          <t>coal mining - methane capture</t>
        </is>
      </c>
    </row>
    <row r="1971" ht="15.75" customHeight="1" s="120">
      <c r="A1971" s="2" t="inlineStr">
        <is>
          <t>ENERGY</t>
        </is>
      </c>
      <c r="B1971" s="2" t="inlineStr">
        <is>
          <t>COL</t>
        </is>
      </c>
      <c r="C1971" s="2" t="n">
        <v>2040</v>
      </c>
      <c r="D1971" s="2" t="inlineStr">
        <is>
          <t>United States</t>
        </is>
      </c>
      <c r="E1971" s="2" t="inlineStr">
        <is>
          <t>USA</t>
        </is>
      </c>
      <c r="F1971" s="2" t="inlineStr">
        <is>
          <t>On-site use in coal drying</t>
        </is>
      </c>
      <c r="G1971" s="2" t="n">
        <v>-2</v>
      </c>
      <c r="H1971" s="2" t="n">
        <v>0.0070320097729564</v>
      </c>
      <c r="I1971" s="2" t="n">
        <v>0.007875850945711169</v>
      </c>
      <c r="J1971" s="40" t="inlineStr">
        <is>
          <t>coal mining - methane capture</t>
        </is>
      </c>
    </row>
    <row r="1972" ht="15.75" customHeight="1" s="120">
      <c r="A1972" s="2" t="inlineStr">
        <is>
          <t>ENERGY</t>
        </is>
      </c>
      <c r="B1972" s="2" t="inlineStr">
        <is>
          <t>COL</t>
        </is>
      </c>
      <c r="C1972" s="2" t="n">
        <v>2040</v>
      </c>
      <c r="D1972" s="2" t="inlineStr">
        <is>
          <t>United States</t>
        </is>
      </c>
      <c r="E1972" s="2" t="inlineStr">
        <is>
          <t>USA</t>
        </is>
      </c>
      <c r="F1972" s="2" t="inlineStr">
        <is>
          <t>Degasification for pipeline injection</t>
        </is>
      </c>
      <c r="G1972" s="2" t="n">
        <v>-2</v>
      </c>
      <c r="H1972" s="2" t="n">
        <v>0.178638260811567</v>
      </c>
      <c r="I1972" s="2" t="n">
        <v>0.2000748521089551</v>
      </c>
      <c r="J1972" s="40" t="inlineStr">
        <is>
          <t>coal mining - methane capture</t>
        </is>
      </c>
    </row>
    <row r="1973" ht="15.75" customHeight="1" s="120">
      <c r="A1973" s="2" t="inlineStr">
        <is>
          <t>ENERGY</t>
        </is>
      </c>
      <c r="B1973" s="2" t="inlineStr">
        <is>
          <t>COL</t>
        </is>
      </c>
      <c r="C1973" s="2" t="n">
        <v>2040</v>
      </c>
      <c r="D1973" s="2" t="inlineStr">
        <is>
          <t>United States</t>
        </is>
      </c>
      <c r="E1973" s="2" t="inlineStr">
        <is>
          <t>USA</t>
        </is>
      </c>
      <c r="F1973" s="2" t="inlineStr">
        <is>
          <t>Degasification for pipeline injection</t>
        </is>
      </c>
      <c r="G1973" s="2" t="n">
        <v>-1</v>
      </c>
      <c r="H1973" s="2" t="n">
        <v>0.114137265831232</v>
      </c>
      <c r="I1973" s="2" t="n">
        <v>0.1278337377309799</v>
      </c>
      <c r="J1973" s="40" t="inlineStr">
        <is>
          <t>coal mining - methane capture</t>
        </is>
      </c>
    </row>
    <row r="1974" ht="15.75" customHeight="1" s="120">
      <c r="A1974" s="2" t="inlineStr">
        <is>
          <t>ENERGY</t>
        </is>
      </c>
      <c r="B1974" s="2" t="inlineStr">
        <is>
          <t>COL</t>
        </is>
      </c>
      <c r="C1974" s="2" t="n">
        <v>2040</v>
      </c>
      <c r="D1974" s="2" t="inlineStr">
        <is>
          <t>United States</t>
        </is>
      </c>
      <c r="E1974" s="2" t="inlineStr">
        <is>
          <t>USA</t>
        </is>
      </c>
      <c r="F1974" s="2" t="inlineStr">
        <is>
          <t>On-site use in coal drying</t>
        </is>
      </c>
      <c r="G1974" s="2" t="n">
        <v>-1</v>
      </c>
      <c r="H1974" s="2" t="n">
        <v>0.259124198462814</v>
      </c>
      <c r="I1974" s="2" t="n">
        <v>0.2902191022783517</v>
      </c>
      <c r="J1974" s="40" t="inlineStr">
        <is>
          <t>coal mining - methane capture</t>
        </is>
      </c>
    </row>
    <row r="1975" ht="15.75" customHeight="1" s="120">
      <c r="A1975" s="2" t="inlineStr">
        <is>
          <t>ENERGY</t>
        </is>
      </c>
      <c r="B1975" s="2" t="inlineStr">
        <is>
          <t>COL</t>
        </is>
      </c>
      <c r="C1975" s="2" t="n">
        <v>2040</v>
      </c>
      <c r="D1975" s="2" t="inlineStr">
        <is>
          <t>United States</t>
        </is>
      </c>
      <c r="E1975" s="2" t="inlineStr">
        <is>
          <t>USA</t>
        </is>
      </c>
      <c r="F1975" s="2" t="inlineStr">
        <is>
          <t>On-site use in coal drying</t>
        </is>
      </c>
      <c r="G1975" s="2" t="n">
        <v>0</v>
      </c>
      <c r="H1975" s="2" t="n">
        <v>0.0812992574647069</v>
      </c>
      <c r="I1975" s="2" t="n">
        <v>0.09105516836047173</v>
      </c>
      <c r="J1975" s="40" t="inlineStr">
        <is>
          <t>coal mining - methane capture</t>
        </is>
      </c>
    </row>
    <row r="1976" ht="15.75" customHeight="1" s="120">
      <c r="A1976" s="2" t="inlineStr">
        <is>
          <t>ENERGY</t>
        </is>
      </c>
      <c r="B1976" s="2" t="inlineStr">
        <is>
          <t>COL</t>
        </is>
      </c>
      <c r="C1976" s="2" t="n">
        <v>2040</v>
      </c>
      <c r="D1976" s="2" t="inlineStr">
        <is>
          <t>United States</t>
        </is>
      </c>
      <c r="E1976" s="2" t="inlineStr">
        <is>
          <t>USA</t>
        </is>
      </c>
      <c r="F1976" s="2" t="inlineStr">
        <is>
          <t>Degasification for pipeline injection</t>
        </is>
      </c>
      <c r="G1976" s="2" t="n">
        <v>0</v>
      </c>
      <c r="H1976" s="2" t="n">
        <v>0.0548472553491592</v>
      </c>
      <c r="I1976" s="2" t="n">
        <v>0.06142892599105831</v>
      </c>
      <c r="J1976" s="40" t="inlineStr">
        <is>
          <t>coal mining - methane capture</t>
        </is>
      </c>
    </row>
    <row r="1977" ht="15.75" customHeight="1" s="120">
      <c r="A1977" s="2" t="inlineStr">
        <is>
          <t>ENERGY</t>
        </is>
      </c>
      <c r="B1977" s="2" t="inlineStr">
        <is>
          <t>COL</t>
        </is>
      </c>
      <c r="C1977" s="2" t="n">
        <v>2040</v>
      </c>
      <c r="D1977" s="2" t="inlineStr">
        <is>
          <t>United States</t>
        </is>
      </c>
      <c r="E1977" s="2" t="inlineStr">
        <is>
          <t>USA</t>
        </is>
      </c>
      <c r="F1977" s="2" t="inlineStr">
        <is>
          <t>Degasification for pipeline injection</t>
        </is>
      </c>
      <c r="G1977" s="2" t="n">
        <v>1</v>
      </c>
      <c r="H1977" s="2" t="n">
        <v>0.0495381020009518</v>
      </c>
      <c r="I1977" s="2" t="n">
        <v>0.05548267424106602</v>
      </c>
      <c r="J1977" s="40" t="inlineStr">
        <is>
          <t>coal mining - methane capture</t>
        </is>
      </c>
    </row>
    <row r="1978" ht="15.75" customHeight="1" s="120">
      <c r="A1978" s="2" t="inlineStr">
        <is>
          <t>ENERGY</t>
        </is>
      </c>
      <c r="B1978" s="2" t="inlineStr">
        <is>
          <t>COL</t>
        </is>
      </c>
      <c r="C1978" s="2" t="n">
        <v>2040</v>
      </c>
      <c r="D1978" s="2" t="inlineStr">
        <is>
          <t>United States</t>
        </is>
      </c>
      <c r="E1978" s="2" t="inlineStr">
        <is>
          <t>USA</t>
        </is>
      </c>
      <c r="F1978" s="2" t="inlineStr">
        <is>
          <t>Open Flare</t>
        </is>
      </c>
      <c r="G1978" s="2" t="n">
        <v>1</v>
      </c>
      <c r="H1978" s="2" t="n">
        <v>0.0560266003012657</v>
      </c>
      <c r="I1978" s="2" t="n">
        <v>0.06274979233741759</v>
      </c>
      <c r="J1978" s="40" t="inlineStr">
        <is>
          <t>coal mining - methane destruction</t>
        </is>
      </c>
    </row>
    <row r="1979" ht="15.75" customHeight="1" s="120">
      <c r="A1979" s="2" t="inlineStr">
        <is>
          <t>ENERGY</t>
        </is>
      </c>
      <c r="B1979" s="2" t="inlineStr">
        <is>
          <t>COL</t>
        </is>
      </c>
      <c r="C1979" s="2" t="n">
        <v>2040</v>
      </c>
      <c r="D1979" s="2" t="inlineStr">
        <is>
          <t>United States</t>
        </is>
      </c>
      <c r="E1979" s="2" t="inlineStr">
        <is>
          <t>USA</t>
        </is>
      </c>
      <c r="F1979" s="2" t="inlineStr">
        <is>
          <t>On-site use in mine bioler</t>
        </is>
      </c>
      <c r="G1979" s="2" t="n">
        <v>1</v>
      </c>
      <c r="H1979" s="2" t="n">
        <v>0.154847881523892</v>
      </c>
      <c r="I1979" s="2" t="n">
        <v>0.1734296273067591</v>
      </c>
      <c r="J1979" s="40" t="inlineStr">
        <is>
          <t>coal mining - methane capture</t>
        </is>
      </c>
    </row>
    <row r="1980" ht="15.75" customHeight="1" s="120">
      <c r="A1980" s="2" t="inlineStr">
        <is>
          <t>ENERGY</t>
        </is>
      </c>
      <c r="B1980" s="2" t="inlineStr">
        <is>
          <t>COL</t>
        </is>
      </c>
      <c r="C1980" s="2" t="n">
        <v>2040</v>
      </c>
      <c r="D1980" s="2" t="inlineStr">
        <is>
          <t>United States</t>
        </is>
      </c>
      <c r="E1980" s="2" t="inlineStr">
        <is>
          <t>USA</t>
        </is>
      </c>
      <c r="F1980" s="2" t="inlineStr">
        <is>
          <t>On-site use in coal drying</t>
        </is>
      </c>
      <c r="G1980" s="2" t="n">
        <v>1</v>
      </c>
      <c r="H1980" s="2" t="n">
        <v>0.0043420717120171</v>
      </c>
      <c r="I1980" s="2" t="n">
        <v>0.004863120317459152</v>
      </c>
      <c r="J1980" s="40" t="inlineStr">
        <is>
          <t>coal mining - methane capture</t>
        </is>
      </c>
    </row>
    <row r="1981" ht="15.75" customHeight="1" s="120">
      <c r="A1981" s="2" t="inlineStr">
        <is>
          <t>ENERGY</t>
        </is>
      </c>
      <c r="B1981" s="2" t="inlineStr">
        <is>
          <t>COL</t>
        </is>
      </c>
      <c r="C1981" s="2" t="n">
        <v>2040</v>
      </c>
      <c r="D1981" s="2" t="inlineStr">
        <is>
          <t>United States</t>
        </is>
      </c>
      <c r="E1981" s="2" t="inlineStr">
        <is>
          <t>USA</t>
        </is>
      </c>
      <c r="F1981" s="2" t="inlineStr">
        <is>
          <t>Stand Alone VAM</t>
        </is>
      </c>
      <c r="G1981" s="2" t="n">
        <v>1</v>
      </c>
      <c r="H1981" s="2" t="n">
        <v>4.74114706739783</v>
      </c>
      <c r="I1981" s="2" t="n">
        <v>5.31008471548557</v>
      </c>
      <c r="J1981" s="40" t="inlineStr">
        <is>
          <t>coal mining - methane destruction</t>
        </is>
      </c>
    </row>
    <row r="1982" ht="15.75" customHeight="1" s="120">
      <c r="A1982" s="2" t="inlineStr">
        <is>
          <t>ENERGY</t>
        </is>
      </c>
      <c r="B1982" s="2" t="inlineStr">
        <is>
          <t>COL</t>
        </is>
      </c>
      <c r="C1982" s="2" t="n">
        <v>2040</v>
      </c>
      <c r="D1982" s="2" t="inlineStr">
        <is>
          <t>United States</t>
        </is>
      </c>
      <c r="E1982" s="2" t="inlineStr">
        <is>
          <t>USA</t>
        </is>
      </c>
      <c r="F1982" s="2" t="inlineStr">
        <is>
          <t>Open Flare</t>
        </is>
      </c>
      <c r="G1982" s="2" t="n">
        <v>2</v>
      </c>
      <c r="H1982" s="2" t="n">
        <v>0.125277403742075</v>
      </c>
      <c r="I1982" s="2" t="n">
        <v>0.140310692191124</v>
      </c>
      <c r="J1982" s="40" t="inlineStr">
        <is>
          <t>coal mining - methane destruction</t>
        </is>
      </c>
    </row>
    <row r="1983" ht="15.75" customHeight="1" s="120">
      <c r="A1983" s="2" t="inlineStr">
        <is>
          <t>ENERGY</t>
        </is>
      </c>
      <c r="B1983" s="2" t="inlineStr">
        <is>
          <t>COL</t>
        </is>
      </c>
      <c r="C1983" s="2" t="n">
        <v>2040</v>
      </c>
      <c r="D1983" s="2" t="inlineStr">
        <is>
          <t>United States</t>
        </is>
      </c>
      <c r="E1983" s="2" t="inlineStr">
        <is>
          <t>USA</t>
        </is>
      </c>
      <c r="F1983" s="2" t="inlineStr">
        <is>
          <t>On-site use in mine bioler</t>
        </is>
      </c>
      <c r="G1983" s="2" t="n">
        <v>2</v>
      </c>
      <c r="H1983" s="2" t="n">
        <v>0.0145534332841635</v>
      </c>
      <c r="I1983" s="2" t="n">
        <v>0.01629984527826312</v>
      </c>
      <c r="J1983" s="40" t="inlineStr">
        <is>
          <t>coal mining - methane capture</t>
        </is>
      </c>
    </row>
    <row r="1984" ht="15.75" customHeight="1" s="120">
      <c r="A1984" s="2" t="inlineStr">
        <is>
          <t>ENERGY</t>
        </is>
      </c>
      <c r="B1984" s="2" t="inlineStr">
        <is>
          <t>COL</t>
        </is>
      </c>
      <c r="C1984" s="2" t="n">
        <v>2040</v>
      </c>
      <c r="D1984" s="2" t="inlineStr">
        <is>
          <t>United States</t>
        </is>
      </c>
      <c r="E1984" s="2" t="inlineStr">
        <is>
          <t>USA</t>
        </is>
      </c>
      <c r="F1984" s="2" t="inlineStr">
        <is>
          <t>Degasification for power generation</t>
        </is>
      </c>
      <c r="G1984" s="2" t="n">
        <v>2</v>
      </c>
      <c r="H1984" s="2" t="n">
        <v>0.277363147586584</v>
      </c>
      <c r="I1984" s="2" t="n">
        <v>0.3106467252969741</v>
      </c>
      <c r="J1984" s="40" t="inlineStr">
        <is>
          <t>coal mining - methane capture</t>
        </is>
      </c>
    </row>
    <row r="1985" ht="15.75" customHeight="1" s="120">
      <c r="A1985" s="2" t="inlineStr">
        <is>
          <t>ENERGY</t>
        </is>
      </c>
      <c r="B1985" s="2" t="inlineStr">
        <is>
          <t>COL</t>
        </is>
      </c>
      <c r="C1985" s="2" t="n">
        <v>2040</v>
      </c>
      <c r="D1985" s="2" t="inlineStr">
        <is>
          <t>United States</t>
        </is>
      </c>
      <c r="E1985" s="2" t="inlineStr">
        <is>
          <t>USA</t>
        </is>
      </c>
      <c r="F1985" s="2" t="inlineStr">
        <is>
          <t>Stand Alone VAM</t>
        </is>
      </c>
      <c r="G1985" s="2" t="n">
        <v>2</v>
      </c>
      <c r="H1985" s="2" t="n">
        <v>7.22934286668896</v>
      </c>
      <c r="I1985" s="2" t="n">
        <v>8.096864010691636</v>
      </c>
      <c r="J1985" s="40" t="inlineStr">
        <is>
          <t>coal mining - methane destruction</t>
        </is>
      </c>
    </row>
    <row r="1986" ht="15.75" customHeight="1" s="120">
      <c r="A1986" s="2" t="inlineStr">
        <is>
          <t>ENERGY</t>
        </is>
      </c>
      <c r="B1986" s="2" t="inlineStr">
        <is>
          <t>COL</t>
        </is>
      </c>
      <c r="C1986" s="2" t="n">
        <v>2040</v>
      </c>
      <c r="D1986" s="2" t="inlineStr">
        <is>
          <t>United States</t>
        </is>
      </c>
      <c r="E1986" s="2" t="inlineStr">
        <is>
          <t>USA</t>
        </is>
      </c>
      <c r="F1986" s="2" t="inlineStr">
        <is>
          <t>Open Flare</t>
        </is>
      </c>
      <c r="G1986" s="2" t="n">
        <v>3</v>
      </c>
      <c r="H1986" s="2" t="n">
        <v>0.104985044337809</v>
      </c>
      <c r="I1986" s="2" t="n">
        <v>0.1175832496583461</v>
      </c>
      <c r="J1986" s="40" t="inlineStr">
        <is>
          <t>coal mining - methane destruction</t>
        </is>
      </c>
    </row>
    <row r="1987" ht="15.75" customHeight="1" s="120">
      <c r="A1987" s="2" t="inlineStr">
        <is>
          <t>ENERGY</t>
        </is>
      </c>
      <c r="B1987" s="2" t="inlineStr">
        <is>
          <t>COL</t>
        </is>
      </c>
      <c r="C1987" s="2" t="n">
        <v>2040</v>
      </c>
      <c r="D1987" s="2" t="inlineStr">
        <is>
          <t>United States</t>
        </is>
      </c>
      <c r="E1987" s="2" t="inlineStr">
        <is>
          <t>USA</t>
        </is>
      </c>
      <c r="F1987" s="2" t="inlineStr">
        <is>
          <t>Stand Alone VAM</t>
        </is>
      </c>
      <c r="G1987" s="2" t="n">
        <v>3</v>
      </c>
      <c r="H1987" s="2" t="n">
        <v>2.36652366071939</v>
      </c>
      <c r="I1987" s="2" t="n">
        <v>2.650506500005717</v>
      </c>
      <c r="J1987" s="40" t="inlineStr">
        <is>
          <t>coal mining - methane destruction</t>
        </is>
      </c>
    </row>
    <row r="1988" ht="15.75" customHeight="1" s="120">
      <c r="A1988" s="2" t="inlineStr">
        <is>
          <t>ENERGY</t>
        </is>
      </c>
      <c r="B1988" s="2" t="inlineStr">
        <is>
          <t>COL</t>
        </is>
      </c>
      <c r="C1988" s="2" t="n">
        <v>2040</v>
      </c>
      <c r="D1988" s="2" t="inlineStr">
        <is>
          <t>United States</t>
        </is>
      </c>
      <c r="E1988" s="2" t="inlineStr">
        <is>
          <t>USA</t>
        </is>
      </c>
      <c r="F1988" s="2" t="inlineStr">
        <is>
          <t>On-site use in mine bioler</t>
        </is>
      </c>
      <c r="G1988" s="2" t="n">
        <v>3</v>
      </c>
      <c r="H1988" s="2" t="n">
        <v>0.0127787535311654</v>
      </c>
      <c r="I1988" s="2" t="n">
        <v>0.01431220395490525</v>
      </c>
      <c r="J1988" s="40" t="inlineStr">
        <is>
          <t>coal mining - methane capture</t>
        </is>
      </c>
    </row>
    <row r="1989" ht="15.75" customHeight="1" s="120">
      <c r="A1989" s="2" t="inlineStr">
        <is>
          <t>ENERGY</t>
        </is>
      </c>
      <c r="B1989" s="2" t="inlineStr">
        <is>
          <t>COL</t>
        </is>
      </c>
      <c r="C1989" s="2" t="n">
        <v>2040</v>
      </c>
      <c r="D1989" s="2" t="inlineStr">
        <is>
          <t>United States</t>
        </is>
      </c>
      <c r="E1989" s="2" t="inlineStr">
        <is>
          <t>USA</t>
        </is>
      </c>
      <c r="F1989" s="2" t="inlineStr">
        <is>
          <t>Supplemental VAM</t>
        </is>
      </c>
      <c r="G1989" s="2" t="n">
        <v>3</v>
      </c>
      <c r="H1989" s="2" t="n">
        <v>0.0276541244238615</v>
      </c>
      <c r="I1989" s="2" t="n">
        <v>0.03097261935472488</v>
      </c>
      <c r="J1989" s="40" t="inlineStr">
        <is>
          <t>coal mining - methane destruction</t>
        </is>
      </c>
    </row>
    <row r="1990" ht="15.75" customHeight="1" s="120">
      <c r="A1990" s="2" t="inlineStr">
        <is>
          <t>ENERGY</t>
        </is>
      </c>
      <c r="B1990" s="2" t="inlineStr">
        <is>
          <t>COL</t>
        </is>
      </c>
      <c r="C1990" s="2" t="n">
        <v>2040</v>
      </c>
      <c r="D1990" s="2" t="inlineStr">
        <is>
          <t>United States</t>
        </is>
      </c>
      <c r="E1990" s="2" t="inlineStr">
        <is>
          <t>USA</t>
        </is>
      </c>
      <c r="F1990" s="2" t="inlineStr">
        <is>
          <t>Open Flare</t>
        </is>
      </c>
      <c r="G1990" s="2" t="n">
        <v>4</v>
      </c>
      <c r="H1990" s="2" t="n">
        <v>0.158229034859687</v>
      </c>
      <c r="I1990" s="2" t="n">
        <v>0.1772165190428495</v>
      </c>
      <c r="J1990" s="40" t="inlineStr">
        <is>
          <t>coal mining - methane destruction</t>
        </is>
      </c>
    </row>
    <row r="1991" ht="15.75" customHeight="1" s="120">
      <c r="A1991" s="2" t="inlineStr">
        <is>
          <t>ENERGY</t>
        </is>
      </c>
      <c r="B1991" s="2" t="inlineStr">
        <is>
          <t>COL</t>
        </is>
      </c>
      <c r="C1991" s="2" t="n">
        <v>2040</v>
      </c>
      <c r="D1991" s="2" t="inlineStr">
        <is>
          <t>United States</t>
        </is>
      </c>
      <c r="E1991" s="2" t="inlineStr">
        <is>
          <t>USA</t>
        </is>
      </c>
      <c r="F1991" s="2" t="inlineStr">
        <is>
          <t>Degasification for power generation</t>
        </is>
      </c>
      <c r="G1991" s="2" t="n">
        <v>4</v>
      </c>
      <c r="H1991" s="2" t="n">
        <v>0.179039690643549</v>
      </c>
      <c r="I1991" s="2" t="n">
        <v>0.2005244535207749</v>
      </c>
      <c r="J1991" s="40" t="inlineStr">
        <is>
          <t>coal mining - methane capture</t>
        </is>
      </c>
    </row>
    <row r="1992" ht="15.75" customHeight="1" s="120">
      <c r="A1992" s="2" t="inlineStr">
        <is>
          <t>ENERGY</t>
        </is>
      </c>
      <c r="B1992" s="2" t="inlineStr">
        <is>
          <t>COL</t>
        </is>
      </c>
      <c r="C1992" s="2" t="n">
        <v>2040</v>
      </c>
      <c r="D1992" s="2" t="inlineStr">
        <is>
          <t>United States</t>
        </is>
      </c>
      <c r="E1992" s="2" t="inlineStr">
        <is>
          <t>USA</t>
        </is>
      </c>
      <c r="F1992" s="2" t="inlineStr">
        <is>
          <t>Stand Alone VAM</t>
        </is>
      </c>
      <c r="G1992" s="2" t="n">
        <v>4</v>
      </c>
      <c r="H1992" s="2" t="n">
        <v>0.306589126586914</v>
      </c>
      <c r="I1992" s="2" t="n">
        <v>0.3433798217773437</v>
      </c>
      <c r="J1992" s="40" t="inlineStr">
        <is>
          <t>coal mining - methane destruction</t>
        </is>
      </c>
    </row>
    <row r="1993" ht="15.75" customHeight="1" s="120">
      <c r="A1993" s="2" t="inlineStr">
        <is>
          <t>ENERGY</t>
        </is>
      </c>
      <c r="B1993" s="2" t="inlineStr">
        <is>
          <t>COL</t>
        </is>
      </c>
      <c r="C1993" s="2" t="n">
        <v>2040</v>
      </c>
      <c r="D1993" s="2" t="inlineStr">
        <is>
          <t>United States</t>
        </is>
      </c>
      <c r="E1993" s="2" t="inlineStr">
        <is>
          <t>USA</t>
        </is>
      </c>
      <c r="F1993" s="2" t="inlineStr">
        <is>
          <t>On-site use in mine bioler</t>
        </is>
      </c>
      <c r="G1993" s="2" t="n">
        <v>4</v>
      </c>
      <c r="H1993" s="2" t="n">
        <v>0.0036501530557871</v>
      </c>
      <c r="I1993" s="2" t="n">
        <v>0.004088171422481552</v>
      </c>
      <c r="J1993" s="40" t="inlineStr">
        <is>
          <t>coal mining - methane capture</t>
        </is>
      </c>
    </row>
    <row r="1994" ht="15.75" customHeight="1" s="120">
      <c r="A1994" s="2" t="inlineStr">
        <is>
          <t>ENERGY</t>
        </is>
      </c>
      <c r="B1994" s="2" t="inlineStr">
        <is>
          <t>COL</t>
        </is>
      </c>
      <c r="C1994" s="2" t="n">
        <v>2040</v>
      </c>
      <c r="D1994" s="2" t="inlineStr">
        <is>
          <t>United States</t>
        </is>
      </c>
      <c r="E1994" s="2" t="inlineStr">
        <is>
          <t>USA</t>
        </is>
      </c>
      <c r="F1994" s="2" t="inlineStr">
        <is>
          <t>Open Flare</t>
        </is>
      </c>
      <c r="G1994" s="2" t="n">
        <v>5</v>
      </c>
      <c r="H1994" s="2" t="n">
        <v>0.08461389527656139</v>
      </c>
      <c r="I1994" s="2" t="n">
        <v>0.09476756270974877</v>
      </c>
      <c r="J1994" s="40" t="inlineStr">
        <is>
          <t>coal mining - methane destruction</t>
        </is>
      </c>
    </row>
    <row r="1995" ht="15.75" customHeight="1" s="120">
      <c r="A1995" s="2" t="inlineStr">
        <is>
          <t>ENERGY</t>
        </is>
      </c>
      <c r="B1995" s="2" t="inlineStr">
        <is>
          <t>COL</t>
        </is>
      </c>
      <c r="C1995" s="2" t="n">
        <v>2040</v>
      </c>
      <c r="D1995" s="2" t="inlineStr">
        <is>
          <t>United States</t>
        </is>
      </c>
      <c r="E1995" s="2" t="inlineStr">
        <is>
          <t>USA</t>
        </is>
      </c>
      <c r="F1995" s="2" t="inlineStr">
        <is>
          <t>Degasification for power generation</t>
        </is>
      </c>
      <c r="G1995" s="2" t="n">
        <v>5</v>
      </c>
      <c r="H1995" s="2" t="n">
        <v>0.0829221121966839</v>
      </c>
      <c r="I1995" s="2" t="n">
        <v>0.09287276566028597</v>
      </c>
      <c r="J1995" s="40" t="inlineStr">
        <is>
          <t>coal mining - methane capture</t>
        </is>
      </c>
    </row>
    <row r="1996" ht="15.75" customHeight="1" s="120">
      <c r="A1996" s="2" t="inlineStr">
        <is>
          <t>ENERGY</t>
        </is>
      </c>
      <c r="B1996" s="2" t="inlineStr">
        <is>
          <t>COL</t>
        </is>
      </c>
      <c r="C1996" s="2" t="n">
        <v>2040</v>
      </c>
      <c r="D1996" s="2" t="inlineStr">
        <is>
          <t>United States</t>
        </is>
      </c>
      <c r="E1996" s="2" t="inlineStr">
        <is>
          <t>USA</t>
        </is>
      </c>
      <c r="F1996" s="2" t="inlineStr">
        <is>
          <t>On-site use in mine bioler</t>
        </is>
      </c>
      <c r="G1996" s="2" t="n">
        <v>5</v>
      </c>
      <c r="H1996" s="2" t="n">
        <v>0.0114752643276006</v>
      </c>
      <c r="I1996" s="2" t="n">
        <v>0.01285229604691267</v>
      </c>
      <c r="J1996" s="40" t="inlineStr">
        <is>
          <t>coal mining - methane capture</t>
        </is>
      </c>
    </row>
    <row r="1997" ht="15.75" customHeight="1" s="120">
      <c r="A1997" s="2" t="inlineStr">
        <is>
          <t>ENERGY</t>
        </is>
      </c>
      <c r="B1997" s="2" t="inlineStr">
        <is>
          <t>COL</t>
        </is>
      </c>
      <c r="C1997" s="2" t="n">
        <v>2040</v>
      </c>
      <c r="D1997" s="2" t="inlineStr">
        <is>
          <t>United States</t>
        </is>
      </c>
      <c r="E1997" s="2" t="inlineStr">
        <is>
          <t>USA</t>
        </is>
      </c>
      <c r="F1997" s="2" t="inlineStr">
        <is>
          <t>Supplemental VAM</t>
        </is>
      </c>
      <c r="G1997" s="2" t="n">
        <v>5</v>
      </c>
      <c r="H1997" s="2" t="n">
        <v>0.0887170806527138</v>
      </c>
      <c r="I1997" s="2" t="n">
        <v>0.09936313033103947</v>
      </c>
      <c r="J1997" s="40" t="inlineStr">
        <is>
          <t>coal mining - methane destruction</t>
        </is>
      </c>
    </row>
    <row r="1998" ht="15.75" customHeight="1" s="120">
      <c r="A1998" s="2" t="inlineStr">
        <is>
          <t>ENERGY</t>
        </is>
      </c>
      <c r="B1998" s="2" t="inlineStr">
        <is>
          <t>COL</t>
        </is>
      </c>
      <c r="C1998" s="2" t="n">
        <v>2040</v>
      </c>
      <c r="D1998" s="2" t="inlineStr">
        <is>
          <t>United States</t>
        </is>
      </c>
      <c r="E1998" s="2" t="inlineStr">
        <is>
          <t>USA</t>
        </is>
      </c>
      <c r="F1998" s="2" t="inlineStr">
        <is>
          <t>Degasification for power generation</t>
        </is>
      </c>
      <c r="G1998" s="2" t="n">
        <v>6</v>
      </c>
      <c r="H1998" s="2" t="n">
        <v>0.0744743756949902</v>
      </c>
      <c r="I1998" s="2" t="n">
        <v>0.08341130077838903</v>
      </c>
      <c r="J1998" s="40" t="inlineStr">
        <is>
          <t>coal mining - methane capture</t>
        </is>
      </c>
    </row>
    <row r="1999" ht="15.75" customHeight="1" s="120">
      <c r="A1999" s="2" t="inlineStr">
        <is>
          <t>ENERGY</t>
        </is>
      </c>
      <c r="B1999" s="2" t="inlineStr">
        <is>
          <t>COL</t>
        </is>
      </c>
      <c r="C1999" s="2" t="n">
        <v>2040</v>
      </c>
      <c r="D1999" s="2" t="inlineStr">
        <is>
          <t>United States</t>
        </is>
      </c>
      <c r="E1999" s="2" t="inlineStr">
        <is>
          <t>USA</t>
        </is>
      </c>
      <c r="F1999" s="2" t="inlineStr">
        <is>
          <t>On-site use in mine bioler</t>
        </is>
      </c>
      <c r="G1999" s="2" t="n">
        <v>6</v>
      </c>
      <c r="H1999" s="2" t="n">
        <v>0.0015471888473257</v>
      </c>
      <c r="I1999" s="2" t="n">
        <v>0.001732851509004784</v>
      </c>
      <c r="J1999" s="40" t="inlineStr">
        <is>
          <t>coal mining - methane capture</t>
        </is>
      </c>
    </row>
    <row r="2000" ht="15.75" customHeight="1" s="120">
      <c r="A2000" s="2" t="inlineStr">
        <is>
          <t>ENERGY</t>
        </is>
      </c>
      <c r="B2000" s="2" t="inlineStr">
        <is>
          <t>COL</t>
        </is>
      </c>
      <c r="C2000" s="2" t="n">
        <v>2040</v>
      </c>
      <c r="D2000" s="2" t="inlineStr">
        <is>
          <t>United States</t>
        </is>
      </c>
      <c r="E2000" s="2" t="inlineStr">
        <is>
          <t>USA</t>
        </is>
      </c>
      <c r="F2000" s="2" t="inlineStr">
        <is>
          <t>Stand Alone VAM</t>
        </is>
      </c>
      <c r="G2000" s="2" t="n">
        <v>6</v>
      </c>
      <c r="H2000" s="2" t="n">
        <v>0.521808147430419</v>
      </c>
      <c r="I2000" s="2" t="n">
        <v>0.5844251251220693</v>
      </c>
      <c r="J2000" s="40" t="inlineStr">
        <is>
          <t>coal mining - methane destruction</t>
        </is>
      </c>
    </row>
    <row r="2001" ht="15.75" customHeight="1" s="120">
      <c r="A2001" s="2" t="inlineStr">
        <is>
          <t>ENERGY</t>
        </is>
      </c>
      <c r="B2001" s="2" t="inlineStr">
        <is>
          <t>COL</t>
        </is>
      </c>
      <c r="C2001" s="2" t="n">
        <v>2040</v>
      </c>
      <c r="D2001" s="2" t="inlineStr">
        <is>
          <t>United States</t>
        </is>
      </c>
      <c r="E2001" s="2" t="inlineStr">
        <is>
          <t>USA</t>
        </is>
      </c>
      <c r="F2001" s="2" t="inlineStr">
        <is>
          <t>Open Flare</t>
        </is>
      </c>
      <c r="G2001" s="2" t="n">
        <v>6</v>
      </c>
      <c r="H2001" s="2" t="n">
        <v>0.0694963370915502</v>
      </c>
      <c r="I2001" s="2" t="n">
        <v>0.07783589754253624</v>
      </c>
      <c r="J2001" s="40" t="inlineStr">
        <is>
          <t>coal mining - methane destruction</t>
        </is>
      </c>
    </row>
    <row r="2002" ht="15.75" customHeight="1" s="120">
      <c r="A2002" s="2" t="inlineStr">
        <is>
          <t>ENERGY</t>
        </is>
      </c>
      <c r="B2002" s="2" t="inlineStr">
        <is>
          <t>COL</t>
        </is>
      </c>
      <c r="C2002" s="2" t="n">
        <v>2040</v>
      </c>
      <c r="D2002" s="2" t="inlineStr">
        <is>
          <t>United States</t>
        </is>
      </c>
      <c r="E2002" s="2" t="inlineStr">
        <is>
          <t>USA</t>
        </is>
      </c>
      <c r="F2002" s="2" t="inlineStr">
        <is>
          <t>Open Flare</t>
        </is>
      </c>
      <c r="G2002" s="2" t="n">
        <v>7</v>
      </c>
      <c r="H2002" s="2" t="n">
        <v>0.0242850964423269</v>
      </c>
      <c r="I2002" s="2" t="n">
        <v>0.02719930801540613</v>
      </c>
      <c r="J2002" s="40" t="inlineStr">
        <is>
          <t>coal mining - methane destruction</t>
        </is>
      </c>
    </row>
    <row r="2003" ht="15.75" customHeight="1" s="120">
      <c r="A2003" s="2" t="inlineStr">
        <is>
          <t>ENERGY</t>
        </is>
      </c>
      <c r="B2003" s="2" t="inlineStr">
        <is>
          <t>COL</t>
        </is>
      </c>
      <c r="C2003" s="2" t="n">
        <v>2040</v>
      </c>
      <c r="D2003" s="2" t="inlineStr">
        <is>
          <t>United States</t>
        </is>
      </c>
      <c r="E2003" s="2" t="inlineStr">
        <is>
          <t>USA</t>
        </is>
      </c>
      <c r="F2003" s="2" t="inlineStr">
        <is>
          <t>Stand Alone VAM</t>
        </is>
      </c>
      <c r="G2003" s="2" t="n">
        <v>7</v>
      </c>
      <c r="H2003" s="2" t="n">
        <v>0.0885647833347321</v>
      </c>
      <c r="I2003" s="2" t="n">
        <v>0.09919255733489996</v>
      </c>
      <c r="J2003" s="40" t="inlineStr">
        <is>
          <t>coal mining - methane destruction</t>
        </is>
      </c>
    </row>
    <row r="2004" ht="15.75" customHeight="1" s="120">
      <c r="A2004" s="2" t="inlineStr">
        <is>
          <t>ENERGY</t>
        </is>
      </c>
      <c r="B2004" s="2" t="inlineStr">
        <is>
          <t>COL</t>
        </is>
      </c>
      <c r="C2004" s="2" t="n">
        <v>2040</v>
      </c>
      <c r="D2004" s="2" t="inlineStr">
        <is>
          <t>United States</t>
        </is>
      </c>
      <c r="E2004" s="2" t="inlineStr">
        <is>
          <t>USA</t>
        </is>
      </c>
      <c r="F2004" s="2" t="inlineStr">
        <is>
          <t>Degasification for power generation</t>
        </is>
      </c>
      <c r="G2004" s="2" t="n">
        <v>7</v>
      </c>
      <c r="H2004" s="2" t="n">
        <v>0.0696565173566341</v>
      </c>
      <c r="I2004" s="2" t="n">
        <v>0.0780152994394302</v>
      </c>
      <c r="J2004" s="40" t="inlineStr">
        <is>
          <t>coal mining - methane capture</t>
        </is>
      </c>
    </row>
    <row r="2005" ht="15.75" customHeight="1" s="120">
      <c r="A2005" s="2" t="inlineStr">
        <is>
          <t>ENERGY</t>
        </is>
      </c>
      <c r="B2005" s="2" t="inlineStr">
        <is>
          <t>COL</t>
        </is>
      </c>
      <c r="C2005" s="2" t="n">
        <v>2040</v>
      </c>
      <c r="D2005" s="2" t="inlineStr">
        <is>
          <t>United States</t>
        </is>
      </c>
      <c r="E2005" s="2" t="inlineStr">
        <is>
          <t>USA</t>
        </is>
      </c>
      <c r="F2005" s="2" t="inlineStr">
        <is>
          <t>On-site use in mine bioler</t>
        </is>
      </c>
      <c r="G2005" s="2" t="n">
        <v>7</v>
      </c>
      <c r="H2005" s="2" t="n">
        <v>0.0013850186951458</v>
      </c>
      <c r="I2005" s="2" t="n">
        <v>0.001551220938563296</v>
      </c>
      <c r="J2005" s="40" t="inlineStr">
        <is>
          <t>coal mining - methane capture</t>
        </is>
      </c>
    </row>
    <row r="2006" ht="15.75" customHeight="1" s="120">
      <c r="A2006" s="2" t="inlineStr">
        <is>
          <t>ENERGY</t>
        </is>
      </c>
      <c r="B2006" s="2" t="inlineStr">
        <is>
          <t>COL</t>
        </is>
      </c>
      <c r="C2006" s="2" t="n">
        <v>2040</v>
      </c>
      <c r="D2006" s="2" t="inlineStr">
        <is>
          <t>United States</t>
        </is>
      </c>
      <c r="E2006" s="2" t="inlineStr">
        <is>
          <t>USA</t>
        </is>
      </c>
      <c r="F2006" s="2" t="inlineStr">
        <is>
          <t>Stand Alone VAM</t>
        </is>
      </c>
      <c r="G2006" s="2" t="n">
        <v>8</v>
      </c>
      <c r="H2006" s="2" t="n">
        <v>0.457603305578231</v>
      </c>
      <c r="I2006" s="2" t="n">
        <v>0.5125157022476188</v>
      </c>
      <c r="J2006" s="40" t="inlineStr">
        <is>
          <t>coal mining - methane destruction</t>
        </is>
      </c>
    </row>
    <row r="2007" ht="15.75" customHeight="1" s="120">
      <c r="A2007" s="2" t="inlineStr">
        <is>
          <t>ENERGY</t>
        </is>
      </c>
      <c r="B2007" s="2" t="inlineStr">
        <is>
          <t>COL</t>
        </is>
      </c>
      <c r="C2007" s="2" t="n">
        <v>2040</v>
      </c>
      <c r="D2007" s="2" t="inlineStr">
        <is>
          <t>United States</t>
        </is>
      </c>
      <c r="E2007" s="2" t="inlineStr">
        <is>
          <t>USA</t>
        </is>
      </c>
      <c r="F2007" s="2" t="inlineStr">
        <is>
          <t>Open Flare</t>
        </is>
      </c>
      <c r="G2007" s="2" t="n">
        <v>8</v>
      </c>
      <c r="H2007" s="2" t="n">
        <v>0.009946649195626401</v>
      </c>
      <c r="I2007" s="2" t="n">
        <v>0.01114024709910157</v>
      </c>
      <c r="J2007" s="40" t="inlineStr">
        <is>
          <t>coal mining - methane destruction</t>
        </is>
      </c>
    </row>
    <row r="2008" ht="15.75" customHeight="1" s="120">
      <c r="A2008" s="2" t="inlineStr">
        <is>
          <t>ENERGY</t>
        </is>
      </c>
      <c r="B2008" s="2" t="inlineStr">
        <is>
          <t>COL</t>
        </is>
      </c>
      <c r="C2008" s="2" t="n">
        <v>2040</v>
      </c>
      <c r="D2008" s="2" t="inlineStr">
        <is>
          <t>United States</t>
        </is>
      </c>
      <c r="E2008" s="2" t="inlineStr">
        <is>
          <t>USA</t>
        </is>
      </c>
      <c r="F2008" s="2" t="inlineStr">
        <is>
          <t>Degasification for power generation</t>
        </is>
      </c>
      <c r="G2008" s="2" t="n">
        <v>8</v>
      </c>
      <c r="H2008" s="2" t="n">
        <v>0.0657027550041676</v>
      </c>
      <c r="I2008" s="2" t="n">
        <v>0.07358708560466772</v>
      </c>
      <c r="J2008" s="40" t="inlineStr">
        <is>
          <t>coal mining - methane capture</t>
        </is>
      </c>
    </row>
    <row r="2009" ht="15.75" customHeight="1" s="120">
      <c r="A2009" s="2" t="inlineStr">
        <is>
          <t>ENERGY</t>
        </is>
      </c>
      <c r="B2009" s="2" t="inlineStr">
        <is>
          <t>COL</t>
        </is>
      </c>
      <c r="C2009" s="2" t="n">
        <v>2040</v>
      </c>
      <c r="D2009" s="2" t="inlineStr">
        <is>
          <t>United States</t>
        </is>
      </c>
      <c r="E2009" s="2" t="inlineStr">
        <is>
          <t>USA</t>
        </is>
      </c>
      <c r="F2009" s="2" t="inlineStr">
        <is>
          <t>On-site use in mine bioler</t>
        </is>
      </c>
      <c r="G2009" s="2" t="n">
        <v>8</v>
      </c>
      <c r="H2009" s="2" t="n">
        <v>0.0013147838180885</v>
      </c>
      <c r="I2009" s="2" t="n">
        <v>0.00147255787625912</v>
      </c>
      <c r="J2009" s="40" t="inlineStr">
        <is>
          <t>coal mining - methane capture</t>
        </is>
      </c>
    </row>
    <row r="2010" ht="15.75" customHeight="1" s="120">
      <c r="A2010" s="2" t="inlineStr">
        <is>
          <t>ENERGY</t>
        </is>
      </c>
      <c r="B2010" s="2" t="inlineStr">
        <is>
          <t>COL</t>
        </is>
      </c>
      <c r="C2010" s="2" t="n">
        <v>2040</v>
      </c>
      <c r="D2010" s="2" t="inlineStr">
        <is>
          <t>United States</t>
        </is>
      </c>
      <c r="E2010" s="2" t="inlineStr">
        <is>
          <t>USA</t>
        </is>
      </c>
      <c r="F2010" s="2" t="inlineStr">
        <is>
          <t>Degasification for power generation</t>
        </is>
      </c>
      <c r="G2010" s="2" t="n">
        <v>9</v>
      </c>
      <c r="H2010" s="2" t="n">
        <v>0.0302448067814112</v>
      </c>
      <c r="I2010" s="2" t="n">
        <v>0.03387418359518055</v>
      </c>
      <c r="J2010" s="40" t="inlineStr">
        <is>
          <t>coal mining - methane capture</t>
        </is>
      </c>
    </row>
    <row r="2011" ht="15.75" customHeight="1" s="120">
      <c r="A2011" s="2" t="inlineStr">
        <is>
          <t>ENERGY</t>
        </is>
      </c>
      <c r="B2011" s="2" t="inlineStr">
        <is>
          <t>COL</t>
        </is>
      </c>
      <c r="C2011" s="2" t="n">
        <v>2040</v>
      </c>
      <c r="D2011" s="2" t="inlineStr">
        <is>
          <t>United States</t>
        </is>
      </c>
      <c r="E2011" s="2" t="inlineStr">
        <is>
          <t>USA</t>
        </is>
      </c>
      <c r="F2011" s="2" t="inlineStr">
        <is>
          <t>Open Flare</t>
        </is>
      </c>
      <c r="G2011" s="2" t="n">
        <v>9</v>
      </c>
      <c r="H2011" s="2" t="n">
        <v>0.0240309906657785</v>
      </c>
      <c r="I2011" s="2" t="n">
        <v>0.02691470954567192</v>
      </c>
      <c r="J2011" s="40" t="inlineStr">
        <is>
          <t>coal mining - methane destruction</t>
        </is>
      </c>
    </row>
    <row r="2012" ht="15.75" customHeight="1" s="120">
      <c r="A2012" s="2" t="inlineStr">
        <is>
          <t>ENERGY</t>
        </is>
      </c>
      <c r="B2012" s="2" t="inlineStr">
        <is>
          <t>COL</t>
        </is>
      </c>
      <c r="C2012" s="2" t="n">
        <v>2040</v>
      </c>
      <c r="D2012" s="2" t="inlineStr">
        <is>
          <t>United States</t>
        </is>
      </c>
      <c r="E2012" s="2" t="inlineStr">
        <is>
          <t>USA</t>
        </is>
      </c>
      <c r="F2012" s="2" t="inlineStr">
        <is>
          <t>On-site use in mine bioler</t>
        </is>
      </c>
      <c r="G2012" s="2" t="n">
        <v>9</v>
      </c>
      <c r="H2012" s="2" t="n">
        <v>0.0012237229384482</v>
      </c>
      <c r="I2012" s="2" t="n">
        <v>0.001370569691061984</v>
      </c>
      <c r="J2012" s="40" t="inlineStr">
        <is>
          <t>coal mining - methane capture</t>
        </is>
      </c>
    </row>
    <row r="2013" ht="15.75" customHeight="1" s="120">
      <c r="A2013" s="2" t="inlineStr">
        <is>
          <t>ENERGY</t>
        </is>
      </c>
      <c r="B2013" s="2" t="inlineStr">
        <is>
          <t>COL</t>
        </is>
      </c>
      <c r="C2013" s="2" t="n">
        <v>2040</v>
      </c>
      <c r="D2013" s="2" t="inlineStr">
        <is>
          <t>United States</t>
        </is>
      </c>
      <c r="E2013" s="2" t="inlineStr">
        <is>
          <t>USA</t>
        </is>
      </c>
      <c r="F2013" s="2" t="inlineStr">
        <is>
          <t>Stand Alone VAM</t>
        </is>
      </c>
      <c r="G2013" s="2" t="n">
        <v>9</v>
      </c>
      <c r="H2013" s="2" t="n">
        <v>0.163505677133798</v>
      </c>
      <c r="I2013" s="2" t="n">
        <v>0.1831263583898538</v>
      </c>
      <c r="J2013" s="40" t="inlineStr">
        <is>
          <t>coal mining - methane destruction</t>
        </is>
      </c>
    </row>
    <row r="2014" ht="15.75" customHeight="1" s="120">
      <c r="A2014" s="2" t="inlineStr">
        <is>
          <t>ENERGY</t>
        </is>
      </c>
      <c r="B2014" s="2" t="inlineStr">
        <is>
          <t>COL</t>
        </is>
      </c>
      <c r="C2014" s="2" t="n">
        <v>2040</v>
      </c>
      <c r="D2014" s="2" t="inlineStr">
        <is>
          <t>United States</t>
        </is>
      </c>
      <c r="E2014" s="2" t="inlineStr">
        <is>
          <t>USA</t>
        </is>
      </c>
      <c r="F2014" s="2" t="inlineStr">
        <is>
          <t>Open Flare</t>
        </is>
      </c>
      <c r="G2014" s="2" t="n">
        <v>10</v>
      </c>
      <c r="H2014" s="2" t="n">
        <v>0.0059024902293459</v>
      </c>
      <c r="I2014" s="2" t="n">
        <v>0.006610789056867408</v>
      </c>
      <c r="J2014" s="40" t="inlineStr">
        <is>
          <t>coal mining - methane destruction</t>
        </is>
      </c>
    </row>
    <row r="2015" ht="15.75" customHeight="1" s="120">
      <c r="A2015" s="2" t="inlineStr">
        <is>
          <t>ENERGY</t>
        </is>
      </c>
      <c r="B2015" s="2" t="inlineStr">
        <is>
          <t>COL</t>
        </is>
      </c>
      <c r="C2015" s="2" t="n">
        <v>2040</v>
      </c>
      <c r="D2015" s="2" t="inlineStr">
        <is>
          <t>United States</t>
        </is>
      </c>
      <c r="E2015" s="2" t="inlineStr">
        <is>
          <t>USA</t>
        </is>
      </c>
      <c r="F2015" s="2" t="inlineStr">
        <is>
          <t>On-site use in mine bioler</t>
        </is>
      </c>
      <c r="G2015" s="2" t="n">
        <v>10</v>
      </c>
      <c r="H2015" s="2" t="n">
        <v>0.0011725394288078</v>
      </c>
      <c r="I2015" s="2" t="n">
        <v>0.001313244160264736</v>
      </c>
      <c r="J2015" s="40" t="inlineStr">
        <is>
          <t>coal mining - methane capture</t>
        </is>
      </c>
    </row>
    <row r="2016" ht="15.75" customHeight="1" s="120">
      <c r="A2016" s="2" t="inlineStr">
        <is>
          <t>ENERGY</t>
        </is>
      </c>
      <c r="B2016" s="2" t="inlineStr">
        <is>
          <t>COL</t>
        </is>
      </c>
      <c r="C2016" s="2" t="n">
        <v>2040</v>
      </c>
      <c r="D2016" s="2" t="inlineStr">
        <is>
          <t>United States</t>
        </is>
      </c>
      <c r="E2016" s="2" t="inlineStr">
        <is>
          <t>USA</t>
        </is>
      </c>
      <c r="F2016" s="2" t="inlineStr">
        <is>
          <t>Stand Alone VAM</t>
        </is>
      </c>
      <c r="G2016" s="2" t="n">
        <v>10</v>
      </c>
      <c r="H2016" s="2" t="n">
        <v>0.543379485607147</v>
      </c>
      <c r="I2016" s="2" t="n">
        <v>0.6085850238800047</v>
      </c>
      <c r="J2016" s="40" t="inlineStr">
        <is>
          <t>coal mining - methane destruction</t>
        </is>
      </c>
    </row>
    <row r="2017" ht="15.75" customHeight="1" s="120">
      <c r="A2017" s="2" t="inlineStr">
        <is>
          <t>ENERGY</t>
        </is>
      </c>
      <c r="B2017" s="2" t="inlineStr">
        <is>
          <t>COL</t>
        </is>
      </c>
      <c r="C2017" s="2" t="n">
        <v>2040</v>
      </c>
      <c r="D2017" s="2" t="inlineStr">
        <is>
          <t>United States</t>
        </is>
      </c>
      <c r="E2017" s="2" t="inlineStr">
        <is>
          <t>USA</t>
        </is>
      </c>
      <c r="F2017" s="2" t="inlineStr">
        <is>
          <t>Degasification for power generation</t>
        </is>
      </c>
      <c r="G2017" s="2" t="n">
        <v>10</v>
      </c>
      <c r="H2017" s="2" t="n">
        <v>0.176309950649738</v>
      </c>
      <c r="I2017" s="2" t="n">
        <v>0.1974671447277066</v>
      </c>
      <c r="J2017" s="40" t="inlineStr">
        <is>
          <t>coal mining - methane capture</t>
        </is>
      </c>
    </row>
    <row r="2018" ht="15.75" customHeight="1" s="120">
      <c r="A2018" s="2" t="inlineStr">
        <is>
          <t>ENERGY</t>
        </is>
      </c>
      <c r="B2018" s="2" t="inlineStr">
        <is>
          <t>COL</t>
        </is>
      </c>
      <c r="C2018" s="2" t="n">
        <v>2040</v>
      </c>
      <c r="D2018" s="2" t="inlineStr">
        <is>
          <t>United States</t>
        </is>
      </c>
      <c r="E2018" s="2" t="inlineStr">
        <is>
          <t>USA</t>
        </is>
      </c>
      <c r="F2018" s="2" t="inlineStr">
        <is>
          <t>Degasification for power generation</t>
        </is>
      </c>
      <c r="G2018" s="2" t="n">
        <v>11</v>
      </c>
      <c r="H2018" s="2" t="n">
        <v>0.0278493985533714</v>
      </c>
      <c r="I2018" s="2" t="n">
        <v>0.03119132637977597</v>
      </c>
      <c r="J2018" s="40" t="inlineStr">
        <is>
          <t>coal mining - methane capture</t>
        </is>
      </c>
    </row>
    <row r="2019" ht="15.75" customHeight="1" s="120">
      <c r="A2019" s="2" t="inlineStr">
        <is>
          <t>ENERGY</t>
        </is>
      </c>
      <c r="B2019" s="2" t="inlineStr">
        <is>
          <t>COL</t>
        </is>
      </c>
      <c r="C2019" s="2" t="n">
        <v>2040</v>
      </c>
      <c r="D2019" s="2" t="inlineStr">
        <is>
          <t>United States</t>
        </is>
      </c>
      <c r="E2019" s="2" t="inlineStr">
        <is>
          <t>USA</t>
        </is>
      </c>
      <c r="F2019" s="2" t="inlineStr">
        <is>
          <t>Open Flare</t>
        </is>
      </c>
      <c r="G2019" s="2" t="n">
        <v>11</v>
      </c>
      <c r="H2019" s="2" t="n">
        <v>0.0036501530557871</v>
      </c>
      <c r="I2019" s="2" t="n">
        <v>0.004088171422481552</v>
      </c>
      <c r="J2019" s="40" t="inlineStr">
        <is>
          <t>coal mining - methane destruction</t>
        </is>
      </c>
    </row>
    <row r="2020" ht="15.75" customHeight="1" s="120">
      <c r="A2020" s="2" t="inlineStr">
        <is>
          <t>ENERGY</t>
        </is>
      </c>
      <c r="B2020" s="2" t="inlineStr">
        <is>
          <t>COL</t>
        </is>
      </c>
      <c r="C2020" s="2" t="n">
        <v>2040</v>
      </c>
      <c r="D2020" s="2" t="inlineStr">
        <is>
          <t>United States</t>
        </is>
      </c>
      <c r="E2020" s="2" t="inlineStr">
        <is>
          <t>USA</t>
        </is>
      </c>
      <c r="F2020" s="2" t="inlineStr">
        <is>
          <t>On-site use in mine bioler</t>
        </is>
      </c>
      <c r="G2020" s="2" t="n">
        <v>11</v>
      </c>
      <c r="H2020" s="2" t="n">
        <v>0.0046081559266895</v>
      </c>
      <c r="I2020" s="2" t="n">
        <v>0.005161134637892241</v>
      </c>
      <c r="J2020" s="40" t="inlineStr">
        <is>
          <t>coal mining - methane capture</t>
        </is>
      </c>
    </row>
    <row r="2021" ht="15.75" customHeight="1" s="120">
      <c r="A2021" s="2" t="inlineStr">
        <is>
          <t>ENERGY</t>
        </is>
      </c>
      <c r="B2021" s="2" t="inlineStr">
        <is>
          <t>COL</t>
        </is>
      </c>
      <c r="C2021" s="2" t="n">
        <v>2040</v>
      </c>
      <c r="D2021" s="2" t="inlineStr">
        <is>
          <t>United States</t>
        </is>
      </c>
      <c r="E2021" s="2" t="inlineStr">
        <is>
          <t>USA</t>
        </is>
      </c>
      <c r="F2021" s="2" t="inlineStr">
        <is>
          <t>Stand Alone VAM</t>
        </is>
      </c>
      <c r="G2021" s="2" t="n">
        <v>11</v>
      </c>
      <c r="H2021" s="2" t="n">
        <v>0.5786286592483521</v>
      </c>
      <c r="I2021" s="2" t="n">
        <v>0.6480640983581544</v>
      </c>
      <c r="J2021" s="40" t="inlineStr">
        <is>
          <t>coal mining - methane destruction</t>
        </is>
      </c>
    </row>
    <row r="2022" ht="15.75" customHeight="1" s="120">
      <c r="A2022" s="2" t="inlineStr">
        <is>
          <t>ENERGY</t>
        </is>
      </c>
      <c r="B2022" s="2" t="inlineStr">
        <is>
          <t>COL</t>
        </is>
      </c>
      <c r="C2022" s="2" t="n">
        <v>2040</v>
      </c>
      <c r="D2022" s="2" t="inlineStr">
        <is>
          <t>United States</t>
        </is>
      </c>
      <c r="E2022" s="2" t="inlineStr">
        <is>
          <t>USA</t>
        </is>
      </c>
      <c r="F2022" s="2" t="inlineStr">
        <is>
          <t>Stand Alone VAM</t>
        </is>
      </c>
      <c r="G2022" s="2" t="n">
        <v>12</v>
      </c>
      <c r="H2022" s="2" t="n">
        <v>2.95111206965521</v>
      </c>
      <c r="I2022" s="2" t="n">
        <v>3.305245518013835</v>
      </c>
      <c r="J2022" s="40" t="inlineStr">
        <is>
          <t>coal mining - methane destruction</t>
        </is>
      </c>
    </row>
    <row r="2023" ht="15.75" customHeight="1" s="120">
      <c r="A2023" s="2" t="inlineStr">
        <is>
          <t>ENERGY</t>
        </is>
      </c>
      <c r="B2023" s="2" t="inlineStr">
        <is>
          <t>COL</t>
        </is>
      </c>
      <c r="C2023" s="2" t="n">
        <v>2040</v>
      </c>
      <c r="D2023" s="2" t="inlineStr">
        <is>
          <t>United States</t>
        </is>
      </c>
      <c r="E2023" s="2" t="inlineStr">
        <is>
          <t>USA</t>
        </is>
      </c>
      <c r="F2023" s="2" t="inlineStr">
        <is>
          <t>Open Flare</t>
        </is>
      </c>
      <c r="G2023" s="2" t="n">
        <v>12</v>
      </c>
      <c r="H2023" s="2" t="n">
        <v>0.0114752643276006</v>
      </c>
      <c r="I2023" s="2" t="n">
        <v>0.01285229604691267</v>
      </c>
      <c r="J2023" s="40" t="inlineStr">
        <is>
          <t>coal mining - methane destruction</t>
        </is>
      </c>
    </row>
    <row r="2024" ht="15.75" customHeight="1" s="120">
      <c r="A2024" s="2" t="inlineStr">
        <is>
          <t>ENERGY</t>
        </is>
      </c>
      <c r="B2024" s="2" t="inlineStr">
        <is>
          <t>COL</t>
        </is>
      </c>
      <c r="C2024" s="2" t="n">
        <v>2040</v>
      </c>
      <c r="D2024" s="2" t="inlineStr">
        <is>
          <t>United States</t>
        </is>
      </c>
      <c r="E2024" s="2" t="inlineStr">
        <is>
          <t>USA</t>
        </is>
      </c>
      <c r="F2024" s="2" t="inlineStr">
        <is>
          <t>On-site use in mine bioler</t>
        </is>
      </c>
      <c r="G2024" s="2" t="n">
        <v>13</v>
      </c>
      <c r="H2024" s="2" t="n">
        <v>0.0010717734694481</v>
      </c>
      <c r="I2024" s="2" t="n">
        <v>0.001200386285781872</v>
      </c>
      <c r="J2024" s="40" t="inlineStr">
        <is>
          <t>coal mining - methane capture</t>
        </is>
      </c>
    </row>
    <row r="2025" ht="15.75" customHeight="1" s="120">
      <c r="A2025" s="2" t="inlineStr">
        <is>
          <t>ENERGY</t>
        </is>
      </c>
      <c r="B2025" s="2" t="inlineStr">
        <is>
          <t>COL</t>
        </is>
      </c>
      <c r="C2025" s="2" t="n">
        <v>2040</v>
      </c>
      <c r="D2025" s="2" t="inlineStr">
        <is>
          <t>United States</t>
        </is>
      </c>
      <c r="E2025" s="2" t="inlineStr">
        <is>
          <t>USA</t>
        </is>
      </c>
      <c r="F2025" s="2" t="inlineStr">
        <is>
          <t>Open Flare</t>
        </is>
      </c>
      <c r="G2025" s="2" t="n">
        <v>13</v>
      </c>
      <c r="H2025" s="2" t="n">
        <v>0.0015471888473257</v>
      </c>
      <c r="I2025" s="2" t="n">
        <v>0.001732851509004784</v>
      </c>
      <c r="J2025" s="40" t="inlineStr">
        <is>
          <t>coal mining - methane destruction</t>
        </is>
      </c>
    </row>
    <row r="2026" ht="15.75" customHeight="1" s="120">
      <c r="A2026" s="2" t="inlineStr">
        <is>
          <t>ENERGY</t>
        </is>
      </c>
      <c r="B2026" s="2" t="inlineStr">
        <is>
          <t>COL</t>
        </is>
      </c>
      <c r="C2026" s="2" t="n">
        <v>2040</v>
      </c>
      <c r="D2026" s="2" t="inlineStr">
        <is>
          <t>United States</t>
        </is>
      </c>
      <c r="E2026" s="2" t="inlineStr">
        <is>
          <t>USA</t>
        </is>
      </c>
      <c r="F2026" s="2" t="inlineStr">
        <is>
          <t>Degasification for power generation</t>
        </is>
      </c>
      <c r="G2026" s="2" t="n">
        <v>13</v>
      </c>
      <c r="H2026" s="2" t="n">
        <v>0.0249303355813026</v>
      </c>
      <c r="I2026" s="2" t="n">
        <v>0.02792197585105892</v>
      </c>
      <c r="J2026" s="40" t="inlineStr">
        <is>
          <t>coal mining - methane capture</t>
        </is>
      </c>
    </row>
    <row r="2027" ht="15.75" customHeight="1" s="120">
      <c r="A2027" s="2" t="inlineStr">
        <is>
          <t>ENERGY</t>
        </is>
      </c>
      <c r="B2027" s="2" t="inlineStr">
        <is>
          <t>COL</t>
        </is>
      </c>
      <c r="C2027" s="2" t="n">
        <v>2040</v>
      </c>
      <c r="D2027" s="2" t="inlineStr">
        <is>
          <t>United States</t>
        </is>
      </c>
      <c r="E2027" s="2" t="inlineStr">
        <is>
          <t>USA</t>
        </is>
      </c>
      <c r="F2027" s="2" t="inlineStr">
        <is>
          <t>Stand Alone VAM</t>
        </is>
      </c>
      <c r="G2027" s="2" t="n">
        <v>14</v>
      </c>
      <c r="H2027" s="2" t="n">
        <v>0.055248785763979</v>
      </c>
      <c r="I2027" s="2" t="n">
        <v>0.06187864005565649</v>
      </c>
      <c r="J2027" s="40" t="inlineStr">
        <is>
          <t>coal mining - methane destruction</t>
        </is>
      </c>
    </row>
    <row r="2028" ht="15.75" customHeight="1" s="120">
      <c r="A2028" s="2" t="inlineStr">
        <is>
          <t>ENERGY</t>
        </is>
      </c>
      <c r="B2028" s="2" t="inlineStr">
        <is>
          <t>COL</t>
        </is>
      </c>
      <c r="C2028" s="2" t="n">
        <v>2040</v>
      </c>
      <c r="D2028" s="2" t="inlineStr">
        <is>
          <t>United States</t>
        </is>
      </c>
      <c r="E2028" s="2" t="inlineStr">
        <is>
          <t>USA</t>
        </is>
      </c>
      <c r="F2028" s="2" t="inlineStr">
        <is>
          <t>On-site use in mine bioler</t>
        </is>
      </c>
      <c r="G2028" s="2" t="n">
        <v>14</v>
      </c>
      <c r="H2028" s="2" t="n">
        <v>0.0010352816898376</v>
      </c>
      <c r="I2028" s="2" t="n">
        <v>0.001159515492618112</v>
      </c>
      <c r="J2028" s="40" t="inlineStr">
        <is>
          <t>coal mining - methane capture</t>
        </is>
      </c>
    </row>
    <row r="2029" ht="15.75" customHeight="1" s="120">
      <c r="A2029" s="2" t="inlineStr">
        <is>
          <t>ENERGY</t>
        </is>
      </c>
      <c r="B2029" s="2" t="inlineStr">
        <is>
          <t>COL</t>
        </is>
      </c>
      <c r="C2029" s="2" t="n">
        <v>2040</v>
      </c>
      <c r="D2029" s="2" t="inlineStr">
        <is>
          <t>United States</t>
        </is>
      </c>
      <c r="E2029" s="2" t="inlineStr">
        <is>
          <t>USA</t>
        </is>
      </c>
      <c r="F2029" s="2" t="inlineStr">
        <is>
          <t>Open Flare</t>
        </is>
      </c>
      <c r="G2029" s="2" t="n">
        <v>14</v>
      </c>
      <c r="H2029" s="2" t="n">
        <v>0.0013850186951458</v>
      </c>
      <c r="I2029" s="2" t="n">
        <v>0.001551220938563296</v>
      </c>
      <c r="J2029" s="40" t="inlineStr">
        <is>
          <t>coal mining - methane destruction</t>
        </is>
      </c>
    </row>
    <row r="2030" ht="15.75" customHeight="1" s="120">
      <c r="A2030" s="2" t="inlineStr">
        <is>
          <t>ENERGY</t>
        </is>
      </c>
      <c r="B2030" s="2" t="inlineStr">
        <is>
          <t>COL</t>
        </is>
      </c>
      <c r="C2030" s="2" t="n">
        <v>2040</v>
      </c>
      <c r="D2030" s="2" t="inlineStr">
        <is>
          <t>United States</t>
        </is>
      </c>
      <c r="E2030" s="2" t="inlineStr">
        <is>
          <t>USA</t>
        </is>
      </c>
      <c r="F2030" s="2" t="inlineStr">
        <is>
          <t>Degasification for power generation</t>
        </is>
      </c>
      <c r="G2030" s="2" t="n">
        <v>14</v>
      </c>
      <c r="H2030" s="2" t="n">
        <v>0.0236661080271006</v>
      </c>
      <c r="I2030" s="2" t="n">
        <v>0.02650604099035268</v>
      </c>
      <c r="J2030" s="40" t="inlineStr">
        <is>
          <t>coal mining - methane capture</t>
        </is>
      </c>
    </row>
    <row r="2031" ht="15.75" customHeight="1" s="120">
      <c r="A2031" s="2" t="inlineStr">
        <is>
          <t>ENERGY</t>
        </is>
      </c>
      <c r="B2031" s="2" t="inlineStr">
        <is>
          <t>COL</t>
        </is>
      </c>
      <c r="C2031" s="2" t="n">
        <v>2040</v>
      </c>
      <c r="D2031" s="2" t="inlineStr">
        <is>
          <t>United States</t>
        </is>
      </c>
      <c r="E2031" s="2" t="inlineStr">
        <is>
          <t>USA</t>
        </is>
      </c>
      <c r="F2031" s="2" t="inlineStr">
        <is>
          <t>On-site use in mine bioler</t>
        </is>
      </c>
      <c r="G2031" s="2" t="n">
        <v>15</v>
      </c>
      <c r="H2031" s="2" t="n">
        <v>0.0019663964631036</v>
      </c>
      <c r="I2031" s="2" t="n">
        <v>0.002202364038676032</v>
      </c>
      <c r="J2031" s="40" t="inlineStr">
        <is>
          <t>coal mining - methane capture</t>
        </is>
      </c>
    </row>
    <row r="2032" ht="15.75" customHeight="1" s="120">
      <c r="A2032" s="2" t="inlineStr">
        <is>
          <t>ENERGY</t>
        </is>
      </c>
      <c r="B2032" s="2" t="inlineStr">
        <is>
          <t>COL</t>
        </is>
      </c>
      <c r="C2032" s="2" t="n">
        <v>2040</v>
      </c>
      <c r="D2032" s="2" t="inlineStr">
        <is>
          <t>United States</t>
        </is>
      </c>
      <c r="E2032" s="2" t="inlineStr">
        <is>
          <t>USA</t>
        </is>
      </c>
      <c r="F2032" s="2" t="inlineStr">
        <is>
          <t>Open Flare</t>
        </is>
      </c>
      <c r="G2032" s="2" t="n">
        <v>15</v>
      </c>
      <c r="H2032" s="2" t="n">
        <v>0.0013147838180885</v>
      </c>
      <c r="I2032" s="2" t="n">
        <v>0.00147255787625912</v>
      </c>
      <c r="J2032" s="40" t="inlineStr">
        <is>
          <t>coal mining - methane destruction</t>
        </is>
      </c>
    </row>
    <row r="2033" ht="15.75" customHeight="1" s="120">
      <c r="A2033" s="2" t="inlineStr">
        <is>
          <t>ENERGY</t>
        </is>
      </c>
      <c r="B2033" s="2" t="inlineStr">
        <is>
          <t>COL</t>
        </is>
      </c>
      <c r="C2033" s="2" t="n">
        <v>2040</v>
      </c>
      <c r="D2033" s="2" t="inlineStr">
        <is>
          <t>United States</t>
        </is>
      </c>
      <c r="E2033" s="2" t="inlineStr">
        <is>
          <t>USA</t>
        </is>
      </c>
      <c r="F2033" s="2" t="inlineStr">
        <is>
          <t>On-site use in mine bioler</t>
        </is>
      </c>
      <c r="G2033" s="2" t="n">
        <v>16</v>
      </c>
      <c r="H2033" s="2" t="n">
        <v>0.0009772429475560999</v>
      </c>
      <c r="I2033" s="2" t="n">
        <v>0.001094512101262832</v>
      </c>
      <c r="J2033" s="40" t="inlineStr">
        <is>
          <t>coal mining - methane capture</t>
        </is>
      </c>
    </row>
    <row r="2034" ht="15.75" customHeight="1" s="120">
      <c r="A2034" s="2" t="inlineStr">
        <is>
          <t>ENERGY</t>
        </is>
      </c>
      <c r="B2034" s="2" t="inlineStr">
        <is>
          <t>COL</t>
        </is>
      </c>
      <c r="C2034" s="2" t="n">
        <v>2040</v>
      </c>
      <c r="D2034" s="2" t="inlineStr">
        <is>
          <t>United States</t>
        </is>
      </c>
      <c r="E2034" s="2" t="inlineStr">
        <is>
          <t>USA</t>
        </is>
      </c>
      <c r="F2034" s="2" t="inlineStr">
        <is>
          <t>Open Flare</t>
        </is>
      </c>
      <c r="G2034" s="2" t="n">
        <v>16</v>
      </c>
      <c r="H2034" s="2" t="n">
        <v>0.0083333239890635</v>
      </c>
      <c r="I2034" s="2" t="n">
        <v>0.009333322867751121</v>
      </c>
      <c r="J2034" s="40" t="inlineStr">
        <is>
          <t>coal mining - methane destruction</t>
        </is>
      </c>
    </row>
    <row r="2035" ht="15.75" customHeight="1" s="120">
      <c r="A2035" s="2" t="inlineStr">
        <is>
          <t>ENERGY</t>
        </is>
      </c>
      <c r="B2035" s="2" t="inlineStr">
        <is>
          <t>COL</t>
        </is>
      </c>
      <c r="C2035" s="2" t="n">
        <v>2040</v>
      </c>
      <c r="D2035" s="2" t="inlineStr">
        <is>
          <t>United States</t>
        </is>
      </c>
      <c r="E2035" s="2" t="inlineStr">
        <is>
          <t>USA</t>
        </is>
      </c>
      <c r="F2035" s="2" t="inlineStr">
        <is>
          <t>Degasification for power generation</t>
        </is>
      </c>
      <c r="G2035" s="2" t="n">
        <v>16</v>
      </c>
      <c r="H2035" s="2" t="n">
        <v>0.0220270119607449</v>
      </c>
      <c r="I2035" s="2" t="n">
        <v>0.02467025339603429</v>
      </c>
      <c r="J2035" s="40" t="inlineStr">
        <is>
          <t>coal mining - methane capture</t>
        </is>
      </c>
    </row>
    <row r="2036" ht="15.75" customHeight="1" s="120">
      <c r="A2036" s="2" t="inlineStr">
        <is>
          <t>ENERGY</t>
        </is>
      </c>
      <c r="B2036" s="2" t="inlineStr">
        <is>
          <t>COL</t>
        </is>
      </c>
      <c r="C2036" s="2" t="n">
        <v>2040</v>
      </c>
      <c r="D2036" s="2" t="inlineStr">
        <is>
          <t>United States</t>
        </is>
      </c>
      <c r="E2036" s="2" t="inlineStr">
        <is>
          <t>USA</t>
        </is>
      </c>
      <c r="F2036" s="2" t="inlineStr">
        <is>
          <t>Stand Alone VAM</t>
        </is>
      </c>
      <c r="G2036" s="2" t="n">
        <v>17</v>
      </c>
      <c r="H2036" s="2" t="n">
        <v>0.0175114907324314</v>
      </c>
      <c r="I2036" s="2" t="n">
        <v>0.01961286962032317</v>
      </c>
      <c r="J2036" s="40" t="inlineStr">
        <is>
          <t>coal mining - methane destruction</t>
        </is>
      </c>
    </row>
    <row r="2037" ht="15.75" customHeight="1" s="120">
      <c r="A2037" s="2" t="inlineStr">
        <is>
          <t>ENERGY</t>
        </is>
      </c>
      <c r="B2037" s="2" t="inlineStr">
        <is>
          <t>COL</t>
        </is>
      </c>
      <c r="C2037" s="2" t="n">
        <v>2040</v>
      </c>
      <c r="D2037" s="2" t="inlineStr">
        <is>
          <t>United States</t>
        </is>
      </c>
      <c r="E2037" s="2" t="inlineStr">
        <is>
          <t>USA</t>
        </is>
      </c>
      <c r="F2037" s="2" t="inlineStr">
        <is>
          <t>Degasification for power generation</t>
        </is>
      </c>
      <c r="G2037" s="2" t="n">
        <v>17</v>
      </c>
      <c r="H2037" s="2" t="n">
        <v>0.0837252978235483</v>
      </c>
      <c r="I2037" s="2" t="n">
        <v>0.0937723335623741</v>
      </c>
      <c r="J2037" s="40" t="inlineStr">
        <is>
          <t>coal mining - methane capture</t>
        </is>
      </c>
    </row>
    <row r="2038" ht="15.75" customHeight="1" s="120">
      <c r="A2038" s="2" t="inlineStr">
        <is>
          <t>ENERGY</t>
        </is>
      </c>
      <c r="B2038" s="2" t="inlineStr">
        <is>
          <t>COL</t>
        </is>
      </c>
      <c r="C2038" s="2" t="n">
        <v>2040</v>
      </c>
      <c r="D2038" s="2" t="inlineStr">
        <is>
          <t>United States</t>
        </is>
      </c>
      <c r="E2038" s="2" t="inlineStr">
        <is>
          <t>USA</t>
        </is>
      </c>
      <c r="F2038" s="2" t="inlineStr">
        <is>
          <t>On-site use in mine bioler</t>
        </is>
      </c>
      <c r="G2038" s="2" t="n">
        <v>17</v>
      </c>
      <c r="H2038" s="2" t="n">
        <v>0.0009303857805207</v>
      </c>
      <c r="I2038" s="2" t="n">
        <v>0.001042032074183184</v>
      </c>
      <c r="J2038" s="40" t="inlineStr">
        <is>
          <t>coal mining - methane capture</t>
        </is>
      </c>
    </row>
    <row r="2039" ht="15.75" customHeight="1" s="120">
      <c r="A2039" s="2" t="inlineStr">
        <is>
          <t>ENERGY</t>
        </is>
      </c>
      <c r="B2039" s="2" t="inlineStr">
        <is>
          <t>COL</t>
        </is>
      </c>
      <c r="C2039" s="2" t="n">
        <v>2040</v>
      </c>
      <c r="D2039" s="2" t="inlineStr">
        <is>
          <t>United States</t>
        </is>
      </c>
      <c r="E2039" s="2" t="inlineStr">
        <is>
          <t>USA</t>
        </is>
      </c>
      <c r="F2039" s="2" t="inlineStr">
        <is>
          <t>Open Flare</t>
        </is>
      </c>
      <c r="G2039" s="2" t="n">
        <v>17</v>
      </c>
      <c r="H2039" s="2" t="n">
        <v>0.0034425760386512</v>
      </c>
      <c r="I2039" s="2" t="n">
        <v>0.003855685163289344</v>
      </c>
      <c r="J2039" s="40" t="inlineStr">
        <is>
          <t>coal mining - methane destruction</t>
        </is>
      </c>
    </row>
    <row r="2040" ht="15.75" customHeight="1" s="120">
      <c r="A2040" s="2" t="inlineStr">
        <is>
          <t>ENERGY</t>
        </is>
      </c>
      <c r="B2040" s="2" t="inlineStr">
        <is>
          <t>COL</t>
        </is>
      </c>
      <c r="C2040" s="2" t="n">
        <v>2040</v>
      </c>
      <c r="D2040" s="2" t="inlineStr">
        <is>
          <t>United States</t>
        </is>
      </c>
      <c r="E2040" s="2" t="inlineStr">
        <is>
          <t>USA</t>
        </is>
      </c>
      <c r="F2040" s="2" t="inlineStr">
        <is>
          <t>Degasification for power generation</t>
        </is>
      </c>
      <c r="G2040" s="2" t="n">
        <v>18</v>
      </c>
      <c r="H2040" s="2" t="n">
        <v>0.0203272197395563</v>
      </c>
      <c r="I2040" s="2" t="n">
        <v>0.02276648610830306</v>
      </c>
      <c r="J2040" s="40" t="inlineStr">
        <is>
          <t>coal mining - methane capture</t>
        </is>
      </c>
    </row>
    <row r="2041" ht="15.75" customHeight="1" s="120">
      <c r="A2041" s="2" t="inlineStr">
        <is>
          <t>ENERGY</t>
        </is>
      </c>
      <c r="B2041" s="2" t="inlineStr">
        <is>
          <t>COL</t>
        </is>
      </c>
      <c r="C2041" s="2" t="n">
        <v>2040</v>
      </c>
      <c r="D2041" s="2" t="inlineStr">
        <is>
          <t>United States</t>
        </is>
      </c>
      <c r="E2041" s="2" t="inlineStr">
        <is>
          <t>USA</t>
        </is>
      </c>
      <c r="F2041" s="2" t="inlineStr">
        <is>
          <t>Open Flare</t>
        </is>
      </c>
      <c r="G2041" s="2" t="n">
        <v>18</v>
      </c>
      <c r="H2041" s="2" t="n">
        <v>0.0021070551592857</v>
      </c>
      <c r="I2041" s="2" t="n">
        <v>0.002359901778399984</v>
      </c>
      <c r="J2041" s="40" t="inlineStr">
        <is>
          <t>coal mining - methane destruction</t>
        </is>
      </c>
    </row>
    <row r="2042" ht="15.75" customHeight="1" s="120">
      <c r="A2042" s="2" t="inlineStr">
        <is>
          <t>ENERGY</t>
        </is>
      </c>
      <c r="B2042" s="2" t="inlineStr">
        <is>
          <t>COL</t>
        </is>
      </c>
      <c r="C2042" s="2" t="n">
        <v>2040</v>
      </c>
      <c r="D2042" s="2" t="inlineStr">
        <is>
          <t>United States</t>
        </is>
      </c>
      <c r="E2042" s="2" t="inlineStr">
        <is>
          <t>USA</t>
        </is>
      </c>
      <c r="F2042" s="2" t="inlineStr">
        <is>
          <t>On-site use in mine bioler</t>
        </is>
      </c>
      <c r="G2042" s="2" t="n">
        <v>18</v>
      </c>
      <c r="H2042" s="2" t="n">
        <v>0.0009054820984602001</v>
      </c>
      <c r="I2042" s="2" t="n">
        <v>0.001014139950275424</v>
      </c>
      <c r="J2042" s="40" t="inlineStr">
        <is>
          <t>coal mining - methane capture</t>
        </is>
      </c>
    </row>
    <row r="2043" ht="15.75" customHeight="1" s="120">
      <c r="A2043" s="2" t="inlineStr">
        <is>
          <t>ENERGY</t>
        </is>
      </c>
      <c r="B2043" s="2" t="inlineStr">
        <is>
          <t>COL</t>
        </is>
      </c>
      <c r="C2043" s="2" t="n">
        <v>2040</v>
      </c>
      <c r="D2043" s="2" t="inlineStr">
        <is>
          <t>United States</t>
        </is>
      </c>
      <c r="E2043" s="2" t="inlineStr">
        <is>
          <t>USA</t>
        </is>
      </c>
      <c r="F2043" s="2" t="inlineStr">
        <is>
          <t>Open Flare</t>
        </is>
      </c>
      <c r="G2043" s="2" t="n">
        <v>19</v>
      </c>
      <c r="H2043" s="2" t="n">
        <v>0.0019663964631036</v>
      </c>
      <c r="I2043" s="2" t="n">
        <v>0.002202364038676032</v>
      </c>
      <c r="J2043" s="40" t="inlineStr">
        <is>
          <t>coal mining - methane destruction</t>
        </is>
      </c>
    </row>
    <row r="2044" ht="15.75" customHeight="1" s="120">
      <c r="A2044" s="2" t="inlineStr">
        <is>
          <t>ENERGY</t>
        </is>
      </c>
      <c r="B2044" s="2" t="inlineStr">
        <is>
          <t>COL</t>
        </is>
      </c>
      <c r="C2044" s="2" t="n">
        <v>2040</v>
      </c>
      <c r="D2044" s="2" t="inlineStr">
        <is>
          <t>United States</t>
        </is>
      </c>
      <c r="E2044" s="2" t="inlineStr">
        <is>
          <t>USA</t>
        </is>
      </c>
      <c r="F2044" s="2" t="inlineStr">
        <is>
          <t>Stand Alone VAM</t>
        </is>
      </c>
      <c r="G2044" s="2" t="n">
        <v>19</v>
      </c>
      <c r="H2044" s="2" t="n">
        <v>0.0575211048126221</v>
      </c>
      <c r="I2044" s="2" t="n">
        <v>0.06442363739013676</v>
      </c>
      <c r="J2044" s="40" t="inlineStr">
        <is>
          <t>coal mining - methane destruction</t>
        </is>
      </c>
    </row>
    <row r="2045" ht="15.75" customHeight="1" s="120">
      <c r="A2045" s="2" t="inlineStr">
        <is>
          <t>ENERGY</t>
        </is>
      </c>
      <c r="B2045" s="2" t="inlineStr">
        <is>
          <t>COL</t>
        </is>
      </c>
      <c r="C2045" s="2" t="n">
        <v>2040</v>
      </c>
      <c r="D2045" s="2" t="inlineStr">
        <is>
          <t>United States</t>
        </is>
      </c>
      <c r="E2045" s="2" t="inlineStr">
        <is>
          <t>USA</t>
        </is>
      </c>
      <c r="F2045" s="2" t="inlineStr">
        <is>
          <t>On-site use in mine bioler</t>
        </is>
      </c>
      <c r="G2045" s="2" t="n">
        <v>19</v>
      </c>
      <c r="H2045" s="2" t="n">
        <v>0.0017701820470393</v>
      </c>
      <c r="I2045" s="2" t="n">
        <v>0.001982603892684016</v>
      </c>
      <c r="J2045" s="40" t="inlineStr">
        <is>
          <t>coal mining - methane capture</t>
        </is>
      </c>
    </row>
    <row r="2046" ht="15.75" customHeight="1" s="120">
      <c r="A2046" s="2" t="inlineStr">
        <is>
          <t>ENERGY</t>
        </is>
      </c>
      <c r="B2046" s="2" t="inlineStr">
        <is>
          <t>COL</t>
        </is>
      </c>
      <c r="C2046" s="2" t="n">
        <v>2040</v>
      </c>
      <c r="D2046" s="2" t="inlineStr">
        <is>
          <t>United States</t>
        </is>
      </c>
      <c r="E2046" s="2" t="inlineStr">
        <is>
          <t>USA</t>
        </is>
      </c>
      <c r="F2046" s="2" t="inlineStr">
        <is>
          <t>Degasification for power generation</t>
        </is>
      </c>
      <c r="G2046" s="2" t="n">
        <v>19</v>
      </c>
      <c r="H2046" s="2" t="n">
        <v>0.0192919243127108</v>
      </c>
      <c r="I2046" s="2" t="n">
        <v>0.0216069552302361</v>
      </c>
      <c r="J2046" s="40" t="inlineStr">
        <is>
          <t>coal mining - methane capture</t>
        </is>
      </c>
    </row>
    <row r="2047" ht="15.75" customHeight="1" s="120">
      <c r="A2047" s="2" t="inlineStr">
        <is>
          <t>ENERGY</t>
        </is>
      </c>
      <c r="B2047" s="2" t="inlineStr">
        <is>
          <t>COL</t>
        </is>
      </c>
      <c r="C2047" s="2" t="n">
        <v>2040</v>
      </c>
      <c r="D2047" s="2" t="inlineStr">
        <is>
          <t>United States</t>
        </is>
      </c>
      <c r="E2047" s="2" t="inlineStr">
        <is>
          <t>USA</t>
        </is>
      </c>
      <c r="F2047" s="2" t="inlineStr">
        <is>
          <t>Open Flare</t>
        </is>
      </c>
      <c r="G2047" s="2" t="n">
        <v>20</v>
      </c>
      <c r="H2047" s="2" t="n">
        <v>0.0019076287280768</v>
      </c>
      <c r="I2047" s="2" t="n">
        <v>0.002136544175446016</v>
      </c>
      <c r="J2047" s="40" t="inlineStr">
        <is>
          <t>coal mining - methane destruction</t>
        </is>
      </c>
    </row>
    <row r="2048" ht="15.75" customHeight="1" s="120">
      <c r="A2048" s="2" t="inlineStr">
        <is>
          <t>ENERGY</t>
        </is>
      </c>
      <c r="B2048" s="2" t="inlineStr">
        <is>
          <t>COL</t>
        </is>
      </c>
      <c r="C2048" s="2" t="n">
        <v>2040</v>
      </c>
      <c r="D2048" s="2" t="inlineStr">
        <is>
          <t>United States</t>
        </is>
      </c>
      <c r="E2048" s="2" t="inlineStr">
        <is>
          <t>USA</t>
        </is>
      </c>
      <c r="F2048" s="2" t="inlineStr">
        <is>
          <t>On-site use in mine bioler</t>
        </is>
      </c>
      <c r="G2048" s="2" t="n">
        <v>20</v>
      </c>
      <c r="H2048" s="2" t="n">
        <v>0.001738315098919</v>
      </c>
      <c r="I2048" s="2" t="n">
        <v>0.00194691291078928</v>
      </c>
      <c r="J2048" s="40" t="inlineStr">
        <is>
          <t>coal mining - methane capture</t>
        </is>
      </c>
    </row>
    <row r="2049" ht="15.75" customHeight="1" s="120">
      <c r="A2049" s="2" t="inlineStr">
        <is>
          <t>ENERGY</t>
        </is>
      </c>
      <c r="B2049" s="2" t="inlineStr">
        <is>
          <t>COL</t>
        </is>
      </c>
      <c r="C2049" s="2" t="n">
        <v>2040</v>
      </c>
      <c r="D2049" s="2" t="inlineStr">
        <is>
          <t>United States</t>
        </is>
      </c>
      <c r="E2049" s="2" t="inlineStr">
        <is>
          <t>USA</t>
        </is>
      </c>
      <c r="F2049" s="2" t="inlineStr">
        <is>
          <t>Degasification for power generation</t>
        </is>
      </c>
      <c r="G2049" s="2" t="n">
        <v>20</v>
      </c>
      <c r="H2049" s="2" t="n">
        <v>0.0186350699514151</v>
      </c>
      <c r="I2049" s="2" t="n">
        <v>0.02087127834558491</v>
      </c>
      <c r="J2049" s="40" t="inlineStr">
        <is>
          <t>coal mining - methane capture</t>
        </is>
      </c>
    </row>
    <row r="2050" ht="15.75" customHeight="1" s="120">
      <c r="A2050" s="2" t="inlineStr">
        <is>
          <t>ENERGY</t>
        </is>
      </c>
      <c r="B2050" s="2" t="inlineStr">
        <is>
          <t>COL</t>
        </is>
      </c>
      <c r="C2050" s="2" t="n">
        <v>2040</v>
      </c>
      <c r="D2050" s="2" t="inlineStr">
        <is>
          <t>United States</t>
        </is>
      </c>
      <c r="E2050" s="2" t="inlineStr">
        <is>
          <t>USA</t>
        </is>
      </c>
      <c r="F2050" s="2" t="inlineStr">
        <is>
          <t>Degasification for power generation</t>
        </is>
      </c>
      <c r="G2050" s="2" t="n">
        <v>21</v>
      </c>
      <c r="H2050" s="2" t="n">
        <v>0.0353951379656792</v>
      </c>
      <c r="I2050" s="2" t="n">
        <v>0.03964255452156071</v>
      </c>
      <c r="J2050" s="40" t="inlineStr">
        <is>
          <t>coal mining - methane capture</t>
        </is>
      </c>
    </row>
    <row r="2051" ht="15.75" customHeight="1" s="120">
      <c r="A2051" s="2" t="inlineStr">
        <is>
          <t>ENERGY</t>
        </is>
      </c>
      <c r="B2051" s="2" t="inlineStr">
        <is>
          <t>COL</t>
        </is>
      </c>
      <c r="C2051" s="2" t="n">
        <v>2040</v>
      </c>
      <c r="D2051" s="2" t="inlineStr">
        <is>
          <t>United States</t>
        </is>
      </c>
      <c r="E2051" s="2" t="inlineStr">
        <is>
          <t>USA</t>
        </is>
      </c>
      <c r="F2051" s="2" t="inlineStr">
        <is>
          <t>Open Flare</t>
        </is>
      </c>
      <c r="G2051" s="2" t="n">
        <v>21</v>
      </c>
      <c r="H2051" s="2" t="n">
        <v>0.0017921057296917</v>
      </c>
      <c r="I2051" s="2" t="n">
        <v>0.002007158417254704</v>
      </c>
      <c r="J2051" s="40" t="inlineStr">
        <is>
          <t>coal mining - methane destruction</t>
        </is>
      </c>
    </row>
    <row r="2052" ht="15.75" customHeight="1" s="120">
      <c r="A2052" s="2" t="inlineStr">
        <is>
          <t>ENERGY</t>
        </is>
      </c>
      <c r="B2052" s="2" t="inlineStr">
        <is>
          <t>COL</t>
        </is>
      </c>
      <c r="C2052" s="2" t="n">
        <v>2040</v>
      </c>
      <c r="D2052" s="2" t="inlineStr">
        <is>
          <t>United States</t>
        </is>
      </c>
      <c r="E2052" s="2" t="inlineStr">
        <is>
          <t>USA</t>
        </is>
      </c>
      <c r="F2052" s="2" t="inlineStr">
        <is>
          <t>Open Flare</t>
        </is>
      </c>
      <c r="G2052" s="2" t="n">
        <v>22</v>
      </c>
      <c r="H2052" s="2" t="n">
        <v>0.0026218735147268</v>
      </c>
      <c r="I2052" s="2" t="n">
        <v>0.002936498336494016</v>
      </c>
      <c r="J2052" s="40" t="inlineStr">
        <is>
          <t>coal mining - methane destruction</t>
        </is>
      </c>
    </row>
    <row r="2053" ht="15.75" customHeight="1" s="120">
      <c r="A2053" s="2" t="inlineStr">
        <is>
          <t>ENERGY</t>
        </is>
      </c>
      <c r="B2053" s="2" t="inlineStr">
        <is>
          <t>COL</t>
        </is>
      </c>
      <c r="C2053" s="2" t="n">
        <v>2040</v>
      </c>
      <c r="D2053" s="2" t="inlineStr">
        <is>
          <t>United States</t>
        </is>
      </c>
      <c r="E2053" s="2" t="inlineStr">
        <is>
          <t>USA</t>
        </is>
      </c>
      <c r="F2053" s="2" t="inlineStr">
        <is>
          <t>Degasification for power generation</t>
        </is>
      </c>
      <c r="G2053" s="2" t="n">
        <v>22</v>
      </c>
      <c r="H2053" s="2" t="n">
        <v>0.0175903718918562</v>
      </c>
      <c r="I2053" s="2" t="n">
        <v>0.01970121651887895</v>
      </c>
      <c r="J2053" s="40" t="inlineStr">
        <is>
          <t>coal mining - methane capture</t>
        </is>
      </c>
    </row>
    <row r="2054" ht="15.75" customHeight="1" s="120">
      <c r="A2054" s="2" t="inlineStr">
        <is>
          <t>ENERGY</t>
        </is>
      </c>
      <c r="B2054" s="2" t="inlineStr">
        <is>
          <t>COL</t>
        </is>
      </c>
      <c r="C2054" s="2" t="n">
        <v>2040</v>
      </c>
      <c r="D2054" s="2" t="inlineStr">
        <is>
          <t>United States</t>
        </is>
      </c>
      <c r="E2054" s="2" t="inlineStr">
        <is>
          <t>USA</t>
        </is>
      </c>
      <c r="F2054" s="2" t="inlineStr">
        <is>
          <t>Degasification for power generation</t>
        </is>
      </c>
      <c r="G2054" s="2" t="n">
        <v>23</v>
      </c>
      <c r="H2054" s="2" t="n">
        <v>0.0167469438165426</v>
      </c>
      <c r="I2054" s="2" t="n">
        <v>0.01875657707452771</v>
      </c>
      <c r="J2054" s="40" t="inlineStr">
        <is>
          <t>coal mining - methane capture</t>
        </is>
      </c>
    </row>
    <row r="2055" ht="15.75" customHeight="1" s="120">
      <c r="A2055" s="2" t="inlineStr">
        <is>
          <t>ENERGY</t>
        </is>
      </c>
      <c r="B2055" s="2" t="inlineStr">
        <is>
          <t>COL</t>
        </is>
      </c>
      <c r="C2055" s="2" t="n">
        <v>2040</v>
      </c>
      <c r="D2055" s="2" t="inlineStr">
        <is>
          <t>United States</t>
        </is>
      </c>
      <c r="E2055" s="2" t="inlineStr">
        <is>
          <t>USA</t>
        </is>
      </c>
      <c r="F2055" s="2" t="inlineStr">
        <is>
          <t>Open Flare</t>
        </is>
      </c>
      <c r="G2055" s="2" t="n">
        <v>23</v>
      </c>
      <c r="H2055" s="2" t="n">
        <v>0.0008101357962005</v>
      </c>
      <c r="I2055" s="2" t="n">
        <v>0.00090735209174456</v>
      </c>
      <c r="J2055" s="40" t="inlineStr">
        <is>
          <t>coal mining - methane destruction</t>
        </is>
      </c>
    </row>
    <row r="2056" ht="15.75" customHeight="1" s="120">
      <c r="A2056" s="2" t="inlineStr">
        <is>
          <t>ENERGY</t>
        </is>
      </c>
      <c r="B2056" s="2" t="inlineStr">
        <is>
          <t>COL</t>
        </is>
      </c>
      <c r="C2056" s="2" t="n">
        <v>2040</v>
      </c>
      <c r="D2056" s="2" t="inlineStr">
        <is>
          <t>United States</t>
        </is>
      </c>
      <c r="E2056" s="2" t="inlineStr">
        <is>
          <t>USA</t>
        </is>
      </c>
      <c r="F2056" s="2" t="inlineStr">
        <is>
          <t>On-site use in mine bioler</t>
        </is>
      </c>
      <c r="G2056" s="2" t="n">
        <v>23</v>
      </c>
      <c r="H2056" s="2" t="n">
        <v>0.0008101357962005</v>
      </c>
      <c r="I2056" s="2" t="n">
        <v>0.00090735209174456</v>
      </c>
      <c r="J2056" s="40" t="inlineStr">
        <is>
          <t>coal mining - methane capture</t>
        </is>
      </c>
    </row>
    <row r="2057" ht="15.75" customHeight="1" s="120">
      <c r="A2057" s="2" t="inlineStr">
        <is>
          <t>ENERGY</t>
        </is>
      </c>
      <c r="B2057" s="2" t="inlineStr">
        <is>
          <t>COL</t>
        </is>
      </c>
      <c r="C2057" s="2" t="n">
        <v>2040</v>
      </c>
      <c r="D2057" s="2" t="inlineStr">
        <is>
          <t>United States</t>
        </is>
      </c>
      <c r="E2057" s="2" t="inlineStr">
        <is>
          <t>USA</t>
        </is>
      </c>
      <c r="F2057" s="2" t="inlineStr">
        <is>
          <t>Open Flare</t>
        </is>
      </c>
      <c r="G2057" s="2" t="n">
        <v>24</v>
      </c>
      <c r="H2057" s="2" t="n">
        <v>0.0023387784603983</v>
      </c>
      <c r="I2057" s="2" t="n">
        <v>0.002619431875646096</v>
      </c>
      <c r="J2057" s="40" t="inlineStr">
        <is>
          <t>coal mining - methane destruction</t>
        </is>
      </c>
    </row>
    <row r="2058" ht="15.75" customHeight="1" s="120">
      <c r="A2058" s="2" t="inlineStr">
        <is>
          <t>ENERGY</t>
        </is>
      </c>
      <c r="B2058" s="2" t="inlineStr">
        <is>
          <t>COL</t>
        </is>
      </c>
      <c r="C2058" s="2" t="n">
        <v>2040</v>
      </c>
      <c r="D2058" s="2" t="inlineStr">
        <is>
          <t>United States</t>
        </is>
      </c>
      <c r="E2058" s="2" t="inlineStr">
        <is>
          <t>USA</t>
        </is>
      </c>
      <c r="F2058" s="2" t="inlineStr">
        <is>
          <t>Degasification for power generation</t>
        </is>
      </c>
      <c r="G2058" s="2" t="n">
        <v>24</v>
      </c>
      <c r="H2058" s="2" t="n">
        <v>0.032257903367281</v>
      </c>
      <c r="I2058" s="2" t="n">
        <v>0.03612885177135473</v>
      </c>
      <c r="J2058" s="40" t="inlineStr">
        <is>
          <t>coal mining - methane capture</t>
        </is>
      </c>
    </row>
    <row r="2059" ht="15.75" customHeight="1" s="120">
      <c r="A2059" s="2" t="inlineStr">
        <is>
          <t>ENERGY</t>
        </is>
      </c>
      <c r="B2059" s="2" t="inlineStr">
        <is>
          <t>COL</t>
        </is>
      </c>
      <c r="C2059" s="2" t="n">
        <v>2040</v>
      </c>
      <c r="D2059" s="2" t="inlineStr">
        <is>
          <t>United States</t>
        </is>
      </c>
      <c r="E2059" s="2" t="inlineStr">
        <is>
          <t>USA</t>
        </is>
      </c>
      <c r="F2059" s="2" t="inlineStr">
        <is>
          <t>On-site use in mine bioler</t>
        </is>
      </c>
      <c r="G2059" s="2" t="n">
        <v>25</v>
      </c>
      <c r="H2059" s="2" t="n">
        <v>0.0015639284974895</v>
      </c>
      <c r="I2059" s="2" t="n">
        <v>0.00175159991718824</v>
      </c>
      <c r="J2059" s="40" t="inlineStr">
        <is>
          <t>coal mining - methane capture</t>
        </is>
      </c>
    </row>
    <row r="2060" ht="15.75" customHeight="1" s="120">
      <c r="A2060" s="2" t="inlineStr">
        <is>
          <t>ENERGY</t>
        </is>
      </c>
      <c r="B2060" s="2" t="inlineStr">
        <is>
          <t>COL</t>
        </is>
      </c>
      <c r="C2060" s="2" t="n">
        <v>2040</v>
      </c>
      <c r="D2060" s="2" t="inlineStr">
        <is>
          <t>United States</t>
        </is>
      </c>
      <c r="E2060" s="2" t="inlineStr">
        <is>
          <t>USA</t>
        </is>
      </c>
      <c r="F2060" s="2" t="inlineStr">
        <is>
          <t>Degasification for power generation</t>
        </is>
      </c>
      <c r="G2060" s="2" t="n">
        <v>25</v>
      </c>
      <c r="H2060" s="2" t="n">
        <v>0.0471937246620655</v>
      </c>
      <c r="I2060" s="2" t="n">
        <v>0.05285697162151336</v>
      </c>
      <c r="J2060" s="40" t="inlineStr">
        <is>
          <t>coal mining - methane capture</t>
        </is>
      </c>
    </row>
    <row r="2061" ht="15.75" customHeight="1" s="120">
      <c r="A2061" s="2" t="inlineStr">
        <is>
          <t>ENERGY</t>
        </is>
      </c>
      <c r="B2061" s="2" t="inlineStr">
        <is>
          <t>COL</t>
        </is>
      </c>
      <c r="C2061" s="2" t="n">
        <v>2040</v>
      </c>
      <c r="D2061" s="2" t="inlineStr">
        <is>
          <t>United States</t>
        </is>
      </c>
      <c r="E2061" s="2" t="inlineStr">
        <is>
          <t>USA</t>
        </is>
      </c>
      <c r="F2061" s="2" t="inlineStr">
        <is>
          <t>Open Flare</t>
        </is>
      </c>
      <c r="G2061" s="2" t="n">
        <v>25</v>
      </c>
      <c r="H2061" s="2" t="n">
        <v>0.0007668174803257</v>
      </c>
      <c r="I2061" s="2" t="n">
        <v>0.0008588355779647842</v>
      </c>
      <c r="J2061" s="40" t="inlineStr">
        <is>
          <t>coal mining - methane destruction</t>
        </is>
      </c>
    </row>
    <row r="2062" ht="15.75" customHeight="1" s="120">
      <c r="A2062" s="2" t="inlineStr">
        <is>
          <t>ENERGY</t>
        </is>
      </c>
      <c r="B2062" s="2" t="inlineStr">
        <is>
          <t>COL</t>
        </is>
      </c>
      <c r="C2062" s="2" t="n">
        <v>2040</v>
      </c>
      <c r="D2062" s="2" t="inlineStr">
        <is>
          <t>United States</t>
        </is>
      </c>
      <c r="E2062" s="2" t="inlineStr">
        <is>
          <t>USA</t>
        </is>
      </c>
      <c r="F2062" s="2" t="inlineStr">
        <is>
          <t>Open Flare</t>
        </is>
      </c>
      <c r="G2062" s="2" t="n">
        <v>26</v>
      </c>
      <c r="H2062" s="2" t="n">
        <v>0.0007345897029154</v>
      </c>
      <c r="I2062" s="2" t="n">
        <v>0.0008227404672652482</v>
      </c>
      <c r="J2062" s="40" t="inlineStr">
        <is>
          <t>coal mining - methane destruction</t>
        </is>
      </c>
    </row>
    <row r="2063" ht="15.75" customHeight="1" s="120">
      <c r="A2063" s="2" t="inlineStr">
        <is>
          <t>ENERGY</t>
        </is>
      </c>
      <c r="B2063" s="2" t="inlineStr">
        <is>
          <t>COL</t>
        </is>
      </c>
      <c r="C2063" s="2" t="n">
        <v>2040</v>
      </c>
      <c r="D2063" s="2" t="inlineStr">
        <is>
          <t>United States</t>
        </is>
      </c>
      <c r="E2063" s="2" t="inlineStr">
        <is>
          <t>USA</t>
        </is>
      </c>
      <c r="F2063" s="2" t="inlineStr">
        <is>
          <t>On-site use in mine bioler</t>
        </is>
      </c>
      <c r="G2063" s="2" t="n">
        <v>26</v>
      </c>
      <c r="H2063" s="2" t="n">
        <v>0.0015416674432345</v>
      </c>
      <c r="I2063" s="2" t="n">
        <v>0.00172666753642264</v>
      </c>
      <c r="J2063" s="40" t="inlineStr">
        <is>
          <t>coal mining - methane capture</t>
        </is>
      </c>
    </row>
    <row r="2064" ht="15.75" customHeight="1" s="120">
      <c r="A2064" s="2" t="inlineStr">
        <is>
          <t>ENERGY</t>
        </is>
      </c>
      <c r="B2064" s="2" t="inlineStr">
        <is>
          <t>COL</t>
        </is>
      </c>
      <c r="C2064" s="2" t="n">
        <v>2040</v>
      </c>
      <c r="D2064" s="2" t="inlineStr">
        <is>
          <t>United States</t>
        </is>
      </c>
      <c r="E2064" s="2" t="inlineStr">
        <is>
          <t>USA</t>
        </is>
      </c>
      <c r="F2064" s="2" t="inlineStr">
        <is>
          <t>Open Flare</t>
        </is>
      </c>
      <c r="G2064" s="2" t="n">
        <v>27</v>
      </c>
      <c r="H2064" s="2" t="n">
        <v>0.0014051942853257</v>
      </c>
      <c r="I2064" s="2" t="n">
        <v>0.001573817599564784</v>
      </c>
      <c r="J2064" s="40" t="inlineStr">
        <is>
          <t>coal mining - methane destruction</t>
        </is>
      </c>
    </row>
    <row r="2065" ht="15.75" customHeight="1" s="120">
      <c r="A2065" s="2" t="inlineStr">
        <is>
          <t>ENERGY</t>
        </is>
      </c>
      <c r="B2065" s="2" t="inlineStr">
        <is>
          <t>COL</t>
        </is>
      </c>
      <c r="C2065" s="2" t="n">
        <v>2040</v>
      </c>
      <c r="D2065" s="2" t="inlineStr">
        <is>
          <t>United States</t>
        </is>
      </c>
      <c r="E2065" s="2" t="inlineStr">
        <is>
          <t>USA</t>
        </is>
      </c>
      <c r="F2065" s="2" t="inlineStr">
        <is>
          <t>Degasification for power generation</t>
        </is>
      </c>
      <c r="G2065" s="2" t="n">
        <v>27</v>
      </c>
      <c r="H2065" s="2" t="n">
        <v>0.0145824449136853</v>
      </c>
      <c r="I2065" s="2" t="n">
        <v>0.01633233830332754</v>
      </c>
      <c r="J2065" s="40" t="inlineStr">
        <is>
          <t>coal mining - methane capture</t>
        </is>
      </c>
    </row>
    <row r="2066" ht="15.75" customHeight="1" s="120">
      <c r="A2066" s="2" t="inlineStr">
        <is>
          <t>ENERGY</t>
        </is>
      </c>
      <c r="B2066" s="2" t="inlineStr">
        <is>
          <t>COL</t>
        </is>
      </c>
      <c r="C2066" s="2" t="n">
        <v>2040</v>
      </c>
      <c r="D2066" s="2" t="inlineStr">
        <is>
          <t>United States</t>
        </is>
      </c>
      <c r="E2066" s="2" t="inlineStr">
        <is>
          <t>USA</t>
        </is>
      </c>
      <c r="F2066" s="2" t="inlineStr">
        <is>
          <t>Open Flare</t>
        </is>
      </c>
      <c r="G2066" s="2" t="n">
        <v>28</v>
      </c>
      <c r="H2066" s="2" t="n">
        <v>0.0006777108064853</v>
      </c>
      <c r="I2066" s="2" t="n">
        <v>0.000759036103263536</v>
      </c>
      <c r="J2066" s="40" t="inlineStr">
        <is>
          <t>coal mining - methane destruction</t>
        </is>
      </c>
    </row>
    <row r="2067" ht="15.75" customHeight="1" s="120">
      <c r="A2067" s="2" t="inlineStr">
        <is>
          <t>ENERGY</t>
        </is>
      </c>
      <c r="B2067" s="2" t="inlineStr">
        <is>
          <t>COL</t>
        </is>
      </c>
      <c r="C2067" s="2" t="n">
        <v>2040</v>
      </c>
      <c r="D2067" s="2" t="inlineStr">
        <is>
          <t>United States</t>
        </is>
      </c>
      <c r="E2067" s="2" t="inlineStr">
        <is>
          <t>USA</t>
        </is>
      </c>
      <c r="F2067" s="2" t="inlineStr">
        <is>
          <t>Degasification for power generation</t>
        </is>
      </c>
      <c r="G2067" s="2" t="n">
        <v>29</v>
      </c>
      <c r="H2067" s="2" t="n">
        <v>0.055900726467371</v>
      </c>
      <c r="I2067" s="2" t="n">
        <v>0.06260881364345552</v>
      </c>
      <c r="J2067" s="40" t="inlineStr">
        <is>
          <t>coal mining - methane capture</t>
        </is>
      </c>
    </row>
    <row r="2068" ht="15.75" customHeight="1" s="120">
      <c r="A2068" s="2" t="inlineStr">
        <is>
          <t>ENERGY</t>
        </is>
      </c>
      <c r="B2068" s="2" t="inlineStr">
        <is>
          <t>COL</t>
        </is>
      </c>
      <c r="C2068" s="2" t="n">
        <v>2040</v>
      </c>
      <c r="D2068" s="2" t="inlineStr">
        <is>
          <t>United States</t>
        </is>
      </c>
      <c r="E2068" s="2" t="inlineStr">
        <is>
          <t>USA</t>
        </is>
      </c>
      <c r="F2068" s="2" t="inlineStr">
        <is>
          <t>Open Flare</t>
        </is>
      </c>
      <c r="G2068" s="2" t="n">
        <v>29</v>
      </c>
      <c r="H2068" s="2" t="n">
        <v>0.0006563947536051</v>
      </c>
      <c r="I2068" s="2" t="n">
        <v>0.0007351621240377121</v>
      </c>
      <c r="J2068" s="40" t="inlineStr">
        <is>
          <t>coal mining - methane destruction</t>
        </is>
      </c>
    </row>
    <row r="2069" ht="15.75" customHeight="1" s="120">
      <c r="A2069" s="2" t="inlineStr">
        <is>
          <t>ENERGY</t>
        </is>
      </c>
      <c r="B2069" s="2" t="inlineStr">
        <is>
          <t>COL</t>
        </is>
      </c>
      <c r="C2069" s="2" t="n">
        <v>2040</v>
      </c>
      <c r="D2069" s="2" t="inlineStr">
        <is>
          <t>United States</t>
        </is>
      </c>
      <c r="E2069" s="2" t="inlineStr">
        <is>
          <t>USA</t>
        </is>
      </c>
      <c r="F2069" s="2" t="inlineStr">
        <is>
          <t>On-site use in mine bioler</t>
        </is>
      </c>
      <c r="G2069" s="2" t="n">
        <v>29</v>
      </c>
      <c r="H2069" s="2" t="n">
        <v>0.0007345897029154</v>
      </c>
      <c r="I2069" s="2" t="n">
        <v>0.0008227404672652482</v>
      </c>
      <c r="J2069" s="40" t="inlineStr">
        <is>
          <t>coal mining - methane capture</t>
        </is>
      </c>
    </row>
    <row r="2070" ht="15.75" customHeight="1" s="120">
      <c r="A2070" s="2" t="inlineStr">
        <is>
          <t>ENERGY</t>
        </is>
      </c>
      <c r="B2070" s="2" t="inlineStr">
        <is>
          <t>COL</t>
        </is>
      </c>
      <c r="C2070" s="2" t="n">
        <v>2040</v>
      </c>
      <c r="D2070" s="2" t="inlineStr">
        <is>
          <t>United States</t>
        </is>
      </c>
      <c r="E2070" s="2" t="inlineStr">
        <is>
          <t>USA</t>
        </is>
      </c>
      <c r="F2070" s="2" t="inlineStr">
        <is>
          <t>Open Flare</t>
        </is>
      </c>
      <c r="G2070" s="2" t="n">
        <v>30</v>
      </c>
      <c r="H2070" s="2" t="n">
        <v>0.0018725833506323</v>
      </c>
      <c r="I2070" s="2" t="n">
        <v>0.002097293352708176</v>
      </c>
      <c r="J2070" s="40" t="inlineStr">
        <is>
          <t>coal mining - methane destruction</t>
        </is>
      </c>
    </row>
    <row r="2071" ht="15.75" customHeight="1" s="120">
      <c r="A2071" s="2" t="inlineStr">
        <is>
          <t>ENERGY</t>
        </is>
      </c>
      <c r="B2071" s="2" t="inlineStr">
        <is>
          <t>COL</t>
        </is>
      </c>
      <c r="C2071" s="2" t="n">
        <v>2040</v>
      </c>
      <c r="D2071" s="2" t="inlineStr">
        <is>
          <t>United States</t>
        </is>
      </c>
      <c r="E2071" s="2" t="inlineStr">
        <is>
          <t>USA</t>
        </is>
      </c>
      <c r="F2071" s="2" t="inlineStr">
        <is>
          <t>Degasification for power generation</t>
        </is>
      </c>
      <c r="G2071" s="2" t="n">
        <v>31</v>
      </c>
      <c r="H2071" s="2" t="n">
        <v>0.0132226152345538</v>
      </c>
      <c r="I2071" s="2" t="n">
        <v>0.01480932906270026</v>
      </c>
      <c r="J2071" s="40" t="inlineStr">
        <is>
          <t>coal mining - methane capture</t>
        </is>
      </c>
    </row>
    <row r="2072" ht="15.75" customHeight="1" s="120">
      <c r="A2072" s="2" t="inlineStr">
        <is>
          <t>ENERGY</t>
        </is>
      </c>
      <c r="B2072" s="2" t="inlineStr">
        <is>
          <t>COL</t>
        </is>
      </c>
      <c r="C2072" s="2" t="n">
        <v>2040</v>
      </c>
      <c r="D2072" s="2" t="inlineStr">
        <is>
          <t>United States</t>
        </is>
      </c>
      <c r="E2072" s="2" t="inlineStr">
        <is>
          <t>USA</t>
        </is>
      </c>
      <c r="F2072" s="2" t="inlineStr">
        <is>
          <t>Open Flare</t>
        </is>
      </c>
      <c r="G2072" s="2" t="n">
        <v>31</v>
      </c>
      <c r="H2072" s="2" t="n">
        <v>0.0006054406985641</v>
      </c>
      <c r="I2072" s="2" t="n">
        <v>0.0006780935823917921</v>
      </c>
      <c r="J2072" s="40" t="inlineStr">
        <is>
          <t>coal mining - methane destruction</t>
        </is>
      </c>
    </row>
    <row r="2073" ht="15.75" customHeight="1" s="120">
      <c r="A2073" s="2" t="inlineStr">
        <is>
          <t>ENERGY</t>
        </is>
      </c>
      <c r="B2073" s="2" t="inlineStr">
        <is>
          <t>COL</t>
        </is>
      </c>
      <c r="C2073" s="2" t="n">
        <v>2040</v>
      </c>
      <c r="D2073" s="2" t="inlineStr">
        <is>
          <t>United States</t>
        </is>
      </c>
      <c r="E2073" s="2" t="inlineStr">
        <is>
          <t>USA</t>
        </is>
      </c>
      <c r="F2073" s="2" t="inlineStr">
        <is>
          <t>On-site use in mine bioler</t>
        </is>
      </c>
      <c r="G2073" s="2" t="n">
        <v>31</v>
      </c>
      <c r="H2073" s="2" t="n">
        <v>0.000712551351171</v>
      </c>
      <c r="I2073" s="2" t="n">
        <v>0.00079805751331152</v>
      </c>
      <c r="J2073" s="40" t="inlineStr">
        <is>
          <t>coal mining - methane capture</t>
        </is>
      </c>
    </row>
    <row r="2074" ht="15.75" customHeight="1" s="120">
      <c r="A2074" s="2" t="inlineStr">
        <is>
          <t>ENERGY</t>
        </is>
      </c>
      <c r="B2074" s="2" t="inlineStr">
        <is>
          <t>COL</t>
        </is>
      </c>
      <c r="C2074" s="2" t="n">
        <v>2040</v>
      </c>
      <c r="D2074" s="2" t="inlineStr">
        <is>
          <t>United States</t>
        </is>
      </c>
      <c r="E2074" s="2" t="inlineStr">
        <is>
          <t>USA</t>
        </is>
      </c>
      <c r="F2074" s="2" t="inlineStr">
        <is>
          <t>Open Flare</t>
        </is>
      </c>
      <c r="G2074" s="2" t="n">
        <v>32</v>
      </c>
      <c r="H2074" s="2" t="n">
        <v>0.0005918992101215</v>
      </c>
      <c r="I2074" s="2" t="n">
        <v>0.00066292711533608</v>
      </c>
      <c r="J2074" s="40" t="inlineStr">
        <is>
          <t>coal mining - methane destruction</t>
        </is>
      </c>
    </row>
    <row r="2075" ht="15.75" customHeight="1" s="120">
      <c r="A2075" s="2" t="inlineStr">
        <is>
          <t>ENERGY</t>
        </is>
      </c>
      <c r="B2075" s="2" t="inlineStr">
        <is>
          <t>COL</t>
        </is>
      </c>
      <c r="C2075" s="2" t="n">
        <v>2040</v>
      </c>
      <c r="D2075" s="2" t="inlineStr">
        <is>
          <t>United States</t>
        </is>
      </c>
      <c r="E2075" s="2" t="inlineStr">
        <is>
          <t>USA</t>
        </is>
      </c>
      <c r="F2075" s="2" t="inlineStr">
        <is>
          <t>Degasification for power generation</t>
        </is>
      </c>
      <c r="G2075" s="2" t="n">
        <v>32</v>
      </c>
      <c r="H2075" s="2" t="n">
        <v>0.0128259249031544</v>
      </c>
      <c r="I2075" s="2" t="n">
        <v>0.01436503589153293</v>
      </c>
      <c r="J2075" s="40" t="inlineStr">
        <is>
          <t>coal mining - methane capture</t>
        </is>
      </c>
    </row>
    <row r="2076" ht="15.75" customHeight="1" s="120">
      <c r="A2076" s="2" t="inlineStr">
        <is>
          <t>ENERGY</t>
        </is>
      </c>
      <c r="B2076" s="2" t="inlineStr">
        <is>
          <t>COL</t>
        </is>
      </c>
      <c r="C2076" s="2" t="n">
        <v>2040</v>
      </c>
      <c r="D2076" s="2" t="inlineStr">
        <is>
          <t>United States</t>
        </is>
      </c>
      <c r="E2076" s="2" t="inlineStr">
        <is>
          <t>USA</t>
        </is>
      </c>
      <c r="F2076" s="2" t="inlineStr">
        <is>
          <t>On-site use in mine bioler</t>
        </is>
      </c>
      <c r="G2076" s="2" t="n">
        <v>33</v>
      </c>
      <c r="H2076" s="2" t="n">
        <v>0.0006926429341547</v>
      </c>
      <c r="I2076" s="2" t="n">
        <v>0.0007757600862532641</v>
      </c>
      <c r="J2076" s="40" t="inlineStr">
        <is>
          <t>coal mining - methane capture</t>
        </is>
      </c>
    </row>
    <row r="2077" ht="15.75" customHeight="1" s="120">
      <c r="A2077" s="2" t="inlineStr">
        <is>
          <t>ENERGY</t>
        </is>
      </c>
      <c r="B2077" s="2" t="inlineStr">
        <is>
          <t>COL</t>
        </is>
      </c>
      <c r="C2077" s="2" t="n">
        <v>2040</v>
      </c>
      <c r="D2077" s="2" t="inlineStr">
        <is>
          <t>United States</t>
        </is>
      </c>
      <c r="E2077" s="2" t="inlineStr">
        <is>
          <t>USA</t>
        </is>
      </c>
      <c r="F2077" s="2" t="inlineStr">
        <is>
          <t>Degasification for power generation</t>
        </is>
      </c>
      <c r="G2077" s="2" t="n">
        <v>33</v>
      </c>
      <c r="H2077" s="2" t="n">
        <v>0.0124675733968616</v>
      </c>
      <c r="I2077" s="2" t="n">
        <v>0.01396368220448499</v>
      </c>
      <c r="J2077" s="40" t="inlineStr">
        <is>
          <t>coal mining - methane capture</t>
        </is>
      </c>
    </row>
    <row r="2078" ht="15.75" customHeight="1" s="120">
      <c r="A2078" s="2" t="inlineStr">
        <is>
          <t>ENERGY</t>
        </is>
      </c>
      <c r="B2078" s="2" t="inlineStr">
        <is>
          <t>COL</t>
        </is>
      </c>
      <c r="C2078" s="2" t="n">
        <v>2040</v>
      </c>
      <c r="D2078" s="2" t="inlineStr">
        <is>
          <t>United States</t>
        </is>
      </c>
      <c r="E2078" s="2" t="inlineStr">
        <is>
          <t>USA</t>
        </is>
      </c>
      <c r="F2078" s="2" t="inlineStr">
        <is>
          <t>Degasification for power generation</t>
        </is>
      </c>
      <c r="G2078" s="2" t="n">
        <v>34</v>
      </c>
      <c r="H2078" s="2" t="n">
        <v>0.0121987946331501</v>
      </c>
      <c r="I2078" s="2" t="n">
        <v>0.01366264998912811</v>
      </c>
      <c r="J2078" s="40" t="inlineStr">
        <is>
          <t>coal mining - methane capture</t>
        </is>
      </c>
    </row>
    <row r="2079" ht="15.75" customHeight="1" s="120">
      <c r="A2079" s="2" t="inlineStr">
        <is>
          <t>ENERGY</t>
        </is>
      </c>
      <c r="B2079" s="2" t="inlineStr">
        <is>
          <t>COL</t>
        </is>
      </c>
      <c r="C2079" s="2" t="n">
        <v>2040</v>
      </c>
      <c r="D2079" s="2" t="inlineStr">
        <is>
          <t>United States</t>
        </is>
      </c>
      <c r="E2079" s="2" t="inlineStr">
        <is>
          <t>USA</t>
        </is>
      </c>
      <c r="F2079" s="2" t="inlineStr">
        <is>
          <t>On-site use in mine bioler</t>
        </is>
      </c>
      <c r="G2079" s="2" t="n">
        <v>34</v>
      </c>
      <c r="H2079" s="2" t="n">
        <v>0.0006777108064853</v>
      </c>
      <c r="I2079" s="2" t="n">
        <v>0.000759036103263536</v>
      </c>
      <c r="J2079" s="40" t="inlineStr">
        <is>
          <t>coal mining - methane capture</t>
        </is>
      </c>
    </row>
    <row r="2080" ht="15.75" customHeight="1" s="120">
      <c r="A2080" s="2" t="inlineStr">
        <is>
          <t>ENERGY</t>
        </is>
      </c>
      <c r="B2080" s="2" t="inlineStr">
        <is>
          <t>COL</t>
        </is>
      </c>
      <c r="C2080" s="2" t="n">
        <v>2040</v>
      </c>
      <c r="D2080" s="2" t="inlineStr">
        <is>
          <t>United States</t>
        </is>
      </c>
      <c r="E2080" s="2" t="inlineStr">
        <is>
          <t>USA</t>
        </is>
      </c>
      <c r="F2080" s="2" t="inlineStr">
        <is>
          <t>Open Flare</t>
        </is>
      </c>
      <c r="G2080" s="2" t="n">
        <v>36</v>
      </c>
      <c r="H2080" s="2" t="n">
        <v>0.0005157236591913</v>
      </c>
      <c r="I2080" s="2" t="n">
        <v>0.0005776104982942561</v>
      </c>
      <c r="J2080" s="40" t="inlineStr">
        <is>
          <t>coal mining - methane destruction</t>
        </is>
      </c>
    </row>
    <row r="2081" ht="15.75" customHeight="1" s="120">
      <c r="A2081" s="2" t="inlineStr">
        <is>
          <t>ENERGY</t>
        </is>
      </c>
      <c r="B2081" s="2" t="inlineStr">
        <is>
          <t>COL</t>
        </is>
      </c>
      <c r="C2081" s="2" t="n">
        <v>2040</v>
      </c>
      <c r="D2081" s="2" t="inlineStr">
        <is>
          <t>United States</t>
        </is>
      </c>
      <c r="E2081" s="2" t="inlineStr">
        <is>
          <t>USA</t>
        </is>
      </c>
      <c r="F2081" s="2" t="inlineStr">
        <is>
          <t>Degasification for power generation</t>
        </is>
      </c>
      <c r="G2081" s="2" t="n">
        <v>36</v>
      </c>
      <c r="H2081" s="2" t="n">
        <v>0.0118151055648923</v>
      </c>
      <c r="I2081" s="2" t="n">
        <v>0.01323291823267938</v>
      </c>
      <c r="J2081" s="40" t="inlineStr">
        <is>
          <t>coal mining - methane capture</t>
        </is>
      </c>
    </row>
    <row r="2082" ht="15.75" customHeight="1" s="120">
      <c r="A2082" s="2" t="inlineStr">
        <is>
          <t>ENERGY</t>
        </is>
      </c>
      <c r="B2082" s="2" t="inlineStr">
        <is>
          <t>COL</t>
        </is>
      </c>
      <c r="C2082" s="2" t="n">
        <v>2040</v>
      </c>
      <c r="D2082" s="2" t="inlineStr">
        <is>
          <t>United States</t>
        </is>
      </c>
      <c r="E2082" s="2" t="inlineStr">
        <is>
          <t>USA</t>
        </is>
      </c>
      <c r="F2082" s="2" t="inlineStr">
        <is>
          <t>Degasification for power generation</t>
        </is>
      </c>
      <c r="G2082" s="2" t="n">
        <v>37</v>
      </c>
      <c r="H2082" s="2" t="n">
        <v>0.0113690104335546</v>
      </c>
      <c r="I2082" s="2" t="n">
        <v>0.01273329168558115</v>
      </c>
      <c r="J2082" s="40" t="inlineStr">
        <is>
          <t>coal mining - methane capture</t>
        </is>
      </c>
    </row>
    <row r="2083" ht="15.75" customHeight="1" s="120">
      <c r="A2083" s="2" t="inlineStr">
        <is>
          <t>ENERGY</t>
        </is>
      </c>
      <c r="B2083" s="2" t="inlineStr">
        <is>
          <t>COL</t>
        </is>
      </c>
      <c r="C2083" s="2" t="n">
        <v>2040</v>
      </c>
      <c r="D2083" s="2" t="inlineStr">
        <is>
          <t>United States</t>
        </is>
      </c>
      <c r="E2083" s="2" t="inlineStr">
        <is>
          <t>USA</t>
        </is>
      </c>
      <c r="F2083" s="2" t="inlineStr">
        <is>
          <t>On-site use in mine bioler</t>
        </is>
      </c>
      <c r="G2083" s="2" t="n">
        <v>37</v>
      </c>
      <c r="H2083" s="2" t="n">
        <v>0.0006563947536051</v>
      </c>
      <c r="I2083" s="2" t="n">
        <v>0.0007351621240377121</v>
      </c>
      <c r="J2083" s="40" t="inlineStr">
        <is>
          <t>coal mining - methane capture</t>
        </is>
      </c>
    </row>
    <row r="2084" ht="15.75" customHeight="1" s="120">
      <c r="A2084" s="2" t="inlineStr">
        <is>
          <t>ENERGY</t>
        </is>
      </c>
      <c r="B2084" s="2" t="inlineStr">
        <is>
          <t>COL</t>
        </is>
      </c>
      <c r="C2084" s="2" t="n">
        <v>2040</v>
      </c>
      <c r="D2084" s="2" t="inlineStr">
        <is>
          <t>United States</t>
        </is>
      </c>
      <c r="E2084" s="2" t="inlineStr">
        <is>
          <t>USA</t>
        </is>
      </c>
      <c r="F2084" s="2" t="inlineStr">
        <is>
          <t>Open Flare</t>
        </is>
      </c>
      <c r="G2084" s="2" t="n">
        <v>37</v>
      </c>
      <c r="H2084" s="2" t="n">
        <v>0.0005095856031403</v>
      </c>
      <c r="I2084" s="2" t="n">
        <v>0.0005707358755171361</v>
      </c>
      <c r="J2084" s="40" t="inlineStr">
        <is>
          <t>coal mining - methane destruction</t>
        </is>
      </c>
    </row>
    <row r="2085" ht="15.75" customHeight="1" s="120">
      <c r="A2085" s="2" t="inlineStr">
        <is>
          <t>ENERGY</t>
        </is>
      </c>
      <c r="B2085" s="2" t="inlineStr">
        <is>
          <t>COL</t>
        </is>
      </c>
      <c r="C2085" s="2" t="n">
        <v>2040</v>
      </c>
      <c r="D2085" s="2" t="inlineStr">
        <is>
          <t>United States</t>
        </is>
      </c>
      <c r="E2085" s="2" t="inlineStr">
        <is>
          <t>USA</t>
        </is>
      </c>
      <c r="F2085" s="2" t="inlineStr">
        <is>
          <t>Degasification for power generation</t>
        </is>
      </c>
      <c r="G2085" s="2" t="n">
        <v>38</v>
      </c>
      <c r="H2085" s="2" t="n">
        <v>0.0223374897614121</v>
      </c>
      <c r="I2085" s="2" t="n">
        <v>0.02501798853278155</v>
      </c>
      <c r="J2085" s="40" t="inlineStr">
        <is>
          <t>coal mining - methane capture</t>
        </is>
      </c>
    </row>
    <row r="2086" ht="15.75" customHeight="1" s="120">
      <c r="A2086" s="2" t="inlineStr">
        <is>
          <t>ENERGY</t>
        </is>
      </c>
      <c r="B2086" s="2" t="inlineStr">
        <is>
          <t>COL</t>
        </is>
      </c>
      <c r="C2086" s="2" t="n">
        <v>2040</v>
      </c>
      <c r="D2086" s="2" t="inlineStr">
        <is>
          <t>United States</t>
        </is>
      </c>
      <c r="E2086" s="2" t="inlineStr">
        <is>
          <t>USA</t>
        </is>
      </c>
      <c r="F2086" s="2" t="inlineStr">
        <is>
          <t>Open Flare</t>
        </is>
      </c>
      <c r="G2086" s="2" t="n">
        <v>39</v>
      </c>
      <c r="H2086" s="2" t="n">
        <v>0.0004789388913196</v>
      </c>
      <c r="I2086" s="2" t="n">
        <v>0.0005364115582779521</v>
      </c>
      <c r="J2086" s="40" t="inlineStr">
        <is>
          <t>coal mining - methane destruction</t>
        </is>
      </c>
    </row>
    <row r="2087" ht="15.75" customHeight="1" s="120">
      <c r="A2087" s="2" t="inlineStr">
        <is>
          <t>ENERGY</t>
        </is>
      </c>
      <c r="B2087" s="2" t="inlineStr">
        <is>
          <t>COL</t>
        </is>
      </c>
      <c r="C2087" s="2" t="n">
        <v>2040</v>
      </c>
      <c r="D2087" s="2" t="inlineStr">
        <is>
          <t>United States</t>
        </is>
      </c>
      <c r="E2087" s="2" t="inlineStr">
        <is>
          <t>USA</t>
        </is>
      </c>
      <c r="F2087" s="2" t="inlineStr">
        <is>
          <t>Degasification for power generation</t>
        </is>
      </c>
      <c r="G2087" s="2" t="n">
        <v>39</v>
      </c>
      <c r="H2087" s="2" t="n">
        <v>0.0108979325741529</v>
      </c>
      <c r="I2087" s="2" t="n">
        <v>0.01220568448305125</v>
      </c>
      <c r="J2087" s="40" t="inlineStr">
        <is>
          <t>coal mining - methane capture</t>
        </is>
      </c>
    </row>
    <row r="2088" ht="15.75" customHeight="1" s="120">
      <c r="A2088" s="2" t="inlineStr">
        <is>
          <t>ENERGY</t>
        </is>
      </c>
      <c r="B2088" s="2" t="inlineStr">
        <is>
          <t>COL</t>
        </is>
      </c>
      <c r="C2088" s="2" t="n">
        <v>2040</v>
      </c>
      <c r="D2088" s="2" t="inlineStr">
        <is>
          <t>United States</t>
        </is>
      </c>
      <c r="E2088" s="2" t="inlineStr">
        <is>
          <t>USA</t>
        </is>
      </c>
      <c r="F2088" s="2" t="inlineStr">
        <is>
          <t>On-site use in coal drying</t>
        </is>
      </c>
      <c r="G2088" s="2" t="n">
        <v>39</v>
      </c>
      <c r="H2088" s="2" t="n">
        <v>0.0012537613511086</v>
      </c>
      <c r="I2088" s="2" t="n">
        <v>0.001404212713241632</v>
      </c>
      <c r="J2088" s="40" t="inlineStr">
        <is>
          <t>coal mining - methane capture</t>
        </is>
      </c>
    </row>
    <row r="2089" ht="15.75" customHeight="1" s="120">
      <c r="A2089" s="2" t="inlineStr">
        <is>
          <t>ENERGY</t>
        </is>
      </c>
      <c r="B2089" s="2" t="inlineStr">
        <is>
          <t>COL</t>
        </is>
      </c>
      <c r="C2089" s="2" t="n">
        <v>2040</v>
      </c>
      <c r="D2089" s="2" t="inlineStr">
        <is>
          <t>United States</t>
        </is>
      </c>
      <c r="E2089" s="2" t="inlineStr">
        <is>
          <t>USA</t>
        </is>
      </c>
      <c r="F2089" s="2" t="inlineStr">
        <is>
          <t>On-site use in mine bioler</t>
        </is>
      </c>
      <c r="G2089" s="2" t="n">
        <v>39</v>
      </c>
      <c r="H2089" s="2" t="n">
        <v>0.0012537613511086</v>
      </c>
      <c r="I2089" s="2" t="n">
        <v>0.001404212713241632</v>
      </c>
      <c r="J2089" s="40" t="inlineStr">
        <is>
          <t>coal mining - methane capture</t>
        </is>
      </c>
    </row>
    <row r="2090" ht="15.75" customHeight="1" s="120">
      <c r="A2090" s="2" t="inlineStr">
        <is>
          <t>ENERGY</t>
        </is>
      </c>
      <c r="B2090" s="2" t="inlineStr">
        <is>
          <t>COL</t>
        </is>
      </c>
      <c r="C2090" s="2" t="n">
        <v>2040</v>
      </c>
      <c r="D2090" s="2" t="inlineStr">
        <is>
          <t>United States</t>
        </is>
      </c>
      <c r="E2090" s="2" t="inlineStr">
        <is>
          <t>USA</t>
        </is>
      </c>
      <c r="F2090" s="2" t="inlineStr">
        <is>
          <t>Degasification for power generation</t>
        </is>
      </c>
      <c r="G2090" s="2" t="n">
        <v>40</v>
      </c>
      <c r="H2090" s="2" t="n">
        <v>0.010654185898602</v>
      </c>
      <c r="I2090" s="2" t="n">
        <v>0.01193268820643424</v>
      </c>
      <c r="J2090" s="40" t="inlineStr">
        <is>
          <t>coal mining - methane capture</t>
        </is>
      </c>
    </row>
    <row r="2091" ht="15.75" customHeight="1" s="120">
      <c r="A2091" s="2" t="inlineStr">
        <is>
          <t>ENERGY</t>
        </is>
      </c>
      <c r="B2091" s="2" t="inlineStr">
        <is>
          <t>COL</t>
        </is>
      </c>
      <c r="C2091" s="2" t="n">
        <v>2040</v>
      </c>
      <c r="D2091" s="2" t="inlineStr">
        <is>
          <t>United States</t>
        </is>
      </c>
      <c r="E2091" s="2" t="inlineStr">
        <is>
          <t>USA</t>
        </is>
      </c>
      <c r="F2091" s="2" t="inlineStr">
        <is>
          <t>On-site use in mine bioler</t>
        </is>
      </c>
      <c r="G2091" s="2" t="n">
        <v>40</v>
      </c>
      <c r="H2091" s="2" t="n">
        <v>0.0006188219995238</v>
      </c>
      <c r="I2091" s="2" t="n">
        <v>0.0006930806394666561</v>
      </c>
      <c r="J2091" s="40" t="inlineStr">
        <is>
          <t>coal mining - methane capture</t>
        </is>
      </c>
    </row>
    <row r="2092" ht="15.75" customHeight="1" s="120">
      <c r="A2092" s="2" t="inlineStr">
        <is>
          <t>ENERGY</t>
        </is>
      </c>
      <c r="B2092" s="2" t="inlineStr">
        <is>
          <t>COL</t>
        </is>
      </c>
      <c r="C2092" s="2" t="n">
        <v>2040</v>
      </c>
      <c r="D2092" s="2" t="inlineStr">
        <is>
          <t>United States</t>
        </is>
      </c>
      <c r="E2092" s="2" t="inlineStr">
        <is>
          <t>USA</t>
        </is>
      </c>
      <c r="F2092" s="2" t="inlineStr">
        <is>
          <t>Open Flare</t>
        </is>
      </c>
      <c r="G2092" s="2" t="n">
        <v>40</v>
      </c>
      <c r="H2092" s="2" t="n">
        <v>0.000470331608085</v>
      </c>
      <c r="I2092" s="2" t="n">
        <v>0.0005267714010552</v>
      </c>
      <c r="J2092" s="40" t="inlineStr">
        <is>
          <t>coal mining - methane destruction</t>
        </is>
      </c>
    </row>
    <row r="2093" ht="15.75" customHeight="1" s="120">
      <c r="A2093" s="2" t="inlineStr">
        <is>
          <t>ENERGY</t>
        </is>
      </c>
      <c r="B2093" s="2" t="inlineStr">
        <is>
          <t>COL</t>
        </is>
      </c>
      <c r="C2093" s="2" t="n">
        <v>2040</v>
      </c>
      <c r="D2093" s="2" t="inlineStr">
        <is>
          <t>United States</t>
        </is>
      </c>
      <c r="E2093" s="2" t="inlineStr">
        <is>
          <t>USA</t>
        </is>
      </c>
      <c r="F2093" s="2" t="inlineStr">
        <is>
          <t>On-site use in coal drying</t>
        </is>
      </c>
      <c r="G2093" s="2" t="n">
        <v>40</v>
      </c>
      <c r="H2093" s="2" t="n">
        <v>0.0006188219995238</v>
      </c>
      <c r="I2093" s="2" t="n">
        <v>0.0006930806394666561</v>
      </c>
      <c r="J2093" s="40" t="inlineStr">
        <is>
          <t>coal mining - methane capture</t>
        </is>
      </c>
    </row>
    <row r="2094" ht="15.75" customHeight="1" s="120">
      <c r="A2094" s="2" t="inlineStr">
        <is>
          <t>ENERGY</t>
        </is>
      </c>
      <c r="B2094" s="2" t="inlineStr">
        <is>
          <t>COL</t>
        </is>
      </c>
      <c r="C2094" s="2" t="n">
        <v>2040</v>
      </c>
      <c r="D2094" s="2" t="inlineStr">
        <is>
          <t>United States</t>
        </is>
      </c>
      <c r="E2094" s="2" t="inlineStr">
        <is>
          <t>USA</t>
        </is>
      </c>
      <c r="F2094" s="2" t="inlineStr">
        <is>
          <t>On-site use in mine bioler</t>
        </is>
      </c>
      <c r="G2094" s="2" t="n">
        <v>41</v>
      </c>
      <c r="H2094" s="2" t="n">
        <v>0.0006054406985641</v>
      </c>
      <c r="I2094" s="2" t="n">
        <v>0.0006780935823917921</v>
      </c>
      <c r="J2094" s="40" t="inlineStr">
        <is>
          <t>coal mining - methane capture</t>
        </is>
      </c>
    </row>
    <row r="2095" ht="15.75" customHeight="1" s="120">
      <c r="A2095" s="2" t="inlineStr">
        <is>
          <t>ENERGY</t>
        </is>
      </c>
      <c r="B2095" s="2" t="inlineStr">
        <is>
          <t>COL</t>
        </is>
      </c>
      <c r="C2095" s="2" t="n">
        <v>2040</v>
      </c>
      <c r="D2095" s="2" t="inlineStr">
        <is>
          <t>United States</t>
        </is>
      </c>
      <c r="E2095" s="2" t="inlineStr">
        <is>
          <t>USA</t>
        </is>
      </c>
      <c r="F2095" s="2" t="inlineStr">
        <is>
          <t>On-site use in coal drying</t>
        </is>
      </c>
      <c r="G2095" s="2" t="n">
        <v>41</v>
      </c>
      <c r="H2095" s="2" t="n">
        <v>0.0006054406985641</v>
      </c>
      <c r="I2095" s="2" t="n">
        <v>0.0006780935823917921</v>
      </c>
      <c r="J2095" s="40" t="inlineStr">
        <is>
          <t>coal mining - methane capture</t>
        </is>
      </c>
    </row>
    <row r="2096" ht="15.75" customHeight="1" s="120">
      <c r="A2096" s="2" t="inlineStr">
        <is>
          <t>ENERGY</t>
        </is>
      </c>
      <c r="B2096" s="2" t="inlineStr">
        <is>
          <t>COL</t>
        </is>
      </c>
      <c r="C2096" s="2" t="n">
        <v>2040</v>
      </c>
      <c r="D2096" s="2" t="inlineStr">
        <is>
          <t>United States</t>
        </is>
      </c>
      <c r="E2096" s="2" t="inlineStr">
        <is>
          <t>USA</t>
        </is>
      </c>
      <c r="F2096" s="2" t="inlineStr">
        <is>
          <t>On-site use in coal drying</t>
        </is>
      </c>
      <c r="G2096" s="2" t="n">
        <v>42</v>
      </c>
      <c r="H2096" s="2" t="n">
        <v>0.0005918992101215</v>
      </c>
      <c r="I2096" s="2" t="n">
        <v>0.00066292711533608</v>
      </c>
      <c r="J2096" s="40" t="inlineStr">
        <is>
          <t>coal mining - methane capture</t>
        </is>
      </c>
    </row>
    <row r="2097" ht="15.75" customHeight="1" s="120">
      <c r="A2097" s="2" t="inlineStr">
        <is>
          <t>ENERGY</t>
        </is>
      </c>
      <c r="B2097" s="2" t="inlineStr">
        <is>
          <t>COL</t>
        </is>
      </c>
      <c r="C2097" s="2" t="n">
        <v>2040</v>
      </c>
      <c r="D2097" s="2" t="inlineStr">
        <is>
          <t>United States</t>
        </is>
      </c>
      <c r="E2097" s="2" t="inlineStr">
        <is>
          <t>USA</t>
        </is>
      </c>
      <c r="F2097" s="2" t="inlineStr">
        <is>
          <t>On-site use in mine bioler</t>
        </is>
      </c>
      <c r="G2097" s="2" t="n">
        <v>42</v>
      </c>
      <c r="H2097" s="2" t="n">
        <v>0.0005918992101215</v>
      </c>
      <c r="I2097" s="2" t="n">
        <v>0.00066292711533608</v>
      </c>
      <c r="J2097" s="40" t="inlineStr">
        <is>
          <t>coal mining - methane capture</t>
        </is>
      </c>
    </row>
    <row r="2098" ht="15.75" customHeight="1" s="120">
      <c r="A2098" s="2" t="inlineStr">
        <is>
          <t>ENERGY</t>
        </is>
      </c>
      <c r="B2098" s="2" t="inlineStr">
        <is>
          <t>COL</t>
        </is>
      </c>
      <c r="C2098" s="2" t="n">
        <v>2040</v>
      </c>
      <c r="D2098" s="2" t="inlineStr">
        <is>
          <t>United States</t>
        </is>
      </c>
      <c r="E2098" s="2" t="inlineStr">
        <is>
          <t>USA</t>
        </is>
      </c>
      <c r="F2098" s="2" t="inlineStr">
        <is>
          <t>Open Flare</t>
        </is>
      </c>
      <c r="G2098" s="2" t="n">
        <v>42</v>
      </c>
      <c r="H2098" s="2" t="n">
        <v>0.0004403072234709</v>
      </c>
      <c r="I2098" s="2" t="n">
        <v>0.000493144090287408</v>
      </c>
      <c r="J2098" s="40" t="inlineStr">
        <is>
          <t>coal mining - methane destruction</t>
        </is>
      </c>
    </row>
    <row r="2099" ht="15.75" customHeight="1" s="120">
      <c r="A2099" s="2" t="inlineStr">
        <is>
          <t>ENERGY</t>
        </is>
      </c>
      <c r="B2099" s="2" t="inlineStr">
        <is>
          <t>COL</t>
        </is>
      </c>
      <c r="C2099" s="2" t="n">
        <v>2040</v>
      </c>
      <c r="D2099" s="2" t="inlineStr">
        <is>
          <t>United States</t>
        </is>
      </c>
      <c r="E2099" s="2" t="inlineStr">
        <is>
          <t>USA</t>
        </is>
      </c>
      <c r="F2099" s="2" t="inlineStr">
        <is>
          <t>Open Flare</t>
        </is>
      </c>
      <c r="G2099" s="2" t="n">
        <v>43</v>
      </c>
      <c r="H2099" s="2" t="n">
        <v>0.0004390307003632</v>
      </c>
      <c r="I2099" s="2" t="n">
        <v>0.000491714384406784</v>
      </c>
      <c r="J2099" s="40" t="inlineStr">
        <is>
          <t>coal mining - methane destruction</t>
        </is>
      </c>
    </row>
    <row r="2100" ht="15.75" customHeight="1" s="120">
      <c r="A2100" s="2" t="inlineStr">
        <is>
          <t>ENERGY</t>
        </is>
      </c>
      <c r="B2100" s="2" t="inlineStr">
        <is>
          <t>COL</t>
        </is>
      </c>
      <c r="C2100" s="2" t="n">
        <v>2040</v>
      </c>
      <c r="D2100" s="2" t="inlineStr">
        <is>
          <t>United States</t>
        </is>
      </c>
      <c r="E2100" s="2" t="inlineStr">
        <is>
          <t>USA</t>
        </is>
      </c>
      <c r="F2100" s="2" t="inlineStr">
        <is>
          <t>Open Flare</t>
        </is>
      </c>
      <c r="G2100" s="2" t="n">
        <v>45</v>
      </c>
      <c r="H2100" s="2" t="n">
        <v>0.0004139182856306</v>
      </c>
      <c r="I2100" s="2" t="n">
        <v>0.000463588479906272</v>
      </c>
      <c r="J2100" s="40" t="inlineStr">
        <is>
          <t>coal mining - methane destruction</t>
        </is>
      </c>
    </row>
    <row r="2101" ht="15.75" customHeight="1" s="120">
      <c r="A2101" s="2" t="inlineStr">
        <is>
          <t>ENERGY</t>
        </is>
      </c>
      <c r="B2101" s="2" t="inlineStr">
        <is>
          <t>COL</t>
        </is>
      </c>
      <c r="C2101" s="2" t="n">
        <v>2040</v>
      </c>
      <c r="D2101" s="2" t="inlineStr">
        <is>
          <t>United States</t>
        </is>
      </c>
      <c r="E2101" s="2" t="inlineStr">
        <is>
          <t>USA</t>
        </is>
      </c>
      <c r="F2101" s="2" t="inlineStr">
        <is>
          <t>Degasification for power generation</t>
        </is>
      </c>
      <c r="G2101" s="2" t="n">
        <v>47</v>
      </c>
      <c r="H2101" s="2" t="n">
        <v>0.0092830266803503</v>
      </c>
      <c r="I2101" s="2" t="n">
        <v>0.01039698988199234</v>
      </c>
      <c r="J2101" s="40" t="inlineStr">
        <is>
          <t>coal mining - methane capture</t>
        </is>
      </c>
    </row>
    <row r="2102" ht="15.75" customHeight="1" s="120">
      <c r="A2102" s="2" t="inlineStr">
        <is>
          <t>ENERGY</t>
        </is>
      </c>
      <c r="B2102" s="2" t="inlineStr">
        <is>
          <t>COL</t>
        </is>
      </c>
      <c r="C2102" s="2" t="n">
        <v>2040</v>
      </c>
      <c r="D2102" s="2" t="inlineStr">
        <is>
          <t>United States</t>
        </is>
      </c>
      <c r="E2102" s="2" t="inlineStr">
        <is>
          <t>USA</t>
        </is>
      </c>
      <c r="F2102" s="2" t="inlineStr">
        <is>
          <t>Open Flare</t>
        </is>
      </c>
      <c r="G2102" s="2" t="n">
        <v>48</v>
      </c>
      <c r="H2102" s="2" t="n">
        <v>0.0003922437608708</v>
      </c>
      <c r="I2102" s="2" t="n">
        <v>0.000439313012175296</v>
      </c>
      <c r="J2102" s="40" t="inlineStr">
        <is>
          <t>coal mining - methane destruction</t>
        </is>
      </c>
    </row>
    <row r="2103" ht="15.75" customHeight="1" s="120">
      <c r="A2103" s="2" t="inlineStr">
        <is>
          <t>ENERGY</t>
        </is>
      </c>
      <c r="B2103" s="2" t="inlineStr">
        <is>
          <t>COL</t>
        </is>
      </c>
      <c r="C2103" s="2" t="n">
        <v>2040</v>
      </c>
      <c r="D2103" s="2" t="inlineStr">
        <is>
          <t>United States</t>
        </is>
      </c>
      <c r="E2103" s="2" t="inlineStr">
        <is>
          <t>USA</t>
        </is>
      </c>
      <c r="F2103" s="2" t="inlineStr">
        <is>
          <t>Degasification for power generation</t>
        </is>
      </c>
      <c r="G2103" s="2" t="n">
        <v>48</v>
      </c>
      <c r="H2103" s="2" t="n">
        <v>0.0091725410893559</v>
      </c>
      <c r="I2103" s="2" t="n">
        <v>0.01027324602007861</v>
      </c>
      <c r="J2103" s="40" t="inlineStr">
        <is>
          <t>coal mining - methane capture</t>
        </is>
      </c>
    </row>
    <row r="2104" ht="15.75" customHeight="1" s="120">
      <c r="A2104" s="2" t="inlineStr">
        <is>
          <t>ENERGY</t>
        </is>
      </c>
      <c r="B2104" s="2" t="inlineStr">
        <is>
          <t>COL</t>
        </is>
      </c>
      <c r="C2104" s="2" t="n">
        <v>2040</v>
      </c>
      <c r="D2104" s="2" t="inlineStr">
        <is>
          <t>United States</t>
        </is>
      </c>
      <c r="E2104" s="2" t="inlineStr">
        <is>
          <t>USA</t>
        </is>
      </c>
      <c r="F2104" s="2" t="inlineStr">
        <is>
          <t>On-site use in mine bioler</t>
        </is>
      </c>
      <c r="G2104" s="2" t="n">
        <v>49</v>
      </c>
      <c r="H2104" s="2" t="n">
        <v>0.0010253092623316</v>
      </c>
      <c r="I2104" s="2" t="n">
        <v>0.001148346373811392</v>
      </c>
      <c r="J2104" s="40" t="inlineStr">
        <is>
          <t>coal mining - methane capture</t>
        </is>
      </c>
    </row>
    <row r="2105" ht="15.75" customHeight="1" s="120">
      <c r="A2105" s="2" t="inlineStr">
        <is>
          <t>ENERGY</t>
        </is>
      </c>
      <c r="B2105" s="2" t="inlineStr">
        <is>
          <t>COL</t>
        </is>
      </c>
      <c r="C2105" s="2" t="n">
        <v>2040</v>
      </c>
      <c r="D2105" s="2" t="inlineStr">
        <is>
          <t>United States</t>
        </is>
      </c>
      <c r="E2105" s="2" t="inlineStr">
        <is>
          <t>USA</t>
        </is>
      </c>
      <c r="F2105" s="2" t="inlineStr">
        <is>
          <t>On-site use in coal drying</t>
        </is>
      </c>
      <c r="G2105" s="2" t="n">
        <v>49</v>
      </c>
      <c r="H2105" s="2" t="n">
        <v>0.0010253092623316</v>
      </c>
      <c r="I2105" s="2" t="n">
        <v>0.001148346373811392</v>
      </c>
      <c r="J2105" s="40" t="inlineStr">
        <is>
          <t>coal mining - methane capture</t>
        </is>
      </c>
    </row>
    <row r="2106" ht="15.75" customHeight="1" s="120">
      <c r="A2106" s="2" t="inlineStr">
        <is>
          <t>ENERGY</t>
        </is>
      </c>
      <c r="B2106" s="2" t="inlineStr">
        <is>
          <t>COL</t>
        </is>
      </c>
      <c r="C2106" s="2" t="n">
        <v>2040</v>
      </c>
      <c r="D2106" s="2" t="inlineStr">
        <is>
          <t>United States</t>
        </is>
      </c>
      <c r="E2106" s="2" t="inlineStr">
        <is>
          <t>USA</t>
        </is>
      </c>
      <c r="F2106" s="2" t="inlineStr">
        <is>
          <t>Open Flare</t>
        </is>
      </c>
      <c r="G2106" s="2" t="n">
        <v>51</v>
      </c>
      <c r="H2106" s="2" t="n">
        <v>0.0003656526387203</v>
      </c>
      <c r="I2106" s="2" t="n">
        <v>0.000409530955366736</v>
      </c>
      <c r="J2106" s="40" t="inlineStr">
        <is>
          <t>coal mining - methane destruction</t>
        </is>
      </c>
    </row>
    <row r="2107" ht="15.75" customHeight="1" s="120">
      <c r="A2107" s="2" t="inlineStr">
        <is>
          <t>ENERGY</t>
        </is>
      </c>
      <c r="B2107" s="2" t="inlineStr">
        <is>
          <t>COL</t>
        </is>
      </c>
      <c r="C2107" s="2" t="n">
        <v>2040</v>
      </c>
      <c r="D2107" s="2" t="inlineStr">
        <is>
          <t>United States</t>
        </is>
      </c>
      <c r="E2107" s="2" t="inlineStr">
        <is>
          <t>USA</t>
        </is>
      </c>
      <c r="F2107" s="2" t="inlineStr">
        <is>
          <t>Degasification for power generation</t>
        </is>
      </c>
      <c r="G2107" s="2" t="n">
        <v>52</v>
      </c>
      <c r="H2107" s="2" t="n">
        <v>0.0086209001019597</v>
      </c>
      <c r="I2107" s="2" t="n">
        <v>0.009655408114194864</v>
      </c>
      <c r="J2107" s="40" t="inlineStr">
        <is>
          <t>coal mining - methane capture</t>
        </is>
      </c>
    </row>
    <row r="2108" ht="15.75" customHeight="1" s="120">
      <c r="A2108" s="2" t="inlineStr">
        <is>
          <t>ENERGY</t>
        </is>
      </c>
      <c r="B2108" s="2" t="inlineStr">
        <is>
          <t>COL</t>
        </is>
      </c>
      <c r="C2108" s="2" t="n">
        <v>2040</v>
      </c>
      <c r="D2108" s="2" t="inlineStr">
        <is>
          <t>United States</t>
        </is>
      </c>
      <c r="E2108" s="2" t="inlineStr">
        <is>
          <t>USA</t>
        </is>
      </c>
      <c r="F2108" s="2" t="inlineStr">
        <is>
          <t>Open Flare</t>
        </is>
      </c>
      <c r="G2108" s="2" t="n">
        <v>53</v>
      </c>
      <c r="H2108" s="2" t="n">
        <v>0.0003500712919049</v>
      </c>
      <c r="I2108" s="2" t="n">
        <v>0.0003920798469334881</v>
      </c>
      <c r="J2108" s="40" t="inlineStr">
        <is>
          <t>coal mining - methane destruction</t>
        </is>
      </c>
    </row>
    <row r="2109" ht="15.75" customHeight="1" s="120">
      <c r="A2109" s="2" t="inlineStr">
        <is>
          <t>ENERGY</t>
        </is>
      </c>
      <c r="B2109" s="2" t="inlineStr">
        <is>
          <t>COL</t>
        </is>
      </c>
      <c r="C2109" s="2" t="n">
        <v>2040</v>
      </c>
      <c r="D2109" s="2" t="inlineStr">
        <is>
          <t>United States</t>
        </is>
      </c>
      <c r="E2109" s="2" t="inlineStr">
        <is>
          <t>USA</t>
        </is>
      </c>
      <c r="F2109" s="2" t="inlineStr">
        <is>
          <t>On-site use in mine bioler</t>
        </is>
      </c>
      <c r="G2109" s="2" t="n">
        <v>53</v>
      </c>
      <c r="H2109" s="2" t="n">
        <v>0.0004789388913196</v>
      </c>
      <c r="I2109" s="2" t="n">
        <v>0.0005364115582779521</v>
      </c>
      <c r="J2109" s="40" t="inlineStr">
        <is>
          <t>coal mining - methane capture</t>
        </is>
      </c>
    </row>
    <row r="2110" ht="15.75" customHeight="1" s="120">
      <c r="A2110" s="2" t="inlineStr">
        <is>
          <t>ENERGY</t>
        </is>
      </c>
      <c r="B2110" s="2" t="inlineStr">
        <is>
          <t>COL</t>
        </is>
      </c>
      <c r="C2110" s="2" t="n">
        <v>2040</v>
      </c>
      <c r="D2110" s="2" t="inlineStr">
        <is>
          <t>United States</t>
        </is>
      </c>
      <c r="E2110" s="2" t="inlineStr">
        <is>
          <t>USA</t>
        </is>
      </c>
      <c r="F2110" s="2" t="inlineStr">
        <is>
          <t>Degasification for power generation</t>
        </is>
      </c>
      <c r="G2110" s="2" t="n">
        <v>53</v>
      </c>
      <c r="H2110" s="2" t="n">
        <v>0.008465969003737001</v>
      </c>
      <c r="I2110" s="2" t="n">
        <v>0.009481885284185441</v>
      </c>
      <c r="J2110" s="40" t="inlineStr">
        <is>
          <t>coal mining - methane capture</t>
        </is>
      </c>
    </row>
    <row r="2111" ht="15.75" customHeight="1" s="120">
      <c r="A2111" s="2" t="inlineStr">
        <is>
          <t>ENERGY</t>
        </is>
      </c>
      <c r="B2111" s="2" t="inlineStr">
        <is>
          <t>COL</t>
        </is>
      </c>
      <c r="C2111" s="2" t="n">
        <v>2040</v>
      </c>
      <c r="D2111" s="2" t="inlineStr">
        <is>
          <t>United States</t>
        </is>
      </c>
      <c r="E2111" s="2" t="inlineStr">
        <is>
          <t>USA</t>
        </is>
      </c>
      <c r="F2111" s="2" t="inlineStr">
        <is>
          <t>On-site use in coal drying</t>
        </is>
      </c>
      <c r="G2111" s="2" t="n">
        <v>53</v>
      </c>
      <c r="H2111" s="2" t="n">
        <v>0.0004789388913196</v>
      </c>
      <c r="I2111" s="2" t="n">
        <v>0.0005364115582779521</v>
      </c>
      <c r="J2111" s="40" t="inlineStr">
        <is>
          <t>coal mining - methane capture</t>
        </is>
      </c>
    </row>
    <row r="2112" ht="15.75" customHeight="1" s="120">
      <c r="A2112" s="2" t="inlineStr">
        <is>
          <t>ENERGY</t>
        </is>
      </c>
      <c r="B2112" s="2" t="inlineStr">
        <is>
          <t>COL</t>
        </is>
      </c>
      <c r="C2112" s="2" t="n">
        <v>2040</v>
      </c>
      <c r="D2112" s="2" t="inlineStr">
        <is>
          <t>United States</t>
        </is>
      </c>
      <c r="E2112" s="2" t="inlineStr">
        <is>
          <t>USA</t>
        </is>
      </c>
      <c r="F2112" s="2" t="inlineStr">
        <is>
          <t>On-site use in mine bioler</t>
        </is>
      </c>
      <c r="G2112" s="2" t="n">
        <v>54</v>
      </c>
      <c r="H2112" s="2" t="n">
        <v>0.000470331608085</v>
      </c>
      <c r="I2112" s="2" t="n">
        <v>0.0005267714010552</v>
      </c>
      <c r="J2112" s="40" t="inlineStr">
        <is>
          <t>coal mining - methane capture</t>
        </is>
      </c>
    </row>
    <row r="2113" ht="15.75" customHeight="1" s="120">
      <c r="A2113" s="2" t="inlineStr">
        <is>
          <t>ENERGY</t>
        </is>
      </c>
      <c r="B2113" s="2" t="inlineStr">
        <is>
          <t>COL</t>
        </is>
      </c>
      <c r="C2113" s="2" t="n">
        <v>2040</v>
      </c>
      <c r="D2113" s="2" t="inlineStr">
        <is>
          <t>United States</t>
        </is>
      </c>
      <c r="E2113" s="2" t="inlineStr">
        <is>
          <t>USA</t>
        </is>
      </c>
      <c r="F2113" s="2" t="inlineStr">
        <is>
          <t>On-site use in coal drying</t>
        </is>
      </c>
      <c r="G2113" s="2" t="n">
        <v>54</v>
      </c>
      <c r="H2113" s="2" t="n">
        <v>0.000470331608085</v>
      </c>
      <c r="I2113" s="2" t="n">
        <v>0.0005267714010552</v>
      </c>
      <c r="J2113" s="40" t="inlineStr">
        <is>
          <t>coal mining - methane capture</t>
        </is>
      </c>
    </row>
    <row r="2114" ht="15.75" customHeight="1" s="120">
      <c r="A2114" s="2" t="inlineStr">
        <is>
          <t>ENERGY</t>
        </is>
      </c>
      <c r="B2114" s="2" t="inlineStr">
        <is>
          <t>COL</t>
        </is>
      </c>
      <c r="C2114" s="2" t="n">
        <v>2040</v>
      </c>
      <c r="D2114" s="2" t="inlineStr">
        <is>
          <t>United States</t>
        </is>
      </c>
      <c r="E2114" s="2" t="inlineStr">
        <is>
          <t>USA</t>
        </is>
      </c>
      <c r="F2114" s="2" t="inlineStr">
        <is>
          <t>Open Flare</t>
        </is>
      </c>
      <c r="G2114" s="2" t="n">
        <v>55</v>
      </c>
      <c r="H2114" s="2" t="n">
        <v>0.0006790517654736</v>
      </c>
      <c r="I2114" s="2" t="n">
        <v>0.0007605379773304321</v>
      </c>
      <c r="J2114" s="40" t="inlineStr">
        <is>
          <t>coal mining - methane destruction</t>
        </is>
      </c>
    </row>
    <row r="2115" ht="15.75" customHeight="1" s="120">
      <c r="A2115" s="2" t="inlineStr">
        <is>
          <t>ENERGY</t>
        </is>
      </c>
      <c r="B2115" s="2" t="inlineStr">
        <is>
          <t>COL</t>
        </is>
      </c>
      <c r="C2115" s="2" t="n">
        <v>2040</v>
      </c>
      <c r="D2115" s="2" t="inlineStr">
        <is>
          <t>United States</t>
        </is>
      </c>
      <c r="E2115" s="2" t="inlineStr">
        <is>
          <t>USA</t>
        </is>
      </c>
      <c r="F2115" s="2" t="inlineStr">
        <is>
          <t>Degasification for power generation</t>
        </is>
      </c>
      <c r="G2115" s="2" t="n">
        <v>57</v>
      </c>
      <c r="H2115" s="2" t="n">
        <v>0.0158280823379755</v>
      </c>
      <c r="I2115" s="2" t="n">
        <v>0.01772745221853256</v>
      </c>
      <c r="J2115" s="40" t="inlineStr">
        <is>
          <t>coal mining - methane capture</t>
        </is>
      </c>
    </row>
    <row r="2116" ht="15.75" customHeight="1" s="120">
      <c r="A2116" s="2" t="inlineStr">
        <is>
          <t>ENERGY</t>
        </is>
      </c>
      <c r="B2116" s="2" t="inlineStr">
        <is>
          <t>COL</t>
        </is>
      </c>
      <c r="C2116" s="2" t="n">
        <v>2040</v>
      </c>
      <c r="D2116" s="2" t="inlineStr">
        <is>
          <t>United States</t>
        </is>
      </c>
      <c r="E2116" s="2" t="inlineStr">
        <is>
          <t>USA</t>
        </is>
      </c>
      <c r="F2116" s="2" t="inlineStr">
        <is>
          <t>Open Flare</t>
        </is>
      </c>
      <c r="G2116" s="2" t="n">
        <v>57</v>
      </c>
      <c r="H2116" s="2" t="n">
        <v>0.0003251209564041</v>
      </c>
      <c r="I2116" s="2" t="n">
        <v>0.000364135471172592</v>
      </c>
      <c r="J2116" s="40" t="inlineStr">
        <is>
          <t>coal mining - methane destruction</t>
        </is>
      </c>
    </row>
    <row r="2117" ht="15.75" customHeight="1" s="120">
      <c r="A2117" s="2" t="inlineStr">
        <is>
          <t>ENERGY</t>
        </is>
      </c>
      <c r="B2117" s="2" t="inlineStr">
        <is>
          <t>COL</t>
        </is>
      </c>
      <c r="C2117" s="2" t="n">
        <v>2040</v>
      </c>
      <c r="D2117" s="2" t="inlineStr">
        <is>
          <t>United States</t>
        </is>
      </c>
      <c r="E2117" s="2" t="inlineStr">
        <is>
          <t>USA</t>
        </is>
      </c>
      <c r="F2117" s="2" t="inlineStr">
        <is>
          <t>On-site use in mine bioler</t>
        </is>
      </c>
      <c r="G2117" s="2" t="n">
        <v>58</v>
      </c>
      <c r="H2117" s="2" t="n">
        <v>0.0008793379238341</v>
      </c>
      <c r="I2117" s="2" t="n">
        <v>0.0009848584746941921</v>
      </c>
      <c r="J2117" s="40" t="inlineStr">
        <is>
          <t>coal mining - methane capture</t>
        </is>
      </c>
    </row>
    <row r="2118" ht="15.75" customHeight="1" s="120">
      <c r="A2118" s="2" t="inlineStr">
        <is>
          <t>ENERGY</t>
        </is>
      </c>
      <c r="B2118" s="2" t="inlineStr">
        <is>
          <t>COL</t>
        </is>
      </c>
      <c r="C2118" s="2" t="n">
        <v>2040</v>
      </c>
      <c r="D2118" s="2" t="inlineStr">
        <is>
          <t>United States</t>
        </is>
      </c>
      <c r="E2118" s="2" t="inlineStr">
        <is>
          <t>USA</t>
        </is>
      </c>
      <c r="F2118" s="2" t="inlineStr">
        <is>
          <t>On-site use in coal drying</t>
        </is>
      </c>
      <c r="G2118" s="2" t="n">
        <v>58</v>
      </c>
      <c r="H2118" s="2" t="n">
        <v>0.0008793379238341</v>
      </c>
      <c r="I2118" s="2" t="n">
        <v>0.0009848584746941921</v>
      </c>
      <c r="J2118" s="40" t="inlineStr">
        <is>
          <t>coal mining - methane capture</t>
        </is>
      </c>
    </row>
    <row r="2119" ht="15.75" customHeight="1" s="120">
      <c r="A2119" s="2" t="inlineStr">
        <is>
          <t>ENERGY</t>
        </is>
      </c>
      <c r="B2119" s="2" t="inlineStr">
        <is>
          <t>COL</t>
        </is>
      </c>
      <c r="C2119" s="2" t="n">
        <v>2040</v>
      </c>
      <c r="D2119" s="2" t="inlineStr">
        <is>
          <t>United States</t>
        </is>
      </c>
      <c r="E2119" s="2" t="inlineStr">
        <is>
          <t>USA</t>
        </is>
      </c>
      <c r="F2119" s="2" t="inlineStr">
        <is>
          <t>Open Flare</t>
        </is>
      </c>
      <c r="G2119" s="2" t="n">
        <v>59</v>
      </c>
      <c r="H2119" s="2" t="n">
        <v>0.0003156171296723</v>
      </c>
      <c r="I2119" s="2" t="n">
        <v>0.000353491185232976</v>
      </c>
      <c r="J2119" s="40" t="inlineStr">
        <is>
          <t>coal mining - methane destruction</t>
        </is>
      </c>
    </row>
    <row r="2120" ht="15.75" customHeight="1" s="120">
      <c r="A2120" s="2" t="inlineStr">
        <is>
          <t>ENERGY</t>
        </is>
      </c>
      <c r="B2120" s="2" t="inlineStr">
        <is>
          <t>COL</t>
        </is>
      </c>
      <c r="C2120" s="2" t="n">
        <v>2040</v>
      </c>
      <c r="D2120" s="2" t="inlineStr">
        <is>
          <t>United States</t>
        </is>
      </c>
      <c r="E2120" s="2" t="inlineStr">
        <is>
          <t>USA</t>
        </is>
      </c>
      <c r="F2120" s="2" t="inlineStr">
        <is>
          <t>Open Flare</t>
        </is>
      </c>
      <c r="G2120" s="2" t="n">
        <v>60</v>
      </c>
      <c r="H2120" s="2" t="n">
        <v>0.000310399744194</v>
      </c>
      <c r="I2120" s="2" t="n">
        <v>0.00034764771349728</v>
      </c>
      <c r="J2120" s="40" t="inlineStr">
        <is>
          <t>coal mining - methane destruction</t>
        </is>
      </c>
    </row>
    <row r="2121" ht="15.75" customHeight="1" s="120">
      <c r="A2121" s="2" t="inlineStr">
        <is>
          <t>ENERGY</t>
        </is>
      </c>
      <c r="B2121" s="2" t="inlineStr">
        <is>
          <t>COL</t>
        </is>
      </c>
      <c r="C2121" s="2" t="n">
        <v>2040</v>
      </c>
      <c r="D2121" s="2" t="inlineStr">
        <is>
          <t>United States</t>
        </is>
      </c>
      <c r="E2121" s="2" t="inlineStr">
        <is>
          <t>USA</t>
        </is>
      </c>
      <c r="F2121" s="2" t="inlineStr">
        <is>
          <t>Stand Alone VAM</t>
        </is>
      </c>
      <c r="G2121" s="2" t="n">
        <v>60</v>
      </c>
      <c r="H2121" s="2" t="n">
        <v>0.23485791683197</v>
      </c>
      <c r="I2121" s="2" t="n">
        <v>0.2630408668518064</v>
      </c>
      <c r="J2121" s="40" t="inlineStr">
        <is>
          <t>coal mining - methane destruction</t>
        </is>
      </c>
    </row>
    <row r="2122" ht="15.75" customHeight="1" s="120">
      <c r="A2122" s="2" t="inlineStr">
        <is>
          <t>ENERGY</t>
        </is>
      </c>
      <c r="B2122" s="2" t="inlineStr">
        <is>
          <t>COL</t>
        </is>
      </c>
      <c r="C2122" s="2" t="n">
        <v>2040</v>
      </c>
      <c r="D2122" s="2" t="inlineStr">
        <is>
          <t>United States</t>
        </is>
      </c>
      <c r="E2122" s="2" t="inlineStr">
        <is>
          <t>USA</t>
        </is>
      </c>
      <c r="F2122" s="2" t="inlineStr">
        <is>
          <t>Degasification for power generation</t>
        </is>
      </c>
      <c r="G2122" s="2" t="n">
        <v>61</v>
      </c>
      <c r="H2122" s="2" t="n">
        <v>0.0074505289085209</v>
      </c>
      <c r="I2122" s="2" t="n">
        <v>0.008344592377543408</v>
      </c>
      <c r="J2122" s="40" t="inlineStr">
        <is>
          <t>coal mining - methane capture</t>
        </is>
      </c>
    </row>
    <row r="2123" ht="15.75" customHeight="1" s="120">
      <c r="A2123" s="2" t="inlineStr">
        <is>
          <t>ENERGY</t>
        </is>
      </c>
      <c r="B2123" s="2" t="inlineStr">
        <is>
          <t>COL</t>
        </is>
      </c>
      <c r="C2123" s="2" t="n">
        <v>2040</v>
      </c>
      <c r="D2123" s="2" t="inlineStr">
        <is>
          <t>United States</t>
        </is>
      </c>
      <c r="E2123" s="2" t="inlineStr">
        <is>
          <t>USA</t>
        </is>
      </c>
      <c r="F2123" s="2" t="inlineStr">
        <is>
          <t>On-site use in mine bioler</t>
        </is>
      </c>
      <c r="G2123" s="2" t="n">
        <v>62</v>
      </c>
      <c r="H2123" s="2" t="n">
        <v>0.0004139182856306</v>
      </c>
      <c r="I2123" s="2" t="n">
        <v>0.000463588479906272</v>
      </c>
      <c r="J2123" s="40" t="inlineStr">
        <is>
          <t>coal mining - methane capture</t>
        </is>
      </c>
    </row>
    <row r="2124" ht="15.75" customHeight="1" s="120">
      <c r="A2124" s="2" t="inlineStr">
        <is>
          <t>ENERGY</t>
        </is>
      </c>
      <c r="B2124" s="2" t="inlineStr">
        <is>
          <t>COL</t>
        </is>
      </c>
      <c r="C2124" s="2" t="n">
        <v>2040</v>
      </c>
      <c r="D2124" s="2" t="inlineStr">
        <is>
          <t>United States</t>
        </is>
      </c>
      <c r="E2124" s="2" t="inlineStr">
        <is>
          <t>USA</t>
        </is>
      </c>
      <c r="F2124" s="2" t="inlineStr">
        <is>
          <t>On-site use in coal drying</t>
        </is>
      </c>
      <c r="G2124" s="2" t="n">
        <v>62</v>
      </c>
      <c r="H2124" s="2" t="n">
        <v>0.0004139182856306</v>
      </c>
      <c r="I2124" s="2" t="n">
        <v>0.000463588479906272</v>
      </c>
      <c r="J2124" s="40" t="inlineStr">
        <is>
          <t>coal mining - methane capture</t>
        </is>
      </c>
    </row>
    <row r="2125" ht="15.75" customHeight="1" s="120">
      <c r="A2125" s="2" t="inlineStr">
        <is>
          <t>ENERGY</t>
        </is>
      </c>
      <c r="B2125" s="2" t="inlineStr">
        <is>
          <t>COL</t>
        </is>
      </c>
      <c r="C2125" s="2" t="n">
        <v>2040</v>
      </c>
      <c r="D2125" s="2" t="inlineStr">
        <is>
          <t>United States</t>
        </is>
      </c>
      <c r="E2125" s="2" t="inlineStr">
        <is>
          <t>USA</t>
        </is>
      </c>
      <c r="F2125" s="2" t="inlineStr">
        <is>
          <t>Open Flare</t>
        </is>
      </c>
      <c r="G2125" s="2" t="n">
        <v>63</v>
      </c>
      <c r="H2125" s="2" t="n">
        <v>0.0002934893418569</v>
      </c>
      <c r="I2125" s="2" t="n">
        <v>0.000328708062879728</v>
      </c>
      <c r="J2125" s="40" t="inlineStr">
        <is>
          <t>coal mining - methane destruction</t>
        </is>
      </c>
    </row>
    <row r="2126" ht="15.75" customHeight="1" s="120">
      <c r="A2126" s="2" t="inlineStr">
        <is>
          <t>ENERGY</t>
        </is>
      </c>
      <c r="B2126" s="2" t="inlineStr">
        <is>
          <t>COL</t>
        </is>
      </c>
      <c r="C2126" s="2" t="n">
        <v>2040</v>
      </c>
      <c r="D2126" s="2" t="inlineStr">
        <is>
          <t>United States</t>
        </is>
      </c>
      <c r="E2126" s="2" t="inlineStr">
        <is>
          <t>USA</t>
        </is>
      </c>
      <c r="F2126" s="2" t="inlineStr">
        <is>
          <t>Open Flare</t>
        </is>
      </c>
      <c r="G2126" s="2" t="n">
        <v>64</v>
      </c>
      <c r="H2126" s="2" t="n">
        <v>0.0002923313586507</v>
      </c>
      <c r="I2126" s="2" t="n">
        <v>0.000327411121688784</v>
      </c>
      <c r="J2126" s="40" t="inlineStr">
        <is>
          <t>coal mining - methane destruction</t>
        </is>
      </c>
    </row>
    <row r="2127" ht="15.75" customHeight="1" s="120">
      <c r="A2127" s="2" t="inlineStr">
        <is>
          <t>ENERGY</t>
        </is>
      </c>
      <c r="B2127" s="2" t="inlineStr">
        <is>
          <t>COL</t>
        </is>
      </c>
      <c r="C2127" s="2" t="n">
        <v>2040</v>
      </c>
      <c r="D2127" s="2" t="inlineStr">
        <is>
          <t>United States</t>
        </is>
      </c>
      <c r="E2127" s="2" t="inlineStr">
        <is>
          <t>USA</t>
        </is>
      </c>
      <c r="F2127" s="2" t="inlineStr">
        <is>
          <t>Degasification for power generation</t>
        </is>
      </c>
      <c r="G2127" s="2" t="n">
        <v>65</v>
      </c>
      <c r="H2127" s="2" t="n">
        <v>0.0070603876374662</v>
      </c>
      <c r="I2127" s="2" t="n">
        <v>0.007907634153962145</v>
      </c>
      <c r="J2127" s="40" t="inlineStr">
        <is>
          <t>coal mining - methane capture</t>
        </is>
      </c>
    </row>
    <row r="2128" ht="15.75" customHeight="1" s="120">
      <c r="A2128" s="2" t="inlineStr">
        <is>
          <t>ENERGY</t>
        </is>
      </c>
      <c r="B2128" s="2" t="inlineStr">
        <is>
          <t>COL</t>
        </is>
      </c>
      <c r="C2128" s="2" t="n">
        <v>2040</v>
      </c>
      <c r="D2128" s="2" t="inlineStr">
        <is>
          <t>United States</t>
        </is>
      </c>
      <c r="E2128" s="2" t="inlineStr">
        <is>
          <t>USA</t>
        </is>
      </c>
      <c r="F2128" s="2" t="inlineStr">
        <is>
          <t>Open Flare</t>
        </is>
      </c>
      <c r="G2128" s="2" t="n">
        <v>66</v>
      </c>
      <c r="H2128" s="2" t="n">
        <v>0.0002829827135429</v>
      </c>
      <c r="I2128" s="2" t="n">
        <v>0.000316940639168048</v>
      </c>
      <c r="J2128" s="40" t="inlineStr">
        <is>
          <t>coal mining - methane destruction</t>
        </is>
      </c>
    </row>
    <row r="2129" ht="15.75" customHeight="1" s="120">
      <c r="A2129" s="2" t="inlineStr">
        <is>
          <t>ENERGY</t>
        </is>
      </c>
      <c r="B2129" s="2" t="inlineStr">
        <is>
          <t>COL</t>
        </is>
      </c>
      <c r="C2129" s="2" t="n">
        <v>2040</v>
      </c>
      <c r="D2129" s="2" t="inlineStr">
        <is>
          <t>United States</t>
        </is>
      </c>
      <c r="E2129" s="2" t="inlineStr">
        <is>
          <t>USA</t>
        </is>
      </c>
      <c r="F2129" s="2" t="inlineStr">
        <is>
          <t>On-site use in coal drying</t>
        </is>
      </c>
      <c r="G2129" s="2" t="n">
        <v>66</v>
      </c>
      <c r="H2129" s="2" t="n">
        <v>0.0003922437608708</v>
      </c>
      <c r="I2129" s="2" t="n">
        <v>0.000439313012175296</v>
      </c>
      <c r="J2129" s="40" t="inlineStr">
        <is>
          <t>coal mining - methane capture</t>
        </is>
      </c>
    </row>
    <row r="2130" ht="15.75" customHeight="1" s="120">
      <c r="A2130" s="2" t="inlineStr">
        <is>
          <t>ENERGY</t>
        </is>
      </c>
      <c r="B2130" s="2" t="inlineStr">
        <is>
          <t>COL</t>
        </is>
      </c>
      <c r="C2130" s="2" t="n">
        <v>2040</v>
      </c>
      <c r="D2130" s="2" t="inlineStr">
        <is>
          <t>United States</t>
        </is>
      </c>
      <c r="E2130" s="2" t="inlineStr">
        <is>
          <t>USA</t>
        </is>
      </c>
      <c r="F2130" s="2" t="inlineStr">
        <is>
          <t>On-site use in mine bioler</t>
        </is>
      </c>
      <c r="G2130" s="2" t="n">
        <v>66</v>
      </c>
      <c r="H2130" s="2" t="n">
        <v>0.0003922437608708</v>
      </c>
      <c r="I2130" s="2" t="n">
        <v>0.000439313012175296</v>
      </c>
      <c r="J2130" s="40" t="inlineStr">
        <is>
          <t>coal mining - methane capture</t>
        </is>
      </c>
    </row>
    <row r="2131" ht="15.75" customHeight="1" s="120">
      <c r="A2131" s="2" t="inlineStr">
        <is>
          <t>ENERGY</t>
        </is>
      </c>
      <c r="B2131" s="2" t="inlineStr">
        <is>
          <t>COL</t>
        </is>
      </c>
      <c r="C2131" s="2" t="n">
        <v>2040</v>
      </c>
      <c r="D2131" s="2" t="inlineStr">
        <is>
          <t>United States</t>
        </is>
      </c>
      <c r="E2131" s="2" t="inlineStr">
        <is>
          <t>USA</t>
        </is>
      </c>
      <c r="F2131" s="2" t="inlineStr">
        <is>
          <t>Open Flare</t>
        </is>
      </c>
      <c r="G2131" s="2" t="n">
        <v>68</v>
      </c>
      <c r="H2131" s="2" t="n">
        <v>0.0002750928979367</v>
      </c>
      <c r="I2131" s="2" t="n">
        <v>0.000308104045689104</v>
      </c>
      <c r="J2131" s="40" t="inlineStr">
        <is>
          <t>coal mining - methane destruction</t>
        </is>
      </c>
    </row>
    <row r="2132" ht="15.75" customHeight="1" s="120">
      <c r="A2132" s="2" t="inlineStr">
        <is>
          <t>ENERGY</t>
        </is>
      </c>
      <c r="B2132" s="2" t="inlineStr">
        <is>
          <t>COL</t>
        </is>
      </c>
      <c r="C2132" s="2" t="n">
        <v>2040</v>
      </c>
      <c r="D2132" s="2" t="inlineStr">
        <is>
          <t>United States</t>
        </is>
      </c>
      <c r="E2132" s="2" t="inlineStr">
        <is>
          <t>USA</t>
        </is>
      </c>
      <c r="F2132" s="2" t="inlineStr">
        <is>
          <t>Degasification for power generation</t>
        </is>
      </c>
      <c r="G2132" s="2" t="n">
        <v>70</v>
      </c>
      <c r="H2132" s="2" t="n">
        <v>0.0065817474387586</v>
      </c>
      <c r="I2132" s="2" t="n">
        <v>0.007371557131409633</v>
      </c>
      <c r="J2132" s="40" t="inlineStr">
        <is>
          <t>coal mining - methane capture</t>
        </is>
      </c>
    </row>
    <row r="2133" ht="15.75" customHeight="1" s="120">
      <c r="A2133" s="2" t="inlineStr">
        <is>
          <t>ENERGY</t>
        </is>
      </c>
      <c r="B2133" s="2" t="inlineStr">
        <is>
          <t>COL</t>
        </is>
      </c>
      <c r="C2133" s="2" t="n">
        <v>2040</v>
      </c>
      <c r="D2133" s="2" t="inlineStr">
        <is>
          <t>United States</t>
        </is>
      </c>
      <c r="E2133" s="2" t="inlineStr">
        <is>
          <t>USA</t>
        </is>
      </c>
      <c r="F2133" s="2" t="inlineStr">
        <is>
          <t>On-site use in coal drying</t>
        </is>
      </c>
      <c r="G2133" s="2" t="n">
        <v>71</v>
      </c>
      <c r="H2133" s="2" t="n">
        <v>0.0003656526387203</v>
      </c>
      <c r="I2133" s="2" t="n">
        <v>0.000409530955366736</v>
      </c>
      <c r="J2133" s="40" t="inlineStr">
        <is>
          <t>coal mining - methane capture</t>
        </is>
      </c>
    </row>
    <row r="2134" ht="15.75" customHeight="1" s="120">
      <c r="A2134" s="2" t="inlineStr">
        <is>
          <t>ENERGY</t>
        </is>
      </c>
      <c r="B2134" s="2" t="inlineStr">
        <is>
          <t>COL</t>
        </is>
      </c>
      <c r="C2134" s="2" t="n">
        <v>2040</v>
      </c>
      <c r="D2134" s="2" t="inlineStr">
        <is>
          <t>United States</t>
        </is>
      </c>
      <c r="E2134" s="2" t="inlineStr">
        <is>
          <t>USA</t>
        </is>
      </c>
      <c r="F2134" s="2" t="inlineStr">
        <is>
          <t>On-site use in mine bioler</t>
        </is>
      </c>
      <c r="G2134" s="2" t="n">
        <v>71</v>
      </c>
      <c r="H2134" s="2" t="n">
        <v>0.0003656526387203</v>
      </c>
      <c r="I2134" s="2" t="n">
        <v>0.000409530955366736</v>
      </c>
      <c r="J2134" s="40" t="inlineStr">
        <is>
          <t>coal mining - methane capture</t>
        </is>
      </c>
    </row>
    <row r="2135" ht="15.75" customHeight="1" s="120">
      <c r="A2135" s="2" t="inlineStr">
        <is>
          <t>ENERGY</t>
        </is>
      </c>
      <c r="B2135" s="2" t="inlineStr">
        <is>
          <t>COL</t>
        </is>
      </c>
      <c r="C2135" s="2" t="n">
        <v>2040</v>
      </c>
      <c r="D2135" s="2" t="inlineStr">
        <is>
          <t>United States</t>
        </is>
      </c>
      <c r="E2135" s="2" t="inlineStr">
        <is>
          <t>USA</t>
        </is>
      </c>
      <c r="F2135" s="2" t="inlineStr">
        <is>
          <t>Degasification for power generation</t>
        </is>
      </c>
      <c r="G2135" s="2" t="n">
        <v>73</v>
      </c>
      <c r="H2135" s="2" t="n">
        <v>0.0063012833707035</v>
      </c>
      <c r="I2135" s="2" t="n">
        <v>0.007057437375187921</v>
      </c>
      <c r="J2135" s="40" t="inlineStr">
        <is>
          <t>coal mining - methane capture</t>
        </is>
      </c>
    </row>
    <row r="2136" ht="15.75" customHeight="1" s="120">
      <c r="A2136" s="2" t="inlineStr">
        <is>
          <t>ENERGY</t>
        </is>
      </c>
      <c r="B2136" s="2" t="inlineStr">
        <is>
          <t>COL</t>
        </is>
      </c>
      <c r="C2136" s="2" t="n">
        <v>2040</v>
      </c>
      <c r="D2136" s="2" t="inlineStr">
        <is>
          <t>United States</t>
        </is>
      </c>
      <c r="E2136" s="2" t="inlineStr">
        <is>
          <t>USA</t>
        </is>
      </c>
      <c r="F2136" s="2" t="inlineStr">
        <is>
          <t>On-site use in coal drying</t>
        </is>
      </c>
      <c r="G2136" s="2" t="n">
        <v>75</v>
      </c>
      <c r="H2136" s="2" t="n">
        <v>0.0003500712919049</v>
      </c>
      <c r="I2136" s="2" t="n">
        <v>0.0003920798469334881</v>
      </c>
      <c r="J2136" s="40" t="inlineStr">
        <is>
          <t>coal mining - methane capture</t>
        </is>
      </c>
    </row>
    <row r="2137" ht="15.75" customHeight="1" s="120">
      <c r="A2137" s="2" t="inlineStr">
        <is>
          <t>ENERGY</t>
        </is>
      </c>
      <c r="B2137" s="2" t="inlineStr">
        <is>
          <t>COL</t>
        </is>
      </c>
      <c r="C2137" s="2" t="n">
        <v>2040</v>
      </c>
      <c r="D2137" s="2" t="inlineStr">
        <is>
          <t>United States</t>
        </is>
      </c>
      <c r="E2137" s="2" t="inlineStr">
        <is>
          <t>USA</t>
        </is>
      </c>
      <c r="F2137" s="2" t="inlineStr">
        <is>
          <t>On-site use in mine bioler</t>
        </is>
      </c>
      <c r="G2137" s="2" t="n">
        <v>75</v>
      </c>
      <c r="H2137" s="2" t="n">
        <v>0.0003500712919049</v>
      </c>
      <c r="I2137" s="2" t="n">
        <v>0.0003920798469334881</v>
      </c>
      <c r="J2137" s="40" t="inlineStr">
        <is>
          <t>coal mining - methane capture</t>
        </is>
      </c>
    </row>
    <row r="2138" ht="15.75" customHeight="1" s="120">
      <c r="A2138" s="2" t="inlineStr">
        <is>
          <t>ENERGY</t>
        </is>
      </c>
      <c r="B2138" s="2" t="inlineStr">
        <is>
          <t>COL</t>
        </is>
      </c>
      <c r="C2138" s="2" t="n">
        <v>2040</v>
      </c>
      <c r="D2138" s="2" t="inlineStr">
        <is>
          <t>United States</t>
        </is>
      </c>
      <c r="E2138" s="2" t="inlineStr">
        <is>
          <t>USA</t>
        </is>
      </c>
      <c r="F2138" s="2" t="inlineStr">
        <is>
          <t>Degasification for power generation</t>
        </is>
      </c>
      <c r="G2138" s="2" t="n">
        <v>76</v>
      </c>
      <c r="H2138" s="2" t="n">
        <v>0.0122229321859777</v>
      </c>
      <c r="I2138" s="2" t="n">
        <v>0.01368968404829503</v>
      </c>
      <c r="J2138" s="40" t="inlineStr">
        <is>
          <t>coal mining - methane capture</t>
        </is>
      </c>
    </row>
    <row r="2139" ht="15.75" customHeight="1" s="120">
      <c r="A2139" s="2" t="inlineStr">
        <is>
          <t>ENERGY</t>
        </is>
      </c>
      <c r="B2139" s="2" t="inlineStr">
        <is>
          <t>COL</t>
        </is>
      </c>
      <c r="C2139" s="2" t="n">
        <v>2040</v>
      </c>
      <c r="D2139" s="2" t="inlineStr">
        <is>
          <t>United States</t>
        </is>
      </c>
      <c r="E2139" s="2" t="inlineStr">
        <is>
          <t>USA</t>
        </is>
      </c>
      <c r="F2139" s="2" t="inlineStr">
        <is>
          <t>On-site use in mine bioler</t>
        </is>
      </c>
      <c r="G2139" s="2" t="n">
        <v>77</v>
      </c>
      <c r="H2139" s="2" t="n">
        <v>0.0006790517654736</v>
      </c>
      <c r="I2139" s="2" t="n">
        <v>0.0007605379773304321</v>
      </c>
      <c r="J2139" s="40" t="inlineStr">
        <is>
          <t>coal mining - methane capture</t>
        </is>
      </c>
    </row>
    <row r="2140" ht="15.75" customHeight="1" s="120">
      <c r="A2140" s="2" t="inlineStr">
        <is>
          <t>ENERGY</t>
        </is>
      </c>
      <c r="B2140" s="2" t="inlineStr">
        <is>
          <t>COL</t>
        </is>
      </c>
      <c r="C2140" s="2" t="n">
        <v>2040</v>
      </c>
      <c r="D2140" s="2" t="inlineStr">
        <is>
          <t>United States</t>
        </is>
      </c>
      <c r="E2140" s="2" t="inlineStr">
        <is>
          <t>USA</t>
        </is>
      </c>
      <c r="F2140" s="2" t="inlineStr">
        <is>
          <t>On-site use in coal drying</t>
        </is>
      </c>
      <c r="G2140" s="2" t="n">
        <v>77</v>
      </c>
      <c r="H2140" s="2" t="n">
        <v>0.0006790517654736</v>
      </c>
      <c r="I2140" s="2" t="n">
        <v>0.0007605379773304321</v>
      </c>
      <c r="J2140" s="40" t="inlineStr">
        <is>
          <t>coal mining - methane capture</t>
        </is>
      </c>
    </row>
    <row r="2141" ht="15.75" customHeight="1" s="120">
      <c r="A2141" s="2" t="inlineStr">
        <is>
          <t>ENERGY</t>
        </is>
      </c>
      <c r="B2141" s="2" t="inlineStr">
        <is>
          <t>COL</t>
        </is>
      </c>
      <c r="C2141" s="2" t="n">
        <v>2040</v>
      </c>
      <c r="D2141" s="2" t="inlineStr">
        <is>
          <t>United States</t>
        </is>
      </c>
      <c r="E2141" s="2" t="inlineStr">
        <is>
          <t>USA</t>
        </is>
      </c>
      <c r="F2141" s="2" t="inlineStr">
        <is>
          <t>Degasification for power generation</t>
        </is>
      </c>
      <c r="G2141" s="2" t="n">
        <v>79</v>
      </c>
      <c r="H2141" s="2" t="n">
        <v>0.0058521772734821</v>
      </c>
      <c r="I2141" s="2" t="n">
        <v>0.006554438546299952</v>
      </c>
      <c r="J2141" s="40" t="inlineStr">
        <is>
          <t>coal mining - methane capture</t>
        </is>
      </c>
    </row>
    <row r="2142" ht="15.75" customHeight="1" s="120">
      <c r="A2142" s="2" t="inlineStr">
        <is>
          <t>ENERGY</t>
        </is>
      </c>
      <c r="B2142" s="2" t="inlineStr">
        <is>
          <t>COL</t>
        </is>
      </c>
      <c r="C2142" s="2" t="n">
        <v>2040</v>
      </c>
      <c r="D2142" s="2" t="inlineStr">
        <is>
          <t>United States</t>
        </is>
      </c>
      <c r="E2142" s="2" t="inlineStr">
        <is>
          <t>USA</t>
        </is>
      </c>
      <c r="F2142" s="2" t="inlineStr">
        <is>
          <t>On-site use in coal drying</t>
        </is>
      </c>
      <c r="G2142" s="2" t="n">
        <v>81</v>
      </c>
      <c r="H2142" s="2" t="n">
        <v>0.0003251209564041</v>
      </c>
      <c r="I2142" s="2" t="n">
        <v>0.000364135471172592</v>
      </c>
      <c r="J2142" s="40" t="inlineStr">
        <is>
          <t>coal mining - methane capture</t>
        </is>
      </c>
    </row>
    <row r="2143" ht="15.75" customHeight="1" s="120">
      <c r="A2143" s="2" t="inlineStr">
        <is>
          <t>ENERGY</t>
        </is>
      </c>
      <c r="B2143" s="2" t="inlineStr">
        <is>
          <t>COL</t>
        </is>
      </c>
      <c r="C2143" s="2" t="n">
        <v>2040</v>
      </c>
      <c r="D2143" s="2" t="inlineStr">
        <is>
          <t>United States</t>
        </is>
      </c>
      <c r="E2143" s="2" t="inlineStr">
        <is>
          <t>USA</t>
        </is>
      </c>
      <c r="F2143" s="2" t="inlineStr">
        <is>
          <t>On-site use in mine bioler</t>
        </is>
      </c>
      <c r="G2143" s="2" t="n">
        <v>81</v>
      </c>
      <c r="H2143" s="2" t="n">
        <v>0.0003251209564041</v>
      </c>
      <c r="I2143" s="2" t="n">
        <v>0.000364135471172592</v>
      </c>
      <c r="J2143" s="40" t="inlineStr">
        <is>
          <t>coal mining - methane capture</t>
        </is>
      </c>
    </row>
    <row r="2144" ht="15.75" customHeight="1" s="120">
      <c r="A2144" s="2" t="inlineStr">
        <is>
          <t>ENERGY</t>
        </is>
      </c>
      <c r="B2144" s="2" t="inlineStr">
        <is>
          <t>COL</t>
        </is>
      </c>
      <c r="C2144" s="2" t="n">
        <v>2040</v>
      </c>
      <c r="D2144" s="2" t="inlineStr">
        <is>
          <t>United States</t>
        </is>
      </c>
      <c r="E2144" s="2" t="inlineStr">
        <is>
          <t>USA</t>
        </is>
      </c>
      <c r="F2144" s="2" t="inlineStr">
        <is>
          <t>Degasification for power generation</t>
        </is>
      </c>
      <c r="G2144" s="2" t="n">
        <v>82</v>
      </c>
      <c r="H2144" s="2" t="n">
        <v>0.0056811082176864</v>
      </c>
      <c r="I2144" s="2" t="n">
        <v>0.006362841203808769</v>
      </c>
      <c r="J2144" s="40" t="inlineStr">
        <is>
          <t>coal mining - methane capture</t>
        </is>
      </c>
    </row>
    <row r="2145" ht="15.75" customHeight="1" s="120">
      <c r="A2145" s="2" t="inlineStr">
        <is>
          <t>ENERGY</t>
        </is>
      </c>
      <c r="B2145" s="2" t="inlineStr">
        <is>
          <t>COL</t>
        </is>
      </c>
      <c r="C2145" s="2" t="n">
        <v>2040</v>
      </c>
      <c r="D2145" s="2" t="inlineStr">
        <is>
          <t>United States</t>
        </is>
      </c>
      <c r="E2145" s="2" t="inlineStr">
        <is>
          <t>USA</t>
        </is>
      </c>
      <c r="F2145" s="2" t="inlineStr">
        <is>
          <t>Degasification for power generation</t>
        </is>
      </c>
      <c r="G2145" s="2" t="n">
        <v>84</v>
      </c>
      <c r="H2145" s="2" t="n">
        <v>0.0055871955119073</v>
      </c>
      <c r="I2145" s="2" t="n">
        <v>0.006257658973336177</v>
      </c>
      <c r="J2145" s="40" t="inlineStr">
        <is>
          <t>coal mining - methane capture</t>
        </is>
      </c>
    </row>
    <row r="2146" ht="15.75" customHeight="1" s="120">
      <c r="A2146" s="2" t="inlineStr">
        <is>
          <t>ENERGY</t>
        </is>
      </c>
      <c r="B2146" s="2" t="inlineStr">
        <is>
          <t>COL</t>
        </is>
      </c>
      <c r="C2146" s="2" t="n">
        <v>2040</v>
      </c>
      <c r="D2146" s="2" t="inlineStr">
        <is>
          <t>United States</t>
        </is>
      </c>
      <c r="E2146" s="2" t="inlineStr">
        <is>
          <t>USA</t>
        </is>
      </c>
      <c r="F2146" s="2" t="inlineStr">
        <is>
          <t>On-site use in mine bioler</t>
        </is>
      </c>
      <c r="G2146" s="2" t="n">
        <v>84</v>
      </c>
      <c r="H2146" s="2" t="n">
        <v>0.0003156171296723</v>
      </c>
      <c r="I2146" s="2" t="n">
        <v>0.000353491185232976</v>
      </c>
      <c r="J2146" s="40" t="inlineStr">
        <is>
          <t>coal mining - methane capture</t>
        </is>
      </c>
    </row>
    <row r="2147" ht="15.75" customHeight="1" s="120">
      <c r="A2147" s="2" t="inlineStr">
        <is>
          <t>ENERGY</t>
        </is>
      </c>
      <c r="B2147" s="2" t="inlineStr">
        <is>
          <t>COL</t>
        </is>
      </c>
      <c r="C2147" s="2" t="n">
        <v>2040</v>
      </c>
      <c r="D2147" s="2" t="inlineStr">
        <is>
          <t>United States</t>
        </is>
      </c>
      <c r="E2147" s="2" t="inlineStr">
        <is>
          <t>USA</t>
        </is>
      </c>
      <c r="F2147" s="2" t="inlineStr">
        <is>
          <t>On-site use in coal drying</t>
        </is>
      </c>
      <c r="G2147" s="2" t="n">
        <v>84</v>
      </c>
      <c r="H2147" s="2" t="n">
        <v>0.0003156171296723</v>
      </c>
      <c r="I2147" s="2" t="n">
        <v>0.000353491185232976</v>
      </c>
      <c r="J2147" s="40" t="inlineStr">
        <is>
          <t>coal mining - methane capture</t>
        </is>
      </c>
    </row>
    <row r="2148" ht="15.75" customHeight="1" s="120">
      <c r="A2148" s="2" t="inlineStr">
        <is>
          <t>ENERGY</t>
        </is>
      </c>
      <c r="B2148" s="2" t="inlineStr">
        <is>
          <t>COL</t>
        </is>
      </c>
      <c r="C2148" s="2" t="n">
        <v>2040</v>
      </c>
      <c r="D2148" s="2" t="inlineStr">
        <is>
          <t>United States</t>
        </is>
      </c>
      <c r="E2148" s="2" t="inlineStr">
        <is>
          <t>USA</t>
        </is>
      </c>
      <c r="F2148" s="2" t="inlineStr">
        <is>
          <t>On-site use in mine bioler</t>
        </is>
      </c>
      <c r="G2148" s="2" t="n">
        <v>85</v>
      </c>
      <c r="H2148" s="2" t="n">
        <v>0.000310399744194</v>
      </c>
      <c r="I2148" s="2" t="n">
        <v>0.00034764771349728</v>
      </c>
      <c r="J2148" s="40" t="inlineStr">
        <is>
          <t>coal mining - methane capture</t>
        </is>
      </c>
    </row>
    <row r="2149" ht="15.75" customHeight="1" s="120">
      <c r="A2149" s="2" t="inlineStr">
        <is>
          <t>ENERGY</t>
        </is>
      </c>
      <c r="B2149" s="2" t="inlineStr">
        <is>
          <t>COL</t>
        </is>
      </c>
      <c r="C2149" s="2" t="n">
        <v>2040</v>
      </c>
      <c r="D2149" s="2" t="inlineStr">
        <is>
          <t>United States</t>
        </is>
      </c>
      <c r="E2149" s="2" t="inlineStr">
        <is>
          <t>USA</t>
        </is>
      </c>
      <c r="F2149" s="2" t="inlineStr">
        <is>
          <t>On-site use in coal drying</t>
        </is>
      </c>
      <c r="G2149" s="2" t="n">
        <v>85</v>
      </c>
      <c r="H2149" s="2" t="n">
        <v>0.000310399744194</v>
      </c>
      <c r="I2149" s="2" t="n">
        <v>0.00034764771349728</v>
      </c>
      <c r="J2149" s="40" t="inlineStr">
        <is>
          <t>coal mining - methane capture</t>
        </is>
      </c>
    </row>
    <row r="2150" ht="15.75" customHeight="1" s="120">
      <c r="A2150" s="2" t="inlineStr">
        <is>
          <t>ENERGY</t>
        </is>
      </c>
      <c r="B2150" s="2" t="inlineStr">
        <is>
          <t>COL</t>
        </is>
      </c>
      <c r="C2150" s="2" t="n">
        <v>2040</v>
      </c>
      <c r="D2150" s="2" t="inlineStr">
        <is>
          <t>United States</t>
        </is>
      </c>
      <c r="E2150" s="2" t="inlineStr">
        <is>
          <t>USA</t>
        </is>
      </c>
      <c r="F2150" s="2" t="inlineStr">
        <is>
          <t>Degasification for power generation</t>
        </is>
      </c>
      <c r="G2150" s="2" t="n">
        <v>89</v>
      </c>
      <c r="H2150" s="2" t="n">
        <v>0.010544772259891</v>
      </c>
      <c r="I2150" s="2" t="n">
        <v>0.01181014493107792</v>
      </c>
      <c r="J2150" s="40" t="inlineStr">
        <is>
          <t>coal mining - methane capture</t>
        </is>
      </c>
    </row>
    <row r="2151" ht="15.75" customHeight="1" s="120">
      <c r="A2151" s="2" t="inlineStr">
        <is>
          <t>ENERGY</t>
        </is>
      </c>
      <c r="B2151" s="2" t="inlineStr">
        <is>
          <t>COL</t>
        </is>
      </c>
      <c r="C2151" s="2" t="n">
        <v>2040</v>
      </c>
      <c r="D2151" s="2" t="inlineStr">
        <is>
          <t>United States</t>
        </is>
      </c>
      <c r="E2151" s="2" t="inlineStr">
        <is>
          <t>USA</t>
        </is>
      </c>
      <c r="F2151" s="2" t="inlineStr">
        <is>
          <t>On-site use in coal drying</t>
        </is>
      </c>
      <c r="G2151" s="2" t="n">
        <v>90</v>
      </c>
      <c r="H2151" s="2" t="n">
        <v>0.0002934893418569</v>
      </c>
      <c r="I2151" s="2" t="n">
        <v>0.000328708062879728</v>
      </c>
      <c r="J2151" s="40" t="inlineStr">
        <is>
          <t>coal mining - methane capture</t>
        </is>
      </c>
    </row>
    <row r="2152" ht="15.75" customHeight="1" s="120">
      <c r="A2152" s="2" t="inlineStr">
        <is>
          <t>ENERGY</t>
        </is>
      </c>
      <c r="B2152" s="2" t="inlineStr">
        <is>
          <t>COL</t>
        </is>
      </c>
      <c r="C2152" s="2" t="n">
        <v>2040</v>
      </c>
      <c r="D2152" s="2" t="inlineStr">
        <is>
          <t>United States</t>
        </is>
      </c>
      <c r="E2152" s="2" t="inlineStr">
        <is>
          <t>USA</t>
        </is>
      </c>
      <c r="F2152" s="2" t="inlineStr">
        <is>
          <t>On-site use in mine bioler</t>
        </is>
      </c>
      <c r="G2152" s="2" t="n">
        <v>90</v>
      </c>
      <c r="H2152" s="2" t="n">
        <v>0.0002934893418569</v>
      </c>
      <c r="I2152" s="2" t="n">
        <v>0.000328708062879728</v>
      </c>
      <c r="J2152" s="40" t="inlineStr">
        <is>
          <t>coal mining - methane capture</t>
        </is>
      </c>
    </row>
    <row r="2153" ht="15.75" customHeight="1" s="120">
      <c r="A2153" s="2" t="inlineStr">
        <is>
          <t>ENERGY</t>
        </is>
      </c>
      <c r="B2153" s="2" t="inlineStr">
        <is>
          <t>COL</t>
        </is>
      </c>
      <c r="C2153" s="2" t="n">
        <v>2040</v>
      </c>
      <c r="D2153" s="2" t="inlineStr">
        <is>
          <t>United States</t>
        </is>
      </c>
      <c r="E2153" s="2" t="inlineStr">
        <is>
          <t>USA</t>
        </is>
      </c>
      <c r="F2153" s="2" t="inlineStr">
        <is>
          <t>On-site use in mine bioler</t>
        </is>
      </c>
      <c r="G2153" s="2" t="n">
        <v>91</v>
      </c>
      <c r="H2153" s="2" t="n">
        <v>0.0002923313586507</v>
      </c>
      <c r="I2153" s="2" t="n">
        <v>0.000327411121688784</v>
      </c>
      <c r="J2153" s="40" t="inlineStr">
        <is>
          <t>coal mining - methane capture</t>
        </is>
      </c>
    </row>
    <row r="2154" ht="15.75" customHeight="1" s="120">
      <c r="A2154" s="2" t="inlineStr">
        <is>
          <t>ENERGY</t>
        </is>
      </c>
      <c r="B2154" s="2" t="inlineStr">
        <is>
          <t>COL</t>
        </is>
      </c>
      <c r="C2154" s="2" t="n">
        <v>2040</v>
      </c>
      <c r="D2154" s="2" t="inlineStr">
        <is>
          <t>United States</t>
        </is>
      </c>
      <c r="E2154" s="2" t="inlineStr">
        <is>
          <t>USA</t>
        </is>
      </c>
      <c r="F2154" s="2" t="inlineStr">
        <is>
          <t>On-site use in coal drying</t>
        </is>
      </c>
      <c r="G2154" s="2" t="n">
        <v>91</v>
      </c>
      <c r="H2154" s="2" t="n">
        <v>0.0002923313586507</v>
      </c>
      <c r="I2154" s="2" t="n">
        <v>0.000327411121688784</v>
      </c>
      <c r="J2154" s="40" t="inlineStr">
        <is>
          <t>coal mining - methane capture</t>
        </is>
      </c>
    </row>
    <row r="2155" ht="15.75" customHeight="1" s="120">
      <c r="A2155" s="2" t="inlineStr">
        <is>
          <t>ENERGY</t>
        </is>
      </c>
      <c r="B2155" s="2" t="inlineStr">
        <is>
          <t>COL</t>
        </is>
      </c>
      <c r="C2155" s="2" t="n">
        <v>2040</v>
      </c>
      <c r="D2155" s="2" t="inlineStr">
        <is>
          <t>United States</t>
        </is>
      </c>
      <c r="E2155" s="2" t="inlineStr">
        <is>
          <t>USA</t>
        </is>
      </c>
      <c r="F2155" s="2" t="inlineStr">
        <is>
          <t>Degasification for power generation</t>
        </is>
      </c>
      <c r="G2155" s="2" t="n">
        <v>92</v>
      </c>
      <c r="H2155" s="2" t="n">
        <v>0.0050936890766025</v>
      </c>
      <c r="I2155" s="2" t="n">
        <v>0.0057049317657948</v>
      </c>
      <c r="J2155" s="40" t="inlineStr">
        <is>
          <t>coal mining - methane capture</t>
        </is>
      </c>
    </row>
    <row r="2156" ht="15.75" customHeight="1" s="120">
      <c r="A2156" s="2" t="inlineStr">
        <is>
          <t>ENERGY</t>
        </is>
      </c>
      <c r="B2156" s="2" t="inlineStr">
        <is>
          <t>COL</t>
        </is>
      </c>
      <c r="C2156" s="2" t="n">
        <v>2040</v>
      </c>
      <c r="D2156" s="2" t="inlineStr">
        <is>
          <t>United States</t>
        </is>
      </c>
      <c r="E2156" s="2" t="inlineStr">
        <is>
          <t>USA</t>
        </is>
      </c>
      <c r="F2156" s="2" t="inlineStr">
        <is>
          <t>On-site use in mine bioler</t>
        </is>
      </c>
      <c r="G2156" s="2" t="n">
        <v>94</v>
      </c>
      <c r="H2156" s="2" t="n">
        <v>0.0002829827135429</v>
      </c>
      <c r="I2156" s="2" t="n">
        <v>0.000316940639168048</v>
      </c>
      <c r="J2156" s="40" t="inlineStr">
        <is>
          <t>coal mining - methane capture</t>
        </is>
      </c>
    </row>
    <row r="2157" ht="15.75" customHeight="1" s="120">
      <c r="A2157" s="2" t="inlineStr">
        <is>
          <t>ENERGY</t>
        </is>
      </c>
      <c r="B2157" s="2" t="inlineStr">
        <is>
          <t>COL</t>
        </is>
      </c>
      <c r="C2157" s="2" t="n">
        <v>2040</v>
      </c>
      <c r="D2157" s="2" t="inlineStr">
        <is>
          <t>United States</t>
        </is>
      </c>
      <c r="E2157" s="2" t="inlineStr">
        <is>
          <t>USA</t>
        </is>
      </c>
      <c r="F2157" s="2" t="inlineStr">
        <is>
          <t>On-site use in coal drying</t>
        </is>
      </c>
      <c r="G2157" s="2" t="n">
        <v>94</v>
      </c>
      <c r="H2157" s="2" t="n">
        <v>0.0002829827135429</v>
      </c>
      <c r="I2157" s="2" t="n">
        <v>0.000316940639168048</v>
      </c>
      <c r="J2157" s="40" t="inlineStr">
        <is>
          <t>coal mining - methane capture</t>
        </is>
      </c>
    </row>
    <row r="2158" ht="15.75" customHeight="1" s="120">
      <c r="A2158" s="2" t="inlineStr">
        <is>
          <t>ENERGY</t>
        </is>
      </c>
      <c r="B2158" s="2" t="inlineStr">
        <is>
          <t>COL</t>
        </is>
      </c>
      <c r="C2158" s="2" t="n">
        <v>2040</v>
      </c>
      <c r="D2158" s="2" t="inlineStr">
        <is>
          <t>United States</t>
        </is>
      </c>
      <c r="E2158" s="2" t="inlineStr">
        <is>
          <t>USA</t>
        </is>
      </c>
      <c r="F2158" s="2" t="inlineStr">
        <is>
          <t>Degasification for power generation</t>
        </is>
      </c>
      <c r="G2158" s="2" t="n">
        <v>95</v>
      </c>
      <c r="H2158" s="2" t="n">
        <v>0.0049516721628606</v>
      </c>
      <c r="I2158" s="2" t="n">
        <v>0.005545872822403873</v>
      </c>
      <c r="J2158" s="40" t="inlineStr">
        <is>
          <t>coal mining - methane capture</t>
        </is>
      </c>
    </row>
    <row r="2159" ht="15.75" customHeight="1" s="120">
      <c r="A2159" s="2" t="inlineStr">
        <is>
          <t>ENERGY</t>
        </is>
      </c>
      <c r="B2159" s="2" t="inlineStr">
        <is>
          <t>COL</t>
        </is>
      </c>
      <c r="C2159" s="2" t="n">
        <v>2040</v>
      </c>
      <c r="D2159" s="2" t="inlineStr">
        <is>
          <t>United States</t>
        </is>
      </c>
      <c r="E2159" s="2" t="inlineStr">
        <is>
          <t>USA</t>
        </is>
      </c>
      <c r="F2159" s="2" t="inlineStr">
        <is>
          <t>On-site use in coal drying</t>
        </is>
      </c>
      <c r="G2159" s="2" t="n">
        <v>97</v>
      </c>
      <c r="H2159" s="2" t="n">
        <v>0.0002750928979367</v>
      </c>
      <c r="I2159" s="2" t="n">
        <v>0.000308104045689104</v>
      </c>
      <c r="J2159" s="40" t="inlineStr">
        <is>
          <t>coal mining - methane capture</t>
        </is>
      </c>
    </row>
    <row r="2160" ht="15.75" customHeight="1" s="120">
      <c r="A2160" s="2" t="inlineStr">
        <is>
          <t>ENERGY</t>
        </is>
      </c>
      <c r="B2160" s="2" t="inlineStr">
        <is>
          <t>COL</t>
        </is>
      </c>
      <c r="C2160" s="2" t="n">
        <v>2040</v>
      </c>
      <c r="D2160" s="2" t="inlineStr">
        <is>
          <t>United States</t>
        </is>
      </c>
      <c r="E2160" s="2" t="inlineStr">
        <is>
          <t>USA</t>
        </is>
      </c>
      <c r="F2160" s="2" t="inlineStr">
        <is>
          <t>On-site use in mine bioler</t>
        </is>
      </c>
      <c r="G2160" s="2" t="n">
        <v>97</v>
      </c>
      <c r="H2160" s="2" t="n">
        <v>0.0002750928979367</v>
      </c>
      <c r="I2160" s="2" t="n">
        <v>0.000308104045689104</v>
      </c>
      <c r="J2160" s="40" t="inlineStr">
        <is>
          <t>coal mining - methane capture</t>
        </is>
      </c>
    </row>
    <row r="2161" ht="15.75" customHeight="1" s="120">
      <c r="A2161" s="2" t="inlineStr">
        <is>
          <t>ENERGY</t>
        </is>
      </c>
      <c r="B2161" s="2" t="inlineStr">
        <is>
          <t>COL</t>
        </is>
      </c>
      <c r="C2161" s="2" t="n">
        <v>2040</v>
      </c>
      <c r="D2161" s="2" t="inlineStr">
        <is>
          <t>United States</t>
        </is>
      </c>
      <c r="E2161" s="2" t="inlineStr">
        <is>
          <t>USA</t>
        </is>
      </c>
      <c r="F2161" s="2" t="inlineStr">
        <is>
          <t>On-site use in coal drying</t>
        </is>
      </c>
      <c r="G2161" s="2" t="n">
        <v>100000</v>
      </c>
      <c r="H2161" s="54" t="n">
        <v>1e-12</v>
      </c>
      <c r="I2161" s="2" t="n">
        <v>1.12e-12</v>
      </c>
      <c r="J2161" s="40" t="inlineStr">
        <is>
          <t>coal mining - methane capture</t>
        </is>
      </c>
    </row>
    <row r="2162" ht="15.75" customHeight="1" s="120">
      <c r="A2162" s="2" t="inlineStr">
        <is>
          <t>ENERGY</t>
        </is>
      </c>
      <c r="B2162" s="2" t="inlineStr">
        <is>
          <t>COL</t>
        </is>
      </c>
      <c r="C2162" s="2" t="n">
        <v>2045</v>
      </c>
      <c r="D2162" s="2" t="inlineStr">
        <is>
          <t>United States</t>
        </is>
      </c>
      <c r="E2162" s="2" t="inlineStr">
        <is>
          <t>USA</t>
        </is>
      </c>
      <c r="F2162" s="2" t="inlineStr">
        <is>
          <t>Degasification for pipeline injection</t>
        </is>
      </c>
      <c r="G2162" s="2" t="n">
        <v>-100000</v>
      </c>
      <c r="H2162" s="2" t="n">
        <v>0</v>
      </c>
      <c r="I2162" s="2" t="n">
        <v>0</v>
      </c>
      <c r="J2162" s="40" t="inlineStr">
        <is>
          <t>coal mining - methane capture</t>
        </is>
      </c>
    </row>
    <row r="2163" ht="15.75" customHeight="1" s="120">
      <c r="A2163" s="2" t="inlineStr">
        <is>
          <t>ENERGY</t>
        </is>
      </c>
      <c r="B2163" s="2" t="inlineStr">
        <is>
          <t>COL</t>
        </is>
      </c>
      <c r="C2163" s="2" t="n">
        <v>2045</v>
      </c>
      <c r="D2163" s="2" t="inlineStr">
        <is>
          <t>United States</t>
        </is>
      </c>
      <c r="E2163" s="2" t="inlineStr">
        <is>
          <t>USA</t>
        </is>
      </c>
      <c r="F2163" s="2" t="inlineStr">
        <is>
          <t>Degasification for pipeline injection</t>
        </is>
      </c>
      <c r="G2163" s="2" t="n">
        <v>-21</v>
      </c>
      <c r="H2163" s="2" t="n">
        <v>0</v>
      </c>
      <c r="I2163" s="2" t="n">
        <v>0</v>
      </c>
      <c r="J2163" s="40" t="inlineStr">
        <is>
          <t>coal mining - methane capture</t>
        </is>
      </c>
    </row>
    <row r="2164" ht="15.75" customHeight="1" s="120">
      <c r="A2164" s="2" t="inlineStr">
        <is>
          <t>ENERGY</t>
        </is>
      </c>
      <c r="B2164" s="2" t="inlineStr">
        <is>
          <t>COL</t>
        </is>
      </c>
      <c r="C2164" s="2" t="n">
        <v>2045</v>
      </c>
      <c r="D2164" s="2" t="inlineStr">
        <is>
          <t>United States</t>
        </is>
      </c>
      <c r="E2164" s="2" t="inlineStr">
        <is>
          <t>USA</t>
        </is>
      </c>
      <c r="F2164" s="2" t="inlineStr">
        <is>
          <t>Degasification for pipeline injection</t>
        </is>
      </c>
      <c r="G2164" s="2" t="n">
        <v>-21</v>
      </c>
      <c r="H2164" s="2" t="n">
        <v>0.811118602752685</v>
      </c>
      <c r="I2164" s="2" t="n">
        <v>0.9084528350830072</v>
      </c>
      <c r="J2164" s="40" t="inlineStr">
        <is>
          <t>coal mining - methane capture</t>
        </is>
      </c>
    </row>
    <row r="2165" ht="15.75" customHeight="1" s="120">
      <c r="A2165" s="2" t="inlineStr">
        <is>
          <t>ENERGY</t>
        </is>
      </c>
      <c r="B2165" s="2" t="inlineStr">
        <is>
          <t>COL</t>
        </is>
      </c>
      <c r="C2165" s="2" t="n">
        <v>2045</v>
      </c>
      <c r="D2165" s="2" t="inlineStr">
        <is>
          <t>United States</t>
        </is>
      </c>
      <c r="E2165" s="2" t="inlineStr">
        <is>
          <t>USA</t>
        </is>
      </c>
      <c r="F2165" s="2" t="inlineStr">
        <is>
          <t>Degasification for pipeline injection</t>
        </is>
      </c>
      <c r="G2165" s="2" t="n">
        <v>-18</v>
      </c>
      <c r="H2165" s="2" t="n">
        <v>0.361352354288101</v>
      </c>
      <c r="I2165" s="2" t="n">
        <v>0.4047146368026731</v>
      </c>
      <c r="J2165" s="40" t="inlineStr">
        <is>
          <t>coal mining - methane capture</t>
        </is>
      </c>
    </row>
    <row r="2166" ht="15.75" customHeight="1" s="120">
      <c r="A2166" s="2" t="inlineStr">
        <is>
          <t>ENERGY</t>
        </is>
      </c>
      <c r="B2166" s="2" t="inlineStr">
        <is>
          <t>COL</t>
        </is>
      </c>
      <c r="C2166" s="2" t="n">
        <v>2045</v>
      </c>
      <c r="D2166" s="2" t="inlineStr">
        <is>
          <t>United States</t>
        </is>
      </c>
      <c r="E2166" s="2" t="inlineStr">
        <is>
          <t>USA</t>
        </is>
      </c>
      <c r="F2166" s="2" t="inlineStr">
        <is>
          <t>Degasification for pipeline injection</t>
        </is>
      </c>
      <c r="G2166" s="2" t="n">
        <v>-17</v>
      </c>
      <c r="H2166" s="2" t="n">
        <v>0.492992162704467</v>
      </c>
      <c r="I2166" s="2" t="n">
        <v>0.552151222229003</v>
      </c>
      <c r="J2166" s="40" t="inlineStr">
        <is>
          <t>coal mining - methane capture</t>
        </is>
      </c>
    </row>
    <row r="2167" ht="15.75" customHeight="1" s="120">
      <c r="A2167" s="2" t="inlineStr">
        <is>
          <t>ENERGY</t>
        </is>
      </c>
      <c r="B2167" s="2" t="inlineStr">
        <is>
          <t>COL</t>
        </is>
      </c>
      <c r="C2167" s="2" t="n">
        <v>2045</v>
      </c>
      <c r="D2167" s="2" t="inlineStr">
        <is>
          <t>United States</t>
        </is>
      </c>
      <c r="E2167" s="2" t="inlineStr">
        <is>
          <t>USA</t>
        </is>
      </c>
      <c r="F2167" s="2" t="inlineStr">
        <is>
          <t>Degasification for pipeline injection</t>
        </is>
      </c>
      <c r="G2167" s="2" t="n">
        <v>-15</v>
      </c>
      <c r="H2167" s="2" t="n">
        <v>0.268533185124397</v>
      </c>
      <c r="I2167" s="2" t="n">
        <v>0.3007571673393247</v>
      </c>
      <c r="J2167" s="40" t="inlineStr">
        <is>
          <t>coal mining - methane capture</t>
        </is>
      </c>
    </row>
    <row r="2168" ht="15.75" customHeight="1" s="120">
      <c r="A2168" s="2" t="inlineStr">
        <is>
          <t>ENERGY</t>
        </is>
      </c>
      <c r="B2168" s="2" t="inlineStr">
        <is>
          <t>COL</t>
        </is>
      </c>
      <c r="C2168" s="2" t="n">
        <v>2045</v>
      </c>
      <c r="D2168" s="2" t="inlineStr">
        <is>
          <t>United States</t>
        </is>
      </c>
      <c r="E2168" s="2" t="inlineStr">
        <is>
          <t>USA</t>
        </is>
      </c>
      <c r="F2168" s="2" t="inlineStr">
        <is>
          <t>Degasification for pipeline injection</t>
        </is>
      </c>
      <c r="G2168" s="2" t="n">
        <v>-14</v>
      </c>
      <c r="H2168" s="2" t="n">
        <v>0.101805105805397</v>
      </c>
      <c r="I2168" s="2" t="n">
        <v>0.1140217185020447</v>
      </c>
      <c r="J2168" s="40" t="inlineStr">
        <is>
          <t>coal mining - methane capture</t>
        </is>
      </c>
    </row>
    <row r="2169" ht="15.75" customHeight="1" s="120">
      <c r="A2169" s="2" t="inlineStr">
        <is>
          <t>ENERGY</t>
        </is>
      </c>
      <c r="B2169" s="2" t="inlineStr">
        <is>
          <t>COL</t>
        </is>
      </c>
      <c r="C2169" s="2" t="n">
        <v>2045</v>
      </c>
      <c r="D2169" s="2" t="inlineStr">
        <is>
          <t>United States</t>
        </is>
      </c>
      <c r="E2169" s="2" t="inlineStr">
        <is>
          <t>USA</t>
        </is>
      </c>
      <c r="F2169" s="2" t="inlineStr">
        <is>
          <t>Degasification for pipeline injection</t>
        </is>
      </c>
      <c r="G2169" s="2" t="n">
        <v>-12</v>
      </c>
      <c r="H2169" s="2" t="n">
        <v>0.168872289359569</v>
      </c>
      <c r="I2169" s="2" t="n">
        <v>0.1891369640827173</v>
      </c>
      <c r="J2169" s="40" t="inlineStr">
        <is>
          <t>coal mining - methane capture</t>
        </is>
      </c>
    </row>
    <row r="2170" ht="15.75" customHeight="1" s="120">
      <c r="A2170" s="2" t="inlineStr">
        <is>
          <t>ENERGY</t>
        </is>
      </c>
      <c r="B2170" s="2" t="inlineStr">
        <is>
          <t>COL</t>
        </is>
      </c>
      <c r="C2170" s="2" t="n">
        <v>2045</v>
      </c>
      <c r="D2170" s="2" t="inlineStr">
        <is>
          <t>United States</t>
        </is>
      </c>
      <c r="E2170" s="2" t="inlineStr">
        <is>
          <t>USA</t>
        </is>
      </c>
      <c r="F2170" s="2" t="inlineStr">
        <is>
          <t>Degasification for pipeline injection</t>
        </is>
      </c>
      <c r="G2170" s="2" t="n">
        <v>-11</v>
      </c>
      <c r="H2170" s="2" t="n">
        <v>0.0767445042729378</v>
      </c>
      <c r="I2170" s="2" t="n">
        <v>0.08595384478569035</v>
      </c>
      <c r="J2170" s="40" t="inlineStr">
        <is>
          <t>coal mining - methane capture</t>
        </is>
      </c>
    </row>
    <row r="2171" ht="15.75" customHeight="1" s="120">
      <c r="A2171" s="2" t="inlineStr">
        <is>
          <t>ENERGY</t>
        </is>
      </c>
      <c r="B2171" s="2" t="inlineStr">
        <is>
          <t>COL</t>
        </is>
      </c>
      <c r="C2171" s="2" t="n">
        <v>2045</v>
      </c>
      <c r="D2171" s="2" t="inlineStr">
        <is>
          <t>United States</t>
        </is>
      </c>
      <c r="E2171" s="2" t="inlineStr">
        <is>
          <t>USA</t>
        </is>
      </c>
      <c r="F2171" s="2" t="inlineStr">
        <is>
          <t>Degasification for pipeline injection</t>
        </is>
      </c>
      <c r="G2171" s="2" t="n">
        <v>-10</v>
      </c>
      <c r="H2171" s="2" t="n">
        <v>0.149933159351348</v>
      </c>
      <c r="I2171" s="2" t="n">
        <v>0.1679251384735098</v>
      </c>
      <c r="J2171" s="40" t="inlineStr">
        <is>
          <t>coal mining - methane capture</t>
        </is>
      </c>
    </row>
    <row r="2172" ht="15.75" customHeight="1" s="120">
      <c r="A2172" s="2" t="inlineStr">
        <is>
          <t>ENERGY</t>
        </is>
      </c>
      <c r="B2172" s="2" t="inlineStr">
        <is>
          <t>COL</t>
        </is>
      </c>
      <c r="C2172" s="2" t="n">
        <v>2045</v>
      </c>
      <c r="D2172" s="2" t="inlineStr">
        <is>
          <t>United States</t>
        </is>
      </c>
      <c r="E2172" s="2" t="inlineStr">
        <is>
          <t>USA</t>
        </is>
      </c>
      <c r="F2172" s="2" t="inlineStr">
        <is>
          <t>Degasification for pipeline injection</t>
        </is>
      </c>
      <c r="G2172" s="2" t="n">
        <v>-7</v>
      </c>
      <c r="H2172" s="2" t="n">
        <v>0.06286183744668961</v>
      </c>
      <c r="I2172" s="2" t="n">
        <v>0.07040525794029237</v>
      </c>
      <c r="J2172" s="40" t="inlineStr">
        <is>
          <t>coal mining - methane capture</t>
        </is>
      </c>
    </row>
    <row r="2173" ht="15.75" customHeight="1" s="120">
      <c r="A2173" s="2" t="inlineStr">
        <is>
          <t>ENERGY</t>
        </is>
      </c>
      <c r="B2173" s="2" t="inlineStr">
        <is>
          <t>COL</t>
        </is>
      </c>
      <c r="C2173" s="2" t="n">
        <v>2045</v>
      </c>
      <c r="D2173" s="2" t="inlineStr">
        <is>
          <t>United States</t>
        </is>
      </c>
      <c r="E2173" s="2" t="inlineStr">
        <is>
          <t>USA</t>
        </is>
      </c>
      <c r="F2173" s="2" t="inlineStr">
        <is>
          <t>Degasification for pipeline injection</t>
        </is>
      </c>
      <c r="G2173" s="2" t="n">
        <v>-6</v>
      </c>
      <c r="H2173" s="2" t="n">
        <v>0.112725526094436</v>
      </c>
      <c r="I2173" s="2" t="n">
        <v>0.1262525892257683</v>
      </c>
      <c r="J2173" s="40" t="inlineStr">
        <is>
          <t>coal mining - methane capture</t>
        </is>
      </c>
    </row>
    <row r="2174" ht="15.75" customHeight="1" s="120">
      <c r="A2174" s="2" t="inlineStr">
        <is>
          <t>ENERGY</t>
        </is>
      </c>
      <c r="B2174" s="2" t="inlineStr">
        <is>
          <t>COL</t>
        </is>
      </c>
      <c r="C2174" s="2" t="n">
        <v>2045</v>
      </c>
      <c r="D2174" s="2" t="inlineStr">
        <is>
          <t>United States</t>
        </is>
      </c>
      <c r="E2174" s="2" t="inlineStr">
        <is>
          <t>USA</t>
        </is>
      </c>
      <c r="F2174" s="2" t="inlineStr">
        <is>
          <t>Degasification for pipeline injection</t>
        </is>
      </c>
      <c r="G2174" s="2" t="n">
        <v>-5</v>
      </c>
      <c r="H2174" s="2" t="n">
        <v>0.112187962979078</v>
      </c>
      <c r="I2174" s="2" t="n">
        <v>0.1256505185365674</v>
      </c>
      <c r="J2174" s="40" t="inlineStr">
        <is>
          <t>coal mining - methane capture</t>
        </is>
      </c>
    </row>
    <row r="2175" ht="15.75" customHeight="1" s="120">
      <c r="A2175" s="2" t="inlineStr">
        <is>
          <t>ENERGY</t>
        </is>
      </c>
      <c r="B2175" s="2" t="inlineStr">
        <is>
          <t>COL</t>
        </is>
      </c>
      <c r="C2175" s="2" t="n">
        <v>2045</v>
      </c>
      <c r="D2175" s="2" t="inlineStr">
        <is>
          <t>United States</t>
        </is>
      </c>
      <c r="E2175" s="2" t="inlineStr">
        <is>
          <t>USA</t>
        </is>
      </c>
      <c r="F2175" s="2" t="inlineStr">
        <is>
          <t>Degasification for pipeline injection</t>
        </is>
      </c>
      <c r="G2175" s="2" t="n">
        <v>-4</v>
      </c>
      <c r="H2175" s="2" t="n">
        <v>0.0539105385541916</v>
      </c>
      <c r="I2175" s="2" t="n">
        <v>0.0603798031806946</v>
      </c>
      <c r="J2175" s="40" t="inlineStr">
        <is>
          <t>coal mining - methane capture</t>
        </is>
      </c>
    </row>
    <row r="2176" ht="15.75" customHeight="1" s="120">
      <c r="A2176" s="2" t="inlineStr">
        <is>
          <t>ENERGY</t>
        </is>
      </c>
      <c r="B2176" s="2" t="inlineStr">
        <is>
          <t>COL</t>
        </is>
      </c>
      <c r="C2176" s="2" t="n">
        <v>2045</v>
      </c>
      <c r="D2176" s="2" t="inlineStr">
        <is>
          <t>United States</t>
        </is>
      </c>
      <c r="E2176" s="2" t="inlineStr">
        <is>
          <t>USA</t>
        </is>
      </c>
      <c r="F2176" s="2" t="inlineStr">
        <is>
          <t>On-site use in coal drying</t>
        </is>
      </c>
      <c r="G2176" s="2" t="n">
        <v>-4</v>
      </c>
      <c r="H2176" s="2" t="n">
        <v>0.0475526442751288</v>
      </c>
      <c r="I2176" s="2" t="n">
        <v>0.05325896158814426</v>
      </c>
      <c r="J2176" s="40" t="inlineStr">
        <is>
          <t>coal mining - methane capture</t>
        </is>
      </c>
    </row>
    <row r="2177" ht="15.75" customHeight="1" s="120">
      <c r="A2177" s="2" t="inlineStr">
        <is>
          <t>ENERGY</t>
        </is>
      </c>
      <c r="B2177" s="2" t="inlineStr">
        <is>
          <t>COL</t>
        </is>
      </c>
      <c r="C2177" s="2" t="n">
        <v>2045</v>
      </c>
      <c r="D2177" s="2" t="inlineStr">
        <is>
          <t>United States</t>
        </is>
      </c>
      <c r="E2177" s="2" t="inlineStr">
        <is>
          <t>USA</t>
        </is>
      </c>
      <c r="F2177" s="2" t="inlineStr">
        <is>
          <t>On-site use in coal drying</t>
        </is>
      </c>
      <c r="G2177" s="2" t="n">
        <v>-3</v>
      </c>
      <c r="H2177" s="2" t="n">
        <v>0.0823184987530112</v>
      </c>
      <c r="I2177" s="2" t="n">
        <v>0.09219671860337256</v>
      </c>
      <c r="J2177" s="40" t="inlineStr">
        <is>
          <t>coal mining - methane capture</t>
        </is>
      </c>
    </row>
    <row r="2178" ht="15.75" customHeight="1" s="120">
      <c r="A2178" s="2" t="inlineStr">
        <is>
          <t>ENERGY</t>
        </is>
      </c>
      <c r="B2178" s="2" t="inlineStr">
        <is>
          <t>COL</t>
        </is>
      </c>
      <c r="C2178" s="2" t="n">
        <v>2045</v>
      </c>
      <c r="D2178" s="2" t="inlineStr">
        <is>
          <t>United States</t>
        </is>
      </c>
      <c r="E2178" s="2" t="inlineStr">
        <is>
          <t>USA</t>
        </is>
      </c>
      <c r="F2178" s="2" t="inlineStr">
        <is>
          <t>Degasification for pipeline injection</t>
        </is>
      </c>
      <c r="G2178" s="2" t="n">
        <v>-3</v>
      </c>
      <c r="H2178" s="2" t="n">
        <v>0.048692062497139</v>
      </c>
      <c r="I2178" s="2" t="n">
        <v>0.05453510999679569</v>
      </c>
      <c r="J2178" s="40" t="inlineStr">
        <is>
          <t>coal mining - methane capture</t>
        </is>
      </c>
    </row>
    <row r="2179" ht="15.75" customHeight="1" s="120">
      <c r="A2179" s="2" t="inlineStr">
        <is>
          <t>ENERGY</t>
        </is>
      </c>
      <c r="B2179" s="2" t="inlineStr">
        <is>
          <t>COL</t>
        </is>
      </c>
      <c r="C2179" s="2" t="n">
        <v>2045</v>
      </c>
      <c r="D2179" s="2" t="inlineStr">
        <is>
          <t>United States</t>
        </is>
      </c>
      <c r="E2179" s="2" t="inlineStr">
        <is>
          <t>USA</t>
        </is>
      </c>
      <c r="F2179" s="2" t="inlineStr">
        <is>
          <t>Degasification for pipeline injection</t>
        </is>
      </c>
      <c r="G2179" s="2" t="n">
        <v>-2</v>
      </c>
      <c r="H2179" s="2" t="n">
        <v>0.0453099682927132</v>
      </c>
      <c r="I2179" s="2" t="n">
        <v>0.05074716448783879</v>
      </c>
      <c r="J2179" s="40" t="inlineStr">
        <is>
          <t>coal mining - methane capture</t>
        </is>
      </c>
    </row>
    <row r="2180" ht="15.75" customHeight="1" s="120">
      <c r="A2180" s="2" t="inlineStr">
        <is>
          <t>ENERGY</t>
        </is>
      </c>
      <c r="B2180" s="2" t="inlineStr">
        <is>
          <t>COL</t>
        </is>
      </c>
      <c r="C2180" s="2" t="n">
        <v>2045</v>
      </c>
      <c r="D2180" s="2" t="inlineStr">
        <is>
          <t>United States</t>
        </is>
      </c>
      <c r="E2180" s="2" t="inlineStr">
        <is>
          <t>USA</t>
        </is>
      </c>
      <c r="F2180" s="2" t="inlineStr">
        <is>
          <t>On-site use in coal drying</t>
        </is>
      </c>
      <c r="G2180" s="2" t="n">
        <v>-2</v>
      </c>
      <c r="H2180" s="2" t="n">
        <v>0.0068363859318197</v>
      </c>
      <c r="I2180" s="2" t="n">
        <v>0.007656752243638065</v>
      </c>
      <c r="J2180" s="40" t="inlineStr">
        <is>
          <t>coal mining - methane capture</t>
        </is>
      </c>
    </row>
    <row r="2181" ht="15.75" customHeight="1" s="120">
      <c r="A2181" s="2" t="inlineStr">
        <is>
          <t>ENERGY</t>
        </is>
      </c>
      <c r="B2181" s="2" t="inlineStr">
        <is>
          <t>COL</t>
        </is>
      </c>
      <c r="C2181" s="2" t="n">
        <v>2045</v>
      </c>
      <c r="D2181" s="2" t="inlineStr">
        <is>
          <t>United States</t>
        </is>
      </c>
      <c r="E2181" s="2" t="inlineStr">
        <is>
          <t>USA</t>
        </is>
      </c>
      <c r="F2181" s="2" t="inlineStr">
        <is>
          <t>On-site use in coal drying</t>
        </is>
      </c>
      <c r="G2181" s="2" t="n">
        <v>-1</v>
      </c>
      <c r="H2181" s="2" t="n">
        <v>0.251915607601404</v>
      </c>
      <c r="I2181" s="2" t="n">
        <v>0.2821454805135725</v>
      </c>
      <c r="J2181" s="40" t="inlineStr">
        <is>
          <t>coal mining - methane capture</t>
        </is>
      </c>
    </row>
    <row r="2182" ht="15.75" customHeight="1" s="120">
      <c r="A2182" s="2" t="inlineStr">
        <is>
          <t>ENERGY</t>
        </is>
      </c>
      <c r="B2182" s="2" t="inlineStr">
        <is>
          <t>COL</t>
        </is>
      </c>
      <c r="C2182" s="2" t="n">
        <v>2045</v>
      </c>
      <c r="D2182" s="2" t="inlineStr">
        <is>
          <t>United States</t>
        </is>
      </c>
      <c r="E2182" s="2" t="inlineStr">
        <is>
          <t>USA</t>
        </is>
      </c>
      <c r="F2182" s="2" t="inlineStr">
        <is>
          <t>Degasification for pipeline injection</t>
        </is>
      </c>
      <c r="G2182" s="2" t="n">
        <v>-1</v>
      </c>
      <c r="H2182" s="2" t="n">
        <v>0.0433146730065346</v>
      </c>
      <c r="I2182" s="2" t="n">
        <v>0.04851243376731875</v>
      </c>
      <c r="J2182" s="40" t="inlineStr">
        <is>
          <t>coal mining - methane capture</t>
        </is>
      </c>
    </row>
    <row r="2183" ht="15.75" customHeight="1" s="120">
      <c r="A2183" s="2" t="inlineStr">
        <is>
          <t>ENERGY</t>
        </is>
      </c>
      <c r="B2183" s="2" t="inlineStr">
        <is>
          <t>COL</t>
        </is>
      </c>
      <c r="C2183" s="2" t="n">
        <v>2045</v>
      </c>
      <c r="D2183" s="2" t="inlineStr">
        <is>
          <t>United States</t>
        </is>
      </c>
      <c r="E2183" s="2" t="inlineStr">
        <is>
          <t>USA</t>
        </is>
      </c>
      <c r="F2183" s="2" t="inlineStr">
        <is>
          <t>On-site use in coal drying</t>
        </is>
      </c>
      <c r="G2183" s="2" t="n">
        <v>0</v>
      </c>
      <c r="H2183" s="2" t="n">
        <v>0.0790375913493335</v>
      </c>
      <c r="I2183" s="2" t="n">
        <v>0.08852210231125353</v>
      </c>
      <c r="J2183" s="40" t="inlineStr">
        <is>
          <t>coal mining - methane capture</t>
        </is>
      </c>
    </row>
    <row r="2184" ht="15.75" customHeight="1" s="120">
      <c r="A2184" s="2" t="inlineStr">
        <is>
          <t>ENERGY</t>
        </is>
      </c>
      <c r="B2184" s="2" t="inlineStr">
        <is>
          <t>COL</t>
        </is>
      </c>
      <c r="C2184" s="2" t="n">
        <v>2045</v>
      </c>
      <c r="D2184" s="2" t="inlineStr">
        <is>
          <t>United States</t>
        </is>
      </c>
      <c r="E2184" s="2" t="inlineStr">
        <is>
          <t>USA</t>
        </is>
      </c>
      <c r="F2184" s="2" t="inlineStr">
        <is>
          <t>Degasification for pipeline injection</t>
        </is>
      </c>
      <c r="G2184" s="2" t="n">
        <v>0</v>
      </c>
      <c r="H2184" s="2" t="n">
        <v>0.0453878864645958</v>
      </c>
      <c r="I2184" s="2" t="n">
        <v>0.0508344328403473</v>
      </c>
      <c r="J2184" s="40" t="inlineStr">
        <is>
          <t>coal mining - methane capture</t>
        </is>
      </c>
    </row>
    <row r="2185" ht="15.75" customHeight="1" s="120">
      <c r="A2185" s="2" t="inlineStr">
        <is>
          <t>ENERGY</t>
        </is>
      </c>
      <c r="B2185" s="2" t="inlineStr">
        <is>
          <t>COL</t>
        </is>
      </c>
      <c r="C2185" s="2" t="n">
        <v>2045</v>
      </c>
      <c r="D2185" s="2" t="inlineStr">
        <is>
          <t>United States</t>
        </is>
      </c>
      <c r="E2185" s="2" t="inlineStr">
        <is>
          <t>USA</t>
        </is>
      </c>
      <c r="F2185" s="2" t="inlineStr">
        <is>
          <t>Degasification for pipeline injection</t>
        </is>
      </c>
      <c r="G2185" s="2" t="n">
        <v>1</v>
      </c>
      <c r="H2185" s="2" t="n">
        <v>0.0459381863474846</v>
      </c>
      <c r="I2185" s="2" t="n">
        <v>0.05145076870918276</v>
      </c>
      <c r="J2185" s="40" t="inlineStr">
        <is>
          <t>coal mining - methane capture</t>
        </is>
      </c>
    </row>
    <row r="2186" ht="15.75" customHeight="1" s="120">
      <c r="A2186" s="2" t="inlineStr">
        <is>
          <t>ENERGY</t>
        </is>
      </c>
      <c r="B2186" s="2" t="inlineStr">
        <is>
          <t>COL</t>
        </is>
      </c>
      <c r="C2186" s="2" t="n">
        <v>2045</v>
      </c>
      <c r="D2186" s="2" t="inlineStr">
        <is>
          <t>United States</t>
        </is>
      </c>
      <c r="E2186" s="2" t="inlineStr">
        <is>
          <t>USA</t>
        </is>
      </c>
      <c r="F2186" s="2" t="inlineStr">
        <is>
          <t>Stand Alone VAM</t>
        </is>
      </c>
      <c r="G2186" s="2" t="n">
        <v>1</v>
      </c>
      <c r="H2186" s="2" t="n">
        <v>4.63718528673052</v>
      </c>
      <c r="I2186" s="2" t="n">
        <v>5.193647521138183</v>
      </c>
      <c r="J2186" s="40" t="inlineStr">
        <is>
          <t>coal mining - methane destruction</t>
        </is>
      </c>
    </row>
    <row r="2187" ht="15.75" customHeight="1" s="120">
      <c r="A2187" s="2" t="inlineStr">
        <is>
          <t>ENERGY</t>
        </is>
      </c>
      <c r="B2187" s="2" t="inlineStr">
        <is>
          <t>COL</t>
        </is>
      </c>
      <c r="C2187" s="2" t="n">
        <v>2045</v>
      </c>
      <c r="D2187" s="2" t="inlineStr">
        <is>
          <t>United States</t>
        </is>
      </c>
      <c r="E2187" s="2" t="inlineStr">
        <is>
          <t>USA</t>
        </is>
      </c>
      <c r="F2187" s="2" t="inlineStr">
        <is>
          <t>Open Flare</t>
        </is>
      </c>
      <c r="G2187" s="2" t="n">
        <v>1</v>
      </c>
      <c r="H2187" s="2" t="n">
        <v>0.0544679947197437</v>
      </c>
      <c r="I2187" s="2" t="n">
        <v>0.06100415408611295</v>
      </c>
      <c r="J2187" s="40" t="inlineStr">
        <is>
          <t>coal mining - methane destruction</t>
        </is>
      </c>
    </row>
    <row r="2188" ht="15.75" customHeight="1" s="120">
      <c r="A2188" s="2" t="inlineStr">
        <is>
          <t>ENERGY</t>
        </is>
      </c>
      <c r="B2188" s="2" t="inlineStr">
        <is>
          <t>COL</t>
        </is>
      </c>
      <c r="C2188" s="2" t="n">
        <v>2045</v>
      </c>
      <c r="D2188" s="2" t="inlineStr">
        <is>
          <t>United States</t>
        </is>
      </c>
      <c r="E2188" s="2" t="inlineStr">
        <is>
          <t>USA</t>
        </is>
      </c>
      <c r="F2188" s="2" t="inlineStr">
        <is>
          <t>On-site use in coal drying</t>
        </is>
      </c>
      <c r="G2188" s="2" t="n">
        <v>1</v>
      </c>
      <c r="H2188" s="2" t="n">
        <v>0.0042212791740894</v>
      </c>
      <c r="I2188" s="2" t="n">
        <v>0.004727832674980128</v>
      </c>
      <c r="J2188" s="40" t="inlineStr">
        <is>
          <t>coal mining - methane capture</t>
        </is>
      </c>
    </row>
    <row r="2189" ht="15.75" customHeight="1" s="120">
      <c r="A2189" s="2" t="inlineStr">
        <is>
          <t>ENERGY</t>
        </is>
      </c>
      <c r="B2189" s="2" t="inlineStr">
        <is>
          <t>COL</t>
        </is>
      </c>
      <c r="C2189" s="2" t="n">
        <v>2045</v>
      </c>
      <c r="D2189" s="2" t="inlineStr">
        <is>
          <t>United States</t>
        </is>
      </c>
      <c r="E2189" s="2" t="inlineStr">
        <is>
          <t>USA</t>
        </is>
      </c>
      <c r="F2189" s="2" t="inlineStr">
        <is>
          <t>On-site use in mine bioler</t>
        </is>
      </c>
      <c r="G2189" s="2" t="n">
        <v>1</v>
      </c>
      <c r="H2189" s="2" t="n">
        <v>0.150540159549564</v>
      </c>
      <c r="I2189" s="2" t="n">
        <v>0.1686049786955117</v>
      </c>
      <c r="J2189" s="40" t="inlineStr">
        <is>
          <t>coal mining - methane capture</t>
        </is>
      </c>
    </row>
    <row r="2190" ht="15.75" customHeight="1" s="120">
      <c r="A2190" s="2" t="inlineStr">
        <is>
          <t>ENERGY</t>
        </is>
      </c>
      <c r="B2190" s="2" t="inlineStr">
        <is>
          <t>COL</t>
        </is>
      </c>
      <c r="C2190" s="2" t="n">
        <v>2045</v>
      </c>
      <c r="D2190" s="2" t="inlineStr">
        <is>
          <t>United States</t>
        </is>
      </c>
      <c r="E2190" s="2" t="inlineStr">
        <is>
          <t>USA</t>
        </is>
      </c>
      <c r="F2190" s="2" t="inlineStr">
        <is>
          <t>On-site use in mine bioler</t>
        </is>
      </c>
      <c r="G2190" s="2" t="n">
        <v>2</v>
      </c>
      <c r="H2190" s="2" t="n">
        <v>0.0141485708300024</v>
      </c>
      <c r="I2190" s="2" t="n">
        <v>0.01584639932960269</v>
      </c>
      <c r="J2190" s="40" t="inlineStr">
        <is>
          <t>coal mining - methane capture</t>
        </is>
      </c>
    </row>
    <row r="2191" ht="15.75" customHeight="1" s="120">
      <c r="A2191" s="2" t="inlineStr">
        <is>
          <t>ENERGY</t>
        </is>
      </c>
      <c r="B2191" s="2" t="inlineStr">
        <is>
          <t>COL</t>
        </is>
      </c>
      <c r="C2191" s="2" t="n">
        <v>2045</v>
      </c>
      <c r="D2191" s="2" t="inlineStr">
        <is>
          <t>United States</t>
        </is>
      </c>
      <c r="E2191" s="2" t="inlineStr">
        <is>
          <t>USA</t>
        </is>
      </c>
      <c r="F2191" s="2" t="inlineStr">
        <is>
          <t>Open Flare</t>
        </is>
      </c>
      <c r="G2191" s="2" t="n">
        <v>2</v>
      </c>
      <c r="H2191" s="2" t="n">
        <v>0.121792302466929</v>
      </c>
      <c r="I2191" s="2" t="n">
        <v>0.1364073787629605</v>
      </c>
      <c r="J2191" s="40" t="inlineStr">
        <is>
          <t>coal mining - methane destruction</t>
        </is>
      </c>
    </row>
    <row r="2192" ht="15.75" customHeight="1" s="120">
      <c r="A2192" s="2" t="inlineStr">
        <is>
          <t>ENERGY</t>
        </is>
      </c>
      <c r="B2192" s="2" t="inlineStr">
        <is>
          <t>COL</t>
        </is>
      </c>
      <c r="C2192" s="2" t="n">
        <v>2045</v>
      </c>
      <c r="D2192" s="2" t="inlineStr">
        <is>
          <t>United States</t>
        </is>
      </c>
      <c r="E2192" s="2" t="inlineStr">
        <is>
          <t>USA</t>
        </is>
      </c>
      <c r="F2192" s="2" t="inlineStr">
        <is>
          <t>Stand Alone VAM</t>
        </is>
      </c>
      <c r="G2192" s="2" t="n">
        <v>2</v>
      </c>
      <c r="H2192" s="2" t="n">
        <v>7.07082088291645</v>
      </c>
      <c r="I2192" s="2" t="n">
        <v>7.919319388866424</v>
      </c>
      <c r="J2192" s="40" t="inlineStr">
        <is>
          <t>coal mining - methane destruction</t>
        </is>
      </c>
    </row>
    <row r="2193" ht="15.75" customHeight="1" s="120">
      <c r="A2193" s="2" t="inlineStr">
        <is>
          <t>ENERGY</t>
        </is>
      </c>
      <c r="B2193" s="2" t="inlineStr">
        <is>
          <t>COL</t>
        </is>
      </c>
      <c r="C2193" s="2" t="n">
        <v>2045</v>
      </c>
      <c r="D2193" s="2" t="inlineStr">
        <is>
          <t>United States</t>
        </is>
      </c>
      <c r="E2193" s="2" t="inlineStr">
        <is>
          <t>USA</t>
        </is>
      </c>
      <c r="F2193" s="2" t="inlineStr">
        <is>
          <t>Degasification for power generation</t>
        </is>
      </c>
      <c r="G2193" s="2" t="n">
        <v>3</v>
      </c>
      <c r="H2193" s="2" t="n">
        <v>0.0521352253854275</v>
      </c>
      <c r="I2193" s="2" t="n">
        <v>0.05839145243167881</v>
      </c>
      <c r="J2193" s="40" t="inlineStr">
        <is>
          <t>coal mining - methane capture</t>
        </is>
      </c>
    </row>
    <row r="2194" ht="15.75" customHeight="1" s="120">
      <c r="A2194" s="2" t="inlineStr">
        <is>
          <t>ENERGY</t>
        </is>
      </c>
      <c r="B2194" s="2" t="inlineStr">
        <is>
          <t>COL</t>
        </is>
      </c>
      <c r="C2194" s="2" t="n">
        <v>2045</v>
      </c>
      <c r="D2194" s="2" t="inlineStr">
        <is>
          <t>United States</t>
        </is>
      </c>
      <c r="E2194" s="2" t="inlineStr">
        <is>
          <t>USA</t>
        </is>
      </c>
      <c r="F2194" s="2" t="inlineStr">
        <is>
          <t>Supplemental VAM</t>
        </is>
      </c>
      <c r="G2194" s="2" t="n">
        <v>3</v>
      </c>
      <c r="H2194" s="2" t="n">
        <v>0.0270477365702391</v>
      </c>
      <c r="I2194" s="2" t="n">
        <v>0.03029346495866779</v>
      </c>
      <c r="J2194" s="40" t="inlineStr">
        <is>
          <t>coal mining - methane destruction</t>
        </is>
      </c>
    </row>
    <row r="2195" ht="15.75" customHeight="1" s="120">
      <c r="A2195" s="2" t="inlineStr">
        <is>
          <t>ENERGY</t>
        </is>
      </c>
      <c r="B2195" s="2" t="inlineStr">
        <is>
          <t>COL</t>
        </is>
      </c>
      <c r="C2195" s="2" t="n">
        <v>2045</v>
      </c>
      <c r="D2195" s="2" t="inlineStr">
        <is>
          <t>United States</t>
        </is>
      </c>
      <c r="E2195" s="2" t="inlineStr">
        <is>
          <t>USA</t>
        </is>
      </c>
      <c r="F2195" s="2" t="inlineStr">
        <is>
          <t>Open Flare</t>
        </is>
      </c>
      <c r="G2195" s="2" t="n">
        <v>3</v>
      </c>
      <c r="H2195" s="2" t="n">
        <v>0.102064459118992</v>
      </c>
      <c r="I2195" s="2" t="n">
        <v>0.114312194213271</v>
      </c>
      <c r="J2195" s="40" t="inlineStr">
        <is>
          <t>coal mining - methane destruction</t>
        </is>
      </c>
    </row>
    <row r="2196" ht="15.75" customHeight="1" s="120">
      <c r="A2196" s="2" t="inlineStr">
        <is>
          <t>ENERGY</t>
        </is>
      </c>
      <c r="B2196" s="2" t="inlineStr">
        <is>
          <t>COL</t>
        </is>
      </c>
      <c r="C2196" s="2" t="n">
        <v>2045</v>
      </c>
      <c r="D2196" s="2" t="inlineStr">
        <is>
          <t>United States</t>
        </is>
      </c>
      <c r="E2196" s="2" t="inlineStr">
        <is>
          <t>USA</t>
        </is>
      </c>
      <c r="F2196" s="2" t="inlineStr">
        <is>
          <t>Stand Alone VAM</t>
        </is>
      </c>
      <c r="G2196" s="2" t="n">
        <v>3</v>
      </c>
      <c r="H2196" s="2" t="n">
        <v>2.31463161855936</v>
      </c>
      <c r="I2196" s="2" t="n">
        <v>2.592387412786484</v>
      </c>
      <c r="J2196" s="40" t="inlineStr">
        <is>
          <t>coal mining - methane destruction</t>
        </is>
      </c>
    </row>
    <row r="2197" ht="15.75" customHeight="1" s="120">
      <c r="A2197" s="2" t="inlineStr">
        <is>
          <t>ENERGY</t>
        </is>
      </c>
      <c r="B2197" s="2" t="inlineStr">
        <is>
          <t>COL</t>
        </is>
      </c>
      <c r="C2197" s="2" t="n">
        <v>2045</v>
      </c>
      <c r="D2197" s="2" t="inlineStr">
        <is>
          <t>United States</t>
        </is>
      </c>
      <c r="E2197" s="2" t="inlineStr">
        <is>
          <t>USA</t>
        </is>
      </c>
      <c r="F2197" s="2" t="inlineStr">
        <is>
          <t>On-site use in mine bioler</t>
        </is>
      </c>
      <c r="G2197" s="2" t="n">
        <v>3</v>
      </c>
      <c r="H2197" s="2" t="n">
        <v>0.0105591795872897</v>
      </c>
      <c r="I2197" s="2" t="n">
        <v>0.01182628113776446</v>
      </c>
      <c r="J2197" s="40" t="inlineStr">
        <is>
          <t>coal mining - methane capture</t>
        </is>
      </c>
    </row>
    <row r="2198" ht="15.75" customHeight="1" s="120">
      <c r="A2198" s="2" t="inlineStr">
        <is>
          <t>ENERGY</t>
        </is>
      </c>
      <c r="B2198" s="2" t="inlineStr">
        <is>
          <t>COL</t>
        </is>
      </c>
      <c r="C2198" s="2" t="n">
        <v>2045</v>
      </c>
      <c r="D2198" s="2" t="inlineStr">
        <is>
          <t>United States</t>
        </is>
      </c>
      <c r="E2198" s="2" t="inlineStr">
        <is>
          <t>USA</t>
        </is>
      </c>
      <c r="F2198" s="2" t="inlineStr">
        <is>
          <t>Degasification for pipeline injection</t>
        </is>
      </c>
      <c r="G2198" s="2" t="n">
        <v>3</v>
      </c>
      <c r="H2198" s="2" t="n">
        <v>0.0360281057655811</v>
      </c>
      <c r="I2198" s="2" t="n">
        <v>0.04035147845745084</v>
      </c>
      <c r="J2198" s="40" t="inlineStr">
        <is>
          <t>coal mining - methane capture</t>
        </is>
      </c>
    </row>
    <row r="2199" ht="15.75" customHeight="1" s="120">
      <c r="A2199" s="2" t="inlineStr">
        <is>
          <t>ENERGY</t>
        </is>
      </c>
      <c r="B2199" s="2" t="inlineStr">
        <is>
          <t>COL</t>
        </is>
      </c>
      <c r="C2199" s="2" t="n">
        <v>2045</v>
      </c>
      <c r="D2199" s="2" t="inlineStr">
        <is>
          <t>United States</t>
        </is>
      </c>
      <c r="E2199" s="2" t="inlineStr">
        <is>
          <t>USA</t>
        </is>
      </c>
      <c r="F2199" s="2" t="inlineStr">
        <is>
          <t>Stand Alone VAM</t>
        </is>
      </c>
      <c r="G2199" s="2" t="n">
        <v>4</v>
      </c>
      <c r="H2199" s="2" t="n">
        <v>0.299866367131471</v>
      </c>
      <c r="I2199" s="2" t="n">
        <v>0.3358503311872476</v>
      </c>
      <c r="J2199" s="40" t="inlineStr">
        <is>
          <t>coal mining - methane destruction</t>
        </is>
      </c>
    </row>
    <row r="2200" ht="15.75" customHeight="1" s="120">
      <c r="A2200" s="2" t="inlineStr">
        <is>
          <t>ENERGY</t>
        </is>
      </c>
      <c r="B2200" s="2" t="inlineStr">
        <is>
          <t>COL</t>
        </is>
      </c>
      <c r="C2200" s="2" t="n">
        <v>2045</v>
      </c>
      <c r="D2200" s="2" t="inlineStr">
        <is>
          <t>United States</t>
        </is>
      </c>
      <c r="E2200" s="2" t="inlineStr">
        <is>
          <t>USA</t>
        </is>
      </c>
      <c r="F2200" s="2" t="inlineStr">
        <is>
          <t>On-site use in mine bioler</t>
        </is>
      </c>
      <c r="G2200" s="2" t="n">
        <v>4</v>
      </c>
      <c r="H2200" s="2" t="n">
        <v>0.0054126904578879</v>
      </c>
      <c r="I2200" s="2" t="n">
        <v>0.006062213312834449</v>
      </c>
      <c r="J2200" s="40" t="inlineStr">
        <is>
          <t>coal mining - methane capture</t>
        </is>
      </c>
    </row>
    <row r="2201" ht="15.75" customHeight="1" s="120">
      <c r="A2201" s="2" t="inlineStr">
        <is>
          <t>ENERGY</t>
        </is>
      </c>
      <c r="B2201" s="2" t="inlineStr">
        <is>
          <t>COL</t>
        </is>
      </c>
      <c r="C2201" s="2" t="n">
        <v>2045</v>
      </c>
      <c r="D2201" s="2" t="inlineStr">
        <is>
          <t>United States</t>
        </is>
      </c>
      <c r="E2201" s="2" t="inlineStr">
        <is>
          <t>USA</t>
        </is>
      </c>
      <c r="F2201" s="2" t="inlineStr">
        <is>
          <t>Open Flare</t>
        </is>
      </c>
      <c r="G2201" s="2" t="n">
        <v>4</v>
      </c>
      <c r="H2201" s="2" t="n">
        <v>0.153827255126088</v>
      </c>
      <c r="I2201" s="2" t="n">
        <v>0.1722865257412186</v>
      </c>
      <c r="J2201" s="40" t="inlineStr">
        <is>
          <t>coal mining - methane destruction</t>
        </is>
      </c>
    </row>
    <row r="2202" ht="15.75" customHeight="1" s="120">
      <c r="A2202" s="2" t="inlineStr">
        <is>
          <t>ENERGY</t>
        </is>
      </c>
      <c r="B2202" s="2" t="inlineStr">
        <is>
          <t>COL</t>
        </is>
      </c>
      <c r="C2202" s="2" t="n">
        <v>2045</v>
      </c>
      <c r="D2202" s="2" t="inlineStr">
        <is>
          <t>United States</t>
        </is>
      </c>
      <c r="E2202" s="2" t="inlineStr">
        <is>
          <t>USA</t>
        </is>
      </c>
      <c r="F2202" s="2" t="inlineStr">
        <is>
          <t>Supplemental VAM</t>
        </is>
      </c>
      <c r="G2202" s="2" t="n">
        <v>5</v>
      </c>
      <c r="H2202" s="2" t="n">
        <v>0.08677173405885701</v>
      </c>
      <c r="I2202" s="2" t="n">
        <v>0.09718434214591985</v>
      </c>
      <c r="J2202" s="40" t="inlineStr">
        <is>
          <t>coal mining - methane destruction</t>
        </is>
      </c>
    </row>
    <row r="2203" ht="15.75" customHeight="1" s="120">
      <c r="A2203" s="2" t="inlineStr">
        <is>
          <t>ENERGY</t>
        </is>
      </c>
      <c r="B2203" s="2" t="inlineStr">
        <is>
          <t>COL</t>
        </is>
      </c>
      <c r="C2203" s="2" t="n">
        <v>2045</v>
      </c>
      <c r="D2203" s="2" t="inlineStr">
        <is>
          <t>United States</t>
        </is>
      </c>
      <c r="E2203" s="2" t="inlineStr">
        <is>
          <t>USA</t>
        </is>
      </c>
      <c r="F2203" s="2" t="inlineStr">
        <is>
          <t>Degasification for power generation</t>
        </is>
      </c>
      <c r="G2203" s="2" t="n">
        <v>5</v>
      </c>
      <c r="H2203" s="2" t="n">
        <v>0.130510699003934</v>
      </c>
      <c r="I2203" s="2" t="n">
        <v>0.1461719828844061</v>
      </c>
      <c r="J2203" s="40" t="inlineStr">
        <is>
          <t>coal mining - methane capture</t>
        </is>
      </c>
    </row>
    <row r="2204" ht="15.75" customHeight="1" s="120">
      <c r="A2204" s="2" t="inlineStr">
        <is>
          <t>ENERGY</t>
        </is>
      </c>
      <c r="B2204" s="2" t="inlineStr">
        <is>
          <t>COL</t>
        </is>
      </c>
      <c r="C2204" s="2" t="n">
        <v>2045</v>
      </c>
      <c r="D2204" s="2" t="inlineStr">
        <is>
          <t>United States</t>
        </is>
      </c>
      <c r="E2204" s="2" t="inlineStr">
        <is>
          <t>USA</t>
        </is>
      </c>
      <c r="F2204" s="2" t="inlineStr">
        <is>
          <t>On-site use in mine bioler</t>
        </is>
      </c>
      <c r="G2204" s="2" t="n">
        <v>5</v>
      </c>
      <c r="H2204" s="2" t="n">
        <v>0.0111560333753005</v>
      </c>
      <c r="I2204" s="2" t="n">
        <v>0.01249475738033656</v>
      </c>
      <c r="J2204" s="40" t="inlineStr">
        <is>
          <t>coal mining - methane capture</t>
        </is>
      </c>
    </row>
    <row r="2205" ht="15.75" customHeight="1" s="120">
      <c r="A2205" s="2" t="inlineStr">
        <is>
          <t>ENERGY</t>
        </is>
      </c>
      <c r="B2205" s="2" t="inlineStr">
        <is>
          <t>COL</t>
        </is>
      </c>
      <c r="C2205" s="2" t="n">
        <v>2045</v>
      </c>
      <c r="D2205" s="2" t="inlineStr">
        <is>
          <t>United States</t>
        </is>
      </c>
      <c r="E2205" s="2" t="inlineStr">
        <is>
          <t>USA</t>
        </is>
      </c>
      <c r="F2205" s="2" t="inlineStr">
        <is>
          <t>Open Flare</t>
        </is>
      </c>
      <c r="G2205" s="2" t="n">
        <v>5</v>
      </c>
      <c r="H2205" s="2" t="n">
        <v>0.0822600189130753</v>
      </c>
      <c r="I2205" s="2" t="n">
        <v>0.09213122118264434</v>
      </c>
      <c r="J2205" s="40" t="inlineStr">
        <is>
          <t>coal mining - methane destruction</t>
        </is>
      </c>
    </row>
    <row r="2206" ht="15.75" customHeight="1" s="120">
      <c r="A2206" s="2" t="inlineStr">
        <is>
          <t>ENERGY</t>
        </is>
      </c>
      <c r="B2206" s="2" t="inlineStr">
        <is>
          <t>COL</t>
        </is>
      </c>
      <c r="C2206" s="2" t="n">
        <v>2045</v>
      </c>
      <c r="D2206" s="2" t="inlineStr">
        <is>
          <t>United States</t>
        </is>
      </c>
      <c r="E2206" s="2" t="inlineStr">
        <is>
          <t>USA</t>
        </is>
      </c>
      <c r="F2206" s="2" t="inlineStr">
        <is>
          <t>Degasification for power generation</t>
        </is>
      </c>
      <c r="G2206" s="2" t="n">
        <v>6</v>
      </c>
      <c r="H2206" s="2" t="n">
        <v>0.080615296959877</v>
      </c>
      <c r="I2206" s="2" t="n">
        <v>0.09028913259506224</v>
      </c>
      <c r="J2206" s="40" t="inlineStr">
        <is>
          <t>coal mining - methane capture</t>
        </is>
      </c>
    </row>
    <row r="2207" ht="15.75" customHeight="1" s="120">
      <c r="A2207" s="2" t="inlineStr">
        <is>
          <t>ENERGY</t>
        </is>
      </c>
      <c r="B2207" s="2" t="inlineStr">
        <is>
          <t>COL</t>
        </is>
      </c>
      <c r="C2207" s="2" t="n">
        <v>2045</v>
      </c>
      <c r="D2207" s="2" t="inlineStr">
        <is>
          <t>United States</t>
        </is>
      </c>
      <c r="E2207" s="2" t="inlineStr">
        <is>
          <t>USA</t>
        </is>
      </c>
      <c r="F2207" s="2" t="inlineStr">
        <is>
          <t>On-site use in mine bioler</t>
        </is>
      </c>
      <c r="G2207" s="2" t="n">
        <v>6</v>
      </c>
      <c r="H2207" s="2" t="n">
        <v>0.0015041474252939</v>
      </c>
      <c r="I2207" s="2" t="n">
        <v>0.001684645116329168</v>
      </c>
      <c r="J2207" s="40" t="inlineStr">
        <is>
          <t>coal mining - methane capture</t>
        </is>
      </c>
    </row>
    <row r="2208" ht="15.75" customHeight="1" s="120">
      <c r="A2208" s="2" t="inlineStr">
        <is>
          <t>ENERGY</t>
        </is>
      </c>
      <c r="B2208" s="2" t="inlineStr">
        <is>
          <t>COL</t>
        </is>
      </c>
      <c r="C2208" s="2" t="n">
        <v>2045</v>
      </c>
      <c r="D2208" s="2" t="inlineStr">
        <is>
          <t>United States</t>
        </is>
      </c>
      <c r="E2208" s="2" t="inlineStr">
        <is>
          <t>USA</t>
        </is>
      </c>
      <c r="F2208" s="2" t="inlineStr">
        <is>
          <t>Stand Alone VAM</t>
        </is>
      </c>
      <c r="G2208" s="2" t="n">
        <v>6</v>
      </c>
      <c r="H2208" s="2" t="n">
        <v>0.5103661417961119</v>
      </c>
      <c r="I2208" s="2" t="n">
        <v>0.5716100788116454</v>
      </c>
      <c r="J2208" s="40" t="inlineStr">
        <is>
          <t>coal mining - methane destruction</t>
        </is>
      </c>
    </row>
    <row r="2209" ht="15.75" customHeight="1" s="120">
      <c r="A2209" s="2" t="inlineStr">
        <is>
          <t>ENERGY</t>
        </is>
      </c>
      <c r="B2209" s="2" t="inlineStr">
        <is>
          <t>COL</t>
        </is>
      </c>
      <c r="C2209" s="2" t="n">
        <v>2045</v>
      </c>
      <c r="D2209" s="2" t="inlineStr">
        <is>
          <t>United States</t>
        </is>
      </c>
      <c r="E2209" s="2" t="inlineStr">
        <is>
          <t>USA</t>
        </is>
      </c>
      <c r="F2209" s="2" t="inlineStr">
        <is>
          <t>Open Flare</t>
        </is>
      </c>
      <c r="G2209" s="2" t="n">
        <v>6</v>
      </c>
      <c r="H2209" s="2" t="n">
        <v>0.0675630131736398</v>
      </c>
      <c r="I2209" s="2" t="n">
        <v>0.07567057475447658</v>
      </c>
      <c r="J2209" s="40" t="inlineStr">
        <is>
          <t>coal mining - methane destruction</t>
        </is>
      </c>
    </row>
    <row r="2210" ht="15.75" customHeight="1" s="120">
      <c r="A2210" s="2" t="inlineStr">
        <is>
          <t>ENERGY</t>
        </is>
      </c>
      <c r="B2210" s="2" t="inlineStr">
        <is>
          <t>COL</t>
        </is>
      </c>
      <c r="C2210" s="2" t="n">
        <v>2045</v>
      </c>
      <c r="D2210" s="2" t="inlineStr">
        <is>
          <t>United States</t>
        </is>
      </c>
      <c r="E2210" s="2" t="inlineStr">
        <is>
          <t>USA</t>
        </is>
      </c>
      <c r="F2210" s="2" t="inlineStr">
        <is>
          <t>Stand Alone VAM</t>
        </is>
      </c>
      <c r="G2210" s="2" t="n">
        <v>7</v>
      </c>
      <c r="H2210" s="2" t="n">
        <v>0.08662277460098269</v>
      </c>
      <c r="I2210" s="2" t="n">
        <v>0.09701750755310062</v>
      </c>
      <c r="J2210" s="40" t="inlineStr">
        <is>
          <t>coal mining - methane destruction</t>
        </is>
      </c>
    </row>
    <row r="2211" ht="15.75" customHeight="1" s="120">
      <c r="A2211" s="2" t="inlineStr">
        <is>
          <t>ENERGY</t>
        </is>
      </c>
      <c r="B2211" s="2" t="inlineStr">
        <is>
          <t>COL</t>
        </is>
      </c>
      <c r="C2211" s="2" t="n">
        <v>2045</v>
      </c>
      <c r="D2211" s="2" t="inlineStr">
        <is>
          <t>United States</t>
        </is>
      </c>
      <c r="E2211" s="2" t="inlineStr">
        <is>
          <t>USA</t>
        </is>
      </c>
      <c r="F2211" s="2" t="inlineStr">
        <is>
          <t>Open Flare</t>
        </is>
      </c>
      <c r="G2211" s="2" t="n">
        <v>7</v>
      </c>
      <c r="H2211" s="2" t="n">
        <v>0.0236095085274428</v>
      </c>
      <c r="I2211" s="2" t="n">
        <v>0.02644264955073594</v>
      </c>
      <c r="J2211" s="40" t="inlineStr">
        <is>
          <t>coal mining - methane destruction</t>
        </is>
      </c>
    </row>
    <row r="2212" ht="15.75" customHeight="1" s="120">
      <c r="A2212" s="2" t="inlineStr">
        <is>
          <t>ENERGY</t>
        </is>
      </c>
      <c r="B2212" s="2" t="inlineStr">
        <is>
          <t>COL</t>
        </is>
      </c>
      <c r="C2212" s="2" t="n">
        <v>2045</v>
      </c>
      <c r="D2212" s="2" t="inlineStr">
        <is>
          <t>United States</t>
        </is>
      </c>
      <c r="E2212" s="2" t="inlineStr">
        <is>
          <t>USA</t>
        </is>
      </c>
      <c r="F2212" s="2" t="inlineStr">
        <is>
          <t>On-site use in mine bioler</t>
        </is>
      </c>
      <c r="G2212" s="2" t="n">
        <v>7</v>
      </c>
      <c r="H2212" s="2" t="n">
        <v>0.0013464887160808</v>
      </c>
      <c r="I2212" s="2" t="n">
        <v>0.001508067362010496</v>
      </c>
      <c r="J2212" s="40" t="inlineStr">
        <is>
          <t>coal mining - methane capture</t>
        </is>
      </c>
    </row>
    <row r="2213" ht="15.75" customHeight="1" s="120">
      <c r="A2213" s="2" t="inlineStr">
        <is>
          <t>ENERGY</t>
        </is>
      </c>
      <c r="B2213" s="2" t="inlineStr">
        <is>
          <t>COL</t>
        </is>
      </c>
      <c r="C2213" s="2" t="n">
        <v>2045</v>
      </c>
      <c r="D2213" s="2" t="inlineStr">
        <is>
          <t>United States</t>
        </is>
      </c>
      <c r="E2213" s="2" t="inlineStr">
        <is>
          <t>USA</t>
        </is>
      </c>
      <c r="F2213" s="2" t="inlineStr">
        <is>
          <t>Degasification for power generation</t>
        </is>
      </c>
      <c r="G2213" s="2" t="n">
        <v>7</v>
      </c>
      <c r="H2213" s="2" t="n">
        <v>0.0368321128189564</v>
      </c>
      <c r="I2213" s="2" t="n">
        <v>0.04125196635723118</v>
      </c>
      <c r="J2213" s="40" t="inlineStr">
        <is>
          <t>coal mining - methane capture</t>
        </is>
      </c>
    </row>
    <row r="2214" ht="15.75" customHeight="1" s="120">
      <c r="A2214" s="2" t="inlineStr">
        <is>
          <t>ENERGY</t>
        </is>
      </c>
      <c r="B2214" s="2" t="inlineStr">
        <is>
          <t>COL</t>
        </is>
      </c>
      <c r="C2214" s="2" t="n">
        <v>2045</v>
      </c>
      <c r="D2214" s="2" t="inlineStr">
        <is>
          <t>United States</t>
        </is>
      </c>
      <c r="E2214" s="2" t="inlineStr">
        <is>
          <t>USA</t>
        </is>
      </c>
      <c r="F2214" s="2" t="inlineStr">
        <is>
          <t>On-site use in mine bioler</t>
        </is>
      </c>
      <c r="G2214" s="2" t="n">
        <v>8</v>
      </c>
      <c r="H2214" s="2" t="n">
        <v>0.001278207753785</v>
      </c>
      <c r="I2214" s="2" t="n">
        <v>0.0014315926842392</v>
      </c>
      <c r="J2214" s="40" t="inlineStr">
        <is>
          <t>coal mining - methane capture</t>
        </is>
      </c>
    </row>
    <row r="2215" ht="15.75" customHeight="1" s="120">
      <c r="A2215" s="2" t="inlineStr">
        <is>
          <t>ENERGY</t>
        </is>
      </c>
      <c r="B2215" s="2" t="inlineStr">
        <is>
          <t>COL</t>
        </is>
      </c>
      <c r="C2215" s="2" t="n">
        <v>2045</v>
      </c>
      <c r="D2215" s="2" t="inlineStr">
        <is>
          <t>United States</t>
        </is>
      </c>
      <c r="E2215" s="2" t="inlineStr">
        <is>
          <t>USA</t>
        </is>
      </c>
      <c r="F2215" s="2" t="inlineStr">
        <is>
          <t>Degasification for power generation</t>
        </is>
      </c>
      <c r="G2215" s="2" t="n">
        <v>8</v>
      </c>
      <c r="H2215" s="2" t="n">
        <v>0.0697357356548309</v>
      </c>
      <c r="I2215" s="2" t="n">
        <v>0.07810402393341062</v>
      </c>
      <c r="J2215" s="40" t="inlineStr">
        <is>
          <t>coal mining - methane capture</t>
        </is>
      </c>
    </row>
    <row r="2216" ht="15.75" customHeight="1" s="120">
      <c r="A2216" s="2" t="inlineStr">
        <is>
          <t>ENERGY</t>
        </is>
      </c>
      <c r="B2216" s="2" t="inlineStr">
        <is>
          <t>COL</t>
        </is>
      </c>
      <c r="C2216" s="2" t="n">
        <v>2045</v>
      </c>
      <c r="D2216" s="2" t="inlineStr">
        <is>
          <t>United States</t>
        </is>
      </c>
      <c r="E2216" s="2" t="inlineStr">
        <is>
          <t>USA</t>
        </is>
      </c>
      <c r="F2216" s="2" t="inlineStr">
        <is>
          <t>Stand Alone VAM</t>
        </is>
      </c>
      <c r="G2216" s="2" t="n">
        <v>8</v>
      </c>
      <c r="H2216" s="2" t="n">
        <v>0.447569191455841</v>
      </c>
      <c r="I2216" s="2" t="n">
        <v>0.5012774944305419</v>
      </c>
      <c r="J2216" s="40" t="inlineStr">
        <is>
          <t>coal mining - methane destruction</t>
        </is>
      </c>
    </row>
    <row r="2217" ht="15.75" customHeight="1" s="120">
      <c r="A2217" s="2" t="inlineStr">
        <is>
          <t>ENERGY</t>
        </is>
      </c>
      <c r="B2217" s="2" t="inlineStr">
        <is>
          <t>COL</t>
        </is>
      </c>
      <c r="C2217" s="2" t="n">
        <v>2045</v>
      </c>
      <c r="D2217" s="2" t="inlineStr">
        <is>
          <t>United States</t>
        </is>
      </c>
      <c r="E2217" s="2" t="inlineStr">
        <is>
          <t>USA</t>
        </is>
      </c>
      <c r="F2217" s="2" t="inlineStr">
        <is>
          <t>Open Flare</t>
        </is>
      </c>
      <c r="G2217" s="2" t="n">
        <v>8</v>
      </c>
      <c r="H2217" s="2" t="n">
        <v>0.0096699430141598</v>
      </c>
      <c r="I2217" s="2" t="n">
        <v>0.01083033617585898</v>
      </c>
      <c r="J2217" s="40" t="inlineStr">
        <is>
          <t>coal mining - methane destruction</t>
        </is>
      </c>
    </row>
    <row r="2218" ht="15.75" customHeight="1" s="120">
      <c r="A2218" s="2" t="inlineStr">
        <is>
          <t>ENERGY</t>
        </is>
      </c>
      <c r="B2218" s="2" t="inlineStr">
        <is>
          <t>COL</t>
        </is>
      </c>
      <c r="C2218" s="2" t="n">
        <v>2045</v>
      </c>
      <c r="D2218" s="2" t="inlineStr">
        <is>
          <t>United States</t>
        </is>
      </c>
      <c r="E2218" s="2" t="inlineStr">
        <is>
          <t>USA</t>
        </is>
      </c>
      <c r="F2218" s="2" t="inlineStr">
        <is>
          <t>Stand Alone VAM</t>
        </is>
      </c>
      <c r="G2218" s="2" t="n">
        <v>9</v>
      </c>
      <c r="H2218" s="2" t="n">
        <v>0.159920401871204</v>
      </c>
      <c r="I2218" s="2" t="n">
        <v>0.1791108500957485</v>
      </c>
      <c r="J2218" s="40" t="inlineStr">
        <is>
          <t>coal mining - methane destruction</t>
        </is>
      </c>
    </row>
    <row r="2219" ht="15.75" customHeight="1" s="120">
      <c r="A2219" s="2" t="inlineStr">
        <is>
          <t>ENERGY</t>
        </is>
      </c>
      <c r="B2219" s="2" t="inlineStr">
        <is>
          <t>COL</t>
        </is>
      </c>
      <c r="C2219" s="2" t="n">
        <v>2045</v>
      </c>
      <c r="D2219" s="2" t="inlineStr">
        <is>
          <t>United States</t>
        </is>
      </c>
      <c r="E2219" s="2" t="inlineStr">
        <is>
          <t>USA</t>
        </is>
      </c>
      <c r="F2219" s="2" t="inlineStr">
        <is>
          <t>Open Flare</t>
        </is>
      </c>
      <c r="G2219" s="2" t="n">
        <v>9</v>
      </c>
      <c r="H2219" s="2" t="n">
        <v>0.0233624710235745</v>
      </c>
      <c r="I2219" s="2" t="n">
        <v>0.02616596754640344</v>
      </c>
      <c r="J2219" s="40" t="inlineStr">
        <is>
          <t>coal mining - methane destruction</t>
        </is>
      </c>
    </row>
    <row r="2220" ht="15.75" customHeight="1" s="120">
      <c r="A2220" s="2" t="inlineStr">
        <is>
          <t>ENERGY</t>
        </is>
      </c>
      <c r="B2220" s="2" t="inlineStr">
        <is>
          <t>COL</t>
        </is>
      </c>
      <c r="C2220" s="2" t="n">
        <v>2045</v>
      </c>
      <c r="D2220" s="2" t="inlineStr">
        <is>
          <t>United States</t>
        </is>
      </c>
      <c r="E2220" s="2" t="inlineStr">
        <is>
          <t>USA</t>
        </is>
      </c>
      <c r="F2220" s="2" t="inlineStr">
        <is>
          <t>Degasification for power generation</t>
        </is>
      </c>
      <c r="G2220" s="2" t="n">
        <v>9</v>
      </c>
      <c r="H2220" s="2" t="n">
        <v>0.06568024307489401</v>
      </c>
      <c r="I2220" s="2" t="n">
        <v>0.07356187224388129</v>
      </c>
      <c r="J2220" s="40" t="inlineStr">
        <is>
          <t>coal mining - methane capture</t>
        </is>
      </c>
    </row>
    <row r="2221" ht="15.75" customHeight="1" s="120">
      <c r="A2221" s="2" t="inlineStr">
        <is>
          <t>ENERGY</t>
        </is>
      </c>
      <c r="B2221" s="2" t="inlineStr">
        <is>
          <t>COL</t>
        </is>
      </c>
      <c r="C2221" s="2" t="n">
        <v>2045</v>
      </c>
      <c r="D2221" s="2" t="inlineStr">
        <is>
          <t>United States</t>
        </is>
      </c>
      <c r="E2221" s="2" t="inlineStr">
        <is>
          <t>USA</t>
        </is>
      </c>
      <c r="F2221" s="2" t="inlineStr">
        <is>
          <t>Degasification for power generation</t>
        </is>
      </c>
      <c r="G2221" s="2" t="n">
        <v>10</v>
      </c>
      <c r="H2221" s="2" t="n">
        <v>0.0317481867969036</v>
      </c>
      <c r="I2221" s="2" t="n">
        <v>0.03555796921253204</v>
      </c>
      <c r="J2221" s="40" t="inlineStr">
        <is>
          <t>coal mining - methane capture</t>
        </is>
      </c>
    </row>
    <row r="2222" ht="15.75" customHeight="1" s="120">
      <c r="A2222" s="2" t="inlineStr">
        <is>
          <t>ENERGY</t>
        </is>
      </c>
      <c r="B2222" s="2" t="inlineStr">
        <is>
          <t>COL</t>
        </is>
      </c>
      <c r="C2222" s="2" t="n">
        <v>2045</v>
      </c>
      <c r="D2222" s="2" t="inlineStr">
        <is>
          <t>United States</t>
        </is>
      </c>
      <c r="E2222" s="2" t="inlineStr">
        <is>
          <t>USA</t>
        </is>
      </c>
      <c r="F2222" s="2" t="inlineStr">
        <is>
          <t>Open Flare</t>
        </is>
      </c>
      <c r="G2222" s="2" t="n">
        <v>10</v>
      </c>
      <c r="H2222" s="2" t="n">
        <v>0.0057382885133848</v>
      </c>
      <c r="I2222" s="2" t="n">
        <v>0.006426883134990977</v>
      </c>
      <c r="J2222" s="40" t="inlineStr">
        <is>
          <t>coal mining - methane destruction</t>
        </is>
      </c>
    </row>
    <row r="2223" ht="15.75" customHeight="1" s="120">
      <c r="A2223" s="2" t="inlineStr">
        <is>
          <t>ENERGY</t>
        </is>
      </c>
      <c r="B2223" s="2" t="inlineStr">
        <is>
          <t>COL</t>
        </is>
      </c>
      <c r="C2223" s="2" t="n">
        <v>2045</v>
      </c>
      <c r="D2223" s="2" t="inlineStr">
        <is>
          <t>United States</t>
        </is>
      </c>
      <c r="E2223" s="2" t="inlineStr">
        <is>
          <t>USA</t>
        </is>
      </c>
      <c r="F2223" s="2" t="inlineStr">
        <is>
          <t>On-site use in mine bioler</t>
        </is>
      </c>
      <c r="G2223" s="2" t="n">
        <v>10</v>
      </c>
      <c r="H2223" s="2" t="n">
        <v>0.0011896800715476</v>
      </c>
      <c r="I2223" s="2" t="n">
        <v>0.001332441680133312</v>
      </c>
      <c r="J2223" s="40" t="inlineStr">
        <is>
          <t>coal mining - methane capture</t>
        </is>
      </c>
    </row>
    <row r="2224" ht="15.75" customHeight="1" s="120">
      <c r="A2224" s="2" t="inlineStr">
        <is>
          <t>ENERGY</t>
        </is>
      </c>
      <c r="B2224" s="2" t="inlineStr">
        <is>
          <t>COL</t>
        </is>
      </c>
      <c r="C2224" s="2" t="n">
        <v>2045</v>
      </c>
      <c r="D2224" s="2" t="inlineStr">
        <is>
          <t>United States</t>
        </is>
      </c>
      <c r="E2224" s="2" t="inlineStr">
        <is>
          <t>USA</t>
        </is>
      </c>
      <c r="F2224" s="2" t="inlineStr">
        <is>
          <t>Stand Alone VAM</t>
        </is>
      </c>
      <c r="G2224" s="2" t="n">
        <v>10</v>
      </c>
      <c r="H2224" s="2" t="n">
        <v>0.531464487314224</v>
      </c>
      <c r="I2224" s="2" t="n">
        <v>0.5952402257919309</v>
      </c>
      <c r="J2224" s="40" t="inlineStr">
        <is>
          <t>coal mining - methane destruction</t>
        </is>
      </c>
    </row>
    <row r="2225" ht="15.75" customHeight="1" s="120">
      <c r="A2225" s="2" t="inlineStr">
        <is>
          <t>ENERGY</t>
        </is>
      </c>
      <c r="B2225" s="2" t="inlineStr">
        <is>
          <t>COL</t>
        </is>
      </c>
      <c r="C2225" s="2" t="n">
        <v>2045</v>
      </c>
      <c r="D2225" s="2" t="inlineStr">
        <is>
          <t>United States</t>
        </is>
      </c>
      <c r="E2225" s="2" t="inlineStr">
        <is>
          <t>USA</t>
        </is>
      </c>
      <c r="F2225" s="2" t="inlineStr">
        <is>
          <t>Open Flare</t>
        </is>
      </c>
      <c r="G2225" s="2" t="n">
        <v>11</v>
      </c>
      <c r="H2225" s="2" t="n">
        <v>0.0035486093256623</v>
      </c>
      <c r="I2225" s="2" t="n">
        <v>0.003974442444741776</v>
      </c>
      <c r="J2225" s="40" t="inlineStr">
        <is>
          <t>coal mining - methane destruction</t>
        </is>
      </c>
    </row>
    <row r="2226" ht="15.75" customHeight="1" s="120">
      <c r="A2226" s="2" t="inlineStr">
        <is>
          <t>ENERGY</t>
        </is>
      </c>
      <c r="B2226" s="2" t="inlineStr">
        <is>
          <t>COL</t>
        </is>
      </c>
      <c r="C2226" s="2" t="n">
        <v>2045</v>
      </c>
      <c r="D2226" s="2" t="inlineStr">
        <is>
          <t>United States</t>
        </is>
      </c>
      <c r="E2226" s="2" t="inlineStr">
        <is>
          <t>USA</t>
        </is>
      </c>
      <c r="F2226" s="2" t="inlineStr">
        <is>
          <t>On-site use in mine bioler</t>
        </is>
      </c>
      <c r="G2226" s="2" t="n">
        <v>11</v>
      </c>
      <c r="H2226" s="2" t="n">
        <v>0.0045220075407997</v>
      </c>
      <c r="I2226" s="2" t="n">
        <v>0.005064648445695664</v>
      </c>
      <c r="J2226" s="40" t="inlineStr">
        <is>
          <t>coal mining - methane capture</t>
        </is>
      </c>
    </row>
    <row r="2227" ht="15.75" customHeight="1" s="120">
      <c r="A2227" s="2" t="inlineStr">
        <is>
          <t>ENERGY</t>
        </is>
      </c>
      <c r="B2227" s="2" t="inlineStr">
        <is>
          <t>COL</t>
        </is>
      </c>
      <c r="C2227" s="2" t="n">
        <v>2045</v>
      </c>
      <c r="D2227" s="2" t="inlineStr">
        <is>
          <t>United States</t>
        </is>
      </c>
      <c r="E2227" s="2" t="inlineStr">
        <is>
          <t>USA</t>
        </is>
      </c>
      <c r="F2227" s="2" t="inlineStr">
        <is>
          <t>Degasification for power generation</t>
        </is>
      </c>
      <c r="G2227" s="2" t="n">
        <v>11</v>
      </c>
      <c r="H2227" s="2" t="n">
        <v>0.144700329750776</v>
      </c>
      <c r="I2227" s="2" t="n">
        <v>0.1620643693208692</v>
      </c>
      <c r="J2227" s="40" t="inlineStr">
        <is>
          <t>coal mining - methane capture</t>
        </is>
      </c>
    </row>
    <row r="2228" ht="15.75" customHeight="1" s="120">
      <c r="A2228" s="2" t="inlineStr">
        <is>
          <t>ENERGY</t>
        </is>
      </c>
      <c r="B2228" s="2" t="inlineStr">
        <is>
          <t>COL</t>
        </is>
      </c>
      <c r="C2228" s="2" t="n">
        <v>2045</v>
      </c>
      <c r="D2228" s="2" t="inlineStr">
        <is>
          <t>United States</t>
        </is>
      </c>
      <c r="E2228" s="2" t="inlineStr">
        <is>
          <t>USA</t>
        </is>
      </c>
      <c r="F2228" s="2" t="inlineStr">
        <is>
          <t>Stand Alone VAM</t>
        </is>
      </c>
      <c r="G2228" s="2" t="n">
        <v>11</v>
      </c>
      <c r="H2228" s="2" t="n">
        <v>0.565940737724304</v>
      </c>
      <c r="I2228" s="2" t="n">
        <v>0.6338536262512205</v>
      </c>
      <c r="J2228" s="40" t="inlineStr">
        <is>
          <t>coal mining - methane destruction</t>
        </is>
      </c>
    </row>
    <row r="2229" ht="15.75" customHeight="1" s="120">
      <c r="A2229" s="2" t="inlineStr">
        <is>
          <t>ENERGY</t>
        </is>
      </c>
      <c r="B2229" s="2" t="inlineStr">
        <is>
          <t>COL</t>
        </is>
      </c>
      <c r="C2229" s="2" t="n">
        <v>2045</v>
      </c>
      <c r="D2229" s="2" t="inlineStr">
        <is>
          <t>United States</t>
        </is>
      </c>
      <c r="E2229" s="2" t="inlineStr">
        <is>
          <t>USA</t>
        </is>
      </c>
      <c r="F2229" s="2" t="inlineStr">
        <is>
          <t>Open Flare</t>
        </is>
      </c>
      <c r="G2229" s="2" t="n">
        <v>12</v>
      </c>
      <c r="H2229" s="2" t="n">
        <v>0.0111560333753005</v>
      </c>
      <c r="I2229" s="2" t="n">
        <v>0.01249475738033656</v>
      </c>
      <c r="J2229" s="40" t="inlineStr">
        <is>
          <t>coal mining - methane destruction</t>
        </is>
      </c>
    </row>
    <row r="2230" ht="15.75" customHeight="1" s="120">
      <c r="A2230" s="2" t="inlineStr">
        <is>
          <t>ENERGY</t>
        </is>
      </c>
      <c r="B2230" s="2" t="inlineStr">
        <is>
          <t>COL</t>
        </is>
      </c>
      <c r="C2230" s="2" t="n">
        <v>2045</v>
      </c>
      <c r="D2230" s="2" t="inlineStr">
        <is>
          <t>United States</t>
        </is>
      </c>
      <c r="E2230" s="2" t="inlineStr">
        <is>
          <t>USA</t>
        </is>
      </c>
      <c r="F2230" s="2" t="inlineStr">
        <is>
          <t>On-site use in mine bioler</t>
        </is>
      </c>
      <c r="G2230" s="2" t="n">
        <v>12</v>
      </c>
      <c r="H2230" s="2" t="n">
        <v>0.001097874250263</v>
      </c>
      <c r="I2230" s="2" t="n">
        <v>0.00122961916029456</v>
      </c>
      <c r="J2230" s="40" t="inlineStr">
        <is>
          <t>coal mining - methane capture</t>
        </is>
      </c>
    </row>
    <row r="2231" ht="15.75" customHeight="1" s="120">
      <c r="A2231" s="2" t="inlineStr">
        <is>
          <t>ENERGY</t>
        </is>
      </c>
      <c r="B2231" s="2" t="inlineStr">
        <is>
          <t>COL</t>
        </is>
      </c>
      <c r="C2231" s="2" t="n">
        <v>2045</v>
      </c>
      <c r="D2231" s="2" t="inlineStr">
        <is>
          <t>United States</t>
        </is>
      </c>
      <c r="E2231" s="2" t="inlineStr">
        <is>
          <t>USA</t>
        </is>
      </c>
      <c r="F2231" s="2" t="inlineStr">
        <is>
          <t>Degasification for power generation</t>
        </is>
      </c>
      <c r="G2231" s="2" t="n">
        <v>12</v>
      </c>
      <c r="H2231" s="2" t="n">
        <v>0.0831829234957695</v>
      </c>
      <c r="I2231" s="2" t="n">
        <v>0.09316487431526185</v>
      </c>
      <c r="J2231" s="40" t="inlineStr">
        <is>
          <t>coal mining - methane capture</t>
        </is>
      </c>
    </row>
    <row r="2232" ht="15.75" customHeight="1" s="120">
      <c r="A2232" s="2" t="inlineStr">
        <is>
          <t>ENERGY</t>
        </is>
      </c>
      <c r="B2232" s="2" t="inlineStr">
        <is>
          <t>COL</t>
        </is>
      </c>
      <c r="C2232" s="2" t="n">
        <v>2045</v>
      </c>
      <c r="D2232" s="2" t="inlineStr">
        <is>
          <t>United States</t>
        </is>
      </c>
      <c r="E2232" s="2" t="inlineStr">
        <is>
          <t>USA</t>
        </is>
      </c>
      <c r="F2232" s="2" t="inlineStr">
        <is>
          <t>Stand Alone VAM</t>
        </is>
      </c>
      <c r="G2232" s="2" t="n">
        <v>12</v>
      </c>
      <c r="H2232" s="2" t="n">
        <v>2.88640136225149</v>
      </c>
      <c r="I2232" s="2" t="n">
        <v>3.232769525721669</v>
      </c>
      <c r="J2232" s="40" t="inlineStr">
        <is>
          <t>coal mining - methane destruction</t>
        </is>
      </c>
    </row>
    <row r="2233" ht="15.75" customHeight="1" s="120">
      <c r="A2233" s="2" t="inlineStr">
        <is>
          <t>ENERGY</t>
        </is>
      </c>
      <c r="B2233" s="2" t="inlineStr">
        <is>
          <t>COL</t>
        </is>
      </c>
      <c r="C2233" s="2" t="n">
        <v>2045</v>
      </c>
      <c r="D2233" s="2" t="inlineStr">
        <is>
          <t>United States</t>
        </is>
      </c>
      <c r="E2233" s="2" t="inlineStr">
        <is>
          <t>USA</t>
        </is>
      </c>
      <c r="F2233" s="2" t="inlineStr">
        <is>
          <t>Open Flare</t>
        </is>
      </c>
      <c r="G2233" s="2" t="n">
        <v>13</v>
      </c>
      <c r="H2233" s="2" t="n">
        <v>0.0015041474252939</v>
      </c>
      <c r="I2233" s="2" t="n">
        <v>0.001684645116329168</v>
      </c>
      <c r="J2233" s="40" t="inlineStr">
        <is>
          <t>coal mining - methane destruction</t>
        </is>
      </c>
    </row>
    <row r="2234" ht="15.75" customHeight="1" s="120">
      <c r="A2234" s="2" t="inlineStr">
        <is>
          <t>ENERGY</t>
        </is>
      </c>
      <c r="B2234" s="2" t="inlineStr">
        <is>
          <t>COL</t>
        </is>
      </c>
      <c r="C2234" s="2" t="n">
        <v>2045</v>
      </c>
      <c r="D2234" s="2" t="inlineStr">
        <is>
          <t>United States</t>
        </is>
      </c>
      <c r="E2234" s="2" t="inlineStr">
        <is>
          <t>USA</t>
        </is>
      </c>
      <c r="F2234" s="2" t="inlineStr">
        <is>
          <t>On-site use in mine bioler</t>
        </is>
      </c>
      <c r="G2234" s="2" t="n">
        <v>13</v>
      </c>
      <c r="H2234" s="2" t="n">
        <v>0.0010419577592984</v>
      </c>
      <c r="I2234" s="2" t="n">
        <v>0.001166992690414208</v>
      </c>
      <c r="J2234" s="40" t="inlineStr">
        <is>
          <t>coal mining - methane capture</t>
        </is>
      </c>
    </row>
    <row r="2235" ht="15.75" customHeight="1" s="120">
      <c r="A2235" s="2" t="inlineStr">
        <is>
          <t>ENERGY</t>
        </is>
      </c>
      <c r="B2235" s="2" t="inlineStr">
        <is>
          <t>COL</t>
        </is>
      </c>
      <c r="C2235" s="2" t="n">
        <v>2045</v>
      </c>
      <c r="D2235" s="2" t="inlineStr">
        <is>
          <t>United States</t>
        </is>
      </c>
      <c r="E2235" s="2" t="inlineStr">
        <is>
          <t>USA</t>
        </is>
      </c>
      <c r="F2235" s="2" t="inlineStr">
        <is>
          <t>On-site use in mine bioler</t>
        </is>
      </c>
      <c r="G2235" s="2" t="n">
        <v>14</v>
      </c>
      <c r="H2235" s="2" t="n">
        <v>0.0010064811212942</v>
      </c>
      <c r="I2235" s="2" t="n">
        <v>0.001127258855849504</v>
      </c>
      <c r="J2235" s="40" t="inlineStr">
        <is>
          <t>coal mining - methane capture</t>
        </is>
      </c>
    </row>
    <row r="2236" ht="15.75" customHeight="1" s="120">
      <c r="A2236" s="2" t="inlineStr">
        <is>
          <t>ENERGY</t>
        </is>
      </c>
      <c r="B2236" s="2" t="inlineStr">
        <is>
          <t>COL</t>
        </is>
      </c>
      <c r="C2236" s="2" t="n">
        <v>2045</v>
      </c>
      <c r="D2236" s="2" t="inlineStr">
        <is>
          <t>United States</t>
        </is>
      </c>
      <c r="E2236" s="2" t="inlineStr">
        <is>
          <t>USA</t>
        </is>
      </c>
      <c r="F2236" s="2" t="inlineStr">
        <is>
          <t>Stand Alone VAM</t>
        </is>
      </c>
      <c r="G2236" s="2" t="n">
        <v>14</v>
      </c>
      <c r="H2236" s="2" t="n">
        <v>0.0540373176336288</v>
      </c>
      <c r="I2236" s="2" t="n">
        <v>0.06052179574966426</v>
      </c>
      <c r="J2236" s="40" t="inlineStr">
        <is>
          <t>coal mining - methane destruction</t>
        </is>
      </c>
    </row>
    <row r="2237" ht="15.75" customHeight="1" s="120">
      <c r="A2237" s="2" t="inlineStr">
        <is>
          <t>ENERGY</t>
        </is>
      </c>
      <c r="B2237" s="2" t="inlineStr">
        <is>
          <t>COL</t>
        </is>
      </c>
      <c r="C2237" s="2" t="n">
        <v>2045</v>
      </c>
      <c r="D2237" s="2" t="inlineStr">
        <is>
          <t>United States</t>
        </is>
      </c>
      <c r="E2237" s="2" t="inlineStr">
        <is>
          <t>USA</t>
        </is>
      </c>
      <c r="F2237" s="2" t="inlineStr">
        <is>
          <t>Open Flare</t>
        </is>
      </c>
      <c r="G2237" s="2" t="n">
        <v>14</v>
      </c>
      <c r="H2237" s="2" t="n">
        <v>0.0013464887160808</v>
      </c>
      <c r="I2237" s="2" t="n">
        <v>0.001508067362010496</v>
      </c>
      <c r="J2237" s="40" t="inlineStr">
        <is>
          <t>coal mining - methane destruction</t>
        </is>
      </c>
    </row>
    <row r="2238" ht="15.75" customHeight="1" s="120">
      <c r="A2238" s="2" t="inlineStr">
        <is>
          <t>ENERGY</t>
        </is>
      </c>
      <c r="B2238" s="2" t="inlineStr">
        <is>
          <t>COL</t>
        </is>
      </c>
      <c r="C2238" s="2" t="n">
        <v>2045</v>
      </c>
      <c r="D2238" s="2" t="inlineStr">
        <is>
          <t>United States</t>
        </is>
      </c>
      <c r="E2238" s="2" t="inlineStr">
        <is>
          <t>USA</t>
        </is>
      </c>
      <c r="F2238" s="2" t="inlineStr">
        <is>
          <t>Degasification for power generation</t>
        </is>
      </c>
      <c r="G2238" s="2" t="n">
        <v>15</v>
      </c>
      <c r="H2238" s="2" t="n">
        <v>0.0242367964237928</v>
      </c>
      <c r="I2238" s="2" t="n">
        <v>0.02714521199464794</v>
      </c>
      <c r="J2238" s="40" t="inlineStr">
        <is>
          <t>coal mining - methane capture</t>
        </is>
      </c>
    </row>
    <row r="2239" ht="15.75" customHeight="1" s="120">
      <c r="A2239" s="2" t="inlineStr">
        <is>
          <t>ENERGY</t>
        </is>
      </c>
      <c r="B2239" s="2" t="inlineStr">
        <is>
          <t>COL</t>
        </is>
      </c>
      <c r="C2239" s="2" t="n">
        <v>2045</v>
      </c>
      <c r="D2239" s="2" t="inlineStr">
        <is>
          <t>United States</t>
        </is>
      </c>
      <c r="E2239" s="2" t="inlineStr">
        <is>
          <t>USA</t>
        </is>
      </c>
      <c r="F2239" s="2" t="inlineStr">
        <is>
          <t>Open Flare</t>
        </is>
      </c>
      <c r="G2239" s="2" t="n">
        <v>15</v>
      </c>
      <c r="H2239" s="2" t="n">
        <v>0.001278207753785</v>
      </c>
      <c r="I2239" s="2" t="n">
        <v>0.0014315926842392</v>
      </c>
      <c r="J2239" s="40" t="inlineStr">
        <is>
          <t>coal mining - methane destruction</t>
        </is>
      </c>
    </row>
    <row r="2240" ht="15.75" customHeight="1" s="120">
      <c r="A2240" s="2" t="inlineStr">
        <is>
          <t>ENERGY</t>
        </is>
      </c>
      <c r="B2240" s="2" t="inlineStr">
        <is>
          <t>COL</t>
        </is>
      </c>
      <c r="C2240" s="2" t="n">
        <v>2045</v>
      </c>
      <c r="D2240" s="2" t="inlineStr">
        <is>
          <t>United States</t>
        </is>
      </c>
      <c r="E2240" s="2" t="inlineStr">
        <is>
          <t>USA</t>
        </is>
      </c>
      <c r="F2240" s="2" t="inlineStr">
        <is>
          <t>On-site use in mine bioler</t>
        </is>
      </c>
      <c r="G2240" s="2" t="n">
        <v>16</v>
      </c>
      <c r="H2240" s="2" t="n">
        <v>0.0028617501957342</v>
      </c>
      <c r="I2240" s="2" t="n">
        <v>0.003205160219222304</v>
      </c>
      <c r="J2240" s="40" t="inlineStr">
        <is>
          <t>coal mining - methane capture</t>
        </is>
      </c>
    </row>
    <row r="2241" ht="15.75" customHeight="1" s="120">
      <c r="A2241" s="2" t="inlineStr">
        <is>
          <t>ENERGY</t>
        </is>
      </c>
      <c r="B2241" s="2" t="inlineStr">
        <is>
          <t>COL</t>
        </is>
      </c>
      <c r="C2241" s="2" t="n">
        <v>2045</v>
      </c>
      <c r="D2241" s="2" t="inlineStr">
        <is>
          <t>United States</t>
        </is>
      </c>
      <c r="E2241" s="2" t="inlineStr">
        <is>
          <t>USA</t>
        </is>
      </c>
      <c r="F2241" s="2" t="inlineStr">
        <is>
          <t>Degasification for power generation</t>
        </is>
      </c>
      <c r="G2241" s="2" t="n">
        <v>16</v>
      </c>
      <c r="H2241" s="2" t="n">
        <v>0.0230077393352985</v>
      </c>
      <c r="I2241" s="2" t="n">
        <v>0.02576866805553432</v>
      </c>
      <c r="J2241" s="40" t="inlineStr">
        <is>
          <t>coal mining - methane capture</t>
        </is>
      </c>
    </row>
    <row r="2242" ht="15.75" customHeight="1" s="120">
      <c r="A2242" s="2" t="inlineStr">
        <is>
          <t>ENERGY</t>
        </is>
      </c>
      <c r="B2242" s="2" t="inlineStr">
        <is>
          <t>COL</t>
        </is>
      </c>
      <c r="C2242" s="2" t="n">
        <v>2045</v>
      </c>
      <c r="D2242" s="2" t="inlineStr">
        <is>
          <t>United States</t>
        </is>
      </c>
      <c r="E2242" s="2" t="inlineStr">
        <is>
          <t>USA</t>
        </is>
      </c>
      <c r="F2242" s="2" t="inlineStr">
        <is>
          <t>Open Flare</t>
        </is>
      </c>
      <c r="G2242" s="2" t="n">
        <v>16</v>
      </c>
      <c r="H2242" s="2" t="n">
        <v>0.009231745032593599</v>
      </c>
      <c r="I2242" s="2" t="n">
        <v>0.01033955443650483</v>
      </c>
      <c r="J2242" s="40" t="inlineStr">
        <is>
          <t>coal mining - methane destruction</t>
        </is>
      </c>
    </row>
    <row r="2243" ht="15.75" customHeight="1" s="120">
      <c r="A2243" s="2" t="inlineStr">
        <is>
          <t>ENERGY</t>
        </is>
      </c>
      <c r="B2243" s="2" t="inlineStr">
        <is>
          <t>COL</t>
        </is>
      </c>
      <c r="C2243" s="2" t="n">
        <v>2045</v>
      </c>
      <c r="D2243" s="2" t="inlineStr">
        <is>
          <t>United States</t>
        </is>
      </c>
      <c r="E2243" s="2" t="inlineStr">
        <is>
          <t>USA</t>
        </is>
      </c>
      <c r="F2243" s="2" t="inlineStr">
        <is>
          <t>Degasification for power generation</t>
        </is>
      </c>
      <c r="G2243" s="2" t="n">
        <v>17</v>
      </c>
      <c r="H2243" s="2" t="n">
        <v>0.021414240822196</v>
      </c>
      <c r="I2243" s="2" t="n">
        <v>0.02398394972085952</v>
      </c>
      <c r="J2243" s="40" t="inlineStr">
        <is>
          <t>coal mining - methane capture</t>
        </is>
      </c>
    </row>
    <row r="2244" ht="15.75" customHeight="1" s="120">
      <c r="A2244" s="2" t="inlineStr">
        <is>
          <t>ENERGY</t>
        </is>
      </c>
      <c r="B2244" s="2" t="inlineStr">
        <is>
          <t>COL</t>
        </is>
      </c>
      <c r="C2244" s="2" t="n">
        <v>2045</v>
      </c>
      <c r="D2244" s="2" t="inlineStr">
        <is>
          <t>United States</t>
        </is>
      </c>
      <c r="E2244" s="2" t="inlineStr">
        <is>
          <t>USA</t>
        </is>
      </c>
      <c r="F2244" s="2" t="inlineStr">
        <is>
          <t>Open Flare</t>
        </is>
      </c>
      <c r="G2244" s="2" t="n">
        <v>17</v>
      </c>
      <c r="H2244" s="2" t="n">
        <v>0.0022165604168549</v>
      </c>
      <c r="I2244" s="2" t="n">
        <v>0.002482547666877488</v>
      </c>
      <c r="J2244" s="40" t="inlineStr">
        <is>
          <t>coal mining - methane destruction</t>
        </is>
      </c>
    </row>
    <row r="2245" ht="15.75" customHeight="1" s="120">
      <c r="A2245" s="2" t="inlineStr">
        <is>
          <t>ENERGY</t>
        </is>
      </c>
      <c r="B2245" s="2" t="inlineStr">
        <is>
          <t>COL</t>
        </is>
      </c>
      <c r="C2245" s="2" t="n">
        <v>2045</v>
      </c>
      <c r="D2245" s="2" t="inlineStr">
        <is>
          <t>United States</t>
        </is>
      </c>
      <c r="E2245" s="2" t="inlineStr">
        <is>
          <t>USA</t>
        </is>
      </c>
      <c r="F2245" s="2" t="inlineStr">
        <is>
          <t>Stand Alone VAM</t>
        </is>
      </c>
      <c r="G2245" s="2" t="n">
        <v>17</v>
      </c>
      <c r="H2245" s="2" t="n">
        <v>0.0171275064349174</v>
      </c>
      <c r="I2245" s="2" t="n">
        <v>0.01918280720710749</v>
      </c>
      <c r="J2245" s="40" t="inlineStr">
        <is>
          <t>coal mining - methane destruction</t>
        </is>
      </c>
    </row>
    <row r="2246" ht="15.75" customHeight="1" s="120">
      <c r="A2246" s="2" t="inlineStr">
        <is>
          <t>ENERGY</t>
        </is>
      </c>
      <c r="B2246" s="2" t="inlineStr">
        <is>
          <t>COL</t>
        </is>
      </c>
      <c r="C2246" s="2" t="n">
        <v>2045</v>
      </c>
      <c r="D2246" s="2" t="inlineStr">
        <is>
          <t>United States</t>
        </is>
      </c>
      <c r="E2246" s="2" t="inlineStr">
        <is>
          <t>USA</t>
        </is>
      </c>
      <c r="F2246" s="2" t="inlineStr">
        <is>
          <t>Open Flare</t>
        </is>
      </c>
      <c r="G2246" s="2" t="n">
        <v>18</v>
      </c>
      <c r="H2246" s="2" t="n">
        <v>0.0020484388805926</v>
      </c>
      <c r="I2246" s="2" t="n">
        <v>0.002294251546263712</v>
      </c>
      <c r="J2246" s="40" t="inlineStr">
        <is>
          <t>coal mining - methane destruction</t>
        </is>
      </c>
    </row>
    <row r="2247" ht="15.75" customHeight="1" s="120">
      <c r="A2247" s="2" t="inlineStr">
        <is>
          <t>ENERGY</t>
        </is>
      </c>
      <c r="B2247" s="2" t="inlineStr">
        <is>
          <t>COL</t>
        </is>
      </c>
      <c r="C2247" s="2" t="n">
        <v>2045</v>
      </c>
      <c r="D2247" s="2" t="inlineStr">
        <is>
          <t>United States</t>
        </is>
      </c>
      <c r="E2247" s="2" t="inlineStr">
        <is>
          <t>USA</t>
        </is>
      </c>
      <c r="F2247" s="2" t="inlineStr">
        <is>
          <t>Degasification for power generation</t>
        </is>
      </c>
      <c r="G2247" s="2" t="n">
        <v>18</v>
      </c>
      <c r="H2247" s="2" t="n">
        <v>0.0205185692757368</v>
      </c>
      <c r="I2247" s="2" t="n">
        <v>0.02298079758882522</v>
      </c>
      <c r="J2247" s="40" t="inlineStr">
        <is>
          <t>coal mining - methane capture</t>
        </is>
      </c>
    </row>
    <row r="2248" ht="15.75" customHeight="1" s="120">
      <c r="A2248" s="2" t="inlineStr">
        <is>
          <t>ENERGY</t>
        </is>
      </c>
      <c r="B2248" s="2" t="inlineStr">
        <is>
          <t>COL</t>
        </is>
      </c>
      <c r="C2248" s="2" t="n">
        <v>2045</v>
      </c>
      <c r="D2248" s="2" t="inlineStr">
        <is>
          <t>United States</t>
        </is>
      </c>
      <c r="E2248" s="2" t="inlineStr">
        <is>
          <t>USA</t>
        </is>
      </c>
      <c r="F2248" s="2" t="inlineStr">
        <is>
          <t>On-site use in mine bioler</t>
        </is>
      </c>
      <c r="G2248" s="2" t="n">
        <v>18</v>
      </c>
      <c r="H2248" s="2" t="n">
        <v>0.0009045032784343</v>
      </c>
      <c r="I2248" s="2" t="n">
        <v>0.001013043671846416</v>
      </c>
      <c r="J2248" s="40" t="inlineStr">
        <is>
          <t>coal mining - methane capture</t>
        </is>
      </c>
    </row>
    <row r="2249" ht="15.75" customHeight="1" s="120">
      <c r="A2249" s="2" t="inlineStr">
        <is>
          <t>ENERGY</t>
        </is>
      </c>
      <c r="B2249" s="2" t="inlineStr">
        <is>
          <t>COL</t>
        </is>
      </c>
      <c r="C2249" s="2" t="n">
        <v>2045</v>
      </c>
      <c r="D2249" s="2" t="inlineStr">
        <is>
          <t>United States</t>
        </is>
      </c>
      <c r="E2249" s="2" t="inlineStr">
        <is>
          <t>USA</t>
        </is>
      </c>
      <c r="F2249" s="2" t="inlineStr">
        <is>
          <t>Stand Alone VAM</t>
        </is>
      </c>
      <c r="G2249" s="2" t="n">
        <v>19</v>
      </c>
      <c r="H2249" s="2" t="n">
        <v>0.0562598071992397</v>
      </c>
      <c r="I2249" s="2" t="n">
        <v>0.06301098406314848</v>
      </c>
      <c r="J2249" s="40" t="inlineStr">
        <is>
          <t>coal mining - methane destruction</t>
        </is>
      </c>
    </row>
    <row r="2250" ht="15.75" customHeight="1" s="120">
      <c r="A2250" s="2" t="inlineStr">
        <is>
          <t>ENERGY</t>
        </is>
      </c>
      <c r="B2250" s="2" t="inlineStr">
        <is>
          <t>COL</t>
        </is>
      </c>
      <c r="C2250" s="2" t="n">
        <v>2045</v>
      </c>
      <c r="D2250" s="2" t="inlineStr">
        <is>
          <t>United States</t>
        </is>
      </c>
      <c r="E2250" s="2" t="inlineStr">
        <is>
          <t>USA</t>
        </is>
      </c>
      <c r="F2250" s="2" t="inlineStr">
        <is>
          <t>On-site use in mine bioler</t>
        </is>
      </c>
      <c r="G2250" s="2" t="n">
        <v>19</v>
      </c>
      <c r="H2250" s="2" t="n">
        <v>0.0008802924421616001</v>
      </c>
      <c r="I2250" s="2" t="n">
        <v>0.0009859275352209922</v>
      </c>
      <c r="J2250" s="40" t="inlineStr">
        <is>
          <t>coal mining - methane capture</t>
        </is>
      </c>
    </row>
    <row r="2251" ht="15.75" customHeight="1" s="120">
      <c r="A2251" s="2" t="inlineStr">
        <is>
          <t>ENERGY</t>
        </is>
      </c>
      <c r="B2251" s="2" t="inlineStr">
        <is>
          <t>COL</t>
        </is>
      </c>
      <c r="C2251" s="2" t="n">
        <v>2045</v>
      </c>
      <c r="D2251" s="2" t="inlineStr">
        <is>
          <t>United States</t>
        </is>
      </c>
      <c r="E2251" s="2" t="inlineStr">
        <is>
          <t>USA</t>
        </is>
      </c>
      <c r="F2251" s="2" t="inlineStr">
        <is>
          <t>Open Flare</t>
        </is>
      </c>
      <c r="G2251" s="2" t="n">
        <v>19</v>
      </c>
      <c r="H2251" s="2" t="n">
        <v>0.0028617501957342</v>
      </c>
      <c r="I2251" s="2" t="n">
        <v>0.003205160219222304</v>
      </c>
      <c r="J2251" s="40" t="inlineStr">
        <is>
          <t>coal mining - methane destruction</t>
        </is>
      </c>
    </row>
    <row r="2252" ht="15.75" customHeight="1" s="120">
      <c r="A2252" s="2" t="inlineStr">
        <is>
          <t>ENERGY</t>
        </is>
      </c>
      <c r="B2252" s="2" t="inlineStr">
        <is>
          <t>COL</t>
        </is>
      </c>
      <c r="C2252" s="2" t="n">
        <v>2045</v>
      </c>
      <c r="D2252" s="2" t="inlineStr">
        <is>
          <t>United States</t>
        </is>
      </c>
      <c r="E2252" s="2" t="inlineStr">
        <is>
          <t>USA</t>
        </is>
      </c>
      <c r="F2252" s="2" t="inlineStr">
        <is>
          <t>Degasification for power generation</t>
        </is>
      </c>
      <c r="G2252" s="2" t="n">
        <v>19</v>
      </c>
      <c r="H2252" s="2" t="n">
        <v>0.08063930459320549</v>
      </c>
      <c r="I2252" s="2" t="n">
        <v>0.09031602114439016</v>
      </c>
      <c r="J2252" s="40" t="inlineStr">
        <is>
          <t>coal mining - methane capture</t>
        </is>
      </c>
    </row>
    <row r="2253" ht="15.75" customHeight="1" s="120">
      <c r="A2253" s="2" t="inlineStr">
        <is>
          <t>ENERGY</t>
        </is>
      </c>
      <c r="B2253" s="2" t="inlineStr">
        <is>
          <t>COL</t>
        </is>
      </c>
      <c r="C2253" s="2" t="n">
        <v>2045</v>
      </c>
      <c r="D2253" s="2" t="inlineStr">
        <is>
          <t>United States</t>
        </is>
      </c>
      <c r="E2253" s="2" t="inlineStr">
        <is>
          <t>USA</t>
        </is>
      </c>
      <c r="F2253" s="2" t="inlineStr">
        <is>
          <t>Open Flare</t>
        </is>
      </c>
      <c r="G2253" s="2" t="n">
        <v>20</v>
      </c>
      <c r="H2253" s="2" t="n">
        <v>0.0009045032784343</v>
      </c>
      <c r="I2253" s="2" t="n">
        <v>0.001013043671846416</v>
      </c>
      <c r="J2253" s="40" t="inlineStr">
        <is>
          <t>coal mining - methane destruction</t>
        </is>
      </c>
    </row>
    <row r="2254" ht="15.75" customHeight="1" s="120">
      <c r="A2254" s="2" t="inlineStr">
        <is>
          <t>ENERGY</t>
        </is>
      </c>
      <c r="B2254" s="2" t="inlineStr">
        <is>
          <t>COL</t>
        </is>
      </c>
      <c r="C2254" s="2" t="n">
        <v>2045</v>
      </c>
      <c r="D2254" s="2" t="inlineStr">
        <is>
          <t>United States</t>
        </is>
      </c>
      <c r="E2254" s="2" t="inlineStr">
        <is>
          <t>USA</t>
        </is>
      </c>
      <c r="F2254" s="2" t="inlineStr">
        <is>
          <t>On-site use in mine bioler</t>
        </is>
      </c>
      <c r="G2254" s="2" t="n">
        <v>20</v>
      </c>
      <c r="H2254" s="2" t="n">
        <v>0.0025723092257977</v>
      </c>
      <c r="I2254" s="2" t="n">
        <v>0.002880986332893425</v>
      </c>
      <c r="J2254" s="40" t="inlineStr">
        <is>
          <t>coal mining - methane capture</t>
        </is>
      </c>
    </row>
    <row r="2255" ht="15.75" customHeight="1" s="120">
      <c r="A2255" s="2" t="inlineStr">
        <is>
          <t>ENERGY</t>
        </is>
      </c>
      <c r="B2255" s="2" t="inlineStr">
        <is>
          <t>COL</t>
        </is>
      </c>
      <c r="C2255" s="2" t="n">
        <v>2045</v>
      </c>
      <c r="D2255" s="2" t="inlineStr">
        <is>
          <t>United States</t>
        </is>
      </c>
      <c r="E2255" s="2" t="inlineStr">
        <is>
          <t>USA</t>
        </is>
      </c>
      <c r="F2255" s="2" t="inlineStr">
        <is>
          <t>Degasification for power generation</t>
        </is>
      </c>
      <c r="G2255" s="2" t="n">
        <v>21</v>
      </c>
      <c r="H2255" s="2" t="n">
        <v>0.0187552403658628</v>
      </c>
      <c r="I2255" s="2" t="n">
        <v>0.02100586920976634</v>
      </c>
      <c r="J2255" s="40" t="inlineStr">
        <is>
          <t>coal mining - methane capture</t>
        </is>
      </c>
    </row>
    <row r="2256" ht="15.75" customHeight="1" s="120">
      <c r="A2256" s="2" t="inlineStr">
        <is>
          <t>ENERGY</t>
        </is>
      </c>
      <c r="B2256" s="2" t="inlineStr">
        <is>
          <t>COL</t>
        </is>
      </c>
      <c r="C2256" s="2" t="n">
        <v>2045</v>
      </c>
      <c r="D2256" s="2" t="inlineStr">
        <is>
          <t>United States</t>
        </is>
      </c>
      <c r="E2256" s="2" t="inlineStr">
        <is>
          <t>USA</t>
        </is>
      </c>
      <c r="F2256" s="2" t="inlineStr">
        <is>
          <t>Open Flare</t>
        </is>
      </c>
      <c r="G2256" s="2" t="n">
        <v>21</v>
      </c>
      <c r="H2256" s="2" t="n">
        <v>0.0026012297021225</v>
      </c>
      <c r="I2256" s="2" t="n">
        <v>0.0029133772663772</v>
      </c>
      <c r="J2256" s="40" t="inlineStr">
        <is>
          <t>coal mining - methane destruction</t>
        </is>
      </c>
    </row>
    <row r="2257" ht="15.75" customHeight="1" s="120">
      <c r="A2257" s="2" t="inlineStr">
        <is>
          <t>ENERGY</t>
        </is>
      </c>
      <c r="B2257" s="2" t="inlineStr">
        <is>
          <t>COL</t>
        </is>
      </c>
      <c r="C2257" s="2" t="n">
        <v>2045</v>
      </c>
      <c r="D2257" s="2" t="inlineStr">
        <is>
          <t>United States</t>
        </is>
      </c>
      <c r="E2257" s="2" t="inlineStr">
        <is>
          <t>USA</t>
        </is>
      </c>
      <c r="F2257" s="2" t="inlineStr">
        <is>
          <t>On-site use in mine bioler</t>
        </is>
      </c>
      <c r="G2257" s="2" t="n">
        <v>21</v>
      </c>
      <c r="H2257" s="2" t="n">
        <v>0.0008385848486796</v>
      </c>
      <c r="I2257" s="2" t="n">
        <v>0.0009392150305211521</v>
      </c>
      <c r="J2257" s="40" t="inlineStr">
        <is>
          <t>coal mining - methane capture</t>
        </is>
      </c>
    </row>
    <row r="2258" ht="15.75" customHeight="1" s="120">
      <c r="A2258" s="2" t="inlineStr">
        <is>
          <t>ENERGY</t>
        </is>
      </c>
      <c r="B2258" s="2" t="inlineStr">
        <is>
          <t>COL</t>
        </is>
      </c>
      <c r="C2258" s="2" t="n">
        <v>2045</v>
      </c>
      <c r="D2258" s="2" t="inlineStr">
        <is>
          <t>United States</t>
        </is>
      </c>
      <c r="E2258" s="2" t="inlineStr">
        <is>
          <t>USA</t>
        </is>
      </c>
      <c r="F2258" s="2" t="inlineStr">
        <is>
          <t>Open Flare</t>
        </is>
      </c>
      <c r="G2258" s="2" t="n">
        <v>22</v>
      </c>
      <c r="H2258" s="2" t="n">
        <v>0.0016899568145163</v>
      </c>
      <c r="I2258" s="2" t="n">
        <v>0.001892751632258256</v>
      </c>
      <c r="J2258" s="40" t="inlineStr">
        <is>
          <t>coal mining - methane destruction</t>
        </is>
      </c>
    </row>
    <row r="2259" ht="15.75" customHeight="1" s="120">
      <c r="A2259" s="2" t="inlineStr">
        <is>
          <t>ENERGY</t>
        </is>
      </c>
      <c r="B2259" s="2" t="inlineStr">
        <is>
          <t>COL</t>
        </is>
      </c>
      <c r="C2259" s="2" t="n">
        <v>2045</v>
      </c>
      <c r="D2259" s="2" t="inlineStr">
        <is>
          <t>United States</t>
        </is>
      </c>
      <c r="E2259" s="2" t="inlineStr">
        <is>
          <t>USA</t>
        </is>
      </c>
      <c r="F2259" s="2" t="inlineStr">
        <is>
          <t>Degasification for power generation</t>
        </is>
      </c>
      <c r="G2259" s="2" t="n">
        <v>22</v>
      </c>
      <c r="H2259" s="2" t="n">
        <v>0.0181166604161263</v>
      </c>
      <c r="I2259" s="2" t="n">
        <v>0.02029065966606146</v>
      </c>
      <c r="J2259" s="40" t="inlineStr">
        <is>
          <t>coal mining - methane capture</t>
        </is>
      </c>
    </row>
    <row r="2260" ht="15.75" customHeight="1" s="120">
      <c r="A2260" s="2" t="inlineStr">
        <is>
          <t>ENERGY</t>
        </is>
      </c>
      <c r="B2260" s="2" t="inlineStr">
        <is>
          <t>COL</t>
        </is>
      </c>
      <c r="C2260" s="2" t="n">
        <v>2045</v>
      </c>
      <c r="D2260" s="2" t="inlineStr">
        <is>
          <t>United States</t>
        </is>
      </c>
      <c r="E2260" s="2" t="inlineStr">
        <is>
          <t>USA</t>
        </is>
      </c>
      <c r="F2260" s="2" t="inlineStr">
        <is>
          <t>Degasification for power generation</t>
        </is>
      </c>
      <c r="G2260" s="2" t="n">
        <v>23</v>
      </c>
      <c r="H2260" s="2" t="n">
        <v>0.0515115037560463</v>
      </c>
      <c r="I2260" s="2" t="n">
        <v>0.05769288420677186</v>
      </c>
      <c r="J2260" s="40" t="inlineStr">
        <is>
          <t>coal mining - methane capture</t>
        </is>
      </c>
    </row>
    <row r="2261" ht="15.75" customHeight="1" s="120">
      <c r="A2261" s="2" t="inlineStr">
        <is>
          <t>ENERGY</t>
        </is>
      </c>
      <c r="B2261" s="2" t="inlineStr">
        <is>
          <t>COL</t>
        </is>
      </c>
      <c r="C2261" s="2" t="n">
        <v>2045</v>
      </c>
      <c r="D2261" s="2" t="inlineStr">
        <is>
          <t>United States</t>
        </is>
      </c>
      <c r="E2261" s="2" t="inlineStr">
        <is>
          <t>USA</t>
        </is>
      </c>
      <c r="F2261" s="2" t="inlineStr">
        <is>
          <t>Open Flare</t>
        </is>
      </c>
      <c r="G2261" s="2" t="n">
        <v>23</v>
      </c>
      <c r="H2261" s="2" t="n">
        <v>0.000787598604802</v>
      </c>
      <c r="I2261" s="2" t="n">
        <v>0.00088211043737824</v>
      </c>
      <c r="J2261" s="40" t="inlineStr">
        <is>
          <t>coal mining - methane destruction</t>
        </is>
      </c>
    </row>
    <row r="2262" ht="15.75" customHeight="1" s="120">
      <c r="A2262" s="2" t="inlineStr">
        <is>
          <t>ENERGY</t>
        </is>
      </c>
      <c r="B2262" s="2" t="inlineStr">
        <is>
          <t>COL</t>
        </is>
      </c>
      <c r="C2262" s="2" t="n">
        <v>2045</v>
      </c>
      <c r="D2262" s="2" t="inlineStr">
        <is>
          <t>United States</t>
        </is>
      </c>
      <c r="E2262" s="2" t="inlineStr">
        <is>
          <t>USA</t>
        </is>
      </c>
      <c r="F2262" s="2" t="inlineStr">
        <is>
          <t>Open Flare</t>
        </is>
      </c>
      <c r="G2262" s="2" t="n">
        <v>24</v>
      </c>
      <c r="H2262" s="2" t="n">
        <v>0.0022737159160897</v>
      </c>
      <c r="I2262" s="2" t="n">
        <v>0.002546561826020464</v>
      </c>
      <c r="J2262" s="40" t="inlineStr">
        <is>
          <t>coal mining - methane destruction</t>
        </is>
      </c>
    </row>
    <row r="2263" ht="15.75" customHeight="1" s="120">
      <c r="A2263" s="2" t="inlineStr">
        <is>
          <t>ENERGY</t>
        </is>
      </c>
      <c r="B2263" s="2" t="inlineStr">
        <is>
          <t>COL</t>
        </is>
      </c>
      <c r="C2263" s="2" t="n">
        <v>2045</v>
      </c>
      <c r="D2263" s="2" t="inlineStr">
        <is>
          <t>United States</t>
        </is>
      </c>
      <c r="E2263" s="2" t="inlineStr">
        <is>
          <t>USA</t>
        </is>
      </c>
      <c r="F2263" s="2" t="inlineStr">
        <is>
          <t>On-site use in mine bioler</t>
        </is>
      </c>
      <c r="G2263" s="2" t="n">
        <v>24</v>
      </c>
      <c r="H2263" s="2" t="n">
        <v>0.000787598604802</v>
      </c>
      <c r="I2263" s="2" t="n">
        <v>0.00088211043737824</v>
      </c>
      <c r="J2263" s="40" t="inlineStr">
        <is>
          <t>coal mining - methane capture</t>
        </is>
      </c>
    </row>
    <row r="2264" ht="15.75" customHeight="1" s="120">
      <c r="A2264" s="2" t="inlineStr">
        <is>
          <t>ENERGY</t>
        </is>
      </c>
      <c r="B2264" s="2" t="inlineStr">
        <is>
          <t>COL</t>
        </is>
      </c>
      <c r="C2264" s="2" t="n">
        <v>2045</v>
      </c>
      <c r="D2264" s="2" t="inlineStr">
        <is>
          <t>United States</t>
        </is>
      </c>
      <c r="E2264" s="2" t="inlineStr">
        <is>
          <t>USA</t>
        </is>
      </c>
      <c r="F2264" s="2" t="inlineStr">
        <is>
          <t>Open Flare</t>
        </is>
      </c>
      <c r="G2264" s="2" t="n">
        <v>25</v>
      </c>
      <c r="H2264" s="2" t="n">
        <v>0.0007454853621311</v>
      </c>
      <c r="I2264" s="2" t="n">
        <v>0.0008349436055868321</v>
      </c>
      <c r="J2264" s="40" t="inlineStr">
        <is>
          <t>coal mining - methane destruction</t>
        </is>
      </c>
    </row>
    <row r="2265" ht="15.75" customHeight="1" s="120">
      <c r="A2265" s="2" t="inlineStr">
        <is>
          <t>ENERGY</t>
        </is>
      </c>
      <c r="B2265" s="2" t="inlineStr">
        <is>
          <t>COL</t>
        </is>
      </c>
      <c r="C2265" s="2" t="n">
        <v>2045</v>
      </c>
      <c r="D2265" s="2" t="inlineStr">
        <is>
          <t>United States</t>
        </is>
      </c>
      <c r="E2265" s="2" t="inlineStr">
        <is>
          <t>USA</t>
        </is>
      </c>
      <c r="F2265" s="2" t="inlineStr">
        <is>
          <t>Degasification for power generation</t>
        </is>
      </c>
      <c r="G2265" s="2" t="n">
        <v>25</v>
      </c>
      <c r="H2265" s="2" t="n">
        <v>0.016281059011817</v>
      </c>
      <c r="I2265" s="2" t="n">
        <v>0.01823478609323504</v>
      </c>
      <c r="J2265" s="40" t="inlineStr">
        <is>
          <t>coal mining - methane capture</t>
        </is>
      </c>
    </row>
    <row r="2266" ht="15.75" customHeight="1" s="120">
      <c r="A2266" s="2" t="inlineStr">
        <is>
          <t>ENERGY</t>
        </is>
      </c>
      <c r="B2266" s="2" t="inlineStr">
        <is>
          <t>COL</t>
        </is>
      </c>
      <c r="C2266" s="2" t="n">
        <v>2045</v>
      </c>
      <c r="D2266" s="2" t="inlineStr">
        <is>
          <t>United States</t>
        </is>
      </c>
      <c r="E2266" s="2" t="inlineStr">
        <is>
          <t>USA</t>
        </is>
      </c>
      <c r="F2266" s="2" t="inlineStr">
        <is>
          <t>Open Flare</t>
        </is>
      </c>
      <c r="G2266" s="2" t="n">
        <v>26</v>
      </c>
      <c r="H2266" s="2" t="n">
        <v>0.0014068830059841</v>
      </c>
      <c r="I2266" s="2" t="n">
        <v>0.001575708966702192</v>
      </c>
      <c r="J2266" s="40" t="inlineStr">
        <is>
          <t>coal mining - methane destruction</t>
        </is>
      </c>
    </row>
    <row r="2267" ht="15.75" customHeight="1" s="120">
      <c r="A2267" s="2" t="inlineStr">
        <is>
          <t>ENERGY</t>
        </is>
      </c>
      <c r="B2267" s="2" t="inlineStr">
        <is>
          <t>COL</t>
        </is>
      </c>
      <c r="C2267" s="2" t="n">
        <v>2045</v>
      </c>
      <c r="D2267" s="2" t="inlineStr">
        <is>
          <t>United States</t>
        </is>
      </c>
      <c r="E2267" s="2" t="inlineStr">
        <is>
          <t>USA</t>
        </is>
      </c>
      <c r="F2267" s="2" t="inlineStr">
        <is>
          <t>On-site use in mine bioler</t>
        </is>
      </c>
      <c r="G2267" s="2" t="n">
        <v>26</v>
      </c>
      <c r="H2267" s="2" t="n">
        <v>0.0015204215305857</v>
      </c>
      <c r="I2267" s="2" t="n">
        <v>0.001702872114255984</v>
      </c>
      <c r="J2267" s="40" t="inlineStr">
        <is>
          <t>coal mining - methane capture</t>
        </is>
      </c>
    </row>
    <row r="2268" ht="15.75" customHeight="1" s="120">
      <c r="A2268" s="2" t="inlineStr">
        <is>
          <t>ENERGY</t>
        </is>
      </c>
      <c r="B2268" s="2" t="inlineStr">
        <is>
          <t>COL</t>
        </is>
      </c>
      <c r="C2268" s="2" t="n">
        <v>2045</v>
      </c>
      <c r="D2268" s="2" t="inlineStr">
        <is>
          <t>United States</t>
        </is>
      </c>
      <c r="E2268" s="2" t="inlineStr">
        <is>
          <t>USA</t>
        </is>
      </c>
      <c r="F2268" s="2" t="inlineStr">
        <is>
          <t>Degasification for power generation</t>
        </is>
      </c>
      <c r="G2268" s="2" t="n">
        <v>26</v>
      </c>
      <c r="H2268" s="2" t="n">
        <v>0.0313605200499296</v>
      </c>
      <c r="I2268" s="2" t="n">
        <v>0.03512378245592115</v>
      </c>
      <c r="J2268" s="40" t="inlineStr">
        <is>
          <t>coal mining - methane capture</t>
        </is>
      </c>
    </row>
    <row r="2269" ht="15.75" customHeight="1" s="120">
      <c r="A2269" s="2" t="inlineStr">
        <is>
          <t>ENERGY</t>
        </is>
      </c>
      <c r="B2269" s="2" t="inlineStr">
        <is>
          <t>COL</t>
        </is>
      </c>
      <c r="C2269" s="2" t="n">
        <v>2045</v>
      </c>
      <c r="D2269" s="2" t="inlineStr">
        <is>
          <t>United States</t>
        </is>
      </c>
      <c r="E2269" s="2" t="inlineStr">
        <is>
          <t>USA</t>
        </is>
      </c>
      <c r="F2269" s="2" t="inlineStr">
        <is>
          <t>Open Flare</t>
        </is>
      </c>
      <c r="G2269" s="2" t="n">
        <v>27</v>
      </c>
      <c r="H2269" s="2" t="n">
        <v>0.0006733742775396</v>
      </c>
      <c r="I2269" s="2" t="n">
        <v>0.0007541791908443522</v>
      </c>
      <c r="J2269" s="40" t="inlineStr">
        <is>
          <t>coal mining - methane destruction</t>
        </is>
      </c>
    </row>
    <row r="2270" ht="15.75" customHeight="1" s="120">
      <c r="A2270" s="2" t="inlineStr">
        <is>
          <t>ENERGY</t>
        </is>
      </c>
      <c r="B2270" s="2" t="inlineStr">
        <is>
          <t>COL</t>
        </is>
      </c>
      <c r="C2270" s="2" t="n">
        <v>2045</v>
      </c>
      <c r="D2270" s="2" t="inlineStr">
        <is>
          <t>United States</t>
        </is>
      </c>
      <c r="E2270" s="2" t="inlineStr">
        <is>
          <t>USA</t>
        </is>
      </c>
      <c r="F2270" s="2" t="inlineStr">
        <is>
          <t>On-site use in mine bioler</t>
        </is>
      </c>
      <c r="G2270" s="2" t="n">
        <v>27</v>
      </c>
      <c r="H2270" s="2" t="n">
        <v>0.0014987797476351</v>
      </c>
      <c r="I2270" s="2" t="n">
        <v>0.001678633317351312</v>
      </c>
      <c r="J2270" s="40" t="inlineStr">
        <is>
          <t>coal mining - methane capture</t>
        </is>
      </c>
    </row>
    <row r="2271" ht="15.75" customHeight="1" s="120">
      <c r="A2271" s="2" t="inlineStr">
        <is>
          <t>ENERGY</t>
        </is>
      </c>
      <c r="B2271" s="2" t="inlineStr">
        <is>
          <t>COL</t>
        </is>
      </c>
      <c r="C2271" s="2" t="n">
        <v>2045</v>
      </c>
      <c r="D2271" s="2" t="inlineStr">
        <is>
          <t>United States</t>
        </is>
      </c>
      <c r="E2271" s="2" t="inlineStr">
        <is>
          <t>USA</t>
        </is>
      </c>
      <c r="F2271" s="2" t="inlineStr">
        <is>
          <t>Degasification for power generation</t>
        </is>
      </c>
      <c r="G2271" s="2" t="n">
        <v>27</v>
      </c>
      <c r="H2271" s="2" t="n">
        <v>0.0458808392286301</v>
      </c>
      <c r="I2271" s="2" t="n">
        <v>0.05138653993606572</v>
      </c>
      <c r="J2271" s="40" t="inlineStr">
        <is>
          <t>coal mining - methane capture</t>
        </is>
      </c>
    </row>
    <row r="2272" ht="15.75" customHeight="1" s="120">
      <c r="A2272" s="2" t="inlineStr">
        <is>
          <t>ENERGY</t>
        </is>
      </c>
      <c r="B2272" s="2" t="inlineStr">
        <is>
          <t>COL</t>
        </is>
      </c>
      <c r="C2272" s="2" t="n">
        <v>2045</v>
      </c>
      <c r="D2272" s="2" t="inlineStr">
        <is>
          <t>United States</t>
        </is>
      </c>
      <c r="E2272" s="2" t="inlineStr">
        <is>
          <t>USA</t>
        </is>
      </c>
      <c r="F2272" s="2" t="inlineStr">
        <is>
          <t>Open Flare</t>
        </is>
      </c>
      <c r="G2272" s="2" t="n">
        <v>28</v>
      </c>
      <c r="H2272" s="2" t="n">
        <v>0.0006588575197384</v>
      </c>
      <c r="I2272" s="2" t="n">
        <v>0.0007379204221070081</v>
      </c>
      <c r="J2272" s="40" t="inlineStr">
        <is>
          <t>coal mining - methane destruction</t>
        </is>
      </c>
    </row>
    <row r="2273" ht="15.75" customHeight="1" s="120">
      <c r="A2273" s="2" t="inlineStr">
        <is>
          <t>ENERGY</t>
        </is>
      </c>
      <c r="B2273" s="2" t="inlineStr">
        <is>
          <t>COL</t>
        </is>
      </c>
      <c r="C2273" s="2" t="n">
        <v>2045</v>
      </c>
      <c r="D2273" s="2" t="inlineStr">
        <is>
          <t>United States</t>
        </is>
      </c>
      <c r="E2273" s="2" t="inlineStr">
        <is>
          <t>USA</t>
        </is>
      </c>
      <c r="F2273" s="2" t="inlineStr">
        <is>
          <t>Open Flare</t>
        </is>
      </c>
      <c r="G2273" s="2" t="n">
        <v>29</v>
      </c>
      <c r="H2273" s="2" t="n">
        <v>0.0006381344283</v>
      </c>
      <c r="I2273" s="2" t="n">
        <v>0.0007147105596960001</v>
      </c>
      <c r="J2273" s="40" t="inlineStr">
        <is>
          <t>coal mining - methane destruction</t>
        </is>
      </c>
    </row>
    <row r="2274" ht="15.75" customHeight="1" s="120">
      <c r="A2274" s="2" t="inlineStr">
        <is>
          <t>ENERGY</t>
        </is>
      </c>
      <c r="B2274" s="2" t="inlineStr">
        <is>
          <t>COL</t>
        </is>
      </c>
      <c r="C2274" s="2" t="n">
        <v>2045</v>
      </c>
      <c r="D2274" s="2" t="inlineStr">
        <is>
          <t>United States</t>
        </is>
      </c>
      <c r="E2274" s="2" t="inlineStr">
        <is>
          <t>USA</t>
        </is>
      </c>
      <c r="F2274" s="2" t="inlineStr">
        <is>
          <t>Open Flare</t>
        </is>
      </c>
      <c r="G2274" s="2" t="n">
        <v>30</v>
      </c>
      <c r="H2274" s="2" t="n">
        <v>0.0018204898224212</v>
      </c>
      <c r="I2274" s="2" t="n">
        <v>0.002038948601111744</v>
      </c>
      <c r="J2274" s="40" t="inlineStr">
        <is>
          <t>coal mining - methane destruction</t>
        </is>
      </c>
    </row>
    <row r="2275" ht="15.75" customHeight="1" s="120">
      <c r="A2275" s="2" t="inlineStr">
        <is>
          <t>ENERGY</t>
        </is>
      </c>
      <c r="B2275" s="2" t="inlineStr">
        <is>
          <t>COL</t>
        </is>
      </c>
      <c r="C2275" s="2" t="n">
        <v>2045</v>
      </c>
      <c r="D2275" s="2" t="inlineStr">
        <is>
          <t>United States</t>
        </is>
      </c>
      <c r="E2275" s="2" t="inlineStr">
        <is>
          <t>USA</t>
        </is>
      </c>
      <c r="F2275" s="2" t="inlineStr">
        <is>
          <t>Degasification for power generation</t>
        </is>
      </c>
      <c r="G2275" s="2" t="n">
        <v>30</v>
      </c>
      <c r="H2275" s="2" t="n">
        <v>0.0141767747700214</v>
      </c>
      <c r="I2275" s="2" t="n">
        <v>0.01587798774242397</v>
      </c>
      <c r="J2275" s="40" t="inlineStr">
        <is>
          <t>coal mining - methane capture</t>
        </is>
      </c>
    </row>
    <row r="2276" ht="15.75" customHeight="1" s="120">
      <c r="A2276" s="2" t="inlineStr">
        <is>
          <t>ENERGY</t>
        </is>
      </c>
      <c r="B2276" s="2" t="inlineStr">
        <is>
          <t>COL</t>
        </is>
      </c>
      <c r="C2276" s="2" t="n">
        <v>2045</v>
      </c>
      <c r="D2276" s="2" t="inlineStr">
        <is>
          <t>United States</t>
        </is>
      </c>
      <c r="E2276" s="2" t="inlineStr">
        <is>
          <t>USA</t>
        </is>
      </c>
      <c r="F2276" s="2" t="inlineStr">
        <is>
          <t>On-site use in mine bioler</t>
        </is>
      </c>
      <c r="G2276" s="2" t="n">
        <v>30</v>
      </c>
      <c r="H2276" s="2" t="n">
        <v>0.0007141541573219</v>
      </c>
      <c r="I2276" s="2" t="n">
        <v>0.0007998526562005281</v>
      </c>
      <c r="J2276" s="40" t="inlineStr">
        <is>
          <t>coal mining - methane capture</t>
        </is>
      </c>
    </row>
    <row r="2277" ht="15.75" customHeight="1" s="120">
      <c r="A2277" s="2" t="inlineStr">
        <is>
          <t>ENERGY</t>
        </is>
      </c>
      <c r="B2277" s="2" t="inlineStr">
        <is>
          <t>COL</t>
        </is>
      </c>
      <c r="C2277" s="2" t="n">
        <v>2045</v>
      </c>
      <c r="D2277" s="2" t="inlineStr">
        <is>
          <t>United States</t>
        </is>
      </c>
      <c r="E2277" s="2" t="inlineStr">
        <is>
          <t>USA</t>
        </is>
      </c>
      <c r="F2277" s="2" t="inlineStr">
        <is>
          <t>Open Flare</t>
        </is>
      </c>
      <c r="G2277" s="2" t="n">
        <v>31</v>
      </c>
      <c r="H2277" s="2" t="n">
        <v>0.0005885979044251</v>
      </c>
      <c r="I2277" s="2" t="n">
        <v>0.000659229652956112</v>
      </c>
      <c r="J2277" s="40" t="inlineStr">
        <is>
          <t>coal mining - methane destruction</t>
        </is>
      </c>
    </row>
    <row r="2278" ht="15.75" customHeight="1" s="120">
      <c r="A2278" s="2" t="inlineStr">
        <is>
          <t>ENERGY</t>
        </is>
      </c>
      <c r="B2278" s="2" t="inlineStr">
        <is>
          <t>COL</t>
        </is>
      </c>
      <c r="C2278" s="2" t="n">
        <v>2045</v>
      </c>
      <c r="D2278" s="2" t="inlineStr">
        <is>
          <t>United States</t>
        </is>
      </c>
      <c r="E2278" s="2" t="inlineStr">
        <is>
          <t>USA</t>
        </is>
      </c>
      <c r="F2278" s="2" t="inlineStr">
        <is>
          <t>Degasification for power generation</t>
        </is>
      </c>
      <c r="G2278" s="2" t="n">
        <v>31</v>
      </c>
      <c r="H2278" s="2" t="n">
        <v>0.0409268848598003</v>
      </c>
      <c r="I2278" s="2" t="n">
        <v>0.04583811104297634</v>
      </c>
      <c r="J2278" s="40" t="inlineStr">
        <is>
          <t>coal mining - methane capture</t>
        </is>
      </c>
    </row>
    <row r="2279" ht="15.75" customHeight="1" s="120">
      <c r="A2279" s="2" t="inlineStr">
        <is>
          <t>ENERGY</t>
        </is>
      </c>
      <c r="B2279" s="2" t="inlineStr">
        <is>
          <t>COL</t>
        </is>
      </c>
      <c r="C2279" s="2" t="n">
        <v>2045</v>
      </c>
      <c r="D2279" s="2" t="inlineStr">
        <is>
          <t>United States</t>
        </is>
      </c>
      <c r="E2279" s="2" t="inlineStr">
        <is>
          <t>USA</t>
        </is>
      </c>
      <c r="F2279" s="2" t="inlineStr">
        <is>
          <t>Degasification for power generation</t>
        </is>
      </c>
      <c r="G2279" s="2" t="n">
        <v>32</v>
      </c>
      <c r="H2279" s="2" t="n">
        <v>0.0134187368676066</v>
      </c>
      <c r="I2279" s="2" t="n">
        <v>0.01502898529171939</v>
      </c>
      <c r="J2279" s="40" t="inlineStr">
        <is>
          <t>coal mining - methane capture</t>
        </is>
      </c>
    </row>
    <row r="2280" ht="15.75" customHeight="1" s="120">
      <c r="A2280" s="2" t="inlineStr">
        <is>
          <t>ENERGY</t>
        </is>
      </c>
      <c r="B2280" s="2" t="inlineStr">
        <is>
          <t>COL</t>
        </is>
      </c>
      <c r="C2280" s="2" t="n">
        <v>2045</v>
      </c>
      <c r="D2280" s="2" t="inlineStr">
        <is>
          <t>United States</t>
        </is>
      </c>
      <c r="E2280" s="2" t="inlineStr">
        <is>
          <t>USA</t>
        </is>
      </c>
      <c r="F2280" s="2" t="inlineStr">
        <is>
          <t>On-site use in mine bioler</t>
        </is>
      </c>
      <c r="G2280" s="2" t="n">
        <v>32</v>
      </c>
      <c r="H2280" s="2" t="n">
        <v>0.0006927288486622</v>
      </c>
      <c r="I2280" s="2" t="n">
        <v>0.000775856310501664</v>
      </c>
      <c r="J2280" s="40" t="inlineStr">
        <is>
          <t>coal mining - methane capture</t>
        </is>
      </c>
    </row>
    <row r="2281" ht="15.75" customHeight="1" s="120">
      <c r="A2281" s="2" t="inlineStr">
        <is>
          <t>ENERGY</t>
        </is>
      </c>
      <c r="B2281" s="2" t="inlineStr">
        <is>
          <t>COL</t>
        </is>
      </c>
      <c r="C2281" s="2" t="n">
        <v>2045</v>
      </c>
      <c r="D2281" s="2" t="inlineStr">
        <is>
          <t>United States</t>
        </is>
      </c>
      <c r="E2281" s="2" t="inlineStr">
        <is>
          <t>USA</t>
        </is>
      </c>
      <c r="F2281" s="2" t="inlineStr">
        <is>
          <t>Open Flare</t>
        </is>
      </c>
      <c r="G2281" s="2" t="n">
        <v>32</v>
      </c>
      <c r="H2281" s="2" t="n">
        <v>0.000575433135964</v>
      </c>
      <c r="I2281" s="2" t="n">
        <v>0.0006444851122796801</v>
      </c>
      <c r="J2281" s="40" t="inlineStr">
        <is>
          <t>coal mining - methane destruction</t>
        </is>
      </c>
    </row>
    <row r="2282" ht="15.75" customHeight="1" s="120">
      <c r="A2282" s="2" t="inlineStr">
        <is>
          <t>ENERGY</t>
        </is>
      </c>
      <c r="B2282" s="2" t="inlineStr">
        <is>
          <t>COL</t>
        </is>
      </c>
      <c r="C2282" s="2" t="n">
        <v>2045</v>
      </c>
      <c r="D2282" s="2" t="inlineStr">
        <is>
          <t>United States</t>
        </is>
      </c>
      <c r="E2282" s="2" t="inlineStr">
        <is>
          <t>USA</t>
        </is>
      </c>
      <c r="F2282" s="2" t="inlineStr">
        <is>
          <t>Degasification for power generation</t>
        </is>
      </c>
      <c r="G2282" s="2" t="n">
        <v>33</v>
      </c>
      <c r="H2282" s="2" t="n">
        <v>0.0128547744825482</v>
      </c>
      <c r="I2282" s="2" t="n">
        <v>0.01439734742045399</v>
      </c>
      <c r="J2282" s="40" t="inlineStr">
        <is>
          <t>coal mining - methane capture</t>
        </is>
      </c>
    </row>
    <row r="2283" ht="15.75" customHeight="1" s="120">
      <c r="A2283" s="2" t="inlineStr">
        <is>
          <t>ENERGY</t>
        </is>
      </c>
      <c r="B2283" s="2" t="inlineStr">
        <is>
          <t>COL</t>
        </is>
      </c>
      <c r="C2283" s="2" t="n">
        <v>2045</v>
      </c>
      <c r="D2283" s="2" t="inlineStr">
        <is>
          <t>United States</t>
        </is>
      </c>
      <c r="E2283" s="2" t="inlineStr">
        <is>
          <t>USA</t>
        </is>
      </c>
      <c r="F2283" s="2" t="inlineStr">
        <is>
          <t>On-site use in mine bioler</t>
        </is>
      </c>
      <c r="G2283" s="2" t="n">
        <v>34</v>
      </c>
      <c r="H2283" s="2" t="n">
        <v>0.0006733742775396</v>
      </c>
      <c r="I2283" s="2" t="n">
        <v>0.0007541791908443522</v>
      </c>
      <c r="J2283" s="40" t="inlineStr">
        <is>
          <t>coal mining - methane capture</t>
        </is>
      </c>
    </row>
    <row r="2284" ht="15.75" customHeight="1" s="120">
      <c r="A2284" s="2" t="inlineStr">
        <is>
          <t>ENERGY</t>
        </is>
      </c>
      <c r="B2284" s="2" t="inlineStr">
        <is>
          <t>COL</t>
        </is>
      </c>
      <c r="C2284" s="2" t="n">
        <v>2045</v>
      </c>
      <c r="D2284" s="2" t="inlineStr">
        <is>
          <t>United States</t>
        </is>
      </c>
      <c r="E2284" s="2" t="inlineStr">
        <is>
          <t>USA</t>
        </is>
      </c>
      <c r="F2284" s="2" t="inlineStr">
        <is>
          <t>On-site use in mine bioler</t>
        </is>
      </c>
      <c r="G2284" s="2" t="n">
        <v>35</v>
      </c>
      <c r="H2284" s="2" t="n">
        <v>0.0006588575197384</v>
      </c>
      <c r="I2284" s="2" t="n">
        <v>0.0007379204221070081</v>
      </c>
      <c r="J2284" s="40" t="inlineStr">
        <is>
          <t>coal mining - methane capture</t>
        </is>
      </c>
    </row>
    <row r="2285" ht="15.75" customHeight="1" s="120">
      <c r="A2285" s="2" t="inlineStr">
        <is>
          <t>ENERGY</t>
        </is>
      </c>
      <c r="B2285" s="2" t="inlineStr">
        <is>
          <t>COL</t>
        </is>
      </c>
      <c r="C2285" s="2" t="n">
        <v>2045</v>
      </c>
      <c r="D2285" s="2" t="inlineStr">
        <is>
          <t>United States</t>
        </is>
      </c>
      <c r="E2285" s="2" t="inlineStr">
        <is>
          <t>USA</t>
        </is>
      </c>
      <c r="F2285" s="2" t="inlineStr">
        <is>
          <t>Degasification for power generation</t>
        </is>
      </c>
      <c r="G2285" s="2" t="n">
        <v>35</v>
      </c>
      <c r="H2285" s="2" t="n">
        <v>0.0124691193923354</v>
      </c>
      <c r="I2285" s="2" t="n">
        <v>0.01396541371941565</v>
      </c>
      <c r="J2285" s="40" t="inlineStr">
        <is>
          <t>coal mining - methane capture</t>
        </is>
      </c>
    </row>
    <row r="2286" ht="15.75" customHeight="1" s="120">
      <c r="A2286" s="2" t="inlineStr">
        <is>
          <t>ENERGY</t>
        </is>
      </c>
      <c r="B2286" s="2" t="inlineStr">
        <is>
          <t>COL</t>
        </is>
      </c>
      <c r="C2286" s="2" t="n">
        <v>2045</v>
      </c>
      <c r="D2286" s="2" t="inlineStr">
        <is>
          <t>United States</t>
        </is>
      </c>
      <c r="E2286" s="2" t="inlineStr">
        <is>
          <t>USA</t>
        </is>
      </c>
      <c r="F2286" s="2" t="inlineStr">
        <is>
          <t>Degasification for power generation</t>
        </is>
      </c>
      <c r="G2286" s="2" t="n">
        <v>36</v>
      </c>
      <c r="H2286" s="2" t="n">
        <v>0.0121207367628813</v>
      </c>
      <c r="I2286" s="2" t="n">
        <v>0.01357522517442706</v>
      </c>
      <c r="J2286" s="40" t="inlineStr">
        <is>
          <t>coal mining - methane capture</t>
        </is>
      </c>
    </row>
    <row r="2287" ht="15.75" customHeight="1" s="120">
      <c r="A2287" s="2" t="inlineStr">
        <is>
          <t>ENERGY</t>
        </is>
      </c>
      <c r="B2287" s="2" t="inlineStr">
        <is>
          <t>COL</t>
        </is>
      </c>
      <c r="C2287" s="2" t="n">
        <v>2045</v>
      </c>
      <c r="D2287" s="2" t="inlineStr">
        <is>
          <t>United States</t>
        </is>
      </c>
      <c r="E2287" s="2" t="inlineStr">
        <is>
          <t>USA</t>
        </is>
      </c>
      <c r="F2287" s="2" t="inlineStr">
        <is>
          <t>Open Flare</t>
        </is>
      </c>
      <c r="G2287" s="2" t="n">
        <v>36</v>
      </c>
      <c r="H2287" s="2" t="n">
        <v>0.0005013767513447</v>
      </c>
      <c r="I2287" s="2" t="n">
        <v>0.000561541961506064</v>
      </c>
      <c r="J2287" s="40" t="inlineStr">
        <is>
          <t>coal mining - methane destruction</t>
        </is>
      </c>
    </row>
    <row r="2288" ht="15.75" customHeight="1" s="120">
      <c r="A2288" s="2" t="inlineStr">
        <is>
          <t>ENERGY</t>
        </is>
      </c>
      <c r="B2288" s="2" t="inlineStr">
        <is>
          <t>COL</t>
        </is>
      </c>
      <c r="C2288" s="2" t="n">
        <v>2045</v>
      </c>
      <c r="D2288" s="2" t="inlineStr">
        <is>
          <t>United States</t>
        </is>
      </c>
      <c r="E2288" s="2" t="inlineStr">
        <is>
          <t>USA</t>
        </is>
      </c>
      <c r="F2288" s="2" t="inlineStr">
        <is>
          <t>Degasification for power generation</t>
        </is>
      </c>
      <c r="G2288" s="2" t="n">
        <v>37</v>
      </c>
      <c r="H2288" s="2" t="n">
        <v>0.0118594355881214</v>
      </c>
      <c r="I2288" s="2" t="n">
        <v>0.01328256785869597</v>
      </c>
      <c r="J2288" s="40" t="inlineStr">
        <is>
          <t>coal mining - methane capture</t>
        </is>
      </c>
    </row>
    <row r="2289" ht="15.75" customHeight="1" s="120">
      <c r="A2289" s="2" t="inlineStr">
        <is>
          <t>ENERGY</t>
        </is>
      </c>
      <c r="B2289" s="2" t="inlineStr">
        <is>
          <t>COL</t>
        </is>
      </c>
      <c r="C2289" s="2" t="n">
        <v>2045</v>
      </c>
      <c r="D2289" s="2" t="inlineStr">
        <is>
          <t>United States</t>
        </is>
      </c>
      <c r="E2289" s="2" t="inlineStr">
        <is>
          <t>USA</t>
        </is>
      </c>
      <c r="F2289" s="2" t="inlineStr">
        <is>
          <t>Open Flare</t>
        </is>
      </c>
      <c r="G2289" s="2" t="n">
        <v>37</v>
      </c>
      <c r="H2289" s="2" t="n">
        <v>0.0004954094183631</v>
      </c>
      <c r="I2289" s="2" t="n">
        <v>0.000554858548566672</v>
      </c>
      <c r="J2289" s="40" t="inlineStr">
        <is>
          <t>coal mining - methane destruction</t>
        </is>
      </c>
    </row>
    <row r="2290" ht="15.75" customHeight="1" s="120">
      <c r="A2290" s="2" t="inlineStr">
        <is>
          <t>ENERGY</t>
        </is>
      </c>
      <c r="B2290" s="2" t="inlineStr">
        <is>
          <t>COL</t>
        </is>
      </c>
      <c r="C2290" s="2" t="n">
        <v>2045</v>
      </c>
      <c r="D2290" s="2" t="inlineStr">
        <is>
          <t>United States</t>
        </is>
      </c>
      <c r="E2290" s="2" t="inlineStr">
        <is>
          <t>USA</t>
        </is>
      </c>
      <c r="F2290" s="2" t="inlineStr">
        <is>
          <t>On-site use in mine bioler</t>
        </is>
      </c>
      <c r="G2290" s="2" t="n">
        <v>38</v>
      </c>
      <c r="H2290" s="2" t="n">
        <v>0.0006381344283</v>
      </c>
      <c r="I2290" s="2" t="n">
        <v>0.0007147105596960001</v>
      </c>
      <c r="J2290" s="40" t="inlineStr">
        <is>
          <t>coal mining - methane capture</t>
        </is>
      </c>
    </row>
    <row r="2291" ht="15.75" customHeight="1" s="120">
      <c r="A2291" s="2" t="inlineStr">
        <is>
          <t>ENERGY</t>
        </is>
      </c>
      <c r="B2291" s="2" t="inlineStr">
        <is>
          <t>COL</t>
        </is>
      </c>
      <c r="C2291" s="2" t="n">
        <v>2045</v>
      </c>
      <c r="D2291" s="2" t="inlineStr">
        <is>
          <t>United States</t>
        </is>
      </c>
      <c r="E2291" s="2" t="inlineStr">
        <is>
          <t>USA</t>
        </is>
      </c>
      <c r="F2291" s="2" t="inlineStr">
        <is>
          <t>Degasification for power generation</t>
        </is>
      </c>
      <c r="G2291" s="2" t="n">
        <v>38</v>
      </c>
      <c r="H2291" s="2" t="n">
        <v>0.0114864204078913</v>
      </c>
      <c r="I2291" s="2" t="n">
        <v>0.01286479085683826</v>
      </c>
      <c r="J2291" s="40" t="inlineStr">
        <is>
          <t>coal mining - methane capture</t>
        </is>
      </c>
    </row>
    <row r="2292" ht="15.75" customHeight="1" s="120">
      <c r="A2292" s="2" t="inlineStr">
        <is>
          <t>ENERGY</t>
        </is>
      </c>
      <c r="B2292" s="2" t="inlineStr">
        <is>
          <t>COL</t>
        </is>
      </c>
      <c r="C2292" s="2" t="n">
        <v>2045</v>
      </c>
      <c r="D2292" s="2" t="inlineStr">
        <is>
          <t>United States</t>
        </is>
      </c>
      <c r="E2292" s="2" t="inlineStr">
        <is>
          <t>USA</t>
        </is>
      </c>
      <c r="F2292" s="2" t="inlineStr">
        <is>
          <t>Open Flare</t>
        </is>
      </c>
      <c r="G2292" s="2" t="n">
        <v>39</v>
      </c>
      <c r="H2292" s="2" t="n">
        <v>0.0004656152741518</v>
      </c>
      <c r="I2292" s="2" t="n">
        <v>0.0005214891070500161</v>
      </c>
      <c r="J2292" s="40" t="inlineStr">
        <is>
          <t>coal mining - methane destruction</t>
        </is>
      </c>
    </row>
    <row r="2293" ht="15.75" customHeight="1" s="120">
      <c r="A2293" s="2" t="inlineStr">
        <is>
          <t>ENERGY</t>
        </is>
      </c>
      <c r="B2293" s="2" t="inlineStr">
        <is>
          <t>COL</t>
        </is>
      </c>
      <c r="C2293" s="2" t="n">
        <v>2045</v>
      </c>
      <c r="D2293" s="2" t="inlineStr">
        <is>
          <t>United States</t>
        </is>
      </c>
      <c r="E2293" s="2" t="inlineStr">
        <is>
          <t>USA</t>
        </is>
      </c>
      <c r="F2293" s="2" t="inlineStr">
        <is>
          <t>Open Flare</t>
        </is>
      </c>
      <c r="G2293" s="2" t="n">
        <v>40</v>
      </c>
      <c r="H2293" s="2" t="n">
        <v>0.0004572474281304</v>
      </c>
      <c r="I2293" s="2" t="n">
        <v>0.000512117119506048</v>
      </c>
      <c r="J2293" s="40" t="inlineStr">
        <is>
          <t>coal mining - methane destruction</t>
        </is>
      </c>
    </row>
    <row r="2294" ht="15.75" customHeight="1" s="120">
      <c r="A2294" s="2" t="inlineStr">
        <is>
          <t>ENERGY</t>
        </is>
      </c>
      <c r="B2294" s="2" t="inlineStr">
        <is>
          <t>COL</t>
        </is>
      </c>
      <c r="C2294" s="2" t="n">
        <v>2045</v>
      </c>
      <c r="D2294" s="2" t="inlineStr">
        <is>
          <t>United States</t>
        </is>
      </c>
      <c r="E2294" s="2" t="inlineStr">
        <is>
          <t>USA</t>
        </is>
      </c>
      <c r="F2294" s="2" t="inlineStr">
        <is>
          <t>Degasification for power generation</t>
        </is>
      </c>
      <c r="G2294" s="2" t="n">
        <v>40</v>
      </c>
      <c r="H2294" s="2" t="n">
        <v>0.021939892321825</v>
      </c>
      <c r="I2294" s="2" t="n">
        <v>0.024572679400444</v>
      </c>
      <c r="J2294" s="40" t="inlineStr">
        <is>
          <t>coal mining - methane capture</t>
        </is>
      </c>
    </row>
    <row r="2295" ht="15.75" customHeight="1" s="120">
      <c r="A2295" s="2" t="inlineStr">
        <is>
          <t>ENERGY</t>
        </is>
      </c>
      <c r="B2295" s="2" t="inlineStr">
        <is>
          <t>COL</t>
        </is>
      </c>
      <c r="C2295" s="2" t="n">
        <v>2045</v>
      </c>
      <c r="D2295" s="2" t="inlineStr">
        <is>
          <t>United States</t>
        </is>
      </c>
      <c r="E2295" s="2" t="inlineStr">
        <is>
          <t>USA</t>
        </is>
      </c>
      <c r="F2295" s="2" t="inlineStr">
        <is>
          <t>On-site use in coal drying</t>
        </is>
      </c>
      <c r="G2295" s="2" t="n">
        <v>40</v>
      </c>
      <c r="H2295" s="2" t="n">
        <v>0.000614040880464</v>
      </c>
      <c r="I2295" s="2" t="n">
        <v>0.0006877257861196801</v>
      </c>
      <c r="J2295" s="40" t="inlineStr">
        <is>
          <t>coal mining - methane capture</t>
        </is>
      </c>
    </row>
    <row r="2296" ht="15.75" customHeight="1" s="120">
      <c r="A2296" s="2" t="inlineStr">
        <is>
          <t>ENERGY</t>
        </is>
      </c>
      <c r="B2296" s="2" t="inlineStr">
        <is>
          <t>COL</t>
        </is>
      </c>
      <c r="C2296" s="2" t="n">
        <v>2045</v>
      </c>
      <c r="D2296" s="2" t="inlineStr">
        <is>
          <t>United States</t>
        </is>
      </c>
      <c r="E2296" s="2" t="inlineStr">
        <is>
          <t>USA</t>
        </is>
      </c>
      <c r="F2296" s="2" t="inlineStr">
        <is>
          <t>On-site use in mine bioler</t>
        </is>
      </c>
      <c r="G2296" s="2" t="n">
        <v>40</v>
      </c>
      <c r="H2296" s="2" t="n">
        <v>0.000614040880464</v>
      </c>
      <c r="I2296" s="2" t="n">
        <v>0.0006877257861196801</v>
      </c>
      <c r="J2296" s="40" t="inlineStr">
        <is>
          <t>coal mining - methane capture</t>
        </is>
      </c>
    </row>
    <row r="2297" ht="15.75" customHeight="1" s="120">
      <c r="A2297" s="2" t="inlineStr">
        <is>
          <t>ENERGY</t>
        </is>
      </c>
      <c r="B2297" s="2" t="inlineStr">
        <is>
          <t>COL</t>
        </is>
      </c>
      <c r="C2297" s="2" t="n">
        <v>2045</v>
      </c>
      <c r="D2297" s="2" t="inlineStr">
        <is>
          <t>United States</t>
        </is>
      </c>
      <c r="E2297" s="2" t="inlineStr">
        <is>
          <t>USA</t>
        </is>
      </c>
      <c r="F2297" s="2" t="inlineStr">
        <is>
          <t>On-site use in mine bioler</t>
        </is>
      </c>
      <c r="G2297" s="2" t="n">
        <v>41</v>
      </c>
      <c r="H2297" s="2" t="n">
        <v>0.0012064489419572</v>
      </c>
      <c r="I2297" s="2" t="n">
        <v>0.001351222814992064</v>
      </c>
      <c r="J2297" s="40" t="inlineStr">
        <is>
          <t>coal mining - methane capture</t>
        </is>
      </c>
    </row>
    <row r="2298" ht="15.75" customHeight="1" s="120">
      <c r="A2298" s="2" t="inlineStr">
        <is>
          <t>ENERGY</t>
        </is>
      </c>
      <c r="B2298" s="2" t="inlineStr">
        <is>
          <t>COL</t>
        </is>
      </c>
      <c r="C2298" s="2" t="n">
        <v>2045</v>
      </c>
      <c r="D2298" s="2" t="inlineStr">
        <is>
          <t>United States</t>
        </is>
      </c>
      <c r="E2298" s="2" t="inlineStr">
        <is>
          <t>USA</t>
        </is>
      </c>
      <c r="F2298" s="2" t="inlineStr">
        <is>
          <t>Degasification for power generation</t>
        </is>
      </c>
      <c r="G2298" s="2" t="n">
        <v>41</v>
      </c>
      <c r="H2298" s="2" t="n">
        <v>0.0108289243653417</v>
      </c>
      <c r="I2298" s="2" t="n">
        <v>0.01212839528918271</v>
      </c>
      <c r="J2298" s="40" t="inlineStr">
        <is>
          <t>coal mining - methane capture</t>
        </is>
      </c>
    </row>
    <row r="2299" ht="15.75" customHeight="1" s="120">
      <c r="A2299" s="2" t="inlineStr">
        <is>
          <t>ENERGY</t>
        </is>
      </c>
      <c r="B2299" s="2" t="inlineStr">
        <is>
          <t>COL</t>
        </is>
      </c>
      <c r="C2299" s="2" t="n">
        <v>2045</v>
      </c>
      <c r="D2299" s="2" t="inlineStr">
        <is>
          <t>United States</t>
        </is>
      </c>
      <c r="E2299" s="2" t="inlineStr">
        <is>
          <t>USA</t>
        </is>
      </c>
      <c r="F2299" s="2" t="inlineStr">
        <is>
          <t>On-site use in coal drying</t>
        </is>
      </c>
      <c r="G2299" s="2" t="n">
        <v>41</v>
      </c>
      <c r="H2299" s="2" t="n">
        <v>0.0012064489419572</v>
      </c>
      <c r="I2299" s="2" t="n">
        <v>0.001351222814992064</v>
      </c>
      <c r="J2299" s="40" t="inlineStr">
        <is>
          <t>coal mining - methane capture</t>
        </is>
      </c>
    </row>
    <row r="2300" ht="15.75" customHeight="1" s="120">
      <c r="A2300" s="2" t="inlineStr">
        <is>
          <t>ENERGY</t>
        </is>
      </c>
      <c r="B2300" s="2" t="inlineStr">
        <is>
          <t>COL</t>
        </is>
      </c>
      <c r="C2300" s="2" t="n">
        <v>2045</v>
      </c>
      <c r="D2300" s="2" t="inlineStr">
        <is>
          <t>United States</t>
        </is>
      </c>
      <c r="E2300" s="2" t="inlineStr">
        <is>
          <t>USA</t>
        </is>
      </c>
      <c r="F2300" s="2" t="inlineStr">
        <is>
          <t>On-site use in coal drying</t>
        </is>
      </c>
      <c r="G2300" s="2" t="n">
        <v>42</v>
      </c>
      <c r="H2300" s="2" t="n">
        <v>0.0005885979044251</v>
      </c>
      <c r="I2300" s="2" t="n">
        <v>0.000659229652956112</v>
      </c>
      <c r="J2300" s="40" t="inlineStr">
        <is>
          <t>coal mining - methane capture</t>
        </is>
      </c>
    </row>
    <row r="2301" ht="15.75" customHeight="1" s="120">
      <c r="A2301" s="2" t="inlineStr">
        <is>
          <t>ENERGY</t>
        </is>
      </c>
      <c r="B2301" s="2" t="inlineStr">
        <is>
          <t>COL</t>
        </is>
      </c>
      <c r="C2301" s="2" t="n">
        <v>2045</v>
      </c>
      <c r="D2301" s="2" t="inlineStr">
        <is>
          <t>United States</t>
        </is>
      </c>
      <c r="E2301" s="2" t="inlineStr">
        <is>
          <t>USA</t>
        </is>
      </c>
      <c r="F2301" s="2" t="inlineStr">
        <is>
          <t>On-site use in mine bioler</t>
        </is>
      </c>
      <c r="G2301" s="2" t="n">
        <v>42</v>
      </c>
      <c r="H2301" s="2" t="n">
        <v>0.0005885979044251</v>
      </c>
      <c r="I2301" s="2" t="n">
        <v>0.000659229652956112</v>
      </c>
      <c r="J2301" s="40" t="inlineStr">
        <is>
          <t>coal mining - methane capture</t>
        </is>
      </c>
    </row>
    <row r="2302" ht="15.75" customHeight="1" s="120">
      <c r="A2302" s="2" t="inlineStr">
        <is>
          <t>ENERGY</t>
        </is>
      </c>
      <c r="B2302" s="2" t="inlineStr">
        <is>
          <t>COL</t>
        </is>
      </c>
      <c r="C2302" s="2" t="n">
        <v>2045</v>
      </c>
      <c r="D2302" s="2" t="inlineStr">
        <is>
          <t>United States</t>
        </is>
      </c>
      <c r="E2302" s="2" t="inlineStr">
        <is>
          <t>USA</t>
        </is>
      </c>
      <c r="F2302" s="2" t="inlineStr">
        <is>
          <t>Open Flare</t>
        </is>
      </c>
      <c r="G2302" s="2" t="n">
        <v>42</v>
      </c>
      <c r="H2302" s="2" t="n">
        <v>0.0004280582943466</v>
      </c>
      <c r="I2302" s="2" t="n">
        <v>0.000479425289668192</v>
      </c>
      <c r="J2302" s="40" t="inlineStr">
        <is>
          <t>coal mining - methane destruction</t>
        </is>
      </c>
    </row>
    <row r="2303" ht="15.75" customHeight="1" s="120">
      <c r="A2303" s="2" t="inlineStr">
        <is>
          <t>ENERGY</t>
        </is>
      </c>
      <c r="B2303" s="2" t="inlineStr">
        <is>
          <t>COL</t>
        </is>
      </c>
      <c r="C2303" s="2" t="n">
        <v>2045</v>
      </c>
      <c r="D2303" s="2" t="inlineStr">
        <is>
          <t>United States</t>
        </is>
      </c>
      <c r="E2303" s="2" t="inlineStr">
        <is>
          <t>USA</t>
        </is>
      </c>
      <c r="F2303" s="2" t="inlineStr">
        <is>
          <t>Degasification for power generation</t>
        </is>
      </c>
      <c r="G2303" s="2" t="n">
        <v>42</v>
      </c>
      <c r="H2303" s="2" t="n">
        <v>0.0105947628617287</v>
      </c>
      <c r="I2303" s="2" t="n">
        <v>0.01186613440513614</v>
      </c>
      <c r="J2303" s="40" t="inlineStr">
        <is>
          <t>coal mining - methane capture</t>
        </is>
      </c>
    </row>
    <row r="2304" ht="15.75" customHeight="1" s="120">
      <c r="A2304" s="2" t="inlineStr">
        <is>
          <t>ENERGY</t>
        </is>
      </c>
      <c r="B2304" s="2" t="inlineStr">
        <is>
          <t>COL</t>
        </is>
      </c>
      <c r="C2304" s="2" t="n">
        <v>2045</v>
      </c>
      <c r="D2304" s="2" t="inlineStr">
        <is>
          <t>United States</t>
        </is>
      </c>
      <c r="E2304" s="2" t="inlineStr">
        <is>
          <t>USA</t>
        </is>
      </c>
      <c r="F2304" s="2" t="inlineStr">
        <is>
          <t>Degasification for power generation</t>
        </is>
      </c>
      <c r="G2304" s="2" t="n">
        <v>43</v>
      </c>
      <c r="H2304" s="2" t="n">
        <v>0.0103577962145209</v>
      </c>
      <c r="I2304" s="2" t="n">
        <v>0.01160073176026341</v>
      </c>
      <c r="J2304" s="40" t="inlineStr">
        <is>
          <t>coal mining - methane capture</t>
        </is>
      </c>
    </row>
    <row r="2305" ht="15.75" customHeight="1" s="120">
      <c r="A2305" s="2" t="inlineStr">
        <is>
          <t>ENERGY</t>
        </is>
      </c>
      <c r="B2305" s="2" t="inlineStr">
        <is>
          <t>COL</t>
        </is>
      </c>
      <c r="C2305" s="2" t="n">
        <v>2045</v>
      </c>
      <c r="D2305" s="2" t="inlineStr">
        <is>
          <t>United States</t>
        </is>
      </c>
      <c r="E2305" s="2" t="inlineStr">
        <is>
          <t>USA</t>
        </is>
      </c>
      <c r="F2305" s="2" t="inlineStr">
        <is>
          <t>On-site use in coal drying</t>
        </is>
      </c>
      <c r="G2305" s="2" t="n">
        <v>43</v>
      </c>
      <c r="H2305" s="2" t="n">
        <v>0.000575433135964</v>
      </c>
      <c r="I2305" s="2" t="n">
        <v>0.0006444851122796801</v>
      </c>
      <c r="J2305" s="40" t="inlineStr">
        <is>
          <t>coal mining - methane capture</t>
        </is>
      </c>
    </row>
    <row r="2306" ht="15.75" customHeight="1" s="120">
      <c r="A2306" s="2" t="inlineStr">
        <is>
          <t>ENERGY</t>
        </is>
      </c>
      <c r="B2306" s="2" t="inlineStr">
        <is>
          <t>COL</t>
        </is>
      </c>
      <c r="C2306" s="2" t="n">
        <v>2045</v>
      </c>
      <c r="D2306" s="2" t="inlineStr">
        <is>
          <t>United States</t>
        </is>
      </c>
      <c r="E2306" s="2" t="inlineStr">
        <is>
          <t>USA</t>
        </is>
      </c>
      <c r="F2306" s="2" t="inlineStr">
        <is>
          <t>Open Flare</t>
        </is>
      </c>
      <c r="G2306" s="2" t="n">
        <v>43</v>
      </c>
      <c r="H2306" s="2" t="n">
        <v>0.0004268172779121</v>
      </c>
      <c r="I2306" s="2" t="n">
        <v>0.000478035351261552</v>
      </c>
      <c r="J2306" s="40" t="inlineStr">
        <is>
          <t>coal mining - methane destruction</t>
        </is>
      </c>
    </row>
    <row r="2307" ht="15.75" customHeight="1" s="120">
      <c r="A2307" s="2" t="inlineStr">
        <is>
          <t>ENERGY</t>
        </is>
      </c>
      <c r="B2307" s="2" t="inlineStr">
        <is>
          <t>COL</t>
        </is>
      </c>
      <c r="C2307" s="2" t="n">
        <v>2045</v>
      </c>
      <c r="D2307" s="2" t="inlineStr">
        <is>
          <t>United States</t>
        </is>
      </c>
      <c r="E2307" s="2" t="inlineStr">
        <is>
          <t>USA</t>
        </is>
      </c>
      <c r="F2307" s="2" t="inlineStr">
        <is>
          <t>On-site use in mine bioler</t>
        </is>
      </c>
      <c r="G2307" s="2" t="n">
        <v>43</v>
      </c>
      <c r="H2307" s="2" t="n">
        <v>0.000575433135964</v>
      </c>
      <c r="I2307" s="2" t="n">
        <v>0.0006444851122796801</v>
      </c>
      <c r="J2307" s="40" t="inlineStr">
        <is>
          <t>coal mining - methane capture</t>
        </is>
      </c>
    </row>
    <row r="2308" ht="15.75" customHeight="1" s="120">
      <c r="A2308" s="2" t="inlineStr">
        <is>
          <t>ENERGY</t>
        </is>
      </c>
      <c r="B2308" s="2" t="inlineStr">
        <is>
          <t>COL</t>
        </is>
      </c>
      <c r="C2308" s="2" t="n">
        <v>2045</v>
      </c>
      <c r="D2308" s="2" t="inlineStr">
        <is>
          <t>United States</t>
        </is>
      </c>
      <c r="E2308" s="2" t="inlineStr">
        <is>
          <t>USA</t>
        </is>
      </c>
      <c r="F2308" s="2" t="inlineStr">
        <is>
          <t>Open Flare</t>
        </is>
      </c>
      <c r="G2308" s="2" t="n">
        <v>45</v>
      </c>
      <c r="H2308" s="2" t="n">
        <v>0.0004024034715258</v>
      </c>
      <c r="I2308" s="2" t="n">
        <v>0.000450691888108896</v>
      </c>
      <c r="J2308" s="40" t="inlineStr">
        <is>
          <t>coal mining - methane destruction</t>
        </is>
      </c>
    </row>
    <row r="2309" ht="15.75" customHeight="1" s="120">
      <c r="A2309" s="2" t="inlineStr">
        <is>
          <t>ENERGY</t>
        </is>
      </c>
      <c r="B2309" s="2" t="inlineStr">
        <is>
          <t>COL</t>
        </is>
      </c>
      <c r="C2309" s="2" t="n">
        <v>2045</v>
      </c>
      <c r="D2309" s="2" t="inlineStr">
        <is>
          <t>United States</t>
        </is>
      </c>
      <c r="E2309" s="2" t="inlineStr">
        <is>
          <t>USA</t>
        </is>
      </c>
      <c r="F2309" s="2" t="inlineStr">
        <is>
          <t>Open Flare</t>
        </is>
      </c>
      <c r="G2309" s="2" t="n">
        <v>48</v>
      </c>
      <c r="H2309" s="2" t="n">
        <v>0.0003813319199253</v>
      </c>
      <c r="I2309" s="2" t="n">
        <v>0.000427091750316336</v>
      </c>
      <c r="J2309" s="40" t="inlineStr">
        <is>
          <t>coal mining - methane destruction</t>
        </is>
      </c>
    </row>
    <row r="2310" ht="15.75" customHeight="1" s="120">
      <c r="A2310" s="2" t="inlineStr">
        <is>
          <t>ENERGY</t>
        </is>
      </c>
      <c r="B2310" s="2" t="inlineStr">
        <is>
          <t>COL</t>
        </is>
      </c>
      <c r="C2310" s="2" t="n">
        <v>2045</v>
      </c>
      <c r="D2310" s="2" t="inlineStr">
        <is>
          <t>United States</t>
        </is>
      </c>
      <c r="E2310" s="2" t="inlineStr">
        <is>
          <t>USA</t>
        </is>
      </c>
      <c r="F2310" s="2" t="inlineStr">
        <is>
          <t>Degasification for power generation</t>
        </is>
      </c>
      <c r="G2310" s="2" t="n">
        <v>50</v>
      </c>
      <c r="H2310" s="2" t="n">
        <v>0.009024781174957801</v>
      </c>
      <c r="I2310" s="2" t="n">
        <v>0.01010775491595274</v>
      </c>
      <c r="J2310" s="40" t="inlineStr">
        <is>
          <t>coal mining - methane capture</t>
        </is>
      </c>
    </row>
    <row r="2311" ht="15.75" customHeight="1" s="120">
      <c r="A2311" s="2" t="inlineStr">
        <is>
          <t>ENERGY</t>
        </is>
      </c>
      <c r="B2311" s="2" t="inlineStr">
        <is>
          <t>COL</t>
        </is>
      </c>
      <c r="C2311" s="2" t="n">
        <v>2045</v>
      </c>
      <c r="D2311" s="2" t="inlineStr">
        <is>
          <t>United States</t>
        </is>
      </c>
      <c r="E2311" s="2" t="inlineStr">
        <is>
          <t>USA</t>
        </is>
      </c>
      <c r="F2311" s="2" t="inlineStr">
        <is>
          <t>Degasification for power generation</t>
        </is>
      </c>
      <c r="G2311" s="2" t="n">
        <v>51</v>
      </c>
      <c r="H2311" s="2" t="n">
        <v>0.008917368948459599</v>
      </c>
      <c r="I2311" s="2" t="n">
        <v>0.009987453222274753</v>
      </c>
      <c r="J2311" s="40" t="inlineStr">
        <is>
          <t>coal mining - methane capture</t>
        </is>
      </c>
    </row>
    <row r="2312" ht="15.75" customHeight="1" s="120">
      <c r="A2312" s="2" t="inlineStr">
        <is>
          <t>ENERGY</t>
        </is>
      </c>
      <c r="B2312" s="2" t="inlineStr">
        <is>
          <t>COL</t>
        </is>
      </c>
      <c r="C2312" s="2" t="n">
        <v>2045</v>
      </c>
      <c r="D2312" s="2" t="inlineStr">
        <is>
          <t>United States</t>
        </is>
      </c>
      <c r="E2312" s="2" t="inlineStr">
        <is>
          <t>USA</t>
        </is>
      </c>
      <c r="F2312" s="2" t="inlineStr">
        <is>
          <t>On-site use in coal drying</t>
        </is>
      </c>
      <c r="G2312" s="2" t="n">
        <v>51</v>
      </c>
      <c r="H2312" s="2" t="n">
        <v>0.0009967861697078001</v>
      </c>
      <c r="I2312" s="2" t="n">
        <v>0.001116400510072736</v>
      </c>
      <c r="J2312" s="40" t="inlineStr">
        <is>
          <t>coal mining - methane capture</t>
        </is>
      </c>
    </row>
    <row r="2313" ht="15.75" customHeight="1" s="120">
      <c r="A2313" s="2" t="inlineStr">
        <is>
          <t>ENERGY</t>
        </is>
      </c>
      <c r="B2313" s="2" t="inlineStr">
        <is>
          <t>COL</t>
        </is>
      </c>
      <c r="C2313" s="2" t="n">
        <v>2045</v>
      </c>
      <c r="D2313" s="2" t="inlineStr">
        <is>
          <t>United States</t>
        </is>
      </c>
      <c r="E2313" s="2" t="inlineStr">
        <is>
          <t>USA</t>
        </is>
      </c>
      <c r="F2313" s="2" t="inlineStr">
        <is>
          <t>On-site use in mine bioler</t>
        </is>
      </c>
      <c r="G2313" s="2" t="n">
        <v>51</v>
      </c>
      <c r="H2313" s="2" t="n">
        <v>0.0009967861697078001</v>
      </c>
      <c r="I2313" s="2" t="n">
        <v>0.001116400510072736</v>
      </c>
      <c r="J2313" s="40" t="inlineStr">
        <is>
          <t>coal mining - methane capture</t>
        </is>
      </c>
    </row>
    <row r="2314" ht="15.75" customHeight="1" s="120">
      <c r="A2314" s="2" t="inlineStr">
        <is>
          <t>ENERGY</t>
        </is>
      </c>
      <c r="B2314" s="2" t="inlineStr">
        <is>
          <t>COL</t>
        </is>
      </c>
      <c r="C2314" s="2" t="n">
        <v>2045</v>
      </c>
      <c r="D2314" s="2" t="inlineStr">
        <is>
          <t>United States</t>
        </is>
      </c>
      <c r="E2314" s="2" t="inlineStr">
        <is>
          <t>USA</t>
        </is>
      </c>
      <c r="F2314" s="2" t="inlineStr">
        <is>
          <t>Open Flare</t>
        </is>
      </c>
      <c r="G2314" s="2" t="n">
        <v>51</v>
      </c>
      <c r="H2314" s="2" t="n">
        <v>0.0003554805298336</v>
      </c>
      <c r="I2314" s="2" t="n">
        <v>0.000398138193413632</v>
      </c>
      <c r="J2314" s="40" t="inlineStr">
        <is>
          <t>coal mining - methane destruction</t>
        </is>
      </c>
    </row>
    <row r="2315" ht="15.75" customHeight="1" s="120">
      <c r="A2315" s="2" t="inlineStr">
        <is>
          <t>ENERGY</t>
        </is>
      </c>
      <c r="B2315" s="2" t="inlineStr">
        <is>
          <t>COL</t>
        </is>
      </c>
      <c r="C2315" s="2" t="n">
        <v>2045</v>
      </c>
      <c r="D2315" s="2" t="inlineStr">
        <is>
          <t>United States</t>
        </is>
      </c>
      <c r="E2315" s="2" t="inlineStr">
        <is>
          <t>USA</t>
        </is>
      </c>
      <c r="F2315" s="2" t="inlineStr">
        <is>
          <t>Open Flare</t>
        </is>
      </c>
      <c r="G2315" s="2" t="n">
        <v>53</v>
      </c>
      <c r="H2315" s="2" t="n">
        <v>0.000340332655469</v>
      </c>
      <c r="I2315" s="2" t="n">
        <v>0.00038117257412528</v>
      </c>
      <c r="J2315" s="40" t="inlineStr">
        <is>
          <t>coal mining - methane destruction</t>
        </is>
      </c>
    </row>
    <row r="2316" ht="15.75" customHeight="1" s="120">
      <c r="A2316" s="2" t="inlineStr">
        <is>
          <t>ENERGY</t>
        </is>
      </c>
      <c r="B2316" s="2" t="inlineStr">
        <is>
          <t>COL</t>
        </is>
      </c>
      <c r="C2316" s="2" t="n">
        <v>2045</v>
      </c>
      <c r="D2316" s="2" t="inlineStr">
        <is>
          <t>United States</t>
        </is>
      </c>
      <c r="E2316" s="2" t="inlineStr">
        <is>
          <t>USA</t>
        </is>
      </c>
      <c r="F2316" s="2" t="inlineStr">
        <is>
          <t>On-site use in mine bioler</t>
        </is>
      </c>
      <c r="G2316" s="2" t="n">
        <v>55</v>
      </c>
      <c r="H2316" s="2" t="n">
        <v>0.0004656152741518</v>
      </c>
      <c r="I2316" s="2" t="n">
        <v>0.0005214891070500161</v>
      </c>
      <c r="J2316" s="40" t="inlineStr">
        <is>
          <t>coal mining - methane capture</t>
        </is>
      </c>
    </row>
    <row r="2317" ht="15.75" customHeight="1" s="120">
      <c r="A2317" s="2" t="inlineStr">
        <is>
          <t>ENERGY</t>
        </is>
      </c>
      <c r="B2317" s="2" t="inlineStr">
        <is>
          <t>COL</t>
        </is>
      </c>
      <c r="C2317" s="2" t="n">
        <v>2045</v>
      </c>
      <c r="D2317" s="2" t="inlineStr">
        <is>
          <t>United States</t>
        </is>
      </c>
      <c r="E2317" s="2" t="inlineStr">
        <is>
          <t>USA</t>
        </is>
      </c>
      <c r="F2317" s="2" t="inlineStr">
        <is>
          <t>Open Flare</t>
        </is>
      </c>
      <c r="G2317" s="2" t="n">
        <v>55</v>
      </c>
      <c r="H2317" s="2" t="n">
        <v>0.0006601611967199</v>
      </c>
      <c r="I2317" s="2" t="n">
        <v>0.000739380540326288</v>
      </c>
      <c r="J2317" s="40" t="inlineStr">
        <is>
          <t>coal mining - methane destruction</t>
        </is>
      </c>
    </row>
    <row r="2318" ht="15.75" customHeight="1" s="120">
      <c r="A2318" s="2" t="inlineStr">
        <is>
          <t>ENERGY</t>
        </is>
      </c>
      <c r="B2318" s="2" t="inlineStr">
        <is>
          <t>COL</t>
        </is>
      </c>
      <c r="C2318" s="2" t="n">
        <v>2045</v>
      </c>
      <c r="D2318" s="2" t="inlineStr">
        <is>
          <t>United States</t>
        </is>
      </c>
      <c r="E2318" s="2" t="inlineStr">
        <is>
          <t>USA</t>
        </is>
      </c>
      <c r="F2318" s="2" t="inlineStr">
        <is>
          <t>On-site use in coal drying</t>
        </is>
      </c>
      <c r="G2318" s="2" t="n">
        <v>55</v>
      </c>
      <c r="H2318" s="2" t="n">
        <v>0.0004656152741518</v>
      </c>
      <c r="I2318" s="2" t="n">
        <v>0.0005214891070500161</v>
      </c>
      <c r="J2318" s="40" t="inlineStr">
        <is>
          <t>coal mining - methane capture</t>
        </is>
      </c>
    </row>
    <row r="2319" ht="15.75" customHeight="1" s="120">
      <c r="A2319" s="2" t="inlineStr">
        <is>
          <t>ENERGY</t>
        </is>
      </c>
      <c r="B2319" s="2" t="inlineStr">
        <is>
          <t>COL</t>
        </is>
      </c>
      <c r="C2319" s="2" t="n">
        <v>2045</v>
      </c>
      <c r="D2319" s="2" t="inlineStr">
        <is>
          <t>United States</t>
        </is>
      </c>
      <c r="E2319" s="2" t="inlineStr">
        <is>
          <t>USA</t>
        </is>
      </c>
      <c r="F2319" s="2" t="inlineStr">
        <is>
          <t>Degasification for power generation</t>
        </is>
      </c>
      <c r="G2319" s="2" t="n">
        <v>55</v>
      </c>
      <c r="H2319" s="2" t="n">
        <v>0.0083810752257705</v>
      </c>
      <c r="I2319" s="2" t="n">
        <v>0.00938680425286296</v>
      </c>
      <c r="J2319" s="40" t="inlineStr">
        <is>
          <t>coal mining - methane capture</t>
        </is>
      </c>
    </row>
    <row r="2320" ht="15.75" customHeight="1" s="120">
      <c r="A2320" s="2" t="inlineStr">
        <is>
          <t>ENERGY</t>
        </is>
      </c>
      <c r="B2320" s="2" t="inlineStr">
        <is>
          <t>COL</t>
        </is>
      </c>
      <c r="C2320" s="2" t="n">
        <v>2045</v>
      </c>
      <c r="D2320" s="2" t="inlineStr">
        <is>
          <t>United States</t>
        </is>
      </c>
      <c r="E2320" s="2" t="inlineStr">
        <is>
          <t>USA</t>
        </is>
      </c>
      <c r="F2320" s="2" t="inlineStr">
        <is>
          <t>Degasification for power generation</t>
        </is>
      </c>
      <c r="G2320" s="2" t="n">
        <v>56</v>
      </c>
      <c r="H2320" s="2" t="n">
        <v>0.008230453357100501</v>
      </c>
      <c r="I2320" s="2" t="n">
        <v>0.009218107759952562</v>
      </c>
      <c r="J2320" s="40" t="inlineStr">
        <is>
          <t>coal mining - methane capture</t>
        </is>
      </c>
    </row>
    <row r="2321" ht="15.75" customHeight="1" s="120">
      <c r="A2321" s="2" t="inlineStr">
        <is>
          <t>ENERGY</t>
        </is>
      </c>
      <c r="B2321" s="2" t="inlineStr">
        <is>
          <t>COL</t>
        </is>
      </c>
      <c r="C2321" s="2" t="n">
        <v>2045</v>
      </c>
      <c r="D2321" s="2" t="inlineStr">
        <is>
          <t>United States</t>
        </is>
      </c>
      <c r="E2321" s="2" t="inlineStr">
        <is>
          <t>USA</t>
        </is>
      </c>
      <c r="F2321" s="2" t="inlineStr">
        <is>
          <t>On-site use in coal drying</t>
        </is>
      </c>
      <c r="G2321" s="2" t="n">
        <v>56</v>
      </c>
      <c r="H2321" s="2" t="n">
        <v>0.0004572474281304</v>
      </c>
      <c r="I2321" s="2" t="n">
        <v>0.000512117119506048</v>
      </c>
      <c r="J2321" s="40" t="inlineStr">
        <is>
          <t>coal mining - methane capture</t>
        </is>
      </c>
    </row>
    <row r="2322" ht="15.75" customHeight="1" s="120">
      <c r="A2322" s="2" t="inlineStr">
        <is>
          <t>ENERGY</t>
        </is>
      </c>
      <c r="B2322" s="2" t="inlineStr">
        <is>
          <t>COL</t>
        </is>
      </c>
      <c r="C2322" s="2" t="n">
        <v>2045</v>
      </c>
      <c r="D2322" s="2" t="inlineStr">
        <is>
          <t>United States</t>
        </is>
      </c>
      <c r="E2322" s="2" t="inlineStr">
        <is>
          <t>USA</t>
        </is>
      </c>
      <c r="F2322" s="2" t="inlineStr">
        <is>
          <t>On-site use in mine bioler</t>
        </is>
      </c>
      <c r="G2322" s="2" t="n">
        <v>56</v>
      </c>
      <c r="H2322" s="2" t="n">
        <v>0.0004572474281304</v>
      </c>
      <c r="I2322" s="2" t="n">
        <v>0.000512117119506048</v>
      </c>
      <c r="J2322" s="40" t="inlineStr">
        <is>
          <t>coal mining - methane capture</t>
        </is>
      </c>
    </row>
    <row r="2323" ht="15.75" customHeight="1" s="120">
      <c r="A2323" s="2" t="inlineStr">
        <is>
          <t>ENERGY</t>
        </is>
      </c>
      <c r="B2323" s="2" t="inlineStr">
        <is>
          <t>COL</t>
        </is>
      </c>
      <c r="C2323" s="2" t="n">
        <v>2045</v>
      </c>
      <c r="D2323" s="2" t="inlineStr">
        <is>
          <t>United States</t>
        </is>
      </c>
      <c r="E2323" s="2" t="inlineStr">
        <is>
          <t>USA</t>
        </is>
      </c>
      <c r="F2323" s="2" t="inlineStr">
        <is>
          <t>Open Flare</t>
        </is>
      </c>
      <c r="G2323" s="2" t="n">
        <v>57</v>
      </c>
      <c r="H2323" s="2" t="n">
        <v>0.0003160764172208</v>
      </c>
      <c r="I2323" s="2" t="n">
        <v>0.000354005587287296</v>
      </c>
      <c r="J2323" s="40" t="inlineStr">
        <is>
          <t>coal mining - methane destruction</t>
        </is>
      </c>
    </row>
    <row r="2324" ht="15.75" customHeight="1" s="120">
      <c r="A2324" s="2" t="inlineStr">
        <is>
          <t>ENERGY</t>
        </is>
      </c>
      <c r="B2324" s="2" t="inlineStr">
        <is>
          <t>COL</t>
        </is>
      </c>
      <c r="C2324" s="2" t="n">
        <v>2045</v>
      </c>
      <c r="D2324" s="2" t="inlineStr">
        <is>
          <t>United States</t>
        </is>
      </c>
      <c r="E2324" s="2" t="inlineStr">
        <is>
          <t>USA</t>
        </is>
      </c>
      <c r="F2324" s="2" t="inlineStr">
        <is>
          <t>Open Flare</t>
        </is>
      </c>
      <c r="G2324" s="2" t="n">
        <v>59</v>
      </c>
      <c r="H2324" s="2" t="n">
        <v>0.0003068369696848</v>
      </c>
      <c r="I2324" s="2" t="n">
        <v>0.000343657406046976</v>
      </c>
      <c r="J2324" s="40" t="inlineStr">
        <is>
          <t>coal mining - methane destruction</t>
        </is>
      </c>
    </row>
    <row r="2325" ht="15.75" customHeight="1" s="120">
      <c r="A2325" s="2" t="inlineStr">
        <is>
          <t>ENERGY</t>
        </is>
      </c>
      <c r="B2325" s="2" t="inlineStr">
        <is>
          <t>COL</t>
        </is>
      </c>
      <c r="C2325" s="2" t="n">
        <v>2045</v>
      </c>
      <c r="D2325" s="2" t="inlineStr">
        <is>
          <t>United States</t>
        </is>
      </c>
      <c r="E2325" s="2" t="inlineStr">
        <is>
          <t>USA</t>
        </is>
      </c>
      <c r="F2325" s="2" t="inlineStr">
        <is>
          <t>Stand Alone VAM</t>
        </is>
      </c>
      <c r="G2325" s="2" t="n">
        <v>60</v>
      </c>
      <c r="H2325" s="2" t="n">
        <v>0.229708045721054</v>
      </c>
      <c r="I2325" s="2" t="n">
        <v>0.2572730112075805</v>
      </c>
      <c r="J2325" s="40" t="inlineStr">
        <is>
          <t>coal mining - methane destruction</t>
        </is>
      </c>
    </row>
    <row r="2326" ht="15.75" customHeight="1" s="120">
      <c r="A2326" s="2" t="inlineStr">
        <is>
          <t>ENERGY</t>
        </is>
      </c>
      <c r="B2326" s="2" t="inlineStr">
        <is>
          <t>COL</t>
        </is>
      </c>
      <c r="C2326" s="2" t="n">
        <v>2045</v>
      </c>
      <c r="D2326" s="2" t="inlineStr">
        <is>
          <t>United States</t>
        </is>
      </c>
      <c r="E2326" s="2" t="inlineStr">
        <is>
          <t>USA</t>
        </is>
      </c>
      <c r="F2326" s="2" t="inlineStr">
        <is>
          <t>On-site use in coal drying</t>
        </is>
      </c>
      <c r="G2326" s="2" t="n">
        <v>60</v>
      </c>
      <c r="H2326" s="2" t="n">
        <v>0.0004280582943466</v>
      </c>
      <c r="I2326" s="2" t="n">
        <v>0.000479425289668192</v>
      </c>
      <c r="J2326" s="40" t="inlineStr">
        <is>
          <t>coal mining - methane capture</t>
        </is>
      </c>
    </row>
    <row r="2327" ht="15.75" customHeight="1" s="120">
      <c r="A2327" s="2" t="inlineStr">
        <is>
          <t>ENERGY</t>
        </is>
      </c>
      <c r="B2327" s="2" t="inlineStr">
        <is>
          <t>COL</t>
        </is>
      </c>
      <c r="C2327" s="2" t="n">
        <v>2045</v>
      </c>
      <c r="D2327" s="2" t="inlineStr">
        <is>
          <t>United States</t>
        </is>
      </c>
      <c r="E2327" s="2" t="inlineStr">
        <is>
          <t>USA</t>
        </is>
      </c>
      <c r="F2327" s="2" t="inlineStr">
        <is>
          <t>Degasification for power generation</t>
        </is>
      </c>
      <c r="G2327" s="2" t="n">
        <v>60</v>
      </c>
      <c r="H2327" s="2" t="n">
        <v>0.0153877609409392</v>
      </c>
      <c r="I2327" s="2" t="n">
        <v>0.01723429225385191</v>
      </c>
      <c r="J2327" s="40" t="inlineStr">
        <is>
          <t>coal mining - methane capture</t>
        </is>
      </c>
    </row>
    <row r="2328" ht="15.75" customHeight="1" s="120">
      <c r="A2328" s="2" t="inlineStr">
        <is>
          <t>ENERGY</t>
        </is>
      </c>
      <c r="B2328" s="2" t="inlineStr">
        <is>
          <t>COL</t>
        </is>
      </c>
      <c r="C2328" s="2" t="n">
        <v>2045</v>
      </c>
      <c r="D2328" s="2" t="inlineStr">
        <is>
          <t>United States</t>
        </is>
      </c>
      <c r="E2328" s="2" t="inlineStr">
        <is>
          <t>USA</t>
        </is>
      </c>
      <c r="F2328" s="2" t="inlineStr">
        <is>
          <t>Open Flare</t>
        </is>
      </c>
      <c r="G2328" s="2" t="n">
        <v>60</v>
      </c>
      <c r="H2328" s="2" t="n">
        <v>0.000301764725009</v>
      </c>
      <c r="I2328" s="2" t="n">
        <v>0.00033797649201008</v>
      </c>
      <c r="J2328" s="40" t="inlineStr">
        <is>
          <t>coal mining - methane destruction</t>
        </is>
      </c>
    </row>
    <row r="2329" ht="15.75" customHeight="1" s="120">
      <c r="A2329" s="2" t="inlineStr">
        <is>
          <t>ENERGY</t>
        </is>
      </c>
      <c r="B2329" s="2" t="inlineStr">
        <is>
          <t>COL</t>
        </is>
      </c>
      <c r="C2329" s="2" t="n">
        <v>2045</v>
      </c>
      <c r="D2329" s="2" t="inlineStr">
        <is>
          <t>United States</t>
        </is>
      </c>
      <c r="E2329" s="2" t="inlineStr">
        <is>
          <t>USA</t>
        </is>
      </c>
      <c r="F2329" s="2" t="inlineStr">
        <is>
          <t>On-site use in mine bioler</t>
        </is>
      </c>
      <c r="G2329" s="2" t="n">
        <v>60</v>
      </c>
      <c r="H2329" s="2" t="n">
        <v>0.0004280582943466</v>
      </c>
      <c r="I2329" s="2" t="n">
        <v>0.000479425289668192</v>
      </c>
      <c r="J2329" s="40" t="inlineStr">
        <is>
          <t>coal mining - methane capture</t>
        </is>
      </c>
    </row>
    <row r="2330" ht="15.75" customHeight="1" s="120">
      <c r="A2330" s="2" t="inlineStr">
        <is>
          <t>ENERGY</t>
        </is>
      </c>
      <c r="B2330" s="2" t="inlineStr">
        <is>
          <t>COL</t>
        </is>
      </c>
      <c r="C2330" s="2" t="n">
        <v>2045</v>
      </c>
      <c r="D2330" s="2" t="inlineStr">
        <is>
          <t>United States</t>
        </is>
      </c>
      <c r="E2330" s="2" t="inlineStr">
        <is>
          <t>USA</t>
        </is>
      </c>
      <c r="F2330" s="2" t="inlineStr">
        <is>
          <t>On-site use in coal drying</t>
        </is>
      </c>
      <c r="G2330" s="2" t="n">
        <v>61</v>
      </c>
      <c r="H2330" s="2" t="n">
        <v>0.0004268172779121</v>
      </c>
      <c r="I2330" s="2" t="n">
        <v>0.000478035351261552</v>
      </c>
      <c r="J2330" s="40" t="inlineStr">
        <is>
          <t>coal mining - methane capture</t>
        </is>
      </c>
    </row>
    <row r="2331" ht="15.75" customHeight="1" s="120">
      <c r="A2331" s="2" t="inlineStr">
        <is>
          <t>ENERGY</t>
        </is>
      </c>
      <c r="B2331" s="2" t="inlineStr">
        <is>
          <t>COL</t>
        </is>
      </c>
      <c r="C2331" s="2" t="n">
        <v>2045</v>
      </c>
      <c r="D2331" s="2" t="inlineStr">
        <is>
          <t>United States</t>
        </is>
      </c>
      <c r="E2331" s="2" t="inlineStr">
        <is>
          <t>USA</t>
        </is>
      </c>
      <c r="F2331" s="2" t="inlineStr">
        <is>
          <t>On-site use in mine bioler</t>
        </is>
      </c>
      <c r="G2331" s="2" t="n">
        <v>61</v>
      </c>
      <c r="H2331" s="2" t="n">
        <v>0.0004268172779121</v>
      </c>
      <c r="I2331" s="2" t="n">
        <v>0.000478035351261552</v>
      </c>
      <c r="J2331" s="40" t="inlineStr">
        <is>
          <t>coal mining - methane capture</t>
        </is>
      </c>
    </row>
    <row r="2332" ht="15.75" customHeight="1" s="120">
      <c r="A2332" s="2" t="inlineStr">
        <is>
          <t>ENERGY</t>
        </is>
      </c>
      <c r="B2332" s="2" t="inlineStr">
        <is>
          <t>COL</t>
        </is>
      </c>
      <c r="C2332" s="2" t="n">
        <v>2045</v>
      </c>
      <c r="D2332" s="2" t="inlineStr">
        <is>
          <t>United States</t>
        </is>
      </c>
      <c r="E2332" s="2" t="inlineStr">
        <is>
          <t>USA</t>
        </is>
      </c>
      <c r="F2332" s="2" t="inlineStr">
        <is>
          <t>Open Flare</t>
        </is>
      </c>
      <c r="G2332" s="2" t="n">
        <v>63</v>
      </c>
      <c r="H2332" s="2" t="n">
        <v>0.0002853247569874</v>
      </c>
      <c r="I2332" s="2" t="n">
        <v>0.000319563727825888</v>
      </c>
      <c r="J2332" s="40" t="inlineStr">
        <is>
          <t>coal mining - methane destruction</t>
        </is>
      </c>
    </row>
    <row r="2333" ht="15.75" customHeight="1" s="120">
      <c r="A2333" s="2" t="inlineStr">
        <is>
          <t>ENERGY</t>
        </is>
      </c>
      <c r="B2333" s="2" t="inlineStr">
        <is>
          <t>COL</t>
        </is>
      </c>
      <c r="C2333" s="2" t="n">
        <v>2045</v>
      </c>
      <c r="D2333" s="2" t="inlineStr">
        <is>
          <t>United States</t>
        </is>
      </c>
      <c r="E2333" s="2" t="inlineStr">
        <is>
          <t>USA</t>
        </is>
      </c>
      <c r="F2333" s="2" t="inlineStr">
        <is>
          <t>Open Flare</t>
        </is>
      </c>
      <c r="G2333" s="2" t="n">
        <v>64</v>
      </c>
      <c r="H2333" s="2" t="n">
        <v>0.0002841989626177</v>
      </c>
      <c r="I2333" s="2" t="n">
        <v>0.0003183028381318241</v>
      </c>
      <c r="J2333" s="40" t="inlineStr">
        <is>
          <t>coal mining - methane destruction</t>
        </is>
      </c>
    </row>
    <row r="2334" ht="15.75" customHeight="1" s="120">
      <c r="A2334" s="2" t="inlineStr">
        <is>
          <t>ENERGY</t>
        </is>
      </c>
      <c r="B2334" s="2" t="inlineStr">
        <is>
          <t>COL</t>
        </is>
      </c>
      <c r="C2334" s="2" t="n">
        <v>2045</v>
      </c>
      <c r="D2334" s="2" t="inlineStr">
        <is>
          <t>United States</t>
        </is>
      </c>
      <c r="E2334" s="2" t="inlineStr">
        <is>
          <t>USA</t>
        </is>
      </c>
      <c r="F2334" s="2" t="inlineStr">
        <is>
          <t>Degasification for power generation</t>
        </is>
      </c>
      <c r="G2334" s="2" t="n">
        <v>64</v>
      </c>
      <c r="H2334" s="2" t="n">
        <v>0.0072432621382177</v>
      </c>
      <c r="I2334" s="2" t="n">
        <v>0.008112453594803825</v>
      </c>
      <c r="J2334" s="40" t="inlineStr">
        <is>
          <t>coal mining - methane capture</t>
        </is>
      </c>
    </row>
    <row r="2335" ht="15.75" customHeight="1" s="120">
      <c r="A2335" s="2" t="inlineStr">
        <is>
          <t>ENERGY</t>
        </is>
      </c>
      <c r="B2335" s="2" t="inlineStr">
        <is>
          <t>COL</t>
        </is>
      </c>
      <c r="C2335" s="2" t="n">
        <v>2045</v>
      </c>
      <c r="D2335" s="2" t="inlineStr">
        <is>
          <t>United States</t>
        </is>
      </c>
      <c r="E2335" s="2" t="inlineStr">
        <is>
          <t>USA</t>
        </is>
      </c>
      <c r="F2335" s="2" t="inlineStr">
        <is>
          <t>On-site use in mine bioler</t>
        </is>
      </c>
      <c r="G2335" s="2" t="n">
        <v>65</v>
      </c>
      <c r="H2335" s="2" t="n">
        <v>0.0004024034715258</v>
      </c>
      <c r="I2335" s="2" t="n">
        <v>0.000450691888108896</v>
      </c>
      <c r="J2335" s="40" t="inlineStr">
        <is>
          <t>coal mining - methane capture</t>
        </is>
      </c>
    </row>
    <row r="2336" ht="15.75" customHeight="1" s="120">
      <c r="A2336" s="2" t="inlineStr">
        <is>
          <t>ENERGY</t>
        </is>
      </c>
      <c r="B2336" s="2" t="inlineStr">
        <is>
          <t>COL</t>
        </is>
      </c>
      <c r="C2336" s="2" t="n">
        <v>2045</v>
      </c>
      <c r="D2336" s="2" t="inlineStr">
        <is>
          <t>United States</t>
        </is>
      </c>
      <c r="E2336" s="2" t="inlineStr">
        <is>
          <t>USA</t>
        </is>
      </c>
      <c r="F2336" s="2" t="inlineStr">
        <is>
          <t>On-site use in coal drying</t>
        </is>
      </c>
      <c r="G2336" s="2" t="n">
        <v>65</v>
      </c>
      <c r="H2336" s="2" t="n">
        <v>0.0004024034715258</v>
      </c>
      <c r="I2336" s="2" t="n">
        <v>0.000450691888108896</v>
      </c>
      <c r="J2336" s="40" t="inlineStr">
        <is>
          <t>coal mining - methane capture</t>
        </is>
      </c>
    </row>
    <row r="2337" ht="15.75" customHeight="1" s="120">
      <c r="A2337" s="2" t="inlineStr">
        <is>
          <t>ENERGY</t>
        </is>
      </c>
      <c r="B2337" s="2" t="inlineStr">
        <is>
          <t>COL</t>
        </is>
      </c>
      <c r="C2337" s="2" t="n">
        <v>2045</v>
      </c>
      <c r="D2337" s="2" t="inlineStr">
        <is>
          <t>United States</t>
        </is>
      </c>
      <c r="E2337" s="2" t="inlineStr">
        <is>
          <t>USA</t>
        </is>
      </c>
      <c r="F2337" s="2" t="inlineStr">
        <is>
          <t>Open Flare</t>
        </is>
      </c>
      <c r="G2337" s="2" t="n">
        <v>66</v>
      </c>
      <c r="H2337" s="2" t="n">
        <v>0.0002751103893388</v>
      </c>
      <c r="I2337" s="2" t="n">
        <v>0.000308123636059456</v>
      </c>
      <c r="J2337" s="40" t="inlineStr">
        <is>
          <t>coal mining - methane destruction</t>
        </is>
      </c>
    </row>
    <row r="2338" ht="15.75" customHeight="1" s="120">
      <c r="A2338" s="2" t="inlineStr">
        <is>
          <t>ENERGY</t>
        </is>
      </c>
      <c r="B2338" s="2" t="inlineStr">
        <is>
          <t>COL</t>
        </is>
      </c>
      <c r="C2338" s="2" t="n">
        <v>2045</v>
      </c>
      <c r="D2338" s="2" t="inlineStr">
        <is>
          <t>United States</t>
        </is>
      </c>
      <c r="E2338" s="2" t="inlineStr">
        <is>
          <t>USA</t>
        </is>
      </c>
      <c r="F2338" s="2" t="inlineStr">
        <is>
          <t>Degasification for power generation</t>
        </is>
      </c>
      <c r="G2338" s="2" t="n">
        <v>68</v>
      </c>
      <c r="H2338" s="2" t="n">
        <v>0.0068639745004475</v>
      </c>
      <c r="I2338" s="2" t="n">
        <v>0.007687651440501201</v>
      </c>
      <c r="J2338" s="40" t="inlineStr">
        <is>
          <t>coal mining - methane capture</t>
        </is>
      </c>
    </row>
    <row r="2339" ht="15.75" customHeight="1" s="120">
      <c r="A2339" s="2" t="inlineStr">
        <is>
          <t>ENERGY</t>
        </is>
      </c>
      <c r="B2339" s="2" t="inlineStr">
        <is>
          <t>COL</t>
        </is>
      </c>
      <c r="C2339" s="2" t="n">
        <v>2045</v>
      </c>
      <c r="D2339" s="2" t="inlineStr">
        <is>
          <t>United States</t>
        </is>
      </c>
      <c r="E2339" s="2" t="inlineStr">
        <is>
          <t>USA</t>
        </is>
      </c>
      <c r="F2339" s="2" t="inlineStr">
        <is>
          <t>Open Flare</t>
        </is>
      </c>
      <c r="G2339" s="2" t="n">
        <v>68</v>
      </c>
      <c r="H2339" s="2" t="n">
        <v>0.0002674400748219</v>
      </c>
      <c r="I2339" s="2" t="n">
        <v>0.000299532883800528</v>
      </c>
      <c r="J2339" s="40" t="inlineStr">
        <is>
          <t>coal mining - methane destruction</t>
        </is>
      </c>
    </row>
    <row r="2340" ht="15.75" customHeight="1" s="120">
      <c r="A2340" s="2" t="inlineStr">
        <is>
          <t>ENERGY</t>
        </is>
      </c>
      <c r="B2340" s="2" t="inlineStr">
        <is>
          <t>COL</t>
        </is>
      </c>
      <c r="C2340" s="2" t="n">
        <v>2045</v>
      </c>
      <c r="D2340" s="2" t="inlineStr">
        <is>
          <t>United States</t>
        </is>
      </c>
      <c r="E2340" s="2" t="inlineStr">
        <is>
          <t>USA</t>
        </is>
      </c>
      <c r="F2340" s="2" t="inlineStr">
        <is>
          <t>On-site use in coal drying</t>
        </is>
      </c>
      <c r="G2340" s="2" t="n">
        <v>69</v>
      </c>
      <c r="H2340" s="2" t="n">
        <v>0.0003813319199253</v>
      </c>
      <c r="I2340" s="2" t="n">
        <v>0.000427091750316336</v>
      </c>
      <c r="J2340" s="40" t="inlineStr">
        <is>
          <t>coal mining - methane capture</t>
        </is>
      </c>
    </row>
    <row r="2341" ht="15.75" customHeight="1" s="120">
      <c r="A2341" s="2" t="inlineStr">
        <is>
          <t>ENERGY</t>
        </is>
      </c>
      <c r="B2341" s="2" t="inlineStr">
        <is>
          <t>COL</t>
        </is>
      </c>
      <c r="C2341" s="2" t="n">
        <v>2045</v>
      </c>
      <c r="D2341" s="2" t="inlineStr">
        <is>
          <t>United States</t>
        </is>
      </c>
      <c r="E2341" s="2" t="inlineStr">
        <is>
          <t>USA</t>
        </is>
      </c>
      <c r="F2341" s="2" t="inlineStr">
        <is>
          <t>On-site use in mine bioler</t>
        </is>
      </c>
      <c r="G2341" s="2" t="n">
        <v>69</v>
      </c>
      <c r="H2341" s="2" t="n">
        <v>0.0003813319199253</v>
      </c>
      <c r="I2341" s="2" t="n">
        <v>0.000427091750316336</v>
      </c>
      <c r="J2341" s="40" t="inlineStr">
        <is>
          <t>coal mining - methane capture</t>
        </is>
      </c>
    </row>
    <row r="2342" ht="15.75" customHeight="1" s="120">
      <c r="A2342" s="2" t="inlineStr">
        <is>
          <t>ENERGY</t>
        </is>
      </c>
      <c r="B2342" s="2" t="inlineStr">
        <is>
          <t>COL</t>
        </is>
      </c>
      <c r="C2342" s="2" t="n">
        <v>2045</v>
      </c>
      <c r="D2342" s="2" t="inlineStr">
        <is>
          <t>United States</t>
        </is>
      </c>
      <c r="E2342" s="2" t="inlineStr">
        <is>
          <t>USA</t>
        </is>
      </c>
      <c r="F2342" s="2" t="inlineStr">
        <is>
          <t>On-site use in mine bioler</t>
        </is>
      </c>
      <c r="G2342" s="2" t="n">
        <v>74</v>
      </c>
      <c r="H2342" s="2" t="n">
        <v>0.0003554805298336</v>
      </c>
      <c r="I2342" s="2" t="n">
        <v>0.000398138193413632</v>
      </c>
      <c r="J2342" s="40" t="inlineStr">
        <is>
          <t>coal mining - methane capture</t>
        </is>
      </c>
    </row>
    <row r="2343" ht="15.75" customHeight="1" s="120">
      <c r="A2343" s="2" t="inlineStr">
        <is>
          <t>ENERGY</t>
        </is>
      </c>
      <c r="B2343" s="2" t="inlineStr">
        <is>
          <t>COL</t>
        </is>
      </c>
      <c r="C2343" s="2" t="n">
        <v>2045</v>
      </c>
      <c r="D2343" s="2" t="inlineStr">
        <is>
          <t>United States</t>
        </is>
      </c>
      <c r="E2343" s="2" t="inlineStr">
        <is>
          <t>USA</t>
        </is>
      </c>
      <c r="F2343" s="2" t="inlineStr">
        <is>
          <t>Degasification for power generation</t>
        </is>
      </c>
      <c r="G2343" s="2" t="n">
        <v>74</v>
      </c>
      <c r="H2343" s="2" t="n">
        <v>0.0063986494205892</v>
      </c>
      <c r="I2343" s="2" t="n">
        <v>0.007166487351059904</v>
      </c>
      <c r="J2343" s="40" t="inlineStr">
        <is>
          <t>coal mining - methane capture</t>
        </is>
      </c>
    </row>
    <row r="2344" ht="15.75" customHeight="1" s="120">
      <c r="A2344" s="2" t="inlineStr">
        <is>
          <t>ENERGY</t>
        </is>
      </c>
      <c r="B2344" s="2" t="inlineStr">
        <is>
          <t>COL</t>
        </is>
      </c>
      <c r="C2344" s="2" t="n">
        <v>2045</v>
      </c>
      <c r="D2344" s="2" t="inlineStr">
        <is>
          <t>United States</t>
        </is>
      </c>
      <c r="E2344" s="2" t="inlineStr">
        <is>
          <t>USA</t>
        </is>
      </c>
      <c r="F2344" s="2" t="inlineStr">
        <is>
          <t>On-site use in coal drying</t>
        </is>
      </c>
      <c r="G2344" s="2" t="n">
        <v>74</v>
      </c>
      <c r="H2344" s="2" t="n">
        <v>0.0003554805298336</v>
      </c>
      <c r="I2344" s="2" t="n">
        <v>0.000398138193413632</v>
      </c>
      <c r="J2344" s="40" t="inlineStr">
        <is>
          <t>coal mining - methane capture</t>
        </is>
      </c>
    </row>
    <row r="2345" ht="15.75" customHeight="1" s="120">
      <c r="A2345" s="2" t="inlineStr">
        <is>
          <t>ENERGY</t>
        </is>
      </c>
      <c r="B2345" s="2" t="inlineStr">
        <is>
          <t>COL</t>
        </is>
      </c>
      <c r="C2345" s="2" t="n">
        <v>2045</v>
      </c>
      <c r="D2345" s="2" t="inlineStr">
        <is>
          <t>United States</t>
        </is>
      </c>
      <c r="E2345" s="2" t="inlineStr">
        <is>
          <t>USA</t>
        </is>
      </c>
      <c r="F2345" s="2" t="inlineStr">
        <is>
          <t>Degasification for power generation</t>
        </is>
      </c>
      <c r="G2345" s="2" t="n">
        <v>77</v>
      </c>
      <c r="H2345" s="2" t="n">
        <v>0.0061259875074029</v>
      </c>
      <c r="I2345" s="2" t="n">
        <v>0.006861106008291249</v>
      </c>
      <c r="J2345" s="40" t="inlineStr">
        <is>
          <t>coal mining - methane capture</t>
        </is>
      </c>
    </row>
    <row r="2346" ht="15.75" customHeight="1" s="120">
      <c r="A2346" s="2" t="inlineStr">
        <is>
          <t>ENERGY</t>
        </is>
      </c>
      <c r="B2346" s="2" t="inlineStr">
        <is>
          <t>COL</t>
        </is>
      </c>
      <c r="C2346" s="2" t="n">
        <v>2045</v>
      </c>
      <c r="D2346" s="2" t="inlineStr">
        <is>
          <t>United States</t>
        </is>
      </c>
      <c r="E2346" s="2" t="inlineStr">
        <is>
          <t>USA</t>
        </is>
      </c>
      <c r="F2346" s="2" t="inlineStr">
        <is>
          <t>On-site use in mine bioler</t>
        </is>
      </c>
      <c r="G2346" s="2" t="n">
        <v>78</v>
      </c>
      <c r="H2346" s="2" t="n">
        <v>0.000340332655469</v>
      </c>
      <c r="I2346" s="2" t="n">
        <v>0.00038117257412528</v>
      </c>
      <c r="J2346" s="40" t="inlineStr">
        <is>
          <t>coal mining - methane capture</t>
        </is>
      </c>
    </row>
    <row r="2347" ht="15.75" customHeight="1" s="120">
      <c r="A2347" s="2" t="inlineStr">
        <is>
          <t>ENERGY</t>
        </is>
      </c>
      <c r="B2347" s="2" t="inlineStr">
        <is>
          <t>COL</t>
        </is>
      </c>
      <c r="C2347" s="2" t="n">
        <v>2045</v>
      </c>
      <c r="D2347" s="2" t="inlineStr">
        <is>
          <t>United States</t>
        </is>
      </c>
      <c r="E2347" s="2" t="inlineStr">
        <is>
          <t>USA</t>
        </is>
      </c>
      <c r="F2347" s="2" t="inlineStr">
        <is>
          <t>On-site use in coal drying</t>
        </is>
      </c>
      <c r="G2347" s="2" t="n">
        <v>78</v>
      </c>
      <c r="H2347" s="2" t="n">
        <v>0.000340332655469</v>
      </c>
      <c r="I2347" s="2" t="n">
        <v>0.00038117257412528</v>
      </c>
      <c r="J2347" s="40" t="inlineStr">
        <is>
          <t>coal mining - methane capture</t>
        </is>
      </c>
    </row>
    <row r="2348" ht="15.75" customHeight="1" s="120">
      <c r="A2348" s="2" t="inlineStr">
        <is>
          <t>ENERGY</t>
        </is>
      </c>
      <c r="B2348" s="2" t="inlineStr">
        <is>
          <t>COL</t>
        </is>
      </c>
      <c r="C2348" s="2" t="n">
        <v>2045</v>
      </c>
      <c r="D2348" s="2" t="inlineStr">
        <is>
          <t>United States</t>
        </is>
      </c>
      <c r="E2348" s="2" t="inlineStr">
        <is>
          <t>USA</t>
        </is>
      </c>
      <c r="F2348" s="2" t="inlineStr">
        <is>
          <t>On-site use in mine bioler</t>
        </is>
      </c>
      <c r="G2348" s="2" t="n">
        <v>80</v>
      </c>
      <c r="H2348" s="2" t="n">
        <v>0.0006601611967199</v>
      </c>
      <c r="I2348" s="2" t="n">
        <v>0.000739380540326288</v>
      </c>
      <c r="J2348" s="40" t="inlineStr">
        <is>
          <t>coal mining - methane capture</t>
        </is>
      </c>
    </row>
    <row r="2349" ht="15.75" customHeight="1" s="120">
      <c r="A2349" s="2" t="inlineStr">
        <is>
          <t>ENERGY</t>
        </is>
      </c>
      <c r="B2349" s="2" t="inlineStr">
        <is>
          <t>COL</t>
        </is>
      </c>
      <c r="C2349" s="2" t="n">
        <v>2045</v>
      </c>
      <c r="D2349" s="2" t="inlineStr">
        <is>
          <t>United States</t>
        </is>
      </c>
      <c r="E2349" s="2" t="inlineStr">
        <is>
          <t>USA</t>
        </is>
      </c>
      <c r="F2349" s="2" t="inlineStr">
        <is>
          <t>On-site use in coal drying</t>
        </is>
      </c>
      <c r="G2349" s="2" t="n">
        <v>80</v>
      </c>
      <c r="H2349" s="2" t="n">
        <v>0.0006601611967199</v>
      </c>
      <c r="I2349" s="2" t="n">
        <v>0.000739380540326288</v>
      </c>
      <c r="J2349" s="40" t="inlineStr">
        <is>
          <t>coal mining - methane capture</t>
        </is>
      </c>
    </row>
    <row r="2350" ht="15.75" customHeight="1" s="120">
      <c r="A2350" s="2" t="inlineStr">
        <is>
          <t>ENERGY</t>
        </is>
      </c>
      <c r="B2350" s="2" t="inlineStr">
        <is>
          <t>COL</t>
        </is>
      </c>
      <c r="C2350" s="2" t="n">
        <v>2045</v>
      </c>
      <c r="D2350" s="2" t="inlineStr">
        <is>
          <t>United States</t>
        </is>
      </c>
      <c r="E2350" s="2" t="inlineStr">
        <is>
          <t>USA</t>
        </is>
      </c>
      <c r="F2350" s="2" t="inlineStr">
        <is>
          <t>Degasification for power generation</t>
        </is>
      </c>
      <c r="G2350" s="2" t="n">
        <v>80</v>
      </c>
      <c r="H2350" s="2" t="n">
        <v>0.0118829016573727</v>
      </c>
      <c r="I2350" s="2" t="n">
        <v>0.01330884985625742</v>
      </c>
      <c r="J2350" s="40" t="inlineStr">
        <is>
          <t>coal mining - methane capture</t>
        </is>
      </c>
    </row>
    <row r="2351" ht="15.75" customHeight="1" s="120">
      <c r="A2351" s="2" t="inlineStr">
        <is>
          <t>ENERGY</t>
        </is>
      </c>
      <c r="B2351" s="2" t="inlineStr">
        <is>
          <t>COL</t>
        </is>
      </c>
      <c r="C2351" s="2" t="n">
        <v>2045</v>
      </c>
      <c r="D2351" s="2" t="inlineStr">
        <is>
          <t>United States</t>
        </is>
      </c>
      <c r="E2351" s="2" t="inlineStr">
        <is>
          <t>USA</t>
        </is>
      </c>
      <c r="F2351" s="2" t="inlineStr">
        <is>
          <t>Degasification for power generation</t>
        </is>
      </c>
      <c r="G2351" s="2" t="n">
        <v>84</v>
      </c>
      <c r="H2351" s="2" t="n">
        <v>0.00568937510252</v>
      </c>
      <c r="I2351" s="2" t="n">
        <v>0.006372100114822401</v>
      </c>
      <c r="J2351" s="40" t="inlineStr">
        <is>
          <t>coal mining - methane capture</t>
        </is>
      </c>
    </row>
    <row r="2352" ht="15.75" customHeight="1" s="120">
      <c r="A2352" s="2" t="inlineStr">
        <is>
          <t>ENERGY</t>
        </is>
      </c>
      <c r="B2352" s="2" t="inlineStr">
        <is>
          <t>COL</t>
        </is>
      </c>
      <c r="C2352" s="2" t="n">
        <v>2045</v>
      </c>
      <c r="D2352" s="2" t="inlineStr">
        <is>
          <t>United States</t>
        </is>
      </c>
      <c r="E2352" s="2" t="inlineStr">
        <is>
          <t>USA</t>
        </is>
      </c>
      <c r="F2352" s="2" t="inlineStr">
        <is>
          <t>On-site use in coal drying</t>
        </is>
      </c>
      <c r="G2352" s="2" t="n">
        <v>84</v>
      </c>
      <c r="H2352" s="2" t="n">
        <v>0.0003160764172208</v>
      </c>
      <c r="I2352" s="2" t="n">
        <v>0.000354005587287296</v>
      </c>
      <c r="J2352" s="40" t="inlineStr">
        <is>
          <t>coal mining - methane capture</t>
        </is>
      </c>
    </row>
    <row r="2353" ht="15.75" customHeight="1" s="120">
      <c r="A2353" s="2" t="inlineStr">
        <is>
          <t>ENERGY</t>
        </is>
      </c>
      <c r="B2353" s="2" t="inlineStr">
        <is>
          <t>COL</t>
        </is>
      </c>
      <c r="C2353" s="2" t="n">
        <v>2045</v>
      </c>
      <c r="D2353" s="2" t="inlineStr">
        <is>
          <t>United States</t>
        </is>
      </c>
      <c r="E2353" s="2" t="inlineStr">
        <is>
          <t>USA</t>
        </is>
      </c>
      <c r="F2353" s="2" t="inlineStr">
        <is>
          <t>On-site use in mine bioler</t>
        </is>
      </c>
      <c r="G2353" s="2" t="n">
        <v>84</v>
      </c>
      <c r="H2353" s="2" t="n">
        <v>0.0003160764172208</v>
      </c>
      <c r="I2353" s="2" t="n">
        <v>0.000354005587287296</v>
      </c>
      <c r="J2353" s="40" t="inlineStr">
        <is>
          <t>coal mining - methane capture</t>
        </is>
      </c>
    </row>
    <row r="2354" ht="15.75" customHeight="1" s="120">
      <c r="A2354" s="2" t="inlineStr">
        <is>
          <t>ENERGY</t>
        </is>
      </c>
      <c r="B2354" s="2" t="inlineStr">
        <is>
          <t>COL</t>
        </is>
      </c>
      <c r="C2354" s="2" t="n">
        <v>2045</v>
      </c>
      <c r="D2354" s="2" t="inlineStr">
        <is>
          <t>United States</t>
        </is>
      </c>
      <c r="E2354" s="2" t="inlineStr">
        <is>
          <t>USA</t>
        </is>
      </c>
      <c r="F2354" s="2" t="inlineStr">
        <is>
          <t>Degasification for power generation</t>
        </is>
      </c>
      <c r="G2354" s="2" t="n">
        <v>86</v>
      </c>
      <c r="H2354" s="2" t="n">
        <v>0.0055230655707419</v>
      </c>
      <c r="I2354" s="2" t="n">
        <v>0.006185833439230928</v>
      </c>
      <c r="J2354" s="40" t="inlineStr">
        <is>
          <t>coal mining - methane capture</t>
        </is>
      </c>
    </row>
    <row r="2355" ht="15.75" customHeight="1" s="120">
      <c r="A2355" s="2" t="inlineStr">
        <is>
          <t>ENERGY</t>
        </is>
      </c>
      <c r="B2355" s="2" t="inlineStr">
        <is>
          <t>COL</t>
        </is>
      </c>
      <c r="C2355" s="2" t="n">
        <v>2045</v>
      </c>
      <c r="D2355" s="2" t="inlineStr">
        <is>
          <t>United States</t>
        </is>
      </c>
      <c r="E2355" s="2" t="inlineStr">
        <is>
          <t>USA</t>
        </is>
      </c>
      <c r="F2355" s="2" t="inlineStr">
        <is>
          <t>On-site use in mine bioler</t>
        </is>
      </c>
      <c r="G2355" s="2" t="n">
        <v>87</v>
      </c>
      <c r="H2355" s="2" t="n">
        <v>0.0003068369696848</v>
      </c>
      <c r="I2355" s="2" t="n">
        <v>0.000343657406046976</v>
      </c>
      <c r="J2355" s="40" t="inlineStr">
        <is>
          <t>coal mining - methane capture</t>
        </is>
      </c>
    </row>
    <row r="2356" ht="15.75" customHeight="1" s="120">
      <c r="A2356" s="2" t="inlineStr">
        <is>
          <t>ENERGY</t>
        </is>
      </c>
      <c r="B2356" s="2" t="inlineStr">
        <is>
          <t>COL</t>
        </is>
      </c>
      <c r="C2356" s="2" t="n">
        <v>2045</v>
      </c>
      <c r="D2356" s="2" t="inlineStr">
        <is>
          <t>United States</t>
        </is>
      </c>
      <c r="E2356" s="2" t="inlineStr">
        <is>
          <t>USA</t>
        </is>
      </c>
      <c r="F2356" s="2" t="inlineStr">
        <is>
          <t>On-site use in coal drying</t>
        </is>
      </c>
      <c r="G2356" s="2" t="n">
        <v>87</v>
      </c>
      <c r="H2356" s="2" t="n">
        <v>0.0003068369696848</v>
      </c>
      <c r="I2356" s="2" t="n">
        <v>0.000343657406046976</v>
      </c>
      <c r="J2356" s="40" t="inlineStr">
        <is>
          <t>coal mining - methane capture</t>
        </is>
      </c>
    </row>
    <row r="2357" ht="15.75" customHeight="1" s="120">
      <c r="A2357" s="2" t="inlineStr">
        <is>
          <t>ENERGY</t>
        </is>
      </c>
      <c r="B2357" s="2" t="inlineStr">
        <is>
          <t>COL</t>
        </is>
      </c>
      <c r="C2357" s="2" t="n">
        <v>2045</v>
      </c>
      <c r="D2357" s="2" t="inlineStr">
        <is>
          <t>United States</t>
        </is>
      </c>
      <c r="E2357" s="2" t="inlineStr">
        <is>
          <t>USA</t>
        </is>
      </c>
      <c r="F2357" s="2" t="inlineStr">
        <is>
          <t>On-site use in mine bioler</t>
        </is>
      </c>
      <c r="G2357" s="2" t="n">
        <v>88</v>
      </c>
      <c r="H2357" s="2" t="n">
        <v>0.000301764725009</v>
      </c>
      <c r="I2357" s="2" t="n">
        <v>0.00033797649201008</v>
      </c>
      <c r="J2357" s="40" t="inlineStr">
        <is>
          <t>coal mining - methane capture</t>
        </is>
      </c>
    </row>
    <row r="2358" ht="15.75" customHeight="1" s="120">
      <c r="A2358" s="2" t="inlineStr">
        <is>
          <t>ENERGY</t>
        </is>
      </c>
      <c r="B2358" s="2" t="inlineStr">
        <is>
          <t>COL</t>
        </is>
      </c>
      <c r="C2358" s="2" t="n">
        <v>2045</v>
      </c>
      <c r="D2358" s="2" t="inlineStr">
        <is>
          <t>United States</t>
        </is>
      </c>
      <c r="E2358" s="2" t="inlineStr">
        <is>
          <t>USA</t>
        </is>
      </c>
      <c r="F2358" s="2" t="inlineStr">
        <is>
          <t>Degasification for power generation</t>
        </is>
      </c>
      <c r="G2358" s="2" t="n">
        <v>88</v>
      </c>
      <c r="H2358" s="2" t="n">
        <v>0.0054317647591233</v>
      </c>
      <c r="I2358" s="2" t="n">
        <v>0.006083576530218097</v>
      </c>
      <c r="J2358" s="40" t="inlineStr">
        <is>
          <t>coal mining - methane capture</t>
        </is>
      </c>
    </row>
    <row r="2359" ht="15.75" customHeight="1" s="120">
      <c r="A2359" s="2" t="inlineStr">
        <is>
          <t>ENERGY</t>
        </is>
      </c>
      <c r="B2359" s="2" t="inlineStr">
        <is>
          <t>COL</t>
        </is>
      </c>
      <c r="C2359" s="2" t="n">
        <v>2045</v>
      </c>
      <c r="D2359" s="2" t="inlineStr">
        <is>
          <t>United States</t>
        </is>
      </c>
      <c r="E2359" s="2" t="inlineStr">
        <is>
          <t>USA</t>
        </is>
      </c>
      <c r="F2359" s="2" t="inlineStr">
        <is>
          <t>On-site use in coal drying</t>
        </is>
      </c>
      <c r="G2359" s="2" t="n">
        <v>88</v>
      </c>
      <c r="H2359" s="2" t="n">
        <v>0.000301764725009</v>
      </c>
      <c r="I2359" s="2" t="n">
        <v>0.00033797649201008</v>
      </c>
      <c r="J2359" s="40" t="inlineStr">
        <is>
          <t>coal mining - methane capture</t>
        </is>
      </c>
    </row>
    <row r="2360" ht="15.75" customHeight="1" s="120">
      <c r="A2360" s="2" t="inlineStr">
        <is>
          <t>ENERGY</t>
        </is>
      </c>
      <c r="B2360" s="2" t="inlineStr">
        <is>
          <t>COL</t>
        </is>
      </c>
      <c r="C2360" s="2" t="n">
        <v>2045</v>
      </c>
      <c r="D2360" s="2" t="inlineStr">
        <is>
          <t>United States</t>
        </is>
      </c>
      <c r="E2360" s="2" t="inlineStr">
        <is>
          <t>USA</t>
        </is>
      </c>
      <c r="F2360" s="2" t="inlineStr">
        <is>
          <t>Degasification for power generation</t>
        </is>
      </c>
      <c r="G2360" s="2" t="n">
        <v>93</v>
      </c>
      <c r="H2360" s="2" t="n">
        <v>0.0051358453929424</v>
      </c>
      <c r="I2360" s="2" t="n">
        <v>0.005752146840095488</v>
      </c>
      <c r="J2360" s="40" t="inlineStr">
        <is>
          <t>coal mining - methane capture</t>
        </is>
      </c>
    </row>
    <row r="2361" ht="15.75" customHeight="1" s="120">
      <c r="A2361" s="2" t="inlineStr">
        <is>
          <t>ENERGY</t>
        </is>
      </c>
      <c r="B2361" s="2" t="inlineStr">
        <is>
          <t>COL</t>
        </is>
      </c>
      <c r="C2361" s="2" t="n">
        <v>2045</v>
      </c>
      <c r="D2361" s="2" t="inlineStr">
        <is>
          <t>United States</t>
        </is>
      </c>
      <c r="E2361" s="2" t="inlineStr">
        <is>
          <t>USA</t>
        </is>
      </c>
      <c r="F2361" s="2" t="inlineStr">
        <is>
          <t>On-site use in coal drying</t>
        </is>
      </c>
      <c r="G2361" s="2" t="n">
        <v>94</v>
      </c>
      <c r="H2361" s="2" t="n">
        <v>0.0005695237196051</v>
      </c>
      <c r="I2361" s="2" t="n">
        <v>0.000637866565957712</v>
      </c>
      <c r="J2361" s="40" t="inlineStr">
        <is>
          <t>coal mining - methane capture</t>
        </is>
      </c>
    </row>
    <row r="2362" ht="15.75" customHeight="1" s="120">
      <c r="A2362" s="2" t="inlineStr">
        <is>
          <t>ENERGY</t>
        </is>
      </c>
      <c r="B2362" s="2" t="inlineStr">
        <is>
          <t>COL</t>
        </is>
      </c>
      <c r="C2362" s="2" t="n">
        <v>2045</v>
      </c>
      <c r="D2362" s="2" t="inlineStr">
        <is>
          <t>United States</t>
        </is>
      </c>
      <c r="E2362" s="2" t="inlineStr">
        <is>
          <t>USA</t>
        </is>
      </c>
      <c r="F2362" s="2" t="inlineStr">
        <is>
          <t>On-site use in mine bioler</t>
        </is>
      </c>
      <c r="G2362" s="2" t="n">
        <v>94</v>
      </c>
      <c r="H2362" s="2" t="n">
        <v>0.0005695237196051</v>
      </c>
      <c r="I2362" s="2" t="n">
        <v>0.000637866565957712</v>
      </c>
      <c r="J2362" s="40" t="inlineStr">
        <is>
          <t>coal mining - methane capture</t>
        </is>
      </c>
    </row>
    <row r="2363" ht="15.75" customHeight="1" s="120">
      <c r="A2363" s="2" t="inlineStr">
        <is>
          <t>ENERGY</t>
        </is>
      </c>
      <c r="B2363" s="2" t="inlineStr">
        <is>
          <t>COL</t>
        </is>
      </c>
      <c r="C2363" s="2" t="n">
        <v>2045</v>
      </c>
      <c r="D2363" s="2" t="inlineStr">
        <is>
          <t>United States</t>
        </is>
      </c>
      <c r="E2363" s="2" t="inlineStr">
        <is>
          <t>USA</t>
        </is>
      </c>
      <c r="F2363" s="2" t="inlineStr">
        <is>
          <t>Degasification for power generation</t>
        </is>
      </c>
      <c r="G2363" s="2" t="n">
        <v>94</v>
      </c>
      <c r="H2363" s="2" t="n">
        <v>0.0051155816763639</v>
      </c>
      <c r="I2363" s="2" t="n">
        <v>0.005729451477527569</v>
      </c>
      <c r="J2363" s="40" t="inlineStr">
        <is>
          <t>coal mining - methane capture</t>
        </is>
      </c>
    </row>
    <row r="2364" ht="15.75" customHeight="1" s="120">
      <c r="A2364" s="2" t="inlineStr">
        <is>
          <t>ENERGY</t>
        </is>
      </c>
      <c r="B2364" s="2" t="inlineStr">
        <is>
          <t>COL</t>
        </is>
      </c>
      <c r="C2364" s="2" t="n">
        <v>2045</v>
      </c>
      <c r="D2364" s="2" t="inlineStr">
        <is>
          <t>United States</t>
        </is>
      </c>
      <c r="E2364" s="2" t="inlineStr">
        <is>
          <t>USA</t>
        </is>
      </c>
      <c r="F2364" s="2" t="inlineStr">
        <is>
          <t>On-site use in mine bioler</t>
        </is>
      </c>
      <c r="G2364" s="2" t="n">
        <v>97</v>
      </c>
      <c r="H2364" s="2" t="n">
        <v>0.0002751103893388</v>
      </c>
      <c r="I2364" s="2" t="n">
        <v>0.000308123636059456</v>
      </c>
      <c r="J2364" s="40" t="inlineStr">
        <is>
          <t>coal mining - methane capture</t>
        </is>
      </c>
    </row>
    <row r="2365" ht="15.75" customHeight="1" s="120">
      <c r="A2365" s="2" t="inlineStr">
        <is>
          <t>ENERGY</t>
        </is>
      </c>
      <c r="B2365" s="2" t="inlineStr">
        <is>
          <t>COL</t>
        </is>
      </c>
      <c r="C2365" s="2" t="n">
        <v>2045</v>
      </c>
      <c r="D2365" s="2" t="inlineStr">
        <is>
          <t>United States</t>
        </is>
      </c>
      <c r="E2365" s="2" t="inlineStr">
        <is>
          <t>USA</t>
        </is>
      </c>
      <c r="F2365" s="2" t="inlineStr">
        <is>
          <t>Degasification for power generation</t>
        </is>
      </c>
      <c r="G2365" s="2" t="n">
        <v>97</v>
      </c>
      <c r="H2365" s="2" t="n">
        <v>0.0049519874155521</v>
      </c>
      <c r="I2365" s="2" t="n">
        <v>0.005546225905418352</v>
      </c>
      <c r="J2365" s="40" t="inlineStr">
        <is>
          <t>coal mining - methane capture</t>
        </is>
      </c>
    </row>
    <row r="2366" ht="15.75" customHeight="1" s="120">
      <c r="A2366" s="2" t="inlineStr">
        <is>
          <t>ENERGY</t>
        </is>
      </c>
      <c r="B2366" s="2" t="inlineStr">
        <is>
          <t>COL</t>
        </is>
      </c>
      <c r="C2366" s="2" t="n">
        <v>2045</v>
      </c>
      <c r="D2366" s="2" t="inlineStr">
        <is>
          <t>United States</t>
        </is>
      </c>
      <c r="E2366" s="2" t="inlineStr">
        <is>
          <t>USA</t>
        </is>
      </c>
      <c r="F2366" s="2" t="inlineStr">
        <is>
          <t>On-site use in coal drying</t>
        </is>
      </c>
      <c r="G2366" s="2" t="n">
        <v>97</v>
      </c>
      <c r="H2366" s="2" t="n">
        <v>0.0002751103893388</v>
      </c>
      <c r="I2366" s="2" t="n">
        <v>0.000308123636059456</v>
      </c>
      <c r="J2366" s="40" t="inlineStr">
        <is>
          <t>coal mining - methane capture</t>
        </is>
      </c>
    </row>
    <row r="2367" ht="15.75" customHeight="1" s="120">
      <c r="A2367" s="2" t="inlineStr">
        <is>
          <t>ENERGY</t>
        </is>
      </c>
      <c r="B2367" s="2" t="inlineStr">
        <is>
          <t>COL</t>
        </is>
      </c>
      <c r="C2367" s="2" t="n">
        <v>2045</v>
      </c>
      <c r="D2367" s="2" t="inlineStr">
        <is>
          <t>United States</t>
        </is>
      </c>
      <c r="E2367" s="2" t="inlineStr">
        <is>
          <t>USA</t>
        </is>
      </c>
      <c r="F2367" s="2" t="inlineStr">
        <is>
          <t>Degasification for power generation</t>
        </is>
      </c>
      <c r="G2367" s="2" t="n">
        <v>100</v>
      </c>
      <c r="H2367" s="2" t="n">
        <v>0.0048139211721718</v>
      </c>
      <c r="I2367" s="2" t="n">
        <v>0.005391591712832417</v>
      </c>
      <c r="J2367" s="40" t="inlineStr">
        <is>
          <t>coal mining - methane capture</t>
        </is>
      </c>
    </row>
    <row r="2368" ht="15.75" customHeight="1" s="120">
      <c r="A2368" s="2" t="inlineStr">
        <is>
          <t>ENERGY</t>
        </is>
      </c>
      <c r="B2368" s="2" t="inlineStr">
        <is>
          <t>COL</t>
        </is>
      </c>
      <c r="C2368" s="2" t="n">
        <v>2045</v>
      </c>
      <c r="D2368" s="2" t="inlineStr">
        <is>
          <t>United States</t>
        </is>
      </c>
      <c r="E2368" s="2" t="inlineStr">
        <is>
          <t>USA</t>
        </is>
      </c>
      <c r="F2368" s="2" t="inlineStr">
        <is>
          <t>On-site use in coal drying</t>
        </is>
      </c>
      <c r="G2368" s="2" t="n">
        <v>100</v>
      </c>
      <c r="H2368" s="2" t="n">
        <v>0.0002674400748219</v>
      </c>
      <c r="I2368" s="2" t="n">
        <v>0.000299532883800528</v>
      </c>
      <c r="J2368" s="40" t="inlineStr">
        <is>
          <t>coal mining - methane capture</t>
        </is>
      </c>
    </row>
    <row r="2369" ht="15.75" customHeight="1" s="120">
      <c r="A2369" s="2" t="inlineStr">
        <is>
          <t>ENERGY</t>
        </is>
      </c>
      <c r="B2369" s="2" t="inlineStr">
        <is>
          <t>COL</t>
        </is>
      </c>
      <c r="C2369" s="2" t="n">
        <v>2045</v>
      </c>
      <c r="D2369" s="2" t="inlineStr">
        <is>
          <t>United States</t>
        </is>
      </c>
      <c r="E2369" s="2" t="inlineStr">
        <is>
          <t>USA</t>
        </is>
      </c>
      <c r="F2369" s="2" t="inlineStr">
        <is>
          <t>On-site use in mine bioler</t>
        </is>
      </c>
      <c r="G2369" s="2" t="n">
        <v>100</v>
      </c>
      <c r="H2369" s="2" t="n">
        <v>0.0002674400748219</v>
      </c>
      <c r="I2369" s="2" t="n">
        <v>0.000299532883800528</v>
      </c>
      <c r="J2369" s="40" t="inlineStr">
        <is>
          <t>coal mining - methane capture</t>
        </is>
      </c>
    </row>
    <row r="2370" ht="15.75" customHeight="1" s="120">
      <c r="A2370" s="2" t="inlineStr">
        <is>
          <t>ENERGY</t>
        </is>
      </c>
      <c r="B2370" s="2" t="inlineStr">
        <is>
          <t>COL</t>
        </is>
      </c>
      <c r="C2370" s="2" t="n">
        <v>2045</v>
      </c>
      <c r="D2370" s="2" t="inlineStr">
        <is>
          <t>United States</t>
        </is>
      </c>
      <c r="E2370" s="2" t="inlineStr">
        <is>
          <t>USA</t>
        </is>
      </c>
      <c r="F2370" s="2" t="inlineStr">
        <is>
          <t>On-site use in mine bioler</t>
        </is>
      </c>
      <c r="G2370" s="2" t="n">
        <v>100000</v>
      </c>
      <c r="H2370" s="54" t="n">
        <v>1e-12</v>
      </c>
      <c r="I2370" s="2" t="n">
        <v>1.12e-12</v>
      </c>
      <c r="J2370" s="40" t="inlineStr">
        <is>
          <t>coal mining - methane capture</t>
        </is>
      </c>
    </row>
    <row r="2371" ht="15.75" customHeight="1" s="120">
      <c r="A2371" s="2" t="inlineStr">
        <is>
          <t>ENERGY</t>
        </is>
      </c>
      <c r="B2371" s="2" t="inlineStr">
        <is>
          <t>COL</t>
        </is>
      </c>
      <c r="C2371" s="2" t="n">
        <v>2050</v>
      </c>
      <c r="D2371" s="2" t="inlineStr">
        <is>
          <t>United States</t>
        </is>
      </c>
      <c r="E2371" s="2" t="inlineStr">
        <is>
          <t>USA</t>
        </is>
      </c>
      <c r="F2371" s="2" t="inlineStr">
        <is>
          <t>Degasification for pipeline injection</t>
        </is>
      </c>
      <c r="G2371" s="2" t="n">
        <v>-100000</v>
      </c>
      <c r="H2371" s="2" t="n">
        <v>0</v>
      </c>
      <c r="I2371" s="2" t="n">
        <v>0</v>
      </c>
      <c r="J2371" s="40" t="inlineStr">
        <is>
          <t>coal mining - methane capture</t>
        </is>
      </c>
    </row>
    <row r="2372" ht="15.75" customHeight="1" s="120">
      <c r="A2372" s="2" t="inlineStr">
        <is>
          <t>ENERGY</t>
        </is>
      </c>
      <c r="B2372" s="2" t="inlineStr">
        <is>
          <t>COL</t>
        </is>
      </c>
      <c r="C2372" s="2" t="n">
        <v>2050</v>
      </c>
      <c r="D2372" s="2" t="inlineStr">
        <is>
          <t>United States</t>
        </is>
      </c>
      <c r="E2372" s="2" t="inlineStr">
        <is>
          <t>USA</t>
        </is>
      </c>
      <c r="F2372" s="2" t="inlineStr">
        <is>
          <t>Degasification for pipeline injection</t>
        </is>
      </c>
      <c r="G2372" s="2" t="n">
        <v>-29</v>
      </c>
      <c r="H2372" s="2" t="n">
        <v>0</v>
      </c>
      <c r="I2372" s="2" t="n">
        <v>0</v>
      </c>
      <c r="J2372" s="40" t="inlineStr">
        <is>
          <t>coal mining - methane capture</t>
        </is>
      </c>
    </row>
    <row r="2373" ht="15.75" customHeight="1" s="120">
      <c r="A2373" s="2" t="inlineStr">
        <is>
          <t>ENERGY</t>
        </is>
      </c>
      <c r="B2373" s="2" t="inlineStr">
        <is>
          <t>COL</t>
        </is>
      </c>
      <c r="C2373" s="2" t="n">
        <v>2050</v>
      </c>
      <c r="D2373" s="2" t="inlineStr">
        <is>
          <t>United States</t>
        </is>
      </c>
      <c r="E2373" s="2" t="inlineStr">
        <is>
          <t>USA</t>
        </is>
      </c>
      <c r="F2373" s="2" t="inlineStr">
        <is>
          <t>Degasification for pipeline injection</t>
        </is>
      </c>
      <c r="G2373" s="2" t="n">
        <v>-29</v>
      </c>
      <c r="H2373" s="2" t="n">
        <v>0.421393781900405</v>
      </c>
      <c r="I2373" s="2" t="n">
        <v>0.4719610357284537</v>
      </c>
      <c r="J2373" s="40" t="inlineStr">
        <is>
          <t>coal mining - methane capture</t>
        </is>
      </c>
    </row>
    <row r="2374" ht="15.75" customHeight="1" s="120">
      <c r="A2374" s="2" t="inlineStr">
        <is>
          <t>ENERGY</t>
        </is>
      </c>
      <c r="B2374" s="2" t="inlineStr">
        <is>
          <t>COL</t>
        </is>
      </c>
      <c r="C2374" s="2" t="n">
        <v>2050</v>
      </c>
      <c r="D2374" s="2" t="inlineStr">
        <is>
          <t>United States</t>
        </is>
      </c>
      <c r="E2374" s="2" t="inlineStr">
        <is>
          <t>USA</t>
        </is>
      </c>
      <c r="F2374" s="2" t="inlineStr">
        <is>
          <t>Degasification for pipeline injection</t>
        </is>
      </c>
      <c r="G2374" s="2" t="n">
        <v>-28</v>
      </c>
      <c r="H2374" s="2" t="n">
        <v>0.366581708192825</v>
      </c>
      <c r="I2374" s="2" t="n">
        <v>0.410571513175964</v>
      </c>
      <c r="J2374" s="40" t="inlineStr">
        <is>
          <t>coal mining - methane capture</t>
        </is>
      </c>
    </row>
    <row r="2375" ht="15.75" customHeight="1" s="120">
      <c r="A2375" s="2" t="inlineStr">
        <is>
          <t>ENERGY</t>
        </is>
      </c>
      <c r="B2375" s="2" t="inlineStr">
        <is>
          <t>COL</t>
        </is>
      </c>
      <c r="C2375" s="2" t="n">
        <v>2050</v>
      </c>
      <c r="D2375" s="2" t="inlineStr">
        <is>
          <t>United States</t>
        </is>
      </c>
      <c r="E2375" s="2" t="inlineStr">
        <is>
          <t>USA</t>
        </is>
      </c>
      <c r="F2375" s="2" t="inlineStr">
        <is>
          <t>Degasification for pipeline injection</t>
        </is>
      </c>
      <c r="G2375" s="2" t="n">
        <v>-25</v>
      </c>
      <c r="H2375" s="2" t="n">
        <v>0.5060688853263851</v>
      </c>
      <c r="I2375" s="2" t="n">
        <v>0.5667971515655513</v>
      </c>
      <c r="J2375" s="40" t="inlineStr">
        <is>
          <t>coal mining - methane capture</t>
        </is>
      </c>
    </row>
    <row r="2376" ht="15.75" customHeight="1" s="120">
      <c r="A2376" s="2" t="inlineStr">
        <is>
          <t>ENERGY</t>
        </is>
      </c>
      <c r="B2376" s="2" t="inlineStr">
        <is>
          <t>COL</t>
        </is>
      </c>
      <c r="C2376" s="2" t="n">
        <v>2050</v>
      </c>
      <c r="D2376" s="2" t="inlineStr">
        <is>
          <t>United States</t>
        </is>
      </c>
      <c r="E2376" s="2" t="inlineStr">
        <is>
          <t>USA</t>
        </is>
      </c>
      <c r="F2376" s="2" t="inlineStr">
        <is>
          <t>Degasification for pipeline injection</t>
        </is>
      </c>
      <c r="G2376" s="2" t="n">
        <v>-24</v>
      </c>
      <c r="H2376" s="2" t="n">
        <v>0.323899179697036</v>
      </c>
      <c r="I2376" s="2" t="n">
        <v>0.3627670812606804</v>
      </c>
      <c r="J2376" s="40" t="inlineStr">
        <is>
          <t>coal mining - methane capture</t>
        </is>
      </c>
    </row>
    <row r="2377" ht="15.75" customHeight="1" s="120">
      <c r="A2377" s="2" t="inlineStr">
        <is>
          <t>ENERGY</t>
        </is>
      </c>
      <c r="B2377" s="2" t="inlineStr">
        <is>
          <t>COL</t>
        </is>
      </c>
      <c r="C2377" s="2" t="n">
        <v>2050</v>
      </c>
      <c r="D2377" s="2" t="inlineStr">
        <is>
          <t>United States</t>
        </is>
      </c>
      <c r="E2377" s="2" t="inlineStr">
        <is>
          <t>USA</t>
        </is>
      </c>
      <c r="F2377" s="2" t="inlineStr">
        <is>
          <t>Degasification for pipeline injection</t>
        </is>
      </c>
      <c r="G2377" s="2" t="n">
        <v>-22</v>
      </c>
      <c r="H2377" s="2" t="n">
        <v>0.260871298611164</v>
      </c>
      <c r="I2377" s="2" t="n">
        <v>0.2921758544445037</v>
      </c>
      <c r="J2377" s="40" t="inlineStr">
        <is>
          <t>coal mining - methane capture</t>
        </is>
      </c>
    </row>
    <row r="2378" ht="15.75" customHeight="1" s="120">
      <c r="A2378" s="2" t="inlineStr">
        <is>
          <t>ENERGY</t>
        </is>
      </c>
      <c r="B2378" s="2" t="inlineStr">
        <is>
          <t>COL</t>
        </is>
      </c>
      <c r="C2378" s="2" t="n">
        <v>2050</v>
      </c>
      <c r="D2378" s="2" t="inlineStr">
        <is>
          <t>United States</t>
        </is>
      </c>
      <c r="E2378" s="2" t="inlineStr">
        <is>
          <t>USA</t>
        </is>
      </c>
      <c r="F2378" s="2" t="inlineStr">
        <is>
          <t>Degasification for pipeline injection</t>
        </is>
      </c>
      <c r="G2378" s="2" t="n">
        <v>-21</v>
      </c>
      <c r="H2378" s="2" t="n">
        <v>0.09890036284923551</v>
      </c>
      <c r="I2378" s="2" t="n">
        <v>0.1107684063911438</v>
      </c>
      <c r="J2378" s="40" t="inlineStr">
        <is>
          <t>coal mining - methane capture</t>
        </is>
      </c>
    </row>
    <row r="2379" ht="15.75" customHeight="1" s="120">
      <c r="A2379" s="2" t="inlineStr">
        <is>
          <t>ENERGY</t>
        </is>
      </c>
      <c r="B2379" s="2" t="inlineStr">
        <is>
          <t>COL</t>
        </is>
      </c>
      <c r="C2379" s="2" t="n">
        <v>2050</v>
      </c>
      <c r="D2379" s="2" t="inlineStr">
        <is>
          <t>United States</t>
        </is>
      </c>
      <c r="E2379" s="2" t="inlineStr">
        <is>
          <t>USA</t>
        </is>
      </c>
      <c r="F2379" s="2" t="inlineStr">
        <is>
          <t>Degasification for pipeline injection</t>
        </is>
      </c>
      <c r="G2379" s="2" t="n">
        <v>-19</v>
      </c>
      <c r="H2379" s="2" t="n">
        <v>0.164053969085216</v>
      </c>
      <c r="I2379" s="2" t="n">
        <v>0.1837404453754419</v>
      </c>
      <c r="J2379" s="40" t="inlineStr">
        <is>
          <t>coal mining - methane capture</t>
        </is>
      </c>
    </row>
    <row r="2380" ht="15.75" customHeight="1" s="120">
      <c r="A2380" s="2" t="inlineStr">
        <is>
          <t>ENERGY</t>
        </is>
      </c>
      <c r="B2380" s="2" t="inlineStr">
        <is>
          <t>COL</t>
        </is>
      </c>
      <c r="C2380" s="2" t="n">
        <v>2050</v>
      </c>
      <c r="D2380" s="2" t="inlineStr">
        <is>
          <t>United States</t>
        </is>
      </c>
      <c r="E2380" s="2" t="inlineStr">
        <is>
          <t>USA</t>
        </is>
      </c>
      <c r="F2380" s="2" t="inlineStr">
        <is>
          <t>Degasification for pipeline injection</t>
        </is>
      </c>
      <c r="G2380" s="2" t="n">
        <v>-18</v>
      </c>
      <c r="H2380" s="2" t="n">
        <v>0.07455480098724369</v>
      </c>
      <c r="I2380" s="2" t="n">
        <v>0.08350137710571294</v>
      </c>
      <c r="J2380" s="40" t="inlineStr">
        <is>
          <t>coal mining - methane capture</t>
        </is>
      </c>
    </row>
    <row r="2381" ht="15.75" customHeight="1" s="120">
      <c r="A2381" s="2" t="inlineStr">
        <is>
          <t>ENERGY</t>
        </is>
      </c>
      <c r="B2381" s="2" t="inlineStr">
        <is>
          <t>COL</t>
        </is>
      </c>
      <c r="C2381" s="2" t="n">
        <v>2050</v>
      </c>
      <c r="D2381" s="2" t="inlineStr">
        <is>
          <t>United States</t>
        </is>
      </c>
      <c r="E2381" s="2" t="inlineStr">
        <is>
          <t>USA</t>
        </is>
      </c>
      <c r="F2381" s="2" t="inlineStr">
        <is>
          <t>Degasification for pipeline injection</t>
        </is>
      </c>
      <c r="G2381" s="2" t="n">
        <v>-17</v>
      </c>
      <c r="H2381" s="2" t="n">
        <v>0.145655214786529</v>
      </c>
      <c r="I2381" s="2" t="n">
        <v>0.1631338405609125</v>
      </c>
      <c r="J2381" s="40" t="inlineStr">
        <is>
          <t>coal mining - methane capture</t>
        </is>
      </c>
    </row>
    <row r="2382" ht="15.75" customHeight="1" s="120">
      <c r="A2382" s="2" t="inlineStr">
        <is>
          <t>ENERGY</t>
        </is>
      </c>
      <c r="B2382" s="2" t="inlineStr">
        <is>
          <t>COL</t>
        </is>
      </c>
      <c r="C2382" s="2" t="n">
        <v>2050</v>
      </c>
      <c r="D2382" s="2" t="inlineStr">
        <is>
          <t>United States</t>
        </is>
      </c>
      <c r="E2382" s="2" t="inlineStr">
        <is>
          <t>USA</t>
        </is>
      </c>
      <c r="F2382" s="2" t="inlineStr">
        <is>
          <t>Degasification for pipeline injection</t>
        </is>
      </c>
      <c r="G2382" s="2" t="n">
        <v>-13</v>
      </c>
      <c r="H2382" s="2" t="n">
        <v>0.170577444136142</v>
      </c>
      <c r="I2382" s="2" t="n">
        <v>0.1910467374324791</v>
      </c>
      <c r="J2382" s="40" t="inlineStr">
        <is>
          <t>coal mining - methane capture</t>
        </is>
      </c>
    </row>
    <row r="2383" ht="15.75" customHeight="1" s="120">
      <c r="A2383" s="2" t="inlineStr">
        <is>
          <t>ENERGY</t>
        </is>
      </c>
      <c r="B2383" s="2" t="inlineStr">
        <is>
          <t>COL</t>
        </is>
      </c>
      <c r="C2383" s="2" t="n">
        <v>2050</v>
      </c>
      <c r="D2383" s="2" t="inlineStr">
        <is>
          <t>United States</t>
        </is>
      </c>
      <c r="E2383" s="2" t="inlineStr">
        <is>
          <t>USA</t>
        </is>
      </c>
      <c r="F2383" s="2" t="inlineStr">
        <is>
          <t>Degasification for pipeline injection</t>
        </is>
      </c>
      <c r="G2383" s="2" t="n">
        <v>-12</v>
      </c>
      <c r="H2383" s="2" t="n">
        <v>0.108986970037221</v>
      </c>
      <c r="I2383" s="2" t="n">
        <v>0.1220654064416875</v>
      </c>
      <c r="J2383" s="40" t="inlineStr">
        <is>
          <t>coal mining - methane capture</t>
        </is>
      </c>
    </row>
    <row r="2384" ht="15.75" customHeight="1" s="120">
      <c r="A2384" s="2" t="inlineStr">
        <is>
          <t>ENERGY</t>
        </is>
      </c>
      <c r="B2384" s="2" t="inlineStr">
        <is>
          <t>COL</t>
        </is>
      </c>
      <c r="C2384" s="2" t="n">
        <v>2050</v>
      </c>
      <c r="D2384" s="2" t="inlineStr">
        <is>
          <t>United States</t>
        </is>
      </c>
      <c r="E2384" s="2" t="inlineStr">
        <is>
          <t>USA</t>
        </is>
      </c>
      <c r="F2384" s="2" t="inlineStr">
        <is>
          <t>Degasification for pipeline injection</t>
        </is>
      </c>
      <c r="G2384" s="2" t="n">
        <v>-11</v>
      </c>
      <c r="H2384" s="2" t="n">
        <v>0.0523723438382149</v>
      </c>
      <c r="I2384" s="2" t="n">
        <v>0.0586570250988007</v>
      </c>
      <c r="J2384" s="40" t="inlineStr">
        <is>
          <t>coal mining - methane capture</t>
        </is>
      </c>
    </row>
    <row r="2385" ht="15.75" customHeight="1" s="120">
      <c r="A2385" s="2" t="inlineStr">
        <is>
          <t>ENERGY</t>
        </is>
      </c>
      <c r="B2385" s="2" t="inlineStr">
        <is>
          <t>COL</t>
        </is>
      </c>
      <c r="C2385" s="2" t="n">
        <v>2050</v>
      </c>
      <c r="D2385" s="2" t="inlineStr">
        <is>
          <t>United States</t>
        </is>
      </c>
      <c r="E2385" s="2" t="inlineStr">
        <is>
          <t>USA</t>
        </is>
      </c>
      <c r="F2385" s="2" t="inlineStr">
        <is>
          <t>Degasification for pipeline injection</t>
        </is>
      </c>
      <c r="G2385" s="2" t="n">
        <v>-10</v>
      </c>
      <c r="H2385" s="2" t="n">
        <v>0.0473027601838112</v>
      </c>
      <c r="I2385" s="2" t="n">
        <v>0.05297909140586855</v>
      </c>
      <c r="J2385" s="40" t="inlineStr">
        <is>
          <t>coal mining - methane capture</t>
        </is>
      </c>
    </row>
    <row r="2386" ht="15.75" customHeight="1" s="120">
      <c r="A2386" s="2" t="inlineStr">
        <is>
          <t>ENERGY</t>
        </is>
      </c>
      <c r="B2386" s="2" t="inlineStr">
        <is>
          <t>COL</t>
        </is>
      </c>
      <c r="C2386" s="2" t="n">
        <v>2050</v>
      </c>
      <c r="D2386" s="2" t="inlineStr">
        <is>
          <t>United States</t>
        </is>
      </c>
      <c r="E2386" s="2" t="inlineStr">
        <is>
          <t>USA</t>
        </is>
      </c>
      <c r="F2386" s="2" t="inlineStr">
        <is>
          <t>Degasification for pipeline injection</t>
        </is>
      </c>
      <c r="G2386" s="2" t="n">
        <v>-8</v>
      </c>
      <c r="H2386" s="2" t="n">
        <v>0.0860959738492966</v>
      </c>
      <c r="I2386" s="2" t="n">
        <v>0.0964274907112122</v>
      </c>
      <c r="J2386" s="40" t="inlineStr">
        <is>
          <t>coal mining - methane capture</t>
        </is>
      </c>
    </row>
    <row r="2387" ht="15.75" customHeight="1" s="120">
      <c r="A2387" s="2" t="inlineStr">
        <is>
          <t>ENERGY</t>
        </is>
      </c>
      <c r="B2387" s="2" t="inlineStr">
        <is>
          <t>COL</t>
        </is>
      </c>
      <c r="C2387" s="2" t="n">
        <v>2050</v>
      </c>
      <c r="D2387" s="2" t="inlineStr">
        <is>
          <t>United States</t>
        </is>
      </c>
      <c r="E2387" s="2" t="inlineStr">
        <is>
          <t>USA</t>
        </is>
      </c>
      <c r="F2387" s="2" t="inlineStr">
        <is>
          <t>Degasification for pipeline injection</t>
        </is>
      </c>
      <c r="G2387" s="2" t="n">
        <v>-7</v>
      </c>
      <c r="H2387" s="2" t="n">
        <v>0.0440928600728512</v>
      </c>
      <c r="I2387" s="2" t="n">
        <v>0.04938400328159335</v>
      </c>
      <c r="J2387" s="40" t="inlineStr">
        <is>
          <t>coal mining - methane capture</t>
        </is>
      </c>
    </row>
    <row r="2388" ht="15.75" customHeight="1" s="120">
      <c r="A2388" s="2" t="inlineStr">
        <is>
          <t>ENERGY</t>
        </is>
      </c>
      <c r="B2388" s="2" t="inlineStr">
        <is>
          <t>COL</t>
        </is>
      </c>
      <c r="C2388" s="2" t="n">
        <v>2050</v>
      </c>
      <c r="D2388" s="2" t="inlineStr">
        <is>
          <t>United States</t>
        </is>
      </c>
      <c r="E2388" s="2" t="inlineStr">
        <is>
          <t>USA</t>
        </is>
      </c>
      <c r="F2388" s="2" t="inlineStr">
        <is>
          <t>Degasification for pipeline injection</t>
        </is>
      </c>
      <c r="G2388" s="2" t="n">
        <v>-6</v>
      </c>
      <c r="H2388" s="2" t="n">
        <v>0.0446274615824223</v>
      </c>
      <c r="I2388" s="2" t="n">
        <v>0.04998275697231298</v>
      </c>
      <c r="J2388" s="40" t="inlineStr">
        <is>
          <t>coal mining - methane capture</t>
        </is>
      </c>
    </row>
    <row r="2389" ht="15.75" customHeight="1" s="120">
      <c r="A2389" s="2" t="inlineStr">
        <is>
          <t>ENERGY</t>
        </is>
      </c>
      <c r="B2389" s="2" t="inlineStr">
        <is>
          <t>COL</t>
        </is>
      </c>
      <c r="C2389" s="2" t="n">
        <v>2050</v>
      </c>
      <c r="D2389" s="2" t="inlineStr">
        <is>
          <t>United States</t>
        </is>
      </c>
      <c r="E2389" s="2" t="inlineStr">
        <is>
          <t>USA</t>
        </is>
      </c>
      <c r="F2389" s="2" t="inlineStr">
        <is>
          <t>On-site use in coal drying</t>
        </is>
      </c>
      <c r="G2389" s="2" t="n">
        <v>-4</v>
      </c>
      <c r="H2389" s="2" t="n">
        <v>0.0457214554771781</v>
      </c>
      <c r="I2389" s="2" t="n">
        <v>0.05120803013443948</v>
      </c>
      <c r="J2389" s="40" t="inlineStr">
        <is>
          <t>coal mining - methane capture</t>
        </is>
      </c>
    </row>
    <row r="2390" ht="15.75" customHeight="1" s="120">
      <c r="A2390" s="2" t="inlineStr">
        <is>
          <t>ENERGY</t>
        </is>
      </c>
      <c r="B2390" s="2" t="inlineStr">
        <is>
          <t>COL</t>
        </is>
      </c>
      <c r="C2390" s="2" t="n">
        <v>2050</v>
      </c>
      <c r="D2390" s="2" t="inlineStr">
        <is>
          <t>United States</t>
        </is>
      </c>
      <c r="E2390" s="2" t="inlineStr">
        <is>
          <t>USA</t>
        </is>
      </c>
      <c r="F2390" s="2" t="inlineStr">
        <is>
          <t>Degasification for pipeline injection</t>
        </is>
      </c>
      <c r="G2390" s="2" t="n">
        <v>-3</v>
      </c>
      <c r="H2390" s="2" t="n">
        <v>0.07690168544650081</v>
      </c>
      <c r="I2390" s="2" t="n">
        <v>0.08612988770008091</v>
      </c>
      <c r="J2390" s="40" t="inlineStr">
        <is>
          <t>coal mining - methane capture</t>
        </is>
      </c>
    </row>
    <row r="2391" ht="15.75" customHeight="1" s="120">
      <c r="A2391" s="2" t="inlineStr">
        <is>
          <t>ENERGY</t>
        </is>
      </c>
      <c r="B2391" s="2" t="inlineStr">
        <is>
          <t>COL</t>
        </is>
      </c>
      <c r="C2391" s="2" t="n">
        <v>2050</v>
      </c>
      <c r="D2391" s="2" t="inlineStr">
        <is>
          <t>United States</t>
        </is>
      </c>
      <c r="E2391" s="2" t="inlineStr">
        <is>
          <t>USA</t>
        </is>
      </c>
      <c r="F2391" s="2" t="inlineStr">
        <is>
          <t>On-site use in coal drying</t>
        </is>
      </c>
      <c r="G2391" s="2" t="n">
        <v>-3</v>
      </c>
      <c r="H2391" s="2" t="n">
        <v>0.0791485235095024</v>
      </c>
      <c r="I2391" s="2" t="n">
        <v>0.08864634633064269</v>
      </c>
      <c r="J2391" s="40" t="inlineStr">
        <is>
          <t>coal mining - methane capture</t>
        </is>
      </c>
    </row>
    <row r="2392" ht="15.75" customHeight="1" s="120">
      <c r="A2392" s="2" t="inlineStr">
        <is>
          <t>ENERGY</t>
        </is>
      </c>
      <c r="B2392" s="2" t="inlineStr">
        <is>
          <t>COL</t>
        </is>
      </c>
      <c r="C2392" s="2" t="n">
        <v>2050</v>
      </c>
      <c r="D2392" s="2" t="inlineStr">
        <is>
          <t>United States</t>
        </is>
      </c>
      <c r="E2392" s="2" t="inlineStr">
        <is>
          <t>USA</t>
        </is>
      </c>
      <c r="F2392" s="2" t="inlineStr">
        <is>
          <t>On-site use in coal drying</t>
        </is>
      </c>
      <c r="G2392" s="2" t="n">
        <v>-2</v>
      </c>
      <c r="H2392" s="2" t="n">
        <v>0.0065731257200241</v>
      </c>
      <c r="I2392" s="2" t="n">
        <v>0.007361900806426993</v>
      </c>
      <c r="J2392" s="40" t="inlineStr">
        <is>
          <t>coal mining - methane capture</t>
        </is>
      </c>
    </row>
    <row r="2393" ht="15.75" customHeight="1" s="120">
      <c r="A2393" s="2" t="inlineStr">
        <is>
          <t>ENERGY</t>
        </is>
      </c>
      <c r="B2393" s="2" t="inlineStr">
        <is>
          <t>COL</t>
        </is>
      </c>
      <c r="C2393" s="2" t="n">
        <v>2050</v>
      </c>
      <c r="D2393" s="2" t="inlineStr">
        <is>
          <t>United States</t>
        </is>
      </c>
      <c r="E2393" s="2" t="inlineStr">
        <is>
          <t>USA</t>
        </is>
      </c>
      <c r="F2393" s="2" t="inlineStr">
        <is>
          <t>On-site use in coal drying</t>
        </is>
      </c>
      <c r="G2393" s="2" t="n">
        <v>-1</v>
      </c>
      <c r="H2393" s="2" t="n">
        <v>0.242214677855372</v>
      </c>
      <c r="I2393" s="2" t="n">
        <v>0.2712804391980167</v>
      </c>
      <c r="J2393" s="40" t="inlineStr">
        <is>
          <t>coal mining - methane capture</t>
        </is>
      </c>
    </row>
    <row r="2394" ht="15.75" customHeight="1" s="120">
      <c r="A2394" s="2" t="inlineStr">
        <is>
          <t>ENERGY</t>
        </is>
      </c>
      <c r="B2394" s="2" t="inlineStr">
        <is>
          <t>COL</t>
        </is>
      </c>
      <c r="C2394" s="2" t="n">
        <v>2050</v>
      </c>
      <c r="D2394" s="2" t="inlineStr">
        <is>
          <t>United States</t>
        </is>
      </c>
      <c r="E2394" s="2" t="inlineStr">
        <is>
          <t>USA</t>
        </is>
      </c>
      <c r="F2394" s="2" t="inlineStr">
        <is>
          <t>Degasification for pipeline injection</t>
        </is>
      </c>
      <c r="G2394" s="2" t="n">
        <v>-1</v>
      </c>
      <c r="H2394" s="2" t="n">
        <v>0.0347685962915421</v>
      </c>
      <c r="I2394" s="2" t="n">
        <v>0.03894082784652716</v>
      </c>
      <c r="J2394" s="40" t="inlineStr">
        <is>
          <t>coal mining - methane capture</t>
        </is>
      </c>
    </row>
    <row r="2395" ht="15.75" customHeight="1" s="120">
      <c r="A2395" s="2" t="inlineStr">
        <is>
          <t>ENERGY</t>
        </is>
      </c>
      <c r="B2395" s="2" t="inlineStr">
        <is>
          <t>COL</t>
        </is>
      </c>
      <c r="C2395" s="2" t="n">
        <v>2050</v>
      </c>
      <c r="D2395" s="2" t="inlineStr">
        <is>
          <t>United States</t>
        </is>
      </c>
      <c r="E2395" s="2" t="inlineStr">
        <is>
          <t>USA</t>
        </is>
      </c>
      <c r="F2395" s="2" t="inlineStr">
        <is>
          <t>On-site use in coal drying</t>
        </is>
      </c>
      <c r="G2395" s="2" t="n">
        <v>0</v>
      </c>
      <c r="H2395" s="2" t="n">
        <v>0.0759939579293132</v>
      </c>
      <c r="I2395" s="2" t="n">
        <v>0.08511323288083079</v>
      </c>
      <c r="J2395" s="40" t="inlineStr">
        <is>
          <t>coal mining - methane capture</t>
        </is>
      </c>
    </row>
    <row r="2396" ht="15.75" customHeight="1" s="120">
      <c r="A2396" s="2" t="inlineStr">
        <is>
          <t>ENERGY</t>
        </is>
      </c>
      <c r="B2396" s="2" t="inlineStr">
        <is>
          <t>COL</t>
        </is>
      </c>
      <c r="C2396" s="2" t="n">
        <v>2050</v>
      </c>
      <c r="D2396" s="2" t="inlineStr">
        <is>
          <t>United States</t>
        </is>
      </c>
      <c r="E2396" s="2" t="inlineStr">
        <is>
          <t>USA</t>
        </is>
      </c>
      <c r="F2396" s="2" t="inlineStr">
        <is>
          <t>On-site use in mine bioler</t>
        </is>
      </c>
      <c r="G2396" s="2" t="n">
        <v>1</v>
      </c>
      <c r="H2396" s="2" t="n">
        <v>0.144743060460314</v>
      </c>
      <c r="I2396" s="2" t="n">
        <v>0.1621122277155517</v>
      </c>
      <c r="J2396" s="40" t="inlineStr">
        <is>
          <t>coal mining - methane capture</t>
        </is>
      </c>
    </row>
    <row r="2397" ht="15.75" customHeight="1" s="120">
      <c r="A2397" s="2" t="inlineStr">
        <is>
          <t>ENERGY</t>
        </is>
      </c>
      <c r="B2397" s="2" t="inlineStr">
        <is>
          <t>COL</t>
        </is>
      </c>
      <c r="C2397" s="2" t="n">
        <v>2050</v>
      </c>
      <c r="D2397" s="2" t="inlineStr">
        <is>
          <t>United States</t>
        </is>
      </c>
      <c r="E2397" s="2" t="inlineStr">
        <is>
          <t>USA</t>
        </is>
      </c>
      <c r="F2397" s="2" t="inlineStr">
        <is>
          <t>On-site use in coal drying</t>
        </is>
      </c>
      <c r="G2397" s="2" t="n">
        <v>1</v>
      </c>
      <c r="H2397" s="2" t="n">
        <v>0.0040587238036096</v>
      </c>
      <c r="I2397" s="2" t="n">
        <v>0.004545770660042752</v>
      </c>
      <c r="J2397" s="40" t="inlineStr">
        <is>
          <t>coal mining - methane capture</t>
        </is>
      </c>
    </row>
    <row r="2398" ht="15.75" customHeight="1" s="120">
      <c r="A2398" s="2" t="inlineStr">
        <is>
          <t>ENERGY</t>
        </is>
      </c>
      <c r="B2398" s="2" t="inlineStr">
        <is>
          <t>COL</t>
        </is>
      </c>
      <c r="C2398" s="2" t="n">
        <v>2050</v>
      </c>
      <c r="D2398" s="2" t="inlineStr">
        <is>
          <t>United States</t>
        </is>
      </c>
      <c r="E2398" s="2" t="inlineStr">
        <is>
          <t>USA</t>
        </is>
      </c>
      <c r="F2398" s="2" t="inlineStr">
        <is>
          <t>Degasification for pipeline injection</t>
        </is>
      </c>
      <c r="G2398" s="2" t="n">
        <v>1</v>
      </c>
      <c r="H2398" s="2" t="n">
        <v>0.0683997124433517</v>
      </c>
      <c r="I2398" s="2" t="n">
        <v>0.07660767793655392</v>
      </c>
      <c r="J2398" s="40" t="inlineStr">
        <is>
          <t>coal mining - methane capture</t>
        </is>
      </c>
    </row>
    <row r="2399" ht="15.75" customHeight="1" s="120">
      <c r="A2399" s="2" t="inlineStr">
        <is>
          <t>ENERGY</t>
        </is>
      </c>
      <c r="B2399" s="2" t="inlineStr">
        <is>
          <t>COL</t>
        </is>
      </c>
      <c r="C2399" s="2" t="n">
        <v>2050</v>
      </c>
      <c r="D2399" s="2" t="inlineStr">
        <is>
          <t>United States</t>
        </is>
      </c>
      <c r="E2399" s="2" t="inlineStr">
        <is>
          <t>USA</t>
        </is>
      </c>
      <c r="F2399" s="2" t="inlineStr">
        <is>
          <t>Stand Alone VAM</t>
        </is>
      </c>
      <c r="G2399" s="2" t="n">
        <v>1</v>
      </c>
      <c r="H2399" s="2" t="n">
        <v>4.48484969511628</v>
      </c>
      <c r="I2399" s="2" t="n">
        <v>5.023031658530233</v>
      </c>
      <c r="J2399" s="40" t="inlineStr">
        <is>
          <t>coal mining - methane destruction</t>
        </is>
      </c>
    </row>
    <row r="2400" ht="15.75" customHeight="1" s="120">
      <c r="A2400" s="2" t="inlineStr">
        <is>
          <t>ENERGY</t>
        </is>
      </c>
      <c r="B2400" s="2" t="inlineStr">
        <is>
          <t>COL</t>
        </is>
      </c>
      <c r="C2400" s="2" t="n">
        <v>2050</v>
      </c>
      <c r="D2400" s="2" t="inlineStr">
        <is>
          <t>United States</t>
        </is>
      </c>
      <c r="E2400" s="2" t="inlineStr">
        <is>
          <t>USA</t>
        </is>
      </c>
      <c r="F2400" s="2" t="inlineStr">
        <is>
          <t>Open Flare</t>
        </is>
      </c>
      <c r="G2400" s="2" t="n">
        <v>1</v>
      </c>
      <c r="H2400" s="2" t="n">
        <v>0.0523705054074526</v>
      </c>
      <c r="I2400" s="2" t="n">
        <v>0.05865496605634692</v>
      </c>
      <c r="J2400" s="40" t="inlineStr">
        <is>
          <t>coal mining - methane destruction</t>
        </is>
      </c>
    </row>
    <row r="2401" ht="15.75" customHeight="1" s="120">
      <c r="A2401" s="2" t="inlineStr">
        <is>
          <t>ENERGY</t>
        </is>
      </c>
      <c r="B2401" s="2" t="inlineStr">
        <is>
          <t>COL</t>
        </is>
      </c>
      <c r="C2401" s="2" t="n">
        <v>2050</v>
      </c>
      <c r="D2401" s="2" t="inlineStr">
        <is>
          <t>United States</t>
        </is>
      </c>
      <c r="E2401" s="2" t="inlineStr">
        <is>
          <t>USA</t>
        </is>
      </c>
      <c r="F2401" s="2" t="inlineStr">
        <is>
          <t>Degasification for pipeline injection</t>
        </is>
      </c>
      <c r="G2401" s="2" t="n">
        <v>2</v>
      </c>
      <c r="H2401" s="2" t="n">
        <v>0.0324085466563702</v>
      </c>
      <c r="I2401" s="2" t="n">
        <v>0.03629757225513462</v>
      </c>
      <c r="J2401" s="40" t="inlineStr">
        <is>
          <t>coal mining - methane capture</t>
        </is>
      </c>
    </row>
    <row r="2402" ht="15.75" customHeight="1" s="120">
      <c r="A2402" s="2" t="inlineStr">
        <is>
          <t>ENERGY</t>
        </is>
      </c>
      <c r="B2402" s="2" t="inlineStr">
        <is>
          <t>COL</t>
        </is>
      </c>
      <c r="C2402" s="2" t="n">
        <v>2050</v>
      </c>
      <c r="D2402" s="2" t="inlineStr">
        <is>
          <t>United States</t>
        </is>
      </c>
      <c r="E2402" s="2" t="inlineStr">
        <is>
          <t>USA</t>
        </is>
      </c>
      <c r="F2402" s="2" t="inlineStr">
        <is>
          <t>Open Flare</t>
        </is>
      </c>
      <c r="G2402" s="2" t="n">
        <v>2</v>
      </c>
      <c r="H2402" s="2" t="n">
        <v>0.117102245800197</v>
      </c>
      <c r="I2402" s="2" t="n">
        <v>0.1311545152962207</v>
      </c>
      <c r="J2402" s="40" t="inlineStr">
        <is>
          <t>coal mining - methane destruction</t>
        </is>
      </c>
    </row>
    <row r="2403" ht="15.75" customHeight="1" s="120">
      <c r="A2403" s="2" t="inlineStr">
        <is>
          <t>ENERGY</t>
        </is>
      </c>
      <c r="B2403" s="2" t="inlineStr">
        <is>
          <t>COL</t>
        </is>
      </c>
      <c r="C2403" s="2" t="n">
        <v>2050</v>
      </c>
      <c r="D2403" s="2" t="inlineStr">
        <is>
          <t>United States</t>
        </is>
      </c>
      <c r="E2403" s="2" t="inlineStr">
        <is>
          <t>USA</t>
        </is>
      </c>
      <c r="F2403" s="2" t="inlineStr">
        <is>
          <t>Stand Alone VAM</t>
        </is>
      </c>
      <c r="G2403" s="2" t="n">
        <v>2</v>
      </c>
      <c r="H2403" s="2" t="n">
        <v>6.83853827044367</v>
      </c>
      <c r="I2403" s="2" t="n">
        <v>7.659162862896911</v>
      </c>
      <c r="J2403" s="40" t="inlineStr">
        <is>
          <t>coal mining - methane destruction</t>
        </is>
      </c>
    </row>
    <row r="2404" ht="15.75" customHeight="1" s="120">
      <c r="A2404" s="2" t="inlineStr">
        <is>
          <t>ENERGY</t>
        </is>
      </c>
      <c r="B2404" s="2" t="inlineStr">
        <is>
          <t>COL</t>
        </is>
      </c>
      <c r="C2404" s="2" t="n">
        <v>2050</v>
      </c>
      <c r="D2404" s="2" t="inlineStr">
        <is>
          <t>United States</t>
        </is>
      </c>
      <c r="E2404" s="2" t="inlineStr">
        <is>
          <t>USA</t>
        </is>
      </c>
      <c r="F2404" s="2" t="inlineStr">
        <is>
          <t>On-site use in mine bioler</t>
        </is>
      </c>
      <c r="G2404" s="2" t="n">
        <v>2</v>
      </c>
      <c r="H2404" s="2" t="n">
        <v>0.0136037280317396</v>
      </c>
      <c r="I2404" s="2" t="n">
        <v>0.01523617539554835</v>
      </c>
      <c r="J2404" s="40" t="inlineStr">
        <is>
          <t>coal mining - methane capture</t>
        </is>
      </c>
    </row>
    <row r="2405" ht="15.75" customHeight="1" s="120">
      <c r="A2405" s="2" t="inlineStr">
        <is>
          <t>ENERGY</t>
        </is>
      </c>
      <c r="B2405" s="2" t="inlineStr">
        <is>
          <t>COL</t>
        </is>
      </c>
      <c r="C2405" s="2" t="n">
        <v>2050</v>
      </c>
      <c r="D2405" s="2" t="inlineStr">
        <is>
          <t>United States</t>
        </is>
      </c>
      <c r="E2405" s="2" t="inlineStr">
        <is>
          <t>USA</t>
        </is>
      </c>
      <c r="F2405" s="2" t="inlineStr">
        <is>
          <t>Supplemental VAM</t>
        </is>
      </c>
      <c r="G2405" s="2" t="n">
        <v>3</v>
      </c>
      <c r="H2405" s="2" t="n">
        <v>0.0261591952294111</v>
      </c>
      <c r="I2405" s="2" t="n">
        <v>0.02929829865694044</v>
      </c>
      <c r="J2405" s="40" t="inlineStr">
        <is>
          <t>coal mining - methane destruction</t>
        </is>
      </c>
    </row>
    <row r="2406" ht="15.75" customHeight="1" s="120">
      <c r="A2406" s="2" t="inlineStr">
        <is>
          <t>ENERGY</t>
        </is>
      </c>
      <c r="B2406" s="2" t="inlineStr">
        <is>
          <t>COL</t>
        </is>
      </c>
      <c r="C2406" s="2" t="n">
        <v>2050</v>
      </c>
      <c r="D2406" s="2" t="inlineStr">
        <is>
          <t>United States</t>
        </is>
      </c>
      <c r="E2406" s="2" t="inlineStr">
        <is>
          <t>USA</t>
        </is>
      </c>
      <c r="F2406" s="2" t="inlineStr">
        <is>
          <t>Stand Alone VAM</t>
        </is>
      </c>
      <c r="G2406" s="2" t="n">
        <v>3</v>
      </c>
      <c r="H2406" s="2" t="n">
        <v>2.23859390616416</v>
      </c>
      <c r="I2406" s="2" t="n">
        <v>2.507225174903859</v>
      </c>
      <c r="J2406" s="40" t="inlineStr">
        <is>
          <t>coal mining - methane destruction</t>
        </is>
      </c>
    </row>
    <row r="2407" ht="15.75" customHeight="1" s="120">
      <c r="A2407" s="2" t="inlineStr">
        <is>
          <t>ENERGY</t>
        </is>
      </c>
      <c r="B2407" s="2" t="inlineStr">
        <is>
          <t>COL</t>
        </is>
      </c>
      <c r="C2407" s="2" t="n">
        <v>2050</v>
      </c>
      <c r="D2407" s="2" t="inlineStr">
        <is>
          <t>United States</t>
        </is>
      </c>
      <c r="E2407" s="2" t="inlineStr">
        <is>
          <t>USA</t>
        </is>
      </c>
      <c r="F2407" s="2" t="inlineStr">
        <is>
          <t>Degasification for pipeline injection</t>
        </is>
      </c>
      <c r="G2407" s="2" t="n">
        <v>3</v>
      </c>
      <c r="H2407" s="2" t="n">
        <v>0.0341070033609867</v>
      </c>
      <c r="I2407" s="2" t="n">
        <v>0.03819984376430511</v>
      </c>
      <c r="J2407" s="40" t="inlineStr">
        <is>
          <t>coal mining - methane capture</t>
        </is>
      </c>
    </row>
    <row r="2408" ht="15.75" customHeight="1" s="120">
      <c r="A2408" s="2" t="inlineStr">
        <is>
          <t>ENERGY</t>
        </is>
      </c>
      <c r="B2408" s="2" t="inlineStr">
        <is>
          <t>COL</t>
        </is>
      </c>
      <c r="C2408" s="2" t="n">
        <v>2050</v>
      </c>
      <c r="D2408" s="2" t="inlineStr">
        <is>
          <t>United States</t>
        </is>
      </c>
      <c r="E2408" s="2" t="inlineStr">
        <is>
          <t>USA</t>
        </is>
      </c>
      <c r="F2408" s="2" t="inlineStr">
        <is>
          <t>Open Flare</t>
        </is>
      </c>
      <c r="G2408" s="2" t="n">
        <v>3</v>
      </c>
      <c r="H2408" s="2" t="n">
        <v>0.0981340929865837</v>
      </c>
      <c r="I2408" s="2" t="n">
        <v>0.1099101841449737</v>
      </c>
      <c r="J2408" s="40" t="inlineStr">
        <is>
          <t>coal mining - methane destruction</t>
        </is>
      </c>
    </row>
    <row r="2409" ht="15.75" customHeight="1" s="120">
      <c r="A2409" s="2" t="inlineStr">
        <is>
          <t>ENERGY</t>
        </is>
      </c>
      <c r="B2409" s="2" t="inlineStr">
        <is>
          <t>COL</t>
        </is>
      </c>
      <c r="C2409" s="2" t="n">
        <v>2050</v>
      </c>
      <c r="D2409" s="2" t="inlineStr">
        <is>
          <t>United States</t>
        </is>
      </c>
      <c r="E2409" s="2" t="inlineStr">
        <is>
          <t>USA</t>
        </is>
      </c>
      <c r="F2409" s="2" t="inlineStr">
        <is>
          <t>On-site use in mine bioler</t>
        </is>
      </c>
      <c r="G2409" s="2" t="n">
        <v>3</v>
      </c>
      <c r="H2409" s="2" t="n">
        <v>0.008327580871991799</v>
      </c>
      <c r="I2409" s="2" t="n">
        <v>0.009326890576630817</v>
      </c>
      <c r="J2409" s="40" t="inlineStr">
        <is>
          <t>coal mining - methane capture</t>
        </is>
      </c>
    </row>
    <row r="2410" ht="15.75" customHeight="1" s="120">
      <c r="A2410" s="2" t="inlineStr">
        <is>
          <t>ENERGY</t>
        </is>
      </c>
      <c r="B2410" s="2" t="inlineStr">
        <is>
          <t>COL</t>
        </is>
      </c>
      <c r="C2410" s="2" t="n">
        <v>2050</v>
      </c>
      <c r="D2410" s="2" t="inlineStr">
        <is>
          <t>United States</t>
        </is>
      </c>
      <c r="E2410" s="2" t="inlineStr">
        <is>
          <t>USA</t>
        </is>
      </c>
      <c r="F2410" s="2" t="inlineStr">
        <is>
          <t>Open Flare</t>
        </is>
      </c>
      <c r="G2410" s="2" t="n">
        <v>4</v>
      </c>
      <c r="H2410" s="2" t="n">
        <v>0.147903573699295</v>
      </c>
      <c r="I2410" s="2" t="n">
        <v>0.1656520025432104</v>
      </c>
      <c r="J2410" s="40" t="inlineStr">
        <is>
          <t>coal mining - methane destruction</t>
        </is>
      </c>
    </row>
    <row r="2411" ht="15.75" customHeight="1" s="120">
      <c r="A2411" s="2" t="inlineStr">
        <is>
          <t>ENERGY</t>
        </is>
      </c>
      <c r="B2411" s="2" t="inlineStr">
        <is>
          <t>COL</t>
        </is>
      </c>
      <c r="C2411" s="2" t="n">
        <v>2050</v>
      </c>
      <c r="D2411" s="2" t="inlineStr">
        <is>
          <t>United States</t>
        </is>
      </c>
      <c r="E2411" s="2" t="inlineStr">
        <is>
          <t>USA</t>
        </is>
      </c>
      <c r="F2411" s="2" t="inlineStr">
        <is>
          <t>Stand Alone VAM</t>
        </is>
      </c>
      <c r="G2411" s="2" t="n">
        <v>4</v>
      </c>
      <c r="H2411" s="2" t="n">
        <v>0.290015496313571</v>
      </c>
      <c r="I2411" s="2" t="n">
        <v>0.3248173558711995</v>
      </c>
      <c r="J2411" s="40" t="inlineStr">
        <is>
          <t>coal mining - methane destruction</t>
        </is>
      </c>
    </row>
    <row r="2412" ht="15.75" customHeight="1" s="120">
      <c r="A2412" s="2" t="inlineStr">
        <is>
          <t>ENERGY</t>
        </is>
      </c>
      <c r="B2412" s="2" t="inlineStr">
        <is>
          <t>COL</t>
        </is>
      </c>
      <c r="C2412" s="2" t="n">
        <v>2050</v>
      </c>
      <c r="D2412" s="2" t="inlineStr">
        <is>
          <t>United States</t>
        </is>
      </c>
      <c r="E2412" s="2" t="inlineStr">
        <is>
          <t>USA</t>
        </is>
      </c>
      <c r="F2412" s="2" t="inlineStr">
        <is>
          <t>On-site use in mine bioler</t>
        </is>
      </c>
      <c r="G2412" s="2" t="n">
        <v>4</v>
      </c>
      <c r="H2412" s="2" t="n">
        <v>0.0070292339660227</v>
      </c>
      <c r="I2412" s="2" t="n">
        <v>0.007872742041945425</v>
      </c>
      <c r="J2412" s="40" t="inlineStr">
        <is>
          <t>coal mining - methane capture</t>
        </is>
      </c>
    </row>
    <row r="2413" ht="15.75" customHeight="1" s="120">
      <c r="A2413" s="2" t="inlineStr">
        <is>
          <t>ENERGY</t>
        </is>
      </c>
      <c r="B2413" s="2" t="inlineStr">
        <is>
          <t>COL</t>
        </is>
      </c>
      <c r="C2413" s="2" t="n">
        <v>2050</v>
      </c>
      <c r="D2413" s="2" t="inlineStr">
        <is>
          <t>United States</t>
        </is>
      </c>
      <c r="E2413" s="2" t="inlineStr">
        <is>
          <t>USA</t>
        </is>
      </c>
      <c r="F2413" s="2" t="inlineStr">
        <is>
          <t>Degasification for pipeline injection</t>
        </is>
      </c>
      <c r="G2413" s="2" t="n">
        <v>4</v>
      </c>
      <c r="H2413" s="2" t="n">
        <v>0.056047236546874</v>
      </c>
      <c r="I2413" s="2" t="n">
        <v>0.06277290493249889</v>
      </c>
      <c r="J2413" s="40" t="inlineStr">
        <is>
          <t>coal mining - methane capture</t>
        </is>
      </c>
    </row>
    <row r="2414" ht="15.75" customHeight="1" s="120">
      <c r="A2414" s="2" t="inlineStr">
        <is>
          <t>ENERGY</t>
        </is>
      </c>
      <c r="B2414" s="2" t="inlineStr">
        <is>
          <t>COL</t>
        </is>
      </c>
      <c r="C2414" s="2" t="n">
        <v>2050</v>
      </c>
      <c r="D2414" s="2" t="inlineStr">
        <is>
          <t>United States</t>
        </is>
      </c>
      <c r="E2414" s="2" t="inlineStr">
        <is>
          <t>USA</t>
        </is>
      </c>
      <c r="F2414" s="2" t="inlineStr">
        <is>
          <t>Open Flare</t>
        </is>
      </c>
      <c r="G2414" s="2" t="n">
        <v>5</v>
      </c>
      <c r="H2414" s="2" t="n">
        <v>0.0790922946762294</v>
      </c>
      <c r="I2414" s="2" t="n">
        <v>0.08858337003737693</v>
      </c>
      <c r="J2414" s="40" t="inlineStr">
        <is>
          <t>coal mining - methane destruction</t>
        </is>
      </c>
    </row>
    <row r="2415" ht="15.75" customHeight="1" s="120">
      <c r="A2415" s="2" t="inlineStr">
        <is>
          <t>ENERGY</t>
        </is>
      </c>
      <c r="B2415" s="2" t="inlineStr">
        <is>
          <t>COL</t>
        </is>
      </c>
      <c r="C2415" s="2" t="n">
        <v>2050</v>
      </c>
      <c r="D2415" s="2" t="inlineStr">
        <is>
          <t>United States</t>
        </is>
      </c>
      <c r="E2415" s="2" t="inlineStr">
        <is>
          <t>USA</t>
        </is>
      </c>
      <c r="F2415" s="2" t="inlineStr">
        <is>
          <t>Supplemental VAM</t>
        </is>
      </c>
      <c r="G2415" s="2" t="n">
        <v>5</v>
      </c>
      <c r="H2415" s="2" t="n">
        <v>0.08392120897769929</v>
      </c>
      <c r="I2415" s="2" t="n">
        <v>0.09399175405502322</v>
      </c>
      <c r="J2415" s="40" t="inlineStr">
        <is>
          <t>coal mining - methane destruction</t>
        </is>
      </c>
    </row>
    <row r="2416" ht="15.75" customHeight="1" s="120">
      <c r="A2416" s="2" t="inlineStr">
        <is>
          <t>ENERGY</t>
        </is>
      </c>
      <c r="B2416" s="2" t="inlineStr">
        <is>
          <t>COL</t>
        </is>
      </c>
      <c r="C2416" s="2" t="n">
        <v>2050</v>
      </c>
      <c r="D2416" s="2" t="inlineStr">
        <is>
          <t>United States</t>
        </is>
      </c>
      <c r="E2416" s="2" t="inlineStr">
        <is>
          <t>USA</t>
        </is>
      </c>
      <c r="F2416" s="2" t="inlineStr">
        <is>
          <t>Degasification for pipeline injection</t>
        </is>
      </c>
      <c r="G2416" s="2" t="n">
        <v>5</v>
      </c>
      <c r="H2416" s="2" t="n">
        <v>0.0565695185214281</v>
      </c>
      <c r="I2416" s="2" t="n">
        <v>0.06335786074399948</v>
      </c>
      <c r="J2416" s="40" t="inlineStr">
        <is>
          <t>coal mining - methane capture</t>
        </is>
      </c>
    </row>
    <row r="2417" ht="15.75" customHeight="1" s="120">
      <c r="A2417" s="2" t="inlineStr">
        <is>
          <t>ENERGY</t>
        </is>
      </c>
      <c r="B2417" s="2" t="inlineStr">
        <is>
          <t>COL</t>
        </is>
      </c>
      <c r="C2417" s="2" t="n">
        <v>2050</v>
      </c>
      <c r="D2417" s="2" t="inlineStr">
        <is>
          <t>United States</t>
        </is>
      </c>
      <c r="E2417" s="2" t="inlineStr">
        <is>
          <t>USA</t>
        </is>
      </c>
      <c r="F2417" s="2" t="inlineStr">
        <is>
          <t>On-site use in mine bioler</t>
        </is>
      </c>
      <c r="G2417" s="2" t="n">
        <v>5</v>
      </c>
      <c r="H2417" s="2" t="n">
        <v>0.009235254721715999</v>
      </c>
      <c r="I2417" s="2" t="n">
        <v>0.01034348528832192</v>
      </c>
      <c r="J2417" s="40" t="inlineStr">
        <is>
          <t>coal mining - methane capture</t>
        </is>
      </c>
    </row>
    <row r="2418" ht="15.75" customHeight="1" s="120">
      <c r="A2418" s="2" t="inlineStr">
        <is>
          <t>ENERGY</t>
        </is>
      </c>
      <c r="B2418" s="2" t="inlineStr">
        <is>
          <t>COL</t>
        </is>
      </c>
      <c r="C2418" s="2" t="n">
        <v>2050</v>
      </c>
      <c r="D2418" s="2" t="inlineStr">
        <is>
          <t>United States</t>
        </is>
      </c>
      <c r="E2418" s="2" t="inlineStr">
        <is>
          <t>USA</t>
        </is>
      </c>
      <c r="F2418" s="2" t="inlineStr">
        <is>
          <t>On-site use in mine bioler</t>
        </is>
      </c>
      <c r="G2418" s="2" t="n">
        <v>6</v>
      </c>
      <c r="H2418" s="2" t="n">
        <v>0.0029373994329944</v>
      </c>
      <c r="I2418" s="2" t="n">
        <v>0.003289887364953728</v>
      </c>
      <c r="J2418" s="40" t="inlineStr">
        <is>
          <t>coal mining - methane capture</t>
        </is>
      </c>
    </row>
    <row r="2419" ht="15.75" customHeight="1" s="120">
      <c r="A2419" s="2" t="inlineStr">
        <is>
          <t>ENERGY</t>
        </is>
      </c>
      <c r="B2419" s="2" t="inlineStr">
        <is>
          <t>COL</t>
        </is>
      </c>
      <c r="C2419" s="2" t="n">
        <v>2050</v>
      </c>
      <c r="D2419" s="2" t="inlineStr">
        <is>
          <t>United States</t>
        </is>
      </c>
      <c r="E2419" s="2" t="inlineStr">
        <is>
          <t>USA</t>
        </is>
      </c>
      <c r="F2419" s="2" t="inlineStr">
        <is>
          <t>Open Flare</t>
        </is>
      </c>
      <c r="G2419" s="2" t="n">
        <v>6</v>
      </c>
      <c r="H2419" s="2" t="n">
        <v>0.0649612536653876</v>
      </c>
      <c r="I2419" s="2" t="n">
        <v>0.07275660410523412</v>
      </c>
      <c r="J2419" s="40" t="inlineStr">
        <is>
          <t>coal mining - methane destruction</t>
        </is>
      </c>
    </row>
    <row r="2420" ht="15.75" customHeight="1" s="120">
      <c r="A2420" s="2" t="inlineStr">
        <is>
          <t>ENERGY</t>
        </is>
      </c>
      <c r="B2420" s="2" t="inlineStr">
        <is>
          <t>COL</t>
        </is>
      </c>
      <c r="C2420" s="2" t="n">
        <v>2050</v>
      </c>
      <c r="D2420" s="2" t="inlineStr">
        <is>
          <t>United States</t>
        </is>
      </c>
      <c r="E2420" s="2" t="inlineStr">
        <is>
          <t>USA</t>
        </is>
      </c>
      <c r="F2420" s="2" t="inlineStr">
        <is>
          <t>Stand Alone VAM</t>
        </is>
      </c>
      <c r="G2420" s="2" t="n">
        <v>6</v>
      </c>
      <c r="H2420" s="2" t="n">
        <v>0.493600159883499</v>
      </c>
      <c r="I2420" s="2" t="n">
        <v>0.5528321790695189</v>
      </c>
      <c r="J2420" s="40" t="inlineStr">
        <is>
          <t>coal mining - methane destruction</t>
        </is>
      </c>
    </row>
    <row r="2421" ht="15.75" customHeight="1" s="120">
      <c r="A2421" s="2" t="inlineStr">
        <is>
          <t>ENERGY</t>
        </is>
      </c>
      <c r="B2421" s="2" t="inlineStr">
        <is>
          <t>COL</t>
        </is>
      </c>
      <c r="C2421" s="2" t="n">
        <v>2050</v>
      </c>
      <c r="D2421" s="2" t="inlineStr">
        <is>
          <t>United States</t>
        </is>
      </c>
      <c r="E2421" s="2" t="inlineStr">
        <is>
          <t>USA</t>
        </is>
      </c>
      <c r="F2421" s="2" t="inlineStr">
        <is>
          <t>Stand Alone VAM</t>
        </is>
      </c>
      <c r="G2421" s="2" t="n">
        <v>7</v>
      </c>
      <c r="H2421" s="2" t="n">
        <v>0.08377713710069661</v>
      </c>
      <c r="I2421" s="2" t="n">
        <v>0.09383039355278021</v>
      </c>
      <c r="J2421" s="40" t="inlineStr">
        <is>
          <t>coal mining - methane destruction</t>
        </is>
      </c>
    </row>
    <row r="2422" ht="15.75" customHeight="1" s="120">
      <c r="A2422" s="2" t="inlineStr">
        <is>
          <t>ENERGY</t>
        </is>
      </c>
      <c r="B2422" s="2" t="inlineStr">
        <is>
          <t>COL</t>
        </is>
      </c>
      <c r="C2422" s="2" t="n">
        <v>2050</v>
      </c>
      <c r="D2422" s="2" t="inlineStr">
        <is>
          <t>United States</t>
        </is>
      </c>
      <c r="E2422" s="2" t="inlineStr">
        <is>
          <t>USA</t>
        </is>
      </c>
      <c r="F2422" s="2" t="inlineStr">
        <is>
          <t>Open Flare</t>
        </is>
      </c>
      <c r="G2422" s="2" t="n">
        <v>7</v>
      </c>
      <c r="H2422" s="2" t="n">
        <v>0.0227003381587565</v>
      </c>
      <c r="I2422" s="2" t="n">
        <v>0.02542437873780728</v>
      </c>
      <c r="J2422" s="40" t="inlineStr">
        <is>
          <t>coal mining - methane destruction</t>
        </is>
      </c>
    </row>
    <row r="2423" ht="15.75" customHeight="1" s="120">
      <c r="A2423" s="2" t="inlineStr">
        <is>
          <t>ENERGY</t>
        </is>
      </c>
      <c r="B2423" s="2" t="inlineStr">
        <is>
          <t>COL</t>
        </is>
      </c>
      <c r="C2423" s="2" t="n">
        <v>2050</v>
      </c>
      <c r="D2423" s="2" t="inlineStr">
        <is>
          <t>United States</t>
        </is>
      </c>
      <c r="E2423" s="2" t="inlineStr">
        <is>
          <t>USA</t>
        </is>
      </c>
      <c r="F2423" s="2" t="inlineStr">
        <is>
          <t>Degasification for pipeline injection</t>
        </is>
      </c>
      <c r="G2423" s="2" t="n">
        <v>7</v>
      </c>
      <c r="H2423" s="2" t="n">
        <v>0.0255163032561541</v>
      </c>
      <c r="I2423" s="2" t="n">
        <v>0.02857825964689259</v>
      </c>
      <c r="J2423" s="40" t="inlineStr">
        <is>
          <t>coal mining - methane capture</t>
        </is>
      </c>
    </row>
    <row r="2424" ht="15.75" customHeight="1" s="120">
      <c r="A2424" s="2" t="inlineStr">
        <is>
          <t>ENERGY</t>
        </is>
      </c>
      <c r="B2424" s="2" t="inlineStr">
        <is>
          <t>COL</t>
        </is>
      </c>
      <c r="C2424" s="2" t="n">
        <v>2050</v>
      </c>
      <c r="D2424" s="2" t="inlineStr">
        <is>
          <t>United States</t>
        </is>
      </c>
      <c r="E2424" s="2" t="inlineStr">
        <is>
          <t>USA</t>
        </is>
      </c>
      <c r="F2424" s="2" t="inlineStr">
        <is>
          <t>On-site use in mine bioler</t>
        </is>
      </c>
      <c r="G2424" s="2" t="n">
        <v>8</v>
      </c>
      <c r="H2424" s="2" t="n">
        <v>0.0012946372153237</v>
      </c>
      <c r="I2424" s="2" t="n">
        <v>0.001449993681162544</v>
      </c>
      <c r="J2424" s="40" t="inlineStr">
        <is>
          <t>coal mining - methane capture</t>
        </is>
      </c>
    </row>
    <row r="2425" ht="15.75" customHeight="1" s="120">
      <c r="A2425" s="2" t="inlineStr">
        <is>
          <t>ENERGY</t>
        </is>
      </c>
      <c r="B2425" s="2" t="inlineStr">
        <is>
          <t>COL</t>
        </is>
      </c>
      <c r="C2425" s="2" t="n">
        <v>2050</v>
      </c>
      <c r="D2425" s="2" t="inlineStr">
        <is>
          <t>United States</t>
        </is>
      </c>
      <c r="E2425" s="2" t="inlineStr">
        <is>
          <t>USA</t>
        </is>
      </c>
      <c r="F2425" s="2" t="inlineStr">
        <is>
          <t>Open Flare</t>
        </is>
      </c>
      <c r="G2425" s="2" t="n">
        <v>8</v>
      </c>
      <c r="H2425" s="2" t="n">
        <v>0.0092975662555546</v>
      </c>
      <c r="I2425" s="2" t="n">
        <v>0.01041327420622115</v>
      </c>
      <c r="J2425" s="40" t="inlineStr">
        <is>
          <t>coal mining - methane destruction</t>
        </is>
      </c>
    </row>
    <row r="2426" ht="15.75" customHeight="1" s="120">
      <c r="A2426" s="2" t="inlineStr">
        <is>
          <t>ENERGY</t>
        </is>
      </c>
      <c r="B2426" s="2" t="inlineStr">
        <is>
          <t>COL</t>
        </is>
      </c>
      <c r="C2426" s="2" t="n">
        <v>2050</v>
      </c>
      <c r="D2426" s="2" t="inlineStr">
        <is>
          <t>United States</t>
        </is>
      </c>
      <c r="E2426" s="2" t="inlineStr">
        <is>
          <t>USA</t>
        </is>
      </c>
      <c r="F2426" s="2" t="inlineStr">
        <is>
          <t>Stand Alone VAM</t>
        </is>
      </c>
      <c r="G2426" s="2" t="n">
        <v>8</v>
      </c>
      <c r="H2426" s="2" t="n">
        <v>0.432866156101226</v>
      </c>
      <c r="I2426" s="2" t="n">
        <v>0.4848100948333731</v>
      </c>
      <c r="J2426" s="40" t="inlineStr">
        <is>
          <t>coal mining - methane destruction</t>
        </is>
      </c>
    </row>
    <row r="2427" ht="15.75" customHeight="1" s="120">
      <c r="A2427" s="2" t="inlineStr">
        <is>
          <t>ENERGY</t>
        </is>
      </c>
      <c r="B2427" s="2" t="inlineStr">
        <is>
          <t>COL</t>
        </is>
      </c>
      <c r="C2427" s="2" t="n">
        <v>2050</v>
      </c>
      <c r="D2427" s="2" t="inlineStr">
        <is>
          <t>United States</t>
        </is>
      </c>
      <c r="E2427" s="2" t="inlineStr">
        <is>
          <t>USA</t>
        </is>
      </c>
      <c r="F2427" s="2" t="inlineStr">
        <is>
          <t>On-site use in mine bioler</t>
        </is>
      </c>
      <c r="G2427" s="2" t="n">
        <v>9</v>
      </c>
      <c r="H2427" s="2" t="n">
        <v>0.001228985725902</v>
      </c>
      <c r="I2427" s="2" t="n">
        <v>0.00137646401301024</v>
      </c>
      <c r="J2427" s="40" t="inlineStr">
        <is>
          <t>coal mining - methane capture</t>
        </is>
      </c>
    </row>
    <row r="2428" ht="15.75" customHeight="1" s="120">
      <c r="A2428" s="2" t="inlineStr">
        <is>
          <t>ENERGY</t>
        </is>
      </c>
      <c r="B2428" s="2" t="inlineStr">
        <is>
          <t>COL</t>
        </is>
      </c>
      <c r="C2428" s="2" t="n">
        <v>2050</v>
      </c>
      <c r="D2428" s="2" t="inlineStr">
        <is>
          <t>United States</t>
        </is>
      </c>
      <c r="E2428" s="2" t="inlineStr">
        <is>
          <t>USA</t>
        </is>
      </c>
      <c r="F2428" s="2" t="inlineStr">
        <is>
          <t>Degasification for pipeline injection</t>
        </is>
      </c>
      <c r="G2428" s="2" t="n">
        <v>9</v>
      </c>
      <c r="H2428" s="2" t="n">
        <v>0.0258205812424421</v>
      </c>
      <c r="I2428" s="2" t="n">
        <v>0.02891905099153515</v>
      </c>
      <c r="J2428" s="40" t="inlineStr">
        <is>
          <t>coal mining - methane capture</t>
        </is>
      </c>
    </row>
    <row r="2429" ht="15.75" customHeight="1" s="120">
      <c r="A2429" s="2" t="inlineStr">
        <is>
          <t>ENERGY</t>
        </is>
      </c>
      <c r="B2429" s="2" t="inlineStr">
        <is>
          <t>COL</t>
        </is>
      </c>
      <c r="C2429" s="2" t="n">
        <v>2050</v>
      </c>
      <c r="D2429" s="2" t="inlineStr">
        <is>
          <t>United States</t>
        </is>
      </c>
      <c r="E2429" s="2" t="inlineStr">
        <is>
          <t>USA</t>
        </is>
      </c>
      <c r="F2429" s="2" t="inlineStr">
        <is>
          <t>Stand Alone VAM</t>
        </is>
      </c>
      <c r="G2429" s="2" t="n">
        <v>9</v>
      </c>
      <c r="H2429" s="2" t="n">
        <v>0.154666870832443</v>
      </c>
      <c r="I2429" s="2" t="n">
        <v>0.1732268953323362</v>
      </c>
      <c r="J2429" s="40" t="inlineStr">
        <is>
          <t>coal mining - methane destruction</t>
        </is>
      </c>
    </row>
    <row r="2430" ht="15.75" customHeight="1" s="120">
      <c r="A2430" s="2" t="inlineStr">
        <is>
          <t>ENERGY</t>
        </is>
      </c>
      <c r="B2430" s="2" t="inlineStr">
        <is>
          <t>COL</t>
        </is>
      </c>
      <c r="C2430" s="2" t="n">
        <v>2050</v>
      </c>
      <c r="D2430" s="2" t="inlineStr">
        <is>
          <t>United States</t>
        </is>
      </c>
      <c r="E2430" s="2" t="inlineStr">
        <is>
          <t>USA</t>
        </is>
      </c>
      <c r="F2430" s="2" t="inlineStr">
        <is>
          <t>Open Flare</t>
        </is>
      </c>
      <c r="G2430" s="2" t="n">
        <v>9</v>
      </c>
      <c r="H2430" s="2" t="n">
        <v>0.0224628131836653</v>
      </c>
      <c r="I2430" s="2" t="n">
        <v>0.02515835076570514</v>
      </c>
      <c r="J2430" s="40" t="inlineStr">
        <is>
          <t>coal mining - methane destruction</t>
        </is>
      </c>
    </row>
    <row r="2431" ht="15.75" customHeight="1" s="120">
      <c r="A2431" s="2" t="inlineStr">
        <is>
          <t>ENERGY</t>
        </is>
      </c>
      <c r="B2431" s="2" t="inlineStr">
        <is>
          <t>COL</t>
        </is>
      </c>
      <c r="C2431" s="2" t="n">
        <v>2050</v>
      </c>
      <c r="D2431" s="2" t="inlineStr">
        <is>
          <t>United States</t>
        </is>
      </c>
      <c r="E2431" s="2" t="inlineStr">
        <is>
          <t>USA</t>
        </is>
      </c>
      <c r="F2431" s="2" t="inlineStr">
        <is>
          <t>Open Flare</t>
        </is>
      </c>
      <c r="G2431" s="2" t="n">
        <v>10</v>
      </c>
      <c r="H2431" s="2" t="n">
        <v>0.0055173148866743</v>
      </c>
      <c r="I2431" s="2" t="n">
        <v>0.006179392673075216</v>
      </c>
      <c r="J2431" s="40" t="inlineStr">
        <is>
          <t>coal mining - methane destruction</t>
        </is>
      </c>
    </row>
    <row r="2432" ht="15.75" customHeight="1" s="120">
      <c r="A2432" s="2" t="inlineStr">
        <is>
          <t>ENERGY</t>
        </is>
      </c>
      <c r="B2432" s="2" t="inlineStr">
        <is>
          <t>COL</t>
        </is>
      </c>
      <c r="C2432" s="2" t="n">
        <v>2050</v>
      </c>
      <c r="D2432" s="2" t="inlineStr">
        <is>
          <t>United States</t>
        </is>
      </c>
      <c r="E2432" s="2" t="inlineStr">
        <is>
          <t>USA</t>
        </is>
      </c>
      <c r="F2432" s="2" t="inlineStr">
        <is>
          <t>On-site use in mine bioler</t>
        </is>
      </c>
      <c r="G2432" s="2" t="n">
        <v>10</v>
      </c>
      <c r="H2432" s="2" t="n">
        <v>0.0011438670335338</v>
      </c>
      <c r="I2432" s="2" t="n">
        <v>0.001281131077557856</v>
      </c>
      <c r="J2432" s="40" t="inlineStr">
        <is>
          <t>coal mining - methane capture</t>
        </is>
      </c>
    </row>
    <row r="2433" ht="15.75" customHeight="1" s="120">
      <c r="A2433" s="2" t="inlineStr">
        <is>
          <t>ENERGY</t>
        </is>
      </c>
      <c r="B2433" s="2" t="inlineStr">
        <is>
          <t>COL</t>
        </is>
      </c>
      <c r="C2433" s="2" t="n">
        <v>2050</v>
      </c>
      <c r="D2433" s="2" t="inlineStr">
        <is>
          <t>United States</t>
        </is>
      </c>
      <c r="E2433" s="2" t="inlineStr">
        <is>
          <t>USA</t>
        </is>
      </c>
      <c r="F2433" s="2" t="inlineStr">
        <is>
          <t>Stand Alone VAM</t>
        </is>
      </c>
      <c r="G2433" s="2" t="n">
        <v>10</v>
      </c>
      <c r="H2433" s="2" t="n">
        <v>0.514005422592163</v>
      </c>
      <c r="I2433" s="2" t="n">
        <v>0.5756860733032226</v>
      </c>
      <c r="J2433" s="40" t="inlineStr">
        <is>
          <t>coal mining - methane destruction</t>
        </is>
      </c>
    </row>
    <row r="2434" ht="15.75" customHeight="1" s="120">
      <c r="A2434" s="2" t="inlineStr">
        <is>
          <t>ENERGY</t>
        </is>
      </c>
      <c r="B2434" s="2" t="inlineStr">
        <is>
          <t>COL</t>
        </is>
      </c>
      <c r="C2434" s="2" t="n">
        <v>2050</v>
      </c>
      <c r="D2434" s="2" t="inlineStr">
        <is>
          <t>United States</t>
        </is>
      </c>
      <c r="E2434" s="2" t="inlineStr">
        <is>
          <t>USA</t>
        </is>
      </c>
      <c r="F2434" s="2" t="inlineStr">
        <is>
          <t>On-site use in mine bioler</t>
        </is>
      </c>
      <c r="G2434" s="2" t="n">
        <v>11</v>
      </c>
      <c r="H2434" s="2" t="n">
        <v>0.003272264264524</v>
      </c>
      <c r="I2434" s="2" t="n">
        <v>0.00366493597626688</v>
      </c>
      <c r="J2434" s="40" t="inlineStr">
        <is>
          <t>coal mining - methane capture</t>
        </is>
      </c>
    </row>
    <row r="2435" ht="15.75" customHeight="1" s="120">
      <c r="A2435" s="2" t="inlineStr">
        <is>
          <t>ENERGY</t>
        </is>
      </c>
      <c r="B2435" s="2" t="inlineStr">
        <is>
          <t>COL</t>
        </is>
      </c>
      <c r="C2435" s="2" t="n">
        <v>2050</v>
      </c>
      <c r="D2435" s="2" t="inlineStr">
        <is>
          <t>United States</t>
        </is>
      </c>
      <c r="E2435" s="2" t="inlineStr">
        <is>
          <t>USA</t>
        </is>
      </c>
      <c r="F2435" s="2" t="inlineStr">
        <is>
          <t>Stand Alone VAM</t>
        </is>
      </c>
      <c r="G2435" s="2" t="n">
        <v>11</v>
      </c>
      <c r="H2435" s="2" t="n">
        <v>0.547349095344543</v>
      </c>
      <c r="I2435" s="2" t="n">
        <v>0.6130309867858882</v>
      </c>
      <c r="J2435" s="40" t="inlineStr">
        <is>
          <t>coal mining - methane destruction</t>
        </is>
      </c>
    </row>
    <row r="2436" ht="15.75" customHeight="1" s="120">
      <c r="A2436" s="2" t="inlineStr">
        <is>
          <t>ENERGY</t>
        </is>
      </c>
      <c r="B2436" s="2" t="inlineStr">
        <is>
          <t>COL</t>
        </is>
      </c>
      <c r="C2436" s="2" t="n">
        <v>2050</v>
      </c>
      <c r="D2436" s="2" t="inlineStr">
        <is>
          <t>United States</t>
        </is>
      </c>
      <c r="E2436" s="2" t="inlineStr">
        <is>
          <t>USA</t>
        </is>
      </c>
      <c r="F2436" s="2" t="inlineStr">
        <is>
          <t>Open Flare</t>
        </is>
      </c>
      <c r="G2436" s="2" t="n">
        <v>11</v>
      </c>
      <c r="H2436" s="2" t="n">
        <v>0.0034119571791962</v>
      </c>
      <c r="I2436" s="2" t="n">
        <v>0.003821392040699745</v>
      </c>
      <c r="J2436" s="40" t="inlineStr">
        <is>
          <t>coal mining - methane destruction</t>
        </is>
      </c>
    </row>
    <row r="2437" ht="15.75" customHeight="1" s="120">
      <c r="A2437" s="2" t="inlineStr">
        <is>
          <t>ENERGY</t>
        </is>
      </c>
      <c r="B2437" s="2" t="inlineStr">
        <is>
          <t>COL</t>
        </is>
      </c>
      <c r="C2437" s="2" t="n">
        <v>2050</v>
      </c>
      <c r="D2437" s="2" t="inlineStr">
        <is>
          <t>United States</t>
        </is>
      </c>
      <c r="E2437" s="2" t="inlineStr">
        <is>
          <t>USA</t>
        </is>
      </c>
      <c r="F2437" s="2" t="inlineStr">
        <is>
          <t>Degasification for pipeline injection</t>
        </is>
      </c>
      <c r="G2437" s="2" t="n">
        <v>11</v>
      </c>
      <c r="H2437" s="2" t="n">
        <v>0.0234642662107944</v>
      </c>
      <c r="I2437" s="2" t="n">
        <v>0.02627997815608973</v>
      </c>
      <c r="J2437" s="40" t="inlineStr">
        <is>
          <t>coal mining - methane capture</t>
        </is>
      </c>
    </row>
    <row r="2438" ht="15.75" customHeight="1" s="120">
      <c r="A2438" s="2" t="inlineStr">
        <is>
          <t>ENERGY</t>
        </is>
      </c>
      <c r="B2438" s="2" t="inlineStr">
        <is>
          <t>COL</t>
        </is>
      </c>
      <c r="C2438" s="2" t="n">
        <v>2050</v>
      </c>
      <c r="D2438" s="2" t="inlineStr">
        <is>
          <t>United States</t>
        </is>
      </c>
      <c r="E2438" s="2" t="inlineStr">
        <is>
          <t>USA</t>
        </is>
      </c>
      <c r="F2438" s="2" t="inlineStr">
        <is>
          <t>Degasification for power generation</t>
        </is>
      </c>
      <c r="G2438" s="2" t="n">
        <v>12</v>
      </c>
      <c r="H2438" s="2" t="n">
        <v>0.0553811769932508</v>
      </c>
      <c r="I2438" s="2" t="n">
        <v>0.0620269182324409</v>
      </c>
      <c r="J2438" s="40" t="inlineStr">
        <is>
          <t>coal mining - methane capture</t>
        </is>
      </c>
    </row>
    <row r="2439" ht="15.75" customHeight="1" s="120">
      <c r="A2439" s="2" t="inlineStr">
        <is>
          <t>ENERGY</t>
        </is>
      </c>
      <c r="B2439" s="2" t="inlineStr">
        <is>
          <t>COL</t>
        </is>
      </c>
      <c r="C2439" s="2" t="n">
        <v>2050</v>
      </c>
      <c r="D2439" s="2" t="inlineStr">
        <is>
          <t>United States</t>
        </is>
      </c>
      <c r="E2439" s="2" t="inlineStr">
        <is>
          <t>USA</t>
        </is>
      </c>
      <c r="F2439" s="2" t="inlineStr">
        <is>
          <t>Degasification for pipeline injection</t>
        </is>
      </c>
      <c r="G2439" s="2" t="n">
        <v>12</v>
      </c>
      <c r="H2439" s="2" t="n">
        <v>0.0462900474667549</v>
      </c>
      <c r="I2439" s="2" t="n">
        <v>0.05184485316276549</v>
      </c>
      <c r="J2439" s="40" t="inlineStr">
        <is>
          <t>coal mining - methane capture</t>
        </is>
      </c>
    </row>
    <row r="2440" ht="15.75" customHeight="1" s="120">
      <c r="A2440" s="2" t="inlineStr">
        <is>
          <t>ENERGY</t>
        </is>
      </c>
      <c r="B2440" s="2" t="inlineStr">
        <is>
          <t>COL</t>
        </is>
      </c>
      <c r="C2440" s="2" t="n">
        <v>2050</v>
      </c>
      <c r="D2440" s="2" t="inlineStr">
        <is>
          <t>United States</t>
        </is>
      </c>
      <c r="E2440" s="2" t="inlineStr">
        <is>
          <t>USA</t>
        </is>
      </c>
      <c r="F2440" s="2" t="inlineStr">
        <is>
          <t>Open Flare</t>
        </is>
      </c>
      <c r="G2440" s="2" t="n">
        <v>12</v>
      </c>
      <c r="H2440" s="2" t="n">
        <v>0.0107264294056222</v>
      </c>
      <c r="I2440" s="2" t="n">
        <v>0.01201360093429686</v>
      </c>
      <c r="J2440" s="40" t="inlineStr">
        <is>
          <t>coal mining - methane destruction</t>
        </is>
      </c>
    </row>
    <row r="2441" ht="15.75" customHeight="1" s="120">
      <c r="A2441" s="2" t="inlineStr">
        <is>
          <t>ENERGY</t>
        </is>
      </c>
      <c r="B2441" s="2" t="inlineStr">
        <is>
          <t>COL</t>
        </is>
      </c>
      <c r="C2441" s="2" t="n">
        <v>2050</v>
      </c>
      <c r="D2441" s="2" t="inlineStr">
        <is>
          <t>United States</t>
        </is>
      </c>
      <c r="E2441" s="2" t="inlineStr">
        <is>
          <t>USA</t>
        </is>
      </c>
      <c r="F2441" s="2" t="inlineStr">
        <is>
          <t>On-site use in mine bioler</t>
        </is>
      </c>
      <c r="G2441" s="2" t="n">
        <v>12</v>
      </c>
      <c r="H2441" s="2" t="n">
        <v>0.0021312036551535</v>
      </c>
      <c r="I2441" s="2" t="n">
        <v>0.00238694809377192</v>
      </c>
      <c r="J2441" s="40" t="inlineStr">
        <is>
          <t>coal mining - methane capture</t>
        </is>
      </c>
    </row>
    <row r="2442" ht="15.75" customHeight="1" s="120">
      <c r="A2442" s="2" t="inlineStr">
        <is>
          <t>ENERGY</t>
        </is>
      </c>
      <c r="B2442" s="2" t="inlineStr">
        <is>
          <t>COL</t>
        </is>
      </c>
      <c r="C2442" s="2" t="n">
        <v>2050</v>
      </c>
      <c r="D2442" s="2" t="inlineStr">
        <is>
          <t>United States</t>
        </is>
      </c>
      <c r="E2442" s="2" t="inlineStr">
        <is>
          <t>USA</t>
        </is>
      </c>
      <c r="F2442" s="2" t="inlineStr">
        <is>
          <t>Stand Alone VAM</t>
        </is>
      </c>
      <c r="G2442" s="2" t="n">
        <v>12</v>
      </c>
      <c r="H2442" s="2" t="n">
        <v>2.7915805503726</v>
      </c>
      <c r="I2442" s="2" t="n">
        <v>3.126570216417313</v>
      </c>
      <c r="J2442" s="40" t="inlineStr">
        <is>
          <t>coal mining - methane destruction</t>
        </is>
      </c>
    </row>
    <row r="2443" ht="15.75" customHeight="1" s="120">
      <c r="A2443" s="2" t="inlineStr">
        <is>
          <t>ENERGY</t>
        </is>
      </c>
      <c r="B2443" s="2" t="inlineStr">
        <is>
          <t>COL</t>
        </is>
      </c>
      <c r="C2443" s="2" t="n">
        <v>2050</v>
      </c>
      <c r="D2443" s="2" t="inlineStr">
        <is>
          <t>United States</t>
        </is>
      </c>
      <c r="E2443" s="2" t="inlineStr">
        <is>
          <t>USA</t>
        </is>
      </c>
      <c r="F2443" s="2" t="inlineStr">
        <is>
          <t>Open Flare</t>
        </is>
      </c>
      <c r="G2443" s="2" t="n">
        <v>13</v>
      </c>
      <c r="H2443" s="2" t="n">
        <v>0.0014462247490883</v>
      </c>
      <c r="I2443" s="2" t="n">
        <v>0.001619771718978896</v>
      </c>
      <c r="J2443" s="40" t="inlineStr">
        <is>
          <t>coal mining - methane destruction</t>
        </is>
      </c>
    </row>
    <row r="2444" ht="15.75" customHeight="1" s="120">
      <c r="A2444" s="2" t="inlineStr">
        <is>
          <t>ENERGY</t>
        </is>
      </c>
      <c r="B2444" s="2" t="inlineStr">
        <is>
          <t>COL</t>
        </is>
      </c>
      <c r="C2444" s="2" t="n">
        <v>2050</v>
      </c>
      <c r="D2444" s="2" t="inlineStr">
        <is>
          <t>United States</t>
        </is>
      </c>
      <c r="E2444" s="2" t="inlineStr">
        <is>
          <t>USA</t>
        </is>
      </c>
      <c r="F2444" s="2" t="inlineStr">
        <is>
          <t>Degasification for power generation</t>
        </is>
      </c>
      <c r="G2444" s="2" t="n">
        <v>13</v>
      </c>
      <c r="H2444" s="2" t="n">
        <v>0.0542462263256311</v>
      </c>
      <c r="I2444" s="2" t="n">
        <v>0.06075577348470684</v>
      </c>
      <c r="J2444" s="40" t="inlineStr">
        <is>
          <t>coal mining - methane capture</t>
        </is>
      </c>
    </row>
    <row r="2445" ht="15.75" customHeight="1" s="120">
      <c r="A2445" s="2" t="inlineStr">
        <is>
          <t>ENERGY</t>
        </is>
      </c>
      <c r="B2445" s="2" t="inlineStr">
        <is>
          <t>COL</t>
        </is>
      </c>
      <c r="C2445" s="2" t="n">
        <v>2050</v>
      </c>
      <c r="D2445" s="2" t="inlineStr">
        <is>
          <t>United States</t>
        </is>
      </c>
      <c r="E2445" s="2" t="inlineStr">
        <is>
          <t>USA</t>
        </is>
      </c>
      <c r="F2445" s="2" t="inlineStr">
        <is>
          <t>Stand Alone VAM</t>
        </is>
      </c>
      <c r="G2445" s="2" t="n">
        <v>14</v>
      </c>
      <c r="H2445" s="2" t="n">
        <v>0.0522621423006058</v>
      </c>
      <c r="I2445" s="2" t="n">
        <v>0.05853359937667851</v>
      </c>
      <c r="J2445" s="40" t="inlineStr">
        <is>
          <t>coal mining - methane destruction</t>
        </is>
      </c>
    </row>
    <row r="2446" ht="15.75" customHeight="1" s="120">
      <c r="A2446" s="2" t="inlineStr">
        <is>
          <t>ENERGY</t>
        </is>
      </c>
      <c r="B2446" s="2" t="inlineStr">
        <is>
          <t>COL</t>
        </is>
      </c>
      <c r="C2446" s="2" t="n">
        <v>2050</v>
      </c>
      <c r="D2446" s="2" t="inlineStr">
        <is>
          <t>United States</t>
        </is>
      </c>
      <c r="E2446" s="2" t="inlineStr">
        <is>
          <t>USA</t>
        </is>
      </c>
      <c r="F2446" s="2" t="inlineStr">
        <is>
          <t>Open Flare</t>
        </is>
      </c>
      <c r="G2446" s="2" t="n">
        <v>14</v>
      </c>
      <c r="H2446" s="2" t="n">
        <v>0.0012946372153237</v>
      </c>
      <c r="I2446" s="2" t="n">
        <v>0.001449993681162544</v>
      </c>
      <c r="J2446" s="40" t="inlineStr">
        <is>
          <t>coal mining - methane destruction</t>
        </is>
      </c>
    </row>
    <row r="2447" ht="15.75" customHeight="1" s="120">
      <c r="A2447" s="2" t="inlineStr">
        <is>
          <t>ENERGY</t>
        </is>
      </c>
      <c r="B2447" s="2" t="inlineStr">
        <is>
          <t>COL</t>
        </is>
      </c>
      <c r="C2447" s="2" t="n">
        <v>2050</v>
      </c>
      <c r="D2447" s="2" t="inlineStr">
        <is>
          <t>United States</t>
        </is>
      </c>
      <c r="E2447" s="2" t="inlineStr">
        <is>
          <t>USA</t>
        </is>
      </c>
      <c r="F2447" s="2" t="inlineStr">
        <is>
          <t>Degasification for power generation</t>
        </is>
      </c>
      <c r="G2447" s="2" t="n">
        <v>14</v>
      </c>
      <c r="H2447" s="2" t="n">
        <v>0.0260320454835892</v>
      </c>
      <c r="I2447" s="2" t="n">
        <v>0.02915589094161991</v>
      </c>
      <c r="J2447" s="40" t="inlineStr">
        <is>
          <t>coal mining - methane capture</t>
        </is>
      </c>
    </row>
    <row r="2448" ht="15.75" customHeight="1" s="120">
      <c r="A2448" s="2" t="inlineStr">
        <is>
          <t>ENERGY</t>
        </is>
      </c>
      <c r="B2448" s="2" t="inlineStr">
        <is>
          <t>COL</t>
        </is>
      </c>
      <c r="C2448" s="2" t="n">
        <v>2050</v>
      </c>
      <c r="D2448" s="2" t="inlineStr">
        <is>
          <t>United States</t>
        </is>
      </c>
      <c r="E2448" s="2" t="inlineStr">
        <is>
          <t>USA</t>
        </is>
      </c>
      <c r="F2448" s="2" t="inlineStr">
        <is>
          <t>On-site use in mine bioler</t>
        </is>
      </c>
      <c r="G2448" s="2" t="n">
        <v>14</v>
      </c>
      <c r="H2448" s="2" t="n">
        <v>0.0010018333559856</v>
      </c>
      <c r="I2448" s="2" t="n">
        <v>0.001122053358703872</v>
      </c>
      <c r="J2448" s="40" t="inlineStr">
        <is>
          <t>coal mining - methane capture</t>
        </is>
      </c>
    </row>
    <row r="2449" ht="15.75" customHeight="1" s="120">
      <c r="A2449" s="2" t="inlineStr">
        <is>
          <t>ENERGY</t>
        </is>
      </c>
      <c r="B2449" s="2" t="inlineStr">
        <is>
          <t>COL</t>
        </is>
      </c>
      <c r="C2449" s="2" t="n">
        <v>2050</v>
      </c>
      <c r="D2449" s="2" t="inlineStr">
        <is>
          <t>United States</t>
        </is>
      </c>
      <c r="E2449" s="2" t="inlineStr">
        <is>
          <t>USA</t>
        </is>
      </c>
      <c r="F2449" s="2" t="inlineStr">
        <is>
          <t>On-site use in mine bioler</t>
        </is>
      </c>
      <c r="G2449" s="2" t="n">
        <v>15</v>
      </c>
      <c r="H2449" s="2" t="n">
        <v>0.0009677229099907001</v>
      </c>
      <c r="I2449" s="2" t="n">
        <v>0.001083849659189584</v>
      </c>
      <c r="J2449" s="40" t="inlineStr">
        <is>
          <t>coal mining - methane capture</t>
        </is>
      </c>
    </row>
    <row r="2450" ht="15.75" customHeight="1" s="120">
      <c r="A2450" s="2" t="inlineStr">
        <is>
          <t>ENERGY</t>
        </is>
      </c>
      <c r="B2450" s="2" t="inlineStr">
        <is>
          <t>COL</t>
        </is>
      </c>
      <c r="C2450" s="2" t="n">
        <v>2050</v>
      </c>
      <c r="D2450" s="2" t="inlineStr">
        <is>
          <t>United States</t>
        </is>
      </c>
      <c r="E2450" s="2" t="inlineStr">
        <is>
          <t>USA</t>
        </is>
      </c>
      <c r="F2450" s="2" t="inlineStr">
        <is>
          <t>Open Flare</t>
        </is>
      </c>
      <c r="G2450" s="2" t="n">
        <v>15</v>
      </c>
      <c r="H2450" s="2" t="n">
        <v>0.001228985725902</v>
      </c>
      <c r="I2450" s="2" t="n">
        <v>0.00137646401301024</v>
      </c>
      <c r="J2450" s="40" t="inlineStr">
        <is>
          <t>coal mining - methane destruction</t>
        </is>
      </c>
    </row>
    <row r="2451" ht="15.75" customHeight="1" s="120">
      <c r="A2451" s="2" t="inlineStr">
        <is>
          <t>ENERGY</t>
        </is>
      </c>
      <c r="B2451" s="2" t="inlineStr">
        <is>
          <t>COL</t>
        </is>
      </c>
      <c r="C2451" s="2" t="n">
        <v>2050</v>
      </c>
      <c r="D2451" s="2" t="inlineStr">
        <is>
          <t>United States</t>
        </is>
      </c>
      <c r="E2451" s="2" t="inlineStr">
        <is>
          <t>USA</t>
        </is>
      </c>
      <c r="F2451" s="2" t="inlineStr">
        <is>
          <t>Open Flare</t>
        </is>
      </c>
      <c r="G2451" s="2" t="n">
        <v>16</v>
      </c>
      <c r="H2451" s="2" t="n">
        <v>0.008876243024133101</v>
      </c>
      <c r="I2451" s="2" t="n">
        <v>0.009941392187029073</v>
      </c>
      <c r="J2451" s="40" t="inlineStr">
        <is>
          <t>coal mining - methane destruction</t>
        </is>
      </c>
    </row>
    <row r="2452" ht="15.75" customHeight="1" s="120">
      <c r="A2452" s="2" t="inlineStr">
        <is>
          <t>ENERGY</t>
        </is>
      </c>
      <c r="B2452" s="2" t="inlineStr">
        <is>
          <t>COL</t>
        </is>
      </c>
      <c r="C2452" s="2" t="n">
        <v>2050</v>
      </c>
      <c r="D2452" s="2" t="inlineStr">
        <is>
          <t>United States</t>
        </is>
      </c>
      <c r="E2452" s="2" t="inlineStr">
        <is>
          <t>USA</t>
        </is>
      </c>
      <c r="F2452" s="2" t="inlineStr">
        <is>
          <t>On-site use in mine bioler</t>
        </is>
      </c>
      <c r="G2452" s="2" t="n">
        <v>16</v>
      </c>
      <c r="H2452" s="2" t="n">
        <v>0.0009200448985212</v>
      </c>
      <c r="I2452" s="2" t="n">
        <v>0.001030450286343744</v>
      </c>
      <c r="J2452" s="40" t="inlineStr">
        <is>
          <t>coal mining - methane capture</t>
        </is>
      </c>
    </row>
    <row r="2453" ht="15.75" customHeight="1" s="120">
      <c r="A2453" s="2" t="inlineStr">
        <is>
          <t>ENERGY</t>
        </is>
      </c>
      <c r="B2453" s="2" t="inlineStr">
        <is>
          <t>COL</t>
        </is>
      </c>
      <c r="C2453" s="2" t="n">
        <v>2050</v>
      </c>
      <c r="D2453" s="2" t="inlineStr">
        <is>
          <t>United States</t>
        </is>
      </c>
      <c r="E2453" s="2" t="inlineStr">
        <is>
          <t>USA</t>
        </is>
      </c>
      <c r="F2453" s="2" t="inlineStr">
        <is>
          <t>Degasification for power generation</t>
        </is>
      </c>
      <c r="G2453" s="2" t="n">
        <v>16</v>
      </c>
      <c r="H2453" s="2" t="n">
        <v>0.0233034715056419</v>
      </c>
      <c r="I2453" s="2" t="n">
        <v>0.02609988808631893</v>
      </c>
      <c r="J2453" s="40" t="inlineStr">
        <is>
          <t>coal mining - methane capture</t>
        </is>
      </c>
    </row>
    <row r="2454" ht="15.75" customHeight="1" s="120">
      <c r="A2454" s="2" t="inlineStr">
        <is>
          <t>ENERGY</t>
        </is>
      </c>
      <c r="B2454" s="2" t="inlineStr">
        <is>
          <t>COL</t>
        </is>
      </c>
      <c r="C2454" s="2" t="n">
        <v>2050</v>
      </c>
      <c r="D2454" s="2" t="inlineStr">
        <is>
          <t>United States</t>
        </is>
      </c>
      <c r="E2454" s="2" t="inlineStr">
        <is>
          <t>USA</t>
        </is>
      </c>
      <c r="F2454" s="2" t="inlineStr">
        <is>
          <t>Stand Alone VAM</t>
        </is>
      </c>
      <c r="G2454" s="2" t="n">
        <v>17</v>
      </c>
      <c r="H2454" s="2" t="n">
        <v>0.016564853489399</v>
      </c>
      <c r="I2454" s="2" t="n">
        <v>0.01855263590812688</v>
      </c>
      <c r="J2454" s="40" t="inlineStr">
        <is>
          <t>coal mining - methane destruction</t>
        </is>
      </c>
    </row>
    <row r="2455" ht="15.75" customHeight="1" s="120">
      <c r="A2455" s="2" t="inlineStr">
        <is>
          <t>ENERGY</t>
        </is>
      </c>
      <c r="B2455" s="2" t="inlineStr">
        <is>
          <t>COL</t>
        </is>
      </c>
      <c r="C2455" s="2" t="n">
        <v>2050</v>
      </c>
      <c r="D2455" s="2" t="inlineStr">
        <is>
          <t>United States</t>
        </is>
      </c>
      <c r="E2455" s="2" t="inlineStr">
        <is>
          <t>USA</t>
        </is>
      </c>
      <c r="F2455" s="2" t="inlineStr">
        <is>
          <t>Degasification for power generation</t>
        </is>
      </c>
      <c r="G2455" s="2" t="n">
        <v>17</v>
      </c>
      <c r="H2455" s="2" t="n">
        <v>0.0221217423677444</v>
      </c>
      <c r="I2455" s="2" t="n">
        <v>0.02477635145187373</v>
      </c>
      <c r="J2455" s="40" t="inlineStr">
        <is>
          <t>coal mining - methane capture</t>
        </is>
      </c>
    </row>
    <row r="2456" ht="15.75" customHeight="1" s="120">
      <c r="A2456" s="2" t="inlineStr">
        <is>
          <t>ENERGY</t>
        </is>
      </c>
      <c r="B2456" s="2" t="inlineStr">
        <is>
          <t>COL</t>
        </is>
      </c>
      <c r="C2456" s="2" t="n">
        <v>2050</v>
      </c>
      <c r="D2456" s="2" t="inlineStr">
        <is>
          <t>United States</t>
        </is>
      </c>
      <c r="E2456" s="2" t="inlineStr">
        <is>
          <t>USA</t>
        </is>
      </c>
      <c r="F2456" s="2" t="inlineStr">
        <is>
          <t>On-site use in mine bioler</t>
        </is>
      </c>
      <c r="G2456" s="2" t="n">
        <v>17</v>
      </c>
      <c r="H2456" s="2" t="n">
        <v>0.001831503061112</v>
      </c>
      <c r="I2456" s="2" t="n">
        <v>0.00205128342844544</v>
      </c>
      <c r="J2456" s="40" t="inlineStr">
        <is>
          <t>coal mining - methane capture</t>
        </is>
      </c>
    </row>
    <row r="2457" ht="15.75" customHeight="1" s="120">
      <c r="A2457" s="2" t="inlineStr">
        <is>
          <t>ENERGY</t>
        </is>
      </c>
      <c r="B2457" s="2" t="inlineStr">
        <is>
          <t>COL</t>
        </is>
      </c>
      <c r="C2457" s="2" t="n">
        <v>2050</v>
      </c>
      <c r="D2457" s="2" t="inlineStr">
        <is>
          <t>United States</t>
        </is>
      </c>
      <c r="E2457" s="2" t="inlineStr">
        <is>
          <t>USA</t>
        </is>
      </c>
      <c r="F2457" s="2" t="inlineStr">
        <is>
          <t>Open Flare</t>
        </is>
      </c>
      <c r="G2457" s="2" t="n">
        <v>17</v>
      </c>
      <c r="H2457" s="2" t="n">
        <v>0.0021312036551535</v>
      </c>
      <c r="I2457" s="2" t="n">
        <v>0.00238694809377192</v>
      </c>
      <c r="J2457" s="40" t="inlineStr">
        <is>
          <t>coal mining - methane destruction</t>
        </is>
      </c>
    </row>
    <row r="2458" ht="15.75" customHeight="1" s="120">
      <c r="A2458" s="2" t="inlineStr">
        <is>
          <t>ENERGY</t>
        </is>
      </c>
      <c r="B2458" s="2" t="inlineStr">
        <is>
          <t>COL</t>
        </is>
      </c>
      <c r="C2458" s="2" t="n">
        <v>2050</v>
      </c>
      <c r="D2458" s="2" t="inlineStr">
        <is>
          <t>United States</t>
        </is>
      </c>
      <c r="E2458" s="2" t="inlineStr">
        <is>
          <t>USA</t>
        </is>
      </c>
      <c r="F2458" s="2" t="inlineStr">
        <is>
          <t>Open Flare</t>
        </is>
      </c>
      <c r="G2458" s="2" t="n">
        <v>18</v>
      </c>
      <c r="H2458" s="2" t="n">
        <v>0.0019695562659763</v>
      </c>
      <c r="I2458" s="2" t="n">
        <v>0.002205903017893456</v>
      </c>
      <c r="J2458" s="40" t="inlineStr">
        <is>
          <t>coal mining - methane destruction</t>
        </is>
      </c>
    </row>
    <row r="2459" ht="15.75" customHeight="1" s="120">
      <c r="A2459" s="2" t="inlineStr">
        <is>
          <t>ENERGY</t>
        </is>
      </c>
      <c r="B2459" s="2" t="inlineStr">
        <is>
          <t>COL</t>
        </is>
      </c>
      <c r="C2459" s="2" t="n">
        <v>2050</v>
      </c>
      <c r="D2459" s="2" t="inlineStr">
        <is>
          <t>United States</t>
        </is>
      </c>
      <c r="E2459" s="2" t="inlineStr">
        <is>
          <t>USA</t>
        </is>
      </c>
      <c r="F2459" s="2" t="inlineStr">
        <is>
          <t>Open Flare</t>
        </is>
      </c>
      <c r="G2459" s="2" t="n">
        <v>19</v>
      </c>
      <c r="H2459" s="2" t="n">
        <v>0.0027515479596332</v>
      </c>
      <c r="I2459" s="2" t="n">
        <v>0.003081733714789185</v>
      </c>
      <c r="J2459" s="40" t="inlineStr">
        <is>
          <t>coal mining - methane destruction</t>
        </is>
      </c>
    </row>
    <row r="2460" ht="15.75" customHeight="1" s="120">
      <c r="A2460" s="2" t="inlineStr">
        <is>
          <t>ENERGY</t>
        </is>
      </c>
      <c r="B2460" s="2" t="inlineStr">
        <is>
          <t>COL</t>
        </is>
      </c>
      <c r="C2460" s="2" t="n">
        <v>2050</v>
      </c>
      <c r="D2460" s="2" t="inlineStr">
        <is>
          <t>United States</t>
        </is>
      </c>
      <c r="E2460" s="2" t="inlineStr">
        <is>
          <t>USA</t>
        </is>
      </c>
      <c r="F2460" s="2" t="inlineStr">
        <is>
          <t>On-site use in mine bioler</t>
        </is>
      </c>
      <c r="G2460" s="2" t="n">
        <v>19</v>
      </c>
      <c r="H2460" s="2" t="n">
        <v>0.000869672105182</v>
      </c>
      <c r="I2460" s="2" t="n">
        <v>0.0009740327578038401</v>
      </c>
      <c r="J2460" s="40" t="inlineStr">
        <is>
          <t>coal mining - methane capture</t>
        </is>
      </c>
    </row>
    <row r="2461" ht="15.75" customHeight="1" s="120">
      <c r="A2461" s="2" t="inlineStr">
        <is>
          <t>ENERGY</t>
        </is>
      </c>
      <c r="B2461" s="2" t="inlineStr">
        <is>
          <t>COL</t>
        </is>
      </c>
      <c r="C2461" s="2" t="n">
        <v>2050</v>
      </c>
      <c r="D2461" s="2" t="inlineStr">
        <is>
          <t>United States</t>
        </is>
      </c>
      <c r="E2461" s="2" t="inlineStr">
        <is>
          <t>USA</t>
        </is>
      </c>
      <c r="F2461" s="2" t="inlineStr">
        <is>
          <t>Stand Alone VAM</t>
        </is>
      </c>
      <c r="G2461" s="2" t="n">
        <v>19</v>
      </c>
      <c r="H2461" s="2" t="n">
        <v>0.0544116236269474</v>
      </c>
      <c r="I2461" s="2" t="n">
        <v>0.0609410184621811</v>
      </c>
      <c r="J2461" s="40" t="inlineStr">
        <is>
          <t>coal mining - methane destruction</t>
        </is>
      </c>
    </row>
    <row r="2462" ht="15.75" customHeight="1" s="120">
      <c r="A2462" s="2" t="inlineStr">
        <is>
          <t>ENERGY</t>
        </is>
      </c>
      <c r="B2462" s="2" t="inlineStr">
        <is>
          <t>COL</t>
        </is>
      </c>
      <c r="C2462" s="2" t="n">
        <v>2050</v>
      </c>
      <c r="D2462" s="2" t="inlineStr">
        <is>
          <t>United States</t>
        </is>
      </c>
      <c r="E2462" s="2" t="inlineStr">
        <is>
          <t>USA</t>
        </is>
      </c>
      <c r="F2462" s="2" t="inlineStr">
        <is>
          <t>Degasification for power generation</t>
        </is>
      </c>
      <c r="G2462" s="2" t="n">
        <v>19</v>
      </c>
      <c r="H2462" s="2" t="n">
        <v>0.0205896068364382</v>
      </c>
      <c r="I2462" s="2" t="n">
        <v>0.02306035965681079</v>
      </c>
      <c r="J2462" s="40" t="inlineStr">
        <is>
          <t>coal mining - methane capture</t>
        </is>
      </c>
    </row>
    <row r="2463" ht="15.75" customHeight="1" s="120">
      <c r="A2463" s="2" t="inlineStr">
        <is>
          <t>ENERGY</t>
        </is>
      </c>
      <c r="B2463" s="2" t="inlineStr">
        <is>
          <t>COL</t>
        </is>
      </c>
      <c r="C2463" s="2" t="n">
        <v>2050</v>
      </c>
      <c r="D2463" s="2" t="inlineStr">
        <is>
          <t>United States</t>
        </is>
      </c>
      <c r="E2463" s="2" t="inlineStr">
        <is>
          <t>USA</t>
        </is>
      </c>
      <c r="F2463" s="2" t="inlineStr">
        <is>
          <t>Open Flare</t>
        </is>
      </c>
      <c r="G2463" s="2" t="n">
        <v>20</v>
      </c>
      <c r="H2463" s="2" t="n">
        <v>0.000869672105182</v>
      </c>
      <c r="I2463" s="2" t="n">
        <v>0.0009740327578038401</v>
      </c>
      <c r="J2463" s="40" t="inlineStr">
        <is>
          <t>coal mining - methane destruction</t>
        </is>
      </c>
    </row>
    <row r="2464" ht="15.75" customHeight="1" s="120">
      <c r="A2464" s="2" t="inlineStr">
        <is>
          <t>ENERGY</t>
        </is>
      </c>
      <c r="B2464" s="2" t="inlineStr">
        <is>
          <t>COL</t>
        </is>
      </c>
      <c r="C2464" s="2" t="n">
        <v>2050</v>
      </c>
      <c r="D2464" s="2" t="inlineStr">
        <is>
          <t>United States</t>
        </is>
      </c>
      <c r="E2464" s="2" t="inlineStr">
        <is>
          <t>USA</t>
        </is>
      </c>
      <c r="F2464" s="2" t="inlineStr">
        <is>
          <t>On-site use in mine bioler</t>
        </is>
      </c>
      <c r="G2464" s="2" t="n">
        <v>20</v>
      </c>
      <c r="H2464" s="2" t="n">
        <v>0.0008463935810141</v>
      </c>
      <c r="I2464" s="2" t="n">
        <v>0.0009479608107357921</v>
      </c>
      <c r="J2464" s="40" t="inlineStr">
        <is>
          <t>coal mining - methane capture</t>
        </is>
      </c>
    </row>
    <row r="2465" ht="15.75" customHeight="1" s="120">
      <c r="A2465" s="2" t="inlineStr">
        <is>
          <t>ENERGY</t>
        </is>
      </c>
      <c r="B2465" s="2" t="inlineStr">
        <is>
          <t>COL</t>
        </is>
      </c>
      <c r="C2465" s="2" t="n">
        <v>2050</v>
      </c>
      <c r="D2465" s="2" t="inlineStr">
        <is>
          <t>United States</t>
        </is>
      </c>
      <c r="E2465" s="2" t="inlineStr">
        <is>
          <t>USA</t>
        </is>
      </c>
      <c r="F2465" s="2" t="inlineStr">
        <is>
          <t>Degasification for power generation</t>
        </is>
      </c>
      <c r="G2465" s="2" t="n">
        <v>20</v>
      </c>
      <c r="H2465" s="2" t="n">
        <v>0.0782616827636957</v>
      </c>
      <c r="I2465" s="2" t="n">
        <v>0.0876530846953392</v>
      </c>
      <c r="J2465" s="40" t="inlineStr">
        <is>
          <t>coal mining - methane capture</t>
        </is>
      </c>
    </row>
    <row r="2466" ht="15.75" customHeight="1" s="120">
      <c r="A2466" s="2" t="inlineStr">
        <is>
          <t>ENERGY</t>
        </is>
      </c>
      <c r="B2466" s="2" t="inlineStr">
        <is>
          <t>COL</t>
        </is>
      </c>
      <c r="C2466" s="2" t="n">
        <v>2050</v>
      </c>
      <c r="D2466" s="2" t="inlineStr">
        <is>
          <t>United States</t>
        </is>
      </c>
      <c r="E2466" s="2" t="inlineStr">
        <is>
          <t>USA</t>
        </is>
      </c>
      <c r="F2466" s="2" t="inlineStr">
        <is>
          <t>On-site use in mine bioler</t>
        </is>
      </c>
      <c r="G2466" s="2" t="n">
        <v>21</v>
      </c>
      <c r="H2466" s="2" t="n">
        <v>0.0024732531164773</v>
      </c>
      <c r="I2466" s="2" t="n">
        <v>0.002770043490454576</v>
      </c>
      <c r="J2466" s="40" t="inlineStr">
        <is>
          <t>coal mining - methane capture</t>
        </is>
      </c>
    </row>
    <row r="2467" ht="15.75" customHeight="1" s="120">
      <c r="A2467" s="2" t="inlineStr">
        <is>
          <t>ENERGY</t>
        </is>
      </c>
      <c r="B2467" s="2" t="inlineStr">
        <is>
          <t>COL</t>
        </is>
      </c>
      <c r="C2467" s="2" t="n">
        <v>2050</v>
      </c>
      <c r="D2467" s="2" t="inlineStr">
        <is>
          <t>United States</t>
        </is>
      </c>
      <c r="E2467" s="2" t="inlineStr">
        <is>
          <t>USA</t>
        </is>
      </c>
      <c r="F2467" s="2" t="inlineStr">
        <is>
          <t>Degasification for power generation</t>
        </is>
      </c>
      <c r="G2467" s="2" t="n">
        <v>21</v>
      </c>
      <c r="H2467" s="2" t="n">
        <v>0.0190007388591766</v>
      </c>
      <c r="I2467" s="2" t="n">
        <v>0.0212808275222778</v>
      </c>
      <c r="J2467" s="40" t="inlineStr">
        <is>
          <t>coal mining - methane capture</t>
        </is>
      </c>
    </row>
    <row r="2468" ht="15.75" customHeight="1" s="120">
      <c r="A2468" s="2" t="inlineStr">
        <is>
          <t>ENERGY</t>
        </is>
      </c>
      <c r="B2468" s="2" t="inlineStr">
        <is>
          <t>COL</t>
        </is>
      </c>
      <c r="C2468" s="2" t="n">
        <v>2050</v>
      </c>
      <c r="D2468" s="2" t="inlineStr">
        <is>
          <t>United States</t>
        </is>
      </c>
      <c r="E2468" s="2" t="inlineStr">
        <is>
          <t>USA</t>
        </is>
      </c>
      <c r="F2468" s="2" t="inlineStr">
        <is>
          <t>Open Flare</t>
        </is>
      </c>
      <c r="G2468" s="2" t="n">
        <v>21</v>
      </c>
      <c r="H2468" s="2" t="n">
        <v>0.0025010599056259</v>
      </c>
      <c r="I2468" s="2" t="n">
        <v>0.002801187094301009</v>
      </c>
      <c r="J2468" s="40" t="inlineStr">
        <is>
          <t>coal mining - methane destruction</t>
        </is>
      </c>
    </row>
    <row r="2469" ht="15.75" customHeight="1" s="120">
      <c r="A2469" s="2" t="inlineStr">
        <is>
          <t>ENERGY</t>
        </is>
      </c>
      <c r="B2469" s="2" t="inlineStr">
        <is>
          <t>COL</t>
        </is>
      </c>
      <c r="C2469" s="2" t="n">
        <v>2050</v>
      </c>
      <c r="D2469" s="2" t="inlineStr">
        <is>
          <t>United States</t>
        </is>
      </c>
      <c r="E2469" s="2" t="inlineStr">
        <is>
          <t>USA</t>
        </is>
      </c>
      <c r="F2469" s="2" t="inlineStr">
        <is>
          <t>Open Flare</t>
        </is>
      </c>
      <c r="G2469" s="2" t="n">
        <v>22</v>
      </c>
      <c r="H2469" s="2" t="n">
        <v>0.0016248788451776</v>
      </c>
      <c r="I2469" s="2" t="n">
        <v>0.001819864306598912</v>
      </c>
      <c r="J2469" s="40" t="inlineStr">
        <is>
          <t>coal mining - methane destruction</t>
        </is>
      </c>
    </row>
    <row r="2470" ht="15.75" customHeight="1" s="120">
      <c r="A2470" s="2" t="inlineStr">
        <is>
          <t>ENERGY</t>
        </is>
      </c>
      <c r="B2470" s="2" t="inlineStr">
        <is>
          <t>COL</t>
        </is>
      </c>
      <c r="C2470" s="2" t="n">
        <v>2050</v>
      </c>
      <c r="D2470" s="2" t="inlineStr">
        <is>
          <t>United States</t>
        </is>
      </c>
      <c r="E2470" s="2" t="inlineStr">
        <is>
          <t>USA</t>
        </is>
      </c>
      <c r="F2470" s="2" t="inlineStr">
        <is>
          <t>On-site use in mine bioler</t>
        </is>
      </c>
      <c r="G2470" s="2" t="n">
        <v>22</v>
      </c>
      <c r="H2470" s="2" t="n">
        <v>0.0008062920533121</v>
      </c>
      <c r="I2470" s="2" t="n">
        <v>0.0009030470997095521</v>
      </c>
      <c r="J2470" s="40" t="inlineStr">
        <is>
          <t>coal mining - methane capture</t>
        </is>
      </c>
    </row>
    <row r="2471" ht="15.75" customHeight="1" s="120">
      <c r="A2471" s="2" t="inlineStr">
        <is>
          <t>ENERGY</t>
        </is>
      </c>
      <c r="B2471" s="2" t="inlineStr">
        <is>
          <t>COL</t>
        </is>
      </c>
      <c r="C2471" s="2" t="n">
        <v>2050</v>
      </c>
      <c r="D2471" s="2" t="inlineStr">
        <is>
          <t>United States</t>
        </is>
      </c>
      <c r="E2471" s="2" t="inlineStr">
        <is>
          <t>USA</t>
        </is>
      </c>
      <c r="F2471" s="2" t="inlineStr">
        <is>
          <t>Degasification for power generation</t>
        </is>
      </c>
      <c r="G2471" s="2" t="n">
        <v>22</v>
      </c>
      <c r="H2471" s="2" t="n">
        <v>0.0180330015718937</v>
      </c>
      <c r="I2471" s="2" t="n">
        <v>0.02019696176052094</v>
      </c>
      <c r="J2471" s="40" t="inlineStr">
        <is>
          <t>coal mining - methane capture</t>
        </is>
      </c>
    </row>
    <row r="2472" ht="15.75" customHeight="1" s="120">
      <c r="A2472" s="2" t="inlineStr">
        <is>
          <t>ENERGY</t>
        </is>
      </c>
      <c r="B2472" s="2" t="inlineStr">
        <is>
          <t>COL</t>
        </is>
      </c>
      <c r="C2472" s="2" t="n">
        <v>2050</v>
      </c>
      <c r="D2472" s="2" t="inlineStr">
        <is>
          <t>United States</t>
        </is>
      </c>
      <c r="E2472" s="2" t="inlineStr">
        <is>
          <t>USA</t>
        </is>
      </c>
      <c r="F2472" s="2" t="inlineStr">
        <is>
          <t>Degasification for power generation</t>
        </is>
      </c>
      <c r="G2472" s="2" t="n">
        <v>23</v>
      </c>
      <c r="H2472" s="2" t="n">
        <v>0.0174190122634172</v>
      </c>
      <c r="I2472" s="2" t="n">
        <v>0.01950929373502727</v>
      </c>
      <c r="J2472" s="40" t="inlineStr">
        <is>
          <t>coal mining - methane capture</t>
        </is>
      </c>
    </row>
    <row r="2473" ht="15.75" customHeight="1" s="120">
      <c r="A2473" s="2" t="inlineStr">
        <is>
          <t>ENERGY</t>
        </is>
      </c>
      <c r="B2473" s="2" t="inlineStr">
        <is>
          <t>COL</t>
        </is>
      </c>
      <c r="C2473" s="2" t="n">
        <v>2050</v>
      </c>
      <c r="D2473" s="2" t="inlineStr">
        <is>
          <t>United States</t>
        </is>
      </c>
      <c r="E2473" s="2" t="inlineStr">
        <is>
          <t>USA</t>
        </is>
      </c>
      <c r="F2473" s="2" t="inlineStr">
        <is>
          <t>Open Flare</t>
        </is>
      </c>
      <c r="G2473" s="2" t="n">
        <v>23</v>
      </c>
      <c r="H2473" s="2" t="n">
        <v>0.0007572692120448</v>
      </c>
      <c r="I2473" s="2" t="n">
        <v>0.0008481415174901761</v>
      </c>
      <c r="J2473" s="40" t="inlineStr">
        <is>
          <t>coal mining - methane destruction</t>
        </is>
      </c>
    </row>
    <row r="2474" ht="15.75" customHeight="1" s="120">
      <c r="A2474" s="2" t="inlineStr">
        <is>
          <t>ENERGY</t>
        </is>
      </c>
      <c r="B2474" s="2" t="inlineStr">
        <is>
          <t>COL</t>
        </is>
      </c>
      <c r="C2474" s="2" t="n">
        <v>2050</v>
      </c>
      <c r="D2474" s="2" t="inlineStr">
        <is>
          <t>United States</t>
        </is>
      </c>
      <c r="E2474" s="2" t="inlineStr">
        <is>
          <t>USA</t>
        </is>
      </c>
      <c r="F2474" s="2" t="inlineStr">
        <is>
          <t>Open Flare</t>
        </is>
      </c>
      <c r="G2474" s="2" t="n">
        <v>24</v>
      </c>
      <c r="H2474" s="2" t="n">
        <v>0.0021861581481062</v>
      </c>
      <c r="I2474" s="2" t="n">
        <v>0.002448497125878944</v>
      </c>
      <c r="J2474" s="40" t="inlineStr">
        <is>
          <t>coal mining - methane destruction</t>
        </is>
      </c>
    </row>
    <row r="2475" ht="15.75" customHeight="1" s="120">
      <c r="A2475" s="2" t="inlineStr">
        <is>
          <t>ENERGY</t>
        </is>
      </c>
      <c r="B2475" s="2" t="inlineStr">
        <is>
          <t>COL</t>
        </is>
      </c>
      <c r="C2475" s="2" t="n">
        <v>2050</v>
      </c>
      <c r="D2475" s="2" t="inlineStr">
        <is>
          <t>United States</t>
        </is>
      </c>
      <c r="E2475" s="2" t="inlineStr">
        <is>
          <t>USA</t>
        </is>
      </c>
      <c r="F2475" s="2" t="inlineStr">
        <is>
          <t>Open Flare</t>
        </is>
      </c>
      <c r="G2475" s="2" t="n">
        <v>25</v>
      </c>
      <c r="H2475" s="2" t="n">
        <v>0.0007167777512223</v>
      </c>
      <c r="I2475" s="2" t="n">
        <v>0.0008027910813689761</v>
      </c>
      <c r="J2475" s="40" t="inlineStr">
        <is>
          <t>coal mining - methane destruction</t>
        </is>
      </c>
    </row>
    <row r="2476" ht="15.75" customHeight="1" s="120">
      <c r="A2476" s="2" t="inlineStr">
        <is>
          <t>ENERGY</t>
        </is>
      </c>
      <c r="B2476" s="2" t="inlineStr">
        <is>
          <t>COL</t>
        </is>
      </c>
      <c r="C2476" s="2" t="n">
        <v>2050</v>
      </c>
      <c r="D2476" s="2" t="inlineStr">
        <is>
          <t>United States</t>
        </is>
      </c>
      <c r="E2476" s="2" t="inlineStr">
        <is>
          <t>USA</t>
        </is>
      </c>
      <c r="F2476" s="2" t="inlineStr">
        <is>
          <t>Degasification for power generation</t>
        </is>
      </c>
      <c r="G2476" s="2" t="n">
        <v>25</v>
      </c>
      <c r="H2476" s="2" t="n">
        <v>0.0495278630405664</v>
      </c>
      <c r="I2476" s="2" t="n">
        <v>0.05547120660543438</v>
      </c>
      <c r="J2476" s="40" t="inlineStr">
        <is>
          <t>coal mining - methane capture</t>
        </is>
      </c>
    </row>
    <row r="2477" ht="15.75" customHeight="1" s="120">
      <c r="A2477" s="2" t="inlineStr">
        <is>
          <t>ENERGY</t>
        </is>
      </c>
      <c r="B2477" s="2" t="inlineStr">
        <is>
          <t>COL</t>
        </is>
      </c>
      <c r="C2477" s="2" t="n">
        <v>2050</v>
      </c>
      <c r="D2477" s="2" t="inlineStr">
        <is>
          <t>United States</t>
        </is>
      </c>
      <c r="E2477" s="2" t="inlineStr">
        <is>
          <t>USA</t>
        </is>
      </c>
      <c r="F2477" s="2" t="inlineStr">
        <is>
          <t>On-site use in mine bioler</t>
        </is>
      </c>
      <c r="G2477" s="2" t="n">
        <v>25</v>
      </c>
      <c r="H2477" s="2" t="n">
        <v>0.0007572692120448</v>
      </c>
      <c r="I2477" s="2" t="n">
        <v>0.0008481415174901761</v>
      </c>
      <c r="J2477" s="40" t="inlineStr">
        <is>
          <t>coal mining - methane capture</t>
        </is>
      </c>
    </row>
    <row r="2478" ht="15.75" customHeight="1" s="120">
      <c r="A2478" s="2" t="inlineStr">
        <is>
          <t>ENERGY</t>
        </is>
      </c>
      <c r="B2478" s="2" t="inlineStr">
        <is>
          <t>COL</t>
        </is>
      </c>
      <c r="C2478" s="2" t="n">
        <v>2050</v>
      </c>
      <c r="D2478" s="2" t="inlineStr">
        <is>
          <t>United States</t>
        </is>
      </c>
      <c r="E2478" s="2" t="inlineStr">
        <is>
          <t>USA</t>
        </is>
      </c>
      <c r="F2478" s="2" t="inlineStr">
        <is>
          <t>Open Flare</t>
        </is>
      </c>
      <c r="G2478" s="2" t="n">
        <v>26</v>
      </c>
      <c r="H2478" s="2" t="n">
        <v>0.0013527058181353</v>
      </c>
      <c r="I2478" s="2" t="n">
        <v>0.001515030516311536</v>
      </c>
      <c r="J2478" s="40" t="inlineStr">
        <is>
          <t>coal mining - methane destruction</t>
        </is>
      </c>
    </row>
    <row r="2479" ht="15.75" customHeight="1" s="120">
      <c r="A2479" s="2" t="inlineStr">
        <is>
          <t>ENERGY</t>
        </is>
      </c>
      <c r="B2479" s="2" t="inlineStr">
        <is>
          <t>COL</t>
        </is>
      </c>
      <c r="C2479" s="2" t="n">
        <v>2050</v>
      </c>
      <c r="D2479" s="2" t="inlineStr">
        <is>
          <t>United States</t>
        </is>
      </c>
      <c r="E2479" s="2" t="inlineStr">
        <is>
          <t>USA</t>
        </is>
      </c>
      <c r="F2479" s="2" t="inlineStr">
        <is>
          <t>Open Flare</t>
        </is>
      </c>
      <c r="G2479" s="2" t="n">
        <v>27</v>
      </c>
      <c r="H2479" s="2" t="n">
        <v>0.0006474435213022</v>
      </c>
      <c r="I2479" s="2" t="n">
        <v>0.0007251367438584641</v>
      </c>
      <c r="J2479" s="40" t="inlineStr">
        <is>
          <t>coal mining - methane destruction</t>
        </is>
      </c>
    </row>
    <row r="2480" ht="15.75" customHeight="1" s="120">
      <c r="A2480" s="2" t="inlineStr">
        <is>
          <t>ENERGY</t>
        </is>
      </c>
      <c r="B2480" s="2" t="inlineStr">
        <is>
          <t>COL</t>
        </is>
      </c>
      <c r="C2480" s="2" t="n">
        <v>2050</v>
      </c>
      <c r="D2480" s="2" t="inlineStr">
        <is>
          <t>United States</t>
        </is>
      </c>
      <c r="E2480" s="2" t="inlineStr">
        <is>
          <t>USA</t>
        </is>
      </c>
      <c r="F2480" s="2" t="inlineStr">
        <is>
          <t>On-site use in mine bioler</t>
        </is>
      </c>
      <c r="G2480" s="2" t="n">
        <v>27</v>
      </c>
      <c r="H2480" s="2" t="n">
        <v>0.001461872132495</v>
      </c>
      <c r="I2480" s="2" t="n">
        <v>0.0016372967883944</v>
      </c>
      <c r="J2480" s="40" t="inlineStr">
        <is>
          <t>coal mining - methane capture</t>
        </is>
      </c>
    </row>
    <row r="2481" ht="15.75" customHeight="1" s="120">
      <c r="A2481" s="2" t="inlineStr">
        <is>
          <t>ENERGY</t>
        </is>
      </c>
      <c r="B2481" s="2" t="inlineStr">
        <is>
          <t>COL</t>
        </is>
      </c>
      <c r="C2481" s="2" t="n">
        <v>2050</v>
      </c>
      <c r="D2481" s="2" t="inlineStr">
        <is>
          <t>United States</t>
        </is>
      </c>
      <c r="E2481" s="2" t="inlineStr">
        <is>
          <t>USA</t>
        </is>
      </c>
      <c r="F2481" s="2" t="inlineStr">
        <is>
          <t>Degasification for power generation</t>
        </is>
      </c>
      <c r="G2481" s="2" t="n">
        <v>27</v>
      </c>
      <c r="H2481" s="2" t="n">
        <v>0.0156540982425213</v>
      </c>
      <c r="I2481" s="2" t="n">
        <v>0.01753259003162386</v>
      </c>
      <c r="J2481" s="40" t="inlineStr">
        <is>
          <t>coal mining - methane capture</t>
        </is>
      </c>
    </row>
    <row r="2482" ht="15.75" customHeight="1" s="120">
      <c r="A2482" s="2" t="inlineStr">
        <is>
          <t>ENERGY</t>
        </is>
      </c>
      <c r="B2482" s="2" t="inlineStr">
        <is>
          <t>COL</t>
        </is>
      </c>
      <c r="C2482" s="2" t="n">
        <v>2050</v>
      </c>
      <c r="D2482" s="2" t="inlineStr">
        <is>
          <t>United States</t>
        </is>
      </c>
      <c r="E2482" s="2" t="inlineStr">
        <is>
          <t>USA</t>
        </is>
      </c>
      <c r="F2482" s="2" t="inlineStr">
        <is>
          <t>On-site use in mine bioler</t>
        </is>
      </c>
      <c r="G2482" s="2" t="n">
        <v>28</v>
      </c>
      <c r="H2482" s="2" t="n">
        <v>0.0014410637668334</v>
      </c>
      <c r="I2482" s="2" t="n">
        <v>0.001613991418853408</v>
      </c>
      <c r="J2482" s="40" t="inlineStr">
        <is>
          <t>coal mining - methane capture</t>
        </is>
      </c>
    </row>
    <row r="2483" ht="15.75" customHeight="1" s="120">
      <c r="A2483" s="2" t="inlineStr">
        <is>
          <t>ENERGY</t>
        </is>
      </c>
      <c r="B2483" s="2" t="inlineStr">
        <is>
          <t>COL</t>
        </is>
      </c>
      <c r="C2483" s="2" t="n">
        <v>2050</v>
      </c>
      <c r="D2483" s="2" t="inlineStr">
        <is>
          <t>United States</t>
        </is>
      </c>
      <c r="E2483" s="2" t="inlineStr">
        <is>
          <t>USA</t>
        </is>
      </c>
      <c r="F2483" s="2" t="inlineStr">
        <is>
          <t>Degasification for power generation</t>
        </is>
      </c>
      <c r="G2483" s="2" t="n">
        <v>28</v>
      </c>
      <c r="H2483" s="2" t="n">
        <v>0.0450190780684352</v>
      </c>
      <c r="I2483" s="2" t="n">
        <v>0.05042136743664743</v>
      </c>
      <c r="J2483" s="40" t="inlineStr">
        <is>
          <t>coal mining - methane capture</t>
        </is>
      </c>
    </row>
    <row r="2484" ht="15.75" customHeight="1" s="120">
      <c r="A2484" s="2" t="inlineStr">
        <is>
          <t>ENERGY</t>
        </is>
      </c>
      <c r="B2484" s="2" t="inlineStr">
        <is>
          <t>COL</t>
        </is>
      </c>
      <c r="C2484" s="2" t="n">
        <v>2050</v>
      </c>
      <c r="D2484" s="2" t="inlineStr">
        <is>
          <t>United States</t>
        </is>
      </c>
      <c r="E2484" s="2" t="inlineStr">
        <is>
          <t>USA</t>
        </is>
      </c>
      <c r="F2484" s="2" t="inlineStr">
        <is>
          <t>Open Flare</t>
        </is>
      </c>
      <c r="G2484" s="2" t="n">
        <v>28</v>
      </c>
      <c r="H2484" s="2" t="n">
        <v>0.0006334858480840999</v>
      </c>
      <c r="I2484" s="2" t="n">
        <v>0.000709504149854192</v>
      </c>
      <c r="J2484" s="40" t="inlineStr">
        <is>
          <t>coal mining - methane destruction</t>
        </is>
      </c>
    </row>
    <row r="2485" ht="15.75" customHeight="1" s="120">
      <c r="A2485" s="2" t="inlineStr">
        <is>
          <t>ENERGY</t>
        </is>
      </c>
      <c r="B2485" s="2" t="inlineStr">
        <is>
          <t>COL</t>
        </is>
      </c>
      <c r="C2485" s="2" t="n">
        <v>2050</v>
      </c>
      <c r="D2485" s="2" t="inlineStr">
        <is>
          <t>United States</t>
        </is>
      </c>
      <c r="E2485" s="2" t="inlineStr">
        <is>
          <t>USA</t>
        </is>
      </c>
      <c r="F2485" s="2" t="inlineStr">
        <is>
          <t>Open Flare</t>
        </is>
      </c>
      <c r="G2485" s="2" t="n">
        <v>29</v>
      </c>
      <c r="H2485" s="2" t="n">
        <v>0.0006135607836768</v>
      </c>
      <c r="I2485" s="2" t="n">
        <v>0.000687188077718016</v>
      </c>
      <c r="J2485" s="40" t="inlineStr">
        <is>
          <t>coal mining - methane destruction</t>
        </is>
      </c>
    </row>
    <row r="2486" ht="15.75" customHeight="1" s="120">
      <c r="A2486" s="2" t="inlineStr">
        <is>
          <t>ENERGY</t>
        </is>
      </c>
      <c r="B2486" s="2" t="inlineStr">
        <is>
          <t>COL</t>
        </is>
      </c>
      <c r="C2486" s="2" t="n">
        <v>2050</v>
      </c>
      <c r="D2486" s="2" t="inlineStr">
        <is>
          <t>United States</t>
        </is>
      </c>
      <c r="E2486" s="2" t="inlineStr">
        <is>
          <t>USA</t>
        </is>
      </c>
      <c r="F2486" s="2" t="inlineStr">
        <is>
          <t>Degasification for power generation</t>
        </is>
      </c>
      <c r="G2486" s="2" t="n">
        <v>29</v>
      </c>
      <c r="H2486" s="2" t="n">
        <v>0.0292478194460273</v>
      </c>
      <c r="I2486" s="2" t="n">
        <v>0.03275755777955058</v>
      </c>
      <c r="J2486" s="40" t="inlineStr">
        <is>
          <t>coal mining - methane capture</t>
        </is>
      </c>
    </row>
    <row r="2487" ht="15.75" customHeight="1" s="120">
      <c r="A2487" s="2" t="inlineStr">
        <is>
          <t>ENERGY</t>
        </is>
      </c>
      <c r="B2487" s="2" t="inlineStr">
        <is>
          <t>COL</t>
        </is>
      </c>
      <c r="C2487" s="2" t="n">
        <v>2050</v>
      </c>
      <c r="D2487" s="2" t="inlineStr">
        <is>
          <t>United States</t>
        </is>
      </c>
      <c r="E2487" s="2" t="inlineStr">
        <is>
          <t>USA</t>
        </is>
      </c>
      <c r="F2487" s="2" t="inlineStr">
        <is>
          <t>Open Flare</t>
        </is>
      </c>
      <c r="G2487" s="2" t="n">
        <v>30</v>
      </c>
      <c r="H2487" s="2" t="n">
        <v>0.001750385214109</v>
      </c>
      <c r="I2487" s="2" t="n">
        <v>0.00196043143980208</v>
      </c>
      <c r="J2487" s="40" t="inlineStr">
        <is>
          <t>coal mining - methane destruction</t>
        </is>
      </c>
    </row>
    <row r="2488" ht="15.75" customHeight="1" s="120">
      <c r="A2488" s="2" t="inlineStr">
        <is>
          <t>ENERGY</t>
        </is>
      </c>
      <c r="B2488" s="2" t="inlineStr">
        <is>
          <t>COL</t>
        </is>
      </c>
      <c r="C2488" s="2" t="n">
        <v>2050</v>
      </c>
      <c r="D2488" s="2" t="inlineStr">
        <is>
          <t>United States</t>
        </is>
      </c>
      <c r="E2488" s="2" t="inlineStr">
        <is>
          <t>USA</t>
        </is>
      </c>
      <c r="F2488" s="2" t="inlineStr">
        <is>
          <t>Open Flare</t>
        </is>
      </c>
      <c r="G2488" s="2" t="n">
        <v>31</v>
      </c>
      <c r="H2488" s="2" t="n">
        <v>0.0005659318412654</v>
      </c>
      <c r="I2488" s="2" t="n">
        <v>0.0006338436622172481</v>
      </c>
      <c r="J2488" s="40" t="inlineStr">
        <is>
          <t>coal mining - methane destruction</t>
        </is>
      </c>
    </row>
    <row r="2489" ht="15.75" customHeight="1" s="120">
      <c r="A2489" s="2" t="inlineStr">
        <is>
          <t>ENERGY</t>
        </is>
      </c>
      <c r="B2489" s="2" t="inlineStr">
        <is>
          <t>COL</t>
        </is>
      </c>
      <c r="C2489" s="2" t="n">
        <v>2050</v>
      </c>
      <c r="D2489" s="2" t="inlineStr">
        <is>
          <t>United States</t>
        </is>
      </c>
      <c r="E2489" s="2" t="inlineStr">
        <is>
          <t>USA</t>
        </is>
      </c>
      <c r="F2489" s="2" t="inlineStr">
        <is>
          <t>On-site use in mine bioler</t>
        </is>
      </c>
      <c r="G2489" s="2" t="n">
        <v>31</v>
      </c>
      <c r="H2489" s="2" t="n">
        <v>0.0006866530166008</v>
      </c>
      <c r="I2489" s="2" t="n">
        <v>0.0007690513785928961</v>
      </c>
      <c r="J2489" s="40" t="inlineStr">
        <is>
          <t>coal mining - methane capture</t>
        </is>
      </c>
    </row>
    <row r="2490" ht="15.75" customHeight="1" s="120">
      <c r="A2490" s="2" t="inlineStr">
        <is>
          <t>ENERGY</t>
        </is>
      </c>
      <c r="B2490" s="2" t="inlineStr">
        <is>
          <t>COL</t>
        </is>
      </c>
      <c r="C2490" s="2" t="n">
        <v>2050</v>
      </c>
      <c r="D2490" s="2" t="inlineStr">
        <is>
          <t>United States</t>
        </is>
      </c>
      <c r="E2490" s="2" t="inlineStr">
        <is>
          <t>USA</t>
        </is>
      </c>
      <c r="F2490" s="2" t="inlineStr">
        <is>
          <t>Open Flare</t>
        </is>
      </c>
      <c r="G2490" s="2" t="n">
        <v>32</v>
      </c>
      <c r="H2490" s="2" t="n">
        <v>0.0005532739451155</v>
      </c>
      <c r="I2490" s="2" t="n">
        <v>0.0006196668185293601</v>
      </c>
      <c r="J2490" s="40" t="inlineStr">
        <is>
          <t>coal mining - methane destruction</t>
        </is>
      </c>
    </row>
    <row r="2491" ht="15.75" customHeight="1" s="120">
      <c r="A2491" s="2" t="inlineStr">
        <is>
          <t>ENERGY</t>
        </is>
      </c>
      <c r="B2491" s="2" t="inlineStr">
        <is>
          <t>COL</t>
        </is>
      </c>
      <c r="C2491" s="2" t="n">
        <v>2050</v>
      </c>
      <c r="D2491" s="2" t="inlineStr">
        <is>
          <t>United States</t>
        </is>
      </c>
      <c r="E2491" s="2" t="inlineStr">
        <is>
          <t>USA</t>
        </is>
      </c>
      <c r="F2491" s="2" t="inlineStr">
        <is>
          <t>Degasification for power generation</t>
        </is>
      </c>
      <c r="G2491" s="2" t="n">
        <v>32</v>
      </c>
      <c r="H2491" s="2" t="n">
        <v>0.0136308465152979</v>
      </c>
      <c r="I2491" s="2" t="n">
        <v>0.01526654809713365</v>
      </c>
      <c r="J2491" s="40" t="inlineStr">
        <is>
          <t>coal mining - methane capture</t>
        </is>
      </c>
    </row>
    <row r="2492" ht="15.75" customHeight="1" s="120">
      <c r="A2492" s="2" t="inlineStr">
        <is>
          <t>ENERGY</t>
        </is>
      </c>
      <c r="B2492" s="2" t="inlineStr">
        <is>
          <t>COL</t>
        </is>
      </c>
      <c r="C2492" s="2" t="n">
        <v>2050</v>
      </c>
      <c r="D2492" s="2" t="inlineStr">
        <is>
          <t>United States</t>
        </is>
      </c>
      <c r="E2492" s="2" t="inlineStr">
        <is>
          <t>USA</t>
        </is>
      </c>
      <c r="F2492" s="2" t="inlineStr">
        <is>
          <t>Degasification for power generation</t>
        </is>
      </c>
      <c r="G2492" s="2" t="n">
        <v>33</v>
      </c>
      <c r="H2492" s="2" t="n">
        <v>0.0393508458510041</v>
      </c>
      <c r="I2492" s="2" t="n">
        <v>0.0440729473531246</v>
      </c>
      <c r="J2492" s="40" t="inlineStr">
        <is>
          <t>coal mining - methane capture</t>
        </is>
      </c>
    </row>
    <row r="2493" ht="15.75" customHeight="1" s="120">
      <c r="A2493" s="2" t="inlineStr">
        <is>
          <t>ENERGY</t>
        </is>
      </c>
      <c r="B2493" s="2" t="inlineStr">
        <is>
          <t>COL</t>
        </is>
      </c>
      <c r="C2493" s="2" t="n">
        <v>2050</v>
      </c>
      <c r="D2493" s="2" t="inlineStr">
        <is>
          <t>United States</t>
        </is>
      </c>
      <c r="E2493" s="2" t="inlineStr">
        <is>
          <t>USA</t>
        </is>
      </c>
      <c r="F2493" s="2" t="inlineStr">
        <is>
          <t>On-site use in mine bioler</t>
        </is>
      </c>
      <c r="G2493" s="2" t="n">
        <v>33</v>
      </c>
      <c r="H2493" s="2" t="n">
        <v>0.0006660528015345</v>
      </c>
      <c r="I2493" s="2" t="n">
        <v>0.0007459791377186401</v>
      </c>
      <c r="J2493" s="40" t="inlineStr">
        <is>
          <t>coal mining - methane capture</t>
        </is>
      </c>
    </row>
    <row r="2494" ht="15.75" customHeight="1" s="120">
      <c r="A2494" s="2" t="inlineStr">
        <is>
          <t>ENERGY</t>
        </is>
      </c>
      <c r="B2494" s="2" t="inlineStr">
        <is>
          <t>COL</t>
        </is>
      </c>
      <c r="C2494" s="2" t="n">
        <v>2050</v>
      </c>
      <c r="D2494" s="2" t="inlineStr">
        <is>
          <t>United States</t>
        </is>
      </c>
      <c r="E2494" s="2" t="inlineStr">
        <is>
          <t>USA</t>
        </is>
      </c>
      <c r="F2494" s="2" t="inlineStr">
        <is>
          <t>Degasification for power generation</t>
        </is>
      </c>
      <c r="G2494" s="2" t="n">
        <v>34</v>
      </c>
      <c r="H2494" s="2" t="n">
        <v>0.0129019990563393</v>
      </c>
      <c r="I2494" s="2" t="n">
        <v>0.01445023894310002</v>
      </c>
      <c r="J2494" s="40" t="inlineStr">
        <is>
          <t>coal mining - methane capture</t>
        </is>
      </c>
    </row>
    <row r="2495" ht="15.75" customHeight="1" s="120">
      <c r="A2495" s="2" t="inlineStr">
        <is>
          <t>ENERGY</t>
        </is>
      </c>
      <c r="B2495" s="2" t="inlineStr">
        <is>
          <t>COL</t>
        </is>
      </c>
      <c r="C2495" s="2" t="n">
        <v>2050</v>
      </c>
      <c r="D2495" s="2" t="inlineStr">
        <is>
          <t>United States</t>
        </is>
      </c>
      <c r="E2495" s="2" t="inlineStr">
        <is>
          <t>USA</t>
        </is>
      </c>
      <c r="F2495" s="2" t="inlineStr">
        <is>
          <t>On-site use in mine bioler</t>
        </is>
      </c>
      <c r="G2495" s="2" t="n">
        <v>35</v>
      </c>
      <c r="H2495" s="2" t="n">
        <v>0.0006474435213022</v>
      </c>
      <c r="I2495" s="2" t="n">
        <v>0.0007251367438584641</v>
      </c>
      <c r="J2495" s="40" t="inlineStr">
        <is>
          <t>coal mining - methane capture</t>
        </is>
      </c>
    </row>
    <row r="2496" ht="15.75" customHeight="1" s="120">
      <c r="A2496" s="2" t="inlineStr">
        <is>
          <t>ENERGY</t>
        </is>
      </c>
      <c r="B2496" s="2" t="inlineStr">
        <is>
          <t>COL</t>
        </is>
      </c>
      <c r="C2496" s="2" t="n">
        <v>2050</v>
      </c>
      <c r="D2496" s="2" t="inlineStr">
        <is>
          <t>United States</t>
        </is>
      </c>
      <c r="E2496" s="2" t="inlineStr">
        <is>
          <t>USA</t>
        </is>
      </c>
      <c r="F2496" s="2" t="inlineStr">
        <is>
          <t>Degasification for power generation</t>
        </is>
      </c>
      <c r="G2496" s="2" t="n">
        <v>35</v>
      </c>
      <c r="H2496" s="2" t="n">
        <v>0.0123597541823983</v>
      </c>
      <c r="I2496" s="2" t="n">
        <v>0.0138429246842861</v>
      </c>
      <c r="J2496" s="40" t="inlineStr">
        <is>
          <t>coal mining - methane capture</t>
        </is>
      </c>
    </row>
    <row r="2497" ht="15.75" customHeight="1" s="120">
      <c r="A2497" s="2" t="inlineStr">
        <is>
          <t>ENERGY</t>
        </is>
      </c>
      <c r="B2497" s="2" t="inlineStr">
        <is>
          <t>COL</t>
        </is>
      </c>
      <c r="C2497" s="2" t="n">
        <v>2050</v>
      </c>
      <c r="D2497" s="2" t="inlineStr">
        <is>
          <t>United States</t>
        </is>
      </c>
      <c r="E2497" s="2" t="inlineStr">
        <is>
          <t>USA</t>
        </is>
      </c>
      <c r="F2497" s="2" t="inlineStr">
        <is>
          <t>Open Flare</t>
        </is>
      </c>
      <c r="G2497" s="2" t="n">
        <v>36</v>
      </c>
      <c r="H2497" s="2" t="n">
        <v>0.000482069386635</v>
      </c>
      <c r="I2497" s="2" t="n">
        <v>0.0005399177130312001</v>
      </c>
      <c r="J2497" s="40" t="inlineStr">
        <is>
          <t>coal mining - methane destruction</t>
        </is>
      </c>
    </row>
    <row r="2498" ht="15.75" customHeight="1" s="120">
      <c r="A2498" s="2" t="inlineStr">
        <is>
          <t>ENERGY</t>
        </is>
      </c>
      <c r="B2498" s="2" t="inlineStr">
        <is>
          <t>COL</t>
        </is>
      </c>
      <c r="C2498" s="2" t="n">
        <v>2050</v>
      </c>
      <c r="D2498" s="2" t="inlineStr">
        <is>
          <t>United States</t>
        </is>
      </c>
      <c r="E2498" s="2" t="inlineStr">
        <is>
          <t>USA</t>
        </is>
      </c>
      <c r="F2498" s="2" t="inlineStr">
        <is>
          <t>Open Flare</t>
        </is>
      </c>
      <c r="G2498" s="2" t="n">
        <v>37</v>
      </c>
      <c r="H2498" s="2" t="n">
        <v>0.0004763318574987</v>
      </c>
      <c r="I2498" s="2" t="n">
        <v>0.000533491680398544</v>
      </c>
      <c r="J2498" s="40" t="inlineStr">
        <is>
          <t>coal mining - methane destruction</t>
        </is>
      </c>
    </row>
    <row r="2499" ht="15.75" customHeight="1" s="120">
      <c r="A2499" s="2" t="inlineStr">
        <is>
          <t>ENERGY</t>
        </is>
      </c>
      <c r="B2499" s="2" t="inlineStr">
        <is>
          <t>COL</t>
        </is>
      </c>
      <c r="C2499" s="2" t="n">
        <v>2050</v>
      </c>
      <c r="D2499" s="2" t="inlineStr">
        <is>
          <t>United States</t>
        </is>
      </c>
      <c r="E2499" s="2" t="inlineStr">
        <is>
          <t>USA</t>
        </is>
      </c>
      <c r="F2499" s="2" t="inlineStr">
        <is>
          <t>Degasification for power generation</t>
        </is>
      </c>
      <c r="G2499" s="2" t="n">
        <v>37</v>
      </c>
      <c r="H2499" s="2" t="n">
        <v>0.0119889508932829</v>
      </c>
      <c r="I2499" s="2" t="n">
        <v>0.01342762500047685</v>
      </c>
      <c r="J2499" s="40" t="inlineStr">
        <is>
          <t>coal mining - methane capture</t>
        </is>
      </c>
    </row>
    <row r="2500" ht="15.75" customHeight="1" s="120">
      <c r="A2500" s="2" t="inlineStr">
        <is>
          <t>ENERGY</t>
        </is>
      </c>
      <c r="B2500" s="2" t="inlineStr">
        <is>
          <t>COL</t>
        </is>
      </c>
      <c r="C2500" s="2" t="n">
        <v>2050</v>
      </c>
      <c r="D2500" s="2" t="inlineStr">
        <is>
          <t>United States</t>
        </is>
      </c>
      <c r="E2500" s="2" t="inlineStr">
        <is>
          <t>USA</t>
        </is>
      </c>
      <c r="F2500" s="2" t="inlineStr">
        <is>
          <t>On-site use in mine bioler</t>
        </is>
      </c>
      <c r="G2500" s="2" t="n">
        <v>37</v>
      </c>
      <c r="H2500" s="2" t="n">
        <v>0.0006334858480840999</v>
      </c>
      <c r="I2500" s="2" t="n">
        <v>0.000709504149854192</v>
      </c>
      <c r="J2500" s="40" t="inlineStr">
        <is>
          <t>coal mining - methane capture</t>
        </is>
      </c>
    </row>
    <row r="2501" ht="15.75" customHeight="1" s="120">
      <c r="A2501" s="2" t="inlineStr">
        <is>
          <t>ENERGY</t>
        </is>
      </c>
      <c r="B2501" s="2" t="inlineStr">
        <is>
          <t>COL</t>
        </is>
      </c>
      <c r="C2501" s="2" t="n">
        <v>2050</v>
      </c>
      <c r="D2501" s="2" t="inlineStr">
        <is>
          <t>United States</t>
        </is>
      </c>
      <c r="E2501" s="2" t="inlineStr">
        <is>
          <t>USA</t>
        </is>
      </c>
      <c r="F2501" s="2" t="inlineStr">
        <is>
          <t>Degasification for power generation</t>
        </is>
      </c>
      <c r="G2501" s="2" t="n">
        <v>38</v>
      </c>
      <c r="H2501" s="2" t="n">
        <v>0.0116539839655161</v>
      </c>
      <c r="I2501" s="2" t="n">
        <v>0.01305246204137803</v>
      </c>
      <c r="J2501" s="40" t="inlineStr">
        <is>
          <t>coal mining - methane capture</t>
        </is>
      </c>
    </row>
    <row r="2502" ht="15.75" customHeight="1" s="120">
      <c r="A2502" s="2" t="inlineStr">
        <is>
          <t>ENERGY</t>
        </is>
      </c>
      <c r="B2502" s="2" t="inlineStr">
        <is>
          <t>COL</t>
        </is>
      </c>
      <c r="C2502" s="2" t="n">
        <v>2050</v>
      </c>
      <c r="D2502" s="2" t="inlineStr">
        <is>
          <t>United States</t>
        </is>
      </c>
      <c r="E2502" s="2" t="inlineStr">
        <is>
          <t>USA</t>
        </is>
      </c>
      <c r="F2502" s="2" t="inlineStr">
        <is>
          <t>Degasification for power generation</t>
        </is>
      </c>
      <c r="G2502" s="2" t="n">
        <v>39</v>
      </c>
      <c r="H2502" s="2" t="n">
        <v>0.0114027447998524</v>
      </c>
      <c r="I2502" s="2" t="n">
        <v>0.01277107417583469</v>
      </c>
      <c r="J2502" s="40" t="inlineStr">
        <is>
          <t>coal mining - methane capture</t>
        </is>
      </c>
    </row>
    <row r="2503" ht="15.75" customHeight="1" s="120">
      <c r="A2503" s="2" t="inlineStr">
        <is>
          <t>ENERGY</t>
        </is>
      </c>
      <c r="B2503" s="2" t="inlineStr">
        <is>
          <t>COL</t>
        </is>
      </c>
      <c r="C2503" s="2" t="n">
        <v>2050</v>
      </c>
      <c r="D2503" s="2" t="inlineStr">
        <is>
          <t>United States</t>
        </is>
      </c>
      <c r="E2503" s="2" t="inlineStr">
        <is>
          <t>USA</t>
        </is>
      </c>
      <c r="F2503" s="2" t="inlineStr">
        <is>
          <t>On-site use in mine bioler</t>
        </is>
      </c>
      <c r="G2503" s="2" t="n">
        <v>39</v>
      </c>
      <c r="H2503" s="2" t="n">
        <v>0.0006135607836768</v>
      </c>
      <c r="I2503" s="2" t="n">
        <v>0.000687188077718016</v>
      </c>
      <c r="J2503" s="40" t="inlineStr">
        <is>
          <t>coal mining - methane capture</t>
        </is>
      </c>
    </row>
    <row r="2504" ht="15.75" customHeight="1" s="120">
      <c r="A2504" s="2" t="inlineStr">
        <is>
          <t>ENERGY</t>
        </is>
      </c>
      <c r="B2504" s="2" t="inlineStr">
        <is>
          <t>COL</t>
        </is>
      </c>
      <c r="C2504" s="2" t="n">
        <v>2050</v>
      </c>
      <c r="D2504" s="2" t="inlineStr">
        <is>
          <t>United States</t>
        </is>
      </c>
      <c r="E2504" s="2" t="inlineStr">
        <is>
          <t>USA</t>
        </is>
      </c>
      <c r="F2504" s="2" t="inlineStr">
        <is>
          <t>Open Flare</t>
        </is>
      </c>
      <c r="G2504" s="2" t="n">
        <v>39</v>
      </c>
      <c r="H2504" s="2" t="n">
        <v>0.0004476850444917</v>
      </c>
      <c r="I2504" s="2" t="n">
        <v>0.000501407249830704</v>
      </c>
      <c r="J2504" s="40" t="inlineStr">
        <is>
          <t>coal mining - methane destruction</t>
        </is>
      </c>
    </row>
    <row r="2505" ht="15.75" customHeight="1" s="120">
      <c r="A2505" s="2" t="inlineStr">
        <is>
          <t>ENERGY</t>
        </is>
      </c>
      <c r="B2505" s="2" t="inlineStr">
        <is>
          <t>COL</t>
        </is>
      </c>
      <c r="C2505" s="2" t="n">
        <v>2050</v>
      </c>
      <c r="D2505" s="2" t="inlineStr">
        <is>
          <t>United States</t>
        </is>
      </c>
      <c r="E2505" s="2" t="inlineStr">
        <is>
          <t>USA</t>
        </is>
      </c>
      <c r="F2505" s="2" t="inlineStr">
        <is>
          <t>Degasification for power generation</t>
        </is>
      </c>
      <c r="G2505" s="2" t="n">
        <v>40</v>
      </c>
      <c r="H2505" s="2" t="n">
        <v>0.0110440934076905</v>
      </c>
      <c r="I2505" s="2" t="n">
        <v>0.01236938461661336</v>
      </c>
      <c r="J2505" s="40" t="inlineStr">
        <is>
          <t>coal mining - methane capture</t>
        </is>
      </c>
    </row>
    <row r="2506" ht="15.75" customHeight="1" s="120">
      <c r="A2506" s="2" t="inlineStr">
        <is>
          <t>ENERGY</t>
        </is>
      </c>
      <c r="B2506" s="2" t="inlineStr">
        <is>
          <t>COL</t>
        </is>
      </c>
      <c r="C2506" s="2" t="n">
        <v>2050</v>
      </c>
      <c r="D2506" s="2" t="inlineStr">
        <is>
          <t>United States</t>
        </is>
      </c>
      <c r="E2506" s="2" t="inlineStr">
        <is>
          <t>USA</t>
        </is>
      </c>
      <c r="F2506" s="2" t="inlineStr">
        <is>
          <t>Open Flare</t>
        </is>
      </c>
      <c r="G2506" s="2" t="n">
        <v>40</v>
      </c>
      <c r="H2506" s="2" t="n">
        <v>0.0004396394360811</v>
      </c>
      <c r="I2506" s="2" t="n">
        <v>0.000492396168410832</v>
      </c>
      <c r="J2506" s="40" t="inlineStr">
        <is>
          <t>coal mining - methane destruction</t>
        </is>
      </c>
    </row>
    <row r="2507" ht="15.75" customHeight="1" s="120">
      <c r="A2507" s="2" t="inlineStr">
        <is>
          <t>ENERGY</t>
        </is>
      </c>
      <c r="B2507" s="2" t="inlineStr">
        <is>
          <t>COL</t>
        </is>
      </c>
      <c r="C2507" s="2" t="n">
        <v>2050</v>
      </c>
      <c r="D2507" s="2" t="inlineStr">
        <is>
          <t>United States</t>
        </is>
      </c>
      <c r="E2507" s="2" t="inlineStr">
        <is>
          <t>USA</t>
        </is>
      </c>
      <c r="F2507" s="2" t="inlineStr">
        <is>
          <t>On-site use in coal drying</t>
        </is>
      </c>
      <c r="G2507" s="2" t="n">
        <v>42</v>
      </c>
      <c r="H2507" s="2" t="n">
        <v>0.0005903949495405</v>
      </c>
      <c r="I2507" s="2" t="n">
        <v>0.0006612423434853601</v>
      </c>
      <c r="J2507" s="40" t="inlineStr">
        <is>
          <t>coal mining - methane capture</t>
        </is>
      </c>
    </row>
    <row r="2508" ht="15.75" customHeight="1" s="120">
      <c r="A2508" s="2" t="inlineStr">
        <is>
          <t>ENERGY</t>
        </is>
      </c>
      <c r="B2508" s="2" t="inlineStr">
        <is>
          <t>COL</t>
        </is>
      </c>
      <c r="C2508" s="2" t="n">
        <v>2050</v>
      </c>
      <c r="D2508" s="2" t="inlineStr">
        <is>
          <t>United States</t>
        </is>
      </c>
      <c r="E2508" s="2" t="inlineStr">
        <is>
          <t>USA</t>
        </is>
      </c>
      <c r="F2508" s="2" t="inlineStr">
        <is>
          <t>On-site use in mine bioler</t>
        </is>
      </c>
      <c r="G2508" s="2" t="n">
        <v>42</v>
      </c>
      <c r="H2508" s="2" t="n">
        <v>0.0005903949495405</v>
      </c>
      <c r="I2508" s="2" t="n">
        <v>0.0006612423434853601</v>
      </c>
      <c r="J2508" s="40" t="inlineStr">
        <is>
          <t>coal mining - methane capture</t>
        </is>
      </c>
    </row>
    <row r="2509" ht="15.75" customHeight="1" s="120">
      <c r="A2509" s="2" t="inlineStr">
        <is>
          <t>ENERGY</t>
        </is>
      </c>
      <c r="B2509" s="2" t="inlineStr">
        <is>
          <t>COL</t>
        </is>
      </c>
      <c r="C2509" s="2" t="n">
        <v>2050</v>
      </c>
      <c r="D2509" s="2" t="inlineStr">
        <is>
          <t>United States</t>
        </is>
      </c>
      <c r="E2509" s="2" t="inlineStr">
        <is>
          <t>USA</t>
        </is>
      </c>
      <c r="F2509" s="2" t="inlineStr">
        <is>
          <t>Open Flare</t>
        </is>
      </c>
      <c r="G2509" s="2" t="n">
        <v>42</v>
      </c>
      <c r="H2509" s="2" t="n">
        <v>0.0004115743504371</v>
      </c>
      <c r="I2509" s="2" t="n">
        <v>0.0004609632724895521</v>
      </c>
      <c r="J2509" s="40" t="inlineStr">
        <is>
          <t>coal mining - methane destruction</t>
        </is>
      </c>
    </row>
    <row r="2510" ht="15.75" customHeight="1" s="120">
      <c r="A2510" s="2" t="inlineStr">
        <is>
          <t>ENERGY</t>
        </is>
      </c>
      <c r="B2510" s="2" t="inlineStr">
        <is>
          <t>COL</t>
        </is>
      </c>
      <c r="C2510" s="2" t="n">
        <v>2050</v>
      </c>
      <c r="D2510" s="2" t="inlineStr">
        <is>
          <t>United States</t>
        </is>
      </c>
      <c r="E2510" s="2" t="inlineStr">
        <is>
          <t>USA</t>
        </is>
      </c>
      <c r="F2510" s="2" t="inlineStr">
        <is>
          <t>Degasification for power generation</t>
        </is>
      </c>
      <c r="G2510" s="2" t="n">
        <v>42</v>
      </c>
      <c r="H2510" s="2" t="n">
        <v>0.0106271095573902</v>
      </c>
      <c r="I2510" s="2" t="n">
        <v>0.01190236270427702</v>
      </c>
      <c r="J2510" s="40" t="inlineStr">
        <is>
          <t>coal mining - methane capture</t>
        </is>
      </c>
    </row>
    <row r="2511" ht="15.75" customHeight="1" s="120">
      <c r="A2511" s="2" t="inlineStr">
        <is>
          <t>ENERGY</t>
        </is>
      </c>
      <c r="B2511" s="2" t="inlineStr">
        <is>
          <t>COL</t>
        </is>
      </c>
      <c r="C2511" s="2" t="n">
        <v>2050</v>
      </c>
      <c r="D2511" s="2" t="inlineStr">
        <is>
          <t>United States</t>
        </is>
      </c>
      <c r="E2511" s="2" t="inlineStr">
        <is>
          <t>USA</t>
        </is>
      </c>
      <c r="F2511" s="2" t="inlineStr">
        <is>
          <t>On-site use in mine bioler</t>
        </is>
      </c>
      <c r="G2511" s="2" t="n">
        <v>43</v>
      </c>
      <c r="H2511" s="2" t="n">
        <v>0.0011599902645685</v>
      </c>
      <c r="I2511" s="2" t="n">
        <v>0.00129918909631672</v>
      </c>
      <c r="J2511" s="40" t="inlineStr">
        <is>
          <t>coal mining - methane capture</t>
        </is>
      </c>
    </row>
    <row r="2512" ht="15.75" customHeight="1" s="120">
      <c r="A2512" s="2" t="inlineStr">
        <is>
          <t>ENERGY</t>
        </is>
      </c>
      <c r="B2512" s="2" t="inlineStr">
        <is>
          <t>COL</t>
        </is>
      </c>
      <c r="C2512" s="2" t="n">
        <v>2050</v>
      </c>
      <c r="D2512" s="2" t="inlineStr">
        <is>
          <t>United States</t>
        </is>
      </c>
      <c r="E2512" s="2" t="inlineStr">
        <is>
          <t>USA</t>
        </is>
      </c>
      <c r="F2512" s="2" t="inlineStr">
        <is>
          <t>Open Flare</t>
        </is>
      </c>
      <c r="G2512" s="2" t="n">
        <v>43</v>
      </c>
      <c r="H2512" s="2" t="n">
        <v>0.0004103811224923</v>
      </c>
      <c r="I2512" s="2" t="n">
        <v>0.0004596268571913761</v>
      </c>
      <c r="J2512" s="40" t="inlineStr">
        <is>
          <t>coal mining - methane destruction</t>
        </is>
      </c>
    </row>
    <row r="2513" ht="15.75" customHeight="1" s="120">
      <c r="A2513" s="2" t="inlineStr">
        <is>
          <t>ENERGY</t>
        </is>
      </c>
      <c r="B2513" s="2" t="inlineStr">
        <is>
          <t>COL</t>
        </is>
      </c>
      <c r="C2513" s="2" t="n">
        <v>2050</v>
      </c>
      <c r="D2513" s="2" t="inlineStr">
        <is>
          <t>United States</t>
        </is>
      </c>
      <c r="E2513" s="2" t="inlineStr">
        <is>
          <t>USA</t>
        </is>
      </c>
      <c r="F2513" s="2" t="inlineStr">
        <is>
          <t>Degasification for power generation</t>
        </is>
      </c>
      <c r="G2513" s="2" t="n">
        <v>43</v>
      </c>
      <c r="H2513" s="2" t="n">
        <v>0.0208798246458173</v>
      </c>
      <c r="I2513" s="2" t="n">
        <v>0.02338540360331538</v>
      </c>
      <c r="J2513" s="40" t="inlineStr">
        <is>
          <t>coal mining - methane capture</t>
        </is>
      </c>
    </row>
    <row r="2514" ht="15.75" customHeight="1" s="120">
      <c r="A2514" s="2" t="inlineStr">
        <is>
          <t>ENERGY</t>
        </is>
      </c>
      <c r="B2514" s="2" t="inlineStr">
        <is>
          <t>COL</t>
        </is>
      </c>
      <c r="C2514" s="2" t="n">
        <v>2050</v>
      </c>
      <c r="D2514" s="2" t="inlineStr">
        <is>
          <t>United States</t>
        </is>
      </c>
      <c r="E2514" s="2" t="inlineStr">
        <is>
          <t>USA</t>
        </is>
      </c>
      <c r="F2514" s="2" t="inlineStr">
        <is>
          <t>On-site use in coal drying</t>
        </is>
      </c>
      <c r="G2514" s="2" t="n">
        <v>43</v>
      </c>
      <c r="H2514" s="2" t="n">
        <v>0.0011599902645685</v>
      </c>
      <c r="I2514" s="2" t="n">
        <v>0.00129918909631672</v>
      </c>
      <c r="J2514" s="40" t="inlineStr">
        <is>
          <t>coal mining - methane capture</t>
        </is>
      </c>
    </row>
    <row r="2515" ht="15.75" customHeight="1" s="120">
      <c r="A2515" s="2" t="inlineStr">
        <is>
          <t>ENERGY</t>
        </is>
      </c>
      <c r="B2515" s="2" t="inlineStr">
        <is>
          <t>COL</t>
        </is>
      </c>
      <c r="C2515" s="2" t="n">
        <v>2050</v>
      </c>
      <c r="D2515" s="2" t="inlineStr">
        <is>
          <t>United States</t>
        </is>
      </c>
      <c r="E2515" s="2" t="inlineStr">
        <is>
          <t>USA</t>
        </is>
      </c>
      <c r="F2515" s="2" t="inlineStr">
        <is>
          <t>On-site use in mine bioler</t>
        </is>
      </c>
      <c r="G2515" s="2" t="n">
        <v>44</v>
      </c>
      <c r="H2515" s="2" t="n">
        <v>0.0005659318412654</v>
      </c>
      <c r="I2515" s="2" t="n">
        <v>0.0006338436622172481</v>
      </c>
      <c r="J2515" s="40" t="inlineStr">
        <is>
          <t>coal mining - methane capture</t>
        </is>
      </c>
    </row>
    <row r="2516" ht="15.75" customHeight="1" s="120">
      <c r="A2516" s="2" t="inlineStr">
        <is>
          <t>ENERGY</t>
        </is>
      </c>
      <c r="B2516" s="2" t="inlineStr">
        <is>
          <t>COL</t>
        </is>
      </c>
      <c r="C2516" s="2" t="n">
        <v>2050</v>
      </c>
      <c r="D2516" s="2" t="inlineStr">
        <is>
          <t>United States</t>
        </is>
      </c>
      <c r="E2516" s="2" t="inlineStr">
        <is>
          <t>USA</t>
        </is>
      </c>
      <c r="F2516" s="2" t="inlineStr">
        <is>
          <t>Degasification for power generation</t>
        </is>
      </c>
      <c r="G2516" s="2" t="n">
        <v>44</v>
      </c>
      <c r="H2516" s="2" t="n">
        <v>0.0101867727935314</v>
      </c>
      <c r="I2516" s="2" t="n">
        <v>0.01140918552875517</v>
      </c>
      <c r="J2516" s="40" t="inlineStr">
        <is>
          <t>coal mining - methane capture</t>
        </is>
      </c>
    </row>
    <row r="2517" ht="15.75" customHeight="1" s="120">
      <c r="A2517" s="2" t="inlineStr">
        <is>
          <t>ENERGY</t>
        </is>
      </c>
      <c r="B2517" s="2" t="inlineStr">
        <is>
          <t>COL</t>
        </is>
      </c>
      <c r="C2517" s="2" t="n">
        <v>2050</v>
      </c>
      <c r="D2517" s="2" t="inlineStr">
        <is>
          <t>United States</t>
        </is>
      </c>
      <c r="E2517" s="2" t="inlineStr">
        <is>
          <t>USA</t>
        </is>
      </c>
      <c r="F2517" s="2" t="inlineStr">
        <is>
          <t>On-site use in coal drying</t>
        </is>
      </c>
      <c r="G2517" s="2" t="n">
        <v>44</v>
      </c>
      <c r="H2517" s="2" t="n">
        <v>0.0005659318412654</v>
      </c>
      <c r="I2517" s="2" t="n">
        <v>0.0006338436622172481</v>
      </c>
      <c r="J2517" s="40" t="inlineStr">
        <is>
          <t>coal mining - methane capture</t>
        </is>
      </c>
    </row>
    <row r="2518" ht="15.75" customHeight="1" s="120">
      <c r="A2518" s="2" t="inlineStr">
        <is>
          <t>ENERGY</t>
        </is>
      </c>
      <c r="B2518" s="2" t="inlineStr">
        <is>
          <t>COL</t>
        </is>
      </c>
      <c r="C2518" s="2" t="n">
        <v>2050</v>
      </c>
      <c r="D2518" s="2" t="inlineStr">
        <is>
          <t>United States</t>
        </is>
      </c>
      <c r="E2518" s="2" t="inlineStr">
        <is>
          <t>USA</t>
        </is>
      </c>
      <c r="F2518" s="2" t="inlineStr">
        <is>
          <t>Open Flare</t>
        </is>
      </c>
      <c r="G2518" s="2" t="n">
        <v>45</v>
      </c>
      <c r="H2518" s="2" t="n">
        <v>0.0003869074571412</v>
      </c>
      <c r="I2518" s="2" t="n">
        <v>0.000433336351998144</v>
      </c>
      <c r="J2518" s="40" t="inlineStr">
        <is>
          <t>coal mining - methane destruction</t>
        </is>
      </c>
    </row>
    <row r="2519" ht="15.75" customHeight="1" s="120">
      <c r="A2519" s="2" t="inlineStr">
        <is>
          <t>ENERGY</t>
        </is>
      </c>
      <c r="B2519" s="2" t="inlineStr">
        <is>
          <t>COL</t>
        </is>
      </c>
      <c r="C2519" s="2" t="n">
        <v>2050</v>
      </c>
      <c r="D2519" s="2" t="inlineStr">
        <is>
          <t>United States</t>
        </is>
      </c>
      <c r="E2519" s="2" t="inlineStr">
        <is>
          <t>USA</t>
        </is>
      </c>
      <c r="F2519" s="2" t="inlineStr">
        <is>
          <t>On-site use in mine bioler</t>
        </is>
      </c>
      <c r="G2519" s="2" t="n">
        <v>45</v>
      </c>
      <c r="H2519" s="2" t="n">
        <v>0.0005532739451155</v>
      </c>
      <c r="I2519" s="2" t="n">
        <v>0.0006196668185293601</v>
      </c>
      <c r="J2519" s="40" t="inlineStr">
        <is>
          <t>coal mining - methane capture</t>
        </is>
      </c>
    </row>
    <row r="2520" ht="15.75" customHeight="1" s="120">
      <c r="A2520" s="2" t="inlineStr">
        <is>
          <t>ENERGY</t>
        </is>
      </c>
      <c r="B2520" s="2" t="inlineStr">
        <is>
          <t>COL</t>
        </is>
      </c>
      <c r="C2520" s="2" t="n">
        <v>2050</v>
      </c>
      <c r="D2520" s="2" t="inlineStr">
        <is>
          <t>United States</t>
        </is>
      </c>
      <c r="E2520" s="2" t="inlineStr">
        <is>
          <t>USA</t>
        </is>
      </c>
      <c r="F2520" s="2" t="inlineStr">
        <is>
          <t>On-site use in coal drying</t>
        </is>
      </c>
      <c r="G2520" s="2" t="n">
        <v>45</v>
      </c>
      <c r="H2520" s="2" t="n">
        <v>0.0005532739451155</v>
      </c>
      <c r="I2520" s="2" t="n">
        <v>0.0006196668185293601</v>
      </c>
      <c r="J2520" s="40" t="inlineStr">
        <is>
          <t>coal mining - methane capture</t>
        </is>
      </c>
    </row>
    <row r="2521" ht="15.75" customHeight="1" s="120">
      <c r="A2521" s="2" t="inlineStr">
        <is>
          <t>ENERGY</t>
        </is>
      </c>
      <c r="B2521" s="2" t="inlineStr">
        <is>
          <t>COL</t>
        </is>
      </c>
      <c r="C2521" s="2" t="n">
        <v>2050</v>
      </c>
      <c r="D2521" s="2" t="inlineStr">
        <is>
          <t>United States</t>
        </is>
      </c>
      <c r="E2521" s="2" t="inlineStr">
        <is>
          <t>USA</t>
        </is>
      </c>
      <c r="F2521" s="2" t="inlineStr">
        <is>
          <t>Degasification for power generation</t>
        </is>
      </c>
      <c r="G2521" s="2" t="n">
        <v>45</v>
      </c>
      <c r="H2521" s="2" t="n">
        <v>0.0099589312449098</v>
      </c>
      <c r="I2521" s="2" t="n">
        <v>0.01115400299429898</v>
      </c>
      <c r="J2521" s="40" t="inlineStr">
        <is>
          <t>coal mining - methane capture</t>
        </is>
      </c>
    </row>
    <row r="2522" ht="15.75" customHeight="1" s="120">
      <c r="A2522" s="2" t="inlineStr">
        <is>
          <t>ENERGY</t>
        </is>
      </c>
      <c r="B2522" s="2" t="inlineStr">
        <is>
          <t>COL</t>
        </is>
      </c>
      <c r="C2522" s="2" t="n">
        <v>2050</v>
      </c>
      <c r="D2522" s="2" t="inlineStr">
        <is>
          <t>United States</t>
        </is>
      </c>
      <c r="E2522" s="2" t="inlineStr">
        <is>
          <t>USA</t>
        </is>
      </c>
      <c r="F2522" s="2" t="inlineStr">
        <is>
          <t>Open Flare</t>
        </is>
      </c>
      <c r="G2522" s="2" t="n">
        <v>48</v>
      </c>
      <c r="H2522" s="2" t="n">
        <v>0.0003666473494377</v>
      </c>
      <c r="I2522" s="2" t="n">
        <v>0.0004106450313702241</v>
      </c>
      <c r="J2522" s="40" t="inlineStr">
        <is>
          <t>coal mining - methane destruction</t>
        </is>
      </c>
    </row>
    <row r="2523" ht="15.75" customHeight="1" s="120">
      <c r="A2523" s="2" t="inlineStr">
        <is>
          <t>ENERGY</t>
        </is>
      </c>
      <c r="B2523" s="2" t="inlineStr">
        <is>
          <t>COL</t>
        </is>
      </c>
      <c r="C2523" s="2" t="n">
        <v>2050</v>
      </c>
      <c r="D2523" s="2" t="inlineStr">
        <is>
          <t>United States</t>
        </is>
      </c>
      <c r="E2523" s="2" t="inlineStr">
        <is>
          <t>USA</t>
        </is>
      </c>
      <c r="F2523" s="2" t="inlineStr">
        <is>
          <t>Open Flare</t>
        </is>
      </c>
      <c r="G2523" s="2" t="n">
        <v>51</v>
      </c>
      <c r="H2523" s="2" t="n">
        <v>0.0003417914558668</v>
      </c>
      <c r="I2523" s="2" t="n">
        <v>0.0003828064305708161</v>
      </c>
      <c r="J2523" s="40" t="inlineStr">
        <is>
          <t>coal mining - methane destruction</t>
        </is>
      </c>
    </row>
    <row r="2524" ht="15.75" customHeight="1" s="120">
      <c r="A2524" s="2" t="inlineStr">
        <is>
          <t>ENERGY</t>
        </is>
      </c>
      <c r="B2524" s="2" t="inlineStr">
        <is>
          <t>COL</t>
        </is>
      </c>
      <c r="C2524" s="2" t="n">
        <v>2050</v>
      </c>
      <c r="D2524" s="2" t="inlineStr">
        <is>
          <t>United States</t>
        </is>
      </c>
      <c r="E2524" s="2" t="inlineStr">
        <is>
          <t>USA</t>
        </is>
      </c>
      <c r="F2524" s="2" t="inlineStr">
        <is>
          <t>On-site use in mine bioler</t>
        </is>
      </c>
      <c r="G2524" s="2" t="n">
        <v>53</v>
      </c>
      <c r="H2524" s="2" t="n">
        <v>0.0009584012441337</v>
      </c>
      <c r="I2524" s="2" t="n">
        <v>0.001073409393429744</v>
      </c>
      <c r="J2524" s="40" t="inlineStr">
        <is>
          <t>coal mining - methane capture</t>
        </is>
      </c>
    </row>
    <row r="2525" ht="15.75" customHeight="1" s="120">
      <c r="A2525" s="2" t="inlineStr">
        <is>
          <t>ENERGY</t>
        </is>
      </c>
      <c r="B2525" s="2" t="inlineStr">
        <is>
          <t>COL</t>
        </is>
      </c>
      <c r="C2525" s="2" t="n">
        <v>2050</v>
      </c>
      <c r="D2525" s="2" t="inlineStr">
        <is>
          <t>United States</t>
        </is>
      </c>
      <c r="E2525" s="2" t="inlineStr">
        <is>
          <t>USA</t>
        </is>
      </c>
      <c r="F2525" s="2" t="inlineStr">
        <is>
          <t>Open Flare</t>
        </is>
      </c>
      <c r="G2525" s="2" t="n">
        <v>53</v>
      </c>
      <c r="H2525" s="2" t="n">
        <v>0.000327226909576</v>
      </c>
      <c r="I2525" s="2" t="n">
        <v>0.00036649413872512</v>
      </c>
      <c r="J2525" s="40" t="inlineStr">
        <is>
          <t>coal mining - methane destruction</t>
        </is>
      </c>
    </row>
    <row r="2526" ht="15.75" customHeight="1" s="120">
      <c r="A2526" s="2" t="inlineStr">
        <is>
          <t>ENERGY</t>
        </is>
      </c>
      <c r="B2526" s="2" t="inlineStr">
        <is>
          <t>COL</t>
        </is>
      </c>
      <c r="C2526" s="2" t="n">
        <v>2050</v>
      </c>
      <c r="D2526" s="2" t="inlineStr">
        <is>
          <t>United States</t>
        </is>
      </c>
      <c r="E2526" s="2" t="inlineStr">
        <is>
          <t>USA</t>
        </is>
      </c>
      <c r="F2526" s="2" t="inlineStr">
        <is>
          <t>On-site use in coal drying</t>
        </is>
      </c>
      <c r="G2526" s="2" t="n">
        <v>53</v>
      </c>
      <c r="H2526" s="2" t="n">
        <v>0.0009584012441337</v>
      </c>
      <c r="I2526" s="2" t="n">
        <v>0.001073409393429744</v>
      </c>
      <c r="J2526" s="40" t="inlineStr">
        <is>
          <t>coal mining - methane capture</t>
        </is>
      </c>
    </row>
    <row r="2527" ht="15.75" customHeight="1" s="120">
      <c r="A2527" s="2" t="inlineStr">
        <is>
          <t>ENERGY</t>
        </is>
      </c>
      <c r="B2527" s="2" t="inlineStr">
        <is>
          <t>COL</t>
        </is>
      </c>
      <c r="C2527" s="2" t="n">
        <v>2050</v>
      </c>
      <c r="D2527" s="2" t="inlineStr">
        <is>
          <t>United States</t>
        </is>
      </c>
      <c r="E2527" s="2" t="inlineStr">
        <is>
          <t>USA</t>
        </is>
      </c>
      <c r="F2527" s="2" t="inlineStr">
        <is>
          <t>Degasification for power generation</t>
        </is>
      </c>
      <c r="G2527" s="2" t="n">
        <v>53</v>
      </c>
      <c r="H2527" s="2" t="n">
        <v>0.0086772488430142</v>
      </c>
      <c r="I2527" s="2" t="n">
        <v>0.009718518704175906</v>
      </c>
      <c r="J2527" s="40" t="inlineStr">
        <is>
          <t>coal mining - methane capture</t>
        </is>
      </c>
    </row>
    <row r="2528" ht="15.75" customHeight="1" s="120">
      <c r="A2528" s="2" t="inlineStr">
        <is>
          <t>ENERGY</t>
        </is>
      </c>
      <c r="B2528" s="2" t="inlineStr">
        <is>
          <t>COL</t>
        </is>
      </c>
      <c r="C2528" s="2" t="n">
        <v>2050</v>
      </c>
      <c r="D2528" s="2" t="inlineStr">
        <is>
          <t>United States</t>
        </is>
      </c>
      <c r="E2528" s="2" t="inlineStr">
        <is>
          <t>USA</t>
        </is>
      </c>
      <c r="F2528" s="2" t="inlineStr">
        <is>
          <t>Degasification for power generation</t>
        </is>
      </c>
      <c r="G2528" s="2" t="n">
        <v>54</v>
      </c>
      <c r="H2528" s="2" t="n">
        <v>0.0085739735513926</v>
      </c>
      <c r="I2528" s="2" t="n">
        <v>0.009602850377559714</v>
      </c>
      <c r="J2528" s="40" t="inlineStr">
        <is>
          <t>coal mining - methane capture</t>
        </is>
      </c>
    </row>
    <row r="2529" ht="15.75" customHeight="1" s="120">
      <c r="A2529" s="2" t="inlineStr">
        <is>
          <t>ENERGY</t>
        </is>
      </c>
      <c r="B2529" s="2" t="inlineStr">
        <is>
          <t>COL</t>
        </is>
      </c>
      <c r="C2529" s="2" t="n">
        <v>2050</v>
      </c>
      <c r="D2529" s="2" t="inlineStr">
        <is>
          <t>United States</t>
        </is>
      </c>
      <c r="E2529" s="2" t="inlineStr">
        <is>
          <t>USA</t>
        </is>
      </c>
      <c r="F2529" s="2" t="inlineStr">
        <is>
          <t>Open Flare</t>
        </is>
      </c>
      <c r="G2529" s="2" t="n">
        <v>55</v>
      </c>
      <c r="H2529" s="2" t="n">
        <v>0.0006347392627504</v>
      </c>
      <c r="I2529" s="2" t="n">
        <v>0.0007109079742804481</v>
      </c>
      <c r="J2529" s="40" t="inlineStr">
        <is>
          <t>coal mining - methane destruction</t>
        </is>
      </c>
    </row>
    <row r="2530" ht="15.75" customHeight="1" s="120">
      <c r="A2530" s="2" t="inlineStr">
        <is>
          <t>ENERGY</t>
        </is>
      </c>
      <c r="B2530" s="2" t="inlineStr">
        <is>
          <t>COL</t>
        </is>
      </c>
      <c r="C2530" s="2" t="n">
        <v>2050</v>
      </c>
      <c r="D2530" s="2" t="inlineStr">
        <is>
          <t>United States</t>
        </is>
      </c>
      <c r="E2530" s="2" t="inlineStr">
        <is>
          <t>USA</t>
        </is>
      </c>
      <c r="F2530" s="2" t="inlineStr">
        <is>
          <t>On-site use in mine bioler</t>
        </is>
      </c>
      <c r="G2530" s="2" t="n">
        <v>57</v>
      </c>
      <c r="H2530" s="2" t="n">
        <v>0.0004476850444917</v>
      </c>
      <c r="I2530" s="2" t="n">
        <v>0.000501407249830704</v>
      </c>
      <c r="J2530" s="40" t="inlineStr">
        <is>
          <t>coal mining - methane capture</t>
        </is>
      </c>
    </row>
    <row r="2531" ht="15.75" customHeight="1" s="120">
      <c r="A2531" s="2" t="inlineStr">
        <is>
          <t>ENERGY</t>
        </is>
      </c>
      <c r="B2531" s="2" t="inlineStr">
        <is>
          <t>COL</t>
        </is>
      </c>
      <c r="C2531" s="2" t="n">
        <v>2050</v>
      </c>
      <c r="D2531" s="2" t="inlineStr">
        <is>
          <t>United States</t>
        </is>
      </c>
      <c r="E2531" s="2" t="inlineStr">
        <is>
          <t>USA</t>
        </is>
      </c>
      <c r="F2531" s="2" t="inlineStr">
        <is>
          <t>On-site use in coal drying</t>
        </is>
      </c>
      <c r="G2531" s="2" t="n">
        <v>57</v>
      </c>
      <c r="H2531" s="2" t="n">
        <v>0.0004476850444917</v>
      </c>
      <c r="I2531" s="2" t="n">
        <v>0.000501407249830704</v>
      </c>
      <c r="J2531" s="40" t="inlineStr">
        <is>
          <t>coal mining - methane capture</t>
        </is>
      </c>
    </row>
    <row r="2532" ht="15.75" customHeight="1" s="120">
      <c r="A2532" s="2" t="inlineStr">
        <is>
          <t>ENERGY</t>
        </is>
      </c>
      <c r="B2532" s="2" t="inlineStr">
        <is>
          <t>COL</t>
        </is>
      </c>
      <c r="C2532" s="2" t="n">
        <v>2050</v>
      </c>
      <c r="D2532" s="2" t="inlineStr">
        <is>
          <t>United States</t>
        </is>
      </c>
      <c r="E2532" s="2" t="inlineStr">
        <is>
          <t>USA</t>
        </is>
      </c>
      <c r="F2532" s="2" t="inlineStr">
        <is>
          <t>Open Flare</t>
        </is>
      </c>
      <c r="G2532" s="2" t="n">
        <v>57</v>
      </c>
      <c r="H2532" s="2" t="n">
        <v>0.0003039047296625</v>
      </c>
      <c r="I2532" s="2" t="n">
        <v>0.000340373297222</v>
      </c>
      <c r="J2532" s="40" t="inlineStr">
        <is>
          <t>coal mining - methane destruction</t>
        </is>
      </c>
    </row>
    <row r="2533" ht="15.75" customHeight="1" s="120">
      <c r="A2533" s="2" t="inlineStr">
        <is>
          <t>ENERGY</t>
        </is>
      </c>
      <c r="B2533" s="2" t="inlineStr">
        <is>
          <t>COL</t>
        </is>
      </c>
      <c r="C2533" s="2" t="n">
        <v>2050</v>
      </c>
      <c r="D2533" s="2" t="inlineStr">
        <is>
          <t>United States</t>
        </is>
      </c>
      <c r="E2533" s="2" t="inlineStr">
        <is>
          <t>USA</t>
        </is>
      </c>
      <c r="F2533" s="2" t="inlineStr">
        <is>
          <t>Degasification for power generation</t>
        </is>
      </c>
      <c r="G2533" s="2" t="n">
        <v>58</v>
      </c>
      <c r="H2533" s="2" t="n">
        <v>0.008058330975472899</v>
      </c>
      <c r="I2533" s="2" t="n">
        <v>0.009025330692529648</v>
      </c>
      <c r="J2533" s="40" t="inlineStr">
        <is>
          <t>coal mining - methane capture</t>
        </is>
      </c>
    </row>
    <row r="2534" ht="15.75" customHeight="1" s="120">
      <c r="A2534" s="2" t="inlineStr">
        <is>
          <t>ENERGY</t>
        </is>
      </c>
      <c r="B2534" s="2" t="inlineStr">
        <is>
          <t>COL</t>
        </is>
      </c>
      <c r="C2534" s="2" t="n">
        <v>2050</v>
      </c>
      <c r="D2534" s="2" t="inlineStr">
        <is>
          <t>United States</t>
        </is>
      </c>
      <c r="E2534" s="2" t="inlineStr">
        <is>
          <t>USA</t>
        </is>
      </c>
      <c r="F2534" s="2" t="inlineStr">
        <is>
          <t>On-site use in coal drying</t>
        </is>
      </c>
      <c r="G2534" s="2" t="n">
        <v>58</v>
      </c>
      <c r="H2534" s="2" t="n">
        <v>0.0004396394360811</v>
      </c>
      <c r="I2534" s="2" t="n">
        <v>0.000492396168410832</v>
      </c>
      <c r="J2534" s="40" t="inlineStr">
        <is>
          <t>coal mining - methane capture</t>
        </is>
      </c>
    </row>
    <row r="2535" ht="15.75" customHeight="1" s="120">
      <c r="A2535" s="2" t="inlineStr">
        <is>
          <t>ENERGY</t>
        </is>
      </c>
      <c r="B2535" s="2" t="inlineStr">
        <is>
          <t>COL</t>
        </is>
      </c>
      <c r="C2535" s="2" t="n">
        <v>2050</v>
      </c>
      <c r="D2535" s="2" t="inlineStr">
        <is>
          <t>United States</t>
        </is>
      </c>
      <c r="E2535" s="2" t="inlineStr">
        <is>
          <t>USA</t>
        </is>
      </c>
      <c r="F2535" s="2" t="inlineStr">
        <is>
          <t>On-site use in mine bioler</t>
        </is>
      </c>
      <c r="G2535" s="2" t="n">
        <v>58</v>
      </c>
      <c r="H2535" s="2" t="n">
        <v>0.0004396394360811</v>
      </c>
      <c r="I2535" s="2" t="n">
        <v>0.000492396168410832</v>
      </c>
      <c r="J2535" s="40" t="inlineStr">
        <is>
          <t>coal mining - methane capture</t>
        </is>
      </c>
    </row>
    <row r="2536" ht="15.75" customHeight="1" s="120">
      <c r="A2536" s="2" t="inlineStr">
        <is>
          <t>ENERGY</t>
        </is>
      </c>
      <c r="B2536" s="2" t="inlineStr">
        <is>
          <t>COL</t>
        </is>
      </c>
      <c r="C2536" s="2" t="n">
        <v>2050</v>
      </c>
      <c r="D2536" s="2" t="inlineStr">
        <is>
          <t>United States</t>
        </is>
      </c>
      <c r="E2536" s="2" t="inlineStr">
        <is>
          <t>USA</t>
        </is>
      </c>
      <c r="F2536" s="2" t="inlineStr">
        <is>
          <t>Degasification for power generation</t>
        </is>
      </c>
      <c r="G2536" s="2" t="n">
        <v>59</v>
      </c>
      <c r="H2536" s="2" t="n">
        <v>0.007913510315120199</v>
      </c>
      <c r="I2536" s="2" t="n">
        <v>0.008863131552934625</v>
      </c>
      <c r="J2536" s="40" t="inlineStr">
        <is>
          <t>coal mining - methane capture</t>
        </is>
      </c>
    </row>
    <row r="2537" ht="15.75" customHeight="1" s="120">
      <c r="A2537" s="2" t="inlineStr">
        <is>
          <t>ENERGY</t>
        </is>
      </c>
      <c r="B2537" s="2" t="inlineStr">
        <is>
          <t>COL</t>
        </is>
      </c>
      <c r="C2537" s="2" t="n">
        <v>2050</v>
      </c>
      <c r="D2537" s="2" t="inlineStr">
        <is>
          <t>United States</t>
        </is>
      </c>
      <c r="E2537" s="2" t="inlineStr">
        <is>
          <t>USA</t>
        </is>
      </c>
      <c r="F2537" s="2" t="inlineStr">
        <is>
          <t>Open Flare</t>
        </is>
      </c>
      <c r="G2537" s="2" t="n">
        <v>59</v>
      </c>
      <c r="H2537" s="2" t="n">
        <v>0.0002950210764538</v>
      </c>
      <c r="I2537" s="2" t="n">
        <v>0.000330423605628256</v>
      </c>
      <c r="J2537" s="40" t="inlineStr">
        <is>
          <t>coal mining - methane destruction</t>
        </is>
      </c>
    </row>
    <row r="2538" ht="15.75" customHeight="1" s="120">
      <c r="A2538" s="2" t="inlineStr">
        <is>
          <t>ENERGY</t>
        </is>
      </c>
      <c r="B2538" s="2" t="inlineStr">
        <is>
          <t>COL</t>
        </is>
      </c>
      <c r="C2538" s="2" t="n">
        <v>2050</v>
      </c>
      <c r="D2538" s="2" t="inlineStr">
        <is>
          <t>United States</t>
        </is>
      </c>
      <c r="E2538" s="2" t="inlineStr">
        <is>
          <t>USA</t>
        </is>
      </c>
      <c r="F2538" s="2" t="inlineStr">
        <is>
          <t>Open Flare</t>
        </is>
      </c>
      <c r="G2538" s="2" t="n">
        <v>60</v>
      </c>
      <c r="H2538" s="2" t="n">
        <v>0.000290144176688</v>
      </c>
      <c r="I2538" s="2" t="n">
        <v>0.00032496147789056</v>
      </c>
      <c r="J2538" s="40" t="inlineStr">
        <is>
          <t>coal mining - methane destruction</t>
        </is>
      </c>
    </row>
    <row r="2539" ht="15.75" customHeight="1" s="120">
      <c r="A2539" s="2" t="inlineStr">
        <is>
          <t>ENERGY</t>
        </is>
      </c>
      <c r="B2539" s="2" t="inlineStr">
        <is>
          <t>COL</t>
        </is>
      </c>
      <c r="C2539" s="2" t="n">
        <v>2050</v>
      </c>
      <c r="D2539" s="2" t="inlineStr">
        <is>
          <t>United States</t>
        </is>
      </c>
      <c r="E2539" s="2" t="inlineStr">
        <is>
          <t>USA</t>
        </is>
      </c>
      <c r="F2539" s="2" t="inlineStr">
        <is>
          <t>Stand Alone VAM</t>
        </is>
      </c>
      <c r="G2539" s="2" t="n">
        <v>60</v>
      </c>
      <c r="H2539" s="2" t="n">
        <v>0.222161933779716</v>
      </c>
      <c r="I2539" s="2" t="n">
        <v>0.2488213658332819</v>
      </c>
      <c r="J2539" s="40" t="inlineStr">
        <is>
          <t>coal mining - methane destruction</t>
        </is>
      </c>
    </row>
    <row r="2540" ht="15.75" customHeight="1" s="120">
      <c r="A2540" s="2" t="inlineStr">
        <is>
          <t>ENERGY</t>
        </is>
      </c>
      <c r="B2540" s="2" t="inlineStr">
        <is>
          <t>COL</t>
        </is>
      </c>
      <c r="C2540" s="2" t="n">
        <v>2050</v>
      </c>
      <c r="D2540" s="2" t="inlineStr">
        <is>
          <t>United States</t>
        </is>
      </c>
      <c r="E2540" s="2" t="inlineStr">
        <is>
          <t>USA</t>
        </is>
      </c>
      <c r="F2540" s="2" t="inlineStr">
        <is>
          <t>On-site use in mine bioler</t>
        </is>
      </c>
      <c r="G2540" s="2" t="n">
        <v>63</v>
      </c>
      <c r="H2540" s="2" t="n">
        <v>0.0008219554729294</v>
      </c>
      <c r="I2540" s="2" t="n">
        <v>0.0009205901296809281</v>
      </c>
      <c r="J2540" s="40" t="inlineStr">
        <is>
          <t>coal mining - methane capture</t>
        </is>
      </c>
    </row>
    <row r="2541" ht="15.75" customHeight="1" s="120">
      <c r="A2541" s="2" t="inlineStr">
        <is>
          <t>ENERGY</t>
        </is>
      </c>
      <c r="B2541" s="2" t="inlineStr">
        <is>
          <t>COL</t>
        </is>
      </c>
      <c r="C2541" s="2" t="n">
        <v>2050</v>
      </c>
      <c r="D2541" s="2" t="inlineStr">
        <is>
          <t>United States</t>
        </is>
      </c>
      <c r="E2541" s="2" t="inlineStr">
        <is>
          <t>USA</t>
        </is>
      </c>
      <c r="F2541" s="2" t="inlineStr">
        <is>
          <t>Open Flare</t>
        </is>
      </c>
      <c r="G2541" s="2" t="n">
        <v>63</v>
      </c>
      <c r="H2541" s="2" t="n">
        <v>0.0002743372751866</v>
      </c>
      <c r="I2541" s="2" t="n">
        <v>0.000307257748208992</v>
      </c>
      <c r="J2541" s="40" t="inlineStr">
        <is>
          <t>coal mining - methane destruction</t>
        </is>
      </c>
    </row>
    <row r="2542" ht="15.75" customHeight="1" s="120">
      <c r="A2542" s="2" t="inlineStr">
        <is>
          <t>ENERGY</t>
        </is>
      </c>
      <c r="B2542" s="2" t="inlineStr">
        <is>
          <t>COL</t>
        </is>
      </c>
      <c r="C2542" s="2" t="n">
        <v>2050</v>
      </c>
      <c r="D2542" s="2" t="inlineStr">
        <is>
          <t>United States</t>
        </is>
      </c>
      <c r="E2542" s="2" t="inlineStr">
        <is>
          <t>USA</t>
        </is>
      </c>
      <c r="F2542" s="2" t="inlineStr">
        <is>
          <t>Degasification for power generation</t>
        </is>
      </c>
      <c r="G2542" s="2" t="n">
        <v>63</v>
      </c>
      <c r="H2542" s="2" t="n">
        <v>0.0147951985709369</v>
      </c>
      <c r="I2542" s="2" t="n">
        <v>0.01657062239944933</v>
      </c>
      <c r="J2542" s="40" t="inlineStr">
        <is>
          <t>coal mining - methane capture</t>
        </is>
      </c>
    </row>
    <row r="2543" ht="15.75" customHeight="1" s="120">
      <c r="A2543" s="2" t="inlineStr">
        <is>
          <t>ENERGY</t>
        </is>
      </c>
      <c r="B2543" s="2" t="inlineStr">
        <is>
          <t>COL</t>
        </is>
      </c>
      <c r="C2543" s="2" t="n">
        <v>2050</v>
      </c>
      <c r="D2543" s="2" t="inlineStr">
        <is>
          <t>United States</t>
        </is>
      </c>
      <c r="E2543" s="2" t="inlineStr">
        <is>
          <t>USA</t>
        </is>
      </c>
      <c r="F2543" s="2" t="inlineStr">
        <is>
          <t>On-site use in coal drying</t>
        </is>
      </c>
      <c r="G2543" s="2" t="n">
        <v>63</v>
      </c>
      <c r="H2543" s="2" t="n">
        <v>0.0008219554729294</v>
      </c>
      <c r="I2543" s="2" t="n">
        <v>0.0009205901296809281</v>
      </c>
      <c r="J2543" s="40" t="inlineStr">
        <is>
          <t>coal mining - methane capture</t>
        </is>
      </c>
    </row>
    <row r="2544" ht="15.75" customHeight="1" s="120">
      <c r="A2544" s="2" t="inlineStr">
        <is>
          <t>ENERGY</t>
        </is>
      </c>
      <c r="B2544" s="2" t="inlineStr">
        <is>
          <t>COL</t>
        </is>
      </c>
      <c r="C2544" s="2" t="n">
        <v>2050</v>
      </c>
      <c r="D2544" s="2" t="inlineStr">
        <is>
          <t>United States</t>
        </is>
      </c>
      <c r="E2544" s="2" t="inlineStr">
        <is>
          <t>USA</t>
        </is>
      </c>
      <c r="F2544" s="2" t="inlineStr">
        <is>
          <t>Open Flare</t>
        </is>
      </c>
      <c r="G2544" s="2" t="n">
        <v>64</v>
      </c>
      <c r="H2544" s="2" t="n">
        <v>0.0002732548455242</v>
      </c>
      <c r="I2544" s="2" t="n">
        <v>0.000306045426987104</v>
      </c>
      <c r="J2544" s="40" t="inlineStr">
        <is>
          <t>coal mining - methane destruction</t>
        </is>
      </c>
    </row>
    <row r="2545" ht="15.75" customHeight="1" s="120">
      <c r="A2545" s="2" t="inlineStr">
        <is>
          <t>ENERGY</t>
        </is>
      </c>
      <c r="B2545" s="2" t="inlineStr">
        <is>
          <t>COL</t>
        </is>
      </c>
      <c r="C2545" s="2" t="n">
        <v>2050</v>
      </c>
      <c r="D2545" s="2" t="inlineStr">
        <is>
          <t>United States</t>
        </is>
      </c>
      <c r="E2545" s="2" t="inlineStr">
        <is>
          <t>USA</t>
        </is>
      </c>
      <c r="F2545" s="2" t="inlineStr">
        <is>
          <t>Open Flare</t>
        </is>
      </c>
      <c r="G2545" s="2" t="n">
        <v>66</v>
      </c>
      <c r="H2545" s="2" t="n">
        <v>0.0002645162749104</v>
      </c>
      <c r="I2545" s="2" t="n">
        <v>0.000296258227899648</v>
      </c>
      <c r="J2545" s="40" t="inlineStr">
        <is>
          <t>coal mining - methane destruction</t>
        </is>
      </c>
    </row>
    <row r="2546" ht="15.75" customHeight="1" s="120">
      <c r="A2546" s="2" t="inlineStr">
        <is>
          <t>ENERGY</t>
        </is>
      </c>
      <c r="B2546" s="2" t="inlineStr">
        <is>
          <t>COL</t>
        </is>
      </c>
      <c r="C2546" s="2" t="n">
        <v>2050</v>
      </c>
      <c r="D2546" s="2" t="inlineStr">
        <is>
          <t>United States</t>
        </is>
      </c>
      <c r="E2546" s="2" t="inlineStr">
        <is>
          <t>USA</t>
        </is>
      </c>
      <c r="F2546" s="2" t="inlineStr">
        <is>
          <t>On-site use in mine bioler</t>
        </is>
      </c>
      <c r="G2546" s="2" t="n">
        <v>67</v>
      </c>
      <c r="H2546" s="2" t="n">
        <v>0.0003869074571412</v>
      </c>
      <c r="I2546" s="2" t="n">
        <v>0.000433336351998144</v>
      </c>
      <c r="J2546" s="40" t="inlineStr">
        <is>
          <t>coal mining - methane capture</t>
        </is>
      </c>
    </row>
    <row r="2547" ht="15.75" customHeight="1" s="120">
      <c r="A2547" s="2" t="inlineStr">
        <is>
          <t>ENERGY</t>
        </is>
      </c>
      <c r="B2547" s="2" t="inlineStr">
        <is>
          <t>COL</t>
        </is>
      </c>
      <c r="C2547" s="2" t="n">
        <v>2050</v>
      </c>
      <c r="D2547" s="2" t="inlineStr">
        <is>
          <t>United States</t>
        </is>
      </c>
      <c r="E2547" s="2" t="inlineStr">
        <is>
          <t>USA</t>
        </is>
      </c>
      <c r="F2547" s="2" t="inlineStr">
        <is>
          <t>On-site use in coal drying</t>
        </is>
      </c>
      <c r="G2547" s="2" t="n">
        <v>67</v>
      </c>
      <c r="H2547" s="2" t="n">
        <v>0.0003869074571412</v>
      </c>
      <c r="I2547" s="2" t="n">
        <v>0.000433336351998144</v>
      </c>
      <c r="J2547" s="40" t="inlineStr">
        <is>
          <t>coal mining - methane capture</t>
        </is>
      </c>
    </row>
    <row r="2548" ht="15.75" customHeight="1" s="120">
      <c r="A2548" s="2" t="inlineStr">
        <is>
          <t>ENERGY</t>
        </is>
      </c>
      <c r="B2548" s="2" t="inlineStr">
        <is>
          <t>COL</t>
        </is>
      </c>
      <c r="C2548" s="2" t="n">
        <v>2050</v>
      </c>
      <c r="D2548" s="2" t="inlineStr">
        <is>
          <t>United States</t>
        </is>
      </c>
      <c r="E2548" s="2" t="inlineStr">
        <is>
          <t>USA</t>
        </is>
      </c>
      <c r="F2548" s="2" t="inlineStr">
        <is>
          <t>Open Flare</t>
        </is>
      </c>
      <c r="G2548" s="2" t="n">
        <v>68</v>
      </c>
      <c r="H2548" s="2" t="n">
        <v>0.000257141306065</v>
      </c>
      <c r="I2548" s="2" t="n">
        <v>0.0002879982627928</v>
      </c>
      <c r="J2548" s="40" t="inlineStr">
        <is>
          <t>coal mining - methane destruction</t>
        </is>
      </c>
    </row>
    <row r="2549" ht="15.75" customHeight="1" s="120">
      <c r="A2549" s="2" t="inlineStr">
        <is>
          <t>ENERGY</t>
        </is>
      </c>
      <c r="B2549" s="2" t="inlineStr">
        <is>
          <t>COL</t>
        </is>
      </c>
      <c r="C2549" s="2" t="n">
        <v>2050</v>
      </c>
      <c r="D2549" s="2" t="inlineStr">
        <is>
          <t>United States</t>
        </is>
      </c>
      <c r="E2549" s="2" t="inlineStr">
        <is>
          <t>USA</t>
        </is>
      </c>
      <c r="F2549" s="2" t="inlineStr">
        <is>
          <t>Degasification for power generation</t>
        </is>
      </c>
      <c r="G2549" s="2" t="n">
        <v>68</v>
      </c>
      <c r="H2549" s="2" t="n">
        <v>0.0069643338210881</v>
      </c>
      <c r="I2549" s="2" t="n">
        <v>0.007800053879618673</v>
      </c>
      <c r="J2549" s="40" t="inlineStr">
        <is>
          <t>coal mining - methane capture</t>
        </is>
      </c>
    </row>
    <row r="2550" ht="15.75" customHeight="1" s="120">
      <c r="A2550" s="2" t="inlineStr">
        <is>
          <t>ENERGY</t>
        </is>
      </c>
      <c r="B2550" s="2" t="inlineStr">
        <is>
          <t>COL</t>
        </is>
      </c>
      <c r="C2550" s="2" t="n">
        <v>2050</v>
      </c>
      <c r="D2550" s="2" t="inlineStr">
        <is>
          <t>United States</t>
        </is>
      </c>
      <c r="E2550" s="2" t="inlineStr">
        <is>
          <t>USA</t>
        </is>
      </c>
      <c r="F2550" s="2" t="inlineStr">
        <is>
          <t>On-site use in coal drying</t>
        </is>
      </c>
      <c r="G2550" s="2" t="n">
        <v>71</v>
      </c>
      <c r="H2550" s="2" t="n">
        <v>0.0003666473494377</v>
      </c>
      <c r="I2550" s="2" t="n">
        <v>0.0004106450313702241</v>
      </c>
      <c r="J2550" s="40" t="inlineStr">
        <is>
          <t>coal mining - methane capture</t>
        </is>
      </c>
    </row>
    <row r="2551" ht="15.75" customHeight="1" s="120">
      <c r="A2551" s="2" t="inlineStr">
        <is>
          <t>ENERGY</t>
        </is>
      </c>
      <c r="B2551" s="2" t="inlineStr">
        <is>
          <t>COL</t>
        </is>
      </c>
      <c r="C2551" s="2" t="n">
        <v>2050</v>
      </c>
      <c r="D2551" s="2" t="inlineStr">
        <is>
          <t>United States</t>
        </is>
      </c>
      <c r="E2551" s="2" t="inlineStr">
        <is>
          <t>USA</t>
        </is>
      </c>
      <c r="F2551" s="2" t="inlineStr">
        <is>
          <t>On-site use in mine bioler</t>
        </is>
      </c>
      <c r="G2551" s="2" t="n">
        <v>71</v>
      </c>
      <c r="H2551" s="2" t="n">
        <v>0.0003666473494377</v>
      </c>
      <c r="I2551" s="2" t="n">
        <v>0.0004106450313702241</v>
      </c>
      <c r="J2551" s="40" t="inlineStr">
        <is>
          <t>coal mining - methane capture</t>
        </is>
      </c>
    </row>
    <row r="2552" ht="15.75" customHeight="1" s="120">
      <c r="A2552" s="2" t="inlineStr">
        <is>
          <t>ENERGY</t>
        </is>
      </c>
      <c r="B2552" s="2" t="inlineStr">
        <is>
          <t>COL</t>
        </is>
      </c>
      <c r="C2552" s="2" t="n">
        <v>2050</v>
      </c>
      <c r="D2552" s="2" t="inlineStr">
        <is>
          <t>United States</t>
        </is>
      </c>
      <c r="E2552" s="2" t="inlineStr">
        <is>
          <t>USA</t>
        </is>
      </c>
      <c r="F2552" s="2" t="inlineStr">
        <is>
          <t>Degasification for power generation</t>
        </is>
      </c>
      <c r="G2552" s="2" t="n">
        <v>72</v>
      </c>
      <c r="H2552" s="2" t="n">
        <v>0.0065996521152556</v>
      </c>
      <c r="I2552" s="2" t="n">
        <v>0.007391610369086273</v>
      </c>
      <c r="J2552" s="40" t="inlineStr">
        <is>
          <t>coal mining - methane capture</t>
        </is>
      </c>
    </row>
    <row r="2553" ht="15.75" customHeight="1" s="120">
      <c r="A2553" s="2" t="inlineStr">
        <is>
          <t>ENERGY</t>
        </is>
      </c>
      <c r="B2553" s="2" t="inlineStr">
        <is>
          <t>COL</t>
        </is>
      </c>
      <c r="C2553" s="2" t="n">
        <v>2050</v>
      </c>
      <c r="D2553" s="2" t="inlineStr">
        <is>
          <t>United States</t>
        </is>
      </c>
      <c r="E2553" s="2" t="inlineStr">
        <is>
          <t>USA</t>
        </is>
      </c>
      <c r="F2553" s="2" t="inlineStr">
        <is>
          <t>On-site use in coal drying</t>
        </is>
      </c>
      <c r="G2553" s="2" t="n">
        <v>77</v>
      </c>
      <c r="H2553" s="2" t="n">
        <v>0.0003417914558668</v>
      </c>
      <c r="I2553" s="2" t="n">
        <v>0.0003828064305708161</v>
      </c>
      <c r="J2553" s="40" t="inlineStr">
        <is>
          <t>coal mining - methane capture</t>
        </is>
      </c>
    </row>
    <row r="2554" ht="15.75" customHeight="1" s="120">
      <c r="A2554" s="2" t="inlineStr">
        <is>
          <t>ENERGY</t>
        </is>
      </c>
      <c r="B2554" s="2" t="inlineStr">
        <is>
          <t>COL</t>
        </is>
      </c>
      <c r="C2554" s="2" t="n">
        <v>2050</v>
      </c>
      <c r="D2554" s="2" t="inlineStr">
        <is>
          <t>United States</t>
        </is>
      </c>
      <c r="E2554" s="2" t="inlineStr">
        <is>
          <t>USA</t>
        </is>
      </c>
      <c r="F2554" s="2" t="inlineStr">
        <is>
          <t>On-site use in mine bioler</t>
        </is>
      </c>
      <c r="G2554" s="2" t="n">
        <v>77</v>
      </c>
      <c r="H2554" s="2" t="n">
        <v>0.0003417914558668</v>
      </c>
      <c r="I2554" s="2" t="n">
        <v>0.0003828064305708161</v>
      </c>
      <c r="J2554" s="40" t="inlineStr">
        <is>
          <t>coal mining - methane capture</t>
        </is>
      </c>
    </row>
    <row r="2555" ht="15.75" customHeight="1" s="120">
      <c r="A2555" s="2" t="inlineStr">
        <is>
          <t>ENERGY</t>
        </is>
      </c>
      <c r="B2555" s="2" t="inlineStr">
        <is>
          <t>COL</t>
        </is>
      </c>
      <c r="C2555" s="2" t="n">
        <v>2050</v>
      </c>
      <c r="D2555" s="2" t="inlineStr">
        <is>
          <t>United States</t>
        </is>
      </c>
      <c r="E2555" s="2" t="inlineStr">
        <is>
          <t>USA</t>
        </is>
      </c>
      <c r="F2555" s="2" t="inlineStr">
        <is>
          <t>Degasification for power generation</t>
        </is>
      </c>
      <c r="G2555" s="2" t="n">
        <v>77</v>
      </c>
      <c r="H2555" s="2" t="n">
        <v>0.0061522461473942</v>
      </c>
      <c r="I2555" s="2" t="n">
        <v>0.006890515685081505</v>
      </c>
      <c r="J2555" s="40" t="inlineStr">
        <is>
          <t>coal mining - methane capture</t>
        </is>
      </c>
    </row>
    <row r="2556" ht="15.75" customHeight="1" s="120">
      <c r="A2556" s="2" t="inlineStr">
        <is>
          <t>ENERGY</t>
        </is>
      </c>
      <c r="B2556" s="2" t="inlineStr">
        <is>
          <t>COL</t>
        </is>
      </c>
      <c r="C2556" s="2" t="n">
        <v>2050</v>
      </c>
      <c r="D2556" s="2" t="inlineStr">
        <is>
          <t>United States</t>
        </is>
      </c>
      <c r="E2556" s="2" t="inlineStr">
        <is>
          <t>USA</t>
        </is>
      </c>
      <c r="F2556" s="2" t="inlineStr">
        <is>
          <t>On-site use in coal drying</t>
        </is>
      </c>
      <c r="G2556" s="2" t="n">
        <v>81</v>
      </c>
      <c r="H2556" s="2" t="n">
        <v>0.000327226909576</v>
      </c>
      <c r="I2556" s="2" t="n">
        <v>0.00036649413872512</v>
      </c>
      <c r="J2556" s="40" t="inlineStr">
        <is>
          <t>coal mining - methane capture</t>
        </is>
      </c>
    </row>
    <row r="2557" ht="15.75" customHeight="1" s="120">
      <c r="A2557" s="2" t="inlineStr">
        <is>
          <t>ENERGY</t>
        </is>
      </c>
      <c r="B2557" s="2" t="inlineStr">
        <is>
          <t>COL</t>
        </is>
      </c>
      <c r="C2557" s="2" t="n">
        <v>2050</v>
      </c>
      <c r="D2557" s="2" t="inlineStr">
        <is>
          <t>United States</t>
        </is>
      </c>
      <c r="E2557" s="2" t="inlineStr">
        <is>
          <t>USA</t>
        </is>
      </c>
      <c r="F2557" s="2" t="inlineStr">
        <is>
          <t>Degasification for power generation</t>
        </is>
      </c>
      <c r="G2557" s="2" t="n">
        <v>81</v>
      </c>
      <c r="H2557" s="2" t="n">
        <v>0.0058900839649141</v>
      </c>
      <c r="I2557" s="2" t="n">
        <v>0.006596894040703793</v>
      </c>
      <c r="J2557" s="40" t="inlineStr">
        <is>
          <t>coal mining - methane capture</t>
        </is>
      </c>
    </row>
    <row r="2558" ht="15.75" customHeight="1" s="120">
      <c r="A2558" s="2" t="inlineStr">
        <is>
          <t>ENERGY</t>
        </is>
      </c>
      <c r="B2558" s="2" t="inlineStr">
        <is>
          <t>COL</t>
        </is>
      </c>
      <c r="C2558" s="2" t="n">
        <v>2050</v>
      </c>
      <c r="D2558" s="2" t="inlineStr">
        <is>
          <t>United States</t>
        </is>
      </c>
      <c r="E2558" s="2" t="inlineStr">
        <is>
          <t>USA</t>
        </is>
      </c>
      <c r="F2558" s="2" t="inlineStr">
        <is>
          <t>On-site use in mine bioler</t>
        </is>
      </c>
      <c r="G2558" s="2" t="n">
        <v>81</v>
      </c>
      <c r="H2558" s="2" t="n">
        <v>0.000327226909576</v>
      </c>
      <c r="I2558" s="2" t="n">
        <v>0.00036649413872512</v>
      </c>
      <c r="J2558" s="40" t="inlineStr">
        <is>
          <t>coal mining - methane capture</t>
        </is>
      </c>
    </row>
    <row r="2559" ht="15.75" customHeight="1" s="120">
      <c r="A2559" s="2" t="inlineStr">
        <is>
          <t>ENERGY</t>
        </is>
      </c>
      <c r="B2559" s="2" t="inlineStr">
        <is>
          <t>COL</t>
        </is>
      </c>
      <c r="C2559" s="2" t="n">
        <v>2050</v>
      </c>
      <c r="D2559" s="2" t="inlineStr">
        <is>
          <t>United States</t>
        </is>
      </c>
      <c r="E2559" s="2" t="inlineStr">
        <is>
          <t>USA</t>
        </is>
      </c>
      <c r="F2559" s="2" t="inlineStr">
        <is>
          <t>On-site use in coal drying</t>
        </is>
      </c>
      <c r="G2559" s="2" t="n">
        <v>83</v>
      </c>
      <c r="H2559" s="2" t="n">
        <v>0.0003181387437508</v>
      </c>
      <c r="I2559" s="2" t="n">
        <v>0.000356315393000896</v>
      </c>
      <c r="J2559" s="40" t="inlineStr">
        <is>
          <t>coal mining - methane capture</t>
        </is>
      </c>
    </row>
    <row r="2560" ht="15.75" customHeight="1" s="120">
      <c r="A2560" s="2" t="inlineStr">
        <is>
          <t>ENERGY</t>
        </is>
      </c>
      <c r="B2560" s="2" t="inlineStr">
        <is>
          <t>COL</t>
        </is>
      </c>
      <c r="C2560" s="2" t="n">
        <v>2050</v>
      </c>
      <c r="D2560" s="2" t="inlineStr">
        <is>
          <t>United States</t>
        </is>
      </c>
      <c r="E2560" s="2" t="inlineStr">
        <is>
          <t>USA</t>
        </is>
      </c>
      <c r="F2560" s="2" t="inlineStr">
        <is>
          <t>On-site use in mine bioler</t>
        </is>
      </c>
      <c r="G2560" s="2" t="n">
        <v>83</v>
      </c>
      <c r="H2560" s="2" t="n">
        <v>0.0003181387437508</v>
      </c>
      <c r="I2560" s="2" t="n">
        <v>0.000356315393000896</v>
      </c>
      <c r="J2560" s="40" t="inlineStr">
        <is>
          <t>coal mining - methane capture</t>
        </is>
      </c>
    </row>
    <row r="2561" ht="15.75" customHeight="1" s="120">
      <c r="A2561" s="2" t="inlineStr">
        <is>
          <t>ENERGY</t>
        </is>
      </c>
      <c r="B2561" s="2" t="inlineStr">
        <is>
          <t>COL</t>
        </is>
      </c>
      <c r="C2561" s="2" t="n">
        <v>2050</v>
      </c>
      <c r="D2561" s="2" t="inlineStr">
        <is>
          <t>United States</t>
        </is>
      </c>
      <c r="E2561" s="2" t="inlineStr">
        <is>
          <t>USA</t>
        </is>
      </c>
      <c r="F2561" s="2" t="inlineStr">
        <is>
          <t>On-site use in coal drying</t>
        </is>
      </c>
      <c r="G2561" s="2" t="n">
        <v>84</v>
      </c>
      <c r="H2561" s="2" t="n">
        <v>0.0003166005189996</v>
      </c>
      <c r="I2561" s="2" t="n">
        <v>0.000354592581279552</v>
      </c>
      <c r="J2561" s="40" t="inlineStr">
        <is>
          <t>coal mining - methane capture</t>
        </is>
      </c>
    </row>
    <row r="2562" ht="15.75" customHeight="1" s="120">
      <c r="A2562" s="2" t="inlineStr">
        <is>
          <t>ENERGY</t>
        </is>
      </c>
      <c r="B2562" s="2" t="inlineStr">
        <is>
          <t>COL</t>
        </is>
      </c>
      <c r="C2562" s="2" t="n">
        <v>2050</v>
      </c>
      <c r="D2562" s="2" t="inlineStr">
        <is>
          <t>United States</t>
        </is>
      </c>
      <c r="E2562" s="2" t="inlineStr">
        <is>
          <t>USA</t>
        </is>
      </c>
      <c r="F2562" s="2" t="inlineStr">
        <is>
          <t>On-site use in mine bioler</t>
        </is>
      </c>
      <c r="G2562" s="2" t="n">
        <v>84</v>
      </c>
      <c r="H2562" s="2" t="n">
        <v>0.0003166005189996</v>
      </c>
      <c r="I2562" s="2" t="n">
        <v>0.000354592581279552</v>
      </c>
      <c r="J2562" s="40" t="inlineStr">
        <is>
          <t>coal mining - methane capture</t>
        </is>
      </c>
    </row>
    <row r="2563" ht="15.75" customHeight="1" s="120">
      <c r="A2563" s="2" t="inlineStr">
        <is>
          <t>ENERGY</t>
        </is>
      </c>
      <c r="B2563" s="2" t="inlineStr">
        <is>
          <t>COL</t>
        </is>
      </c>
      <c r="C2563" s="2" t="n">
        <v>2050</v>
      </c>
      <c r="D2563" s="2" t="inlineStr">
        <is>
          <t>United States</t>
        </is>
      </c>
      <c r="E2563" s="2" t="inlineStr">
        <is>
          <t>USA</t>
        </is>
      </c>
      <c r="F2563" s="2" t="inlineStr">
        <is>
          <t>Degasification for power generation</t>
        </is>
      </c>
      <c r="G2563" s="2" t="n">
        <v>84</v>
      </c>
      <c r="H2563" s="2" t="n">
        <v>0.011425307020545</v>
      </c>
      <c r="I2563" s="2" t="n">
        <v>0.0127963438630104</v>
      </c>
      <c r="J2563" s="40" t="inlineStr">
        <is>
          <t>coal mining - methane capture</t>
        </is>
      </c>
    </row>
    <row r="2564" ht="15.75" customHeight="1" s="120">
      <c r="A2564" s="2" t="inlineStr">
        <is>
          <t>ENERGY</t>
        </is>
      </c>
      <c r="B2564" s="2" t="inlineStr">
        <is>
          <t>COL</t>
        </is>
      </c>
      <c r="C2564" s="2" t="n">
        <v>2050</v>
      </c>
      <c r="D2564" s="2" t="inlineStr">
        <is>
          <t>United States</t>
        </is>
      </c>
      <c r="E2564" s="2" t="inlineStr">
        <is>
          <t>USA</t>
        </is>
      </c>
      <c r="F2564" s="2" t="inlineStr">
        <is>
          <t>On-site use in mine bioler</t>
        </is>
      </c>
      <c r="G2564" s="2" t="n">
        <v>88</v>
      </c>
      <c r="H2564" s="2" t="n">
        <v>0.0003039047296625</v>
      </c>
      <c r="I2564" s="2" t="n">
        <v>0.000340373297222</v>
      </c>
      <c r="J2564" s="40" t="inlineStr">
        <is>
          <t>coal mining - methane capture</t>
        </is>
      </c>
    </row>
    <row r="2565" ht="15.75" customHeight="1" s="120">
      <c r="A2565" s="2" t="inlineStr">
        <is>
          <t>ENERGY</t>
        </is>
      </c>
      <c r="B2565" s="2" t="inlineStr">
        <is>
          <t>COL</t>
        </is>
      </c>
      <c r="C2565" s="2" t="n">
        <v>2050</v>
      </c>
      <c r="D2565" s="2" t="inlineStr">
        <is>
          <t>United States</t>
        </is>
      </c>
      <c r="E2565" s="2" t="inlineStr">
        <is>
          <t>USA</t>
        </is>
      </c>
      <c r="F2565" s="2" t="inlineStr">
        <is>
          <t>On-site use in coal drying</t>
        </is>
      </c>
      <c r="G2565" s="2" t="n">
        <v>88</v>
      </c>
      <c r="H2565" s="2" t="n">
        <v>0.0003039047296625</v>
      </c>
      <c r="I2565" s="2" t="n">
        <v>0.000340373297222</v>
      </c>
      <c r="J2565" s="40" t="inlineStr">
        <is>
          <t>coal mining - methane capture</t>
        </is>
      </c>
    </row>
    <row r="2566" ht="15.75" customHeight="1" s="120">
      <c r="A2566" s="2" t="inlineStr">
        <is>
          <t>ENERGY</t>
        </is>
      </c>
      <c r="B2566" s="2" t="inlineStr">
        <is>
          <t>COL</t>
        </is>
      </c>
      <c r="C2566" s="2" t="n">
        <v>2050</v>
      </c>
      <c r="D2566" s="2" t="inlineStr">
        <is>
          <t>United States</t>
        </is>
      </c>
      <c r="E2566" s="2" t="inlineStr">
        <is>
          <t>USA</t>
        </is>
      </c>
      <c r="F2566" s="2" t="inlineStr">
        <is>
          <t>Degasification for power generation</t>
        </is>
      </c>
      <c r="G2566" s="2" t="n">
        <v>88</v>
      </c>
      <c r="H2566" s="2" t="n">
        <v>0.005470285192132</v>
      </c>
      <c r="I2566" s="2" t="n">
        <v>0.00612671941518784</v>
      </c>
      <c r="J2566" s="40" t="inlineStr">
        <is>
          <t>coal mining - methane capture</t>
        </is>
      </c>
    </row>
    <row r="2567" ht="15.75" customHeight="1" s="120">
      <c r="A2567" s="2" t="inlineStr">
        <is>
          <t>ENERGY</t>
        </is>
      </c>
      <c r="B2567" s="2" t="inlineStr">
        <is>
          <t>COL</t>
        </is>
      </c>
      <c r="C2567" s="2" t="n">
        <v>2050</v>
      </c>
      <c r="D2567" s="2" t="inlineStr">
        <is>
          <t>United States</t>
        </is>
      </c>
      <c r="E2567" s="2" t="inlineStr">
        <is>
          <t>USA</t>
        </is>
      </c>
      <c r="F2567" s="2" t="inlineStr">
        <is>
          <t>On-site use in mine bioler</t>
        </is>
      </c>
      <c r="G2567" s="2" t="n">
        <v>90</v>
      </c>
      <c r="H2567" s="2" t="n">
        <v>0.0002950210764538</v>
      </c>
      <c r="I2567" s="2" t="n">
        <v>0.000330423605628256</v>
      </c>
      <c r="J2567" s="40" t="inlineStr">
        <is>
          <t>coal mining - methane capture</t>
        </is>
      </c>
    </row>
    <row r="2568" ht="15.75" customHeight="1" s="120">
      <c r="A2568" s="2" t="inlineStr">
        <is>
          <t>ENERGY</t>
        </is>
      </c>
      <c r="B2568" s="2" t="inlineStr">
        <is>
          <t>COL</t>
        </is>
      </c>
      <c r="C2568" s="2" t="n">
        <v>2050</v>
      </c>
      <c r="D2568" s="2" t="inlineStr">
        <is>
          <t>United States</t>
        </is>
      </c>
      <c r="E2568" s="2" t="inlineStr">
        <is>
          <t>USA</t>
        </is>
      </c>
      <c r="F2568" s="2" t="inlineStr">
        <is>
          <t>On-site use in coal drying</t>
        </is>
      </c>
      <c r="G2568" s="2" t="n">
        <v>90</v>
      </c>
      <c r="H2568" s="2" t="n">
        <v>0.0002950210764538</v>
      </c>
      <c r="I2568" s="2" t="n">
        <v>0.000330423605628256</v>
      </c>
      <c r="J2568" s="40" t="inlineStr">
        <is>
          <t>coal mining - methane capture</t>
        </is>
      </c>
    </row>
    <row r="2569" ht="15.75" customHeight="1" s="120">
      <c r="A2569" s="2" t="inlineStr">
        <is>
          <t>ENERGY</t>
        </is>
      </c>
      <c r="B2569" s="2" t="inlineStr">
        <is>
          <t>COL</t>
        </is>
      </c>
      <c r="C2569" s="2" t="n">
        <v>2050</v>
      </c>
      <c r="D2569" s="2" t="inlineStr">
        <is>
          <t>United States</t>
        </is>
      </c>
      <c r="E2569" s="2" t="inlineStr">
        <is>
          <t>USA</t>
        </is>
      </c>
      <c r="F2569" s="2" t="inlineStr">
        <is>
          <t>Degasification for power generation</t>
        </is>
      </c>
      <c r="G2569" s="2" t="n">
        <v>91</v>
      </c>
      <c r="H2569" s="2" t="n">
        <v>0.005310379434377</v>
      </c>
      <c r="I2569" s="2" t="n">
        <v>0.005947624966502241</v>
      </c>
      <c r="J2569" s="40" t="inlineStr">
        <is>
          <t>coal mining - methane capture</t>
        </is>
      </c>
    </row>
    <row r="2570" ht="15.75" customHeight="1" s="120">
      <c r="A2570" s="2" t="inlineStr">
        <is>
          <t>ENERGY</t>
        </is>
      </c>
      <c r="B2570" s="2" t="inlineStr">
        <is>
          <t>COL</t>
        </is>
      </c>
      <c r="C2570" s="2" t="n">
        <v>2050</v>
      </c>
      <c r="D2570" s="2" t="inlineStr">
        <is>
          <t>United States</t>
        </is>
      </c>
      <c r="E2570" s="2" t="inlineStr">
        <is>
          <t>USA</t>
        </is>
      </c>
      <c r="F2570" s="2" t="inlineStr">
        <is>
          <t>On-site use in mine bioler</t>
        </is>
      </c>
      <c r="G2570" s="2" t="n">
        <v>92</v>
      </c>
      <c r="H2570" s="2" t="n">
        <v>0.000290144176688</v>
      </c>
      <c r="I2570" s="2" t="n">
        <v>0.00032496147789056</v>
      </c>
      <c r="J2570" s="40" t="inlineStr">
        <is>
          <t>coal mining - methane capture</t>
        </is>
      </c>
    </row>
    <row r="2571" ht="15.75" customHeight="1" s="120">
      <c r="A2571" s="2" t="inlineStr">
        <is>
          <t>ENERGY</t>
        </is>
      </c>
      <c r="B2571" s="2" t="inlineStr">
        <is>
          <t>COL</t>
        </is>
      </c>
      <c r="C2571" s="2" t="n">
        <v>2050</v>
      </c>
      <c r="D2571" s="2" t="inlineStr">
        <is>
          <t>United States</t>
        </is>
      </c>
      <c r="E2571" s="2" t="inlineStr">
        <is>
          <t>USA</t>
        </is>
      </c>
      <c r="F2571" s="2" t="inlineStr">
        <is>
          <t>Degasification for power generation</t>
        </is>
      </c>
      <c r="G2571" s="2" t="n">
        <v>92</v>
      </c>
      <c r="H2571" s="2" t="n">
        <v>0.0052225948311388</v>
      </c>
      <c r="I2571" s="2" t="n">
        <v>0.005849306210875456</v>
      </c>
      <c r="J2571" s="40" t="inlineStr">
        <is>
          <t>coal mining - methane capture</t>
        </is>
      </c>
    </row>
    <row r="2572" ht="15.75" customHeight="1" s="120">
      <c r="A2572" s="2" t="inlineStr">
        <is>
          <t>ENERGY</t>
        </is>
      </c>
      <c r="B2572" s="2" t="inlineStr">
        <is>
          <t>COL</t>
        </is>
      </c>
      <c r="C2572" s="2" t="n">
        <v>2050</v>
      </c>
      <c r="D2572" s="2" t="inlineStr">
        <is>
          <t>United States</t>
        </is>
      </c>
      <c r="E2572" s="2" t="inlineStr">
        <is>
          <t>USA</t>
        </is>
      </c>
      <c r="F2572" s="2" t="inlineStr">
        <is>
          <t>On-site use in coal drying</t>
        </is>
      </c>
      <c r="G2572" s="2" t="n">
        <v>92</v>
      </c>
      <c r="H2572" s="2" t="n">
        <v>0.000290144176688</v>
      </c>
      <c r="I2572" s="2" t="n">
        <v>0.00032496147789056</v>
      </c>
      <c r="J2572" s="40" t="inlineStr">
        <is>
          <t>coal mining - methane capture</t>
        </is>
      </c>
    </row>
    <row r="2573" ht="15.75" customHeight="1" s="120">
      <c r="A2573" s="2" t="inlineStr">
        <is>
          <t>ENERGY</t>
        </is>
      </c>
      <c r="B2573" s="2" t="inlineStr">
        <is>
          <t>COL</t>
        </is>
      </c>
      <c r="C2573" s="2" t="n">
        <v>2050</v>
      </c>
      <c r="D2573" s="2" t="inlineStr">
        <is>
          <t>United States</t>
        </is>
      </c>
      <c r="E2573" s="2" t="inlineStr">
        <is>
          <t>USA</t>
        </is>
      </c>
      <c r="F2573" s="2" t="inlineStr">
        <is>
          <t>Degasification for power generation</t>
        </is>
      </c>
      <c r="G2573" s="2" t="n">
        <v>98</v>
      </c>
      <c r="H2573" s="2" t="n">
        <v>0.0098566585220397</v>
      </c>
      <c r="I2573" s="2" t="n">
        <v>0.01103945754468446</v>
      </c>
      <c r="J2573" s="40" t="inlineStr">
        <is>
          <t>coal mining - methane capture</t>
        </is>
      </c>
    </row>
    <row r="2574" ht="15.75" customHeight="1" s="120">
      <c r="A2574" s="2" t="inlineStr">
        <is>
          <t>ENERGY</t>
        </is>
      </c>
      <c r="B2574" s="2" t="inlineStr">
        <is>
          <t>COL</t>
        </is>
      </c>
      <c r="C2574" s="2" t="n">
        <v>2050</v>
      </c>
      <c r="D2574" s="2" t="inlineStr">
        <is>
          <t>United States</t>
        </is>
      </c>
      <c r="E2574" s="2" t="inlineStr">
        <is>
          <t>USA</t>
        </is>
      </c>
      <c r="F2574" s="2" t="inlineStr">
        <is>
          <t>On-site use in mine bioler</t>
        </is>
      </c>
      <c r="G2574" s="2" t="n">
        <v>98</v>
      </c>
      <c r="H2574" s="2" t="n">
        <v>0.0005475921207108</v>
      </c>
      <c r="I2574" s="2" t="n">
        <v>0.0006133031751960961</v>
      </c>
      <c r="J2574" s="40" t="inlineStr">
        <is>
          <t>coal mining - methane capture</t>
        </is>
      </c>
    </row>
    <row r="2575" ht="15.75" customHeight="1" s="120">
      <c r="A2575" s="2" t="inlineStr">
        <is>
          <t>ENERGY</t>
        </is>
      </c>
      <c r="B2575" s="2" t="inlineStr">
        <is>
          <t>COL</t>
        </is>
      </c>
      <c r="C2575" s="2" t="n">
        <v>2050</v>
      </c>
      <c r="D2575" s="2" t="inlineStr">
        <is>
          <t>United States</t>
        </is>
      </c>
      <c r="E2575" s="2" t="inlineStr">
        <is>
          <t>USA</t>
        </is>
      </c>
      <c r="F2575" s="2" t="inlineStr">
        <is>
          <t>On-site use in coal drying</t>
        </is>
      </c>
      <c r="G2575" s="2" t="n">
        <v>98</v>
      </c>
      <c r="H2575" s="2" t="n">
        <v>0.0005475921207108</v>
      </c>
      <c r="I2575" s="2" t="n">
        <v>0.0006133031751960961</v>
      </c>
      <c r="J2575" s="40" t="inlineStr">
        <is>
          <t>coal mining - methane capture</t>
        </is>
      </c>
    </row>
    <row r="2576" ht="15.75" customHeight="1" s="120">
      <c r="A2576" s="2" t="inlineStr">
        <is>
          <t>ENERGY</t>
        </is>
      </c>
      <c r="B2576" s="2" t="inlineStr">
        <is>
          <t>COL</t>
        </is>
      </c>
      <c r="C2576" s="2" t="n">
        <v>2050</v>
      </c>
      <c r="D2576" s="2" t="inlineStr">
        <is>
          <t>United States</t>
        </is>
      </c>
      <c r="E2576" s="2" t="inlineStr">
        <is>
          <t>USA</t>
        </is>
      </c>
      <c r="F2576" s="2" t="inlineStr">
        <is>
          <t>On-site use in coal drying</t>
        </is>
      </c>
      <c r="G2576" s="2" t="n">
        <v>101</v>
      </c>
      <c r="H2576" s="2" t="n">
        <v>0.0002645162749104</v>
      </c>
      <c r="I2576" s="2" t="n">
        <v>0.000296258227899648</v>
      </c>
      <c r="J2576" s="40" t="inlineStr">
        <is>
          <t>coal mining - methane capture</t>
        </is>
      </c>
    </row>
    <row r="2577" ht="15.75" customHeight="1" s="120">
      <c r="A2577" s="2" t="inlineStr">
        <is>
          <t>ENERGY</t>
        </is>
      </c>
      <c r="B2577" s="2" t="inlineStr">
        <is>
          <t>COL</t>
        </is>
      </c>
      <c r="C2577" s="2" t="n">
        <v>2050</v>
      </c>
      <c r="D2577" s="2" t="inlineStr">
        <is>
          <t>United States</t>
        </is>
      </c>
      <c r="E2577" s="2" t="inlineStr">
        <is>
          <t>USA</t>
        </is>
      </c>
      <c r="F2577" s="2" t="inlineStr">
        <is>
          <t>On-site use in mine bioler</t>
        </is>
      </c>
      <c r="G2577" s="2" t="n">
        <v>101</v>
      </c>
      <c r="H2577" s="2" t="n">
        <v>0.0002645162749104</v>
      </c>
      <c r="I2577" s="2" t="n">
        <v>0.000296258227899648</v>
      </c>
      <c r="J2577" s="40" t="inlineStr">
        <is>
          <t>coal mining - methane capture</t>
        </is>
      </c>
    </row>
    <row r="2578" ht="15.75" customHeight="1" s="120">
      <c r="A2578" s="2" t="inlineStr">
        <is>
          <t>ENERGY</t>
        </is>
      </c>
      <c r="B2578" s="2" t="inlineStr">
        <is>
          <t>COL</t>
        </is>
      </c>
      <c r="C2578" s="2" t="n">
        <v>2050</v>
      </c>
      <c r="D2578" s="2" t="inlineStr">
        <is>
          <t>United States</t>
        </is>
      </c>
      <c r="E2578" s="2" t="inlineStr">
        <is>
          <t>USA</t>
        </is>
      </c>
      <c r="F2578" s="2" t="inlineStr">
        <is>
          <t>Degasification for power generation</t>
        </is>
      </c>
      <c r="G2578" s="2" t="n">
        <v>102</v>
      </c>
      <c r="H2578" s="2" t="n">
        <v>0.0047612930648029</v>
      </c>
      <c r="I2578" s="2" t="n">
        <v>0.005332648232579248</v>
      </c>
      <c r="J2578" s="40" t="inlineStr">
        <is>
          <t>coal mining - methane capture</t>
        </is>
      </c>
    </row>
    <row r="2579" ht="15.75" customHeight="1" s="120">
      <c r="A2579" s="2" t="inlineStr">
        <is>
          <t>ENERGY</t>
        </is>
      </c>
      <c r="B2579" s="2" t="inlineStr">
        <is>
          <t>COL</t>
        </is>
      </c>
      <c r="C2579" s="2" t="n">
        <v>2050</v>
      </c>
      <c r="D2579" s="2" t="inlineStr">
        <is>
          <t>United States</t>
        </is>
      </c>
      <c r="E2579" s="2" t="inlineStr">
        <is>
          <t>USA</t>
        </is>
      </c>
      <c r="F2579" s="2" t="inlineStr">
        <is>
          <t>On-site use in mine bioler</t>
        </is>
      </c>
      <c r="G2579" s="2" t="n">
        <v>105</v>
      </c>
      <c r="H2579" s="2" t="n">
        <v>0.000257141306065</v>
      </c>
      <c r="I2579" s="2" t="n">
        <v>0.0002879982627928</v>
      </c>
      <c r="J2579" s="40" t="inlineStr">
        <is>
          <t>coal mining - methane capture</t>
        </is>
      </c>
    </row>
    <row r="2580" ht="15.75" customHeight="1" s="120">
      <c r="A2580" s="2" t="inlineStr">
        <is>
          <t>ENERGY</t>
        </is>
      </c>
      <c r="B2580" s="2" t="inlineStr">
        <is>
          <t>COL</t>
        </is>
      </c>
      <c r="C2580" s="2" t="n">
        <v>2050</v>
      </c>
      <c r="D2580" s="2" t="inlineStr">
        <is>
          <t>United States</t>
        </is>
      </c>
      <c r="E2580" s="2" t="inlineStr">
        <is>
          <t>USA</t>
        </is>
      </c>
      <c r="F2580" s="2" t="inlineStr">
        <is>
          <t>On-site use in coal drying</t>
        </is>
      </c>
      <c r="G2580" s="2" t="n">
        <v>105</v>
      </c>
      <c r="H2580" s="2" t="n">
        <v>0.000257141306065</v>
      </c>
      <c r="I2580" s="2" t="n">
        <v>0.0002879982627928</v>
      </c>
      <c r="J2580" s="40" t="inlineStr">
        <is>
          <t>coal mining - methane capture</t>
        </is>
      </c>
    </row>
    <row r="2581" ht="15.75" customHeight="1" s="120">
      <c r="A2581" s="2" t="inlineStr">
        <is>
          <t>ENERGY</t>
        </is>
      </c>
      <c r="B2581" s="2" t="inlineStr">
        <is>
          <t>COL</t>
        </is>
      </c>
      <c r="C2581" s="2" t="n">
        <v>2050</v>
      </c>
      <c r="D2581" s="2" t="inlineStr">
        <is>
          <t>United States</t>
        </is>
      </c>
      <c r="E2581" s="2" t="inlineStr">
        <is>
          <t>USA</t>
        </is>
      </c>
      <c r="F2581" s="2" t="inlineStr">
        <is>
          <t>Degasification for power generation</t>
        </is>
      </c>
      <c r="G2581" s="2" t="n">
        <v>105</v>
      </c>
      <c r="H2581" s="2" t="n">
        <v>0.0046285437420011</v>
      </c>
      <c r="I2581" s="2" t="n">
        <v>0.005183968991041232</v>
      </c>
      <c r="J2581" s="40" t="inlineStr">
        <is>
          <t>coal mining - methane capture</t>
        </is>
      </c>
    </row>
    <row r="2582" ht="15.75" customHeight="1" s="120">
      <c r="A2582" s="2" t="inlineStr">
        <is>
          <t>ENERGY</t>
        </is>
      </c>
      <c r="B2582" s="2" t="inlineStr">
        <is>
          <t>COL</t>
        </is>
      </c>
      <c r="C2582" s="2" t="n">
        <v>2050</v>
      </c>
      <c r="D2582" s="2" t="inlineStr">
        <is>
          <t>United States</t>
        </is>
      </c>
      <c r="E2582" s="2" t="inlineStr">
        <is>
          <t>USA</t>
        </is>
      </c>
      <c r="F2582" s="2" t="inlineStr">
        <is>
          <t>Degasification for power generation</t>
        </is>
      </c>
      <c r="G2582" s="2" t="n">
        <v>100000</v>
      </c>
      <c r="H2582" s="54" t="n">
        <v>1e-12</v>
      </c>
      <c r="I2582" s="2" t="n">
        <v>1.12e-12</v>
      </c>
      <c r="J2582" s="40" t="inlineStr">
        <is>
          <t>coal mining - methane capture</t>
        </is>
      </c>
    </row>
    <row r="2583" ht="15.75" customHeight="1" s="120">
      <c r="A2583" s="2" t="inlineStr">
        <is>
          <t>ENERGY</t>
        </is>
      </c>
      <c r="B2583" s="2" t="inlineStr">
        <is>
          <t>GAS</t>
        </is>
      </c>
      <c r="C2583" s="2" t="n">
        <v>2015</v>
      </c>
      <c r="D2583" s="2" t="inlineStr">
        <is>
          <t>United States</t>
        </is>
      </c>
      <c r="E2583" s="2" t="inlineStr">
        <is>
          <t>USA</t>
        </is>
      </c>
      <c r="F2583" s="2" t="inlineStr">
        <is>
          <t>Installing Plunger Lift Systems in Gas Wells</t>
        </is>
      </c>
      <c r="G2583" s="2" t="n">
        <v>-100000</v>
      </c>
      <c r="H2583" s="2" t="n">
        <v>0</v>
      </c>
      <c r="I2583" s="2" t="n">
        <v>0</v>
      </c>
      <c r="J2583" s="40" t="inlineStr">
        <is>
          <t>ngps - production methane capture</t>
        </is>
      </c>
    </row>
    <row r="2584" ht="15.75" customHeight="1" s="120">
      <c r="A2584" s="2" t="inlineStr">
        <is>
          <t>ENERGY</t>
        </is>
      </c>
      <c r="B2584" s="2" t="inlineStr">
        <is>
          <t>GAS</t>
        </is>
      </c>
      <c r="C2584" s="2" t="n">
        <v>2015</v>
      </c>
      <c r="D2584" s="2" t="inlineStr">
        <is>
          <t>United States</t>
        </is>
      </c>
      <c r="E2584" s="2" t="inlineStr">
        <is>
          <t>USA</t>
        </is>
      </c>
      <c r="F2584" s="2" t="inlineStr">
        <is>
          <t>Installing Plunger Lift Systems in Gas Wells</t>
        </is>
      </c>
      <c r="G2584" s="2" t="n">
        <v>-150</v>
      </c>
      <c r="H2584" s="2" t="n">
        <v>2.87345433235168</v>
      </c>
      <c r="I2584" s="2" t="n">
        <v>3.218268852233882</v>
      </c>
      <c r="J2584" s="40" t="inlineStr">
        <is>
          <t>ngps - production methane capture</t>
        </is>
      </c>
    </row>
    <row r="2585" ht="15.75" customHeight="1" s="120">
      <c r="A2585" s="2" t="inlineStr">
        <is>
          <t>ENERGY</t>
        </is>
      </c>
      <c r="B2585" s="2" t="inlineStr">
        <is>
          <t>GAS</t>
        </is>
      </c>
      <c r="C2585" s="2" t="n">
        <v>2015</v>
      </c>
      <c r="D2585" s="2" t="inlineStr">
        <is>
          <t>United States</t>
        </is>
      </c>
      <c r="E2585" s="2" t="inlineStr">
        <is>
          <t>USA</t>
        </is>
      </c>
      <c r="F2585" s="2" t="inlineStr">
        <is>
          <t>Installing Plunger Lift Systems in Gas Wells</t>
        </is>
      </c>
      <c r="G2585" s="2" t="n">
        <v>-150</v>
      </c>
      <c r="H2585" s="2" t="n">
        <v>0</v>
      </c>
      <c r="I2585" s="2" t="n">
        <v>0</v>
      </c>
      <c r="J2585" s="40" t="inlineStr">
        <is>
          <t>ngps - production methane capture</t>
        </is>
      </c>
    </row>
    <row r="2586" ht="15.75" customHeight="1" s="120">
      <c r="A2586" s="2" t="inlineStr">
        <is>
          <t>ENERGY</t>
        </is>
      </c>
      <c r="B2586" s="2" t="inlineStr">
        <is>
          <t>GAS</t>
        </is>
      </c>
      <c r="C2586" s="2" t="n">
        <v>2015</v>
      </c>
      <c r="D2586" s="2" t="inlineStr">
        <is>
          <t>United States</t>
        </is>
      </c>
      <c r="E2586" s="2" t="inlineStr">
        <is>
          <t>USA</t>
        </is>
      </c>
      <c r="F2586" s="2" t="inlineStr">
        <is>
          <t>Optimize glycol circulation rates in dehydrators</t>
        </is>
      </c>
      <c r="G2586" s="2" t="n">
        <v>-14</v>
      </c>
      <c r="H2586" s="2" t="n">
        <v>0.011270996183157</v>
      </c>
      <c r="I2586" s="2" t="n">
        <v>0.01262351572513584</v>
      </c>
      <c r="J2586" s="40" t="inlineStr">
        <is>
          <t>ngps - production methane capture</t>
        </is>
      </c>
    </row>
    <row r="2587" ht="15.75" customHeight="1" s="120">
      <c r="A2587" s="2" t="inlineStr">
        <is>
          <t>ENERGY</t>
        </is>
      </c>
      <c r="B2587" s="2" t="inlineStr">
        <is>
          <t>GAS</t>
        </is>
      </c>
      <c r="C2587" s="2" t="n">
        <v>2015</v>
      </c>
      <c r="D2587" s="2" t="inlineStr">
        <is>
          <t>United States</t>
        </is>
      </c>
      <c r="E2587" s="2" t="inlineStr">
        <is>
          <t>USA</t>
        </is>
      </c>
      <c r="F2587" s="2" t="inlineStr">
        <is>
          <t>Replacing wet seals with dry seals in centrifugal compressors</t>
        </is>
      </c>
      <c r="G2587" s="2" t="n">
        <v>-10</v>
      </c>
      <c r="H2587" s="2" t="n">
        <v>4.4645154774189</v>
      </c>
      <c r="I2587" s="2" t="n">
        <v>5.000257334709169</v>
      </c>
      <c r="J2587" s="40" t="inlineStr">
        <is>
          <t>ngps - T&amp;D methane capture</t>
        </is>
      </c>
    </row>
    <row r="2588" ht="15.75" customHeight="1" s="120">
      <c r="A2588" s="2" t="inlineStr">
        <is>
          <t>ENERGY</t>
        </is>
      </c>
      <c r="B2588" s="2" t="inlineStr">
        <is>
          <t>GAS</t>
        </is>
      </c>
      <c r="C2588" s="2" t="n">
        <v>2015</v>
      </c>
      <c r="D2588" s="2" t="inlineStr">
        <is>
          <t>United States</t>
        </is>
      </c>
      <c r="E2588" s="2" t="inlineStr">
        <is>
          <t>USA</t>
        </is>
      </c>
      <c r="F2588" s="2" t="inlineStr">
        <is>
          <t>Directed inspection and maintenance at compressor stations</t>
        </is>
      </c>
      <c r="G2588" s="2" t="n">
        <v>-7</v>
      </c>
      <c r="H2588" s="2" t="n">
        <v>10.019533008337</v>
      </c>
      <c r="I2588" s="2" t="n">
        <v>11.22187696933744</v>
      </c>
      <c r="J2588" s="40" t="inlineStr">
        <is>
          <t>ngps - processing methane capture</t>
        </is>
      </c>
    </row>
    <row r="2589" ht="15.75" customHeight="1" s="120">
      <c r="A2589" s="2" t="inlineStr">
        <is>
          <t>ENERGY</t>
        </is>
      </c>
      <c r="B2589" s="2" t="inlineStr">
        <is>
          <t>GAS</t>
        </is>
      </c>
      <c r="C2589" s="2" t="n">
        <v>2015</v>
      </c>
      <c r="D2589" s="2" t="inlineStr">
        <is>
          <t>United States</t>
        </is>
      </c>
      <c r="E2589" s="2" t="inlineStr">
        <is>
          <t>USA</t>
        </is>
      </c>
      <c r="F2589" s="2" t="inlineStr">
        <is>
          <t>Replace Gas-Assisted Glycol Pumps with Electric Pumps</t>
        </is>
      </c>
      <c r="G2589" s="2" t="n">
        <v>-7</v>
      </c>
      <c r="H2589" s="2" t="n">
        <v>0.0157847017981112</v>
      </c>
      <c r="I2589" s="2" t="n">
        <v>0.01767886601388455</v>
      </c>
      <c r="J2589" s="40" t="inlineStr">
        <is>
          <t>ngps - production methane capture</t>
        </is>
      </c>
    </row>
    <row r="2590" ht="15.75" customHeight="1" s="120">
      <c r="A2590" s="2" t="inlineStr">
        <is>
          <t>ENERGY</t>
        </is>
      </c>
      <c r="B2590" s="2" t="inlineStr">
        <is>
          <t>GAS</t>
        </is>
      </c>
      <c r="C2590" s="2" t="n">
        <v>2015</v>
      </c>
      <c r="D2590" s="2" t="inlineStr">
        <is>
          <t>United States</t>
        </is>
      </c>
      <c r="E2590" s="2" t="inlineStr">
        <is>
          <t>USA</t>
        </is>
      </c>
      <c r="F2590" s="2" t="inlineStr">
        <is>
          <t>Optimize glycol circulation rates in dehydrators</t>
        </is>
      </c>
      <c r="G2590" s="2" t="n">
        <v>-7</v>
      </c>
      <c r="H2590" s="2" t="n">
        <v>0.0109410779550672</v>
      </c>
      <c r="I2590" s="2" t="n">
        <v>0.01225400730967526</v>
      </c>
      <c r="J2590" s="40" t="inlineStr">
        <is>
          <t>ngps - production methane capture</t>
        </is>
      </c>
    </row>
    <row r="2591" ht="15.75" customHeight="1" s="120">
      <c r="A2591" s="2" t="inlineStr">
        <is>
          <t>ENERGY</t>
        </is>
      </c>
      <c r="B2591" s="2" t="inlineStr">
        <is>
          <t>GAS</t>
        </is>
      </c>
      <c r="C2591" s="2" t="n">
        <v>2015</v>
      </c>
      <c r="D2591" s="2" t="inlineStr">
        <is>
          <t>United States</t>
        </is>
      </c>
      <c r="E2591" s="2" t="inlineStr">
        <is>
          <t>USA</t>
        </is>
      </c>
      <c r="F2591" s="2" t="inlineStr">
        <is>
          <t>Fuel Gas Retrofit for BD valve - Take Recip. Compressors Offline</t>
        </is>
      </c>
      <c r="G2591" s="2" t="n">
        <v>-7</v>
      </c>
      <c r="H2591" s="2" t="n">
        <v>1.69985175132751</v>
      </c>
      <c r="I2591" s="2" t="n">
        <v>1.903833961486811</v>
      </c>
      <c r="J2591" s="40" t="inlineStr">
        <is>
          <t>ngps - processing methane capture</t>
        </is>
      </c>
    </row>
    <row r="2592" ht="15.75" customHeight="1" s="120">
      <c r="A2592" s="2" t="inlineStr">
        <is>
          <t>ENERGY</t>
        </is>
      </c>
      <c r="B2592" s="2" t="inlineStr">
        <is>
          <t>GAS</t>
        </is>
      </c>
      <c r="C2592" s="2" t="n">
        <v>2015</v>
      </c>
      <c r="D2592" s="2" t="inlineStr">
        <is>
          <t>United States</t>
        </is>
      </c>
      <c r="E2592" s="2" t="inlineStr">
        <is>
          <t>USA</t>
        </is>
      </c>
      <c r="F2592" s="2" t="inlineStr">
        <is>
          <t>Optimize glycol circulation rates in dehydrators</t>
        </is>
      </c>
      <c r="G2592" s="2" t="n">
        <v>-6</v>
      </c>
      <c r="H2592" s="2" t="n">
        <v>0.898855477571487</v>
      </c>
      <c r="I2592" s="2" t="n">
        <v>1.006718134880066</v>
      </c>
      <c r="J2592" s="40" t="inlineStr">
        <is>
          <t>ngps - production methane capture</t>
        </is>
      </c>
    </row>
    <row r="2593" ht="15.75" customHeight="1" s="120">
      <c r="A2593" s="2" t="inlineStr">
        <is>
          <t>ENERGY</t>
        </is>
      </c>
      <c r="B2593" s="2" t="inlineStr">
        <is>
          <t>GAS</t>
        </is>
      </c>
      <c r="C2593" s="2" t="n">
        <v>2015</v>
      </c>
      <c r="D2593" s="2" t="inlineStr">
        <is>
          <t>United States</t>
        </is>
      </c>
      <c r="E2593" s="2" t="inlineStr">
        <is>
          <t>USA</t>
        </is>
      </c>
      <c r="F2593" s="2" t="inlineStr">
        <is>
          <t>Fuel Gas Retrofit for BD valve - Take Recip. Compressors Offline</t>
        </is>
      </c>
      <c r="G2593" s="2" t="n">
        <v>-6</v>
      </c>
      <c r="H2593" s="2" t="n">
        <v>6.78603458404541</v>
      </c>
      <c r="I2593" s="2" t="n">
        <v>7.60035873413086</v>
      </c>
      <c r="J2593" s="40" t="inlineStr">
        <is>
          <t>ngps - processing methane capture</t>
        </is>
      </c>
    </row>
    <row r="2594" ht="15.75" customHeight="1" s="120">
      <c r="A2594" s="2" t="inlineStr">
        <is>
          <t>ENERGY</t>
        </is>
      </c>
      <c r="B2594" s="2" t="inlineStr">
        <is>
          <t>GAS</t>
        </is>
      </c>
      <c r="C2594" s="2" t="n">
        <v>2015</v>
      </c>
      <c r="D2594" s="2" t="inlineStr">
        <is>
          <t>United States</t>
        </is>
      </c>
      <c r="E2594" s="2" t="inlineStr">
        <is>
          <t>USA</t>
        </is>
      </c>
      <c r="F2594" s="2" t="inlineStr">
        <is>
          <t>Directed inspection and maintenance at gate stations and surface facilities</t>
        </is>
      </c>
      <c r="G2594" s="2" t="n">
        <v>-5</v>
      </c>
      <c r="H2594" s="2" t="n">
        <v>3.76427412033081</v>
      </c>
      <c r="I2594" s="2" t="n">
        <v>4.215987014770508</v>
      </c>
      <c r="J2594" s="40" t="inlineStr">
        <is>
          <t>ngps - production methane capture</t>
        </is>
      </c>
    </row>
    <row r="2595" ht="15.75" customHeight="1" s="120">
      <c r="A2595" s="2" t="inlineStr">
        <is>
          <t>ENERGY</t>
        </is>
      </c>
      <c r="B2595" s="2" t="inlineStr">
        <is>
          <t>GAS</t>
        </is>
      </c>
      <c r="C2595" s="2" t="n">
        <v>2015</v>
      </c>
      <c r="D2595" s="2" t="inlineStr">
        <is>
          <t>United States</t>
        </is>
      </c>
      <c r="E2595" s="2" t="inlineStr">
        <is>
          <t>USA</t>
        </is>
      </c>
      <c r="F2595" s="2" t="inlineStr">
        <is>
          <t>DI&amp;M on Offshore Oil Platforms</t>
        </is>
      </c>
      <c r="G2595" s="2" t="n">
        <v>-4</v>
      </c>
      <c r="H2595" s="2" t="n">
        <v>0.198580726981163</v>
      </c>
      <c r="I2595" s="2" t="n">
        <v>0.2224104142189026</v>
      </c>
      <c r="J2595" s="40" t="inlineStr">
        <is>
          <t>ngps - production methane capture</t>
        </is>
      </c>
    </row>
    <row r="2596" ht="15.75" customHeight="1" s="120">
      <c r="A2596" s="2" t="inlineStr">
        <is>
          <t>ENERGY</t>
        </is>
      </c>
      <c r="B2596" s="2" t="inlineStr">
        <is>
          <t>GAS</t>
        </is>
      </c>
      <c r="C2596" s="2" t="n">
        <v>2015</v>
      </c>
      <c r="D2596" s="2" t="inlineStr">
        <is>
          <t>United States</t>
        </is>
      </c>
      <c r="E2596" s="2" t="inlineStr">
        <is>
          <t>USA</t>
        </is>
      </c>
      <c r="F2596" s="2" t="inlineStr">
        <is>
          <t>Direct Inspection &amp; Maintenance - (Production Gas Well\Pipeline Leaks\Chemical Injection Pumps)</t>
        </is>
      </c>
      <c r="G2596" s="2" t="n">
        <v>-4</v>
      </c>
      <c r="H2596" s="2" t="n">
        <v>0.627563416957855</v>
      </c>
      <c r="I2596" s="2" t="n">
        <v>0.7028710269927977</v>
      </c>
      <c r="J2596" s="40" t="inlineStr">
        <is>
          <t>ngps - production methane capture</t>
        </is>
      </c>
    </row>
    <row r="2597" ht="15.75" customHeight="1" s="120">
      <c r="A2597" s="2" t="inlineStr">
        <is>
          <t>ENERGY</t>
        </is>
      </c>
      <c r="B2597" s="2" t="inlineStr">
        <is>
          <t>GAS</t>
        </is>
      </c>
      <c r="C2597" s="2" t="n">
        <v>2015</v>
      </c>
      <c r="D2597" s="2" t="inlineStr">
        <is>
          <t>United States</t>
        </is>
      </c>
      <c r="E2597" s="2" t="inlineStr">
        <is>
          <t>USA</t>
        </is>
      </c>
      <c r="F2597" s="2" t="inlineStr">
        <is>
          <t>Directed inspection and maintenance at gate stations and surface facilities</t>
        </is>
      </c>
      <c r="G2597" s="2" t="n">
        <v>-4</v>
      </c>
      <c r="H2597" s="2" t="n">
        <v>2.39904499053955</v>
      </c>
      <c r="I2597" s="2" t="n">
        <v>2.686930389404296</v>
      </c>
      <c r="J2597" s="40" t="inlineStr">
        <is>
          <t>ngps - production methane capture</t>
        </is>
      </c>
    </row>
    <row r="2598" ht="15.75" customHeight="1" s="120">
      <c r="A2598" s="2" t="inlineStr">
        <is>
          <t>ENERGY</t>
        </is>
      </c>
      <c r="B2598" s="2" t="inlineStr">
        <is>
          <t>GAS</t>
        </is>
      </c>
      <c r="C2598" s="2" t="n">
        <v>2015</v>
      </c>
      <c r="D2598" s="2" t="inlineStr">
        <is>
          <t>United States</t>
        </is>
      </c>
      <c r="E2598" s="2" t="inlineStr">
        <is>
          <t>USA</t>
        </is>
      </c>
      <c r="F2598" s="2" t="inlineStr">
        <is>
          <t>Reciprocating Compressor Rod Packing (Static-Pac)</t>
        </is>
      </c>
      <c r="G2598" s="2" t="n">
        <v>-1</v>
      </c>
      <c r="H2598" s="2" t="n">
        <v>1.8959954380989</v>
      </c>
      <c r="I2598" s="2" t="n">
        <v>2.123514890670768</v>
      </c>
      <c r="J2598" s="40" t="inlineStr">
        <is>
          <t>ngps - processing methane capture</t>
        </is>
      </c>
    </row>
    <row r="2599" ht="15.75" customHeight="1" s="120">
      <c r="A2599" s="2" t="inlineStr">
        <is>
          <t>ENERGY</t>
        </is>
      </c>
      <c r="B2599" s="2" t="inlineStr">
        <is>
          <t>GAS</t>
        </is>
      </c>
      <c r="C2599" s="2" t="n">
        <v>2015</v>
      </c>
      <c r="D2599" s="2" t="inlineStr">
        <is>
          <t>United States</t>
        </is>
      </c>
      <c r="E2599" s="2" t="inlineStr">
        <is>
          <t>USA</t>
        </is>
      </c>
      <c r="F2599" s="2" t="inlineStr">
        <is>
          <t>Directed inspection and maintenance at gate stations and surface facilities</t>
        </is>
      </c>
      <c r="G2599" s="2" t="n">
        <v>-1</v>
      </c>
      <c r="H2599" s="2" t="n">
        <v>3.82726168632507</v>
      </c>
      <c r="I2599" s="2" t="n">
        <v>4.286533088684079</v>
      </c>
      <c r="J2599" s="40" t="inlineStr">
        <is>
          <t>ngps - production methane capture</t>
        </is>
      </c>
    </row>
    <row r="2600" ht="15.75" customHeight="1" s="120">
      <c r="A2600" s="2" t="inlineStr">
        <is>
          <t>ENERGY</t>
        </is>
      </c>
      <c r="B2600" s="2" t="inlineStr">
        <is>
          <t>GAS</t>
        </is>
      </c>
      <c r="C2600" s="2" t="n">
        <v>2015</v>
      </c>
      <c r="D2600" s="2" t="inlineStr">
        <is>
          <t>United States</t>
        </is>
      </c>
      <c r="E2600" s="2" t="inlineStr">
        <is>
          <t>USA</t>
        </is>
      </c>
      <c r="F2600" s="2" t="inlineStr">
        <is>
          <t>Installing flash tank separators on dehydrators</t>
        </is>
      </c>
      <c r="G2600" s="2" t="n">
        <v>0</v>
      </c>
      <c r="H2600" s="2" t="n">
        <v>0.0841207597404718</v>
      </c>
      <c r="I2600" s="2" t="n">
        <v>0.09421525090932842</v>
      </c>
      <c r="J2600" s="40" t="inlineStr">
        <is>
          <t>ngps - production methane capture</t>
        </is>
      </c>
    </row>
    <row r="2601" ht="15.75" customHeight="1" s="120">
      <c r="A2601" s="2" t="inlineStr">
        <is>
          <t>ENERGY</t>
        </is>
      </c>
      <c r="B2601" s="2" t="inlineStr">
        <is>
          <t>GAS</t>
        </is>
      </c>
      <c r="C2601" s="2" t="n">
        <v>2015</v>
      </c>
      <c r="D2601" s="2" t="inlineStr">
        <is>
          <t>United States</t>
        </is>
      </c>
      <c r="E2601" s="2" t="inlineStr">
        <is>
          <t>USA</t>
        </is>
      </c>
      <c r="F2601" s="2" t="inlineStr">
        <is>
          <t>Installing Catalytic Converters on Gas Engines and Turbines</t>
        </is>
      </c>
      <c r="G2601" s="2" t="n">
        <v>1</v>
      </c>
      <c r="H2601" s="2" t="n">
        <v>3.74495482444763</v>
      </c>
      <c r="I2601" s="2" t="n">
        <v>4.194349403381346</v>
      </c>
      <c r="J2601" s="40" t="inlineStr">
        <is>
          <t>ngps - processing methane destruction</t>
        </is>
      </c>
    </row>
    <row r="2602" ht="15.75" customHeight="1" s="120">
      <c r="A2602" s="2" t="inlineStr">
        <is>
          <t>ENERGY</t>
        </is>
      </c>
      <c r="B2602" s="2" t="inlineStr">
        <is>
          <t>GAS</t>
        </is>
      </c>
      <c r="C2602" s="2" t="n">
        <v>2015</v>
      </c>
      <c r="D2602" s="2" t="inlineStr">
        <is>
          <t>United States</t>
        </is>
      </c>
      <c r="E2602" s="2" t="inlineStr">
        <is>
          <t>USA</t>
        </is>
      </c>
      <c r="F2602" s="2" t="inlineStr">
        <is>
          <t>Installing Plunger Lift Systems in Gas Wells</t>
        </is>
      </c>
      <c r="G2602" s="2" t="n">
        <v>5</v>
      </c>
      <c r="H2602" s="2" t="n">
        <v>2.18130350112915</v>
      </c>
      <c r="I2602" s="2" t="n">
        <v>2.443059921264648</v>
      </c>
      <c r="J2602" s="40" t="inlineStr">
        <is>
          <t>ngps - production methane capture</t>
        </is>
      </c>
    </row>
    <row r="2603" ht="15.75" customHeight="1" s="120">
      <c r="A2603" s="2" t="inlineStr">
        <is>
          <t>ENERGY</t>
        </is>
      </c>
      <c r="B2603" s="2" t="inlineStr">
        <is>
          <t>GAS</t>
        </is>
      </c>
      <c r="C2603" s="2" t="n">
        <v>2015</v>
      </c>
      <c r="D2603" s="2" t="inlineStr">
        <is>
          <t>United States</t>
        </is>
      </c>
      <c r="E2603" s="2" t="inlineStr">
        <is>
          <t>USA</t>
        </is>
      </c>
      <c r="F2603" s="2" t="inlineStr">
        <is>
          <t>Direct Inspection &amp; Maintenance - (Production Gas Well\Pipeline Leaks\Chemical Injection Pumps)</t>
        </is>
      </c>
      <c r="G2603" s="2" t="n">
        <v>6</v>
      </c>
      <c r="H2603" s="2" t="n">
        <v>2.48711252212524</v>
      </c>
      <c r="I2603" s="2" t="n">
        <v>2.785566024780269</v>
      </c>
      <c r="J2603" s="40" t="inlineStr">
        <is>
          <t>ngps - production methane capture</t>
        </is>
      </c>
    </row>
    <row r="2604" ht="15.75" customHeight="1" s="120">
      <c r="A2604" s="2" t="inlineStr">
        <is>
          <t>ENERGY</t>
        </is>
      </c>
      <c r="B2604" s="2" t="inlineStr">
        <is>
          <t>GAS</t>
        </is>
      </c>
      <c r="C2604" s="2" t="n">
        <v>2015</v>
      </c>
      <c r="D2604" s="2" t="inlineStr">
        <is>
          <t>United States</t>
        </is>
      </c>
      <c r="E2604" s="2" t="inlineStr">
        <is>
          <t>USA</t>
        </is>
      </c>
      <c r="F2604" s="2" t="inlineStr">
        <is>
          <t>Directed Inspection and Maintenance of compressors - transport</t>
        </is>
      </c>
      <c r="G2604" s="2" t="n">
        <v>7</v>
      </c>
      <c r="H2604" s="2" t="n">
        <v>0.800514668226242</v>
      </c>
      <c r="I2604" s="2" t="n">
        <v>0.896576428413391</v>
      </c>
      <c r="J2604" s="40" t="inlineStr">
        <is>
          <t>ngps - T&amp;D methane capture</t>
        </is>
      </c>
    </row>
    <row r="2605" ht="15.75" customHeight="1" s="120">
      <c r="A2605" s="2" t="inlineStr">
        <is>
          <t>ENERGY</t>
        </is>
      </c>
      <c r="B2605" s="2" t="inlineStr">
        <is>
          <t>GAS</t>
        </is>
      </c>
      <c r="C2605" s="2" t="n">
        <v>2015</v>
      </c>
      <c r="D2605" s="2" t="inlineStr">
        <is>
          <t>United States</t>
        </is>
      </c>
      <c r="E2605" s="2" t="inlineStr">
        <is>
          <t>USA</t>
        </is>
      </c>
      <c r="F2605" s="2" t="inlineStr">
        <is>
          <t>Directed inspection and maintenance at gate stations and surface facilities</t>
        </is>
      </c>
      <c r="G2605" s="2" t="n">
        <v>8</v>
      </c>
      <c r="H2605" s="2" t="n">
        <v>1.46939754486084</v>
      </c>
      <c r="I2605" s="2" t="n">
        <v>1.645725250244141</v>
      </c>
      <c r="J2605" s="40" t="inlineStr">
        <is>
          <t>ngps - production methane capture</t>
        </is>
      </c>
    </row>
    <row r="2606" ht="15.75" customHeight="1" s="120">
      <c r="A2606" s="2" t="inlineStr">
        <is>
          <t>ENERGY</t>
        </is>
      </c>
      <c r="B2606" s="2" t="inlineStr">
        <is>
          <t>GAS</t>
        </is>
      </c>
      <c r="C2606" s="2" t="n">
        <v>2015</v>
      </c>
      <c r="D2606" s="2" t="inlineStr">
        <is>
          <t>United States</t>
        </is>
      </c>
      <c r="E2606" s="2" t="inlineStr">
        <is>
          <t>USA</t>
        </is>
      </c>
      <c r="F2606" s="2" t="inlineStr">
        <is>
          <t>Installing Catalytic Converters on Gas Engines and Turbines</t>
        </is>
      </c>
      <c r="G2606" s="2" t="n">
        <v>8</v>
      </c>
      <c r="H2606" s="2" t="n">
        <v>0.12800894677639</v>
      </c>
      <c r="I2606" s="2" t="n">
        <v>0.1433700203895568</v>
      </c>
      <c r="J2606" s="40" t="inlineStr">
        <is>
          <t>ngps - processing methane destruction</t>
        </is>
      </c>
    </row>
    <row r="2607" ht="15.75" customHeight="1" s="120">
      <c r="A2607" s="2" t="inlineStr">
        <is>
          <t>ENERGY</t>
        </is>
      </c>
      <c r="B2607" s="2" t="inlineStr">
        <is>
          <t>GAS</t>
        </is>
      </c>
      <c r="C2607" s="2" t="n">
        <v>2015</v>
      </c>
      <c r="D2607" s="2" t="inlineStr">
        <is>
          <t>United States</t>
        </is>
      </c>
      <c r="E2607" s="2" t="inlineStr">
        <is>
          <t>USA</t>
        </is>
      </c>
      <c r="F2607" s="2" t="inlineStr">
        <is>
          <t>Installing Catalytic Converters on Gas Engines and Turbines</t>
        </is>
      </c>
      <c r="G2607" s="2" t="n">
        <v>9</v>
      </c>
      <c r="H2607" s="2" t="n">
        <v>5.8918616771698</v>
      </c>
      <c r="I2607" s="2" t="n">
        <v>6.598885078430176</v>
      </c>
      <c r="J2607" s="40" t="inlineStr">
        <is>
          <t>ngps - processing methane destruction</t>
        </is>
      </c>
    </row>
    <row r="2608" ht="15.75" customHeight="1" s="120">
      <c r="A2608" s="2" t="inlineStr">
        <is>
          <t>ENERGY</t>
        </is>
      </c>
      <c r="B2608" s="2" t="inlineStr">
        <is>
          <t>GAS</t>
        </is>
      </c>
      <c r="C2608" s="2" t="n">
        <v>2015</v>
      </c>
      <c r="D2608" s="2" t="inlineStr">
        <is>
          <t>United States</t>
        </is>
      </c>
      <c r="E2608" s="2" t="inlineStr">
        <is>
          <t>USA</t>
        </is>
      </c>
      <c r="F2608" s="2" t="inlineStr">
        <is>
          <t>Installing Catalytic Converters on Gas Engines and Turbines</t>
        </is>
      </c>
      <c r="G2608" s="2" t="n">
        <v>10</v>
      </c>
      <c r="H2608" s="2" t="n">
        <v>1.12813830375671</v>
      </c>
      <c r="I2608" s="2" t="n">
        <v>1.263514900207515</v>
      </c>
      <c r="J2608" s="40" t="inlineStr">
        <is>
          <t>ngps - processing methane destruction</t>
        </is>
      </c>
    </row>
    <row r="2609" ht="15.75" customHeight="1" s="120">
      <c r="A2609" s="2" t="inlineStr">
        <is>
          <t>ENERGY</t>
        </is>
      </c>
      <c r="B2609" s="2" t="inlineStr">
        <is>
          <t>GAS</t>
        </is>
      </c>
      <c r="C2609" s="2" t="n">
        <v>2015</v>
      </c>
      <c r="D2609" s="2" t="inlineStr">
        <is>
          <t>United States</t>
        </is>
      </c>
      <c r="E2609" s="2" t="inlineStr">
        <is>
          <t>USA</t>
        </is>
      </c>
      <c r="F2609" s="2" t="inlineStr">
        <is>
          <t>Optimize glycol circulation rates in dehydrators</t>
        </is>
      </c>
      <c r="G2609" s="2" t="n">
        <v>11</v>
      </c>
      <c r="H2609" s="2" t="n">
        <v>0.0115017248317599</v>
      </c>
      <c r="I2609" s="2" t="n">
        <v>0.01288193181157109</v>
      </c>
      <c r="J2609" s="40" t="inlineStr">
        <is>
          <t>ngps - production methane capture</t>
        </is>
      </c>
    </row>
    <row r="2610" ht="15.75" customHeight="1" s="120">
      <c r="A2610" s="2" t="inlineStr">
        <is>
          <t>ENERGY</t>
        </is>
      </c>
      <c r="B2610" s="2" t="inlineStr">
        <is>
          <t>GAS</t>
        </is>
      </c>
      <c r="C2610" s="2" t="n">
        <v>2015</v>
      </c>
      <c r="D2610" s="2" t="inlineStr">
        <is>
          <t>United States</t>
        </is>
      </c>
      <c r="E2610" s="2" t="inlineStr">
        <is>
          <t>USA</t>
        </is>
      </c>
      <c r="F2610" s="2" t="inlineStr">
        <is>
          <t>Installing Surge Vessels for Capturing Blowdown Vents</t>
        </is>
      </c>
      <c r="G2610" s="2" t="n">
        <v>11</v>
      </c>
      <c r="H2610" s="2" t="n">
        <v>0.071769967675209</v>
      </c>
      <c r="I2610" s="2" t="n">
        <v>0.08038236379623409</v>
      </c>
      <c r="J2610" s="40" t="inlineStr">
        <is>
          <t>ngps - production methane capture</t>
        </is>
      </c>
    </row>
    <row r="2611" ht="15.75" customHeight="1" s="120">
      <c r="A2611" s="2" t="inlineStr">
        <is>
          <t>ENERGY</t>
        </is>
      </c>
      <c r="B2611" s="2" t="inlineStr">
        <is>
          <t>GAS</t>
        </is>
      </c>
      <c r="C2611" s="2" t="n">
        <v>2015</v>
      </c>
      <c r="D2611" s="2" t="inlineStr">
        <is>
          <t>United States</t>
        </is>
      </c>
      <c r="E2611" s="2" t="inlineStr">
        <is>
          <t>USA</t>
        </is>
      </c>
      <c r="F2611" s="2" t="inlineStr">
        <is>
          <t>Directed Inspection and Maintenance of compressors - transport</t>
        </is>
      </c>
      <c r="G2611" s="2" t="n">
        <v>13</v>
      </c>
      <c r="H2611" s="2" t="n">
        <v>0.0338412784039974</v>
      </c>
      <c r="I2611" s="2" t="n">
        <v>0.03790223181247709</v>
      </c>
      <c r="J2611" s="40" t="inlineStr">
        <is>
          <t>ngps - T&amp;D methane capture</t>
        </is>
      </c>
    </row>
    <row r="2612" ht="15.75" customHeight="1" s="120">
      <c r="A2612" s="2" t="inlineStr">
        <is>
          <t>ENERGY</t>
        </is>
      </c>
      <c r="B2612" s="2" t="inlineStr">
        <is>
          <t>GAS</t>
        </is>
      </c>
      <c r="C2612" s="2" t="n">
        <v>2015</v>
      </c>
      <c r="D2612" s="2" t="inlineStr">
        <is>
          <t>United States</t>
        </is>
      </c>
      <c r="E2612" s="2" t="inlineStr">
        <is>
          <t>USA</t>
        </is>
      </c>
      <c r="F2612" s="2" t="inlineStr">
        <is>
          <t>Directed Inspection and Maintenance of compressors - transport</t>
        </is>
      </c>
      <c r="G2612" s="2" t="n">
        <v>14</v>
      </c>
      <c r="H2612" s="2" t="n">
        <v>0.0464419201016426</v>
      </c>
      <c r="I2612" s="2" t="n">
        <v>0.05201495051383972</v>
      </c>
      <c r="J2612" s="40" t="inlineStr">
        <is>
          <t>ngps - T&amp;D methane capture</t>
        </is>
      </c>
    </row>
    <row r="2613" ht="15.75" customHeight="1" s="120">
      <c r="A2613" s="2" t="inlineStr">
        <is>
          <t>ENERGY</t>
        </is>
      </c>
      <c r="B2613" s="2" t="inlineStr">
        <is>
          <t>GAS</t>
        </is>
      </c>
      <c r="C2613" s="2" t="n">
        <v>2015</v>
      </c>
      <c r="D2613" s="2" t="inlineStr">
        <is>
          <t>United States</t>
        </is>
      </c>
      <c r="E2613" s="2" t="inlineStr">
        <is>
          <t>USA</t>
        </is>
      </c>
      <c r="F2613" s="2" t="inlineStr">
        <is>
          <t>Installing Catalytic Converters on Gas Engines and Turbines</t>
        </is>
      </c>
      <c r="G2613" s="2" t="n">
        <v>15</v>
      </c>
      <c r="H2613" s="2" t="n">
        <v>0.329283773899078</v>
      </c>
      <c r="I2613" s="2" t="n">
        <v>0.3687978267669674</v>
      </c>
      <c r="J2613" s="40" t="inlineStr">
        <is>
          <t>ngps - processing methane destruction</t>
        </is>
      </c>
    </row>
    <row r="2614" ht="15.75" customHeight="1" s="120">
      <c r="A2614" s="2" t="inlineStr">
        <is>
          <t>ENERGY</t>
        </is>
      </c>
      <c r="B2614" s="2" t="inlineStr">
        <is>
          <t>GAS</t>
        </is>
      </c>
      <c r="C2614" s="2" t="n">
        <v>2015</v>
      </c>
      <c r="D2614" s="2" t="inlineStr">
        <is>
          <t>United States</t>
        </is>
      </c>
      <c r="E2614" s="2" t="inlineStr">
        <is>
          <t>USA</t>
        </is>
      </c>
      <c r="F2614" s="2" t="inlineStr">
        <is>
          <t>Direct Inspection &amp; Maintenance - (Production Gas Well\Pipeline Leaks\Chemical Injection Pumps)</t>
        </is>
      </c>
      <c r="G2614" s="2" t="n">
        <v>15</v>
      </c>
      <c r="H2614" s="2" t="n">
        <v>2.86399722099304</v>
      </c>
      <c r="I2614" s="2" t="n">
        <v>3.207676887512205</v>
      </c>
      <c r="J2614" s="40" t="inlineStr">
        <is>
          <t>ngps - production methane capture</t>
        </is>
      </c>
    </row>
    <row r="2615" ht="15.75" customHeight="1" s="120">
      <c r="A2615" s="2" t="inlineStr">
        <is>
          <t>ENERGY</t>
        </is>
      </c>
      <c r="B2615" s="2" t="inlineStr">
        <is>
          <t>GAS</t>
        </is>
      </c>
      <c r="C2615" s="2" t="n">
        <v>2015</v>
      </c>
      <c r="D2615" s="2" t="inlineStr">
        <is>
          <t>United States</t>
        </is>
      </c>
      <c r="E2615" s="2" t="inlineStr">
        <is>
          <t>USA</t>
        </is>
      </c>
      <c r="F2615" s="2" t="inlineStr">
        <is>
          <t>Installing Catalytic Converters on Gas Engines and Turbines</t>
        </is>
      </c>
      <c r="G2615" s="2" t="n">
        <v>25</v>
      </c>
      <c r="H2615" s="2" t="n">
        <v>0.0328172408044338</v>
      </c>
      <c r="I2615" s="2" t="n">
        <v>0.03675530970096586</v>
      </c>
      <c r="J2615" s="40" t="inlineStr">
        <is>
          <t>ngps - processing methane destruction</t>
        </is>
      </c>
    </row>
    <row r="2616" ht="15.75" customHeight="1" s="120">
      <c r="A2616" s="2" t="inlineStr">
        <is>
          <t>ENERGY</t>
        </is>
      </c>
      <c r="B2616" s="2" t="inlineStr">
        <is>
          <t>GAS</t>
        </is>
      </c>
      <c r="C2616" s="2" t="n">
        <v>2015</v>
      </c>
      <c r="D2616" s="2" t="inlineStr">
        <is>
          <t>United States</t>
        </is>
      </c>
      <c r="E2616" s="2" t="inlineStr">
        <is>
          <t>USA</t>
        </is>
      </c>
      <c r="F2616" s="2" t="inlineStr">
        <is>
          <t>Installing Catalytic Converters on Gas Engines and Turbines</t>
        </is>
      </c>
      <c r="G2616" s="2" t="n">
        <v>27</v>
      </c>
      <c r="H2616" s="2" t="n">
        <v>0.0048212395049632</v>
      </c>
      <c r="I2616" s="2" t="n">
        <v>0.005399788245558785</v>
      </c>
      <c r="J2616" s="40" t="inlineStr">
        <is>
          <t>ngps - processing methane destruction</t>
        </is>
      </c>
    </row>
    <row r="2617" ht="15.75" customHeight="1" s="120">
      <c r="A2617" s="2" t="inlineStr">
        <is>
          <t>ENERGY</t>
        </is>
      </c>
      <c r="B2617" s="2" t="inlineStr">
        <is>
          <t>GAS</t>
        </is>
      </c>
      <c r="C2617" s="2" t="n">
        <v>2015</v>
      </c>
      <c r="D2617" s="2" t="inlineStr">
        <is>
          <t>United States</t>
        </is>
      </c>
      <c r="E2617" s="2" t="inlineStr">
        <is>
          <t>USA</t>
        </is>
      </c>
      <c r="F2617" s="2" t="inlineStr">
        <is>
          <t>Direct I&amp;M type activities at transmission and distribution facilities</t>
        </is>
      </c>
      <c r="G2617" s="2" t="n">
        <v>27</v>
      </c>
      <c r="H2617" s="2" t="n">
        <v>0.354155451059341</v>
      </c>
      <c r="I2617" s="2" t="n">
        <v>0.3966541051864619</v>
      </c>
      <c r="J2617" s="40" t="inlineStr">
        <is>
          <t>ngps - T&amp;D methane capture</t>
        </is>
      </c>
    </row>
    <row r="2618" ht="15.75" customHeight="1" s="120">
      <c r="A2618" s="2" t="inlineStr">
        <is>
          <t>ENERGY</t>
        </is>
      </c>
      <c r="B2618" s="2" t="inlineStr">
        <is>
          <t>GAS</t>
        </is>
      </c>
      <c r="C2618" s="2" t="n">
        <v>2015</v>
      </c>
      <c r="D2618" s="2" t="inlineStr">
        <is>
          <t>United States</t>
        </is>
      </c>
      <c r="E2618" s="2" t="inlineStr">
        <is>
          <t>USA</t>
        </is>
      </c>
      <c r="F2618" s="2" t="inlineStr">
        <is>
          <t>Optimize glycol circulation rates in dehydrators</t>
        </is>
      </c>
      <c r="G2618" s="2" t="n">
        <v>29</v>
      </c>
      <c r="H2618" s="2" t="n">
        <v>0.0007141881505959</v>
      </c>
      <c r="I2618" s="2" t="n">
        <v>0.0007998907286674081</v>
      </c>
      <c r="J2618" s="40" t="inlineStr">
        <is>
          <t>ngps - production methane capture</t>
        </is>
      </c>
    </row>
    <row r="2619" ht="15.75" customHeight="1" s="120">
      <c r="A2619" s="2" t="inlineStr">
        <is>
          <t>ENERGY</t>
        </is>
      </c>
      <c r="B2619" s="2" t="inlineStr">
        <is>
          <t>GAS</t>
        </is>
      </c>
      <c r="C2619" s="2" t="n">
        <v>2015</v>
      </c>
      <c r="D2619" s="2" t="inlineStr">
        <is>
          <t>United States</t>
        </is>
      </c>
      <c r="E2619" s="2" t="inlineStr">
        <is>
          <t>USA</t>
        </is>
      </c>
      <c r="F2619" s="2" t="inlineStr">
        <is>
          <t>Installing Catalytic Converters on Gas Engines and Turbines</t>
        </is>
      </c>
      <c r="G2619" s="2" t="n">
        <v>30</v>
      </c>
      <c r="H2619" s="2" t="n">
        <v>0.0367705523967743</v>
      </c>
      <c r="I2619" s="2" t="n">
        <v>0.04118301868438722</v>
      </c>
      <c r="J2619" s="40" t="inlineStr">
        <is>
          <t>ngps - processing methane destruction</t>
        </is>
      </c>
    </row>
    <row r="2620" ht="15.75" customHeight="1" s="120">
      <c r="A2620" s="2" t="inlineStr">
        <is>
          <t>ENERGY</t>
        </is>
      </c>
      <c r="B2620" s="2" t="inlineStr">
        <is>
          <t>GAS</t>
        </is>
      </c>
      <c r="C2620" s="2" t="n">
        <v>2015</v>
      </c>
      <c r="D2620" s="2" t="inlineStr">
        <is>
          <t>United States</t>
        </is>
      </c>
      <c r="E2620" s="2" t="inlineStr">
        <is>
          <t>USA</t>
        </is>
      </c>
      <c r="F2620" s="2" t="inlineStr">
        <is>
          <t>Installing flash tank separators on dehydrators</t>
        </is>
      </c>
      <c r="G2620" s="2" t="n">
        <v>33</v>
      </c>
      <c r="H2620" s="2" t="n">
        <v>1.53873634338378</v>
      </c>
      <c r="I2620" s="2" t="n">
        <v>1.723384704589834</v>
      </c>
      <c r="J2620" s="40" t="inlineStr">
        <is>
          <t>ngps - production methane capture</t>
        </is>
      </c>
    </row>
    <row r="2621" ht="15.75" customHeight="1" s="120">
      <c r="A2621" s="2" t="inlineStr">
        <is>
          <t>ENERGY</t>
        </is>
      </c>
      <c r="B2621" s="2" t="inlineStr">
        <is>
          <t>GAS</t>
        </is>
      </c>
      <c r="C2621" s="2" t="n">
        <v>2015</v>
      </c>
      <c r="D2621" s="2" t="inlineStr">
        <is>
          <t>United States</t>
        </is>
      </c>
      <c r="E2621" s="2" t="inlineStr">
        <is>
          <t>USA</t>
        </is>
      </c>
      <c r="F2621" s="2" t="inlineStr">
        <is>
          <t>Directed Inspection and Maintenance of compressors - transport</t>
        </is>
      </c>
      <c r="G2621" s="2" t="n">
        <v>34</v>
      </c>
      <c r="H2621" s="2" t="n">
        <v>0.450252920389175</v>
      </c>
      <c r="I2621" s="2" t="n">
        <v>0.5042832708358761</v>
      </c>
      <c r="J2621" s="40" t="inlineStr">
        <is>
          <t>ngps - T&amp;D methane capture</t>
        </is>
      </c>
    </row>
    <row r="2622" ht="15.75" customHeight="1" s="120">
      <c r="A2622" s="2" t="inlineStr">
        <is>
          <t>ENERGY</t>
        </is>
      </c>
      <c r="B2622" s="2" t="inlineStr">
        <is>
          <t>GAS</t>
        </is>
      </c>
      <c r="C2622" s="2" t="n">
        <v>2015</v>
      </c>
      <c r="D2622" s="2" t="inlineStr">
        <is>
          <t>United States</t>
        </is>
      </c>
      <c r="E2622" s="2" t="inlineStr">
        <is>
          <t>USA</t>
        </is>
      </c>
      <c r="F2622" s="2" t="inlineStr">
        <is>
          <t>Installing Surge Vessels for Capturing Blowdown Vents</t>
        </is>
      </c>
      <c r="G2622" s="2" t="n">
        <v>34</v>
      </c>
      <c r="H2622" s="2" t="n">
        <v>2.26075389981269</v>
      </c>
      <c r="I2622" s="2" t="n">
        <v>2.532044367790213</v>
      </c>
      <c r="J2622" s="40" t="inlineStr">
        <is>
          <t>ngps - production methane capture</t>
        </is>
      </c>
    </row>
    <row r="2623" ht="15.75" customHeight="1" s="120">
      <c r="A2623" s="2" t="inlineStr">
        <is>
          <t>ENERGY</t>
        </is>
      </c>
      <c r="B2623" s="2" t="inlineStr">
        <is>
          <t>GAS</t>
        </is>
      </c>
      <c r="C2623" s="2" t="n">
        <v>2015</v>
      </c>
      <c r="D2623" s="2" t="inlineStr">
        <is>
          <t>United States</t>
        </is>
      </c>
      <c r="E2623" s="2" t="inlineStr">
        <is>
          <t>USA</t>
        </is>
      </c>
      <c r="F2623" s="2" t="inlineStr">
        <is>
          <t>Installing Surge Vessels for Capturing Blowdown Vents</t>
        </is>
      </c>
      <c r="G2623" s="2" t="n">
        <v>37</v>
      </c>
      <c r="H2623" s="2" t="n">
        <v>0.620722115039825</v>
      </c>
      <c r="I2623" s="2" t="n">
        <v>0.695208768844604</v>
      </c>
      <c r="J2623" s="40" t="inlineStr">
        <is>
          <t>ngps - production methane capture</t>
        </is>
      </c>
    </row>
    <row r="2624" ht="15.75" customHeight="1" s="120">
      <c r="A2624" s="2" t="inlineStr">
        <is>
          <t>ENERGY</t>
        </is>
      </c>
      <c r="B2624" s="2" t="inlineStr">
        <is>
          <t>GAS</t>
        </is>
      </c>
      <c r="C2624" s="2" t="n">
        <v>2015</v>
      </c>
      <c r="D2624" s="2" t="inlineStr">
        <is>
          <t>United States</t>
        </is>
      </c>
      <c r="E2624" s="2" t="inlineStr">
        <is>
          <t>USA</t>
        </is>
      </c>
      <c r="F2624" s="2" t="inlineStr">
        <is>
          <t>Early replacement of Reciprocating Compressor Rod Packing Rings</t>
        </is>
      </c>
      <c r="G2624" s="2" t="n">
        <v>43</v>
      </c>
      <c r="H2624" s="2" t="n">
        <v>0.128385439515113</v>
      </c>
      <c r="I2624" s="2" t="n">
        <v>0.1437916922569266</v>
      </c>
      <c r="J2624" s="40" t="inlineStr">
        <is>
          <t>ngps - processing methane capture</t>
        </is>
      </c>
    </row>
    <row r="2625" ht="15.75" customHeight="1" s="120">
      <c r="A2625" s="2" t="inlineStr">
        <is>
          <t>ENERGY</t>
        </is>
      </c>
      <c r="B2625" s="2" t="inlineStr">
        <is>
          <t>GAS</t>
        </is>
      </c>
      <c r="C2625" s="2" t="n">
        <v>2015</v>
      </c>
      <c r="D2625" s="2" t="inlineStr">
        <is>
          <t>United States</t>
        </is>
      </c>
      <c r="E2625" s="2" t="inlineStr">
        <is>
          <t>USA</t>
        </is>
      </c>
      <c r="F2625" s="2" t="inlineStr">
        <is>
          <t>Directed Inspection and Maintenance of compressors - transport</t>
        </is>
      </c>
      <c r="G2625" s="2" t="n">
        <v>45</v>
      </c>
      <c r="H2625" s="2" t="n">
        <v>2.14417672157287</v>
      </c>
      <c r="I2625" s="2" t="n">
        <v>2.401477928161615</v>
      </c>
      <c r="J2625" s="40" t="inlineStr">
        <is>
          <t>ngps - T&amp;D methane capture</t>
        </is>
      </c>
    </row>
    <row r="2626" ht="15.75" customHeight="1" s="120">
      <c r="A2626" s="2" t="inlineStr">
        <is>
          <t>ENERGY</t>
        </is>
      </c>
      <c r="B2626" s="2" t="inlineStr">
        <is>
          <t>GAS</t>
        </is>
      </c>
      <c r="C2626" s="2" t="n">
        <v>2015</v>
      </c>
      <c r="D2626" s="2" t="inlineStr">
        <is>
          <t>United States</t>
        </is>
      </c>
      <c r="E2626" s="2" t="inlineStr">
        <is>
          <t>USA</t>
        </is>
      </c>
      <c r="F2626" s="2" t="inlineStr">
        <is>
          <t>Using a Portable Evacuation Compressor for Pipeline Blowdowns</t>
        </is>
      </c>
      <c r="G2626" s="2" t="n">
        <v>92</v>
      </c>
      <c r="H2626" s="2" t="n">
        <v>4.05784797668457</v>
      </c>
      <c r="I2626" s="2" t="n">
        <v>4.544789733886719</v>
      </c>
      <c r="J2626" s="40" t="inlineStr">
        <is>
          <t>ngps - production methane capture</t>
        </is>
      </c>
    </row>
    <row r="2627" ht="15.75" customHeight="1" s="120">
      <c r="A2627" s="2" t="inlineStr">
        <is>
          <t>ENERGY</t>
        </is>
      </c>
      <c r="B2627" s="2" t="inlineStr">
        <is>
          <t>GAS</t>
        </is>
      </c>
      <c r="C2627" s="2" t="n">
        <v>2015</v>
      </c>
      <c r="D2627" s="2" t="inlineStr">
        <is>
          <t>United States</t>
        </is>
      </c>
      <c r="E2627" s="2" t="inlineStr">
        <is>
          <t>USA</t>
        </is>
      </c>
      <c r="F2627" s="2" t="inlineStr">
        <is>
          <t>Replacing High-bleed Pneumatic Devices in the Natural Gas Industry</t>
        </is>
      </c>
      <c r="G2627" s="2" t="n">
        <v>148</v>
      </c>
      <c r="H2627" s="2" t="n">
        <v>0.0014646942727268</v>
      </c>
      <c r="I2627" s="2" t="n">
        <v>0.001640457585454016</v>
      </c>
      <c r="J2627" s="40" t="inlineStr">
        <is>
          <t>ngps - production methane capture</t>
        </is>
      </c>
    </row>
    <row r="2628" ht="15.75" customHeight="1" s="120">
      <c r="A2628" s="2" t="inlineStr">
        <is>
          <t>ENERGY</t>
        </is>
      </c>
      <c r="B2628" s="2" t="inlineStr">
        <is>
          <t>GAS</t>
        </is>
      </c>
      <c r="C2628" s="2" t="n">
        <v>2015</v>
      </c>
      <c r="D2628" s="2" t="inlineStr">
        <is>
          <t>United States</t>
        </is>
      </c>
      <c r="E2628" s="2" t="inlineStr">
        <is>
          <t>USA</t>
        </is>
      </c>
      <c r="F2628" s="2" t="inlineStr">
        <is>
          <t>Early replacement of Reciprocating Compressor Rod Packing Rings and Rods</t>
        </is>
      </c>
      <c r="G2628" s="2" t="n">
        <v>181</v>
      </c>
      <c r="H2628" s="2" t="n">
        <v>0.0295062586665154</v>
      </c>
      <c r="I2628" s="2" t="n">
        <v>0.03304700970649725</v>
      </c>
      <c r="J2628" s="40" t="inlineStr">
        <is>
          <t>ngps - processing methane capture</t>
        </is>
      </c>
    </row>
    <row r="2629" ht="15.75" customHeight="1" s="120">
      <c r="A2629" s="2" t="inlineStr">
        <is>
          <t>ENERGY</t>
        </is>
      </c>
      <c r="B2629" s="2" t="inlineStr">
        <is>
          <t>GAS</t>
        </is>
      </c>
      <c r="C2629" s="2" t="n">
        <v>2015</v>
      </c>
      <c r="D2629" s="2" t="inlineStr">
        <is>
          <t>United States</t>
        </is>
      </c>
      <c r="E2629" s="2" t="inlineStr">
        <is>
          <t>USA</t>
        </is>
      </c>
      <c r="F2629" s="2" t="inlineStr">
        <is>
          <t>Early replacement of Reciprocating Compressor Rod Packing Rings and Rods</t>
        </is>
      </c>
      <c r="G2629" s="2" t="n">
        <v>231</v>
      </c>
      <c r="H2629" s="2" t="n">
        <v>0.140870094299316</v>
      </c>
      <c r="I2629" s="2" t="n">
        <v>0.1577745056152339</v>
      </c>
      <c r="J2629" s="40" t="inlineStr">
        <is>
          <t>ngps - processing methane capture</t>
        </is>
      </c>
    </row>
    <row r="2630" ht="15.75" customHeight="1" s="120">
      <c r="A2630" s="2" t="inlineStr">
        <is>
          <t>ENERGY</t>
        </is>
      </c>
      <c r="B2630" s="2" t="inlineStr">
        <is>
          <t>GAS</t>
        </is>
      </c>
      <c r="C2630" s="2" t="n">
        <v>2015</v>
      </c>
      <c r="D2630" s="2" t="inlineStr">
        <is>
          <t>United States</t>
        </is>
      </c>
      <c r="E2630" s="2" t="inlineStr">
        <is>
          <t>USA</t>
        </is>
      </c>
      <c r="F2630" s="2" t="inlineStr">
        <is>
          <t>Installing Catalytic Converters on Gas Engines and Turbines</t>
        </is>
      </c>
      <c r="G2630" s="2" t="n">
        <v>238</v>
      </c>
      <c r="H2630" s="2" t="n">
        <v>0.0002990121138282</v>
      </c>
      <c r="I2630" s="2" t="n">
        <v>0.000334893567487584</v>
      </c>
      <c r="J2630" s="40" t="inlineStr">
        <is>
          <t>ngps - processing methane destruction</t>
        </is>
      </c>
    </row>
    <row r="2631" ht="15.75" customHeight="1" s="120">
      <c r="A2631" s="2" t="inlineStr">
        <is>
          <t>ENERGY</t>
        </is>
      </c>
      <c r="B2631" s="2" t="inlineStr">
        <is>
          <t>GAS</t>
        </is>
      </c>
      <c r="C2631" s="2" t="n">
        <v>2015</v>
      </c>
      <c r="D2631" s="2" t="inlineStr">
        <is>
          <t>United States</t>
        </is>
      </c>
      <c r="E2631" s="2" t="inlineStr">
        <is>
          <t>USA</t>
        </is>
      </c>
      <c r="F2631" s="2" t="inlineStr">
        <is>
          <t>Direct I&amp;M type activities at transmission and distribution facilities</t>
        </is>
      </c>
      <c r="G2631" s="2" t="n">
        <v>249</v>
      </c>
      <c r="H2631" s="2" t="n">
        <v>0.0483565554022789</v>
      </c>
      <c r="I2631" s="2" t="n">
        <v>0.05415934205055237</v>
      </c>
      <c r="J2631" s="40" t="inlineStr">
        <is>
          <t>ngps - T&amp;D methane capture</t>
        </is>
      </c>
    </row>
    <row r="2632" ht="15.75" customHeight="1" s="120">
      <c r="A2632" s="2" t="inlineStr">
        <is>
          <t>ENERGY</t>
        </is>
      </c>
      <c r="B2632" s="2" t="inlineStr">
        <is>
          <t>GAS</t>
        </is>
      </c>
      <c r="C2632" s="2" t="n">
        <v>2015</v>
      </c>
      <c r="D2632" s="2" t="inlineStr">
        <is>
          <t>United States</t>
        </is>
      </c>
      <c r="E2632" s="2" t="inlineStr">
        <is>
          <t>USA</t>
        </is>
      </c>
      <c r="F2632" s="2" t="inlineStr">
        <is>
          <t>Directed inspection and maintenance at gate stations and surface facilities</t>
        </is>
      </c>
      <c r="G2632" s="2" t="n">
        <v>256</v>
      </c>
      <c r="H2632" s="2" t="n">
        <v>0.0425626337528229</v>
      </c>
      <c r="I2632" s="2" t="n">
        <v>0.04767014980316165</v>
      </c>
      <c r="J2632" s="40" t="inlineStr">
        <is>
          <t>ngps - production methane capture</t>
        </is>
      </c>
    </row>
    <row r="2633" ht="15.75" customHeight="1" s="120">
      <c r="A2633" s="2" t="inlineStr">
        <is>
          <t>ENERGY</t>
        </is>
      </c>
      <c r="B2633" s="2" t="inlineStr">
        <is>
          <t>GAS</t>
        </is>
      </c>
      <c r="C2633" s="2" t="n">
        <v>2015</v>
      </c>
      <c r="D2633" s="2" t="inlineStr">
        <is>
          <t>United States</t>
        </is>
      </c>
      <c r="E2633" s="2" t="inlineStr">
        <is>
          <t>USA</t>
        </is>
      </c>
      <c r="F2633" s="2" t="inlineStr">
        <is>
          <t>Direct Inspection &amp; Maintenance - (Production Gas Well\Pipeline Leaks\Chemical Injection Pumps)</t>
        </is>
      </c>
      <c r="G2633" s="2" t="n">
        <v>288</v>
      </c>
      <c r="H2633" s="2" t="n">
        <v>1.41425478458404</v>
      </c>
      <c r="I2633" s="2" t="n">
        <v>1.583965358734125</v>
      </c>
      <c r="J2633" s="40" t="inlineStr">
        <is>
          <t>ngps - production methane capture</t>
        </is>
      </c>
    </row>
    <row r="2634" ht="15.75" customHeight="1" s="120">
      <c r="A2634" s="2" t="inlineStr">
        <is>
          <t>ENERGY</t>
        </is>
      </c>
      <c r="B2634" s="2" t="inlineStr">
        <is>
          <t>GAS</t>
        </is>
      </c>
      <c r="C2634" s="2" t="n">
        <v>2015</v>
      </c>
      <c r="D2634" s="2" t="inlineStr">
        <is>
          <t>United States</t>
        </is>
      </c>
      <c r="E2634" s="2" t="inlineStr">
        <is>
          <t>USA</t>
        </is>
      </c>
      <c r="F2634" s="2" t="inlineStr">
        <is>
          <t>Installing flash tank separators on dehydrators</t>
        </is>
      </c>
      <c r="G2634" s="2" t="n">
        <v>309</v>
      </c>
      <c r="H2634" s="2" t="n">
        <v>0.0235300585627556</v>
      </c>
      <c r="I2634" s="2" t="n">
        <v>0.02635366559028627</v>
      </c>
      <c r="J2634" s="40" t="inlineStr">
        <is>
          <t>ngps - production methane capture</t>
        </is>
      </c>
    </row>
    <row r="2635" ht="15.75" customHeight="1" s="120">
      <c r="A2635" s="2" t="inlineStr">
        <is>
          <t>ENERGY</t>
        </is>
      </c>
      <c r="B2635" s="2" t="inlineStr">
        <is>
          <t>GAS</t>
        </is>
      </c>
      <c r="C2635" s="2" t="n">
        <v>2015</v>
      </c>
      <c r="D2635" s="2" t="inlineStr">
        <is>
          <t>United States</t>
        </is>
      </c>
      <c r="E2635" s="2" t="inlineStr">
        <is>
          <t>USA</t>
        </is>
      </c>
      <c r="F2635" s="2" t="inlineStr">
        <is>
          <t>Direct Inspection &amp; Maintenance - (Production Gas Well\Pipeline Leaks\Chemical Injection Pumps)</t>
        </is>
      </c>
      <c r="G2635" s="2" t="n">
        <v>373</v>
      </c>
      <c r="H2635" s="2" t="n">
        <v>0.630345284938812</v>
      </c>
      <c r="I2635" s="2" t="n">
        <v>0.7059867191314696</v>
      </c>
      <c r="J2635" s="40" t="inlineStr">
        <is>
          <t>ngps - production methane capture</t>
        </is>
      </c>
    </row>
    <row r="2636" ht="15.75" customHeight="1" s="120">
      <c r="A2636" s="2" t="inlineStr">
        <is>
          <t>ENERGY</t>
        </is>
      </c>
      <c r="B2636" s="2" t="inlineStr">
        <is>
          <t>GAS</t>
        </is>
      </c>
      <c r="C2636" s="2" t="n">
        <v>2015</v>
      </c>
      <c r="D2636" s="2" t="inlineStr">
        <is>
          <t>United States</t>
        </is>
      </c>
      <c r="E2636" s="2" t="inlineStr">
        <is>
          <t>USA</t>
        </is>
      </c>
      <c r="F2636" s="2" t="inlineStr">
        <is>
          <t>Direct Inspection &amp; Maintenance - (Production Gas Well\Pipeline Leaks\Chemical Injection Pumps)</t>
        </is>
      </c>
      <c r="G2636" s="2" t="n">
        <v>386</v>
      </c>
      <c r="H2636" s="2" t="n">
        <v>0.529148638248443</v>
      </c>
      <c r="I2636" s="2" t="n">
        <v>0.5926464748382563</v>
      </c>
      <c r="J2636" s="40" t="inlineStr">
        <is>
          <t>ngps - production methane capture</t>
        </is>
      </c>
    </row>
    <row r="2637" ht="15.75" customHeight="1" s="120">
      <c r="A2637" s="2" t="inlineStr">
        <is>
          <t>ENERGY</t>
        </is>
      </c>
      <c r="B2637" s="2" t="inlineStr">
        <is>
          <t>GAS</t>
        </is>
      </c>
      <c r="C2637" s="2" t="n">
        <v>2015</v>
      </c>
      <c r="D2637" s="2" t="inlineStr">
        <is>
          <t>United States</t>
        </is>
      </c>
      <c r="E2637" s="2" t="inlineStr">
        <is>
          <t>USA</t>
        </is>
      </c>
      <c r="F2637" s="2" t="inlineStr">
        <is>
          <t>Direct Inspection &amp; Maintenance - (Production Gas Well\Pipeline Leaks\Chemical Injection Pumps)</t>
        </is>
      </c>
      <c r="G2637" s="2" t="n">
        <v>395</v>
      </c>
      <c r="H2637" s="2" t="n">
        <v>0.421619415283203</v>
      </c>
      <c r="I2637" s="2" t="n">
        <v>0.4722137451171874</v>
      </c>
      <c r="J2637" s="40" t="inlineStr">
        <is>
          <t>ngps - production methane capture</t>
        </is>
      </c>
    </row>
    <row r="2638" ht="15.75" customHeight="1" s="120">
      <c r="A2638" s="2" t="inlineStr">
        <is>
          <t>ENERGY</t>
        </is>
      </c>
      <c r="B2638" s="2" t="inlineStr">
        <is>
          <t>GAS</t>
        </is>
      </c>
      <c r="C2638" s="2" t="n">
        <v>2015</v>
      </c>
      <c r="D2638" s="2" t="inlineStr">
        <is>
          <t>United States</t>
        </is>
      </c>
      <c r="E2638" s="2" t="inlineStr">
        <is>
          <t>USA</t>
        </is>
      </c>
      <c r="F2638" s="2" t="inlineStr">
        <is>
          <t>Replacing High-bleed Pneumatic Devices in the Natural Gas Industry</t>
        </is>
      </c>
      <c r="G2638" s="2" t="n">
        <v>551</v>
      </c>
      <c r="H2638" s="2" t="n">
        <v>0.0001695248065516</v>
      </c>
      <c r="I2638" s="2" t="n">
        <v>0.000189867783337792</v>
      </c>
      <c r="J2638" s="40" t="inlineStr">
        <is>
          <t>ngps - production methane capture</t>
        </is>
      </c>
    </row>
    <row r="2639" ht="15.75" customHeight="1" s="120">
      <c r="A2639" s="2" t="inlineStr">
        <is>
          <t>ENERGY</t>
        </is>
      </c>
      <c r="B2639" s="2" t="inlineStr">
        <is>
          <t>GAS</t>
        </is>
      </c>
      <c r="C2639" s="2" t="n">
        <v>2015</v>
      </c>
      <c r="D2639" s="2" t="inlineStr">
        <is>
          <t>United States</t>
        </is>
      </c>
      <c r="E2639" s="2" t="inlineStr">
        <is>
          <t>USA</t>
        </is>
      </c>
      <c r="F2639" s="2" t="inlineStr">
        <is>
          <t>Directed inspection and maintenance at gate stations and surface facilities</t>
        </is>
      </c>
      <c r="G2639" s="2" t="n">
        <v>564</v>
      </c>
      <c r="H2639" s="2" t="n">
        <v>0.0080309305340052</v>
      </c>
      <c r="I2639" s="2" t="n">
        <v>0.008994642198085824</v>
      </c>
      <c r="J2639" s="40" t="inlineStr">
        <is>
          <t>ngps - production methane capture</t>
        </is>
      </c>
    </row>
    <row r="2640" ht="15.75" customHeight="1" s="120">
      <c r="A2640" s="2" t="inlineStr">
        <is>
          <t>ENERGY</t>
        </is>
      </c>
      <c r="B2640" s="2" t="inlineStr">
        <is>
          <t>GAS</t>
        </is>
      </c>
      <c r="C2640" s="2" t="n">
        <v>2015</v>
      </c>
      <c r="D2640" s="2" t="inlineStr">
        <is>
          <t>United States</t>
        </is>
      </c>
      <c r="E2640" s="2" t="inlineStr">
        <is>
          <t>USA</t>
        </is>
      </c>
      <c r="F2640" s="2" t="inlineStr">
        <is>
          <t>Direct Inspection &amp; Maintenance - (Production Gas Well\Pipeline Leaks\Chemical Injection Pumps)</t>
        </is>
      </c>
      <c r="G2640" s="2" t="n">
        <v>775</v>
      </c>
      <c r="H2640" s="2" t="n">
        <v>0.330337882041931</v>
      </c>
      <c r="I2640" s="2" t="n">
        <v>0.3699784278869627</v>
      </c>
      <c r="J2640" s="40" t="inlineStr">
        <is>
          <t>ngps - production methane capture</t>
        </is>
      </c>
    </row>
    <row r="2641" ht="15.75" customHeight="1" s="120">
      <c r="A2641" s="2" t="inlineStr">
        <is>
          <t>ENERGY</t>
        </is>
      </c>
      <c r="B2641" s="2" t="inlineStr">
        <is>
          <t>GAS</t>
        </is>
      </c>
      <c r="C2641" s="2" t="n">
        <v>2015</v>
      </c>
      <c r="D2641" s="2" t="inlineStr">
        <is>
          <t>United States</t>
        </is>
      </c>
      <c r="E2641" s="2" t="inlineStr">
        <is>
          <t>USA</t>
        </is>
      </c>
      <c r="F2641" s="2" t="inlineStr">
        <is>
          <t>Replace Cast Iron Pipeline</t>
        </is>
      </c>
      <c r="G2641" s="2" t="n">
        <v>785</v>
      </c>
      <c r="H2641" s="2" t="n">
        <v>3.29669332504272</v>
      </c>
      <c r="I2641" s="2" t="n">
        <v>3.692296524047847</v>
      </c>
      <c r="J2641" s="40" t="inlineStr">
        <is>
          <t>ngps - T&amp;D methane capture</t>
        </is>
      </c>
    </row>
    <row r="2642" ht="15.75" customHeight="1" s="120">
      <c r="A2642" s="2" t="inlineStr">
        <is>
          <t>ENERGY</t>
        </is>
      </c>
      <c r="B2642" s="2" t="inlineStr">
        <is>
          <t>GAS</t>
        </is>
      </c>
      <c r="C2642" s="2" t="n">
        <v>2015</v>
      </c>
      <c r="D2642" s="2" t="inlineStr">
        <is>
          <t>United States</t>
        </is>
      </c>
      <c r="E2642" s="2" t="inlineStr">
        <is>
          <t>USA</t>
        </is>
      </c>
      <c r="F2642" s="2" t="inlineStr">
        <is>
          <t>Directed inspection and maintenance at gate stations and surface facilities</t>
        </is>
      </c>
      <c r="G2642" s="2" t="n">
        <v>1084</v>
      </c>
      <c r="H2642" s="2" t="n">
        <v>0.0522619597613811</v>
      </c>
      <c r="I2642" s="2" t="n">
        <v>0.05853339493274684</v>
      </c>
      <c r="J2642" s="40" t="inlineStr">
        <is>
          <t>ngps - production methane capture</t>
        </is>
      </c>
    </row>
    <row r="2643" ht="15.75" customHeight="1" s="120">
      <c r="A2643" s="2" t="inlineStr">
        <is>
          <t>ENERGY</t>
        </is>
      </c>
      <c r="B2643" s="2" t="inlineStr">
        <is>
          <t>GAS</t>
        </is>
      </c>
      <c r="C2643" s="2" t="n">
        <v>2015</v>
      </c>
      <c r="D2643" s="2" t="inlineStr">
        <is>
          <t>United States</t>
        </is>
      </c>
      <c r="E2643" s="2" t="inlineStr">
        <is>
          <t>USA</t>
        </is>
      </c>
      <c r="F2643" s="2" t="inlineStr">
        <is>
          <t>Replacing High-bleed Pneumatic Devices in the Natural Gas Industry</t>
        </is>
      </c>
      <c r="G2643" s="2" t="n">
        <v>1133</v>
      </c>
      <c r="H2643" s="2" t="n">
        <v>9.94951587927e-05</v>
      </c>
      <c r="I2643" s="2" t="n">
        <v>0.000111434577847824</v>
      </c>
      <c r="J2643" s="40" t="inlineStr">
        <is>
          <t>ngps - production methane capture</t>
        </is>
      </c>
    </row>
    <row r="2644" ht="15.75" customHeight="1" s="120">
      <c r="A2644" s="2" t="inlineStr">
        <is>
          <t>ENERGY</t>
        </is>
      </c>
      <c r="B2644" s="2" t="inlineStr">
        <is>
          <t>GAS</t>
        </is>
      </c>
      <c r="C2644" s="2" t="n">
        <v>2015</v>
      </c>
      <c r="D2644" s="2" t="inlineStr">
        <is>
          <t>United States</t>
        </is>
      </c>
      <c r="E2644" s="2" t="inlineStr">
        <is>
          <t>USA</t>
        </is>
      </c>
      <c r="F2644" s="2" t="inlineStr">
        <is>
          <t>Replace Cast Iron Pipeline</t>
        </is>
      </c>
      <c r="G2644" s="2" t="n">
        <v>1709</v>
      </c>
      <c r="H2644" s="2" t="n">
        <v>2.98581337928772</v>
      </c>
      <c r="I2644" s="2" t="n">
        <v>3.344110984802247</v>
      </c>
      <c r="J2644" s="40" t="inlineStr">
        <is>
          <t>ngps - T&amp;D methane capture</t>
        </is>
      </c>
    </row>
    <row r="2645" ht="15.75" customHeight="1" s="120">
      <c r="A2645" s="2" t="inlineStr">
        <is>
          <t>ENERGY</t>
        </is>
      </c>
      <c r="B2645" s="2" t="inlineStr">
        <is>
          <t>GAS</t>
        </is>
      </c>
      <c r="C2645" s="2" t="n">
        <v>2015</v>
      </c>
      <c r="D2645" s="2" t="inlineStr">
        <is>
          <t>United States</t>
        </is>
      </c>
      <c r="E2645" s="2" t="inlineStr">
        <is>
          <t>USA</t>
        </is>
      </c>
      <c r="F2645" s="2" t="inlineStr">
        <is>
          <t>Installing Electronic Starters on Production Field Compressors</t>
        </is>
      </c>
      <c r="G2645" s="2" t="n">
        <v>1928</v>
      </c>
      <c r="H2645" s="2" t="n">
        <v>0.110539533197879</v>
      </c>
      <c r="I2645" s="2" t="n">
        <v>0.1238042771816245</v>
      </c>
      <c r="J2645" s="40" t="inlineStr">
        <is>
          <t>ngps - production methane capture</t>
        </is>
      </c>
    </row>
    <row r="2646" ht="15.75" customHeight="1" s="120">
      <c r="A2646" s="2" t="inlineStr">
        <is>
          <t>ENERGY</t>
        </is>
      </c>
      <c r="B2646" s="2" t="inlineStr">
        <is>
          <t>GAS</t>
        </is>
      </c>
      <c r="C2646" s="2" t="n">
        <v>2015</v>
      </c>
      <c r="D2646" s="2" t="inlineStr">
        <is>
          <t>United States</t>
        </is>
      </c>
      <c r="E2646" s="2" t="inlineStr">
        <is>
          <t>USA</t>
        </is>
      </c>
      <c r="F2646" s="2" t="inlineStr">
        <is>
          <t>Replacing High-bleed Pneumatic Devices in the Natural Gas Industry</t>
        </is>
      </c>
      <c r="G2646" s="2" t="n">
        <v>4097</v>
      </c>
      <c r="H2646" s="2" t="n">
        <v>1.15156435641e-05</v>
      </c>
      <c r="I2646" s="2" t="n">
        <v>1.2897520791792e-05</v>
      </c>
      <c r="J2646" s="40" t="inlineStr">
        <is>
          <t>ngps - production methane capture</t>
        </is>
      </c>
    </row>
    <row r="2647" ht="15.75" customHeight="1" s="120">
      <c r="A2647" s="2" t="inlineStr">
        <is>
          <t>ENERGY</t>
        </is>
      </c>
      <c r="B2647" s="2" t="inlineStr">
        <is>
          <t>GAS</t>
        </is>
      </c>
      <c r="C2647" s="2" t="n">
        <v>2015</v>
      </c>
      <c r="D2647" s="2" t="inlineStr">
        <is>
          <t>United States</t>
        </is>
      </c>
      <c r="E2647" s="2" t="inlineStr">
        <is>
          <t>USA</t>
        </is>
      </c>
      <c r="F2647" s="2" t="inlineStr">
        <is>
          <t>Directed inspection and maintenance at gate stations and surface facilities</t>
        </is>
      </c>
      <c r="G2647" s="2" t="n">
        <v>4702</v>
      </c>
      <c r="H2647" s="2" t="n">
        <v>0.002257180865854</v>
      </c>
      <c r="I2647" s="2" t="n">
        <v>0.002528042569756481</v>
      </c>
      <c r="J2647" s="40" t="inlineStr">
        <is>
          <t>ngps - production methane capture</t>
        </is>
      </c>
    </row>
    <row r="2648" ht="15.75" customHeight="1" s="120">
      <c r="A2648" s="2" t="inlineStr">
        <is>
          <t>ENERGY</t>
        </is>
      </c>
      <c r="B2648" s="2" t="inlineStr">
        <is>
          <t>GAS</t>
        </is>
      </c>
      <c r="C2648" s="2" t="n">
        <v>2015</v>
      </c>
      <c r="D2648" s="2" t="inlineStr">
        <is>
          <t>United States</t>
        </is>
      </c>
      <c r="E2648" s="2" t="inlineStr">
        <is>
          <t>USA</t>
        </is>
      </c>
      <c r="F2648" s="2" t="inlineStr">
        <is>
          <t>Flaring instead of venting on shallow water platforms</t>
        </is>
      </c>
      <c r="G2648" s="2" t="n">
        <v>7344</v>
      </c>
      <c r="H2648" s="2" t="n">
        <v>4.0301923751831</v>
      </c>
      <c r="I2648" s="2" t="n">
        <v>4.513815460205072</v>
      </c>
      <c r="J2648" s="40" t="inlineStr">
        <is>
          <t>ngps - production methane destruction</t>
        </is>
      </c>
    </row>
    <row r="2649" ht="15.75" customHeight="1" s="120">
      <c r="A2649" s="2" t="inlineStr">
        <is>
          <t>ENERGY</t>
        </is>
      </c>
      <c r="B2649" s="2" t="inlineStr">
        <is>
          <t>GAS</t>
        </is>
      </c>
      <c r="C2649" s="2" t="n">
        <v>2015</v>
      </c>
      <c r="D2649" s="2" t="inlineStr">
        <is>
          <t>United States</t>
        </is>
      </c>
      <c r="E2649" s="2" t="inlineStr">
        <is>
          <t>USA</t>
        </is>
      </c>
      <c r="F2649" s="2" t="inlineStr">
        <is>
          <t>Directed inspection and maintenance at gate stations and surface facilities</t>
        </is>
      </c>
      <c r="G2649" s="2" t="n">
        <v>8724</v>
      </c>
      <c r="H2649" s="2" t="n">
        <v>0.0027700844220817</v>
      </c>
      <c r="I2649" s="2" t="n">
        <v>0.003102494552731504</v>
      </c>
      <c r="J2649" s="40" t="inlineStr">
        <is>
          <t>ngps - production methane capture</t>
        </is>
      </c>
    </row>
    <row r="2650" ht="15.75" customHeight="1" s="120">
      <c r="A2650" s="2" t="inlineStr">
        <is>
          <t>ENERGY</t>
        </is>
      </c>
      <c r="B2650" s="2" t="inlineStr">
        <is>
          <t>GAS</t>
        </is>
      </c>
      <c r="C2650" s="2" t="n">
        <v>2015</v>
      </c>
      <c r="D2650" s="2" t="inlineStr">
        <is>
          <t>United States</t>
        </is>
      </c>
      <c r="E2650" s="2" t="inlineStr">
        <is>
          <t>USA</t>
        </is>
      </c>
      <c r="F2650" s="2" t="inlineStr">
        <is>
          <t>Using a Portable Evacuation Compressor for Pipeline Blowdowns</t>
        </is>
      </c>
      <c r="G2650" s="2" t="n">
        <v>10779</v>
      </c>
      <c r="H2650" s="2" t="n">
        <v>0.0528119802474976</v>
      </c>
      <c r="I2650" s="2" t="n">
        <v>0.05914941787719732</v>
      </c>
      <c r="J2650" s="40" t="inlineStr">
        <is>
          <t>ngps - production methane capture</t>
        </is>
      </c>
    </row>
    <row r="2651" ht="15.75" customHeight="1" s="120">
      <c r="A2651" s="2" t="inlineStr">
        <is>
          <t>ENERGY</t>
        </is>
      </c>
      <c r="B2651" s="2" t="inlineStr">
        <is>
          <t>GAS</t>
        </is>
      </c>
      <c r="C2651" s="2" t="n">
        <v>2015</v>
      </c>
      <c r="D2651" s="2" t="inlineStr">
        <is>
          <t>United States</t>
        </is>
      </c>
      <c r="E2651" s="2" t="inlineStr">
        <is>
          <t>USA</t>
        </is>
      </c>
      <c r="F2651" s="2" t="inlineStr">
        <is>
          <t>Directed inspection and maintenance at gate stations and surface facilities</t>
        </is>
      </c>
      <c r="G2651" s="2" t="n">
        <v>12605</v>
      </c>
      <c r="H2651" s="2" t="n">
        <v>0.0040106317028403</v>
      </c>
      <c r="I2651" s="2" t="n">
        <v>0.004491907507181136</v>
      </c>
      <c r="J2651" s="40" t="inlineStr">
        <is>
          <t>ngps - production methane capture</t>
        </is>
      </c>
    </row>
    <row r="2652" ht="15.75" customHeight="1" s="120">
      <c r="A2652" s="2" t="inlineStr">
        <is>
          <t>ENERGY</t>
        </is>
      </c>
      <c r="B2652" s="2" t="inlineStr">
        <is>
          <t>GAS</t>
        </is>
      </c>
      <c r="C2652" s="2" t="n">
        <v>2015</v>
      </c>
      <c r="D2652" s="2" t="inlineStr">
        <is>
          <t>United States</t>
        </is>
      </c>
      <c r="E2652" s="2" t="inlineStr">
        <is>
          <t>USA</t>
        </is>
      </c>
      <c r="F2652" s="2" t="inlineStr">
        <is>
          <t>Replacing High-bleed Pneumatic Devices in the Natural Gas Industry</t>
        </is>
      </c>
      <c r="G2652" s="2" t="n">
        <v>13684</v>
      </c>
      <c r="H2652" s="2" t="n">
        <v>2.69254787781e-05</v>
      </c>
      <c r="I2652" s="2" t="n">
        <v>3.0156536231472e-05</v>
      </c>
      <c r="J2652" s="40" t="inlineStr">
        <is>
          <t>ngps - production methane capture</t>
        </is>
      </c>
    </row>
    <row r="2653" ht="15.75" customHeight="1" s="120">
      <c r="A2653" s="2" t="inlineStr">
        <is>
          <t>ENERGY</t>
        </is>
      </c>
      <c r="B2653" s="2" t="inlineStr">
        <is>
          <t>GAS</t>
        </is>
      </c>
      <c r="C2653" s="2" t="n">
        <v>2015</v>
      </c>
      <c r="D2653" s="2" t="inlineStr">
        <is>
          <t>United States</t>
        </is>
      </c>
      <c r="E2653" s="2" t="inlineStr">
        <is>
          <t>USA</t>
        </is>
      </c>
      <c r="F2653" s="2" t="inlineStr">
        <is>
          <t>Direct Inspection &amp; Maintenance - (Production Gas Well\Pipeline Leaks\Chemical Injection Pumps)</t>
        </is>
      </c>
      <c r="G2653" s="2" t="n">
        <v>38665</v>
      </c>
      <c r="H2653" s="2" t="n">
        <v>0.0008202695171349</v>
      </c>
      <c r="I2653" s="2" t="n">
        <v>0.0009187018591910881</v>
      </c>
      <c r="J2653" s="40" t="inlineStr">
        <is>
          <t>ngps - production methane capture</t>
        </is>
      </c>
    </row>
    <row r="2654" ht="15.75" customHeight="1" s="120">
      <c r="A2654" s="2" t="inlineStr">
        <is>
          <t>ENERGY</t>
        </is>
      </c>
      <c r="B2654" s="2" t="inlineStr">
        <is>
          <t>GAS</t>
        </is>
      </c>
      <c r="C2654" s="2" t="n">
        <v>2015</v>
      </c>
      <c r="D2654" s="2" t="inlineStr">
        <is>
          <t>United States</t>
        </is>
      </c>
      <c r="E2654" s="2" t="inlineStr">
        <is>
          <t>USA</t>
        </is>
      </c>
      <c r="F2654" s="2" t="inlineStr">
        <is>
          <t>Convert gas pneumatic controls to instrument air</t>
        </is>
      </c>
      <c r="G2654" s="2" t="n">
        <v>40552</v>
      </c>
      <c r="H2654" s="2" t="n">
        <v>0.0061028930358589</v>
      </c>
      <c r="I2654" s="2" t="n">
        <v>0.006835240200161969</v>
      </c>
      <c r="J2654" s="40" t="inlineStr">
        <is>
          <t>ngps - production methane capture</t>
        </is>
      </c>
    </row>
    <row r="2655" ht="15.75" customHeight="1" s="120">
      <c r="A2655" s="2" t="inlineStr">
        <is>
          <t>ENERGY</t>
        </is>
      </c>
      <c r="B2655" s="2" t="inlineStr">
        <is>
          <t>GAS</t>
        </is>
      </c>
      <c r="C2655" s="2" t="n">
        <v>2015</v>
      </c>
      <c r="D2655" s="2" t="inlineStr">
        <is>
          <t>United States</t>
        </is>
      </c>
      <c r="E2655" s="2" t="inlineStr">
        <is>
          <t>USA</t>
        </is>
      </c>
      <c r="F2655" s="2" t="inlineStr">
        <is>
          <t>Installing Surge Vessels for Capturing Blowdown Vents</t>
        </is>
      </c>
      <c r="G2655" s="2" t="n">
        <v>45483</v>
      </c>
      <c r="H2655" s="2" t="n">
        <v>0.032940611243248</v>
      </c>
      <c r="I2655" s="2" t="n">
        <v>0.03689348459243776</v>
      </c>
      <c r="J2655" s="40" t="inlineStr">
        <is>
          <t>ngps - production methane capture</t>
        </is>
      </c>
    </row>
    <row r="2656" ht="15.75" customHeight="1" s="120">
      <c r="A2656" s="2" t="inlineStr">
        <is>
          <t>ENERGY</t>
        </is>
      </c>
      <c r="B2656" s="2" t="inlineStr">
        <is>
          <t>GAS</t>
        </is>
      </c>
      <c r="C2656" s="2" t="n">
        <v>2015</v>
      </c>
      <c r="D2656" s="2" t="inlineStr">
        <is>
          <t>United States</t>
        </is>
      </c>
      <c r="E2656" s="2" t="inlineStr">
        <is>
          <t>USA</t>
        </is>
      </c>
      <c r="F2656" s="2" t="inlineStr">
        <is>
          <t>Convert gas pneumatic controls to instrument air</t>
        </is>
      </c>
      <c r="G2656" s="2" t="n">
        <v>48682</v>
      </c>
      <c r="H2656" s="2" t="n">
        <v>0.0040685953572392</v>
      </c>
      <c r="I2656" s="2" t="n">
        <v>0.004556826800107905</v>
      </c>
      <c r="J2656" s="40" t="inlineStr">
        <is>
          <t>ngps - production methane capture</t>
        </is>
      </c>
    </row>
    <row r="2657" ht="15.75" customHeight="1" s="120">
      <c r="A2657" s="2" t="inlineStr">
        <is>
          <t>ENERGY</t>
        </is>
      </c>
      <c r="B2657" s="2" t="inlineStr">
        <is>
          <t>GAS</t>
        </is>
      </c>
      <c r="C2657" s="2" t="n">
        <v>2015</v>
      </c>
      <c r="D2657" s="2" t="inlineStr">
        <is>
          <t>United States</t>
        </is>
      </c>
      <c r="E2657" s="2" t="inlineStr">
        <is>
          <t>USA</t>
        </is>
      </c>
      <c r="F2657" s="2" t="inlineStr">
        <is>
          <t>Replacing High-bleed Pneumatic Devices in the Natural Gas Industry</t>
        </is>
      </c>
      <c r="G2657" s="2" t="n">
        <v>49279</v>
      </c>
      <c r="H2657" s="54" t="n">
        <v>3.11637495543e-06</v>
      </c>
      <c r="I2657" s="2" t="n">
        <v>3.4903399500816e-06</v>
      </c>
      <c r="J2657" s="40" t="inlineStr">
        <is>
          <t>ngps - production methane capture</t>
        </is>
      </c>
    </row>
    <row r="2658" ht="15.75" customHeight="1" s="120">
      <c r="A2658" s="2" t="inlineStr">
        <is>
          <t>ENERGY</t>
        </is>
      </c>
      <c r="B2658" s="2" t="inlineStr">
        <is>
          <t>GAS</t>
        </is>
      </c>
      <c r="C2658" s="2" t="n">
        <v>2015</v>
      </c>
      <c r="D2658" s="2" t="inlineStr">
        <is>
          <t>United States</t>
        </is>
      </c>
      <c r="E2658" s="2" t="inlineStr">
        <is>
          <t>USA</t>
        </is>
      </c>
      <c r="F2658" s="2" t="inlineStr">
        <is>
          <t>Convert gas pneumatic controls to instrument air</t>
        </is>
      </c>
      <c r="G2658" s="2" t="n">
        <v>58854</v>
      </c>
      <c r="H2658" s="2" t="n">
        <v>0.0006780992262065</v>
      </c>
      <c r="I2658" s="2" t="n">
        <v>0.0007594711333512801</v>
      </c>
      <c r="J2658" s="40" t="inlineStr">
        <is>
          <t>ngps - production methane capture</t>
        </is>
      </c>
    </row>
    <row r="2659" ht="15.75" customHeight="1" s="120">
      <c r="A2659" s="2" t="inlineStr">
        <is>
          <t>ENERGY</t>
        </is>
      </c>
      <c r="B2659" s="2" t="inlineStr">
        <is>
          <t>GAS</t>
        </is>
      </c>
      <c r="C2659" s="2" t="n">
        <v>2015</v>
      </c>
      <c r="D2659" s="2" t="inlineStr">
        <is>
          <t>United States</t>
        </is>
      </c>
      <c r="E2659" s="2" t="inlineStr">
        <is>
          <t>USA</t>
        </is>
      </c>
      <c r="F2659" s="2" t="inlineStr">
        <is>
          <t>Reduced Emission Completions for Hydraulically Fractured Oil Wells</t>
        </is>
      </c>
      <c r="G2659" s="2" t="n">
        <v>92014</v>
      </c>
      <c r="H2659" s="2" t="n">
        <v>0.005160344298929</v>
      </c>
      <c r="I2659" s="2" t="n">
        <v>0.005779585614800481</v>
      </c>
      <c r="J2659" s="40" t="inlineStr">
        <is>
          <t>ngps - production methane capture</t>
        </is>
      </c>
    </row>
    <row r="2660" ht="15.75" customHeight="1" s="120">
      <c r="A2660" s="2" t="inlineStr">
        <is>
          <t>ENERGY</t>
        </is>
      </c>
      <c r="B2660" s="2" t="inlineStr">
        <is>
          <t>GAS</t>
        </is>
      </c>
      <c r="C2660" s="2" t="n">
        <v>2015</v>
      </c>
      <c r="D2660" s="2" t="inlineStr">
        <is>
          <t>United States</t>
        </is>
      </c>
      <c r="E2660" s="2" t="inlineStr">
        <is>
          <t>USA</t>
        </is>
      </c>
      <c r="F2660" s="2" t="inlineStr">
        <is>
          <t>Convert gas pneumatic controls to instrument air</t>
        </is>
      </c>
      <c r="G2660" s="2" t="n">
        <v>100000</v>
      </c>
      <c r="H2660" s="54" t="n">
        <v>1e-12</v>
      </c>
      <c r="I2660" s="2" t="n">
        <v>1.12e-12</v>
      </c>
      <c r="J2660" s="40" t="inlineStr">
        <is>
          <t>ngps - production methane capture</t>
        </is>
      </c>
    </row>
    <row r="2661" ht="15.75" customHeight="1" s="120">
      <c r="A2661" s="2" t="inlineStr">
        <is>
          <t>ENERGY</t>
        </is>
      </c>
      <c r="B2661" s="2" t="inlineStr">
        <is>
          <t>GAS</t>
        </is>
      </c>
      <c r="C2661" s="2" t="n">
        <v>2015</v>
      </c>
      <c r="D2661" s="2" t="inlineStr">
        <is>
          <t>United States</t>
        </is>
      </c>
      <c r="E2661" s="2" t="inlineStr">
        <is>
          <t>USA</t>
        </is>
      </c>
      <c r="F2661" s="2" t="inlineStr">
        <is>
          <t>Replace Cast Iron Pipeline</t>
        </is>
      </c>
      <c r="G2661" s="2" t="n">
        <v>124533</v>
      </c>
      <c r="H2661" s="2" t="n">
        <v>2.78733611106872</v>
      </c>
      <c r="I2661" s="2" t="n">
        <v>3.121816444396967</v>
      </c>
      <c r="J2661" s="40" t="inlineStr">
        <is>
          <t>ngps - T&amp;D methane capture</t>
        </is>
      </c>
    </row>
    <row r="2662" ht="15.75" customHeight="1" s="120">
      <c r="A2662" s="2" t="inlineStr">
        <is>
          <t>ENERGY</t>
        </is>
      </c>
      <c r="B2662" s="2" t="inlineStr">
        <is>
          <t>GAS</t>
        </is>
      </c>
      <c r="C2662" s="2" t="n">
        <v>2015</v>
      </c>
      <c r="D2662" s="2" t="inlineStr">
        <is>
          <t>United States</t>
        </is>
      </c>
      <c r="E2662" s="2" t="inlineStr">
        <is>
          <t>USA</t>
        </is>
      </c>
      <c r="F2662" s="2" t="inlineStr">
        <is>
          <t>Convert gas pneumatic controls to instrument air</t>
        </is>
      </c>
      <c r="G2662" s="2" t="n">
        <v>298533</v>
      </c>
      <c r="H2662" s="2" t="n">
        <v>0.0004145631683059</v>
      </c>
      <c r="I2662" s="2" t="n">
        <v>0.000464310748502608</v>
      </c>
      <c r="J2662" s="40" t="inlineStr">
        <is>
          <t>ngps - production methane capture</t>
        </is>
      </c>
    </row>
    <row r="2663" ht="15.75" customHeight="1" s="120">
      <c r="A2663" s="2" t="inlineStr">
        <is>
          <t>ENERGY</t>
        </is>
      </c>
      <c r="B2663" s="2" t="inlineStr">
        <is>
          <t>GAS</t>
        </is>
      </c>
      <c r="C2663" s="2" t="n">
        <v>2015</v>
      </c>
      <c r="D2663" s="2" t="inlineStr">
        <is>
          <t>United States</t>
        </is>
      </c>
      <c r="E2663" s="2" t="inlineStr">
        <is>
          <t>USA</t>
        </is>
      </c>
      <c r="F2663" s="2" t="inlineStr">
        <is>
          <t>Convert gas pneumatic controls to instrument air</t>
        </is>
      </c>
      <c r="G2663" s="2" t="n">
        <v>358376</v>
      </c>
      <c r="H2663" s="2" t="n">
        <v>0.0002763754455373</v>
      </c>
      <c r="I2663" s="2" t="n">
        <v>0.0003095404990017761</v>
      </c>
      <c r="J2663" s="40" t="inlineStr">
        <is>
          <t>ngps - production methane capture</t>
        </is>
      </c>
    </row>
    <row r="2664" ht="15.75" customHeight="1" s="120">
      <c r="A2664" s="2" t="inlineStr">
        <is>
          <t>ENERGY</t>
        </is>
      </c>
      <c r="B2664" s="2" t="inlineStr">
        <is>
          <t>GAS</t>
        </is>
      </c>
      <c r="C2664" s="2" t="n">
        <v>2015</v>
      </c>
      <c r="D2664" s="2" t="inlineStr">
        <is>
          <t>United States</t>
        </is>
      </c>
      <c r="E2664" s="2" t="inlineStr">
        <is>
          <t>USA</t>
        </is>
      </c>
      <c r="F2664" s="2" t="inlineStr">
        <is>
          <t>Convert gas pneumatic controls to instrument air</t>
        </is>
      </c>
      <c r="G2664" s="2" t="n">
        <v>433244</v>
      </c>
      <c r="H2664" s="2" t="n">
        <v>4.60625742562e-05</v>
      </c>
      <c r="I2664" s="2" t="n">
        <v>5.159008316694401e-05</v>
      </c>
      <c r="J2664" s="40" t="inlineStr">
        <is>
          <t>ngps - production methane capture</t>
        </is>
      </c>
    </row>
    <row r="2665" ht="15.75" customHeight="1" s="120">
      <c r="A2665" s="2" t="inlineStr">
        <is>
          <t>ENERGY</t>
        </is>
      </c>
      <c r="B2665" s="2" t="inlineStr">
        <is>
          <t>GAS</t>
        </is>
      </c>
      <c r="C2665" s="2" t="n">
        <v>2015</v>
      </c>
      <c r="D2665" s="2" t="inlineStr">
        <is>
          <t>United States</t>
        </is>
      </c>
      <c r="E2665" s="2" t="inlineStr">
        <is>
          <t>USA</t>
        </is>
      </c>
      <c r="F2665" s="2" t="inlineStr">
        <is>
          <t>Reduced Emission Completions for Hydraulically Fractured Oil Wells</t>
        </is>
      </c>
      <c r="G2665" s="2" t="n">
        <v>702640</v>
      </c>
      <c r="H2665" s="2" t="n">
        <v>0.0027797820512205</v>
      </c>
      <c r="I2665" s="2" t="n">
        <v>0.00311335589736696</v>
      </c>
      <c r="J2665" s="40" t="inlineStr">
        <is>
          <t>ngps - production methane capture</t>
        </is>
      </c>
    </row>
    <row r="2666" ht="15.75" customHeight="1" s="120">
      <c r="A2666" s="2" t="inlineStr">
        <is>
          <t>ENERGY</t>
        </is>
      </c>
      <c r="B2666" s="2" t="inlineStr">
        <is>
          <t>GAS</t>
        </is>
      </c>
      <c r="C2666" s="2" t="n">
        <v>2015</v>
      </c>
      <c r="D2666" s="2" t="inlineStr">
        <is>
          <t>United States</t>
        </is>
      </c>
      <c r="E2666" s="2" t="inlineStr">
        <is>
          <t>USA</t>
        </is>
      </c>
      <c r="F2666" s="2" t="inlineStr">
        <is>
          <t>Installing Surge Vessels for Capturing Blowdown Vents</t>
        </is>
      </c>
      <c r="G2666" s="2" t="n">
        <v>2195529</v>
      </c>
      <c r="H2666" s="2" t="n">
        <v>0.008421408012509299</v>
      </c>
      <c r="I2666" s="2" t="n">
        <v>0.009431976974010416</v>
      </c>
      <c r="J2666" s="40" t="inlineStr">
        <is>
          <t>ngps - production methane capture</t>
        </is>
      </c>
    </row>
    <row r="2667" ht="15.75" customHeight="1" s="120">
      <c r="A2667" s="2" t="inlineStr">
        <is>
          <t>ENERGY</t>
        </is>
      </c>
      <c r="B2667" s="2" t="inlineStr">
        <is>
          <t>GAS</t>
        </is>
      </c>
      <c r="C2667" s="2" t="n">
        <v>2015</v>
      </c>
      <c r="D2667" s="2" t="inlineStr">
        <is>
          <t>United States</t>
        </is>
      </c>
      <c r="E2667" s="2" t="inlineStr">
        <is>
          <t>USA</t>
        </is>
      </c>
      <c r="F2667" s="2" t="inlineStr">
        <is>
          <t>Convert gas pneumatic controls to instrument air</t>
        </is>
      </c>
      <c r="G2667" s="2" t="n">
        <v>3585283</v>
      </c>
      <c r="H2667" s="2" t="n">
        <v>0.0001121894965763</v>
      </c>
      <c r="I2667" s="2" t="n">
        <v>0.000125652236165456</v>
      </c>
      <c r="J2667" s="40" t="inlineStr">
        <is>
          <t>ngps - production methane capture</t>
        </is>
      </c>
    </row>
    <row r="2668" ht="15.75" customHeight="1" s="120">
      <c r="A2668" s="2" t="inlineStr">
        <is>
          <t>ENERGY</t>
        </is>
      </c>
      <c r="B2668" s="2" t="inlineStr">
        <is>
          <t>GAS</t>
        </is>
      </c>
      <c r="C2668" s="2" t="n">
        <v>2015</v>
      </c>
      <c r="D2668" s="2" t="inlineStr">
        <is>
          <t>United States</t>
        </is>
      </c>
      <c r="E2668" s="2" t="inlineStr">
        <is>
          <t>USA</t>
        </is>
      </c>
      <c r="F2668" s="2" t="inlineStr">
        <is>
          <t>Convert gas pneumatic controls to instrument air</t>
        </is>
      </c>
      <c r="G2668" s="2" t="n">
        <v>4303967</v>
      </c>
      <c r="H2668" s="2" t="n">
        <v>7.479300256819999e-05</v>
      </c>
      <c r="I2668" s="2" t="n">
        <v>8.3768162876384e-05</v>
      </c>
      <c r="J2668" s="40" t="inlineStr">
        <is>
          <t>ngps - production methane capture</t>
        </is>
      </c>
    </row>
    <row r="2669" ht="15.75" customHeight="1" s="120">
      <c r="A2669" s="2" t="inlineStr">
        <is>
          <t>ENERGY</t>
        </is>
      </c>
      <c r="B2669" s="2" t="inlineStr">
        <is>
          <t>GAS</t>
        </is>
      </c>
      <c r="C2669" s="2" t="n">
        <v>2015</v>
      </c>
      <c r="D2669" s="2" t="inlineStr">
        <is>
          <t>United States</t>
        </is>
      </c>
      <c r="E2669" s="2" t="inlineStr">
        <is>
          <t>USA</t>
        </is>
      </c>
      <c r="F2669" s="2" t="inlineStr">
        <is>
          <t>Convert gas pneumatic controls to instrument air</t>
        </is>
      </c>
      <c r="G2669" s="2" t="n">
        <v>5203080</v>
      </c>
      <c r="H2669" s="2" t="n">
        <v>1.24654998217e-05</v>
      </c>
      <c r="I2669" s="2" t="n">
        <v>1.3961359800304e-05</v>
      </c>
      <c r="J2669" s="40" t="inlineStr">
        <is>
          <t>ngps - production methane capture</t>
        </is>
      </c>
    </row>
    <row r="2670" ht="15.75" customHeight="1" s="120">
      <c r="A2670" s="2" t="inlineStr">
        <is>
          <t>ENERGY</t>
        </is>
      </c>
      <c r="B2670" s="2" t="inlineStr">
        <is>
          <t>GAS</t>
        </is>
      </c>
      <c r="C2670" s="2" t="n">
        <v>2020</v>
      </c>
      <c r="D2670" s="2" t="inlineStr">
        <is>
          <t>United States</t>
        </is>
      </c>
      <c r="E2670" s="2" t="inlineStr">
        <is>
          <t>USA</t>
        </is>
      </c>
      <c r="F2670" s="2" t="inlineStr">
        <is>
          <t>Installing Plunger Lift Systems in Gas Wells</t>
        </is>
      </c>
      <c r="G2670" s="2" t="n">
        <v>-100000</v>
      </c>
      <c r="H2670" s="2" t="n">
        <v>0</v>
      </c>
      <c r="I2670" s="2" t="n">
        <v>0</v>
      </c>
      <c r="J2670" s="40" t="inlineStr">
        <is>
          <t>ngps - production methane capture</t>
        </is>
      </c>
    </row>
    <row r="2671" ht="15.75" customHeight="1" s="120">
      <c r="A2671" s="2" t="inlineStr">
        <is>
          <t>ENERGY</t>
        </is>
      </c>
      <c r="B2671" s="2" t="inlineStr">
        <is>
          <t>GAS</t>
        </is>
      </c>
      <c r="C2671" s="2" t="n">
        <v>2020</v>
      </c>
      <c r="D2671" s="2" t="inlineStr">
        <is>
          <t>United States</t>
        </is>
      </c>
      <c r="E2671" s="2" t="inlineStr">
        <is>
          <t>USA</t>
        </is>
      </c>
      <c r="F2671" s="2" t="inlineStr">
        <is>
          <t>Installing Plunger Lift Systems in Gas Wells</t>
        </is>
      </c>
      <c r="G2671" s="2" t="n">
        <v>-146</v>
      </c>
      <c r="H2671" s="2" t="n">
        <v>0</v>
      </c>
      <c r="I2671" s="2" t="n">
        <v>0</v>
      </c>
      <c r="J2671" s="40" t="inlineStr">
        <is>
          <t>ngps - production methane capture</t>
        </is>
      </c>
    </row>
    <row r="2672" ht="15.75" customHeight="1" s="120">
      <c r="A2672" s="2" t="inlineStr">
        <is>
          <t>ENERGY</t>
        </is>
      </c>
      <c r="B2672" s="2" t="inlineStr">
        <is>
          <t>GAS</t>
        </is>
      </c>
      <c r="C2672" s="2" t="n">
        <v>2020</v>
      </c>
      <c r="D2672" s="2" t="inlineStr">
        <is>
          <t>United States</t>
        </is>
      </c>
      <c r="E2672" s="2" t="inlineStr">
        <is>
          <t>USA</t>
        </is>
      </c>
      <c r="F2672" s="2" t="inlineStr">
        <is>
          <t>Installing Plunger Lift Systems in Gas Wells</t>
        </is>
      </c>
      <c r="G2672" s="2" t="n">
        <v>-146</v>
      </c>
      <c r="H2672" s="2" t="n">
        <v>3.18717265129089</v>
      </c>
      <c r="I2672" s="2" t="n">
        <v>3.569633369445797</v>
      </c>
      <c r="J2672" s="40" t="inlineStr">
        <is>
          <t>ngps - production methane capture</t>
        </is>
      </c>
    </row>
    <row r="2673" ht="15.75" customHeight="1" s="120">
      <c r="A2673" s="2" t="inlineStr">
        <is>
          <t>ENERGY</t>
        </is>
      </c>
      <c r="B2673" s="2" t="inlineStr">
        <is>
          <t>GAS</t>
        </is>
      </c>
      <c r="C2673" s="2" t="n">
        <v>2020</v>
      </c>
      <c r="D2673" s="2" t="inlineStr">
        <is>
          <t>United States</t>
        </is>
      </c>
      <c r="E2673" s="2" t="inlineStr">
        <is>
          <t>USA</t>
        </is>
      </c>
      <c r="F2673" s="2" t="inlineStr">
        <is>
          <t>Optimize glycol circulation rates in dehydrators</t>
        </is>
      </c>
      <c r="G2673" s="2" t="n">
        <v>-10</v>
      </c>
      <c r="H2673" s="2" t="n">
        <v>0.0140752401202917</v>
      </c>
      <c r="I2673" s="2" t="n">
        <v>0.0157642689347267</v>
      </c>
      <c r="J2673" s="40" t="inlineStr">
        <is>
          <t>ngps - production methane capture</t>
        </is>
      </c>
    </row>
    <row r="2674" ht="15.75" customHeight="1" s="120">
      <c r="A2674" s="2" t="inlineStr">
        <is>
          <t>ENERGY</t>
        </is>
      </c>
      <c r="B2674" s="2" t="inlineStr">
        <is>
          <t>GAS</t>
        </is>
      </c>
      <c r="C2674" s="2" t="n">
        <v>2020</v>
      </c>
      <c r="D2674" s="2" t="inlineStr">
        <is>
          <t>United States</t>
        </is>
      </c>
      <c r="E2674" s="2" t="inlineStr">
        <is>
          <t>USA</t>
        </is>
      </c>
      <c r="F2674" s="2" t="inlineStr">
        <is>
          <t>Replacing wet seals with dry seals in centrifugal compressors</t>
        </is>
      </c>
      <c r="G2674" s="2" t="n">
        <v>-7</v>
      </c>
      <c r="H2674" s="2" t="n">
        <v>5.11916470527648</v>
      </c>
      <c r="I2674" s="2" t="n">
        <v>5.733464469909658</v>
      </c>
      <c r="J2674" s="40" t="inlineStr">
        <is>
          <t>ngps - T&amp;D methane capture</t>
        </is>
      </c>
    </row>
    <row r="2675" ht="15.75" customHeight="1" s="120">
      <c r="A2675" s="2" t="inlineStr">
        <is>
          <t>ENERGY</t>
        </is>
      </c>
      <c r="B2675" s="2" t="inlineStr">
        <is>
          <t>GAS</t>
        </is>
      </c>
      <c r="C2675" s="2" t="n">
        <v>2020</v>
      </c>
      <c r="D2675" s="2" t="inlineStr">
        <is>
          <t>United States</t>
        </is>
      </c>
      <c r="E2675" s="2" t="inlineStr">
        <is>
          <t>USA</t>
        </is>
      </c>
      <c r="F2675" s="2" t="inlineStr">
        <is>
          <t>Replace Gas-Assisted Glycol Pumps with Electric Pumps</t>
        </is>
      </c>
      <c r="G2675" s="2" t="n">
        <v>-5</v>
      </c>
      <c r="H2675" s="2" t="n">
        <v>0.0167831555008888</v>
      </c>
      <c r="I2675" s="2" t="n">
        <v>0.01879713416099546</v>
      </c>
      <c r="J2675" s="40" t="inlineStr">
        <is>
          <t>ngps - production methane capture</t>
        </is>
      </c>
    </row>
    <row r="2676" ht="15.75" customHeight="1" s="120">
      <c r="A2676" s="2" t="inlineStr">
        <is>
          <t>ENERGY</t>
        </is>
      </c>
      <c r="B2676" s="2" t="inlineStr">
        <is>
          <t>GAS</t>
        </is>
      </c>
      <c r="C2676" s="2" t="n">
        <v>2020</v>
      </c>
      <c r="D2676" s="2" t="inlineStr">
        <is>
          <t>United States</t>
        </is>
      </c>
      <c r="E2676" s="2" t="inlineStr">
        <is>
          <t>USA</t>
        </is>
      </c>
      <c r="F2676" s="2" t="inlineStr">
        <is>
          <t>Optimize glycol circulation rates in dehydrators</t>
        </is>
      </c>
      <c r="G2676" s="2" t="n">
        <v>-5</v>
      </c>
      <c r="H2676" s="2" t="n">
        <v>0.0123437205329537</v>
      </c>
      <c r="I2676" s="2" t="n">
        <v>0.01382496699690814</v>
      </c>
      <c r="J2676" s="40" t="inlineStr">
        <is>
          <t>ngps - production methane capture</t>
        </is>
      </c>
    </row>
    <row r="2677" ht="15.75" customHeight="1" s="120">
      <c r="A2677" s="2" t="inlineStr">
        <is>
          <t>ENERGY</t>
        </is>
      </c>
      <c r="B2677" s="2" t="inlineStr">
        <is>
          <t>GAS</t>
        </is>
      </c>
      <c r="C2677" s="2" t="n">
        <v>2020</v>
      </c>
      <c r="D2677" s="2" t="inlineStr">
        <is>
          <t>United States</t>
        </is>
      </c>
      <c r="E2677" s="2" t="inlineStr">
        <is>
          <t>USA</t>
        </is>
      </c>
      <c r="F2677" s="2" t="inlineStr">
        <is>
          <t>Directed inspection and maintenance at compressor stations</t>
        </is>
      </c>
      <c r="G2677" s="2" t="n">
        <v>-5</v>
      </c>
      <c r="H2677" s="2" t="n">
        <v>11.3141032159328</v>
      </c>
      <c r="I2677" s="2" t="n">
        <v>12.67179560184474</v>
      </c>
      <c r="J2677" s="40" t="inlineStr">
        <is>
          <t>ngps - processing methane capture</t>
        </is>
      </c>
    </row>
    <row r="2678" ht="15.75" customHeight="1" s="120">
      <c r="A2678" s="2" t="inlineStr">
        <is>
          <t>ENERGY</t>
        </is>
      </c>
      <c r="B2678" s="2" t="inlineStr">
        <is>
          <t>GAS</t>
        </is>
      </c>
      <c r="C2678" s="2" t="n">
        <v>2020</v>
      </c>
      <c r="D2678" s="2" t="inlineStr">
        <is>
          <t>United States</t>
        </is>
      </c>
      <c r="E2678" s="2" t="inlineStr">
        <is>
          <t>USA</t>
        </is>
      </c>
      <c r="F2678" s="2" t="inlineStr">
        <is>
          <t>Fuel Gas Retrofit for BD valve - Take Recip. Compressors Offline</t>
        </is>
      </c>
      <c r="G2678" s="2" t="n">
        <v>-4</v>
      </c>
      <c r="H2678" s="2" t="n">
        <v>10.4003000259399</v>
      </c>
      <c r="I2678" s="2" t="n">
        <v>11.64833602905269</v>
      </c>
      <c r="J2678" s="40" t="inlineStr">
        <is>
          <t>ngps - processing methane capture</t>
        </is>
      </c>
    </row>
    <row r="2679" ht="15.75" customHeight="1" s="120">
      <c r="A2679" s="2" t="inlineStr">
        <is>
          <t>ENERGY</t>
        </is>
      </c>
      <c r="B2679" s="2" t="inlineStr">
        <is>
          <t>GAS</t>
        </is>
      </c>
      <c r="C2679" s="2" t="n">
        <v>2020</v>
      </c>
      <c r="D2679" s="2" t="inlineStr">
        <is>
          <t>United States</t>
        </is>
      </c>
      <c r="E2679" s="2" t="inlineStr">
        <is>
          <t>USA</t>
        </is>
      </c>
      <c r="F2679" s="2" t="inlineStr">
        <is>
          <t>Optimize glycol circulation rates in dehydrators</t>
        </is>
      </c>
      <c r="G2679" s="2" t="n">
        <v>-4</v>
      </c>
      <c r="H2679" s="2" t="n">
        <v>1.11615465581417</v>
      </c>
      <c r="I2679" s="2" t="n">
        <v>1.25009321451187</v>
      </c>
      <c r="J2679" s="40" t="inlineStr">
        <is>
          <t>ngps - production methane capture</t>
        </is>
      </c>
    </row>
    <row r="2680" ht="15.75" customHeight="1" s="120">
      <c r="A2680" s="2" t="inlineStr">
        <is>
          <t>ENERGY</t>
        </is>
      </c>
      <c r="B2680" s="2" t="inlineStr">
        <is>
          <t>GAS</t>
        </is>
      </c>
      <c r="C2680" s="2" t="n">
        <v>2020</v>
      </c>
      <c r="D2680" s="2" t="inlineStr">
        <is>
          <t>United States</t>
        </is>
      </c>
      <c r="E2680" s="2" t="inlineStr">
        <is>
          <t>USA</t>
        </is>
      </c>
      <c r="F2680" s="2" t="inlineStr">
        <is>
          <t>Directed inspection and maintenance at gate stations and surface facilities</t>
        </is>
      </c>
      <c r="G2680" s="2" t="n">
        <v>-2</v>
      </c>
      <c r="H2680" s="2" t="n">
        <v>6.99341964721679</v>
      </c>
      <c r="I2680" s="2" t="n">
        <v>7.832630004882805</v>
      </c>
      <c r="J2680" s="40" t="inlineStr">
        <is>
          <t>ngps - production methane capture</t>
        </is>
      </c>
    </row>
    <row r="2681" ht="15.75" customHeight="1" s="120">
      <c r="A2681" s="2" t="inlineStr">
        <is>
          <t>ENERGY</t>
        </is>
      </c>
      <c r="B2681" s="2" t="inlineStr">
        <is>
          <t>GAS</t>
        </is>
      </c>
      <c r="C2681" s="2" t="n">
        <v>2020</v>
      </c>
      <c r="D2681" s="2" t="inlineStr">
        <is>
          <t>United States</t>
        </is>
      </c>
      <c r="E2681" s="2" t="inlineStr">
        <is>
          <t>USA</t>
        </is>
      </c>
      <c r="F2681" s="2" t="inlineStr">
        <is>
          <t>Direct Inspection &amp; Maintenance - (Production Gas Well\Pipeline Leaks\Chemical Injection Pumps)</t>
        </is>
      </c>
      <c r="G2681" s="2" t="n">
        <v>-2</v>
      </c>
      <c r="H2681" s="2" t="n">
        <v>0.702378571033477</v>
      </c>
      <c r="I2681" s="2" t="n">
        <v>0.7866639995574943</v>
      </c>
      <c r="J2681" s="40" t="inlineStr">
        <is>
          <t>ngps - production methane capture</t>
        </is>
      </c>
    </row>
    <row r="2682" ht="15.75" customHeight="1" s="120">
      <c r="A2682" s="2" t="inlineStr">
        <is>
          <t>ENERGY</t>
        </is>
      </c>
      <c r="B2682" s="2" t="inlineStr">
        <is>
          <t>GAS</t>
        </is>
      </c>
      <c r="C2682" s="2" t="n">
        <v>2020</v>
      </c>
      <c r="D2682" s="2" t="inlineStr">
        <is>
          <t>United States</t>
        </is>
      </c>
      <c r="E2682" s="2" t="inlineStr">
        <is>
          <t>USA</t>
        </is>
      </c>
      <c r="F2682" s="2" t="inlineStr">
        <is>
          <t>DI&amp;M on Offshore Oil Platforms</t>
        </is>
      </c>
      <c r="G2682" s="2" t="n">
        <v>-2</v>
      </c>
      <c r="H2682" s="2" t="n">
        <v>0.224238276481628</v>
      </c>
      <c r="I2682" s="2" t="n">
        <v>0.2511468696594234</v>
      </c>
      <c r="J2682" s="40" t="inlineStr">
        <is>
          <t>ngps - production methane capture</t>
        </is>
      </c>
    </row>
    <row r="2683" ht="15.75" customHeight="1" s="120">
      <c r="A2683" s="2" t="inlineStr">
        <is>
          <t>ENERGY</t>
        </is>
      </c>
      <c r="B2683" s="2" t="inlineStr">
        <is>
          <t>GAS</t>
        </is>
      </c>
      <c r="C2683" s="2" t="n">
        <v>2020</v>
      </c>
      <c r="D2683" s="2" t="inlineStr">
        <is>
          <t>United States</t>
        </is>
      </c>
      <c r="E2683" s="2" t="inlineStr">
        <is>
          <t>USA</t>
        </is>
      </c>
      <c r="F2683" s="2" t="inlineStr">
        <is>
          <t>Reciprocating Compressor Rod Packing (Static-Pac)</t>
        </is>
      </c>
      <c r="G2683" s="2" t="n">
        <v>0</v>
      </c>
      <c r="H2683" s="2" t="n">
        <v>3.13515496253967</v>
      </c>
      <c r="I2683" s="2" t="n">
        <v>3.511373558044431</v>
      </c>
      <c r="J2683" s="40" t="inlineStr">
        <is>
          <t>ngps - processing methane capture</t>
        </is>
      </c>
    </row>
    <row r="2684" ht="15.75" customHeight="1" s="120">
      <c r="A2684" s="2" t="inlineStr">
        <is>
          <t>ENERGY</t>
        </is>
      </c>
      <c r="B2684" s="2" t="inlineStr">
        <is>
          <t>GAS</t>
        </is>
      </c>
      <c r="C2684" s="2" t="n">
        <v>2020</v>
      </c>
      <c r="D2684" s="2" t="inlineStr">
        <is>
          <t>United States</t>
        </is>
      </c>
      <c r="E2684" s="2" t="inlineStr">
        <is>
          <t>USA</t>
        </is>
      </c>
      <c r="F2684" s="2" t="inlineStr">
        <is>
          <t>Installing flash tank separators on dehydrators</t>
        </is>
      </c>
      <c r="G2684" s="2" t="n">
        <v>1</v>
      </c>
      <c r="H2684" s="2" t="n">
        <v>0.0949050076305866</v>
      </c>
      <c r="I2684" s="2" t="n">
        <v>0.106293608546257</v>
      </c>
      <c r="J2684" s="40" t="inlineStr">
        <is>
          <t>ngps - production methane capture</t>
        </is>
      </c>
    </row>
    <row r="2685" ht="15.75" customHeight="1" s="120">
      <c r="A2685" s="2" t="inlineStr">
        <is>
          <t>ENERGY</t>
        </is>
      </c>
      <c r="B2685" s="2" t="inlineStr">
        <is>
          <t>GAS</t>
        </is>
      </c>
      <c r="C2685" s="2" t="n">
        <v>2020</v>
      </c>
      <c r="D2685" s="2" t="inlineStr">
        <is>
          <t>United States</t>
        </is>
      </c>
      <c r="E2685" s="2" t="inlineStr">
        <is>
          <t>USA</t>
        </is>
      </c>
      <c r="F2685" s="2" t="inlineStr">
        <is>
          <t>Directed inspection and maintenance at gate stations and surface facilities</t>
        </is>
      </c>
      <c r="G2685" s="2" t="n">
        <v>1</v>
      </c>
      <c r="H2685" s="2" t="n">
        <v>4.43041706085205</v>
      </c>
      <c r="I2685" s="2" t="n">
        <v>4.962067108154296</v>
      </c>
      <c r="J2685" s="40" t="inlineStr">
        <is>
          <t>ngps - production methane capture</t>
        </is>
      </c>
    </row>
    <row r="2686" ht="15.75" customHeight="1" s="120">
      <c r="A2686" s="2" t="inlineStr">
        <is>
          <t>ENERGY</t>
        </is>
      </c>
      <c r="B2686" s="2" t="inlineStr">
        <is>
          <t>GAS</t>
        </is>
      </c>
      <c r="C2686" s="2" t="n">
        <v>2020</v>
      </c>
      <c r="D2686" s="2" t="inlineStr">
        <is>
          <t>United States</t>
        </is>
      </c>
      <c r="E2686" s="2" t="inlineStr">
        <is>
          <t>USA</t>
        </is>
      </c>
      <c r="F2686" s="2" t="inlineStr">
        <is>
          <t>Installing Catalytic Converters on Gas Engines and Turbines</t>
        </is>
      </c>
      <c r="G2686" s="2" t="n">
        <v>1</v>
      </c>
      <c r="H2686" s="2" t="n">
        <v>4.17829751968383</v>
      </c>
      <c r="I2686" s="2" t="n">
        <v>4.67969322204589</v>
      </c>
      <c r="J2686" s="40" t="inlineStr">
        <is>
          <t>ngps - processing methane destruction</t>
        </is>
      </c>
    </row>
    <row r="2687" ht="15.75" customHeight="1" s="120">
      <c r="A2687" s="2" t="inlineStr">
        <is>
          <t>ENERGY</t>
        </is>
      </c>
      <c r="B2687" s="2" t="inlineStr">
        <is>
          <t>GAS</t>
        </is>
      </c>
      <c r="C2687" s="2" t="n">
        <v>2020</v>
      </c>
      <c r="D2687" s="2" t="inlineStr">
        <is>
          <t>United States</t>
        </is>
      </c>
      <c r="E2687" s="2" t="inlineStr">
        <is>
          <t>USA</t>
        </is>
      </c>
      <c r="F2687" s="2" t="inlineStr">
        <is>
          <t>Reciprocating Compressor Rod Packing (Static-Pac)</t>
        </is>
      </c>
      <c r="G2687" s="2" t="n">
        <v>1</v>
      </c>
      <c r="H2687" s="2" t="n">
        <v>0.60181325674057</v>
      </c>
      <c r="I2687" s="2" t="n">
        <v>0.6740308475494384</v>
      </c>
      <c r="J2687" s="40" t="inlineStr">
        <is>
          <t>ngps - processing methane capture</t>
        </is>
      </c>
    </row>
    <row r="2688" ht="15.75" customHeight="1" s="120">
      <c r="A2688" s="2" t="inlineStr">
        <is>
          <t>ENERGY</t>
        </is>
      </c>
      <c r="B2688" s="2" t="inlineStr">
        <is>
          <t>GAS</t>
        </is>
      </c>
      <c r="C2688" s="2" t="n">
        <v>2020</v>
      </c>
      <c r="D2688" s="2" t="inlineStr">
        <is>
          <t>United States</t>
        </is>
      </c>
      <c r="E2688" s="2" t="inlineStr">
        <is>
          <t>USA</t>
        </is>
      </c>
      <c r="F2688" s="2" t="inlineStr">
        <is>
          <t>Directed Inspection and Maintenance of compressors - transport</t>
        </is>
      </c>
      <c r="G2688" s="2" t="n">
        <v>6</v>
      </c>
      <c r="H2688" s="2" t="n">
        <v>1.31982418149709</v>
      </c>
      <c r="I2688" s="2" t="n">
        <v>1.478203083276741</v>
      </c>
      <c r="J2688" s="40" t="inlineStr">
        <is>
          <t>ngps - T&amp;D methane capture</t>
        </is>
      </c>
    </row>
    <row r="2689" ht="15.75" customHeight="1" s="120">
      <c r="A2689" s="2" t="inlineStr">
        <is>
          <t>ENERGY</t>
        </is>
      </c>
      <c r="B2689" s="2" t="inlineStr">
        <is>
          <t>GAS</t>
        </is>
      </c>
      <c r="C2689" s="2" t="n">
        <v>2020</v>
      </c>
      <c r="D2689" s="2" t="inlineStr">
        <is>
          <t>United States</t>
        </is>
      </c>
      <c r="E2689" s="2" t="inlineStr">
        <is>
          <t>USA</t>
        </is>
      </c>
      <c r="F2689" s="2" t="inlineStr">
        <is>
          <t>Installing Plunger Lift Systems in Gas Wells</t>
        </is>
      </c>
      <c r="G2689" s="2" t="n">
        <v>7</v>
      </c>
      <c r="H2689" s="2" t="n">
        <v>2.4194540977478</v>
      </c>
      <c r="I2689" s="2" t="n">
        <v>2.709788589477536</v>
      </c>
      <c r="J2689" s="40" t="inlineStr">
        <is>
          <t>ngps - production methane capture</t>
        </is>
      </c>
    </row>
    <row r="2690" ht="15.75" customHeight="1" s="120">
      <c r="A2690" s="2" t="inlineStr">
        <is>
          <t>ENERGY</t>
        </is>
      </c>
      <c r="B2690" s="2" t="inlineStr">
        <is>
          <t>GAS</t>
        </is>
      </c>
      <c r="C2690" s="2" t="n">
        <v>2020</v>
      </c>
      <c r="D2690" s="2" t="inlineStr">
        <is>
          <t>United States</t>
        </is>
      </c>
      <c r="E2690" s="2" t="inlineStr">
        <is>
          <t>USA</t>
        </is>
      </c>
      <c r="F2690" s="2" t="inlineStr">
        <is>
          <t>Early replacement of Reciprocating Compressor Rod Packing Rings</t>
        </is>
      </c>
      <c r="G2690" s="2" t="n">
        <v>8</v>
      </c>
      <c r="H2690" s="2" t="n">
        <v>0.869694650173187</v>
      </c>
      <c r="I2690" s="2" t="n">
        <v>0.9740580081939696</v>
      </c>
      <c r="J2690" s="40" t="inlineStr">
        <is>
          <t>ngps - processing methane capture</t>
        </is>
      </c>
    </row>
    <row r="2691" ht="15.75" customHeight="1" s="120">
      <c r="A2691" s="2" t="inlineStr">
        <is>
          <t>ENERGY</t>
        </is>
      </c>
      <c r="B2691" s="2" t="inlineStr">
        <is>
          <t>GAS</t>
        </is>
      </c>
      <c r="C2691" s="2" t="n">
        <v>2020</v>
      </c>
      <c r="D2691" s="2" t="inlineStr">
        <is>
          <t>United States</t>
        </is>
      </c>
      <c r="E2691" s="2" t="inlineStr">
        <is>
          <t>USA</t>
        </is>
      </c>
      <c r="F2691" s="2" t="inlineStr">
        <is>
          <t>Installing Catalytic Converters on Gas Engines and Turbines</t>
        </is>
      </c>
      <c r="G2691" s="2" t="n">
        <v>8</v>
      </c>
      <c r="H2691" s="2" t="n">
        <v>0.142821326851844</v>
      </c>
      <c r="I2691" s="2" t="n">
        <v>0.1599598860740653</v>
      </c>
      <c r="J2691" s="40" t="inlineStr">
        <is>
          <t>ngps - processing methane destruction</t>
        </is>
      </c>
    </row>
    <row r="2692" ht="15.75" customHeight="1" s="120">
      <c r="A2692" s="2" t="inlineStr">
        <is>
          <t>ENERGY</t>
        </is>
      </c>
      <c r="B2692" s="2" t="inlineStr">
        <is>
          <t>GAS</t>
        </is>
      </c>
      <c r="C2692" s="2" t="n">
        <v>2020</v>
      </c>
      <c r="D2692" s="2" t="inlineStr">
        <is>
          <t>United States</t>
        </is>
      </c>
      <c r="E2692" s="2" t="inlineStr">
        <is>
          <t>USA</t>
        </is>
      </c>
      <c r="F2692" s="2" t="inlineStr">
        <is>
          <t>Direct Inspection &amp; Maintenance - (Production Gas Well\Pipeline Leaks\Chemical Injection Pumps)</t>
        </is>
      </c>
      <c r="G2692" s="2" t="n">
        <v>8</v>
      </c>
      <c r="H2692" s="2" t="n">
        <v>2.90407490730285</v>
      </c>
      <c r="I2692" s="2" t="n">
        <v>3.252563896179192</v>
      </c>
      <c r="J2692" s="40" t="inlineStr">
        <is>
          <t>ngps - production methane capture</t>
        </is>
      </c>
    </row>
    <row r="2693" ht="15.75" customHeight="1" s="120">
      <c r="A2693" s="2" t="inlineStr">
        <is>
          <t>ENERGY</t>
        </is>
      </c>
      <c r="B2693" s="2" t="inlineStr">
        <is>
          <t>GAS</t>
        </is>
      </c>
      <c r="C2693" s="2" t="n">
        <v>2020</v>
      </c>
      <c r="D2693" s="2" t="inlineStr">
        <is>
          <t>United States</t>
        </is>
      </c>
      <c r="E2693" s="2" t="inlineStr">
        <is>
          <t>USA</t>
        </is>
      </c>
      <c r="F2693" s="2" t="inlineStr">
        <is>
          <t>Installing Catalytic Converters on Gas Engines and Turbines</t>
        </is>
      </c>
      <c r="G2693" s="2" t="n">
        <v>9</v>
      </c>
      <c r="H2693" s="2" t="n">
        <v>6.57363104820251</v>
      </c>
      <c r="I2693" s="2" t="n">
        <v>7.362466773986812</v>
      </c>
      <c r="J2693" s="40" t="inlineStr">
        <is>
          <t>ngps - processing methane destruction</t>
        </is>
      </c>
    </row>
    <row r="2694" ht="15.75" customHeight="1" s="120">
      <c r="A2694" s="2" t="inlineStr">
        <is>
          <t>ENERGY</t>
        </is>
      </c>
      <c r="B2694" s="2" t="inlineStr">
        <is>
          <t>GAS</t>
        </is>
      </c>
      <c r="C2694" s="2" t="n">
        <v>2020</v>
      </c>
      <c r="D2694" s="2" t="inlineStr">
        <is>
          <t>United States</t>
        </is>
      </c>
      <c r="E2694" s="2" t="inlineStr">
        <is>
          <t>USA</t>
        </is>
      </c>
      <c r="F2694" s="2" t="inlineStr">
        <is>
          <t>Installing Catalytic Converters on Gas Engines and Turbines</t>
        </is>
      </c>
      <c r="G2694" s="2" t="n">
        <v>10</v>
      </c>
      <c r="H2694" s="2" t="n">
        <v>1.25867938995361</v>
      </c>
      <c r="I2694" s="2" t="n">
        <v>1.409720916748043</v>
      </c>
      <c r="J2694" s="40" t="inlineStr">
        <is>
          <t>ngps - processing methane destruction</t>
        </is>
      </c>
    </row>
    <row r="2695" ht="15.75" customHeight="1" s="120">
      <c r="A2695" s="2" t="inlineStr">
        <is>
          <t>ENERGY</t>
        </is>
      </c>
      <c r="B2695" s="2" t="inlineStr">
        <is>
          <t>GAS</t>
        </is>
      </c>
      <c r="C2695" s="2" t="n">
        <v>2020</v>
      </c>
      <c r="D2695" s="2" t="inlineStr">
        <is>
          <t>United States</t>
        </is>
      </c>
      <c r="E2695" s="2" t="inlineStr">
        <is>
          <t>USA</t>
        </is>
      </c>
      <c r="F2695" s="2" t="inlineStr">
        <is>
          <t>Directed inspection and maintenance at gate stations and surface facilities</t>
        </is>
      </c>
      <c r="G2695" s="2" t="n">
        <v>10</v>
      </c>
      <c r="H2695" s="2" t="n">
        <v>1.7009664773941</v>
      </c>
      <c r="I2695" s="2" t="n">
        <v>1.905082454681392</v>
      </c>
      <c r="J2695" s="40" t="inlineStr">
        <is>
          <t>ngps - production methane capture</t>
        </is>
      </c>
    </row>
    <row r="2696" ht="15.75" customHeight="1" s="120">
      <c r="A2696" s="2" t="inlineStr">
        <is>
          <t>ENERGY</t>
        </is>
      </c>
      <c r="B2696" s="2" t="inlineStr">
        <is>
          <t>GAS</t>
        </is>
      </c>
      <c r="C2696" s="2" t="n">
        <v>2020</v>
      </c>
      <c r="D2696" s="2" t="inlineStr">
        <is>
          <t>United States</t>
        </is>
      </c>
      <c r="E2696" s="2" t="inlineStr">
        <is>
          <t>USA</t>
        </is>
      </c>
      <c r="F2696" s="2" t="inlineStr">
        <is>
          <t>Directed Inspection and Maintenance of compressors - transport</t>
        </is>
      </c>
      <c r="G2696" s="2" t="n">
        <v>10</v>
      </c>
      <c r="H2696" s="2" t="n">
        <v>0.0544759929180145</v>
      </c>
      <c r="I2696" s="2" t="n">
        <v>0.06101311206817624</v>
      </c>
      <c r="J2696" s="40" t="inlineStr">
        <is>
          <t>ngps - T&amp;D methane capture</t>
        </is>
      </c>
    </row>
    <row r="2697" ht="15.75" customHeight="1" s="120">
      <c r="A2697" s="2" t="inlineStr">
        <is>
          <t>ENERGY</t>
        </is>
      </c>
      <c r="B2697" s="2" t="inlineStr">
        <is>
          <t>GAS</t>
        </is>
      </c>
      <c r="C2697" s="2" t="n">
        <v>2020</v>
      </c>
      <c r="D2697" s="2" t="inlineStr">
        <is>
          <t>United States</t>
        </is>
      </c>
      <c r="E2697" s="2" t="inlineStr">
        <is>
          <t>USA</t>
        </is>
      </c>
      <c r="F2697" s="2" t="inlineStr">
        <is>
          <t>Optimize glycol circulation rates in dehydrators</t>
        </is>
      </c>
      <c r="G2697" s="2" t="n">
        <v>11</v>
      </c>
      <c r="H2697" s="2" t="n">
        <v>0.014363375492394</v>
      </c>
      <c r="I2697" s="2" t="n">
        <v>0.01608698055148128</v>
      </c>
      <c r="J2697" s="40" t="inlineStr">
        <is>
          <t>ngps - production methane capture</t>
        </is>
      </c>
    </row>
    <row r="2698" ht="15.75" customHeight="1" s="120">
      <c r="A2698" s="2" t="inlineStr">
        <is>
          <t>ENERGY</t>
        </is>
      </c>
      <c r="B2698" s="2" t="inlineStr">
        <is>
          <t>GAS</t>
        </is>
      </c>
      <c r="C2698" s="2" t="n">
        <v>2020</v>
      </c>
      <c r="D2698" s="2" t="inlineStr">
        <is>
          <t>United States</t>
        </is>
      </c>
      <c r="E2698" s="2" t="inlineStr">
        <is>
          <t>USA</t>
        </is>
      </c>
      <c r="F2698" s="2" t="inlineStr">
        <is>
          <t>Directed Inspection and Maintenance of compressors - transport</t>
        </is>
      </c>
      <c r="G2698" s="2" t="n">
        <v>11</v>
      </c>
      <c r="H2698" s="2" t="n">
        <v>0.0767829120159149</v>
      </c>
      <c r="I2698" s="2" t="n">
        <v>0.0859968614578247</v>
      </c>
      <c r="J2698" s="40" t="inlineStr">
        <is>
          <t>ngps - T&amp;D methane capture</t>
        </is>
      </c>
    </row>
    <row r="2699" ht="15.75" customHeight="1" s="120">
      <c r="A2699" s="2" t="inlineStr">
        <is>
          <t>ENERGY</t>
        </is>
      </c>
      <c r="B2699" s="2" t="inlineStr">
        <is>
          <t>GAS</t>
        </is>
      </c>
      <c r="C2699" s="2" t="n">
        <v>2020</v>
      </c>
      <c r="D2699" s="2" t="inlineStr">
        <is>
          <t>United States</t>
        </is>
      </c>
      <c r="E2699" s="2" t="inlineStr">
        <is>
          <t>USA</t>
        </is>
      </c>
      <c r="F2699" s="2" t="inlineStr">
        <is>
          <t>Installing Surge Vessels for Capturing Blowdown Vents</t>
        </is>
      </c>
      <c r="G2699" s="2" t="n">
        <v>12</v>
      </c>
      <c r="H2699" s="2" t="n">
        <v>0.08382719755172729</v>
      </c>
      <c r="I2699" s="2" t="n">
        <v>0.09388646125793458</v>
      </c>
      <c r="J2699" s="40" t="inlineStr">
        <is>
          <t>ngps - production methane capture</t>
        </is>
      </c>
    </row>
    <row r="2700" ht="15.75" customHeight="1" s="120">
      <c r="A2700" s="2" t="inlineStr">
        <is>
          <t>ENERGY</t>
        </is>
      </c>
      <c r="B2700" s="2" t="inlineStr">
        <is>
          <t>GAS</t>
        </is>
      </c>
      <c r="C2700" s="2" t="n">
        <v>2020</v>
      </c>
      <c r="D2700" s="2" t="inlineStr">
        <is>
          <t>United States</t>
        </is>
      </c>
      <c r="E2700" s="2" t="inlineStr">
        <is>
          <t>USA</t>
        </is>
      </c>
      <c r="F2700" s="2" t="inlineStr">
        <is>
          <t>Installing Catalytic Converters on Gas Engines and Turbines</t>
        </is>
      </c>
      <c r="G2700" s="2" t="n">
        <v>15</v>
      </c>
      <c r="H2700" s="2" t="n">
        <v>0.367386430501937</v>
      </c>
      <c r="I2700" s="2" t="n">
        <v>0.4114728021621695</v>
      </c>
      <c r="J2700" s="40" t="inlineStr">
        <is>
          <t>ngps - processing methane destruction</t>
        </is>
      </c>
    </row>
    <row r="2701" ht="15.75" customHeight="1" s="120">
      <c r="A2701" s="2" t="inlineStr">
        <is>
          <t>ENERGY</t>
        </is>
      </c>
      <c r="B2701" s="2" t="inlineStr">
        <is>
          <t>GAS</t>
        </is>
      </c>
      <c r="C2701" s="2" t="n">
        <v>2020</v>
      </c>
      <c r="D2701" s="2" t="inlineStr">
        <is>
          <t>United States</t>
        </is>
      </c>
      <c r="E2701" s="2" t="inlineStr">
        <is>
          <t>USA</t>
        </is>
      </c>
      <c r="F2701" s="2" t="inlineStr">
        <is>
          <t>Direct Inspection &amp; Maintenance - (Production Gas Well\Pipeline Leaks\Chemical Injection Pumps)</t>
        </is>
      </c>
      <c r="G2701" s="2" t="n">
        <v>17</v>
      </c>
      <c r="H2701" s="2" t="n">
        <v>3.20542931556701</v>
      </c>
      <c r="I2701" s="2" t="n">
        <v>3.590080833435052</v>
      </c>
      <c r="J2701" s="40" t="inlineStr">
        <is>
          <t>ngps - production methane capture</t>
        </is>
      </c>
    </row>
    <row r="2702" ht="15.75" customHeight="1" s="120">
      <c r="A2702" s="2" t="inlineStr">
        <is>
          <t>ENERGY</t>
        </is>
      </c>
      <c r="B2702" s="2" t="inlineStr">
        <is>
          <t>GAS</t>
        </is>
      </c>
      <c r="C2702" s="2" t="n">
        <v>2020</v>
      </c>
      <c r="D2702" s="2" t="inlineStr">
        <is>
          <t>United States</t>
        </is>
      </c>
      <c r="E2702" s="2" t="inlineStr">
        <is>
          <t>USA</t>
        </is>
      </c>
      <c r="F2702" s="2" t="inlineStr">
        <is>
          <t>Directed Inspection and Maintenance of compressors - transport</t>
        </is>
      </c>
      <c r="G2702" s="2" t="n">
        <v>22</v>
      </c>
      <c r="H2702" s="2" t="n">
        <v>0.806970179080963</v>
      </c>
      <c r="I2702" s="2" t="n">
        <v>0.9038066005706786</v>
      </c>
      <c r="J2702" s="40" t="inlineStr">
        <is>
          <t>ngps - T&amp;D methane capture</t>
        </is>
      </c>
    </row>
    <row r="2703" ht="15.75" customHeight="1" s="120">
      <c r="A2703" s="2" t="inlineStr">
        <is>
          <t>ENERGY</t>
        </is>
      </c>
      <c r="B2703" s="2" t="inlineStr">
        <is>
          <t>GAS</t>
        </is>
      </c>
      <c r="C2703" s="2" t="n">
        <v>2020</v>
      </c>
      <c r="D2703" s="2" t="inlineStr">
        <is>
          <t>United States</t>
        </is>
      </c>
      <c r="E2703" s="2" t="inlineStr">
        <is>
          <t>USA</t>
        </is>
      </c>
      <c r="F2703" s="2" t="inlineStr">
        <is>
          <t>Installing Catalytic Converters on Gas Engines and Turbines</t>
        </is>
      </c>
      <c r="G2703" s="2" t="n">
        <v>25</v>
      </c>
      <c r="H2703" s="2" t="n">
        <v>0.0366146452724934</v>
      </c>
      <c r="I2703" s="2" t="n">
        <v>0.04100840270519261</v>
      </c>
      <c r="J2703" s="40" t="inlineStr">
        <is>
          <t>ngps - processing methane destruction</t>
        </is>
      </c>
    </row>
    <row r="2704" ht="15.75" customHeight="1" s="120">
      <c r="A2704" s="2" t="inlineStr">
        <is>
          <t>ENERGY</t>
        </is>
      </c>
      <c r="B2704" s="2" t="inlineStr">
        <is>
          <t>GAS</t>
        </is>
      </c>
      <c r="C2704" s="2" t="n">
        <v>2020</v>
      </c>
      <c r="D2704" s="2" t="inlineStr">
        <is>
          <t>United States</t>
        </is>
      </c>
      <c r="E2704" s="2" t="inlineStr">
        <is>
          <t>USA</t>
        </is>
      </c>
      <c r="F2704" s="2" t="inlineStr">
        <is>
          <t>Installing Catalytic Converters on Gas Engines and Turbines</t>
        </is>
      </c>
      <c r="G2704" s="2" t="n">
        <v>27</v>
      </c>
      <c r="H2704" s="2" t="n">
        <v>0.005379123147577</v>
      </c>
      <c r="I2704" s="2" t="n">
        <v>0.00602461792528624</v>
      </c>
      <c r="J2704" s="40" t="inlineStr">
        <is>
          <t>ngps - processing methane destruction</t>
        </is>
      </c>
    </row>
    <row r="2705" ht="15.75" customHeight="1" s="120">
      <c r="A2705" s="2" t="inlineStr">
        <is>
          <t>ENERGY</t>
        </is>
      </c>
      <c r="B2705" s="2" t="inlineStr">
        <is>
          <t>GAS</t>
        </is>
      </c>
      <c r="C2705" s="2" t="n">
        <v>2020</v>
      </c>
      <c r="D2705" s="2" t="inlineStr">
        <is>
          <t>United States</t>
        </is>
      </c>
      <c r="E2705" s="2" t="inlineStr">
        <is>
          <t>USA</t>
        </is>
      </c>
      <c r="F2705" s="2" t="inlineStr">
        <is>
          <t>Direct I&amp;M type activities at transmission and distribution facilities</t>
        </is>
      </c>
      <c r="G2705" s="2" t="n">
        <v>28</v>
      </c>
      <c r="H2705" s="2" t="n">
        <v>0.396376192569732</v>
      </c>
      <c r="I2705" s="2" t="n">
        <v>0.4439413356780999</v>
      </c>
      <c r="J2705" s="40" t="inlineStr">
        <is>
          <t>ngps - T&amp;D methane capture</t>
        </is>
      </c>
    </row>
    <row r="2706" ht="15.75" customHeight="1" s="120">
      <c r="A2706" s="2" t="inlineStr">
        <is>
          <t>ENERGY</t>
        </is>
      </c>
      <c r="B2706" s="2" t="inlineStr">
        <is>
          <t>GAS</t>
        </is>
      </c>
      <c r="C2706" s="2" t="n">
        <v>2020</v>
      </c>
      <c r="D2706" s="2" t="inlineStr">
        <is>
          <t>United States</t>
        </is>
      </c>
      <c r="E2706" s="2" t="inlineStr">
        <is>
          <t>USA</t>
        </is>
      </c>
      <c r="F2706" s="2" t="inlineStr">
        <is>
          <t>Installing Catalytic Converters on Gas Engines and Turbines</t>
        </is>
      </c>
      <c r="G2706" s="2" t="n">
        <v>29</v>
      </c>
      <c r="H2706" s="2" t="n">
        <v>0.0410254076123238</v>
      </c>
      <c r="I2706" s="2" t="n">
        <v>0.04594845652580266</v>
      </c>
      <c r="J2706" s="40" t="inlineStr">
        <is>
          <t>ngps - processing methane destruction</t>
        </is>
      </c>
    </row>
    <row r="2707" ht="15.75" customHeight="1" s="120">
      <c r="A2707" s="2" t="inlineStr">
        <is>
          <t>ENERGY</t>
        </is>
      </c>
      <c r="B2707" s="2" t="inlineStr">
        <is>
          <t>GAS</t>
        </is>
      </c>
      <c r="C2707" s="2" t="n">
        <v>2020</v>
      </c>
      <c r="D2707" s="2" t="inlineStr">
        <is>
          <t>United States</t>
        </is>
      </c>
      <c r="E2707" s="2" t="inlineStr">
        <is>
          <t>USA</t>
        </is>
      </c>
      <c r="F2707" s="2" t="inlineStr">
        <is>
          <t>Directed Inspection and Maintenance of compressors - transport</t>
        </is>
      </c>
      <c r="G2707" s="2" t="n">
        <v>29</v>
      </c>
      <c r="H2707" s="2" t="n">
        <v>3.70313453674316</v>
      </c>
      <c r="I2707" s="2" t="n">
        <v>4.147510681152339</v>
      </c>
      <c r="J2707" s="40" t="inlineStr">
        <is>
          <t>ngps - T&amp;D methane capture</t>
        </is>
      </c>
    </row>
    <row r="2708" ht="15.75" customHeight="1" s="120">
      <c r="A2708" s="2" t="inlineStr">
        <is>
          <t>ENERGY</t>
        </is>
      </c>
      <c r="B2708" s="2" t="inlineStr">
        <is>
          <t>GAS</t>
        </is>
      </c>
      <c r="C2708" s="2" t="n">
        <v>2020</v>
      </c>
      <c r="D2708" s="2" t="inlineStr">
        <is>
          <t>United States</t>
        </is>
      </c>
      <c r="E2708" s="2" t="inlineStr">
        <is>
          <t>USA</t>
        </is>
      </c>
      <c r="F2708" s="2" t="inlineStr">
        <is>
          <t>Early replacement of Reciprocating Compressor Rod Packing Rings and Rods</t>
        </is>
      </c>
      <c r="G2708" s="2" t="n">
        <v>30</v>
      </c>
      <c r="H2708" s="2" t="n">
        <v>0.199878081679344</v>
      </c>
      <c r="I2708" s="2" t="n">
        <v>0.2238634514808653</v>
      </c>
      <c r="J2708" s="40" t="inlineStr">
        <is>
          <t>ngps - processing methane capture</t>
        </is>
      </c>
    </row>
    <row r="2709" ht="15.75" customHeight="1" s="120">
      <c r="A2709" s="2" t="inlineStr">
        <is>
          <t>ENERGY</t>
        </is>
      </c>
      <c r="B2709" s="2" t="inlineStr">
        <is>
          <t>GAS</t>
        </is>
      </c>
      <c r="C2709" s="2" t="n">
        <v>2020</v>
      </c>
      <c r="D2709" s="2" t="inlineStr">
        <is>
          <t>United States</t>
        </is>
      </c>
      <c r="E2709" s="2" t="inlineStr">
        <is>
          <t>USA</t>
        </is>
      </c>
      <c r="F2709" s="2" t="inlineStr">
        <is>
          <t>Optimize glycol circulation rates in dehydrators</t>
        </is>
      </c>
      <c r="G2709" s="2" t="n">
        <v>30</v>
      </c>
      <c r="H2709" s="2" t="n">
        <v>0.0008057468221523</v>
      </c>
      <c r="I2709" s="2" t="n">
        <v>0.000902436440810576</v>
      </c>
      <c r="J2709" s="40" t="inlineStr">
        <is>
          <t>ngps - production methane capture</t>
        </is>
      </c>
    </row>
    <row r="2710" ht="15.75" customHeight="1" s="120">
      <c r="A2710" s="2" t="inlineStr">
        <is>
          <t>ENERGY</t>
        </is>
      </c>
      <c r="B2710" s="2" t="inlineStr">
        <is>
          <t>GAS</t>
        </is>
      </c>
      <c r="C2710" s="2" t="n">
        <v>2020</v>
      </c>
      <c r="D2710" s="2" t="inlineStr">
        <is>
          <t>United States</t>
        </is>
      </c>
      <c r="E2710" s="2" t="inlineStr">
        <is>
          <t>USA</t>
        </is>
      </c>
      <c r="F2710" s="2" t="inlineStr">
        <is>
          <t>Installing flash tank separators on dehydrators</t>
        </is>
      </c>
      <c r="G2710" s="2" t="n">
        <v>33</v>
      </c>
      <c r="H2710" s="2" t="n">
        <v>1.75701534748077</v>
      </c>
      <c r="I2710" s="2" t="n">
        <v>1.967857189178462</v>
      </c>
      <c r="J2710" s="40" t="inlineStr">
        <is>
          <t>ngps - production methane capture</t>
        </is>
      </c>
    </row>
    <row r="2711" ht="15.75" customHeight="1" s="120">
      <c r="A2711" s="2" t="inlineStr">
        <is>
          <t>ENERGY</t>
        </is>
      </c>
      <c r="B2711" s="2" t="inlineStr">
        <is>
          <t>GAS</t>
        </is>
      </c>
      <c r="C2711" s="2" t="n">
        <v>2020</v>
      </c>
      <c r="D2711" s="2" t="inlineStr">
        <is>
          <t>United States</t>
        </is>
      </c>
      <c r="E2711" s="2" t="inlineStr">
        <is>
          <t>USA</t>
        </is>
      </c>
      <c r="F2711" s="2" t="inlineStr">
        <is>
          <t>Installing Surge Vessels for Capturing Blowdown Vents</t>
        </is>
      </c>
      <c r="G2711" s="2" t="n">
        <v>34</v>
      </c>
      <c r="H2711" s="2" t="n">
        <v>2.64055681228637</v>
      </c>
      <c r="I2711" s="2" t="n">
        <v>2.957423629760735</v>
      </c>
      <c r="J2711" s="40" t="inlineStr">
        <is>
          <t>ngps - production methane capture</t>
        </is>
      </c>
    </row>
    <row r="2712" ht="15.75" customHeight="1" s="120">
      <c r="A2712" s="2" t="inlineStr">
        <is>
          <t>ENERGY</t>
        </is>
      </c>
      <c r="B2712" s="2" t="inlineStr">
        <is>
          <t>GAS</t>
        </is>
      </c>
      <c r="C2712" s="2" t="n">
        <v>2020</v>
      </c>
      <c r="D2712" s="2" t="inlineStr">
        <is>
          <t>United States</t>
        </is>
      </c>
      <c r="E2712" s="2" t="inlineStr">
        <is>
          <t>USA</t>
        </is>
      </c>
      <c r="F2712" s="2" t="inlineStr">
        <is>
          <t>Installing Surge Vessels for Capturing Blowdown Vents</t>
        </is>
      </c>
      <c r="G2712" s="2" t="n">
        <v>37</v>
      </c>
      <c r="H2712" s="2" t="n">
        <v>0.725002408027648</v>
      </c>
      <c r="I2712" s="2" t="n">
        <v>0.8120026969909658</v>
      </c>
      <c r="J2712" s="40" t="inlineStr">
        <is>
          <t>ngps - production methane capture</t>
        </is>
      </c>
    </row>
    <row r="2713" ht="15.75" customHeight="1" s="120">
      <c r="A2713" s="2" t="inlineStr">
        <is>
          <t>ENERGY</t>
        </is>
      </c>
      <c r="B2713" s="2" t="inlineStr">
        <is>
          <t>GAS</t>
        </is>
      </c>
      <c r="C2713" s="2" t="n">
        <v>2020</v>
      </c>
      <c r="D2713" s="2" t="inlineStr">
        <is>
          <t>United States</t>
        </is>
      </c>
      <c r="E2713" s="2" t="inlineStr">
        <is>
          <t>USA</t>
        </is>
      </c>
      <c r="F2713" s="2" t="inlineStr">
        <is>
          <t>Early replacement of Reciprocating Compressor Rod Packing Rings and Rods</t>
        </is>
      </c>
      <c r="G2713" s="2" t="n">
        <v>41</v>
      </c>
      <c r="H2713" s="2" t="n">
        <v>0.882318437099456</v>
      </c>
      <c r="I2713" s="2" t="n">
        <v>0.9881966495513909</v>
      </c>
      <c r="J2713" s="40" t="inlineStr">
        <is>
          <t>ngps - processing methane capture</t>
        </is>
      </c>
    </row>
    <row r="2714" ht="15.75" customHeight="1" s="120">
      <c r="A2714" s="2" t="inlineStr">
        <is>
          <t>ENERGY</t>
        </is>
      </c>
      <c r="B2714" s="2" t="inlineStr">
        <is>
          <t>GAS</t>
        </is>
      </c>
      <c r="C2714" s="2" t="n">
        <v>2020</v>
      </c>
      <c r="D2714" s="2" t="inlineStr">
        <is>
          <t>United States</t>
        </is>
      </c>
      <c r="E2714" s="2" t="inlineStr">
        <is>
          <t>USA</t>
        </is>
      </c>
      <c r="F2714" s="2" t="inlineStr">
        <is>
          <t>Replacing High-bleed Pneumatic Devices in the Natural Gas Industry</t>
        </is>
      </c>
      <c r="G2714" s="2" t="n">
        <v>87</v>
      </c>
      <c r="H2714" s="2" t="n">
        <v>0.0010340127628297</v>
      </c>
      <c r="I2714" s="2" t="n">
        <v>0.001158094294369264</v>
      </c>
      <c r="J2714" s="40" t="inlineStr">
        <is>
          <t>ngps - production methane capture</t>
        </is>
      </c>
    </row>
    <row r="2715" ht="15.75" customHeight="1" s="120">
      <c r="A2715" s="2" t="inlineStr">
        <is>
          <t>ENERGY</t>
        </is>
      </c>
      <c r="B2715" s="2" t="inlineStr">
        <is>
          <t>GAS</t>
        </is>
      </c>
      <c r="C2715" s="2" t="n">
        <v>2020</v>
      </c>
      <c r="D2715" s="2" t="inlineStr">
        <is>
          <t>United States</t>
        </is>
      </c>
      <c r="E2715" s="2" t="inlineStr">
        <is>
          <t>USA</t>
        </is>
      </c>
      <c r="F2715" s="2" t="inlineStr">
        <is>
          <t>Using a Portable Evacuation Compressor for Pipeline Blowdowns</t>
        </is>
      </c>
      <c r="G2715" s="2" t="n">
        <v>93</v>
      </c>
      <c r="H2715" s="2" t="n">
        <v>4.45667552947998</v>
      </c>
      <c r="I2715" s="2" t="n">
        <v>4.991476593017578</v>
      </c>
      <c r="J2715" s="40" t="inlineStr">
        <is>
          <t>ngps - production methane capture</t>
        </is>
      </c>
    </row>
    <row r="2716" ht="15.75" customHeight="1" s="120">
      <c r="A2716" s="2" t="inlineStr">
        <is>
          <t>ENERGY</t>
        </is>
      </c>
      <c r="B2716" s="2" t="inlineStr">
        <is>
          <t>GAS</t>
        </is>
      </c>
      <c r="C2716" s="2" t="n">
        <v>2020</v>
      </c>
      <c r="D2716" s="2" t="inlineStr">
        <is>
          <t>United States</t>
        </is>
      </c>
      <c r="E2716" s="2" t="inlineStr">
        <is>
          <t>USA</t>
        </is>
      </c>
      <c r="F2716" s="2" t="inlineStr">
        <is>
          <t>Replacing High-bleed Pneumatic Devices in the Natural Gas Industry</t>
        </is>
      </c>
      <c r="G2716" s="2" t="n">
        <v>120</v>
      </c>
      <c r="H2716" s="2" t="n">
        <v>0.0012447234475985</v>
      </c>
      <c r="I2716" s="2" t="n">
        <v>0.00139409026131032</v>
      </c>
      <c r="J2716" s="40" t="inlineStr">
        <is>
          <t>ngps - production methane capture</t>
        </is>
      </c>
    </row>
    <row r="2717" ht="15.75" customHeight="1" s="120">
      <c r="A2717" s="2" t="inlineStr">
        <is>
          <t>ENERGY</t>
        </is>
      </c>
      <c r="B2717" s="2" t="inlineStr">
        <is>
          <t>GAS</t>
        </is>
      </c>
      <c r="C2717" s="2" t="n">
        <v>2020</v>
      </c>
      <c r="D2717" s="2" t="inlineStr">
        <is>
          <t>United States</t>
        </is>
      </c>
      <c r="E2717" s="2" t="inlineStr">
        <is>
          <t>USA</t>
        </is>
      </c>
      <c r="F2717" s="2" t="inlineStr">
        <is>
          <t>Directed inspection and maintenance at gate stations and surface facilities</t>
        </is>
      </c>
      <c r="G2717" s="2" t="n">
        <v>211</v>
      </c>
      <c r="H2717" s="2" t="n">
        <v>0.0552616529166698</v>
      </c>
      <c r="I2717" s="2" t="n">
        <v>0.06189305126667018</v>
      </c>
      <c r="J2717" s="40" t="inlineStr">
        <is>
          <t>ngps - production methane capture</t>
        </is>
      </c>
    </row>
    <row r="2718" ht="15.75" customHeight="1" s="120">
      <c r="A2718" s="2" t="inlineStr">
        <is>
          <t>ENERGY</t>
        </is>
      </c>
      <c r="B2718" s="2" t="inlineStr">
        <is>
          <t>GAS</t>
        </is>
      </c>
      <c r="C2718" s="2" t="n">
        <v>2020</v>
      </c>
      <c r="D2718" s="2" t="inlineStr">
        <is>
          <t>United States</t>
        </is>
      </c>
      <c r="E2718" s="2" t="inlineStr">
        <is>
          <t>USA</t>
        </is>
      </c>
      <c r="F2718" s="2" t="inlineStr">
        <is>
          <t>Direct I&amp;M type activities at transmission and distribution facilities</t>
        </is>
      </c>
      <c r="G2718" s="2" t="n">
        <v>229</v>
      </c>
      <c r="H2718" s="2" t="n">
        <v>0.0564634948968887</v>
      </c>
      <c r="I2718" s="2" t="n">
        <v>0.06323911428451535</v>
      </c>
      <c r="J2718" s="40" t="inlineStr">
        <is>
          <t>ngps - T&amp;D methane capture</t>
        </is>
      </c>
    </row>
    <row r="2719" ht="15.75" customHeight="1" s="120">
      <c r="A2719" s="2" t="inlineStr">
        <is>
          <t>ENERGY</t>
        </is>
      </c>
      <c r="B2719" s="2" t="inlineStr">
        <is>
          <t>GAS</t>
        </is>
      </c>
      <c r="C2719" s="2" t="n">
        <v>2020</v>
      </c>
      <c r="D2719" s="2" t="inlineStr">
        <is>
          <t>United States</t>
        </is>
      </c>
      <c r="E2719" s="2" t="inlineStr">
        <is>
          <t>USA</t>
        </is>
      </c>
      <c r="F2719" s="2" t="inlineStr">
        <is>
          <t>Installing Catalytic Converters on Gas Engines and Turbines</t>
        </is>
      </c>
      <c r="G2719" s="2" t="n">
        <v>233</v>
      </c>
      <c r="H2719" s="2" t="n">
        <v>0.0003336119116284</v>
      </c>
      <c r="I2719" s="2" t="n">
        <v>0.000373645341023808</v>
      </c>
      <c r="J2719" s="40" t="inlineStr">
        <is>
          <t>ngps - processing methane destruction</t>
        </is>
      </c>
    </row>
    <row r="2720" ht="15.75" customHeight="1" s="120">
      <c r="A2720" s="2" t="inlineStr">
        <is>
          <t>ENERGY</t>
        </is>
      </c>
      <c r="B2720" s="2" t="inlineStr">
        <is>
          <t>GAS</t>
        </is>
      </c>
      <c r="C2720" s="2" t="n">
        <v>2020</v>
      </c>
      <c r="D2720" s="2" t="inlineStr">
        <is>
          <t>United States</t>
        </is>
      </c>
      <c r="E2720" s="2" t="inlineStr">
        <is>
          <t>USA</t>
        </is>
      </c>
      <c r="F2720" s="2" t="inlineStr">
        <is>
          <t>Installing flash tank separators on dehydrators</t>
        </is>
      </c>
      <c r="G2720" s="2" t="n">
        <v>267</v>
      </c>
      <c r="H2720" s="2" t="n">
        <v>0.0299435909837484</v>
      </c>
      <c r="I2720" s="2" t="n">
        <v>0.03353682190179821</v>
      </c>
      <c r="J2720" s="40" t="inlineStr">
        <is>
          <t>ngps - production methane capture</t>
        </is>
      </c>
    </row>
    <row r="2721" ht="15.75" customHeight="1" s="120">
      <c r="A2721" s="2" t="inlineStr">
        <is>
          <t>ENERGY</t>
        </is>
      </c>
      <c r="B2721" s="2" t="inlineStr">
        <is>
          <t>GAS</t>
        </is>
      </c>
      <c r="C2721" s="2" t="n">
        <v>2020</v>
      </c>
      <c r="D2721" s="2" t="inlineStr">
        <is>
          <t>United States</t>
        </is>
      </c>
      <c r="E2721" s="2" t="inlineStr">
        <is>
          <t>USA</t>
        </is>
      </c>
      <c r="F2721" s="2" t="inlineStr">
        <is>
          <t>Direct Inspection &amp; Maintenance - (Production Gas Well\Pipeline Leaks\Chemical Injection Pumps)</t>
        </is>
      </c>
      <c r="G2721" s="2" t="n">
        <v>276</v>
      </c>
      <c r="H2721" s="2" t="n">
        <v>1.58285558223724</v>
      </c>
      <c r="I2721" s="2" t="n">
        <v>1.772798252105709</v>
      </c>
      <c r="J2721" s="40" t="inlineStr">
        <is>
          <t>ngps - production methane capture</t>
        </is>
      </c>
    </row>
    <row r="2722" ht="15.75" customHeight="1" s="120">
      <c r="A2722" s="2" t="inlineStr">
        <is>
          <t>ENERGY</t>
        </is>
      </c>
      <c r="B2722" s="2" t="inlineStr">
        <is>
          <t>GAS</t>
        </is>
      </c>
      <c r="C2722" s="2" t="n">
        <v>2020</v>
      </c>
      <c r="D2722" s="2" t="inlineStr">
        <is>
          <t>United States</t>
        </is>
      </c>
      <c r="E2722" s="2" t="inlineStr">
        <is>
          <t>USA</t>
        </is>
      </c>
      <c r="F2722" s="2" t="inlineStr">
        <is>
          <t>Direct Inspection &amp; Maintenance - (Production Gas Well\Pipeline Leaks\Chemical Injection Pumps)</t>
        </is>
      </c>
      <c r="G2722" s="2" t="n">
        <v>324</v>
      </c>
      <c r="H2722" s="2" t="n">
        <v>0.777218878269195</v>
      </c>
      <c r="I2722" s="2" t="n">
        <v>0.8704851436614985</v>
      </c>
      <c r="J2722" s="40" t="inlineStr">
        <is>
          <t>ngps - production methane capture</t>
        </is>
      </c>
    </row>
    <row r="2723" ht="15.75" customHeight="1" s="120">
      <c r="A2723" s="2" t="inlineStr">
        <is>
          <t>ENERGY</t>
        </is>
      </c>
      <c r="B2723" s="2" t="inlineStr">
        <is>
          <t>GAS</t>
        </is>
      </c>
      <c r="C2723" s="2" t="n">
        <v>2020</v>
      </c>
      <c r="D2723" s="2" t="inlineStr">
        <is>
          <t>United States</t>
        </is>
      </c>
      <c r="E2723" s="2" t="inlineStr">
        <is>
          <t>USA</t>
        </is>
      </c>
      <c r="F2723" s="2" t="inlineStr">
        <is>
          <t>Direct Inspection &amp; Maintenance - (Production Gas Well\Pipeline Leaks\Chemical Injection Pumps)</t>
        </is>
      </c>
      <c r="G2723" s="2" t="n">
        <v>335</v>
      </c>
      <c r="H2723" s="2" t="n">
        <v>0.652442932128906</v>
      </c>
      <c r="I2723" s="2" t="n">
        <v>0.7307360839843748</v>
      </c>
      <c r="J2723" s="40" t="inlineStr">
        <is>
          <t>ngps - production methane capture</t>
        </is>
      </c>
    </row>
    <row r="2724" ht="15.75" customHeight="1" s="120">
      <c r="A2724" s="2" t="inlineStr">
        <is>
          <t>ENERGY</t>
        </is>
      </c>
      <c r="B2724" s="2" t="inlineStr">
        <is>
          <t>GAS</t>
        </is>
      </c>
      <c r="C2724" s="2" t="n">
        <v>2020</v>
      </c>
      <c r="D2724" s="2" t="inlineStr">
        <is>
          <t>United States</t>
        </is>
      </c>
      <c r="E2724" s="2" t="inlineStr">
        <is>
          <t>USA</t>
        </is>
      </c>
      <c r="F2724" s="2" t="inlineStr">
        <is>
          <t>Direct Inspection &amp; Maintenance - (Production Gas Well\Pipeline Leaks\Chemical Injection Pumps)</t>
        </is>
      </c>
      <c r="G2724" s="2" t="n">
        <v>378</v>
      </c>
      <c r="H2724" s="2" t="n">
        <v>0.471882909536361</v>
      </c>
      <c r="I2724" s="2" t="n">
        <v>0.5285088586807244</v>
      </c>
      <c r="J2724" s="40" t="inlineStr">
        <is>
          <t>ngps - production methane capture</t>
        </is>
      </c>
    </row>
    <row r="2725" ht="15.75" customHeight="1" s="120">
      <c r="A2725" s="2" t="inlineStr">
        <is>
          <t>ENERGY</t>
        </is>
      </c>
      <c r="B2725" s="2" t="inlineStr">
        <is>
          <t>GAS</t>
        </is>
      </c>
      <c r="C2725" s="2" t="n">
        <v>2020</v>
      </c>
      <c r="D2725" s="2" t="inlineStr">
        <is>
          <t>United States</t>
        </is>
      </c>
      <c r="E2725" s="2" t="inlineStr">
        <is>
          <t>USA</t>
        </is>
      </c>
      <c r="F2725" s="2" t="inlineStr">
        <is>
          <t>Replacing High-bleed Pneumatic Devices in the Natural Gas Industry</t>
        </is>
      </c>
      <c r="G2725" s="2" t="n">
        <v>455</v>
      </c>
      <c r="H2725" s="2" t="n">
        <v>0.0002245953073725</v>
      </c>
      <c r="I2725" s="2" t="n">
        <v>0.0002515467442572</v>
      </c>
      <c r="J2725" s="40" t="inlineStr">
        <is>
          <t>ngps - production methane capture</t>
        </is>
      </c>
    </row>
    <row r="2726" ht="15.75" customHeight="1" s="120">
      <c r="A2726" s="2" t="inlineStr">
        <is>
          <t>ENERGY</t>
        </is>
      </c>
      <c r="B2726" s="2" t="inlineStr">
        <is>
          <t>GAS</t>
        </is>
      </c>
      <c r="C2726" s="2" t="n">
        <v>2020</v>
      </c>
      <c r="D2726" s="2" t="inlineStr">
        <is>
          <t>United States</t>
        </is>
      </c>
      <c r="E2726" s="2" t="inlineStr">
        <is>
          <t>USA</t>
        </is>
      </c>
      <c r="F2726" s="2" t="inlineStr">
        <is>
          <t>Directed inspection and maintenance at gate stations and surface facilities</t>
        </is>
      </c>
      <c r="G2726" s="2" t="n">
        <v>513</v>
      </c>
      <c r="H2726" s="2" t="n">
        <v>0.009432558901608001</v>
      </c>
      <c r="I2726" s="2" t="n">
        <v>0.01056446596980096</v>
      </c>
      <c r="J2726" s="40" t="inlineStr">
        <is>
          <t>ngps - production methane capture</t>
        </is>
      </c>
    </row>
    <row r="2727" ht="15.75" customHeight="1" s="120">
      <c r="A2727" s="2" t="inlineStr">
        <is>
          <t>ENERGY</t>
        </is>
      </c>
      <c r="B2727" s="2" t="inlineStr">
        <is>
          <t>GAS</t>
        </is>
      </c>
      <c r="C2727" s="2" t="n">
        <v>2020</v>
      </c>
      <c r="D2727" s="2" t="inlineStr">
        <is>
          <t>United States</t>
        </is>
      </c>
      <c r="E2727" s="2" t="inlineStr">
        <is>
          <t>USA</t>
        </is>
      </c>
      <c r="F2727" s="2" t="inlineStr">
        <is>
          <t>Replacing High-bleed Pneumatic Devices in the Natural Gas Industry</t>
        </is>
      </c>
      <c r="G2727" s="2" t="n">
        <v>659</v>
      </c>
      <c r="H2727" s="2" t="n">
        <v>7.0239409979e-05</v>
      </c>
      <c r="I2727" s="2" t="n">
        <v>7.866813917648001e-05</v>
      </c>
      <c r="J2727" s="40" t="inlineStr">
        <is>
          <t>ngps - production methane capture</t>
        </is>
      </c>
    </row>
    <row r="2728" ht="15.75" customHeight="1" s="120">
      <c r="A2728" s="2" t="inlineStr">
        <is>
          <t>ENERGY</t>
        </is>
      </c>
      <c r="B2728" s="2" t="inlineStr">
        <is>
          <t>GAS</t>
        </is>
      </c>
      <c r="C2728" s="2" t="n">
        <v>2020</v>
      </c>
      <c r="D2728" s="2" t="inlineStr">
        <is>
          <t>United States</t>
        </is>
      </c>
      <c r="E2728" s="2" t="inlineStr">
        <is>
          <t>USA</t>
        </is>
      </c>
      <c r="F2728" s="2" t="inlineStr">
        <is>
          <t>Direct Inspection &amp; Maintenance - (Production Gas Well\Pipeline Leaks\Chemical Injection Pumps)</t>
        </is>
      </c>
      <c r="G2728" s="2" t="n">
        <v>738</v>
      </c>
      <c r="H2728" s="2" t="n">
        <v>0.369719207286834</v>
      </c>
      <c r="I2728" s="2" t="n">
        <v>0.4140855121612541</v>
      </c>
      <c r="J2728" s="40" t="inlineStr">
        <is>
          <t>ngps - production methane capture</t>
        </is>
      </c>
    </row>
    <row r="2729" ht="15.75" customHeight="1" s="120">
      <c r="A2729" s="2" t="inlineStr">
        <is>
          <t>ENERGY</t>
        </is>
      </c>
      <c r="B2729" s="2" t="inlineStr">
        <is>
          <t>GAS</t>
        </is>
      </c>
      <c r="C2729" s="2" t="n">
        <v>2020</v>
      </c>
      <c r="D2729" s="2" t="inlineStr">
        <is>
          <t>United States</t>
        </is>
      </c>
      <c r="E2729" s="2" t="inlineStr">
        <is>
          <t>USA</t>
        </is>
      </c>
      <c r="F2729" s="2" t="inlineStr">
        <is>
          <t>Replace Cast Iron Pipeline</t>
        </is>
      </c>
      <c r="G2729" s="2" t="n">
        <v>786</v>
      </c>
      <c r="H2729" s="2" t="n">
        <v>3.60559058189392</v>
      </c>
      <c r="I2729" s="2" t="n">
        <v>4.038261451721191</v>
      </c>
      <c r="J2729" s="40" t="inlineStr">
        <is>
          <t>ngps - T&amp;D methane capture</t>
        </is>
      </c>
    </row>
    <row r="2730" ht="15.75" customHeight="1" s="120">
      <c r="A2730" s="2" t="inlineStr">
        <is>
          <t>ENERGY</t>
        </is>
      </c>
      <c r="B2730" s="2" t="inlineStr">
        <is>
          <t>GAS</t>
        </is>
      </c>
      <c r="C2730" s="2" t="n">
        <v>2020</v>
      </c>
      <c r="D2730" s="2" t="inlineStr">
        <is>
          <t>United States</t>
        </is>
      </c>
      <c r="E2730" s="2" t="inlineStr">
        <is>
          <t>USA</t>
        </is>
      </c>
      <c r="F2730" s="2" t="inlineStr">
        <is>
          <t>Directed inspection and maintenance at gate stations and surface facilities</t>
        </is>
      </c>
      <c r="G2730" s="2" t="n">
        <v>889</v>
      </c>
      <c r="H2730" s="2" t="n">
        <v>0.06785488128662109</v>
      </c>
      <c r="I2730" s="2" t="n">
        <v>0.07599746704101563</v>
      </c>
      <c r="J2730" s="40" t="inlineStr">
        <is>
          <t>ngps - production methane capture</t>
        </is>
      </c>
    </row>
    <row r="2731" ht="15.75" customHeight="1" s="120">
      <c r="A2731" s="2" t="inlineStr">
        <is>
          <t>ENERGY</t>
        </is>
      </c>
      <c r="B2731" s="2" t="inlineStr">
        <is>
          <t>GAS</t>
        </is>
      </c>
      <c r="C2731" s="2" t="n">
        <v>2020</v>
      </c>
      <c r="D2731" s="2" t="inlineStr">
        <is>
          <t>United States</t>
        </is>
      </c>
      <c r="E2731" s="2" t="inlineStr">
        <is>
          <t>USA</t>
        </is>
      </c>
      <c r="F2731" s="2" t="inlineStr">
        <is>
          <t>Replacing High-bleed Pneumatic Devices in the Natural Gas Industry</t>
        </is>
      </c>
      <c r="G2731" s="2" t="n">
        <v>912</v>
      </c>
      <c r="H2731" s="2" t="n">
        <v>8.4552768385e-05</v>
      </c>
      <c r="I2731" s="2" t="n">
        <v>9.46991005912e-05</v>
      </c>
      <c r="J2731" s="40" t="inlineStr">
        <is>
          <t>ngps - production methane capture</t>
        </is>
      </c>
    </row>
    <row r="2732" ht="15.75" customHeight="1" s="120">
      <c r="A2732" s="2" t="inlineStr">
        <is>
          <t>ENERGY</t>
        </is>
      </c>
      <c r="B2732" s="2" t="inlineStr">
        <is>
          <t>GAS</t>
        </is>
      </c>
      <c r="C2732" s="2" t="n">
        <v>2020</v>
      </c>
      <c r="D2732" s="2" t="inlineStr">
        <is>
          <t>United States</t>
        </is>
      </c>
      <c r="E2732" s="2" t="inlineStr">
        <is>
          <t>USA</t>
        </is>
      </c>
      <c r="F2732" s="2" t="inlineStr">
        <is>
          <t>Replace Cast Iron Pipeline</t>
        </is>
      </c>
      <c r="G2732" s="2" t="n">
        <v>1708</v>
      </c>
      <c r="H2732" s="2" t="n">
        <v>3.2655816078186</v>
      </c>
      <c r="I2732" s="2" t="n">
        <v>3.657451400756832</v>
      </c>
      <c r="J2732" s="40" t="inlineStr">
        <is>
          <t>ngps - T&amp;D methane capture</t>
        </is>
      </c>
    </row>
    <row r="2733" ht="15.75" customHeight="1" s="120">
      <c r="A2733" s="2" t="inlineStr">
        <is>
          <t>ENERGY</t>
        </is>
      </c>
      <c r="B2733" s="2" t="inlineStr">
        <is>
          <t>GAS</t>
        </is>
      </c>
      <c r="C2733" s="2" t="n">
        <v>2020</v>
      </c>
      <c r="D2733" s="2" t="inlineStr">
        <is>
          <t>United States</t>
        </is>
      </c>
      <c r="E2733" s="2" t="inlineStr">
        <is>
          <t>USA</t>
        </is>
      </c>
      <c r="F2733" s="2" t="inlineStr">
        <is>
          <t>Installing Electronic Starters on Production Field Compressors</t>
        </is>
      </c>
      <c r="G2733" s="2" t="n">
        <v>1889</v>
      </c>
      <c r="H2733" s="2" t="n">
        <v>0.123330473899841</v>
      </c>
      <c r="I2733" s="2" t="n">
        <v>0.1381301307678219</v>
      </c>
      <c r="J2733" s="40" t="inlineStr">
        <is>
          <t>ngps - production methane capture</t>
        </is>
      </c>
    </row>
    <row r="2734" ht="15.75" customHeight="1" s="120">
      <c r="A2734" s="2" t="inlineStr">
        <is>
          <t>ENERGY</t>
        </is>
      </c>
      <c r="B2734" s="2" t="inlineStr">
        <is>
          <t>GAS</t>
        </is>
      </c>
      <c r="C2734" s="2" t="n">
        <v>2020</v>
      </c>
      <c r="D2734" s="2" t="inlineStr">
        <is>
          <t>United States</t>
        </is>
      </c>
      <c r="E2734" s="2" t="inlineStr">
        <is>
          <t>USA</t>
        </is>
      </c>
      <c r="F2734" s="2" t="inlineStr">
        <is>
          <t>Replacing High-bleed Pneumatic Devices in the Natural Gas Industry</t>
        </is>
      </c>
      <c r="G2734" s="2" t="n">
        <v>3380</v>
      </c>
      <c r="H2734" s="2" t="n">
        <v>1.52565262397e-05</v>
      </c>
      <c r="I2734" s="2" t="n">
        <v>1.7087309388464e-05</v>
      </c>
      <c r="J2734" s="40" t="inlineStr">
        <is>
          <t>ngps - production methane capture</t>
        </is>
      </c>
    </row>
    <row r="2735" ht="15.75" customHeight="1" s="120">
      <c r="A2735" s="2" t="inlineStr">
        <is>
          <t>ENERGY</t>
        </is>
      </c>
      <c r="B2735" s="2" t="inlineStr">
        <is>
          <t>GAS</t>
        </is>
      </c>
      <c r="C2735" s="2" t="n">
        <v>2020</v>
      </c>
      <c r="D2735" s="2" t="inlineStr">
        <is>
          <t>United States</t>
        </is>
      </c>
      <c r="E2735" s="2" t="inlineStr">
        <is>
          <t>USA</t>
        </is>
      </c>
      <c r="F2735" s="2" t="inlineStr">
        <is>
          <t>Directed inspection and maintenance at gate stations and surface facilities</t>
        </is>
      </c>
      <c r="G2735" s="2" t="n">
        <v>4190</v>
      </c>
      <c r="H2735" s="2" t="n">
        <v>0.0026946035213768</v>
      </c>
      <c r="I2735" s="2" t="n">
        <v>0.003017955943942016</v>
      </c>
      <c r="J2735" s="40" t="inlineStr">
        <is>
          <t>ngps - production methane capture</t>
        </is>
      </c>
    </row>
    <row r="2736" ht="15.75" customHeight="1" s="120">
      <c r="A2736" s="2" t="inlineStr">
        <is>
          <t>ENERGY</t>
        </is>
      </c>
      <c r="B2736" s="2" t="inlineStr">
        <is>
          <t>GAS</t>
        </is>
      </c>
      <c r="C2736" s="2" t="n">
        <v>2020</v>
      </c>
      <c r="D2736" s="2" t="inlineStr">
        <is>
          <t>United States</t>
        </is>
      </c>
      <c r="E2736" s="2" t="inlineStr">
        <is>
          <t>USA</t>
        </is>
      </c>
      <c r="F2736" s="2" t="inlineStr">
        <is>
          <t>Directed inspection and maintenance at gate stations and surface facilities</t>
        </is>
      </c>
      <c r="G2736" s="2" t="n">
        <v>7146</v>
      </c>
      <c r="H2736" s="2" t="n">
        <v>0.0035965689457953</v>
      </c>
      <c r="I2736" s="2" t="n">
        <v>0.004028157219290736</v>
      </c>
      <c r="J2736" s="40" t="inlineStr">
        <is>
          <t>ngps - production methane capture</t>
        </is>
      </c>
    </row>
    <row r="2737" ht="15.75" customHeight="1" s="120">
      <c r="A2737" s="2" t="inlineStr">
        <is>
          <t>ENERGY</t>
        </is>
      </c>
      <c r="B2737" s="2" t="inlineStr">
        <is>
          <t>GAS</t>
        </is>
      </c>
      <c r="C2737" s="2" t="n">
        <v>2020</v>
      </c>
      <c r="D2737" s="2" t="inlineStr">
        <is>
          <t>United States</t>
        </is>
      </c>
      <c r="E2737" s="2" t="inlineStr">
        <is>
          <t>USA</t>
        </is>
      </c>
      <c r="F2737" s="2" t="inlineStr">
        <is>
          <t>Flaring instead of venting on shallow water platforms</t>
        </is>
      </c>
      <c r="G2737" s="2" t="n">
        <v>7395</v>
      </c>
      <c r="H2737" s="2" t="n">
        <v>4.37257146835327</v>
      </c>
      <c r="I2737" s="2" t="n">
        <v>4.897280044555663</v>
      </c>
      <c r="J2737" s="40" t="inlineStr">
        <is>
          <t>ngps - production methane destruction</t>
        </is>
      </c>
    </row>
    <row r="2738" ht="15.75" customHeight="1" s="120">
      <c r="A2738" s="2" t="inlineStr">
        <is>
          <t>ENERGY</t>
        </is>
      </c>
      <c r="B2738" s="2" t="inlineStr">
        <is>
          <t>GAS</t>
        </is>
      </c>
      <c r="C2738" s="2" t="n">
        <v>2020</v>
      </c>
      <c r="D2738" s="2" t="inlineStr">
        <is>
          <t>United States</t>
        </is>
      </c>
      <c r="E2738" s="2" t="inlineStr">
        <is>
          <t>USA</t>
        </is>
      </c>
      <c r="F2738" s="2" t="inlineStr">
        <is>
          <t>Replacing High-bleed Pneumatic Devices in the Natural Gas Industry</t>
        </is>
      </c>
      <c r="G2738" s="2" t="n">
        <v>7941</v>
      </c>
      <c r="H2738" s="2" t="n">
        <v>1.90082591871e-05</v>
      </c>
      <c r="I2738" s="2" t="n">
        <v>2.1289250289552e-05</v>
      </c>
      <c r="J2738" s="40" t="inlineStr">
        <is>
          <t>ngps - production methane capture</t>
        </is>
      </c>
    </row>
    <row r="2739" ht="15.75" customHeight="1" s="120">
      <c r="A2739" s="2" t="inlineStr">
        <is>
          <t>ENERGY</t>
        </is>
      </c>
      <c r="B2739" s="2" t="inlineStr">
        <is>
          <t>GAS</t>
        </is>
      </c>
      <c r="C2739" s="2" t="n">
        <v>2020</v>
      </c>
      <c r="D2739" s="2" t="inlineStr">
        <is>
          <t>United States</t>
        </is>
      </c>
      <c r="E2739" s="2" t="inlineStr">
        <is>
          <t>USA</t>
        </is>
      </c>
      <c r="F2739" s="2" t="inlineStr">
        <is>
          <t>Directed inspection and maintenance at gate stations and surface facilities</t>
        </is>
      </c>
      <c r="G2739" s="2" t="n">
        <v>10325</v>
      </c>
      <c r="H2739" s="2" t="n">
        <v>0.0052072466351092</v>
      </c>
      <c r="I2739" s="2" t="n">
        <v>0.005832116231322304</v>
      </c>
      <c r="J2739" s="40" t="inlineStr">
        <is>
          <t>ngps - production methane capture</t>
        </is>
      </c>
    </row>
    <row r="2740" ht="15.75" customHeight="1" s="120">
      <c r="A2740" s="2" t="inlineStr">
        <is>
          <t>ENERGY</t>
        </is>
      </c>
      <c r="B2740" s="2" t="inlineStr">
        <is>
          <t>GAS</t>
        </is>
      </c>
      <c r="C2740" s="2" t="n">
        <v>2020</v>
      </c>
      <c r="D2740" s="2" t="inlineStr">
        <is>
          <t>United States</t>
        </is>
      </c>
      <c r="E2740" s="2" t="inlineStr">
        <is>
          <t>USA</t>
        </is>
      </c>
      <c r="F2740" s="2" t="inlineStr">
        <is>
          <t>Using a Portable Evacuation Compressor for Pipeline Blowdowns</t>
        </is>
      </c>
      <c r="G2740" s="2" t="n">
        <v>10617</v>
      </c>
      <c r="H2740" s="2" t="n">
        <v>0.0585778914391994</v>
      </c>
      <c r="I2740" s="2" t="n">
        <v>0.06560723841190333</v>
      </c>
      <c r="J2740" s="40" t="inlineStr">
        <is>
          <t>ngps - production methane capture</t>
        </is>
      </c>
    </row>
    <row r="2741" ht="15.75" customHeight="1" s="120">
      <c r="A2741" s="2" t="inlineStr">
        <is>
          <t>ENERGY</t>
        </is>
      </c>
      <c r="B2741" s="2" t="inlineStr">
        <is>
          <t>GAS</t>
        </is>
      </c>
      <c r="C2741" s="2" t="n">
        <v>2020</v>
      </c>
      <c r="D2741" s="2" t="inlineStr">
        <is>
          <t>United States</t>
        </is>
      </c>
      <c r="E2741" s="2" t="inlineStr">
        <is>
          <t>USA</t>
        </is>
      </c>
      <c r="F2741" s="2" t="inlineStr">
        <is>
          <t>Replacing High-bleed Pneumatic Devices in the Natural Gas Industry</t>
        </is>
      </c>
      <c r="G2741" s="2" t="n">
        <v>10995</v>
      </c>
      <c r="H2741" s="2" t="n">
        <v>2.28817534662e-05</v>
      </c>
      <c r="I2741" s="2" t="n">
        <v>2.5627563882144e-05</v>
      </c>
      <c r="J2741" s="40" t="inlineStr">
        <is>
          <t>ngps - production methane capture</t>
        </is>
      </c>
    </row>
    <row r="2742" ht="15.75" customHeight="1" s="120">
      <c r="A2742" s="2" t="inlineStr">
        <is>
          <t>ENERGY</t>
        </is>
      </c>
      <c r="B2742" s="2" t="inlineStr">
        <is>
          <t>GAS</t>
        </is>
      </c>
      <c r="C2742" s="2" t="n">
        <v>2020</v>
      </c>
      <c r="D2742" s="2" t="inlineStr">
        <is>
          <t>United States</t>
        </is>
      </c>
      <c r="E2742" s="2" t="inlineStr">
        <is>
          <t>USA</t>
        </is>
      </c>
      <c r="F2742" s="2" t="inlineStr">
        <is>
          <t>Direct Inspection &amp; Maintenance - (Production Gas Well\Pipeline Leaks\Chemical Injection Pumps)</t>
        </is>
      </c>
      <c r="G2742" s="2" t="n">
        <v>36734</v>
      </c>
      <c r="H2742" s="2" t="n">
        <v>0.0009180581546389</v>
      </c>
      <c r="I2742" s="2" t="n">
        <v>0.001028225133195568</v>
      </c>
      <c r="J2742" s="40" t="inlineStr">
        <is>
          <t>ngps - production methane capture</t>
        </is>
      </c>
    </row>
    <row r="2743" ht="15.75" customHeight="1" s="120">
      <c r="A2743" s="2" t="inlineStr">
        <is>
          <t>ENERGY</t>
        </is>
      </c>
      <c r="B2743" s="2" t="inlineStr">
        <is>
          <t>GAS</t>
        </is>
      </c>
      <c r="C2743" s="2" t="n">
        <v>2020</v>
      </c>
      <c r="D2743" s="2" t="inlineStr">
        <is>
          <t>United States</t>
        </is>
      </c>
      <c r="E2743" s="2" t="inlineStr">
        <is>
          <t>USA</t>
        </is>
      </c>
      <c r="F2743" s="2" t="inlineStr">
        <is>
          <t>Replacing High-bleed Pneumatic Devices in the Natural Gas Industry</t>
        </is>
      </c>
      <c r="G2743" s="2" t="n">
        <v>40633</v>
      </c>
      <c r="H2743" s="54" t="n">
        <v>4.12873623645e-06</v>
      </c>
      <c r="I2743" s="2" t="n">
        <v>4.624184584824001e-06</v>
      </c>
      <c r="J2743" s="40" t="inlineStr">
        <is>
          <t>ngps - production methane capture</t>
        </is>
      </c>
    </row>
    <row r="2744" ht="15.75" customHeight="1" s="120">
      <c r="A2744" s="2" t="inlineStr">
        <is>
          <t>ENERGY</t>
        </is>
      </c>
      <c r="B2744" s="2" t="inlineStr">
        <is>
          <t>GAS</t>
        </is>
      </c>
      <c r="C2744" s="2" t="n">
        <v>2020</v>
      </c>
      <c r="D2744" s="2" t="inlineStr">
        <is>
          <t>United States</t>
        </is>
      </c>
      <c r="E2744" s="2" t="inlineStr">
        <is>
          <t>USA</t>
        </is>
      </c>
      <c r="F2744" s="2" t="inlineStr">
        <is>
          <t>Convert gas pneumatic controls to instrument air</t>
        </is>
      </c>
      <c r="G2744" s="2" t="n">
        <v>41664</v>
      </c>
      <c r="H2744" s="2" t="n">
        <v>0.0064889285713434</v>
      </c>
      <c r="I2744" s="2" t="n">
        <v>0.007267599999904609</v>
      </c>
      <c r="J2744" s="40" t="inlineStr">
        <is>
          <t>ngps - production methane capture</t>
        </is>
      </c>
    </row>
    <row r="2745" ht="15.75" customHeight="1" s="120">
      <c r="A2745" s="2" t="inlineStr">
        <is>
          <t>ENERGY</t>
        </is>
      </c>
      <c r="B2745" s="2" t="inlineStr">
        <is>
          <t>GAS</t>
        </is>
      </c>
      <c r="C2745" s="2" t="n">
        <v>2020</v>
      </c>
      <c r="D2745" s="2" t="inlineStr">
        <is>
          <t>United States</t>
        </is>
      </c>
      <c r="E2745" s="2" t="inlineStr">
        <is>
          <t>USA</t>
        </is>
      </c>
      <c r="F2745" s="2" t="inlineStr">
        <is>
          <t>Installing Surge Vessels for Capturing Blowdown Vents</t>
        </is>
      </c>
      <c r="G2745" s="2" t="n">
        <v>42540</v>
      </c>
      <c r="H2745" s="2" t="n">
        <v>0.0384745821356773</v>
      </c>
      <c r="I2745" s="2" t="n">
        <v>0.04309153199195858</v>
      </c>
      <c r="J2745" s="40" t="inlineStr">
        <is>
          <t>ngps - production methane capture</t>
        </is>
      </c>
    </row>
    <row r="2746" ht="15.75" customHeight="1" s="120">
      <c r="A2746" s="2" t="inlineStr">
        <is>
          <t>ENERGY</t>
        </is>
      </c>
      <c r="B2746" s="2" t="inlineStr">
        <is>
          <t>GAS</t>
        </is>
      </c>
      <c r="C2746" s="2" t="n">
        <v>2020</v>
      </c>
      <c r="D2746" s="2" t="inlineStr">
        <is>
          <t>United States</t>
        </is>
      </c>
      <c r="E2746" s="2" t="inlineStr">
        <is>
          <t>USA</t>
        </is>
      </c>
      <c r="F2746" s="2" t="inlineStr">
        <is>
          <t>Convert gas pneumatic controls to instrument air</t>
        </is>
      </c>
      <c r="G2746" s="2" t="n">
        <v>50017</v>
      </c>
      <c r="H2746" s="2" t="n">
        <v>0.0043259523808956</v>
      </c>
      <c r="I2746" s="2" t="n">
        <v>0.004845066666603073</v>
      </c>
      <c r="J2746" s="40" t="inlineStr">
        <is>
          <t>ngps - production methane capture</t>
        </is>
      </c>
    </row>
    <row r="2747" ht="15.75" customHeight="1" s="120">
      <c r="A2747" s="2" t="inlineStr">
        <is>
          <t>ENERGY</t>
        </is>
      </c>
      <c r="B2747" s="2" t="inlineStr">
        <is>
          <t>GAS</t>
        </is>
      </c>
      <c r="C2747" s="2" t="n">
        <v>2020</v>
      </c>
      <c r="D2747" s="2" t="inlineStr">
        <is>
          <t>United States</t>
        </is>
      </c>
      <c r="E2747" s="2" t="inlineStr">
        <is>
          <t>USA</t>
        </is>
      </c>
      <c r="F2747" s="2" t="inlineStr">
        <is>
          <t>Convert gas pneumatic controls to instrument air</t>
        </is>
      </c>
      <c r="G2747" s="2" t="n">
        <v>60466</v>
      </c>
      <c r="H2747" s="2" t="n">
        <v>0.00072099204408</v>
      </c>
      <c r="I2747" s="2" t="n">
        <v>0.0008075110893696001</v>
      </c>
      <c r="J2747" s="40" t="inlineStr">
        <is>
          <t>ngps - production methane capture</t>
        </is>
      </c>
    </row>
    <row r="2748" ht="15.75" customHeight="1" s="120">
      <c r="A2748" s="2" t="inlineStr">
        <is>
          <t>ENERGY</t>
        </is>
      </c>
      <c r="B2748" s="2" t="inlineStr">
        <is>
          <t>GAS</t>
        </is>
      </c>
      <c r="C2748" s="2" t="n">
        <v>2020</v>
      </c>
      <c r="D2748" s="2" t="inlineStr">
        <is>
          <t>United States</t>
        </is>
      </c>
      <c r="E2748" s="2" t="inlineStr">
        <is>
          <t>USA</t>
        </is>
      </c>
      <c r="F2748" s="2" t="inlineStr">
        <is>
          <t>Reduced Emission Completions for Hydraulically Fractured Oil Wells</t>
        </is>
      </c>
      <c r="G2748" s="2" t="n">
        <v>87415</v>
      </c>
      <c r="H2748" s="2" t="n">
        <v>0.0057755364105105</v>
      </c>
      <c r="I2748" s="2" t="n">
        <v>0.006468600779771761</v>
      </c>
      <c r="J2748" s="40" t="inlineStr">
        <is>
          <t>ngps - production methane capture</t>
        </is>
      </c>
    </row>
    <row r="2749" ht="15.75" customHeight="1" s="120">
      <c r="A2749" s="2" t="inlineStr">
        <is>
          <t>ENERGY</t>
        </is>
      </c>
      <c r="B2749" s="2" t="inlineStr">
        <is>
          <t>GAS</t>
        </is>
      </c>
      <c r="C2749" s="2" t="n">
        <v>2020</v>
      </c>
      <c r="D2749" s="2" t="inlineStr">
        <is>
          <t>United States</t>
        </is>
      </c>
      <c r="E2749" s="2" t="inlineStr">
        <is>
          <t>USA</t>
        </is>
      </c>
      <c r="F2749" s="2" t="inlineStr">
        <is>
          <t>Convert gas pneumatic controls to instrument air</t>
        </is>
      </c>
      <c r="G2749" s="2" t="n">
        <v>100000</v>
      </c>
      <c r="H2749" s="54" t="n">
        <v>1e-12</v>
      </c>
      <c r="I2749" s="2" t="n">
        <v>1.12e-12</v>
      </c>
      <c r="J2749" s="40" t="inlineStr">
        <is>
          <t>ngps - production methane capture</t>
        </is>
      </c>
    </row>
    <row r="2750" ht="15.75" customHeight="1" s="120">
      <c r="A2750" s="2" t="inlineStr">
        <is>
          <t>ENERGY</t>
        </is>
      </c>
      <c r="B2750" s="2" t="inlineStr">
        <is>
          <t>GAS</t>
        </is>
      </c>
      <c r="C2750" s="2" t="n">
        <v>2020</v>
      </c>
      <c r="D2750" s="2" t="inlineStr">
        <is>
          <t>United States</t>
        </is>
      </c>
      <c r="E2750" s="2" t="inlineStr">
        <is>
          <t>USA</t>
        </is>
      </c>
      <c r="F2750" s="2" t="inlineStr">
        <is>
          <t>Replace Cast Iron Pipeline</t>
        </is>
      </c>
      <c r="G2750" s="2" t="n">
        <v>124383</v>
      </c>
      <c r="H2750" s="2" t="n">
        <v>3.04850721359252</v>
      </c>
      <c r="I2750" s="2" t="n">
        <v>3.414328079223623</v>
      </c>
      <c r="J2750" s="40" t="inlineStr">
        <is>
          <t>ngps - T&amp;D methane capture</t>
        </is>
      </c>
    </row>
    <row r="2751" ht="15.75" customHeight="1" s="120">
      <c r="A2751" s="2" t="inlineStr">
        <is>
          <t>ENERGY</t>
        </is>
      </c>
      <c r="B2751" s="2" t="inlineStr">
        <is>
          <t>GAS</t>
        </is>
      </c>
      <c r="C2751" s="2" t="n">
        <v>2020</v>
      </c>
      <c r="D2751" s="2" t="inlineStr">
        <is>
          <t>United States</t>
        </is>
      </c>
      <c r="E2751" s="2" t="inlineStr">
        <is>
          <t>USA</t>
        </is>
      </c>
      <c r="F2751" s="2" t="inlineStr">
        <is>
          <t>Convert gas pneumatic controls to instrument air</t>
        </is>
      </c>
      <c r="G2751" s="2" t="n">
        <v>306707</v>
      </c>
      <c r="H2751" s="2" t="n">
        <v>0.0004407861852087</v>
      </c>
      <c r="I2751" s="2" t="n">
        <v>0.0004936805274337441</v>
      </c>
      <c r="J2751" s="40" t="inlineStr">
        <is>
          <t>ngps - production methane capture</t>
        </is>
      </c>
    </row>
    <row r="2752" ht="15.75" customHeight="1" s="120">
      <c r="A2752" s="2" t="inlineStr">
        <is>
          <t>ENERGY</t>
        </is>
      </c>
      <c r="B2752" s="2" t="inlineStr">
        <is>
          <t>GAS</t>
        </is>
      </c>
      <c r="C2752" s="2" t="n">
        <v>2020</v>
      </c>
      <c r="D2752" s="2" t="inlineStr">
        <is>
          <t>United States</t>
        </is>
      </c>
      <c r="E2752" s="2" t="inlineStr">
        <is>
          <t>USA</t>
        </is>
      </c>
      <c r="F2752" s="2" t="inlineStr">
        <is>
          <t>Convert gas pneumatic controls to instrument air</t>
        </is>
      </c>
      <c r="G2752" s="2" t="n">
        <v>368189</v>
      </c>
      <c r="H2752" s="2" t="n">
        <v>0.0002938574471045</v>
      </c>
      <c r="I2752" s="2" t="n">
        <v>0.00032912034075704</v>
      </c>
      <c r="J2752" s="40" t="inlineStr">
        <is>
          <t>ngps - production methane capture</t>
        </is>
      </c>
    </row>
    <row r="2753" ht="15.75" customHeight="1" s="120">
      <c r="A2753" s="2" t="inlineStr">
        <is>
          <t>ENERGY</t>
        </is>
      </c>
      <c r="B2753" s="2" t="inlineStr">
        <is>
          <t>GAS</t>
        </is>
      </c>
      <c r="C2753" s="2" t="n">
        <v>2020</v>
      </c>
      <c r="D2753" s="2" t="inlineStr">
        <is>
          <t>United States</t>
        </is>
      </c>
      <c r="E2753" s="2" t="inlineStr">
        <is>
          <t>USA</t>
        </is>
      </c>
      <c r="F2753" s="2" t="inlineStr">
        <is>
          <t>Convert gas pneumatic controls to instrument air</t>
        </is>
      </c>
      <c r="G2753" s="2" t="n">
        <v>445106</v>
      </c>
      <c r="H2753" s="2" t="n">
        <v>4.89762423967e-05</v>
      </c>
      <c r="I2753" s="2" t="n">
        <v>5.4853391484304e-05</v>
      </c>
      <c r="J2753" s="40" t="inlineStr">
        <is>
          <t>ngps - production methane capture</t>
        </is>
      </c>
    </row>
    <row r="2754" ht="15.75" customHeight="1" s="120">
      <c r="A2754" s="2" t="inlineStr">
        <is>
          <t>ENERGY</t>
        </is>
      </c>
      <c r="B2754" s="2" t="inlineStr">
        <is>
          <t>GAS</t>
        </is>
      </c>
      <c r="C2754" s="2" t="n">
        <v>2020</v>
      </c>
      <c r="D2754" s="2" t="inlineStr">
        <is>
          <t>United States</t>
        </is>
      </c>
      <c r="E2754" s="2" t="inlineStr">
        <is>
          <t>USA</t>
        </is>
      </c>
      <c r="F2754" s="2" t="inlineStr">
        <is>
          <t>Reduced Emission Completions for Hydraulically Fractured Oil Wells</t>
        </is>
      </c>
      <c r="G2754" s="2" t="n">
        <v>667511</v>
      </c>
      <c r="H2754" s="2" t="n">
        <v>0.003111174562946</v>
      </c>
      <c r="I2754" s="2" t="n">
        <v>0.00348451551049952</v>
      </c>
      <c r="J2754" s="40" t="inlineStr">
        <is>
          <t>ngps - production methane capture</t>
        </is>
      </c>
    </row>
    <row r="2755" ht="15.75" customHeight="1" s="120">
      <c r="A2755" s="2" t="inlineStr">
        <is>
          <t>ENERGY</t>
        </is>
      </c>
      <c r="B2755" s="2" t="inlineStr">
        <is>
          <t>GAS</t>
        </is>
      </c>
      <c r="C2755" s="2" t="n">
        <v>2020</v>
      </c>
      <c r="D2755" s="2" t="inlineStr">
        <is>
          <t>United States</t>
        </is>
      </c>
      <c r="E2755" s="2" t="inlineStr">
        <is>
          <t>USA</t>
        </is>
      </c>
      <c r="F2755" s="2" t="inlineStr">
        <is>
          <t>Installing Surge Vessels for Capturing Blowdown Vents</t>
        </is>
      </c>
      <c r="G2755" s="2" t="n">
        <v>2053355</v>
      </c>
      <c r="H2755" s="2" t="n">
        <v>0.009836190380156</v>
      </c>
      <c r="I2755" s="2" t="n">
        <v>0.01101653322577472</v>
      </c>
      <c r="J2755" s="40" t="inlineStr">
        <is>
          <t>ngps - production methane capture</t>
        </is>
      </c>
    </row>
    <row r="2756" ht="15.75" customHeight="1" s="120">
      <c r="A2756" s="2" t="inlineStr">
        <is>
          <t>ENERGY</t>
        </is>
      </c>
      <c r="B2756" s="2" t="inlineStr">
        <is>
          <t>GAS</t>
        </is>
      </c>
      <c r="C2756" s="2" t="n">
        <v>2020</v>
      </c>
      <c r="D2756" s="2" t="inlineStr">
        <is>
          <t>United States</t>
        </is>
      </c>
      <c r="E2756" s="2" t="inlineStr">
        <is>
          <t>USA</t>
        </is>
      </c>
      <c r="F2756" s="2" t="inlineStr">
        <is>
          <t>Convert gas pneumatic controls to instrument air</t>
        </is>
      </c>
      <c r="G2756" s="2" t="n">
        <v>3683435</v>
      </c>
      <c r="H2756" s="2" t="n">
        <v>0.0001192859926959</v>
      </c>
      <c r="I2756" s="2" t="n">
        <v>0.000133600311819408</v>
      </c>
      <c r="J2756" s="40" t="inlineStr">
        <is>
          <t>ngps - production methane capture</t>
        </is>
      </c>
    </row>
    <row r="2757" ht="15.75" customHeight="1" s="120">
      <c r="A2757" s="2" t="inlineStr">
        <is>
          <t>ENERGY</t>
        </is>
      </c>
      <c r="B2757" s="2" t="inlineStr">
        <is>
          <t>GAS</t>
        </is>
      </c>
      <c r="C2757" s="2" t="n">
        <v>2020</v>
      </c>
      <c r="D2757" s="2" t="inlineStr">
        <is>
          <t>United States</t>
        </is>
      </c>
      <c r="E2757" s="2" t="inlineStr">
        <is>
          <t>USA</t>
        </is>
      </c>
      <c r="F2757" s="2" t="inlineStr">
        <is>
          <t>Convert gas pneumatic controls to instrument air</t>
        </is>
      </c>
      <c r="G2757" s="2" t="n">
        <v>4421794</v>
      </c>
      <c r="H2757" s="2" t="n">
        <v>7.952399755599999e-05</v>
      </c>
      <c r="I2757" s="2" t="n">
        <v>8.906687726272e-05</v>
      </c>
      <c r="J2757" s="40" t="inlineStr">
        <is>
          <t>ngps - production methane capture</t>
        </is>
      </c>
    </row>
    <row r="2758" ht="15.75" customHeight="1" s="120">
      <c r="A2758" s="2" t="inlineStr">
        <is>
          <t>ENERGY</t>
        </is>
      </c>
      <c r="B2758" s="2" t="inlineStr">
        <is>
          <t>GAS</t>
        </is>
      </c>
      <c r="C2758" s="2" t="n">
        <v>2020</v>
      </c>
      <c r="D2758" s="2" t="inlineStr">
        <is>
          <t>United States</t>
        </is>
      </c>
      <c r="E2758" s="2" t="inlineStr">
        <is>
          <t>USA</t>
        </is>
      </c>
      <c r="F2758" s="2" t="inlineStr">
        <is>
          <t>Convert gas pneumatic controls to instrument air</t>
        </is>
      </c>
      <c r="G2758" s="2" t="n">
        <v>5345521</v>
      </c>
      <c r="H2758" s="2" t="n">
        <v>1.32539989863e-05</v>
      </c>
      <c r="I2758" s="2" t="n">
        <v>1.4844478864656e-05</v>
      </c>
      <c r="J2758" s="40" t="inlineStr">
        <is>
          <t>ngps - production methane capture</t>
        </is>
      </c>
    </row>
    <row r="2759" ht="15.75" customHeight="1" s="120">
      <c r="A2759" s="2" t="inlineStr">
        <is>
          <t>ENERGY</t>
        </is>
      </c>
      <c r="B2759" s="2" t="inlineStr">
        <is>
          <t>GAS</t>
        </is>
      </c>
      <c r="C2759" s="2" t="n">
        <v>2025</v>
      </c>
      <c r="D2759" s="2" t="inlineStr">
        <is>
          <t>United States</t>
        </is>
      </c>
      <c r="E2759" s="2" t="inlineStr">
        <is>
          <t>USA</t>
        </is>
      </c>
      <c r="F2759" s="2" t="inlineStr">
        <is>
          <t>Installing Plunger Lift Systems in Gas Wells</t>
        </is>
      </c>
      <c r="G2759" s="2" t="n">
        <v>-100000</v>
      </c>
      <c r="H2759" s="2" t="n">
        <v>0</v>
      </c>
      <c r="I2759" s="2" t="n">
        <v>0</v>
      </c>
      <c r="J2759" s="40" t="inlineStr">
        <is>
          <t>ngps - production methane capture</t>
        </is>
      </c>
    </row>
    <row r="2760" ht="15.75" customHeight="1" s="120">
      <c r="A2760" s="2" t="inlineStr">
        <is>
          <t>ENERGY</t>
        </is>
      </c>
      <c r="B2760" s="2" t="inlineStr">
        <is>
          <t>GAS</t>
        </is>
      </c>
      <c r="C2760" s="2" t="n">
        <v>2025</v>
      </c>
      <c r="D2760" s="2" t="inlineStr">
        <is>
          <t>United States</t>
        </is>
      </c>
      <c r="E2760" s="2" t="inlineStr">
        <is>
          <t>USA</t>
        </is>
      </c>
      <c r="F2760" s="2" t="inlineStr">
        <is>
          <t>Installing Plunger Lift Systems in Gas Wells</t>
        </is>
      </c>
      <c r="G2760" s="2" t="n">
        <v>-146</v>
      </c>
      <c r="H2760" s="2" t="n">
        <v>3.45244741439819</v>
      </c>
      <c r="I2760" s="2" t="n">
        <v>3.866741104125973</v>
      </c>
      <c r="J2760" s="40" t="inlineStr">
        <is>
          <t>ngps - production methane capture</t>
        </is>
      </c>
    </row>
    <row r="2761" ht="15.75" customHeight="1" s="120">
      <c r="A2761" s="2" t="inlineStr">
        <is>
          <t>ENERGY</t>
        </is>
      </c>
      <c r="B2761" s="2" t="inlineStr">
        <is>
          <t>GAS</t>
        </is>
      </c>
      <c r="C2761" s="2" t="n">
        <v>2025</v>
      </c>
      <c r="D2761" s="2" t="inlineStr">
        <is>
          <t>United States</t>
        </is>
      </c>
      <c r="E2761" s="2" t="inlineStr">
        <is>
          <t>USA</t>
        </is>
      </c>
      <c r="F2761" s="2" t="inlineStr">
        <is>
          <t>Installing Plunger Lift Systems in Gas Wells</t>
        </is>
      </c>
      <c r="G2761" s="2" t="n">
        <v>-146</v>
      </c>
      <c r="H2761" s="2" t="n">
        <v>0</v>
      </c>
      <c r="I2761" s="2" t="n">
        <v>0</v>
      </c>
      <c r="J2761" s="40" t="inlineStr">
        <is>
          <t>ngps - production methane capture</t>
        </is>
      </c>
    </row>
    <row r="2762" ht="15.75" customHeight="1" s="120">
      <c r="A2762" s="2" t="inlineStr">
        <is>
          <t>ENERGY</t>
        </is>
      </c>
      <c r="B2762" s="2" t="inlineStr">
        <is>
          <t>GAS</t>
        </is>
      </c>
      <c r="C2762" s="2" t="n">
        <v>2025</v>
      </c>
      <c r="D2762" s="2" t="inlineStr">
        <is>
          <t>United States</t>
        </is>
      </c>
      <c r="E2762" s="2" t="inlineStr">
        <is>
          <t>USA</t>
        </is>
      </c>
      <c r="F2762" s="2" t="inlineStr">
        <is>
          <t>Optimize glycol circulation rates in dehydrators</t>
        </is>
      </c>
      <c r="G2762" s="2" t="n">
        <v>-11</v>
      </c>
      <c r="H2762" s="2" t="n">
        <v>0.0167530234903097</v>
      </c>
      <c r="I2762" s="2" t="n">
        <v>0.01876338630914687</v>
      </c>
      <c r="J2762" s="40" t="inlineStr">
        <is>
          <t>ngps - production methane capture</t>
        </is>
      </c>
    </row>
    <row r="2763" ht="15.75" customHeight="1" s="120">
      <c r="A2763" s="2" t="inlineStr">
        <is>
          <t>ENERGY</t>
        </is>
      </c>
      <c r="B2763" s="2" t="inlineStr">
        <is>
          <t>GAS</t>
        </is>
      </c>
      <c r="C2763" s="2" t="n">
        <v>2025</v>
      </c>
      <c r="D2763" s="2" t="inlineStr">
        <is>
          <t>United States</t>
        </is>
      </c>
      <c r="E2763" s="2" t="inlineStr">
        <is>
          <t>USA</t>
        </is>
      </c>
      <c r="F2763" s="2" t="inlineStr">
        <is>
          <t>Replacing wet seals with dry seals in centrifugal compressors</t>
        </is>
      </c>
      <c r="G2763" s="2" t="n">
        <v>-8</v>
      </c>
      <c r="H2763" s="2" t="n">
        <v>5.7013554573059</v>
      </c>
      <c r="I2763" s="2" t="n">
        <v>6.385518112182609</v>
      </c>
      <c r="J2763" s="40" t="inlineStr">
        <is>
          <t>ngps - T&amp;D methane capture</t>
        </is>
      </c>
    </row>
    <row r="2764" ht="15.75" customHeight="1" s="120">
      <c r="A2764" s="2" t="inlineStr">
        <is>
          <t>ENERGY</t>
        </is>
      </c>
      <c r="B2764" s="2" t="inlineStr">
        <is>
          <t>GAS</t>
        </is>
      </c>
      <c r="C2764" s="2" t="n">
        <v>2025</v>
      </c>
      <c r="D2764" s="2" t="inlineStr">
        <is>
          <t>United States</t>
        </is>
      </c>
      <c r="E2764" s="2" t="inlineStr">
        <is>
          <t>USA</t>
        </is>
      </c>
      <c r="F2764" s="2" t="inlineStr">
        <is>
          <t>Replace Gas-Assisted Glycol Pumps with Electric Pumps</t>
        </is>
      </c>
      <c r="G2764" s="2" t="n">
        <v>-7</v>
      </c>
      <c r="H2764" s="2" t="n">
        <v>0.0174792455509305</v>
      </c>
      <c r="I2764" s="2" t="n">
        <v>0.01957675501704216</v>
      </c>
      <c r="J2764" s="40" t="inlineStr">
        <is>
          <t>ngps - production methane capture</t>
        </is>
      </c>
    </row>
    <row r="2765" ht="15.75" customHeight="1" s="120">
      <c r="A2765" s="2" t="inlineStr">
        <is>
          <t>ENERGY</t>
        </is>
      </c>
      <c r="B2765" s="2" t="inlineStr">
        <is>
          <t>GAS</t>
        </is>
      </c>
      <c r="C2765" s="2" t="n">
        <v>2025</v>
      </c>
      <c r="D2765" s="2" t="inlineStr">
        <is>
          <t>United States</t>
        </is>
      </c>
      <c r="E2765" s="2" t="inlineStr">
        <is>
          <t>USA</t>
        </is>
      </c>
      <c r="F2765" s="2" t="inlineStr">
        <is>
          <t>Optimize glycol circulation rates in dehydrators</t>
        </is>
      </c>
      <c r="G2765" s="2" t="n">
        <v>-6</v>
      </c>
      <c r="H2765" s="2" t="n">
        <v>0.0135703114792705</v>
      </c>
      <c r="I2765" s="2" t="n">
        <v>0.01519874885678296</v>
      </c>
      <c r="J2765" s="40" t="inlineStr">
        <is>
          <t>ngps - production methane capture</t>
        </is>
      </c>
    </row>
    <row r="2766" ht="15.75" customHeight="1" s="120">
      <c r="A2766" s="2" t="inlineStr">
        <is>
          <t>ENERGY</t>
        </is>
      </c>
      <c r="B2766" s="2" t="inlineStr">
        <is>
          <t>GAS</t>
        </is>
      </c>
      <c r="C2766" s="2" t="n">
        <v>2025</v>
      </c>
      <c r="D2766" s="2" t="inlineStr">
        <is>
          <t>United States</t>
        </is>
      </c>
      <c r="E2766" s="2" t="inlineStr">
        <is>
          <t>USA</t>
        </is>
      </c>
      <c r="F2766" s="2" t="inlineStr">
        <is>
          <t>Directed inspection and maintenance at compressor stations</t>
        </is>
      </c>
      <c r="G2766" s="2" t="n">
        <v>-6</v>
      </c>
      <c r="H2766" s="2" t="n">
        <v>12.4390043616294</v>
      </c>
      <c r="I2766" s="2" t="n">
        <v>13.93168488502493</v>
      </c>
      <c r="J2766" s="40" t="inlineStr">
        <is>
          <t>ngps - processing methane capture</t>
        </is>
      </c>
    </row>
    <row r="2767" ht="15.75" customHeight="1" s="120">
      <c r="A2767" s="2" t="inlineStr">
        <is>
          <t>ENERGY</t>
        </is>
      </c>
      <c r="B2767" s="2" t="inlineStr">
        <is>
          <t>GAS</t>
        </is>
      </c>
      <c r="C2767" s="2" t="n">
        <v>2025</v>
      </c>
      <c r="D2767" s="2" t="inlineStr">
        <is>
          <t>United States</t>
        </is>
      </c>
      <c r="E2767" s="2" t="inlineStr">
        <is>
          <t>USA</t>
        </is>
      </c>
      <c r="F2767" s="2" t="inlineStr">
        <is>
          <t>Fuel Gas Retrofit for BD valve - Take Recip. Compressors Offline</t>
        </is>
      </c>
      <c r="G2767" s="2" t="n">
        <v>-5</v>
      </c>
      <c r="H2767" s="2" t="n">
        <v>12.2115490436554</v>
      </c>
      <c r="I2767" s="2" t="n">
        <v>13.67693492889405</v>
      </c>
      <c r="J2767" s="40" t="inlineStr">
        <is>
          <t>ngps - processing methane capture</t>
        </is>
      </c>
    </row>
    <row r="2768" ht="15.75" customHeight="1" s="120">
      <c r="A2768" s="2" t="inlineStr">
        <is>
          <t>ENERGY</t>
        </is>
      </c>
      <c r="B2768" s="2" t="inlineStr">
        <is>
          <t>GAS</t>
        </is>
      </c>
      <c r="C2768" s="2" t="n">
        <v>2025</v>
      </c>
      <c r="D2768" s="2" t="inlineStr">
        <is>
          <t>United States</t>
        </is>
      </c>
      <c r="E2768" s="2" t="inlineStr">
        <is>
          <t>USA</t>
        </is>
      </c>
      <c r="F2768" s="2" t="inlineStr">
        <is>
          <t>Optimize glycol circulation rates in dehydrators</t>
        </is>
      </c>
      <c r="G2768" s="2" t="n">
        <v>-5</v>
      </c>
      <c r="H2768" s="2" t="n">
        <v>1.32311263680458</v>
      </c>
      <c r="I2768" s="2" t="n">
        <v>1.48188615322113</v>
      </c>
      <c r="J2768" s="40" t="inlineStr">
        <is>
          <t>ngps - production methane capture</t>
        </is>
      </c>
    </row>
    <row r="2769" ht="15.75" customHeight="1" s="120">
      <c r="A2769" s="2" t="inlineStr">
        <is>
          <t>ENERGY</t>
        </is>
      </c>
      <c r="B2769" s="2" t="inlineStr">
        <is>
          <t>GAS</t>
        </is>
      </c>
      <c r="C2769" s="2" t="n">
        <v>2025</v>
      </c>
      <c r="D2769" s="2" t="inlineStr">
        <is>
          <t>United States</t>
        </is>
      </c>
      <c r="E2769" s="2" t="inlineStr">
        <is>
          <t>USA</t>
        </is>
      </c>
      <c r="F2769" s="2" t="inlineStr">
        <is>
          <t>DI&amp;M on Offshore Oil Platforms</t>
        </is>
      </c>
      <c r="G2769" s="2" t="n">
        <v>-3</v>
      </c>
      <c r="H2769" s="2" t="n">
        <v>0.2465331107378</v>
      </c>
      <c r="I2769" s="2" t="n">
        <v>0.276117084026336</v>
      </c>
      <c r="J2769" s="40" t="inlineStr">
        <is>
          <t>ngps - production methane capture</t>
        </is>
      </c>
    </row>
    <row r="2770" ht="15.75" customHeight="1" s="120">
      <c r="A2770" s="2" t="inlineStr">
        <is>
          <t>ENERGY</t>
        </is>
      </c>
      <c r="B2770" s="2" t="inlineStr">
        <is>
          <t>GAS</t>
        </is>
      </c>
      <c r="C2770" s="2" t="n">
        <v>2025</v>
      </c>
      <c r="D2770" s="2" t="inlineStr">
        <is>
          <t>United States</t>
        </is>
      </c>
      <c r="E2770" s="2" t="inlineStr">
        <is>
          <t>USA</t>
        </is>
      </c>
      <c r="F2770" s="2" t="inlineStr">
        <is>
          <t>Direct Inspection &amp; Maintenance - (Production Gas Well\Pipeline Leaks\Chemical Injection Pumps)</t>
        </is>
      </c>
      <c r="G2770" s="2" t="n">
        <v>-3</v>
      </c>
      <c r="H2770" s="2" t="n">
        <v>0.731510162353515</v>
      </c>
      <c r="I2770" s="2" t="n">
        <v>0.8192913818359369</v>
      </c>
      <c r="J2770" s="40" t="inlineStr">
        <is>
          <t>ngps - production methane capture</t>
        </is>
      </c>
    </row>
    <row r="2771" ht="15.75" customHeight="1" s="120">
      <c r="A2771" s="2" t="inlineStr">
        <is>
          <t>ENERGY</t>
        </is>
      </c>
      <c r="B2771" s="2" t="inlineStr">
        <is>
          <t>GAS</t>
        </is>
      </c>
      <c r="C2771" s="2" t="n">
        <v>2025</v>
      </c>
      <c r="D2771" s="2" t="inlineStr">
        <is>
          <t>United States</t>
        </is>
      </c>
      <c r="E2771" s="2" t="inlineStr">
        <is>
          <t>USA</t>
        </is>
      </c>
      <c r="F2771" s="2" t="inlineStr">
        <is>
          <t>Directed inspection and maintenance at gate stations and surface facilities</t>
        </is>
      </c>
      <c r="G2771" s="2" t="n">
        <v>-3</v>
      </c>
      <c r="H2771" s="2" t="n">
        <v>7.72051548957824</v>
      </c>
      <c r="I2771" s="2" t="n">
        <v>8.64697734832763</v>
      </c>
      <c r="J2771" s="40" t="inlineStr">
        <is>
          <t>ngps - production methane capture</t>
        </is>
      </c>
    </row>
    <row r="2772" ht="15.75" customHeight="1" s="120">
      <c r="A2772" s="2" t="inlineStr">
        <is>
          <t>ENERGY</t>
        </is>
      </c>
      <c r="B2772" s="2" t="inlineStr">
        <is>
          <t>GAS</t>
        </is>
      </c>
      <c r="C2772" s="2" t="n">
        <v>2025</v>
      </c>
      <c r="D2772" s="2" t="inlineStr">
        <is>
          <t>United States</t>
        </is>
      </c>
      <c r="E2772" s="2" t="inlineStr">
        <is>
          <t>USA</t>
        </is>
      </c>
      <c r="F2772" s="2" t="inlineStr">
        <is>
          <t>Directed inspection and maintenance at gate stations and surface facilities</t>
        </is>
      </c>
      <c r="G2772" s="2" t="n">
        <v>0</v>
      </c>
      <c r="H2772" s="2" t="n">
        <v>4.97315025329589</v>
      </c>
      <c r="I2772" s="2" t="n">
        <v>5.569928283691397</v>
      </c>
      <c r="J2772" s="40" t="inlineStr">
        <is>
          <t>ngps - production methane capture</t>
        </is>
      </c>
    </row>
    <row r="2773" ht="15.75" customHeight="1" s="120">
      <c r="A2773" s="2" t="inlineStr">
        <is>
          <t>ENERGY</t>
        </is>
      </c>
      <c r="B2773" s="2" t="inlineStr">
        <is>
          <t>GAS</t>
        </is>
      </c>
      <c r="C2773" s="2" t="n">
        <v>2025</v>
      </c>
      <c r="D2773" s="2" t="inlineStr">
        <is>
          <t>United States</t>
        </is>
      </c>
      <c r="E2773" s="2" t="inlineStr">
        <is>
          <t>USA</t>
        </is>
      </c>
      <c r="F2773" s="2" t="inlineStr">
        <is>
          <t>Reciprocating Compressor Rod Packing (Static-Pac)</t>
        </is>
      </c>
      <c r="G2773" s="2" t="n">
        <v>0</v>
      </c>
      <c r="H2773" s="2" t="n">
        <v>5.6119664311409</v>
      </c>
      <c r="I2773" s="2" t="n">
        <v>6.285402402877808</v>
      </c>
      <c r="J2773" s="40" t="inlineStr">
        <is>
          <t>ngps - processing methane capture</t>
        </is>
      </c>
    </row>
    <row r="2774" ht="15.75" customHeight="1" s="120">
      <c r="A2774" s="2" t="inlineStr">
        <is>
          <t>ENERGY</t>
        </is>
      </c>
      <c r="B2774" s="2" t="inlineStr">
        <is>
          <t>GAS</t>
        </is>
      </c>
      <c r="C2774" s="2" t="n">
        <v>2025</v>
      </c>
      <c r="D2774" s="2" t="inlineStr">
        <is>
          <t>United States</t>
        </is>
      </c>
      <c r="E2774" s="2" t="inlineStr">
        <is>
          <t>USA</t>
        </is>
      </c>
      <c r="F2774" s="2" t="inlineStr">
        <is>
          <t>Installing flash tank separators on dehydrators</t>
        </is>
      </c>
      <c r="G2774" s="2" t="n">
        <v>0</v>
      </c>
      <c r="H2774" s="2" t="n">
        <v>0.104335686191916</v>
      </c>
      <c r="I2774" s="2" t="n">
        <v>0.1168559685349459</v>
      </c>
      <c r="J2774" s="40" t="inlineStr">
        <is>
          <t>ngps - production methane capture</t>
        </is>
      </c>
    </row>
    <row r="2775" ht="15.75" customHeight="1" s="120">
      <c r="A2775" s="2" t="inlineStr">
        <is>
          <t>ENERGY</t>
        </is>
      </c>
      <c r="B2775" s="2" t="inlineStr">
        <is>
          <t>GAS</t>
        </is>
      </c>
      <c r="C2775" s="2" t="n">
        <v>2025</v>
      </c>
      <c r="D2775" s="2" t="inlineStr">
        <is>
          <t>United States</t>
        </is>
      </c>
      <c r="E2775" s="2" t="inlineStr">
        <is>
          <t>USA</t>
        </is>
      </c>
      <c r="F2775" s="2" t="inlineStr">
        <is>
          <t>Installing Catalytic Converters on Gas Engines and Turbines</t>
        </is>
      </c>
      <c r="G2775" s="2" t="n">
        <v>1</v>
      </c>
      <c r="H2775" s="2" t="n">
        <v>4.54949235916137</v>
      </c>
      <c r="I2775" s="2" t="n">
        <v>5.095431442260734</v>
      </c>
      <c r="J2775" s="40" t="inlineStr">
        <is>
          <t>ngps - processing methane destruction</t>
        </is>
      </c>
    </row>
    <row r="2776" ht="15.75" customHeight="1" s="120">
      <c r="A2776" s="2" t="inlineStr">
        <is>
          <t>ENERGY</t>
        </is>
      </c>
      <c r="B2776" s="2" t="inlineStr">
        <is>
          <t>GAS</t>
        </is>
      </c>
      <c r="C2776" s="2" t="n">
        <v>2025</v>
      </c>
      <c r="D2776" s="2" t="inlineStr">
        <is>
          <t>United States</t>
        </is>
      </c>
      <c r="E2776" s="2" t="inlineStr">
        <is>
          <t>USA</t>
        </is>
      </c>
      <c r="F2776" s="2" t="inlineStr">
        <is>
          <t>Early replacement of Reciprocating Compressor Rod Packing Rings</t>
        </is>
      </c>
      <c r="G2776" s="2" t="n">
        <v>4</v>
      </c>
      <c r="H2776" s="2" t="n">
        <v>1.6382120847702</v>
      </c>
      <c r="I2776" s="2" t="n">
        <v>1.834797534942624</v>
      </c>
      <c r="J2776" s="40" t="inlineStr">
        <is>
          <t>ngps - processing methane capture</t>
        </is>
      </c>
    </row>
    <row r="2777" ht="15.75" customHeight="1" s="120">
      <c r="A2777" s="2" t="inlineStr">
        <is>
          <t>ENERGY</t>
        </is>
      </c>
      <c r="B2777" s="2" t="inlineStr">
        <is>
          <t>GAS</t>
        </is>
      </c>
      <c r="C2777" s="2" t="n">
        <v>2025</v>
      </c>
      <c r="D2777" s="2" t="inlineStr">
        <is>
          <t>United States</t>
        </is>
      </c>
      <c r="E2777" s="2" t="inlineStr">
        <is>
          <t>USA</t>
        </is>
      </c>
      <c r="F2777" s="2" t="inlineStr">
        <is>
          <t>Directed Inspection and Maintenance of compressors - transport</t>
        </is>
      </c>
      <c r="G2777" s="2" t="n">
        <v>4</v>
      </c>
      <c r="H2777" s="2" t="n">
        <v>1.84237371385097</v>
      </c>
      <c r="I2777" s="2" t="n">
        <v>2.063458559513086</v>
      </c>
      <c r="J2777" s="40" t="inlineStr">
        <is>
          <t>ngps - T&amp;D methane capture</t>
        </is>
      </c>
    </row>
    <row r="2778" ht="15.75" customHeight="1" s="120">
      <c r="A2778" s="2" t="inlineStr">
        <is>
          <t>ENERGY</t>
        </is>
      </c>
      <c r="B2778" s="2" t="inlineStr">
        <is>
          <t>GAS</t>
        </is>
      </c>
      <c r="C2778" s="2" t="n">
        <v>2025</v>
      </c>
      <c r="D2778" s="2" t="inlineStr">
        <is>
          <t>United States</t>
        </is>
      </c>
      <c r="E2778" s="2" t="inlineStr">
        <is>
          <t>USA</t>
        </is>
      </c>
      <c r="F2778" s="2" t="inlineStr">
        <is>
          <t>Installing Plunger Lift Systems in Gas Wells</t>
        </is>
      </c>
      <c r="G2778" s="2" t="n">
        <v>5</v>
      </c>
      <c r="H2778" s="2" t="n">
        <v>2.62083005905151</v>
      </c>
      <c r="I2778" s="2" t="n">
        <v>2.935329666137692</v>
      </c>
      <c r="J2778" s="40" t="inlineStr">
        <is>
          <t>ngps - production methane capture</t>
        </is>
      </c>
    </row>
    <row r="2779" ht="15.75" customHeight="1" s="120">
      <c r="A2779" s="2" t="inlineStr">
        <is>
          <t>ENERGY</t>
        </is>
      </c>
      <c r="B2779" s="2" t="inlineStr">
        <is>
          <t>GAS</t>
        </is>
      </c>
      <c r="C2779" s="2" t="n">
        <v>2025</v>
      </c>
      <c r="D2779" s="2" t="inlineStr">
        <is>
          <t>United States</t>
        </is>
      </c>
      <c r="E2779" s="2" t="inlineStr">
        <is>
          <t>USA</t>
        </is>
      </c>
      <c r="F2779" s="2" t="inlineStr">
        <is>
          <t>Direct Inspection &amp; Maintenance - (Production Gas Well\Pipeline Leaks\Chemical Injection Pumps)</t>
        </is>
      </c>
      <c r="G2779" s="2" t="n">
        <v>6</v>
      </c>
      <c r="H2779" s="2" t="n">
        <v>3.28278279304504</v>
      </c>
      <c r="I2779" s="2" t="n">
        <v>3.676716728210445</v>
      </c>
      <c r="J2779" s="40" t="inlineStr">
        <is>
          <t>ngps - production methane capture</t>
        </is>
      </c>
    </row>
    <row r="2780" ht="15.75" customHeight="1" s="120">
      <c r="A2780" s="2" t="inlineStr">
        <is>
          <t>ENERGY</t>
        </is>
      </c>
      <c r="B2780" s="2" t="inlineStr">
        <is>
          <t>GAS</t>
        </is>
      </c>
      <c r="C2780" s="2" t="n">
        <v>2025</v>
      </c>
      <c r="D2780" s="2" t="inlineStr">
        <is>
          <t>United States</t>
        </is>
      </c>
      <c r="E2780" s="2" t="inlineStr">
        <is>
          <t>USA</t>
        </is>
      </c>
      <c r="F2780" s="2" t="inlineStr">
        <is>
          <t>Directed Inspection and Maintenance of compressors - transport</t>
        </is>
      </c>
      <c r="G2780" s="2" t="n">
        <v>7</v>
      </c>
      <c r="H2780" s="2" t="n">
        <v>0.07519442588090899</v>
      </c>
      <c r="I2780" s="2" t="n">
        <v>0.08421775698661808</v>
      </c>
      <c r="J2780" s="40" t="inlineStr">
        <is>
          <t>ngps - T&amp;D methane capture</t>
        </is>
      </c>
    </row>
    <row r="2781" ht="15.75" customHeight="1" s="120">
      <c r="A2781" s="2" t="inlineStr">
        <is>
          <t>ENERGY</t>
        </is>
      </c>
      <c r="B2781" s="2" t="inlineStr">
        <is>
          <t>GAS</t>
        </is>
      </c>
      <c r="C2781" s="2" t="n">
        <v>2025</v>
      </c>
      <c r="D2781" s="2" t="inlineStr">
        <is>
          <t>United States</t>
        </is>
      </c>
      <c r="E2781" s="2" t="inlineStr">
        <is>
          <t>USA</t>
        </is>
      </c>
      <c r="F2781" s="2" t="inlineStr">
        <is>
          <t>Installing Catalytic Converters on Gas Engines and Turbines</t>
        </is>
      </c>
      <c r="G2781" s="2" t="n">
        <v>8</v>
      </c>
      <c r="H2781" s="2" t="n">
        <v>0.155509397387504</v>
      </c>
      <c r="I2781" s="2" t="n">
        <v>0.1741705250740045</v>
      </c>
      <c r="J2781" s="40" t="inlineStr">
        <is>
          <t>ngps - processing methane destruction</t>
        </is>
      </c>
    </row>
    <row r="2782" ht="15.75" customHeight="1" s="120">
      <c r="A2782" s="2" t="inlineStr">
        <is>
          <t>ENERGY</t>
        </is>
      </c>
      <c r="B2782" s="2" t="inlineStr">
        <is>
          <t>GAS</t>
        </is>
      </c>
      <c r="C2782" s="2" t="n">
        <v>2025</v>
      </c>
      <c r="D2782" s="2" t="inlineStr">
        <is>
          <t>United States</t>
        </is>
      </c>
      <c r="E2782" s="2" t="inlineStr">
        <is>
          <t>USA</t>
        </is>
      </c>
      <c r="F2782" s="2" t="inlineStr">
        <is>
          <t>Directed inspection and maintenance at gate stations and surface facilities</t>
        </is>
      </c>
      <c r="G2782" s="2" t="n">
        <v>8</v>
      </c>
      <c r="H2782" s="2" t="n">
        <v>1.90933775901794</v>
      </c>
      <c r="I2782" s="2" t="n">
        <v>2.138458290100093</v>
      </c>
      <c r="J2782" s="40" t="inlineStr">
        <is>
          <t>ngps - production methane capture</t>
        </is>
      </c>
    </row>
    <row r="2783" ht="15.75" customHeight="1" s="120">
      <c r="A2783" s="2" t="inlineStr">
        <is>
          <t>ENERGY</t>
        </is>
      </c>
      <c r="B2783" s="2" t="inlineStr">
        <is>
          <t>GAS</t>
        </is>
      </c>
      <c r="C2783" s="2" t="n">
        <v>2025</v>
      </c>
      <c r="D2783" s="2" t="inlineStr">
        <is>
          <t>United States</t>
        </is>
      </c>
      <c r="E2783" s="2" t="inlineStr">
        <is>
          <t>USA</t>
        </is>
      </c>
      <c r="F2783" s="2" t="inlineStr">
        <is>
          <t>Directed Inspection and Maintenance of compressors - transport</t>
        </is>
      </c>
      <c r="G2783" s="2" t="n">
        <v>8</v>
      </c>
      <c r="H2783" s="2" t="n">
        <v>0.107320480048656</v>
      </c>
      <c r="I2783" s="2" t="n">
        <v>0.1201989376544947</v>
      </c>
      <c r="J2783" s="40" t="inlineStr">
        <is>
          <t>ngps - T&amp;D methane capture</t>
        </is>
      </c>
    </row>
    <row r="2784" ht="15.75" customHeight="1" s="120">
      <c r="A2784" s="2" t="inlineStr">
        <is>
          <t>ENERGY</t>
        </is>
      </c>
      <c r="B2784" s="2" t="inlineStr">
        <is>
          <t>GAS</t>
        </is>
      </c>
      <c r="C2784" s="2" t="n">
        <v>2025</v>
      </c>
      <c r="D2784" s="2" t="inlineStr">
        <is>
          <t>United States</t>
        </is>
      </c>
      <c r="E2784" s="2" t="inlineStr">
        <is>
          <t>USA</t>
        </is>
      </c>
      <c r="F2784" s="2" t="inlineStr">
        <is>
          <t>Installing Catalytic Converters on Gas Engines and Turbines</t>
        </is>
      </c>
      <c r="G2784" s="2" t="n">
        <v>9</v>
      </c>
      <c r="H2784" s="2" t="n">
        <v>7.15762424468994</v>
      </c>
      <c r="I2784" s="2" t="n">
        <v>8.016539154052733</v>
      </c>
      <c r="J2784" s="40" t="inlineStr">
        <is>
          <t>ngps - processing methane destruction</t>
        </is>
      </c>
    </row>
    <row r="2785" ht="15.75" customHeight="1" s="120">
      <c r="A2785" s="2" t="inlineStr">
        <is>
          <t>ENERGY</t>
        </is>
      </c>
      <c r="B2785" s="2" t="inlineStr">
        <is>
          <t>GAS</t>
        </is>
      </c>
      <c r="C2785" s="2" t="n">
        <v>2025</v>
      </c>
      <c r="D2785" s="2" t="inlineStr">
        <is>
          <t>United States</t>
        </is>
      </c>
      <c r="E2785" s="2" t="inlineStr">
        <is>
          <t>USA</t>
        </is>
      </c>
      <c r="F2785" s="2" t="inlineStr">
        <is>
          <t>Optimize glycol circulation rates in dehydrators</t>
        </is>
      </c>
      <c r="G2785" s="2" t="n">
        <v>9</v>
      </c>
      <c r="H2785" s="2" t="n">
        <v>0.0170959755778313</v>
      </c>
      <c r="I2785" s="2" t="n">
        <v>0.01914749264717106</v>
      </c>
      <c r="J2785" s="40" t="inlineStr">
        <is>
          <t>ngps - production methane capture</t>
        </is>
      </c>
    </row>
    <row r="2786" ht="15.75" customHeight="1" s="120">
      <c r="A2786" s="2" t="inlineStr">
        <is>
          <t>ENERGY</t>
        </is>
      </c>
      <c r="B2786" s="2" t="inlineStr">
        <is>
          <t>GAS</t>
        </is>
      </c>
      <c r="C2786" s="2" t="n">
        <v>2025</v>
      </c>
      <c r="D2786" s="2" t="inlineStr">
        <is>
          <t>United States</t>
        </is>
      </c>
      <c r="E2786" s="2" t="inlineStr">
        <is>
          <t>USA</t>
        </is>
      </c>
      <c r="F2786" s="2" t="inlineStr">
        <is>
          <t>Installing Catalytic Converters on Gas Engines and Turbines</t>
        </is>
      </c>
      <c r="G2786" s="2" t="n">
        <v>10</v>
      </c>
      <c r="H2786" s="2" t="n">
        <v>1.37049901485443</v>
      </c>
      <c r="I2786" s="2" t="n">
        <v>1.534958896636962</v>
      </c>
      <c r="J2786" s="40" t="inlineStr">
        <is>
          <t>ngps - processing methane destruction</t>
        </is>
      </c>
    </row>
    <row r="2787" ht="15.75" customHeight="1" s="120">
      <c r="A2787" s="2" t="inlineStr">
        <is>
          <t>ENERGY</t>
        </is>
      </c>
      <c r="B2787" s="2" t="inlineStr">
        <is>
          <t>GAS</t>
        </is>
      </c>
      <c r="C2787" s="2" t="n">
        <v>2025</v>
      </c>
      <c r="D2787" s="2" t="inlineStr">
        <is>
          <t>United States</t>
        </is>
      </c>
      <c r="E2787" s="2" t="inlineStr">
        <is>
          <t>USA</t>
        </is>
      </c>
      <c r="F2787" s="2" t="inlineStr">
        <is>
          <t>Installing Surge Vessels for Capturing Blowdown Vents</t>
        </is>
      </c>
      <c r="G2787" s="2" t="n">
        <v>10</v>
      </c>
      <c r="H2787" s="2" t="n">
        <v>0.09484495222568511</v>
      </c>
      <c r="I2787" s="2" t="n">
        <v>0.1062263464927673</v>
      </c>
      <c r="J2787" s="40" t="inlineStr">
        <is>
          <t>ngps - production methane capture</t>
        </is>
      </c>
    </row>
    <row r="2788" ht="15.75" customHeight="1" s="120">
      <c r="A2788" s="2" t="inlineStr">
        <is>
          <t>ENERGY</t>
        </is>
      </c>
      <c r="B2788" s="2" t="inlineStr">
        <is>
          <t>GAS</t>
        </is>
      </c>
      <c r="C2788" s="2" t="n">
        <v>2025</v>
      </c>
      <c r="D2788" s="2" t="inlineStr">
        <is>
          <t>United States</t>
        </is>
      </c>
      <c r="E2788" s="2" t="inlineStr">
        <is>
          <t>USA</t>
        </is>
      </c>
      <c r="F2788" s="2" t="inlineStr">
        <is>
          <t>Installing Catalytic Converters on Gas Engines and Turbines</t>
        </is>
      </c>
      <c r="G2788" s="2" t="n">
        <v>14</v>
      </c>
      <c r="H2788" s="2" t="n">
        <v>0.400024592876434</v>
      </c>
      <c r="I2788" s="2" t="n">
        <v>0.4480275440216061</v>
      </c>
      <c r="J2788" s="40" t="inlineStr">
        <is>
          <t>ngps - processing methane destruction</t>
        </is>
      </c>
    </row>
    <row r="2789" ht="15.75" customHeight="1" s="120">
      <c r="A2789" s="2" t="inlineStr">
        <is>
          <t>ENERGY</t>
        </is>
      </c>
      <c r="B2789" s="2" t="inlineStr">
        <is>
          <t>GAS</t>
        </is>
      </c>
      <c r="C2789" s="2" t="n">
        <v>2025</v>
      </c>
      <c r="D2789" s="2" t="inlineStr">
        <is>
          <t>United States</t>
        </is>
      </c>
      <c r="E2789" s="2" t="inlineStr">
        <is>
          <t>USA</t>
        </is>
      </c>
      <c r="F2789" s="2" t="inlineStr">
        <is>
          <t>Directed Inspection and Maintenance of compressors - transport</t>
        </is>
      </c>
      <c r="G2789" s="2" t="n">
        <v>16</v>
      </c>
      <c r="H2789" s="2" t="n">
        <v>1.16812002658844</v>
      </c>
      <c r="I2789" s="2" t="n">
        <v>1.308294429779053</v>
      </c>
      <c r="J2789" s="40" t="inlineStr">
        <is>
          <t>ngps - T&amp;D methane capture</t>
        </is>
      </c>
    </row>
    <row r="2790" ht="15.75" customHeight="1" s="120">
      <c r="A2790" s="2" t="inlineStr">
        <is>
          <t>ENERGY</t>
        </is>
      </c>
      <c r="B2790" s="2" t="inlineStr">
        <is>
          <t>GAS</t>
        </is>
      </c>
      <c r="C2790" s="2" t="n">
        <v>2025</v>
      </c>
      <c r="D2790" s="2" t="inlineStr">
        <is>
          <t>United States</t>
        </is>
      </c>
      <c r="E2790" s="2" t="inlineStr">
        <is>
          <t>USA</t>
        </is>
      </c>
      <c r="F2790" s="2" t="inlineStr">
        <is>
          <t>Direct Inspection &amp; Maintenance - (Production Gas Well\Pipeline Leaks\Chemical Injection Pumps)</t>
        </is>
      </c>
      <c r="G2790" s="2" t="n">
        <v>16</v>
      </c>
      <c r="H2790" s="2" t="n">
        <v>3.33837628364563</v>
      </c>
      <c r="I2790" s="2" t="n">
        <v>3.738981437683106</v>
      </c>
      <c r="J2790" s="40" t="inlineStr">
        <is>
          <t>ngps - production methane capture</t>
        </is>
      </c>
    </row>
    <row r="2791" ht="15.75" customHeight="1" s="120">
      <c r="A2791" s="2" t="inlineStr">
        <is>
          <t>ENERGY</t>
        </is>
      </c>
      <c r="B2791" s="2" t="inlineStr">
        <is>
          <t>GAS</t>
        </is>
      </c>
      <c r="C2791" s="2" t="n">
        <v>2025</v>
      </c>
      <c r="D2791" s="2" t="inlineStr">
        <is>
          <t>United States</t>
        </is>
      </c>
      <c r="E2791" s="2" t="inlineStr">
        <is>
          <t>USA</t>
        </is>
      </c>
      <c r="F2791" s="2" t="inlineStr">
        <is>
          <t>Early replacement of Reciprocating Compressor Rod Packing Rings and Rods</t>
        </is>
      </c>
      <c r="G2791" s="2" t="n">
        <v>17</v>
      </c>
      <c r="H2791" s="2" t="n">
        <v>0.376503020524978</v>
      </c>
      <c r="I2791" s="2" t="n">
        <v>0.4216833829879754</v>
      </c>
      <c r="J2791" s="40" t="inlineStr">
        <is>
          <t>ngps - processing methane capture</t>
        </is>
      </c>
    </row>
    <row r="2792" ht="15.75" customHeight="1" s="120">
      <c r="A2792" s="2" t="inlineStr">
        <is>
          <t>ENERGY</t>
        </is>
      </c>
      <c r="B2792" s="2" t="inlineStr">
        <is>
          <t>GAS</t>
        </is>
      </c>
      <c r="C2792" s="2" t="n">
        <v>2025</v>
      </c>
      <c r="D2792" s="2" t="inlineStr">
        <is>
          <t>United States</t>
        </is>
      </c>
      <c r="E2792" s="2" t="inlineStr">
        <is>
          <t>USA</t>
        </is>
      </c>
      <c r="F2792" s="2" t="inlineStr">
        <is>
          <t>Directed Inspection and Maintenance of compressors - transport</t>
        </is>
      </c>
      <c r="G2792" s="2" t="n">
        <v>22</v>
      </c>
      <c r="H2792" s="2" t="n">
        <v>5.27755546569824</v>
      </c>
      <c r="I2792" s="2" t="n">
        <v>5.91086212158203</v>
      </c>
      <c r="J2792" s="40" t="inlineStr">
        <is>
          <t>ngps - T&amp;D methane capture</t>
        </is>
      </c>
    </row>
    <row r="2793" ht="15.75" customHeight="1" s="120">
      <c r="A2793" s="2" t="inlineStr">
        <is>
          <t>ENERGY</t>
        </is>
      </c>
      <c r="B2793" s="2" t="inlineStr">
        <is>
          <t>GAS</t>
        </is>
      </c>
      <c r="C2793" s="2" t="n">
        <v>2025</v>
      </c>
      <c r="D2793" s="2" t="inlineStr">
        <is>
          <t>United States</t>
        </is>
      </c>
      <c r="E2793" s="2" t="inlineStr">
        <is>
          <t>USA</t>
        </is>
      </c>
      <c r="F2793" s="2" t="inlineStr">
        <is>
          <t>Installing Catalytic Converters on Gas Engines and Turbines</t>
        </is>
      </c>
      <c r="G2793" s="2" t="n">
        <v>24</v>
      </c>
      <c r="H2793" s="2" t="n">
        <v>0.0398674458265305</v>
      </c>
      <c r="I2793" s="2" t="n">
        <v>0.04465153932571416</v>
      </c>
      <c r="J2793" s="40" t="inlineStr">
        <is>
          <t>ngps - processing methane destruction</t>
        </is>
      </c>
    </row>
    <row r="2794" ht="15.75" customHeight="1" s="120">
      <c r="A2794" s="2" t="inlineStr">
        <is>
          <t>ENERGY</t>
        </is>
      </c>
      <c r="B2794" s="2" t="inlineStr">
        <is>
          <t>GAS</t>
        </is>
      </c>
      <c r="C2794" s="2" t="n">
        <v>2025</v>
      </c>
      <c r="D2794" s="2" t="inlineStr">
        <is>
          <t>United States</t>
        </is>
      </c>
      <c r="E2794" s="2" t="inlineStr">
        <is>
          <t>USA</t>
        </is>
      </c>
      <c r="F2794" s="2" t="inlineStr">
        <is>
          <t>Early replacement of Reciprocating Compressor Rod Packing Rings and Rods</t>
        </is>
      </c>
      <c r="G2794" s="2" t="n">
        <v>24</v>
      </c>
      <c r="H2794" s="2" t="n">
        <v>1.65071511268615</v>
      </c>
      <c r="I2794" s="2" t="n">
        <v>1.848800926208488</v>
      </c>
      <c r="J2794" s="40" t="inlineStr">
        <is>
          <t>ngps - processing methane capture</t>
        </is>
      </c>
    </row>
    <row r="2795" ht="15.75" customHeight="1" s="120">
      <c r="A2795" s="2" t="inlineStr">
        <is>
          <t>ENERGY</t>
        </is>
      </c>
      <c r="B2795" s="2" t="inlineStr">
        <is>
          <t>GAS</t>
        </is>
      </c>
      <c r="C2795" s="2" t="n">
        <v>2025</v>
      </c>
      <c r="D2795" s="2" t="inlineStr">
        <is>
          <t>United States</t>
        </is>
      </c>
      <c r="E2795" s="2" t="inlineStr">
        <is>
          <t>USA</t>
        </is>
      </c>
      <c r="F2795" s="2" t="inlineStr">
        <is>
          <t>Installing Catalytic Converters on Gas Engines and Turbines</t>
        </is>
      </c>
      <c r="G2795" s="2" t="n">
        <v>27</v>
      </c>
      <c r="H2795" s="2" t="n">
        <v>0.0058569977991283</v>
      </c>
      <c r="I2795" s="2" t="n">
        <v>0.006559837535023697</v>
      </c>
      <c r="J2795" s="40" t="inlineStr">
        <is>
          <t>ngps - processing methane destruction</t>
        </is>
      </c>
    </row>
    <row r="2796" ht="15.75" customHeight="1" s="120">
      <c r="A2796" s="2" t="inlineStr">
        <is>
          <t>ENERGY</t>
        </is>
      </c>
      <c r="B2796" s="2" t="inlineStr">
        <is>
          <t>GAS</t>
        </is>
      </c>
      <c r="C2796" s="2" t="n">
        <v>2025</v>
      </c>
      <c r="D2796" s="2" t="inlineStr">
        <is>
          <t>United States</t>
        </is>
      </c>
      <c r="E2796" s="2" t="inlineStr">
        <is>
          <t>USA</t>
        </is>
      </c>
      <c r="F2796" s="2" t="inlineStr">
        <is>
          <t>Optimize glycol circulation rates in dehydrators</t>
        </is>
      </c>
      <c r="G2796" s="2" t="n">
        <v>28</v>
      </c>
      <c r="H2796" s="2" t="n">
        <v>0.0008858135552146</v>
      </c>
      <c r="I2796" s="2" t="n">
        <v>0.0009921111818403522</v>
      </c>
      <c r="J2796" s="40" t="inlineStr">
        <is>
          <t>ngps - production methane capture</t>
        </is>
      </c>
    </row>
    <row r="2797" ht="15.75" customHeight="1" s="120">
      <c r="A2797" s="2" t="inlineStr">
        <is>
          <t>ENERGY</t>
        </is>
      </c>
      <c r="B2797" s="2" t="inlineStr">
        <is>
          <t>GAS</t>
        </is>
      </c>
      <c r="C2797" s="2" t="n">
        <v>2025</v>
      </c>
      <c r="D2797" s="2" t="inlineStr">
        <is>
          <t>United States</t>
        </is>
      </c>
      <c r="E2797" s="2" t="inlineStr">
        <is>
          <t>USA</t>
        </is>
      </c>
      <c r="F2797" s="2" t="inlineStr">
        <is>
          <t>Direct I&amp;M type activities at transmission and distribution facilities</t>
        </is>
      </c>
      <c r="G2797" s="2" t="n">
        <v>28</v>
      </c>
      <c r="H2797" s="2" t="n">
        <v>0.412816107273101</v>
      </c>
      <c r="I2797" s="2" t="n">
        <v>0.4623540401458731</v>
      </c>
      <c r="J2797" s="40" t="inlineStr">
        <is>
          <t>ngps - T&amp;D methane capture</t>
        </is>
      </c>
    </row>
    <row r="2798" ht="15.75" customHeight="1" s="120">
      <c r="A2798" s="2" t="inlineStr">
        <is>
          <t>ENERGY</t>
        </is>
      </c>
      <c r="B2798" s="2" t="inlineStr">
        <is>
          <t>GAS</t>
        </is>
      </c>
      <c r="C2798" s="2" t="n">
        <v>2025</v>
      </c>
      <c r="D2798" s="2" t="inlineStr">
        <is>
          <t>United States</t>
        </is>
      </c>
      <c r="E2798" s="2" t="inlineStr">
        <is>
          <t>USA</t>
        </is>
      </c>
      <c r="F2798" s="2" t="inlineStr">
        <is>
          <t>Installing Catalytic Converters on Gas Engines and Turbines</t>
        </is>
      </c>
      <c r="G2798" s="2" t="n">
        <v>29</v>
      </c>
      <c r="H2798" s="2" t="n">
        <v>0.0446700565516949</v>
      </c>
      <c r="I2798" s="2" t="n">
        <v>0.05003046333789829</v>
      </c>
      <c r="J2798" s="40" t="inlineStr">
        <is>
          <t>ngps - processing methane destruction</t>
        </is>
      </c>
    </row>
    <row r="2799" ht="15.75" customHeight="1" s="120">
      <c r="A2799" s="2" t="inlineStr">
        <is>
          <t>ENERGY</t>
        </is>
      </c>
      <c r="B2799" s="2" t="inlineStr">
        <is>
          <t>GAS</t>
        </is>
      </c>
      <c r="C2799" s="2" t="n">
        <v>2025</v>
      </c>
      <c r="D2799" s="2" t="inlineStr">
        <is>
          <t>United States</t>
        </is>
      </c>
      <c r="E2799" s="2" t="inlineStr">
        <is>
          <t>USA</t>
        </is>
      </c>
      <c r="F2799" s="2" t="inlineStr">
        <is>
          <t>Installing flash tank separators on dehydrators</t>
        </is>
      </c>
      <c r="G2799" s="2" t="n">
        <v>30</v>
      </c>
      <c r="H2799" s="2" t="n">
        <v>1.95138359069824</v>
      </c>
      <c r="I2799" s="2" t="n">
        <v>2.185549621582029</v>
      </c>
      <c r="J2799" s="40" t="inlineStr">
        <is>
          <t>ngps - production methane capture</t>
        </is>
      </c>
    </row>
    <row r="2800" ht="15.75" customHeight="1" s="120">
      <c r="A2800" s="2" t="inlineStr">
        <is>
          <t>ENERGY</t>
        </is>
      </c>
      <c r="B2800" s="2" t="inlineStr">
        <is>
          <t>GAS</t>
        </is>
      </c>
      <c r="C2800" s="2" t="n">
        <v>2025</v>
      </c>
      <c r="D2800" s="2" t="inlineStr">
        <is>
          <t>United States</t>
        </is>
      </c>
      <c r="E2800" s="2" t="inlineStr">
        <is>
          <t>USA</t>
        </is>
      </c>
      <c r="F2800" s="2" t="inlineStr">
        <is>
          <t>Installing Surge Vessels for Capturing Blowdown Vents</t>
        </is>
      </c>
      <c r="G2800" s="2" t="n">
        <v>31</v>
      </c>
      <c r="H2800" s="2" t="n">
        <v>2.98761600255966</v>
      </c>
      <c r="I2800" s="2" t="n">
        <v>3.34612992286682</v>
      </c>
      <c r="J2800" s="40" t="inlineStr">
        <is>
          <t>ngps - production methane capture</t>
        </is>
      </c>
    </row>
    <row r="2801" ht="15.75" customHeight="1" s="120">
      <c r="A2801" s="2" t="inlineStr">
        <is>
          <t>ENERGY</t>
        </is>
      </c>
      <c r="B2801" s="2" t="inlineStr">
        <is>
          <t>GAS</t>
        </is>
      </c>
      <c r="C2801" s="2" t="n">
        <v>2025</v>
      </c>
      <c r="D2801" s="2" t="inlineStr">
        <is>
          <t>United States</t>
        </is>
      </c>
      <c r="E2801" s="2" t="inlineStr">
        <is>
          <t>USA</t>
        </is>
      </c>
      <c r="F2801" s="2" t="inlineStr">
        <is>
          <t>Installing Surge Vessels for Capturing Blowdown Vents</t>
        </is>
      </c>
      <c r="G2801" s="2" t="n">
        <v>34</v>
      </c>
      <c r="H2801" s="2" t="n">
        <v>0.820292472839355</v>
      </c>
      <c r="I2801" s="2" t="n">
        <v>0.9187275695800777</v>
      </c>
      <c r="J2801" s="40" t="inlineStr">
        <is>
          <t>ngps - production methane capture</t>
        </is>
      </c>
    </row>
    <row r="2802" ht="15.75" customHeight="1" s="120">
      <c r="A2802" s="2" t="inlineStr">
        <is>
          <t>ENERGY</t>
        </is>
      </c>
      <c r="B2802" s="2" t="inlineStr">
        <is>
          <t>GAS</t>
        </is>
      </c>
      <c r="C2802" s="2" t="n">
        <v>2025</v>
      </c>
      <c r="D2802" s="2" t="inlineStr">
        <is>
          <t>United States</t>
        </is>
      </c>
      <c r="E2802" s="2" t="inlineStr">
        <is>
          <t>USA</t>
        </is>
      </c>
      <c r="F2802" s="2" t="inlineStr">
        <is>
          <t>Replacing High-bleed Pneumatic Devices in the Natural Gas Industry</t>
        </is>
      </c>
      <c r="G2802" s="2" t="n">
        <v>63</v>
      </c>
      <c r="H2802" s="2" t="n">
        <v>0.0015266606351361</v>
      </c>
      <c r="I2802" s="2" t="n">
        <v>0.001709859911352432</v>
      </c>
      <c r="J2802" s="40" t="inlineStr">
        <is>
          <t>ngps - production methane capture</t>
        </is>
      </c>
    </row>
    <row r="2803" ht="15.75" customHeight="1" s="120">
      <c r="A2803" s="2" t="inlineStr">
        <is>
          <t>ENERGY</t>
        </is>
      </c>
      <c r="B2803" s="2" t="inlineStr">
        <is>
          <t>GAS</t>
        </is>
      </c>
      <c r="C2803" s="2" t="n">
        <v>2025</v>
      </c>
      <c r="D2803" s="2" t="inlineStr">
        <is>
          <t>United States</t>
        </is>
      </c>
      <c r="E2803" s="2" t="inlineStr">
        <is>
          <t>USA</t>
        </is>
      </c>
      <c r="F2803" s="2" t="inlineStr">
        <is>
          <t>Using a Portable Evacuation Compressor for Pipeline Blowdowns</t>
        </is>
      </c>
      <c r="G2803" s="2" t="n">
        <v>91</v>
      </c>
      <c r="H2803" s="2" t="n">
        <v>4.78530693054199</v>
      </c>
      <c r="I2803" s="2" t="n">
        <v>5.359543762207029</v>
      </c>
      <c r="J2803" s="40" t="inlineStr">
        <is>
          <t>ngps - production methane capture</t>
        </is>
      </c>
    </row>
    <row r="2804" ht="15.75" customHeight="1" s="120">
      <c r="A2804" s="2" t="inlineStr">
        <is>
          <t>ENERGY</t>
        </is>
      </c>
      <c r="B2804" s="2" t="inlineStr">
        <is>
          <t>GAS</t>
        </is>
      </c>
      <c r="C2804" s="2" t="n">
        <v>2025</v>
      </c>
      <c r="D2804" s="2" t="inlineStr">
        <is>
          <t>United States</t>
        </is>
      </c>
      <c r="E2804" s="2" t="inlineStr">
        <is>
          <t>USA</t>
        </is>
      </c>
      <c r="F2804" s="2" t="inlineStr">
        <is>
          <t>Replacing High-bleed Pneumatic Devices in the Natural Gas Industry</t>
        </is>
      </c>
      <c r="G2804" s="2" t="n">
        <v>102</v>
      </c>
      <c r="H2804" s="2" t="n">
        <v>0.0015678418567404</v>
      </c>
      <c r="I2804" s="2" t="n">
        <v>0.001755982879549248</v>
      </c>
      <c r="J2804" s="40" t="inlineStr">
        <is>
          <t>ngps - production methane capture</t>
        </is>
      </c>
    </row>
    <row r="2805" ht="15.75" customHeight="1" s="120">
      <c r="A2805" s="2" t="inlineStr">
        <is>
          <t>ENERGY</t>
        </is>
      </c>
      <c r="B2805" s="2" t="inlineStr">
        <is>
          <t>GAS</t>
        </is>
      </c>
      <c r="C2805" s="2" t="n">
        <v>2025</v>
      </c>
      <c r="D2805" s="2" t="inlineStr">
        <is>
          <t>United States</t>
        </is>
      </c>
      <c r="E2805" s="2" t="inlineStr">
        <is>
          <t>USA</t>
        </is>
      </c>
      <c r="F2805" s="2" t="inlineStr">
        <is>
          <t>Directed inspection and maintenance at gate stations and surface facilities</t>
        </is>
      </c>
      <c r="G2805" s="2" t="n">
        <v>184</v>
      </c>
      <c r="H2805" s="2" t="n">
        <v>0.0675306990742683</v>
      </c>
      <c r="I2805" s="2" t="n">
        <v>0.07563438296318051</v>
      </c>
      <c r="J2805" s="40" t="inlineStr">
        <is>
          <t>ngps - production methane capture</t>
        </is>
      </c>
    </row>
    <row r="2806" ht="15.75" customHeight="1" s="120">
      <c r="A2806" s="2" t="inlineStr">
        <is>
          <t>ENERGY</t>
        </is>
      </c>
      <c r="B2806" s="2" t="inlineStr">
        <is>
          <t>GAS</t>
        </is>
      </c>
      <c r="C2806" s="2" t="n">
        <v>2025</v>
      </c>
      <c r="D2806" s="2" t="inlineStr">
        <is>
          <t>United States</t>
        </is>
      </c>
      <c r="E2806" s="2" t="inlineStr">
        <is>
          <t>USA</t>
        </is>
      </c>
      <c r="F2806" s="2" t="inlineStr">
        <is>
          <t>Direct I&amp;M type activities at transmission and distribution facilities</t>
        </is>
      </c>
      <c r="G2806" s="2" t="n">
        <v>216</v>
      </c>
      <c r="H2806" s="2" t="n">
        <v>0.0638266503810883</v>
      </c>
      <c r="I2806" s="2" t="n">
        <v>0.0714858484268189</v>
      </c>
      <c r="J2806" s="40" t="inlineStr">
        <is>
          <t>ngps - T&amp;D methane capture</t>
        </is>
      </c>
    </row>
    <row r="2807" ht="15.75" customHeight="1" s="120">
      <c r="A2807" s="2" t="inlineStr">
        <is>
          <t>ENERGY</t>
        </is>
      </c>
      <c r="B2807" s="2" t="inlineStr">
        <is>
          <t>GAS</t>
        </is>
      </c>
      <c r="C2807" s="2" t="n">
        <v>2025</v>
      </c>
      <c r="D2807" s="2" t="inlineStr">
        <is>
          <t>United States</t>
        </is>
      </c>
      <c r="E2807" s="2" t="inlineStr">
        <is>
          <t>USA</t>
        </is>
      </c>
      <c r="F2807" s="2" t="inlineStr">
        <is>
          <t>Installing Catalytic Converters on Gas Engines and Turbines</t>
        </is>
      </c>
      <c r="G2807" s="2" t="n">
        <v>230</v>
      </c>
      <c r="H2807" s="2" t="n">
        <v>0.0003632495936472</v>
      </c>
      <c r="I2807" s="2" t="n">
        <v>0.000406839544884864</v>
      </c>
      <c r="J2807" s="40" t="inlineStr">
        <is>
          <t>ngps - processing methane destruction</t>
        </is>
      </c>
    </row>
    <row r="2808" ht="15.75" customHeight="1" s="120">
      <c r="A2808" s="2" t="inlineStr">
        <is>
          <t>ENERGY</t>
        </is>
      </c>
      <c r="B2808" s="2" t="inlineStr">
        <is>
          <t>GAS</t>
        </is>
      </c>
      <c r="C2808" s="2" t="n">
        <v>2025</v>
      </c>
      <c r="D2808" s="2" t="inlineStr">
        <is>
          <t>United States</t>
        </is>
      </c>
      <c r="E2808" s="2" t="inlineStr">
        <is>
          <t>USA</t>
        </is>
      </c>
      <c r="F2808" s="2" t="inlineStr">
        <is>
          <t>Installing flash tank separators on dehydrators</t>
        </is>
      </c>
      <c r="G2808" s="2" t="n">
        <v>236</v>
      </c>
      <c r="H2808" s="2" t="n">
        <v>0.0361156947910786</v>
      </c>
      <c r="I2808" s="2" t="n">
        <v>0.04044957816600804</v>
      </c>
      <c r="J2808" s="40" t="inlineStr">
        <is>
          <t>ngps - production methane capture</t>
        </is>
      </c>
    </row>
    <row r="2809" ht="15.75" customHeight="1" s="120">
      <c r="A2809" s="2" t="inlineStr">
        <is>
          <t>ENERGY</t>
        </is>
      </c>
      <c r="B2809" s="2" t="inlineStr">
        <is>
          <t>GAS</t>
        </is>
      </c>
      <c r="C2809" s="2" t="n">
        <v>2025</v>
      </c>
      <c r="D2809" s="2" t="inlineStr">
        <is>
          <t>United States</t>
        </is>
      </c>
      <c r="E2809" s="2" t="inlineStr">
        <is>
          <t>USA</t>
        </is>
      </c>
      <c r="F2809" s="2" t="inlineStr">
        <is>
          <t>Direct Inspection &amp; Maintenance - (Production Gas Well\Pipeline Leaks\Chemical Injection Pumps)</t>
        </is>
      </c>
      <c r="G2809" s="2" t="n">
        <v>283</v>
      </c>
      <c r="H2809" s="2" t="n">
        <v>1.64850533008575</v>
      </c>
      <c r="I2809" s="2" t="n">
        <v>1.84632596969604</v>
      </c>
      <c r="J2809" s="40" t="inlineStr">
        <is>
          <t>ngps - production methane capture</t>
        </is>
      </c>
    </row>
    <row r="2810" ht="15.75" customHeight="1" s="120">
      <c r="A2810" s="2" t="inlineStr">
        <is>
          <t>ENERGY</t>
        </is>
      </c>
      <c r="B2810" s="2" t="inlineStr">
        <is>
          <t>GAS</t>
        </is>
      </c>
      <c r="C2810" s="2" t="n">
        <v>2025</v>
      </c>
      <c r="D2810" s="2" t="inlineStr">
        <is>
          <t>United States</t>
        </is>
      </c>
      <c r="E2810" s="2" t="inlineStr">
        <is>
          <t>USA</t>
        </is>
      </c>
      <c r="F2810" s="2" t="inlineStr">
        <is>
          <t>Direct Inspection &amp; Maintenance - (Production Gas Well\Pipeline Leaks\Chemical Injection Pumps)</t>
        </is>
      </c>
      <c r="G2810" s="2" t="n">
        <v>293</v>
      </c>
      <c r="H2810" s="2" t="n">
        <v>0.916060805320739</v>
      </c>
      <c r="I2810" s="2" t="n">
        <v>1.025988101959228</v>
      </c>
      <c r="J2810" s="40" t="inlineStr">
        <is>
          <t>ngps - production methane capture</t>
        </is>
      </c>
    </row>
    <row r="2811" ht="15.75" customHeight="1" s="120">
      <c r="A2811" s="2" t="inlineStr">
        <is>
          <t>ENERGY</t>
        </is>
      </c>
      <c r="B2811" s="2" t="inlineStr">
        <is>
          <t>GAS</t>
        </is>
      </c>
      <c r="C2811" s="2" t="n">
        <v>2025</v>
      </c>
      <c r="D2811" s="2" t="inlineStr">
        <is>
          <t>United States</t>
        </is>
      </c>
      <c r="E2811" s="2" t="inlineStr">
        <is>
          <t>USA</t>
        </is>
      </c>
      <c r="F2811" s="2" t="inlineStr">
        <is>
          <t>Direct Inspection &amp; Maintenance - (Production Gas Well\Pipeline Leaks\Chemical Injection Pumps)</t>
        </is>
      </c>
      <c r="G2811" s="2" t="n">
        <v>303</v>
      </c>
      <c r="H2811" s="2" t="n">
        <v>0.768994927406311</v>
      </c>
      <c r="I2811" s="2" t="n">
        <v>0.8612743186950684</v>
      </c>
      <c r="J2811" s="40" t="inlineStr">
        <is>
          <t>ngps - production methane capture</t>
        </is>
      </c>
    </row>
    <row r="2812" ht="15.75" customHeight="1" s="120">
      <c r="A2812" s="2" t="inlineStr">
        <is>
          <t>ENERGY</t>
        </is>
      </c>
      <c r="B2812" s="2" t="inlineStr">
        <is>
          <t>GAS</t>
        </is>
      </c>
      <c r="C2812" s="2" t="n">
        <v>2025</v>
      </c>
      <c r="D2812" s="2" t="inlineStr">
        <is>
          <t>United States</t>
        </is>
      </c>
      <c r="E2812" s="2" t="inlineStr">
        <is>
          <t>USA</t>
        </is>
      </c>
      <c r="F2812" s="2" t="inlineStr">
        <is>
          <t>Direct Inspection &amp; Maintenance - (Production Gas Well\Pipeline Leaks\Chemical Injection Pumps)</t>
        </is>
      </c>
      <c r="G2812" s="2" t="n">
        <v>388</v>
      </c>
      <c r="H2812" s="2" t="n">
        <v>0.491454482078552</v>
      </c>
      <c r="I2812" s="2" t="n">
        <v>0.5504290199279783</v>
      </c>
      <c r="J2812" s="40" t="inlineStr">
        <is>
          <t>ngps - production methane capture</t>
        </is>
      </c>
    </row>
    <row r="2813" ht="15.75" customHeight="1" s="120">
      <c r="A2813" s="2" t="inlineStr">
        <is>
          <t>ENERGY</t>
        </is>
      </c>
      <c r="B2813" s="2" t="inlineStr">
        <is>
          <t>GAS</t>
        </is>
      </c>
      <c r="C2813" s="2" t="n">
        <v>2025</v>
      </c>
      <c r="D2813" s="2" t="inlineStr">
        <is>
          <t>United States</t>
        </is>
      </c>
      <c r="E2813" s="2" t="inlineStr">
        <is>
          <t>USA</t>
        </is>
      </c>
      <c r="F2813" s="2" t="inlineStr">
        <is>
          <t>Replacing High-bleed Pneumatic Devices in the Natural Gas Industry</t>
        </is>
      </c>
      <c r="G2813" s="2" t="n">
        <v>393</v>
      </c>
      <c r="H2813" s="2" t="n">
        <v>0.0002782843948808</v>
      </c>
      <c r="I2813" s="2" t="n">
        <v>0.000311678522266496</v>
      </c>
      <c r="J2813" s="40" t="inlineStr">
        <is>
          <t>ngps - production methane capture</t>
        </is>
      </c>
    </row>
    <row r="2814" ht="15.75" customHeight="1" s="120">
      <c r="A2814" s="2" t="inlineStr">
        <is>
          <t>ENERGY</t>
        </is>
      </c>
      <c r="B2814" s="2" t="inlineStr">
        <is>
          <t>GAS</t>
        </is>
      </c>
      <c r="C2814" s="2" t="n">
        <v>2025</v>
      </c>
      <c r="D2814" s="2" t="inlineStr">
        <is>
          <t>United States</t>
        </is>
      </c>
      <c r="E2814" s="2" t="inlineStr">
        <is>
          <t>USA</t>
        </is>
      </c>
      <c r="F2814" s="2" t="inlineStr">
        <is>
          <t>Replacing High-bleed Pneumatic Devices in the Natural Gas Industry</t>
        </is>
      </c>
      <c r="G2814" s="2" t="n">
        <v>478</v>
      </c>
      <c r="H2814" s="2" t="n">
        <v>0.0001037044639816</v>
      </c>
      <c r="I2814" s="2" t="n">
        <v>0.000116148999659392</v>
      </c>
      <c r="J2814" s="40" t="inlineStr">
        <is>
          <t>ngps - production methane capture</t>
        </is>
      </c>
    </row>
    <row r="2815" ht="15.75" customHeight="1" s="120">
      <c r="A2815" s="2" t="inlineStr">
        <is>
          <t>ENERGY</t>
        </is>
      </c>
      <c r="B2815" s="2" t="inlineStr">
        <is>
          <t>GAS</t>
        </is>
      </c>
      <c r="C2815" s="2" t="n">
        <v>2025</v>
      </c>
      <c r="D2815" s="2" t="inlineStr">
        <is>
          <t>United States</t>
        </is>
      </c>
      <c r="E2815" s="2" t="inlineStr">
        <is>
          <t>USA</t>
        </is>
      </c>
      <c r="F2815" s="2" t="inlineStr">
        <is>
          <t>Directed inspection and maintenance at gate stations and surface facilities</t>
        </is>
      </c>
      <c r="G2815" s="2" t="n">
        <v>483</v>
      </c>
      <c r="H2815" s="2" t="n">
        <v>0.010712893679738</v>
      </c>
      <c r="I2815" s="2" t="n">
        <v>0.01199844092130656</v>
      </c>
      <c r="J2815" s="40" t="inlineStr">
        <is>
          <t>ngps - production methane capture</t>
        </is>
      </c>
    </row>
    <row r="2816" ht="15.75" customHeight="1" s="120">
      <c r="A2816" s="2" t="inlineStr">
        <is>
          <t>ENERGY</t>
        </is>
      </c>
      <c r="B2816" s="2" t="inlineStr">
        <is>
          <t>GAS</t>
        </is>
      </c>
      <c r="C2816" s="2" t="n">
        <v>2025</v>
      </c>
      <c r="D2816" s="2" t="inlineStr">
        <is>
          <t>United States</t>
        </is>
      </c>
      <c r="E2816" s="2" t="inlineStr">
        <is>
          <t>USA</t>
        </is>
      </c>
      <c r="F2816" s="2" t="inlineStr">
        <is>
          <t>Direct Inspection &amp; Maintenance - (Production Gas Well\Pipeline Leaks\Chemical Injection Pumps)</t>
        </is>
      </c>
      <c r="G2816" s="2" t="n">
        <v>759</v>
      </c>
      <c r="H2816" s="2" t="n">
        <v>0.385053515434265</v>
      </c>
      <c r="I2816" s="2" t="n">
        <v>0.4312599372863768</v>
      </c>
      <c r="J2816" s="40" t="inlineStr">
        <is>
          <t>ngps - production methane capture</t>
        </is>
      </c>
    </row>
    <row r="2817" ht="15.75" customHeight="1" s="120">
      <c r="A2817" s="2" t="inlineStr">
        <is>
          <t>ENERGY</t>
        </is>
      </c>
      <c r="B2817" s="2" t="inlineStr">
        <is>
          <t>GAS</t>
        </is>
      </c>
      <c r="C2817" s="2" t="n">
        <v>2025</v>
      </c>
      <c r="D2817" s="2" t="inlineStr">
        <is>
          <t>United States</t>
        </is>
      </c>
      <c r="E2817" s="2" t="inlineStr">
        <is>
          <t>USA</t>
        </is>
      </c>
      <c r="F2817" s="2" t="inlineStr">
        <is>
          <t>Replacing High-bleed Pneumatic Devices in the Natural Gas Industry</t>
        </is>
      </c>
      <c r="G2817" s="2" t="n">
        <v>775</v>
      </c>
      <c r="H2817" s="2" t="n">
        <v>0.0001065018732334</v>
      </c>
      <c r="I2817" s="2" t="n">
        <v>0.000119282098021408</v>
      </c>
      <c r="J2817" s="40" t="inlineStr">
        <is>
          <t>ngps - production methane capture</t>
        </is>
      </c>
    </row>
    <row r="2818" ht="15.75" customHeight="1" s="120">
      <c r="A2818" s="2" t="inlineStr">
        <is>
          <t>ENERGY</t>
        </is>
      </c>
      <c r="B2818" s="2" t="inlineStr">
        <is>
          <t>GAS</t>
        </is>
      </c>
      <c r="C2818" s="2" t="n">
        <v>2025</v>
      </c>
      <c r="D2818" s="2" t="inlineStr">
        <is>
          <t>United States</t>
        </is>
      </c>
      <c r="E2818" s="2" t="inlineStr">
        <is>
          <t>USA</t>
        </is>
      </c>
      <c r="F2818" s="2" t="inlineStr">
        <is>
          <t>Directed inspection and maintenance at gate stations and surface facilities</t>
        </is>
      </c>
      <c r="G2818" s="2" t="n">
        <v>780</v>
      </c>
      <c r="H2818" s="2" t="n">
        <v>0.0829198360443115</v>
      </c>
      <c r="I2818" s="2" t="n">
        <v>0.09287021636962889</v>
      </c>
      <c r="J2818" s="40" t="inlineStr">
        <is>
          <t>ngps - production methane capture</t>
        </is>
      </c>
    </row>
    <row r="2819" ht="15.75" customHeight="1" s="120">
      <c r="A2819" s="2" t="inlineStr">
        <is>
          <t>ENERGY</t>
        </is>
      </c>
      <c r="B2819" s="2" t="inlineStr">
        <is>
          <t>GAS</t>
        </is>
      </c>
      <c r="C2819" s="2" t="n">
        <v>2025</v>
      </c>
      <c r="D2819" s="2" t="inlineStr">
        <is>
          <t>United States</t>
        </is>
      </c>
      <c r="E2819" s="2" t="inlineStr">
        <is>
          <t>USA</t>
        </is>
      </c>
      <c r="F2819" s="2" t="inlineStr">
        <is>
          <t>Replace Cast Iron Pipeline</t>
        </is>
      </c>
      <c r="G2819" s="2" t="n">
        <v>789</v>
      </c>
      <c r="H2819" s="2" t="n">
        <v>3.84274220466613</v>
      </c>
      <c r="I2819" s="2" t="n">
        <v>4.303871269226066</v>
      </c>
      <c r="J2819" s="40" t="inlineStr">
        <is>
          <t>ngps - T&amp;D methane capture</t>
        </is>
      </c>
    </row>
    <row r="2820" ht="15.75" customHeight="1" s="120">
      <c r="A2820" s="2" t="inlineStr">
        <is>
          <t>ENERGY</t>
        </is>
      </c>
      <c r="B2820" s="2" t="inlineStr">
        <is>
          <t>GAS</t>
        </is>
      </c>
      <c r="C2820" s="2" t="n">
        <v>2025</v>
      </c>
      <c r="D2820" s="2" t="inlineStr">
        <is>
          <t>United States</t>
        </is>
      </c>
      <c r="E2820" s="2" t="inlineStr">
        <is>
          <t>USA</t>
        </is>
      </c>
      <c r="F2820" s="2" t="inlineStr">
        <is>
          <t>Replace Cast Iron Pipeline</t>
        </is>
      </c>
      <c r="G2820" s="2" t="n">
        <v>1717</v>
      </c>
      <c r="H2820" s="2" t="n">
        <v>3.48036980628967</v>
      </c>
      <c r="I2820" s="2" t="n">
        <v>3.898014183044431</v>
      </c>
      <c r="J2820" s="40" t="inlineStr">
        <is>
          <t>ngps - T&amp;D methane capture</t>
        </is>
      </c>
    </row>
    <row r="2821" ht="15.75" customHeight="1" s="120">
      <c r="A2821" s="2" t="inlineStr">
        <is>
          <t>ENERGY</t>
        </is>
      </c>
      <c r="B2821" s="2" t="inlineStr">
        <is>
          <t>GAS</t>
        </is>
      </c>
      <c r="C2821" s="2" t="n">
        <v>2025</v>
      </c>
      <c r="D2821" s="2" t="inlineStr">
        <is>
          <t>United States</t>
        </is>
      </c>
      <c r="E2821" s="2" t="inlineStr">
        <is>
          <t>USA</t>
        </is>
      </c>
      <c r="F2821" s="2" t="inlineStr">
        <is>
          <t>Installing Electronic Starters on Production Field Compressors</t>
        </is>
      </c>
      <c r="G2821" s="2" t="n">
        <v>1859</v>
      </c>
      <c r="H2821" s="2" t="n">
        <v>0.134286999702453</v>
      </c>
      <c r="I2821" s="2" t="n">
        <v>0.1504014396667474</v>
      </c>
      <c r="J2821" s="40" t="inlineStr">
        <is>
          <t>ngps - production methane capture</t>
        </is>
      </c>
    </row>
    <row r="2822" ht="15.75" customHeight="1" s="120">
      <c r="A2822" s="2" t="inlineStr">
        <is>
          <t>ENERGY</t>
        </is>
      </c>
      <c r="B2822" s="2" t="inlineStr">
        <is>
          <t>GAS</t>
        </is>
      </c>
      <c r="C2822" s="2" t="n">
        <v>2025</v>
      </c>
      <c r="D2822" s="2" t="inlineStr">
        <is>
          <t>United States</t>
        </is>
      </c>
      <c r="E2822" s="2" t="inlineStr">
        <is>
          <t>USA</t>
        </is>
      </c>
      <c r="F2822" s="2" t="inlineStr">
        <is>
          <t>Replacing High-bleed Pneumatic Devices in the Natural Gas Industry</t>
        </is>
      </c>
      <c r="G2822" s="2" t="n">
        <v>2924</v>
      </c>
      <c r="H2822" s="2" t="n">
        <v>1.8903569071e-05</v>
      </c>
      <c r="I2822" s="2" t="n">
        <v>2.117199735952e-05</v>
      </c>
      <c r="J2822" s="40" t="inlineStr">
        <is>
          <t>ngps - production methane capture</t>
        </is>
      </c>
    </row>
    <row r="2823" ht="15.75" customHeight="1" s="120">
      <c r="A2823" s="2" t="inlineStr">
        <is>
          <t>ENERGY</t>
        </is>
      </c>
      <c r="B2823" s="2" t="inlineStr">
        <is>
          <t>GAS</t>
        </is>
      </c>
      <c r="C2823" s="2" t="n">
        <v>2025</v>
      </c>
      <c r="D2823" s="2" t="inlineStr">
        <is>
          <t>United States</t>
        </is>
      </c>
      <c r="E2823" s="2" t="inlineStr">
        <is>
          <t>USA</t>
        </is>
      </c>
      <c r="F2823" s="2" t="inlineStr">
        <is>
          <t>Directed inspection and maintenance at gate stations and surface facilities</t>
        </is>
      </c>
      <c r="G2823" s="2" t="n">
        <v>3905</v>
      </c>
      <c r="H2823" s="2" t="n">
        <v>0.0030996911227703</v>
      </c>
      <c r="I2823" s="2" t="n">
        <v>0.003471654057502736</v>
      </c>
      <c r="J2823" s="40" t="inlineStr">
        <is>
          <t>ngps - production methane capture</t>
        </is>
      </c>
    </row>
    <row r="2824" ht="15.75" customHeight="1" s="120">
      <c r="A2824" s="2" t="inlineStr">
        <is>
          <t>ENERGY</t>
        </is>
      </c>
      <c r="B2824" s="2" t="inlineStr">
        <is>
          <t>GAS</t>
        </is>
      </c>
      <c r="C2824" s="2" t="n">
        <v>2025</v>
      </c>
      <c r="D2824" s="2" t="inlineStr">
        <is>
          <t>United States</t>
        </is>
      </c>
      <c r="E2824" s="2" t="inlineStr">
        <is>
          <t>USA</t>
        </is>
      </c>
      <c r="F2824" s="2" t="inlineStr">
        <is>
          <t>Replacing High-bleed Pneumatic Devices in the Natural Gas Industry</t>
        </is>
      </c>
      <c r="G2824" s="2" t="n">
        <v>5767</v>
      </c>
      <c r="H2824" s="2" t="n">
        <v>2.80646054307e-05</v>
      </c>
      <c r="I2824" s="2" t="n">
        <v>3.1432358082384e-05</v>
      </c>
      <c r="J2824" s="40" t="inlineStr">
        <is>
          <t>ngps - production methane capture</t>
        </is>
      </c>
    </row>
    <row r="2825" ht="15.75" customHeight="1" s="120">
      <c r="A2825" s="2" t="inlineStr">
        <is>
          <t>ENERGY</t>
        </is>
      </c>
      <c r="B2825" s="2" t="inlineStr">
        <is>
          <t>GAS</t>
        </is>
      </c>
      <c r="C2825" s="2" t="n">
        <v>2025</v>
      </c>
      <c r="D2825" s="2" t="inlineStr">
        <is>
          <t>United States</t>
        </is>
      </c>
      <c r="E2825" s="2" t="inlineStr">
        <is>
          <t>USA</t>
        </is>
      </c>
      <c r="F2825" s="2" t="inlineStr">
        <is>
          <t>Directed inspection and maintenance at gate stations and surface facilities</t>
        </is>
      </c>
      <c r="G2825" s="2" t="n">
        <v>6270</v>
      </c>
      <c r="H2825" s="2" t="n">
        <v>0.0043950695544481</v>
      </c>
      <c r="I2825" s="2" t="n">
        <v>0.004922477900981872</v>
      </c>
      <c r="J2825" s="40" t="inlineStr">
        <is>
          <t>ngps - production methane capture</t>
        </is>
      </c>
    </row>
    <row r="2826" ht="15.75" customHeight="1" s="120">
      <c r="A2826" s="2" t="inlineStr">
        <is>
          <t>ENERGY</t>
        </is>
      </c>
      <c r="B2826" s="2" t="inlineStr">
        <is>
          <t>GAS</t>
        </is>
      </c>
      <c r="C2826" s="2" t="n">
        <v>2025</v>
      </c>
      <c r="D2826" s="2" t="inlineStr">
        <is>
          <t>United States</t>
        </is>
      </c>
      <c r="E2826" s="2" t="inlineStr">
        <is>
          <t>USA</t>
        </is>
      </c>
      <c r="F2826" s="2" t="inlineStr">
        <is>
          <t>Flaring instead of venting on shallow water platforms</t>
        </is>
      </c>
      <c r="G2826" s="2" t="n">
        <v>7613</v>
      </c>
      <c r="H2826" s="2" t="n">
        <v>4.5539264678955</v>
      </c>
      <c r="I2826" s="2" t="n">
        <v>5.10039764404296</v>
      </c>
      <c r="J2826" s="40" t="inlineStr">
        <is>
          <t>ngps - production methane destruction</t>
        </is>
      </c>
    </row>
    <row r="2827" ht="15.75" customHeight="1" s="120">
      <c r="A2827" s="2" t="inlineStr">
        <is>
          <t>ENERGY</t>
        </is>
      </c>
      <c r="B2827" s="2" t="inlineStr">
        <is>
          <t>GAS</t>
        </is>
      </c>
      <c r="C2827" s="2" t="n">
        <v>2025</v>
      </c>
      <c r="D2827" s="2" t="inlineStr">
        <is>
          <t>United States</t>
        </is>
      </c>
      <c r="E2827" s="2" t="inlineStr">
        <is>
          <t>USA</t>
        </is>
      </c>
      <c r="F2827" s="2" t="inlineStr">
        <is>
          <t>Directed inspection and maintenance at gate stations and surface facilities</t>
        </is>
      </c>
      <c r="G2827" s="2" t="n">
        <v>9058</v>
      </c>
      <c r="H2827" s="2" t="n">
        <v>0.006363345310092</v>
      </c>
      <c r="I2827" s="2" t="n">
        <v>0.007126946747303041</v>
      </c>
      <c r="J2827" s="40" t="inlineStr">
        <is>
          <t>ngps - production methane capture</t>
        </is>
      </c>
    </row>
    <row r="2828" ht="15.75" customHeight="1" s="120">
      <c r="A2828" s="2" t="inlineStr">
        <is>
          <t>ENERGY</t>
        </is>
      </c>
      <c r="B2828" s="2" t="inlineStr">
        <is>
          <t>GAS</t>
        </is>
      </c>
      <c r="C2828" s="2" t="n">
        <v>2025</v>
      </c>
      <c r="D2828" s="2" t="inlineStr">
        <is>
          <t>United States</t>
        </is>
      </c>
      <c r="E2828" s="2" t="inlineStr">
        <is>
          <t>USA</t>
        </is>
      </c>
      <c r="F2828" s="2" t="inlineStr">
        <is>
          <t>Replacing High-bleed Pneumatic Devices in the Natural Gas Industry</t>
        </is>
      </c>
      <c r="G2828" s="2" t="n">
        <v>9359</v>
      </c>
      <c r="H2828" s="2" t="n">
        <v>2.88216433546e-05</v>
      </c>
      <c r="I2828" s="2" t="n">
        <v>3.2280240557152e-05</v>
      </c>
      <c r="J2828" s="40" t="inlineStr">
        <is>
          <t>ngps - production methane capture</t>
        </is>
      </c>
    </row>
    <row r="2829" ht="15.75" customHeight="1" s="120">
      <c r="A2829" s="2" t="inlineStr">
        <is>
          <t>ENERGY</t>
        </is>
      </c>
      <c r="B2829" s="2" t="inlineStr">
        <is>
          <t>GAS</t>
        </is>
      </c>
      <c r="C2829" s="2" t="n">
        <v>2025</v>
      </c>
      <c r="D2829" s="2" t="inlineStr">
        <is>
          <t>United States</t>
        </is>
      </c>
      <c r="E2829" s="2" t="inlineStr">
        <is>
          <t>USA</t>
        </is>
      </c>
      <c r="F2829" s="2" t="inlineStr">
        <is>
          <t>Using a Portable Evacuation Compressor for Pipeline Blowdowns</t>
        </is>
      </c>
      <c r="G2829" s="2" t="n">
        <v>10508</v>
      </c>
      <c r="H2829" s="2" t="n">
        <v>0.0634534507989883</v>
      </c>
      <c r="I2829" s="2" t="n">
        <v>0.0710678648948669</v>
      </c>
      <c r="J2829" s="40" t="inlineStr">
        <is>
          <t>ngps - production methane capture</t>
        </is>
      </c>
    </row>
    <row r="2830" ht="15.75" customHeight="1" s="120">
      <c r="A2830" s="2" t="inlineStr">
        <is>
          <t>ENERGY</t>
        </is>
      </c>
      <c r="B2830" s="2" t="inlineStr">
        <is>
          <t>GAS</t>
        </is>
      </c>
      <c r="C2830" s="2" t="n">
        <v>2025</v>
      </c>
      <c r="D2830" s="2" t="inlineStr">
        <is>
          <t>United States</t>
        </is>
      </c>
      <c r="E2830" s="2" t="inlineStr">
        <is>
          <t>USA</t>
        </is>
      </c>
      <c r="F2830" s="2" t="inlineStr">
        <is>
          <t>Replacing High-bleed Pneumatic Devices in the Natural Gas Industry</t>
        </is>
      </c>
      <c r="G2830" s="2" t="n">
        <v>35163</v>
      </c>
      <c r="H2830" s="54" t="n">
        <v>5.11570306116e-06</v>
      </c>
      <c r="I2830" s="2" t="n">
        <v>5.7295874284992e-06</v>
      </c>
      <c r="J2830" s="40" t="inlineStr">
        <is>
          <t>ngps - production methane capture</t>
        </is>
      </c>
    </row>
    <row r="2831" ht="15.75" customHeight="1" s="120">
      <c r="A2831" s="2" t="inlineStr">
        <is>
          <t>ENERGY</t>
        </is>
      </c>
      <c r="B2831" s="2" t="inlineStr">
        <is>
          <t>GAS</t>
        </is>
      </c>
      <c r="C2831" s="2" t="n">
        <v>2025</v>
      </c>
      <c r="D2831" s="2" t="inlineStr">
        <is>
          <t>United States</t>
        </is>
      </c>
      <c r="E2831" s="2" t="inlineStr">
        <is>
          <t>USA</t>
        </is>
      </c>
      <c r="F2831" s="2" t="inlineStr">
        <is>
          <t>Direct Inspection &amp; Maintenance - (Production Gas Well\Pipeline Leaks\Chemical Injection Pumps)</t>
        </is>
      </c>
      <c r="G2831" s="2" t="n">
        <v>37818</v>
      </c>
      <c r="H2831" s="2" t="n">
        <v>0.000956135103479</v>
      </c>
      <c r="I2831" s="2" t="n">
        <v>0.00107087131589648</v>
      </c>
      <c r="J2831" s="40" t="inlineStr">
        <is>
          <t>ngps - production methane capture</t>
        </is>
      </c>
    </row>
    <row r="2832" ht="15.75" customHeight="1" s="120">
      <c r="A2832" s="2" t="inlineStr">
        <is>
          <t>ENERGY</t>
        </is>
      </c>
      <c r="B2832" s="2" t="inlineStr">
        <is>
          <t>GAS</t>
        </is>
      </c>
      <c r="C2832" s="2" t="n">
        <v>2025</v>
      </c>
      <c r="D2832" s="2" t="inlineStr">
        <is>
          <t>United States</t>
        </is>
      </c>
      <c r="E2832" s="2" t="inlineStr">
        <is>
          <t>USA</t>
        </is>
      </c>
      <c r="F2832" s="2" t="inlineStr">
        <is>
          <t>Installing Surge Vessels for Capturing Blowdown Vents</t>
        </is>
      </c>
      <c r="G2832" s="2" t="n">
        <v>40314</v>
      </c>
      <c r="H2832" s="2" t="n">
        <v>0.0435314550995827</v>
      </c>
      <c r="I2832" s="2" t="n">
        <v>0.04875522971153263</v>
      </c>
      <c r="J2832" s="40" t="inlineStr">
        <is>
          <t>ngps - production methane capture</t>
        </is>
      </c>
    </row>
    <row r="2833" ht="15.75" customHeight="1" s="120">
      <c r="A2833" s="2" t="inlineStr">
        <is>
          <t>ENERGY</t>
        </is>
      </c>
      <c r="B2833" s="2" t="inlineStr">
        <is>
          <t>GAS</t>
        </is>
      </c>
      <c r="C2833" s="2" t="n">
        <v>2025</v>
      </c>
      <c r="D2833" s="2" t="inlineStr">
        <is>
          <t>United States</t>
        </is>
      </c>
      <c r="E2833" s="2" t="inlineStr">
        <is>
          <t>USA</t>
        </is>
      </c>
      <c r="F2833" s="2" t="inlineStr">
        <is>
          <t>Convert gas pneumatic controls to instrument air</t>
        </is>
      </c>
      <c r="G2833" s="2" t="n">
        <v>42894</v>
      </c>
      <c r="H2833" s="2" t="n">
        <v>0.0067580603063107</v>
      </c>
      <c r="I2833" s="2" t="n">
        <v>0.007569027543067985</v>
      </c>
      <c r="J2833" s="40" t="inlineStr">
        <is>
          <t>ngps - production methane capture</t>
        </is>
      </c>
    </row>
    <row r="2834" ht="15.75" customHeight="1" s="120">
      <c r="A2834" s="2" t="inlineStr">
        <is>
          <t>ENERGY</t>
        </is>
      </c>
      <c r="B2834" s="2" t="inlineStr">
        <is>
          <t>GAS</t>
        </is>
      </c>
      <c r="C2834" s="2" t="n">
        <v>2025</v>
      </c>
      <c r="D2834" s="2" t="inlineStr">
        <is>
          <t>United States</t>
        </is>
      </c>
      <c r="E2834" s="2" t="inlineStr">
        <is>
          <t>USA</t>
        </is>
      </c>
      <c r="F2834" s="2" t="inlineStr">
        <is>
          <t>Convert gas pneumatic controls to instrument air</t>
        </is>
      </c>
      <c r="G2834" s="2" t="n">
        <v>51494</v>
      </c>
      <c r="H2834" s="2" t="n">
        <v>0.0045053735375404</v>
      </c>
      <c r="I2834" s="2" t="n">
        <v>0.005046018362045249</v>
      </c>
      <c r="J2834" s="40" t="inlineStr">
        <is>
          <t>ngps - production methane capture</t>
        </is>
      </c>
    </row>
    <row r="2835" ht="15.75" customHeight="1" s="120">
      <c r="A2835" s="2" t="inlineStr">
        <is>
          <t>ENERGY</t>
        </is>
      </c>
      <c r="B2835" s="2" t="inlineStr">
        <is>
          <t>GAS</t>
        </is>
      </c>
      <c r="C2835" s="2" t="n">
        <v>2025</v>
      </c>
      <c r="D2835" s="2" t="inlineStr">
        <is>
          <t>United States</t>
        </is>
      </c>
      <c r="E2835" s="2" t="inlineStr">
        <is>
          <t>USA</t>
        </is>
      </c>
      <c r="F2835" s="2" t="inlineStr">
        <is>
          <t>Convert gas pneumatic controls to instrument air</t>
        </is>
      </c>
      <c r="G2835" s="2" t="n">
        <v>62253</v>
      </c>
      <c r="H2835" s="2" t="n">
        <v>0.0007508955895901</v>
      </c>
      <c r="I2835" s="2" t="n">
        <v>0.0008410030603409121</v>
      </c>
      <c r="J2835" s="40" t="inlineStr">
        <is>
          <t>ngps - production methane capture</t>
        </is>
      </c>
    </row>
    <row r="2836" ht="15.75" customHeight="1" s="120">
      <c r="A2836" s="2" t="inlineStr">
        <is>
          <t>ENERGY</t>
        </is>
      </c>
      <c r="B2836" s="2" t="inlineStr">
        <is>
          <t>GAS</t>
        </is>
      </c>
      <c r="C2836" s="2" t="n">
        <v>2025</v>
      </c>
      <c r="D2836" s="2" t="inlineStr">
        <is>
          <t>United States</t>
        </is>
      </c>
      <c r="E2836" s="2" t="inlineStr">
        <is>
          <t>USA</t>
        </is>
      </c>
      <c r="F2836" s="2" t="inlineStr">
        <is>
          <t>Reduced Emission Completions for Hydraulically Fractured Oil Wells</t>
        </is>
      </c>
      <c r="G2836" s="2" t="n">
        <v>89998</v>
      </c>
      <c r="H2836" s="2" t="n">
        <v>0.006015079561621</v>
      </c>
      <c r="I2836" s="2" t="n">
        <v>0.006736889109015521</v>
      </c>
      <c r="J2836" s="40" t="inlineStr">
        <is>
          <t>ngps - production methane capture</t>
        </is>
      </c>
    </row>
    <row r="2837" ht="15.75" customHeight="1" s="120">
      <c r="A2837" s="2" t="inlineStr">
        <is>
          <t>ENERGY</t>
        </is>
      </c>
      <c r="B2837" s="2" t="inlineStr">
        <is>
          <t>GAS</t>
        </is>
      </c>
      <c r="C2837" s="2" t="n">
        <v>2025</v>
      </c>
      <c r="D2837" s="2" t="inlineStr">
        <is>
          <t>United States</t>
        </is>
      </c>
      <c r="E2837" s="2" t="inlineStr">
        <is>
          <t>USA</t>
        </is>
      </c>
      <c r="F2837" s="2" t="inlineStr">
        <is>
          <t>Convert gas pneumatic controls to instrument air</t>
        </is>
      </c>
      <c r="G2837" s="2" t="n">
        <v>100000</v>
      </c>
      <c r="H2837" s="54" t="n">
        <v>1e-12</v>
      </c>
      <c r="I2837" s="2" t="n">
        <v>1.12e-12</v>
      </c>
      <c r="J2837" s="40" t="inlineStr">
        <is>
          <t>ngps - production methane capture</t>
        </is>
      </c>
    </row>
    <row r="2838" ht="15.75" customHeight="1" s="120">
      <c r="A2838" s="2" t="inlineStr">
        <is>
          <t>ENERGY</t>
        </is>
      </c>
      <c r="B2838" s="2" t="inlineStr">
        <is>
          <t>GAS</t>
        </is>
      </c>
      <c r="C2838" s="2" t="n">
        <v>2025</v>
      </c>
      <c r="D2838" s="2" t="inlineStr">
        <is>
          <t>United States</t>
        </is>
      </c>
      <c r="E2838" s="2" t="inlineStr">
        <is>
          <t>USA</t>
        </is>
      </c>
      <c r="F2838" s="2" t="inlineStr">
        <is>
          <t>Replace Cast Iron Pipeline</t>
        </is>
      </c>
      <c r="G2838" s="2" t="n">
        <v>125139</v>
      </c>
      <c r="H2838" s="2" t="n">
        <v>3.2490177154541</v>
      </c>
      <c r="I2838" s="2" t="n">
        <v>3.638899841308592</v>
      </c>
      <c r="J2838" s="40" t="inlineStr">
        <is>
          <t>ngps - T&amp;D methane capture</t>
        </is>
      </c>
    </row>
    <row r="2839" ht="15.75" customHeight="1" s="120">
      <c r="A2839" s="2" t="inlineStr">
        <is>
          <t>ENERGY</t>
        </is>
      </c>
      <c r="B2839" s="2" t="inlineStr">
        <is>
          <t>GAS</t>
        </is>
      </c>
      <c r="C2839" s="2" t="n">
        <v>2025</v>
      </c>
      <c r="D2839" s="2" t="inlineStr">
        <is>
          <t>United States</t>
        </is>
      </c>
      <c r="E2839" s="2" t="inlineStr">
        <is>
          <t>USA</t>
        </is>
      </c>
      <c r="F2839" s="2" t="inlineStr">
        <is>
          <t>Convert gas pneumatic controls to instrument air</t>
        </is>
      </c>
      <c r="G2839" s="2" t="n">
        <v>315773</v>
      </c>
      <c r="H2839" s="2" t="n">
        <v>0.0004590680182446</v>
      </c>
      <c r="I2839" s="2" t="n">
        <v>0.0005141561804339521</v>
      </c>
      <c r="J2839" s="40" t="inlineStr">
        <is>
          <t>ngps - production methane capture</t>
        </is>
      </c>
    </row>
    <row r="2840" ht="15.75" customHeight="1" s="120">
      <c r="A2840" s="2" t="inlineStr">
        <is>
          <t>ENERGY</t>
        </is>
      </c>
      <c r="B2840" s="2" t="inlineStr">
        <is>
          <t>GAS</t>
        </is>
      </c>
      <c r="C2840" s="2" t="n">
        <v>2025</v>
      </c>
      <c r="D2840" s="2" t="inlineStr">
        <is>
          <t>United States</t>
        </is>
      </c>
      <c r="E2840" s="2" t="inlineStr">
        <is>
          <t>USA</t>
        </is>
      </c>
      <c r="F2840" s="2" t="inlineStr">
        <is>
          <t>Convert gas pneumatic controls to instrument air</t>
        </is>
      </c>
      <c r="G2840" s="2" t="n">
        <v>379073</v>
      </c>
      <c r="H2840" s="2" t="n">
        <v>0.0003060453454964</v>
      </c>
      <c r="I2840" s="2" t="n">
        <v>0.0003427707869559681</v>
      </c>
      <c r="J2840" s="40" t="inlineStr">
        <is>
          <t>ngps - production methane capture</t>
        </is>
      </c>
    </row>
    <row r="2841" ht="15.75" customHeight="1" s="120">
      <c r="A2841" s="2" t="inlineStr">
        <is>
          <t>ENERGY</t>
        </is>
      </c>
      <c r="B2841" s="2" t="inlineStr">
        <is>
          <t>GAS</t>
        </is>
      </c>
      <c r="C2841" s="2" t="n">
        <v>2025</v>
      </c>
      <c r="D2841" s="2" t="inlineStr">
        <is>
          <t>United States</t>
        </is>
      </c>
      <c r="E2841" s="2" t="inlineStr">
        <is>
          <t>USA</t>
        </is>
      </c>
      <c r="F2841" s="2" t="inlineStr">
        <is>
          <t>Convert gas pneumatic controls to instrument air</t>
        </is>
      </c>
      <c r="G2841" s="2" t="n">
        <v>458264</v>
      </c>
      <c r="H2841" s="2" t="n">
        <v>5.10075587954e-05</v>
      </c>
      <c r="I2841" s="2" t="n">
        <v>5.712846585084801e-05</v>
      </c>
      <c r="J2841" s="40" t="inlineStr">
        <is>
          <t>ngps - production methane capture</t>
        </is>
      </c>
    </row>
    <row r="2842" ht="15.75" customHeight="1" s="120">
      <c r="A2842" s="2" t="inlineStr">
        <is>
          <t>ENERGY</t>
        </is>
      </c>
      <c r="B2842" s="2" t="inlineStr">
        <is>
          <t>GAS</t>
        </is>
      </c>
      <c r="C2842" s="2" t="n">
        <v>2025</v>
      </c>
      <c r="D2842" s="2" t="inlineStr">
        <is>
          <t>United States</t>
        </is>
      </c>
      <c r="E2842" s="2" t="inlineStr">
        <is>
          <t>USA</t>
        </is>
      </c>
      <c r="F2842" s="2" t="inlineStr">
        <is>
          <t>Reduced Emission Completions for Hydraulically Fractured Oil Wells</t>
        </is>
      </c>
      <c r="G2842" s="2" t="n">
        <v>687244</v>
      </c>
      <c r="H2842" s="2" t="n">
        <v>0.0032402123324573</v>
      </c>
      <c r="I2842" s="2" t="n">
        <v>0.003629037812352176</v>
      </c>
      <c r="J2842" s="40" t="inlineStr">
        <is>
          <t>ngps - production methane capture</t>
        </is>
      </c>
    </row>
    <row r="2843" ht="15.75" customHeight="1" s="120">
      <c r="A2843" s="2" t="inlineStr">
        <is>
          <t>ENERGY</t>
        </is>
      </c>
      <c r="B2843" s="2" t="inlineStr">
        <is>
          <t>GAS</t>
        </is>
      </c>
      <c r="C2843" s="2" t="n">
        <v>2025</v>
      </c>
      <c r="D2843" s="2" t="inlineStr">
        <is>
          <t>United States</t>
        </is>
      </c>
      <c r="E2843" s="2" t="inlineStr">
        <is>
          <t>USA</t>
        </is>
      </c>
      <c r="F2843" s="2" t="inlineStr">
        <is>
          <t>Installing Surge Vessels for Capturing Blowdown Vents</t>
        </is>
      </c>
      <c r="G2843" s="2" t="n">
        <v>1945974</v>
      </c>
      <c r="H2843" s="2" t="n">
        <v>0.0111290020868182</v>
      </c>
      <c r="I2843" s="2" t="n">
        <v>0.01246448233723638</v>
      </c>
      <c r="J2843" s="40" t="inlineStr">
        <is>
          <t>ngps - production methane capture</t>
        </is>
      </c>
    </row>
    <row r="2844" ht="15.75" customHeight="1" s="120">
      <c r="A2844" s="2" t="inlineStr">
        <is>
          <t>ENERGY</t>
        </is>
      </c>
      <c r="B2844" s="2" t="inlineStr">
        <is>
          <t>GAS</t>
        </is>
      </c>
      <c r="C2844" s="2" t="n">
        <v>2025</v>
      </c>
      <c r="D2844" s="2" t="inlineStr">
        <is>
          <t>United States</t>
        </is>
      </c>
      <c r="E2844" s="2" t="inlineStr">
        <is>
          <t>USA</t>
        </is>
      </c>
      <c r="F2844" s="2" t="inlineStr">
        <is>
          <t>Convert gas pneumatic controls to instrument air</t>
        </is>
      </c>
      <c r="G2844" s="2" t="n">
        <v>3792332</v>
      </c>
      <c r="H2844" s="2" t="n">
        <v>0.0001242334401468</v>
      </c>
      <c r="I2844" s="2" t="n">
        <v>0.000139141452964416</v>
      </c>
      <c r="J2844" s="40" t="inlineStr">
        <is>
          <t>ngps - production methane capture</t>
        </is>
      </c>
    </row>
    <row r="2845" ht="15.75" customHeight="1" s="120">
      <c r="A2845" s="2" t="inlineStr">
        <is>
          <t>ENERGY</t>
        </is>
      </c>
      <c r="B2845" s="2" t="inlineStr">
        <is>
          <t>GAS</t>
        </is>
      </c>
      <c r="C2845" s="2" t="n">
        <v>2025</v>
      </c>
      <c r="D2845" s="2" t="inlineStr">
        <is>
          <t>United States</t>
        </is>
      </c>
      <c r="E2845" s="2" t="inlineStr">
        <is>
          <t>USA</t>
        </is>
      </c>
      <c r="F2845" s="2" t="inlineStr">
        <is>
          <t>Convert gas pneumatic controls to instrument air</t>
        </is>
      </c>
      <c r="G2845" s="2" t="n">
        <v>4552520</v>
      </c>
      <c r="H2845" s="2" t="n">
        <v>8.28222982818e-05</v>
      </c>
      <c r="I2845" s="2" t="n">
        <v>9.276097407561601e-05</v>
      </c>
      <c r="J2845" s="40" t="inlineStr">
        <is>
          <t>ngps - production methane capture</t>
        </is>
      </c>
    </row>
    <row r="2846" ht="15.75" customHeight="1" s="120">
      <c r="A2846" s="2" t="inlineStr">
        <is>
          <t>ENERGY</t>
        </is>
      </c>
      <c r="B2846" s="2" t="inlineStr">
        <is>
          <t>GAS</t>
        </is>
      </c>
      <c r="C2846" s="2" t="n">
        <v>2025</v>
      </c>
      <c r="D2846" s="2" t="inlineStr">
        <is>
          <t>United States</t>
        </is>
      </c>
      <c r="E2846" s="2" t="inlineStr">
        <is>
          <t>USA</t>
        </is>
      </c>
      <c r="F2846" s="2" t="inlineStr">
        <is>
          <t>Convert gas pneumatic controls to instrument air</t>
        </is>
      </c>
      <c r="G2846" s="2" t="n">
        <v>5503556</v>
      </c>
      <c r="H2846" s="2" t="n">
        <v>1.3803715774e-05</v>
      </c>
      <c r="I2846" s="2" t="n">
        <v>1.546016166688e-05</v>
      </c>
      <c r="J2846" s="40" t="inlineStr">
        <is>
          <t>ngps - production methane capture</t>
        </is>
      </c>
    </row>
    <row r="2847" ht="15.75" customHeight="1" s="120">
      <c r="A2847" s="2" t="inlineStr">
        <is>
          <t>ENERGY</t>
        </is>
      </c>
      <c r="B2847" s="2" t="inlineStr">
        <is>
          <t>GAS</t>
        </is>
      </c>
      <c r="C2847" s="2" t="n">
        <v>2030</v>
      </c>
      <c r="D2847" s="2" t="inlineStr">
        <is>
          <t>United States</t>
        </is>
      </c>
      <c r="E2847" s="2" t="inlineStr">
        <is>
          <t>USA</t>
        </is>
      </c>
      <c r="F2847" s="2" t="inlineStr">
        <is>
          <t>Installing Plunger Lift Systems in Gas Wells</t>
        </is>
      </c>
      <c r="G2847" s="2" t="n">
        <v>-100000</v>
      </c>
      <c r="H2847" s="2" t="n">
        <v>0</v>
      </c>
      <c r="I2847" s="2" t="n">
        <v>0</v>
      </c>
      <c r="J2847" s="40" t="inlineStr">
        <is>
          <t>ngps - production methane capture</t>
        </is>
      </c>
    </row>
    <row r="2848" ht="15.75" customHeight="1" s="120">
      <c r="A2848" s="2" t="inlineStr">
        <is>
          <t>ENERGY</t>
        </is>
      </c>
      <c r="B2848" s="2" t="inlineStr">
        <is>
          <t>GAS</t>
        </is>
      </c>
      <c r="C2848" s="2" t="n">
        <v>2030</v>
      </c>
      <c r="D2848" s="2" t="inlineStr">
        <is>
          <t>United States</t>
        </is>
      </c>
      <c r="E2848" s="2" t="inlineStr">
        <is>
          <t>USA</t>
        </is>
      </c>
      <c r="F2848" s="2" t="inlineStr">
        <is>
          <t>Installing Plunger Lift Systems in Gas Wells</t>
        </is>
      </c>
      <c r="G2848" s="2" t="n">
        <v>-146</v>
      </c>
      <c r="H2848" s="2" t="n">
        <v>0</v>
      </c>
      <c r="I2848" s="2" t="n">
        <v>0</v>
      </c>
      <c r="J2848" s="40" t="inlineStr">
        <is>
          <t>ngps - production methane capture</t>
        </is>
      </c>
    </row>
    <row r="2849" ht="15.75" customHeight="1" s="120">
      <c r="A2849" s="2" t="inlineStr">
        <is>
          <t>ENERGY</t>
        </is>
      </c>
      <c r="B2849" s="2" t="inlineStr">
        <is>
          <t>GAS</t>
        </is>
      </c>
      <c r="C2849" s="2" t="n">
        <v>2030</v>
      </c>
      <c r="D2849" s="2" t="inlineStr">
        <is>
          <t>United States</t>
        </is>
      </c>
      <c r="E2849" s="2" t="inlineStr">
        <is>
          <t>USA</t>
        </is>
      </c>
      <c r="F2849" s="2" t="inlineStr">
        <is>
          <t>Installing Plunger Lift Systems in Gas Wells</t>
        </is>
      </c>
      <c r="G2849" s="2" t="n">
        <v>-146</v>
      </c>
      <c r="H2849" s="2" t="n">
        <v>3.64941382408142</v>
      </c>
      <c r="I2849" s="2" t="n">
        <v>4.087343482971191</v>
      </c>
      <c r="J2849" s="40" t="inlineStr">
        <is>
          <t>ngps - production methane capture</t>
        </is>
      </c>
    </row>
    <row r="2850" ht="15.75" customHeight="1" s="120">
      <c r="A2850" s="2" t="inlineStr">
        <is>
          <t>ENERGY</t>
        </is>
      </c>
      <c r="B2850" s="2" t="inlineStr">
        <is>
          <t>GAS</t>
        </is>
      </c>
      <c r="C2850" s="2" t="n">
        <v>2030</v>
      </c>
      <c r="D2850" s="2" t="inlineStr">
        <is>
          <t>United States</t>
        </is>
      </c>
      <c r="E2850" s="2" t="inlineStr">
        <is>
          <t>USA</t>
        </is>
      </c>
      <c r="F2850" s="2" t="inlineStr">
        <is>
          <t>Optimize glycol circulation rates in dehydrators</t>
        </is>
      </c>
      <c r="G2850" s="2" t="n">
        <v>-11</v>
      </c>
      <c r="H2850" s="2" t="n">
        <v>0.019123263657093</v>
      </c>
      <c r="I2850" s="2" t="n">
        <v>0.02141805529594416</v>
      </c>
      <c r="J2850" s="40" t="inlineStr">
        <is>
          <t>ngps - production methane capture</t>
        </is>
      </c>
    </row>
    <row r="2851" ht="15.75" customHeight="1" s="120">
      <c r="A2851" s="2" t="inlineStr">
        <is>
          <t>ENERGY</t>
        </is>
      </c>
      <c r="B2851" s="2" t="inlineStr">
        <is>
          <t>GAS</t>
        </is>
      </c>
      <c r="C2851" s="2" t="n">
        <v>2030</v>
      </c>
      <c r="D2851" s="2" t="inlineStr">
        <is>
          <t>United States</t>
        </is>
      </c>
      <c r="E2851" s="2" t="inlineStr">
        <is>
          <t>USA</t>
        </is>
      </c>
      <c r="F2851" s="2" t="inlineStr">
        <is>
          <t>Replacing wet seals with dry seals in centrifugal compressors</t>
        </is>
      </c>
      <c r="G2851" s="2" t="n">
        <v>-9</v>
      </c>
      <c r="H2851" s="2" t="n">
        <v>6.16933250427246</v>
      </c>
      <c r="I2851" s="2" t="n">
        <v>6.909652404785156</v>
      </c>
      <c r="J2851" s="40" t="inlineStr">
        <is>
          <t>ngps - T&amp;D methane capture</t>
        </is>
      </c>
    </row>
    <row r="2852" ht="15.75" customHeight="1" s="120">
      <c r="A2852" s="2" t="inlineStr">
        <is>
          <t>ENERGY</t>
        </is>
      </c>
      <c r="B2852" s="2" t="inlineStr">
        <is>
          <t>GAS</t>
        </is>
      </c>
      <c r="C2852" s="2" t="n">
        <v>2030</v>
      </c>
      <c r="D2852" s="2" t="inlineStr">
        <is>
          <t>United States</t>
        </is>
      </c>
      <c r="E2852" s="2" t="inlineStr">
        <is>
          <t>USA</t>
        </is>
      </c>
      <c r="F2852" s="2" t="inlineStr">
        <is>
          <t>Replace Gas-Assisted Glycol Pumps with Electric Pumps</t>
        </is>
      </c>
      <c r="G2852" s="2" t="n">
        <v>-8</v>
      </c>
      <c r="H2852" s="2" t="n">
        <v>0.017811493948102</v>
      </c>
      <c r="I2852" s="2" t="n">
        <v>0.01994887322187424</v>
      </c>
      <c r="J2852" s="40" t="inlineStr">
        <is>
          <t>ngps - production methane capture</t>
        </is>
      </c>
    </row>
    <row r="2853" ht="15.75" customHeight="1" s="120">
      <c r="A2853" s="2" t="inlineStr">
        <is>
          <t>ENERGY</t>
        </is>
      </c>
      <c r="B2853" s="2" t="inlineStr">
        <is>
          <t>GAS</t>
        </is>
      </c>
      <c r="C2853" s="2" t="n">
        <v>2030</v>
      </c>
      <c r="D2853" s="2" t="inlineStr">
        <is>
          <t>United States</t>
        </is>
      </c>
      <c r="E2853" s="2" t="inlineStr">
        <is>
          <t>USA</t>
        </is>
      </c>
      <c r="F2853" s="2" t="inlineStr">
        <is>
          <t>Directed inspection and maintenance at compressor stations</t>
        </is>
      </c>
      <c r="G2853" s="2" t="n">
        <v>-7</v>
      </c>
      <c r="H2853" s="2" t="n">
        <v>13.3012525439262</v>
      </c>
      <c r="I2853" s="2" t="n">
        <v>14.89740284919734</v>
      </c>
      <c r="J2853" s="40" t="inlineStr">
        <is>
          <t>ngps - processing methane capture</t>
        </is>
      </c>
    </row>
    <row r="2854" ht="15.75" customHeight="1" s="120">
      <c r="A2854" s="2" t="inlineStr">
        <is>
          <t>ENERGY</t>
        </is>
      </c>
      <c r="B2854" s="2" t="inlineStr">
        <is>
          <t>GAS</t>
        </is>
      </c>
      <c r="C2854" s="2" t="n">
        <v>2030</v>
      </c>
      <c r="D2854" s="2" t="inlineStr">
        <is>
          <t>United States</t>
        </is>
      </c>
      <c r="E2854" s="2" t="inlineStr">
        <is>
          <t>USA</t>
        </is>
      </c>
      <c r="F2854" s="2" t="inlineStr">
        <is>
          <t>Optimize glycol circulation rates in dehydrators</t>
        </is>
      </c>
      <c r="G2854" s="2" t="n">
        <v>-7</v>
      </c>
      <c r="H2854" s="2" t="n">
        <v>0.0145315704867244</v>
      </c>
      <c r="I2854" s="2" t="n">
        <v>0.01627535894513133</v>
      </c>
      <c r="J2854" s="40" t="inlineStr">
        <is>
          <t>ngps - production methane capture</t>
        </is>
      </c>
    </row>
    <row r="2855" ht="15.75" customHeight="1" s="120">
      <c r="A2855" s="2" t="inlineStr">
        <is>
          <t>ENERGY</t>
        </is>
      </c>
      <c r="B2855" s="2" t="inlineStr">
        <is>
          <t>GAS</t>
        </is>
      </c>
      <c r="C2855" s="2" t="n">
        <v>2030</v>
      </c>
      <c r="D2855" s="2" t="inlineStr">
        <is>
          <t>United States</t>
        </is>
      </c>
      <c r="E2855" s="2" t="inlineStr">
        <is>
          <t>USA</t>
        </is>
      </c>
      <c r="F2855" s="2" t="inlineStr">
        <is>
          <t>Optimize glycol circulation rates in dehydrators</t>
        </is>
      </c>
      <c r="G2855" s="2" t="n">
        <v>-6</v>
      </c>
      <c r="H2855" s="2" t="n">
        <v>0.0697957500815392</v>
      </c>
      <c r="I2855" s="2" t="n">
        <v>0.07817124009132391</v>
      </c>
      <c r="J2855" s="40" t="inlineStr">
        <is>
          <t>ngps - production methane capture</t>
        </is>
      </c>
    </row>
    <row r="2856" ht="15.75" customHeight="1" s="120">
      <c r="A2856" s="2" t="inlineStr">
        <is>
          <t>ENERGY</t>
        </is>
      </c>
      <c r="B2856" s="2" t="inlineStr">
        <is>
          <t>GAS</t>
        </is>
      </c>
      <c r="C2856" s="2" t="n">
        <v>2030</v>
      </c>
      <c r="D2856" s="2" t="inlineStr">
        <is>
          <t>United States</t>
        </is>
      </c>
      <c r="E2856" s="2" t="inlineStr">
        <is>
          <t>USA</t>
        </is>
      </c>
      <c r="F2856" s="2" t="inlineStr">
        <is>
          <t>Direct Inspection &amp; Maintenance - (Production Gas Well\Pipeline Leaks\Chemical Injection Pumps)</t>
        </is>
      </c>
      <c r="G2856" s="2" t="n">
        <v>-5</v>
      </c>
      <c r="H2856" s="2" t="n">
        <v>0.745414793491363</v>
      </c>
      <c r="I2856" s="2" t="n">
        <v>0.8348645687103267</v>
      </c>
      <c r="J2856" s="40" t="inlineStr">
        <is>
          <t>ngps - production methane capture</t>
        </is>
      </c>
    </row>
    <row r="2857" ht="15.75" customHeight="1" s="120">
      <c r="A2857" s="2" t="inlineStr">
        <is>
          <t>ENERGY</t>
        </is>
      </c>
      <c r="B2857" s="2" t="inlineStr">
        <is>
          <t>GAS</t>
        </is>
      </c>
      <c r="C2857" s="2" t="n">
        <v>2030</v>
      </c>
      <c r="D2857" s="2" t="inlineStr">
        <is>
          <t>United States</t>
        </is>
      </c>
      <c r="E2857" s="2" t="inlineStr">
        <is>
          <t>USA</t>
        </is>
      </c>
      <c r="F2857" s="2" t="inlineStr">
        <is>
          <t>Optimize glycol circulation rates in dehydrators</t>
        </is>
      </c>
      <c r="G2857" s="2" t="n">
        <v>-5</v>
      </c>
      <c r="H2857" s="2" t="n">
        <v>1.43590807914733</v>
      </c>
      <c r="I2857" s="2" t="n">
        <v>1.60821704864501</v>
      </c>
      <c r="J2857" s="40" t="inlineStr">
        <is>
          <t>ngps - production methane capture</t>
        </is>
      </c>
    </row>
    <row r="2858" ht="15.75" customHeight="1" s="120">
      <c r="A2858" s="2" t="inlineStr">
        <is>
          <t>ENERGY</t>
        </is>
      </c>
      <c r="B2858" s="2" t="inlineStr">
        <is>
          <t>GAS</t>
        </is>
      </c>
      <c r="C2858" s="2" t="n">
        <v>2030</v>
      </c>
      <c r="D2858" s="2" t="inlineStr">
        <is>
          <t>United States</t>
        </is>
      </c>
      <c r="E2858" s="2" t="inlineStr">
        <is>
          <t>USA</t>
        </is>
      </c>
      <c r="F2858" s="2" t="inlineStr">
        <is>
          <t>Fuel Gas Retrofit for BD valve - Take Recip. Compressors Offline</t>
        </is>
      </c>
      <c r="G2858" s="2" t="n">
        <v>-5</v>
      </c>
      <c r="H2858" s="2" t="n">
        <v>13.7962067127227</v>
      </c>
      <c r="I2858" s="2" t="n">
        <v>15.45175151824943</v>
      </c>
      <c r="J2858" s="40" t="inlineStr">
        <is>
          <t>ngps - processing methane capture</t>
        </is>
      </c>
    </row>
    <row r="2859" ht="15.75" customHeight="1" s="120">
      <c r="A2859" s="2" t="inlineStr">
        <is>
          <t>ENERGY</t>
        </is>
      </c>
      <c r="B2859" s="2" t="inlineStr">
        <is>
          <t>GAS</t>
        </is>
      </c>
      <c r="C2859" s="2" t="n">
        <v>2030</v>
      </c>
      <c r="D2859" s="2" t="inlineStr">
        <is>
          <t>United States</t>
        </is>
      </c>
      <c r="E2859" s="2" t="inlineStr">
        <is>
          <t>USA</t>
        </is>
      </c>
      <c r="F2859" s="2" t="inlineStr">
        <is>
          <t>Directed inspection and maintenance at gate stations and surface facilities</t>
        </is>
      </c>
      <c r="G2859" s="2" t="n">
        <v>-4</v>
      </c>
      <c r="H2859" s="2" t="n">
        <v>8.29179215431213</v>
      </c>
      <c r="I2859" s="2" t="n">
        <v>9.286807212829586</v>
      </c>
      <c r="J2859" s="40" t="inlineStr">
        <is>
          <t>ngps - production methane capture</t>
        </is>
      </c>
    </row>
    <row r="2860" ht="15.75" customHeight="1" s="120">
      <c r="A2860" s="2" t="inlineStr">
        <is>
          <t>ENERGY</t>
        </is>
      </c>
      <c r="B2860" s="2" t="inlineStr">
        <is>
          <t>GAS</t>
        </is>
      </c>
      <c r="C2860" s="2" t="n">
        <v>2030</v>
      </c>
      <c r="D2860" s="2" t="inlineStr">
        <is>
          <t>United States</t>
        </is>
      </c>
      <c r="E2860" s="2" t="inlineStr">
        <is>
          <t>USA</t>
        </is>
      </c>
      <c r="F2860" s="2" t="inlineStr">
        <is>
          <t>DI&amp;M on Offshore Oil Platforms</t>
        </is>
      </c>
      <c r="G2860" s="2" t="n">
        <v>-4</v>
      </c>
      <c r="H2860" s="2" t="n">
        <v>0.263622283935546</v>
      </c>
      <c r="I2860" s="2" t="n">
        <v>0.2952569580078115</v>
      </c>
      <c r="J2860" s="40" t="inlineStr">
        <is>
          <t>ngps - production methane capture</t>
        </is>
      </c>
    </row>
    <row r="2861" ht="15.75" customHeight="1" s="120">
      <c r="A2861" s="2" t="inlineStr">
        <is>
          <t>ENERGY</t>
        </is>
      </c>
      <c r="B2861" s="2" t="inlineStr">
        <is>
          <t>GAS</t>
        </is>
      </c>
      <c r="C2861" s="2" t="n">
        <v>2030</v>
      </c>
      <c r="D2861" s="2" t="inlineStr">
        <is>
          <t>United States</t>
        </is>
      </c>
      <c r="E2861" s="2" t="inlineStr">
        <is>
          <t>USA</t>
        </is>
      </c>
      <c r="F2861" s="2" t="inlineStr">
        <is>
          <t>Directed inspection and maintenance at gate stations and surface facilities</t>
        </is>
      </c>
      <c r="G2861" s="2" t="n">
        <v>-1</v>
      </c>
      <c r="H2861" s="2" t="n">
        <v>5.41691732406616</v>
      </c>
      <c r="I2861" s="2" t="n">
        <v>6.0669474029541</v>
      </c>
      <c r="J2861" s="40" t="inlineStr">
        <is>
          <t>ngps - production methane capture</t>
        </is>
      </c>
    </row>
    <row r="2862" ht="15.75" customHeight="1" s="120">
      <c r="A2862" s="2" t="inlineStr">
        <is>
          <t>ENERGY</t>
        </is>
      </c>
      <c r="B2862" s="2" t="inlineStr">
        <is>
          <t>GAS</t>
        </is>
      </c>
      <c r="C2862" s="2" t="n">
        <v>2030</v>
      </c>
      <c r="D2862" s="2" t="inlineStr">
        <is>
          <t>United States</t>
        </is>
      </c>
      <c r="E2862" s="2" t="inlineStr">
        <is>
          <t>USA</t>
        </is>
      </c>
      <c r="F2862" s="2" t="inlineStr">
        <is>
          <t>Installing flash tank separators on dehydrators</t>
        </is>
      </c>
      <c r="G2862" s="2" t="n">
        <v>-1</v>
      </c>
      <c r="H2862" s="2" t="n">
        <v>0.11172635294497</v>
      </c>
      <c r="I2862" s="2" t="n">
        <v>0.1251335152983664</v>
      </c>
      <c r="J2862" s="40" t="inlineStr">
        <is>
          <t>ngps - production methane capture</t>
        </is>
      </c>
    </row>
    <row r="2863" ht="15.75" customHeight="1" s="120">
      <c r="A2863" s="2" t="inlineStr">
        <is>
          <t>ENERGY</t>
        </is>
      </c>
      <c r="B2863" s="2" t="inlineStr">
        <is>
          <t>GAS</t>
        </is>
      </c>
      <c r="C2863" s="2" t="n">
        <v>2030</v>
      </c>
      <c r="D2863" s="2" t="inlineStr">
        <is>
          <t>United States</t>
        </is>
      </c>
      <c r="E2863" s="2" t="inlineStr">
        <is>
          <t>USA</t>
        </is>
      </c>
      <c r="F2863" s="2" t="inlineStr">
        <is>
          <t>Reciprocating Compressor Rod Packing (Static-Pac)</t>
        </is>
      </c>
      <c r="G2863" s="2" t="n">
        <v>0</v>
      </c>
      <c r="H2863" s="2" t="n">
        <v>7.40077137947082</v>
      </c>
      <c r="I2863" s="2" t="n">
        <v>8.28886394500732</v>
      </c>
      <c r="J2863" s="40" t="inlineStr">
        <is>
          <t>ngps - processing methane capture</t>
        </is>
      </c>
    </row>
    <row r="2864" ht="15.75" customHeight="1" s="120">
      <c r="A2864" s="2" t="inlineStr">
        <is>
          <t>ENERGY</t>
        </is>
      </c>
      <c r="B2864" s="2" t="inlineStr">
        <is>
          <t>GAS</t>
        </is>
      </c>
      <c r="C2864" s="2" t="n">
        <v>2030</v>
      </c>
      <c r="D2864" s="2" t="inlineStr">
        <is>
          <t>United States</t>
        </is>
      </c>
      <c r="E2864" s="2" t="inlineStr">
        <is>
          <t>USA</t>
        </is>
      </c>
      <c r="F2864" s="2" t="inlineStr">
        <is>
          <t>Installing Catalytic Converters on Gas Engines and Turbines</t>
        </is>
      </c>
      <c r="G2864" s="2" t="n">
        <v>1</v>
      </c>
      <c r="H2864" s="2" t="n">
        <v>4.83104515075683</v>
      </c>
      <c r="I2864" s="2" t="n">
        <v>5.41077056884765</v>
      </c>
      <c r="J2864" s="40" t="inlineStr">
        <is>
          <t>ngps - processing methane destruction</t>
        </is>
      </c>
    </row>
    <row r="2865" ht="15.75" customHeight="1" s="120">
      <c r="A2865" s="2" t="inlineStr">
        <is>
          <t>ENERGY</t>
        </is>
      </c>
      <c r="B2865" s="2" t="inlineStr">
        <is>
          <t>GAS</t>
        </is>
      </c>
      <c r="C2865" s="2" t="n">
        <v>2030</v>
      </c>
      <c r="D2865" s="2" t="inlineStr">
        <is>
          <t>United States</t>
        </is>
      </c>
      <c r="E2865" s="2" t="inlineStr">
        <is>
          <t>USA</t>
        </is>
      </c>
      <c r="F2865" s="2" t="inlineStr">
        <is>
          <t>Early replacement of Reciprocating Compressor Rod Packing Rings</t>
        </is>
      </c>
      <c r="G2865" s="2" t="n">
        <v>3</v>
      </c>
      <c r="H2865" s="2" t="n">
        <v>2.38537430763244</v>
      </c>
      <c r="I2865" s="2" t="n">
        <v>2.671619224548333</v>
      </c>
      <c r="J2865" s="40" t="inlineStr">
        <is>
          <t>ngps - processing methane capture</t>
        </is>
      </c>
    </row>
    <row r="2866" ht="15.75" customHeight="1" s="120">
      <c r="A2866" s="2" t="inlineStr">
        <is>
          <t>ENERGY</t>
        </is>
      </c>
      <c r="B2866" s="2" t="inlineStr">
        <is>
          <t>GAS</t>
        </is>
      </c>
      <c r="C2866" s="2" t="n">
        <v>2030</v>
      </c>
      <c r="D2866" s="2" t="inlineStr">
        <is>
          <t>United States</t>
        </is>
      </c>
      <c r="E2866" s="2" t="inlineStr">
        <is>
          <t>USA</t>
        </is>
      </c>
      <c r="F2866" s="2" t="inlineStr">
        <is>
          <t>Directed Inspection and Maintenance of compressors - transport</t>
        </is>
      </c>
      <c r="G2866" s="2" t="n">
        <v>3</v>
      </c>
      <c r="H2866" s="2" t="n">
        <v>2.33432927727699</v>
      </c>
      <c r="I2866" s="2" t="n">
        <v>2.614448790550229</v>
      </c>
      <c r="J2866" s="40" t="inlineStr">
        <is>
          <t>ngps - T&amp;D methane capture</t>
        </is>
      </c>
    </row>
    <row r="2867" ht="15.75" customHeight="1" s="120">
      <c r="A2867" s="2" t="inlineStr">
        <is>
          <t>ENERGY</t>
        </is>
      </c>
      <c r="B2867" s="2" t="inlineStr">
        <is>
          <t>GAS</t>
        </is>
      </c>
      <c r="C2867" s="2" t="n">
        <v>2030</v>
      </c>
      <c r="D2867" s="2" t="inlineStr">
        <is>
          <t>United States</t>
        </is>
      </c>
      <c r="E2867" s="2" t="inlineStr">
        <is>
          <t>USA</t>
        </is>
      </c>
      <c r="F2867" s="2" t="inlineStr">
        <is>
          <t>Installing Plunger Lift Systems in Gas Wells</t>
        </is>
      </c>
      <c r="G2867" s="2" t="n">
        <v>4</v>
      </c>
      <c r="H2867" s="2" t="n">
        <v>2.77035164833068</v>
      </c>
      <c r="I2867" s="2" t="n">
        <v>3.102793846130362</v>
      </c>
      <c r="J2867" s="40" t="inlineStr">
        <is>
          <t>ngps - production methane capture</t>
        </is>
      </c>
    </row>
    <row r="2868" ht="15.75" customHeight="1" s="120">
      <c r="A2868" s="2" t="inlineStr">
        <is>
          <t>ENERGY</t>
        </is>
      </c>
      <c r="B2868" s="2" t="inlineStr">
        <is>
          <t>GAS</t>
        </is>
      </c>
      <c r="C2868" s="2" t="n">
        <v>2030</v>
      </c>
      <c r="D2868" s="2" t="inlineStr">
        <is>
          <t>United States</t>
        </is>
      </c>
      <c r="E2868" s="2" t="inlineStr">
        <is>
          <t>USA</t>
        </is>
      </c>
      <c r="F2868" s="2" t="inlineStr">
        <is>
          <t>Direct Inspection &amp; Maintenance - (Production Gas Well\Pipeline Leaks\Chemical Injection Pumps)</t>
        </is>
      </c>
      <c r="G2868" s="2" t="n">
        <v>5</v>
      </c>
      <c r="H2868" s="2" t="n">
        <v>3.59654879570007</v>
      </c>
      <c r="I2868" s="2" t="n">
        <v>4.028134651184079</v>
      </c>
      <c r="J2868" s="40" t="inlineStr">
        <is>
          <t>ngps - production methane capture</t>
        </is>
      </c>
    </row>
    <row r="2869" ht="15.75" customHeight="1" s="120">
      <c r="A2869" s="2" t="inlineStr">
        <is>
          <t>ENERGY</t>
        </is>
      </c>
      <c r="B2869" s="2" t="inlineStr">
        <is>
          <t>GAS</t>
        </is>
      </c>
      <c r="C2869" s="2" t="n">
        <v>2030</v>
      </c>
      <c r="D2869" s="2" t="inlineStr">
        <is>
          <t>United States</t>
        </is>
      </c>
      <c r="E2869" s="2" t="inlineStr">
        <is>
          <t>USA</t>
        </is>
      </c>
      <c r="F2869" s="2" t="inlineStr">
        <is>
          <t>Directed Inspection and Maintenance of compressors - transport</t>
        </is>
      </c>
      <c r="G2869" s="2" t="n">
        <v>6</v>
      </c>
      <c r="H2869" s="2" t="n">
        <v>0.230730466544628</v>
      </c>
      <c r="I2869" s="2" t="n">
        <v>0.2584181225299834</v>
      </c>
      <c r="J2869" s="40" t="inlineStr">
        <is>
          <t>ngps - T&amp;D methane capture</t>
        </is>
      </c>
    </row>
    <row r="2870" ht="15.75" customHeight="1" s="120">
      <c r="A2870" s="2" t="inlineStr">
        <is>
          <t>ENERGY</t>
        </is>
      </c>
      <c r="B2870" s="2" t="inlineStr">
        <is>
          <t>GAS</t>
        </is>
      </c>
      <c r="C2870" s="2" t="n">
        <v>2030</v>
      </c>
      <c r="D2870" s="2" t="inlineStr">
        <is>
          <t>United States</t>
        </is>
      </c>
      <c r="E2870" s="2" t="inlineStr">
        <is>
          <t>USA</t>
        </is>
      </c>
      <c r="F2870" s="2" t="inlineStr">
        <is>
          <t>Directed inspection and maintenance at gate stations and surface facilities</t>
        </is>
      </c>
      <c r="G2870" s="2" t="n">
        <v>7</v>
      </c>
      <c r="H2870" s="2" t="n">
        <v>2.07971286773681</v>
      </c>
      <c r="I2870" s="2" t="n">
        <v>2.329278411865228</v>
      </c>
      <c r="J2870" s="40" t="inlineStr">
        <is>
          <t>ngps - production methane capture</t>
        </is>
      </c>
    </row>
    <row r="2871" ht="15.75" customHeight="1" s="120">
      <c r="A2871" s="2" t="inlineStr">
        <is>
          <t>ENERGY</t>
        </is>
      </c>
      <c r="B2871" s="2" t="inlineStr">
        <is>
          <t>GAS</t>
        </is>
      </c>
      <c r="C2871" s="2" t="n">
        <v>2030</v>
      </c>
      <c r="D2871" s="2" t="inlineStr">
        <is>
          <t>United States</t>
        </is>
      </c>
      <c r="E2871" s="2" t="inlineStr">
        <is>
          <t>USA</t>
        </is>
      </c>
      <c r="F2871" s="2" t="inlineStr">
        <is>
          <t>Installing Catalytic Converters on Gas Engines and Turbines</t>
        </is>
      </c>
      <c r="G2871" s="2" t="n">
        <v>8</v>
      </c>
      <c r="H2871" s="2" t="n">
        <v>0.165133357048034</v>
      </c>
      <c r="I2871" s="2" t="n">
        <v>0.1849493598937981</v>
      </c>
      <c r="J2871" s="40" t="inlineStr">
        <is>
          <t>ngps - processing methane destruction</t>
        </is>
      </c>
    </row>
    <row r="2872" ht="15.75" customHeight="1" s="120">
      <c r="A2872" s="2" t="inlineStr">
        <is>
          <t>ENERGY</t>
        </is>
      </c>
      <c r="B2872" s="2" t="inlineStr">
        <is>
          <t>GAS</t>
        </is>
      </c>
      <c r="C2872" s="2" t="n">
        <v>2030</v>
      </c>
      <c r="D2872" s="2" t="inlineStr">
        <is>
          <t>United States</t>
        </is>
      </c>
      <c r="E2872" s="2" t="inlineStr">
        <is>
          <t>USA</t>
        </is>
      </c>
      <c r="F2872" s="2" t="inlineStr">
        <is>
          <t>Optimize glycol circulation rates in dehydrators</t>
        </is>
      </c>
      <c r="G2872" s="2" t="n">
        <v>8</v>
      </c>
      <c r="H2872" s="2" t="n">
        <v>0.0195147376507521</v>
      </c>
      <c r="I2872" s="2" t="n">
        <v>0.02185650616884235</v>
      </c>
      <c r="J2872" s="40" t="inlineStr">
        <is>
          <t>ngps - production methane capture</t>
        </is>
      </c>
    </row>
    <row r="2873" ht="15.75" customHeight="1" s="120">
      <c r="A2873" s="2" t="inlineStr">
        <is>
          <t>ENERGY</t>
        </is>
      </c>
      <c r="B2873" s="2" t="inlineStr">
        <is>
          <t>GAS</t>
        </is>
      </c>
      <c r="C2873" s="2" t="n">
        <v>2030</v>
      </c>
      <c r="D2873" s="2" t="inlineStr">
        <is>
          <t>United States</t>
        </is>
      </c>
      <c r="E2873" s="2" t="inlineStr">
        <is>
          <t>USA</t>
        </is>
      </c>
      <c r="F2873" s="2" t="inlineStr">
        <is>
          <t>Installing Surge Vessels for Capturing Blowdown Vents</t>
        </is>
      </c>
      <c r="G2873" s="2" t="n">
        <v>9</v>
      </c>
      <c r="H2873" s="2" t="n">
        <v>0.10405033826828</v>
      </c>
      <c r="I2873" s="2" t="n">
        <v>0.1165363788604736</v>
      </c>
      <c r="J2873" s="40" t="inlineStr">
        <is>
          <t>ngps - production methane capture</t>
        </is>
      </c>
    </row>
    <row r="2874" ht="15.75" customHeight="1" s="120">
      <c r="A2874" s="2" t="inlineStr">
        <is>
          <t>ENERGY</t>
        </is>
      </c>
      <c r="B2874" s="2" t="inlineStr">
        <is>
          <t>GAS</t>
        </is>
      </c>
      <c r="C2874" s="2" t="n">
        <v>2030</v>
      </c>
      <c r="D2874" s="2" t="inlineStr">
        <is>
          <t>United States</t>
        </is>
      </c>
      <c r="E2874" s="2" t="inlineStr">
        <is>
          <t>USA</t>
        </is>
      </c>
      <c r="F2874" s="2" t="inlineStr">
        <is>
          <t>Installing Catalytic Converters on Gas Engines and Turbines</t>
        </is>
      </c>
      <c r="G2874" s="2" t="n">
        <v>9</v>
      </c>
      <c r="H2874" s="2" t="n">
        <v>7.6005859375</v>
      </c>
      <c r="I2874" s="2" t="n">
        <v>8.512656250000001</v>
      </c>
      <c r="J2874" s="40" t="inlineStr">
        <is>
          <t>ngps - processing methane destruction</t>
        </is>
      </c>
    </row>
    <row r="2875" ht="15.75" customHeight="1" s="120">
      <c r="A2875" s="2" t="inlineStr">
        <is>
          <t>ENERGY</t>
        </is>
      </c>
      <c r="B2875" s="2" t="inlineStr">
        <is>
          <t>GAS</t>
        </is>
      </c>
      <c r="C2875" s="2" t="n">
        <v>2030</v>
      </c>
      <c r="D2875" s="2" t="inlineStr">
        <is>
          <t>United States</t>
        </is>
      </c>
      <c r="E2875" s="2" t="inlineStr">
        <is>
          <t>USA</t>
        </is>
      </c>
      <c r="F2875" s="2" t="inlineStr">
        <is>
          <t>Installing Catalytic Converters on Gas Engines and Turbines</t>
        </is>
      </c>
      <c r="G2875" s="2" t="n">
        <v>10</v>
      </c>
      <c r="H2875" s="2" t="n">
        <v>1.45531451702117</v>
      </c>
      <c r="I2875" s="2" t="n">
        <v>1.629952259063711</v>
      </c>
      <c r="J2875" s="40" t="inlineStr">
        <is>
          <t>ngps - processing methane destruction</t>
        </is>
      </c>
    </row>
    <row r="2876" ht="15.75" customHeight="1" s="120">
      <c r="A2876" s="2" t="inlineStr">
        <is>
          <t>ENERGY</t>
        </is>
      </c>
      <c r="B2876" s="2" t="inlineStr">
        <is>
          <t>GAS</t>
        </is>
      </c>
      <c r="C2876" s="2" t="n">
        <v>2030</v>
      </c>
      <c r="D2876" s="2" t="inlineStr">
        <is>
          <t>United States</t>
        </is>
      </c>
      <c r="E2876" s="2" t="inlineStr">
        <is>
          <t>USA</t>
        </is>
      </c>
      <c r="F2876" s="2" t="inlineStr">
        <is>
          <t>Directed Inspection and Maintenance of compressors - transport</t>
        </is>
      </c>
      <c r="G2876" s="2" t="n">
        <v>12</v>
      </c>
      <c r="H2876" s="2" t="n">
        <v>1.51043558120727</v>
      </c>
      <c r="I2876" s="2" t="n">
        <v>1.691687850952143</v>
      </c>
      <c r="J2876" s="40" t="inlineStr">
        <is>
          <t>ngps - T&amp;D methane capture</t>
        </is>
      </c>
    </row>
    <row r="2877" ht="15.75" customHeight="1" s="120">
      <c r="A2877" s="2" t="inlineStr">
        <is>
          <t>ENERGY</t>
        </is>
      </c>
      <c r="B2877" s="2" t="inlineStr">
        <is>
          <t>GAS</t>
        </is>
      </c>
      <c r="C2877" s="2" t="n">
        <v>2030</v>
      </c>
      <c r="D2877" s="2" t="inlineStr">
        <is>
          <t>United States</t>
        </is>
      </c>
      <c r="E2877" s="2" t="inlineStr">
        <is>
          <t>USA</t>
        </is>
      </c>
      <c r="F2877" s="2" t="inlineStr">
        <is>
          <t>Early replacement of Reciprocating Compressor Rod Packing Rings and Rods</t>
        </is>
      </c>
      <c r="G2877" s="2" t="n">
        <v>12</v>
      </c>
      <c r="H2877" s="2" t="n">
        <v>0.548220038414001</v>
      </c>
      <c r="I2877" s="2" t="n">
        <v>0.6140064430236812</v>
      </c>
      <c r="J2877" s="40" t="inlineStr">
        <is>
          <t>ngps - processing methane capture</t>
        </is>
      </c>
    </row>
    <row r="2878" ht="15.75" customHeight="1" s="120">
      <c r="A2878" s="2" t="inlineStr">
        <is>
          <t>ENERGY</t>
        </is>
      </c>
      <c r="B2878" s="2" t="inlineStr">
        <is>
          <t>GAS</t>
        </is>
      </c>
      <c r="C2878" s="2" t="n">
        <v>2030</v>
      </c>
      <c r="D2878" s="2" t="inlineStr">
        <is>
          <t>United States</t>
        </is>
      </c>
      <c r="E2878" s="2" t="inlineStr">
        <is>
          <t>USA</t>
        </is>
      </c>
      <c r="F2878" s="2" t="inlineStr">
        <is>
          <t>Installing Catalytic Converters on Gas Engines and Turbines</t>
        </is>
      </c>
      <c r="G2878" s="2" t="n">
        <v>14</v>
      </c>
      <c r="H2878" s="2" t="n">
        <v>0.424780786037445</v>
      </c>
      <c r="I2878" s="2" t="n">
        <v>0.4757544803619385</v>
      </c>
      <c r="J2878" s="40" t="inlineStr">
        <is>
          <t>ngps - processing methane destruction</t>
        </is>
      </c>
    </row>
    <row r="2879" ht="15.75" customHeight="1" s="120">
      <c r="A2879" s="2" t="inlineStr">
        <is>
          <t>ENERGY</t>
        </is>
      </c>
      <c r="B2879" s="2" t="inlineStr">
        <is>
          <t>GAS</t>
        </is>
      </c>
      <c r="C2879" s="2" t="n">
        <v>2030</v>
      </c>
      <c r="D2879" s="2" t="inlineStr">
        <is>
          <t>United States</t>
        </is>
      </c>
      <c r="E2879" s="2" t="inlineStr">
        <is>
          <t>USA</t>
        </is>
      </c>
      <c r="F2879" s="2" t="inlineStr">
        <is>
          <t>Direct Inspection &amp; Maintenance - (Production Gas Well\Pipeline Leaks\Chemical Injection Pumps)</t>
        </is>
      </c>
      <c r="G2879" s="2" t="n">
        <v>15</v>
      </c>
      <c r="H2879" s="2" t="n">
        <v>3.4018325805664</v>
      </c>
      <c r="I2879" s="2" t="n">
        <v>3.810052490234368</v>
      </c>
      <c r="J2879" s="40" t="inlineStr">
        <is>
          <t>ngps - production methane capture</t>
        </is>
      </c>
    </row>
    <row r="2880" ht="15.75" customHeight="1" s="120">
      <c r="A2880" s="2" t="inlineStr">
        <is>
          <t>ENERGY</t>
        </is>
      </c>
      <c r="B2880" s="2" t="inlineStr">
        <is>
          <t>GAS</t>
        </is>
      </c>
      <c r="C2880" s="2" t="n">
        <v>2030</v>
      </c>
      <c r="D2880" s="2" t="inlineStr">
        <is>
          <t>United States</t>
        </is>
      </c>
      <c r="E2880" s="2" t="inlineStr">
        <is>
          <t>USA</t>
        </is>
      </c>
      <c r="F2880" s="2" t="inlineStr">
        <is>
          <t>Directed Inspection and Maintenance of compressors - transport</t>
        </is>
      </c>
      <c r="G2880" s="2" t="n">
        <v>17</v>
      </c>
      <c r="H2880" s="2" t="n">
        <v>6.76580238342285</v>
      </c>
      <c r="I2880" s="2" t="n">
        <v>7.577698669433593</v>
      </c>
      <c r="J2880" s="40" t="inlineStr">
        <is>
          <t>ngps - T&amp;D methane capture</t>
        </is>
      </c>
    </row>
    <row r="2881" ht="15.75" customHeight="1" s="120">
      <c r="A2881" s="2" t="inlineStr">
        <is>
          <t>ENERGY</t>
        </is>
      </c>
      <c r="B2881" s="2" t="inlineStr">
        <is>
          <t>GAS</t>
        </is>
      </c>
      <c r="C2881" s="2" t="n">
        <v>2030</v>
      </c>
      <c r="D2881" s="2" t="inlineStr">
        <is>
          <t>United States</t>
        </is>
      </c>
      <c r="E2881" s="2" t="inlineStr">
        <is>
          <t>USA</t>
        </is>
      </c>
      <c r="F2881" s="2" t="inlineStr">
        <is>
          <t>Early replacement of Reciprocating Compressor Rod Packing Rings and Rods</t>
        </is>
      </c>
      <c r="G2881" s="2" t="n">
        <v>17</v>
      </c>
      <c r="H2881" s="2" t="n">
        <v>2.3974905014038</v>
      </c>
      <c r="I2881" s="2" t="n">
        <v>2.685189361572256</v>
      </c>
      <c r="J2881" s="40" t="inlineStr">
        <is>
          <t>ngps - processing methane capture</t>
        </is>
      </c>
    </row>
    <row r="2882" ht="15.75" customHeight="1" s="120">
      <c r="A2882" s="2" t="inlineStr">
        <is>
          <t>ENERGY</t>
        </is>
      </c>
      <c r="B2882" s="2" t="inlineStr">
        <is>
          <t>GAS</t>
        </is>
      </c>
      <c r="C2882" s="2" t="n">
        <v>2030</v>
      </c>
      <c r="D2882" s="2" t="inlineStr">
        <is>
          <t>United States</t>
        </is>
      </c>
      <c r="E2882" s="2" t="inlineStr">
        <is>
          <t>USA</t>
        </is>
      </c>
      <c r="F2882" s="2" t="inlineStr">
        <is>
          <t>Installing Catalytic Converters on Gas Engines and Turbines</t>
        </is>
      </c>
      <c r="G2882" s="2" t="n">
        <v>24</v>
      </c>
      <c r="H2882" s="2" t="n">
        <v>0.0423347093164921</v>
      </c>
      <c r="I2882" s="2" t="n">
        <v>0.04741487443447116</v>
      </c>
      <c r="J2882" s="40" t="inlineStr">
        <is>
          <t>ngps - processing methane destruction</t>
        </is>
      </c>
    </row>
    <row r="2883" ht="15.75" customHeight="1" s="120">
      <c r="A2883" s="2" t="inlineStr">
        <is>
          <t>ENERGY</t>
        </is>
      </c>
      <c r="B2883" s="2" t="inlineStr">
        <is>
          <t>GAS</t>
        </is>
      </c>
      <c r="C2883" s="2" t="n">
        <v>2030</v>
      </c>
      <c r="D2883" s="2" t="inlineStr">
        <is>
          <t>United States</t>
        </is>
      </c>
      <c r="E2883" s="2" t="inlineStr">
        <is>
          <t>USA</t>
        </is>
      </c>
      <c r="F2883" s="2" t="inlineStr">
        <is>
          <t>Installing Catalytic Converters on Gas Engines and Turbines</t>
        </is>
      </c>
      <c r="G2883" s="2" t="n">
        <v>26</v>
      </c>
      <c r="H2883" s="2" t="n">
        <v>0.0062194680795074</v>
      </c>
      <c r="I2883" s="2" t="n">
        <v>0.006965804249048289</v>
      </c>
      <c r="J2883" s="40" t="inlineStr">
        <is>
          <t>ngps - processing methane destruction</t>
        </is>
      </c>
    </row>
    <row r="2884" ht="15.75" customHeight="1" s="120">
      <c r="A2884" s="2" t="inlineStr">
        <is>
          <t>ENERGY</t>
        </is>
      </c>
      <c r="B2884" s="2" t="inlineStr">
        <is>
          <t>GAS</t>
        </is>
      </c>
      <c r="C2884" s="2" t="n">
        <v>2030</v>
      </c>
      <c r="D2884" s="2" t="inlineStr">
        <is>
          <t>United States</t>
        </is>
      </c>
      <c r="E2884" s="2" t="inlineStr">
        <is>
          <t>USA</t>
        </is>
      </c>
      <c r="F2884" s="2" t="inlineStr">
        <is>
          <t>Direct I&amp;M type activities at transmission and distribution facilities</t>
        </is>
      </c>
      <c r="G2884" s="2" t="n">
        <v>27</v>
      </c>
      <c r="H2884" s="2" t="n">
        <v>0.420662969350814</v>
      </c>
      <c r="I2884" s="2" t="n">
        <v>0.4711425256729117</v>
      </c>
      <c r="J2884" s="40" t="inlineStr">
        <is>
          <t>ngps - T&amp;D methane capture</t>
        </is>
      </c>
    </row>
    <row r="2885" ht="15.75" customHeight="1" s="120">
      <c r="A2885" s="2" t="inlineStr">
        <is>
          <t>ENERGY</t>
        </is>
      </c>
      <c r="B2885" s="2" t="inlineStr">
        <is>
          <t>GAS</t>
        </is>
      </c>
      <c r="C2885" s="2" t="n">
        <v>2030</v>
      </c>
      <c r="D2885" s="2" t="inlineStr">
        <is>
          <t>United States</t>
        </is>
      </c>
      <c r="E2885" s="2" t="inlineStr">
        <is>
          <t>USA</t>
        </is>
      </c>
      <c r="F2885" s="2" t="inlineStr">
        <is>
          <t>Optimize glycol circulation rates in dehydrators</t>
        </is>
      </c>
      <c r="G2885" s="2" t="n">
        <v>27</v>
      </c>
      <c r="H2885" s="2" t="n">
        <v>0.000948560598772</v>
      </c>
      <c r="I2885" s="2" t="n">
        <v>0.00106238787062464</v>
      </c>
      <c r="J2885" s="40" t="inlineStr">
        <is>
          <t>ngps - production methane capture</t>
        </is>
      </c>
    </row>
    <row r="2886" ht="15.75" customHeight="1" s="120">
      <c r="A2886" s="2" t="inlineStr">
        <is>
          <t>ENERGY</t>
        </is>
      </c>
      <c r="B2886" s="2" t="inlineStr">
        <is>
          <t>GAS</t>
        </is>
      </c>
      <c r="C2886" s="2" t="n">
        <v>2030</v>
      </c>
      <c r="D2886" s="2" t="inlineStr">
        <is>
          <t>United States</t>
        </is>
      </c>
      <c r="E2886" s="2" t="inlineStr">
        <is>
          <t>USA</t>
        </is>
      </c>
      <c r="F2886" s="2" t="inlineStr">
        <is>
          <t>Installing Catalytic Converters on Gas Engines and Turbines</t>
        </is>
      </c>
      <c r="G2886" s="2" t="n">
        <v>28</v>
      </c>
      <c r="H2886" s="2" t="n">
        <v>0.047434538602829</v>
      </c>
      <c r="I2886" s="2" t="n">
        <v>0.05312668323516848</v>
      </c>
      <c r="J2886" s="40" t="inlineStr">
        <is>
          <t>ngps - processing methane destruction</t>
        </is>
      </c>
    </row>
    <row r="2887" ht="15.75" customHeight="1" s="120">
      <c r="A2887" s="2" t="inlineStr">
        <is>
          <t>ENERGY</t>
        </is>
      </c>
      <c r="B2887" s="2" t="inlineStr">
        <is>
          <t>GAS</t>
        </is>
      </c>
      <c r="C2887" s="2" t="n">
        <v>2030</v>
      </c>
      <c r="D2887" s="2" t="inlineStr">
        <is>
          <t>United States</t>
        </is>
      </c>
      <c r="E2887" s="2" t="inlineStr">
        <is>
          <t>USA</t>
        </is>
      </c>
      <c r="F2887" s="2" t="inlineStr">
        <is>
          <t>Installing flash tank separators on dehydrators</t>
        </is>
      </c>
      <c r="G2887" s="2" t="n">
        <v>29</v>
      </c>
      <c r="H2887" s="2" t="n">
        <v>2.10790705680847</v>
      </c>
      <c r="I2887" s="2" t="n">
        <v>2.360855903625486</v>
      </c>
      <c r="J2887" s="40" t="inlineStr">
        <is>
          <t>ngps - production methane capture</t>
        </is>
      </c>
    </row>
    <row r="2888" ht="15.75" customHeight="1" s="120">
      <c r="A2888" s="2" t="inlineStr">
        <is>
          <t>ENERGY</t>
        </is>
      </c>
      <c r="B2888" s="2" t="inlineStr">
        <is>
          <t>GAS</t>
        </is>
      </c>
      <c r="C2888" s="2" t="n">
        <v>2030</v>
      </c>
      <c r="D2888" s="2" t="inlineStr">
        <is>
          <t>United States</t>
        </is>
      </c>
      <c r="E2888" s="2" t="inlineStr">
        <is>
          <t>USA</t>
        </is>
      </c>
      <c r="F2888" s="2" t="inlineStr">
        <is>
          <t>Installing Surge Vessels for Capturing Blowdown Vents</t>
        </is>
      </c>
      <c r="G2888" s="2" t="n">
        <v>29</v>
      </c>
      <c r="H2888" s="2" t="n">
        <v>3.27758556604385</v>
      </c>
      <c r="I2888" s="2" t="n">
        <v>3.670895833969113</v>
      </c>
      <c r="J2888" s="40" t="inlineStr">
        <is>
          <t>ngps - production methane capture</t>
        </is>
      </c>
    </row>
    <row r="2889" ht="15.75" customHeight="1" s="120">
      <c r="A2889" s="2" t="inlineStr">
        <is>
          <t>ENERGY</t>
        </is>
      </c>
      <c r="B2889" s="2" t="inlineStr">
        <is>
          <t>GAS</t>
        </is>
      </c>
      <c r="C2889" s="2" t="n">
        <v>2030</v>
      </c>
      <c r="D2889" s="2" t="inlineStr">
        <is>
          <t>United States</t>
        </is>
      </c>
      <c r="E2889" s="2" t="inlineStr">
        <is>
          <t>USA</t>
        </is>
      </c>
      <c r="F2889" s="2" t="inlineStr">
        <is>
          <t>Installing Surge Vessels for Capturing Blowdown Vents</t>
        </is>
      </c>
      <c r="G2889" s="2" t="n">
        <v>31</v>
      </c>
      <c r="H2889" s="2" t="n">
        <v>0.899907708168029</v>
      </c>
      <c r="I2889" s="2" t="n">
        <v>1.007896633148193</v>
      </c>
      <c r="J2889" s="40" t="inlineStr">
        <is>
          <t>ngps - production methane capture</t>
        </is>
      </c>
    </row>
    <row r="2890" ht="15.75" customHeight="1" s="120">
      <c r="A2890" s="2" t="inlineStr">
        <is>
          <t>ENERGY</t>
        </is>
      </c>
      <c r="B2890" s="2" t="inlineStr">
        <is>
          <t>GAS</t>
        </is>
      </c>
      <c r="C2890" s="2" t="n">
        <v>2030</v>
      </c>
      <c r="D2890" s="2" t="inlineStr">
        <is>
          <t>United States</t>
        </is>
      </c>
      <c r="E2890" s="2" t="inlineStr">
        <is>
          <t>USA</t>
        </is>
      </c>
      <c r="F2890" s="2" t="inlineStr">
        <is>
          <t>Replacing High-bleed Pneumatic Devices in the Natural Gas Industry</t>
        </is>
      </c>
      <c r="G2890" s="2" t="n">
        <v>50</v>
      </c>
      <c r="H2890" s="2" t="n">
        <v>0.0019955611787736</v>
      </c>
      <c r="I2890" s="2" t="n">
        <v>0.002235028520226432</v>
      </c>
      <c r="J2890" s="40" t="inlineStr">
        <is>
          <t>ngps - production methane capture</t>
        </is>
      </c>
    </row>
    <row r="2891" ht="15.75" customHeight="1" s="120">
      <c r="A2891" s="2" t="inlineStr">
        <is>
          <t>ENERGY</t>
        </is>
      </c>
      <c r="B2891" s="2" t="inlineStr">
        <is>
          <t>GAS</t>
        </is>
      </c>
      <c r="C2891" s="2" t="n">
        <v>2030</v>
      </c>
      <c r="D2891" s="2" t="inlineStr">
        <is>
          <t>United States</t>
        </is>
      </c>
      <c r="E2891" s="2" t="inlineStr">
        <is>
          <t>USA</t>
        </is>
      </c>
      <c r="F2891" s="2" t="inlineStr">
        <is>
          <t>Replacing High-bleed Pneumatic Devices in the Natural Gas Industry</t>
        </is>
      </c>
      <c r="G2891" s="2" t="n">
        <v>89</v>
      </c>
      <c r="H2891" s="2" t="n">
        <v>0.0018634267617017</v>
      </c>
      <c r="I2891" s="2" t="n">
        <v>0.002087037973105904</v>
      </c>
      <c r="J2891" s="40" t="inlineStr">
        <is>
          <t>ngps - production methane capture</t>
        </is>
      </c>
    </row>
    <row r="2892" ht="15.75" customHeight="1" s="120">
      <c r="A2892" s="2" t="inlineStr">
        <is>
          <t>ENERGY</t>
        </is>
      </c>
      <c r="B2892" s="2" t="inlineStr">
        <is>
          <t>GAS</t>
        </is>
      </c>
      <c r="C2892" s="2" t="n">
        <v>2030</v>
      </c>
      <c r="D2892" s="2" t="inlineStr">
        <is>
          <t>United States</t>
        </is>
      </c>
      <c r="E2892" s="2" t="inlineStr">
        <is>
          <t>USA</t>
        </is>
      </c>
      <c r="F2892" s="2" t="inlineStr">
        <is>
          <t>Using a Portable Evacuation Compressor for Pipeline Blowdowns</t>
        </is>
      </c>
      <c r="G2892" s="2" t="n">
        <v>91</v>
      </c>
      <c r="H2892" s="2" t="n">
        <v>5.01858615875244</v>
      </c>
      <c r="I2892" s="2" t="n">
        <v>5.620816497802733</v>
      </c>
      <c r="J2892" s="40" t="inlineStr">
        <is>
          <t>ngps - production methane capture</t>
        </is>
      </c>
    </row>
    <row r="2893" ht="15.75" customHeight="1" s="120">
      <c r="A2893" s="2" t="inlineStr">
        <is>
          <t>ENERGY</t>
        </is>
      </c>
      <c r="B2893" s="2" t="inlineStr">
        <is>
          <t>GAS</t>
        </is>
      </c>
      <c r="C2893" s="2" t="n">
        <v>2030</v>
      </c>
      <c r="D2893" s="2" t="inlineStr">
        <is>
          <t>United States</t>
        </is>
      </c>
      <c r="E2893" s="2" t="inlineStr">
        <is>
          <t>USA</t>
        </is>
      </c>
      <c r="F2893" s="2" t="inlineStr">
        <is>
          <t>Directed inspection and maintenance at gate stations and surface facilities</t>
        </is>
      </c>
      <c r="G2893" s="2" t="n">
        <v>166</v>
      </c>
      <c r="H2893" s="2" t="n">
        <v>0.078548364341259</v>
      </c>
      <c r="I2893" s="2" t="n">
        <v>0.08797416806221009</v>
      </c>
      <c r="J2893" s="40" t="inlineStr">
        <is>
          <t>ngps - production methane capture</t>
        </is>
      </c>
    </row>
    <row r="2894" ht="15.75" customHeight="1" s="120">
      <c r="A2894" s="2" t="inlineStr">
        <is>
          <t>ENERGY</t>
        </is>
      </c>
      <c r="B2894" s="2" t="inlineStr">
        <is>
          <t>GAS</t>
        </is>
      </c>
      <c r="C2894" s="2" t="n">
        <v>2030</v>
      </c>
      <c r="D2894" s="2" t="inlineStr">
        <is>
          <t>United States</t>
        </is>
      </c>
      <c r="E2894" s="2" t="inlineStr">
        <is>
          <t>USA</t>
        </is>
      </c>
      <c r="F2894" s="2" t="inlineStr">
        <is>
          <t>Direct I&amp;M type activities at transmission and distribution facilities</t>
        </is>
      </c>
      <c r="G2894" s="2" t="n">
        <v>206</v>
      </c>
      <c r="H2894" s="2" t="n">
        <v>0.0699271559715271</v>
      </c>
      <c r="I2894" s="2" t="n">
        <v>0.07831841468811036</v>
      </c>
      <c r="J2894" s="40" t="inlineStr">
        <is>
          <t>ngps - T&amp;D methane capture</t>
        </is>
      </c>
    </row>
    <row r="2895" ht="15.75" customHeight="1" s="120">
      <c r="A2895" s="2" t="inlineStr">
        <is>
          <t>ENERGY</t>
        </is>
      </c>
      <c r="B2895" s="2" t="inlineStr">
        <is>
          <t>GAS</t>
        </is>
      </c>
      <c r="C2895" s="2" t="n">
        <v>2030</v>
      </c>
      <c r="D2895" s="2" t="inlineStr">
        <is>
          <t>United States</t>
        </is>
      </c>
      <c r="E2895" s="2" t="inlineStr">
        <is>
          <t>USA</t>
        </is>
      </c>
      <c r="F2895" s="2" t="inlineStr">
        <is>
          <t>Installing flash tank separators on dehydrators</t>
        </is>
      </c>
      <c r="G2895" s="2" t="n">
        <v>215</v>
      </c>
      <c r="H2895" s="2" t="n">
        <v>0.0416316837072372</v>
      </c>
      <c r="I2895" s="2" t="n">
        <v>0.04662748575210567</v>
      </c>
      <c r="J2895" s="40" t="inlineStr">
        <is>
          <t>ngps - production methane capture</t>
        </is>
      </c>
    </row>
    <row r="2896" ht="15.75" customHeight="1" s="120">
      <c r="A2896" s="2" t="inlineStr">
        <is>
          <t>ENERGY</t>
        </is>
      </c>
      <c r="B2896" s="2" t="inlineStr">
        <is>
          <t>GAS</t>
        </is>
      </c>
      <c r="C2896" s="2" t="n">
        <v>2030</v>
      </c>
      <c r="D2896" s="2" t="inlineStr">
        <is>
          <t>United States</t>
        </is>
      </c>
      <c r="E2896" s="2" t="inlineStr">
        <is>
          <t>USA</t>
        </is>
      </c>
      <c r="F2896" s="2" t="inlineStr">
        <is>
          <t>Installing Catalytic Converters on Gas Engines and Turbines</t>
        </is>
      </c>
      <c r="G2896" s="2" t="n">
        <v>228</v>
      </c>
      <c r="H2896" s="2" t="n">
        <v>0.0003857298870571</v>
      </c>
      <c r="I2896" s="2" t="n">
        <v>0.000432017473503952</v>
      </c>
      <c r="J2896" s="40" t="inlineStr">
        <is>
          <t>ngps - processing methane destruction</t>
        </is>
      </c>
    </row>
    <row r="2897" ht="15.75" customHeight="1" s="120">
      <c r="A2897" s="2" t="inlineStr">
        <is>
          <t>ENERGY</t>
        </is>
      </c>
      <c r="B2897" s="2" t="inlineStr">
        <is>
          <t>GAS</t>
        </is>
      </c>
      <c r="C2897" s="2" t="n">
        <v>2030</v>
      </c>
      <c r="D2897" s="2" t="inlineStr">
        <is>
          <t>United States</t>
        </is>
      </c>
      <c r="E2897" s="2" t="inlineStr">
        <is>
          <t>USA</t>
        </is>
      </c>
      <c r="F2897" s="2" t="inlineStr">
        <is>
          <t>Direct Inspection &amp; Maintenance - (Production Gas Well\Pipeline Leaks\Chemical Injection Pumps)</t>
        </is>
      </c>
      <c r="G2897" s="2" t="n">
        <v>272</v>
      </c>
      <c r="H2897" s="2" t="n">
        <v>1.03740692138671</v>
      </c>
      <c r="I2897" s="2" t="n">
        <v>1.161895751953115</v>
      </c>
      <c r="J2897" s="40" t="inlineStr">
        <is>
          <t>ngps - production methane capture</t>
        </is>
      </c>
    </row>
    <row r="2898" ht="15.75" customHeight="1" s="120">
      <c r="A2898" s="2" t="inlineStr">
        <is>
          <t>ENERGY</t>
        </is>
      </c>
      <c r="B2898" s="2" t="inlineStr">
        <is>
          <t>GAS</t>
        </is>
      </c>
      <c r="C2898" s="2" t="n">
        <v>2030</v>
      </c>
      <c r="D2898" s="2" t="inlineStr">
        <is>
          <t>United States</t>
        </is>
      </c>
      <c r="E2898" s="2" t="inlineStr">
        <is>
          <t>USA</t>
        </is>
      </c>
      <c r="F2898" s="2" t="inlineStr">
        <is>
          <t>Direct Inspection &amp; Maintenance - (Production Gas Well\Pipeline Leaks\Chemical Injection Pumps)</t>
        </is>
      </c>
      <c r="G2898" s="2" t="n">
        <v>281</v>
      </c>
      <c r="H2898" s="2" t="n">
        <v>0.870859920978546</v>
      </c>
      <c r="I2898" s="2" t="n">
        <v>0.9753631114959717</v>
      </c>
      <c r="J2898" s="40" t="inlineStr">
        <is>
          <t>ngps - production methane capture</t>
        </is>
      </c>
    </row>
    <row r="2899" ht="15.75" customHeight="1" s="120">
      <c r="A2899" s="2" t="inlineStr">
        <is>
          <t>ENERGY</t>
        </is>
      </c>
      <c r="B2899" s="2" t="inlineStr">
        <is>
          <t>GAS</t>
        </is>
      </c>
      <c r="C2899" s="2" t="n">
        <v>2030</v>
      </c>
      <c r="D2899" s="2" t="inlineStr">
        <is>
          <t>United States</t>
        </is>
      </c>
      <c r="E2899" s="2" t="inlineStr">
        <is>
          <t>USA</t>
        </is>
      </c>
      <c r="F2899" s="2" t="inlineStr">
        <is>
          <t>Direct Inspection &amp; Maintenance - (Production Gas Well\Pipeline Leaks\Chemical Injection Pumps)</t>
        </is>
      </c>
      <c r="G2899" s="2" t="n">
        <v>291</v>
      </c>
      <c r="H2899" s="2" t="n">
        <v>1.6798403263092</v>
      </c>
      <c r="I2899" s="2" t="n">
        <v>1.881421165466304</v>
      </c>
      <c r="J2899" s="40" t="inlineStr">
        <is>
          <t>ngps - production methane capture</t>
        </is>
      </c>
    </row>
    <row r="2900" ht="15.75" customHeight="1" s="120">
      <c r="A2900" s="2" t="inlineStr">
        <is>
          <t>ENERGY</t>
        </is>
      </c>
      <c r="B2900" s="2" t="inlineStr">
        <is>
          <t>GAS</t>
        </is>
      </c>
      <c r="C2900" s="2" t="n">
        <v>2030</v>
      </c>
      <c r="D2900" s="2" t="inlineStr">
        <is>
          <t>United States</t>
        </is>
      </c>
      <c r="E2900" s="2" t="inlineStr">
        <is>
          <t>USA</t>
        </is>
      </c>
      <c r="F2900" s="2" t="inlineStr">
        <is>
          <t>Replacing High-bleed Pneumatic Devices in the Natural Gas Industry</t>
        </is>
      </c>
      <c r="G2900" s="2" t="n">
        <v>351</v>
      </c>
      <c r="H2900" s="2" t="n">
        <v>0.0003270233573858</v>
      </c>
      <c r="I2900" s="2" t="n">
        <v>0.000366266160272096</v>
      </c>
      <c r="J2900" s="40" t="inlineStr">
        <is>
          <t>ngps - production methane capture</t>
        </is>
      </c>
    </row>
    <row r="2901" ht="15.75" customHeight="1" s="120">
      <c r="A2901" s="2" t="inlineStr">
        <is>
          <t>ENERGY</t>
        </is>
      </c>
      <c r="B2901" s="2" t="inlineStr">
        <is>
          <t>GAS</t>
        </is>
      </c>
      <c r="C2901" s="2" t="n">
        <v>2030</v>
      </c>
      <c r="D2901" s="2" t="inlineStr">
        <is>
          <t>United States</t>
        </is>
      </c>
      <c r="E2901" s="2" t="inlineStr">
        <is>
          <t>USA</t>
        </is>
      </c>
      <c r="F2901" s="2" t="inlineStr">
        <is>
          <t>Replacing High-bleed Pneumatic Devices in the Natural Gas Industry</t>
        </is>
      </c>
      <c r="G2901" s="2" t="n">
        <v>384</v>
      </c>
      <c r="H2901" s="2" t="n">
        <v>0.0001355563872494</v>
      </c>
      <c r="I2901" s="2" t="n">
        <v>0.000151823153719328</v>
      </c>
      <c r="J2901" s="40" t="inlineStr">
        <is>
          <t>ngps - production methane capture</t>
        </is>
      </c>
    </row>
    <row r="2902" ht="15.75" customHeight="1" s="120">
      <c r="A2902" s="2" t="inlineStr">
        <is>
          <t>ENERGY</t>
        </is>
      </c>
      <c r="B2902" s="2" t="inlineStr">
        <is>
          <t>GAS</t>
        </is>
      </c>
      <c r="C2902" s="2" t="n">
        <v>2030</v>
      </c>
      <c r="D2902" s="2" t="inlineStr">
        <is>
          <t>United States</t>
        </is>
      </c>
      <c r="E2902" s="2" t="inlineStr">
        <is>
          <t>USA</t>
        </is>
      </c>
      <c r="F2902" s="2" t="inlineStr">
        <is>
          <t>Direct Inspection &amp; Maintenance - (Production Gas Well\Pipeline Leaks\Chemical Injection Pumps)</t>
        </is>
      </c>
      <c r="G2902" s="2" t="n">
        <v>399</v>
      </c>
      <c r="H2902" s="2" t="n">
        <v>0.500796139240264</v>
      </c>
      <c r="I2902" s="2" t="n">
        <v>0.5608916759490957</v>
      </c>
      <c r="J2902" s="40" t="inlineStr">
        <is>
          <t>ngps - production methane capture</t>
        </is>
      </c>
    </row>
    <row r="2903" ht="15.75" customHeight="1" s="120">
      <c r="A2903" s="2" t="inlineStr">
        <is>
          <t>ENERGY</t>
        </is>
      </c>
      <c r="B2903" s="2" t="inlineStr">
        <is>
          <t>GAS</t>
        </is>
      </c>
      <c r="C2903" s="2" t="n">
        <v>2030</v>
      </c>
      <c r="D2903" s="2" t="inlineStr">
        <is>
          <t>United States</t>
        </is>
      </c>
      <c r="E2903" s="2" t="inlineStr">
        <is>
          <t>USA</t>
        </is>
      </c>
      <c r="F2903" s="2" t="inlineStr">
        <is>
          <t>Directed inspection and maintenance at gate stations and surface facilities</t>
        </is>
      </c>
      <c r="G2903" s="2" t="n">
        <v>461</v>
      </c>
      <c r="H2903" s="2" t="n">
        <v>0.0117821404710412</v>
      </c>
      <c r="I2903" s="2" t="n">
        <v>0.01319599732756615</v>
      </c>
      <c r="J2903" s="40" t="inlineStr">
        <is>
          <t>ngps - production methane capture</t>
        </is>
      </c>
    </row>
    <row r="2904" ht="15.75" customHeight="1" s="120">
      <c r="A2904" s="2" t="inlineStr">
        <is>
          <t>ENERGY</t>
        </is>
      </c>
      <c r="B2904" s="2" t="inlineStr">
        <is>
          <t>GAS</t>
        </is>
      </c>
      <c r="C2904" s="2" t="n">
        <v>2030</v>
      </c>
      <c r="D2904" s="2" t="inlineStr">
        <is>
          <t>United States</t>
        </is>
      </c>
      <c r="E2904" s="2" t="inlineStr">
        <is>
          <t>USA</t>
        </is>
      </c>
      <c r="F2904" s="2" t="inlineStr">
        <is>
          <t>Replacing High-bleed Pneumatic Devices in the Natural Gas Industry</t>
        </is>
      </c>
      <c r="G2904" s="2" t="n">
        <v>685</v>
      </c>
      <c r="H2904" s="2" t="n">
        <v>0.0001265806495212</v>
      </c>
      <c r="I2904" s="2" t="n">
        <v>0.000141770327463744</v>
      </c>
      <c r="J2904" s="40" t="inlineStr">
        <is>
          <t>ngps - production methane capture</t>
        </is>
      </c>
    </row>
    <row r="2905" ht="15.75" customHeight="1" s="120">
      <c r="A2905" s="2" t="inlineStr">
        <is>
          <t>ENERGY</t>
        </is>
      </c>
      <c r="B2905" s="2" t="inlineStr">
        <is>
          <t>GAS</t>
        </is>
      </c>
      <c r="C2905" s="2" t="n">
        <v>2030</v>
      </c>
      <c r="D2905" s="2" t="inlineStr">
        <is>
          <t>United States</t>
        </is>
      </c>
      <c r="E2905" s="2" t="inlineStr">
        <is>
          <t>USA</t>
        </is>
      </c>
      <c r="F2905" s="2" t="inlineStr">
        <is>
          <t>Directed inspection and maintenance at gate stations and surface facilities</t>
        </is>
      </c>
      <c r="G2905" s="2" t="n">
        <v>704</v>
      </c>
      <c r="H2905" s="2" t="n">
        <v>0.0964482501149178</v>
      </c>
      <c r="I2905" s="2" t="n">
        <v>0.1080220401287079</v>
      </c>
      <c r="J2905" s="40" t="inlineStr">
        <is>
          <t>ngps - production methane capture</t>
        </is>
      </c>
    </row>
    <row r="2906" ht="15.75" customHeight="1" s="120">
      <c r="A2906" s="2" t="inlineStr">
        <is>
          <t>ENERGY</t>
        </is>
      </c>
      <c r="B2906" s="2" t="inlineStr">
        <is>
          <t>GAS</t>
        </is>
      </c>
      <c r="C2906" s="2" t="n">
        <v>2030</v>
      </c>
      <c r="D2906" s="2" t="inlineStr">
        <is>
          <t>United States</t>
        </is>
      </c>
      <c r="E2906" s="2" t="inlineStr">
        <is>
          <t>USA</t>
        </is>
      </c>
      <c r="F2906" s="2" t="inlineStr">
        <is>
          <t>Direct Inspection &amp; Maintenance - (Production Gas Well\Pipeline Leaks\Chemical Injection Pumps)</t>
        </is>
      </c>
      <c r="G2906" s="2" t="n">
        <v>782</v>
      </c>
      <c r="H2906" s="2" t="n">
        <v>0.392372667789459</v>
      </c>
      <c r="I2906" s="2" t="n">
        <v>0.4394573879241941</v>
      </c>
      <c r="J2906" s="40" t="inlineStr">
        <is>
          <t>ngps - production methane capture</t>
        </is>
      </c>
    </row>
    <row r="2907" ht="15.75" customHeight="1" s="120">
      <c r="A2907" s="2" t="inlineStr">
        <is>
          <t>ENERGY</t>
        </is>
      </c>
      <c r="B2907" s="2" t="inlineStr">
        <is>
          <t>GAS</t>
        </is>
      </c>
      <c r="C2907" s="2" t="n">
        <v>2030</v>
      </c>
      <c r="D2907" s="2" t="inlineStr">
        <is>
          <t>United States</t>
        </is>
      </c>
      <c r="E2907" s="2" t="inlineStr">
        <is>
          <t>USA</t>
        </is>
      </c>
      <c r="F2907" s="2" t="inlineStr">
        <is>
          <t>Replace Cast Iron Pipeline</t>
        </is>
      </c>
      <c r="G2907" s="2" t="n">
        <v>813</v>
      </c>
      <c r="H2907" s="2" t="n">
        <v>3.91578555107116</v>
      </c>
      <c r="I2907" s="2" t="n">
        <v>4.3856798171997</v>
      </c>
      <c r="J2907" s="40" t="inlineStr">
        <is>
          <t>ngps - T&amp;D methane capture</t>
        </is>
      </c>
    </row>
    <row r="2908" ht="15.75" customHeight="1" s="120">
      <c r="A2908" s="2" t="inlineStr">
        <is>
          <t>ENERGY</t>
        </is>
      </c>
      <c r="B2908" s="2" t="inlineStr">
        <is>
          <t>GAS</t>
        </is>
      </c>
      <c r="C2908" s="2" t="n">
        <v>2030</v>
      </c>
      <c r="D2908" s="2" t="inlineStr">
        <is>
          <t>United States</t>
        </is>
      </c>
      <c r="E2908" s="2" t="inlineStr">
        <is>
          <t>USA</t>
        </is>
      </c>
      <c r="F2908" s="2" t="inlineStr">
        <is>
          <t>Replace Cast Iron Pipeline</t>
        </is>
      </c>
      <c r="G2908" s="2" t="n">
        <v>1771</v>
      </c>
      <c r="H2908" s="2" t="n">
        <v>3.54652500152587</v>
      </c>
      <c r="I2908" s="2" t="n">
        <v>3.972108001708975</v>
      </c>
      <c r="J2908" s="40" t="inlineStr">
        <is>
          <t>ngps - T&amp;D methane capture</t>
        </is>
      </c>
    </row>
    <row r="2909" ht="15.75" customHeight="1" s="120">
      <c r="A2909" s="2" t="inlineStr">
        <is>
          <t>ENERGY</t>
        </is>
      </c>
      <c r="B2909" s="2" t="inlineStr">
        <is>
          <t>GAS</t>
        </is>
      </c>
      <c r="C2909" s="2" t="n">
        <v>2030</v>
      </c>
      <c r="D2909" s="2" t="inlineStr">
        <is>
          <t>United States</t>
        </is>
      </c>
      <c r="E2909" s="2" t="inlineStr">
        <is>
          <t>USA</t>
        </is>
      </c>
      <c r="F2909" s="2" t="inlineStr">
        <is>
          <t>Installing Electronic Starters on Production Field Compressors</t>
        </is>
      </c>
      <c r="G2909" s="2" t="n">
        <v>1840</v>
      </c>
      <c r="H2909" s="2" t="n">
        <v>0.142597585916519</v>
      </c>
      <c r="I2909" s="2" t="n">
        <v>0.1597092962265013</v>
      </c>
      <c r="J2909" s="40" t="inlineStr">
        <is>
          <t>ngps - production methane capture</t>
        </is>
      </c>
    </row>
    <row r="2910" ht="15.75" customHeight="1" s="120">
      <c r="A2910" s="2" t="inlineStr">
        <is>
          <t>ENERGY</t>
        </is>
      </c>
      <c r="B2910" s="2" t="inlineStr">
        <is>
          <t>GAS</t>
        </is>
      </c>
      <c r="C2910" s="2" t="n">
        <v>2030</v>
      </c>
      <c r="D2910" s="2" t="inlineStr">
        <is>
          <t>United States</t>
        </is>
      </c>
      <c r="E2910" s="2" t="inlineStr">
        <is>
          <t>USA</t>
        </is>
      </c>
      <c r="F2910" s="2" t="inlineStr">
        <is>
          <t>Replacing High-bleed Pneumatic Devices in the Natural Gas Industry</t>
        </is>
      </c>
      <c r="G2910" s="2" t="n">
        <v>2615</v>
      </c>
      <c r="H2910" s="2" t="n">
        <v>2.22143571591e-05</v>
      </c>
      <c r="I2910" s="2" t="n">
        <v>2.4880080018192e-05</v>
      </c>
      <c r="J2910" s="40" t="inlineStr">
        <is>
          <t>ngps - production methane capture</t>
        </is>
      </c>
    </row>
    <row r="2911" ht="15.75" customHeight="1" s="120">
      <c r="A2911" s="2" t="inlineStr">
        <is>
          <t>ENERGY</t>
        </is>
      </c>
      <c r="B2911" s="2" t="inlineStr">
        <is>
          <t>GAS</t>
        </is>
      </c>
      <c r="C2911" s="2" t="n">
        <v>2030</v>
      </c>
      <c r="D2911" s="2" t="inlineStr">
        <is>
          <t>United States</t>
        </is>
      </c>
      <c r="E2911" s="2" t="inlineStr">
        <is>
          <t>USA</t>
        </is>
      </c>
      <c r="F2911" s="2" t="inlineStr">
        <is>
          <t>Directed inspection and maintenance at gate stations and surface facilities</t>
        </is>
      </c>
      <c r="G2911" s="2" t="n">
        <v>3694</v>
      </c>
      <c r="H2911" s="2" t="n">
        <v>0.0034443556796759</v>
      </c>
      <c r="I2911" s="2" t="n">
        <v>0.003857678361237008</v>
      </c>
      <c r="J2911" s="40" t="inlineStr">
        <is>
          <t>ngps - production methane capture</t>
        </is>
      </c>
    </row>
    <row r="2912" ht="15.75" customHeight="1" s="120">
      <c r="A2912" s="2" t="inlineStr">
        <is>
          <t>ENERGY</t>
        </is>
      </c>
      <c r="B2912" s="2" t="inlineStr">
        <is>
          <t>GAS</t>
        </is>
      </c>
      <c r="C2912" s="2" t="n">
        <v>2030</v>
      </c>
      <c r="D2912" s="2" t="inlineStr">
        <is>
          <t>United States</t>
        </is>
      </c>
      <c r="E2912" s="2" t="inlineStr">
        <is>
          <t>USA</t>
        </is>
      </c>
      <c r="F2912" s="2" t="inlineStr">
        <is>
          <t>Replacing High-bleed Pneumatic Devices in the Natural Gas Industry</t>
        </is>
      </c>
      <c r="G2912" s="2" t="n">
        <v>4639</v>
      </c>
      <c r="H2912" s="2" t="n">
        <v>3.66844069504e-05</v>
      </c>
      <c r="I2912" s="2" t="n">
        <v>4.1086535784448e-05</v>
      </c>
      <c r="J2912" s="40" t="inlineStr">
        <is>
          <t>ngps - production methane capture</t>
        </is>
      </c>
    </row>
    <row r="2913" ht="15.75" customHeight="1" s="120">
      <c r="A2913" s="2" t="inlineStr">
        <is>
          <t>ENERGY</t>
        </is>
      </c>
      <c r="B2913" s="2" t="inlineStr">
        <is>
          <t>GAS</t>
        </is>
      </c>
      <c r="C2913" s="2" t="n">
        <v>2030</v>
      </c>
      <c r="D2913" s="2" t="inlineStr">
        <is>
          <t>United States</t>
        </is>
      </c>
      <c r="E2913" s="2" t="inlineStr">
        <is>
          <t>USA</t>
        </is>
      </c>
      <c r="F2913" s="2" t="inlineStr">
        <is>
          <t>Directed inspection and maintenance at gate stations and surface facilities</t>
        </is>
      </c>
      <c r="G2913" s="2" t="n">
        <v>5667</v>
      </c>
      <c r="H2913" s="2" t="n">
        <v>0.0051121274009347</v>
      </c>
      <c r="I2913" s="2" t="n">
        <v>0.005725582689046865</v>
      </c>
      <c r="J2913" s="40" t="inlineStr">
        <is>
          <t>ngps - production methane capture</t>
        </is>
      </c>
    </row>
    <row r="2914" ht="15.75" customHeight="1" s="120">
      <c r="A2914" s="2" t="inlineStr">
        <is>
          <t>ENERGY</t>
        </is>
      </c>
      <c r="B2914" s="2" t="inlineStr">
        <is>
          <t>GAS</t>
        </is>
      </c>
      <c r="C2914" s="2" t="n">
        <v>2030</v>
      </c>
      <c r="D2914" s="2" t="inlineStr">
        <is>
          <t>United States</t>
        </is>
      </c>
      <c r="E2914" s="2" t="inlineStr">
        <is>
          <t>USA</t>
        </is>
      </c>
      <c r="F2914" s="2" t="inlineStr">
        <is>
          <t>Flaring instead of venting on shallow water platforms</t>
        </is>
      </c>
      <c r="G2914" s="2" t="n">
        <v>7854</v>
      </c>
      <c r="H2914" s="2" t="n">
        <v>4.64048814773559</v>
      </c>
      <c r="I2914" s="2" t="n">
        <v>5.197346725463862</v>
      </c>
      <c r="J2914" s="40" t="inlineStr">
        <is>
          <t>ngps - production methane destruction</t>
        </is>
      </c>
    </row>
    <row r="2915" ht="15.75" customHeight="1" s="120">
      <c r="A2915" s="2" t="inlineStr">
        <is>
          <t>ENERGY</t>
        </is>
      </c>
      <c r="B2915" s="2" t="inlineStr">
        <is>
          <t>GAS</t>
        </is>
      </c>
      <c r="C2915" s="2" t="n">
        <v>2030</v>
      </c>
      <c r="D2915" s="2" t="inlineStr">
        <is>
          <t>United States</t>
        </is>
      </c>
      <c r="E2915" s="2" t="inlineStr">
        <is>
          <t>USA</t>
        </is>
      </c>
      <c r="F2915" s="2" t="inlineStr">
        <is>
          <t>Directed inspection and maintenance at gate stations and surface facilities</t>
        </is>
      </c>
      <c r="G2915" s="2" t="n">
        <v>8188</v>
      </c>
      <c r="H2915" s="2" t="n">
        <v>0.0074015283025801</v>
      </c>
      <c r="I2915" s="2" t="n">
        <v>0.008289711698889713</v>
      </c>
      <c r="J2915" s="40" t="inlineStr">
        <is>
          <t>ngps - production methane capture</t>
        </is>
      </c>
    </row>
    <row r="2916" ht="15.75" customHeight="1" s="120">
      <c r="A2916" s="2" t="inlineStr">
        <is>
          <t>ENERGY</t>
        </is>
      </c>
      <c r="B2916" s="2" t="inlineStr">
        <is>
          <t>GAS</t>
        </is>
      </c>
      <c r="C2916" s="2" t="n">
        <v>2030</v>
      </c>
      <c r="D2916" s="2" t="inlineStr">
        <is>
          <t>United States</t>
        </is>
      </c>
      <c r="E2916" s="2" t="inlineStr">
        <is>
          <t>USA</t>
        </is>
      </c>
      <c r="F2916" s="2" t="inlineStr">
        <is>
          <t>Replacing High-bleed Pneumatic Devices in the Natural Gas Industry</t>
        </is>
      </c>
      <c r="G2916" s="2" t="n">
        <v>8279</v>
      </c>
      <c r="H2916" s="2" t="n">
        <v>3.42553794326e-05</v>
      </c>
      <c r="I2916" s="2" t="n">
        <v>3.8366024964512e-05</v>
      </c>
      <c r="J2916" s="40" t="inlineStr">
        <is>
          <t>ngps - production methane capture</t>
        </is>
      </c>
    </row>
    <row r="2917" ht="15.75" customHeight="1" s="120">
      <c r="A2917" s="2" t="inlineStr">
        <is>
          <t>ENERGY</t>
        </is>
      </c>
      <c r="B2917" s="2" t="inlineStr">
        <is>
          <t>GAS</t>
        </is>
      </c>
      <c r="C2917" s="2" t="n">
        <v>2030</v>
      </c>
      <c r="D2917" s="2" t="inlineStr">
        <is>
          <t>United States</t>
        </is>
      </c>
      <c r="E2917" s="2" t="inlineStr">
        <is>
          <t>USA</t>
        </is>
      </c>
      <c r="F2917" s="2" t="inlineStr">
        <is>
          <t>Using a Portable Evacuation Compressor for Pipeline Blowdowns</t>
        </is>
      </c>
      <c r="G2917" s="2" t="n">
        <v>10452</v>
      </c>
      <c r="H2917" s="2" t="n">
        <v>0.0670735463500023</v>
      </c>
      <c r="I2917" s="2" t="n">
        <v>0.07512237191200259</v>
      </c>
      <c r="J2917" s="40" t="inlineStr">
        <is>
          <t>ngps - production methane capture</t>
        </is>
      </c>
    </row>
    <row r="2918" ht="15.75" customHeight="1" s="120">
      <c r="A2918" s="2" t="inlineStr">
        <is>
          <t>ENERGY</t>
        </is>
      </c>
      <c r="B2918" s="2" t="inlineStr">
        <is>
          <t>GAS</t>
        </is>
      </c>
      <c r="C2918" s="2" t="n">
        <v>2030</v>
      </c>
      <c r="D2918" s="2" t="inlineStr">
        <is>
          <t>United States</t>
        </is>
      </c>
      <c r="E2918" s="2" t="inlineStr">
        <is>
          <t>USA</t>
        </is>
      </c>
      <c r="F2918" s="2" t="inlineStr">
        <is>
          <t>Replacing High-bleed Pneumatic Devices in the Natural Gas Industry</t>
        </is>
      </c>
      <c r="G2918" s="2" t="n">
        <v>31462</v>
      </c>
      <c r="H2918" s="54" t="n">
        <v>6.01167175773e-06</v>
      </c>
      <c r="I2918" s="2" t="n">
        <v>6.7330723686576e-06</v>
      </c>
      <c r="J2918" s="40" t="inlineStr">
        <is>
          <t>ngps - production methane capture</t>
        </is>
      </c>
    </row>
    <row r="2919" ht="15.75" customHeight="1" s="120">
      <c r="A2919" s="2" t="inlineStr">
        <is>
          <t>ENERGY</t>
        </is>
      </c>
      <c r="B2919" s="2" t="inlineStr">
        <is>
          <t>GAS</t>
        </is>
      </c>
      <c r="C2919" s="2" t="n">
        <v>2030</v>
      </c>
      <c r="D2919" s="2" t="inlineStr">
        <is>
          <t>United States</t>
        </is>
      </c>
      <c r="E2919" s="2" t="inlineStr">
        <is>
          <t>USA</t>
        </is>
      </c>
      <c r="F2919" s="2" t="inlineStr">
        <is>
          <t>Installing Surge Vessels for Capturing Blowdown Vents</t>
        </is>
      </c>
      <c r="G2919" s="2" t="n">
        <v>38638</v>
      </c>
      <c r="H2919" s="2" t="n">
        <v>0.0477564930915833</v>
      </c>
      <c r="I2919" s="2" t="n">
        <v>0.0534872722625733</v>
      </c>
      <c r="J2919" s="40" t="inlineStr">
        <is>
          <t>ngps - production methane capture</t>
        </is>
      </c>
    </row>
    <row r="2920" ht="15.75" customHeight="1" s="120">
      <c r="A2920" s="2" t="inlineStr">
        <is>
          <t>ENERGY</t>
        </is>
      </c>
      <c r="B2920" s="2" t="inlineStr">
        <is>
          <t>GAS</t>
        </is>
      </c>
      <c r="C2920" s="2" t="n">
        <v>2030</v>
      </c>
      <c r="D2920" s="2" t="inlineStr">
        <is>
          <t>United States</t>
        </is>
      </c>
      <c r="E2920" s="2" t="inlineStr">
        <is>
          <t>USA</t>
        </is>
      </c>
      <c r="F2920" s="2" t="inlineStr">
        <is>
          <t>Direct Inspection &amp; Maintenance - (Production Gas Well\Pipeline Leaks\Chemical Injection Pumps)</t>
        </is>
      </c>
      <c r="G2920" s="2" t="n">
        <v>39022</v>
      </c>
      <c r="H2920" s="2" t="n">
        <v>0.000974309456069</v>
      </c>
      <c r="I2920" s="2" t="n">
        <v>0.00109122659079728</v>
      </c>
      <c r="J2920" s="40" t="inlineStr">
        <is>
          <t>ngps - production methane capture</t>
        </is>
      </c>
    </row>
    <row r="2921" ht="15.75" customHeight="1" s="120">
      <c r="A2921" s="2" t="inlineStr">
        <is>
          <t>ENERGY</t>
        </is>
      </c>
      <c r="B2921" s="2" t="inlineStr">
        <is>
          <t>GAS</t>
        </is>
      </c>
      <c r="C2921" s="2" t="n">
        <v>2030</v>
      </c>
      <c r="D2921" s="2" t="inlineStr">
        <is>
          <t>United States</t>
        </is>
      </c>
      <c r="E2921" s="2" t="inlineStr">
        <is>
          <t>USA</t>
        </is>
      </c>
      <c r="F2921" s="2" t="inlineStr">
        <is>
          <t>Convert gas pneumatic controls to instrument air</t>
        </is>
      </c>
      <c r="G2921" s="2" t="n">
        <v>44260</v>
      </c>
      <c r="H2921" s="2" t="n">
        <v>0.0068865185603499</v>
      </c>
      <c r="I2921" s="2" t="n">
        <v>0.007712900787591888</v>
      </c>
      <c r="J2921" s="40" t="inlineStr">
        <is>
          <t>ngps - production methane capture</t>
        </is>
      </c>
    </row>
    <row r="2922" ht="15.75" customHeight="1" s="120">
      <c r="A2922" s="2" t="inlineStr">
        <is>
          <t>ENERGY</t>
        </is>
      </c>
      <c r="B2922" s="2" t="inlineStr">
        <is>
          <t>GAS</t>
        </is>
      </c>
      <c r="C2922" s="2" t="n">
        <v>2030</v>
      </c>
      <c r="D2922" s="2" t="inlineStr">
        <is>
          <t>United States</t>
        </is>
      </c>
      <c r="E2922" s="2" t="inlineStr">
        <is>
          <t>USA</t>
        </is>
      </c>
      <c r="F2922" s="2" t="inlineStr">
        <is>
          <t>Convert gas pneumatic controls to instrument air</t>
        </is>
      </c>
      <c r="G2922" s="2" t="n">
        <v>53133</v>
      </c>
      <c r="H2922" s="2" t="n">
        <v>0.0045910123735666</v>
      </c>
      <c r="I2922" s="2" t="n">
        <v>0.005141933858394592</v>
      </c>
      <c r="J2922" s="40" t="inlineStr">
        <is>
          <t>ngps - production methane capture</t>
        </is>
      </c>
    </row>
    <row r="2923" ht="15.75" customHeight="1" s="120">
      <c r="A2923" s="2" t="inlineStr">
        <is>
          <t>ENERGY</t>
        </is>
      </c>
      <c r="B2923" s="2" t="inlineStr">
        <is>
          <t>GAS</t>
        </is>
      </c>
      <c r="C2923" s="2" t="n">
        <v>2030</v>
      </c>
      <c r="D2923" s="2" t="inlineStr">
        <is>
          <t>United States</t>
        </is>
      </c>
      <c r="E2923" s="2" t="inlineStr">
        <is>
          <t>USA</t>
        </is>
      </c>
      <c r="F2923" s="2" t="inlineStr">
        <is>
          <t>Convert gas pneumatic controls to instrument air</t>
        </is>
      </c>
      <c r="G2923" s="2" t="n">
        <v>64235</v>
      </c>
      <c r="H2923" s="2" t="n">
        <v>0.0007651687483303</v>
      </c>
      <c r="I2923" s="2" t="n">
        <v>0.0008569889981299361</v>
      </c>
      <c r="J2923" s="40" t="inlineStr">
        <is>
          <t>ngps - production methane capture</t>
        </is>
      </c>
    </row>
    <row r="2924" ht="15.75" customHeight="1" s="120">
      <c r="A2924" s="2" t="inlineStr">
        <is>
          <t>ENERGY</t>
        </is>
      </c>
      <c r="B2924" s="2" t="inlineStr">
        <is>
          <t>GAS</t>
        </is>
      </c>
      <c r="C2924" s="2" t="n">
        <v>2030</v>
      </c>
      <c r="D2924" s="2" t="inlineStr">
        <is>
          <t>United States</t>
        </is>
      </c>
      <c r="E2924" s="2" t="inlineStr">
        <is>
          <t>USA</t>
        </is>
      </c>
      <c r="F2924" s="2" t="inlineStr">
        <is>
          <t>Reduced Emission Completions for Hydraulically Fractured Oil Wells</t>
        </is>
      </c>
      <c r="G2924" s="2" t="n">
        <v>92864</v>
      </c>
      <c r="H2924" s="2" t="n">
        <v>0.0061294152401388</v>
      </c>
      <c r="I2924" s="2" t="n">
        <v>0.006864945068955457</v>
      </c>
      <c r="J2924" s="40" t="inlineStr">
        <is>
          <t>ngps - production methane capture</t>
        </is>
      </c>
    </row>
    <row r="2925" ht="15.75" customHeight="1" s="120">
      <c r="A2925" s="2" t="inlineStr">
        <is>
          <t>ENERGY</t>
        </is>
      </c>
      <c r="B2925" s="2" t="inlineStr">
        <is>
          <t>GAS</t>
        </is>
      </c>
      <c r="C2925" s="2" t="n">
        <v>2030</v>
      </c>
      <c r="D2925" s="2" t="inlineStr">
        <is>
          <t>United States</t>
        </is>
      </c>
      <c r="E2925" s="2" t="inlineStr">
        <is>
          <t>USA</t>
        </is>
      </c>
      <c r="F2925" s="2" t="inlineStr">
        <is>
          <t>Convert gas pneumatic controls to instrument air</t>
        </is>
      </c>
      <c r="G2925" s="2" t="n">
        <v>100000</v>
      </c>
      <c r="H2925" s="54" t="n">
        <v>1e-12</v>
      </c>
      <c r="I2925" s="2" t="n">
        <v>1.12e-12</v>
      </c>
      <c r="J2925" s="40" t="inlineStr">
        <is>
          <t>ngps - production methane capture</t>
        </is>
      </c>
    </row>
    <row r="2926" ht="15.75" customHeight="1" s="120">
      <c r="A2926" s="2" t="inlineStr">
        <is>
          <t>ENERGY</t>
        </is>
      </c>
      <c r="B2926" s="2" t="inlineStr">
        <is>
          <t>GAS</t>
        </is>
      </c>
      <c r="C2926" s="2" t="n">
        <v>2030</v>
      </c>
      <c r="D2926" s="2" t="inlineStr">
        <is>
          <t>United States</t>
        </is>
      </c>
      <c r="E2926" s="2" t="inlineStr">
        <is>
          <t>USA</t>
        </is>
      </c>
      <c r="F2926" s="2" t="inlineStr">
        <is>
          <t>Replace Cast Iron Pipeline</t>
        </is>
      </c>
      <c r="G2926" s="2" t="n">
        <v>129125</v>
      </c>
      <c r="H2926" s="2" t="n">
        <v>3.31077551841735</v>
      </c>
      <c r="I2926" s="2" t="n">
        <v>3.708068580627432</v>
      </c>
      <c r="J2926" s="40" t="inlineStr">
        <is>
          <t>ngps - T&amp;D methane capture</t>
        </is>
      </c>
    </row>
    <row r="2927" ht="15.75" customHeight="1" s="120">
      <c r="A2927" s="2" t="inlineStr">
        <is>
          <t>ENERGY</t>
        </is>
      </c>
      <c r="B2927" s="2" t="inlineStr">
        <is>
          <t>GAS</t>
        </is>
      </c>
      <c r="C2927" s="2" t="n">
        <v>2030</v>
      </c>
      <c r="D2927" s="2" t="inlineStr">
        <is>
          <t>United States</t>
        </is>
      </c>
      <c r="E2927" s="2" t="inlineStr">
        <is>
          <t>USA</t>
        </is>
      </c>
      <c r="F2927" s="2" t="inlineStr">
        <is>
          <t>Convert gas pneumatic controls to instrument air</t>
        </is>
      </c>
      <c r="G2927" s="2" t="n">
        <v>325833</v>
      </c>
      <c r="H2927" s="2" t="n">
        <v>0.0004677940451074</v>
      </c>
      <c r="I2927" s="2" t="n">
        <v>0.000523929330520288</v>
      </c>
      <c r="J2927" s="40" t="inlineStr">
        <is>
          <t>ngps - production methane capture</t>
        </is>
      </c>
    </row>
    <row r="2928" ht="15.75" customHeight="1" s="120">
      <c r="A2928" s="2" t="inlineStr">
        <is>
          <t>ENERGY</t>
        </is>
      </c>
      <c r="B2928" s="2" t="inlineStr">
        <is>
          <t>GAS</t>
        </is>
      </c>
      <c r="C2928" s="2" t="n">
        <v>2030</v>
      </c>
      <c r="D2928" s="2" t="inlineStr">
        <is>
          <t>United States</t>
        </is>
      </c>
      <c r="E2928" s="2" t="inlineStr">
        <is>
          <t>USA</t>
        </is>
      </c>
      <c r="F2928" s="2" t="inlineStr">
        <is>
          <t>Convert gas pneumatic controls to instrument air</t>
        </is>
      </c>
      <c r="G2928" s="2" t="n">
        <v>391149</v>
      </c>
      <c r="H2928" s="2" t="n">
        <v>0.0003118627064396</v>
      </c>
      <c r="I2928" s="2" t="n">
        <v>0.000349286231212352</v>
      </c>
      <c r="J2928" s="40" t="inlineStr">
        <is>
          <t>ngps - production methane capture</t>
        </is>
      </c>
    </row>
    <row r="2929" ht="15.75" customHeight="1" s="120">
      <c r="A2929" s="2" t="inlineStr">
        <is>
          <t>ENERGY</t>
        </is>
      </c>
      <c r="B2929" s="2" t="inlineStr">
        <is>
          <t>GAS</t>
        </is>
      </c>
      <c r="C2929" s="2" t="n">
        <v>2030</v>
      </c>
      <c r="D2929" s="2" t="inlineStr">
        <is>
          <t>United States</t>
        </is>
      </c>
      <c r="E2929" s="2" t="inlineStr">
        <is>
          <t>USA</t>
        </is>
      </c>
      <c r="F2929" s="2" t="inlineStr">
        <is>
          <t>Convert gas pneumatic controls to instrument air</t>
        </is>
      </c>
      <c r="G2929" s="2" t="n">
        <v>472863</v>
      </c>
      <c r="H2929" s="2" t="n">
        <v>5.19771165273e-05</v>
      </c>
      <c r="I2929" s="2" t="n">
        <v>5.821437051057601e-05</v>
      </c>
      <c r="J2929" s="40" t="inlineStr">
        <is>
          <t>ngps - production methane capture</t>
        </is>
      </c>
    </row>
    <row r="2930" ht="15.75" customHeight="1" s="120">
      <c r="A2930" s="2" t="inlineStr">
        <is>
          <t>ENERGY</t>
        </is>
      </c>
      <c r="B2930" s="2" t="inlineStr">
        <is>
          <t>GAS</t>
        </is>
      </c>
      <c r="C2930" s="2" t="n">
        <v>2030</v>
      </c>
      <c r="D2930" s="2" t="inlineStr">
        <is>
          <t>United States</t>
        </is>
      </c>
      <c r="E2930" s="2" t="inlineStr">
        <is>
          <t>USA</t>
        </is>
      </c>
      <c r="F2930" s="2" t="inlineStr">
        <is>
          <t>Reduced Emission Completions for Hydraulically Fractured Oil Wells</t>
        </is>
      </c>
      <c r="G2930" s="2" t="n">
        <v>709138</v>
      </c>
      <c r="H2930" s="2" t="n">
        <v>0.0033018025569618</v>
      </c>
      <c r="I2930" s="2" t="n">
        <v>0.003698018863797216</v>
      </c>
      <c r="J2930" s="40" t="inlineStr">
        <is>
          <t>ngps - production methane capture</t>
        </is>
      </c>
    </row>
    <row r="2931" ht="15.75" customHeight="1" s="120">
      <c r="A2931" s="2" t="inlineStr">
        <is>
          <t>ENERGY</t>
        </is>
      </c>
      <c r="B2931" s="2" t="inlineStr">
        <is>
          <t>GAS</t>
        </is>
      </c>
      <c r="C2931" s="2" t="n">
        <v>2030</v>
      </c>
      <c r="D2931" s="2" t="inlineStr">
        <is>
          <t>United States</t>
        </is>
      </c>
      <c r="E2931" s="2" t="inlineStr">
        <is>
          <t>USA</t>
        </is>
      </c>
      <c r="F2931" s="2" t="inlineStr">
        <is>
          <t>Installing Surge Vessels for Capturing Blowdown Vents</t>
        </is>
      </c>
      <c r="G2931" s="2" t="n">
        <v>1865116</v>
      </c>
      <c r="H2931" s="2" t="n">
        <v>0.0122091509401798</v>
      </c>
      <c r="I2931" s="2" t="n">
        <v>0.01367424905300138</v>
      </c>
      <c r="J2931" s="40" t="inlineStr">
        <is>
          <t>ngps - production methane capture</t>
        </is>
      </c>
    </row>
    <row r="2932" ht="15.75" customHeight="1" s="120">
      <c r="A2932" s="2" t="inlineStr">
        <is>
          <t>ENERGY</t>
        </is>
      </c>
      <c r="B2932" s="2" t="inlineStr">
        <is>
          <t>GAS</t>
        </is>
      </c>
      <c r="C2932" s="2" t="n">
        <v>2030</v>
      </c>
      <c r="D2932" s="2" t="inlineStr">
        <is>
          <t>United States</t>
        </is>
      </c>
      <c r="E2932" s="2" t="inlineStr">
        <is>
          <t>USA</t>
        </is>
      </c>
      <c r="F2932" s="2" t="inlineStr">
        <is>
          <t>Convert gas pneumatic controls to instrument air</t>
        </is>
      </c>
      <c r="G2932" s="2" t="n">
        <v>3913154</v>
      </c>
      <c r="H2932" s="2" t="n">
        <v>0.0001265948958462</v>
      </c>
      <c r="I2932" s="2" t="n">
        <v>0.000141786283347744</v>
      </c>
      <c r="J2932" s="40" t="inlineStr">
        <is>
          <t>ngps - production methane capture</t>
        </is>
      </c>
    </row>
    <row r="2933" ht="15.75" customHeight="1" s="120">
      <c r="A2933" s="2" t="inlineStr">
        <is>
          <t>ENERGY</t>
        </is>
      </c>
      <c r="B2933" s="2" t="inlineStr">
        <is>
          <t>GAS</t>
        </is>
      </c>
      <c r="C2933" s="2" t="n">
        <v>2030</v>
      </c>
      <c r="D2933" s="2" t="inlineStr">
        <is>
          <t>United States</t>
        </is>
      </c>
      <c r="E2933" s="2" t="inlineStr">
        <is>
          <t>USA</t>
        </is>
      </c>
      <c r="F2933" s="2" t="inlineStr">
        <is>
          <t>Convert gas pneumatic controls to instrument air</t>
        </is>
      </c>
      <c r="G2933" s="2" t="n">
        <v>4697561</v>
      </c>
      <c r="H2933" s="2" t="n">
        <v>8.439659723079999e-05</v>
      </c>
      <c r="I2933" s="2" t="n">
        <v>9.4524188898496e-05</v>
      </c>
      <c r="J2933" s="40" t="inlineStr">
        <is>
          <t>ngps - production methane capture</t>
        </is>
      </c>
    </row>
    <row r="2934" ht="15.75" customHeight="1" s="120">
      <c r="A2934" s="2" t="inlineStr">
        <is>
          <t>ENERGY</t>
        </is>
      </c>
      <c r="B2934" s="2" t="inlineStr">
        <is>
          <t>GAS</t>
        </is>
      </c>
      <c r="C2934" s="2" t="n">
        <v>2030</v>
      </c>
      <c r="D2934" s="2" t="inlineStr">
        <is>
          <t>United States</t>
        </is>
      </c>
      <c r="E2934" s="2" t="inlineStr">
        <is>
          <t>USA</t>
        </is>
      </c>
      <c r="F2934" s="2" t="inlineStr">
        <is>
          <t>Convert gas pneumatic controls to instrument air</t>
        </is>
      </c>
      <c r="G2934" s="2" t="n">
        <v>5678897</v>
      </c>
      <c r="H2934" s="2" t="n">
        <v>1.4066098629e-05</v>
      </c>
      <c r="I2934" s="2" t="n">
        <v>1.575403046448e-05</v>
      </c>
      <c r="J2934" s="40" t="inlineStr">
        <is>
          <t>ngps - production methane capture</t>
        </is>
      </c>
    </row>
    <row r="2935" ht="15.75" customHeight="1" s="120">
      <c r="A2935" s="2" t="inlineStr">
        <is>
          <t>ENERGY</t>
        </is>
      </c>
      <c r="B2935" s="2" t="inlineStr">
        <is>
          <t>GAS</t>
        </is>
      </c>
      <c r="C2935" s="2" t="n">
        <v>2035</v>
      </c>
      <c r="D2935" s="2" t="inlineStr">
        <is>
          <t>United States</t>
        </is>
      </c>
      <c r="E2935" s="2" t="inlineStr">
        <is>
          <t>USA</t>
        </is>
      </c>
      <c r="F2935" s="2" t="inlineStr">
        <is>
          <t>Installing Plunger Lift Systems in Gas Wells</t>
        </is>
      </c>
      <c r="G2935" s="2" t="n">
        <v>-100000</v>
      </c>
      <c r="H2935" s="2" t="n">
        <v>0</v>
      </c>
      <c r="I2935" s="2" t="n">
        <v>0</v>
      </c>
      <c r="J2935" s="40" t="inlineStr">
        <is>
          <t>ngps - production methane capture</t>
        </is>
      </c>
    </row>
    <row r="2936" ht="15.75" customHeight="1" s="120">
      <c r="A2936" s="2" t="inlineStr">
        <is>
          <t>ENERGY</t>
        </is>
      </c>
      <c r="B2936" s="2" t="inlineStr">
        <is>
          <t>GAS</t>
        </is>
      </c>
      <c r="C2936" s="2" t="n">
        <v>2035</v>
      </c>
      <c r="D2936" s="2" t="inlineStr">
        <is>
          <t>United States</t>
        </is>
      </c>
      <c r="E2936" s="2" t="inlineStr">
        <is>
          <t>USA</t>
        </is>
      </c>
      <c r="F2936" s="2" t="inlineStr">
        <is>
          <t>Installing Plunger Lift Systems in Gas Wells</t>
        </is>
      </c>
      <c r="G2936" s="2" t="n">
        <v>-147</v>
      </c>
      <c r="H2936" s="2" t="n">
        <v>0</v>
      </c>
      <c r="I2936" s="2" t="n">
        <v>0</v>
      </c>
      <c r="J2936" s="40" t="inlineStr">
        <is>
          <t>ngps - production methane capture</t>
        </is>
      </c>
    </row>
    <row r="2937" ht="15.75" customHeight="1" s="120">
      <c r="A2937" s="2" t="inlineStr">
        <is>
          <t>ENERGY</t>
        </is>
      </c>
      <c r="B2937" s="2" t="inlineStr">
        <is>
          <t>GAS</t>
        </is>
      </c>
      <c r="C2937" s="2" t="n">
        <v>2035</v>
      </c>
      <c r="D2937" s="2" t="inlineStr">
        <is>
          <t>United States</t>
        </is>
      </c>
      <c r="E2937" s="2" t="inlineStr">
        <is>
          <t>USA</t>
        </is>
      </c>
      <c r="F2937" s="2" t="inlineStr">
        <is>
          <t>Installing Plunger Lift Systems in Gas Wells</t>
        </is>
      </c>
      <c r="G2937" s="2" t="n">
        <v>-147</v>
      </c>
      <c r="H2937" s="2" t="n">
        <v>3.76804089546203</v>
      </c>
      <c r="I2937" s="2" t="n">
        <v>4.220205802917474</v>
      </c>
      <c r="J2937" s="40" t="inlineStr">
        <is>
          <t>ngps - production methane capture</t>
        </is>
      </c>
    </row>
    <row r="2938" ht="15.75" customHeight="1" s="120">
      <c r="A2938" s="2" t="inlineStr">
        <is>
          <t>ENERGY</t>
        </is>
      </c>
      <c r="B2938" s="2" t="inlineStr">
        <is>
          <t>GAS</t>
        </is>
      </c>
      <c r="C2938" s="2" t="n">
        <v>2035</v>
      </c>
      <c r="D2938" s="2" t="inlineStr">
        <is>
          <t>United States</t>
        </is>
      </c>
      <c r="E2938" s="2" t="inlineStr">
        <is>
          <t>USA</t>
        </is>
      </c>
      <c r="F2938" s="2" t="inlineStr">
        <is>
          <t>Optimize glycol circulation rates in dehydrators</t>
        </is>
      </c>
      <c r="G2938" s="2" t="n">
        <v>-12</v>
      </c>
      <c r="H2938" s="2" t="n">
        <v>0.0210485178977251</v>
      </c>
      <c r="I2938" s="2" t="n">
        <v>0.02357434004545211</v>
      </c>
      <c r="J2938" s="40" t="inlineStr">
        <is>
          <t>ngps - production methane capture</t>
        </is>
      </c>
    </row>
    <row r="2939" ht="15.75" customHeight="1" s="120">
      <c r="A2939" s="2" t="inlineStr">
        <is>
          <t>ENERGY</t>
        </is>
      </c>
      <c r="B2939" s="2" t="inlineStr">
        <is>
          <t>GAS</t>
        </is>
      </c>
      <c r="C2939" s="2" t="n">
        <v>2035</v>
      </c>
      <c r="D2939" s="2" t="inlineStr">
        <is>
          <t>United States</t>
        </is>
      </c>
      <c r="E2939" s="2" t="inlineStr">
        <is>
          <t>USA</t>
        </is>
      </c>
      <c r="F2939" s="2" t="inlineStr">
        <is>
          <t>Replacing wet seals with dry seals in centrifugal compressors</t>
        </is>
      </c>
      <c r="G2939" s="2" t="n">
        <v>-10</v>
      </c>
      <c r="H2939" s="2" t="n">
        <v>6.4976447224617</v>
      </c>
      <c r="I2939" s="2" t="n">
        <v>7.277362089157105</v>
      </c>
      <c r="J2939" s="40" t="inlineStr">
        <is>
          <t>ngps - T&amp;D methane capture</t>
        </is>
      </c>
    </row>
    <row r="2940" ht="15.75" customHeight="1" s="120">
      <c r="A2940" s="2" t="inlineStr">
        <is>
          <t>ENERGY</t>
        </is>
      </c>
      <c r="B2940" s="2" t="inlineStr">
        <is>
          <t>GAS</t>
        </is>
      </c>
      <c r="C2940" s="2" t="n">
        <v>2035</v>
      </c>
      <c r="D2940" s="2" t="inlineStr">
        <is>
          <t>United States</t>
        </is>
      </c>
      <c r="E2940" s="2" t="inlineStr">
        <is>
          <t>USA</t>
        </is>
      </c>
      <c r="F2940" s="2" t="inlineStr">
        <is>
          <t>Replace Gas-Assisted Glycol Pumps with Electric Pumps</t>
        </is>
      </c>
      <c r="G2940" s="2" t="n">
        <v>-10</v>
      </c>
      <c r="H2940" s="2" t="n">
        <v>0.0177709721028805</v>
      </c>
      <c r="I2940" s="2" t="n">
        <v>0.01990348875522616</v>
      </c>
      <c r="J2940" s="40" t="inlineStr">
        <is>
          <t>ngps - production methane capture</t>
        </is>
      </c>
    </row>
    <row r="2941" ht="15.75" customHeight="1" s="120">
      <c r="A2941" s="2" t="inlineStr">
        <is>
          <t>ENERGY</t>
        </is>
      </c>
      <c r="B2941" s="2" t="inlineStr">
        <is>
          <t>GAS</t>
        </is>
      </c>
      <c r="C2941" s="2" t="n">
        <v>2035</v>
      </c>
      <c r="D2941" s="2" t="inlineStr">
        <is>
          <t>United States</t>
        </is>
      </c>
      <c r="E2941" s="2" t="inlineStr">
        <is>
          <t>USA</t>
        </is>
      </c>
      <c r="F2941" s="2" t="inlineStr">
        <is>
          <t>Directed inspection and maintenance at compressor stations</t>
        </is>
      </c>
      <c r="G2941" s="2" t="n">
        <v>-8</v>
      </c>
      <c r="H2941" s="2" t="n">
        <v>13.27099147439</v>
      </c>
      <c r="I2941" s="2" t="n">
        <v>14.8635104513168</v>
      </c>
      <c r="J2941" s="40" t="inlineStr">
        <is>
          <t>ngps - processing methane capture</t>
        </is>
      </c>
    </row>
    <row r="2942" ht="15.75" customHeight="1" s="120">
      <c r="A2942" s="2" t="inlineStr">
        <is>
          <t>ENERGY</t>
        </is>
      </c>
      <c r="B2942" s="2" t="inlineStr">
        <is>
          <t>GAS</t>
        </is>
      </c>
      <c r="C2942" s="2" t="n">
        <v>2035</v>
      </c>
      <c r="D2942" s="2" t="inlineStr">
        <is>
          <t>United States</t>
        </is>
      </c>
      <c r="E2942" s="2" t="inlineStr">
        <is>
          <t>USA</t>
        </is>
      </c>
      <c r="F2942" s="2" t="inlineStr">
        <is>
          <t>Optimize glycol circulation rates in dehydrators</t>
        </is>
      </c>
      <c r="G2942" s="2" t="n">
        <v>-8</v>
      </c>
      <c r="H2942" s="2" t="n">
        <v>0.0151763316243887</v>
      </c>
      <c r="I2942" s="2" t="n">
        <v>0.01699749141931535</v>
      </c>
      <c r="J2942" s="40" t="inlineStr">
        <is>
          <t>ngps - production methane capture</t>
        </is>
      </c>
    </row>
    <row r="2943" ht="15.75" customHeight="1" s="120">
      <c r="A2943" s="2" t="inlineStr">
        <is>
          <t>ENERGY</t>
        </is>
      </c>
      <c r="B2943" s="2" t="inlineStr">
        <is>
          <t>GAS</t>
        </is>
      </c>
      <c r="C2943" s="2" t="n">
        <v>2035</v>
      </c>
      <c r="D2943" s="2" t="inlineStr">
        <is>
          <t>United States</t>
        </is>
      </c>
      <c r="E2943" s="2" t="inlineStr">
        <is>
          <t>USA</t>
        </is>
      </c>
      <c r="F2943" s="2" t="inlineStr">
        <is>
          <t>Optimize glycol circulation rates in dehydrators</t>
        </is>
      </c>
      <c r="G2943" s="2" t="n">
        <v>-7</v>
      </c>
      <c r="H2943" s="2" t="n">
        <v>0.07289256900548929</v>
      </c>
      <c r="I2943" s="2" t="n">
        <v>0.08163967728614802</v>
      </c>
      <c r="J2943" s="40" t="inlineStr">
        <is>
          <t>ngps - production methane capture</t>
        </is>
      </c>
    </row>
    <row r="2944" ht="15.75" customHeight="1" s="120">
      <c r="A2944" s="2" t="inlineStr">
        <is>
          <t>ENERGY</t>
        </is>
      </c>
      <c r="B2944" s="2" t="inlineStr">
        <is>
          <t>GAS</t>
        </is>
      </c>
      <c r="C2944" s="2" t="n">
        <v>2035</v>
      </c>
      <c r="D2944" s="2" t="inlineStr">
        <is>
          <t>United States</t>
        </is>
      </c>
      <c r="E2944" s="2" t="inlineStr">
        <is>
          <t>USA</t>
        </is>
      </c>
      <c r="F2944" s="2" t="inlineStr">
        <is>
          <t>Fuel Gas Retrofit for BD valve - Take Recip. Compressors Offline</t>
        </is>
      </c>
      <c r="G2944" s="2" t="n">
        <v>-6</v>
      </c>
      <c r="H2944" s="2" t="n">
        <v>15.0630643367767</v>
      </c>
      <c r="I2944" s="2" t="n">
        <v>16.8706320571899</v>
      </c>
      <c r="J2944" s="40" t="inlineStr">
        <is>
          <t>ngps - processing methane capture</t>
        </is>
      </c>
    </row>
    <row r="2945" ht="15.75" customHeight="1" s="120">
      <c r="A2945" s="2" t="inlineStr">
        <is>
          <t>ENERGY</t>
        </is>
      </c>
      <c r="B2945" s="2" t="inlineStr">
        <is>
          <t>GAS</t>
        </is>
      </c>
      <c r="C2945" s="2" t="n">
        <v>2035</v>
      </c>
      <c r="D2945" s="2" t="inlineStr">
        <is>
          <t>United States</t>
        </is>
      </c>
      <c r="E2945" s="2" t="inlineStr">
        <is>
          <t>USA</t>
        </is>
      </c>
      <c r="F2945" s="2" t="inlineStr">
        <is>
          <t>Direct Inspection &amp; Maintenance - (Production Gas Well\Pipeline Leaks\Chemical Injection Pumps)</t>
        </is>
      </c>
      <c r="G2945" s="2" t="n">
        <v>-6</v>
      </c>
      <c r="H2945" s="2" t="n">
        <v>0.743718922138214</v>
      </c>
      <c r="I2945" s="2" t="n">
        <v>0.8329651927947997</v>
      </c>
      <c r="J2945" s="40" t="inlineStr">
        <is>
          <t>ngps - production methane capture</t>
        </is>
      </c>
    </row>
    <row r="2946" ht="15.75" customHeight="1" s="120">
      <c r="A2946" s="2" t="inlineStr">
        <is>
          <t>ENERGY</t>
        </is>
      </c>
      <c r="B2946" s="2" t="inlineStr">
        <is>
          <t>GAS</t>
        </is>
      </c>
      <c r="C2946" s="2" t="n">
        <v>2035</v>
      </c>
      <c r="D2946" s="2" t="inlineStr">
        <is>
          <t>United States</t>
        </is>
      </c>
      <c r="E2946" s="2" t="inlineStr">
        <is>
          <t>USA</t>
        </is>
      </c>
      <c r="F2946" s="2" t="inlineStr">
        <is>
          <t>Optimize glycol circulation rates in dehydrators</t>
        </is>
      </c>
      <c r="G2946" s="2" t="n">
        <v>-5</v>
      </c>
      <c r="H2946" s="2" t="n">
        <v>1.58046948909759</v>
      </c>
      <c r="I2946" s="2" t="n">
        <v>1.770125827789301</v>
      </c>
      <c r="J2946" s="40" t="inlineStr">
        <is>
          <t>ngps - production methane capture</t>
        </is>
      </c>
    </row>
    <row r="2947" ht="15.75" customHeight="1" s="120">
      <c r="A2947" s="2" t="inlineStr">
        <is>
          <t>ENERGY</t>
        </is>
      </c>
      <c r="B2947" s="2" t="inlineStr">
        <is>
          <t>GAS</t>
        </is>
      </c>
      <c r="C2947" s="2" t="n">
        <v>2035</v>
      </c>
      <c r="D2947" s="2" t="inlineStr">
        <is>
          <t>United States</t>
        </is>
      </c>
      <c r="E2947" s="2" t="inlineStr">
        <is>
          <t>USA</t>
        </is>
      </c>
      <c r="F2947" s="2" t="inlineStr">
        <is>
          <t>Directed inspection and maintenance at gate stations and surface facilities</t>
        </is>
      </c>
      <c r="G2947" s="2" t="n">
        <v>-5</v>
      </c>
      <c r="H2947" s="2" t="n">
        <v>8.648178815841669</v>
      </c>
      <c r="I2947" s="2" t="n">
        <v>9.685960273742671</v>
      </c>
      <c r="J2947" s="40" t="inlineStr">
        <is>
          <t>ngps - production methane capture</t>
        </is>
      </c>
    </row>
    <row r="2948" ht="15.75" customHeight="1" s="120">
      <c r="A2948" s="2" t="inlineStr">
        <is>
          <t>ENERGY</t>
        </is>
      </c>
      <c r="B2948" s="2" t="inlineStr">
        <is>
          <t>GAS</t>
        </is>
      </c>
      <c r="C2948" s="2" t="n">
        <v>2035</v>
      </c>
      <c r="D2948" s="2" t="inlineStr">
        <is>
          <t>United States</t>
        </is>
      </c>
      <c r="E2948" s="2" t="inlineStr">
        <is>
          <t>USA</t>
        </is>
      </c>
      <c r="F2948" s="2" t="inlineStr">
        <is>
          <t>DI&amp;M on Offshore Oil Platforms</t>
        </is>
      </c>
      <c r="G2948" s="2" t="n">
        <v>-5</v>
      </c>
      <c r="H2948" s="2" t="n">
        <v>0.263022541999816</v>
      </c>
      <c r="I2948" s="2" t="n">
        <v>0.2945852470397939</v>
      </c>
      <c r="J2948" s="40" t="inlineStr">
        <is>
          <t>ngps - production methane capture</t>
        </is>
      </c>
    </row>
    <row r="2949" ht="15.75" customHeight="1" s="120">
      <c r="A2949" s="2" t="inlineStr">
        <is>
          <t>ENERGY</t>
        </is>
      </c>
      <c r="B2949" s="2" t="inlineStr">
        <is>
          <t>GAS</t>
        </is>
      </c>
      <c r="C2949" s="2" t="n">
        <v>2035</v>
      </c>
      <c r="D2949" s="2" t="inlineStr">
        <is>
          <t>United States</t>
        </is>
      </c>
      <c r="E2949" s="2" t="inlineStr">
        <is>
          <t>USA</t>
        </is>
      </c>
      <c r="F2949" s="2" t="inlineStr">
        <is>
          <t>Directed inspection and maintenance at gate stations and surface facilities</t>
        </is>
      </c>
      <c r="G2949" s="2" t="n">
        <v>-2</v>
      </c>
      <c r="H2949" s="2" t="n">
        <v>5.73728370666503</v>
      </c>
      <c r="I2949" s="2" t="n">
        <v>6.425757751464834</v>
      </c>
      <c r="J2949" s="40" t="inlineStr">
        <is>
          <t>ngps - production methane capture</t>
        </is>
      </c>
    </row>
    <row r="2950" ht="15.75" customHeight="1" s="120">
      <c r="A2950" s="2" t="inlineStr">
        <is>
          <t>ENERGY</t>
        </is>
      </c>
      <c r="B2950" s="2" t="inlineStr">
        <is>
          <t>GAS</t>
        </is>
      </c>
      <c r="C2950" s="2" t="n">
        <v>2035</v>
      </c>
      <c r="D2950" s="2" t="inlineStr">
        <is>
          <t>United States</t>
        </is>
      </c>
      <c r="E2950" s="2" t="inlineStr">
        <is>
          <t>USA</t>
        </is>
      </c>
      <c r="F2950" s="2" t="inlineStr">
        <is>
          <t>Installing flash tank separators on dehydrators</t>
        </is>
      </c>
      <c r="G2950" s="2" t="n">
        <v>-2</v>
      </c>
      <c r="H2950" s="2" t="n">
        <v>0.116683613508939</v>
      </c>
      <c r="I2950" s="2" t="n">
        <v>0.1306856471300117</v>
      </c>
      <c r="J2950" s="40" t="inlineStr">
        <is>
          <t>ngps - production methane capture</t>
        </is>
      </c>
    </row>
    <row r="2951" ht="15.75" customHeight="1" s="120">
      <c r="A2951" s="2" t="inlineStr">
        <is>
          <t>ENERGY</t>
        </is>
      </c>
      <c r="B2951" s="2" t="inlineStr">
        <is>
          <t>GAS</t>
        </is>
      </c>
      <c r="C2951" s="2" t="n">
        <v>2035</v>
      </c>
      <c r="D2951" s="2" t="inlineStr">
        <is>
          <t>United States</t>
        </is>
      </c>
      <c r="E2951" s="2" t="inlineStr">
        <is>
          <t>USA</t>
        </is>
      </c>
      <c r="F2951" s="2" t="inlineStr">
        <is>
          <t>Reciprocating Compressor Rod Packing (Static-Pac)</t>
        </is>
      </c>
      <c r="G2951" s="2" t="n">
        <v>-1</v>
      </c>
      <c r="H2951" s="2" t="n">
        <v>7.40188360214233</v>
      </c>
      <c r="I2951" s="2" t="n">
        <v>8.290109634399411</v>
      </c>
      <c r="J2951" s="40" t="inlineStr">
        <is>
          <t>ngps - processing methane capture</t>
        </is>
      </c>
    </row>
    <row r="2952" ht="15.75" customHeight="1" s="120">
      <c r="A2952" s="2" t="inlineStr">
        <is>
          <t>ENERGY</t>
        </is>
      </c>
      <c r="B2952" s="2" t="inlineStr">
        <is>
          <t>GAS</t>
        </is>
      </c>
      <c r="C2952" s="2" t="n">
        <v>2035</v>
      </c>
      <c r="D2952" s="2" t="inlineStr">
        <is>
          <t>United States</t>
        </is>
      </c>
      <c r="E2952" s="2" t="inlineStr">
        <is>
          <t>USA</t>
        </is>
      </c>
      <c r="F2952" s="2" t="inlineStr">
        <is>
          <t>Reciprocating Compressor Rod Packing (Static-Pac)</t>
        </is>
      </c>
      <c r="G2952" s="2" t="n">
        <v>0</v>
      </c>
      <c r="H2952" s="2" t="n">
        <v>1.59302139282226</v>
      </c>
      <c r="I2952" s="2" t="n">
        <v>1.784183959960931</v>
      </c>
      <c r="J2952" s="40" t="inlineStr">
        <is>
          <t>ngps - processing methane capture</t>
        </is>
      </c>
    </row>
    <row r="2953" ht="15.75" customHeight="1" s="120">
      <c r="A2953" s="2" t="inlineStr">
        <is>
          <t>ENERGY</t>
        </is>
      </c>
      <c r="B2953" s="2" t="inlineStr">
        <is>
          <t>GAS</t>
        </is>
      </c>
      <c r="C2953" s="2" t="n">
        <v>2035</v>
      </c>
      <c r="D2953" s="2" t="inlineStr">
        <is>
          <t>United States</t>
        </is>
      </c>
      <c r="E2953" s="2" t="inlineStr">
        <is>
          <t>USA</t>
        </is>
      </c>
      <c r="F2953" s="2" t="inlineStr">
        <is>
          <t>Installing Catalytic Converters on Gas Engines and Turbines</t>
        </is>
      </c>
      <c r="G2953" s="2" t="n">
        <v>1</v>
      </c>
      <c r="H2953" s="2" t="n">
        <v>5.00835752487182</v>
      </c>
      <c r="I2953" s="2" t="n">
        <v>5.609360427856439</v>
      </c>
      <c r="J2953" s="40" t="inlineStr">
        <is>
          <t>ngps - processing methane destruction</t>
        </is>
      </c>
    </row>
    <row r="2954" ht="15.75" customHeight="1" s="120">
      <c r="A2954" s="2" t="inlineStr">
        <is>
          <t>ENERGY</t>
        </is>
      </c>
      <c r="B2954" s="2" t="inlineStr">
        <is>
          <t>GAS</t>
        </is>
      </c>
      <c r="C2954" s="2" t="n">
        <v>2035</v>
      </c>
      <c r="D2954" s="2" t="inlineStr">
        <is>
          <t>United States</t>
        </is>
      </c>
      <c r="E2954" s="2" t="inlineStr">
        <is>
          <t>USA</t>
        </is>
      </c>
      <c r="F2954" s="2" t="inlineStr">
        <is>
          <t>Directed Inspection and Maintenance of compressors - transport</t>
        </is>
      </c>
      <c r="G2954" s="2" t="n">
        <v>2</v>
      </c>
      <c r="H2954" s="2" t="n">
        <v>2.76607131958007</v>
      </c>
      <c r="I2954" s="2" t="n">
        <v>3.097999877929679</v>
      </c>
      <c r="J2954" s="40" t="inlineStr">
        <is>
          <t>ngps - T&amp;D methane capture</t>
        </is>
      </c>
    </row>
    <row r="2955" ht="15.75" customHeight="1" s="120">
      <c r="A2955" s="2" t="inlineStr">
        <is>
          <t>ENERGY</t>
        </is>
      </c>
      <c r="B2955" s="2" t="inlineStr">
        <is>
          <t>GAS</t>
        </is>
      </c>
      <c r="C2955" s="2" t="n">
        <v>2035</v>
      </c>
      <c r="D2955" s="2" t="inlineStr">
        <is>
          <t>United States</t>
        </is>
      </c>
      <c r="E2955" s="2" t="inlineStr">
        <is>
          <t>USA</t>
        </is>
      </c>
      <c r="F2955" s="2" t="inlineStr">
        <is>
          <t>Installing Plunger Lift Systems in Gas Wells</t>
        </is>
      </c>
      <c r="G2955" s="2" t="n">
        <v>3</v>
      </c>
      <c r="H2955" s="2" t="n">
        <v>2.86040425300598</v>
      </c>
      <c r="I2955" s="2" t="n">
        <v>3.203652763366698</v>
      </c>
      <c r="J2955" s="40" t="inlineStr">
        <is>
          <t>ngps - production methane capture</t>
        </is>
      </c>
    </row>
    <row r="2956" ht="15.75" customHeight="1" s="120">
      <c r="A2956" s="2" t="inlineStr">
        <is>
          <t>ENERGY</t>
        </is>
      </c>
      <c r="B2956" s="2" t="inlineStr">
        <is>
          <t>GAS</t>
        </is>
      </c>
      <c r="C2956" s="2" t="n">
        <v>2035</v>
      </c>
      <c r="D2956" s="2" t="inlineStr">
        <is>
          <t>United States</t>
        </is>
      </c>
      <c r="E2956" s="2" t="inlineStr">
        <is>
          <t>USA</t>
        </is>
      </c>
      <c r="F2956" s="2" t="inlineStr">
        <is>
          <t>Early replacement of Reciprocating Compressor Rod Packing Rings</t>
        </is>
      </c>
      <c r="G2956" s="2" t="n">
        <v>3</v>
      </c>
      <c r="H2956" s="2" t="n">
        <v>3.06539440155029</v>
      </c>
      <c r="I2956" s="2" t="n">
        <v>3.433241729736325</v>
      </c>
      <c r="J2956" s="40" t="inlineStr">
        <is>
          <t>ngps - processing methane capture</t>
        </is>
      </c>
    </row>
    <row r="2957" ht="15.75" customHeight="1" s="120">
      <c r="A2957" s="2" t="inlineStr">
        <is>
          <t>ENERGY</t>
        </is>
      </c>
      <c r="B2957" s="2" t="inlineStr">
        <is>
          <t>GAS</t>
        </is>
      </c>
      <c r="C2957" s="2" t="n">
        <v>2035</v>
      </c>
      <c r="D2957" s="2" t="inlineStr">
        <is>
          <t>United States</t>
        </is>
      </c>
      <c r="E2957" s="2" t="inlineStr">
        <is>
          <t>USA</t>
        </is>
      </c>
      <c r="F2957" s="2" t="inlineStr">
        <is>
          <t>Direct Inspection &amp; Maintenance - (Production Gas Well\Pipeline Leaks\Chemical Injection Pumps)</t>
        </is>
      </c>
      <c r="G2957" s="2" t="n">
        <v>4</v>
      </c>
      <c r="H2957" s="2" t="n">
        <v>3.82793569564819</v>
      </c>
      <c r="I2957" s="2" t="n">
        <v>4.287287979125973</v>
      </c>
      <c r="J2957" s="40" t="inlineStr">
        <is>
          <t>ngps - production methane capture</t>
        </is>
      </c>
    </row>
    <row r="2958" ht="15.75" customHeight="1" s="120">
      <c r="A2958" s="2" t="inlineStr">
        <is>
          <t>ENERGY</t>
        </is>
      </c>
      <c r="B2958" s="2" t="inlineStr">
        <is>
          <t>GAS</t>
        </is>
      </c>
      <c r="C2958" s="2" t="n">
        <v>2035</v>
      </c>
      <c r="D2958" s="2" t="inlineStr">
        <is>
          <t>United States</t>
        </is>
      </c>
      <c r="E2958" s="2" t="inlineStr">
        <is>
          <t>USA</t>
        </is>
      </c>
      <c r="F2958" s="2" t="inlineStr">
        <is>
          <t>Directed Inspection and Maintenance of compressors - transport</t>
        </is>
      </c>
      <c r="G2958" s="2" t="n">
        <v>5</v>
      </c>
      <c r="H2958" s="2" t="n">
        <v>0.273003987967968</v>
      </c>
      <c r="I2958" s="2" t="n">
        <v>0.3057644665241242</v>
      </c>
      <c r="J2958" s="40" t="inlineStr">
        <is>
          <t>ngps - T&amp;D methane capture</t>
        </is>
      </c>
    </row>
    <row r="2959" ht="15.75" customHeight="1" s="120">
      <c r="A2959" s="2" t="inlineStr">
        <is>
          <t>ENERGY</t>
        </is>
      </c>
      <c r="B2959" s="2" t="inlineStr">
        <is>
          <t>GAS</t>
        </is>
      </c>
      <c r="C2959" s="2" t="n">
        <v>2035</v>
      </c>
      <c r="D2959" s="2" t="inlineStr">
        <is>
          <t>United States</t>
        </is>
      </c>
      <c r="E2959" s="2" t="inlineStr">
        <is>
          <t>USA</t>
        </is>
      </c>
      <c r="F2959" s="2" t="inlineStr">
        <is>
          <t>Directed inspection and maintenance at gate stations and surface facilities</t>
        </is>
      </c>
      <c r="G2959" s="2" t="n">
        <v>6</v>
      </c>
      <c r="H2959" s="2" t="n">
        <v>2.2027108669281</v>
      </c>
      <c r="I2959" s="2" t="n">
        <v>2.467036170959473</v>
      </c>
      <c r="J2959" s="40" t="inlineStr">
        <is>
          <t>ngps - production methane capture</t>
        </is>
      </c>
    </row>
    <row r="2960" ht="15.75" customHeight="1" s="120">
      <c r="A2960" s="2" t="inlineStr">
        <is>
          <t>ENERGY</t>
        </is>
      </c>
      <c r="B2960" s="2" t="inlineStr">
        <is>
          <t>GAS</t>
        </is>
      </c>
      <c r="C2960" s="2" t="n">
        <v>2035</v>
      </c>
      <c r="D2960" s="2" t="inlineStr">
        <is>
          <t>United States</t>
        </is>
      </c>
      <c r="E2960" s="2" t="inlineStr">
        <is>
          <t>USA</t>
        </is>
      </c>
      <c r="F2960" s="2" t="inlineStr">
        <is>
          <t>Optimize glycol circulation rates in dehydrators</t>
        </is>
      </c>
      <c r="G2960" s="2" t="n">
        <v>7</v>
      </c>
      <c r="H2960" s="2" t="n">
        <v>0.0214794017374516</v>
      </c>
      <c r="I2960" s="2" t="n">
        <v>0.02405692994594579</v>
      </c>
      <c r="J2960" s="40" t="inlineStr">
        <is>
          <t>ngps - production methane capture</t>
        </is>
      </c>
    </row>
    <row r="2961" ht="15.75" customHeight="1" s="120">
      <c r="A2961" s="2" t="inlineStr">
        <is>
          <t>ENERGY</t>
        </is>
      </c>
      <c r="B2961" s="2" t="inlineStr">
        <is>
          <t>GAS</t>
        </is>
      </c>
      <c r="C2961" s="2" t="n">
        <v>2035</v>
      </c>
      <c r="D2961" s="2" t="inlineStr">
        <is>
          <t>United States</t>
        </is>
      </c>
      <c r="E2961" s="2" t="inlineStr">
        <is>
          <t>USA</t>
        </is>
      </c>
      <c r="F2961" s="2" t="inlineStr">
        <is>
          <t>Installing Surge Vessels for Capturing Blowdown Vents</t>
        </is>
      </c>
      <c r="G2961" s="2" t="n">
        <v>7</v>
      </c>
      <c r="H2961" s="2" t="n">
        <v>0.110929645597934</v>
      </c>
      <c r="I2961" s="2" t="n">
        <v>0.1242412030696861</v>
      </c>
      <c r="J2961" s="40" t="inlineStr">
        <is>
          <t>ngps - production methane capture</t>
        </is>
      </c>
    </row>
    <row r="2962" ht="15.75" customHeight="1" s="120">
      <c r="A2962" s="2" t="inlineStr">
        <is>
          <t>ENERGY</t>
        </is>
      </c>
      <c r="B2962" s="2" t="inlineStr">
        <is>
          <t>GAS</t>
        </is>
      </c>
      <c r="C2962" s="2" t="n">
        <v>2035</v>
      </c>
      <c r="D2962" s="2" t="inlineStr">
        <is>
          <t>United States</t>
        </is>
      </c>
      <c r="E2962" s="2" t="inlineStr">
        <is>
          <t>USA</t>
        </is>
      </c>
      <c r="F2962" s="2" t="inlineStr">
        <is>
          <t>Installing Catalytic Converters on Gas Engines and Turbines</t>
        </is>
      </c>
      <c r="G2962" s="2" t="n">
        <v>8</v>
      </c>
      <c r="H2962" s="2" t="n">
        <v>0.171194195747375</v>
      </c>
      <c r="I2962" s="2" t="n">
        <v>0.19173749923706</v>
      </c>
      <c r="J2962" s="40" t="inlineStr">
        <is>
          <t>ngps - processing methane destruction</t>
        </is>
      </c>
    </row>
    <row r="2963" ht="15.75" customHeight="1" s="120">
      <c r="A2963" s="2" t="inlineStr">
        <is>
          <t>ENERGY</t>
        </is>
      </c>
      <c r="B2963" s="2" t="inlineStr">
        <is>
          <t>GAS</t>
        </is>
      </c>
      <c r="C2963" s="2" t="n">
        <v>2035</v>
      </c>
      <c r="D2963" s="2" t="inlineStr">
        <is>
          <t>United States</t>
        </is>
      </c>
      <c r="E2963" s="2" t="inlineStr">
        <is>
          <t>USA</t>
        </is>
      </c>
      <c r="F2963" s="2" t="inlineStr">
        <is>
          <t>Installing Catalytic Converters on Gas Engines and Turbines</t>
        </is>
      </c>
      <c r="G2963" s="2" t="n">
        <v>9</v>
      </c>
      <c r="H2963" s="2" t="n">
        <v>7.87954783439636</v>
      </c>
      <c r="I2963" s="2" t="n">
        <v>8.825093574523924</v>
      </c>
      <c r="J2963" s="40" t="inlineStr">
        <is>
          <t>ngps - processing methane destruction</t>
        </is>
      </c>
    </row>
    <row r="2964" ht="15.75" customHeight="1" s="120">
      <c r="A2964" s="2" t="inlineStr">
        <is>
          <t>ENERGY</t>
        </is>
      </c>
      <c r="B2964" s="2" t="inlineStr">
        <is>
          <t>GAS</t>
        </is>
      </c>
      <c r="C2964" s="2" t="n">
        <v>2035</v>
      </c>
      <c r="D2964" s="2" t="inlineStr">
        <is>
          <t>United States</t>
        </is>
      </c>
      <c r="E2964" s="2" t="inlineStr">
        <is>
          <t>USA</t>
        </is>
      </c>
      <c r="F2964" s="2" t="inlineStr">
        <is>
          <t>Directed Inspection and Maintenance of compressors - transport</t>
        </is>
      </c>
      <c r="G2964" s="2" t="n">
        <v>10</v>
      </c>
      <c r="H2964" s="2" t="n">
        <v>1.81322836875915</v>
      </c>
      <c r="I2964" s="2" t="n">
        <v>2.030815773010248</v>
      </c>
      <c r="J2964" s="40" t="inlineStr">
        <is>
          <t>ngps - T&amp;D methane capture</t>
        </is>
      </c>
    </row>
    <row r="2965" ht="15.75" customHeight="1" s="120">
      <c r="A2965" s="2" t="inlineStr">
        <is>
          <t>ENERGY</t>
        </is>
      </c>
      <c r="B2965" s="2" t="inlineStr">
        <is>
          <t>GAS</t>
        </is>
      </c>
      <c r="C2965" s="2" t="n">
        <v>2035</v>
      </c>
      <c r="D2965" s="2" t="inlineStr">
        <is>
          <t>United States</t>
        </is>
      </c>
      <c r="E2965" s="2" t="inlineStr">
        <is>
          <t>USA</t>
        </is>
      </c>
      <c r="F2965" s="2" t="inlineStr">
        <is>
          <t>Installing Catalytic Converters on Gas Engines and Turbines</t>
        </is>
      </c>
      <c r="G2965" s="2" t="n">
        <v>10</v>
      </c>
      <c r="H2965" s="2" t="n">
        <v>1.5087285041809</v>
      </c>
      <c r="I2965" s="2" t="n">
        <v>1.689775924682608</v>
      </c>
      <c r="J2965" s="40" t="inlineStr">
        <is>
          <t>ngps - processing methane destruction</t>
        </is>
      </c>
    </row>
    <row r="2966" ht="15.75" customHeight="1" s="120">
      <c r="A2966" s="2" t="inlineStr">
        <is>
          <t>ENERGY</t>
        </is>
      </c>
      <c r="B2966" s="2" t="inlineStr">
        <is>
          <t>GAS</t>
        </is>
      </c>
      <c r="C2966" s="2" t="n">
        <v>2035</v>
      </c>
      <c r="D2966" s="2" t="inlineStr">
        <is>
          <t>United States</t>
        </is>
      </c>
      <c r="E2966" s="2" t="inlineStr">
        <is>
          <t>USA</t>
        </is>
      </c>
      <c r="F2966" s="2" t="inlineStr">
        <is>
          <t>Early replacement of Reciprocating Compressor Rod Packing Rings and Rods</t>
        </is>
      </c>
      <c r="G2966" s="2" t="n">
        <v>10</v>
      </c>
      <c r="H2966" s="2" t="n">
        <v>0.704506039619445</v>
      </c>
      <c r="I2966" s="2" t="n">
        <v>0.7890467643737785</v>
      </c>
      <c r="J2966" s="40" t="inlineStr">
        <is>
          <t>ngps - processing methane capture</t>
        </is>
      </c>
    </row>
    <row r="2967" ht="15.75" customHeight="1" s="120">
      <c r="A2967" s="2" t="inlineStr">
        <is>
          <t>ENERGY</t>
        </is>
      </c>
      <c r="B2967" s="2" t="inlineStr">
        <is>
          <t>GAS</t>
        </is>
      </c>
      <c r="C2967" s="2" t="n">
        <v>2035</v>
      </c>
      <c r="D2967" s="2" t="inlineStr">
        <is>
          <t>United States</t>
        </is>
      </c>
      <c r="E2967" s="2" t="inlineStr">
        <is>
          <t>USA</t>
        </is>
      </c>
      <c r="F2967" s="2" t="inlineStr">
        <is>
          <t>Early replacement of Reciprocating Compressor Rod Packing Rings and Rods</t>
        </is>
      </c>
      <c r="G2967" s="2" t="n">
        <v>14</v>
      </c>
      <c r="H2967" s="2" t="n">
        <v>3.07689070701599</v>
      </c>
      <c r="I2967" s="2" t="n">
        <v>3.446117591857909</v>
      </c>
      <c r="J2967" s="40" t="inlineStr">
        <is>
          <t>ngps - processing methane capture</t>
        </is>
      </c>
    </row>
    <row r="2968" ht="15.75" customHeight="1" s="120">
      <c r="A2968" s="2" t="inlineStr">
        <is>
          <t>ENERGY</t>
        </is>
      </c>
      <c r="B2968" s="2" t="inlineStr">
        <is>
          <t>GAS</t>
        </is>
      </c>
      <c r="C2968" s="2" t="n">
        <v>2035</v>
      </c>
      <c r="D2968" s="2" t="inlineStr">
        <is>
          <t>United States</t>
        </is>
      </c>
      <c r="E2968" s="2" t="inlineStr">
        <is>
          <t>USA</t>
        </is>
      </c>
      <c r="F2968" s="2" t="inlineStr">
        <is>
          <t>Installing Catalytic Converters on Gas Engines and Turbines</t>
        </is>
      </c>
      <c r="G2968" s="2" t="n">
        <v>14</v>
      </c>
      <c r="H2968" s="2" t="n">
        <v>0.440371394157409</v>
      </c>
      <c r="I2968" s="2" t="n">
        <v>0.4932159614562981</v>
      </c>
      <c r="J2968" s="40" t="inlineStr">
        <is>
          <t>ngps - processing methane destruction</t>
        </is>
      </c>
    </row>
    <row r="2969" ht="15.75" customHeight="1" s="120">
      <c r="A2969" s="2" t="inlineStr">
        <is>
          <t>ENERGY</t>
        </is>
      </c>
      <c r="B2969" s="2" t="inlineStr">
        <is>
          <t>GAS</t>
        </is>
      </c>
      <c r="C2969" s="2" t="n">
        <v>2035</v>
      </c>
      <c r="D2969" s="2" t="inlineStr">
        <is>
          <t>United States</t>
        </is>
      </c>
      <c r="E2969" s="2" t="inlineStr">
        <is>
          <t>USA</t>
        </is>
      </c>
      <c r="F2969" s="2" t="inlineStr">
        <is>
          <t>Direct Inspection &amp; Maintenance - (Production Gas Well\Pipeline Leaks\Chemical Injection Pumps)</t>
        </is>
      </c>
      <c r="G2969" s="2" t="n">
        <v>15</v>
      </c>
      <c r="H2969" s="2" t="n">
        <v>3.39409327507019</v>
      </c>
      <c r="I2969" s="2" t="n">
        <v>3.801384468078613</v>
      </c>
      <c r="J2969" s="40" t="inlineStr">
        <is>
          <t>ngps - production methane capture</t>
        </is>
      </c>
    </row>
    <row r="2970" ht="15.75" customHeight="1" s="120">
      <c r="A2970" s="2" t="inlineStr">
        <is>
          <t>ENERGY</t>
        </is>
      </c>
      <c r="B2970" s="2" t="inlineStr">
        <is>
          <t>GAS</t>
        </is>
      </c>
      <c r="C2970" s="2" t="n">
        <v>2035</v>
      </c>
      <c r="D2970" s="2" t="inlineStr">
        <is>
          <t>United States</t>
        </is>
      </c>
      <c r="E2970" s="2" t="inlineStr">
        <is>
          <t>USA</t>
        </is>
      </c>
      <c r="F2970" s="2" t="inlineStr">
        <is>
          <t>Directed Inspection and Maintenance of compressors - transport</t>
        </is>
      </c>
      <c r="G2970" s="2" t="n">
        <v>15</v>
      </c>
      <c r="H2970" s="2" t="n">
        <v>8.07806777954101</v>
      </c>
      <c r="I2970" s="2" t="n">
        <v>9.047435913085932</v>
      </c>
      <c r="J2970" s="40" t="inlineStr">
        <is>
          <t>ngps - T&amp;D methane capture</t>
        </is>
      </c>
    </row>
    <row r="2971" ht="15.75" customHeight="1" s="120">
      <c r="A2971" s="2" t="inlineStr">
        <is>
          <t>ENERGY</t>
        </is>
      </c>
      <c r="B2971" s="2" t="inlineStr">
        <is>
          <t>GAS</t>
        </is>
      </c>
      <c r="C2971" s="2" t="n">
        <v>2035</v>
      </c>
      <c r="D2971" s="2" t="inlineStr">
        <is>
          <t>United States</t>
        </is>
      </c>
      <c r="E2971" s="2" t="inlineStr">
        <is>
          <t>USA</t>
        </is>
      </c>
      <c r="F2971" s="2" t="inlineStr">
        <is>
          <t>Installing Catalytic Converters on Gas Engines and Turbines</t>
        </is>
      </c>
      <c r="G2971" s="2" t="n">
        <v>24</v>
      </c>
      <c r="H2971" s="2" t="n">
        <v>0.0438885092735291</v>
      </c>
      <c r="I2971" s="2" t="n">
        <v>0.0491551303863526</v>
      </c>
      <c r="J2971" s="40" t="inlineStr">
        <is>
          <t>ngps - processing methane destruction</t>
        </is>
      </c>
    </row>
    <row r="2972" ht="15.75" customHeight="1" s="120">
      <c r="A2972" s="2" t="inlineStr">
        <is>
          <t>ENERGY</t>
        </is>
      </c>
      <c r="B2972" s="2" t="inlineStr">
        <is>
          <t>GAS</t>
        </is>
      </c>
      <c r="C2972" s="2" t="n">
        <v>2035</v>
      </c>
      <c r="D2972" s="2" t="inlineStr">
        <is>
          <t>United States</t>
        </is>
      </c>
      <c r="E2972" s="2" t="inlineStr">
        <is>
          <t>USA</t>
        </is>
      </c>
      <c r="F2972" s="2" t="inlineStr">
        <is>
          <t>Optimize glycol circulation rates in dehydrators</t>
        </is>
      </c>
      <c r="G2972" s="2" t="n">
        <v>25</v>
      </c>
      <c r="H2972" s="2" t="n">
        <v>0.0009906479390338</v>
      </c>
      <c r="I2972" s="2" t="n">
        <v>0.001109525691717856</v>
      </c>
      <c r="J2972" s="40" t="inlineStr">
        <is>
          <t>ngps - production methane capture</t>
        </is>
      </c>
    </row>
    <row r="2973" ht="15.75" customHeight="1" s="120">
      <c r="A2973" s="2" t="inlineStr">
        <is>
          <t>ENERGY</t>
        </is>
      </c>
      <c r="B2973" s="2" t="inlineStr">
        <is>
          <t>GAS</t>
        </is>
      </c>
      <c r="C2973" s="2" t="n">
        <v>2035</v>
      </c>
      <c r="D2973" s="2" t="inlineStr">
        <is>
          <t>United States</t>
        </is>
      </c>
      <c r="E2973" s="2" t="inlineStr">
        <is>
          <t>USA</t>
        </is>
      </c>
      <c r="F2973" s="2" t="inlineStr">
        <is>
          <t>Installing Catalytic Converters on Gas Engines and Turbines</t>
        </is>
      </c>
      <c r="G2973" s="2" t="n">
        <v>26</v>
      </c>
      <c r="H2973" s="2" t="n">
        <v>0.0064477389678359</v>
      </c>
      <c r="I2973" s="2" t="n">
        <v>0.007221467643976208</v>
      </c>
      <c r="J2973" s="40" t="inlineStr">
        <is>
          <t>ngps - processing methane destruction</t>
        </is>
      </c>
    </row>
    <row r="2974" ht="15.75" customHeight="1" s="120">
      <c r="A2974" s="2" t="inlineStr">
        <is>
          <t>ENERGY</t>
        </is>
      </c>
      <c r="B2974" s="2" t="inlineStr">
        <is>
          <t>GAS</t>
        </is>
      </c>
      <c r="C2974" s="2" t="n">
        <v>2035</v>
      </c>
      <c r="D2974" s="2" t="inlineStr">
        <is>
          <t>United States</t>
        </is>
      </c>
      <c r="E2974" s="2" t="inlineStr">
        <is>
          <t>USA</t>
        </is>
      </c>
      <c r="F2974" s="2" t="inlineStr">
        <is>
          <t>Installing flash tank separators on dehydrators</t>
        </is>
      </c>
      <c r="G2974" s="2" t="n">
        <v>27</v>
      </c>
      <c r="H2974" s="2" t="n">
        <v>2.21808004379272</v>
      </c>
      <c r="I2974" s="2" t="n">
        <v>2.484249649047847</v>
      </c>
      <c r="J2974" s="40" t="inlineStr">
        <is>
          <t>ngps - production methane capture</t>
        </is>
      </c>
    </row>
    <row r="2975" ht="15.75" customHeight="1" s="120">
      <c r="A2975" s="2" t="inlineStr">
        <is>
          <t>ENERGY</t>
        </is>
      </c>
      <c r="B2975" s="2" t="inlineStr">
        <is>
          <t>GAS</t>
        </is>
      </c>
      <c r="C2975" s="2" t="n">
        <v>2035</v>
      </c>
      <c r="D2975" s="2" t="inlineStr">
        <is>
          <t>United States</t>
        </is>
      </c>
      <c r="E2975" s="2" t="inlineStr">
        <is>
          <t>USA</t>
        </is>
      </c>
      <c r="F2975" s="2" t="inlineStr">
        <is>
          <t>Installing Surge Vessels for Capturing Blowdown Vents</t>
        </is>
      </c>
      <c r="G2975" s="2" t="n">
        <v>27</v>
      </c>
      <c r="H2975" s="2" t="n">
        <v>3.4942837357521</v>
      </c>
      <c r="I2975" s="2" t="n">
        <v>3.913597784042352</v>
      </c>
      <c r="J2975" s="40" t="inlineStr">
        <is>
          <t>ngps - production methane capture</t>
        </is>
      </c>
    </row>
    <row r="2976" ht="15.75" customHeight="1" s="120">
      <c r="A2976" s="2" t="inlineStr">
        <is>
          <t>ENERGY</t>
        </is>
      </c>
      <c r="B2976" s="2" t="inlineStr">
        <is>
          <t>GAS</t>
        </is>
      </c>
      <c r="C2976" s="2" t="n">
        <v>2035</v>
      </c>
      <c r="D2976" s="2" t="inlineStr">
        <is>
          <t>United States</t>
        </is>
      </c>
      <c r="E2976" s="2" t="inlineStr">
        <is>
          <t>USA</t>
        </is>
      </c>
      <c r="F2976" s="2" t="inlineStr">
        <is>
          <t>Direct I&amp;M type activities at transmission and distribution facilities</t>
        </is>
      </c>
      <c r="G2976" s="2" t="n">
        <v>27</v>
      </c>
      <c r="H2976" s="2" t="n">
        <v>0.419705957174301</v>
      </c>
      <c r="I2976" s="2" t="n">
        <v>0.4700706720352171</v>
      </c>
      <c r="J2976" s="40" t="inlineStr">
        <is>
          <t>ngps - T&amp;D methane capture</t>
        </is>
      </c>
    </row>
    <row r="2977" ht="15.75" customHeight="1" s="120">
      <c r="A2977" s="2" t="inlineStr">
        <is>
          <t>ENERGY</t>
        </is>
      </c>
      <c r="B2977" s="2" t="inlineStr">
        <is>
          <t>GAS</t>
        </is>
      </c>
      <c r="C2977" s="2" t="n">
        <v>2035</v>
      </c>
      <c r="D2977" s="2" t="inlineStr">
        <is>
          <t>United States</t>
        </is>
      </c>
      <c r="E2977" s="2" t="inlineStr">
        <is>
          <t>USA</t>
        </is>
      </c>
      <c r="F2977" s="2" t="inlineStr">
        <is>
          <t>Installing Catalytic Converters on Gas Engines and Turbines</t>
        </is>
      </c>
      <c r="G2977" s="2" t="n">
        <v>28</v>
      </c>
      <c r="H2977" s="2" t="n">
        <v>0.0491755120456219</v>
      </c>
      <c r="I2977" s="2" t="n">
        <v>0.05507657349109654</v>
      </c>
      <c r="J2977" s="40" t="inlineStr">
        <is>
          <t>ngps - processing methane destruction</t>
        </is>
      </c>
    </row>
    <row r="2978" ht="15.75" customHeight="1" s="120">
      <c r="A2978" s="2" t="inlineStr">
        <is>
          <t>ENERGY</t>
        </is>
      </c>
      <c r="B2978" s="2" t="inlineStr">
        <is>
          <t>GAS</t>
        </is>
      </c>
      <c r="C2978" s="2" t="n">
        <v>2035</v>
      </c>
      <c r="D2978" s="2" t="inlineStr">
        <is>
          <t>United States</t>
        </is>
      </c>
      <c r="E2978" s="2" t="inlineStr">
        <is>
          <t>USA</t>
        </is>
      </c>
      <c r="F2978" s="2" t="inlineStr">
        <is>
          <t>Installing Surge Vessels for Capturing Blowdown Vents</t>
        </is>
      </c>
      <c r="G2978" s="2" t="n">
        <v>29</v>
      </c>
      <c r="H2978" s="2" t="n">
        <v>0.959405303001403</v>
      </c>
      <c r="I2978" s="2" t="n">
        <v>1.074533939361572</v>
      </c>
      <c r="J2978" s="40" t="inlineStr">
        <is>
          <t>ngps - production methane capture</t>
        </is>
      </c>
    </row>
    <row r="2979" ht="15.75" customHeight="1" s="120">
      <c r="A2979" s="2" t="inlineStr">
        <is>
          <t>ENERGY</t>
        </is>
      </c>
      <c r="B2979" s="2" t="inlineStr">
        <is>
          <t>GAS</t>
        </is>
      </c>
      <c r="C2979" s="2" t="n">
        <v>2035</v>
      </c>
      <c r="D2979" s="2" t="inlineStr">
        <is>
          <t>United States</t>
        </is>
      </c>
      <c r="E2979" s="2" t="inlineStr">
        <is>
          <t>USA</t>
        </is>
      </c>
      <c r="F2979" s="2" t="inlineStr">
        <is>
          <t>Replacing High-bleed Pneumatic Devices in the Natural Gas Industry</t>
        </is>
      </c>
      <c r="G2979" s="2" t="n">
        <v>43</v>
      </c>
      <c r="H2979" s="2" t="n">
        <v>0.0024123161565512</v>
      </c>
      <c r="I2979" s="2" t="n">
        <v>0.002701794095337344</v>
      </c>
      <c r="J2979" s="40" t="inlineStr">
        <is>
          <t>ngps - production methane capture</t>
        </is>
      </c>
    </row>
    <row r="2980" ht="15.75" customHeight="1" s="120">
      <c r="A2980" s="2" t="inlineStr">
        <is>
          <t>ENERGY</t>
        </is>
      </c>
      <c r="B2980" s="2" t="inlineStr">
        <is>
          <t>GAS</t>
        </is>
      </c>
      <c r="C2980" s="2" t="n">
        <v>2035</v>
      </c>
      <c r="D2980" s="2" t="inlineStr">
        <is>
          <t>United States</t>
        </is>
      </c>
      <c r="E2980" s="2" t="inlineStr">
        <is>
          <t>USA</t>
        </is>
      </c>
      <c r="F2980" s="2" t="inlineStr">
        <is>
          <t>Replacing High-bleed Pneumatic Devices in the Natural Gas Industry</t>
        </is>
      </c>
      <c r="G2980" s="2" t="n">
        <v>81</v>
      </c>
      <c r="H2980" s="2" t="n">
        <v>0.002113985363394</v>
      </c>
      <c r="I2980" s="2" t="n">
        <v>0.00236766360700128</v>
      </c>
      <c r="J2980" s="40" t="inlineStr">
        <is>
          <t>ngps - production methane capture</t>
        </is>
      </c>
    </row>
    <row r="2981" ht="15.75" customHeight="1" s="120">
      <c r="A2981" s="2" t="inlineStr">
        <is>
          <t>ENERGY</t>
        </is>
      </c>
      <c r="B2981" s="2" t="inlineStr">
        <is>
          <t>GAS</t>
        </is>
      </c>
      <c r="C2981" s="2" t="n">
        <v>2035</v>
      </c>
      <c r="D2981" s="2" t="inlineStr">
        <is>
          <t>United States</t>
        </is>
      </c>
      <c r="E2981" s="2" t="inlineStr">
        <is>
          <t>USA</t>
        </is>
      </c>
      <c r="F2981" s="2" t="inlineStr">
        <is>
          <t>Using a Portable Evacuation Compressor for Pipeline Blowdowns</t>
        </is>
      </c>
      <c r="G2981" s="2" t="n">
        <v>91</v>
      </c>
      <c r="H2981" s="2" t="n">
        <v>5.07607555389404</v>
      </c>
      <c r="I2981" s="2" t="n">
        <v>5.685204620361326</v>
      </c>
      <c r="J2981" s="40" t="inlineStr">
        <is>
          <t>ngps - production methane capture</t>
        </is>
      </c>
    </row>
    <row r="2982" ht="15.75" customHeight="1" s="120">
      <c r="A2982" s="2" t="inlineStr">
        <is>
          <t>ENERGY</t>
        </is>
      </c>
      <c r="B2982" s="2" t="inlineStr">
        <is>
          <t>GAS</t>
        </is>
      </c>
      <c r="C2982" s="2" t="n">
        <v>2035</v>
      </c>
      <c r="D2982" s="2" t="inlineStr">
        <is>
          <t>United States</t>
        </is>
      </c>
      <c r="E2982" s="2" t="inlineStr">
        <is>
          <t>USA</t>
        </is>
      </c>
      <c r="F2982" s="2" t="inlineStr">
        <is>
          <t>Directed inspection and maintenance at gate stations and surface facilities</t>
        </is>
      </c>
      <c r="G2982" s="2" t="n">
        <v>153</v>
      </c>
      <c r="H2982" s="2" t="n">
        <v>0.0876694321632385</v>
      </c>
      <c r="I2982" s="2" t="n">
        <v>0.09818976402282713</v>
      </c>
      <c r="J2982" s="40" t="inlineStr">
        <is>
          <t>ngps - production methane capture</t>
        </is>
      </c>
    </row>
    <row r="2983" ht="15.75" customHeight="1" s="120">
      <c r="A2983" s="2" t="inlineStr">
        <is>
          <t>ENERGY</t>
        </is>
      </c>
      <c r="B2983" s="2" t="inlineStr">
        <is>
          <t>GAS</t>
        </is>
      </c>
      <c r="C2983" s="2" t="n">
        <v>2035</v>
      </c>
      <c r="D2983" s="2" t="inlineStr">
        <is>
          <t>United States</t>
        </is>
      </c>
      <c r="E2983" s="2" t="inlineStr">
        <is>
          <t>USA</t>
        </is>
      </c>
      <c r="F2983" s="2" t="inlineStr">
        <is>
          <t>Installing flash tank separators on dehydrators</t>
        </is>
      </c>
      <c r="G2983" s="2" t="n">
        <v>199</v>
      </c>
      <c r="H2983" s="2" t="n">
        <v>0.0461697541177273</v>
      </c>
      <c r="I2983" s="2" t="n">
        <v>0.05171012461185458</v>
      </c>
      <c r="J2983" s="40" t="inlineStr">
        <is>
          <t>ngps - production methane capture</t>
        </is>
      </c>
    </row>
    <row r="2984" ht="15.75" customHeight="1" s="120">
      <c r="A2984" s="2" t="inlineStr">
        <is>
          <t>ENERGY</t>
        </is>
      </c>
      <c r="B2984" s="2" t="inlineStr">
        <is>
          <t>GAS</t>
        </is>
      </c>
      <c r="C2984" s="2" t="n">
        <v>2035</v>
      </c>
      <c r="D2984" s="2" t="inlineStr">
        <is>
          <t>United States</t>
        </is>
      </c>
      <c r="E2984" s="2" t="inlineStr">
        <is>
          <t>USA</t>
        </is>
      </c>
      <c r="F2984" s="2" t="inlineStr">
        <is>
          <t>Direct I&amp;M type activities at transmission and distribution facilities</t>
        </is>
      </c>
      <c r="G2984" s="2" t="n">
        <v>199</v>
      </c>
      <c r="H2984" s="2" t="n">
        <v>0.0744259804487228</v>
      </c>
      <c r="I2984" s="2" t="n">
        <v>0.08335709810256954</v>
      </c>
      <c r="J2984" s="40" t="inlineStr">
        <is>
          <t>ngps - T&amp;D methane capture</t>
        </is>
      </c>
    </row>
    <row r="2985" ht="15.75" customHeight="1" s="120">
      <c r="A2985" s="2" t="inlineStr">
        <is>
          <t>ENERGY</t>
        </is>
      </c>
      <c r="B2985" s="2" t="inlineStr">
        <is>
          <t>GAS</t>
        </is>
      </c>
      <c r="C2985" s="2" t="n">
        <v>2035</v>
      </c>
      <c r="D2985" s="2" t="inlineStr">
        <is>
          <t>United States</t>
        </is>
      </c>
      <c r="E2985" s="2" t="inlineStr">
        <is>
          <t>USA</t>
        </is>
      </c>
      <c r="F2985" s="2" t="inlineStr">
        <is>
          <t>Installing Catalytic Converters on Gas Engines and Turbines</t>
        </is>
      </c>
      <c r="G2985" s="2" t="n">
        <v>227</v>
      </c>
      <c r="H2985" s="2" t="n">
        <v>0.0003998872125521</v>
      </c>
      <c r="I2985" s="2" t="n">
        <v>0.000447873678058352</v>
      </c>
      <c r="J2985" s="40" t="inlineStr">
        <is>
          <t>ngps - processing methane destruction</t>
        </is>
      </c>
    </row>
    <row r="2986" ht="15.75" customHeight="1" s="120">
      <c r="A2986" s="2" t="inlineStr">
        <is>
          <t>ENERGY</t>
        </is>
      </c>
      <c r="B2986" s="2" t="inlineStr">
        <is>
          <t>GAS</t>
        </is>
      </c>
      <c r="C2986" s="2" t="n">
        <v>2035</v>
      </c>
      <c r="D2986" s="2" t="inlineStr">
        <is>
          <t>United States</t>
        </is>
      </c>
      <c r="E2986" s="2" t="inlineStr">
        <is>
          <t>USA</t>
        </is>
      </c>
      <c r="F2986" s="2" t="inlineStr">
        <is>
          <t>Direct Inspection &amp; Maintenance - (Production Gas Well\Pipeline Leaks\Chemical Injection Pumps)</t>
        </is>
      </c>
      <c r="G2986" s="2" t="n">
        <v>256</v>
      </c>
      <c r="H2986" s="2" t="n">
        <v>1.13426947593689</v>
      </c>
      <c r="I2986" s="2" t="n">
        <v>1.270381813049317</v>
      </c>
      <c r="J2986" s="40" t="inlineStr">
        <is>
          <t>ngps - production methane capture</t>
        </is>
      </c>
    </row>
    <row r="2987" ht="15.75" customHeight="1" s="120">
      <c r="A2987" s="2" t="inlineStr">
        <is>
          <t>ENERGY</t>
        </is>
      </c>
      <c r="B2987" s="2" t="inlineStr">
        <is>
          <t>GAS</t>
        </is>
      </c>
      <c r="C2987" s="2" t="n">
        <v>2035</v>
      </c>
      <c r="D2987" s="2" t="inlineStr">
        <is>
          <t>United States</t>
        </is>
      </c>
      <c r="E2987" s="2" t="inlineStr">
        <is>
          <t>USA</t>
        </is>
      </c>
      <c r="F2987" s="2" t="inlineStr">
        <is>
          <t>Direct Inspection &amp; Maintenance - (Production Gas Well\Pipeline Leaks\Chemical Injection Pumps)</t>
        </is>
      </c>
      <c r="G2987" s="2" t="n">
        <v>264</v>
      </c>
      <c r="H2987" s="2" t="n">
        <v>0.9521719813346859</v>
      </c>
      <c r="I2987" s="2" t="n">
        <v>1.066432619094848</v>
      </c>
      <c r="J2987" s="40" t="inlineStr">
        <is>
          <t>ngps - production methane capture</t>
        </is>
      </c>
    </row>
    <row r="2988" ht="15.75" customHeight="1" s="120">
      <c r="A2988" s="2" t="inlineStr">
        <is>
          <t>ENERGY</t>
        </is>
      </c>
      <c r="B2988" s="2" t="inlineStr">
        <is>
          <t>GAS</t>
        </is>
      </c>
      <c r="C2988" s="2" t="n">
        <v>2035</v>
      </c>
      <c r="D2988" s="2" t="inlineStr">
        <is>
          <t>United States</t>
        </is>
      </c>
      <c r="E2988" s="2" t="inlineStr">
        <is>
          <t>USA</t>
        </is>
      </c>
      <c r="F2988" s="2" t="inlineStr">
        <is>
          <t>Direct Inspection &amp; Maintenance - (Production Gas Well\Pipeline Leaks\Chemical Injection Pumps)</t>
        </is>
      </c>
      <c r="G2988" s="2" t="n">
        <v>299</v>
      </c>
      <c r="H2988" s="2" t="n">
        <v>1.67601871490478</v>
      </c>
      <c r="I2988" s="2" t="n">
        <v>1.877140960693354</v>
      </c>
      <c r="J2988" s="40" t="inlineStr">
        <is>
          <t>ngps - production methane capture</t>
        </is>
      </c>
    </row>
    <row r="2989" ht="15.75" customHeight="1" s="120">
      <c r="A2989" s="2" t="inlineStr">
        <is>
          <t>ENERGY</t>
        </is>
      </c>
      <c r="B2989" s="2" t="inlineStr">
        <is>
          <t>GAS</t>
        </is>
      </c>
      <c r="C2989" s="2" t="n">
        <v>2035</v>
      </c>
      <c r="D2989" s="2" t="inlineStr">
        <is>
          <t>United States</t>
        </is>
      </c>
      <c r="E2989" s="2" t="inlineStr">
        <is>
          <t>USA</t>
        </is>
      </c>
      <c r="F2989" s="2" t="inlineStr">
        <is>
          <t>Replacing High-bleed Pneumatic Devices in the Natural Gas Industry</t>
        </is>
      </c>
      <c r="G2989" s="2" t="n">
        <v>322</v>
      </c>
      <c r="H2989" s="2" t="n">
        <v>0.0003679412184283</v>
      </c>
      <c r="I2989" s="2" t="n">
        <v>0.0004120941646396961</v>
      </c>
      <c r="J2989" s="40" t="inlineStr">
        <is>
          <t>ngps - production methane capture</t>
        </is>
      </c>
    </row>
    <row r="2990" ht="15.75" customHeight="1" s="120">
      <c r="A2990" s="2" t="inlineStr">
        <is>
          <t>ENERGY</t>
        </is>
      </c>
      <c r="B2990" s="2" t="inlineStr">
        <is>
          <t>GAS</t>
        </is>
      </c>
      <c r="C2990" s="2" t="n">
        <v>2035</v>
      </c>
      <c r="D2990" s="2" t="inlineStr">
        <is>
          <t>United States</t>
        </is>
      </c>
      <c r="E2990" s="2" t="inlineStr">
        <is>
          <t>USA</t>
        </is>
      </c>
      <c r="F2990" s="2" t="inlineStr">
        <is>
          <t>Replacing High-bleed Pneumatic Devices in the Natural Gas Industry</t>
        </is>
      </c>
      <c r="G2990" s="2" t="n">
        <v>328</v>
      </c>
      <c r="H2990" s="2" t="n">
        <v>0.000163866134244</v>
      </c>
      <c r="I2990" s="2" t="n">
        <v>0.00018353007035328</v>
      </c>
      <c r="J2990" s="40" t="inlineStr">
        <is>
          <t>ngps - production methane capture</t>
        </is>
      </c>
    </row>
    <row r="2991" ht="15.75" customHeight="1" s="120">
      <c r="A2991" s="2" t="inlineStr">
        <is>
          <t>ENERGY</t>
        </is>
      </c>
      <c r="B2991" s="2" t="inlineStr">
        <is>
          <t>GAS</t>
        </is>
      </c>
      <c r="C2991" s="2" t="n">
        <v>2035</v>
      </c>
      <c r="D2991" s="2" t="inlineStr">
        <is>
          <t>United States</t>
        </is>
      </c>
      <c r="E2991" s="2" t="inlineStr">
        <is>
          <t>USA</t>
        </is>
      </c>
      <c r="F2991" s="2" t="inlineStr">
        <is>
          <t>Direct Inspection &amp; Maintenance - (Production Gas Well\Pipeline Leaks\Chemical Injection Pumps)</t>
        </is>
      </c>
      <c r="G2991" s="2" t="n">
        <v>411</v>
      </c>
      <c r="H2991" s="2" t="n">
        <v>0.499656796455383</v>
      </c>
      <c r="I2991" s="2" t="n">
        <v>0.5596156120300291</v>
      </c>
      <c r="J2991" s="40" t="inlineStr">
        <is>
          <t>ngps - production methane capture</t>
        </is>
      </c>
    </row>
    <row r="2992" ht="15.75" customHeight="1" s="120">
      <c r="A2992" s="2" t="inlineStr">
        <is>
          <t>ENERGY</t>
        </is>
      </c>
      <c r="B2992" s="2" t="inlineStr">
        <is>
          <t>GAS</t>
        </is>
      </c>
      <c r="C2992" s="2" t="n">
        <v>2035</v>
      </c>
      <c r="D2992" s="2" t="inlineStr">
        <is>
          <t>United States</t>
        </is>
      </c>
      <c r="E2992" s="2" t="inlineStr">
        <is>
          <t>USA</t>
        </is>
      </c>
      <c r="F2992" s="2" t="inlineStr">
        <is>
          <t>Directed inspection and maintenance at gate stations and surface facilities</t>
        </is>
      </c>
      <c r="G2992" s="2" t="n">
        <v>445</v>
      </c>
      <c r="H2992" s="2" t="n">
        <v>0.0125805484130979</v>
      </c>
      <c r="I2992" s="2" t="n">
        <v>0.01409021422266965</v>
      </c>
      <c r="J2992" s="40" t="inlineStr">
        <is>
          <t>ngps - production methane capture</t>
        </is>
      </c>
    </row>
    <row r="2993" ht="15.75" customHeight="1" s="120">
      <c r="A2993" s="2" t="inlineStr">
        <is>
          <t>ENERGY</t>
        </is>
      </c>
      <c r="B2993" s="2" t="inlineStr">
        <is>
          <t>GAS</t>
        </is>
      </c>
      <c r="C2993" s="2" t="n">
        <v>2035</v>
      </c>
      <c r="D2993" s="2" t="inlineStr">
        <is>
          <t>United States</t>
        </is>
      </c>
      <c r="E2993" s="2" t="inlineStr">
        <is>
          <t>USA</t>
        </is>
      </c>
      <c r="F2993" s="2" t="inlineStr">
        <is>
          <t>Replacing High-bleed Pneumatic Devices in the Natural Gas Industry</t>
        </is>
      </c>
      <c r="G2993" s="2" t="n">
        <v>623</v>
      </c>
      <c r="H2993" s="2" t="n">
        <v>0.0001436008315068</v>
      </c>
      <c r="I2993" s="2" t="n">
        <v>0.000160832931287616</v>
      </c>
      <c r="J2993" s="40" t="inlineStr">
        <is>
          <t>ngps - production methane capture</t>
        </is>
      </c>
    </row>
    <row r="2994" ht="15.75" customHeight="1" s="120">
      <c r="A2994" s="2" t="inlineStr">
        <is>
          <t>ENERGY</t>
        </is>
      </c>
      <c r="B2994" s="2" t="inlineStr">
        <is>
          <t>GAS</t>
        </is>
      </c>
      <c r="C2994" s="2" t="n">
        <v>2035</v>
      </c>
      <c r="D2994" s="2" t="inlineStr">
        <is>
          <t>United States</t>
        </is>
      </c>
      <c r="E2994" s="2" t="inlineStr">
        <is>
          <t>USA</t>
        </is>
      </c>
      <c r="F2994" s="2" t="inlineStr">
        <is>
          <t>Directed inspection and maintenance at gate stations and surface facilities</t>
        </is>
      </c>
      <c r="G2994" s="2" t="n">
        <v>650</v>
      </c>
      <c r="H2994" s="2" t="n">
        <v>0.107647851109504</v>
      </c>
      <c r="I2994" s="2" t="n">
        <v>0.1205655932426445</v>
      </c>
      <c r="J2994" s="40" t="inlineStr">
        <is>
          <t>ngps - production methane capture</t>
        </is>
      </c>
    </row>
    <row r="2995" ht="15.75" customHeight="1" s="120">
      <c r="A2995" s="2" t="inlineStr">
        <is>
          <t>ENERGY</t>
        </is>
      </c>
      <c r="B2995" s="2" t="inlineStr">
        <is>
          <t>GAS</t>
        </is>
      </c>
      <c r="C2995" s="2" t="n">
        <v>2035</v>
      </c>
      <c r="D2995" s="2" t="inlineStr">
        <is>
          <t>United States</t>
        </is>
      </c>
      <c r="E2995" s="2" t="inlineStr">
        <is>
          <t>USA</t>
        </is>
      </c>
      <c r="F2995" s="2" t="inlineStr">
        <is>
          <t>Direct Inspection &amp; Maintenance - (Production Gas Well\Pipeline Leaks\Chemical Injection Pumps)</t>
        </is>
      </c>
      <c r="G2995" s="2" t="n">
        <v>807</v>
      </c>
      <c r="H2995" s="2" t="n">
        <v>0.391480028629303</v>
      </c>
      <c r="I2995" s="2" t="n">
        <v>0.4384576320648194</v>
      </c>
      <c r="J2995" s="40" t="inlineStr">
        <is>
          <t>ngps - production methane capture</t>
        </is>
      </c>
    </row>
    <row r="2996" ht="15.75" customHeight="1" s="120">
      <c r="A2996" s="2" t="inlineStr">
        <is>
          <t>ENERGY</t>
        </is>
      </c>
      <c r="B2996" s="2" t="inlineStr">
        <is>
          <t>GAS</t>
        </is>
      </c>
      <c r="C2996" s="2" t="n">
        <v>2035</v>
      </c>
      <c r="D2996" s="2" t="inlineStr">
        <is>
          <t>United States</t>
        </is>
      </c>
      <c r="E2996" s="2" t="inlineStr">
        <is>
          <t>USA</t>
        </is>
      </c>
      <c r="F2996" s="2" t="inlineStr">
        <is>
          <t>Replace Cast Iron Pipeline</t>
        </is>
      </c>
      <c r="G2996" s="2" t="n">
        <v>840</v>
      </c>
      <c r="H2996" s="2" t="n">
        <v>3.90687704086303</v>
      </c>
      <c r="I2996" s="2" t="n">
        <v>4.375702285766594</v>
      </c>
      <c r="J2996" s="40" t="inlineStr">
        <is>
          <t>ngps - T&amp;D methane capture</t>
        </is>
      </c>
    </row>
    <row r="2997" ht="15.75" customHeight="1" s="120">
      <c r="A2997" s="2" t="inlineStr">
        <is>
          <t>ENERGY</t>
        </is>
      </c>
      <c r="B2997" s="2" t="inlineStr">
        <is>
          <t>GAS</t>
        </is>
      </c>
      <c r="C2997" s="2" t="n">
        <v>2035</v>
      </c>
      <c r="D2997" s="2" t="inlineStr">
        <is>
          <t>United States</t>
        </is>
      </c>
      <c r="E2997" s="2" t="inlineStr">
        <is>
          <t>USA</t>
        </is>
      </c>
      <c r="F2997" s="2" t="inlineStr">
        <is>
          <t>Installing Electronic Starters on Production Field Compressors</t>
        </is>
      </c>
      <c r="G2997" s="2" t="n">
        <v>1830</v>
      </c>
      <c r="H2997" s="2" t="n">
        <v>0.147831290960311</v>
      </c>
      <c r="I2997" s="2" t="n">
        <v>0.1655710458755483</v>
      </c>
      <c r="J2997" s="40" t="inlineStr">
        <is>
          <t>ngps - production methane capture</t>
        </is>
      </c>
    </row>
    <row r="2998" ht="15.75" customHeight="1" s="120">
      <c r="A2998" s="2" t="inlineStr">
        <is>
          <t>ENERGY</t>
        </is>
      </c>
      <c r="B2998" s="2" t="inlineStr">
        <is>
          <t>GAS</t>
        </is>
      </c>
      <c r="C2998" s="2" t="n">
        <v>2035</v>
      </c>
      <c r="D2998" s="2" t="inlineStr">
        <is>
          <t>United States</t>
        </is>
      </c>
      <c r="E2998" s="2" t="inlineStr">
        <is>
          <t>USA</t>
        </is>
      </c>
      <c r="F2998" s="2" t="inlineStr">
        <is>
          <t>Replace Cast Iron Pipeline</t>
        </is>
      </c>
      <c r="G2998" s="2" t="n">
        <v>1830</v>
      </c>
      <c r="H2998" s="2" t="n">
        <v>3.5384566783905</v>
      </c>
      <c r="I2998" s="2" t="n">
        <v>3.96307147979736</v>
      </c>
      <c r="J2998" s="40" t="inlineStr">
        <is>
          <t>ngps - T&amp;D methane capture</t>
        </is>
      </c>
    </row>
    <row r="2999" ht="15.75" customHeight="1" s="120">
      <c r="A2999" s="2" t="inlineStr">
        <is>
          <t>ENERGY</t>
        </is>
      </c>
      <c r="B2999" s="2" t="inlineStr">
        <is>
          <t>GAS</t>
        </is>
      </c>
      <c r="C2999" s="2" t="n">
        <v>2035</v>
      </c>
      <c r="D2999" s="2" t="inlineStr">
        <is>
          <t>United States</t>
        </is>
      </c>
      <c r="E2999" s="2" t="inlineStr">
        <is>
          <t>USA</t>
        </is>
      </c>
      <c r="F2999" s="2" t="inlineStr">
        <is>
          <t>Replacing High-bleed Pneumatic Devices in the Natural Gas Industry</t>
        </is>
      </c>
      <c r="G2999" s="2" t="n">
        <v>2398</v>
      </c>
      <c r="H2999" s="2" t="n">
        <v>2.49938639172e-05</v>
      </c>
      <c r="I2999" s="2" t="n">
        <v>2.7993127587264e-05</v>
      </c>
      <c r="J2999" s="40" t="inlineStr">
        <is>
          <t>ngps - production methane capture</t>
        </is>
      </c>
    </row>
    <row r="3000" ht="15.75" customHeight="1" s="120">
      <c r="A3000" s="2" t="inlineStr">
        <is>
          <t>ENERGY</t>
        </is>
      </c>
      <c r="B3000" s="2" t="inlineStr">
        <is>
          <t>GAS</t>
        </is>
      </c>
      <c r="C3000" s="2" t="n">
        <v>2035</v>
      </c>
      <c r="D3000" s="2" t="inlineStr">
        <is>
          <t>United States</t>
        </is>
      </c>
      <c r="E3000" s="2" t="inlineStr">
        <is>
          <t>USA</t>
        </is>
      </c>
      <c r="F3000" s="2" t="inlineStr">
        <is>
          <t>Directed inspection and maintenance at gate stations and surface facilities</t>
        </is>
      </c>
      <c r="G3000" s="2" t="n">
        <v>3539</v>
      </c>
      <c r="H3000" s="2" t="n">
        <v>0.0037090936675668</v>
      </c>
      <c r="I3000" s="2" t="n">
        <v>0.004154184907674816</v>
      </c>
      <c r="J3000" s="40" t="inlineStr">
        <is>
          <t>ngps - production methane capture</t>
        </is>
      </c>
    </row>
    <row r="3001" ht="15.75" customHeight="1" s="120">
      <c r="A3001" s="2" t="inlineStr">
        <is>
          <t>ENERGY</t>
        </is>
      </c>
      <c r="B3001" s="2" t="inlineStr">
        <is>
          <t>GAS</t>
        </is>
      </c>
      <c r="C3001" s="2" t="n">
        <v>2035</v>
      </c>
      <c r="D3001" s="2" t="inlineStr">
        <is>
          <t>United States</t>
        </is>
      </c>
      <c r="E3001" s="2" t="inlineStr">
        <is>
          <t>USA</t>
        </is>
      </c>
      <c r="F3001" s="2" t="inlineStr">
        <is>
          <t>Replacing High-bleed Pneumatic Devices in the Natural Gas Industry</t>
        </is>
      </c>
      <c r="G3001" s="2" t="n">
        <v>3959</v>
      </c>
      <c r="H3001" s="2" t="n">
        <v>4.43456156063e-05</v>
      </c>
      <c r="I3001" s="2" t="n">
        <v>4.9667089479056e-05</v>
      </c>
      <c r="J3001" s="40" t="inlineStr">
        <is>
          <t>ngps - production methane capture</t>
        </is>
      </c>
    </row>
    <row r="3002" ht="15.75" customHeight="1" s="120">
      <c r="A3002" s="2" t="inlineStr">
        <is>
          <t>ENERGY</t>
        </is>
      </c>
      <c r="B3002" s="2" t="inlineStr">
        <is>
          <t>GAS</t>
        </is>
      </c>
      <c r="C3002" s="2" t="n">
        <v>2035</v>
      </c>
      <c r="D3002" s="2" t="inlineStr">
        <is>
          <t>United States</t>
        </is>
      </c>
      <c r="E3002" s="2" t="inlineStr">
        <is>
          <t>USA</t>
        </is>
      </c>
      <c r="F3002" s="2" t="inlineStr">
        <is>
          <t>Directed inspection and maintenance at gate stations and surface facilities</t>
        </is>
      </c>
      <c r="G3002" s="2" t="n">
        <v>5239</v>
      </c>
      <c r="H3002" s="2" t="n">
        <v>0.0057057491503656</v>
      </c>
      <c r="I3002" s="2" t="n">
        <v>0.006390439048409472</v>
      </c>
      <c r="J3002" s="40" t="inlineStr">
        <is>
          <t>ngps - production methane capture</t>
        </is>
      </c>
    </row>
    <row r="3003" ht="15.75" customHeight="1" s="120">
      <c r="A3003" s="2" t="inlineStr">
        <is>
          <t>ENERGY</t>
        </is>
      </c>
      <c r="B3003" s="2" t="inlineStr">
        <is>
          <t>GAS</t>
        </is>
      </c>
      <c r="C3003" s="2" t="n">
        <v>2035</v>
      </c>
      <c r="D3003" s="2" t="inlineStr">
        <is>
          <t>United States</t>
        </is>
      </c>
      <c r="E3003" s="2" t="inlineStr">
        <is>
          <t>USA</t>
        </is>
      </c>
      <c r="F3003" s="2" t="inlineStr">
        <is>
          <t>Replacing High-bleed Pneumatic Devices in the Natural Gas Industry</t>
        </is>
      </c>
      <c r="G3003" s="2" t="n">
        <v>7530</v>
      </c>
      <c r="H3003" s="2" t="n">
        <v>3.88613989344e-05</v>
      </c>
      <c r="I3003" s="2" t="n">
        <v>4.3524766806528e-05</v>
      </c>
      <c r="J3003" s="40" t="inlineStr">
        <is>
          <t>ngps - production methane capture</t>
        </is>
      </c>
    </row>
    <row r="3004" ht="15.75" customHeight="1" s="120">
      <c r="A3004" s="2" t="inlineStr">
        <is>
          <t>ENERGY</t>
        </is>
      </c>
      <c r="B3004" s="2" t="inlineStr">
        <is>
          <t>GAS</t>
        </is>
      </c>
      <c r="C3004" s="2" t="n">
        <v>2035</v>
      </c>
      <c r="D3004" s="2" t="inlineStr">
        <is>
          <t>United States</t>
        </is>
      </c>
      <c r="E3004" s="2" t="inlineStr">
        <is>
          <t>USA</t>
        </is>
      </c>
      <c r="F3004" s="2" t="inlineStr">
        <is>
          <t>Directed inspection and maintenance at gate stations and surface facilities</t>
        </is>
      </c>
      <c r="G3004" s="2" t="n">
        <v>7570</v>
      </c>
      <c r="H3004" s="2" t="n">
        <v>0.008260996080935</v>
      </c>
      <c r="I3004" s="2" t="n">
        <v>0.0092523156106472</v>
      </c>
      <c r="J3004" s="40" t="inlineStr">
        <is>
          <t>ngps - production methane capture</t>
        </is>
      </c>
    </row>
    <row r="3005" ht="15.75" customHeight="1" s="120">
      <c r="A3005" s="2" t="inlineStr">
        <is>
          <t>ENERGY</t>
        </is>
      </c>
      <c r="B3005" s="2" t="inlineStr">
        <is>
          <t>GAS</t>
        </is>
      </c>
      <c r="C3005" s="2" t="n">
        <v>2035</v>
      </c>
      <c r="D3005" s="2" t="inlineStr">
        <is>
          <t>United States</t>
        </is>
      </c>
      <c r="E3005" s="2" t="inlineStr">
        <is>
          <t>USA</t>
        </is>
      </c>
      <c r="F3005" s="2" t="inlineStr">
        <is>
          <t>Flaring instead of venting on shallow water platforms</t>
        </is>
      </c>
      <c r="G3005" s="2" t="n">
        <v>8122</v>
      </c>
      <c r="H3005" s="2" t="n">
        <v>4.62993097305297</v>
      </c>
      <c r="I3005" s="2" t="n">
        <v>5.185522689819327</v>
      </c>
      <c r="J3005" s="40" t="inlineStr">
        <is>
          <t>ngps - production methane destruction</t>
        </is>
      </c>
    </row>
    <row r="3006" ht="15.75" customHeight="1" s="120">
      <c r="A3006" s="2" t="inlineStr">
        <is>
          <t>ENERGY</t>
        </is>
      </c>
      <c r="B3006" s="2" t="inlineStr">
        <is>
          <t>GAS</t>
        </is>
      </c>
      <c r="C3006" s="2" t="n">
        <v>2035</v>
      </c>
      <c r="D3006" s="2" t="inlineStr">
        <is>
          <t>United States</t>
        </is>
      </c>
      <c r="E3006" s="2" t="inlineStr">
        <is>
          <t>USA</t>
        </is>
      </c>
      <c r="F3006" s="2" t="inlineStr">
        <is>
          <t>Using a Portable Evacuation Compressor for Pipeline Blowdowns</t>
        </is>
      </c>
      <c r="G3006" s="2" t="n">
        <v>10444</v>
      </c>
      <c r="H3006" s="2" t="n">
        <v>0.0692538246512413</v>
      </c>
      <c r="I3006" s="2" t="n">
        <v>0.07756428360939027</v>
      </c>
      <c r="J3006" s="40" t="inlineStr">
        <is>
          <t>ngps - production methane capture</t>
        </is>
      </c>
    </row>
    <row r="3007" ht="15.75" customHeight="1" s="120">
      <c r="A3007" s="2" t="inlineStr">
        <is>
          <t>ENERGY</t>
        </is>
      </c>
      <c r="B3007" s="2" t="inlineStr">
        <is>
          <t>GAS</t>
        </is>
      </c>
      <c r="C3007" s="2" t="n">
        <v>2035</v>
      </c>
      <c r="D3007" s="2" t="inlineStr">
        <is>
          <t>United States</t>
        </is>
      </c>
      <c r="E3007" s="2" t="inlineStr">
        <is>
          <t>USA</t>
        </is>
      </c>
      <c r="F3007" s="2" t="inlineStr">
        <is>
          <t>Replacing High-bleed Pneumatic Devices in the Natural Gas Industry</t>
        </is>
      </c>
      <c r="G3007" s="2" t="n">
        <v>28854</v>
      </c>
      <c r="H3007" s="54" t="n">
        <v>6.76386434861e-06</v>
      </c>
      <c r="I3007" s="2" t="n">
        <v>7.5755280704432e-06</v>
      </c>
      <c r="J3007" s="40" t="inlineStr">
        <is>
          <t>ngps - production methane capture</t>
        </is>
      </c>
    </row>
    <row r="3008" ht="15.75" customHeight="1" s="120">
      <c r="A3008" s="2" t="inlineStr">
        <is>
          <t>ENERGY</t>
        </is>
      </c>
      <c r="B3008" s="2" t="inlineStr">
        <is>
          <t>GAS</t>
        </is>
      </c>
      <c r="C3008" s="2" t="n">
        <v>2035</v>
      </c>
      <c r="D3008" s="2" t="inlineStr">
        <is>
          <t>United States</t>
        </is>
      </c>
      <c r="E3008" s="2" t="inlineStr">
        <is>
          <t>USA</t>
        </is>
      </c>
      <c r="F3008" s="2" t="inlineStr">
        <is>
          <t>Installing Surge Vessels for Capturing Blowdown Vents</t>
        </is>
      </c>
      <c r="G3008" s="2" t="n">
        <v>37397</v>
      </c>
      <c r="H3008" s="2" t="n">
        <v>0.0509139224886894</v>
      </c>
      <c r="I3008" s="2" t="n">
        <v>0.05702359318733213</v>
      </c>
      <c r="J3008" s="40" t="inlineStr">
        <is>
          <t>ngps - production methane capture</t>
        </is>
      </c>
    </row>
    <row r="3009" ht="15.75" customHeight="1" s="120">
      <c r="A3009" s="2" t="inlineStr">
        <is>
          <t>ENERGY</t>
        </is>
      </c>
      <c r="B3009" s="2" t="inlineStr">
        <is>
          <t>GAS</t>
        </is>
      </c>
      <c r="C3009" s="2" t="n">
        <v>2035</v>
      </c>
      <c r="D3009" s="2" t="inlineStr">
        <is>
          <t>United States</t>
        </is>
      </c>
      <c r="E3009" s="2" t="inlineStr">
        <is>
          <t>USA</t>
        </is>
      </c>
      <c r="F3009" s="2" t="inlineStr">
        <is>
          <t>Direct Inspection &amp; Maintenance - (Production Gas Well\Pipeline Leaks\Chemical Injection Pumps)</t>
        </is>
      </c>
      <c r="G3009" s="2" t="n">
        <v>40357</v>
      </c>
      <c r="H3009" s="2" t="n">
        <v>0.0009720929083414</v>
      </c>
      <c r="I3009" s="2" t="n">
        <v>0.001088744057342368</v>
      </c>
      <c r="J3009" s="40" t="inlineStr">
        <is>
          <t>ngps - production methane capture</t>
        </is>
      </c>
    </row>
    <row r="3010" ht="15.75" customHeight="1" s="120">
      <c r="A3010" s="2" t="inlineStr">
        <is>
          <t>ENERGY</t>
        </is>
      </c>
      <c r="B3010" s="2" t="inlineStr">
        <is>
          <t>GAS</t>
        </is>
      </c>
      <c r="C3010" s="2" t="n">
        <v>2035</v>
      </c>
      <c r="D3010" s="2" t="inlineStr">
        <is>
          <t>United States</t>
        </is>
      </c>
      <c r="E3010" s="2" t="inlineStr">
        <is>
          <t>USA</t>
        </is>
      </c>
      <c r="F3010" s="2" t="inlineStr">
        <is>
          <t>Convert gas pneumatic controls to instrument air</t>
        </is>
      </c>
      <c r="G3010" s="2" t="n">
        <v>45775</v>
      </c>
      <c r="H3010" s="2" t="n">
        <v>0.0068708513863385</v>
      </c>
      <c r="I3010" s="2" t="n">
        <v>0.007695353552699121</v>
      </c>
      <c r="J3010" s="40" t="inlineStr">
        <is>
          <t>ngps - production methane capture</t>
        </is>
      </c>
    </row>
    <row r="3011" ht="15.75" customHeight="1" s="120">
      <c r="A3011" s="2" t="inlineStr">
        <is>
          <t>ENERGY</t>
        </is>
      </c>
      <c r="B3011" s="2" t="inlineStr">
        <is>
          <t>GAS</t>
        </is>
      </c>
      <c r="C3011" s="2" t="n">
        <v>2035</v>
      </c>
      <c r="D3011" s="2" t="inlineStr">
        <is>
          <t>United States</t>
        </is>
      </c>
      <c r="E3011" s="2" t="inlineStr">
        <is>
          <t>USA</t>
        </is>
      </c>
      <c r="F3011" s="2" t="inlineStr">
        <is>
          <t>Convert gas pneumatic controls to instrument air</t>
        </is>
      </c>
      <c r="G3011" s="2" t="n">
        <v>54952</v>
      </c>
      <c r="H3011" s="2" t="n">
        <v>0.0045805675908923</v>
      </c>
      <c r="I3011" s="2" t="n">
        <v>0.005130235701799377</v>
      </c>
      <c r="J3011" s="40" t="inlineStr">
        <is>
          <t>ngps - production methane capture</t>
        </is>
      </c>
    </row>
    <row r="3012" ht="15.75" customHeight="1" s="120">
      <c r="A3012" s="2" t="inlineStr">
        <is>
          <t>ENERGY</t>
        </is>
      </c>
      <c r="B3012" s="2" t="inlineStr">
        <is>
          <t>GAS</t>
        </is>
      </c>
      <c r="C3012" s="2" t="n">
        <v>2035</v>
      </c>
      <c r="D3012" s="2" t="inlineStr">
        <is>
          <t>United States</t>
        </is>
      </c>
      <c r="E3012" s="2" t="inlineStr">
        <is>
          <t>USA</t>
        </is>
      </c>
      <c r="F3012" s="2" t="inlineStr">
        <is>
          <t>Convert gas pneumatic controls to instrument air</t>
        </is>
      </c>
      <c r="G3012" s="2" t="n">
        <v>66434</v>
      </c>
      <c r="H3012" s="2" t="n">
        <v>0.0007634279318154</v>
      </c>
      <c r="I3012" s="2" t="n">
        <v>0.0008550392836332481</v>
      </c>
      <c r="J3012" s="40" t="inlineStr">
        <is>
          <t>ngps - production methane capture</t>
        </is>
      </c>
    </row>
    <row r="3013" ht="15.75" customHeight="1" s="120">
      <c r="A3013" s="2" t="inlineStr">
        <is>
          <t>ENERGY</t>
        </is>
      </c>
      <c r="B3013" s="2" t="inlineStr">
        <is>
          <t>GAS</t>
        </is>
      </c>
      <c r="C3013" s="2" t="n">
        <v>2035</v>
      </c>
      <c r="D3013" s="2" t="inlineStr">
        <is>
          <t>United States</t>
        </is>
      </c>
      <c r="E3013" s="2" t="inlineStr">
        <is>
          <t>USA</t>
        </is>
      </c>
      <c r="F3013" s="2" t="inlineStr">
        <is>
          <t>Reduced Emission Completions for Hydraulically Fractured Oil Wells</t>
        </is>
      </c>
      <c r="G3013" s="2" t="n">
        <v>96044</v>
      </c>
      <c r="H3013" s="2" t="n">
        <v>0.0061154705472291</v>
      </c>
      <c r="I3013" s="2" t="n">
        <v>0.006849327012896593</v>
      </c>
      <c r="J3013" s="40" t="inlineStr">
        <is>
          <t>ngps - production methane capture</t>
        </is>
      </c>
    </row>
    <row r="3014" ht="15.75" customHeight="1" s="120">
      <c r="A3014" s="2" t="inlineStr">
        <is>
          <t>ENERGY</t>
        </is>
      </c>
      <c r="B3014" s="2" t="inlineStr">
        <is>
          <t>GAS</t>
        </is>
      </c>
      <c r="C3014" s="2" t="n">
        <v>2035</v>
      </c>
      <c r="D3014" s="2" t="inlineStr">
        <is>
          <t>United States</t>
        </is>
      </c>
      <c r="E3014" s="2" t="inlineStr">
        <is>
          <t>USA</t>
        </is>
      </c>
      <c r="F3014" s="2" t="inlineStr">
        <is>
          <t>Convert gas pneumatic controls to instrument air</t>
        </is>
      </c>
      <c r="G3014" s="2" t="n">
        <v>100000</v>
      </c>
      <c r="H3014" s="54" t="n">
        <v>1e-12</v>
      </c>
      <c r="I3014" s="2" t="n">
        <v>1.12e-12</v>
      </c>
      <c r="J3014" s="40" t="inlineStr">
        <is>
          <t>ngps - production methane capture</t>
        </is>
      </c>
    </row>
    <row r="3015" ht="15.75" customHeight="1" s="120">
      <c r="A3015" s="2" t="inlineStr">
        <is>
          <t>ENERGY</t>
        </is>
      </c>
      <c r="B3015" s="2" t="inlineStr">
        <is>
          <t>GAS</t>
        </is>
      </c>
      <c r="C3015" s="2" t="n">
        <v>2035</v>
      </c>
      <c r="D3015" s="2" t="inlineStr">
        <is>
          <t>United States</t>
        </is>
      </c>
      <c r="E3015" s="2" t="inlineStr">
        <is>
          <t>USA</t>
        </is>
      </c>
      <c r="F3015" s="2" t="inlineStr">
        <is>
          <t>Replace Cast Iron Pipeline</t>
        </is>
      </c>
      <c r="G3015" s="2" t="n">
        <v>133547</v>
      </c>
      <c r="H3015" s="2" t="n">
        <v>3.30324339866638</v>
      </c>
      <c r="I3015" s="2" t="n">
        <v>3.699632606506346</v>
      </c>
      <c r="J3015" s="40" t="inlineStr">
        <is>
          <t>ngps - T&amp;D methane capture</t>
        </is>
      </c>
    </row>
    <row r="3016" ht="15.75" customHeight="1" s="120">
      <c r="A3016" s="2" t="inlineStr">
        <is>
          <t>ENERGY</t>
        </is>
      </c>
      <c r="B3016" s="2" t="inlineStr">
        <is>
          <t>GAS</t>
        </is>
      </c>
      <c r="C3016" s="2" t="n">
        <v>2035</v>
      </c>
      <c r="D3016" s="2" t="inlineStr">
        <is>
          <t>United States</t>
        </is>
      </c>
      <c r="E3016" s="2" t="inlineStr">
        <is>
          <t>USA</t>
        </is>
      </c>
      <c r="F3016" s="2" t="inlineStr">
        <is>
          <t>Convert gas pneumatic controls to instrument air</t>
        </is>
      </c>
      <c r="G3016" s="2" t="n">
        <v>336994</v>
      </c>
      <c r="H3016" s="2" t="n">
        <v>0.0004667298053391</v>
      </c>
      <c r="I3016" s="2" t="n">
        <v>0.0005227373819797921</v>
      </c>
      <c r="J3016" s="40" t="inlineStr">
        <is>
          <t>ngps - production methane capture</t>
        </is>
      </c>
    </row>
    <row r="3017" ht="15.75" customHeight="1" s="120">
      <c r="A3017" s="2" t="inlineStr">
        <is>
          <t>ENERGY</t>
        </is>
      </c>
      <c r="B3017" s="2" t="inlineStr">
        <is>
          <t>GAS</t>
        </is>
      </c>
      <c r="C3017" s="2" t="n">
        <v>2035</v>
      </c>
      <c r="D3017" s="2" t="inlineStr">
        <is>
          <t>United States</t>
        </is>
      </c>
      <c r="E3017" s="2" t="inlineStr">
        <is>
          <t>USA</t>
        </is>
      </c>
      <c r="F3017" s="2" t="inlineStr">
        <is>
          <t>Convert gas pneumatic controls to instrument air</t>
        </is>
      </c>
      <c r="G3017" s="2" t="n">
        <v>404547</v>
      </c>
      <c r="H3017" s="2" t="n">
        <v>0.0003111532132607</v>
      </c>
      <c r="I3017" s="2" t="n">
        <v>0.000348491598851984</v>
      </c>
      <c r="J3017" s="40" t="inlineStr">
        <is>
          <t>ngps - production methane capture</t>
        </is>
      </c>
    </row>
    <row r="3018" ht="15.75" customHeight="1" s="120">
      <c r="A3018" s="2" t="inlineStr">
        <is>
          <t>ENERGY</t>
        </is>
      </c>
      <c r="B3018" s="2" t="inlineStr">
        <is>
          <t>GAS</t>
        </is>
      </c>
      <c r="C3018" s="2" t="n">
        <v>2035</v>
      </c>
      <c r="D3018" s="2" t="inlineStr">
        <is>
          <t>United States</t>
        </is>
      </c>
      <c r="E3018" s="2" t="inlineStr">
        <is>
          <t>USA</t>
        </is>
      </c>
      <c r="F3018" s="2" t="inlineStr">
        <is>
          <t>Convert gas pneumatic controls to instrument air</t>
        </is>
      </c>
      <c r="G3018" s="2" t="n">
        <v>489060</v>
      </c>
      <c r="H3018" s="2" t="n">
        <v>5.18588676641e-05</v>
      </c>
      <c r="I3018" s="2" t="n">
        <v>5.808193178379201e-05</v>
      </c>
      <c r="J3018" s="40" t="inlineStr">
        <is>
          <t>ngps - production methane capture</t>
        </is>
      </c>
    </row>
    <row r="3019" ht="15.75" customHeight="1" s="120">
      <c r="A3019" s="2" t="inlineStr">
        <is>
          <t>ENERGY</t>
        </is>
      </c>
      <c r="B3019" s="2" t="inlineStr">
        <is>
          <t>GAS</t>
        </is>
      </c>
      <c r="C3019" s="2" t="n">
        <v>2035</v>
      </c>
      <c r="D3019" s="2" t="inlineStr">
        <is>
          <t>United States</t>
        </is>
      </c>
      <c r="E3019" s="2" t="inlineStr">
        <is>
          <t>USA</t>
        </is>
      </c>
      <c r="F3019" s="2" t="inlineStr">
        <is>
          <t>Reduced Emission Completions for Hydraulically Fractured Oil Wells</t>
        </is>
      </c>
      <c r="G3019" s="2" t="n">
        <v>733430</v>
      </c>
      <c r="H3019" s="2" t="n">
        <v>0.0032942909747362</v>
      </c>
      <c r="I3019" s="2" t="n">
        <v>0.003689605891704544</v>
      </c>
      <c r="J3019" s="40" t="inlineStr">
        <is>
          <t>ngps - production methane capture</t>
        </is>
      </c>
    </row>
    <row r="3020" ht="15.75" customHeight="1" s="120">
      <c r="A3020" s="2" t="inlineStr">
        <is>
          <t>ENERGY</t>
        </is>
      </c>
      <c r="B3020" s="2" t="inlineStr">
        <is>
          <t>GAS</t>
        </is>
      </c>
      <c r="C3020" s="2" t="n">
        <v>2035</v>
      </c>
      <c r="D3020" s="2" t="inlineStr">
        <is>
          <t>United States</t>
        </is>
      </c>
      <c r="E3020" s="2" t="inlineStr">
        <is>
          <t>USA</t>
        </is>
      </c>
      <c r="F3020" s="2" t="inlineStr">
        <is>
          <t>Installing Surge Vessels for Capturing Blowdown Vents</t>
        </is>
      </c>
      <c r="G3020" s="2" t="n">
        <v>1805265</v>
      </c>
      <c r="H3020" s="2" t="n">
        <v>0.0130163617432117</v>
      </c>
      <c r="I3020" s="2" t="n">
        <v>0.0145783251523971</v>
      </c>
      <c r="J3020" s="40" t="inlineStr">
        <is>
          <t>ngps - production methane capture</t>
        </is>
      </c>
    </row>
    <row r="3021" ht="15.75" customHeight="1" s="120">
      <c r="A3021" s="2" t="inlineStr">
        <is>
          <t>ENERGY</t>
        </is>
      </c>
      <c r="B3021" s="2" t="inlineStr">
        <is>
          <t>GAS</t>
        </is>
      </c>
      <c r="C3021" s="2" t="n">
        <v>2035</v>
      </c>
      <c r="D3021" s="2" t="inlineStr">
        <is>
          <t>United States</t>
        </is>
      </c>
      <c r="E3021" s="2" t="inlineStr">
        <is>
          <t>USA</t>
        </is>
      </c>
      <c r="F3021" s="2" t="inlineStr">
        <is>
          <t>Convert gas pneumatic controls to instrument air</t>
        </is>
      </c>
      <c r="G3021" s="2" t="n">
        <v>4047206</v>
      </c>
      <c r="H3021" s="2" t="n">
        <v>0.00012630688434</v>
      </c>
      <c r="I3021" s="2" t="n">
        <v>0.0001414637104608</v>
      </c>
      <c r="J3021" s="40" t="inlineStr">
        <is>
          <t>ngps - production methane capture</t>
        </is>
      </c>
    </row>
    <row r="3022" ht="15.75" customHeight="1" s="120">
      <c r="A3022" s="2" t="inlineStr">
        <is>
          <t>ENERGY</t>
        </is>
      </c>
      <c r="B3022" s="2" t="inlineStr">
        <is>
          <t>GAS</t>
        </is>
      </c>
      <c r="C3022" s="2" t="n">
        <v>2035</v>
      </c>
      <c r="D3022" s="2" t="inlineStr">
        <is>
          <t>United States</t>
        </is>
      </c>
      <c r="E3022" s="2" t="inlineStr">
        <is>
          <t>USA</t>
        </is>
      </c>
      <c r="F3022" s="2" t="inlineStr">
        <is>
          <t>Convert gas pneumatic controls to instrument air</t>
        </is>
      </c>
      <c r="G3022" s="2" t="n">
        <v>4858485</v>
      </c>
      <c r="H3022" s="2" t="n">
        <v>8.42045919853e-05</v>
      </c>
      <c r="I3022" s="2" t="n">
        <v>9.4309143023536e-05</v>
      </c>
      <c r="J3022" s="40" t="inlineStr">
        <is>
          <t>ngps - production methane capture</t>
        </is>
      </c>
    </row>
    <row r="3023" ht="15.75" customHeight="1" s="120">
      <c r="A3023" s="2" t="inlineStr">
        <is>
          <t>ENERGY</t>
        </is>
      </c>
      <c r="B3023" s="2" t="inlineStr">
        <is>
          <t>GAS</t>
        </is>
      </c>
      <c r="C3023" s="2" t="n">
        <v>2035</v>
      </c>
      <c r="D3023" s="2" t="inlineStr">
        <is>
          <t>United States</t>
        </is>
      </c>
      <c r="E3023" s="2" t="inlineStr">
        <is>
          <t>USA</t>
        </is>
      </c>
      <c r="F3023" s="2" t="inlineStr">
        <is>
          <t>Convert gas pneumatic controls to instrument air</t>
        </is>
      </c>
      <c r="G3023" s="2" t="n">
        <v>5873439</v>
      </c>
      <c r="H3023" s="2" t="n">
        <v>1.40340980579e-05</v>
      </c>
      <c r="I3023" s="2" t="n">
        <v>1.5718189824848e-05</v>
      </c>
      <c r="J3023" s="40" t="inlineStr">
        <is>
          <t>ngps - production methane capture</t>
        </is>
      </c>
    </row>
    <row r="3024" ht="15.75" customHeight="1" s="120">
      <c r="A3024" s="2" t="inlineStr">
        <is>
          <t>ENERGY</t>
        </is>
      </c>
      <c r="B3024" s="2" t="inlineStr">
        <is>
          <t>GAS</t>
        </is>
      </c>
      <c r="C3024" s="2" t="n">
        <v>2040</v>
      </c>
      <c r="D3024" s="2" t="inlineStr">
        <is>
          <t>United States</t>
        </is>
      </c>
      <c r="E3024" s="2" t="inlineStr">
        <is>
          <t>USA</t>
        </is>
      </c>
      <c r="F3024" s="2" t="inlineStr">
        <is>
          <t>Installing Plunger Lift Systems in Gas Wells</t>
        </is>
      </c>
      <c r="G3024" s="2" t="n">
        <v>-100000</v>
      </c>
      <c r="H3024" s="2" t="n">
        <v>0</v>
      </c>
      <c r="I3024" s="2" t="n">
        <v>0</v>
      </c>
      <c r="J3024" s="40" t="inlineStr">
        <is>
          <t>ngps - production methane capture</t>
        </is>
      </c>
    </row>
    <row r="3025" ht="15.75" customHeight="1" s="120">
      <c r="A3025" s="2" t="inlineStr">
        <is>
          <t>ENERGY</t>
        </is>
      </c>
      <c r="B3025" s="2" t="inlineStr">
        <is>
          <t>GAS</t>
        </is>
      </c>
      <c r="C3025" s="2" t="n">
        <v>2040</v>
      </c>
      <c r="D3025" s="2" t="inlineStr">
        <is>
          <t>United States</t>
        </is>
      </c>
      <c r="E3025" s="2" t="inlineStr">
        <is>
          <t>USA</t>
        </is>
      </c>
      <c r="F3025" s="2" t="inlineStr">
        <is>
          <t>Installing Plunger Lift Systems in Gas Wells</t>
        </is>
      </c>
      <c r="G3025" s="2" t="n">
        <v>-149</v>
      </c>
      <c r="H3025" s="2" t="n">
        <v>0</v>
      </c>
      <c r="I3025" s="2" t="n">
        <v>0</v>
      </c>
      <c r="J3025" s="40" t="inlineStr">
        <is>
          <t>ngps - production methane capture</t>
        </is>
      </c>
    </row>
    <row r="3026" ht="15.75" customHeight="1" s="120">
      <c r="A3026" s="2" t="inlineStr">
        <is>
          <t>ENERGY</t>
        </is>
      </c>
      <c r="B3026" s="2" t="inlineStr">
        <is>
          <t>GAS</t>
        </is>
      </c>
      <c r="C3026" s="2" t="n">
        <v>2040</v>
      </c>
      <c r="D3026" s="2" t="inlineStr">
        <is>
          <t>United States</t>
        </is>
      </c>
      <c r="E3026" s="2" t="inlineStr">
        <is>
          <t>USA</t>
        </is>
      </c>
      <c r="F3026" s="2" t="inlineStr">
        <is>
          <t>Installing Plunger Lift Systems in Gas Wells</t>
        </is>
      </c>
      <c r="G3026" s="2" t="n">
        <v>-149</v>
      </c>
      <c r="H3026" s="2" t="n">
        <v>3.96560740470886</v>
      </c>
      <c r="I3026" s="2" t="n">
        <v>4.441480293273924</v>
      </c>
      <c r="J3026" s="40" t="inlineStr">
        <is>
          <t>ngps - production methane capture</t>
        </is>
      </c>
    </row>
    <row r="3027" ht="15.75" customHeight="1" s="120">
      <c r="A3027" s="2" t="inlineStr">
        <is>
          <t>ENERGY</t>
        </is>
      </c>
      <c r="B3027" s="2" t="inlineStr">
        <is>
          <t>GAS</t>
        </is>
      </c>
      <c r="C3027" s="2" t="n">
        <v>2040</v>
      </c>
      <c r="D3027" s="2" t="inlineStr">
        <is>
          <t>United States</t>
        </is>
      </c>
      <c r="E3027" s="2" t="inlineStr">
        <is>
          <t>USA</t>
        </is>
      </c>
      <c r="F3027" s="2" t="inlineStr">
        <is>
          <t>Optimize glycol circulation rates in dehydrators</t>
        </is>
      </c>
      <c r="G3027" s="2" t="n">
        <v>-13</v>
      </c>
      <c r="H3027" s="2" t="n">
        <v>0.023382093757391</v>
      </c>
      <c r="I3027" s="2" t="n">
        <v>0.02618794500827792</v>
      </c>
      <c r="J3027" s="40" t="inlineStr">
        <is>
          <t>ngps - production methane capture</t>
        </is>
      </c>
    </row>
    <row r="3028" ht="15.75" customHeight="1" s="120">
      <c r="A3028" s="2" t="inlineStr">
        <is>
          <t>ENERGY</t>
        </is>
      </c>
      <c r="B3028" s="2" t="inlineStr">
        <is>
          <t>GAS</t>
        </is>
      </c>
      <c r="C3028" s="2" t="n">
        <v>2040</v>
      </c>
      <c r="D3028" s="2" t="inlineStr">
        <is>
          <t>United States</t>
        </is>
      </c>
      <c r="E3028" s="2" t="inlineStr">
        <is>
          <t>USA</t>
        </is>
      </c>
      <c r="F3028" s="2" t="inlineStr">
        <is>
          <t>Replacing wet seals with dry seals in centrifugal compressors</t>
        </is>
      </c>
      <c r="G3028" s="2" t="n">
        <v>-11</v>
      </c>
      <c r="H3028" s="2" t="n">
        <v>6.94133281707763</v>
      </c>
      <c r="I3028" s="2" t="n">
        <v>7.774292755126946</v>
      </c>
      <c r="J3028" s="40" t="inlineStr">
        <is>
          <t>ngps - T&amp;D methane capture</t>
        </is>
      </c>
    </row>
    <row r="3029" ht="15.75" customHeight="1" s="120">
      <c r="A3029" s="2" t="inlineStr">
        <is>
          <t>ENERGY</t>
        </is>
      </c>
      <c r="B3029" s="2" t="inlineStr">
        <is>
          <t>GAS</t>
        </is>
      </c>
      <c r="C3029" s="2" t="n">
        <v>2040</v>
      </c>
      <c r="D3029" s="2" t="inlineStr">
        <is>
          <t>United States</t>
        </is>
      </c>
      <c r="E3029" s="2" t="inlineStr">
        <is>
          <t>USA</t>
        </is>
      </c>
      <c r="F3029" s="2" t="inlineStr">
        <is>
          <t>Replace Gas-Assisted Glycol Pumps with Electric Pumps</t>
        </is>
      </c>
      <c r="G3029" s="2" t="n">
        <v>-11</v>
      </c>
      <c r="H3029" s="2" t="n">
        <v>0.0181117104366422</v>
      </c>
      <c r="I3029" s="2" t="n">
        <v>0.02028511568903927</v>
      </c>
      <c r="J3029" s="40" t="inlineStr">
        <is>
          <t>ngps - production methane capture</t>
        </is>
      </c>
    </row>
    <row r="3030" ht="15.75" customHeight="1" s="120">
      <c r="A3030" s="2" t="inlineStr">
        <is>
          <t>ENERGY</t>
        </is>
      </c>
      <c r="B3030" s="2" t="inlineStr">
        <is>
          <t>GAS</t>
        </is>
      </c>
      <c r="C3030" s="2" t="n">
        <v>2040</v>
      </c>
      <c r="D3030" s="2" t="inlineStr">
        <is>
          <t>United States</t>
        </is>
      </c>
      <c r="E3030" s="2" t="inlineStr">
        <is>
          <t>USA</t>
        </is>
      </c>
      <c r="F3030" s="2" t="inlineStr">
        <is>
          <t>Directed inspection and maintenance at compressor stations</t>
        </is>
      </c>
      <c r="G3030" s="2" t="n">
        <v>-10</v>
      </c>
      <c r="H3030" s="2" t="n">
        <v>13.5254474878311</v>
      </c>
      <c r="I3030" s="2" t="n">
        <v>15.14850118637083</v>
      </c>
      <c r="J3030" s="40" t="inlineStr">
        <is>
          <t>ngps - processing methane capture</t>
        </is>
      </c>
    </row>
    <row r="3031" ht="15.75" customHeight="1" s="120">
      <c r="A3031" s="2" t="inlineStr">
        <is>
          <t>ENERGY</t>
        </is>
      </c>
      <c r="B3031" s="2" t="inlineStr">
        <is>
          <t>GAS</t>
        </is>
      </c>
      <c r="C3031" s="2" t="n">
        <v>2040</v>
      </c>
      <c r="D3031" s="2" t="inlineStr">
        <is>
          <t>United States</t>
        </is>
      </c>
      <c r="E3031" s="2" t="inlineStr">
        <is>
          <t>USA</t>
        </is>
      </c>
      <c r="F3031" s="2" t="inlineStr">
        <is>
          <t>Optimize glycol circulation rates in dehydrators</t>
        </is>
      </c>
      <c r="G3031" s="2" t="n">
        <v>-9</v>
      </c>
      <c r="H3031" s="2" t="n">
        <v>0.0161347165703773</v>
      </c>
      <c r="I3031" s="2" t="n">
        <v>0.01807088255882258</v>
      </c>
      <c r="J3031" s="40" t="inlineStr">
        <is>
          <t>ngps - production methane capture</t>
        </is>
      </c>
    </row>
    <row r="3032" ht="15.75" customHeight="1" s="120">
      <c r="A3032" s="2" t="inlineStr">
        <is>
          <t>ENERGY</t>
        </is>
      </c>
      <c r="B3032" s="2" t="inlineStr">
        <is>
          <t>GAS</t>
        </is>
      </c>
      <c r="C3032" s="2" t="n">
        <v>2040</v>
      </c>
      <c r="D3032" s="2" t="inlineStr">
        <is>
          <t>United States</t>
        </is>
      </c>
      <c r="E3032" s="2" t="inlineStr">
        <is>
          <t>USA</t>
        </is>
      </c>
      <c r="F3032" s="2" t="inlineStr">
        <is>
          <t>Optimize glycol circulation rates in dehydrators</t>
        </is>
      </c>
      <c r="G3032" s="2" t="n">
        <v>-8</v>
      </c>
      <c r="H3032" s="2" t="n">
        <v>0.0774957314133644</v>
      </c>
      <c r="I3032" s="2" t="n">
        <v>0.08679521918296813</v>
      </c>
      <c r="J3032" s="40" t="inlineStr">
        <is>
          <t>ngps - production methane capture</t>
        </is>
      </c>
    </row>
    <row r="3033" ht="15.75" customHeight="1" s="120">
      <c r="A3033" s="2" t="inlineStr">
        <is>
          <t>ENERGY</t>
        </is>
      </c>
      <c r="B3033" s="2" t="inlineStr">
        <is>
          <t>GAS</t>
        </is>
      </c>
      <c r="C3033" s="2" t="n">
        <v>2040</v>
      </c>
      <c r="D3033" s="2" t="inlineStr">
        <is>
          <t>United States</t>
        </is>
      </c>
      <c r="E3033" s="2" t="inlineStr">
        <is>
          <t>USA</t>
        </is>
      </c>
      <c r="F3033" s="2" t="inlineStr">
        <is>
          <t>Direct Inspection &amp; Maintenance - (Production Gas Well\Pipeline Leaks\Chemical Injection Pumps)</t>
        </is>
      </c>
      <c r="G3033" s="2" t="n">
        <v>-8</v>
      </c>
      <c r="H3033" s="2" t="n">
        <v>0.757978856563568</v>
      </c>
      <c r="I3033" s="2" t="n">
        <v>0.8489363193511963</v>
      </c>
      <c r="J3033" s="40" t="inlineStr">
        <is>
          <t>ngps - production methane capture</t>
        </is>
      </c>
    </row>
    <row r="3034" ht="15.75" customHeight="1" s="120">
      <c r="A3034" s="2" t="inlineStr">
        <is>
          <t>ENERGY</t>
        </is>
      </c>
      <c r="B3034" s="2" t="inlineStr">
        <is>
          <t>GAS</t>
        </is>
      </c>
      <c r="C3034" s="2" t="n">
        <v>2040</v>
      </c>
      <c r="D3034" s="2" t="inlineStr">
        <is>
          <t>United States</t>
        </is>
      </c>
      <c r="E3034" s="2" t="inlineStr">
        <is>
          <t>USA</t>
        </is>
      </c>
      <c r="F3034" s="2" t="inlineStr">
        <is>
          <t>Fuel Gas Retrofit for BD valve - Take Recip. Compressors Offline</t>
        </is>
      </c>
      <c r="G3034" s="2" t="n">
        <v>-7</v>
      </c>
      <c r="H3034" s="2" t="n">
        <v>3.20860075950622</v>
      </c>
      <c r="I3034" s="2" t="n">
        <v>3.593632850646967</v>
      </c>
      <c r="J3034" s="40" t="inlineStr">
        <is>
          <t>ngps - processing methane capture</t>
        </is>
      </c>
    </row>
    <row r="3035" ht="15.75" customHeight="1" s="120">
      <c r="A3035" s="2" t="inlineStr">
        <is>
          <t>ENERGY</t>
        </is>
      </c>
      <c r="B3035" s="2" t="inlineStr">
        <is>
          <t>GAS</t>
        </is>
      </c>
      <c r="C3035" s="2" t="n">
        <v>2040</v>
      </c>
      <c r="D3035" s="2" t="inlineStr">
        <is>
          <t>United States</t>
        </is>
      </c>
      <c r="E3035" s="2" t="inlineStr">
        <is>
          <t>USA</t>
        </is>
      </c>
      <c r="F3035" s="2" t="inlineStr">
        <is>
          <t>Directed inspection and maintenance at gate stations and surface facilities</t>
        </is>
      </c>
      <c r="G3035" s="2" t="n">
        <v>-7</v>
      </c>
      <c r="H3035" s="2" t="n">
        <v>3.48143744468689</v>
      </c>
      <c r="I3035" s="2" t="n">
        <v>3.899209938049317</v>
      </c>
      <c r="J3035" s="40" t="inlineStr">
        <is>
          <t>ngps - production methane capture</t>
        </is>
      </c>
    </row>
    <row r="3036" ht="15.75" customHeight="1" s="120">
      <c r="A3036" s="2" t="inlineStr">
        <is>
          <t>ENERGY</t>
        </is>
      </c>
      <c r="B3036" s="2" t="inlineStr">
        <is>
          <t>GAS</t>
        </is>
      </c>
      <c r="C3036" s="2" t="n">
        <v>2040</v>
      </c>
      <c r="D3036" s="2" t="inlineStr">
        <is>
          <t>United States</t>
        </is>
      </c>
      <c r="E3036" s="2" t="inlineStr">
        <is>
          <t>USA</t>
        </is>
      </c>
      <c r="F3036" s="2" t="inlineStr">
        <is>
          <t>Directed inspection and maintenance at gate stations and surface facilities</t>
        </is>
      </c>
      <c r="G3036" s="2" t="n">
        <v>-6</v>
      </c>
      <c r="H3036" s="2" t="n">
        <v>5.33256030082702</v>
      </c>
      <c r="I3036" s="2" t="n">
        <v>5.972467536926263</v>
      </c>
      <c r="J3036" s="40" t="inlineStr">
        <is>
          <t>ngps - production methane capture</t>
        </is>
      </c>
    </row>
    <row r="3037" ht="15.75" customHeight="1" s="120">
      <c r="A3037" s="2" t="inlineStr">
        <is>
          <t>ENERGY</t>
        </is>
      </c>
      <c r="B3037" s="2" t="inlineStr">
        <is>
          <t>GAS</t>
        </is>
      </c>
      <c r="C3037" s="2" t="n">
        <v>2040</v>
      </c>
      <c r="D3037" s="2" t="inlineStr">
        <is>
          <t>United States</t>
        </is>
      </c>
      <c r="E3037" s="2" t="inlineStr">
        <is>
          <t>USA</t>
        </is>
      </c>
      <c r="F3037" s="2" t="inlineStr">
        <is>
          <t>Fuel Gas Retrofit for BD valve - Take Recip. Compressors Offline</t>
        </is>
      </c>
      <c r="G3037" s="2" t="n">
        <v>-6</v>
      </c>
      <c r="H3037" s="2" t="n">
        <v>13.4163980484008</v>
      </c>
      <c r="I3037" s="2" t="n">
        <v>15.0263658142089</v>
      </c>
      <c r="J3037" s="40" t="inlineStr">
        <is>
          <t>ngps - processing methane capture</t>
        </is>
      </c>
    </row>
    <row r="3038" ht="15.75" customHeight="1" s="120">
      <c r="A3038" s="2" t="inlineStr">
        <is>
          <t>ENERGY</t>
        </is>
      </c>
      <c r="B3038" s="2" t="inlineStr">
        <is>
          <t>GAS</t>
        </is>
      </c>
      <c r="C3038" s="2" t="n">
        <v>2040</v>
      </c>
      <c r="D3038" s="2" t="inlineStr">
        <is>
          <t>United States</t>
        </is>
      </c>
      <c r="E3038" s="2" t="inlineStr">
        <is>
          <t>USA</t>
        </is>
      </c>
      <c r="F3038" s="2" t="inlineStr">
        <is>
          <t>DI&amp;M on Offshore Oil Platforms</t>
        </is>
      </c>
      <c r="G3038" s="2" t="n">
        <v>-6</v>
      </c>
      <c r="H3038" s="2" t="n">
        <v>0.268065690994262</v>
      </c>
      <c r="I3038" s="2" t="n">
        <v>0.3002335739135734</v>
      </c>
      <c r="J3038" s="40" t="inlineStr">
        <is>
          <t>ngps - production methane capture</t>
        </is>
      </c>
    </row>
    <row r="3039" ht="15.75" customHeight="1" s="120">
      <c r="A3039" s="2" t="inlineStr">
        <is>
          <t>ENERGY</t>
        </is>
      </c>
      <c r="B3039" s="2" t="inlineStr">
        <is>
          <t>GAS</t>
        </is>
      </c>
      <c r="C3039" s="2" t="n">
        <v>2040</v>
      </c>
      <c r="D3039" s="2" t="inlineStr">
        <is>
          <t>United States</t>
        </is>
      </c>
      <c r="E3039" s="2" t="inlineStr">
        <is>
          <t>USA</t>
        </is>
      </c>
      <c r="F3039" s="2" t="inlineStr">
        <is>
          <t>Optimize glycol circulation rates in dehydrators</t>
        </is>
      </c>
      <c r="G3039" s="2" t="n">
        <v>-6</v>
      </c>
      <c r="H3039" s="2" t="n">
        <v>1.75569069385528</v>
      </c>
      <c r="I3039" s="2" t="n">
        <v>1.966373577117914</v>
      </c>
      <c r="J3039" s="40" t="inlineStr">
        <is>
          <t>ngps - production methane capture</t>
        </is>
      </c>
    </row>
    <row r="3040" ht="15.75" customHeight="1" s="120">
      <c r="A3040" s="2" t="inlineStr">
        <is>
          <t>ENERGY</t>
        </is>
      </c>
      <c r="B3040" s="2" t="inlineStr">
        <is>
          <t>GAS</t>
        </is>
      </c>
      <c r="C3040" s="2" t="n">
        <v>2040</v>
      </c>
      <c r="D3040" s="2" t="inlineStr">
        <is>
          <t>United States</t>
        </is>
      </c>
      <c r="E3040" s="2" t="inlineStr">
        <is>
          <t>USA</t>
        </is>
      </c>
      <c r="F3040" s="2" t="inlineStr">
        <is>
          <t>Installing flash tank separators on dehydrators</t>
        </is>
      </c>
      <c r="G3040" s="2" t="n">
        <v>-3</v>
      </c>
      <c r="H3040" s="2" t="n">
        <v>0.124052181839942</v>
      </c>
      <c r="I3040" s="2" t="n">
        <v>0.138938443660735</v>
      </c>
      <c r="J3040" s="40" t="inlineStr">
        <is>
          <t>ngps - production methane capture</t>
        </is>
      </c>
    </row>
    <row r="3041" ht="15.75" customHeight="1" s="120">
      <c r="A3041" s="2" t="inlineStr">
        <is>
          <t>ENERGY</t>
        </is>
      </c>
      <c r="B3041" s="2" t="inlineStr">
        <is>
          <t>GAS</t>
        </is>
      </c>
      <c r="C3041" s="2" t="n">
        <v>2040</v>
      </c>
      <c r="D3041" s="2" t="inlineStr">
        <is>
          <t>United States</t>
        </is>
      </c>
      <c r="E3041" s="2" t="inlineStr">
        <is>
          <t>USA</t>
        </is>
      </c>
      <c r="F3041" s="2" t="inlineStr">
        <is>
          <t>Directed inspection and maintenance at gate stations and surface facilities</t>
        </is>
      </c>
      <c r="G3041" s="2" t="n">
        <v>-3</v>
      </c>
      <c r="H3041" s="2" t="n">
        <v>6.17105770111084</v>
      </c>
      <c r="I3041" s="2" t="n">
        <v>6.911584625244141</v>
      </c>
      <c r="J3041" s="40" t="inlineStr">
        <is>
          <t>ngps - production methane capture</t>
        </is>
      </c>
    </row>
    <row r="3042" ht="15.75" customHeight="1" s="120">
      <c r="A3042" s="2" t="inlineStr">
        <is>
          <t>ENERGY</t>
        </is>
      </c>
      <c r="B3042" s="2" t="inlineStr">
        <is>
          <t>GAS</t>
        </is>
      </c>
      <c r="C3042" s="2" t="n">
        <v>2040</v>
      </c>
      <c r="D3042" s="2" t="inlineStr">
        <is>
          <t>United States</t>
        </is>
      </c>
      <c r="E3042" s="2" t="inlineStr">
        <is>
          <t>USA</t>
        </is>
      </c>
      <c r="F3042" s="2" t="inlineStr">
        <is>
          <t>Reciprocating Compressor Rod Packing (Static-Pac)</t>
        </is>
      </c>
      <c r="G3042" s="2" t="n">
        <v>-1</v>
      </c>
      <c r="H3042" s="2" t="n">
        <v>8.82107639312744</v>
      </c>
      <c r="I3042" s="2" t="n">
        <v>9.879605560302734</v>
      </c>
      <c r="J3042" s="40" t="inlineStr">
        <is>
          <t>ngps - processing methane capture</t>
        </is>
      </c>
    </row>
    <row r="3043" ht="15.75" customHeight="1" s="120">
      <c r="A3043" s="2" t="inlineStr">
        <is>
          <t>ENERGY</t>
        </is>
      </c>
      <c r="B3043" s="2" t="inlineStr">
        <is>
          <t>GAS</t>
        </is>
      </c>
      <c r="C3043" s="2" t="n">
        <v>2040</v>
      </c>
      <c r="D3043" s="2" t="inlineStr">
        <is>
          <t>United States</t>
        </is>
      </c>
      <c r="E3043" s="2" t="inlineStr">
        <is>
          <t>USA</t>
        </is>
      </c>
      <c r="F3043" s="2" t="inlineStr">
        <is>
          <t>Reciprocating Compressor Rod Packing (Static-Pac)</t>
        </is>
      </c>
      <c r="G3043" s="2" t="n">
        <v>0</v>
      </c>
      <c r="H3043" s="2" t="n">
        <v>1.92251563072204</v>
      </c>
      <c r="I3043" s="2" t="n">
        <v>2.153217506408685</v>
      </c>
      <c r="J3043" s="40" t="inlineStr">
        <is>
          <t>ngps - processing methane capture</t>
        </is>
      </c>
    </row>
    <row r="3044" ht="15.75" customHeight="1" s="120">
      <c r="A3044" s="2" t="inlineStr">
        <is>
          <t>ENERGY</t>
        </is>
      </c>
      <c r="B3044" s="2" t="inlineStr">
        <is>
          <t>GAS</t>
        </is>
      </c>
      <c r="C3044" s="2" t="n">
        <v>2040</v>
      </c>
      <c r="D3044" s="2" t="inlineStr">
        <is>
          <t>United States</t>
        </is>
      </c>
      <c r="E3044" s="2" t="inlineStr">
        <is>
          <t>USA</t>
        </is>
      </c>
      <c r="F3044" s="2" t="inlineStr">
        <is>
          <t>Installing Catalytic Converters on Gas Engines and Turbines</t>
        </is>
      </c>
      <c r="G3044" s="2" t="n">
        <v>1</v>
      </c>
      <c r="H3044" s="2" t="n">
        <v>5.2900857925415</v>
      </c>
      <c r="I3044" s="2" t="n">
        <v>5.924896087646481</v>
      </c>
      <c r="J3044" s="40" t="inlineStr">
        <is>
          <t>ngps - processing methane destruction</t>
        </is>
      </c>
    </row>
    <row r="3045" ht="15.75" customHeight="1" s="120">
      <c r="A3045" s="2" t="inlineStr">
        <is>
          <t>ENERGY</t>
        </is>
      </c>
      <c r="B3045" s="2" t="inlineStr">
        <is>
          <t>GAS</t>
        </is>
      </c>
      <c r="C3045" s="2" t="n">
        <v>2040</v>
      </c>
      <c r="D3045" s="2" t="inlineStr">
        <is>
          <t>United States</t>
        </is>
      </c>
      <c r="E3045" s="2" t="inlineStr">
        <is>
          <t>USA</t>
        </is>
      </c>
      <c r="F3045" s="2" t="inlineStr">
        <is>
          <t>Directed Inspection and Maintenance of compressors - transport</t>
        </is>
      </c>
      <c r="G3045" s="2" t="n">
        <v>2</v>
      </c>
      <c r="H3045" s="2" t="n">
        <v>3.24618837237358</v>
      </c>
      <c r="I3045" s="2" t="n">
        <v>3.63573097705841</v>
      </c>
      <c r="J3045" s="40" t="inlineStr">
        <is>
          <t>ngps - T&amp;D methane capture</t>
        </is>
      </c>
    </row>
    <row r="3046" ht="15.75" customHeight="1" s="120">
      <c r="A3046" s="2" t="inlineStr">
        <is>
          <t>ENERGY</t>
        </is>
      </c>
      <c r="B3046" s="2" t="inlineStr">
        <is>
          <t>GAS</t>
        </is>
      </c>
      <c r="C3046" s="2" t="n">
        <v>2040</v>
      </c>
      <c r="D3046" s="2" t="inlineStr">
        <is>
          <t>United States</t>
        </is>
      </c>
      <c r="E3046" s="2" t="inlineStr">
        <is>
          <t>USA</t>
        </is>
      </c>
      <c r="F3046" s="2" t="inlineStr">
        <is>
          <t>Installing Plunger Lift Systems in Gas Wells</t>
        </is>
      </c>
      <c r="G3046" s="2" t="n">
        <v>2</v>
      </c>
      <c r="H3046" s="2" t="n">
        <v>3.01038146018981</v>
      </c>
      <c r="I3046" s="2" t="n">
        <v>3.371627235412587</v>
      </c>
      <c r="J3046" s="40" t="inlineStr">
        <is>
          <t>ngps - production methane capture</t>
        </is>
      </c>
    </row>
    <row r="3047" ht="15.75" customHeight="1" s="120">
      <c r="A3047" s="2" t="inlineStr">
        <is>
          <t>ENERGY</t>
        </is>
      </c>
      <c r="B3047" s="2" t="inlineStr">
        <is>
          <t>GAS</t>
        </is>
      </c>
      <c r="C3047" s="2" t="n">
        <v>2040</v>
      </c>
      <c r="D3047" s="2" t="inlineStr">
        <is>
          <t>United States</t>
        </is>
      </c>
      <c r="E3047" s="2" t="inlineStr">
        <is>
          <t>USA</t>
        </is>
      </c>
      <c r="F3047" s="2" t="inlineStr">
        <is>
          <t>Early replacement of Reciprocating Compressor Rod Packing Rings</t>
        </is>
      </c>
      <c r="G3047" s="2" t="n">
        <v>2</v>
      </c>
      <c r="H3047" s="2" t="n">
        <v>3.79455041885376</v>
      </c>
      <c r="I3047" s="2" t="n">
        <v>4.249896469116212</v>
      </c>
      <c r="J3047" s="40" t="inlineStr">
        <is>
          <t>ngps - processing methane capture</t>
        </is>
      </c>
    </row>
    <row r="3048" ht="15.75" customHeight="1" s="120">
      <c r="A3048" s="2" t="inlineStr">
        <is>
          <t>ENERGY</t>
        </is>
      </c>
      <c r="B3048" s="2" t="inlineStr">
        <is>
          <t>GAS</t>
        </is>
      </c>
      <c r="C3048" s="2" t="n">
        <v>2040</v>
      </c>
      <c r="D3048" s="2" t="inlineStr">
        <is>
          <t>United States</t>
        </is>
      </c>
      <c r="E3048" s="2" t="inlineStr">
        <is>
          <t>USA</t>
        </is>
      </c>
      <c r="F3048" s="2" t="inlineStr">
        <is>
          <t>Direct Inspection &amp; Maintenance - (Production Gas Well\Pipeline Leaks\Chemical Injection Pumps)</t>
        </is>
      </c>
      <c r="G3048" s="2" t="n">
        <v>3</v>
      </c>
      <c r="H3048" s="2" t="n">
        <v>4.13458776473999</v>
      </c>
      <c r="I3048" s="2" t="n">
        <v>4.630738296508789</v>
      </c>
      <c r="J3048" s="40" t="inlineStr">
        <is>
          <t>ngps - production methane capture</t>
        </is>
      </c>
    </row>
    <row r="3049" ht="15.75" customHeight="1" s="120">
      <c r="A3049" s="2" t="inlineStr">
        <is>
          <t>ENERGY</t>
        </is>
      </c>
      <c r="B3049" s="2" t="inlineStr">
        <is>
          <t>GAS</t>
        </is>
      </c>
      <c r="C3049" s="2" t="n">
        <v>2040</v>
      </c>
      <c r="D3049" s="2" t="inlineStr">
        <is>
          <t>United States</t>
        </is>
      </c>
      <c r="E3049" s="2" t="inlineStr">
        <is>
          <t>USA</t>
        </is>
      </c>
      <c r="F3049" s="2" t="inlineStr">
        <is>
          <t>Directed Inspection and Maintenance of compressors - transport</t>
        </is>
      </c>
      <c r="G3049" s="2" t="n">
        <v>4</v>
      </c>
      <c r="H3049" s="2" t="n">
        <v>0.320059686899185</v>
      </c>
      <c r="I3049" s="2" t="n">
        <v>0.3584668493270872</v>
      </c>
      <c r="J3049" s="40" t="inlineStr">
        <is>
          <t>ngps - T&amp;D methane capture</t>
        </is>
      </c>
    </row>
    <row r="3050" ht="15.75" customHeight="1" s="120">
      <c r="A3050" s="2" t="inlineStr">
        <is>
          <t>ENERGY</t>
        </is>
      </c>
      <c r="B3050" s="2" t="inlineStr">
        <is>
          <t>GAS</t>
        </is>
      </c>
      <c r="C3050" s="2" t="n">
        <v>2040</v>
      </c>
      <c r="D3050" s="2" t="inlineStr">
        <is>
          <t>United States</t>
        </is>
      </c>
      <c r="E3050" s="2" t="inlineStr">
        <is>
          <t>USA</t>
        </is>
      </c>
      <c r="F3050" s="2" t="inlineStr">
        <is>
          <t>Directed inspection and maintenance at gate stations and surface facilities</t>
        </is>
      </c>
      <c r="G3050" s="2" t="n">
        <v>5</v>
      </c>
      <c r="H3050" s="2" t="n">
        <v>2.36924934387207</v>
      </c>
      <c r="I3050" s="2" t="n">
        <v>2.653559265136718</v>
      </c>
      <c r="J3050" s="40" t="inlineStr">
        <is>
          <t>ngps - production methane capture</t>
        </is>
      </c>
    </row>
    <row r="3051" ht="15.75" customHeight="1" s="120">
      <c r="A3051" s="2" t="inlineStr">
        <is>
          <t>ENERGY</t>
        </is>
      </c>
      <c r="B3051" s="2" t="inlineStr">
        <is>
          <t>GAS</t>
        </is>
      </c>
      <c r="C3051" s="2" t="n">
        <v>2040</v>
      </c>
      <c r="D3051" s="2" t="inlineStr">
        <is>
          <t>United States</t>
        </is>
      </c>
      <c r="E3051" s="2" t="inlineStr">
        <is>
          <t>USA</t>
        </is>
      </c>
      <c r="F3051" s="2" t="inlineStr">
        <is>
          <t>Installing Surge Vessels for Capturing Blowdown Vents</t>
        </is>
      </c>
      <c r="G3051" s="2" t="n">
        <v>6</v>
      </c>
      <c r="H3051" s="2" t="n">
        <v>0.120045349001884</v>
      </c>
      <c r="I3051" s="2" t="n">
        <v>0.1344507908821101</v>
      </c>
      <c r="J3051" s="40" t="inlineStr">
        <is>
          <t>ngps - production methane capture</t>
        </is>
      </c>
    </row>
    <row r="3052" ht="15.75" customHeight="1" s="120">
      <c r="A3052" s="2" t="inlineStr">
        <is>
          <t>ENERGY</t>
        </is>
      </c>
      <c r="B3052" s="2" t="inlineStr">
        <is>
          <t>GAS</t>
        </is>
      </c>
      <c r="C3052" s="2" t="n">
        <v>2040</v>
      </c>
      <c r="D3052" s="2" t="inlineStr">
        <is>
          <t>United States</t>
        </is>
      </c>
      <c r="E3052" s="2" t="inlineStr">
        <is>
          <t>USA</t>
        </is>
      </c>
      <c r="F3052" s="2" t="inlineStr">
        <is>
          <t>Optimize glycol circulation rates in dehydrators</t>
        </is>
      </c>
      <c r="G3052" s="2" t="n">
        <v>6</v>
      </c>
      <c r="H3052" s="2" t="n">
        <v>0.0238607488572598</v>
      </c>
      <c r="I3052" s="2" t="n">
        <v>0.02672403872013098</v>
      </c>
      <c r="J3052" s="40" t="inlineStr">
        <is>
          <t>ngps - production methane capture</t>
        </is>
      </c>
    </row>
    <row r="3053" ht="15.75" customHeight="1" s="120">
      <c r="A3053" s="2" t="inlineStr">
        <is>
          <t>ENERGY</t>
        </is>
      </c>
      <c r="B3053" s="2" t="inlineStr">
        <is>
          <t>GAS</t>
        </is>
      </c>
      <c r="C3053" s="2" t="n">
        <v>2040</v>
      </c>
      <c r="D3053" s="2" t="inlineStr">
        <is>
          <t>United States</t>
        </is>
      </c>
      <c r="E3053" s="2" t="inlineStr">
        <is>
          <t>USA</t>
        </is>
      </c>
      <c r="F3053" s="2" t="inlineStr">
        <is>
          <t>Installing Catalytic Converters on Gas Engines and Turbines</t>
        </is>
      </c>
      <c r="G3053" s="2" t="n">
        <v>8</v>
      </c>
      <c r="H3053" s="2" t="n">
        <v>0.180824145674705</v>
      </c>
      <c r="I3053" s="2" t="n">
        <v>0.2025230431556696</v>
      </c>
      <c r="J3053" s="40" t="inlineStr">
        <is>
          <t>ngps - processing methane destruction</t>
        </is>
      </c>
    </row>
    <row r="3054" ht="15.75" customHeight="1" s="120">
      <c r="A3054" s="2" t="inlineStr">
        <is>
          <t>ENERGY</t>
        </is>
      </c>
      <c r="B3054" s="2" t="inlineStr">
        <is>
          <t>GAS</t>
        </is>
      </c>
      <c r="C3054" s="2" t="n">
        <v>2040</v>
      </c>
      <c r="D3054" s="2" t="inlineStr">
        <is>
          <t>United States</t>
        </is>
      </c>
      <c r="E3054" s="2" t="inlineStr">
        <is>
          <t>USA</t>
        </is>
      </c>
      <c r="F3054" s="2" t="inlineStr">
        <is>
          <t>Early replacement of Reciprocating Compressor Rod Packing Rings and Rods</t>
        </is>
      </c>
      <c r="G3054" s="2" t="n">
        <v>9</v>
      </c>
      <c r="H3054" s="2" t="n">
        <v>0.872084736824035</v>
      </c>
      <c r="I3054" s="2" t="n">
        <v>0.9767349052429193</v>
      </c>
      <c r="J3054" s="40" t="inlineStr">
        <is>
          <t>ngps - processing methane capture</t>
        </is>
      </c>
    </row>
    <row r="3055" ht="15.75" customHeight="1" s="120">
      <c r="A3055" s="2" t="inlineStr">
        <is>
          <t>ENERGY</t>
        </is>
      </c>
      <c r="B3055" s="2" t="inlineStr">
        <is>
          <t>GAS</t>
        </is>
      </c>
      <c r="C3055" s="2" t="n">
        <v>2040</v>
      </c>
      <c r="D3055" s="2" t="inlineStr">
        <is>
          <t>United States</t>
        </is>
      </c>
      <c r="E3055" s="2" t="inlineStr">
        <is>
          <t>USA</t>
        </is>
      </c>
      <c r="F3055" s="2" t="inlineStr">
        <is>
          <t>Directed Inspection and Maintenance of compressors - transport</t>
        </is>
      </c>
      <c r="G3055" s="2" t="n">
        <v>9</v>
      </c>
      <c r="H3055" s="2" t="n">
        <v>2.14728283882141</v>
      </c>
      <c r="I3055" s="2" t="n">
        <v>2.404956779479979</v>
      </c>
      <c r="J3055" s="40" t="inlineStr">
        <is>
          <t>ngps - T&amp;D methane capture</t>
        </is>
      </c>
    </row>
    <row r="3056" ht="15.75" customHeight="1" s="120">
      <c r="A3056" s="2" t="inlineStr">
        <is>
          <t>ENERGY</t>
        </is>
      </c>
      <c r="B3056" s="2" t="inlineStr">
        <is>
          <t>GAS</t>
        </is>
      </c>
      <c r="C3056" s="2" t="n">
        <v>2040</v>
      </c>
      <c r="D3056" s="2" t="inlineStr">
        <is>
          <t>United States</t>
        </is>
      </c>
      <c r="E3056" s="2" t="inlineStr">
        <is>
          <t>USA</t>
        </is>
      </c>
      <c r="F3056" s="2" t="inlineStr">
        <is>
          <t>Installing Catalytic Converters on Gas Engines and Turbines</t>
        </is>
      </c>
      <c r="G3056" s="2" t="n">
        <v>9</v>
      </c>
      <c r="H3056" s="2" t="n">
        <v>8.32278490066528</v>
      </c>
      <c r="I3056" s="2" t="n">
        <v>9.321519088745115</v>
      </c>
      <c r="J3056" s="40" t="inlineStr">
        <is>
          <t>ngps - processing methane destruction</t>
        </is>
      </c>
    </row>
    <row r="3057" ht="15.75" customHeight="1" s="120">
      <c r="A3057" s="2" t="inlineStr">
        <is>
          <t>ENERGY</t>
        </is>
      </c>
      <c r="B3057" s="2" t="inlineStr">
        <is>
          <t>GAS</t>
        </is>
      </c>
      <c r="C3057" s="2" t="n">
        <v>2040</v>
      </c>
      <c r="D3057" s="2" t="inlineStr">
        <is>
          <t>United States</t>
        </is>
      </c>
      <c r="E3057" s="2" t="inlineStr">
        <is>
          <t>USA</t>
        </is>
      </c>
      <c r="F3057" s="2" t="inlineStr">
        <is>
          <t>Installing Catalytic Converters on Gas Engines and Turbines</t>
        </is>
      </c>
      <c r="G3057" s="2" t="n">
        <v>10</v>
      </c>
      <c r="H3057" s="2" t="n">
        <v>1.59359693527221</v>
      </c>
      <c r="I3057" s="2" t="n">
        <v>1.784828567504875</v>
      </c>
      <c r="J3057" s="40" t="inlineStr">
        <is>
          <t>ngps - processing methane destruction</t>
        </is>
      </c>
    </row>
    <row r="3058" ht="15.75" customHeight="1" s="120">
      <c r="A3058" s="2" t="inlineStr">
        <is>
          <t>ENERGY</t>
        </is>
      </c>
      <c r="B3058" s="2" t="inlineStr">
        <is>
          <t>GAS</t>
        </is>
      </c>
      <c r="C3058" s="2" t="n">
        <v>2040</v>
      </c>
      <c r="D3058" s="2" t="inlineStr">
        <is>
          <t>United States</t>
        </is>
      </c>
      <c r="E3058" s="2" t="inlineStr">
        <is>
          <t>USA</t>
        </is>
      </c>
      <c r="F3058" s="2" t="inlineStr">
        <is>
          <t>Early replacement of Reciprocating Compressor Rod Packing Rings and Rods</t>
        </is>
      </c>
      <c r="G3058" s="2" t="n">
        <v>12</v>
      </c>
      <c r="H3058" s="2" t="n">
        <v>3.80569291114807</v>
      </c>
      <c r="I3058" s="2" t="n">
        <v>4.262376060485839</v>
      </c>
      <c r="J3058" s="40" t="inlineStr">
        <is>
          <t>ngps - processing methane capture</t>
        </is>
      </c>
    </row>
    <row r="3059" ht="15.75" customHeight="1" s="120">
      <c r="A3059" s="2" t="inlineStr">
        <is>
          <t>ENERGY</t>
        </is>
      </c>
      <c r="B3059" s="2" t="inlineStr">
        <is>
          <t>GAS</t>
        </is>
      </c>
      <c r="C3059" s="2" t="n">
        <v>2040</v>
      </c>
      <c r="D3059" s="2" t="inlineStr">
        <is>
          <t>United States</t>
        </is>
      </c>
      <c r="E3059" s="2" t="inlineStr">
        <is>
          <t>USA</t>
        </is>
      </c>
      <c r="F3059" s="2" t="inlineStr">
        <is>
          <t>Directed Inspection and Maintenance of compressors - transport</t>
        </is>
      </c>
      <c r="G3059" s="2" t="n">
        <v>13</v>
      </c>
      <c r="H3059" s="2" t="n">
        <v>9.530440330505369</v>
      </c>
      <c r="I3059" s="2" t="n">
        <v>10.67409317016601</v>
      </c>
      <c r="J3059" s="40" t="inlineStr">
        <is>
          <t>ngps - T&amp;D methane capture</t>
        </is>
      </c>
    </row>
    <row r="3060" ht="15.75" customHeight="1" s="120">
      <c r="A3060" s="2" t="inlineStr">
        <is>
          <t>ENERGY</t>
        </is>
      </c>
      <c r="B3060" s="2" t="inlineStr">
        <is>
          <t>GAS</t>
        </is>
      </c>
      <c r="C3060" s="2" t="n">
        <v>2040</v>
      </c>
      <c r="D3060" s="2" t="inlineStr">
        <is>
          <t>United States</t>
        </is>
      </c>
      <c r="E3060" s="2" t="inlineStr">
        <is>
          <t>USA</t>
        </is>
      </c>
      <c r="F3060" s="2" t="inlineStr">
        <is>
          <t>Direct Inspection &amp; Maintenance - (Production Gas Well\Pipeline Leaks\Chemical Injection Pumps)</t>
        </is>
      </c>
      <c r="G3060" s="2" t="n">
        <v>14</v>
      </c>
      <c r="H3060" s="2" t="n">
        <v>3.45917105674743</v>
      </c>
      <c r="I3060" s="2" t="n">
        <v>3.874271583557122</v>
      </c>
      <c r="J3060" s="40" t="inlineStr">
        <is>
          <t>ngps - production methane capture</t>
        </is>
      </c>
    </row>
    <row r="3061" ht="15.75" customHeight="1" s="120">
      <c r="A3061" s="2" t="inlineStr">
        <is>
          <t>ENERGY</t>
        </is>
      </c>
      <c r="B3061" s="2" t="inlineStr">
        <is>
          <t>GAS</t>
        </is>
      </c>
      <c r="C3061" s="2" t="n">
        <v>2040</v>
      </c>
      <c r="D3061" s="2" t="inlineStr">
        <is>
          <t>United States</t>
        </is>
      </c>
      <c r="E3061" s="2" t="inlineStr">
        <is>
          <t>USA</t>
        </is>
      </c>
      <c r="F3061" s="2" t="inlineStr">
        <is>
          <t>Installing Catalytic Converters on Gas Engines and Turbines</t>
        </is>
      </c>
      <c r="G3061" s="2" t="n">
        <v>14</v>
      </c>
      <c r="H3061" s="2" t="n">
        <v>0.465142995119094</v>
      </c>
      <c r="I3061" s="2" t="n">
        <v>0.5209601545333854</v>
      </c>
      <c r="J3061" s="40" t="inlineStr">
        <is>
          <t>ngps - processing methane destruction</t>
        </is>
      </c>
    </row>
    <row r="3062" ht="15.75" customHeight="1" s="120">
      <c r="A3062" s="2" t="inlineStr">
        <is>
          <t>ENERGY</t>
        </is>
      </c>
      <c r="B3062" s="2" t="inlineStr">
        <is>
          <t>GAS</t>
        </is>
      </c>
      <c r="C3062" s="2" t="n">
        <v>2040</v>
      </c>
      <c r="D3062" s="2" t="inlineStr">
        <is>
          <t>United States</t>
        </is>
      </c>
      <c r="E3062" s="2" t="inlineStr">
        <is>
          <t>USA</t>
        </is>
      </c>
      <c r="F3062" s="2" t="inlineStr">
        <is>
          <t>Optimize glycol circulation rates in dehydrators</t>
        </is>
      </c>
      <c r="G3062" s="2" t="n">
        <v>24</v>
      </c>
      <c r="H3062" s="2" t="n">
        <v>0.0010532073210925</v>
      </c>
      <c r="I3062" s="2" t="n">
        <v>0.0011795921996236</v>
      </c>
      <c r="J3062" s="40" t="inlineStr">
        <is>
          <t>ngps - production methane capture</t>
        </is>
      </c>
    </row>
    <row r="3063" ht="15.75" customHeight="1" s="120">
      <c r="A3063" s="2" t="inlineStr">
        <is>
          <t>ENERGY</t>
        </is>
      </c>
      <c r="B3063" s="2" t="inlineStr">
        <is>
          <t>GAS</t>
        </is>
      </c>
      <c r="C3063" s="2" t="n">
        <v>2040</v>
      </c>
      <c r="D3063" s="2" t="inlineStr">
        <is>
          <t>United States</t>
        </is>
      </c>
      <c r="E3063" s="2" t="inlineStr">
        <is>
          <t>USA</t>
        </is>
      </c>
      <c r="F3063" s="2" t="inlineStr">
        <is>
          <t>Installing Catalytic Converters on Gas Engines and Turbines</t>
        </is>
      </c>
      <c r="G3063" s="2" t="n">
        <v>24</v>
      </c>
      <c r="H3063" s="2" t="n">
        <v>0.0463573075830936</v>
      </c>
      <c r="I3063" s="2" t="n">
        <v>0.05192018449306484</v>
      </c>
      <c r="J3063" s="40" t="inlineStr">
        <is>
          <t>ngps - processing methane destruction</t>
        </is>
      </c>
    </row>
    <row r="3064" ht="15.75" customHeight="1" s="120">
      <c r="A3064" s="2" t="inlineStr">
        <is>
          <t>ENERGY</t>
        </is>
      </c>
      <c r="B3064" s="2" t="inlineStr">
        <is>
          <t>GAS</t>
        </is>
      </c>
      <c r="C3064" s="2" t="n">
        <v>2040</v>
      </c>
      <c r="D3064" s="2" t="inlineStr">
        <is>
          <t>United States</t>
        </is>
      </c>
      <c r="E3064" s="2" t="inlineStr">
        <is>
          <t>USA</t>
        </is>
      </c>
      <c r="F3064" s="2" t="inlineStr">
        <is>
          <t>Installing Surge Vessels for Capturing Blowdown Vents</t>
        </is>
      </c>
      <c r="G3064" s="2" t="n">
        <v>25</v>
      </c>
      <c r="H3064" s="2" t="n">
        <v>3.7814285159111</v>
      </c>
      <c r="I3064" s="2" t="n">
        <v>4.235199937820433</v>
      </c>
      <c r="J3064" s="40" t="inlineStr">
        <is>
          <t>ngps - production methane capture</t>
        </is>
      </c>
    </row>
    <row r="3065" ht="15.75" customHeight="1" s="120">
      <c r="A3065" s="2" t="inlineStr">
        <is>
          <t>ENERGY</t>
        </is>
      </c>
      <c r="B3065" s="2" t="inlineStr">
        <is>
          <t>GAS</t>
        </is>
      </c>
      <c r="C3065" s="2" t="n">
        <v>2040</v>
      </c>
      <c r="D3065" s="2" t="inlineStr">
        <is>
          <t>United States</t>
        </is>
      </c>
      <c r="E3065" s="2" t="inlineStr">
        <is>
          <t>USA</t>
        </is>
      </c>
      <c r="F3065" s="2" t="inlineStr">
        <is>
          <t>Installing flash tank separators on dehydrators</t>
        </is>
      </c>
      <c r="G3065" s="2" t="n">
        <v>26</v>
      </c>
      <c r="H3065" s="2" t="n">
        <v>2.37367820739746</v>
      </c>
      <c r="I3065" s="2" t="n">
        <v>2.658519592285156</v>
      </c>
      <c r="J3065" s="40" t="inlineStr">
        <is>
          <t>ngps - production methane capture</t>
        </is>
      </c>
    </row>
    <row r="3066" ht="15.75" customHeight="1" s="120">
      <c r="A3066" s="2" t="inlineStr">
        <is>
          <t>ENERGY</t>
        </is>
      </c>
      <c r="B3066" s="2" t="inlineStr">
        <is>
          <t>GAS</t>
        </is>
      </c>
      <c r="C3066" s="2" t="n">
        <v>2040</v>
      </c>
      <c r="D3066" s="2" t="inlineStr">
        <is>
          <t>United States</t>
        </is>
      </c>
      <c r="E3066" s="2" t="inlineStr">
        <is>
          <t>USA</t>
        </is>
      </c>
      <c r="F3066" s="2" t="inlineStr">
        <is>
          <t>Installing Catalytic Converters on Gas Engines and Turbines</t>
        </is>
      </c>
      <c r="G3066" s="2" t="n">
        <v>26</v>
      </c>
      <c r="H3066" s="2" t="n">
        <v>0.0068104350939393</v>
      </c>
      <c r="I3066" s="2" t="n">
        <v>0.007627687305212016</v>
      </c>
      <c r="J3066" s="40" t="inlineStr">
        <is>
          <t>ngps - processing methane destruction</t>
        </is>
      </c>
    </row>
    <row r="3067" ht="15.75" customHeight="1" s="120">
      <c r="A3067" s="2" t="inlineStr">
        <is>
          <t>ENERGY</t>
        </is>
      </c>
      <c r="B3067" s="2" t="inlineStr">
        <is>
          <t>GAS</t>
        </is>
      </c>
      <c r="C3067" s="2" t="n">
        <v>2040</v>
      </c>
      <c r="D3067" s="2" t="inlineStr">
        <is>
          <t>United States</t>
        </is>
      </c>
      <c r="E3067" s="2" t="inlineStr">
        <is>
          <t>USA</t>
        </is>
      </c>
      <c r="F3067" s="2" t="inlineStr">
        <is>
          <t>Direct I&amp;M type activities at transmission and distribution facilities</t>
        </is>
      </c>
      <c r="G3067" s="2" t="n">
        <v>27</v>
      </c>
      <c r="H3067" s="2" t="n">
        <v>0.427753329277038</v>
      </c>
      <c r="I3067" s="2" t="n">
        <v>0.4790837287902826</v>
      </c>
      <c r="J3067" s="40" t="inlineStr">
        <is>
          <t>ngps - T&amp;D methane capture</t>
        </is>
      </c>
    </row>
    <row r="3068" ht="15.75" customHeight="1" s="120">
      <c r="A3068" s="2" t="inlineStr">
        <is>
          <t>ENERGY</t>
        </is>
      </c>
      <c r="B3068" s="2" t="inlineStr">
        <is>
          <t>GAS</t>
        </is>
      </c>
      <c r="C3068" s="2" t="n">
        <v>2040</v>
      </c>
      <c r="D3068" s="2" t="inlineStr">
        <is>
          <t>United States</t>
        </is>
      </c>
      <c r="E3068" s="2" t="inlineStr">
        <is>
          <t>USA</t>
        </is>
      </c>
      <c r="F3068" s="2" t="inlineStr">
        <is>
          <t>Installing Surge Vessels for Capturing Blowdown Vents</t>
        </is>
      </c>
      <c r="G3068" s="2" t="n">
        <v>28</v>
      </c>
      <c r="H3068" s="2" t="n">
        <v>1.03824496269226</v>
      </c>
      <c r="I3068" s="2" t="n">
        <v>1.162834358215331</v>
      </c>
      <c r="J3068" s="40" t="inlineStr">
        <is>
          <t>ngps - production methane capture</t>
        </is>
      </c>
    </row>
    <row r="3069" ht="15.75" customHeight="1" s="120">
      <c r="A3069" s="2" t="inlineStr">
        <is>
          <t>ENERGY</t>
        </is>
      </c>
      <c r="B3069" s="2" t="inlineStr">
        <is>
          <t>GAS</t>
        </is>
      </c>
      <c r="C3069" s="2" t="n">
        <v>2040</v>
      </c>
      <c r="D3069" s="2" t="inlineStr">
        <is>
          <t>United States</t>
        </is>
      </c>
      <c r="E3069" s="2" t="inlineStr">
        <is>
          <t>USA</t>
        </is>
      </c>
      <c r="F3069" s="2" t="inlineStr">
        <is>
          <t>Installing Catalytic Converters on Gas Engines and Turbines</t>
        </is>
      </c>
      <c r="G3069" s="2" t="n">
        <v>28</v>
      </c>
      <c r="H3069" s="2" t="n">
        <v>0.0519417151808739</v>
      </c>
      <c r="I3069" s="2" t="n">
        <v>0.05817472100257877</v>
      </c>
      <c r="J3069" s="40" t="inlineStr">
        <is>
          <t>ngps - processing methane destruction</t>
        </is>
      </c>
    </row>
    <row r="3070" ht="15.75" customHeight="1" s="120">
      <c r="A3070" s="2" t="inlineStr">
        <is>
          <t>ENERGY</t>
        </is>
      </c>
      <c r="B3070" s="2" t="inlineStr">
        <is>
          <t>GAS</t>
        </is>
      </c>
      <c r="C3070" s="2" t="n">
        <v>2040</v>
      </c>
      <c r="D3070" s="2" t="inlineStr">
        <is>
          <t>United States</t>
        </is>
      </c>
      <c r="E3070" s="2" t="inlineStr">
        <is>
          <t>USA</t>
        </is>
      </c>
      <c r="F3070" s="2" t="inlineStr">
        <is>
          <t>Replacing High-bleed Pneumatic Devices in the Natural Gas Industry</t>
        </is>
      </c>
      <c r="G3070" s="2" t="n">
        <v>38</v>
      </c>
      <c r="H3070" s="2" t="n">
        <v>0.0028707988094538</v>
      </c>
      <c r="I3070" s="2" t="n">
        <v>0.003215294666588256</v>
      </c>
      <c r="J3070" s="40" t="inlineStr">
        <is>
          <t>ngps - production methane capture</t>
        </is>
      </c>
    </row>
    <row r="3071" ht="15.75" customHeight="1" s="120">
      <c r="A3071" s="2" t="inlineStr">
        <is>
          <t>ENERGY</t>
        </is>
      </c>
      <c r="B3071" s="2" t="inlineStr">
        <is>
          <t>GAS</t>
        </is>
      </c>
      <c r="C3071" s="2" t="n">
        <v>2040</v>
      </c>
      <c r="D3071" s="2" t="inlineStr">
        <is>
          <t>United States</t>
        </is>
      </c>
      <c r="E3071" s="2" t="inlineStr">
        <is>
          <t>USA</t>
        </is>
      </c>
      <c r="F3071" s="2" t="inlineStr">
        <is>
          <t>Replacing High-bleed Pneumatic Devices in the Natural Gas Industry</t>
        </is>
      </c>
      <c r="G3071" s="2" t="n">
        <v>74</v>
      </c>
      <c r="H3071" s="2" t="n">
        <v>0.0024040748830885</v>
      </c>
      <c r="I3071" s="2" t="n">
        <v>0.00269256386905912</v>
      </c>
      <c r="J3071" s="40" t="inlineStr">
        <is>
          <t>ngps - production methane capture</t>
        </is>
      </c>
    </row>
    <row r="3072" ht="15.75" customHeight="1" s="120">
      <c r="A3072" s="2" t="inlineStr">
        <is>
          <t>ENERGY</t>
        </is>
      </c>
      <c r="B3072" s="2" t="inlineStr">
        <is>
          <t>GAS</t>
        </is>
      </c>
      <c r="C3072" s="2" t="n">
        <v>2040</v>
      </c>
      <c r="D3072" s="2" t="inlineStr">
        <is>
          <t>United States</t>
        </is>
      </c>
      <c r="E3072" s="2" t="inlineStr">
        <is>
          <t>USA</t>
        </is>
      </c>
      <c r="F3072" s="2" t="inlineStr">
        <is>
          <t>Using a Portable Evacuation Compressor for Pipeline Blowdowns</t>
        </is>
      </c>
      <c r="G3072" s="2" t="n">
        <v>93</v>
      </c>
      <c r="H3072" s="2" t="n">
        <v>5.17340326309204</v>
      </c>
      <c r="I3072" s="2" t="n">
        <v>5.794211654663085</v>
      </c>
      <c r="J3072" s="40" t="inlineStr">
        <is>
          <t>ngps - production methane capture</t>
        </is>
      </c>
    </row>
    <row r="3073" ht="15.75" customHeight="1" s="120">
      <c r="A3073" s="2" t="inlineStr">
        <is>
          <t>ENERGY</t>
        </is>
      </c>
      <c r="B3073" s="2" t="inlineStr">
        <is>
          <t>GAS</t>
        </is>
      </c>
      <c r="C3073" s="2" t="n">
        <v>2040</v>
      </c>
      <c r="D3073" s="2" t="inlineStr">
        <is>
          <t>United States</t>
        </is>
      </c>
      <c r="E3073" s="2" t="inlineStr">
        <is>
          <t>USA</t>
        </is>
      </c>
      <c r="F3073" s="2" t="inlineStr">
        <is>
          <t>Directed inspection and maintenance at gate stations and surface facilities</t>
        </is>
      </c>
      <c r="G3073" s="2" t="n">
        <v>143</v>
      </c>
      <c r="H3073" s="2" t="n">
        <v>0.09842740744352339</v>
      </c>
      <c r="I3073" s="2" t="n">
        <v>0.1102386963367462</v>
      </c>
      <c r="J3073" s="40" t="inlineStr">
        <is>
          <t>ngps - production methane capture</t>
        </is>
      </c>
    </row>
    <row r="3074" ht="15.75" customHeight="1" s="120">
      <c r="A3074" s="2" t="inlineStr">
        <is>
          <t>ENERGY</t>
        </is>
      </c>
      <c r="B3074" s="2" t="inlineStr">
        <is>
          <t>GAS</t>
        </is>
      </c>
      <c r="C3074" s="2" t="n">
        <v>2040</v>
      </c>
      <c r="D3074" s="2" t="inlineStr">
        <is>
          <t>United States</t>
        </is>
      </c>
      <c r="E3074" s="2" t="inlineStr">
        <is>
          <t>USA</t>
        </is>
      </c>
      <c r="F3074" s="2" t="inlineStr">
        <is>
          <t>Installing flash tank separators on dehydrators</t>
        </is>
      </c>
      <c r="G3074" s="2" t="n">
        <v>188</v>
      </c>
      <c r="H3074" s="2" t="n">
        <v>0.0515953339636326</v>
      </c>
      <c r="I3074" s="2" t="n">
        <v>0.05778677403926852</v>
      </c>
      <c r="J3074" s="40" t="inlineStr">
        <is>
          <t>ngps - production methane capture</t>
        </is>
      </c>
    </row>
    <row r="3075" ht="15.75" customHeight="1" s="120">
      <c r="A3075" s="2" t="inlineStr">
        <is>
          <t>ENERGY</t>
        </is>
      </c>
      <c r="B3075" s="2" t="inlineStr">
        <is>
          <t>GAS</t>
        </is>
      </c>
      <c r="C3075" s="2" t="n">
        <v>2040</v>
      </c>
      <c r="D3075" s="2" t="inlineStr">
        <is>
          <t>United States</t>
        </is>
      </c>
      <c r="E3075" s="2" t="inlineStr">
        <is>
          <t>USA</t>
        </is>
      </c>
      <c r="F3075" s="2" t="inlineStr">
        <is>
          <t>Direct I&amp;M type activities at transmission and distribution facilities</t>
        </is>
      </c>
      <c r="G3075" s="2" t="n">
        <v>194</v>
      </c>
      <c r="H3075" s="2" t="n">
        <v>0.08038816601037981</v>
      </c>
      <c r="I3075" s="2" t="n">
        <v>0.09003474593162539</v>
      </c>
      <c r="J3075" s="40" t="inlineStr">
        <is>
          <t>ngps - T&amp;D methane capture</t>
        </is>
      </c>
    </row>
    <row r="3076" ht="15.75" customHeight="1" s="120">
      <c r="A3076" s="2" t="inlineStr">
        <is>
          <t>ENERGY</t>
        </is>
      </c>
      <c r="B3076" s="2" t="inlineStr">
        <is>
          <t>GAS</t>
        </is>
      </c>
      <c r="C3076" s="2" t="n">
        <v>2040</v>
      </c>
      <c r="D3076" s="2" t="inlineStr">
        <is>
          <t>United States</t>
        </is>
      </c>
      <c r="E3076" s="2" t="inlineStr">
        <is>
          <t>USA</t>
        </is>
      </c>
      <c r="F3076" s="2" t="inlineStr">
        <is>
          <t>Installing Catalytic Converters on Gas Engines and Turbines</t>
        </is>
      </c>
      <c r="G3076" s="2" t="n">
        <v>227</v>
      </c>
      <c r="H3076" s="2" t="n">
        <v>0.0004223815340083</v>
      </c>
      <c r="I3076" s="2" t="n">
        <v>0.000473067318089296</v>
      </c>
      <c r="J3076" s="40" t="inlineStr">
        <is>
          <t>ngps - processing methane destruction</t>
        </is>
      </c>
    </row>
    <row r="3077" ht="15.75" customHeight="1" s="120">
      <c r="A3077" s="2" t="inlineStr">
        <is>
          <t>ENERGY</t>
        </is>
      </c>
      <c r="B3077" s="2" t="inlineStr">
        <is>
          <t>GAS</t>
        </is>
      </c>
      <c r="C3077" s="2" t="n">
        <v>2040</v>
      </c>
      <c r="D3077" s="2" t="inlineStr">
        <is>
          <t>United States</t>
        </is>
      </c>
      <c r="E3077" s="2" t="inlineStr">
        <is>
          <t>USA</t>
        </is>
      </c>
      <c r="F3077" s="2" t="inlineStr">
        <is>
          <t>Direct Inspection &amp; Maintenance - (Production Gas Well\Pipeline Leaks\Chemical Injection Pumps)</t>
        </is>
      </c>
      <c r="G3077" s="2" t="n">
        <v>244</v>
      </c>
      <c r="H3077" s="2" t="n">
        <v>1.25279104709625</v>
      </c>
      <c r="I3077" s="2" t="n">
        <v>1.4031259727478</v>
      </c>
      <c r="J3077" s="40" t="inlineStr">
        <is>
          <t>ngps - production methane capture</t>
        </is>
      </c>
    </row>
    <row r="3078" ht="15.75" customHeight="1" s="120">
      <c r="A3078" s="2" t="inlineStr">
        <is>
          <t>ENERGY</t>
        </is>
      </c>
      <c r="B3078" s="2" t="inlineStr">
        <is>
          <t>GAS</t>
        </is>
      </c>
      <c r="C3078" s="2" t="n">
        <v>2040</v>
      </c>
      <c r="D3078" s="2" t="inlineStr">
        <is>
          <t>United States</t>
        </is>
      </c>
      <c r="E3078" s="2" t="inlineStr">
        <is>
          <t>USA</t>
        </is>
      </c>
      <c r="F3078" s="2" t="inlineStr">
        <is>
          <t>Direct Inspection &amp; Maintenance - (Production Gas Well\Pipeline Leaks\Chemical Injection Pumps)</t>
        </is>
      </c>
      <c r="G3078" s="2" t="n">
        <v>252</v>
      </c>
      <c r="H3078" s="2" t="n">
        <v>1.05166590213775</v>
      </c>
      <c r="I3078" s="2" t="n">
        <v>1.17786581039428</v>
      </c>
      <c r="J3078" s="40" t="inlineStr">
        <is>
          <t>ngps - production methane capture</t>
        </is>
      </c>
    </row>
    <row r="3079" ht="15.75" customHeight="1" s="120">
      <c r="A3079" s="2" t="inlineStr">
        <is>
          <t>ENERGY</t>
        </is>
      </c>
      <c r="B3079" s="2" t="inlineStr">
        <is>
          <t>GAS</t>
        </is>
      </c>
      <c r="C3079" s="2" t="n">
        <v>2040</v>
      </c>
      <c r="D3079" s="2" t="inlineStr">
        <is>
          <t>United States</t>
        </is>
      </c>
      <c r="E3079" s="2" t="inlineStr">
        <is>
          <t>USA</t>
        </is>
      </c>
      <c r="F3079" s="2" t="inlineStr">
        <is>
          <t>Replacing High-bleed Pneumatic Devices in the Natural Gas Industry</t>
        </is>
      </c>
      <c r="G3079" s="2" t="n">
        <v>291</v>
      </c>
      <c r="H3079" s="2" t="n">
        <v>0.0001950103905983</v>
      </c>
      <c r="I3079" s="2" t="n">
        <v>0.000218411637470096</v>
      </c>
      <c r="J3079" s="40" t="inlineStr">
        <is>
          <t>ngps - production methane capture</t>
        </is>
      </c>
    </row>
    <row r="3080" ht="15.75" customHeight="1" s="120">
      <c r="A3080" s="2" t="inlineStr">
        <is>
          <t>ENERGY</t>
        </is>
      </c>
      <c r="B3080" s="2" t="inlineStr">
        <is>
          <t>GAS</t>
        </is>
      </c>
      <c r="C3080" s="2" t="n">
        <v>2040</v>
      </c>
      <c r="D3080" s="2" t="inlineStr">
        <is>
          <t>United States</t>
        </is>
      </c>
      <c r="E3080" s="2" t="inlineStr">
        <is>
          <t>USA</t>
        </is>
      </c>
      <c r="F3080" s="2" t="inlineStr">
        <is>
          <t>Replacing High-bleed Pneumatic Devices in the Natural Gas Industry</t>
        </is>
      </c>
      <c r="G3080" s="2" t="n">
        <v>300</v>
      </c>
      <c r="H3080" s="2" t="n">
        <v>0.0004158090450801</v>
      </c>
      <c r="I3080" s="2" t="n">
        <v>0.000465706130489712</v>
      </c>
      <c r="J3080" s="40" t="inlineStr">
        <is>
          <t>ngps - production methane capture</t>
        </is>
      </c>
    </row>
    <row r="3081" ht="15.75" customHeight="1" s="120">
      <c r="A3081" s="2" t="inlineStr">
        <is>
          <t>ENERGY</t>
        </is>
      </c>
      <c r="B3081" s="2" t="inlineStr">
        <is>
          <t>GAS</t>
        </is>
      </c>
      <c r="C3081" s="2" t="n">
        <v>2040</v>
      </c>
      <c r="D3081" s="2" t="inlineStr">
        <is>
          <t>United States</t>
        </is>
      </c>
      <c r="E3081" s="2" t="inlineStr">
        <is>
          <t>USA</t>
        </is>
      </c>
      <c r="F3081" s="2" t="inlineStr">
        <is>
          <t>Direct Inspection &amp; Maintenance - (Production Gas Well\Pipeline Leaks\Chemical Injection Pumps)</t>
        </is>
      </c>
      <c r="G3081" s="2" t="n">
        <v>309</v>
      </c>
      <c r="H3081" s="2" t="n">
        <v>1.70815432071685</v>
      </c>
      <c r="I3081" s="2" t="n">
        <v>1.913132839202872</v>
      </c>
      <c r="J3081" s="40" t="inlineStr">
        <is>
          <t>ngps - production methane capture</t>
        </is>
      </c>
    </row>
    <row r="3082" ht="15.75" customHeight="1" s="120">
      <c r="A3082" s="2" t="inlineStr">
        <is>
          <t>ENERGY</t>
        </is>
      </c>
      <c r="B3082" s="2" t="inlineStr">
        <is>
          <t>GAS</t>
        </is>
      </c>
      <c r="C3082" s="2" t="n">
        <v>2040</v>
      </c>
      <c r="D3082" s="2" t="inlineStr">
        <is>
          <t>United States</t>
        </is>
      </c>
      <c r="E3082" s="2" t="inlineStr">
        <is>
          <t>USA</t>
        </is>
      </c>
      <c r="F3082" s="2" t="inlineStr">
        <is>
          <t>Direct Inspection &amp; Maintenance - (Production Gas Well\Pipeline Leaks\Chemical Injection Pumps)</t>
        </is>
      </c>
      <c r="G3082" s="2" t="n">
        <v>425</v>
      </c>
      <c r="H3082" s="2" t="n">
        <v>0.5092371106147759</v>
      </c>
      <c r="I3082" s="2" t="n">
        <v>0.5703455638885491</v>
      </c>
      <c r="J3082" s="40" t="inlineStr">
        <is>
          <t>ngps - production methane capture</t>
        </is>
      </c>
    </row>
    <row r="3083" ht="15.75" customHeight="1" s="120">
      <c r="A3083" s="2" t="inlineStr">
        <is>
          <t>ENERGY</t>
        </is>
      </c>
      <c r="B3083" s="2" t="inlineStr">
        <is>
          <t>GAS</t>
        </is>
      </c>
      <c r="C3083" s="2" t="n">
        <v>2040</v>
      </c>
      <c r="D3083" s="2" t="inlineStr">
        <is>
          <t>United States</t>
        </is>
      </c>
      <c r="E3083" s="2" t="inlineStr">
        <is>
          <t>USA</t>
        </is>
      </c>
      <c r="F3083" s="2" t="inlineStr">
        <is>
          <t>Directed inspection and maintenance at gate stations and surface facilities</t>
        </is>
      </c>
      <c r="G3083" s="2" t="n">
        <v>433</v>
      </c>
      <c r="H3083" s="2" t="n">
        <v>0.0136254532262683</v>
      </c>
      <c r="I3083" s="2" t="n">
        <v>0.0152605076134205</v>
      </c>
      <c r="J3083" s="40" t="inlineStr">
        <is>
          <t>ngps - production methane capture</t>
        </is>
      </c>
    </row>
    <row r="3084" ht="15.75" customHeight="1" s="120">
      <c r="A3084" s="2" t="inlineStr">
        <is>
          <t>ENERGY</t>
        </is>
      </c>
      <c r="B3084" s="2" t="inlineStr">
        <is>
          <t>GAS</t>
        </is>
      </c>
      <c r="C3084" s="2" t="n">
        <v>2040</v>
      </c>
      <c r="D3084" s="2" t="inlineStr">
        <is>
          <t>United States</t>
        </is>
      </c>
      <c r="E3084" s="2" t="inlineStr">
        <is>
          <t>USA</t>
        </is>
      </c>
      <c r="F3084" s="2" t="inlineStr">
        <is>
          <t>Replacing High-bleed Pneumatic Devices in the Natural Gas Industry</t>
        </is>
      </c>
      <c r="G3084" s="2" t="n">
        <v>578</v>
      </c>
      <c r="H3084" s="2" t="n">
        <v>0.0001633063075133</v>
      </c>
      <c r="I3084" s="2" t="n">
        <v>0.000182903064414896</v>
      </c>
      <c r="J3084" s="40" t="inlineStr">
        <is>
          <t>ngps - production methane capture</t>
        </is>
      </c>
    </row>
    <row r="3085" ht="15.75" customHeight="1" s="120">
      <c r="A3085" s="2" t="inlineStr">
        <is>
          <t>ENERGY</t>
        </is>
      </c>
      <c r="B3085" s="2" t="inlineStr">
        <is>
          <t>GAS</t>
        </is>
      </c>
      <c r="C3085" s="2" t="n">
        <v>2040</v>
      </c>
      <c r="D3085" s="2" t="inlineStr">
        <is>
          <t>United States</t>
        </is>
      </c>
      <c r="E3085" s="2" t="inlineStr">
        <is>
          <t>USA</t>
        </is>
      </c>
      <c r="F3085" s="2" t="inlineStr">
        <is>
          <t>Directed inspection and maintenance at gate stations and surface facilities</t>
        </is>
      </c>
      <c r="G3085" s="2" t="n">
        <v>611</v>
      </c>
      <c r="H3085" s="2" t="n">
        <v>0.120857395231723</v>
      </c>
      <c r="I3085" s="2" t="n">
        <v>0.1353602826595298</v>
      </c>
      <c r="J3085" s="40" t="inlineStr">
        <is>
          <t>ngps - production methane capture</t>
        </is>
      </c>
    </row>
    <row r="3086" ht="15.75" customHeight="1" s="120">
      <c r="A3086" s="2" t="inlineStr">
        <is>
          <t>ENERGY</t>
        </is>
      </c>
      <c r="B3086" s="2" t="inlineStr">
        <is>
          <t>GAS</t>
        </is>
      </c>
      <c r="C3086" s="2" t="n">
        <v>2040</v>
      </c>
      <c r="D3086" s="2" t="inlineStr">
        <is>
          <t>United States</t>
        </is>
      </c>
      <c r="E3086" s="2" t="inlineStr">
        <is>
          <t>USA</t>
        </is>
      </c>
      <c r="F3086" s="2" t="inlineStr">
        <is>
          <t>Direct Inspection &amp; Maintenance - (Production Gas Well\Pipeline Leaks\Chemical Injection Pumps)</t>
        </is>
      </c>
      <c r="G3086" s="2" t="n">
        <v>836</v>
      </c>
      <c r="H3086" s="2" t="n">
        <v>0.398986190557479</v>
      </c>
      <c r="I3086" s="2" t="n">
        <v>0.4468645334243765</v>
      </c>
      <c r="J3086" s="40" t="inlineStr">
        <is>
          <t>ngps - production methane capture</t>
        </is>
      </c>
    </row>
    <row r="3087" ht="15.75" customHeight="1" s="120">
      <c r="A3087" s="2" t="inlineStr">
        <is>
          <t>ENERGY</t>
        </is>
      </c>
      <c r="B3087" s="2" t="inlineStr">
        <is>
          <t>GAS</t>
        </is>
      </c>
      <c r="C3087" s="2" t="n">
        <v>2040</v>
      </c>
      <c r="D3087" s="2" t="inlineStr">
        <is>
          <t>United States</t>
        </is>
      </c>
      <c r="E3087" s="2" t="inlineStr">
        <is>
          <t>USA</t>
        </is>
      </c>
      <c r="F3087" s="2" t="inlineStr">
        <is>
          <t>Replace Cast Iron Pipeline</t>
        </is>
      </c>
      <c r="G3087" s="2" t="n">
        <v>869</v>
      </c>
      <c r="H3087" s="2" t="n">
        <v>3.98178696632385</v>
      </c>
      <c r="I3087" s="2" t="n">
        <v>4.459601402282712</v>
      </c>
      <c r="J3087" s="40" t="inlineStr">
        <is>
          <t>ngps - T&amp;D methane capture</t>
        </is>
      </c>
    </row>
    <row r="3088" ht="15.75" customHeight="1" s="120">
      <c r="A3088" s="2" t="inlineStr">
        <is>
          <t>ENERGY</t>
        </is>
      </c>
      <c r="B3088" s="2" t="inlineStr">
        <is>
          <t>GAS</t>
        </is>
      </c>
      <c r="C3088" s="2" t="n">
        <v>2040</v>
      </c>
      <c r="D3088" s="2" t="inlineStr">
        <is>
          <t>United States</t>
        </is>
      </c>
      <c r="E3088" s="2" t="inlineStr">
        <is>
          <t>USA</t>
        </is>
      </c>
      <c r="F3088" s="2" t="inlineStr">
        <is>
          <t>Installing Electronic Starters on Production Field Compressors</t>
        </is>
      </c>
      <c r="G3088" s="2" t="n">
        <v>1830</v>
      </c>
      <c r="H3088" s="2" t="n">
        <v>0.156147047877311</v>
      </c>
      <c r="I3088" s="2" t="n">
        <v>0.1748846936225883</v>
      </c>
      <c r="J3088" s="40" t="inlineStr">
        <is>
          <t>ngps - production methane capture</t>
        </is>
      </c>
    </row>
    <row r="3089" ht="15.75" customHeight="1" s="120">
      <c r="A3089" s="2" t="inlineStr">
        <is>
          <t>ENERGY</t>
        </is>
      </c>
      <c r="B3089" s="2" t="inlineStr">
        <is>
          <t>GAS</t>
        </is>
      </c>
      <c r="C3089" s="2" t="n">
        <v>2040</v>
      </c>
      <c r="D3089" s="2" t="inlineStr">
        <is>
          <t>United States</t>
        </is>
      </c>
      <c r="E3089" s="2" t="inlineStr">
        <is>
          <t>USA</t>
        </is>
      </c>
      <c r="F3089" s="2" t="inlineStr">
        <is>
          <t>Replace Cast Iron Pipeline</t>
        </is>
      </c>
      <c r="G3089" s="2" t="n">
        <v>1896</v>
      </c>
      <c r="H3089" s="2" t="n">
        <v>3.60630226135253</v>
      </c>
      <c r="I3089" s="2" t="n">
        <v>4.039058532714834</v>
      </c>
      <c r="J3089" s="40" t="inlineStr">
        <is>
          <t>ngps - T&amp;D methane capture</t>
        </is>
      </c>
    </row>
    <row r="3090" ht="15.75" customHeight="1" s="120">
      <c r="A3090" s="2" t="inlineStr">
        <is>
          <t>ENERGY</t>
        </is>
      </c>
      <c r="B3090" s="2" t="inlineStr">
        <is>
          <t>GAS</t>
        </is>
      </c>
      <c r="C3090" s="2" t="n">
        <v>2040</v>
      </c>
      <c r="D3090" s="2" t="inlineStr">
        <is>
          <t>United States</t>
        </is>
      </c>
      <c r="E3090" s="2" t="inlineStr">
        <is>
          <t>USA</t>
        </is>
      </c>
      <c r="F3090" s="2" t="inlineStr">
        <is>
          <t>Replacing High-bleed Pneumatic Devices in the Natural Gas Industry</t>
        </is>
      </c>
      <c r="G3090" s="2" t="n">
        <v>2242</v>
      </c>
      <c r="H3090" s="2" t="n">
        <v>2.8245476642e-05</v>
      </c>
      <c r="I3090" s="2" t="n">
        <v>3.163493383904e-05</v>
      </c>
      <c r="J3090" s="40" t="inlineStr">
        <is>
          <t>ngps - production methane capture</t>
        </is>
      </c>
    </row>
    <row r="3091" ht="15.75" customHeight="1" s="120">
      <c r="A3091" s="2" t="inlineStr">
        <is>
          <t>ENERGY</t>
        </is>
      </c>
      <c r="B3091" s="2" t="inlineStr">
        <is>
          <t>GAS</t>
        </is>
      </c>
      <c r="C3091" s="2" t="n">
        <v>2040</v>
      </c>
      <c r="D3091" s="2" t="inlineStr">
        <is>
          <t>United States</t>
        </is>
      </c>
      <c r="E3091" s="2" t="inlineStr">
        <is>
          <t>USA</t>
        </is>
      </c>
      <c r="F3091" s="2" t="inlineStr">
        <is>
          <t>Directed inspection and maintenance at gate stations and surface facilities</t>
        </is>
      </c>
      <c r="G3091" s="2" t="n">
        <v>3427</v>
      </c>
      <c r="H3091" s="2" t="n">
        <v>0.0040458389557898</v>
      </c>
      <c r="I3091" s="2" t="n">
        <v>0.004531339630484577</v>
      </c>
      <c r="J3091" s="40" t="inlineStr">
        <is>
          <t>ngps - production methane capture</t>
        </is>
      </c>
    </row>
    <row r="3092" ht="15.75" customHeight="1" s="120">
      <c r="A3092" s="2" t="inlineStr">
        <is>
          <t>ENERGY</t>
        </is>
      </c>
      <c r="B3092" s="2" t="inlineStr">
        <is>
          <t>GAS</t>
        </is>
      </c>
      <c r="C3092" s="2" t="n">
        <v>2040</v>
      </c>
      <c r="D3092" s="2" t="inlineStr">
        <is>
          <t>United States</t>
        </is>
      </c>
      <c r="E3092" s="2" t="inlineStr">
        <is>
          <t>USA</t>
        </is>
      </c>
      <c r="F3092" s="2" t="inlineStr">
        <is>
          <t>Replacing High-bleed Pneumatic Devices in the Natural Gas Industry</t>
        </is>
      </c>
      <c r="G3092" s="2" t="n">
        <v>3515</v>
      </c>
      <c r="H3092" s="2" t="n">
        <v>5.27739030076e-05</v>
      </c>
      <c r="I3092" s="2" t="n">
        <v>5.910677136851201e-05</v>
      </c>
      <c r="J3092" s="40" t="inlineStr">
        <is>
          <t>ngps - production methane capture</t>
        </is>
      </c>
    </row>
    <row r="3093" ht="15.75" customHeight="1" s="120">
      <c r="A3093" s="2" t="inlineStr">
        <is>
          <t>ENERGY</t>
        </is>
      </c>
      <c r="B3093" s="2" t="inlineStr">
        <is>
          <t>GAS</t>
        </is>
      </c>
      <c r="C3093" s="2" t="n">
        <v>2040</v>
      </c>
      <c r="D3093" s="2" t="inlineStr">
        <is>
          <t>United States</t>
        </is>
      </c>
      <c r="E3093" s="2" t="inlineStr">
        <is>
          <t>USA</t>
        </is>
      </c>
      <c r="F3093" s="2" t="inlineStr">
        <is>
          <t>Directed inspection and maintenance at gate stations and surface facilities</t>
        </is>
      </c>
      <c r="G3093" s="2" t="n">
        <v>4930</v>
      </c>
      <c r="H3093" s="2" t="n">
        <v>0.0064059058204293</v>
      </c>
      <c r="I3093" s="2" t="n">
        <v>0.007174614518880817</v>
      </c>
      <c r="J3093" s="40" t="inlineStr">
        <is>
          <t>ngps - production methane capture</t>
        </is>
      </c>
    </row>
    <row r="3094" ht="15.75" customHeight="1" s="120">
      <c r="A3094" s="2" t="inlineStr">
        <is>
          <t>ENERGY</t>
        </is>
      </c>
      <c r="B3094" s="2" t="inlineStr">
        <is>
          <t>GAS</t>
        </is>
      </c>
      <c r="C3094" s="2" t="n">
        <v>2040</v>
      </c>
      <c r="D3094" s="2" t="inlineStr">
        <is>
          <t>United States</t>
        </is>
      </c>
      <c r="E3094" s="2" t="inlineStr">
        <is>
          <t>USA</t>
        </is>
      </c>
      <c r="F3094" s="2" t="inlineStr">
        <is>
          <t>Replacing High-bleed Pneumatic Devices in the Natural Gas Industry</t>
        </is>
      </c>
      <c r="G3094" s="2" t="n">
        <v>6996</v>
      </c>
      <c r="H3094" s="2" t="n">
        <v>4.41941156168e-05</v>
      </c>
      <c r="I3094" s="2" t="n">
        <v>4.9497409490816e-05</v>
      </c>
      <c r="J3094" s="40" t="inlineStr">
        <is>
          <t>ngps - production methane capture</t>
        </is>
      </c>
    </row>
    <row r="3095" ht="15.75" customHeight="1" s="120">
      <c r="A3095" s="2" t="inlineStr">
        <is>
          <t>ENERGY</t>
        </is>
      </c>
      <c r="B3095" s="2" t="inlineStr">
        <is>
          <t>GAS</t>
        </is>
      </c>
      <c r="C3095" s="2" t="n">
        <v>2040</v>
      </c>
      <c r="D3095" s="2" t="inlineStr">
        <is>
          <t>United States</t>
        </is>
      </c>
      <c r="E3095" s="2" t="inlineStr">
        <is>
          <t>USA</t>
        </is>
      </c>
      <c r="F3095" s="2" t="inlineStr">
        <is>
          <t>Directed inspection and maintenance at gate stations and surface facilities</t>
        </is>
      </c>
      <c r="G3095" s="2" t="n">
        <v>7123</v>
      </c>
      <c r="H3095" s="2" t="n">
        <v>0.009274709038436401</v>
      </c>
      <c r="I3095" s="2" t="n">
        <v>0.01038767412304877</v>
      </c>
      <c r="J3095" s="40" t="inlineStr">
        <is>
          <t>ngps - production methane capture</t>
        </is>
      </c>
    </row>
    <row r="3096" ht="15.75" customHeight="1" s="120">
      <c r="A3096" s="2" t="inlineStr">
        <is>
          <t>ENERGY</t>
        </is>
      </c>
      <c r="B3096" s="2" t="inlineStr">
        <is>
          <t>GAS</t>
        </is>
      </c>
      <c r="C3096" s="2" t="n">
        <v>2040</v>
      </c>
      <c r="D3096" s="2" t="inlineStr">
        <is>
          <t>United States</t>
        </is>
      </c>
      <c r="E3096" s="2" t="inlineStr">
        <is>
          <t>USA</t>
        </is>
      </c>
      <c r="F3096" s="2" t="inlineStr">
        <is>
          <t>Flaring instead of venting on shallow water platforms</t>
        </is>
      </c>
      <c r="G3096" s="2" t="n">
        <v>8419</v>
      </c>
      <c r="H3096" s="2" t="n">
        <v>4.71870422363281</v>
      </c>
      <c r="I3096" s="2" t="n">
        <v>5.284948730468748</v>
      </c>
      <c r="J3096" s="40" t="inlineStr">
        <is>
          <t>ngps - production methane destruction</t>
        </is>
      </c>
    </row>
    <row r="3097" ht="15.75" customHeight="1" s="120">
      <c r="A3097" s="2" t="inlineStr">
        <is>
          <t>ENERGY</t>
        </is>
      </c>
      <c r="B3097" s="2" t="inlineStr">
        <is>
          <t>GAS</t>
        </is>
      </c>
      <c r="C3097" s="2" t="n">
        <v>2040</v>
      </c>
      <c r="D3097" s="2" t="inlineStr">
        <is>
          <t>United States</t>
        </is>
      </c>
      <c r="E3097" s="2" t="inlineStr">
        <is>
          <t>USA</t>
        </is>
      </c>
      <c r="F3097" s="2" t="inlineStr">
        <is>
          <t>Using a Portable Evacuation Compressor for Pipeline Blowdowns</t>
        </is>
      </c>
      <c r="G3097" s="2" t="n">
        <v>10485</v>
      </c>
      <c r="H3097" s="2" t="n">
        <v>0.07288495451211929</v>
      </c>
      <c r="I3097" s="2" t="n">
        <v>0.08163114905357362</v>
      </c>
      <c r="J3097" s="40" t="inlineStr">
        <is>
          <t>ngps - production methane capture</t>
        </is>
      </c>
    </row>
    <row r="3098" ht="15.75" customHeight="1" s="120">
      <c r="A3098" s="2" t="inlineStr">
        <is>
          <t>ENERGY</t>
        </is>
      </c>
      <c r="B3098" s="2" t="inlineStr">
        <is>
          <t>GAS</t>
        </is>
      </c>
      <c r="C3098" s="2" t="n">
        <v>2040</v>
      </c>
      <c r="D3098" s="2" t="inlineStr">
        <is>
          <t>United States</t>
        </is>
      </c>
      <c r="E3098" s="2" t="inlineStr">
        <is>
          <t>USA</t>
        </is>
      </c>
      <c r="F3098" s="2" t="inlineStr">
        <is>
          <t>Replacing High-bleed Pneumatic Devices in the Natural Gas Industry</t>
        </is>
      </c>
      <c r="G3098" s="2" t="n">
        <v>26978</v>
      </c>
      <c r="H3098" s="54" t="n">
        <v>7.64381911722e-06</v>
      </c>
      <c r="I3098" s="2" t="n">
        <v>8.561077411286401e-06</v>
      </c>
      <c r="J3098" s="40" t="inlineStr">
        <is>
          <t>ngps - production methane capture</t>
        </is>
      </c>
    </row>
    <row r="3099" ht="15.75" customHeight="1" s="120">
      <c r="A3099" s="2" t="inlineStr">
        <is>
          <t>ENERGY</t>
        </is>
      </c>
      <c r="B3099" s="2" t="inlineStr">
        <is>
          <t>GAS</t>
        </is>
      </c>
      <c r="C3099" s="2" t="n">
        <v>2040</v>
      </c>
      <c r="D3099" s="2" t="inlineStr">
        <is>
          <t>United States</t>
        </is>
      </c>
      <c r="E3099" s="2" t="inlineStr">
        <is>
          <t>USA</t>
        </is>
      </c>
      <c r="F3099" s="2" t="inlineStr">
        <is>
          <t>Installing Surge Vessels for Capturing Blowdown Vents</t>
        </is>
      </c>
      <c r="G3099" s="2" t="n">
        <v>36513</v>
      </c>
      <c r="H3099" s="2" t="n">
        <v>0.0550977997481823</v>
      </c>
      <c r="I3099" s="2" t="n">
        <v>0.06170953571796418</v>
      </c>
      <c r="J3099" s="40" t="inlineStr">
        <is>
          <t>ngps - production methane capture</t>
        </is>
      </c>
    </row>
    <row r="3100" ht="15.75" customHeight="1" s="120">
      <c r="A3100" s="2" t="inlineStr">
        <is>
          <t>ENERGY</t>
        </is>
      </c>
      <c r="B3100" s="2" t="inlineStr">
        <is>
          <t>GAS</t>
        </is>
      </c>
      <c r="C3100" s="2" t="n">
        <v>2040</v>
      </c>
      <c r="D3100" s="2" t="inlineStr">
        <is>
          <t>United States</t>
        </is>
      </c>
      <c r="E3100" s="2" t="inlineStr">
        <is>
          <t>USA</t>
        </is>
      </c>
      <c r="F3100" s="2" t="inlineStr">
        <is>
          <t>Direct Inspection &amp; Maintenance - (Production Gas Well\Pipeline Leaks\Chemical Injection Pumps)</t>
        </is>
      </c>
      <c r="G3100" s="2" t="n">
        <v>41839</v>
      </c>
      <c r="H3100" s="2" t="n">
        <v>0.0009907316416502001</v>
      </c>
      <c r="I3100" s="2" t="n">
        <v>0.001109619438648224</v>
      </c>
      <c r="J3100" s="40" t="inlineStr">
        <is>
          <t>ngps - production methane capture</t>
        </is>
      </c>
    </row>
    <row r="3101" ht="15.75" customHeight="1" s="120">
      <c r="A3101" s="2" t="inlineStr">
        <is>
          <t>ENERGY</t>
        </is>
      </c>
      <c r="B3101" s="2" t="inlineStr">
        <is>
          <t>GAS</t>
        </is>
      </c>
      <c r="C3101" s="2" t="n">
        <v>2040</v>
      </c>
      <c r="D3101" s="2" t="inlineStr">
        <is>
          <t>United States</t>
        </is>
      </c>
      <c r="E3101" s="2" t="inlineStr">
        <is>
          <t>USA</t>
        </is>
      </c>
      <c r="F3101" s="2" t="inlineStr">
        <is>
          <t>Convert gas pneumatic controls to instrument air</t>
        </is>
      </c>
      <c r="G3101" s="2" t="n">
        <v>47455</v>
      </c>
      <c r="H3101" s="2" t="n">
        <v>0.007002592086792</v>
      </c>
      <c r="I3101" s="2" t="n">
        <v>0.007842903137207041</v>
      </c>
      <c r="J3101" s="40" t="inlineStr">
        <is>
          <t>ngps - production methane capture</t>
        </is>
      </c>
    </row>
    <row r="3102" ht="15.75" customHeight="1" s="120">
      <c r="A3102" s="2" t="inlineStr">
        <is>
          <t>ENERGY</t>
        </is>
      </c>
      <c r="B3102" s="2" t="inlineStr">
        <is>
          <t>GAS</t>
        </is>
      </c>
      <c r="C3102" s="2" t="n">
        <v>2040</v>
      </c>
      <c r="D3102" s="2" t="inlineStr">
        <is>
          <t>United States</t>
        </is>
      </c>
      <c r="E3102" s="2" t="inlineStr">
        <is>
          <t>USA</t>
        </is>
      </c>
      <c r="F3102" s="2" t="inlineStr">
        <is>
          <t>Convert gas pneumatic controls to instrument air</t>
        </is>
      </c>
      <c r="G3102" s="2" t="n">
        <v>56970</v>
      </c>
      <c r="H3102" s="2" t="n">
        <v>0.0046683945693076</v>
      </c>
      <c r="I3102" s="2" t="n">
        <v>0.005228601917624513</v>
      </c>
      <c r="J3102" s="40" t="inlineStr">
        <is>
          <t>ngps - production methane capture</t>
        </is>
      </c>
    </row>
    <row r="3103" ht="15.75" customHeight="1" s="120">
      <c r="A3103" s="2" t="inlineStr">
        <is>
          <t>ENERGY</t>
        </is>
      </c>
      <c r="B3103" s="2" t="inlineStr">
        <is>
          <t>GAS</t>
        </is>
      </c>
      <c r="C3103" s="2" t="n">
        <v>2040</v>
      </c>
      <c r="D3103" s="2" t="inlineStr">
        <is>
          <t>United States</t>
        </is>
      </c>
      <c r="E3103" s="2" t="inlineStr">
        <is>
          <t>USA</t>
        </is>
      </c>
      <c r="F3103" s="2" t="inlineStr">
        <is>
          <t>Convert gas pneumatic controls to instrument air</t>
        </is>
      </c>
      <c r="G3103" s="2" t="n">
        <v>68874</v>
      </c>
      <c r="H3103" s="2" t="n">
        <v>0.0007780657615513</v>
      </c>
      <c r="I3103" s="2" t="n">
        <v>0.0008714336529374561</v>
      </c>
      <c r="J3103" s="40" t="inlineStr">
        <is>
          <t>ngps - production methane capture</t>
        </is>
      </c>
    </row>
    <row r="3104" ht="15.75" customHeight="1" s="120">
      <c r="A3104" s="2" t="inlineStr">
        <is>
          <t>ENERGY</t>
        </is>
      </c>
      <c r="B3104" s="2" t="inlineStr">
        <is>
          <t>GAS</t>
        </is>
      </c>
      <c r="C3104" s="2" t="n">
        <v>2040</v>
      </c>
      <c r="D3104" s="2" t="inlineStr">
        <is>
          <t>United States</t>
        </is>
      </c>
      <c r="E3104" s="2" t="inlineStr">
        <is>
          <t>USA</t>
        </is>
      </c>
      <c r="F3104" s="2" t="inlineStr">
        <is>
          <t>Reduced Emission Completions for Hydraulically Fractured Oil Wells</t>
        </is>
      </c>
      <c r="G3104" s="2" t="n">
        <v>99573</v>
      </c>
      <c r="H3104" s="2" t="n">
        <v>0.0062327273190022</v>
      </c>
      <c r="I3104" s="2" t="n">
        <v>0.006980654597282465</v>
      </c>
      <c r="J3104" s="40" t="inlineStr">
        <is>
          <t>ngps - production methane capture</t>
        </is>
      </c>
    </row>
    <row r="3105" ht="15.75" customHeight="1" s="120">
      <c r="A3105" s="2" t="inlineStr">
        <is>
          <t>ENERGY</t>
        </is>
      </c>
      <c r="B3105" s="2" t="inlineStr">
        <is>
          <t>GAS</t>
        </is>
      </c>
      <c r="C3105" s="2" t="n">
        <v>2040</v>
      </c>
      <c r="D3105" s="2" t="inlineStr">
        <is>
          <t>United States</t>
        </is>
      </c>
      <c r="E3105" s="2" t="inlineStr">
        <is>
          <t>USA</t>
        </is>
      </c>
      <c r="F3105" s="2" t="inlineStr">
        <is>
          <t>Convert gas pneumatic controls to instrument air</t>
        </is>
      </c>
      <c r="G3105" s="2" t="n">
        <v>100000</v>
      </c>
      <c r="H3105" s="54" t="n">
        <v>1e-12</v>
      </c>
      <c r="I3105" s="2" t="n">
        <v>1.12e-12</v>
      </c>
      <c r="J3105" s="40" t="inlineStr">
        <is>
          <t>ngps - production methane capture</t>
        </is>
      </c>
    </row>
    <row r="3106" ht="15.75" customHeight="1" s="120">
      <c r="A3106" s="2" t="inlineStr">
        <is>
          <t>ENERGY</t>
        </is>
      </c>
      <c r="B3106" s="2" t="inlineStr">
        <is>
          <t>GAS</t>
        </is>
      </c>
      <c r="C3106" s="2" t="n">
        <v>2040</v>
      </c>
      <c r="D3106" s="2" t="inlineStr">
        <is>
          <t>United States</t>
        </is>
      </c>
      <c r="E3106" s="2" t="inlineStr">
        <is>
          <t>USA</t>
        </is>
      </c>
      <c r="F3106" s="2" t="inlineStr">
        <is>
          <t>Replace Cast Iron Pipeline</t>
        </is>
      </c>
      <c r="G3106" s="2" t="n">
        <v>138454</v>
      </c>
      <c r="H3106" s="2" t="n">
        <v>3.36657905578613</v>
      </c>
      <c r="I3106" s="2" t="n">
        <v>3.770568542480466</v>
      </c>
      <c r="J3106" s="40" t="inlineStr">
        <is>
          <t>ngps - T&amp;D methane capture</t>
        </is>
      </c>
    </row>
    <row r="3107" ht="15.75" customHeight="1" s="120">
      <c r="A3107" s="2" t="inlineStr">
        <is>
          <t>ENERGY</t>
        </is>
      </c>
      <c r="B3107" s="2" t="inlineStr">
        <is>
          <t>GAS</t>
        </is>
      </c>
      <c r="C3107" s="2" t="n">
        <v>2040</v>
      </c>
      <c r="D3107" s="2" t="inlineStr">
        <is>
          <t>United States</t>
        </is>
      </c>
      <c r="E3107" s="2" t="inlineStr">
        <is>
          <t>USA</t>
        </is>
      </c>
      <c r="F3107" s="2" t="inlineStr">
        <is>
          <t>Convert gas pneumatic controls to instrument air</t>
        </is>
      </c>
      <c r="G3107" s="2" t="n">
        <v>349377</v>
      </c>
      <c r="H3107" s="2" t="n">
        <v>0.0004756787966471</v>
      </c>
      <c r="I3107" s="2" t="n">
        <v>0.0005327602522447521</v>
      </c>
      <c r="J3107" s="40" t="inlineStr">
        <is>
          <t>ngps - production methane capture</t>
        </is>
      </c>
    </row>
    <row r="3108" ht="15.75" customHeight="1" s="120">
      <c r="A3108" s="2" t="inlineStr">
        <is>
          <t>ENERGY</t>
        </is>
      </c>
      <c r="B3108" s="2" t="inlineStr">
        <is>
          <t>GAS</t>
        </is>
      </c>
      <c r="C3108" s="2" t="n">
        <v>2040</v>
      </c>
      <c r="D3108" s="2" t="inlineStr">
        <is>
          <t>United States</t>
        </is>
      </c>
      <c r="E3108" s="2" t="inlineStr">
        <is>
          <t>USA</t>
        </is>
      </c>
      <c r="F3108" s="2" t="inlineStr">
        <is>
          <t>Convert gas pneumatic controls to instrument air</t>
        </is>
      </c>
      <c r="G3108" s="2" t="n">
        <v>419413</v>
      </c>
      <c r="H3108" s="2" t="n">
        <v>0.000317119207466</v>
      </c>
      <c r="I3108" s="2" t="n">
        <v>0.00035517351236192</v>
      </c>
      <c r="J3108" s="40" t="inlineStr">
        <is>
          <t>ngps - production methane capture</t>
        </is>
      </c>
    </row>
    <row r="3109" ht="15.75" customHeight="1" s="120">
      <c r="A3109" s="2" t="inlineStr">
        <is>
          <t>ENERGY</t>
        </is>
      </c>
      <c r="B3109" s="2" t="inlineStr">
        <is>
          <t>GAS</t>
        </is>
      </c>
      <c r="C3109" s="2" t="n">
        <v>2040</v>
      </c>
      <c r="D3109" s="2" t="inlineStr">
        <is>
          <t>United States</t>
        </is>
      </c>
      <c r="E3109" s="2" t="inlineStr">
        <is>
          <t>USA</t>
        </is>
      </c>
      <c r="F3109" s="2" t="inlineStr">
        <is>
          <t>Convert gas pneumatic controls to instrument air</t>
        </is>
      </c>
      <c r="G3109" s="2" t="n">
        <v>507032</v>
      </c>
      <c r="H3109" s="2" t="n">
        <v>5.28532000317e-05</v>
      </c>
      <c r="I3109" s="2" t="n">
        <v>5.919558403550401e-05</v>
      </c>
      <c r="J3109" s="40" t="inlineStr">
        <is>
          <t>ngps - production methane capture</t>
        </is>
      </c>
    </row>
    <row r="3110" ht="15.75" customHeight="1" s="120">
      <c r="A3110" s="2" t="inlineStr">
        <is>
          <t>ENERGY</t>
        </is>
      </c>
      <c r="B3110" s="2" t="inlineStr">
        <is>
          <t>GAS</t>
        </is>
      </c>
      <c r="C3110" s="2" t="n">
        <v>2040</v>
      </c>
      <c r="D3110" s="2" t="inlineStr">
        <is>
          <t>United States</t>
        </is>
      </c>
      <c r="E3110" s="2" t="inlineStr">
        <is>
          <t>USA</t>
        </is>
      </c>
      <c r="F3110" s="2" t="inlineStr">
        <is>
          <t>Reduced Emission Completions for Hydraulically Fractured Oil Wells</t>
        </is>
      </c>
      <c r="G3110" s="2" t="n">
        <v>760382</v>
      </c>
      <c r="H3110" s="2" t="n">
        <v>0.0033574551343918</v>
      </c>
      <c r="I3110" s="2" t="n">
        <v>0.003760349750518816</v>
      </c>
      <c r="J3110" s="40" t="inlineStr">
        <is>
          <t>ngps - production methane capture</t>
        </is>
      </c>
    </row>
    <row r="3111" ht="15.75" customHeight="1" s="120">
      <c r="A3111" s="2" t="inlineStr">
        <is>
          <t>ENERGY</t>
        </is>
      </c>
      <c r="B3111" s="2" t="inlineStr">
        <is>
          <t>GAS</t>
        </is>
      </c>
      <c r="C3111" s="2" t="n">
        <v>2040</v>
      </c>
      <c r="D3111" s="2" t="inlineStr">
        <is>
          <t>United States</t>
        </is>
      </c>
      <c r="E3111" s="2" t="inlineStr">
        <is>
          <t>USA</t>
        </is>
      </c>
      <c r="F3111" s="2" t="inlineStr">
        <is>
          <t>Installing Surge Vessels for Capturing Blowdown Vents</t>
        </is>
      </c>
      <c r="G3111" s="2" t="n">
        <v>1762646</v>
      </c>
      <c r="H3111" s="2" t="n">
        <v>0.0140859875828028</v>
      </c>
      <c r="I3111" s="2" t="n">
        <v>0.01577630609273914</v>
      </c>
      <c r="J3111" s="40" t="inlineStr">
        <is>
          <t>ngps - production methane capture</t>
        </is>
      </c>
    </row>
    <row r="3112" ht="15.75" customHeight="1" s="120">
      <c r="A3112" s="2" t="inlineStr">
        <is>
          <t>ENERGY</t>
        </is>
      </c>
      <c r="B3112" s="2" t="inlineStr">
        <is>
          <t>GAS</t>
        </is>
      </c>
      <c r="C3112" s="2" t="n">
        <v>2040</v>
      </c>
      <c r="D3112" s="2" t="inlineStr">
        <is>
          <t>United States</t>
        </is>
      </c>
      <c r="E3112" s="2" t="inlineStr">
        <is>
          <t>USA</t>
        </is>
      </c>
      <c r="F3112" s="2" t="inlineStr">
        <is>
          <t>Convert gas pneumatic controls to instrument air</t>
        </is>
      </c>
      <c r="G3112" s="2" t="n">
        <v>4195937</v>
      </c>
      <c r="H3112" s="2" t="n">
        <v>0.00012872867228</v>
      </c>
      <c r="I3112" s="2" t="n">
        <v>0.0001441761129536</v>
      </c>
      <c r="J3112" s="40" t="inlineStr">
        <is>
          <t>ngps - production methane capture</t>
        </is>
      </c>
    </row>
    <row r="3113" ht="15.75" customHeight="1" s="120">
      <c r="A3113" s="2" t="inlineStr">
        <is>
          <t>ENERGY</t>
        </is>
      </c>
      <c r="B3113" s="2" t="inlineStr">
        <is>
          <t>GAS</t>
        </is>
      </c>
      <c r="C3113" s="2" t="n">
        <v>2040</v>
      </c>
      <c r="D3113" s="2" t="inlineStr">
        <is>
          <t>United States</t>
        </is>
      </c>
      <c r="E3113" s="2" t="inlineStr">
        <is>
          <t>USA</t>
        </is>
      </c>
      <c r="F3113" s="2" t="inlineStr">
        <is>
          <t>Convert gas pneumatic controls to instrument air</t>
        </is>
      </c>
      <c r="G3113" s="2" t="n">
        <v>5037030</v>
      </c>
      <c r="H3113" s="2" t="n">
        <v>8.5819112428e-05</v>
      </c>
      <c r="I3113" s="2" t="n">
        <v>9.611740591936002e-05</v>
      </c>
      <c r="J3113" s="40" t="inlineStr">
        <is>
          <t>ngps - production methane capture</t>
        </is>
      </c>
    </row>
    <row r="3114" ht="15.75" customHeight="1" s="120">
      <c r="A3114" s="2" t="inlineStr">
        <is>
          <t>ENERGY</t>
        </is>
      </c>
      <c r="B3114" s="2" t="inlineStr">
        <is>
          <t>GAS</t>
        </is>
      </c>
      <c r="C3114" s="2" t="n">
        <v>2040</v>
      </c>
      <c r="D3114" s="2" t="inlineStr">
        <is>
          <t>United States</t>
        </is>
      </c>
      <c r="E3114" s="2" t="inlineStr">
        <is>
          <t>USA</t>
        </is>
      </c>
      <c r="F3114" s="2" t="inlineStr">
        <is>
          <t>Convert gas pneumatic controls to instrument air</t>
        </is>
      </c>
      <c r="G3114" s="2" t="n">
        <v>6089283</v>
      </c>
      <c r="H3114" s="2" t="n">
        <v>1.43031857078e-05</v>
      </c>
      <c r="I3114" s="2" t="n">
        <v>1.6019567992736e-05</v>
      </c>
      <c r="J3114" s="40" t="inlineStr">
        <is>
          <t>ngps - production methane capture</t>
        </is>
      </c>
    </row>
    <row r="3115" ht="15.75" customHeight="1" s="120">
      <c r="A3115" s="2" t="inlineStr">
        <is>
          <t>ENERGY</t>
        </is>
      </c>
      <c r="B3115" s="2" t="inlineStr">
        <is>
          <t>GAS</t>
        </is>
      </c>
      <c r="C3115" s="2" t="n">
        <v>2045</v>
      </c>
      <c r="D3115" s="2" t="inlineStr">
        <is>
          <t>United States</t>
        </is>
      </c>
      <c r="E3115" s="2" t="inlineStr">
        <is>
          <t>USA</t>
        </is>
      </c>
      <c r="F3115" s="2" t="inlineStr">
        <is>
          <t>Installing Plunger Lift Systems in Gas Wells</t>
        </is>
      </c>
      <c r="G3115" s="2" t="n">
        <v>-100000</v>
      </c>
      <c r="H3115" s="2" t="n">
        <v>0</v>
      </c>
      <c r="I3115" s="2" t="n">
        <v>0</v>
      </c>
      <c r="J3115" s="40" t="inlineStr">
        <is>
          <t>ngps - production methane capture</t>
        </is>
      </c>
    </row>
    <row r="3116" ht="15.75" customHeight="1" s="120">
      <c r="A3116" s="2" t="inlineStr">
        <is>
          <t>ENERGY</t>
        </is>
      </c>
      <c r="B3116" s="2" t="inlineStr">
        <is>
          <t>GAS</t>
        </is>
      </c>
      <c r="C3116" s="2" t="n">
        <v>2045</v>
      </c>
      <c r="D3116" s="2" t="inlineStr">
        <is>
          <t>United States</t>
        </is>
      </c>
      <c r="E3116" s="2" t="inlineStr">
        <is>
          <t>USA</t>
        </is>
      </c>
      <c r="F3116" s="2" t="inlineStr">
        <is>
          <t>Installing Plunger Lift Systems in Gas Wells</t>
        </is>
      </c>
      <c r="G3116" s="2" t="n">
        <v>-152</v>
      </c>
      <c r="H3116" s="2" t="n">
        <v>0</v>
      </c>
      <c r="I3116" s="2" t="n">
        <v>0</v>
      </c>
      <c r="J3116" s="40" t="inlineStr">
        <is>
          <t>ngps - production methane capture</t>
        </is>
      </c>
    </row>
    <row r="3117" ht="15.75" customHeight="1" s="120">
      <c r="A3117" s="2" t="inlineStr">
        <is>
          <t>ENERGY</t>
        </is>
      </c>
      <c r="B3117" s="2" t="inlineStr">
        <is>
          <t>GAS</t>
        </is>
      </c>
      <c r="C3117" s="2" t="n">
        <v>2045</v>
      </c>
      <c r="D3117" s="2" t="inlineStr">
        <is>
          <t>United States</t>
        </is>
      </c>
      <c r="E3117" s="2" t="inlineStr">
        <is>
          <t>USA</t>
        </is>
      </c>
      <c r="F3117" s="2" t="inlineStr">
        <is>
          <t>Installing Plunger Lift Systems in Gas Wells</t>
        </is>
      </c>
      <c r="G3117" s="2" t="n">
        <v>-152</v>
      </c>
      <c r="H3117" s="2" t="n">
        <v>4.10308980941772</v>
      </c>
      <c r="I3117" s="2" t="n">
        <v>4.595460586547847</v>
      </c>
      <c r="J3117" s="40" t="inlineStr">
        <is>
          <t>ngps - production methane capture</t>
        </is>
      </c>
    </row>
    <row r="3118" ht="15.75" customHeight="1" s="120">
      <c r="A3118" s="2" t="inlineStr">
        <is>
          <t>ENERGY</t>
        </is>
      </c>
      <c r="B3118" s="2" t="inlineStr">
        <is>
          <t>GAS</t>
        </is>
      </c>
      <c r="C3118" s="2" t="n">
        <v>2045</v>
      </c>
      <c r="D3118" s="2" t="inlineStr">
        <is>
          <t>United States</t>
        </is>
      </c>
      <c r="E3118" s="2" t="inlineStr">
        <is>
          <t>USA</t>
        </is>
      </c>
      <c r="F3118" s="2" t="inlineStr">
        <is>
          <t>Optimize glycol circulation rates in dehydrators</t>
        </is>
      </c>
      <c r="G3118" s="2" t="n">
        <v>-14</v>
      </c>
      <c r="H3118" s="2" t="n">
        <v>0.0253380052745342</v>
      </c>
      <c r="I3118" s="2" t="n">
        <v>0.02837856590747831</v>
      </c>
      <c r="J3118" s="40" t="inlineStr">
        <is>
          <t>ngps - production methane capture</t>
        </is>
      </c>
    </row>
    <row r="3119" ht="15.75" customHeight="1" s="120">
      <c r="A3119" s="2" t="inlineStr">
        <is>
          <t>ENERGY</t>
        </is>
      </c>
      <c r="B3119" s="2" t="inlineStr">
        <is>
          <t>GAS</t>
        </is>
      </c>
      <c r="C3119" s="2" t="n">
        <v>2045</v>
      </c>
      <c r="D3119" s="2" t="inlineStr">
        <is>
          <t>United States</t>
        </is>
      </c>
      <c r="E3119" s="2" t="inlineStr">
        <is>
          <t>USA</t>
        </is>
      </c>
      <c r="F3119" s="2" t="inlineStr">
        <is>
          <t>Replace Gas-Assisted Glycol Pumps with Electric Pumps</t>
        </is>
      </c>
      <c r="G3119" s="2" t="n">
        <v>-14</v>
      </c>
      <c r="H3119" s="2" t="n">
        <v>0.0181829109787941</v>
      </c>
      <c r="I3119" s="2" t="n">
        <v>0.0203648602962494</v>
      </c>
      <c r="J3119" s="40" t="inlineStr">
        <is>
          <t>ngps - production methane capture</t>
        </is>
      </c>
    </row>
    <row r="3120" ht="15.75" customHeight="1" s="120">
      <c r="A3120" s="2" t="inlineStr">
        <is>
          <t>ENERGY</t>
        </is>
      </c>
      <c r="B3120" s="2" t="inlineStr">
        <is>
          <t>GAS</t>
        </is>
      </c>
      <c r="C3120" s="2" t="n">
        <v>2045</v>
      </c>
      <c r="D3120" s="2" t="inlineStr">
        <is>
          <t>United States</t>
        </is>
      </c>
      <c r="E3120" s="2" t="inlineStr">
        <is>
          <t>USA</t>
        </is>
      </c>
      <c r="F3120" s="2" t="inlineStr">
        <is>
          <t>Replacing wet seals with dry seals in centrifugal compressors</t>
        </is>
      </c>
      <c r="G3120" s="2" t="n">
        <v>-13</v>
      </c>
      <c r="H3120" s="2" t="n">
        <v>0.647124886512756</v>
      </c>
      <c r="I3120" s="2" t="n">
        <v>0.7247798728942868</v>
      </c>
      <c r="J3120" s="40" t="inlineStr">
        <is>
          <t>ngps - T&amp;D methane capture</t>
        </is>
      </c>
    </row>
    <row r="3121" ht="15.75" customHeight="1" s="120">
      <c r="A3121" s="2" t="inlineStr">
        <is>
          <t>ENERGY</t>
        </is>
      </c>
      <c r="B3121" s="2" t="inlineStr">
        <is>
          <t>GAS</t>
        </is>
      </c>
      <c r="C3121" s="2" t="n">
        <v>2045</v>
      </c>
      <c r="D3121" s="2" t="inlineStr">
        <is>
          <t>United States</t>
        </is>
      </c>
      <c r="E3121" s="2" t="inlineStr">
        <is>
          <t>USA</t>
        </is>
      </c>
      <c r="F3121" s="2" t="inlineStr">
        <is>
          <t>Replacing wet seals with dry seals in centrifugal compressors</t>
        </is>
      </c>
      <c r="G3121" s="2" t="n">
        <v>-12</v>
      </c>
      <c r="H3121" s="2" t="n">
        <v>6.54616785049438</v>
      </c>
      <c r="I3121" s="2" t="n">
        <v>7.331707992553707</v>
      </c>
      <c r="J3121" s="40" t="inlineStr">
        <is>
          <t>ngps - T&amp;D methane capture</t>
        </is>
      </c>
    </row>
    <row r="3122" ht="15.75" customHeight="1" s="120">
      <c r="A3122" s="2" t="inlineStr">
        <is>
          <t>ENERGY</t>
        </is>
      </c>
      <c r="B3122" s="2" t="inlineStr">
        <is>
          <t>GAS</t>
        </is>
      </c>
      <c r="C3122" s="2" t="n">
        <v>2045</v>
      </c>
      <c r="D3122" s="2" t="inlineStr">
        <is>
          <t>United States</t>
        </is>
      </c>
      <c r="E3122" s="2" t="inlineStr">
        <is>
          <t>USA</t>
        </is>
      </c>
      <c r="F3122" s="2" t="inlineStr">
        <is>
          <t>Directed inspection and maintenance at compressor stations</t>
        </is>
      </c>
      <c r="G3122" s="2" t="n">
        <v>-11</v>
      </c>
      <c r="H3122" s="2" t="n">
        <v>13.5786188840866</v>
      </c>
      <c r="I3122" s="2" t="n">
        <v>15.20805315017699</v>
      </c>
      <c r="J3122" s="40" t="inlineStr">
        <is>
          <t>ngps - processing methane capture</t>
        </is>
      </c>
    </row>
    <row r="3123" ht="15.75" customHeight="1" s="120">
      <c r="A3123" s="2" t="inlineStr">
        <is>
          <t>ENERGY</t>
        </is>
      </c>
      <c r="B3123" s="2" t="inlineStr">
        <is>
          <t>GAS</t>
        </is>
      </c>
      <c r="C3123" s="2" t="n">
        <v>2045</v>
      </c>
      <c r="D3123" s="2" t="inlineStr">
        <is>
          <t>United States</t>
        </is>
      </c>
      <c r="E3123" s="2" t="inlineStr">
        <is>
          <t>USA</t>
        </is>
      </c>
      <c r="F3123" s="2" t="inlineStr">
        <is>
          <t>Optimize glycol circulation rates in dehydrators</t>
        </is>
      </c>
      <c r="G3123" s="2" t="n">
        <v>-10</v>
      </c>
      <c r="H3123" s="2" t="n">
        <v>0.0168455448001623</v>
      </c>
      <c r="I3123" s="2" t="n">
        <v>0.01886701017618178</v>
      </c>
      <c r="J3123" s="40" t="inlineStr">
        <is>
          <t>ngps - production methane capture</t>
        </is>
      </c>
    </row>
    <row r="3124" ht="15.75" customHeight="1" s="120">
      <c r="A3124" s="2" t="inlineStr">
        <is>
          <t>ENERGY</t>
        </is>
      </c>
      <c r="B3124" s="2" t="inlineStr">
        <is>
          <t>GAS</t>
        </is>
      </c>
      <c r="C3124" s="2" t="n">
        <v>2045</v>
      </c>
      <c r="D3124" s="2" t="inlineStr">
        <is>
          <t>United States</t>
        </is>
      </c>
      <c r="E3124" s="2" t="inlineStr">
        <is>
          <t>USA</t>
        </is>
      </c>
      <c r="F3124" s="2" t="inlineStr">
        <is>
          <t>Direct Inspection &amp; Maintenance - (Production Gas Well\Pipeline Leaks\Chemical Injection Pumps)</t>
        </is>
      </c>
      <c r="G3124" s="2" t="n">
        <v>-9</v>
      </c>
      <c r="H3124" s="2" t="n">
        <v>0.760958671569824</v>
      </c>
      <c r="I3124" s="2" t="n">
        <v>0.8522737121582029</v>
      </c>
      <c r="J3124" s="40" t="inlineStr">
        <is>
          <t>ngps - production methane capture</t>
        </is>
      </c>
    </row>
    <row r="3125" ht="15.75" customHeight="1" s="120">
      <c r="A3125" s="2" t="inlineStr">
        <is>
          <t>ENERGY</t>
        </is>
      </c>
      <c r="B3125" s="2" t="inlineStr">
        <is>
          <t>GAS</t>
        </is>
      </c>
      <c r="C3125" s="2" t="n">
        <v>2045</v>
      </c>
      <c r="D3125" s="2" t="inlineStr">
        <is>
          <t>United States</t>
        </is>
      </c>
      <c r="E3125" s="2" t="inlineStr">
        <is>
          <t>USA</t>
        </is>
      </c>
      <c r="F3125" s="2" t="inlineStr">
        <is>
          <t>Optimize glycol circulation rates in dehydrators</t>
        </is>
      </c>
      <c r="G3125" s="2" t="n">
        <v>-9</v>
      </c>
      <c r="H3125" s="2" t="n">
        <v>0.08090987056493761</v>
      </c>
      <c r="I3125" s="2" t="n">
        <v>0.09061905503273013</v>
      </c>
      <c r="J3125" s="40" t="inlineStr">
        <is>
          <t>ngps - production methane capture</t>
        </is>
      </c>
    </row>
    <row r="3126" ht="15.75" customHeight="1" s="120">
      <c r="A3126" s="2" t="inlineStr">
        <is>
          <t>ENERGY</t>
        </is>
      </c>
      <c r="B3126" s="2" t="inlineStr">
        <is>
          <t>GAS</t>
        </is>
      </c>
      <c r="C3126" s="2" t="n">
        <v>2045</v>
      </c>
      <c r="D3126" s="2" t="inlineStr">
        <is>
          <t>United States</t>
        </is>
      </c>
      <c r="E3126" s="2" t="inlineStr">
        <is>
          <t>USA</t>
        </is>
      </c>
      <c r="F3126" s="2" t="inlineStr">
        <is>
          <t>Directed inspection and maintenance at gate stations and surface facilities</t>
        </is>
      </c>
      <c r="G3126" s="2" t="n">
        <v>-8</v>
      </c>
      <c r="H3126" s="2" t="n">
        <v>8.84864735603332</v>
      </c>
      <c r="I3126" s="2" t="n">
        <v>9.910485038757319</v>
      </c>
      <c r="J3126" s="40" t="inlineStr">
        <is>
          <t>ngps - production methane capture</t>
        </is>
      </c>
    </row>
    <row r="3127" ht="15.75" customHeight="1" s="120">
      <c r="A3127" s="2" t="inlineStr">
        <is>
          <t>ENERGY</t>
        </is>
      </c>
      <c r="B3127" s="2" t="inlineStr">
        <is>
          <t>GAS</t>
        </is>
      </c>
      <c r="C3127" s="2" t="n">
        <v>2045</v>
      </c>
      <c r="D3127" s="2" t="inlineStr">
        <is>
          <t>United States</t>
        </is>
      </c>
      <c r="E3127" s="2" t="inlineStr">
        <is>
          <t>USA</t>
        </is>
      </c>
      <c r="F3127" s="2" t="inlineStr">
        <is>
          <t>DI&amp;M on Offshore Oil Platforms</t>
        </is>
      </c>
      <c r="G3127" s="2" t="n">
        <v>-8</v>
      </c>
      <c r="H3127" s="2" t="n">
        <v>0.269119530916214</v>
      </c>
      <c r="I3127" s="2" t="n">
        <v>0.3014138746261597</v>
      </c>
      <c r="J3127" s="40" t="inlineStr">
        <is>
          <t>ngps - production methane capture</t>
        </is>
      </c>
    </row>
    <row r="3128" ht="15.75" customHeight="1" s="120">
      <c r="A3128" s="2" t="inlineStr">
        <is>
          <t>ENERGY</t>
        </is>
      </c>
      <c r="B3128" s="2" t="inlineStr">
        <is>
          <t>GAS</t>
        </is>
      </c>
      <c r="C3128" s="2" t="n">
        <v>2045</v>
      </c>
      <c r="D3128" s="2" t="inlineStr">
        <is>
          <t>United States</t>
        </is>
      </c>
      <c r="E3128" s="2" t="inlineStr">
        <is>
          <t>USA</t>
        </is>
      </c>
      <c r="F3128" s="2" t="inlineStr">
        <is>
          <t>Fuel Gas Retrofit for BD valve - Take Recip. Compressors Offline</t>
        </is>
      </c>
      <c r="G3128" s="2" t="n">
        <v>-7</v>
      </c>
      <c r="H3128" s="2" t="n">
        <v>17.9203557968139</v>
      </c>
      <c r="I3128" s="2" t="n">
        <v>20.07079849243157</v>
      </c>
      <c r="J3128" s="40" t="inlineStr">
        <is>
          <t>ngps - processing methane capture</t>
        </is>
      </c>
    </row>
    <row r="3129" ht="15.75" customHeight="1" s="120">
      <c r="A3129" s="2" t="inlineStr">
        <is>
          <t>ENERGY</t>
        </is>
      </c>
      <c r="B3129" s="2" t="inlineStr">
        <is>
          <t>GAS</t>
        </is>
      </c>
      <c r="C3129" s="2" t="n">
        <v>2045</v>
      </c>
      <c r="D3129" s="2" t="inlineStr">
        <is>
          <t>United States</t>
        </is>
      </c>
      <c r="E3129" s="2" t="inlineStr">
        <is>
          <t>USA</t>
        </is>
      </c>
      <c r="F3129" s="2" t="inlineStr">
        <is>
          <t>Optimize glycol circulation rates in dehydrators</t>
        </is>
      </c>
      <c r="G3129" s="2" t="n">
        <v>-7</v>
      </c>
      <c r="H3129" s="2" t="n">
        <v>1.90255415439605</v>
      </c>
      <c r="I3129" s="2" t="n">
        <v>2.130860652923576</v>
      </c>
      <c r="J3129" s="40" t="inlineStr">
        <is>
          <t>ngps - production methane capture</t>
        </is>
      </c>
    </row>
    <row r="3130" ht="15.75" customHeight="1" s="120">
      <c r="A3130" s="2" t="inlineStr">
        <is>
          <t>ENERGY</t>
        </is>
      </c>
      <c r="B3130" s="2" t="inlineStr">
        <is>
          <t>GAS</t>
        </is>
      </c>
      <c r="C3130" s="2" t="n">
        <v>2045</v>
      </c>
      <c r="D3130" s="2" t="inlineStr">
        <is>
          <t>United States</t>
        </is>
      </c>
      <c r="E3130" s="2" t="inlineStr">
        <is>
          <t>USA</t>
        </is>
      </c>
      <c r="F3130" s="2" t="inlineStr">
        <is>
          <t>Installing flash tank separators on dehydrators</t>
        </is>
      </c>
      <c r="G3130" s="2" t="n">
        <v>-4</v>
      </c>
      <c r="H3130" s="2" t="n">
        <v>0.129517402499914</v>
      </c>
      <c r="I3130" s="2" t="n">
        <v>0.1450594907999037</v>
      </c>
      <c r="J3130" s="40" t="inlineStr">
        <is>
          <t>ngps - production methane capture</t>
        </is>
      </c>
    </row>
    <row r="3131" ht="15.75" customHeight="1" s="120">
      <c r="A3131" s="2" t="inlineStr">
        <is>
          <t>ENERGY</t>
        </is>
      </c>
      <c r="B3131" s="2" t="inlineStr">
        <is>
          <t>GAS</t>
        </is>
      </c>
      <c r="C3131" s="2" t="n">
        <v>2045</v>
      </c>
      <c r="D3131" s="2" t="inlineStr">
        <is>
          <t>United States</t>
        </is>
      </c>
      <c r="E3131" s="2" t="inlineStr">
        <is>
          <t>USA</t>
        </is>
      </c>
      <c r="F3131" s="2" t="inlineStr">
        <is>
          <t>Directed inspection and maintenance at gate stations and surface facilities</t>
        </is>
      </c>
      <c r="G3131" s="2" t="n">
        <v>-4</v>
      </c>
      <c r="H3131" s="2" t="n">
        <v>6.50571775436401</v>
      </c>
      <c r="I3131" s="2" t="n">
        <v>7.286403884887692</v>
      </c>
      <c r="J3131" s="40" t="inlineStr">
        <is>
          <t>ngps - production methane capture</t>
        </is>
      </c>
    </row>
    <row r="3132" ht="15.75" customHeight="1" s="120">
      <c r="A3132" s="2" t="inlineStr">
        <is>
          <t>ENERGY</t>
        </is>
      </c>
      <c r="B3132" s="2" t="inlineStr">
        <is>
          <t>GAS</t>
        </is>
      </c>
      <c r="C3132" s="2" t="n">
        <v>2045</v>
      </c>
      <c r="D3132" s="2" t="inlineStr">
        <is>
          <t>United States</t>
        </is>
      </c>
      <c r="E3132" s="2" t="inlineStr">
        <is>
          <t>USA</t>
        </is>
      </c>
      <c r="F3132" s="2" t="inlineStr">
        <is>
          <t>Reciprocating Compressor Rod Packing (Static-Pac)</t>
        </is>
      </c>
      <c r="G3132" s="2" t="n">
        <v>-1</v>
      </c>
      <c r="H3132" s="2" t="n">
        <v>10.0870056152343</v>
      </c>
      <c r="I3132" s="2" t="n">
        <v>11.29744628906242</v>
      </c>
      <c r="J3132" s="40" t="inlineStr">
        <is>
          <t>ngps - processing methane capture</t>
        </is>
      </c>
    </row>
    <row r="3133" ht="15.75" customHeight="1" s="120">
      <c r="A3133" s="2" t="inlineStr">
        <is>
          <t>ENERGY</t>
        </is>
      </c>
      <c r="B3133" s="2" t="inlineStr">
        <is>
          <t>GAS</t>
        </is>
      </c>
      <c r="C3133" s="2" t="n">
        <v>2045</v>
      </c>
      <c r="D3133" s="2" t="inlineStr">
        <is>
          <t>United States</t>
        </is>
      </c>
      <c r="E3133" s="2" t="inlineStr">
        <is>
          <t>USA</t>
        </is>
      </c>
      <c r="F3133" s="2" t="inlineStr">
        <is>
          <t>Reciprocating Compressor Rod Packing (Static-Pac)</t>
        </is>
      </c>
      <c r="G3133" s="2" t="n">
        <v>0</v>
      </c>
      <c r="H3133" s="2" t="n">
        <v>2.21820282936096</v>
      </c>
      <c r="I3133" s="2" t="n">
        <v>2.484387168884276</v>
      </c>
      <c r="J3133" s="40" t="inlineStr">
        <is>
          <t>ngps - processing methane capture</t>
        </is>
      </c>
    </row>
    <row r="3134" ht="15.75" customHeight="1" s="120">
      <c r="A3134" s="2" t="inlineStr">
        <is>
          <t>ENERGY</t>
        </is>
      </c>
      <c r="B3134" s="2" t="inlineStr">
        <is>
          <t>GAS</t>
        </is>
      </c>
      <c r="C3134" s="2" t="n">
        <v>2045</v>
      </c>
      <c r="D3134" s="2" t="inlineStr">
        <is>
          <t>United States</t>
        </is>
      </c>
      <c r="E3134" s="2" t="inlineStr">
        <is>
          <t>USA</t>
        </is>
      </c>
      <c r="F3134" s="2" t="inlineStr">
        <is>
          <t>Installing Plunger Lift Systems in Gas Wells</t>
        </is>
      </c>
      <c r="G3134" s="2" t="n">
        <v>1</v>
      </c>
      <c r="H3134" s="2" t="n">
        <v>3.11474728584289</v>
      </c>
      <c r="I3134" s="2" t="n">
        <v>3.488516960144037</v>
      </c>
      <c r="J3134" s="40" t="inlineStr">
        <is>
          <t>ngps - production methane capture</t>
        </is>
      </c>
    </row>
    <row r="3135" ht="15.75" customHeight="1" s="120">
      <c r="A3135" s="2" t="inlineStr">
        <is>
          <t>ENERGY</t>
        </is>
      </c>
      <c r="B3135" s="2" t="inlineStr">
        <is>
          <t>GAS</t>
        </is>
      </c>
      <c r="C3135" s="2" t="n">
        <v>2045</v>
      </c>
      <c r="D3135" s="2" t="inlineStr">
        <is>
          <t>United States</t>
        </is>
      </c>
      <c r="E3135" s="2" t="inlineStr">
        <is>
          <t>USA</t>
        </is>
      </c>
      <c r="F3135" s="2" t="inlineStr">
        <is>
          <t>Directed Inspection and Maintenance of compressors - transport</t>
        </is>
      </c>
      <c r="G3135" s="2" t="n">
        <v>1</v>
      </c>
      <c r="H3135" s="2" t="n">
        <v>3.6701023876667</v>
      </c>
      <c r="I3135" s="2" t="n">
        <v>4.110514674186704</v>
      </c>
      <c r="J3135" s="40" t="inlineStr">
        <is>
          <t>ngps - T&amp;D methane capture</t>
        </is>
      </c>
    </row>
    <row r="3136" ht="15.75" customHeight="1" s="120">
      <c r="A3136" s="2" t="inlineStr">
        <is>
          <t>ENERGY</t>
        </is>
      </c>
      <c r="B3136" s="2" t="inlineStr">
        <is>
          <t>GAS</t>
        </is>
      </c>
      <c r="C3136" s="2" t="n">
        <v>2045</v>
      </c>
      <c r="D3136" s="2" t="inlineStr">
        <is>
          <t>United States</t>
        </is>
      </c>
      <c r="E3136" s="2" t="inlineStr">
        <is>
          <t>USA</t>
        </is>
      </c>
      <c r="F3136" s="2" t="inlineStr">
        <is>
          <t>Installing Catalytic Converters on Gas Engines and Turbines</t>
        </is>
      </c>
      <c r="G3136" s="2" t="n">
        <v>1</v>
      </c>
      <c r="H3136" s="2" t="n">
        <v>5.49129819869995</v>
      </c>
      <c r="I3136" s="2" t="n">
        <v>6.150253982543945</v>
      </c>
      <c r="J3136" s="40" t="inlineStr">
        <is>
          <t>ngps - processing methane destruction</t>
        </is>
      </c>
    </row>
    <row r="3137" ht="15.75" customHeight="1" s="120">
      <c r="A3137" s="2" t="inlineStr">
        <is>
          <t>ENERGY</t>
        </is>
      </c>
      <c r="B3137" s="2" t="inlineStr">
        <is>
          <t>GAS</t>
        </is>
      </c>
      <c r="C3137" s="2" t="n">
        <v>2045</v>
      </c>
      <c r="D3137" s="2" t="inlineStr">
        <is>
          <t>United States</t>
        </is>
      </c>
      <c r="E3137" s="2" t="inlineStr">
        <is>
          <t>USA</t>
        </is>
      </c>
      <c r="F3137" s="2" t="inlineStr">
        <is>
          <t>Early replacement of Reciprocating Compressor Rod Packing Rings</t>
        </is>
      </c>
      <c r="G3137" s="2" t="n">
        <v>2</v>
      </c>
      <c r="H3137" s="2" t="n">
        <v>4.45540189743042</v>
      </c>
      <c r="I3137" s="2" t="n">
        <v>4.990050125122071</v>
      </c>
      <c r="J3137" s="40" t="inlineStr">
        <is>
          <t>ngps - processing methane capture</t>
        </is>
      </c>
    </row>
    <row r="3138" ht="15.75" customHeight="1" s="120">
      <c r="A3138" s="2" t="inlineStr">
        <is>
          <t>ENERGY</t>
        </is>
      </c>
      <c r="B3138" s="2" t="inlineStr">
        <is>
          <t>GAS</t>
        </is>
      </c>
      <c r="C3138" s="2" t="n">
        <v>2045</v>
      </c>
      <c r="D3138" s="2" t="inlineStr">
        <is>
          <t>United States</t>
        </is>
      </c>
      <c r="E3138" s="2" t="inlineStr">
        <is>
          <t>USA</t>
        </is>
      </c>
      <c r="F3138" s="2" t="inlineStr">
        <is>
          <t>Direct Inspection &amp; Maintenance - (Production Gas Well\Pipeline Leaks\Chemical Injection Pumps)</t>
        </is>
      </c>
      <c r="G3138" s="2" t="n">
        <v>2</v>
      </c>
      <c r="H3138" s="2" t="n">
        <v>4.37457513809204</v>
      </c>
      <c r="I3138" s="2" t="n">
        <v>4.899524154663085</v>
      </c>
      <c r="J3138" s="40" t="inlineStr">
        <is>
          <t>ngps - production methane capture</t>
        </is>
      </c>
    </row>
    <row r="3139" ht="15.75" customHeight="1" s="120">
      <c r="A3139" s="2" t="inlineStr">
        <is>
          <t>ENERGY</t>
        </is>
      </c>
      <c r="B3139" s="2" t="inlineStr">
        <is>
          <t>GAS</t>
        </is>
      </c>
      <c r="C3139" s="2" t="n">
        <v>2045</v>
      </c>
      <c r="D3139" s="2" t="inlineStr">
        <is>
          <t>United States</t>
        </is>
      </c>
      <c r="E3139" s="2" t="inlineStr">
        <is>
          <t>USA</t>
        </is>
      </c>
      <c r="F3139" s="2" t="inlineStr">
        <is>
          <t>Directed Inspection and Maintenance of compressors - transport</t>
        </is>
      </c>
      <c r="G3139" s="2" t="n">
        <v>3</v>
      </c>
      <c r="H3139" s="2" t="n">
        <v>0.361578568816185</v>
      </c>
      <c r="I3139" s="2" t="n">
        <v>0.4049679970741272</v>
      </c>
      <c r="J3139" s="40" t="inlineStr">
        <is>
          <t>ngps - T&amp;D methane capture</t>
        </is>
      </c>
    </row>
    <row r="3140" ht="15.75" customHeight="1" s="120">
      <c r="A3140" s="2" t="inlineStr">
        <is>
          <t>ENERGY</t>
        </is>
      </c>
      <c r="B3140" s="2" t="inlineStr">
        <is>
          <t>GAS</t>
        </is>
      </c>
      <c r="C3140" s="2" t="n">
        <v>2045</v>
      </c>
      <c r="D3140" s="2" t="inlineStr">
        <is>
          <t>United States</t>
        </is>
      </c>
      <c r="E3140" s="2" t="inlineStr">
        <is>
          <t>USA</t>
        </is>
      </c>
      <c r="F3140" s="2" t="inlineStr">
        <is>
          <t>Directed inspection and maintenance at gate stations and surface facilities</t>
        </is>
      </c>
      <c r="G3140" s="2" t="n">
        <v>4</v>
      </c>
      <c r="H3140" s="2" t="n">
        <v>2.49773502349853</v>
      </c>
      <c r="I3140" s="2" t="n">
        <v>2.797463226318354</v>
      </c>
      <c r="J3140" s="40" t="inlineStr">
        <is>
          <t>ngps - production methane capture</t>
        </is>
      </c>
    </row>
    <row r="3141" ht="15.75" customHeight="1" s="120">
      <c r="A3141" s="2" t="inlineStr">
        <is>
          <t>ENERGY</t>
        </is>
      </c>
      <c r="B3141" s="2" t="inlineStr">
        <is>
          <t>GAS</t>
        </is>
      </c>
      <c r="C3141" s="2" t="n">
        <v>2045</v>
      </c>
      <c r="D3141" s="2" t="inlineStr">
        <is>
          <t>United States</t>
        </is>
      </c>
      <c r="E3141" s="2" t="inlineStr">
        <is>
          <t>USA</t>
        </is>
      </c>
      <c r="F3141" s="2" t="inlineStr">
        <is>
          <t>Installing Surge Vessels for Capturing Blowdown Vents</t>
        </is>
      </c>
      <c r="G3141" s="2" t="n">
        <v>5</v>
      </c>
      <c r="H3141" s="2" t="n">
        <v>0.127279445528984</v>
      </c>
      <c r="I3141" s="2" t="n">
        <v>0.1425529789924621</v>
      </c>
      <c r="J3141" s="40" t="inlineStr">
        <is>
          <t>ngps - production methane capture</t>
        </is>
      </c>
    </row>
    <row r="3142" ht="15.75" customHeight="1" s="120">
      <c r="A3142" s="2" t="inlineStr">
        <is>
          <t>ENERGY</t>
        </is>
      </c>
      <c r="B3142" s="2" t="inlineStr">
        <is>
          <t>GAS</t>
        </is>
      </c>
      <c r="C3142" s="2" t="n">
        <v>2045</v>
      </c>
      <c r="D3142" s="2" t="inlineStr">
        <is>
          <t>United States</t>
        </is>
      </c>
      <c r="E3142" s="2" t="inlineStr">
        <is>
          <t>USA</t>
        </is>
      </c>
      <c r="F3142" s="2" t="inlineStr">
        <is>
          <t>Optimize glycol circulation rates in dehydrators</t>
        </is>
      </c>
      <c r="G3142" s="2" t="n">
        <v>5</v>
      </c>
      <c r="H3142" s="2" t="n">
        <v>0.0258566997945309</v>
      </c>
      <c r="I3142" s="2" t="n">
        <v>0.02895950376987461</v>
      </c>
      <c r="J3142" s="40" t="inlineStr">
        <is>
          <t>ngps - production methane capture</t>
        </is>
      </c>
    </row>
    <row r="3143" ht="15.75" customHeight="1" s="120">
      <c r="A3143" s="2" t="inlineStr">
        <is>
          <t>ENERGY</t>
        </is>
      </c>
      <c r="B3143" s="2" t="inlineStr">
        <is>
          <t>GAS</t>
        </is>
      </c>
      <c r="C3143" s="2" t="n">
        <v>2045</v>
      </c>
      <c r="D3143" s="2" t="inlineStr">
        <is>
          <t>United States</t>
        </is>
      </c>
      <c r="E3143" s="2" t="inlineStr">
        <is>
          <t>USA</t>
        </is>
      </c>
      <c r="F3143" s="2" t="inlineStr">
        <is>
          <t>Directed Inspection and Maintenance of compressors - transport</t>
        </is>
      </c>
      <c r="G3143" s="2" t="n">
        <v>8</v>
      </c>
      <c r="H3143" s="2" t="n">
        <v>2.44389462471008</v>
      </c>
      <c r="I3143" s="2" t="n">
        <v>2.73716197967529</v>
      </c>
      <c r="J3143" s="40" t="inlineStr">
        <is>
          <t>ngps - T&amp;D methane capture</t>
        </is>
      </c>
    </row>
    <row r="3144" ht="15.75" customHeight="1" s="120">
      <c r="A3144" s="2" t="inlineStr">
        <is>
          <t>ENERGY</t>
        </is>
      </c>
      <c r="B3144" s="2" t="inlineStr">
        <is>
          <t>GAS</t>
        </is>
      </c>
      <c r="C3144" s="2" t="n">
        <v>2045</v>
      </c>
      <c r="D3144" s="2" t="inlineStr">
        <is>
          <t>United States</t>
        </is>
      </c>
      <c r="E3144" s="2" t="inlineStr">
        <is>
          <t>USA</t>
        </is>
      </c>
      <c r="F3144" s="2" t="inlineStr">
        <is>
          <t>Installing Catalytic Converters on Gas Engines and Turbines</t>
        </is>
      </c>
      <c r="G3144" s="2" t="n">
        <v>8</v>
      </c>
      <c r="H3144" s="2" t="n">
        <v>0.187701940536499</v>
      </c>
      <c r="I3144" s="2" t="n">
        <v>0.2102261734008789</v>
      </c>
      <c r="J3144" s="40" t="inlineStr">
        <is>
          <t>ngps - processing methane destruction</t>
        </is>
      </c>
    </row>
    <row r="3145" ht="15.75" customHeight="1" s="120">
      <c r="A3145" s="2" t="inlineStr">
        <is>
          <t>ENERGY</t>
        </is>
      </c>
      <c r="B3145" s="2" t="inlineStr">
        <is>
          <t>GAS</t>
        </is>
      </c>
      <c r="C3145" s="2" t="n">
        <v>2045</v>
      </c>
      <c r="D3145" s="2" t="inlineStr">
        <is>
          <t>United States</t>
        </is>
      </c>
      <c r="E3145" s="2" t="inlineStr">
        <is>
          <t>USA</t>
        </is>
      </c>
      <c r="F3145" s="2" t="inlineStr">
        <is>
          <t>Early replacement of Reciprocating Compressor Rod Packing Rings and Rods</t>
        </is>
      </c>
      <c r="G3145" s="2" t="n">
        <v>8</v>
      </c>
      <c r="H3145" s="2" t="n">
        <v>1.02396523952484</v>
      </c>
      <c r="I3145" s="2" t="n">
        <v>1.146841068267821</v>
      </c>
      <c r="J3145" s="40" t="inlineStr">
        <is>
          <t>ngps - processing methane capture</t>
        </is>
      </c>
    </row>
    <row r="3146" ht="15.75" customHeight="1" s="120">
      <c r="A3146" s="2" t="inlineStr">
        <is>
          <t>ENERGY</t>
        </is>
      </c>
      <c r="B3146" s="2" t="inlineStr">
        <is>
          <t>GAS</t>
        </is>
      </c>
      <c r="C3146" s="2" t="n">
        <v>2045</v>
      </c>
      <c r="D3146" s="2" t="inlineStr">
        <is>
          <t>United States</t>
        </is>
      </c>
      <c r="E3146" s="2" t="inlineStr">
        <is>
          <t>USA</t>
        </is>
      </c>
      <c r="F3146" s="2" t="inlineStr">
        <is>
          <t>Installing Catalytic Converters on Gas Engines and Turbines</t>
        </is>
      </c>
      <c r="G3146" s="2" t="n">
        <v>9</v>
      </c>
      <c r="H3146" s="2" t="n">
        <v>8.63934898376464</v>
      </c>
      <c r="I3146" s="2" t="n">
        <v>9.676070861816397</v>
      </c>
      <c r="J3146" s="40" t="inlineStr">
        <is>
          <t>ngps - processing methane destruction</t>
        </is>
      </c>
    </row>
    <row r="3147" ht="15.75" customHeight="1" s="120">
      <c r="A3147" s="2" t="inlineStr">
        <is>
          <t>ENERGY</t>
        </is>
      </c>
      <c r="B3147" s="2" t="inlineStr">
        <is>
          <t>GAS</t>
        </is>
      </c>
      <c r="C3147" s="2" t="n">
        <v>2045</v>
      </c>
      <c r="D3147" s="2" t="inlineStr">
        <is>
          <t>United States</t>
        </is>
      </c>
      <c r="E3147" s="2" t="inlineStr">
        <is>
          <t>USA</t>
        </is>
      </c>
      <c r="F3147" s="2" t="inlineStr">
        <is>
          <t>Installing Catalytic Converters on Gas Engines and Turbines</t>
        </is>
      </c>
      <c r="G3147" s="2" t="n">
        <v>10</v>
      </c>
      <c r="H3147" s="2" t="n">
        <v>1.65421068668365</v>
      </c>
      <c r="I3147" s="2" t="n">
        <v>1.852715969085688</v>
      </c>
      <c r="J3147" s="40" t="inlineStr">
        <is>
          <t>ngps - processing methane destruction</t>
        </is>
      </c>
    </row>
    <row r="3148" ht="15.75" customHeight="1" s="120">
      <c r="A3148" s="2" t="inlineStr">
        <is>
          <t>ENERGY</t>
        </is>
      </c>
      <c r="B3148" s="2" t="inlineStr">
        <is>
          <t>GAS</t>
        </is>
      </c>
      <c r="C3148" s="2" t="n">
        <v>2045</v>
      </c>
      <c r="D3148" s="2" t="inlineStr">
        <is>
          <t>United States</t>
        </is>
      </c>
      <c r="E3148" s="2" t="inlineStr">
        <is>
          <t>USA</t>
        </is>
      </c>
      <c r="F3148" s="2" t="inlineStr">
        <is>
          <t>Early replacement of Reciprocating Compressor Rod Packing Rings and Rods</t>
        </is>
      </c>
      <c r="G3148" s="2" t="n">
        <v>10</v>
      </c>
      <c r="H3148" s="2" t="n">
        <v>4.46603965759277</v>
      </c>
      <c r="I3148" s="2" t="n">
        <v>5.001964416503903</v>
      </c>
      <c r="J3148" s="40" t="inlineStr">
        <is>
          <t>ngps - processing methane capture</t>
        </is>
      </c>
    </row>
    <row r="3149" ht="15.75" customHeight="1" s="120">
      <c r="A3149" s="2" t="inlineStr">
        <is>
          <t>ENERGY</t>
        </is>
      </c>
      <c r="B3149" s="2" t="inlineStr">
        <is>
          <t>GAS</t>
        </is>
      </c>
      <c r="C3149" s="2" t="n">
        <v>2045</v>
      </c>
      <c r="D3149" s="2" t="inlineStr">
        <is>
          <t>United States</t>
        </is>
      </c>
      <c r="E3149" s="2" t="inlineStr">
        <is>
          <t>USA</t>
        </is>
      </c>
      <c r="F3149" s="2" t="inlineStr">
        <is>
          <t>Directed Inspection and Maintenance of compressors - transport</t>
        </is>
      </c>
      <c r="G3149" s="2" t="n">
        <v>11</v>
      </c>
      <c r="H3149" s="2" t="n">
        <v>10.8171157836914</v>
      </c>
      <c r="I3149" s="2" t="n">
        <v>12.11516967773437</v>
      </c>
      <c r="J3149" s="40" t="inlineStr">
        <is>
          <t>ngps - T&amp;D methane capture</t>
        </is>
      </c>
    </row>
    <row r="3150" ht="15.75" customHeight="1" s="120">
      <c r="A3150" s="2" t="inlineStr">
        <is>
          <t>ENERGY</t>
        </is>
      </c>
      <c r="B3150" s="2" t="inlineStr">
        <is>
          <t>GAS</t>
        </is>
      </c>
      <c r="C3150" s="2" t="n">
        <v>2045</v>
      </c>
      <c r="D3150" s="2" t="inlineStr">
        <is>
          <t>United States</t>
        </is>
      </c>
      <c r="E3150" s="2" t="inlineStr">
        <is>
          <t>USA</t>
        </is>
      </c>
      <c r="F3150" s="2" t="inlineStr">
        <is>
          <t>Direct Inspection &amp; Maintenance - (Production Gas Well\Pipeline Leaks\Chemical Injection Pumps)</t>
        </is>
      </c>
      <c r="G3150" s="2" t="n">
        <v>13</v>
      </c>
      <c r="H3150" s="2" t="n">
        <v>3.47276997566223</v>
      </c>
      <c r="I3150" s="2" t="n">
        <v>3.889502372741698</v>
      </c>
      <c r="J3150" s="40" t="inlineStr">
        <is>
          <t>ngps - production methane capture</t>
        </is>
      </c>
    </row>
    <row r="3151" ht="15.75" customHeight="1" s="120">
      <c r="A3151" s="2" t="inlineStr">
        <is>
          <t>ENERGY</t>
        </is>
      </c>
      <c r="B3151" s="2" t="inlineStr">
        <is>
          <t>GAS</t>
        </is>
      </c>
      <c r="C3151" s="2" t="n">
        <v>2045</v>
      </c>
      <c r="D3151" s="2" t="inlineStr">
        <is>
          <t>United States</t>
        </is>
      </c>
      <c r="E3151" s="2" t="inlineStr">
        <is>
          <t>USA</t>
        </is>
      </c>
      <c r="F3151" s="2" t="inlineStr">
        <is>
          <t>Installing Catalytic Converters on Gas Engines and Turbines</t>
        </is>
      </c>
      <c r="G3151" s="2" t="n">
        <v>14</v>
      </c>
      <c r="H3151" s="2" t="n">
        <v>0.482835084199905</v>
      </c>
      <c r="I3151" s="2" t="n">
        <v>0.5407752943038937</v>
      </c>
      <c r="J3151" s="40" t="inlineStr">
        <is>
          <t>ngps - processing methane destruction</t>
        </is>
      </c>
    </row>
    <row r="3152" ht="15.75" customHeight="1" s="120">
      <c r="A3152" s="2" t="inlineStr">
        <is>
          <t>ENERGY</t>
        </is>
      </c>
      <c r="B3152" s="2" t="inlineStr">
        <is>
          <t>GAS</t>
        </is>
      </c>
      <c r="C3152" s="2" t="n">
        <v>2045</v>
      </c>
      <c r="D3152" s="2" t="inlineStr">
        <is>
          <t>United States</t>
        </is>
      </c>
      <c r="E3152" s="2" t="inlineStr">
        <is>
          <t>USA</t>
        </is>
      </c>
      <c r="F3152" s="2" t="inlineStr">
        <is>
          <t>Optimize glycol circulation rates in dehydrators</t>
        </is>
      </c>
      <c r="G3152" s="2" t="n">
        <v>23</v>
      </c>
      <c r="H3152" s="2" t="n">
        <v>0.0010996072087437</v>
      </c>
      <c r="I3152" s="2" t="n">
        <v>0.001231560073792944</v>
      </c>
      <c r="J3152" s="40" t="inlineStr">
        <is>
          <t>ngps - production methane capture</t>
        </is>
      </c>
    </row>
    <row r="3153" ht="15.75" customHeight="1" s="120">
      <c r="A3153" s="2" t="inlineStr">
        <is>
          <t>ENERGY</t>
        </is>
      </c>
      <c r="B3153" s="2" t="inlineStr">
        <is>
          <t>GAS</t>
        </is>
      </c>
      <c r="C3153" s="2" t="n">
        <v>2045</v>
      </c>
      <c r="D3153" s="2" t="inlineStr">
        <is>
          <t>United States</t>
        </is>
      </c>
      <c r="E3153" s="2" t="inlineStr">
        <is>
          <t>USA</t>
        </is>
      </c>
      <c r="F3153" s="2" t="inlineStr">
        <is>
          <t>Installing Catalytic Converters on Gas Engines and Turbines</t>
        </is>
      </c>
      <c r="G3153" s="2" t="n">
        <v>24</v>
      </c>
      <c r="H3153" s="2" t="n">
        <v>0.0481205433607101</v>
      </c>
      <c r="I3153" s="2" t="n">
        <v>0.05389500856399532</v>
      </c>
      <c r="J3153" s="40" t="inlineStr">
        <is>
          <t>ngps - processing methane destruction</t>
        </is>
      </c>
    </row>
    <row r="3154" ht="15.75" customHeight="1" s="120">
      <c r="A3154" s="2" t="inlineStr">
        <is>
          <t>ENERGY</t>
        </is>
      </c>
      <c r="B3154" s="2" t="inlineStr">
        <is>
          <t>GAS</t>
        </is>
      </c>
      <c r="C3154" s="2" t="n">
        <v>2045</v>
      </c>
      <c r="D3154" s="2" t="inlineStr">
        <is>
          <t>United States</t>
        </is>
      </c>
      <c r="E3154" s="2" t="inlineStr">
        <is>
          <t>USA</t>
        </is>
      </c>
      <c r="F3154" s="2" t="inlineStr">
        <is>
          <t>Installing Surge Vessels for Capturing Blowdown Vents</t>
        </is>
      </c>
      <c r="G3154" s="2" t="n">
        <v>24</v>
      </c>
      <c r="H3154" s="2" t="n">
        <v>4.00930255651474</v>
      </c>
      <c r="I3154" s="2" t="n">
        <v>4.490418863296509</v>
      </c>
      <c r="J3154" s="40" t="inlineStr">
        <is>
          <t>ngps - production methane capture</t>
        </is>
      </c>
    </row>
    <row r="3155" ht="15.75" customHeight="1" s="120">
      <c r="A3155" s="2" t="inlineStr">
        <is>
          <t>ENERGY</t>
        </is>
      </c>
      <c r="B3155" s="2" t="inlineStr">
        <is>
          <t>GAS</t>
        </is>
      </c>
      <c r="C3155" s="2" t="n">
        <v>2045</v>
      </c>
      <c r="D3155" s="2" t="inlineStr">
        <is>
          <t>United States</t>
        </is>
      </c>
      <c r="E3155" s="2" t="inlineStr">
        <is>
          <t>USA</t>
        </is>
      </c>
      <c r="F3155" s="2" t="inlineStr">
        <is>
          <t>Installing flash tank separators on dehydrators</t>
        </is>
      </c>
      <c r="G3155" s="2" t="n">
        <v>24</v>
      </c>
      <c r="H3155" s="2" t="n">
        <v>2.49256443977356</v>
      </c>
      <c r="I3155" s="2" t="n">
        <v>2.791672172546388</v>
      </c>
      <c r="J3155" s="40" t="inlineStr">
        <is>
          <t>ngps - production methane capture</t>
        </is>
      </c>
    </row>
    <row r="3156" ht="15.75" customHeight="1" s="120">
      <c r="A3156" s="2" t="inlineStr">
        <is>
          <t>ENERGY</t>
        </is>
      </c>
      <c r="B3156" s="2" t="inlineStr">
        <is>
          <t>GAS</t>
        </is>
      </c>
      <c r="C3156" s="2" t="n">
        <v>2045</v>
      </c>
      <c r="D3156" s="2" t="inlineStr">
        <is>
          <t>United States</t>
        </is>
      </c>
      <c r="E3156" s="2" t="inlineStr">
        <is>
          <t>USA</t>
        </is>
      </c>
      <c r="F3156" s="2" t="inlineStr">
        <is>
          <t>Installing Catalytic Converters on Gas Engines and Turbines</t>
        </is>
      </c>
      <c r="G3156" s="2" t="n">
        <v>26</v>
      </c>
      <c r="H3156" s="2" t="n">
        <v>0.0070694754831493</v>
      </c>
      <c r="I3156" s="2" t="n">
        <v>0.007917812541127216</v>
      </c>
      <c r="J3156" s="40" t="inlineStr">
        <is>
          <t>ngps - processing methane destruction</t>
        </is>
      </c>
    </row>
    <row r="3157" ht="15.75" customHeight="1" s="120">
      <c r="A3157" s="2" t="inlineStr">
        <is>
          <t>ENERGY</t>
        </is>
      </c>
      <c r="B3157" s="2" t="inlineStr">
        <is>
          <t>GAS</t>
        </is>
      </c>
      <c r="C3157" s="2" t="n">
        <v>2045</v>
      </c>
      <c r="D3157" s="2" t="inlineStr">
        <is>
          <t>United States</t>
        </is>
      </c>
      <c r="E3157" s="2" t="inlineStr">
        <is>
          <t>USA</t>
        </is>
      </c>
      <c r="F3157" s="2" t="inlineStr">
        <is>
          <t>Installing Surge Vessels for Capturing Blowdown Vents</t>
        </is>
      </c>
      <c r="G3157" s="2" t="n">
        <v>26</v>
      </c>
      <c r="H3157" s="2" t="n">
        <v>1.10081100463867</v>
      </c>
      <c r="I3157" s="2" t="n">
        <v>1.232908325195311</v>
      </c>
      <c r="J3157" s="40" t="inlineStr">
        <is>
          <t>ngps - production methane capture</t>
        </is>
      </c>
    </row>
    <row r="3158" ht="15.75" customHeight="1" s="120">
      <c r="A3158" s="2" t="inlineStr">
        <is>
          <t>ENERGY</t>
        </is>
      </c>
      <c r="B3158" s="2" t="inlineStr">
        <is>
          <t>GAS</t>
        </is>
      </c>
      <c r="C3158" s="2" t="n">
        <v>2045</v>
      </c>
      <c r="D3158" s="2" t="inlineStr">
        <is>
          <t>United States</t>
        </is>
      </c>
      <c r="E3158" s="2" t="inlineStr">
        <is>
          <t>USA</t>
        </is>
      </c>
      <c r="F3158" s="2" t="inlineStr">
        <is>
          <t>Direct I&amp;M type activities at transmission and distribution facilities</t>
        </is>
      </c>
      <c r="G3158" s="2" t="n">
        <v>26</v>
      </c>
      <c r="H3158" s="2" t="n">
        <v>0.429434895515441</v>
      </c>
      <c r="I3158" s="2" t="n">
        <v>0.480967082977294</v>
      </c>
      <c r="J3158" s="40" t="inlineStr">
        <is>
          <t>ngps - T&amp;D methane capture</t>
        </is>
      </c>
    </row>
    <row r="3159" ht="15.75" customHeight="1" s="120">
      <c r="A3159" s="2" t="inlineStr">
        <is>
          <t>ENERGY</t>
        </is>
      </c>
      <c r="B3159" s="2" t="inlineStr">
        <is>
          <t>GAS</t>
        </is>
      </c>
      <c r="C3159" s="2" t="n">
        <v>2045</v>
      </c>
      <c r="D3159" s="2" t="inlineStr">
        <is>
          <t>United States</t>
        </is>
      </c>
      <c r="E3159" s="2" t="inlineStr">
        <is>
          <t>USA</t>
        </is>
      </c>
      <c r="F3159" s="2" t="inlineStr">
        <is>
          <t>Installing Catalytic Converters on Gas Engines and Turbines</t>
        </is>
      </c>
      <c r="G3159" s="2" t="n">
        <v>28</v>
      </c>
      <c r="H3159" s="2" t="n">
        <v>0.0539173595607281</v>
      </c>
      <c r="I3159" s="2" t="n">
        <v>0.06038744270801548</v>
      </c>
      <c r="J3159" s="40" t="inlineStr">
        <is>
          <t>ngps - processing methane destruction</t>
        </is>
      </c>
    </row>
    <row r="3160" ht="15.75" customHeight="1" s="120">
      <c r="A3160" s="2" t="inlineStr">
        <is>
          <t>ENERGY</t>
        </is>
      </c>
      <c r="B3160" s="2" t="inlineStr">
        <is>
          <t>GAS</t>
        </is>
      </c>
      <c r="C3160" s="2" t="n">
        <v>2045</v>
      </c>
      <c r="D3160" s="2" t="inlineStr">
        <is>
          <t>United States</t>
        </is>
      </c>
      <c r="E3160" s="2" t="inlineStr">
        <is>
          <t>USA</t>
        </is>
      </c>
      <c r="F3160" s="2" t="inlineStr">
        <is>
          <t>Replacing High-bleed Pneumatic Devices in the Natural Gas Industry</t>
        </is>
      </c>
      <c r="G3160" s="2" t="n">
        <v>34</v>
      </c>
      <c r="H3160" s="2" t="n">
        <v>0.0032794701401144</v>
      </c>
      <c r="I3160" s="2" t="n">
        <v>0.003673006556928129</v>
      </c>
      <c r="J3160" s="40" t="inlineStr">
        <is>
          <t>ngps - production methane capture</t>
        </is>
      </c>
    </row>
    <row r="3161" ht="15.75" customHeight="1" s="120">
      <c r="A3161" s="2" t="inlineStr">
        <is>
          <t>ENERGY</t>
        </is>
      </c>
      <c r="B3161" s="2" t="inlineStr">
        <is>
          <t>GAS</t>
        </is>
      </c>
      <c r="C3161" s="2" t="n">
        <v>2045</v>
      </c>
      <c r="D3161" s="2" t="inlineStr">
        <is>
          <t>United States</t>
        </is>
      </c>
      <c r="E3161" s="2" t="inlineStr">
        <is>
          <t>USA</t>
        </is>
      </c>
      <c r="F3161" s="2" t="inlineStr">
        <is>
          <t>Replacing High-bleed Pneumatic Devices in the Natural Gas Industry</t>
        </is>
      </c>
      <c r="G3161" s="2" t="n">
        <v>70</v>
      </c>
      <c r="H3161" s="2" t="n">
        <v>0.0026543298736215</v>
      </c>
      <c r="I3161" s="2" t="n">
        <v>0.00297284945845608</v>
      </c>
      <c r="J3161" s="40" t="inlineStr">
        <is>
          <t>ngps - production methane capture</t>
        </is>
      </c>
    </row>
    <row r="3162" ht="15.75" customHeight="1" s="120">
      <c r="A3162" s="2" t="inlineStr">
        <is>
          <t>ENERGY</t>
        </is>
      </c>
      <c r="B3162" s="2" t="inlineStr">
        <is>
          <t>GAS</t>
        </is>
      </c>
      <c r="C3162" s="2" t="n">
        <v>2045</v>
      </c>
      <c r="D3162" s="2" t="inlineStr">
        <is>
          <t>United States</t>
        </is>
      </c>
      <c r="E3162" s="2" t="inlineStr">
        <is>
          <t>USA</t>
        </is>
      </c>
      <c r="F3162" s="2" t="inlineStr">
        <is>
          <t>Using a Portable Evacuation Compressor for Pipeline Blowdowns</t>
        </is>
      </c>
      <c r="G3162" s="2" t="n">
        <v>95</v>
      </c>
      <c r="H3162" s="2" t="n">
        <v>5.19374084472656</v>
      </c>
      <c r="I3162" s="2" t="n">
        <v>5.816989746093747</v>
      </c>
      <c r="J3162" s="40" t="inlineStr">
        <is>
          <t>ngps - production methane capture</t>
        </is>
      </c>
    </row>
    <row r="3163" ht="15.75" customHeight="1" s="120">
      <c r="A3163" s="2" t="inlineStr">
        <is>
          <t>ENERGY</t>
        </is>
      </c>
      <c r="B3163" s="2" t="inlineStr">
        <is>
          <t>GAS</t>
        </is>
      </c>
      <c r="C3163" s="2" t="n">
        <v>2045</v>
      </c>
      <c r="D3163" s="2" t="inlineStr">
        <is>
          <t>United States</t>
        </is>
      </c>
      <c r="E3163" s="2" t="inlineStr">
        <is>
          <t>USA</t>
        </is>
      </c>
      <c r="F3163" s="2" t="inlineStr">
        <is>
          <t>Directed inspection and maintenance at gate stations and surface facilities</t>
        </is>
      </c>
      <c r="G3163" s="2" t="n">
        <v>136</v>
      </c>
      <c r="H3163" s="2" t="n">
        <v>0.10754257440567</v>
      </c>
      <c r="I3163" s="2" t="n">
        <v>0.1204476833343504</v>
      </c>
      <c r="J3163" s="40" t="inlineStr">
        <is>
          <t>ngps - production methane capture</t>
        </is>
      </c>
    </row>
    <row r="3164" ht="15.75" customHeight="1" s="120">
      <c r="A3164" s="2" t="inlineStr">
        <is>
          <t>ENERGY</t>
        </is>
      </c>
      <c r="B3164" s="2" t="inlineStr">
        <is>
          <t>GAS</t>
        </is>
      </c>
      <c r="C3164" s="2" t="n">
        <v>2045</v>
      </c>
      <c r="D3164" s="2" t="inlineStr">
        <is>
          <t>United States</t>
        </is>
      </c>
      <c r="E3164" s="2" t="inlineStr">
        <is>
          <t>USA</t>
        </is>
      </c>
      <c r="F3164" s="2" t="inlineStr">
        <is>
          <t>Installing flash tank separators on dehydrators</t>
        </is>
      </c>
      <c r="G3164" s="2" t="n">
        <v>179</v>
      </c>
      <c r="H3164" s="2" t="n">
        <v>0.0561820194125175</v>
      </c>
      <c r="I3164" s="2" t="n">
        <v>0.06292386174201961</v>
      </c>
      <c r="J3164" s="40" t="inlineStr">
        <is>
          <t>ngps - production methane capture</t>
        </is>
      </c>
    </row>
    <row r="3165" ht="15.75" customHeight="1" s="120">
      <c r="A3165" s="2" t="inlineStr">
        <is>
          <t>ENERGY</t>
        </is>
      </c>
      <c r="B3165" s="2" t="inlineStr">
        <is>
          <t>GAS</t>
        </is>
      </c>
      <c r="C3165" s="2" t="n">
        <v>2045</v>
      </c>
      <c r="D3165" s="2" t="inlineStr">
        <is>
          <t>United States</t>
        </is>
      </c>
      <c r="E3165" s="2" t="inlineStr">
        <is>
          <t>USA</t>
        </is>
      </c>
      <c r="F3165" s="2" t="inlineStr">
        <is>
          <t>Direct I&amp;M type activities at transmission and distribution facilities</t>
        </is>
      </c>
      <c r="G3165" s="2" t="n">
        <v>190</v>
      </c>
      <c r="H3165" s="2" t="n">
        <v>0.0850542113184929</v>
      </c>
      <c r="I3165" s="2" t="n">
        <v>0.09526071667671206</v>
      </c>
      <c r="J3165" s="40" t="inlineStr">
        <is>
          <t>ngps - T&amp;D methane capture</t>
        </is>
      </c>
    </row>
    <row r="3166" ht="15.75" customHeight="1" s="120">
      <c r="A3166" s="2" t="inlineStr">
        <is>
          <t>ENERGY</t>
        </is>
      </c>
      <c r="B3166" s="2" t="inlineStr">
        <is>
          <t>GAS</t>
        </is>
      </c>
      <c r="C3166" s="2" t="n">
        <v>2045</v>
      </c>
      <c r="D3166" s="2" t="inlineStr">
        <is>
          <t>United States</t>
        </is>
      </c>
      <c r="E3166" s="2" t="inlineStr">
        <is>
          <t>USA</t>
        </is>
      </c>
      <c r="F3166" s="2" t="inlineStr">
        <is>
          <t>Installing Catalytic Converters on Gas Engines and Turbines</t>
        </is>
      </c>
      <c r="G3166" s="2" t="n">
        <v>228</v>
      </c>
      <c r="H3166" s="2" t="n">
        <v>0.0004384471394587</v>
      </c>
      <c r="I3166" s="2" t="n">
        <v>0.0004910607961937441</v>
      </c>
      <c r="J3166" s="40" t="inlineStr">
        <is>
          <t>ngps - processing methane destruction</t>
        </is>
      </c>
    </row>
    <row r="3167" ht="15.75" customHeight="1" s="120">
      <c r="A3167" s="2" t="inlineStr">
        <is>
          <t>ENERGY</t>
        </is>
      </c>
      <c r="B3167" s="2" t="inlineStr">
        <is>
          <t>GAS</t>
        </is>
      </c>
      <c r="C3167" s="2" t="n">
        <v>2045</v>
      </c>
      <c r="D3167" s="2" t="inlineStr">
        <is>
          <t>United States</t>
        </is>
      </c>
      <c r="E3167" s="2" t="inlineStr">
        <is>
          <t>USA</t>
        </is>
      </c>
      <c r="F3167" s="2" t="inlineStr">
        <is>
          <t>Direct Inspection &amp; Maintenance - (Production Gas Well\Pipeline Leaks\Chemical Injection Pumps)</t>
        </is>
      </c>
      <c r="G3167" s="2" t="n">
        <v>235</v>
      </c>
      <c r="H3167" s="2" t="n">
        <v>1.35069978237152</v>
      </c>
      <c r="I3167" s="2" t="n">
        <v>1.512783756256103</v>
      </c>
      <c r="J3167" s="40" t="inlineStr">
        <is>
          <t>ngps - production methane capture</t>
        </is>
      </c>
    </row>
    <row r="3168" ht="15.75" customHeight="1" s="120">
      <c r="A3168" s="2" t="inlineStr">
        <is>
          <t>ENERGY</t>
        </is>
      </c>
      <c r="B3168" s="2" t="inlineStr">
        <is>
          <t>GAS</t>
        </is>
      </c>
      <c r="C3168" s="2" t="n">
        <v>2045</v>
      </c>
      <c r="D3168" s="2" t="inlineStr">
        <is>
          <t>United States</t>
        </is>
      </c>
      <c r="E3168" s="2" t="inlineStr">
        <is>
          <t>USA</t>
        </is>
      </c>
      <c r="F3168" s="2" t="inlineStr">
        <is>
          <t>Direct Inspection &amp; Maintenance - (Production Gas Well\Pipeline Leaks\Chemical Injection Pumps)</t>
        </is>
      </c>
      <c r="G3168" s="2" t="n">
        <v>243</v>
      </c>
      <c r="H3168" s="2" t="n">
        <v>1.1338562965393</v>
      </c>
      <c r="I3168" s="2" t="n">
        <v>1.269919052124016</v>
      </c>
      <c r="J3168" s="40" t="inlineStr">
        <is>
          <t>ngps - production methane capture</t>
        </is>
      </c>
    </row>
    <row r="3169" ht="15.75" customHeight="1" s="120">
      <c r="A3169" s="2" t="inlineStr">
        <is>
          <t>ENERGY</t>
        </is>
      </c>
      <c r="B3169" s="2" t="inlineStr">
        <is>
          <t>GAS</t>
        </is>
      </c>
      <c r="C3169" s="2" t="n">
        <v>2045</v>
      </c>
      <c r="D3169" s="2" t="inlineStr">
        <is>
          <t>United States</t>
        </is>
      </c>
      <c r="E3169" s="2" t="inlineStr">
        <is>
          <t>USA</t>
        </is>
      </c>
      <c r="F3169" s="2" t="inlineStr">
        <is>
          <t>Replacing High-bleed Pneumatic Devices in the Natural Gas Industry</t>
        </is>
      </c>
      <c r="G3169" s="2" t="n">
        <v>265</v>
      </c>
      <c r="H3169" s="2" t="n">
        <v>0.0002227710065199</v>
      </c>
      <c r="I3169" s="2" t="n">
        <v>0.000249503527302288</v>
      </c>
      <c r="J3169" s="40" t="inlineStr">
        <is>
          <t>ngps - production methane capture</t>
        </is>
      </c>
    </row>
    <row r="3170" ht="15.75" customHeight="1" s="120">
      <c r="A3170" s="2" t="inlineStr">
        <is>
          <t>ENERGY</t>
        </is>
      </c>
      <c r="B3170" s="2" t="inlineStr">
        <is>
          <t>GAS</t>
        </is>
      </c>
      <c r="C3170" s="2" t="n">
        <v>2045</v>
      </c>
      <c r="D3170" s="2" t="inlineStr">
        <is>
          <t>United States</t>
        </is>
      </c>
      <c r="E3170" s="2" t="inlineStr">
        <is>
          <t>USA</t>
        </is>
      </c>
      <c r="F3170" s="2" t="inlineStr">
        <is>
          <t>Replacing High-bleed Pneumatic Devices in the Natural Gas Industry</t>
        </is>
      </c>
      <c r="G3170" s="2" t="n">
        <v>284</v>
      </c>
      <c r="H3170" s="2" t="n">
        <v>0.000456833280623</v>
      </c>
      <c r="I3170" s="2" t="n">
        <v>0.0005116532742977601</v>
      </c>
      <c r="J3170" s="40" t="inlineStr">
        <is>
          <t>ngps - production methane capture</t>
        </is>
      </c>
    </row>
    <row r="3171" ht="15.75" customHeight="1" s="120">
      <c r="A3171" s="2" t="inlineStr">
        <is>
          <t>ENERGY</t>
        </is>
      </c>
      <c r="B3171" s="2" t="inlineStr">
        <is>
          <t>GAS</t>
        </is>
      </c>
      <c r="C3171" s="2" t="n">
        <v>2045</v>
      </c>
      <c r="D3171" s="2" t="inlineStr">
        <is>
          <t>United States</t>
        </is>
      </c>
      <c r="E3171" s="2" t="inlineStr">
        <is>
          <t>USA</t>
        </is>
      </c>
      <c r="F3171" s="2" t="inlineStr">
        <is>
          <t>Direct Inspection &amp; Maintenance - (Production Gas Well\Pipeline Leaks\Chemical Injection Pumps)</t>
        </is>
      </c>
      <c r="G3171" s="2" t="n">
        <v>319</v>
      </c>
      <c r="H3171" s="2" t="n">
        <v>1.71486949920654</v>
      </c>
      <c r="I3171" s="2" t="n">
        <v>1.920653839111325</v>
      </c>
      <c r="J3171" s="40" t="inlineStr">
        <is>
          <t>ngps - production methane capture</t>
        </is>
      </c>
    </row>
    <row r="3172" ht="15.75" customHeight="1" s="120">
      <c r="A3172" s="2" t="inlineStr">
        <is>
          <t>ENERGY</t>
        </is>
      </c>
      <c r="B3172" s="2" t="inlineStr">
        <is>
          <t>GAS</t>
        </is>
      </c>
      <c r="C3172" s="2" t="n">
        <v>2045</v>
      </c>
      <c r="D3172" s="2" t="inlineStr">
        <is>
          <t>United States</t>
        </is>
      </c>
      <c r="E3172" s="2" t="inlineStr">
        <is>
          <t>USA</t>
        </is>
      </c>
      <c r="F3172" s="2" t="inlineStr">
        <is>
          <t>Directed inspection and maintenance at gate stations and surface facilities</t>
        </is>
      </c>
      <c r="G3172" s="2" t="n">
        <v>425</v>
      </c>
      <c r="H3172" s="2" t="n">
        <v>0.0144501123577356</v>
      </c>
      <c r="I3172" s="2" t="n">
        <v>0.01618412584066387</v>
      </c>
      <c r="J3172" s="40" t="inlineStr">
        <is>
          <t>ngps - production methane capture</t>
        </is>
      </c>
    </row>
    <row r="3173" ht="15.75" customHeight="1" s="120">
      <c r="A3173" s="2" t="inlineStr">
        <is>
          <t>ENERGY</t>
        </is>
      </c>
      <c r="B3173" s="2" t="inlineStr">
        <is>
          <t>GAS</t>
        </is>
      </c>
      <c r="C3173" s="2" t="n">
        <v>2045</v>
      </c>
      <c r="D3173" s="2" t="inlineStr">
        <is>
          <t>United States</t>
        </is>
      </c>
      <c r="E3173" s="2" t="inlineStr">
        <is>
          <t>USA</t>
        </is>
      </c>
      <c r="F3173" s="2" t="inlineStr">
        <is>
          <t>Direct Inspection &amp; Maintenance - (Production Gas Well\Pipeline Leaks\Chemical Injection Pumps)</t>
        </is>
      </c>
      <c r="G3173" s="2" t="n">
        <v>440</v>
      </c>
      <c r="H3173" s="2" t="n">
        <v>0.511239051818847</v>
      </c>
      <c r="I3173" s="2" t="n">
        <v>0.5725877380371087</v>
      </c>
      <c r="J3173" s="40" t="inlineStr">
        <is>
          <t>ngps - production methane capture</t>
        </is>
      </c>
    </row>
    <row r="3174" ht="15.75" customHeight="1" s="120">
      <c r="A3174" s="2" t="inlineStr">
        <is>
          <t>ENERGY</t>
        </is>
      </c>
      <c r="B3174" s="2" t="inlineStr">
        <is>
          <t>GAS</t>
        </is>
      </c>
      <c r="C3174" s="2" t="n">
        <v>2045</v>
      </c>
      <c r="D3174" s="2" t="inlineStr">
        <is>
          <t>United States</t>
        </is>
      </c>
      <c r="E3174" s="2" t="inlineStr">
        <is>
          <t>USA</t>
        </is>
      </c>
      <c r="F3174" s="2" t="inlineStr">
        <is>
          <t>Replacing High-bleed Pneumatic Devices in the Natural Gas Industry</t>
        </is>
      </c>
      <c r="G3174" s="2" t="n">
        <v>546</v>
      </c>
      <c r="H3174" s="2" t="n">
        <v>0.000180305869435</v>
      </c>
      <c r="I3174" s="2" t="n">
        <v>0.0002019425737672</v>
      </c>
      <c r="J3174" s="40" t="inlineStr">
        <is>
          <t>ngps - production methane capture</t>
        </is>
      </c>
    </row>
    <row r="3175" ht="15.75" customHeight="1" s="120">
      <c r="A3175" s="2" t="inlineStr">
        <is>
          <t>ENERGY</t>
        </is>
      </c>
      <c r="B3175" s="2" t="inlineStr">
        <is>
          <t>GAS</t>
        </is>
      </c>
      <c r="C3175" s="2" t="n">
        <v>2045</v>
      </c>
      <c r="D3175" s="2" t="inlineStr">
        <is>
          <t>United States</t>
        </is>
      </c>
      <c r="E3175" s="2" t="inlineStr">
        <is>
          <t>USA</t>
        </is>
      </c>
      <c r="F3175" s="2" t="inlineStr">
        <is>
          <t>Directed inspection and maintenance at gate stations and surface facilities</t>
        </is>
      </c>
      <c r="G3175" s="2" t="n">
        <v>583</v>
      </c>
      <c r="H3175" s="2" t="n">
        <v>0.132049769163131</v>
      </c>
      <c r="I3175" s="2" t="n">
        <v>0.1478957414627067</v>
      </c>
      <c r="J3175" s="40" t="inlineStr">
        <is>
          <t>ngps - production methane capture</t>
        </is>
      </c>
    </row>
    <row r="3176" ht="15.75" customHeight="1" s="120">
      <c r="A3176" s="2" t="inlineStr">
        <is>
          <t>ENERGY</t>
        </is>
      </c>
      <c r="B3176" s="2" t="inlineStr">
        <is>
          <t>GAS</t>
        </is>
      </c>
      <c r="C3176" s="2" t="n">
        <v>2045</v>
      </c>
      <c r="D3176" s="2" t="inlineStr">
        <is>
          <t>United States</t>
        </is>
      </c>
      <c r="E3176" s="2" t="inlineStr">
        <is>
          <t>USA</t>
        </is>
      </c>
      <c r="F3176" s="2" t="inlineStr">
        <is>
          <t>Direct Inspection &amp; Maintenance - (Production Gas Well\Pipeline Leaks\Chemical Injection Pumps)</t>
        </is>
      </c>
      <c r="G3176" s="2" t="n">
        <v>867</v>
      </c>
      <c r="H3176" s="2" t="n">
        <v>0.400554686784744</v>
      </c>
      <c r="I3176" s="2" t="n">
        <v>0.4486212491989133</v>
      </c>
      <c r="J3176" s="40" t="inlineStr">
        <is>
          <t>ngps - production methane capture</t>
        </is>
      </c>
    </row>
    <row r="3177" ht="15.75" customHeight="1" s="120">
      <c r="A3177" s="2" t="inlineStr">
        <is>
          <t>ENERGY</t>
        </is>
      </c>
      <c r="B3177" s="2" t="inlineStr">
        <is>
          <t>GAS</t>
        </is>
      </c>
      <c r="C3177" s="2" t="n">
        <v>2045</v>
      </c>
      <c r="D3177" s="2" t="inlineStr">
        <is>
          <t>United States</t>
        </is>
      </c>
      <c r="E3177" s="2" t="inlineStr">
        <is>
          <t>USA</t>
        </is>
      </c>
      <c r="F3177" s="2" t="inlineStr">
        <is>
          <t>Replace Cast Iron Pipeline</t>
        </is>
      </c>
      <c r="G3177" s="2" t="n">
        <v>902</v>
      </c>
      <c r="H3177" s="2" t="n">
        <v>3.99744009971618</v>
      </c>
      <c r="I3177" s="2" t="n">
        <v>4.477132911682122</v>
      </c>
      <c r="J3177" s="40" t="inlineStr">
        <is>
          <t>ngps - T&amp;D methane capture</t>
        </is>
      </c>
    </row>
    <row r="3178" ht="15.75" customHeight="1" s="120">
      <c r="A3178" s="2" t="inlineStr">
        <is>
          <t>ENERGY</t>
        </is>
      </c>
      <c r="B3178" s="2" t="inlineStr">
        <is>
          <t>GAS</t>
        </is>
      </c>
      <c r="C3178" s="2" t="n">
        <v>2045</v>
      </c>
      <c r="D3178" s="2" t="inlineStr">
        <is>
          <t>United States</t>
        </is>
      </c>
      <c r="E3178" s="2" t="inlineStr">
        <is>
          <t>USA</t>
        </is>
      </c>
      <c r="F3178" s="2" t="inlineStr">
        <is>
          <t>Installing Electronic Starters on Production Field Compressors</t>
        </is>
      </c>
      <c r="G3178" s="2" t="n">
        <v>1838</v>
      </c>
      <c r="H3178" s="2" t="n">
        <v>0.162086218595504</v>
      </c>
      <c r="I3178" s="2" t="n">
        <v>0.1815365648269645</v>
      </c>
      <c r="J3178" s="40" t="inlineStr">
        <is>
          <t>ngps - production methane capture</t>
        </is>
      </c>
    </row>
    <row r="3179" ht="15.75" customHeight="1" s="120">
      <c r="A3179" s="2" t="inlineStr">
        <is>
          <t>ENERGY</t>
        </is>
      </c>
      <c r="B3179" s="2" t="inlineStr">
        <is>
          <t>GAS</t>
        </is>
      </c>
      <c r="C3179" s="2" t="n">
        <v>2045</v>
      </c>
      <c r="D3179" s="2" t="inlineStr">
        <is>
          <t>United States</t>
        </is>
      </c>
      <c r="E3179" s="2" t="inlineStr">
        <is>
          <t>USA</t>
        </is>
      </c>
      <c r="F3179" s="2" t="inlineStr">
        <is>
          <t>Replace Cast Iron Pipeline</t>
        </is>
      </c>
      <c r="G3179" s="2" t="n">
        <v>1969</v>
      </c>
      <c r="H3179" s="2" t="n">
        <v>3.62047958374023</v>
      </c>
      <c r="I3179" s="2" t="n">
        <v>4.054937133789058</v>
      </c>
      <c r="J3179" s="40" t="inlineStr">
        <is>
          <t>ngps - T&amp;D methane capture</t>
        </is>
      </c>
    </row>
    <row r="3180" ht="15.75" customHeight="1" s="120">
      <c r="A3180" s="2" t="inlineStr">
        <is>
          <t>ENERGY</t>
        </is>
      </c>
      <c r="B3180" s="2" t="inlineStr">
        <is>
          <t>GAS</t>
        </is>
      </c>
      <c r="C3180" s="2" t="n">
        <v>2045</v>
      </c>
      <c r="D3180" s="2" t="inlineStr">
        <is>
          <t>United States</t>
        </is>
      </c>
      <c r="E3180" s="2" t="inlineStr">
        <is>
          <t>USA</t>
        </is>
      </c>
      <c r="F3180" s="2" t="inlineStr">
        <is>
          <t>Replacing High-bleed Pneumatic Devices in the Natural Gas Industry</t>
        </is>
      </c>
      <c r="G3180" s="2" t="n">
        <v>2128</v>
      </c>
      <c r="H3180" s="2" t="n">
        <v>3.1032210245e-05</v>
      </c>
      <c r="I3180" s="2" t="n">
        <v>3.475607547440001e-05</v>
      </c>
      <c r="J3180" s="40" t="inlineStr">
        <is>
          <t>ngps - production methane capture</t>
        </is>
      </c>
    </row>
    <row r="3181" ht="15.75" customHeight="1" s="120">
      <c r="A3181" s="2" t="inlineStr">
        <is>
          <t>ENERGY</t>
        </is>
      </c>
      <c r="B3181" s="2" t="inlineStr">
        <is>
          <t>GAS</t>
        </is>
      </c>
      <c r="C3181" s="2" t="n">
        <v>2045</v>
      </c>
      <c r="D3181" s="2" t="inlineStr">
        <is>
          <t>United States</t>
        </is>
      </c>
      <c r="E3181" s="2" t="inlineStr">
        <is>
          <t>USA</t>
        </is>
      </c>
      <c r="F3181" s="2" t="inlineStr">
        <is>
          <t>Replacing High-bleed Pneumatic Devices in the Natural Gas Industry</t>
        </is>
      </c>
      <c r="G3181" s="2" t="n">
        <v>3211</v>
      </c>
      <c r="H3181" s="2" t="n">
        <v>6.02865111432e-05</v>
      </c>
      <c r="I3181" s="2" t="n">
        <v>6.752089248038401e-05</v>
      </c>
      <c r="J3181" s="40" t="inlineStr">
        <is>
          <t>ngps - production methane capture</t>
        </is>
      </c>
    </row>
    <row r="3182" ht="15.75" customHeight="1" s="120">
      <c r="A3182" s="2" t="inlineStr">
        <is>
          <t>ENERGY</t>
        </is>
      </c>
      <c r="B3182" s="2" t="inlineStr">
        <is>
          <t>GAS</t>
        </is>
      </c>
      <c r="C3182" s="2" t="n">
        <v>2045</v>
      </c>
      <c r="D3182" s="2" t="inlineStr">
        <is>
          <t>United States</t>
        </is>
      </c>
      <c r="E3182" s="2" t="inlineStr">
        <is>
          <t>USA</t>
        </is>
      </c>
      <c r="F3182" s="2" t="inlineStr">
        <is>
          <t>Directed inspection and maintenance at gate stations and surface facilities</t>
        </is>
      </c>
      <c r="G3182" s="2" t="n">
        <v>3351</v>
      </c>
      <c r="H3182" s="2" t="n">
        <v>0.004316758364439</v>
      </c>
      <c r="I3182" s="2" t="n">
        <v>0.004834769368171681</v>
      </c>
      <c r="J3182" s="40" t="inlineStr">
        <is>
          <t>ngps - production methane capture</t>
        </is>
      </c>
    </row>
    <row r="3183" ht="15.75" customHeight="1" s="120">
      <c r="A3183" s="2" t="inlineStr">
        <is>
          <t>ENERGY</t>
        </is>
      </c>
      <c r="B3183" s="2" t="inlineStr">
        <is>
          <t>GAS</t>
        </is>
      </c>
      <c r="C3183" s="2" t="n">
        <v>2045</v>
      </c>
      <c r="D3183" s="2" t="inlineStr">
        <is>
          <t>United States</t>
        </is>
      </c>
      <c r="E3183" s="2" t="inlineStr">
        <is>
          <t>USA</t>
        </is>
      </c>
      <c r="F3183" s="2" t="inlineStr">
        <is>
          <t>Directed inspection and maintenance at gate stations and surface facilities</t>
        </is>
      </c>
      <c r="G3183" s="2" t="n">
        <v>4707</v>
      </c>
      <c r="H3183" s="2" t="n">
        <v>0.0069991443306208</v>
      </c>
      <c r="I3183" s="2" t="n">
        <v>0.007839041650295296</v>
      </c>
      <c r="J3183" s="40" t="inlineStr">
        <is>
          <t>ngps - production methane capture</t>
        </is>
      </c>
    </row>
    <row r="3184" ht="15.75" customHeight="1" s="120">
      <c r="A3184" s="2" t="inlineStr">
        <is>
          <t>ENERGY</t>
        </is>
      </c>
      <c r="B3184" s="2" t="inlineStr">
        <is>
          <t>GAS</t>
        </is>
      </c>
      <c r="C3184" s="2" t="n">
        <v>2045</v>
      </c>
      <c r="D3184" s="2" t="inlineStr">
        <is>
          <t>United States</t>
        </is>
      </c>
      <c r="E3184" s="2" t="inlineStr">
        <is>
          <t>USA</t>
        </is>
      </c>
      <c r="F3184" s="2" t="inlineStr">
        <is>
          <t>Replacing High-bleed Pneumatic Devices in the Natural Gas Industry</t>
        </is>
      </c>
      <c r="G3184" s="2" t="n">
        <v>6611</v>
      </c>
      <c r="H3184" s="2" t="n">
        <v>4.87945544592e-05</v>
      </c>
      <c r="I3184" s="2" t="n">
        <v>5.464990099430401e-05</v>
      </c>
      <c r="J3184" s="40" t="inlineStr">
        <is>
          <t>ngps - production methane capture</t>
        </is>
      </c>
    </row>
    <row r="3185" ht="15.75" customHeight="1" s="120">
      <c r="A3185" s="2" t="inlineStr">
        <is>
          <t>ENERGY</t>
        </is>
      </c>
      <c r="B3185" s="2" t="inlineStr">
        <is>
          <t>GAS</t>
        </is>
      </c>
      <c r="C3185" s="2" t="n">
        <v>2045</v>
      </c>
      <c r="D3185" s="2" t="inlineStr">
        <is>
          <t>United States</t>
        </is>
      </c>
      <c r="E3185" s="2" t="inlineStr">
        <is>
          <t>USA</t>
        </is>
      </c>
      <c r="F3185" s="2" t="inlineStr">
        <is>
          <t>Directed inspection and maintenance at gate stations and surface facilities</t>
        </is>
      </c>
      <c r="G3185" s="2" t="n">
        <v>6802</v>
      </c>
      <c r="H3185" s="2" t="n">
        <v>0.0101336222141981</v>
      </c>
      <c r="I3185" s="2" t="n">
        <v>0.01134965687990187</v>
      </c>
      <c r="J3185" s="40" t="inlineStr">
        <is>
          <t>ngps - production methane capture</t>
        </is>
      </c>
    </row>
    <row r="3186" ht="15.75" customHeight="1" s="120">
      <c r="A3186" s="2" t="inlineStr">
        <is>
          <t>ENERGY</t>
        </is>
      </c>
      <c r="B3186" s="2" t="inlineStr">
        <is>
          <t>GAS</t>
        </is>
      </c>
      <c r="C3186" s="2" t="n">
        <v>2045</v>
      </c>
      <c r="D3186" s="2" t="inlineStr">
        <is>
          <t>United States</t>
        </is>
      </c>
      <c r="E3186" s="2" t="inlineStr">
        <is>
          <t>USA</t>
        </is>
      </c>
      <c r="F3186" s="2" t="inlineStr">
        <is>
          <t>Flaring instead of venting on shallow water platforms</t>
        </is>
      </c>
      <c r="G3186" s="2" t="n">
        <v>8748</v>
      </c>
      <c r="H3186" s="2" t="n">
        <v>4.73725461959838</v>
      </c>
      <c r="I3186" s="2" t="n">
        <v>5.305725173950186</v>
      </c>
      <c r="J3186" s="40" t="inlineStr">
        <is>
          <t>ngps - production methane destruction</t>
        </is>
      </c>
    </row>
    <row r="3187" ht="15.75" customHeight="1" s="120">
      <c r="A3187" s="2" t="inlineStr">
        <is>
          <t>ENERGY</t>
        </is>
      </c>
      <c r="B3187" s="2" t="inlineStr">
        <is>
          <t>GAS</t>
        </is>
      </c>
      <c r="C3187" s="2" t="n">
        <v>2045</v>
      </c>
      <c r="D3187" s="2" t="inlineStr">
        <is>
          <t>United States</t>
        </is>
      </c>
      <c r="E3187" s="2" t="inlineStr">
        <is>
          <t>USA</t>
        </is>
      </c>
      <c r="F3187" s="2" t="inlineStr">
        <is>
          <t>Using a Portable Evacuation Compressor for Pipeline Blowdowns</t>
        </is>
      </c>
      <c r="G3187" s="2" t="n">
        <v>10572</v>
      </c>
      <c r="H3187" s="2" t="n">
        <v>0.0754117742180824</v>
      </c>
      <c r="I3187" s="2" t="n">
        <v>0.0844611871242523</v>
      </c>
      <c r="J3187" s="40" t="inlineStr">
        <is>
          <t>ngps - production methane capture</t>
        </is>
      </c>
    </row>
    <row r="3188" ht="15.75" customHeight="1" s="120">
      <c r="A3188" s="2" t="inlineStr">
        <is>
          <t>ENERGY</t>
        </is>
      </c>
      <c r="B3188" s="2" t="inlineStr">
        <is>
          <t>GAS</t>
        </is>
      </c>
      <c r="C3188" s="2" t="n">
        <v>2045</v>
      </c>
      <c r="D3188" s="2" t="inlineStr">
        <is>
          <t>United States</t>
        </is>
      </c>
      <c r="E3188" s="2" t="inlineStr">
        <is>
          <t>USA</t>
        </is>
      </c>
      <c r="F3188" s="2" t="inlineStr">
        <is>
          <t>Replacing High-bleed Pneumatic Devices in the Natural Gas Industry</t>
        </is>
      </c>
      <c r="G3188" s="2" t="n">
        <v>25621</v>
      </c>
      <c r="H3188" s="54" t="n">
        <v>8.39796757646e-06</v>
      </c>
      <c r="I3188" s="2" t="n">
        <v>9.4057236856352e-06</v>
      </c>
      <c r="J3188" s="40" t="inlineStr">
        <is>
          <t>ngps - production methane capture</t>
        </is>
      </c>
    </row>
    <row r="3189" ht="15.75" customHeight="1" s="120">
      <c r="A3189" s="2" t="inlineStr">
        <is>
          <t>ENERGY</t>
        </is>
      </c>
      <c r="B3189" s="2" t="inlineStr">
        <is>
          <t>GAS</t>
        </is>
      </c>
      <c r="C3189" s="2" t="n">
        <v>2045</v>
      </c>
      <c r="D3189" s="2" t="inlineStr">
        <is>
          <t>United States</t>
        </is>
      </c>
      <c r="E3189" s="2" t="inlineStr">
        <is>
          <t>USA</t>
        </is>
      </c>
      <c r="F3189" s="2" t="inlineStr">
        <is>
          <t>Installing Surge Vessels for Capturing Blowdown Vents</t>
        </is>
      </c>
      <c r="G3189" s="2" t="n">
        <v>35932</v>
      </c>
      <c r="H3189" s="2" t="n">
        <v>0.0584180690348148</v>
      </c>
      <c r="I3189" s="2" t="n">
        <v>0.06542823731899258</v>
      </c>
      <c r="J3189" s="40" t="inlineStr">
        <is>
          <t>ngps - production methane capture</t>
        </is>
      </c>
    </row>
    <row r="3190" ht="15.75" customHeight="1" s="120">
      <c r="A3190" s="2" t="inlineStr">
        <is>
          <t>ENERGY</t>
        </is>
      </c>
      <c r="B3190" s="2" t="inlineStr">
        <is>
          <t>GAS</t>
        </is>
      </c>
      <c r="C3190" s="2" t="n">
        <v>2045</v>
      </c>
      <c r="D3190" s="2" t="inlineStr">
        <is>
          <t>United States</t>
        </is>
      </c>
      <c r="E3190" s="2" t="inlineStr">
        <is>
          <t>USA</t>
        </is>
      </c>
      <c r="F3190" s="2" t="inlineStr">
        <is>
          <t>Direct Inspection &amp; Maintenance - (Production Gas Well\Pipeline Leaks\Chemical Injection Pumps)</t>
        </is>
      </c>
      <c r="G3190" s="2" t="n">
        <v>43483</v>
      </c>
      <c r="H3190" s="2" t="n">
        <v>0.0009946264326572</v>
      </c>
      <c r="I3190" s="2" t="n">
        <v>0.001113981604576064</v>
      </c>
      <c r="J3190" s="40" t="inlineStr">
        <is>
          <t>ngps - production methane capture</t>
        </is>
      </c>
    </row>
    <row r="3191" ht="15.75" customHeight="1" s="120">
      <c r="A3191" s="2" t="inlineStr">
        <is>
          <t>ENERGY</t>
        </is>
      </c>
      <c r="B3191" s="2" t="inlineStr">
        <is>
          <t>GAS</t>
        </is>
      </c>
      <c r="C3191" s="2" t="n">
        <v>2045</v>
      </c>
      <c r="D3191" s="2" t="inlineStr">
        <is>
          <t>United States</t>
        </is>
      </c>
      <c r="E3191" s="2" t="inlineStr">
        <is>
          <t>USA</t>
        </is>
      </c>
      <c r="F3191" s="2" t="inlineStr">
        <is>
          <t>Convert gas pneumatic controls to instrument air</t>
        </is>
      </c>
      <c r="G3191" s="2" t="n">
        <v>49320</v>
      </c>
      <c r="H3191" s="2" t="n">
        <v>0.0070301205851138</v>
      </c>
      <c r="I3191" s="2" t="n">
        <v>0.007873735055327458</v>
      </c>
      <c r="J3191" s="40" t="inlineStr">
        <is>
          <t>ngps - production methane capture</t>
        </is>
      </c>
    </row>
    <row r="3192" ht="15.75" customHeight="1" s="120">
      <c r="A3192" s="2" t="inlineStr">
        <is>
          <t>ENERGY</t>
        </is>
      </c>
      <c r="B3192" s="2" t="inlineStr">
        <is>
          <t>GAS</t>
        </is>
      </c>
      <c r="C3192" s="2" t="n">
        <v>2045</v>
      </c>
      <c r="D3192" s="2" t="inlineStr">
        <is>
          <t>United States</t>
        </is>
      </c>
      <c r="E3192" s="2" t="inlineStr">
        <is>
          <t>USA</t>
        </is>
      </c>
      <c r="F3192" s="2" t="inlineStr">
        <is>
          <t>Convert gas pneumatic controls to instrument air</t>
        </is>
      </c>
      <c r="G3192" s="2" t="n">
        <v>59209</v>
      </c>
      <c r="H3192" s="2" t="n">
        <v>0.0046867472119629</v>
      </c>
      <c r="I3192" s="2" t="n">
        <v>0.005249156877398449</v>
      </c>
      <c r="J3192" s="40" t="inlineStr">
        <is>
          <t>ngps - production methane capture</t>
        </is>
      </c>
    </row>
    <row r="3193" ht="15.75" customHeight="1" s="120">
      <c r="A3193" s="2" t="inlineStr">
        <is>
          <t>ENERGY</t>
        </is>
      </c>
      <c r="B3193" s="2" t="inlineStr">
        <is>
          <t>GAS</t>
        </is>
      </c>
      <c r="C3193" s="2" t="n">
        <v>2045</v>
      </c>
      <c r="D3193" s="2" t="inlineStr">
        <is>
          <t>United States</t>
        </is>
      </c>
      <c r="E3193" s="2" t="inlineStr">
        <is>
          <t>USA</t>
        </is>
      </c>
      <c r="F3193" s="2" t="inlineStr">
        <is>
          <t>Convert gas pneumatic controls to instrument air</t>
        </is>
      </c>
      <c r="G3193" s="2" t="n">
        <v>71581</v>
      </c>
      <c r="H3193" s="2" t="n">
        <v>0.0007811245159246</v>
      </c>
      <c r="I3193" s="2" t="n">
        <v>0.0008748594578355521</v>
      </c>
      <c r="J3193" s="40" t="inlineStr">
        <is>
          <t>ngps - production methane capture</t>
        </is>
      </c>
    </row>
    <row r="3194" ht="15.75" customHeight="1" s="120">
      <c r="A3194" s="2" t="inlineStr">
        <is>
          <t>ENERGY</t>
        </is>
      </c>
      <c r="B3194" s="2" t="inlineStr">
        <is>
          <t>GAS</t>
        </is>
      </c>
      <c r="C3194" s="2" t="n">
        <v>2045</v>
      </c>
      <c r="D3194" s="2" t="inlineStr">
        <is>
          <t>United States</t>
        </is>
      </c>
      <c r="E3194" s="2" t="inlineStr">
        <is>
          <t>USA</t>
        </is>
      </c>
      <c r="F3194" s="2" t="inlineStr">
        <is>
          <t>Convert gas pneumatic controls to instrument air</t>
        </is>
      </c>
      <c r="G3194" s="2" t="n">
        <v>100000</v>
      </c>
      <c r="H3194" s="54" t="n">
        <v>1e-12</v>
      </c>
      <c r="I3194" s="2" t="n">
        <v>1.12e-12</v>
      </c>
      <c r="J3194" s="40" t="inlineStr">
        <is>
          <t>ngps - production methane capture</t>
        </is>
      </c>
    </row>
    <row r="3195" ht="15.75" customHeight="1" s="120">
      <c r="A3195" s="2" t="inlineStr">
        <is>
          <t>ENERGY</t>
        </is>
      </c>
      <c r="B3195" s="2" t="inlineStr">
        <is>
          <t>GAS</t>
        </is>
      </c>
      <c r="C3195" s="2" t="n">
        <v>2045</v>
      </c>
      <c r="D3195" s="2" t="inlineStr">
        <is>
          <t>United States</t>
        </is>
      </c>
      <c r="E3195" s="2" t="inlineStr">
        <is>
          <t>USA</t>
        </is>
      </c>
      <c r="F3195" s="2" t="inlineStr">
        <is>
          <t>Reduced Emission Completions for Hydraulically Fractured Oil Wells</t>
        </is>
      </c>
      <c r="G3195" s="2" t="n">
        <v>103487</v>
      </c>
      <c r="H3195" s="2" t="n">
        <v>0.0062572294846177</v>
      </c>
      <c r="I3195" s="2" t="n">
        <v>0.007008097022771824</v>
      </c>
      <c r="J3195" s="40" t="inlineStr">
        <is>
          <t>ngps - production methane capture</t>
        </is>
      </c>
    </row>
    <row r="3196" ht="15.75" customHeight="1" s="120">
      <c r="A3196" s="2" t="inlineStr">
        <is>
          <t>ENERGY</t>
        </is>
      </c>
      <c r="B3196" s="2" t="inlineStr">
        <is>
          <t>GAS</t>
        </is>
      </c>
      <c r="C3196" s="2" t="n">
        <v>2045</v>
      </c>
      <c r="D3196" s="2" t="inlineStr">
        <is>
          <t>United States</t>
        </is>
      </c>
      <c r="E3196" s="2" t="inlineStr">
        <is>
          <t>USA</t>
        </is>
      </c>
      <c r="F3196" s="2" t="inlineStr">
        <is>
          <t>Replace Cast Iron Pipeline</t>
        </is>
      </c>
      <c r="G3196" s="2" t="n">
        <v>143897</v>
      </c>
      <c r="H3196" s="2" t="n">
        <v>3.37981390953064</v>
      </c>
      <c r="I3196" s="2" t="n">
        <v>3.785391578674317</v>
      </c>
      <c r="J3196" s="40" t="inlineStr">
        <is>
          <t>ngps - T&amp;D methane capture</t>
        </is>
      </c>
    </row>
    <row r="3197" ht="15.75" customHeight="1" s="120">
      <c r="A3197" s="2" t="inlineStr">
        <is>
          <t>ENERGY</t>
        </is>
      </c>
      <c r="B3197" s="2" t="inlineStr">
        <is>
          <t>GAS</t>
        </is>
      </c>
      <c r="C3197" s="2" t="n">
        <v>2045</v>
      </c>
      <c r="D3197" s="2" t="inlineStr">
        <is>
          <t>United States</t>
        </is>
      </c>
      <c r="E3197" s="2" t="inlineStr">
        <is>
          <t>USA</t>
        </is>
      </c>
      <c r="F3197" s="2" t="inlineStr">
        <is>
          <t>Convert gas pneumatic controls to instrument air</t>
        </is>
      </c>
      <c r="G3197" s="2" t="n">
        <v>363115</v>
      </c>
      <c r="H3197" s="2" t="n">
        <v>0.0004775488050655</v>
      </c>
      <c r="I3197" s="2" t="n">
        <v>0.0005348546616733601</v>
      </c>
      <c r="J3197" s="40" t="inlineStr">
        <is>
          <t>ngps - production methane capture</t>
        </is>
      </c>
    </row>
    <row r="3198" ht="15.75" customHeight="1" s="120">
      <c r="A3198" s="2" t="inlineStr">
        <is>
          <t>ENERGY</t>
        </is>
      </c>
      <c r="B3198" s="2" t="inlineStr">
        <is>
          <t>GAS</t>
        </is>
      </c>
      <c r="C3198" s="2" t="n">
        <v>2045</v>
      </c>
      <c r="D3198" s="2" t="inlineStr">
        <is>
          <t>United States</t>
        </is>
      </c>
      <c r="E3198" s="2" t="inlineStr">
        <is>
          <t>USA</t>
        </is>
      </c>
      <c r="F3198" s="2" t="inlineStr">
        <is>
          <t>Convert gas pneumatic controls to instrument air</t>
        </is>
      </c>
      <c r="G3198" s="2" t="n">
        <v>435906</v>
      </c>
      <c r="H3198" s="2" t="n">
        <v>0.0003183658700436</v>
      </c>
      <c r="I3198" s="2" t="n">
        <v>0.000356569774448832</v>
      </c>
      <c r="J3198" s="40" t="inlineStr">
        <is>
          <t>ngps - production methane capture</t>
        </is>
      </c>
    </row>
    <row r="3199" ht="15.75" customHeight="1" s="120">
      <c r="A3199" s="2" t="inlineStr">
        <is>
          <t>ENERGY</t>
        </is>
      </c>
      <c r="B3199" s="2" t="inlineStr">
        <is>
          <t>GAS</t>
        </is>
      </c>
      <c r="C3199" s="2" t="n">
        <v>2045</v>
      </c>
      <c r="D3199" s="2" t="inlineStr">
        <is>
          <t>United States</t>
        </is>
      </c>
      <c r="E3199" s="2" t="inlineStr">
        <is>
          <t>USA</t>
        </is>
      </c>
      <c r="F3199" s="2" t="inlineStr">
        <is>
          <t>Convert gas pneumatic controls to instrument air</t>
        </is>
      </c>
      <c r="G3199" s="2" t="n">
        <v>526971</v>
      </c>
      <c r="H3199" s="2" t="n">
        <v>5.30609759153e-05</v>
      </c>
      <c r="I3199" s="2" t="n">
        <v>5.9428293025136e-05</v>
      </c>
      <c r="J3199" s="40" t="inlineStr">
        <is>
          <t>ngps - production methane capture</t>
        </is>
      </c>
    </row>
    <row r="3200" ht="15.75" customHeight="1" s="120">
      <c r="A3200" s="2" t="inlineStr">
        <is>
          <t>ENERGY</t>
        </is>
      </c>
      <c r="B3200" s="2" t="inlineStr">
        <is>
          <t>GAS</t>
        </is>
      </c>
      <c r="C3200" s="2" t="n">
        <v>2045</v>
      </c>
      <c r="D3200" s="2" t="inlineStr">
        <is>
          <t>United States</t>
        </is>
      </c>
      <c r="E3200" s="2" t="inlineStr">
        <is>
          <t>USA</t>
        </is>
      </c>
      <c r="F3200" s="2" t="inlineStr">
        <is>
          <t>Reduced Emission Completions for Hydraulically Fractured Oil Wells</t>
        </is>
      </c>
      <c r="G3200" s="2" t="n">
        <v>790285</v>
      </c>
      <c r="H3200" s="2" t="n">
        <v>0.0033706540707499</v>
      </c>
      <c r="I3200" s="2" t="n">
        <v>0.003775132559239888</v>
      </c>
      <c r="J3200" s="40" t="inlineStr">
        <is>
          <t>ngps - production methane capture</t>
        </is>
      </c>
    </row>
    <row r="3201" ht="15.75" customHeight="1" s="120">
      <c r="A3201" s="2" t="inlineStr">
        <is>
          <t>ENERGY</t>
        </is>
      </c>
      <c r="B3201" s="2" t="inlineStr">
        <is>
          <t>GAS</t>
        </is>
      </c>
      <c r="C3201" s="2" t="n">
        <v>2045</v>
      </c>
      <c r="D3201" s="2" t="inlineStr">
        <is>
          <t>United States</t>
        </is>
      </c>
      <c r="E3201" s="2" t="inlineStr">
        <is>
          <t>USA</t>
        </is>
      </c>
      <c r="F3201" s="2" t="inlineStr">
        <is>
          <t>Installing Surge Vessels for Capturing Blowdown Vents</t>
        </is>
      </c>
      <c r="G3201" s="2" t="n">
        <v>1734637</v>
      </c>
      <c r="H3201" s="2" t="n">
        <v>0.0149348294362426</v>
      </c>
      <c r="I3201" s="2" t="n">
        <v>0.01672700896859171</v>
      </c>
      <c r="J3201" s="40" t="inlineStr">
        <is>
          <t>ngps - production methane capture</t>
        </is>
      </c>
    </row>
    <row r="3202" ht="15.75" customHeight="1" s="120">
      <c r="A3202" s="2" t="inlineStr">
        <is>
          <t>ENERGY</t>
        </is>
      </c>
      <c r="B3202" s="2" t="inlineStr">
        <is>
          <t>GAS</t>
        </is>
      </c>
      <c r="C3202" s="2" t="n">
        <v>2045</v>
      </c>
      <c r="D3202" s="2" t="inlineStr">
        <is>
          <t>United States</t>
        </is>
      </c>
      <c r="E3202" s="2" t="inlineStr">
        <is>
          <t>USA</t>
        </is>
      </c>
      <c r="F3202" s="2" t="inlineStr">
        <is>
          <t>Convert gas pneumatic controls to instrument air</t>
        </is>
      </c>
      <c r="G3202" s="2" t="n">
        <v>4360955</v>
      </c>
      <c r="H3202" s="2" t="n">
        <v>0.000129234729684</v>
      </c>
      <c r="I3202" s="2" t="n">
        <v>0.00014474289724608</v>
      </c>
      <c r="J3202" s="40" t="inlineStr">
        <is>
          <t>ngps - production methane capture</t>
        </is>
      </c>
    </row>
    <row r="3203" ht="15.75" customHeight="1" s="120">
      <c r="A3203" s="2" t="inlineStr">
        <is>
          <t>ENERGY</t>
        </is>
      </c>
      <c r="B3203" s="2" t="inlineStr">
        <is>
          <t>GAS</t>
        </is>
      </c>
      <c r="C3203" s="2" t="n">
        <v>2045</v>
      </c>
      <c r="D3203" s="2" t="inlineStr">
        <is>
          <t>United States</t>
        </is>
      </c>
      <c r="E3203" s="2" t="inlineStr">
        <is>
          <t>USA</t>
        </is>
      </c>
      <c r="F3203" s="2" t="inlineStr">
        <is>
          <t>Convert gas pneumatic controls to instrument air</t>
        </is>
      </c>
      <c r="G3203" s="2" t="n">
        <v>5235126</v>
      </c>
      <c r="H3203" s="2" t="n">
        <v>8.615648403069999e-05</v>
      </c>
      <c r="I3203" s="2" t="n">
        <v>9.649526211438401e-05</v>
      </c>
      <c r="J3203" s="40" t="inlineStr">
        <is>
          <t>ngps - production methane capture</t>
        </is>
      </c>
    </row>
    <row r="3204" ht="15.75" customHeight="1" s="120">
      <c r="A3204" s="2" t="inlineStr">
        <is>
          <t>ENERGY</t>
        </is>
      </c>
      <c r="B3204" s="2" t="inlineStr">
        <is>
          <t>GAS</t>
        </is>
      </c>
      <c r="C3204" s="2" t="n">
        <v>2045</v>
      </c>
      <c r="D3204" s="2" t="inlineStr">
        <is>
          <t>United States</t>
        </is>
      </c>
      <c r="E3204" s="2" t="inlineStr">
        <is>
          <t>USA</t>
        </is>
      </c>
      <c r="F3204" s="2" t="inlineStr">
        <is>
          <t>Convert gas pneumatic controls to instrument air</t>
        </is>
      </c>
      <c r="G3204" s="2" t="n">
        <v>6328763</v>
      </c>
      <c r="H3204" s="2" t="n">
        <v>1.43594143083e-05</v>
      </c>
      <c r="I3204" s="2" t="n">
        <v>1.6082544025296e-05</v>
      </c>
      <c r="J3204" s="40" t="inlineStr">
        <is>
          <t>ngps - production methane capture</t>
        </is>
      </c>
    </row>
    <row r="3205" ht="15.75" customHeight="1" s="120">
      <c r="A3205" s="2" t="inlineStr">
        <is>
          <t>ENERGY</t>
        </is>
      </c>
      <c r="B3205" s="2" t="inlineStr">
        <is>
          <t>GAS</t>
        </is>
      </c>
      <c r="C3205" s="2" t="n">
        <v>2050</v>
      </c>
      <c r="D3205" s="2" t="inlineStr">
        <is>
          <t>United States</t>
        </is>
      </c>
      <c r="E3205" s="2" t="inlineStr">
        <is>
          <t>USA</t>
        </is>
      </c>
      <c r="F3205" s="2" t="inlineStr">
        <is>
          <t>Installing Plunger Lift Systems in Gas Wells</t>
        </is>
      </c>
      <c r="G3205" s="2" t="n">
        <v>-100000</v>
      </c>
      <c r="H3205" s="2" t="n">
        <v>0</v>
      </c>
      <c r="I3205" s="2" t="n">
        <v>0</v>
      </c>
      <c r="J3205" s="40" t="inlineStr">
        <is>
          <t>ngps - production methane capture</t>
        </is>
      </c>
    </row>
    <row r="3206" ht="15.75" customHeight="1" s="120">
      <c r="A3206" s="2" t="inlineStr">
        <is>
          <t>ENERGY</t>
        </is>
      </c>
      <c r="B3206" s="2" t="inlineStr">
        <is>
          <t>GAS</t>
        </is>
      </c>
      <c r="C3206" s="2" t="n">
        <v>2050</v>
      </c>
      <c r="D3206" s="2" t="inlineStr">
        <is>
          <t>United States</t>
        </is>
      </c>
      <c r="E3206" s="2" t="inlineStr">
        <is>
          <t>USA</t>
        </is>
      </c>
      <c r="F3206" s="2" t="inlineStr">
        <is>
          <t>Installing Plunger Lift Systems in Gas Wells</t>
        </is>
      </c>
      <c r="G3206" s="2" t="n">
        <v>-159</v>
      </c>
      <c r="H3206" s="2" t="n">
        <v>4.12759065628051</v>
      </c>
      <c r="I3206" s="2" t="n">
        <v>4.622901535034171</v>
      </c>
      <c r="J3206" s="40" t="inlineStr">
        <is>
          <t>ngps - production methane capture</t>
        </is>
      </c>
    </row>
    <row r="3207" ht="15.75" customHeight="1" s="120">
      <c r="A3207" s="2" t="inlineStr">
        <is>
          <t>ENERGY</t>
        </is>
      </c>
      <c r="B3207" s="2" t="inlineStr">
        <is>
          <t>GAS</t>
        </is>
      </c>
      <c r="C3207" s="2" t="n">
        <v>2050</v>
      </c>
      <c r="D3207" s="2" t="inlineStr">
        <is>
          <t>United States</t>
        </is>
      </c>
      <c r="E3207" s="2" t="inlineStr">
        <is>
          <t>USA</t>
        </is>
      </c>
      <c r="F3207" s="2" t="inlineStr">
        <is>
          <t>Installing Plunger Lift Systems in Gas Wells</t>
        </is>
      </c>
      <c r="G3207" s="2" t="n">
        <v>-159</v>
      </c>
      <c r="H3207" s="2" t="n">
        <v>0</v>
      </c>
      <c r="I3207" s="2" t="n">
        <v>0</v>
      </c>
      <c r="J3207" s="40" t="inlineStr">
        <is>
          <t>ngps - production methane capture</t>
        </is>
      </c>
    </row>
    <row r="3208" ht="15.75" customHeight="1" s="120">
      <c r="A3208" s="2" t="inlineStr">
        <is>
          <t>ENERGY</t>
        </is>
      </c>
      <c r="B3208" s="2" t="inlineStr">
        <is>
          <t>GAS</t>
        </is>
      </c>
      <c r="C3208" s="2" t="n">
        <v>2050</v>
      </c>
      <c r="D3208" s="2" t="inlineStr">
        <is>
          <t>United States</t>
        </is>
      </c>
      <c r="E3208" s="2" t="inlineStr">
        <is>
          <t>USA</t>
        </is>
      </c>
      <c r="F3208" s="2" t="inlineStr">
        <is>
          <t>Replace Gas-Assisted Glycol Pumps with Electric Pumps</t>
        </is>
      </c>
      <c r="G3208" s="2" t="n">
        <v>-17</v>
      </c>
      <c r="H3208" s="2" t="n">
        <v>0.0181392235681415</v>
      </c>
      <c r="I3208" s="2" t="n">
        <v>0.02031593039631848</v>
      </c>
      <c r="J3208" s="40" t="inlineStr">
        <is>
          <t>ngps - production methane capture</t>
        </is>
      </c>
    </row>
    <row r="3209" ht="15.75" customHeight="1" s="120">
      <c r="A3209" s="2" t="inlineStr">
        <is>
          <t>ENERGY</t>
        </is>
      </c>
      <c r="B3209" s="2" t="inlineStr">
        <is>
          <t>GAS</t>
        </is>
      </c>
      <c r="C3209" s="2" t="n">
        <v>2050</v>
      </c>
      <c r="D3209" s="2" t="inlineStr">
        <is>
          <t>United States</t>
        </is>
      </c>
      <c r="E3209" s="2" t="inlineStr">
        <is>
          <t>USA</t>
        </is>
      </c>
      <c r="F3209" s="2" t="inlineStr">
        <is>
          <t>Optimize glycol circulation rates in dehydrators</t>
        </is>
      </c>
      <c r="G3209" s="2" t="n">
        <v>-16</v>
      </c>
      <c r="H3209" s="2" t="n">
        <v>0.027066295966506</v>
      </c>
      <c r="I3209" s="2" t="n">
        <v>0.03031425148248672</v>
      </c>
      <c r="J3209" s="40" t="inlineStr">
        <is>
          <t>ngps - production methane capture</t>
        </is>
      </c>
    </row>
    <row r="3210" ht="15.75" customHeight="1" s="120">
      <c r="A3210" s="2" t="inlineStr">
        <is>
          <t>ENERGY</t>
        </is>
      </c>
      <c r="B3210" s="2" t="inlineStr">
        <is>
          <t>GAS</t>
        </is>
      </c>
      <c r="C3210" s="2" t="n">
        <v>2050</v>
      </c>
      <c r="D3210" s="2" t="inlineStr">
        <is>
          <t>United States</t>
        </is>
      </c>
      <c r="E3210" s="2" t="inlineStr">
        <is>
          <t>USA</t>
        </is>
      </c>
      <c r="F3210" s="2" t="inlineStr">
        <is>
          <t>Replacing wet seals with dry seals in centrifugal compressors</t>
        </is>
      </c>
      <c r="G3210" s="2" t="n">
        <v>-15</v>
      </c>
      <c r="H3210" s="2" t="n">
        <v>0.645570039749145</v>
      </c>
      <c r="I3210" s="2" t="n">
        <v>0.7230384445190424</v>
      </c>
      <c r="J3210" s="40" t="inlineStr">
        <is>
          <t>ngps - T&amp;D methane capture</t>
        </is>
      </c>
    </row>
    <row r="3211" ht="15.75" customHeight="1" s="120">
      <c r="A3211" s="2" t="inlineStr">
        <is>
          <t>ENERGY</t>
        </is>
      </c>
      <c r="B3211" s="2" t="inlineStr">
        <is>
          <t>GAS</t>
        </is>
      </c>
      <c r="C3211" s="2" t="n">
        <v>2050</v>
      </c>
      <c r="D3211" s="2" t="inlineStr">
        <is>
          <t>United States</t>
        </is>
      </c>
      <c r="E3211" s="2" t="inlineStr">
        <is>
          <t>USA</t>
        </is>
      </c>
      <c r="F3211" s="2" t="inlineStr">
        <is>
          <t>Directed inspection and maintenance at compressor stations</t>
        </is>
      </c>
      <c r="G3211" s="2" t="n">
        <v>-14</v>
      </c>
      <c r="H3211" s="2" t="n">
        <v>13.545993745327</v>
      </c>
      <c r="I3211" s="2" t="n">
        <v>15.17151299476624</v>
      </c>
      <c r="J3211" s="40" t="inlineStr">
        <is>
          <t>ngps - processing methane capture</t>
        </is>
      </c>
    </row>
    <row r="3212" ht="15.75" customHeight="1" s="120">
      <c r="A3212" s="2" t="inlineStr">
        <is>
          <t>ENERGY</t>
        </is>
      </c>
      <c r="B3212" s="2" t="inlineStr">
        <is>
          <t>GAS</t>
        </is>
      </c>
      <c r="C3212" s="2" t="n">
        <v>2050</v>
      </c>
      <c r="D3212" s="2" t="inlineStr">
        <is>
          <t>United States</t>
        </is>
      </c>
      <c r="E3212" s="2" t="inlineStr">
        <is>
          <t>USA</t>
        </is>
      </c>
      <c r="F3212" s="2" t="inlineStr">
        <is>
          <t>Replacing wet seals with dry seals in centrifugal compressors</t>
        </is>
      </c>
      <c r="G3212" s="2" t="n">
        <v>-14</v>
      </c>
      <c r="H3212" s="2" t="n">
        <v>6.53043937683105</v>
      </c>
      <c r="I3212" s="2" t="n">
        <v>7.314092102050777</v>
      </c>
      <c r="J3212" s="40" t="inlineStr">
        <is>
          <t>ngps - T&amp;D methane capture</t>
        </is>
      </c>
    </row>
    <row r="3213" ht="15.75" customHeight="1" s="120">
      <c r="A3213" s="2" t="inlineStr">
        <is>
          <t>ENERGY</t>
        </is>
      </c>
      <c r="B3213" s="2" t="inlineStr">
        <is>
          <t>GAS</t>
        </is>
      </c>
      <c r="C3213" s="2" t="n">
        <v>2050</v>
      </c>
      <c r="D3213" s="2" t="inlineStr">
        <is>
          <t>United States</t>
        </is>
      </c>
      <c r="E3213" s="2" t="inlineStr">
        <is>
          <t>USA</t>
        </is>
      </c>
      <c r="F3213" s="2" t="inlineStr">
        <is>
          <t>Direct Inspection &amp; Maintenance - (Production Gas Well\Pipeline Leaks\Chemical Injection Pumps)</t>
        </is>
      </c>
      <c r="G3213" s="2" t="n">
        <v>-12</v>
      </c>
      <c r="H3213" s="2" t="n">
        <v>0.759130299091339</v>
      </c>
      <c r="I3213" s="2" t="n">
        <v>0.8502259349822998</v>
      </c>
      <c r="J3213" s="40" t="inlineStr">
        <is>
          <t>ngps - production methane capture</t>
        </is>
      </c>
    </row>
    <row r="3214" ht="15.75" customHeight="1" s="120">
      <c r="A3214" s="2" t="inlineStr">
        <is>
          <t>ENERGY</t>
        </is>
      </c>
      <c r="B3214" s="2" t="inlineStr">
        <is>
          <t>GAS</t>
        </is>
      </c>
      <c r="C3214" s="2" t="n">
        <v>2050</v>
      </c>
      <c r="D3214" s="2" t="inlineStr">
        <is>
          <t>United States</t>
        </is>
      </c>
      <c r="E3214" s="2" t="inlineStr">
        <is>
          <t>USA</t>
        </is>
      </c>
      <c r="F3214" s="2" t="inlineStr">
        <is>
          <t>Optimize glycol circulation rates in dehydrators</t>
        </is>
      </c>
      <c r="G3214" s="2" t="n">
        <v>-12</v>
      </c>
      <c r="H3214" s="2" t="n">
        <v>0.0174292027950287</v>
      </c>
      <c r="I3214" s="2" t="n">
        <v>0.01952070713043215</v>
      </c>
      <c r="J3214" s="40" t="inlineStr">
        <is>
          <t>ngps - production methane capture</t>
        </is>
      </c>
    </row>
    <row r="3215" ht="15.75" customHeight="1" s="120">
      <c r="A3215" s="2" t="inlineStr">
        <is>
          <t>ENERGY</t>
        </is>
      </c>
      <c r="B3215" s="2" t="inlineStr">
        <is>
          <t>GAS</t>
        </is>
      </c>
      <c r="C3215" s="2" t="n">
        <v>2050</v>
      </c>
      <c r="D3215" s="2" t="inlineStr">
        <is>
          <t>United States</t>
        </is>
      </c>
      <c r="E3215" s="2" t="inlineStr">
        <is>
          <t>USA</t>
        </is>
      </c>
      <c r="F3215" s="2" t="inlineStr">
        <is>
          <t>Optimize glycol circulation rates in dehydrators</t>
        </is>
      </c>
      <c r="G3215" s="2" t="n">
        <v>-11</v>
      </c>
      <c r="H3215" s="2" t="n">
        <v>0.0837132036685944</v>
      </c>
      <c r="I3215" s="2" t="n">
        <v>0.09375878810882574</v>
      </c>
      <c r="J3215" s="40" t="inlineStr">
        <is>
          <t>ngps - production methane capture</t>
        </is>
      </c>
    </row>
    <row r="3216" ht="15.75" customHeight="1" s="120">
      <c r="A3216" s="2" t="inlineStr">
        <is>
          <t>ENERGY</t>
        </is>
      </c>
      <c r="B3216" s="2" t="inlineStr">
        <is>
          <t>GAS</t>
        </is>
      </c>
      <c r="C3216" s="2" t="n">
        <v>2050</v>
      </c>
      <c r="D3216" s="2" t="inlineStr">
        <is>
          <t>United States</t>
        </is>
      </c>
      <c r="E3216" s="2" t="inlineStr">
        <is>
          <t>USA</t>
        </is>
      </c>
      <c r="F3216" s="2" t="inlineStr">
        <is>
          <t>DI&amp;M on Offshore Oil Platforms</t>
        </is>
      </c>
      <c r="G3216" s="2" t="n">
        <v>-11</v>
      </c>
      <c r="H3216" s="2" t="n">
        <v>0.268472909927368</v>
      </c>
      <c r="I3216" s="2" t="n">
        <v>0.3006896591186522</v>
      </c>
      <c r="J3216" s="40" t="inlineStr">
        <is>
          <t>ngps - production methane capture</t>
        </is>
      </c>
    </row>
    <row r="3217" ht="15.75" customHeight="1" s="120">
      <c r="A3217" s="2" t="inlineStr">
        <is>
          <t>ENERGY</t>
        </is>
      </c>
      <c r="B3217" s="2" t="inlineStr">
        <is>
          <t>GAS</t>
        </is>
      </c>
      <c r="C3217" s="2" t="n">
        <v>2050</v>
      </c>
      <c r="D3217" s="2" t="inlineStr">
        <is>
          <t>United States</t>
        </is>
      </c>
      <c r="E3217" s="2" t="inlineStr">
        <is>
          <t>USA</t>
        </is>
      </c>
      <c r="F3217" s="2" t="inlineStr">
        <is>
          <t>Directed inspection and maintenance at gate stations and surface facilities</t>
        </is>
      </c>
      <c r="G3217" s="2" t="n">
        <v>-11</v>
      </c>
      <c r="H3217" s="2" t="n">
        <v>5.39413893222808</v>
      </c>
      <c r="I3217" s="2" t="n">
        <v>6.041435604095451</v>
      </c>
      <c r="J3217" s="40" t="inlineStr">
        <is>
          <t>ngps - production methane capture</t>
        </is>
      </c>
    </row>
    <row r="3218" ht="15.75" customHeight="1" s="120">
      <c r="A3218" s="2" t="inlineStr">
        <is>
          <t>ENERGY</t>
        </is>
      </c>
      <c r="B3218" s="2" t="inlineStr">
        <is>
          <t>GAS</t>
        </is>
      </c>
      <c r="C3218" s="2" t="n">
        <v>2050</v>
      </c>
      <c r="D3218" s="2" t="inlineStr">
        <is>
          <t>United States</t>
        </is>
      </c>
      <c r="E3218" s="2" t="inlineStr">
        <is>
          <t>USA</t>
        </is>
      </c>
      <c r="F3218" s="2" t="inlineStr">
        <is>
          <t>Directed inspection and maintenance at gate stations and surface facilities</t>
        </is>
      </c>
      <c r="G3218" s="2" t="n">
        <v>-10</v>
      </c>
      <c r="H3218" s="2" t="n">
        <v>3.4332480430603</v>
      </c>
      <c r="I3218" s="2" t="n">
        <v>3.845237808227536</v>
      </c>
      <c r="J3218" s="40" t="inlineStr">
        <is>
          <t>ngps - production methane capture</t>
        </is>
      </c>
    </row>
    <row r="3219" ht="15.75" customHeight="1" s="120">
      <c r="A3219" s="2" t="inlineStr">
        <is>
          <t>ENERGY</t>
        </is>
      </c>
      <c r="B3219" s="2" t="inlineStr">
        <is>
          <t>GAS</t>
        </is>
      </c>
      <c r="C3219" s="2" t="n">
        <v>2050</v>
      </c>
      <c r="D3219" s="2" t="inlineStr">
        <is>
          <t>United States</t>
        </is>
      </c>
      <c r="E3219" s="2" t="inlineStr">
        <is>
          <t>USA</t>
        </is>
      </c>
      <c r="F3219" s="2" t="inlineStr">
        <is>
          <t>Fuel Gas Retrofit for BD valve - Take Recip. Compressors Offline</t>
        </is>
      </c>
      <c r="G3219" s="2" t="n">
        <v>-9</v>
      </c>
      <c r="H3219" s="2" t="n">
        <v>3.65374159812927</v>
      </c>
      <c r="I3219" s="2" t="n">
        <v>4.092190589904782</v>
      </c>
      <c r="J3219" s="40" t="inlineStr">
        <is>
          <t>ngps - processing methane capture</t>
        </is>
      </c>
    </row>
    <row r="3220" ht="15.75" customHeight="1" s="120">
      <c r="A3220" s="2" t="inlineStr">
        <is>
          <t>ENERGY</t>
        </is>
      </c>
      <c r="B3220" s="2" t="inlineStr">
        <is>
          <t>GAS</t>
        </is>
      </c>
      <c r="C3220" s="2" t="n">
        <v>2050</v>
      </c>
      <c r="D3220" s="2" t="inlineStr">
        <is>
          <t>United States</t>
        </is>
      </c>
      <c r="E3220" s="2" t="inlineStr">
        <is>
          <t>USA</t>
        </is>
      </c>
      <c r="F3220" s="2" t="inlineStr">
        <is>
          <t>Optimize glycol circulation rates in dehydrators</t>
        </is>
      </c>
      <c r="G3220" s="2" t="n">
        <v>-8</v>
      </c>
      <c r="H3220" s="2" t="n">
        <v>2.03232622146606</v>
      </c>
      <c r="I3220" s="2" t="n">
        <v>2.276205368041988</v>
      </c>
      <c r="J3220" s="40" t="inlineStr">
        <is>
          <t>ngps - production methane capture</t>
        </is>
      </c>
    </row>
    <row r="3221" ht="15.75" customHeight="1" s="120">
      <c r="A3221" s="2" t="inlineStr">
        <is>
          <t>ENERGY</t>
        </is>
      </c>
      <c r="B3221" s="2" t="inlineStr">
        <is>
          <t>GAS</t>
        </is>
      </c>
      <c r="C3221" s="2" t="n">
        <v>2050</v>
      </c>
      <c r="D3221" s="2" t="inlineStr">
        <is>
          <t>United States</t>
        </is>
      </c>
      <c r="E3221" s="2" t="inlineStr">
        <is>
          <t>USA</t>
        </is>
      </c>
      <c r="F3221" s="2" t="inlineStr">
        <is>
          <t>Fuel Gas Retrofit for BD valve - Take Recip. Compressors Offline</t>
        </is>
      </c>
      <c r="G3221" s="2" t="n">
        <v>-8</v>
      </c>
      <c r="H3221" s="2" t="n">
        <v>15.4045896530151</v>
      </c>
      <c r="I3221" s="2" t="n">
        <v>17.25314041137691</v>
      </c>
      <c r="J3221" s="40" t="inlineStr">
        <is>
          <t>ngps - processing methane capture</t>
        </is>
      </c>
    </row>
    <row r="3222" ht="15.75" customHeight="1" s="120">
      <c r="A3222" s="2" t="inlineStr">
        <is>
          <t>ENERGY</t>
        </is>
      </c>
      <c r="B3222" s="2" t="inlineStr">
        <is>
          <t>GAS</t>
        </is>
      </c>
      <c r="C3222" s="2" t="n">
        <v>2050</v>
      </c>
      <c r="D3222" s="2" t="inlineStr">
        <is>
          <t>United States</t>
        </is>
      </c>
      <c r="E3222" s="2" t="inlineStr">
        <is>
          <t>USA</t>
        </is>
      </c>
      <c r="F3222" s="2" t="inlineStr">
        <is>
          <t>Installing flash tank separators on dehydrators</t>
        </is>
      </c>
      <c r="G3222" s="2" t="n">
        <v>-6</v>
      </c>
      <c r="H3222" s="2" t="n">
        <v>0.13400487229228</v>
      </c>
      <c r="I3222" s="2" t="n">
        <v>0.1500854569673536</v>
      </c>
      <c r="J3222" s="40" t="inlineStr">
        <is>
          <t>ngps - production methane capture</t>
        </is>
      </c>
    </row>
    <row r="3223" ht="15.75" customHeight="1" s="120">
      <c r="A3223" s="2" t="inlineStr">
        <is>
          <t>ENERGY</t>
        </is>
      </c>
      <c r="B3223" s="2" t="inlineStr">
        <is>
          <t>GAS</t>
        </is>
      </c>
      <c r="C3223" s="2" t="n">
        <v>2050</v>
      </c>
      <c r="D3223" s="2" t="inlineStr">
        <is>
          <t>United States</t>
        </is>
      </c>
      <c r="E3223" s="2" t="inlineStr">
        <is>
          <t>USA</t>
        </is>
      </c>
      <c r="F3223" s="2" t="inlineStr">
        <is>
          <t>Directed inspection and maintenance at gate stations and surface facilities</t>
        </is>
      </c>
      <c r="G3223" s="2" t="n">
        <v>-5</v>
      </c>
      <c r="H3223" s="2" t="n">
        <v>6.76639127731323</v>
      </c>
      <c r="I3223" s="2" t="n">
        <v>7.578358230590818</v>
      </c>
      <c r="J3223" s="40" t="inlineStr">
        <is>
          <t>ngps - production methane capture</t>
        </is>
      </c>
    </row>
    <row r="3224" ht="15.75" customHeight="1" s="120">
      <c r="A3224" s="2" t="inlineStr">
        <is>
          <t>ENERGY</t>
        </is>
      </c>
      <c r="B3224" s="2" t="inlineStr">
        <is>
          <t>GAS</t>
        </is>
      </c>
      <c r="C3224" s="2" t="n">
        <v>2050</v>
      </c>
      <c r="D3224" s="2" t="inlineStr">
        <is>
          <t>United States</t>
        </is>
      </c>
      <c r="E3224" s="2" t="inlineStr">
        <is>
          <t>USA</t>
        </is>
      </c>
      <c r="F3224" s="2" t="inlineStr">
        <is>
          <t>Reciprocating Compressor Rod Packing (Static-Pac)</t>
        </is>
      </c>
      <c r="G3224" s="2" t="n">
        <v>-1</v>
      </c>
      <c r="H3224" s="2" t="n">
        <v>13.7312130928039</v>
      </c>
      <c r="I3224" s="2" t="n">
        <v>15.37895866394037</v>
      </c>
      <c r="J3224" s="40" t="inlineStr">
        <is>
          <t>ngps - processing methane capture</t>
        </is>
      </c>
    </row>
    <row r="3225" ht="15.75" customHeight="1" s="120">
      <c r="A3225" s="2" t="inlineStr">
        <is>
          <t>ENERGY</t>
        </is>
      </c>
      <c r="B3225" s="2" t="inlineStr">
        <is>
          <t>GAS</t>
        </is>
      </c>
      <c r="C3225" s="2" t="n">
        <v>2050</v>
      </c>
      <c r="D3225" s="2" t="inlineStr">
        <is>
          <t>United States</t>
        </is>
      </c>
      <c r="E3225" s="2" t="inlineStr">
        <is>
          <t>USA</t>
        </is>
      </c>
      <c r="F3225" s="2" t="inlineStr">
        <is>
          <t>Installing Plunger Lift Systems in Gas Wells</t>
        </is>
      </c>
      <c r="G3225" s="2" t="n">
        <v>-1</v>
      </c>
      <c r="H3225" s="2" t="n">
        <v>3.1333463191986</v>
      </c>
      <c r="I3225" s="2" t="n">
        <v>3.509347877502432</v>
      </c>
      <c r="J3225" s="40" t="inlineStr">
        <is>
          <t>ngps - production methane capture</t>
        </is>
      </c>
    </row>
    <row r="3226" ht="15.75" customHeight="1" s="120">
      <c r="A3226" s="2" t="inlineStr">
        <is>
          <t>ENERGY</t>
        </is>
      </c>
      <c r="B3226" s="2" t="inlineStr">
        <is>
          <t>GAS</t>
        </is>
      </c>
      <c r="C3226" s="2" t="n">
        <v>2050</v>
      </c>
      <c r="D3226" s="2" t="inlineStr">
        <is>
          <t>United States</t>
        </is>
      </c>
      <c r="E3226" s="2" t="inlineStr">
        <is>
          <t>USA</t>
        </is>
      </c>
      <c r="F3226" s="2" t="inlineStr">
        <is>
          <t>Directed Inspection and Maintenance of compressors - transport</t>
        </is>
      </c>
      <c r="G3226" s="2" t="n">
        <v>0</v>
      </c>
      <c r="H3226" s="2" t="n">
        <v>3.68466258049011</v>
      </c>
      <c r="I3226" s="2" t="n">
        <v>4.126822090148924</v>
      </c>
      <c r="J3226" s="40" t="inlineStr">
        <is>
          <t>ngps - T&amp;D methane capture</t>
        </is>
      </c>
    </row>
    <row r="3227" ht="15.75" customHeight="1" s="120">
      <c r="A3227" s="2" t="inlineStr">
        <is>
          <t>ENERGY</t>
        </is>
      </c>
      <c r="B3227" s="2" t="inlineStr">
        <is>
          <t>GAS</t>
        </is>
      </c>
      <c r="C3227" s="2" t="n">
        <v>2050</v>
      </c>
      <c r="D3227" s="2" t="inlineStr">
        <is>
          <t>United States</t>
        </is>
      </c>
      <c r="E3227" s="2" t="inlineStr">
        <is>
          <t>USA</t>
        </is>
      </c>
      <c r="F3227" s="2" t="inlineStr">
        <is>
          <t>Direct Inspection &amp; Maintenance - (Production Gas Well\Pipeline Leaks\Chemical Injection Pumps)</t>
        </is>
      </c>
      <c r="G3227" s="2" t="n">
        <v>0</v>
      </c>
      <c r="H3227" s="2" t="n">
        <v>4.57733058929443</v>
      </c>
      <c r="I3227" s="2" t="n">
        <v>5.126610260009762</v>
      </c>
      <c r="J3227" s="40" t="inlineStr">
        <is>
          <t>ngps - production methane capture</t>
        </is>
      </c>
    </row>
    <row r="3228" ht="15.75" customHeight="1" s="120">
      <c r="A3228" s="2" t="inlineStr">
        <is>
          <t>ENERGY</t>
        </is>
      </c>
      <c r="B3228" s="2" t="inlineStr">
        <is>
          <t>GAS</t>
        </is>
      </c>
      <c r="C3228" s="2" t="n">
        <v>2050</v>
      </c>
      <c r="D3228" s="2" t="inlineStr">
        <is>
          <t>United States</t>
        </is>
      </c>
      <c r="E3228" s="2" t="inlineStr">
        <is>
          <t>USA</t>
        </is>
      </c>
      <c r="F3228" s="2" t="inlineStr">
        <is>
          <t>Installing Catalytic Converters on Gas Engines and Turbines</t>
        </is>
      </c>
      <c r="G3228" s="2" t="n">
        <v>1</v>
      </c>
      <c r="H3228" s="2" t="n">
        <v>5.6523060798645</v>
      </c>
      <c r="I3228" s="2" t="n">
        <v>6.330582809448241</v>
      </c>
      <c r="J3228" s="40" t="inlineStr">
        <is>
          <t>ngps - processing methane destruction</t>
        </is>
      </c>
    </row>
    <row r="3229" ht="15.75" customHeight="1" s="120">
      <c r="A3229" s="2" t="inlineStr">
        <is>
          <t>ENERGY</t>
        </is>
      </c>
      <c r="B3229" s="2" t="inlineStr">
        <is>
          <t>GAS</t>
        </is>
      </c>
      <c r="C3229" s="2" t="n">
        <v>2050</v>
      </c>
      <c r="D3229" s="2" t="inlineStr">
        <is>
          <t>United States</t>
        </is>
      </c>
      <c r="E3229" s="2" t="inlineStr">
        <is>
          <t>USA</t>
        </is>
      </c>
      <c r="F3229" s="2" t="inlineStr">
        <is>
          <t>Directed Inspection and Maintenance of compressors - transport</t>
        </is>
      </c>
      <c r="G3229" s="2" t="n">
        <v>1</v>
      </c>
      <c r="H3229" s="2" t="n">
        <v>0.369998455047607</v>
      </c>
      <c r="I3229" s="2" t="n">
        <v>0.4143982696533198</v>
      </c>
      <c r="J3229" s="40" t="inlineStr">
        <is>
          <t>ngps - T&amp;D methane capture</t>
        </is>
      </c>
    </row>
    <row r="3230" ht="15.75" customHeight="1" s="120">
      <c r="A3230" s="2" t="inlineStr">
        <is>
          <t>ENERGY</t>
        </is>
      </c>
      <c r="B3230" s="2" t="inlineStr">
        <is>
          <t>GAS</t>
        </is>
      </c>
      <c r="C3230" s="2" t="n">
        <v>2050</v>
      </c>
      <c r="D3230" s="2" t="inlineStr">
        <is>
          <t>United States</t>
        </is>
      </c>
      <c r="E3230" s="2" t="inlineStr">
        <is>
          <t>USA</t>
        </is>
      </c>
      <c r="F3230" s="2" t="inlineStr">
        <is>
          <t>Early replacement of Reciprocating Compressor Rod Packing Rings</t>
        </is>
      </c>
      <c r="G3230" s="2" t="n">
        <v>2</v>
      </c>
      <c r="H3230" s="2" t="n">
        <v>5.06324052810668</v>
      </c>
      <c r="I3230" s="2" t="n">
        <v>5.670829391479482</v>
      </c>
      <c r="J3230" s="40" t="inlineStr">
        <is>
          <t>ngps - processing methane capture</t>
        </is>
      </c>
    </row>
    <row r="3231" ht="15.75" customHeight="1" s="120">
      <c r="A3231" s="2" t="inlineStr">
        <is>
          <t>ENERGY</t>
        </is>
      </c>
      <c r="B3231" s="2" t="inlineStr">
        <is>
          <t>GAS</t>
        </is>
      </c>
      <c r="C3231" s="2" t="n">
        <v>2050</v>
      </c>
      <c r="D3231" s="2" t="inlineStr">
        <is>
          <t>United States</t>
        </is>
      </c>
      <c r="E3231" s="2" t="inlineStr">
        <is>
          <t>USA</t>
        </is>
      </c>
      <c r="F3231" s="2" t="inlineStr">
        <is>
          <t>Directed Inspection and Maintenance of compressors - transport</t>
        </is>
      </c>
      <c r="G3231" s="2" t="n">
        <v>2</v>
      </c>
      <c r="H3231" s="2" t="n">
        <v>0.162568479776382</v>
      </c>
      <c r="I3231" s="2" t="n">
        <v>0.1820766973495479</v>
      </c>
      <c r="J3231" s="40" t="inlineStr">
        <is>
          <t>ngps - T&amp;D methane capture</t>
        </is>
      </c>
    </row>
    <row r="3232" ht="15.75" customHeight="1" s="120">
      <c r="A3232" s="2" t="inlineStr">
        <is>
          <t>ENERGY</t>
        </is>
      </c>
      <c r="B3232" s="2" t="inlineStr">
        <is>
          <t>GAS</t>
        </is>
      </c>
      <c r="C3232" s="2" t="n">
        <v>2050</v>
      </c>
      <c r="D3232" s="2" t="inlineStr">
        <is>
          <t>United States</t>
        </is>
      </c>
      <c r="E3232" s="2" t="inlineStr">
        <is>
          <t>USA</t>
        </is>
      </c>
      <c r="F3232" s="2" t="inlineStr">
        <is>
          <t>Directed inspection and maintenance at gate stations and surface facilities</t>
        </is>
      </c>
      <c r="G3232" s="2" t="n">
        <v>2</v>
      </c>
      <c r="H3232" s="2" t="n">
        <v>2.59781527519226</v>
      </c>
      <c r="I3232" s="2" t="n">
        <v>2.909553108215331</v>
      </c>
      <c r="J3232" s="40" t="inlineStr">
        <is>
          <t>ngps - production methane capture</t>
        </is>
      </c>
    </row>
    <row r="3233" ht="15.75" customHeight="1" s="120">
      <c r="A3233" s="2" t="inlineStr">
        <is>
          <t>ENERGY</t>
        </is>
      </c>
      <c r="B3233" s="2" t="inlineStr">
        <is>
          <t>GAS</t>
        </is>
      </c>
      <c r="C3233" s="2" t="n">
        <v>2050</v>
      </c>
      <c r="D3233" s="2" t="inlineStr">
        <is>
          <t>United States</t>
        </is>
      </c>
      <c r="E3233" s="2" t="inlineStr">
        <is>
          <t>USA</t>
        </is>
      </c>
      <c r="F3233" s="2" t="inlineStr">
        <is>
          <t>Optimize glycol circulation rates in dehydrators</t>
        </is>
      </c>
      <c r="G3233" s="2" t="n">
        <v>3</v>
      </c>
      <c r="H3233" s="2" t="n">
        <v>0.0276203714311123</v>
      </c>
      <c r="I3233" s="2" t="n">
        <v>0.03093481600284578</v>
      </c>
      <c r="J3233" s="40" t="inlineStr">
        <is>
          <t>ngps - production methane capture</t>
        </is>
      </c>
    </row>
    <row r="3234" ht="15.75" customHeight="1" s="120">
      <c r="A3234" s="2" t="inlineStr">
        <is>
          <t>ENERGY</t>
        </is>
      </c>
      <c r="B3234" s="2" t="inlineStr">
        <is>
          <t>GAS</t>
        </is>
      </c>
      <c r="C3234" s="2" t="n">
        <v>2050</v>
      </c>
      <c r="D3234" s="2" t="inlineStr">
        <is>
          <t>United States</t>
        </is>
      </c>
      <c r="E3234" s="2" t="inlineStr">
        <is>
          <t>USA</t>
        </is>
      </c>
      <c r="F3234" s="2" t="inlineStr">
        <is>
          <t>Directed Inspection and Maintenance of compressors - transport</t>
        </is>
      </c>
      <c r="G3234" s="2" t="n">
        <v>3</v>
      </c>
      <c r="H3234" s="2" t="n">
        <v>0.236660614609718</v>
      </c>
      <c r="I3234" s="2" t="n">
        <v>0.2650598883628842</v>
      </c>
      <c r="J3234" s="40" t="inlineStr">
        <is>
          <t>ngps - T&amp;D methane capture</t>
        </is>
      </c>
    </row>
    <row r="3235" ht="15.75" customHeight="1" s="120">
      <c r="A3235" s="2" t="inlineStr">
        <is>
          <t>ENERGY</t>
        </is>
      </c>
      <c r="B3235" s="2" t="inlineStr">
        <is>
          <t>GAS</t>
        </is>
      </c>
      <c r="C3235" s="2" t="n">
        <v>2050</v>
      </c>
      <c r="D3235" s="2" t="inlineStr">
        <is>
          <t>United States</t>
        </is>
      </c>
      <c r="E3235" s="2" t="inlineStr">
        <is>
          <t>USA</t>
        </is>
      </c>
      <c r="F3235" s="2" t="inlineStr">
        <is>
          <t>Installing Surge Vessels for Capturing Blowdown Vents</t>
        </is>
      </c>
      <c r="G3235" s="2" t="n">
        <v>4</v>
      </c>
      <c r="H3235" s="2" t="n">
        <v>0.133476316928863</v>
      </c>
      <c r="I3235" s="2" t="n">
        <v>0.1494934749603266</v>
      </c>
      <c r="J3235" s="40" t="inlineStr">
        <is>
          <t>ngps - production methane capture</t>
        </is>
      </c>
    </row>
    <row r="3236" ht="15.75" customHeight="1" s="120">
      <c r="A3236" s="2" t="inlineStr">
        <is>
          <t>ENERGY</t>
        </is>
      </c>
      <c r="B3236" s="2" t="inlineStr">
        <is>
          <t>GAS</t>
        </is>
      </c>
      <c r="C3236" s="2" t="n">
        <v>2050</v>
      </c>
      <c r="D3236" s="2" t="inlineStr">
        <is>
          <t>United States</t>
        </is>
      </c>
      <c r="E3236" s="2" t="inlineStr">
        <is>
          <t>USA</t>
        </is>
      </c>
      <c r="F3236" s="2" t="inlineStr">
        <is>
          <t>Early replacement of Reciprocating Compressor Rod Packing Rings and Rods</t>
        </is>
      </c>
      <c r="G3236" s="2" t="n">
        <v>7</v>
      </c>
      <c r="H3236" s="2" t="n">
        <v>1.16366219520568</v>
      </c>
      <c r="I3236" s="2" t="n">
        <v>1.303301658630362</v>
      </c>
      <c r="J3236" s="40" t="inlineStr">
        <is>
          <t>ngps - processing methane capture</t>
        </is>
      </c>
    </row>
    <row r="3237" ht="15.75" customHeight="1" s="120">
      <c r="A3237" s="2" t="inlineStr">
        <is>
          <t>ENERGY</t>
        </is>
      </c>
      <c r="B3237" s="2" t="inlineStr">
        <is>
          <t>GAS</t>
        </is>
      </c>
      <c r="C3237" s="2" t="n">
        <v>2050</v>
      </c>
      <c r="D3237" s="2" t="inlineStr">
        <is>
          <t>United States</t>
        </is>
      </c>
      <c r="E3237" s="2" t="inlineStr">
        <is>
          <t>USA</t>
        </is>
      </c>
      <c r="F3237" s="2" t="inlineStr">
        <is>
          <t>Directed Inspection and Maintenance of compressors - transport</t>
        </is>
      </c>
      <c r="G3237" s="2" t="n">
        <v>7</v>
      </c>
      <c r="H3237" s="2" t="n">
        <v>2.71377682685852</v>
      </c>
      <c r="I3237" s="2" t="n">
        <v>3.039430046081543</v>
      </c>
      <c r="J3237" s="40" t="inlineStr">
        <is>
          <t>ngps - T&amp;D methane capture</t>
        </is>
      </c>
    </row>
    <row r="3238" ht="15.75" customHeight="1" s="120">
      <c r="A3238" s="2" t="inlineStr">
        <is>
          <t>ENERGY</t>
        </is>
      </c>
      <c r="B3238" s="2" t="inlineStr">
        <is>
          <t>GAS</t>
        </is>
      </c>
      <c r="C3238" s="2" t="n">
        <v>2050</v>
      </c>
      <c r="D3238" s="2" t="inlineStr">
        <is>
          <t>United States</t>
        </is>
      </c>
      <c r="E3238" s="2" t="inlineStr">
        <is>
          <t>USA</t>
        </is>
      </c>
      <c r="F3238" s="2" t="inlineStr">
        <is>
          <t>Installing Catalytic Converters on Gas Engines and Turbines</t>
        </is>
      </c>
      <c r="G3238" s="2" t="n">
        <v>8</v>
      </c>
      <c r="H3238" s="2" t="n">
        <v>0.193205460906028</v>
      </c>
      <c r="I3238" s="2" t="n">
        <v>0.2163901162147514</v>
      </c>
      <c r="J3238" s="40" t="inlineStr">
        <is>
          <t>ngps - processing methane destruction</t>
        </is>
      </c>
    </row>
    <row r="3239" ht="15.75" customHeight="1" s="120">
      <c r="A3239" s="2" t="inlineStr">
        <is>
          <t>ENERGY</t>
        </is>
      </c>
      <c r="B3239" s="2" t="inlineStr">
        <is>
          <t>GAS</t>
        </is>
      </c>
      <c r="C3239" s="2" t="n">
        <v>2050</v>
      </c>
      <c r="D3239" s="2" t="inlineStr">
        <is>
          <t>United States</t>
        </is>
      </c>
      <c r="E3239" s="2" t="inlineStr">
        <is>
          <t>USA</t>
        </is>
      </c>
      <c r="F3239" s="2" t="inlineStr">
        <is>
          <t>Installing Catalytic Converters on Gas Engines and Turbines</t>
        </is>
      </c>
      <c r="G3239" s="2" t="n">
        <v>9</v>
      </c>
      <c r="H3239" s="2" t="n">
        <v>8.892659187316889</v>
      </c>
      <c r="I3239" s="2" t="n">
        <v>9.959778289794917</v>
      </c>
      <c r="J3239" s="40" t="inlineStr">
        <is>
          <t>ngps - processing methane destruction</t>
        </is>
      </c>
    </row>
    <row r="3240" ht="15.75" customHeight="1" s="120">
      <c r="A3240" s="2" t="inlineStr">
        <is>
          <t>ENERGY</t>
        </is>
      </c>
      <c r="B3240" s="2" t="inlineStr">
        <is>
          <t>GAS</t>
        </is>
      </c>
      <c r="C3240" s="2" t="n">
        <v>2050</v>
      </c>
      <c r="D3240" s="2" t="inlineStr">
        <is>
          <t>United States</t>
        </is>
      </c>
      <c r="E3240" s="2" t="inlineStr">
        <is>
          <t>USA</t>
        </is>
      </c>
      <c r="F3240" s="2" t="inlineStr">
        <is>
          <t>Early replacement of Reciprocating Compressor Rod Packing Rings and Rods</t>
        </is>
      </c>
      <c r="G3240" s="2" t="n">
        <v>10</v>
      </c>
      <c r="H3240" s="2" t="n">
        <v>5.07333278656005</v>
      </c>
      <c r="I3240" s="2" t="n">
        <v>5.682132720947256</v>
      </c>
      <c r="J3240" s="40" t="inlineStr">
        <is>
          <t>ngps - processing methane capture</t>
        </is>
      </c>
    </row>
    <row r="3241" ht="15.75" customHeight="1" s="120">
      <c r="A3241" s="2" t="inlineStr">
        <is>
          <t>ENERGY</t>
        </is>
      </c>
      <c r="B3241" s="2" t="inlineStr">
        <is>
          <t>GAS</t>
        </is>
      </c>
      <c r="C3241" s="2" t="n">
        <v>2050</v>
      </c>
      <c r="D3241" s="2" t="inlineStr">
        <is>
          <t>United States</t>
        </is>
      </c>
      <c r="E3241" s="2" t="inlineStr">
        <is>
          <t>USA</t>
        </is>
      </c>
      <c r="F3241" s="2" t="inlineStr">
        <is>
          <t>Directed Inspection and Maintenance of compressors - transport</t>
        </is>
      </c>
      <c r="G3241" s="2" t="n">
        <v>10</v>
      </c>
      <c r="H3241" s="2" t="n">
        <v>11.9864387512207</v>
      </c>
      <c r="I3241" s="2" t="n">
        <v>13.42481140136718</v>
      </c>
      <c r="J3241" s="40" t="inlineStr">
        <is>
          <t>ngps - T&amp;D methane capture</t>
        </is>
      </c>
    </row>
    <row r="3242" ht="15.75" customHeight="1" s="120">
      <c r="A3242" s="2" t="inlineStr">
        <is>
          <t>ENERGY</t>
        </is>
      </c>
      <c r="B3242" s="2" t="inlineStr">
        <is>
          <t>GAS</t>
        </is>
      </c>
      <c r="C3242" s="2" t="n">
        <v>2050</v>
      </c>
      <c r="D3242" s="2" t="inlineStr">
        <is>
          <t>United States</t>
        </is>
      </c>
      <c r="E3242" s="2" t="inlineStr">
        <is>
          <t>USA</t>
        </is>
      </c>
      <c r="F3242" s="2" t="inlineStr">
        <is>
          <t>Installing Catalytic Converters on Gas Engines and Turbines</t>
        </is>
      </c>
      <c r="G3242" s="2" t="n">
        <v>10</v>
      </c>
      <c r="H3242" s="2" t="n">
        <v>1.70271289348602</v>
      </c>
      <c r="I3242" s="2" t="n">
        <v>1.907038440704343</v>
      </c>
      <c r="J3242" s="40" t="inlineStr">
        <is>
          <t>ngps - processing methane destruction</t>
        </is>
      </c>
    </row>
    <row r="3243" ht="15.75" customHeight="1" s="120">
      <c r="A3243" s="2" t="inlineStr">
        <is>
          <t>ENERGY</t>
        </is>
      </c>
      <c r="B3243" s="2" t="inlineStr">
        <is>
          <t>GAS</t>
        </is>
      </c>
      <c r="C3243" s="2" t="n">
        <v>2050</v>
      </c>
      <c r="D3243" s="2" t="inlineStr">
        <is>
          <t>United States</t>
        </is>
      </c>
      <c r="E3243" s="2" t="inlineStr">
        <is>
          <t>USA</t>
        </is>
      </c>
      <c r="F3243" s="2" t="inlineStr">
        <is>
          <t>Direct Inspection &amp; Maintenance - (Production Gas Well\Pipeline Leaks\Chemical Injection Pumps)</t>
        </is>
      </c>
      <c r="G3243" s="2" t="n">
        <v>11</v>
      </c>
      <c r="H3243" s="2" t="n">
        <v>3.46442604064941</v>
      </c>
      <c r="I3243" s="2" t="n">
        <v>3.880157165527339</v>
      </c>
      <c r="J3243" s="40" t="inlineStr">
        <is>
          <t>ngps - production methane capture</t>
        </is>
      </c>
    </row>
    <row r="3244" ht="15.75" customHeight="1" s="120">
      <c r="A3244" s="2" t="inlineStr">
        <is>
          <t>ENERGY</t>
        </is>
      </c>
      <c r="B3244" s="2" t="inlineStr">
        <is>
          <t>GAS</t>
        </is>
      </c>
      <c r="C3244" s="2" t="n">
        <v>2050</v>
      </c>
      <c r="D3244" s="2" t="inlineStr">
        <is>
          <t>United States</t>
        </is>
      </c>
      <c r="E3244" s="2" t="inlineStr">
        <is>
          <t>USA</t>
        </is>
      </c>
      <c r="F3244" s="2" t="inlineStr">
        <is>
          <t>Installing Catalytic Converters on Gas Engines and Turbines</t>
        </is>
      </c>
      <c r="G3244" s="2" t="n">
        <v>14</v>
      </c>
      <c r="H3244" s="2" t="n">
        <v>0.496992051601409</v>
      </c>
      <c r="I3244" s="2" t="n">
        <v>0.5566310977935781</v>
      </c>
      <c r="J3244" s="40" t="inlineStr">
        <is>
          <t>ngps - processing methane destruction</t>
        </is>
      </c>
    </row>
    <row r="3245" ht="15.75" customHeight="1" s="120">
      <c r="A3245" s="2" t="inlineStr">
        <is>
          <t>ENERGY</t>
        </is>
      </c>
      <c r="B3245" s="2" t="inlineStr">
        <is>
          <t>GAS</t>
        </is>
      </c>
      <c r="C3245" s="2" t="n">
        <v>2050</v>
      </c>
      <c r="D3245" s="2" t="inlineStr">
        <is>
          <t>United States</t>
        </is>
      </c>
      <c r="E3245" s="2" t="inlineStr">
        <is>
          <t>USA</t>
        </is>
      </c>
      <c r="F3245" s="2" t="inlineStr">
        <is>
          <t>Optimize glycol circulation rates in dehydrators</t>
        </is>
      </c>
      <c r="G3245" s="2" t="n">
        <v>21</v>
      </c>
      <c r="H3245" s="2" t="n">
        <v>0.0011377059854567</v>
      </c>
      <c r="I3245" s="2" t="n">
        <v>0.001274230703711504</v>
      </c>
      <c r="J3245" s="40" t="inlineStr">
        <is>
          <t>ngps - production methane capture</t>
        </is>
      </c>
    </row>
    <row r="3246" ht="15.75" customHeight="1" s="120">
      <c r="A3246" s="2" t="inlineStr">
        <is>
          <t>ENERGY</t>
        </is>
      </c>
      <c r="B3246" s="2" t="inlineStr">
        <is>
          <t>GAS</t>
        </is>
      </c>
      <c r="C3246" s="2" t="n">
        <v>2050</v>
      </c>
      <c r="D3246" s="2" t="inlineStr">
        <is>
          <t>United States</t>
        </is>
      </c>
      <c r="E3246" s="2" t="inlineStr">
        <is>
          <t>USA</t>
        </is>
      </c>
      <c r="F3246" s="2" t="inlineStr">
        <is>
          <t>Installing Surge Vessels for Capturing Blowdown Vents</t>
        </is>
      </c>
      <c r="G3246" s="2" t="n">
        <v>22</v>
      </c>
      <c r="H3246" s="2" t="n">
        <v>4.20450407266616</v>
      </c>
      <c r="I3246" s="2" t="n">
        <v>4.7090445613861</v>
      </c>
      <c r="J3246" s="40" t="inlineStr">
        <is>
          <t>ngps - production methane capture</t>
        </is>
      </c>
    </row>
    <row r="3247" ht="15.75" customHeight="1" s="120">
      <c r="A3247" s="2" t="inlineStr">
        <is>
          <t>ENERGY</t>
        </is>
      </c>
      <c r="B3247" s="2" t="inlineStr">
        <is>
          <t>GAS</t>
        </is>
      </c>
      <c r="C3247" s="2" t="n">
        <v>2050</v>
      </c>
      <c r="D3247" s="2" t="inlineStr">
        <is>
          <t>United States</t>
        </is>
      </c>
      <c r="E3247" s="2" t="inlineStr">
        <is>
          <t>USA</t>
        </is>
      </c>
      <c r="F3247" s="2" t="inlineStr">
        <is>
          <t>Installing flash tank separators on dehydrators</t>
        </is>
      </c>
      <c r="G3247" s="2" t="n">
        <v>23</v>
      </c>
      <c r="H3247" s="2" t="n">
        <v>2.59207201004028</v>
      </c>
      <c r="I3247" s="2" t="n">
        <v>2.903120651245114</v>
      </c>
      <c r="J3247" s="40" t="inlineStr">
        <is>
          <t>ngps - production methane capture</t>
        </is>
      </c>
    </row>
    <row r="3248" ht="15.75" customHeight="1" s="120">
      <c r="A3248" s="2" t="inlineStr">
        <is>
          <t>ENERGY</t>
        </is>
      </c>
      <c r="B3248" s="2" t="inlineStr">
        <is>
          <t>GAS</t>
        </is>
      </c>
      <c r="C3248" s="2" t="n">
        <v>2050</v>
      </c>
      <c r="D3248" s="2" t="inlineStr">
        <is>
          <t>United States</t>
        </is>
      </c>
      <c r="E3248" s="2" t="inlineStr">
        <is>
          <t>USA</t>
        </is>
      </c>
      <c r="F3248" s="2" t="inlineStr">
        <is>
          <t>Installing Surge Vessels for Capturing Blowdown Vents</t>
        </is>
      </c>
      <c r="G3248" s="2" t="n">
        <v>24</v>
      </c>
      <c r="H3248" s="2" t="n">
        <v>1.1544063091278</v>
      </c>
      <c r="I3248" s="2" t="n">
        <v>1.292935066223136</v>
      </c>
      <c r="J3248" s="40" t="inlineStr">
        <is>
          <t>ngps - production methane capture</t>
        </is>
      </c>
    </row>
    <row r="3249" ht="15.75" customHeight="1" s="120">
      <c r="A3249" s="2" t="inlineStr">
        <is>
          <t>ENERGY</t>
        </is>
      </c>
      <c r="B3249" s="2" t="inlineStr">
        <is>
          <t>GAS</t>
        </is>
      </c>
      <c r="C3249" s="2" t="n">
        <v>2050</v>
      </c>
      <c r="D3249" s="2" t="inlineStr">
        <is>
          <t>United States</t>
        </is>
      </c>
      <c r="E3249" s="2" t="inlineStr">
        <is>
          <t>USA</t>
        </is>
      </c>
      <c r="F3249" s="2" t="inlineStr">
        <is>
          <t>Installing Catalytic Converters on Gas Engines and Turbines</t>
        </is>
      </c>
      <c r="G3249" s="2" t="n">
        <v>24</v>
      </c>
      <c r="H3249" s="2" t="n">
        <v>0.0495314635336399</v>
      </c>
      <c r="I3249" s="2" t="n">
        <v>0.05547523915767669</v>
      </c>
      <c r="J3249" s="40" t="inlineStr">
        <is>
          <t>ngps - processing methane destruction</t>
        </is>
      </c>
    </row>
    <row r="3250" ht="15.75" customHeight="1" s="120">
      <c r="A3250" s="2" t="inlineStr">
        <is>
          <t>ENERGY</t>
        </is>
      </c>
      <c r="B3250" s="2" t="inlineStr">
        <is>
          <t>GAS</t>
        </is>
      </c>
      <c r="C3250" s="2" t="n">
        <v>2050</v>
      </c>
      <c r="D3250" s="2" t="inlineStr">
        <is>
          <t>United States</t>
        </is>
      </c>
      <c r="E3250" s="2" t="inlineStr">
        <is>
          <t>USA</t>
        </is>
      </c>
      <c r="F3250" s="2" t="inlineStr">
        <is>
          <t>Direct I&amp;M type activities at transmission and distribution facilities</t>
        </is>
      </c>
      <c r="G3250" s="2" t="n">
        <v>25</v>
      </c>
      <c r="H3250" s="2" t="n">
        <v>0.428403109312057</v>
      </c>
      <c r="I3250" s="2" t="n">
        <v>0.4798114824295039</v>
      </c>
      <c r="J3250" s="40" t="inlineStr">
        <is>
          <t>ngps - T&amp;D methane capture</t>
        </is>
      </c>
    </row>
    <row r="3251" ht="15.75" customHeight="1" s="120">
      <c r="A3251" s="2" t="inlineStr">
        <is>
          <t>ENERGY</t>
        </is>
      </c>
      <c r="B3251" s="2" t="inlineStr">
        <is>
          <t>GAS</t>
        </is>
      </c>
      <c r="C3251" s="2" t="n">
        <v>2050</v>
      </c>
      <c r="D3251" s="2" t="inlineStr">
        <is>
          <t>United States</t>
        </is>
      </c>
      <c r="E3251" s="2" t="inlineStr">
        <is>
          <t>USA</t>
        </is>
      </c>
      <c r="F3251" s="2" t="inlineStr">
        <is>
          <t>Installing Catalytic Converters on Gas Engines and Turbines</t>
        </is>
      </c>
      <c r="G3251" s="2" t="n">
        <v>27</v>
      </c>
      <c r="H3251" s="2" t="n">
        <v>0.0072767557576299</v>
      </c>
      <c r="I3251" s="2" t="n">
        <v>0.008149966448545489</v>
      </c>
      <c r="J3251" s="40" t="inlineStr">
        <is>
          <t>ngps - processing methane destruction</t>
        </is>
      </c>
    </row>
    <row r="3252" ht="15.75" customHeight="1" s="120">
      <c r="A3252" s="2" t="inlineStr">
        <is>
          <t>ENERGY</t>
        </is>
      </c>
      <c r="B3252" s="2" t="inlineStr">
        <is>
          <t>GAS</t>
        </is>
      </c>
      <c r="C3252" s="2" t="n">
        <v>2050</v>
      </c>
      <c r="D3252" s="2" t="inlineStr">
        <is>
          <t>United States</t>
        </is>
      </c>
      <c r="E3252" s="2" t="inlineStr">
        <is>
          <t>USA</t>
        </is>
      </c>
      <c r="F3252" s="2" t="inlineStr">
        <is>
          <t>Installing Catalytic Converters on Gas Engines and Turbines</t>
        </is>
      </c>
      <c r="G3252" s="2" t="n">
        <v>29</v>
      </c>
      <c r="H3252" s="2" t="n">
        <v>0.0554982423782349</v>
      </c>
      <c r="I3252" s="2" t="n">
        <v>0.06215803146362309</v>
      </c>
      <c r="J3252" s="40" t="inlineStr">
        <is>
          <t>ngps - processing methane destruction</t>
        </is>
      </c>
    </row>
    <row r="3253" ht="15.75" customHeight="1" s="120">
      <c r="A3253" s="2" t="inlineStr">
        <is>
          <t>ENERGY</t>
        </is>
      </c>
      <c r="B3253" s="2" t="inlineStr">
        <is>
          <t>GAS</t>
        </is>
      </c>
      <c r="C3253" s="2" t="n">
        <v>2050</v>
      </c>
      <c r="D3253" s="2" t="inlineStr">
        <is>
          <t>United States</t>
        </is>
      </c>
      <c r="E3253" s="2" t="inlineStr">
        <is>
          <t>USA</t>
        </is>
      </c>
      <c r="F3253" s="2" t="inlineStr">
        <is>
          <t>Replacing High-bleed Pneumatic Devices in the Natural Gas Industry</t>
        </is>
      </c>
      <c r="G3253" s="2" t="n">
        <v>31</v>
      </c>
      <c r="H3253" s="2" t="n">
        <v>0.0036523074377328</v>
      </c>
      <c r="I3253" s="2" t="n">
        <v>0.004090584330260737</v>
      </c>
      <c r="J3253" s="40" t="inlineStr">
        <is>
          <t>ngps - production methane capture</t>
        </is>
      </c>
    </row>
    <row r="3254" ht="15.75" customHeight="1" s="120">
      <c r="A3254" s="2" t="inlineStr">
        <is>
          <t>ENERGY</t>
        </is>
      </c>
      <c r="B3254" s="2" t="inlineStr">
        <is>
          <t>GAS</t>
        </is>
      </c>
      <c r="C3254" s="2" t="n">
        <v>2050</v>
      </c>
      <c r="D3254" s="2" t="inlineStr">
        <is>
          <t>United States</t>
        </is>
      </c>
      <c r="E3254" s="2" t="inlineStr">
        <is>
          <t>USA</t>
        </is>
      </c>
      <c r="F3254" s="2" t="inlineStr">
        <is>
          <t>Replacing High-bleed Pneumatic Devices in the Natural Gas Industry</t>
        </is>
      </c>
      <c r="G3254" s="2" t="n">
        <v>66</v>
      </c>
      <c r="H3254" s="2" t="n">
        <v>0.0028788812924176</v>
      </c>
      <c r="I3254" s="2" t="n">
        <v>0.003224347047507712</v>
      </c>
      <c r="J3254" s="40" t="inlineStr">
        <is>
          <t>ngps - production methane capture</t>
        </is>
      </c>
    </row>
    <row r="3255" ht="15.75" customHeight="1" s="120">
      <c r="A3255" s="2" t="inlineStr">
        <is>
          <t>ENERGY</t>
        </is>
      </c>
      <c r="B3255" s="2" t="inlineStr">
        <is>
          <t>GAS</t>
        </is>
      </c>
      <c r="C3255" s="2" t="n">
        <v>2050</v>
      </c>
      <c r="D3255" s="2" t="inlineStr">
        <is>
          <t>United States</t>
        </is>
      </c>
      <c r="E3255" s="2" t="inlineStr">
        <is>
          <t>USA</t>
        </is>
      </c>
      <c r="F3255" s="2" t="inlineStr">
        <is>
          <t>Using a Portable Evacuation Compressor for Pipeline Blowdowns</t>
        </is>
      </c>
      <c r="G3255" s="2" t="n">
        <v>97</v>
      </c>
      <c r="H3255" s="2" t="n">
        <v>5.18126201629638</v>
      </c>
      <c r="I3255" s="2" t="n">
        <v>5.803013458251946</v>
      </c>
      <c r="J3255" s="40" t="inlineStr">
        <is>
          <t>ngps - production methane capture</t>
        </is>
      </c>
    </row>
    <row r="3256" ht="15.75" customHeight="1" s="120">
      <c r="A3256" s="2" t="inlineStr">
        <is>
          <t>ENERGY</t>
        </is>
      </c>
      <c r="B3256" s="2" t="inlineStr">
        <is>
          <t>GAS</t>
        </is>
      </c>
      <c r="C3256" s="2" t="n">
        <v>2050</v>
      </c>
      <c r="D3256" s="2" t="inlineStr">
        <is>
          <t>United States</t>
        </is>
      </c>
      <c r="E3256" s="2" t="inlineStr">
        <is>
          <t>USA</t>
        </is>
      </c>
      <c r="F3256" s="2" t="inlineStr">
        <is>
          <t>Directed inspection and maintenance at gate stations and surface facilities</t>
        </is>
      </c>
      <c r="G3256" s="2" t="n">
        <v>130</v>
      </c>
      <c r="H3256" s="2" t="n">
        <v>0.115625157952308</v>
      </c>
      <c r="I3256" s="2" t="n">
        <v>0.129500176906585</v>
      </c>
      <c r="J3256" s="40" t="inlineStr">
        <is>
          <t>ngps - production methane capture</t>
        </is>
      </c>
    </row>
    <row r="3257" ht="15.75" customHeight="1" s="120">
      <c r="A3257" s="2" t="inlineStr">
        <is>
          <t>ENERGY</t>
        </is>
      </c>
      <c r="B3257" s="2" t="inlineStr">
        <is>
          <t>GAS</t>
        </is>
      </c>
      <c r="C3257" s="2" t="n">
        <v>2050</v>
      </c>
      <c r="D3257" s="2" t="inlineStr">
        <is>
          <t>United States</t>
        </is>
      </c>
      <c r="E3257" s="2" t="inlineStr">
        <is>
          <t>USA</t>
        </is>
      </c>
      <c r="F3257" s="2" t="inlineStr">
        <is>
          <t>Installing flash tank separators on dehydrators</t>
        </is>
      </c>
      <c r="G3257" s="2" t="n">
        <v>172</v>
      </c>
      <c r="H3257" s="2" t="n">
        <v>0.0602537654340267</v>
      </c>
      <c r="I3257" s="2" t="n">
        <v>0.06748421728610991</v>
      </c>
      <c r="J3257" s="40" t="inlineStr">
        <is>
          <t>ngps - production methane capture</t>
        </is>
      </c>
    </row>
    <row r="3258" ht="15.75" customHeight="1" s="120">
      <c r="A3258" s="2" t="inlineStr">
        <is>
          <t>ENERGY</t>
        </is>
      </c>
      <c r="B3258" s="2" t="inlineStr">
        <is>
          <t>GAS</t>
        </is>
      </c>
      <c r="C3258" s="2" t="n">
        <v>2050</v>
      </c>
      <c r="D3258" s="2" t="inlineStr">
        <is>
          <t>United States</t>
        </is>
      </c>
      <c r="E3258" s="2" t="inlineStr">
        <is>
          <t>USA</t>
        </is>
      </c>
      <c r="F3258" s="2" t="inlineStr">
        <is>
          <t>Direct I&amp;M type activities at transmission and distribution facilities</t>
        </is>
      </c>
      <c r="G3258" s="2" t="n">
        <v>187</v>
      </c>
      <c r="H3258" s="2" t="n">
        <v>0.0889963582158089</v>
      </c>
      <c r="I3258" s="2" t="n">
        <v>0.09967592120170597</v>
      </c>
      <c r="J3258" s="40" t="inlineStr">
        <is>
          <t>ngps - T&amp;D methane capture</t>
        </is>
      </c>
    </row>
    <row r="3259" ht="15.75" customHeight="1" s="120">
      <c r="A3259" s="2" t="inlineStr">
        <is>
          <t>ENERGY</t>
        </is>
      </c>
      <c r="B3259" s="2" t="inlineStr">
        <is>
          <t>GAS</t>
        </is>
      </c>
      <c r="C3259" s="2" t="n">
        <v>2050</v>
      </c>
      <c r="D3259" s="2" t="inlineStr">
        <is>
          <t>United States</t>
        </is>
      </c>
      <c r="E3259" s="2" t="inlineStr">
        <is>
          <t>USA</t>
        </is>
      </c>
      <c r="F3259" s="2" t="inlineStr">
        <is>
          <t>Direct Inspection &amp; Maintenance - (Production Gas Well\Pipeline Leaks\Chemical Injection Pumps)</t>
        </is>
      </c>
      <c r="G3259" s="2" t="n">
        <v>228</v>
      </c>
      <c r="H3259" s="2" t="n">
        <v>1.43624424934387</v>
      </c>
      <c r="I3259" s="2" t="n">
        <v>1.608593559265135</v>
      </c>
      <c r="J3259" s="40" t="inlineStr">
        <is>
          <t>ngps - production methane capture</t>
        </is>
      </c>
    </row>
    <row r="3260" ht="15.75" customHeight="1" s="120">
      <c r="A3260" s="2" t="inlineStr">
        <is>
          <t>ENERGY</t>
        </is>
      </c>
      <c r="B3260" s="2" t="inlineStr">
        <is>
          <t>GAS</t>
        </is>
      </c>
      <c r="C3260" s="2" t="n">
        <v>2050</v>
      </c>
      <c r="D3260" s="2" t="inlineStr">
        <is>
          <t>United States</t>
        </is>
      </c>
      <c r="E3260" s="2" t="inlineStr">
        <is>
          <t>USA</t>
        </is>
      </c>
      <c r="F3260" s="2" t="inlineStr">
        <is>
          <t>Installing Catalytic Converters on Gas Engines and Turbines</t>
        </is>
      </c>
      <c r="G3260" s="2" t="n">
        <v>230</v>
      </c>
      <c r="H3260" s="2" t="n">
        <v>0.0004513026506174</v>
      </c>
      <c r="I3260" s="2" t="n">
        <v>0.0005054589686914881</v>
      </c>
      <c r="J3260" s="40" t="inlineStr">
        <is>
          <t>ngps - processing methane destruction</t>
        </is>
      </c>
    </row>
    <row r="3261" ht="15.75" customHeight="1" s="120">
      <c r="A3261" s="2" t="inlineStr">
        <is>
          <t>ENERGY</t>
        </is>
      </c>
      <c r="B3261" s="2" t="inlineStr">
        <is>
          <t>GAS</t>
        </is>
      </c>
      <c r="C3261" s="2" t="n">
        <v>2050</v>
      </c>
      <c r="D3261" s="2" t="inlineStr">
        <is>
          <t>United States</t>
        </is>
      </c>
      <c r="E3261" s="2" t="inlineStr">
        <is>
          <t>USA</t>
        </is>
      </c>
      <c r="F3261" s="2" t="inlineStr">
        <is>
          <t>Direct Inspection &amp; Maintenance - (Production Gas Well\Pipeline Leaks\Chemical Injection Pumps)</t>
        </is>
      </c>
      <c r="G3261" s="2" t="n">
        <v>236</v>
      </c>
      <c r="H3261" s="2" t="n">
        <v>1.20566725730896</v>
      </c>
      <c r="I3261" s="2" t="n">
        <v>1.350347328186035</v>
      </c>
      <c r="J3261" s="40" t="inlineStr">
        <is>
          <t>ngps - production methane capture</t>
        </is>
      </c>
    </row>
    <row r="3262" ht="15.75" customHeight="1" s="120">
      <c r="A3262" s="2" t="inlineStr">
        <is>
          <t>ENERGY</t>
        </is>
      </c>
      <c r="B3262" s="2" t="inlineStr">
        <is>
          <t>GAS</t>
        </is>
      </c>
      <c r="C3262" s="2" t="n">
        <v>2050</v>
      </c>
      <c r="D3262" s="2" t="inlineStr">
        <is>
          <t>United States</t>
        </is>
      </c>
      <c r="E3262" s="2" t="inlineStr">
        <is>
          <t>USA</t>
        </is>
      </c>
      <c r="F3262" s="2" t="inlineStr">
        <is>
          <t>Replacing High-bleed Pneumatic Devices in the Natural Gas Industry</t>
        </is>
      </c>
      <c r="G3262" s="2" t="n">
        <v>247</v>
      </c>
      <c r="H3262" s="2" t="n">
        <v>0.0002480974653736</v>
      </c>
      <c r="I3262" s="2" t="n">
        <v>0.000277869161218432</v>
      </c>
      <c r="J3262" s="40" t="inlineStr">
        <is>
          <t>ngps - production methane capture</t>
        </is>
      </c>
    </row>
    <row r="3263" ht="15.75" customHeight="1" s="120">
      <c r="A3263" s="2" t="inlineStr">
        <is>
          <t>ENERGY</t>
        </is>
      </c>
      <c r="B3263" s="2" t="inlineStr">
        <is>
          <t>GAS</t>
        </is>
      </c>
      <c r="C3263" s="2" t="n">
        <v>2050</v>
      </c>
      <c r="D3263" s="2" t="inlineStr">
        <is>
          <t>United States</t>
        </is>
      </c>
      <c r="E3263" s="2" t="inlineStr">
        <is>
          <t>USA</t>
        </is>
      </c>
      <c r="F3263" s="2" t="inlineStr">
        <is>
          <t>Replacing High-bleed Pneumatic Devices in the Natural Gas Industry</t>
        </is>
      </c>
      <c r="G3263" s="2" t="n">
        <v>272</v>
      </c>
      <c r="H3263" s="2" t="n">
        <v>0.0004935175529681</v>
      </c>
      <c r="I3263" s="2" t="n">
        <v>0.0005527396593242721</v>
      </c>
      <c r="J3263" s="40" t="inlineStr">
        <is>
          <t>ngps - production methane capture</t>
        </is>
      </c>
    </row>
    <row r="3264" ht="15.75" customHeight="1" s="120">
      <c r="A3264" s="2" t="inlineStr">
        <is>
          <t>ENERGY</t>
        </is>
      </c>
      <c r="B3264" s="2" t="inlineStr">
        <is>
          <t>GAS</t>
        </is>
      </c>
      <c r="C3264" s="2" t="n">
        <v>2050</v>
      </c>
      <c r="D3264" s="2" t="inlineStr">
        <is>
          <t>United States</t>
        </is>
      </c>
      <c r="E3264" s="2" t="inlineStr">
        <is>
          <t>USA</t>
        </is>
      </c>
      <c r="F3264" s="2" t="inlineStr">
        <is>
          <t>Direct Inspection &amp; Maintenance - (Production Gas Well\Pipeline Leaks\Chemical Injection Pumps)</t>
        </is>
      </c>
      <c r="G3264" s="2" t="n">
        <v>330</v>
      </c>
      <c r="H3264" s="2" t="n">
        <v>1.71074914932251</v>
      </c>
      <c r="I3264" s="2" t="n">
        <v>1.916039047241211</v>
      </c>
      <c r="J3264" s="40" t="inlineStr">
        <is>
          <t>ngps - production methane capture</t>
        </is>
      </c>
    </row>
    <row r="3265" ht="15.75" customHeight="1" s="120">
      <c r="A3265" s="2" t="inlineStr">
        <is>
          <t>ENERGY</t>
        </is>
      </c>
      <c r="B3265" s="2" t="inlineStr">
        <is>
          <t>GAS</t>
        </is>
      </c>
      <c r="C3265" s="2" t="n">
        <v>2050</v>
      </c>
      <c r="D3265" s="2" t="inlineStr">
        <is>
          <t>United States</t>
        </is>
      </c>
      <c r="E3265" s="2" t="inlineStr">
        <is>
          <t>USA</t>
        </is>
      </c>
      <c r="F3265" s="2" t="inlineStr">
        <is>
          <t>Directed inspection and maintenance at gate stations and surface facilities</t>
        </is>
      </c>
      <c r="G3265" s="2" t="n">
        <v>420</v>
      </c>
      <c r="H3265" s="2" t="n">
        <v>0.0151506224647164</v>
      </c>
      <c r="I3265" s="2" t="n">
        <v>0.01696869716048237</v>
      </c>
      <c r="J3265" s="40" t="inlineStr">
        <is>
          <t>ngps - production methane capture</t>
        </is>
      </c>
    </row>
    <row r="3266" ht="15.75" customHeight="1" s="120">
      <c r="A3266" s="2" t="inlineStr">
        <is>
          <t>ENERGY</t>
        </is>
      </c>
      <c r="B3266" s="2" t="inlineStr">
        <is>
          <t>GAS</t>
        </is>
      </c>
      <c r="C3266" s="2" t="n">
        <v>2050</v>
      </c>
      <c r="D3266" s="2" t="inlineStr">
        <is>
          <t>United States</t>
        </is>
      </c>
      <c r="E3266" s="2" t="inlineStr">
        <is>
          <t>USA</t>
        </is>
      </c>
      <c r="F3266" s="2" t="inlineStr">
        <is>
          <t>Direct Inspection &amp; Maintenance - (Production Gas Well\Pipeline Leaks\Chemical Injection Pumps)</t>
        </is>
      </c>
      <c r="G3266" s="2" t="n">
        <v>456</v>
      </c>
      <c r="H3266" s="2" t="n">
        <v>0.510010719299316</v>
      </c>
      <c r="I3266" s="2" t="n">
        <v>0.5712120056152339</v>
      </c>
      <c r="J3266" s="40" t="inlineStr">
        <is>
          <t>ngps - production methane capture</t>
        </is>
      </c>
    </row>
    <row r="3267" ht="15.75" customHeight="1" s="120">
      <c r="A3267" s="2" t="inlineStr">
        <is>
          <t>ENERGY</t>
        </is>
      </c>
      <c r="B3267" s="2" t="inlineStr">
        <is>
          <t>GAS</t>
        </is>
      </c>
      <c r="C3267" s="2" t="n">
        <v>2050</v>
      </c>
      <c r="D3267" s="2" t="inlineStr">
        <is>
          <t>United States</t>
        </is>
      </c>
      <c r="E3267" s="2" t="inlineStr">
        <is>
          <t>USA</t>
        </is>
      </c>
      <c r="F3267" s="2" t="inlineStr">
        <is>
          <t>Replacing High-bleed Pneumatic Devices in the Natural Gas Industry</t>
        </is>
      </c>
      <c r="G3267" s="2" t="n">
        <v>522</v>
      </c>
      <c r="H3267" s="2" t="n">
        <v>0.000195559419808</v>
      </c>
      <c r="I3267" s="2" t="n">
        <v>0.00021902655018496</v>
      </c>
      <c r="J3267" s="40" t="inlineStr">
        <is>
          <t>ngps - production methane capture</t>
        </is>
      </c>
    </row>
    <row r="3268" ht="15.75" customHeight="1" s="120">
      <c r="A3268" s="2" t="inlineStr">
        <is>
          <t>ENERGY</t>
        </is>
      </c>
      <c r="B3268" s="2" t="inlineStr">
        <is>
          <t>GAS</t>
        </is>
      </c>
      <c r="C3268" s="2" t="n">
        <v>2050</v>
      </c>
      <c r="D3268" s="2" t="inlineStr">
        <is>
          <t>United States</t>
        </is>
      </c>
      <c r="E3268" s="2" t="inlineStr">
        <is>
          <t>USA</t>
        </is>
      </c>
      <c r="F3268" s="2" t="inlineStr">
        <is>
          <t>Directed inspection and maintenance at gate stations and surface facilities</t>
        </is>
      </c>
      <c r="G3268" s="2" t="n">
        <v>563</v>
      </c>
      <c r="H3268" s="2" t="n">
        <v>0.141974225640296</v>
      </c>
      <c r="I3268" s="2" t="n">
        <v>0.1590111327171315</v>
      </c>
      <c r="J3268" s="40" t="inlineStr">
        <is>
          <t>ngps - production methane capture</t>
        </is>
      </c>
    </row>
    <row r="3269" ht="15.75" customHeight="1" s="120">
      <c r="A3269" s="2" t="inlineStr">
        <is>
          <t>ENERGY</t>
        </is>
      </c>
      <c r="B3269" s="2" t="inlineStr">
        <is>
          <t>GAS</t>
        </is>
      </c>
      <c r="C3269" s="2" t="n">
        <v>2050</v>
      </c>
      <c r="D3269" s="2" t="inlineStr">
        <is>
          <t>United States</t>
        </is>
      </c>
      <c r="E3269" s="2" t="inlineStr">
        <is>
          <t>USA</t>
        </is>
      </c>
      <c r="F3269" s="2" t="inlineStr">
        <is>
          <t>Direct Inspection &amp; Maintenance - (Production Gas Well\Pipeline Leaks\Chemical Injection Pumps)</t>
        </is>
      </c>
      <c r="G3269" s="2" t="n">
        <v>901</v>
      </c>
      <c r="H3269" s="2" t="n">
        <v>0.399592280387878</v>
      </c>
      <c r="I3269" s="2" t="n">
        <v>0.4475433540344234</v>
      </c>
      <c r="J3269" s="40" t="inlineStr">
        <is>
          <t>ngps - production methane capture</t>
        </is>
      </c>
    </row>
    <row r="3270" ht="15.75" customHeight="1" s="120">
      <c r="A3270" s="2" t="inlineStr">
        <is>
          <t>ENERGY</t>
        </is>
      </c>
      <c r="B3270" s="2" t="inlineStr">
        <is>
          <t>GAS</t>
        </is>
      </c>
      <c r="C3270" s="2" t="n">
        <v>2050</v>
      </c>
      <c r="D3270" s="2" t="inlineStr">
        <is>
          <t>United States</t>
        </is>
      </c>
      <c r="E3270" s="2" t="inlineStr">
        <is>
          <t>USA</t>
        </is>
      </c>
      <c r="F3270" s="2" t="inlineStr">
        <is>
          <t>Replace Cast Iron Pipeline</t>
        </is>
      </c>
      <c r="G3270" s="2" t="n">
        <v>937</v>
      </c>
      <c r="H3270" s="2" t="n">
        <v>3.98783564567565</v>
      </c>
      <c r="I3270" s="2" t="n">
        <v>4.466375923156728</v>
      </c>
      <c r="J3270" s="40" t="inlineStr">
        <is>
          <t>ngps - T&amp;D methane capture</t>
        </is>
      </c>
    </row>
    <row r="3271" ht="15.75" customHeight="1" s="120">
      <c r="A3271" s="2" t="inlineStr">
        <is>
          <t>ENERGY</t>
        </is>
      </c>
      <c r="B3271" s="2" t="inlineStr">
        <is>
          <t>GAS</t>
        </is>
      </c>
      <c r="C3271" s="2" t="n">
        <v>2050</v>
      </c>
      <c r="D3271" s="2" t="inlineStr">
        <is>
          <t>United States</t>
        </is>
      </c>
      <c r="E3271" s="2" t="inlineStr">
        <is>
          <t>USA</t>
        </is>
      </c>
      <c r="F3271" s="2" t="inlineStr">
        <is>
          <t>Installing Electronic Starters on Production Field Compressors</t>
        </is>
      </c>
      <c r="G3271" s="2" t="n">
        <v>1854</v>
      </c>
      <c r="H3271" s="2" t="n">
        <v>0.166838675737381</v>
      </c>
      <c r="I3271" s="2" t="n">
        <v>0.1868593168258668</v>
      </c>
      <c r="J3271" s="40" t="inlineStr">
        <is>
          <t>ngps - production methane capture</t>
        </is>
      </c>
    </row>
    <row r="3272" ht="15.75" customHeight="1" s="120">
      <c r="A3272" s="2" t="inlineStr">
        <is>
          <t>ENERGY</t>
        </is>
      </c>
      <c r="B3272" s="2" t="inlineStr">
        <is>
          <t>GAS</t>
        </is>
      </c>
      <c r="C3272" s="2" t="n">
        <v>2050</v>
      </c>
      <c r="D3272" s="2" t="inlineStr">
        <is>
          <t>United States</t>
        </is>
      </c>
      <c r="E3272" s="2" t="inlineStr">
        <is>
          <t>USA</t>
        </is>
      </c>
      <c r="F3272" s="2" t="inlineStr">
        <is>
          <t>Replacing High-bleed Pneumatic Devices in the Natural Gas Industry</t>
        </is>
      </c>
      <c r="G3272" s="2" t="n">
        <v>2047</v>
      </c>
      <c r="H3272" s="2" t="n">
        <v>3.35241347784e-05</v>
      </c>
      <c r="I3272" s="2" t="n">
        <v>3.7547030951808e-05</v>
      </c>
      <c r="J3272" s="40" t="inlineStr">
        <is>
          <t>ngps - production methane capture</t>
        </is>
      </c>
    </row>
    <row r="3273" ht="15.75" customHeight="1" s="120">
      <c r="A3273" s="2" t="inlineStr">
        <is>
          <t>ENERGY</t>
        </is>
      </c>
      <c r="B3273" s="2" t="inlineStr">
        <is>
          <t>GAS</t>
        </is>
      </c>
      <c r="C3273" s="2" t="n">
        <v>2050</v>
      </c>
      <c r="D3273" s="2" t="inlineStr">
        <is>
          <t>United States</t>
        </is>
      </c>
      <c r="E3273" s="2" t="inlineStr">
        <is>
          <t>USA</t>
        </is>
      </c>
      <c r="F3273" s="2" t="inlineStr">
        <is>
          <t>Replace Cast Iron Pipeline</t>
        </is>
      </c>
      <c r="G3273" s="2" t="n">
        <v>2049</v>
      </c>
      <c r="H3273" s="2" t="n">
        <v>3.61178064346313</v>
      </c>
      <c r="I3273" s="2" t="n">
        <v>4.045194320678706</v>
      </c>
      <c r="J3273" s="40" t="inlineStr">
        <is>
          <t>ngps - T&amp;D methane capture</t>
        </is>
      </c>
    </row>
    <row r="3274" ht="15.75" customHeight="1" s="120">
      <c r="A3274" s="2" t="inlineStr">
        <is>
          <t>ENERGY</t>
        </is>
      </c>
      <c r="B3274" s="2" t="inlineStr">
        <is>
          <t>GAS</t>
        </is>
      </c>
      <c r="C3274" s="2" t="n">
        <v>2050</v>
      </c>
      <c r="D3274" s="2" t="inlineStr">
        <is>
          <t>United States</t>
        </is>
      </c>
      <c r="E3274" s="2" t="inlineStr">
        <is>
          <t>USA</t>
        </is>
      </c>
      <c r="F3274" s="2" t="inlineStr">
        <is>
          <t>Replacing High-bleed Pneumatic Devices in the Natural Gas Industry</t>
        </is>
      </c>
      <c r="G3274" s="2" t="n">
        <v>2996</v>
      </c>
      <c r="H3274" s="2" t="n">
        <v>6.71403831802e-05</v>
      </c>
      <c r="I3274" s="2" t="n">
        <v>7.5197229161824e-05</v>
      </c>
      <c r="J3274" s="40" t="inlineStr">
        <is>
          <t>ngps - production methane capture</t>
        </is>
      </c>
    </row>
    <row r="3275" ht="15.75" customHeight="1" s="120">
      <c r="A3275" s="2" t="inlineStr">
        <is>
          <t>ENERGY</t>
        </is>
      </c>
      <c r="B3275" s="2" t="inlineStr">
        <is>
          <t>GAS</t>
        </is>
      </c>
      <c r="C3275" s="2" t="n">
        <v>2050</v>
      </c>
      <c r="D3275" s="2" t="inlineStr">
        <is>
          <t>United States</t>
        </is>
      </c>
      <c r="E3275" s="2" t="inlineStr">
        <is>
          <t>USA</t>
        </is>
      </c>
      <c r="F3275" s="2" t="inlineStr">
        <is>
          <t>Directed inspection and maintenance at gate stations and surface facilities</t>
        </is>
      </c>
      <c r="G3275" s="2" t="n">
        <v>3303</v>
      </c>
      <c r="H3275" s="2" t="n">
        <v>0.0045496947132051</v>
      </c>
      <c r="I3275" s="2" t="n">
        <v>0.005095658078789712</v>
      </c>
      <c r="J3275" s="40" t="inlineStr">
        <is>
          <t>ngps - production methane capture</t>
        </is>
      </c>
    </row>
    <row r="3276" ht="15.75" customHeight="1" s="120">
      <c r="A3276" s="2" t="inlineStr">
        <is>
          <t>ENERGY</t>
        </is>
      </c>
      <c r="B3276" s="2" t="inlineStr">
        <is>
          <t>GAS</t>
        </is>
      </c>
      <c r="C3276" s="2" t="n">
        <v>2050</v>
      </c>
      <c r="D3276" s="2" t="inlineStr">
        <is>
          <t>United States</t>
        </is>
      </c>
      <c r="E3276" s="2" t="inlineStr">
        <is>
          <t>USA</t>
        </is>
      </c>
      <c r="F3276" s="2" t="inlineStr">
        <is>
          <t>Directed inspection and maintenance at gate stations and surface facilities</t>
        </is>
      </c>
      <c r="G3276" s="2" t="n">
        <v>4550</v>
      </c>
      <c r="H3276" s="2" t="n">
        <v>0.0075251790694892</v>
      </c>
      <c r="I3276" s="2" t="n">
        <v>0.008428200557827904</v>
      </c>
      <c r="J3276" s="40" t="inlineStr">
        <is>
          <t>ngps - production methane capture</t>
        </is>
      </c>
    </row>
    <row r="3277" ht="15.75" customHeight="1" s="120">
      <c r="A3277" s="2" t="inlineStr">
        <is>
          <t>ENERGY</t>
        </is>
      </c>
      <c r="B3277" s="2" t="inlineStr">
        <is>
          <t>GAS</t>
        </is>
      </c>
      <c r="C3277" s="2" t="n">
        <v>2050</v>
      </c>
      <c r="D3277" s="2" t="inlineStr">
        <is>
          <t>United States</t>
        </is>
      </c>
      <c r="E3277" s="2" t="inlineStr">
        <is>
          <t>USA</t>
        </is>
      </c>
      <c r="F3277" s="2" t="inlineStr">
        <is>
          <t>Replacing High-bleed Pneumatic Devices in the Natural Gas Industry</t>
        </is>
      </c>
      <c r="G3277" s="2" t="n">
        <v>6335</v>
      </c>
      <c r="H3277" s="2" t="n">
        <v>5.29224853381e-05</v>
      </c>
      <c r="I3277" s="2" t="n">
        <v>5.927318357867201e-05</v>
      </c>
      <c r="J3277" s="40" t="inlineStr">
        <is>
          <t>ngps - production methane capture</t>
        </is>
      </c>
    </row>
    <row r="3278" ht="15.75" customHeight="1" s="120">
      <c r="A3278" s="2" t="inlineStr">
        <is>
          <t>ENERGY</t>
        </is>
      </c>
      <c r="B3278" s="2" t="inlineStr">
        <is>
          <t>GAS</t>
        </is>
      </c>
      <c r="C3278" s="2" t="n">
        <v>2050</v>
      </c>
      <c r="D3278" s="2" t="inlineStr">
        <is>
          <t>United States</t>
        </is>
      </c>
      <c r="E3278" s="2" t="inlineStr">
        <is>
          <t>USA</t>
        </is>
      </c>
      <c r="F3278" s="2" t="inlineStr">
        <is>
          <t>Directed inspection and maintenance at gate stations and surface facilities</t>
        </is>
      </c>
      <c r="G3278" s="2" t="n">
        <v>6575</v>
      </c>
      <c r="H3278" s="2" t="n">
        <v>0.0108952345326543</v>
      </c>
      <c r="I3278" s="2" t="n">
        <v>0.01220266267657282</v>
      </c>
      <c r="J3278" s="40" t="inlineStr">
        <is>
          <t>ngps - production methane capture</t>
        </is>
      </c>
    </row>
    <row r="3279" ht="15.75" customHeight="1" s="120">
      <c r="A3279" s="2" t="inlineStr">
        <is>
          <t>ENERGY</t>
        </is>
      </c>
      <c r="B3279" s="2" t="inlineStr">
        <is>
          <t>GAS</t>
        </is>
      </c>
      <c r="C3279" s="2" t="n">
        <v>2050</v>
      </c>
      <c r="D3279" s="2" t="inlineStr">
        <is>
          <t>United States</t>
        </is>
      </c>
      <c r="E3279" s="2" t="inlineStr">
        <is>
          <t>USA</t>
        </is>
      </c>
      <c r="F3279" s="2" t="inlineStr">
        <is>
          <t>Flaring instead of venting on shallow water platforms</t>
        </is>
      </c>
      <c r="G3279" s="2" t="n">
        <v>9113</v>
      </c>
      <c r="H3279" s="2" t="n">
        <v>4.72587251663208</v>
      </c>
      <c r="I3279" s="2" t="n">
        <v>5.29297721862793</v>
      </c>
      <c r="J3279" s="40" t="inlineStr">
        <is>
          <t>ngps - production methane destruction</t>
        </is>
      </c>
    </row>
    <row r="3280" ht="15.75" customHeight="1" s="120">
      <c r="A3280" s="2" t="inlineStr">
        <is>
          <t>ENERGY</t>
        </is>
      </c>
      <c r="B3280" s="2" t="inlineStr">
        <is>
          <t>GAS</t>
        </is>
      </c>
      <c r="C3280" s="2" t="n">
        <v>2050</v>
      </c>
      <c r="D3280" s="2" t="inlineStr">
        <is>
          <t>United States</t>
        </is>
      </c>
      <c r="E3280" s="2" t="inlineStr">
        <is>
          <t>USA</t>
        </is>
      </c>
      <c r="F3280" s="2" t="inlineStr">
        <is>
          <t>Using a Portable Evacuation Compressor for Pipeline Blowdowns</t>
        </is>
      </c>
      <c r="G3280" s="2" t="n">
        <v>10922</v>
      </c>
      <c r="H3280" s="2" t="n">
        <v>0.07586207985877989</v>
      </c>
      <c r="I3280" s="2" t="n">
        <v>0.08496552944183348</v>
      </c>
      <c r="J3280" s="40" t="inlineStr">
        <is>
          <t>ngps - production methane capture</t>
        </is>
      </c>
    </row>
    <row r="3281" ht="15.75" customHeight="1" s="120">
      <c r="A3281" s="2" t="inlineStr">
        <is>
          <t>ENERGY</t>
        </is>
      </c>
      <c r="B3281" s="2" t="inlineStr">
        <is>
          <t>GAS</t>
        </is>
      </c>
      <c r="C3281" s="2" t="n">
        <v>2050</v>
      </c>
      <c r="D3281" s="2" t="inlineStr">
        <is>
          <t>United States</t>
        </is>
      </c>
      <c r="E3281" s="2" t="inlineStr">
        <is>
          <t>USA</t>
        </is>
      </c>
      <c r="F3281" s="2" t="inlineStr">
        <is>
          <t>Replacing High-bleed Pneumatic Devices in the Natural Gas Industry</t>
        </is>
      </c>
      <c r="G3281" s="2" t="n">
        <v>24652</v>
      </c>
      <c r="H3281" s="54" t="n">
        <v>9.07233425096e-06</v>
      </c>
      <c r="I3281" s="2" t="n">
        <v>1.01610143610752e-05</v>
      </c>
      <c r="J3281" s="40" t="inlineStr">
        <is>
          <t>ngps - production methane capture</t>
        </is>
      </c>
    </row>
    <row r="3282" ht="15.75" customHeight="1" s="120">
      <c r="A3282" s="2" t="inlineStr">
        <is>
          <t>ENERGY</t>
        </is>
      </c>
      <c r="B3282" s="2" t="inlineStr">
        <is>
          <t>GAS</t>
        </is>
      </c>
      <c r="C3282" s="2" t="n">
        <v>2050</v>
      </c>
      <c r="D3282" s="2" t="inlineStr">
        <is>
          <t>United States</t>
        </is>
      </c>
      <c r="E3282" s="2" t="inlineStr">
        <is>
          <t>USA</t>
        </is>
      </c>
      <c r="F3282" s="2" t="inlineStr">
        <is>
          <t>Installing Surge Vessels for Capturing Blowdown Vents</t>
        </is>
      </c>
      <c r="G3282" s="2" t="n">
        <v>35615</v>
      </c>
      <c r="H3282" s="2" t="n">
        <v>0.0612622797489166</v>
      </c>
      <c r="I3282" s="2" t="n">
        <v>0.06861375331878659</v>
      </c>
      <c r="J3282" s="40" t="inlineStr">
        <is>
          <t>ngps - production methane capture</t>
        </is>
      </c>
    </row>
    <row r="3283" ht="15.75" customHeight="1" s="120">
      <c r="A3283" s="2" t="inlineStr">
        <is>
          <t>ENERGY</t>
        </is>
      </c>
      <c r="B3283" s="2" t="inlineStr">
        <is>
          <t>GAS</t>
        </is>
      </c>
      <c r="C3283" s="2" t="n">
        <v>2050</v>
      </c>
      <c r="D3283" s="2" t="inlineStr">
        <is>
          <t>United States</t>
        </is>
      </c>
      <c r="E3283" s="2" t="inlineStr">
        <is>
          <t>USA</t>
        </is>
      </c>
      <c r="F3283" s="2" t="inlineStr">
        <is>
          <t>Direct Inspection &amp; Maintenance - (Production Gas Well\Pipeline Leaks\Chemical Injection Pumps)</t>
        </is>
      </c>
      <c r="G3283" s="2" t="n">
        <v>45306</v>
      </c>
      <c r="H3283" s="2" t="n">
        <v>0.0009922366589308</v>
      </c>
      <c r="I3283" s="2" t="n">
        <v>0.001111305058002496</v>
      </c>
      <c r="J3283" s="40" t="inlineStr">
        <is>
          <t>ngps - production methane capture</t>
        </is>
      </c>
    </row>
    <row r="3284" ht="15.75" customHeight="1" s="120">
      <c r="A3284" s="2" t="inlineStr">
        <is>
          <t>ENERGY</t>
        </is>
      </c>
      <c r="B3284" s="2" t="inlineStr">
        <is>
          <t>GAS</t>
        </is>
      </c>
      <c r="C3284" s="2" t="n">
        <v>2050</v>
      </c>
      <c r="D3284" s="2" t="inlineStr">
        <is>
          <t>United States</t>
        </is>
      </c>
      <c r="E3284" s="2" t="inlineStr">
        <is>
          <t>USA</t>
        </is>
      </c>
      <c r="F3284" s="2" t="inlineStr">
        <is>
          <t>Convert gas pneumatic controls to instrument air</t>
        </is>
      </c>
      <c r="G3284" s="2" t="n">
        <v>51388</v>
      </c>
      <c r="H3284" s="2" t="n">
        <v>0.0070132296532393</v>
      </c>
      <c r="I3284" s="2" t="n">
        <v>0.007854817211628016</v>
      </c>
      <c r="J3284" s="40" t="inlineStr">
        <is>
          <t>ngps - production methane capture</t>
        </is>
      </c>
    </row>
    <row r="3285" ht="15.75" customHeight="1" s="120">
      <c r="A3285" s="2" t="inlineStr">
        <is>
          <t>ENERGY</t>
        </is>
      </c>
      <c r="B3285" s="2" t="inlineStr">
        <is>
          <t>GAS</t>
        </is>
      </c>
      <c r="C3285" s="2" t="n">
        <v>2050</v>
      </c>
      <c r="D3285" s="2" t="inlineStr">
        <is>
          <t>United States</t>
        </is>
      </c>
      <c r="E3285" s="2" t="inlineStr">
        <is>
          <t>USA</t>
        </is>
      </c>
      <c r="F3285" s="2" t="inlineStr">
        <is>
          <t>Convert gas pneumatic controls to instrument air</t>
        </is>
      </c>
      <c r="G3285" s="2" t="n">
        <v>61692</v>
      </c>
      <c r="H3285" s="2" t="n">
        <v>0.0046754865907133</v>
      </c>
      <c r="I3285" s="2" t="n">
        <v>0.005236544981598896</v>
      </c>
      <c r="J3285" s="40" t="inlineStr">
        <is>
          <t>ngps - production methane capture</t>
        </is>
      </c>
    </row>
    <row r="3286" ht="15.75" customHeight="1" s="120">
      <c r="A3286" s="2" t="inlineStr">
        <is>
          <t>ENERGY</t>
        </is>
      </c>
      <c r="B3286" s="2" t="inlineStr">
        <is>
          <t>GAS</t>
        </is>
      </c>
      <c r="C3286" s="2" t="n">
        <v>2050</v>
      </c>
      <c r="D3286" s="2" t="inlineStr">
        <is>
          <t>United States</t>
        </is>
      </c>
      <c r="E3286" s="2" t="inlineStr">
        <is>
          <t>USA</t>
        </is>
      </c>
      <c r="F3286" s="2" t="inlineStr">
        <is>
          <t>Convert gas pneumatic controls to instrument air</t>
        </is>
      </c>
      <c r="G3286" s="2" t="n">
        <v>74584</v>
      </c>
      <c r="H3286" s="2" t="n">
        <v>0.0007792477263138</v>
      </c>
      <c r="I3286" s="2" t="n">
        <v>0.0008727574534714561</v>
      </c>
      <c r="J3286" s="40" t="inlineStr">
        <is>
          <t>ngps - production methane capture</t>
        </is>
      </c>
    </row>
    <row r="3287" ht="15.75" customHeight="1" s="120">
      <c r="A3287" s="2" t="inlineStr">
        <is>
          <t>ENERGY</t>
        </is>
      </c>
      <c r="B3287" s="2" t="inlineStr">
        <is>
          <t>GAS</t>
        </is>
      </c>
      <c r="C3287" s="2" t="n">
        <v>2050</v>
      </c>
      <c r="D3287" s="2" t="inlineStr">
        <is>
          <t>United States</t>
        </is>
      </c>
      <c r="E3287" s="2" t="inlineStr">
        <is>
          <t>USA</t>
        </is>
      </c>
      <c r="F3287" s="2" t="inlineStr">
        <is>
          <t>Convert gas pneumatic controls to instrument air</t>
        </is>
      </c>
      <c r="G3287" s="2" t="n">
        <v>100000</v>
      </c>
      <c r="H3287" s="54" t="n">
        <v>1e-12</v>
      </c>
      <c r="I3287" s="2" t="n">
        <v>1.12e-12</v>
      </c>
      <c r="J3287" s="40" t="inlineStr">
        <is>
          <t>ngps - production methane capture</t>
        </is>
      </c>
    </row>
    <row r="3288" ht="15.75" customHeight="1" s="120">
      <c r="A3288" s="2" t="inlineStr">
        <is>
          <t>ENERGY</t>
        </is>
      </c>
      <c r="B3288" s="2" t="inlineStr">
        <is>
          <t>GAS</t>
        </is>
      </c>
      <c r="C3288" s="2" t="n">
        <v>2050</v>
      </c>
      <c r="D3288" s="2" t="inlineStr">
        <is>
          <t>United States</t>
        </is>
      </c>
      <c r="E3288" s="2" t="inlineStr">
        <is>
          <t>USA</t>
        </is>
      </c>
      <c r="F3288" s="2" t="inlineStr">
        <is>
          <t>Reduced Emission Completions for Hydraulically Fractured Oil Wells</t>
        </is>
      </c>
      <c r="G3288" s="2" t="n">
        <v>107829</v>
      </c>
      <c r="H3288" s="2" t="n">
        <v>0.006242195609957</v>
      </c>
      <c r="I3288" s="2" t="n">
        <v>0.00699125908315184</v>
      </c>
      <c r="J3288" s="40" t="inlineStr">
        <is>
          <t>ngps - production methane capture</t>
        </is>
      </c>
    </row>
    <row r="3289" ht="15.75" customHeight="1" s="120">
      <c r="A3289" s="2" t="inlineStr">
        <is>
          <t>ENERGY</t>
        </is>
      </c>
      <c r="B3289" s="2" t="inlineStr">
        <is>
          <t>GAS</t>
        </is>
      </c>
      <c r="C3289" s="2" t="n">
        <v>2050</v>
      </c>
      <c r="D3289" s="2" t="inlineStr">
        <is>
          <t>United States</t>
        </is>
      </c>
      <c r="E3289" s="2" t="inlineStr">
        <is>
          <t>USA</t>
        </is>
      </c>
      <c r="F3289" s="2" t="inlineStr">
        <is>
          <t>Replace Cast Iron Pipeline</t>
        </is>
      </c>
      <c r="G3289" s="2" t="n">
        <v>149936</v>
      </c>
      <c r="H3289" s="2" t="n">
        <v>3.37169337272644</v>
      </c>
      <c r="I3289" s="2" t="n">
        <v>3.776296577453613</v>
      </c>
      <c r="J3289" s="40" t="inlineStr">
        <is>
          <t>ngps - T&amp;D methane capture</t>
        </is>
      </c>
    </row>
    <row r="3290" ht="15.75" customHeight="1" s="120">
      <c r="A3290" s="2" t="inlineStr">
        <is>
          <t>ENERGY</t>
        </is>
      </c>
      <c r="B3290" s="2" t="inlineStr">
        <is>
          <t>GAS</t>
        </is>
      </c>
      <c r="C3290" s="2" t="n">
        <v>2050</v>
      </c>
      <c r="D3290" s="2" t="inlineStr">
        <is>
          <t>United States</t>
        </is>
      </c>
      <c r="E3290" s="2" t="inlineStr">
        <is>
          <t>USA</t>
        </is>
      </c>
      <c r="F3290" s="2" t="inlineStr">
        <is>
          <t>Convert gas pneumatic controls to instrument air</t>
        </is>
      </c>
      <c r="G3290" s="2" t="n">
        <v>378358</v>
      </c>
      <c r="H3290" s="2" t="n">
        <v>0.0004764013865497</v>
      </c>
      <c r="I3290" s="2" t="n">
        <v>0.0005335695529356641</v>
      </c>
      <c r="J3290" s="40" t="inlineStr">
        <is>
          <t>ngps - production methane capture</t>
        </is>
      </c>
    </row>
    <row r="3291" ht="15.75" customHeight="1" s="120">
      <c r="A3291" s="2" t="inlineStr">
        <is>
          <t>ENERGY</t>
        </is>
      </c>
      <c r="B3291" s="2" t="inlineStr">
        <is>
          <t>GAS</t>
        </is>
      </c>
      <c r="C3291" s="2" t="n">
        <v>2050</v>
      </c>
      <c r="D3291" s="2" t="inlineStr">
        <is>
          <t>United States</t>
        </is>
      </c>
      <c r="E3291" s="2" t="inlineStr">
        <is>
          <t>USA</t>
        </is>
      </c>
      <c r="F3291" s="2" t="inlineStr">
        <is>
          <t>Convert gas pneumatic controls to instrument air</t>
        </is>
      </c>
      <c r="G3291" s="2" t="n">
        <v>454204</v>
      </c>
      <c r="H3291" s="2" t="n">
        <v>0.0003176009340677</v>
      </c>
      <c r="I3291" s="2" t="n">
        <v>0.000355713046155824</v>
      </c>
      <c r="J3291" s="40" t="inlineStr">
        <is>
          <t>ngps - production methane capture</t>
        </is>
      </c>
    </row>
    <row r="3292" ht="15.75" customHeight="1" s="120">
      <c r="A3292" s="2" t="inlineStr">
        <is>
          <t>ENERGY</t>
        </is>
      </c>
      <c r="B3292" s="2" t="inlineStr">
        <is>
          <t>GAS</t>
        </is>
      </c>
      <c r="C3292" s="2" t="n">
        <v>2050</v>
      </c>
      <c r="D3292" s="2" t="inlineStr">
        <is>
          <t>United States</t>
        </is>
      </c>
      <c r="E3292" s="2" t="inlineStr">
        <is>
          <t>USA</t>
        </is>
      </c>
      <c r="F3292" s="2" t="inlineStr">
        <is>
          <t>Convert gas pneumatic controls to instrument air</t>
        </is>
      </c>
      <c r="G3292" s="2" t="n">
        <v>549092</v>
      </c>
      <c r="H3292" s="2" t="n">
        <v>5.29334902239e-05</v>
      </c>
      <c r="I3292" s="2" t="n">
        <v>5.9285509050768e-05</v>
      </c>
      <c r="J3292" s="40" t="inlineStr">
        <is>
          <t>ngps - production methane capture</t>
        </is>
      </c>
    </row>
    <row r="3293" ht="15.75" customHeight="1" s="120">
      <c r="A3293" s="2" t="inlineStr">
        <is>
          <t>ENERGY</t>
        </is>
      </c>
      <c r="B3293" s="2" t="inlineStr">
        <is>
          <t>GAS</t>
        </is>
      </c>
      <c r="C3293" s="2" t="n">
        <v>2050</v>
      </c>
      <c r="D3293" s="2" t="inlineStr">
        <is>
          <t>United States</t>
        </is>
      </c>
      <c r="E3293" s="2" t="inlineStr">
        <is>
          <t>USA</t>
        </is>
      </c>
      <c r="F3293" s="2" t="inlineStr">
        <is>
          <t>Reduced Emission Completions for Hydraulically Fractured Oil Wells</t>
        </is>
      </c>
      <c r="G3293" s="2" t="n">
        <v>823461</v>
      </c>
      <c r="H3293" s="2" t="n">
        <v>0.003362555289641</v>
      </c>
      <c r="I3293" s="2" t="n">
        <v>0.00376606192439792</v>
      </c>
      <c r="J3293" s="40" t="inlineStr">
        <is>
          <t>ngps - production methane capture</t>
        </is>
      </c>
    </row>
    <row r="3294" ht="15.75" customHeight="1" s="120">
      <c r="A3294" s="2" t="inlineStr">
        <is>
          <t>ENERGY</t>
        </is>
      </c>
      <c r="B3294" s="2" t="inlineStr">
        <is>
          <t>GAS</t>
        </is>
      </c>
      <c r="C3294" s="2" t="n">
        <v>2050</v>
      </c>
      <c r="D3294" s="2" t="inlineStr">
        <is>
          <t>United States</t>
        </is>
      </c>
      <c r="E3294" s="2" t="inlineStr">
        <is>
          <t>USA</t>
        </is>
      </c>
      <c r="F3294" s="2" t="inlineStr">
        <is>
          <t>Installing Surge Vessels for Capturing Blowdown Vents</t>
        </is>
      </c>
      <c r="G3294" s="2" t="n">
        <v>1719406</v>
      </c>
      <c r="H3294" s="2" t="n">
        <v>0.0156619641929865</v>
      </c>
      <c r="I3294" s="2" t="n">
        <v>0.01754139989614488</v>
      </c>
      <c r="J3294" s="40" t="inlineStr">
        <is>
          <t>ngps - production methane capture</t>
        </is>
      </c>
    </row>
    <row r="3295" ht="15.75" customHeight="1" s="120">
      <c r="A3295" s="2" t="inlineStr">
        <is>
          <t>ENERGY</t>
        </is>
      </c>
      <c r="B3295" s="2" t="inlineStr">
        <is>
          <t>GAS</t>
        </is>
      </c>
      <c r="C3295" s="2" t="n">
        <v>2050</v>
      </c>
      <c r="D3295" s="2" t="inlineStr">
        <is>
          <t>United States</t>
        </is>
      </c>
      <c r="E3295" s="2" t="inlineStr">
        <is>
          <t>USA</t>
        </is>
      </c>
      <c r="F3295" s="2" t="inlineStr">
        <is>
          <t>Convert gas pneumatic controls to instrument air</t>
        </is>
      </c>
      <c r="G3295" s="2" t="n">
        <v>4544042</v>
      </c>
      <c r="H3295" s="2" t="n">
        <v>0.0001289242209168</v>
      </c>
      <c r="I3295" s="2" t="n">
        <v>0.000144395127426816</v>
      </c>
      <c r="J3295" s="40" t="inlineStr">
        <is>
          <t>ngps - production methane capture</t>
        </is>
      </c>
    </row>
    <row r="3296" ht="15.75" customHeight="1" s="120">
      <c r="A3296" s="2" t="inlineStr">
        <is>
          <t>ENERGY</t>
        </is>
      </c>
      <c r="B3296" s="2" t="inlineStr">
        <is>
          <t>GAS</t>
        </is>
      </c>
      <c r="C3296" s="2" t="n">
        <v>2050</v>
      </c>
      <c r="D3296" s="2" t="inlineStr">
        <is>
          <t>United States</t>
        </is>
      </c>
      <c r="E3296" s="2" t="inlineStr">
        <is>
          <t>USA</t>
        </is>
      </c>
      <c r="F3296" s="2" t="inlineStr">
        <is>
          <t>Convert gas pneumatic controls to instrument air</t>
        </is>
      </c>
      <c r="G3296" s="2" t="n">
        <v>5454914</v>
      </c>
      <c r="H3296" s="2" t="n">
        <v>8.59494830365e-05</v>
      </c>
      <c r="I3296" s="2" t="n">
        <v>9.626342100088001e-05</v>
      </c>
      <c r="J3296" s="40" t="inlineStr">
        <is>
          <t>ngps - production methane capture</t>
        </is>
      </c>
    </row>
    <row r="3297" ht="15.75" customHeight="1" s="120">
      <c r="A3297" s="2" t="inlineStr">
        <is>
          <t>ENERGY</t>
        </is>
      </c>
      <c r="B3297" s="2" t="inlineStr">
        <is>
          <t>GAS</t>
        </is>
      </c>
      <c r="C3297" s="2" t="n">
        <v>2050</v>
      </c>
      <c r="D3297" s="2" t="inlineStr">
        <is>
          <t>United States</t>
        </is>
      </c>
      <c r="E3297" s="2" t="inlineStr">
        <is>
          <t>USA</t>
        </is>
      </c>
      <c r="F3297" s="2" t="inlineStr">
        <is>
          <t>Convert gas pneumatic controls to instrument air</t>
        </is>
      </c>
      <c r="G3297" s="2" t="n">
        <v>6594466</v>
      </c>
      <c r="H3297" s="2" t="n">
        <v>1.43249135363e-05</v>
      </c>
      <c r="I3297" s="2" t="n">
        <v>1.6043903160656e-05</v>
      </c>
      <c r="J3297" s="40" t="inlineStr">
        <is>
          <t>ngps - production methane capture</t>
        </is>
      </c>
    </row>
    <row r="3298" ht="15.75" customHeight="1" s="120">
      <c r="A3298" s="2" t="inlineStr">
        <is>
          <t>INDUSTRIAL</t>
        </is>
      </c>
      <c r="B3298" s="2" t="inlineStr">
        <is>
          <t>AERO</t>
        </is>
      </c>
      <c r="C3298" s="2" t="n">
        <v>2015</v>
      </c>
      <c r="D3298" s="2" t="inlineStr">
        <is>
          <t>United States</t>
        </is>
      </c>
      <c r="G3298" s="2" t="n">
        <v>-100000</v>
      </c>
      <c r="H3298" s="2" t="n">
        <v>0</v>
      </c>
      <c r="I3298" s="2" t="n">
        <v>0</v>
      </c>
      <c r="J3298" s="40" t="e">
        <v>#N/A</v>
      </c>
    </row>
    <row r="3299" ht="15.75" customHeight="1" s="120">
      <c r="A3299" s="2" t="inlineStr">
        <is>
          <t>INDUSTRIAL</t>
        </is>
      </c>
      <c r="B3299" s="2" t="inlineStr">
        <is>
          <t>AERO</t>
        </is>
      </c>
      <c r="C3299" s="2" t="n">
        <v>2015</v>
      </c>
      <c r="D3299" s="2" t="inlineStr">
        <is>
          <t>United States</t>
        </is>
      </c>
      <c r="G3299" s="2" t="n">
        <v>100000</v>
      </c>
      <c r="H3299" s="54" t="n">
        <v>1e-12</v>
      </c>
      <c r="I3299" s="2" t="n">
        <v>1e-12</v>
      </c>
      <c r="J3299" s="40" t="e">
        <v>#N/A</v>
      </c>
    </row>
    <row r="3300" ht="15.75" customHeight="1" s="120">
      <c r="A3300" s="2" t="inlineStr">
        <is>
          <t>INDUSTRIAL</t>
        </is>
      </c>
      <c r="B3300" s="2" t="inlineStr">
        <is>
          <t>AERO</t>
        </is>
      </c>
      <c r="C3300" s="2" t="n">
        <v>2020</v>
      </c>
      <c r="D3300" s="2" t="inlineStr">
        <is>
          <t>United States</t>
        </is>
      </c>
      <c r="E3300" s="2" t="inlineStr">
        <is>
          <t>USA</t>
        </is>
      </c>
      <c r="F3300" s="2" t="inlineStr">
        <is>
          <t>Substitute NIK for HFC-152a</t>
        </is>
      </c>
      <c r="G3300" s="2" t="n">
        <v>-100000</v>
      </c>
      <c r="H3300" s="2" t="n">
        <v>0</v>
      </c>
      <c r="I3300" s="2" t="n">
        <v>0</v>
      </c>
      <c r="J3300" s="40" t="inlineStr">
        <is>
          <t>F-gas substitution</t>
        </is>
      </c>
    </row>
    <row r="3301" ht="15.75" customHeight="1" s="120">
      <c r="A3301" s="2" t="inlineStr">
        <is>
          <t>INDUSTRIAL</t>
        </is>
      </c>
      <c r="B3301" s="2" t="inlineStr">
        <is>
          <t>AERO</t>
        </is>
      </c>
      <c r="C3301" s="2" t="n">
        <v>2020</v>
      </c>
      <c r="D3301" s="2" t="inlineStr">
        <is>
          <t>United States</t>
        </is>
      </c>
      <c r="E3301" s="2" t="inlineStr">
        <is>
          <t>USA</t>
        </is>
      </c>
      <c r="F3301" s="2" t="inlineStr">
        <is>
          <t>Substitute NIK for HFC-152a</t>
        </is>
      </c>
      <c r="G3301" s="2" t="n">
        <v>-20</v>
      </c>
      <c r="H3301" s="2" t="n">
        <v>0.76406842470169</v>
      </c>
      <c r="I3301" s="2" t="n">
        <v>0.76406842470169</v>
      </c>
      <c r="J3301" s="40" t="inlineStr">
        <is>
          <t>F-gas substitution</t>
        </is>
      </c>
    </row>
    <row r="3302" ht="15.75" customHeight="1" s="120">
      <c r="A3302" s="2" t="inlineStr">
        <is>
          <t>INDUSTRIAL</t>
        </is>
      </c>
      <c r="B3302" s="2" t="inlineStr">
        <is>
          <t>AERO</t>
        </is>
      </c>
      <c r="C3302" s="2" t="n">
        <v>2020</v>
      </c>
      <c r="D3302" s="2" t="inlineStr">
        <is>
          <t>United States</t>
        </is>
      </c>
      <c r="E3302" s="2" t="inlineStr">
        <is>
          <t>USA</t>
        </is>
      </c>
      <c r="F3302" s="2" t="inlineStr">
        <is>
          <t>Substitute NIK for HFC-152a</t>
        </is>
      </c>
      <c r="G3302" s="2" t="n">
        <v>-20</v>
      </c>
      <c r="H3302" s="2" t="n">
        <v>0</v>
      </c>
      <c r="I3302" s="2" t="n">
        <v>0</v>
      </c>
      <c r="J3302" s="40" t="inlineStr">
        <is>
          <t>F-gas substitution</t>
        </is>
      </c>
    </row>
    <row r="3303" ht="15.75" customHeight="1" s="120">
      <c r="A3303" s="2" t="inlineStr">
        <is>
          <t>INDUSTRIAL</t>
        </is>
      </c>
      <c r="B3303" s="2" t="inlineStr">
        <is>
          <t>AERO</t>
        </is>
      </c>
      <c r="C3303" s="2" t="n">
        <v>2020</v>
      </c>
      <c r="D3303" s="2" t="inlineStr">
        <is>
          <t>United States</t>
        </is>
      </c>
      <c r="E3303" s="2" t="inlineStr">
        <is>
          <t>USA</t>
        </is>
      </c>
      <c r="F3303" s="2" t="inlineStr">
        <is>
          <t>Substitute NIK for HFC-134a</t>
        </is>
      </c>
      <c r="G3303" s="2" t="n">
        <v>-4</v>
      </c>
      <c r="H3303" s="2" t="n">
        <v>0.518409848213195</v>
      </c>
      <c r="I3303" s="2" t="n">
        <v>0.518409848213195</v>
      </c>
      <c r="J3303" s="40" t="inlineStr">
        <is>
          <t>F-gas substitution</t>
        </is>
      </c>
    </row>
    <row r="3304" ht="15.75" customHeight="1" s="120">
      <c r="A3304" s="2" t="inlineStr">
        <is>
          <t>INDUSTRIAL</t>
        </is>
      </c>
      <c r="B3304" s="2" t="inlineStr">
        <is>
          <t>AERO</t>
        </is>
      </c>
      <c r="C3304" s="2" t="n">
        <v>2020</v>
      </c>
      <c r="D3304" s="2" t="inlineStr">
        <is>
          <t>United States</t>
        </is>
      </c>
      <c r="E3304" s="2" t="inlineStr">
        <is>
          <t>USA</t>
        </is>
      </c>
      <c r="F3304" s="2" t="inlineStr">
        <is>
          <t>Substitute HC for HFC-152a</t>
        </is>
      </c>
      <c r="G3304" s="2" t="n">
        <v>1</v>
      </c>
      <c r="H3304" s="2" t="n">
        <v>0.171382158994674</v>
      </c>
      <c r="I3304" s="2" t="n">
        <v>0.171382158994674</v>
      </c>
      <c r="J3304" s="40" t="inlineStr">
        <is>
          <t>F-gas substitution</t>
        </is>
      </c>
    </row>
    <row r="3305" ht="15.75" customHeight="1" s="120">
      <c r="A3305" s="2" t="inlineStr">
        <is>
          <t>INDUSTRIAL</t>
        </is>
      </c>
      <c r="B3305" s="2" t="inlineStr">
        <is>
          <t>AERO</t>
        </is>
      </c>
      <c r="C3305" s="2" t="n">
        <v>2020</v>
      </c>
      <c r="D3305" s="2" t="inlineStr">
        <is>
          <t>United States</t>
        </is>
      </c>
      <c r="E3305" s="2" t="inlineStr">
        <is>
          <t>USA</t>
        </is>
      </c>
      <c r="F3305" s="2" t="inlineStr">
        <is>
          <t>Substitute HFO-1234ze for HFC-134a</t>
        </is>
      </c>
      <c r="G3305" s="2" t="n">
        <v>6</v>
      </c>
      <c r="H3305" s="2" t="n">
        <v>0.184369534254074</v>
      </c>
      <c r="I3305" s="2" t="n">
        <v>0.184369534254074</v>
      </c>
      <c r="J3305" s="40" t="inlineStr">
        <is>
          <t>F-gas substitution</t>
        </is>
      </c>
    </row>
    <row r="3306" ht="15.75" customHeight="1" s="120">
      <c r="A3306" s="2" t="inlineStr">
        <is>
          <t>INDUSTRIAL</t>
        </is>
      </c>
      <c r="B3306" s="2" t="inlineStr">
        <is>
          <t>AERO</t>
        </is>
      </c>
      <c r="C3306" s="2" t="n">
        <v>2020</v>
      </c>
      <c r="D3306" s="2" t="inlineStr">
        <is>
          <t>United States</t>
        </is>
      </c>
      <c r="E3306" s="2" t="inlineStr">
        <is>
          <t>USA</t>
        </is>
      </c>
      <c r="F3306" s="2" t="inlineStr">
        <is>
          <t>Substitute HFO-1234ze for HFC-152a</t>
        </is>
      </c>
      <c r="G3306" s="2" t="n">
        <v>103</v>
      </c>
      <c r="H3306" s="2" t="n">
        <v>0.159801617264747</v>
      </c>
      <c r="I3306" s="2" t="n">
        <v>0.159801617264747</v>
      </c>
      <c r="J3306" s="40" t="inlineStr">
        <is>
          <t>F-gas substitution</t>
        </is>
      </c>
    </row>
    <row r="3307" ht="15.75" customHeight="1" s="120">
      <c r="A3307" s="2" t="inlineStr">
        <is>
          <t>INDUSTRIAL</t>
        </is>
      </c>
      <c r="B3307" s="2" t="inlineStr">
        <is>
          <t>AERO</t>
        </is>
      </c>
      <c r="C3307" s="2" t="n">
        <v>2020</v>
      </c>
      <c r="D3307" s="2" t="inlineStr">
        <is>
          <t>United States</t>
        </is>
      </c>
      <c r="E3307" s="2" t="inlineStr">
        <is>
          <t>USA</t>
        </is>
      </c>
      <c r="F3307" s="2" t="inlineStr">
        <is>
          <t>Dry Powder Inhalers</t>
        </is>
      </c>
      <c r="G3307" s="2" t="n">
        <v>490</v>
      </c>
      <c r="H3307" s="2" t="n">
        <v>0.725717008113861</v>
      </c>
      <c r="I3307" s="2" t="n">
        <v>0.725717008113861</v>
      </c>
      <c r="J3307" s="40" t="inlineStr">
        <is>
          <t>F-gas substitution</t>
        </is>
      </c>
    </row>
    <row r="3308" ht="15.75" customHeight="1" s="120">
      <c r="A3308" s="2" t="inlineStr">
        <is>
          <t>INDUSTRIAL</t>
        </is>
      </c>
      <c r="B3308" s="2" t="inlineStr">
        <is>
          <t>AERO</t>
        </is>
      </c>
      <c r="C3308" s="2" t="n">
        <v>2020</v>
      </c>
      <c r="D3308" s="2" t="inlineStr">
        <is>
          <t>United States</t>
        </is>
      </c>
      <c r="E3308" s="2" t="inlineStr">
        <is>
          <t>USA</t>
        </is>
      </c>
      <c r="F3308" s="2" t="inlineStr">
        <is>
          <t>Dry Powder Inhalers</t>
        </is>
      </c>
      <c r="G3308" s="2" t="n">
        <v>100000</v>
      </c>
      <c r="H3308" s="54" t="n">
        <v>1e-12</v>
      </c>
      <c r="I3308" s="2" t="n">
        <v>1e-12</v>
      </c>
      <c r="J3308" s="40" t="inlineStr">
        <is>
          <t>F-gas substitution</t>
        </is>
      </c>
    </row>
    <row r="3309" ht="15.75" customHeight="1" s="120">
      <c r="A3309" s="2" t="inlineStr">
        <is>
          <t>INDUSTRIAL</t>
        </is>
      </c>
      <c r="B3309" s="2" t="inlineStr">
        <is>
          <t>AERO</t>
        </is>
      </c>
      <c r="C3309" s="2" t="n">
        <v>2025</v>
      </c>
      <c r="D3309" s="2" t="inlineStr">
        <is>
          <t>United States</t>
        </is>
      </c>
      <c r="E3309" s="2" t="inlineStr">
        <is>
          <t>USA</t>
        </is>
      </c>
      <c r="F3309" s="2" t="inlineStr">
        <is>
          <t>Substitute NIK for HFC-152a</t>
        </is>
      </c>
      <c r="G3309" s="2" t="n">
        <v>-100000</v>
      </c>
      <c r="H3309" s="2" t="n">
        <v>0</v>
      </c>
      <c r="I3309" s="2" t="n">
        <v>0</v>
      </c>
      <c r="J3309" s="40" t="inlineStr">
        <is>
          <t>F-gas substitution</t>
        </is>
      </c>
    </row>
    <row r="3310" ht="15.75" customHeight="1" s="120">
      <c r="A3310" s="2" t="inlineStr">
        <is>
          <t>INDUSTRIAL</t>
        </is>
      </c>
      <c r="B3310" s="2" t="inlineStr">
        <is>
          <t>AERO</t>
        </is>
      </c>
      <c r="C3310" s="2" t="n">
        <v>2025</v>
      </c>
      <c r="D3310" s="2" t="inlineStr">
        <is>
          <t>United States</t>
        </is>
      </c>
      <c r="E3310" s="2" t="inlineStr">
        <is>
          <t>USA</t>
        </is>
      </c>
      <c r="F3310" s="2" t="inlineStr">
        <is>
          <t>Substitute NIK for HFC-152a</t>
        </is>
      </c>
      <c r="G3310" s="2" t="n">
        <v>-20</v>
      </c>
      <c r="H3310" s="2" t="n">
        <v>1.0382524728775</v>
      </c>
      <c r="I3310" s="2" t="n">
        <v>1.0382524728775</v>
      </c>
      <c r="J3310" s="40" t="inlineStr">
        <is>
          <t>F-gas substitution</t>
        </is>
      </c>
    </row>
    <row r="3311" ht="15.75" customHeight="1" s="120">
      <c r="A3311" s="2" t="inlineStr">
        <is>
          <t>INDUSTRIAL</t>
        </is>
      </c>
      <c r="B3311" s="2" t="inlineStr">
        <is>
          <t>AERO</t>
        </is>
      </c>
      <c r="C3311" s="2" t="n">
        <v>2025</v>
      </c>
      <c r="D3311" s="2" t="inlineStr">
        <is>
          <t>United States</t>
        </is>
      </c>
      <c r="E3311" s="2" t="inlineStr">
        <is>
          <t>USA</t>
        </is>
      </c>
      <c r="F3311" s="2" t="inlineStr">
        <is>
          <t>Substitute NIK for HFC-152a</t>
        </is>
      </c>
      <c r="G3311" s="2" t="n">
        <v>-20</v>
      </c>
      <c r="H3311" s="2" t="n">
        <v>0</v>
      </c>
      <c r="I3311" s="2" t="n">
        <v>0</v>
      </c>
      <c r="J3311" s="40" t="inlineStr">
        <is>
          <t>F-gas substitution</t>
        </is>
      </c>
    </row>
    <row r="3312" ht="15.75" customHeight="1" s="120">
      <c r="A3312" s="2" t="inlineStr">
        <is>
          <t>INDUSTRIAL</t>
        </is>
      </c>
      <c r="B3312" s="2" t="inlineStr">
        <is>
          <t>AERO</t>
        </is>
      </c>
      <c r="C3312" s="2" t="n">
        <v>2025</v>
      </c>
      <c r="D3312" s="2" t="inlineStr">
        <is>
          <t>United States</t>
        </is>
      </c>
      <c r="E3312" s="2" t="inlineStr">
        <is>
          <t>USA</t>
        </is>
      </c>
      <c r="F3312" s="2" t="inlineStr">
        <is>
          <t>Substitute NIK for HFC-134a</t>
        </is>
      </c>
      <c r="G3312" s="2" t="n">
        <v>-4</v>
      </c>
      <c r="H3312" s="2" t="n">
        <v>0.572357177734375</v>
      </c>
      <c r="I3312" s="2" t="n">
        <v>0.572357177734375</v>
      </c>
      <c r="J3312" s="40" t="inlineStr">
        <is>
          <t>F-gas substitution</t>
        </is>
      </c>
    </row>
    <row r="3313" ht="15.75" customHeight="1" s="120">
      <c r="A3313" s="2" t="inlineStr">
        <is>
          <t>INDUSTRIAL</t>
        </is>
      </c>
      <c r="B3313" s="2" t="inlineStr">
        <is>
          <t>AERO</t>
        </is>
      </c>
      <c r="C3313" s="2" t="n">
        <v>2025</v>
      </c>
      <c r="D3313" s="2" t="inlineStr">
        <is>
          <t>United States</t>
        </is>
      </c>
      <c r="E3313" s="2" t="inlineStr">
        <is>
          <t>USA</t>
        </is>
      </c>
      <c r="F3313" s="2" t="inlineStr">
        <is>
          <t>Substitute HC for HFC-134a</t>
        </is>
      </c>
      <c r="G3313" s="2" t="n">
        <v>-3</v>
      </c>
      <c r="H3313" s="2" t="n">
        <v>0.570966362953186</v>
      </c>
      <c r="I3313" s="2" t="n">
        <v>0.570966362953186</v>
      </c>
      <c r="J3313" s="40" t="inlineStr">
        <is>
          <t>F-gas substitution</t>
        </is>
      </c>
    </row>
    <row r="3314" ht="15.75" customHeight="1" s="120">
      <c r="A3314" s="2" t="inlineStr">
        <is>
          <t>INDUSTRIAL</t>
        </is>
      </c>
      <c r="B3314" s="2" t="inlineStr">
        <is>
          <t>AERO</t>
        </is>
      </c>
      <c r="C3314" s="2" t="n">
        <v>2025</v>
      </c>
      <c r="D3314" s="2" t="inlineStr">
        <is>
          <t>United States</t>
        </is>
      </c>
      <c r="E3314" s="2" t="inlineStr">
        <is>
          <t>USA</t>
        </is>
      </c>
      <c r="F3314" s="2" t="inlineStr">
        <is>
          <t>Substitute HFC-152a for HFC-134a</t>
        </is>
      </c>
      <c r="G3314" s="2" t="n">
        <v>-3</v>
      </c>
      <c r="H3314" s="2" t="n">
        <v>0.261363118886947</v>
      </c>
      <c r="I3314" s="2" t="n">
        <v>0.261363118886947</v>
      </c>
      <c r="J3314" s="40" t="inlineStr">
        <is>
          <t>F-gas substitution</t>
        </is>
      </c>
    </row>
    <row r="3315" ht="15.75" customHeight="1" s="120">
      <c r="A3315" s="2" t="inlineStr">
        <is>
          <t>INDUSTRIAL</t>
        </is>
      </c>
      <c r="B3315" s="2" t="inlineStr">
        <is>
          <t>AERO</t>
        </is>
      </c>
      <c r="C3315" s="2" t="n">
        <v>2025</v>
      </c>
      <c r="D3315" s="2" t="inlineStr">
        <is>
          <t>United States</t>
        </is>
      </c>
      <c r="E3315" s="2" t="inlineStr">
        <is>
          <t>USA</t>
        </is>
      </c>
      <c r="F3315" s="2" t="inlineStr">
        <is>
          <t>Substitute HC for HFC-152a</t>
        </is>
      </c>
      <c r="G3315" s="2" t="n">
        <v>1</v>
      </c>
      <c r="H3315" s="2" t="n">
        <v>0.454120337963104</v>
      </c>
      <c r="I3315" s="2" t="n">
        <v>0.454120337963104</v>
      </c>
      <c r="J3315" s="40" t="inlineStr">
        <is>
          <t>F-gas substitution</t>
        </is>
      </c>
    </row>
    <row r="3316" ht="15.75" customHeight="1" s="120">
      <c r="A3316" s="2" t="inlineStr">
        <is>
          <t>INDUSTRIAL</t>
        </is>
      </c>
      <c r="B3316" s="2" t="inlineStr">
        <is>
          <t>AERO</t>
        </is>
      </c>
      <c r="C3316" s="2" t="n">
        <v>2025</v>
      </c>
      <c r="D3316" s="2" t="inlineStr">
        <is>
          <t>United States</t>
        </is>
      </c>
      <c r="E3316" s="2" t="inlineStr">
        <is>
          <t>USA</t>
        </is>
      </c>
      <c r="F3316" s="2" t="inlineStr">
        <is>
          <t>Substitute HFO-1234ze for HFC-134a</t>
        </is>
      </c>
      <c r="G3316" s="2" t="n">
        <v>6</v>
      </c>
      <c r="H3316" s="2" t="n">
        <v>0.356222301721572</v>
      </c>
      <c r="I3316" s="2" t="n">
        <v>0.356222301721572</v>
      </c>
      <c r="J3316" s="40" t="inlineStr">
        <is>
          <t>F-gas substitution</t>
        </is>
      </c>
    </row>
    <row r="3317" ht="15.75" customHeight="1" s="120">
      <c r="A3317" s="2" t="inlineStr">
        <is>
          <t>INDUSTRIAL</t>
        </is>
      </c>
      <c r="B3317" s="2" t="inlineStr">
        <is>
          <t>AERO</t>
        </is>
      </c>
      <c r="C3317" s="2" t="n">
        <v>2025</v>
      </c>
      <c r="D3317" s="2" t="inlineStr">
        <is>
          <t>United States</t>
        </is>
      </c>
      <c r="E3317" s="2" t="inlineStr">
        <is>
          <t>USA</t>
        </is>
      </c>
      <c r="F3317" s="2" t="inlineStr">
        <is>
          <t>Substitute HFO-1234ze for HFC-152a</t>
        </is>
      </c>
      <c r="G3317" s="2" t="n">
        <v>103</v>
      </c>
      <c r="H3317" s="2" t="n">
        <v>0.308754503726959</v>
      </c>
      <c r="I3317" s="2" t="n">
        <v>0.308754503726959</v>
      </c>
      <c r="J3317" s="40" t="inlineStr">
        <is>
          <t>F-gas substitution</t>
        </is>
      </c>
    </row>
    <row r="3318" ht="15.75" customHeight="1" s="120">
      <c r="A3318" s="2" t="inlineStr">
        <is>
          <t>INDUSTRIAL</t>
        </is>
      </c>
      <c r="B3318" s="2" t="inlineStr">
        <is>
          <t>AERO</t>
        </is>
      </c>
      <c r="C3318" s="2" t="n">
        <v>2025</v>
      </c>
      <c r="D3318" s="2" t="inlineStr">
        <is>
          <t>United States</t>
        </is>
      </c>
      <c r="E3318" s="2" t="inlineStr">
        <is>
          <t>USA</t>
        </is>
      </c>
      <c r="F3318" s="2" t="inlineStr">
        <is>
          <t>Dry Powder Inhalers</t>
        </is>
      </c>
      <c r="G3318" s="2" t="n">
        <v>490</v>
      </c>
      <c r="H3318" s="2" t="n">
        <v>0.759857058525085</v>
      </c>
      <c r="I3318" s="2" t="n">
        <v>0.759857058525085</v>
      </c>
      <c r="J3318" s="40" t="inlineStr">
        <is>
          <t>F-gas substitution</t>
        </is>
      </c>
    </row>
    <row r="3319" ht="15.75" customHeight="1" s="120">
      <c r="A3319" s="2" t="inlineStr">
        <is>
          <t>INDUSTRIAL</t>
        </is>
      </c>
      <c r="B3319" s="2" t="inlineStr">
        <is>
          <t>AERO</t>
        </is>
      </c>
      <c r="C3319" s="2" t="n">
        <v>2025</v>
      </c>
      <c r="D3319" s="2" t="inlineStr">
        <is>
          <t>United States</t>
        </is>
      </c>
      <c r="E3319" s="2" t="inlineStr">
        <is>
          <t>USA</t>
        </is>
      </c>
      <c r="F3319" s="2" t="inlineStr">
        <is>
          <t>Dry Powder Inhalers</t>
        </is>
      </c>
      <c r="G3319" s="2" t="n">
        <v>100000</v>
      </c>
      <c r="H3319" s="54" t="n">
        <v>1e-12</v>
      </c>
      <c r="I3319" s="2" t="n">
        <v>1e-12</v>
      </c>
      <c r="J3319" s="40" t="inlineStr">
        <is>
          <t>F-gas substitution</t>
        </is>
      </c>
    </row>
    <row r="3320" ht="15.75" customHeight="1" s="120">
      <c r="A3320" s="2" t="inlineStr">
        <is>
          <t>INDUSTRIAL</t>
        </is>
      </c>
      <c r="B3320" s="2" t="inlineStr">
        <is>
          <t>AERO</t>
        </is>
      </c>
      <c r="C3320" s="2" t="n">
        <v>2030</v>
      </c>
      <c r="D3320" s="2" t="inlineStr">
        <is>
          <t>United States</t>
        </is>
      </c>
      <c r="E3320" s="2" t="inlineStr">
        <is>
          <t>USA</t>
        </is>
      </c>
      <c r="F3320" s="2" t="inlineStr">
        <is>
          <t>Substitute NIK for HFC-152a</t>
        </is>
      </c>
      <c r="G3320" s="2" t="n">
        <v>-100000</v>
      </c>
      <c r="H3320" s="2" t="n">
        <v>0</v>
      </c>
      <c r="I3320" s="2" t="n">
        <v>0</v>
      </c>
      <c r="J3320" s="40" t="inlineStr">
        <is>
          <t>F-gas substitution</t>
        </is>
      </c>
    </row>
    <row r="3321" ht="15.75" customHeight="1" s="120">
      <c r="A3321" s="2" t="inlineStr">
        <is>
          <t>INDUSTRIAL</t>
        </is>
      </c>
      <c r="B3321" s="2" t="inlineStr">
        <is>
          <t>AERO</t>
        </is>
      </c>
      <c r="C3321" s="2" t="n">
        <v>2030</v>
      </c>
      <c r="D3321" s="2" t="inlineStr">
        <is>
          <t>United States</t>
        </is>
      </c>
      <c r="E3321" s="2" t="inlineStr">
        <is>
          <t>USA</t>
        </is>
      </c>
      <c r="F3321" s="2" t="inlineStr">
        <is>
          <t>Substitute NIK for HFC-152a</t>
        </is>
      </c>
      <c r="G3321" s="2" t="n">
        <v>-20</v>
      </c>
      <c r="H3321" s="2" t="n">
        <v>1.14629638195037</v>
      </c>
      <c r="I3321" s="2" t="n">
        <v>1.14629638195037</v>
      </c>
      <c r="J3321" s="40" t="inlineStr">
        <is>
          <t>F-gas substitution</t>
        </is>
      </c>
    </row>
    <row r="3322" ht="15.75" customHeight="1" s="120">
      <c r="A3322" s="2" t="inlineStr">
        <is>
          <t>INDUSTRIAL</t>
        </is>
      </c>
      <c r="B3322" s="2" t="inlineStr">
        <is>
          <t>AERO</t>
        </is>
      </c>
      <c r="C3322" s="2" t="n">
        <v>2030</v>
      </c>
      <c r="D3322" s="2" t="inlineStr">
        <is>
          <t>United States</t>
        </is>
      </c>
      <c r="E3322" s="2" t="inlineStr">
        <is>
          <t>USA</t>
        </is>
      </c>
      <c r="F3322" s="2" t="inlineStr">
        <is>
          <t>Substitute NIK for HFC-152a</t>
        </is>
      </c>
      <c r="G3322" s="2" t="n">
        <v>-20</v>
      </c>
      <c r="H3322" s="2" t="n">
        <v>0</v>
      </c>
      <c r="I3322" s="2" t="n">
        <v>0</v>
      </c>
      <c r="J3322" s="40" t="inlineStr">
        <is>
          <t>F-gas substitution</t>
        </is>
      </c>
    </row>
    <row r="3323" ht="15.75" customHeight="1" s="120">
      <c r="A3323" s="2" t="inlineStr">
        <is>
          <t>INDUSTRIAL</t>
        </is>
      </c>
      <c r="B3323" s="2" t="inlineStr">
        <is>
          <t>AERO</t>
        </is>
      </c>
      <c r="C3323" s="2" t="n">
        <v>2030</v>
      </c>
      <c r="D3323" s="2" t="inlineStr">
        <is>
          <t>United States</t>
        </is>
      </c>
      <c r="E3323" s="2" t="inlineStr">
        <is>
          <t>USA</t>
        </is>
      </c>
      <c r="F3323" s="2" t="inlineStr">
        <is>
          <t>Substitute NIK for HFC-134a</t>
        </is>
      </c>
      <c r="G3323" s="2" t="n">
        <v>-4</v>
      </c>
      <c r="H3323" s="2" t="n">
        <v>0.631919622421264</v>
      </c>
      <c r="I3323" s="2" t="n">
        <v>0.631919622421264</v>
      </c>
      <c r="J3323" s="40" t="inlineStr">
        <is>
          <t>F-gas substitution</t>
        </is>
      </c>
    </row>
    <row r="3324" ht="15.75" customHeight="1" s="120">
      <c r="A3324" s="2" t="inlineStr">
        <is>
          <t>INDUSTRIAL</t>
        </is>
      </c>
      <c r="B3324" s="2" t="inlineStr">
        <is>
          <t>AERO</t>
        </is>
      </c>
      <c r="C3324" s="2" t="n">
        <v>2030</v>
      </c>
      <c r="D3324" s="2" t="inlineStr">
        <is>
          <t>United States</t>
        </is>
      </c>
      <c r="E3324" s="2" t="inlineStr">
        <is>
          <t>USA</t>
        </is>
      </c>
      <c r="F3324" s="2" t="inlineStr">
        <is>
          <t>Substitute HFC-152a for HFC-134a</t>
        </is>
      </c>
      <c r="G3324" s="2" t="n">
        <v>-3</v>
      </c>
      <c r="H3324" s="2" t="n">
        <v>0.288561910390853</v>
      </c>
      <c r="I3324" s="2" t="n">
        <v>0.288561910390853</v>
      </c>
      <c r="J3324" s="40" t="inlineStr">
        <is>
          <t>F-gas substitution</t>
        </is>
      </c>
    </row>
    <row r="3325" ht="15.75" customHeight="1" s="120">
      <c r="A3325" s="2" t="inlineStr">
        <is>
          <t>INDUSTRIAL</t>
        </is>
      </c>
      <c r="B3325" s="2" t="inlineStr">
        <is>
          <t>AERO</t>
        </is>
      </c>
      <c r="C3325" s="2" t="n">
        <v>2030</v>
      </c>
      <c r="D3325" s="2" t="inlineStr">
        <is>
          <t>United States</t>
        </is>
      </c>
      <c r="E3325" s="2" t="inlineStr">
        <is>
          <t>USA</t>
        </is>
      </c>
      <c r="F3325" s="2" t="inlineStr">
        <is>
          <t>Substitute HC for HFC-134a</t>
        </is>
      </c>
      <c r="G3325" s="2" t="n">
        <v>-3</v>
      </c>
      <c r="H3325" s="2" t="n">
        <v>0.630384027957916</v>
      </c>
      <c r="I3325" s="2" t="n">
        <v>0.630384027957916</v>
      </c>
      <c r="J3325" s="40" t="inlineStr">
        <is>
          <t>F-gas substitution</t>
        </is>
      </c>
    </row>
    <row r="3326" ht="15.75" customHeight="1" s="120">
      <c r="A3326" s="2" t="inlineStr">
        <is>
          <t>INDUSTRIAL</t>
        </is>
      </c>
      <c r="B3326" s="2" t="inlineStr">
        <is>
          <t>AERO</t>
        </is>
      </c>
      <c r="C3326" s="2" t="n">
        <v>2030</v>
      </c>
      <c r="D3326" s="2" t="inlineStr">
        <is>
          <t>United States</t>
        </is>
      </c>
      <c r="E3326" s="2" t="inlineStr">
        <is>
          <t>USA</t>
        </is>
      </c>
      <c r="F3326" s="2" t="inlineStr">
        <is>
          <t>Substitute HC for HFC-152a</t>
        </is>
      </c>
      <c r="G3326" s="2" t="n">
        <v>1</v>
      </c>
      <c r="H3326" s="2" t="n">
        <v>0.557086169719696</v>
      </c>
      <c r="I3326" s="2" t="n">
        <v>0.557086169719696</v>
      </c>
      <c r="J3326" s="40" t="inlineStr">
        <is>
          <t>F-gas substitution</t>
        </is>
      </c>
    </row>
    <row r="3327" ht="15.75" customHeight="1" s="120">
      <c r="A3327" s="2" t="inlineStr">
        <is>
          <t>INDUSTRIAL</t>
        </is>
      </c>
      <c r="B3327" s="2" t="inlineStr">
        <is>
          <t>AERO</t>
        </is>
      </c>
      <c r="C3327" s="2" t="n">
        <v>2030</v>
      </c>
      <c r="D3327" s="2" t="inlineStr">
        <is>
          <t>United States</t>
        </is>
      </c>
      <c r="E3327" s="2" t="inlineStr">
        <is>
          <t>USA</t>
        </is>
      </c>
      <c r="F3327" s="2" t="inlineStr">
        <is>
          <t>Substitute HFO-1234ze for HFC-134a</t>
        </is>
      </c>
      <c r="G3327" s="2" t="n">
        <v>6</v>
      </c>
      <c r="H3327" s="2" t="n">
        <v>0.5618466138839719</v>
      </c>
      <c r="I3327" s="2" t="n">
        <v>0.5618466138839719</v>
      </c>
      <c r="J3327" s="40" t="inlineStr">
        <is>
          <t>F-gas substitution</t>
        </is>
      </c>
    </row>
    <row r="3328" ht="15.75" customHeight="1" s="120">
      <c r="A3328" s="2" t="inlineStr">
        <is>
          <t>INDUSTRIAL</t>
        </is>
      </c>
      <c r="B3328" s="2" t="inlineStr">
        <is>
          <t>AERO</t>
        </is>
      </c>
      <c r="C3328" s="2" t="n">
        <v>2030</v>
      </c>
      <c r="D3328" s="2" t="inlineStr">
        <is>
          <t>United States</t>
        </is>
      </c>
      <c r="E3328" s="2" t="inlineStr">
        <is>
          <t>USA</t>
        </is>
      </c>
      <c r="F3328" s="2" t="inlineStr">
        <is>
          <t>Substitute HFO-1234ze for HFC-152a</t>
        </is>
      </c>
      <c r="G3328" s="2" t="n">
        <v>103</v>
      </c>
      <c r="H3328" s="2" t="n">
        <v>0.486977875232696</v>
      </c>
      <c r="I3328" s="2" t="n">
        <v>0.486977875232696</v>
      </c>
      <c r="J3328" s="40" t="inlineStr">
        <is>
          <t>F-gas substitution</t>
        </is>
      </c>
    </row>
    <row r="3329" ht="15.75" customHeight="1" s="120">
      <c r="A3329" s="2" t="inlineStr">
        <is>
          <t>INDUSTRIAL</t>
        </is>
      </c>
      <c r="B3329" s="2" t="inlineStr">
        <is>
          <t>AERO</t>
        </is>
      </c>
      <c r="C3329" s="2" t="n">
        <v>2030</v>
      </c>
      <c r="D3329" s="2" t="inlineStr">
        <is>
          <t>United States</t>
        </is>
      </c>
      <c r="E3329" s="2" t="inlineStr">
        <is>
          <t>USA</t>
        </is>
      </c>
      <c r="F3329" s="2" t="inlineStr">
        <is>
          <t>Dry Powder Inhalers</t>
        </is>
      </c>
      <c r="G3329" s="2" t="n">
        <v>490</v>
      </c>
      <c r="H3329" s="2" t="n">
        <v>0.79396378993988</v>
      </c>
      <c r="I3329" s="2" t="n">
        <v>0.79396378993988</v>
      </c>
      <c r="J3329" s="40" t="inlineStr">
        <is>
          <t>F-gas substitution</t>
        </is>
      </c>
    </row>
    <row r="3330" ht="15.75" customHeight="1" s="120">
      <c r="A3330" s="2" t="inlineStr">
        <is>
          <t>INDUSTRIAL</t>
        </is>
      </c>
      <c r="B3330" s="2" t="inlineStr">
        <is>
          <t>AERO</t>
        </is>
      </c>
      <c r="C3330" s="2" t="n">
        <v>2030</v>
      </c>
      <c r="D3330" s="2" t="inlineStr">
        <is>
          <t>United States</t>
        </is>
      </c>
      <c r="E3330" s="2" t="inlineStr">
        <is>
          <t>USA</t>
        </is>
      </c>
      <c r="F3330" s="2" t="inlineStr">
        <is>
          <t>Dry Powder Inhalers</t>
        </is>
      </c>
      <c r="G3330" s="2" t="n">
        <v>100000</v>
      </c>
      <c r="H3330" s="54" t="n">
        <v>1e-12</v>
      </c>
      <c r="I3330" s="2" t="n">
        <v>1e-12</v>
      </c>
      <c r="J3330" s="40" t="inlineStr">
        <is>
          <t>F-gas substitution</t>
        </is>
      </c>
    </row>
    <row r="3331" ht="15.75" customHeight="1" s="120">
      <c r="A3331" s="2" t="inlineStr">
        <is>
          <t>INDUSTRIAL</t>
        </is>
      </c>
      <c r="B3331" s="2" t="inlineStr">
        <is>
          <t>AERO</t>
        </is>
      </c>
      <c r="C3331" s="2" t="n">
        <v>2035</v>
      </c>
      <c r="D3331" s="2" t="inlineStr">
        <is>
          <t>United States</t>
        </is>
      </c>
      <c r="E3331" s="2" t="inlineStr">
        <is>
          <t>USA</t>
        </is>
      </c>
      <c r="F3331" s="2" t="inlineStr">
        <is>
          <t>Substitute NIK for HFC-152a</t>
        </is>
      </c>
      <c r="G3331" s="2" t="n">
        <v>-100000</v>
      </c>
      <c r="H3331" s="2" t="n">
        <v>0</v>
      </c>
      <c r="I3331" s="2" t="n">
        <v>0</v>
      </c>
      <c r="J3331" s="40" t="inlineStr">
        <is>
          <t>F-gas substitution</t>
        </is>
      </c>
    </row>
    <row r="3332" ht="15.75" customHeight="1" s="120">
      <c r="A3332" s="2" t="inlineStr">
        <is>
          <t>INDUSTRIAL</t>
        </is>
      </c>
      <c r="B3332" s="2" t="inlineStr">
        <is>
          <t>AERO</t>
        </is>
      </c>
      <c r="C3332" s="2" t="n">
        <v>2035</v>
      </c>
      <c r="D3332" s="2" t="inlineStr">
        <is>
          <t>United States</t>
        </is>
      </c>
      <c r="E3332" s="2" t="inlineStr">
        <is>
          <t>USA</t>
        </is>
      </c>
      <c r="F3332" s="2" t="inlineStr">
        <is>
          <t>Substitute NIK for HFC-152a</t>
        </is>
      </c>
      <c r="G3332" s="2" t="n">
        <v>-20</v>
      </c>
      <c r="H3332" s="2" t="n">
        <v>1.19288790225982</v>
      </c>
      <c r="I3332" s="2" t="n">
        <v>1.19288790225982</v>
      </c>
      <c r="J3332" s="40" t="inlineStr">
        <is>
          <t>F-gas substitution</t>
        </is>
      </c>
    </row>
    <row r="3333" ht="15.75" customHeight="1" s="120">
      <c r="A3333" s="2" t="inlineStr">
        <is>
          <t>INDUSTRIAL</t>
        </is>
      </c>
      <c r="B3333" s="2" t="inlineStr">
        <is>
          <t>AERO</t>
        </is>
      </c>
      <c r="C3333" s="2" t="n">
        <v>2035</v>
      </c>
      <c r="D3333" s="2" t="inlineStr">
        <is>
          <t>United States</t>
        </is>
      </c>
      <c r="E3333" s="2" t="inlineStr">
        <is>
          <t>USA</t>
        </is>
      </c>
      <c r="F3333" s="2" t="inlineStr">
        <is>
          <t>Substitute NIK for HFC-152a</t>
        </is>
      </c>
      <c r="G3333" s="2" t="n">
        <v>-20</v>
      </c>
      <c r="H3333" s="2" t="n">
        <v>0</v>
      </c>
      <c r="I3333" s="2" t="n">
        <v>0</v>
      </c>
      <c r="J3333" s="40" t="inlineStr">
        <is>
          <t>F-gas substitution</t>
        </is>
      </c>
    </row>
    <row r="3334" ht="15.75" customHeight="1" s="120">
      <c r="A3334" s="2" t="inlineStr">
        <is>
          <t>INDUSTRIAL</t>
        </is>
      </c>
      <c r="B3334" s="2" t="inlineStr">
        <is>
          <t>AERO</t>
        </is>
      </c>
      <c r="C3334" s="2" t="n">
        <v>2035</v>
      </c>
      <c r="D3334" s="2" t="inlineStr">
        <is>
          <t>United States</t>
        </is>
      </c>
      <c r="E3334" s="2" t="inlineStr">
        <is>
          <t>USA</t>
        </is>
      </c>
      <c r="F3334" s="2" t="inlineStr">
        <is>
          <t>Substitute NIK for HFC-134a</t>
        </is>
      </c>
      <c r="G3334" s="2" t="n">
        <v>-4</v>
      </c>
      <c r="H3334" s="2" t="n">
        <v>0.657603919506073</v>
      </c>
      <c r="I3334" s="2" t="n">
        <v>0.657603919506073</v>
      </c>
      <c r="J3334" s="40" t="inlineStr">
        <is>
          <t>F-gas substitution</t>
        </is>
      </c>
    </row>
    <row r="3335" ht="15.75" customHeight="1" s="120">
      <c r="A3335" s="2" t="inlineStr">
        <is>
          <t>INDUSTRIAL</t>
        </is>
      </c>
      <c r="B3335" s="2" t="inlineStr">
        <is>
          <t>AERO</t>
        </is>
      </c>
      <c r="C3335" s="2" t="n">
        <v>2035</v>
      </c>
      <c r="D3335" s="2" t="inlineStr">
        <is>
          <t>United States</t>
        </is>
      </c>
      <c r="E3335" s="2" t="inlineStr">
        <is>
          <t>USA</t>
        </is>
      </c>
      <c r="F3335" s="2" t="inlineStr">
        <is>
          <t>Substitute HC for HFC-134a</t>
        </is>
      </c>
      <c r="G3335" s="2" t="n">
        <v>-3</v>
      </c>
      <c r="H3335" s="2" t="n">
        <v>0.656005918979644</v>
      </c>
      <c r="I3335" s="2" t="n">
        <v>0.656005918979644</v>
      </c>
      <c r="J3335" s="40" t="inlineStr">
        <is>
          <t>F-gas substitution</t>
        </is>
      </c>
    </row>
    <row r="3336" ht="15.75" customHeight="1" s="120">
      <c r="A3336" s="2" t="inlineStr">
        <is>
          <t>INDUSTRIAL</t>
        </is>
      </c>
      <c r="B3336" s="2" t="inlineStr">
        <is>
          <t>AERO</t>
        </is>
      </c>
      <c r="C3336" s="2" t="n">
        <v>2035</v>
      </c>
      <c r="D3336" s="2" t="inlineStr">
        <is>
          <t>United States</t>
        </is>
      </c>
      <c r="E3336" s="2" t="inlineStr">
        <is>
          <t>USA</t>
        </is>
      </c>
      <c r="F3336" s="2" t="inlineStr">
        <is>
          <t>Substitute HFC-152a for HFC-134a</t>
        </is>
      </c>
      <c r="G3336" s="2" t="n">
        <v>-3</v>
      </c>
      <c r="H3336" s="2" t="n">
        <v>0.300290465354919</v>
      </c>
      <c r="I3336" s="2" t="n">
        <v>0.300290465354919</v>
      </c>
      <c r="J3336" s="40" t="inlineStr">
        <is>
          <t>F-gas substitution</t>
        </is>
      </c>
    </row>
    <row r="3337" ht="15.75" customHeight="1" s="120">
      <c r="A3337" s="2" t="inlineStr">
        <is>
          <t>INDUSTRIAL</t>
        </is>
      </c>
      <c r="B3337" s="2" t="inlineStr">
        <is>
          <t>AERO</t>
        </is>
      </c>
      <c r="C3337" s="2" t="n">
        <v>2035</v>
      </c>
      <c r="D3337" s="2" t="inlineStr">
        <is>
          <t>United States</t>
        </is>
      </c>
      <c r="E3337" s="2" t="inlineStr">
        <is>
          <t>USA</t>
        </is>
      </c>
      <c r="F3337" s="2" t="inlineStr">
        <is>
          <t>Substitute HC for HFC-152a</t>
        </is>
      </c>
      <c r="G3337" s="2" t="n">
        <v>1</v>
      </c>
      <c r="H3337" s="2" t="n">
        <v>0.579729080200195</v>
      </c>
      <c r="I3337" s="2" t="n">
        <v>0.579729080200195</v>
      </c>
      <c r="J3337" s="40" t="inlineStr">
        <is>
          <t>F-gas substitution</t>
        </is>
      </c>
    </row>
    <row r="3338" ht="15.75" customHeight="1" s="120">
      <c r="A3338" s="2" t="inlineStr">
        <is>
          <t>INDUSTRIAL</t>
        </is>
      </c>
      <c r="B3338" s="2" t="inlineStr">
        <is>
          <t>AERO</t>
        </is>
      </c>
      <c r="C3338" s="2" t="n">
        <v>2035</v>
      </c>
      <c r="D3338" s="2" t="inlineStr">
        <is>
          <t>United States</t>
        </is>
      </c>
      <c r="E3338" s="2" t="inlineStr">
        <is>
          <t>USA</t>
        </is>
      </c>
      <c r="F3338" s="2" t="inlineStr">
        <is>
          <t>Substitute HFO-1234ze for HFC-134a</t>
        </is>
      </c>
      <c r="G3338" s="2" t="n">
        <v>6</v>
      </c>
      <c r="H3338" s="2" t="n">
        <v>0.6548447608947749</v>
      </c>
      <c r="I3338" s="2" t="n">
        <v>0.6548447608947749</v>
      </c>
      <c r="J3338" s="40" t="inlineStr">
        <is>
          <t>F-gas substitution</t>
        </is>
      </c>
    </row>
    <row r="3339" ht="15.75" customHeight="1" s="120">
      <c r="A3339" s="2" t="inlineStr">
        <is>
          <t>INDUSTRIAL</t>
        </is>
      </c>
      <c r="B3339" s="2" t="inlineStr">
        <is>
          <t>AERO</t>
        </is>
      </c>
      <c r="C3339" s="2" t="n">
        <v>2035</v>
      </c>
      <c r="D3339" s="2" t="inlineStr">
        <is>
          <t>United States</t>
        </is>
      </c>
      <c r="E3339" s="2" t="inlineStr">
        <is>
          <t>USA</t>
        </is>
      </c>
      <c r="F3339" s="2" t="inlineStr">
        <is>
          <t>Substitute HFO-1234ze for HFC-152a</t>
        </is>
      </c>
      <c r="G3339" s="2" t="n">
        <v>103</v>
      </c>
      <c r="H3339" s="2" t="n">
        <v>0.567583739757537</v>
      </c>
      <c r="I3339" s="2" t="n">
        <v>0.567583739757537</v>
      </c>
      <c r="J3339" s="40" t="inlineStr">
        <is>
          <t>F-gas substitution</t>
        </is>
      </c>
    </row>
    <row r="3340" ht="15.75" customHeight="1" s="120">
      <c r="A3340" s="2" t="inlineStr">
        <is>
          <t>INDUSTRIAL</t>
        </is>
      </c>
      <c r="B3340" s="2" t="inlineStr">
        <is>
          <t>AERO</t>
        </is>
      </c>
      <c r="C3340" s="2" t="n">
        <v>2035</v>
      </c>
      <c r="D3340" s="2" t="inlineStr">
        <is>
          <t>United States</t>
        </is>
      </c>
      <c r="E3340" s="2" t="inlineStr">
        <is>
          <t>USA</t>
        </is>
      </c>
      <c r="F3340" s="2" t="inlineStr">
        <is>
          <t>Dry Powder Inhalers</t>
        </is>
      </c>
      <c r="G3340" s="2" t="n">
        <v>490</v>
      </c>
      <c r="H3340" s="2" t="n">
        <v>0.826237976551055</v>
      </c>
      <c r="I3340" s="2" t="n">
        <v>0.826237976551055</v>
      </c>
      <c r="J3340" s="40" t="inlineStr">
        <is>
          <t>F-gas substitution</t>
        </is>
      </c>
    </row>
    <row r="3341" ht="15.75" customHeight="1" s="120">
      <c r="A3341" s="2" t="inlineStr">
        <is>
          <t>INDUSTRIAL</t>
        </is>
      </c>
      <c r="B3341" s="2" t="inlineStr">
        <is>
          <t>AERO</t>
        </is>
      </c>
      <c r="C3341" s="2" t="n">
        <v>2035</v>
      </c>
      <c r="D3341" s="2" t="inlineStr">
        <is>
          <t>United States</t>
        </is>
      </c>
      <c r="E3341" s="2" t="inlineStr">
        <is>
          <t>USA</t>
        </is>
      </c>
      <c r="F3341" s="2" t="inlineStr">
        <is>
          <t>Dry Powder Inhalers</t>
        </is>
      </c>
      <c r="G3341" s="2" t="n">
        <v>100000</v>
      </c>
      <c r="H3341" s="54" t="n">
        <v>1e-12</v>
      </c>
      <c r="I3341" s="2" t="n">
        <v>1e-12</v>
      </c>
      <c r="J3341" s="40" t="inlineStr">
        <is>
          <t>F-gas substitution</t>
        </is>
      </c>
    </row>
    <row r="3342" ht="15.75" customHeight="1" s="120">
      <c r="A3342" s="2" t="inlineStr">
        <is>
          <t>INDUSTRIAL</t>
        </is>
      </c>
      <c r="B3342" s="2" t="inlineStr">
        <is>
          <t>AERO</t>
        </is>
      </c>
      <c r="C3342" s="2" t="n">
        <v>2040</v>
      </c>
      <c r="D3342" s="2" t="inlineStr">
        <is>
          <t>United States</t>
        </is>
      </c>
      <c r="E3342" s="2" t="inlineStr">
        <is>
          <t>USA</t>
        </is>
      </c>
      <c r="F3342" s="2" t="inlineStr">
        <is>
          <t>Substitute NIK for HFC-152a</t>
        </is>
      </c>
      <c r="G3342" s="2" t="n">
        <v>-100000</v>
      </c>
      <c r="H3342" s="2" t="n">
        <v>0</v>
      </c>
      <c r="I3342" s="2" t="n">
        <v>0</v>
      </c>
      <c r="J3342" s="40" t="inlineStr">
        <is>
          <t>F-gas substitution</t>
        </is>
      </c>
    </row>
    <row r="3343" ht="15.75" customHeight="1" s="120">
      <c r="A3343" s="2" t="inlineStr">
        <is>
          <t>INDUSTRIAL</t>
        </is>
      </c>
      <c r="B3343" s="2" t="inlineStr">
        <is>
          <t>AERO</t>
        </is>
      </c>
      <c r="C3343" s="2" t="n">
        <v>2040</v>
      </c>
      <c r="D3343" s="2" t="inlineStr">
        <is>
          <t>United States</t>
        </is>
      </c>
      <c r="E3343" s="2" t="inlineStr">
        <is>
          <t>USA</t>
        </is>
      </c>
      <c r="F3343" s="2" t="inlineStr">
        <is>
          <t>Substitute NIK for HFC-152a</t>
        </is>
      </c>
      <c r="G3343" s="2" t="n">
        <v>-20</v>
      </c>
      <c r="H3343" s="2" t="n">
        <v>1.24137270450592</v>
      </c>
      <c r="I3343" s="2" t="n">
        <v>1.24137270450592</v>
      </c>
      <c r="J3343" s="40" t="inlineStr">
        <is>
          <t>F-gas substitution</t>
        </is>
      </c>
    </row>
    <row r="3344" ht="15.75" customHeight="1" s="120">
      <c r="A3344" s="2" t="inlineStr">
        <is>
          <t>INDUSTRIAL</t>
        </is>
      </c>
      <c r="B3344" s="2" t="inlineStr">
        <is>
          <t>AERO</t>
        </is>
      </c>
      <c r="C3344" s="2" t="n">
        <v>2040</v>
      </c>
      <c r="D3344" s="2" t="inlineStr">
        <is>
          <t>United States</t>
        </is>
      </c>
      <c r="E3344" s="2" t="inlineStr">
        <is>
          <t>USA</t>
        </is>
      </c>
      <c r="F3344" s="2" t="inlineStr">
        <is>
          <t>Substitute NIK for HFC-152a</t>
        </is>
      </c>
      <c r="G3344" s="2" t="n">
        <v>-20</v>
      </c>
      <c r="H3344" s="2" t="n">
        <v>0</v>
      </c>
      <c r="I3344" s="2" t="n">
        <v>0</v>
      </c>
      <c r="J3344" s="40" t="inlineStr">
        <is>
          <t>F-gas substitution</t>
        </is>
      </c>
    </row>
    <row r="3345" ht="15.75" customHeight="1" s="120">
      <c r="A3345" s="2" t="inlineStr">
        <is>
          <t>INDUSTRIAL</t>
        </is>
      </c>
      <c r="B3345" s="2" t="inlineStr">
        <is>
          <t>AERO</t>
        </is>
      </c>
      <c r="C3345" s="2" t="n">
        <v>2040</v>
      </c>
      <c r="D3345" s="2" t="inlineStr">
        <is>
          <t>United States</t>
        </is>
      </c>
      <c r="E3345" s="2" t="inlineStr">
        <is>
          <t>USA</t>
        </is>
      </c>
      <c r="F3345" s="2" t="inlineStr">
        <is>
          <t>Substitute NIK for HFC-134a</t>
        </is>
      </c>
      <c r="G3345" s="2" t="n">
        <v>-4</v>
      </c>
      <c r="H3345" s="2" t="n">
        <v>0.684332251548767</v>
      </c>
      <c r="I3345" s="2" t="n">
        <v>0.684332251548767</v>
      </c>
      <c r="J3345" s="40" t="inlineStr">
        <is>
          <t>F-gas substitution</t>
        </is>
      </c>
    </row>
    <row r="3346" ht="15.75" customHeight="1" s="120">
      <c r="A3346" s="2" t="inlineStr">
        <is>
          <t>INDUSTRIAL</t>
        </is>
      </c>
      <c r="B3346" s="2" t="inlineStr">
        <is>
          <t>AERO</t>
        </is>
      </c>
      <c r="C3346" s="2" t="n">
        <v>2040</v>
      </c>
      <c r="D3346" s="2" t="inlineStr">
        <is>
          <t>United States</t>
        </is>
      </c>
      <c r="E3346" s="2" t="inlineStr">
        <is>
          <t>USA</t>
        </is>
      </c>
      <c r="F3346" s="2" t="inlineStr">
        <is>
          <t>Substitute HC for HFC-134a</t>
        </is>
      </c>
      <c r="G3346" s="2" t="n">
        <v>-3</v>
      </c>
      <c r="H3346" s="2" t="n">
        <v>0.682669281959533</v>
      </c>
      <c r="I3346" s="2" t="n">
        <v>0.682669281959533</v>
      </c>
      <c r="J3346" s="40" t="inlineStr">
        <is>
          <t>F-gas substitution</t>
        </is>
      </c>
    </row>
    <row r="3347" ht="15.75" customHeight="1" s="120">
      <c r="A3347" s="2" t="inlineStr">
        <is>
          <t>INDUSTRIAL</t>
        </is>
      </c>
      <c r="B3347" s="2" t="inlineStr">
        <is>
          <t>AERO</t>
        </is>
      </c>
      <c r="C3347" s="2" t="n">
        <v>2040</v>
      </c>
      <c r="D3347" s="2" t="inlineStr">
        <is>
          <t>United States</t>
        </is>
      </c>
      <c r="E3347" s="2" t="inlineStr">
        <is>
          <t>USA</t>
        </is>
      </c>
      <c r="F3347" s="2" t="inlineStr">
        <is>
          <t>Substitute HFC-152a for HFC-134a</t>
        </is>
      </c>
      <c r="G3347" s="2" t="n">
        <v>-3</v>
      </c>
      <c r="H3347" s="2" t="n">
        <v>0.31249576807022</v>
      </c>
      <c r="I3347" s="2" t="n">
        <v>0.31249576807022</v>
      </c>
      <c r="J3347" s="40" t="inlineStr">
        <is>
          <t>F-gas substitution</t>
        </is>
      </c>
    </row>
    <row r="3348" ht="15.75" customHeight="1" s="120">
      <c r="A3348" s="2" t="inlineStr">
        <is>
          <t>INDUSTRIAL</t>
        </is>
      </c>
      <c r="B3348" s="2" t="inlineStr">
        <is>
          <t>AERO</t>
        </is>
      </c>
      <c r="C3348" s="2" t="n">
        <v>2040</v>
      </c>
      <c r="D3348" s="2" t="inlineStr">
        <is>
          <t>United States</t>
        </is>
      </c>
      <c r="E3348" s="2" t="inlineStr">
        <is>
          <t>USA</t>
        </is>
      </c>
      <c r="F3348" s="2" t="inlineStr">
        <is>
          <t>Substitute HC for HFC-152a</t>
        </is>
      </c>
      <c r="G3348" s="2" t="n">
        <v>1</v>
      </c>
      <c r="H3348" s="2" t="n">
        <v>0.6032921671867369</v>
      </c>
      <c r="I3348" s="2" t="n">
        <v>0.6032921671867369</v>
      </c>
      <c r="J3348" s="40" t="inlineStr">
        <is>
          <t>F-gas substitution</t>
        </is>
      </c>
    </row>
    <row r="3349" ht="15.75" customHeight="1" s="120">
      <c r="A3349" s="2" t="inlineStr">
        <is>
          <t>INDUSTRIAL</t>
        </is>
      </c>
      <c r="B3349" s="2" t="inlineStr">
        <is>
          <t>AERO</t>
        </is>
      </c>
      <c r="C3349" s="2" t="n">
        <v>2040</v>
      </c>
      <c r="D3349" s="2" t="inlineStr">
        <is>
          <t>United States</t>
        </is>
      </c>
      <c r="E3349" s="2" t="inlineStr">
        <is>
          <t>USA</t>
        </is>
      </c>
      <c r="F3349" s="2" t="inlineStr">
        <is>
          <t>Substitute HFO-1234ze for HFC-134a</t>
        </is>
      </c>
      <c r="G3349" s="2" t="n">
        <v>6</v>
      </c>
      <c r="H3349" s="2" t="n">
        <v>0.681460916996002</v>
      </c>
      <c r="I3349" s="2" t="n">
        <v>0.681460916996002</v>
      </c>
      <c r="J3349" s="40" t="inlineStr">
        <is>
          <t>F-gas substitution</t>
        </is>
      </c>
    </row>
    <row r="3350" ht="15.75" customHeight="1" s="120">
      <c r="A3350" s="2" t="inlineStr">
        <is>
          <t>INDUSTRIAL</t>
        </is>
      </c>
      <c r="B3350" s="2" t="inlineStr">
        <is>
          <t>AERO</t>
        </is>
      </c>
      <c r="C3350" s="2" t="n">
        <v>2040</v>
      </c>
      <c r="D3350" s="2" t="inlineStr">
        <is>
          <t>United States</t>
        </is>
      </c>
      <c r="E3350" s="2" t="inlineStr">
        <is>
          <t>USA</t>
        </is>
      </c>
      <c r="F3350" s="2" t="inlineStr">
        <is>
          <t>Substitute HFO-1234ze for HFC-152a</t>
        </is>
      </c>
      <c r="G3350" s="2" t="n">
        <v>103</v>
      </c>
      <c r="H3350" s="2" t="n">
        <v>0.590653181076049</v>
      </c>
      <c r="I3350" s="2" t="n">
        <v>0.590653181076049</v>
      </c>
      <c r="J3350" s="40" t="inlineStr">
        <is>
          <t>F-gas substitution</t>
        </is>
      </c>
    </row>
    <row r="3351" ht="15.75" customHeight="1" s="120">
      <c r="A3351" s="2" t="inlineStr">
        <is>
          <t>INDUSTRIAL</t>
        </is>
      </c>
      <c r="B3351" s="2" t="inlineStr">
        <is>
          <t>AERO</t>
        </is>
      </c>
      <c r="C3351" s="2" t="n">
        <v>2040</v>
      </c>
      <c r="D3351" s="2" t="inlineStr">
        <is>
          <t>United States</t>
        </is>
      </c>
      <c r="E3351" s="2" t="inlineStr">
        <is>
          <t>USA</t>
        </is>
      </c>
      <c r="F3351" s="2" t="inlineStr">
        <is>
          <t>Dry Powder Inhalers</t>
        </is>
      </c>
      <c r="G3351" s="2" t="n">
        <v>490</v>
      </c>
      <c r="H3351" s="2" t="n">
        <v>0.859815597534179</v>
      </c>
      <c r="I3351" s="2" t="n">
        <v>0.859815597534179</v>
      </c>
      <c r="J3351" s="40" t="inlineStr">
        <is>
          <t>F-gas substitution</t>
        </is>
      </c>
    </row>
    <row r="3352" ht="15.75" customHeight="1" s="120">
      <c r="A3352" s="2" t="inlineStr">
        <is>
          <t>INDUSTRIAL</t>
        </is>
      </c>
      <c r="B3352" s="2" t="inlineStr">
        <is>
          <t>AERO</t>
        </is>
      </c>
      <c r="C3352" s="2" t="n">
        <v>2040</v>
      </c>
      <c r="D3352" s="2" t="inlineStr">
        <is>
          <t>United States</t>
        </is>
      </c>
      <c r="E3352" s="2" t="inlineStr">
        <is>
          <t>USA</t>
        </is>
      </c>
      <c r="F3352" s="2" t="inlineStr">
        <is>
          <t>Dry Powder Inhalers</t>
        </is>
      </c>
      <c r="G3352" s="2" t="n">
        <v>100000</v>
      </c>
      <c r="H3352" s="54" t="n">
        <v>1e-12</v>
      </c>
      <c r="I3352" s="2" t="n">
        <v>1e-12</v>
      </c>
      <c r="J3352" s="40" t="inlineStr">
        <is>
          <t>F-gas substitution</t>
        </is>
      </c>
    </row>
    <row r="3353" ht="15.75" customHeight="1" s="120">
      <c r="A3353" s="2" t="inlineStr">
        <is>
          <t>INDUSTRIAL</t>
        </is>
      </c>
      <c r="B3353" s="2" t="inlineStr">
        <is>
          <t>AERO</t>
        </is>
      </c>
      <c r="C3353" s="2" t="n">
        <v>2045</v>
      </c>
      <c r="D3353" s="2" t="inlineStr">
        <is>
          <t>United States</t>
        </is>
      </c>
      <c r="E3353" s="2" t="inlineStr">
        <is>
          <t>USA</t>
        </is>
      </c>
      <c r="F3353" s="2" t="inlineStr">
        <is>
          <t>Substitute NIK for HFC-152a</t>
        </is>
      </c>
      <c r="G3353" s="2" t="n">
        <v>-100000</v>
      </c>
      <c r="H3353" s="2" t="n">
        <v>0</v>
      </c>
      <c r="I3353" s="2" t="n">
        <v>0</v>
      </c>
      <c r="J3353" s="40" t="inlineStr">
        <is>
          <t>F-gas substitution</t>
        </is>
      </c>
    </row>
    <row r="3354" ht="15.75" customHeight="1" s="120">
      <c r="A3354" s="2" t="inlineStr">
        <is>
          <t>INDUSTRIAL</t>
        </is>
      </c>
      <c r="B3354" s="2" t="inlineStr">
        <is>
          <t>AERO</t>
        </is>
      </c>
      <c r="C3354" s="2" t="n">
        <v>2045</v>
      </c>
      <c r="D3354" s="2" t="inlineStr">
        <is>
          <t>United States</t>
        </is>
      </c>
      <c r="E3354" s="2" t="inlineStr">
        <is>
          <t>USA</t>
        </is>
      </c>
      <c r="F3354" s="2" t="inlineStr">
        <is>
          <t>Substitute NIK for HFC-152a</t>
        </is>
      </c>
      <c r="G3354" s="2" t="n">
        <v>-20</v>
      </c>
      <c r="H3354" s="2" t="n">
        <v>1.29182934761047</v>
      </c>
      <c r="I3354" s="2" t="n">
        <v>1.29182934761047</v>
      </c>
      <c r="J3354" s="40" t="inlineStr">
        <is>
          <t>F-gas substitution</t>
        </is>
      </c>
    </row>
    <row r="3355" ht="15.75" customHeight="1" s="120">
      <c r="A3355" s="2" t="inlineStr">
        <is>
          <t>INDUSTRIAL</t>
        </is>
      </c>
      <c r="B3355" s="2" t="inlineStr">
        <is>
          <t>AERO</t>
        </is>
      </c>
      <c r="C3355" s="2" t="n">
        <v>2045</v>
      </c>
      <c r="D3355" s="2" t="inlineStr">
        <is>
          <t>United States</t>
        </is>
      </c>
      <c r="E3355" s="2" t="inlineStr">
        <is>
          <t>USA</t>
        </is>
      </c>
      <c r="F3355" s="2" t="inlineStr">
        <is>
          <t>Substitute NIK for HFC-152a</t>
        </is>
      </c>
      <c r="G3355" s="2" t="n">
        <v>-20</v>
      </c>
      <c r="H3355" s="2" t="n">
        <v>0</v>
      </c>
      <c r="I3355" s="2" t="n">
        <v>0</v>
      </c>
      <c r="J3355" s="40" t="inlineStr">
        <is>
          <t>F-gas substitution</t>
        </is>
      </c>
    </row>
    <row r="3356" ht="15.75" customHeight="1" s="120">
      <c r="A3356" s="2" t="inlineStr">
        <is>
          <t>INDUSTRIAL</t>
        </is>
      </c>
      <c r="B3356" s="2" t="inlineStr">
        <is>
          <t>AERO</t>
        </is>
      </c>
      <c r="C3356" s="2" t="n">
        <v>2045</v>
      </c>
      <c r="D3356" s="2" t="inlineStr">
        <is>
          <t>United States</t>
        </is>
      </c>
      <c r="E3356" s="2" t="inlineStr">
        <is>
          <t>USA</t>
        </is>
      </c>
      <c r="F3356" s="2" t="inlineStr">
        <is>
          <t>Substitute NIK for HFC-134a</t>
        </is>
      </c>
      <c r="G3356" s="2" t="n">
        <v>-4</v>
      </c>
      <c r="H3356" s="2" t="n">
        <v>0.71214747428894</v>
      </c>
      <c r="I3356" s="2" t="n">
        <v>0.71214747428894</v>
      </c>
      <c r="J3356" s="40" t="inlineStr">
        <is>
          <t>F-gas substitution</t>
        </is>
      </c>
    </row>
    <row r="3357" ht="15.75" customHeight="1" s="120">
      <c r="A3357" s="2" t="inlineStr">
        <is>
          <t>INDUSTRIAL</t>
        </is>
      </c>
      <c r="B3357" s="2" t="inlineStr">
        <is>
          <t>AERO</t>
        </is>
      </c>
      <c r="C3357" s="2" t="n">
        <v>2045</v>
      </c>
      <c r="D3357" s="2" t="inlineStr">
        <is>
          <t>United States</t>
        </is>
      </c>
      <c r="E3357" s="2" t="inlineStr">
        <is>
          <t>USA</t>
        </is>
      </c>
      <c r="F3357" s="2" t="inlineStr">
        <is>
          <t>Substitute HC for HFC-134a</t>
        </is>
      </c>
      <c r="G3357" s="2" t="n">
        <v>-3</v>
      </c>
      <c r="H3357" s="2" t="n">
        <v>0.710416913032531</v>
      </c>
      <c r="I3357" s="2" t="n">
        <v>0.710416913032531</v>
      </c>
      <c r="J3357" s="40" t="inlineStr">
        <is>
          <t>F-gas substitution</t>
        </is>
      </c>
    </row>
    <row r="3358" ht="15.75" customHeight="1" s="120">
      <c r="A3358" s="2" t="inlineStr">
        <is>
          <t>INDUSTRIAL</t>
        </is>
      </c>
      <c r="B3358" s="2" t="inlineStr">
        <is>
          <t>AERO</t>
        </is>
      </c>
      <c r="C3358" s="2" t="n">
        <v>2045</v>
      </c>
      <c r="D3358" s="2" t="inlineStr">
        <is>
          <t>United States</t>
        </is>
      </c>
      <c r="E3358" s="2" t="inlineStr">
        <is>
          <t>USA</t>
        </is>
      </c>
      <c r="F3358" s="2" t="inlineStr">
        <is>
          <t>Substitute HFC-152a for HFC-134a</t>
        </is>
      </c>
      <c r="G3358" s="2" t="n">
        <v>-3</v>
      </c>
      <c r="H3358" s="2" t="n">
        <v>0.325197428464889</v>
      </c>
      <c r="I3358" s="2" t="n">
        <v>0.325197428464889</v>
      </c>
      <c r="J3358" s="40" t="inlineStr">
        <is>
          <t>F-gas substitution</t>
        </is>
      </c>
    </row>
    <row r="3359" ht="15.75" customHeight="1" s="120">
      <c r="A3359" s="2" t="inlineStr">
        <is>
          <t>INDUSTRIAL</t>
        </is>
      </c>
      <c r="B3359" s="2" t="inlineStr">
        <is>
          <t>AERO</t>
        </is>
      </c>
      <c r="C3359" s="2" t="n">
        <v>2045</v>
      </c>
      <c r="D3359" s="2" t="inlineStr">
        <is>
          <t>United States</t>
        </is>
      </c>
      <c r="E3359" s="2" t="inlineStr">
        <is>
          <t>USA</t>
        </is>
      </c>
      <c r="F3359" s="2" t="inlineStr">
        <is>
          <t>Substitute HC for HFC-152a</t>
        </is>
      </c>
      <c r="G3359" s="2" t="n">
        <v>1</v>
      </c>
      <c r="H3359" s="2" t="n">
        <v>0.627813458442688</v>
      </c>
      <c r="I3359" s="2" t="n">
        <v>0.627813458442688</v>
      </c>
      <c r="J3359" s="40" t="inlineStr">
        <is>
          <t>F-gas substitution</t>
        </is>
      </c>
    </row>
    <row r="3360" ht="15.75" customHeight="1" s="120">
      <c r="A3360" s="2" t="inlineStr">
        <is>
          <t>INDUSTRIAL</t>
        </is>
      </c>
      <c r="B3360" s="2" t="inlineStr">
        <is>
          <t>AERO</t>
        </is>
      </c>
      <c r="C3360" s="2" t="n">
        <v>2045</v>
      </c>
      <c r="D3360" s="2" t="inlineStr">
        <is>
          <t>United States</t>
        </is>
      </c>
      <c r="E3360" s="2" t="inlineStr">
        <is>
          <t>USA</t>
        </is>
      </c>
      <c r="F3360" s="2" t="inlineStr">
        <is>
          <t>Substitute HFO-1234ze for HFC-134a</t>
        </is>
      </c>
      <c r="G3360" s="2" t="n">
        <v>6</v>
      </c>
      <c r="H3360" s="2" t="n">
        <v>0.709159433841705</v>
      </c>
      <c r="I3360" s="2" t="n">
        <v>0.709159433841705</v>
      </c>
      <c r="J3360" s="40" t="inlineStr">
        <is>
          <t>F-gas substitution</t>
        </is>
      </c>
    </row>
    <row r="3361" ht="15.75" customHeight="1" s="120">
      <c r="A3361" s="2" t="inlineStr">
        <is>
          <t>INDUSTRIAL</t>
        </is>
      </c>
      <c r="B3361" s="2" t="inlineStr">
        <is>
          <t>AERO</t>
        </is>
      </c>
      <c r="C3361" s="2" t="n">
        <v>2045</v>
      </c>
      <c r="D3361" s="2" t="inlineStr">
        <is>
          <t>United States</t>
        </is>
      </c>
      <c r="E3361" s="2" t="inlineStr">
        <is>
          <t>USA</t>
        </is>
      </c>
      <c r="F3361" s="2" t="inlineStr">
        <is>
          <t>Substitute HFO-1234ze for HFC-152a</t>
        </is>
      </c>
      <c r="G3361" s="2" t="n">
        <v>103</v>
      </c>
      <c r="H3361" s="2" t="n">
        <v>0.614660739898681</v>
      </c>
      <c r="I3361" s="2" t="n">
        <v>0.614660739898681</v>
      </c>
      <c r="J3361" s="40" t="inlineStr">
        <is>
          <t>F-gas substitution</t>
        </is>
      </c>
    </row>
    <row r="3362" ht="15.75" customHeight="1" s="120">
      <c r="A3362" s="2" t="inlineStr">
        <is>
          <t>INDUSTRIAL</t>
        </is>
      </c>
      <c r="B3362" s="2" t="inlineStr">
        <is>
          <t>AERO</t>
        </is>
      </c>
      <c r="C3362" s="2" t="n">
        <v>2045</v>
      </c>
      <c r="D3362" s="2" t="inlineStr">
        <is>
          <t>United States</t>
        </is>
      </c>
      <c r="E3362" s="2" t="inlineStr">
        <is>
          <t>USA</t>
        </is>
      </c>
      <c r="F3362" s="2" t="inlineStr">
        <is>
          <t>Dry Powder Inhalers</t>
        </is>
      </c>
      <c r="G3362" s="2" t="n">
        <v>490</v>
      </c>
      <c r="H3362" s="2" t="n">
        <v>0.894763588905334</v>
      </c>
      <c r="I3362" s="2" t="n">
        <v>0.894763588905334</v>
      </c>
      <c r="J3362" s="40" t="inlineStr">
        <is>
          <t>F-gas substitution</t>
        </is>
      </c>
    </row>
    <row r="3363" ht="15.75" customHeight="1" s="120">
      <c r="A3363" s="2" t="inlineStr">
        <is>
          <t>INDUSTRIAL</t>
        </is>
      </c>
      <c r="B3363" s="2" t="inlineStr">
        <is>
          <t>AERO</t>
        </is>
      </c>
      <c r="C3363" s="2" t="n">
        <v>2045</v>
      </c>
      <c r="D3363" s="2" t="inlineStr">
        <is>
          <t>United States</t>
        </is>
      </c>
      <c r="E3363" s="2" t="inlineStr">
        <is>
          <t>USA</t>
        </is>
      </c>
      <c r="F3363" s="2" t="inlineStr">
        <is>
          <t>Dry Powder Inhalers</t>
        </is>
      </c>
      <c r="G3363" s="2" t="n">
        <v>100000</v>
      </c>
      <c r="H3363" s="54" t="n">
        <v>1e-12</v>
      </c>
      <c r="I3363" s="2" t="n">
        <v>1e-12</v>
      </c>
      <c r="J3363" s="40" t="inlineStr">
        <is>
          <t>F-gas substitution</t>
        </is>
      </c>
    </row>
    <row r="3364" ht="15.75" customHeight="1" s="120">
      <c r="A3364" s="2" t="inlineStr">
        <is>
          <t>INDUSTRIAL</t>
        </is>
      </c>
      <c r="B3364" s="2" t="inlineStr">
        <is>
          <t>AERO</t>
        </is>
      </c>
      <c r="C3364" s="2" t="n">
        <v>2050</v>
      </c>
      <c r="D3364" s="2" t="inlineStr">
        <is>
          <t>United States</t>
        </is>
      </c>
      <c r="E3364" s="2" t="inlineStr">
        <is>
          <t>USA</t>
        </is>
      </c>
      <c r="F3364" s="2" t="inlineStr">
        <is>
          <t>Substitute NIK for HFC-152a</t>
        </is>
      </c>
      <c r="G3364" s="2" t="n">
        <v>-100000</v>
      </c>
      <c r="H3364" s="2" t="n">
        <v>0</v>
      </c>
      <c r="I3364" s="2" t="n">
        <v>0</v>
      </c>
      <c r="J3364" s="40" t="inlineStr">
        <is>
          <t>F-gas substitution</t>
        </is>
      </c>
    </row>
    <row r="3365" ht="15.75" customHeight="1" s="120">
      <c r="A3365" s="2" t="inlineStr">
        <is>
          <t>INDUSTRIAL</t>
        </is>
      </c>
      <c r="B3365" s="2" t="inlineStr">
        <is>
          <t>AERO</t>
        </is>
      </c>
      <c r="C3365" s="2" t="n">
        <v>2050</v>
      </c>
      <c r="D3365" s="2" t="inlineStr">
        <is>
          <t>United States</t>
        </is>
      </c>
      <c r="E3365" s="2" t="inlineStr">
        <is>
          <t>USA</t>
        </is>
      </c>
      <c r="F3365" s="2" t="inlineStr">
        <is>
          <t>Substitute NIK for HFC-152a</t>
        </is>
      </c>
      <c r="G3365" s="2" t="n">
        <v>-20</v>
      </c>
      <c r="H3365" s="2" t="n">
        <v>1.34433460235595</v>
      </c>
      <c r="I3365" s="2" t="n">
        <v>1.34433460235595</v>
      </c>
      <c r="J3365" s="40" t="inlineStr">
        <is>
          <t>F-gas substitution</t>
        </is>
      </c>
    </row>
    <row r="3366" ht="15.75" customHeight="1" s="120">
      <c r="A3366" s="2" t="inlineStr">
        <is>
          <t>INDUSTRIAL</t>
        </is>
      </c>
      <c r="B3366" s="2" t="inlineStr">
        <is>
          <t>AERO</t>
        </is>
      </c>
      <c r="C3366" s="2" t="n">
        <v>2050</v>
      </c>
      <c r="D3366" s="2" t="inlineStr">
        <is>
          <t>United States</t>
        </is>
      </c>
      <c r="E3366" s="2" t="inlineStr">
        <is>
          <t>USA</t>
        </is>
      </c>
      <c r="F3366" s="2" t="inlineStr">
        <is>
          <t>Substitute NIK for HFC-152a</t>
        </is>
      </c>
      <c r="G3366" s="2" t="n">
        <v>-20</v>
      </c>
      <c r="H3366" s="2" t="n">
        <v>0</v>
      </c>
      <c r="I3366" s="2" t="n">
        <v>0</v>
      </c>
      <c r="J3366" s="40" t="inlineStr">
        <is>
          <t>F-gas substitution</t>
        </is>
      </c>
    </row>
    <row r="3367" ht="15.75" customHeight="1" s="120">
      <c r="A3367" s="2" t="inlineStr">
        <is>
          <t>INDUSTRIAL</t>
        </is>
      </c>
      <c r="B3367" s="2" t="inlineStr">
        <is>
          <t>AERO</t>
        </is>
      </c>
      <c r="C3367" s="2" t="n">
        <v>2050</v>
      </c>
      <c r="D3367" s="2" t="inlineStr">
        <is>
          <t>United States</t>
        </is>
      </c>
      <c r="E3367" s="2" t="inlineStr">
        <is>
          <t>USA</t>
        </is>
      </c>
      <c r="F3367" s="2" t="inlineStr">
        <is>
          <t>Substitute NIK for HFC-134a</t>
        </is>
      </c>
      <c r="G3367" s="2" t="n">
        <v>-4</v>
      </c>
      <c r="H3367" s="2" t="n">
        <v>0.741092085838317</v>
      </c>
      <c r="I3367" s="2" t="n">
        <v>0.741092085838317</v>
      </c>
      <c r="J3367" s="40" t="inlineStr">
        <is>
          <t>F-gas substitution</t>
        </is>
      </c>
    </row>
    <row r="3368" ht="15.75" customHeight="1" s="120">
      <c r="A3368" s="2" t="inlineStr">
        <is>
          <t>INDUSTRIAL</t>
        </is>
      </c>
      <c r="B3368" s="2" t="inlineStr">
        <is>
          <t>AERO</t>
        </is>
      </c>
      <c r="C3368" s="2" t="n">
        <v>2050</v>
      </c>
      <c r="D3368" s="2" t="inlineStr">
        <is>
          <t>United States</t>
        </is>
      </c>
      <c r="E3368" s="2" t="inlineStr">
        <is>
          <t>USA</t>
        </is>
      </c>
      <c r="F3368" s="2" t="inlineStr">
        <is>
          <t>Substitute HFC-152a for HFC-134a</t>
        </is>
      </c>
      <c r="G3368" s="2" t="n">
        <v>-3</v>
      </c>
      <c r="H3368" s="2" t="n">
        <v>0.338414788246154</v>
      </c>
      <c r="I3368" s="2" t="n">
        <v>0.338414788246154</v>
      </c>
      <c r="J3368" s="40" t="inlineStr">
        <is>
          <t>F-gas substitution</t>
        </is>
      </c>
    </row>
    <row r="3369" ht="15.75" customHeight="1" s="120">
      <c r="A3369" s="2" t="inlineStr">
        <is>
          <t>INDUSTRIAL</t>
        </is>
      </c>
      <c r="B3369" s="2" t="inlineStr">
        <is>
          <t>AERO</t>
        </is>
      </c>
      <c r="C3369" s="2" t="n">
        <v>2050</v>
      </c>
      <c r="D3369" s="2" t="inlineStr">
        <is>
          <t>United States</t>
        </is>
      </c>
      <c r="E3369" s="2" t="inlineStr">
        <is>
          <t>USA</t>
        </is>
      </c>
      <c r="F3369" s="2" t="inlineStr">
        <is>
          <t>Substitute HC for HFC-134a</t>
        </is>
      </c>
      <c r="G3369" s="2" t="n">
        <v>-3</v>
      </c>
      <c r="H3369" s="2" t="n">
        <v>0.739291191101074</v>
      </c>
      <c r="I3369" s="2" t="n">
        <v>0.739291191101074</v>
      </c>
      <c r="J3369" s="40" t="inlineStr">
        <is>
          <t>F-gas substitution</t>
        </is>
      </c>
    </row>
    <row r="3370" ht="15.75" customHeight="1" s="120">
      <c r="A3370" s="2" t="inlineStr">
        <is>
          <t>INDUSTRIAL</t>
        </is>
      </c>
      <c r="B3370" s="2" t="inlineStr">
        <is>
          <t>AERO</t>
        </is>
      </c>
      <c r="C3370" s="2" t="n">
        <v>2050</v>
      </c>
      <c r="D3370" s="2" t="inlineStr">
        <is>
          <t>United States</t>
        </is>
      </c>
      <c r="E3370" s="2" t="inlineStr">
        <is>
          <t>USA</t>
        </is>
      </c>
      <c r="F3370" s="2" t="inlineStr">
        <is>
          <t>Substitute HC for HFC-152a</t>
        </is>
      </c>
      <c r="G3370" s="2" t="n">
        <v>1</v>
      </c>
      <c r="H3370" s="2" t="n">
        <v>0.653330326080322</v>
      </c>
      <c r="I3370" s="2" t="n">
        <v>0.653330326080322</v>
      </c>
      <c r="J3370" s="40" t="inlineStr">
        <is>
          <t>F-gas substitution</t>
        </is>
      </c>
    </row>
    <row r="3371" ht="15.75" customHeight="1" s="120">
      <c r="A3371" s="2" t="inlineStr">
        <is>
          <t>INDUSTRIAL</t>
        </is>
      </c>
      <c r="B3371" s="2" t="inlineStr">
        <is>
          <t>AERO</t>
        </is>
      </c>
      <c r="C3371" s="2" t="n">
        <v>2050</v>
      </c>
      <c r="D3371" s="2" t="inlineStr">
        <is>
          <t>United States</t>
        </is>
      </c>
      <c r="E3371" s="2" t="inlineStr">
        <is>
          <t>USA</t>
        </is>
      </c>
      <c r="F3371" s="2" t="inlineStr">
        <is>
          <t>Substitute HFO-1234ze for HFC-134a</t>
        </is>
      </c>
      <c r="G3371" s="2" t="n">
        <v>6</v>
      </c>
      <c r="H3371" s="2" t="n">
        <v>0.737982630729675</v>
      </c>
      <c r="I3371" s="2" t="n">
        <v>0.737982630729675</v>
      </c>
      <c r="J3371" s="40" t="inlineStr">
        <is>
          <t>F-gas substitution</t>
        </is>
      </c>
    </row>
    <row r="3372" ht="15.75" customHeight="1" s="120">
      <c r="A3372" s="2" t="inlineStr">
        <is>
          <t>INDUSTRIAL</t>
        </is>
      </c>
      <c r="B3372" s="2" t="inlineStr">
        <is>
          <t>AERO</t>
        </is>
      </c>
      <c r="C3372" s="2" t="n">
        <v>2050</v>
      </c>
      <c r="D3372" s="2" t="inlineStr">
        <is>
          <t>United States</t>
        </is>
      </c>
      <c r="E3372" s="2" t="inlineStr">
        <is>
          <t>USA</t>
        </is>
      </c>
      <c r="F3372" s="2" t="inlineStr">
        <is>
          <t>Substitute HFO-1234ze for HFC-152a</t>
        </is>
      </c>
      <c r="G3372" s="2" t="n">
        <v>103</v>
      </c>
      <c r="H3372" s="2" t="n">
        <v>0.63964307308197</v>
      </c>
      <c r="I3372" s="2" t="n">
        <v>0.63964307308197</v>
      </c>
      <c r="J3372" s="40" t="inlineStr">
        <is>
          <t>F-gas substitution</t>
        </is>
      </c>
    </row>
    <row r="3373" ht="15.75" customHeight="1" s="120">
      <c r="A3373" s="2" t="inlineStr">
        <is>
          <t>INDUSTRIAL</t>
        </is>
      </c>
      <c r="B3373" s="2" t="inlineStr">
        <is>
          <t>AERO</t>
        </is>
      </c>
      <c r="C3373" s="2" t="n">
        <v>2050</v>
      </c>
      <c r="D3373" s="2" t="inlineStr">
        <is>
          <t>United States</t>
        </is>
      </c>
      <c r="E3373" s="2" t="inlineStr">
        <is>
          <t>USA</t>
        </is>
      </c>
      <c r="F3373" s="2" t="inlineStr">
        <is>
          <t>Dry Powder Inhalers</t>
        </is>
      </c>
      <c r="G3373" s="2" t="n">
        <v>490</v>
      </c>
      <c r="H3373" s="2" t="n">
        <v>0.931132853031158</v>
      </c>
      <c r="I3373" s="2" t="n">
        <v>0.931132853031158</v>
      </c>
      <c r="J3373" s="40" t="inlineStr">
        <is>
          <t>F-gas substitution</t>
        </is>
      </c>
    </row>
    <row r="3374" ht="15.75" customHeight="1" s="120">
      <c r="A3374" s="2" t="inlineStr">
        <is>
          <t>INDUSTRIAL</t>
        </is>
      </c>
      <c r="B3374" s="2" t="inlineStr">
        <is>
          <t>AERO</t>
        </is>
      </c>
      <c r="C3374" s="2" t="n">
        <v>2050</v>
      </c>
      <c r="D3374" s="2" t="inlineStr">
        <is>
          <t>United States</t>
        </is>
      </c>
      <c r="E3374" s="2" t="inlineStr">
        <is>
          <t>USA</t>
        </is>
      </c>
      <c r="F3374" s="2" t="inlineStr">
        <is>
          <t>Dry Powder Inhalers</t>
        </is>
      </c>
      <c r="G3374" s="2" t="n">
        <v>100000</v>
      </c>
      <c r="H3374" s="54" t="n">
        <v>1e-12</v>
      </c>
      <c r="I3374" s="2" t="n">
        <v>1e-12</v>
      </c>
      <c r="J3374" s="40" t="inlineStr">
        <is>
          <t>F-gas substitution</t>
        </is>
      </c>
    </row>
    <row r="3375" ht="15.75" customHeight="1" s="120">
      <c r="A3375" s="2" t="inlineStr">
        <is>
          <t>INDUSTRIAL</t>
        </is>
      </c>
      <c r="B3375" s="2" t="inlineStr">
        <is>
          <t>AL</t>
        </is>
      </c>
      <c r="C3375" s="2" t="n">
        <v>2015</v>
      </c>
      <c r="D3375" s="2" t="inlineStr">
        <is>
          <t>United States</t>
        </is>
      </c>
      <c r="E3375" s="2" t="inlineStr">
        <is>
          <t>USA</t>
        </is>
      </c>
      <c r="F3375" s="2" t="inlineStr">
        <is>
          <t>Minor retrofit (process computer control systems only)</t>
        </is>
      </c>
      <c r="G3375" s="2" t="n">
        <v>-100000</v>
      </c>
      <c r="H3375" s="2" t="n">
        <v>0</v>
      </c>
      <c r="I3375" s="2" t="n">
        <v>0</v>
      </c>
      <c r="J3375" s="40" t="inlineStr">
        <is>
          <t>F-gas inspection maintenance retrofitting</t>
        </is>
      </c>
    </row>
    <row r="3376" ht="15.75" customHeight="1" s="120">
      <c r="A3376" s="2" t="inlineStr">
        <is>
          <t>INDUSTRIAL</t>
        </is>
      </c>
      <c r="B3376" s="2" t="inlineStr">
        <is>
          <t>AL</t>
        </is>
      </c>
      <c r="C3376" s="2" t="n">
        <v>2015</v>
      </c>
      <c r="D3376" s="2" t="inlineStr">
        <is>
          <t>United States</t>
        </is>
      </c>
      <c r="E3376" s="2" t="inlineStr">
        <is>
          <t>USA</t>
        </is>
      </c>
      <c r="F3376" s="2" t="inlineStr">
        <is>
          <t>Minor retrofit (process computer control systems only)</t>
        </is>
      </c>
      <c r="G3376" s="2" t="n">
        <v>-3</v>
      </c>
      <c r="H3376" s="2" t="n">
        <v>0</v>
      </c>
      <c r="I3376" s="2" t="n">
        <v>0</v>
      </c>
      <c r="J3376" s="40" t="inlineStr">
        <is>
          <t>F-gas inspection maintenance retrofitting</t>
        </is>
      </c>
    </row>
    <row r="3377" ht="15.75" customHeight="1" s="120">
      <c r="A3377" s="2" t="inlineStr">
        <is>
          <t>INDUSTRIAL</t>
        </is>
      </c>
      <c r="B3377" s="2" t="inlineStr">
        <is>
          <t>AL</t>
        </is>
      </c>
      <c r="C3377" s="2" t="n">
        <v>2015</v>
      </c>
      <c r="D3377" s="2" t="inlineStr">
        <is>
          <t>United States</t>
        </is>
      </c>
      <c r="E3377" s="2" t="inlineStr">
        <is>
          <t>USA</t>
        </is>
      </c>
      <c r="F3377" s="2" t="inlineStr">
        <is>
          <t>Minor retrofit (process computer control systems only)</t>
        </is>
      </c>
      <c r="G3377" s="2" t="n">
        <v>-3</v>
      </c>
      <c r="H3377" s="2" t="n">
        <v>0.0664827451109886</v>
      </c>
      <c r="I3377" s="2" t="n">
        <v>0.0664827451109886</v>
      </c>
      <c r="J3377" s="40" t="inlineStr">
        <is>
          <t>F-gas inspection maintenance retrofitting</t>
        </is>
      </c>
    </row>
    <row r="3378" ht="15.75" customHeight="1" s="120">
      <c r="A3378" s="2" t="inlineStr">
        <is>
          <t>INDUSTRIAL</t>
        </is>
      </c>
      <c r="B3378" s="2" t="inlineStr">
        <is>
          <t>AL</t>
        </is>
      </c>
      <c r="C3378" s="2" t="n">
        <v>2015</v>
      </c>
      <c r="D3378" s="2" t="inlineStr">
        <is>
          <t>United States</t>
        </is>
      </c>
      <c r="E3378" s="2" t="inlineStr">
        <is>
          <t>USA</t>
        </is>
      </c>
      <c r="F3378" s="2" t="inlineStr">
        <is>
          <t>Major Retrofit (process computer control systems + alumina point feeding)</t>
        </is>
      </c>
      <c r="G3378" s="2" t="n">
        <v>2</v>
      </c>
      <c r="H3378" s="2" t="n">
        <v>0.108073979616165</v>
      </c>
      <c r="I3378" s="2" t="n">
        <v>0.108073979616165</v>
      </c>
      <c r="J3378" s="40" t="inlineStr">
        <is>
          <t>F-gas inspection maintenance retrofitting</t>
        </is>
      </c>
    </row>
    <row r="3379" ht="15.75" customHeight="1" s="120">
      <c r="A3379" s="2" t="inlineStr">
        <is>
          <t>INDUSTRIAL</t>
        </is>
      </c>
      <c r="B3379" s="2" t="inlineStr">
        <is>
          <t>AL</t>
        </is>
      </c>
      <c r="C3379" s="2" t="n">
        <v>2015</v>
      </c>
      <c r="D3379" s="2" t="inlineStr">
        <is>
          <t>United States</t>
        </is>
      </c>
      <c r="E3379" s="2" t="inlineStr">
        <is>
          <t>USA</t>
        </is>
      </c>
      <c r="F3379" s="2" t="inlineStr">
        <is>
          <t>Minor retrofit (process computer control systems only)</t>
        </is>
      </c>
      <c r="G3379" s="2" t="n">
        <v>11</v>
      </c>
      <c r="H3379" s="2" t="n">
        <v>0.0270184949040413</v>
      </c>
      <c r="I3379" s="2" t="n">
        <v>0.0270184949040413</v>
      </c>
      <c r="J3379" s="40" t="inlineStr">
        <is>
          <t>F-gas inspection maintenance retrofitting</t>
        </is>
      </c>
    </row>
    <row r="3380" ht="15.75" customHeight="1" s="120">
      <c r="A3380" s="2" t="inlineStr">
        <is>
          <t>INDUSTRIAL</t>
        </is>
      </c>
      <c r="B3380" s="2" t="inlineStr">
        <is>
          <t>AL</t>
        </is>
      </c>
      <c r="C3380" s="2" t="n">
        <v>2015</v>
      </c>
      <c r="D3380" s="2" t="inlineStr">
        <is>
          <t>United States</t>
        </is>
      </c>
      <c r="E3380" s="2" t="inlineStr">
        <is>
          <t>USA</t>
        </is>
      </c>
      <c r="F3380" s="2" t="inlineStr">
        <is>
          <t>Minor retrofit (process computer control systems only)</t>
        </is>
      </c>
      <c r="G3380" s="2" t="n">
        <v>15</v>
      </c>
      <c r="H3380" s="2" t="n">
        <v>0.010427045635879</v>
      </c>
      <c r="I3380" s="2" t="n">
        <v>0.010427045635879</v>
      </c>
      <c r="J3380" s="40" t="inlineStr">
        <is>
          <t>F-gas inspection maintenance retrofitting</t>
        </is>
      </c>
    </row>
    <row r="3381" ht="15.75" customHeight="1" s="120">
      <c r="A3381" s="2" t="inlineStr">
        <is>
          <t>INDUSTRIAL</t>
        </is>
      </c>
      <c r="B3381" s="2" t="inlineStr">
        <is>
          <t>AL</t>
        </is>
      </c>
      <c r="C3381" s="2" t="n">
        <v>2015</v>
      </c>
      <c r="D3381" s="2" t="inlineStr">
        <is>
          <t>United States</t>
        </is>
      </c>
      <c r="E3381" s="2" t="inlineStr">
        <is>
          <t>USA</t>
        </is>
      </c>
      <c r="F3381" s="2" t="inlineStr">
        <is>
          <t>Major Retrofit (process computer control systems + alumina point feeding)</t>
        </is>
      </c>
      <c r="G3381" s="2" t="n">
        <v>130</v>
      </c>
      <c r="H3381" s="2" t="n">
        <v>0.0208540912717581</v>
      </c>
      <c r="I3381" s="2" t="n">
        <v>0.0208540912717581</v>
      </c>
      <c r="J3381" s="40" t="inlineStr">
        <is>
          <t>F-gas inspection maintenance retrofitting</t>
        </is>
      </c>
    </row>
    <row r="3382" ht="15.75" customHeight="1" s="120">
      <c r="A3382" s="2" t="inlineStr">
        <is>
          <t>INDUSTRIAL</t>
        </is>
      </c>
      <c r="B3382" s="2" t="inlineStr">
        <is>
          <t>AL</t>
        </is>
      </c>
      <c r="C3382" s="2" t="n">
        <v>2015</v>
      </c>
      <c r="D3382" s="2" t="inlineStr">
        <is>
          <t>United States</t>
        </is>
      </c>
      <c r="E3382" s="2" t="inlineStr">
        <is>
          <t>USA</t>
        </is>
      </c>
      <c r="F3382" s="2" t="inlineStr">
        <is>
          <t>Major Retrofit (process computer control systems + alumina point feeding)</t>
        </is>
      </c>
      <c r="G3382" s="2" t="n">
        <v>215</v>
      </c>
      <c r="H3382" s="2" t="n">
        <v>0.0965665057301521</v>
      </c>
      <c r="I3382" s="2" t="n">
        <v>0.0965665057301521</v>
      </c>
      <c r="J3382" s="40" t="inlineStr">
        <is>
          <t>F-gas inspection maintenance retrofitting</t>
        </is>
      </c>
    </row>
    <row r="3383" ht="15.75" customHeight="1" s="120">
      <c r="A3383" s="2" t="inlineStr">
        <is>
          <t>INDUSTRIAL</t>
        </is>
      </c>
      <c r="B3383" s="2" t="inlineStr">
        <is>
          <t>AL</t>
        </is>
      </c>
      <c r="C3383" s="2" t="n">
        <v>2015</v>
      </c>
      <c r="D3383" s="2" t="inlineStr">
        <is>
          <t>United States</t>
        </is>
      </c>
      <c r="E3383" s="2" t="inlineStr">
        <is>
          <t>USA</t>
        </is>
      </c>
      <c r="F3383" s="2" t="inlineStr">
        <is>
          <t>Minor retrofit (process computer control systems only)</t>
        </is>
      </c>
      <c r="G3383" s="2" t="n">
        <v>343</v>
      </c>
      <c r="H3383" s="2" t="n">
        <v>0.14092418551445</v>
      </c>
      <c r="I3383" s="2" t="n">
        <v>0.14092418551445</v>
      </c>
      <c r="J3383" s="40" t="inlineStr">
        <is>
          <t>F-gas inspection maintenance retrofitting</t>
        </is>
      </c>
    </row>
    <row r="3384" ht="15.75" customHeight="1" s="120">
      <c r="A3384" s="2" t="inlineStr">
        <is>
          <t>INDUSTRIAL</t>
        </is>
      </c>
      <c r="B3384" s="2" t="inlineStr">
        <is>
          <t>AL</t>
        </is>
      </c>
      <c r="C3384" s="2" t="n">
        <v>2015</v>
      </c>
      <c r="D3384" s="2" t="inlineStr">
        <is>
          <t>United States</t>
        </is>
      </c>
      <c r="E3384" s="2" t="inlineStr">
        <is>
          <t>USA</t>
        </is>
      </c>
      <c r="F3384" s="2" t="inlineStr">
        <is>
          <t>Minor retrofit (process computer control systems only)</t>
        </is>
      </c>
      <c r="G3384" s="2" t="n">
        <v>100000</v>
      </c>
      <c r="H3384" s="54" t="n">
        <v>1e-12</v>
      </c>
      <c r="I3384" s="2" t="n">
        <v>1e-12</v>
      </c>
      <c r="J3384" s="40" t="inlineStr">
        <is>
          <t>F-gas inspection maintenance retrofitting</t>
        </is>
      </c>
    </row>
    <row r="3385" ht="15.75" customHeight="1" s="120">
      <c r="A3385" s="2" t="inlineStr">
        <is>
          <t>INDUSTRIAL</t>
        </is>
      </c>
      <c r="B3385" s="2" t="inlineStr">
        <is>
          <t>AL</t>
        </is>
      </c>
      <c r="C3385" s="2" t="n">
        <v>2020</v>
      </c>
      <c r="D3385" s="2" t="inlineStr">
        <is>
          <t>United States</t>
        </is>
      </c>
      <c r="E3385" s="2" t="inlineStr">
        <is>
          <t>USA</t>
        </is>
      </c>
      <c r="F3385" s="2" t="inlineStr">
        <is>
          <t>Minor retrofit (process computer control systems only)</t>
        </is>
      </c>
      <c r="G3385" s="2" t="n">
        <v>-100000</v>
      </c>
      <c r="H3385" s="2" t="n">
        <v>0</v>
      </c>
      <c r="I3385" s="2" t="n">
        <v>0</v>
      </c>
      <c r="J3385" s="40" t="inlineStr">
        <is>
          <t>F-gas inspection maintenance retrofitting</t>
        </is>
      </c>
    </row>
    <row r="3386" ht="15.75" customHeight="1" s="120">
      <c r="A3386" s="2" t="inlineStr">
        <is>
          <t>INDUSTRIAL</t>
        </is>
      </c>
      <c r="B3386" s="2" t="inlineStr">
        <is>
          <t>AL</t>
        </is>
      </c>
      <c r="C3386" s="2" t="n">
        <v>2020</v>
      </c>
      <c r="D3386" s="2" t="inlineStr">
        <is>
          <t>United States</t>
        </is>
      </c>
      <c r="E3386" s="2" t="inlineStr">
        <is>
          <t>USA</t>
        </is>
      </c>
      <c r="F3386" s="2" t="inlineStr">
        <is>
          <t>Minor retrofit (process computer control systems only)</t>
        </is>
      </c>
      <c r="G3386" s="2" t="n">
        <v>-2</v>
      </c>
      <c r="H3386" s="2" t="n">
        <v>0</v>
      </c>
      <c r="I3386" s="2" t="n">
        <v>0</v>
      </c>
      <c r="J3386" s="40" t="inlineStr">
        <is>
          <t>F-gas inspection maintenance retrofitting</t>
        </is>
      </c>
    </row>
    <row r="3387" ht="15.75" customHeight="1" s="120">
      <c r="A3387" s="2" t="inlineStr">
        <is>
          <t>INDUSTRIAL</t>
        </is>
      </c>
      <c r="B3387" s="2" t="inlineStr">
        <is>
          <t>AL</t>
        </is>
      </c>
      <c r="C3387" s="2" t="n">
        <v>2020</v>
      </c>
      <c r="D3387" s="2" t="inlineStr">
        <is>
          <t>United States</t>
        </is>
      </c>
      <c r="E3387" s="2" t="inlineStr">
        <is>
          <t>USA</t>
        </is>
      </c>
      <c r="F3387" s="2" t="inlineStr">
        <is>
          <t>Minor retrofit (process computer control systems only)</t>
        </is>
      </c>
      <c r="G3387" s="2" t="n">
        <v>-2</v>
      </c>
      <c r="H3387" s="2" t="n">
        <v>0.0571067966520786</v>
      </c>
      <c r="I3387" s="2" t="n">
        <v>0.0571067966520786</v>
      </c>
      <c r="J3387" s="40" t="inlineStr">
        <is>
          <t>F-gas inspection maintenance retrofitting</t>
        </is>
      </c>
    </row>
    <row r="3388" ht="15.75" customHeight="1" s="120">
      <c r="A3388" s="2" t="inlineStr">
        <is>
          <t>INDUSTRIAL</t>
        </is>
      </c>
      <c r="B3388" s="2" t="inlineStr">
        <is>
          <t>AL</t>
        </is>
      </c>
      <c r="C3388" s="2" t="n">
        <v>2020</v>
      </c>
      <c r="D3388" s="2" t="inlineStr">
        <is>
          <t>United States</t>
        </is>
      </c>
      <c r="E3388" s="2" t="inlineStr">
        <is>
          <t>USA</t>
        </is>
      </c>
      <c r="F3388" s="2" t="inlineStr">
        <is>
          <t>Major Retrofit (process computer control systems + alumina point feeding)</t>
        </is>
      </c>
      <c r="G3388" s="2" t="n">
        <v>2</v>
      </c>
      <c r="H3388" s="2" t="n">
        <v>0.0873055532574654</v>
      </c>
      <c r="I3388" s="2" t="n">
        <v>0.0873055532574654</v>
      </c>
      <c r="J3388" s="40" t="inlineStr">
        <is>
          <t>F-gas inspection maintenance retrofitting</t>
        </is>
      </c>
    </row>
    <row r="3389" ht="15.75" customHeight="1" s="120">
      <c r="A3389" s="2" t="inlineStr">
        <is>
          <t>INDUSTRIAL</t>
        </is>
      </c>
      <c r="B3389" s="2" t="inlineStr">
        <is>
          <t>AL</t>
        </is>
      </c>
      <c r="C3389" s="2" t="n">
        <v>2020</v>
      </c>
      <c r="D3389" s="2" t="inlineStr">
        <is>
          <t>United States</t>
        </is>
      </c>
      <c r="E3389" s="2" t="inlineStr">
        <is>
          <t>USA</t>
        </is>
      </c>
      <c r="F3389" s="2" t="inlineStr">
        <is>
          <t>Minor retrofit (process computer control systems only)</t>
        </is>
      </c>
      <c r="G3389" s="2" t="n">
        <v>9</v>
      </c>
      <c r="H3389" s="2" t="n">
        <v>0.0252010393887758</v>
      </c>
      <c r="I3389" s="2" t="n">
        <v>0.0252010393887758</v>
      </c>
      <c r="J3389" s="40" t="inlineStr">
        <is>
          <t>F-gas inspection maintenance retrofitting</t>
        </is>
      </c>
    </row>
    <row r="3390" ht="15.75" customHeight="1" s="120">
      <c r="A3390" s="2" t="inlineStr">
        <is>
          <t>INDUSTRIAL</t>
        </is>
      </c>
      <c r="B3390" s="2" t="inlineStr">
        <is>
          <t>AL</t>
        </is>
      </c>
      <c r="C3390" s="2" t="n">
        <v>2020</v>
      </c>
      <c r="D3390" s="2" t="inlineStr">
        <is>
          <t>United States</t>
        </is>
      </c>
      <c r="E3390" s="2" t="inlineStr">
        <is>
          <t>USA</t>
        </is>
      </c>
      <c r="F3390" s="2" t="inlineStr">
        <is>
          <t>Minor retrofit (process computer control systems only)</t>
        </is>
      </c>
      <c r="G3390" s="2" t="n">
        <v>15</v>
      </c>
      <c r="H3390" s="2" t="n">
        <v>0.0089351302012801</v>
      </c>
      <c r="I3390" s="2" t="n">
        <v>0.0089351302012801</v>
      </c>
      <c r="J3390" s="40" t="inlineStr">
        <is>
          <t>F-gas inspection maintenance retrofitting</t>
        </is>
      </c>
    </row>
    <row r="3391" ht="15.75" customHeight="1" s="120">
      <c r="A3391" s="2" t="inlineStr">
        <is>
          <t>INDUSTRIAL</t>
        </is>
      </c>
      <c r="B3391" s="2" t="inlineStr">
        <is>
          <t>AL</t>
        </is>
      </c>
      <c r="C3391" s="2" t="n">
        <v>2020</v>
      </c>
      <c r="D3391" s="2" t="inlineStr">
        <is>
          <t>United States</t>
        </is>
      </c>
      <c r="E3391" s="2" t="inlineStr">
        <is>
          <t>USA</t>
        </is>
      </c>
      <c r="F3391" s="2" t="inlineStr">
        <is>
          <t>Major Retrofit (process computer control systems + alumina point feeding)</t>
        </is>
      </c>
      <c r="G3391" s="2" t="n">
        <v>129</v>
      </c>
      <c r="H3391" s="2" t="n">
        <v>0.0169243067502975</v>
      </c>
      <c r="I3391" s="2" t="n">
        <v>0.0169243067502975</v>
      </c>
      <c r="J3391" s="40" t="inlineStr">
        <is>
          <t>F-gas inspection maintenance retrofitting</t>
        </is>
      </c>
    </row>
    <row r="3392" ht="15.75" customHeight="1" s="120">
      <c r="A3392" s="2" t="inlineStr">
        <is>
          <t>INDUSTRIAL</t>
        </is>
      </c>
      <c r="B3392" s="2" t="inlineStr">
        <is>
          <t>AL</t>
        </is>
      </c>
      <c r="C3392" s="2" t="n">
        <v>2020</v>
      </c>
      <c r="D3392" s="2" t="inlineStr">
        <is>
          <t>United States</t>
        </is>
      </c>
      <c r="E3392" s="2" t="inlineStr">
        <is>
          <t>USA</t>
        </is>
      </c>
      <c r="F3392" s="2" t="inlineStr">
        <is>
          <t>Major Retrofit (process computer control systems + alumina point feeding)</t>
        </is>
      </c>
      <c r="G3392" s="2" t="n">
        <v>214</v>
      </c>
      <c r="H3392" s="2" t="n">
        <v>0.07846845686435699</v>
      </c>
      <c r="I3392" s="2" t="n">
        <v>0.07846845686435699</v>
      </c>
      <c r="J3392" s="40" t="inlineStr">
        <is>
          <t>F-gas inspection maintenance retrofitting</t>
        </is>
      </c>
    </row>
    <row r="3393" ht="15.75" customHeight="1" s="120">
      <c r="A3393" s="2" t="inlineStr">
        <is>
          <t>INDUSTRIAL</t>
        </is>
      </c>
      <c r="B3393" s="2" t="inlineStr">
        <is>
          <t>AL</t>
        </is>
      </c>
      <c r="C3393" s="2" t="n">
        <v>2020</v>
      </c>
      <c r="D3393" s="2" t="inlineStr">
        <is>
          <t>United States</t>
        </is>
      </c>
      <c r="E3393" s="2" t="inlineStr">
        <is>
          <t>USA</t>
        </is>
      </c>
      <c r="F3393" s="2" t="inlineStr">
        <is>
          <t>Minor retrofit (process computer control systems only)</t>
        </is>
      </c>
      <c r="G3393" s="2" t="n">
        <v>239</v>
      </c>
      <c r="H3393" s="2" t="n">
        <v>0.163621842861175</v>
      </c>
      <c r="I3393" s="2" t="n">
        <v>0.163621842861175</v>
      </c>
      <c r="J3393" s="40" t="inlineStr">
        <is>
          <t>F-gas inspection maintenance retrofitting</t>
        </is>
      </c>
    </row>
    <row r="3394" ht="15.75" customHeight="1" s="120">
      <c r="A3394" s="2" t="inlineStr">
        <is>
          <t>INDUSTRIAL</t>
        </is>
      </c>
      <c r="B3394" s="2" t="inlineStr">
        <is>
          <t>AL</t>
        </is>
      </c>
      <c r="C3394" s="2" t="n">
        <v>2020</v>
      </c>
      <c r="D3394" s="2" t="inlineStr">
        <is>
          <t>United States</t>
        </is>
      </c>
      <c r="E3394" s="2" t="inlineStr">
        <is>
          <t>USA</t>
        </is>
      </c>
      <c r="F3394" s="2" t="inlineStr">
        <is>
          <t>Minor retrofit (process computer control systems only)</t>
        </is>
      </c>
      <c r="G3394" s="2" t="n">
        <v>100000</v>
      </c>
      <c r="H3394" s="54" t="n">
        <v>1e-12</v>
      </c>
      <c r="I3394" s="2" t="n">
        <v>1e-12</v>
      </c>
      <c r="J3394" s="40" t="inlineStr">
        <is>
          <t>F-gas inspection maintenance retrofitting</t>
        </is>
      </c>
    </row>
    <row r="3395" ht="15.75" customHeight="1" s="120">
      <c r="A3395" s="2" t="inlineStr">
        <is>
          <t>INDUSTRIAL</t>
        </is>
      </c>
      <c r="B3395" s="2" t="inlineStr">
        <is>
          <t>AL</t>
        </is>
      </c>
      <c r="C3395" s="2" t="n">
        <v>2025</v>
      </c>
      <c r="D3395" s="2" t="inlineStr">
        <is>
          <t>United States</t>
        </is>
      </c>
      <c r="E3395" s="2" t="inlineStr">
        <is>
          <t>USA</t>
        </is>
      </c>
      <c r="F3395" s="2" t="inlineStr">
        <is>
          <t>Minor retrofit (process computer control systems only)</t>
        </is>
      </c>
      <c r="G3395" s="2" t="n">
        <v>-100000</v>
      </c>
      <c r="H3395" s="2" t="n">
        <v>0</v>
      </c>
      <c r="I3395" s="2" t="n">
        <v>0</v>
      </c>
      <c r="J3395" s="40" t="inlineStr">
        <is>
          <t>F-gas inspection maintenance retrofitting</t>
        </is>
      </c>
    </row>
    <row r="3396" ht="15.75" customHeight="1" s="120">
      <c r="A3396" s="2" t="inlineStr">
        <is>
          <t>INDUSTRIAL</t>
        </is>
      </c>
      <c r="B3396" s="2" t="inlineStr">
        <is>
          <t>AL</t>
        </is>
      </c>
      <c r="C3396" s="2" t="n">
        <v>2025</v>
      </c>
      <c r="D3396" s="2" t="inlineStr">
        <is>
          <t>United States</t>
        </is>
      </c>
      <c r="E3396" s="2" t="inlineStr">
        <is>
          <t>USA</t>
        </is>
      </c>
      <c r="F3396" s="2" t="inlineStr">
        <is>
          <t>Minor retrofit (process computer control systems only)</t>
        </is>
      </c>
      <c r="G3396" s="2" t="n">
        <v>-2</v>
      </c>
      <c r="H3396" s="2" t="n">
        <v>0</v>
      </c>
      <c r="I3396" s="2" t="n">
        <v>0</v>
      </c>
      <c r="J3396" s="40" t="inlineStr">
        <is>
          <t>F-gas inspection maintenance retrofitting</t>
        </is>
      </c>
    </row>
    <row r="3397" ht="15.75" customHeight="1" s="120">
      <c r="A3397" s="2" t="inlineStr">
        <is>
          <t>INDUSTRIAL</t>
        </is>
      </c>
      <c r="B3397" s="2" t="inlineStr">
        <is>
          <t>AL</t>
        </is>
      </c>
      <c r="C3397" s="2" t="n">
        <v>2025</v>
      </c>
      <c r="D3397" s="2" t="inlineStr">
        <is>
          <t>United States</t>
        </is>
      </c>
      <c r="E3397" s="2" t="inlineStr">
        <is>
          <t>USA</t>
        </is>
      </c>
      <c r="F3397" s="2" t="inlineStr">
        <is>
          <t>Minor retrofit (process computer control systems only)</t>
        </is>
      </c>
      <c r="G3397" s="2" t="n">
        <v>-2</v>
      </c>
      <c r="H3397" s="2" t="n">
        <v>0.0693682804703712</v>
      </c>
      <c r="I3397" s="2" t="n">
        <v>0.0693682804703712</v>
      </c>
      <c r="J3397" s="40" t="inlineStr">
        <is>
          <t>F-gas inspection maintenance retrofitting</t>
        </is>
      </c>
    </row>
    <row r="3398" ht="15.75" customHeight="1" s="120">
      <c r="A3398" s="2" t="inlineStr">
        <is>
          <t>INDUSTRIAL</t>
        </is>
      </c>
      <c r="B3398" s="2" t="inlineStr">
        <is>
          <t>AL</t>
        </is>
      </c>
      <c r="C3398" s="2" t="n">
        <v>2025</v>
      </c>
      <c r="D3398" s="2" t="inlineStr">
        <is>
          <t>United States</t>
        </is>
      </c>
      <c r="E3398" s="2" t="inlineStr">
        <is>
          <t>USA</t>
        </is>
      </c>
      <c r="F3398" s="2" t="inlineStr">
        <is>
          <t>Major Retrofit (process computer control systems + alumina point feeding)</t>
        </is>
      </c>
      <c r="G3398" s="2" t="n">
        <v>2</v>
      </c>
      <c r="H3398" s="2" t="n">
        <v>0.100396148860454</v>
      </c>
      <c r="I3398" s="2" t="n">
        <v>0.100396148860454</v>
      </c>
      <c r="J3398" s="40" t="inlineStr">
        <is>
          <t>F-gas inspection maintenance retrofitting</t>
        </is>
      </c>
    </row>
    <row r="3399" ht="15.75" customHeight="1" s="120">
      <c r="A3399" s="2" t="inlineStr">
        <is>
          <t>INDUSTRIAL</t>
        </is>
      </c>
      <c r="B3399" s="2" t="inlineStr">
        <is>
          <t>AL</t>
        </is>
      </c>
      <c r="C3399" s="2" t="n">
        <v>2025</v>
      </c>
      <c r="D3399" s="2" t="inlineStr">
        <is>
          <t>United States</t>
        </is>
      </c>
      <c r="E3399" s="2" t="inlineStr">
        <is>
          <t>USA</t>
        </is>
      </c>
      <c r="F3399" s="2" t="inlineStr">
        <is>
          <t>Minor retrofit (process computer control systems only)</t>
        </is>
      </c>
      <c r="G3399" s="2" t="n">
        <v>9</v>
      </c>
      <c r="H3399" s="2" t="n">
        <v>0.0326510481536388</v>
      </c>
      <c r="I3399" s="2" t="n">
        <v>0.0326510481536388</v>
      </c>
      <c r="J3399" s="40" t="inlineStr">
        <is>
          <t>F-gas inspection maintenance retrofitting</t>
        </is>
      </c>
    </row>
    <row r="3400" ht="15.75" customHeight="1" s="120">
      <c r="A3400" s="2" t="inlineStr">
        <is>
          <t>INDUSTRIAL</t>
        </is>
      </c>
      <c r="B3400" s="2" t="inlineStr">
        <is>
          <t>AL</t>
        </is>
      </c>
      <c r="C3400" s="2" t="n">
        <v>2025</v>
      </c>
      <c r="D3400" s="2" t="inlineStr">
        <is>
          <t>United States</t>
        </is>
      </c>
      <c r="E3400" s="2" t="inlineStr">
        <is>
          <t>USA</t>
        </is>
      </c>
      <c r="F3400" s="2" t="inlineStr">
        <is>
          <t>Minor retrofit (process computer control systems only)</t>
        </is>
      </c>
      <c r="G3400" s="2" t="n">
        <v>14</v>
      </c>
      <c r="H3400" s="2" t="n">
        <v>0.0108317015692592</v>
      </c>
      <c r="I3400" s="2" t="n">
        <v>0.0108317015692592</v>
      </c>
      <c r="J3400" s="40" t="inlineStr">
        <is>
          <t>F-gas inspection maintenance retrofitting</t>
        </is>
      </c>
    </row>
    <row r="3401" ht="15.75" customHeight="1" s="120">
      <c r="A3401" s="2" t="inlineStr">
        <is>
          <t>INDUSTRIAL</t>
        </is>
      </c>
      <c r="B3401" s="2" t="inlineStr">
        <is>
          <t>AL</t>
        </is>
      </c>
      <c r="C3401" s="2" t="n">
        <v>2025</v>
      </c>
      <c r="D3401" s="2" t="inlineStr">
        <is>
          <t>United States</t>
        </is>
      </c>
      <c r="E3401" s="2" t="inlineStr">
        <is>
          <t>USA</t>
        </is>
      </c>
      <c r="F3401" s="2" t="inlineStr">
        <is>
          <t>Major Retrofit (process computer control systems + alumina point feeding)</t>
        </is>
      </c>
      <c r="G3401" s="2" t="n">
        <v>128</v>
      </c>
      <c r="H3401" s="2" t="n">
        <v>0.0195464882999659</v>
      </c>
      <c r="I3401" s="2" t="n">
        <v>0.0195464882999659</v>
      </c>
      <c r="J3401" s="40" t="inlineStr">
        <is>
          <t>F-gas inspection maintenance retrofitting</t>
        </is>
      </c>
    </row>
    <row r="3402" ht="15.75" customHeight="1" s="120">
      <c r="A3402" s="2" t="inlineStr">
        <is>
          <t>INDUSTRIAL</t>
        </is>
      </c>
      <c r="B3402" s="2" t="inlineStr">
        <is>
          <t>AL</t>
        </is>
      </c>
      <c r="C3402" s="2" t="n">
        <v>2025</v>
      </c>
      <c r="D3402" s="2" t="inlineStr">
        <is>
          <t>United States</t>
        </is>
      </c>
      <c r="E3402" s="2" t="inlineStr">
        <is>
          <t>USA</t>
        </is>
      </c>
      <c r="F3402" s="2" t="inlineStr">
        <is>
          <t>Minor retrofit (process computer control systems only)</t>
        </is>
      </c>
      <c r="G3402" s="2" t="n">
        <v>187</v>
      </c>
      <c r="H3402" s="2" t="n">
        <v>0.242310956120491</v>
      </c>
      <c r="I3402" s="2" t="n">
        <v>0.242310956120491</v>
      </c>
      <c r="J3402" s="40" t="inlineStr">
        <is>
          <t>F-gas inspection maintenance retrofitting</t>
        </is>
      </c>
    </row>
    <row r="3403" ht="15.75" customHeight="1" s="120">
      <c r="A3403" s="2" t="inlineStr">
        <is>
          <t>INDUSTRIAL</t>
        </is>
      </c>
      <c r="B3403" s="2" t="inlineStr">
        <is>
          <t>AL</t>
        </is>
      </c>
      <c r="C3403" s="2" t="n">
        <v>2025</v>
      </c>
      <c r="D3403" s="2" t="inlineStr">
        <is>
          <t>United States</t>
        </is>
      </c>
      <c r="E3403" s="2" t="inlineStr">
        <is>
          <t>USA</t>
        </is>
      </c>
      <c r="F3403" s="2" t="inlineStr">
        <is>
          <t>Major Retrofit (process computer control systems + alumina point feeding)</t>
        </is>
      </c>
      <c r="G3403" s="2" t="n">
        <v>212</v>
      </c>
      <c r="H3403" s="2" t="n">
        <v>0.09073337912559511</v>
      </c>
      <c r="I3403" s="2" t="n">
        <v>0.09073337912559511</v>
      </c>
      <c r="J3403" s="40" t="inlineStr">
        <is>
          <t>F-gas inspection maintenance retrofitting</t>
        </is>
      </c>
    </row>
    <row r="3404" ht="15.75" customHeight="1" s="120">
      <c r="A3404" s="2" t="inlineStr">
        <is>
          <t>INDUSTRIAL</t>
        </is>
      </c>
      <c r="B3404" s="2" t="inlineStr">
        <is>
          <t>AL</t>
        </is>
      </c>
      <c r="C3404" s="2" t="n">
        <v>2025</v>
      </c>
      <c r="D3404" s="2" t="inlineStr">
        <is>
          <t>United States</t>
        </is>
      </c>
      <c r="E3404" s="2" t="inlineStr">
        <is>
          <t>USA</t>
        </is>
      </c>
      <c r="F3404" s="2" t="inlineStr">
        <is>
          <t>Major Retrofit (process computer control systems + alumina point feeding)</t>
        </is>
      </c>
      <c r="G3404" s="2" t="n">
        <v>100000</v>
      </c>
      <c r="H3404" s="54" t="n">
        <v>1e-12</v>
      </c>
      <c r="I3404" s="2" t="n">
        <v>1e-12</v>
      </c>
      <c r="J3404" s="40" t="inlineStr">
        <is>
          <t>F-gas inspection maintenance retrofitting</t>
        </is>
      </c>
    </row>
    <row r="3405" ht="15.75" customHeight="1" s="120">
      <c r="A3405" s="2" t="inlineStr">
        <is>
          <t>INDUSTRIAL</t>
        </is>
      </c>
      <c r="B3405" s="2" t="inlineStr">
        <is>
          <t>AL</t>
        </is>
      </c>
      <c r="C3405" s="2" t="n">
        <v>2030</v>
      </c>
      <c r="D3405" s="2" t="inlineStr">
        <is>
          <t>United States</t>
        </is>
      </c>
      <c r="E3405" s="2" t="inlineStr">
        <is>
          <t>USA</t>
        </is>
      </c>
      <c r="F3405" s="2" t="inlineStr">
        <is>
          <t>Minor retrofit (process computer control systems only)</t>
        </is>
      </c>
      <c r="G3405" s="2" t="n">
        <v>-100000</v>
      </c>
      <c r="H3405" s="2" t="n">
        <v>0</v>
      </c>
      <c r="I3405" s="2" t="n">
        <v>0</v>
      </c>
      <c r="J3405" s="40" t="inlineStr">
        <is>
          <t>F-gas inspection maintenance retrofitting</t>
        </is>
      </c>
    </row>
    <row r="3406" ht="15.75" customHeight="1" s="120">
      <c r="A3406" s="2" t="inlineStr">
        <is>
          <t>INDUSTRIAL</t>
        </is>
      </c>
      <c r="B3406" s="2" t="inlineStr">
        <is>
          <t>AL</t>
        </is>
      </c>
      <c r="C3406" s="2" t="n">
        <v>2030</v>
      </c>
      <c r="D3406" s="2" t="inlineStr">
        <is>
          <t>United States</t>
        </is>
      </c>
      <c r="E3406" s="2" t="inlineStr">
        <is>
          <t>USA</t>
        </is>
      </c>
      <c r="F3406" s="2" t="inlineStr">
        <is>
          <t>Minor retrofit (process computer control systems only)</t>
        </is>
      </c>
      <c r="G3406" s="2" t="n">
        <v>-2</v>
      </c>
      <c r="H3406" s="2" t="n">
        <v>0</v>
      </c>
      <c r="I3406" s="2" t="n">
        <v>0</v>
      </c>
      <c r="J3406" s="40" t="inlineStr">
        <is>
          <t>F-gas inspection maintenance retrofitting</t>
        </is>
      </c>
    </row>
    <row r="3407" ht="15.75" customHeight="1" s="120">
      <c r="A3407" s="2" t="inlineStr">
        <is>
          <t>INDUSTRIAL</t>
        </is>
      </c>
      <c r="B3407" s="2" t="inlineStr">
        <is>
          <t>AL</t>
        </is>
      </c>
      <c r="C3407" s="2" t="n">
        <v>2030</v>
      </c>
      <c r="D3407" s="2" t="inlineStr">
        <is>
          <t>United States</t>
        </is>
      </c>
      <c r="E3407" s="2" t="inlineStr">
        <is>
          <t>USA</t>
        </is>
      </c>
      <c r="F3407" s="2" t="inlineStr">
        <is>
          <t>Minor retrofit (process computer control systems only)</t>
        </is>
      </c>
      <c r="G3407" s="2" t="n">
        <v>-2</v>
      </c>
      <c r="H3407" s="2" t="n">
        <v>0.0833360701799393</v>
      </c>
      <c r="I3407" s="2" t="n">
        <v>0.0833360701799393</v>
      </c>
      <c r="J3407" s="40" t="inlineStr">
        <is>
          <t>F-gas inspection maintenance retrofitting</t>
        </is>
      </c>
    </row>
    <row r="3408" ht="15.75" customHeight="1" s="120">
      <c r="A3408" s="2" t="inlineStr">
        <is>
          <t>INDUSTRIAL</t>
        </is>
      </c>
      <c r="B3408" s="2" t="inlineStr">
        <is>
          <t>AL</t>
        </is>
      </c>
      <c r="C3408" s="2" t="n">
        <v>2030</v>
      </c>
      <c r="D3408" s="2" t="inlineStr">
        <is>
          <t>United States</t>
        </is>
      </c>
      <c r="E3408" s="2" t="inlineStr">
        <is>
          <t>USA</t>
        </is>
      </c>
      <c r="F3408" s="2" t="inlineStr">
        <is>
          <t>Major Retrofit (process computer control systems + alumina point feeding)</t>
        </is>
      </c>
      <c r="G3408" s="2" t="n">
        <v>2</v>
      </c>
      <c r="H3408" s="2" t="n">
        <v>0.11481787264347</v>
      </c>
      <c r="I3408" s="2" t="n">
        <v>0.11481787264347</v>
      </c>
      <c r="J3408" s="40" t="inlineStr">
        <is>
          <t>F-gas inspection maintenance retrofitting</t>
        </is>
      </c>
    </row>
    <row r="3409" ht="15.75" customHeight="1" s="120">
      <c r="A3409" s="2" t="inlineStr">
        <is>
          <t>INDUSTRIAL</t>
        </is>
      </c>
      <c r="B3409" s="2" t="inlineStr">
        <is>
          <t>AL</t>
        </is>
      </c>
      <c r="C3409" s="2" t="n">
        <v>2030</v>
      </c>
      <c r="D3409" s="2" t="inlineStr">
        <is>
          <t>United States</t>
        </is>
      </c>
      <c r="E3409" s="2" t="inlineStr">
        <is>
          <t>USA</t>
        </is>
      </c>
      <c r="F3409" s="2" t="inlineStr">
        <is>
          <t>Minor retrofit (process computer control systems only)</t>
        </is>
      </c>
      <c r="G3409" s="2" t="n">
        <v>8</v>
      </c>
      <c r="H3409" s="2" t="n">
        <v>0.0413146875798702</v>
      </c>
      <c r="I3409" s="2" t="n">
        <v>0.0413146875798702</v>
      </c>
      <c r="J3409" s="40" t="inlineStr">
        <is>
          <t>F-gas inspection maintenance retrofitting</t>
        </is>
      </c>
    </row>
    <row r="3410" ht="15.75" customHeight="1" s="120">
      <c r="A3410" s="2" t="inlineStr">
        <is>
          <t>INDUSTRIAL</t>
        </is>
      </c>
      <c r="B3410" s="2" t="inlineStr">
        <is>
          <t>AL</t>
        </is>
      </c>
      <c r="C3410" s="2" t="n">
        <v>2030</v>
      </c>
      <c r="D3410" s="2" t="inlineStr">
        <is>
          <t>United States</t>
        </is>
      </c>
      <c r="E3410" s="2" t="inlineStr">
        <is>
          <t>USA</t>
        </is>
      </c>
      <c r="F3410" s="2" t="inlineStr">
        <is>
          <t>Minor retrofit (process computer control systems only)</t>
        </is>
      </c>
      <c r="G3410" s="2" t="n">
        <v>13</v>
      </c>
      <c r="H3410" s="2" t="n">
        <v>0.0129903005436063</v>
      </c>
      <c r="I3410" s="2" t="n">
        <v>0.0129903005436063</v>
      </c>
      <c r="J3410" s="40" t="inlineStr">
        <is>
          <t>F-gas inspection maintenance retrofitting</t>
        </is>
      </c>
    </row>
    <row r="3411" ht="15.75" customHeight="1" s="120">
      <c r="A3411" s="2" t="inlineStr">
        <is>
          <t>INDUSTRIAL</t>
        </is>
      </c>
      <c r="B3411" s="2" t="inlineStr">
        <is>
          <t>AL</t>
        </is>
      </c>
      <c r="C3411" s="2" t="n">
        <v>2030</v>
      </c>
      <c r="D3411" s="2" t="inlineStr">
        <is>
          <t>United States</t>
        </is>
      </c>
      <c r="E3411" s="2" t="inlineStr">
        <is>
          <t>USA</t>
        </is>
      </c>
      <c r="F3411" s="2" t="inlineStr">
        <is>
          <t>Major Retrofit (process computer control systems + alumina point feeding)</t>
        </is>
      </c>
      <c r="G3411" s="2" t="n">
        <v>127</v>
      </c>
      <c r="H3411" s="2" t="n">
        <v>0.0224458109587431</v>
      </c>
      <c r="I3411" s="2" t="n">
        <v>0.0224458109587431</v>
      </c>
      <c r="J3411" s="40" t="inlineStr">
        <is>
          <t>F-gas inspection maintenance retrofitting</t>
        </is>
      </c>
    </row>
    <row r="3412" ht="15.75" customHeight="1" s="120">
      <c r="A3412" s="2" t="inlineStr">
        <is>
          <t>INDUSTRIAL</t>
        </is>
      </c>
      <c r="B3412" s="2" t="inlineStr">
        <is>
          <t>AL</t>
        </is>
      </c>
      <c r="C3412" s="2" t="n">
        <v>2030</v>
      </c>
      <c r="D3412" s="2" t="inlineStr">
        <is>
          <t>United States</t>
        </is>
      </c>
      <c r="E3412" s="2" t="inlineStr">
        <is>
          <t>USA</t>
        </is>
      </c>
      <c r="F3412" s="2" t="inlineStr">
        <is>
          <t>Minor retrofit (process computer control systems only)</t>
        </is>
      </c>
      <c r="G3412" s="2" t="n">
        <v>155</v>
      </c>
      <c r="H3412" s="2" t="n">
        <v>0.335729032754898</v>
      </c>
      <c r="I3412" s="2" t="n">
        <v>0.335729032754898</v>
      </c>
      <c r="J3412" s="40" t="inlineStr">
        <is>
          <t>F-gas inspection maintenance retrofitting</t>
        </is>
      </c>
    </row>
    <row r="3413" ht="15.75" customHeight="1" s="120">
      <c r="A3413" s="2" t="inlineStr">
        <is>
          <t>INDUSTRIAL</t>
        </is>
      </c>
      <c r="B3413" s="2" t="inlineStr">
        <is>
          <t>AL</t>
        </is>
      </c>
      <c r="C3413" s="2" t="n">
        <v>2030</v>
      </c>
      <c r="D3413" s="2" t="inlineStr">
        <is>
          <t>United States</t>
        </is>
      </c>
      <c r="E3413" s="2" t="inlineStr">
        <is>
          <t>USA</t>
        </is>
      </c>
      <c r="F3413" s="2" t="inlineStr">
        <is>
          <t>Major Retrofit (process computer control systems + alumina point feeding)</t>
        </is>
      </c>
      <c r="G3413" s="2" t="n">
        <v>211</v>
      </c>
      <c r="H3413" s="2" t="n">
        <v>0.104307509958744</v>
      </c>
      <c r="I3413" s="2" t="n">
        <v>0.104307509958744</v>
      </c>
      <c r="J3413" s="40" t="inlineStr">
        <is>
          <t>F-gas inspection maintenance retrofitting</t>
        </is>
      </c>
    </row>
    <row r="3414" ht="15.75" customHeight="1" s="120">
      <c r="A3414" s="2" t="inlineStr">
        <is>
          <t>INDUSTRIAL</t>
        </is>
      </c>
      <c r="B3414" s="2" t="inlineStr">
        <is>
          <t>AL</t>
        </is>
      </c>
      <c r="C3414" s="2" t="n">
        <v>2030</v>
      </c>
      <c r="D3414" s="2" t="inlineStr">
        <is>
          <t>United States</t>
        </is>
      </c>
      <c r="E3414" s="2" t="inlineStr">
        <is>
          <t>USA</t>
        </is>
      </c>
      <c r="F3414" s="2" t="inlineStr">
        <is>
          <t>Major Retrofit (process computer control systems + alumina point feeding)</t>
        </is>
      </c>
      <c r="G3414" s="2" t="n">
        <v>100000</v>
      </c>
      <c r="H3414" s="54" t="n">
        <v>1e-12</v>
      </c>
      <c r="I3414" s="2" t="n">
        <v>1e-12</v>
      </c>
      <c r="J3414" s="40" t="inlineStr">
        <is>
          <t>F-gas inspection maintenance retrofitting</t>
        </is>
      </c>
    </row>
    <row r="3415" ht="15.75" customHeight="1" s="120">
      <c r="A3415" s="2" t="inlineStr">
        <is>
          <t>INDUSTRIAL</t>
        </is>
      </c>
      <c r="B3415" s="2" t="inlineStr">
        <is>
          <t>AL</t>
        </is>
      </c>
      <c r="C3415" s="2" t="n">
        <v>2035</v>
      </c>
      <c r="D3415" s="2" t="inlineStr">
        <is>
          <t>United States</t>
        </is>
      </c>
      <c r="E3415" s="2" t="inlineStr">
        <is>
          <t>USA</t>
        </is>
      </c>
      <c r="F3415" s="2" t="inlineStr">
        <is>
          <t>Minor retrofit (process computer control systems only)</t>
        </is>
      </c>
      <c r="G3415" s="2" t="n">
        <v>-100000</v>
      </c>
      <c r="H3415" s="2" t="n">
        <v>0</v>
      </c>
      <c r="I3415" s="2" t="n">
        <v>0</v>
      </c>
      <c r="J3415" s="40" t="inlineStr">
        <is>
          <t>F-gas inspection maintenance retrofitting</t>
        </is>
      </c>
    </row>
    <row r="3416" ht="15.75" customHeight="1" s="120">
      <c r="A3416" s="2" t="inlineStr">
        <is>
          <t>INDUSTRIAL</t>
        </is>
      </c>
      <c r="B3416" s="2" t="inlineStr">
        <is>
          <t>AL</t>
        </is>
      </c>
      <c r="C3416" s="2" t="n">
        <v>2035</v>
      </c>
      <c r="D3416" s="2" t="inlineStr">
        <is>
          <t>United States</t>
        </is>
      </c>
      <c r="E3416" s="2" t="inlineStr">
        <is>
          <t>USA</t>
        </is>
      </c>
      <c r="F3416" s="2" t="inlineStr">
        <is>
          <t>Minor retrofit (process computer control systems only)</t>
        </is>
      </c>
      <c r="G3416" s="2" t="n">
        <v>-2</v>
      </c>
      <c r="H3416" s="2" t="n">
        <v>0.0921052768826485</v>
      </c>
      <c r="I3416" s="2" t="n">
        <v>0.0921052768826485</v>
      </c>
      <c r="J3416" s="40" t="inlineStr">
        <is>
          <t>F-gas inspection maintenance retrofitting</t>
        </is>
      </c>
    </row>
    <row r="3417" ht="15.75" customHeight="1" s="120">
      <c r="A3417" s="2" t="inlineStr">
        <is>
          <t>INDUSTRIAL</t>
        </is>
      </c>
      <c r="B3417" s="2" t="inlineStr">
        <is>
          <t>AL</t>
        </is>
      </c>
      <c r="C3417" s="2" t="n">
        <v>2035</v>
      </c>
      <c r="D3417" s="2" t="inlineStr">
        <is>
          <t>United States</t>
        </is>
      </c>
      <c r="E3417" s="2" t="inlineStr">
        <is>
          <t>USA</t>
        </is>
      </c>
      <c r="F3417" s="2" t="inlineStr">
        <is>
          <t>Minor retrofit (process computer control systems only)</t>
        </is>
      </c>
      <c r="G3417" s="2" t="n">
        <v>-2</v>
      </c>
      <c r="H3417" s="2" t="n">
        <v>0</v>
      </c>
      <c r="I3417" s="2" t="n">
        <v>0</v>
      </c>
      <c r="J3417" s="40" t="inlineStr">
        <is>
          <t>F-gas inspection maintenance retrofitting</t>
        </is>
      </c>
    </row>
    <row r="3418" ht="15.75" customHeight="1" s="120">
      <c r="A3418" s="2" t="inlineStr">
        <is>
          <t>INDUSTRIAL</t>
        </is>
      </c>
      <c r="B3418" s="2" t="inlineStr">
        <is>
          <t>AL</t>
        </is>
      </c>
      <c r="C3418" s="2" t="n">
        <v>2035</v>
      </c>
      <c r="D3418" s="2" t="inlineStr">
        <is>
          <t>United States</t>
        </is>
      </c>
      <c r="E3418" s="2" t="inlineStr">
        <is>
          <t>USA</t>
        </is>
      </c>
      <c r="F3418" s="2" t="inlineStr">
        <is>
          <t>Major Retrofit (process computer control systems + alumina point feeding)</t>
        </is>
      </c>
      <c r="G3418" s="2" t="n">
        <v>2</v>
      </c>
      <c r="H3418" s="2" t="n">
        <v>0.121380701661109</v>
      </c>
      <c r="I3418" s="2" t="n">
        <v>0.121380701661109</v>
      </c>
      <c r="J3418" s="40" t="inlineStr">
        <is>
          <t>F-gas inspection maintenance retrofitting</t>
        </is>
      </c>
    </row>
    <row r="3419" ht="15.75" customHeight="1" s="120">
      <c r="A3419" s="2" t="inlineStr">
        <is>
          <t>INDUSTRIAL</t>
        </is>
      </c>
      <c r="B3419" s="2" t="inlineStr">
        <is>
          <t>AL</t>
        </is>
      </c>
      <c r="C3419" s="2" t="n">
        <v>2035</v>
      </c>
      <c r="D3419" s="2" t="inlineStr">
        <is>
          <t>United States</t>
        </is>
      </c>
      <c r="E3419" s="2" t="inlineStr">
        <is>
          <t>USA</t>
        </is>
      </c>
      <c r="F3419" s="2" t="inlineStr">
        <is>
          <t>Minor retrofit (process computer control systems only)</t>
        </is>
      </c>
      <c r="G3419" s="2" t="n">
        <v>7</v>
      </c>
      <c r="H3419" s="2" t="n">
        <v>0.0476521961390972</v>
      </c>
      <c r="I3419" s="2" t="n">
        <v>0.0476521961390972</v>
      </c>
      <c r="J3419" s="40" t="inlineStr">
        <is>
          <t>F-gas inspection maintenance retrofitting</t>
        </is>
      </c>
    </row>
    <row r="3420" ht="15.75" customHeight="1" s="120">
      <c r="A3420" s="2" t="inlineStr">
        <is>
          <t>INDUSTRIAL</t>
        </is>
      </c>
      <c r="B3420" s="2" t="inlineStr">
        <is>
          <t>AL</t>
        </is>
      </c>
      <c r="C3420" s="2" t="n">
        <v>2035</v>
      </c>
      <c r="D3420" s="2" t="inlineStr">
        <is>
          <t>United States</t>
        </is>
      </c>
      <c r="E3420" s="2" t="inlineStr">
        <is>
          <t>USA</t>
        </is>
      </c>
      <c r="F3420" s="2" t="inlineStr">
        <is>
          <t>Minor retrofit (process computer control systems only)</t>
        </is>
      </c>
      <c r="G3420" s="2" t="n">
        <v>13</v>
      </c>
      <c r="H3420" s="2" t="n">
        <v>0.0143358530476689</v>
      </c>
      <c r="I3420" s="2" t="n">
        <v>0.0143358530476689</v>
      </c>
      <c r="J3420" s="40" t="inlineStr">
        <is>
          <t>F-gas inspection maintenance retrofitting</t>
        </is>
      </c>
    </row>
    <row r="3421" ht="15.75" customHeight="1" s="120">
      <c r="A3421" s="2" t="inlineStr">
        <is>
          <t>INDUSTRIAL</t>
        </is>
      </c>
      <c r="B3421" s="2" t="inlineStr">
        <is>
          <t>AL</t>
        </is>
      </c>
      <c r="C3421" s="2" t="n">
        <v>2035</v>
      </c>
      <c r="D3421" s="2" t="inlineStr">
        <is>
          <t>United States</t>
        </is>
      </c>
      <c r="E3421" s="2" t="inlineStr">
        <is>
          <t>USA</t>
        </is>
      </c>
      <c r="F3421" s="2" t="inlineStr">
        <is>
          <t>Major Retrofit (process computer control systems + alumina point feeding)</t>
        </is>
      </c>
      <c r="G3421" s="2" t="n">
        <v>127</v>
      </c>
      <c r="H3421" s="2" t="n">
        <v>0.0238203499466181</v>
      </c>
      <c r="I3421" s="2" t="n">
        <v>0.0238203499466181</v>
      </c>
      <c r="J3421" s="40" t="inlineStr">
        <is>
          <t>F-gas inspection maintenance retrofitting</t>
        </is>
      </c>
    </row>
    <row r="3422" ht="15.75" customHeight="1" s="120">
      <c r="A3422" s="2" t="inlineStr">
        <is>
          <t>INDUSTRIAL</t>
        </is>
      </c>
      <c r="B3422" s="2" t="inlineStr">
        <is>
          <t>AL</t>
        </is>
      </c>
      <c r="C3422" s="2" t="n">
        <v>2035</v>
      </c>
      <c r="D3422" s="2" t="inlineStr">
        <is>
          <t>United States</t>
        </is>
      </c>
      <c r="E3422" s="2" t="inlineStr">
        <is>
          <t>USA</t>
        </is>
      </c>
      <c r="F3422" s="2" t="inlineStr">
        <is>
          <t>Minor retrofit (process computer control systems only)</t>
        </is>
      </c>
      <c r="G3422" s="2" t="n">
        <v>133</v>
      </c>
      <c r="H3422" s="2" t="n">
        <v>0.413568377494812</v>
      </c>
      <c r="I3422" s="2" t="n">
        <v>0.413568377494812</v>
      </c>
      <c r="J3422" s="40" t="inlineStr">
        <is>
          <t>F-gas inspection maintenance retrofitting</t>
        </is>
      </c>
    </row>
    <row r="3423" ht="15.75" customHeight="1" s="120">
      <c r="A3423" s="2" t="inlineStr">
        <is>
          <t>INDUSTRIAL</t>
        </is>
      </c>
      <c r="B3423" s="2" t="inlineStr">
        <is>
          <t>AL</t>
        </is>
      </c>
      <c r="C3423" s="2" t="n">
        <v>2035</v>
      </c>
      <c r="D3423" s="2" t="inlineStr">
        <is>
          <t>United States</t>
        </is>
      </c>
      <c r="E3423" s="2" t="inlineStr">
        <is>
          <t>USA</t>
        </is>
      </c>
      <c r="F3423" s="2" t="inlineStr">
        <is>
          <t>Major Retrofit (process computer control systems + alumina point feeding)</t>
        </is>
      </c>
      <c r="G3423" s="2" t="n">
        <v>210</v>
      </c>
      <c r="H3423" s="2" t="n">
        <v>0.110810384154319</v>
      </c>
      <c r="I3423" s="2" t="n">
        <v>0.110810384154319</v>
      </c>
      <c r="J3423" s="40" t="inlineStr">
        <is>
          <t>F-gas inspection maintenance retrofitting</t>
        </is>
      </c>
    </row>
    <row r="3424" ht="15.75" customHeight="1" s="120">
      <c r="A3424" s="2" t="inlineStr">
        <is>
          <t>INDUSTRIAL</t>
        </is>
      </c>
      <c r="B3424" s="2" t="inlineStr">
        <is>
          <t>AL</t>
        </is>
      </c>
      <c r="C3424" s="2" t="n">
        <v>2035</v>
      </c>
      <c r="D3424" s="2" t="inlineStr">
        <is>
          <t>United States</t>
        </is>
      </c>
      <c r="E3424" s="2" t="inlineStr">
        <is>
          <t>USA</t>
        </is>
      </c>
      <c r="F3424" s="2" t="inlineStr">
        <is>
          <t>Major Retrofit (process computer control systems + alumina point feeding)</t>
        </is>
      </c>
      <c r="G3424" s="2" t="n">
        <v>100000</v>
      </c>
      <c r="H3424" s="54" t="n">
        <v>1e-12</v>
      </c>
      <c r="I3424" s="2" t="n">
        <v>1e-12</v>
      </c>
      <c r="J3424" s="40" t="inlineStr">
        <is>
          <t>F-gas inspection maintenance retrofitting</t>
        </is>
      </c>
    </row>
    <row r="3425" ht="15.75" customHeight="1" s="120">
      <c r="A3425" s="2" t="inlineStr">
        <is>
          <t>INDUSTRIAL</t>
        </is>
      </c>
      <c r="B3425" s="2" t="inlineStr">
        <is>
          <t>AL</t>
        </is>
      </c>
      <c r="C3425" s="2" t="n">
        <v>2040</v>
      </c>
      <c r="D3425" s="2" t="inlineStr">
        <is>
          <t>United States</t>
        </is>
      </c>
      <c r="E3425" s="2" t="inlineStr">
        <is>
          <t>USA</t>
        </is>
      </c>
      <c r="F3425" s="2" t="inlineStr">
        <is>
          <t>Minor retrofit (process computer control systems only)</t>
        </is>
      </c>
      <c r="G3425" s="2" t="n">
        <v>-100000</v>
      </c>
      <c r="H3425" s="2" t="n">
        <v>0</v>
      </c>
      <c r="I3425" s="2" t="n">
        <v>0</v>
      </c>
      <c r="J3425" s="40" t="inlineStr">
        <is>
          <t>F-gas inspection maintenance retrofitting</t>
        </is>
      </c>
    </row>
    <row r="3426" ht="15.75" customHeight="1" s="120">
      <c r="A3426" s="2" t="inlineStr">
        <is>
          <t>INDUSTRIAL</t>
        </is>
      </c>
      <c r="B3426" s="2" t="inlineStr">
        <is>
          <t>AL</t>
        </is>
      </c>
      <c r="C3426" s="2" t="n">
        <v>2040</v>
      </c>
      <c r="D3426" s="2" t="inlineStr">
        <is>
          <t>United States</t>
        </is>
      </c>
      <c r="E3426" s="2" t="inlineStr">
        <is>
          <t>USA</t>
        </is>
      </c>
      <c r="F3426" s="2" t="inlineStr">
        <is>
          <t>Minor retrofit (process computer control systems only)</t>
        </is>
      </c>
      <c r="G3426" s="2" t="n">
        <v>-2</v>
      </c>
      <c r="H3426" s="2" t="n">
        <v>0.103120818734169</v>
      </c>
      <c r="I3426" s="2" t="n">
        <v>0.103120818734169</v>
      </c>
      <c r="J3426" s="40" t="inlineStr">
        <is>
          <t>F-gas inspection maintenance retrofitting</t>
        </is>
      </c>
    </row>
    <row r="3427" ht="15.75" customHeight="1" s="120">
      <c r="A3427" s="2" t="inlineStr">
        <is>
          <t>INDUSTRIAL</t>
        </is>
      </c>
      <c r="B3427" s="2" t="inlineStr">
        <is>
          <t>AL</t>
        </is>
      </c>
      <c r="C3427" s="2" t="n">
        <v>2040</v>
      </c>
      <c r="D3427" s="2" t="inlineStr">
        <is>
          <t>United States</t>
        </is>
      </c>
      <c r="E3427" s="2" t="inlineStr">
        <is>
          <t>USA</t>
        </is>
      </c>
      <c r="F3427" s="2" t="inlineStr">
        <is>
          <t>Minor retrofit (process computer control systems only)</t>
        </is>
      </c>
      <c r="G3427" s="2" t="n">
        <v>-2</v>
      </c>
      <c r="H3427" s="2" t="n">
        <v>0</v>
      </c>
      <c r="I3427" s="2" t="n">
        <v>0</v>
      </c>
      <c r="J3427" s="40" t="inlineStr">
        <is>
          <t>F-gas inspection maintenance retrofitting</t>
        </is>
      </c>
    </row>
    <row r="3428" ht="15.75" customHeight="1" s="120">
      <c r="A3428" s="2" t="inlineStr">
        <is>
          <t>INDUSTRIAL</t>
        </is>
      </c>
      <c r="B3428" s="2" t="inlineStr">
        <is>
          <t>AL</t>
        </is>
      </c>
      <c r="C3428" s="2" t="n">
        <v>2040</v>
      </c>
      <c r="D3428" s="2" t="inlineStr">
        <is>
          <t>United States</t>
        </is>
      </c>
      <c r="E3428" s="2" t="inlineStr">
        <is>
          <t>USA</t>
        </is>
      </c>
      <c r="F3428" s="2" t="inlineStr">
        <is>
          <t>Major Retrofit (process computer control systems + alumina point feeding)</t>
        </is>
      </c>
      <c r="G3428" s="2" t="n">
        <v>2</v>
      </c>
      <c r="H3428" s="2" t="n">
        <v>0.130522891879081</v>
      </c>
      <c r="I3428" s="2" t="n">
        <v>0.130522891879081</v>
      </c>
      <c r="J3428" s="40" t="inlineStr">
        <is>
          <t>F-gas inspection maintenance retrofitting</t>
        </is>
      </c>
    </row>
    <row r="3429" ht="15.75" customHeight="1" s="120">
      <c r="A3429" s="2" t="inlineStr">
        <is>
          <t>INDUSTRIAL</t>
        </is>
      </c>
      <c r="B3429" s="2" t="inlineStr">
        <is>
          <t>AL</t>
        </is>
      </c>
      <c r="C3429" s="2" t="n">
        <v>2040</v>
      </c>
      <c r="D3429" s="2" t="inlineStr">
        <is>
          <t>United States</t>
        </is>
      </c>
      <c r="E3429" s="2" t="inlineStr">
        <is>
          <t>USA</t>
        </is>
      </c>
      <c r="F3429" s="2" t="inlineStr">
        <is>
          <t>Minor retrofit (process computer control systems only)</t>
        </is>
      </c>
      <c r="G3429" s="2" t="n">
        <v>7</v>
      </c>
      <c r="H3429" s="2" t="n">
        <v>0.055289264768362</v>
      </c>
      <c r="I3429" s="2" t="n">
        <v>0.055289264768362</v>
      </c>
      <c r="J3429" s="40" t="inlineStr">
        <is>
          <t>F-gas inspection maintenance retrofitting</t>
        </is>
      </c>
    </row>
    <row r="3430" ht="15.75" customHeight="1" s="120">
      <c r="A3430" s="2" t="inlineStr">
        <is>
          <t>INDUSTRIAL</t>
        </is>
      </c>
      <c r="B3430" s="2" t="inlineStr">
        <is>
          <t>AL</t>
        </is>
      </c>
      <c r="C3430" s="2" t="n">
        <v>2040</v>
      </c>
      <c r="D3430" s="2" t="inlineStr">
        <is>
          <t>United States</t>
        </is>
      </c>
      <c r="E3430" s="2" t="inlineStr">
        <is>
          <t>USA</t>
        </is>
      </c>
      <c r="F3430" s="2" t="inlineStr">
        <is>
          <t>Minor retrofit (process computer control systems only)</t>
        </is>
      </c>
      <c r="G3430" s="2" t="n">
        <v>12</v>
      </c>
      <c r="H3430" s="2" t="n">
        <v>0.016029566526413</v>
      </c>
      <c r="I3430" s="2" t="n">
        <v>0.016029566526413</v>
      </c>
      <c r="J3430" s="40" t="inlineStr">
        <is>
          <t>F-gas inspection maintenance retrofitting</t>
        </is>
      </c>
    </row>
    <row r="3431" ht="15.75" customHeight="1" s="120">
      <c r="A3431" s="2" t="inlineStr">
        <is>
          <t>INDUSTRIAL</t>
        </is>
      </c>
      <c r="B3431" s="2" t="inlineStr">
        <is>
          <t>AL</t>
        </is>
      </c>
      <c r="C3431" s="2" t="n">
        <v>2040</v>
      </c>
      <c r="D3431" s="2" t="inlineStr">
        <is>
          <t>United States</t>
        </is>
      </c>
      <c r="E3431" s="2" t="inlineStr">
        <is>
          <t>USA</t>
        </is>
      </c>
      <c r="F3431" s="2" t="inlineStr">
        <is>
          <t>Minor retrofit (process computer control systems only)</t>
        </is>
      </c>
      <c r="G3431" s="2" t="n">
        <v>118</v>
      </c>
      <c r="H3431" s="2" t="n">
        <v>0.504428684711456</v>
      </c>
      <c r="I3431" s="2" t="n">
        <v>0.504428684711456</v>
      </c>
      <c r="J3431" s="40" t="inlineStr">
        <is>
          <t>F-gas inspection maintenance retrofitting</t>
        </is>
      </c>
    </row>
    <row r="3432" ht="15.75" customHeight="1" s="120">
      <c r="A3432" s="2" t="inlineStr">
        <is>
          <t>INDUSTRIAL</t>
        </is>
      </c>
      <c r="B3432" s="2" t="inlineStr">
        <is>
          <t>AL</t>
        </is>
      </c>
      <c r="C3432" s="2" t="n">
        <v>2040</v>
      </c>
      <c r="D3432" s="2" t="inlineStr">
        <is>
          <t>United States</t>
        </is>
      </c>
      <c r="E3432" s="2" t="inlineStr">
        <is>
          <t>USA</t>
        </is>
      </c>
      <c r="F3432" s="2" t="inlineStr">
        <is>
          <t>Major Retrofit (process computer control systems + alumina point feeding)</t>
        </is>
      </c>
      <c r="G3432" s="2" t="n">
        <v>126</v>
      </c>
      <c r="H3432" s="2" t="n">
        <v>0.0257076825946569</v>
      </c>
      <c r="I3432" s="2" t="n">
        <v>0.0257076825946569</v>
      </c>
      <c r="J3432" s="40" t="inlineStr">
        <is>
          <t>F-gas inspection maintenance retrofitting</t>
        </is>
      </c>
    </row>
    <row r="3433" ht="15.75" customHeight="1" s="120">
      <c r="A3433" s="2" t="inlineStr">
        <is>
          <t>INDUSTRIAL</t>
        </is>
      </c>
      <c r="B3433" s="2" t="inlineStr">
        <is>
          <t>AL</t>
        </is>
      </c>
      <c r="C3433" s="2" t="n">
        <v>2040</v>
      </c>
      <c r="D3433" s="2" t="inlineStr">
        <is>
          <t>United States</t>
        </is>
      </c>
      <c r="E3433" s="2" t="inlineStr">
        <is>
          <t>USA</t>
        </is>
      </c>
      <c r="F3433" s="2" t="inlineStr">
        <is>
          <t>Major Retrofit (process computer control systems + alumina point feeding)</t>
        </is>
      </c>
      <c r="G3433" s="2" t="n">
        <v>209</v>
      </c>
      <c r="H3433" s="2" t="n">
        <v>0.119707025587558</v>
      </c>
      <c r="I3433" s="2" t="n">
        <v>0.119707025587558</v>
      </c>
      <c r="J3433" s="40" t="inlineStr">
        <is>
          <t>F-gas inspection maintenance retrofitting</t>
        </is>
      </c>
    </row>
    <row r="3434" ht="15.75" customHeight="1" s="120">
      <c r="A3434" s="2" t="inlineStr">
        <is>
          <t>INDUSTRIAL</t>
        </is>
      </c>
      <c r="B3434" s="2" t="inlineStr">
        <is>
          <t>AL</t>
        </is>
      </c>
      <c r="C3434" s="2" t="n">
        <v>2040</v>
      </c>
      <c r="D3434" s="2" t="inlineStr">
        <is>
          <t>United States</t>
        </is>
      </c>
      <c r="E3434" s="2" t="inlineStr">
        <is>
          <t>USA</t>
        </is>
      </c>
      <c r="F3434" s="2" t="inlineStr">
        <is>
          <t>Major Retrofit (process computer control systems + alumina point feeding)</t>
        </is>
      </c>
      <c r="G3434" s="2" t="n">
        <v>100000</v>
      </c>
      <c r="H3434" s="54" t="n">
        <v>1e-12</v>
      </c>
      <c r="I3434" s="2" t="n">
        <v>1e-12</v>
      </c>
      <c r="J3434" s="40" t="inlineStr">
        <is>
          <t>F-gas inspection maintenance retrofitting</t>
        </is>
      </c>
    </row>
    <row r="3435" ht="15.75" customHeight="1" s="120">
      <c r="A3435" s="2" t="inlineStr">
        <is>
          <t>INDUSTRIAL</t>
        </is>
      </c>
      <c r="B3435" s="2" t="inlineStr">
        <is>
          <t>AL</t>
        </is>
      </c>
      <c r="C3435" s="2" t="n">
        <v>2045</v>
      </c>
      <c r="D3435" s="2" t="inlineStr">
        <is>
          <t>United States</t>
        </is>
      </c>
      <c r="E3435" s="2" t="inlineStr">
        <is>
          <t>USA</t>
        </is>
      </c>
      <c r="F3435" s="2" t="inlineStr">
        <is>
          <t>Minor retrofit (process computer control systems only)</t>
        </is>
      </c>
      <c r="G3435" s="2" t="n">
        <v>-100000</v>
      </c>
      <c r="H3435" s="2" t="n">
        <v>0</v>
      </c>
      <c r="I3435" s="2" t="n">
        <v>0</v>
      </c>
      <c r="J3435" s="40" t="inlineStr">
        <is>
          <t>F-gas inspection maintenance retrofitting</t>
        </is>
      </c>
    </row>
    <row r="3436" ht="15.75" customHeight="1" s="120">
      <c r="A3436" s="2" t="inlineStr">
        <is>
          <t>INDUSTRIAL</t>
        </is>
      </c>
      <c r="B3436" s="2" t="inlineStr">
        <is>
          <t>AL</t>
        </is>
      </c>
      <c r="C3436" s="2" t="n">
        <v>2045</v>
      </c>
      <c r="D3436" s="2" t="inlineStr">
        <is>
          <t>United States</t>
        </is>
      </c>
      <c r="E3436" s="2" t="inlineStr">
        <is>
          <t>USA</t>
        </is>
      </c>
      <c r="F3436" s="2" t="inlineStr">
        <is>
          <t>Minor retrofit (process computer control systems only)</t>
        </is>
      </c>
      <c r="G3436" s="2" t="n">
        <v>-2</v>
      </c>
      <c r="H3436" s="2" t="n">
        <v>0.116904407739639</v>
      </c>
      <c r="I3436" s="2" t="n">
        <v>0.116904407739639</v>
      </c>
      <c r="J3436" s="40" t="inlineStr">
        <is>
          <t>F-gas inspection maintenance retrofitting</t>
        </is>
      </c>
    </row>
    <row r="3437" ht="15.75" customHeight="1" s="120">
      <c r="A3437" s="2" t="inlineStr">
        <is>
          <t>INDUSTRIAL</t>
        </is>
      </c>
      <c r="B3437" s="2" t="inlineStr">
        <is>
          <t>AL</t>
        </is>
      </c>
      <c r="C3437" s="2" t="n">
        <v>2045</v>
      </c>
      <c r="D3437" s="2" t="inlineStr">
        <is>
          <t>United States</t>
        </is>
      </c>
      <c r="E3437" s="2" t="inlineStr">
        <is>
          <t>USA</t>
        </is>
      </c>
      <c r="F3437" s="2" t="inlineStr">
        <is>
          <t>Minor retrofit (process computer control systems only)</t>
        </is>
      </c>
      <c r="G3437" s="2" t="n">
        <v>-2</v>
      </c>
      <c r="H3437" s="2" t="n">
        <v>0</v>
      </c>
      <c r="I3437" s="2" t="n">
        <v>0</v>
      </c>
      <c r="J3437" s="40" t="inlineStr">
        <is>
          <t>F-gas inspection maintenance retrofitting</t>
        </is>
      </c>
    </row>
    <row r="3438" ht="15.75" customHeight="1" s="120">
      <c r="A3438" s="2" t="inlineStr">
        <is>
          <t>INDUSTRIAL</t>
        </is>
      </c>
      <c r="B3438" s="2" t="inlineStr">
        <is>
          <t>AL</t>
        </is>
      </c>
      <c r="C3438" s="2" t="n">
        <v>2045</v>
      </c>
      <c r="D3438" s="2" t="inlineStr">
        <is>
          <t>United States</t>
        </is>
      </c>
      <c r="E3438" s="2" t="inlineStr">
        <is>
          <t>USA</t>
        </is>
      </c>
      <c r="F3438" s="2" t="inlineStr">
        <is>
          <t>Major Retrofit (process computer control systems + alumina point feeding)</t>
        </is>
      </c>
      <c r="G3438" s="2" t="n">
        <v>2</v>
      </c>
      <c r="H3438" s="2" t="n">
        <v>0.142627343535423</v>
      </c>
      <c r="I3438" s="2" t="n">
        <v>0.142627343535423</v>
      </c>
      <c r="J3438" s="40" t="inlineStr">
        <is>
          <t>F-gas inspection maintenance retrofitting</t>
        </is>
      </c>
    </row>
    <row r="3439" ht="15.75" customHeight="1" s="120">
      <c r="A3439" s="2" t="inlineStr">
        <is>
          <t>INDUSTRIAL</t>
        </is>
      </c>
      <c r="B3439" s="2" t="inlineStr">
        <is>
          <t>AL</t>
        </is>
      </c>
      <c r="C3439" s="2" t="n">
        <v>2045</v>
      </c>
      <c r="D3439" s="2" t="inlineStr">
        <is>
          <t>United States</t>
        </is>
      </c>
      <c r="E3439" s="2" t="inlineStr">
        <is>
          <t>USA</t>
        </is>
      </c>
      <c r="F3439" s="2" t="inlineStr">
        <is>
          <t>Minor retrofit (process computer control systems only)</t>
        </is>
      </c>
      <c r="G3439" s="2" t="n">
        <v>6</v>
      </c>
      <c r="H3439" s="2" t="n">
        <v>0.064605638384819</v>
      </c>
      <c r="I3439" s="2" t="n">
        <v>0.064605638384819</v>
      </c>
      <c r="J3439" s="40" t="inlineStr">
        <is>
          <t>F-gas inspection maintenance retrofitting</t>
        </is>
      </c>
    </row>
    <row r="3440" ht="15.75" customHeight="1" s="120">
      <c r="A3440" s="2" t="inlineStr">
        <is>
          <t>INDUSTRIAL</t>
        </is>
      </c>
      <c r="B3440" s="2" t="inlineStr">
        <is>
          <t>AL</t>
        </is>
      </c>
      <c r="C3440" s="2" t="n">
        <v>2045</v>
      </c>
      <c r="D3440" s="2" t="inlineStr">
        <is>
          <t>United States</t>
        </is>
      </c>
      <c r="E3440" s="2" t="inlineStr">
        <is>
          <t>USA</t>
        </is>
      </c>
      <c r="F3440" s="2" t="inlineStr">
        <is>
          <t>Minor retrofit (process computer control systems only)</t>
        </is>
      </c>
      <c r="G3440" s="2" t="n">
        <v>12</v>
      </c>
      <c r="H3440" s="2" t="n">
        <v>0.0181514583528042</v>
      </c>
      <c r="I3440" s="2" t="n">
        <v>0.0181514583528042</v>
      </c>
      <c r="J3440" s="40" t="inlineStr">
        <is>
          <t>F-gas inspection maintenance retrofitting</t>
        </is>
      </c>
    </row>
    <row r="3441" ht="15.75" customHeight="1" s="120">
      <c r="A3441" s="2" t="inlineStr">
        <is>
          <t>INDUSTRIAL</t>
        </is>
      </c>
      <c r="B3441" s="2" t="inlineStr">
        <is>
          <t>AL</t>
        </is>
      </c>
      <c r="C3441" s="2" t="n">
        <v>2045</v>
      </c>
      <c r="D3441" s="2" t="inlineStr">
        <is>
          <t>United States</t>
        </is>
      </c>
      <c r="E3441" s="2" t="inlineStr">
        <is>
          <t>USA</t>
        </is>
      </c>
      <c r="F3441" s="2" t="inlineStr">
        <is>
          <t>Minor retrofit (process computer control systems only)</t>
        </is>
      </c>
      <c r="G3441" s="2" t="n">
        <v>107</v>
      </c>
      <c r="H3441" s="2" t="n">
        <v>0.612998962402343</v>
      </c>
      <c r="I3441" s="2" t="n">
        <v>0.612998962402343</v>
      </c>
      <c r="J3441" s="40" t="inlineStr">
        <is>
          <t>F-gas inspection maintenance retrofitting</t>
        </is>
      </c>
    </row>
    <row r="3442" ht="15.75" customHeight="1" s="120">
      <c r="A3442" s="2" t="inlineStr">
        <is>
          <t>INDUSTRIAL</t>
        </is>
      </c>
      <c r="B3442" s="2" t="inlineStr">
        <is>
          <t>AL</t>
        </is>
      </c>
      <c r="C3442" s="2" t="n">
        <v>2045</v>
      </c>
      <c r="D3442" s="2" t="inlineStr">
        <is>
          <t>United States</t>
        </is>
      </c>
      <c r="E3442" s="2" t="inlineStr">
        <is>
          <t>USA</t>
        </is>
      </c>
      <c r="F3442" s="2" t="inlineStr">
        <is>
          <t>Major Retrofit (process computer control systems + alumina point feeding)</t>
        </is>
      </c>
      <c r="G3442" s="2" t="n">
        <v>126</v>
      </c>
      <c r="H3442" s="2" t="n">
        <v>0.0281882360577583</v>
      </c>
      <c r="I3442" s="2" t="n">
        <v>0.0281882360577583</v>
      </c>
      <c r="J3442" s="40" t="inlineStr">
        <is>
          <t>F-gas inspection maintenance retrofitting</t>
        </is>
      </c>
    </row>
    <row r="3443" ht="15.75" customHeight="1" s="120">
      <c r="A3443" s="2" t="inlineStr">
        <is>
          <t>INDUSTRIAL</t>
        </is>
      </c>
      <c r="B3443" s="2" t="inlineStr">
        <is>
          <t>AL</t>
        </is>
      </c>
      <c r="C3443" s="2" t="n">
        <v>2045</v>
      </c>
      <c r="D3443" s="2" t="inlineStr">
        <is>
          <t>United States</t>
        </is>
      </c>
      <c r="E3443" s="2" t="inlineStr">
        <is>
          <t>USA</t>
        </is>
      </c>
      <c r="F3443" s="2" t="inlineStr">
        <is>
          <t>Major Retrofit (process computer control systems + alumina point feeding)</t>
        </is>
      </c>
      <c r="G3443" s="2" t="n">
        <v>208</v>
      </c>
      <c r="H3443" s="2" t="n">
        <v>0.131378188729286</v>
      </c>
      <c r="I3443" s="2" t="n">
        <v>0.131378188729286</v>
      </c>
      <c r="J3443" s="40" t="inlineStr">
        <is>
          <t>F-gas inspection maintenance retrofitting</t>
        </is>
      </c>
    </row>
    <row r="3444" ht="15.75" customHeight="1" s="120">
      <c r="A3444" s="2" t="inlineStr">
        <is>
          <t>INDUSTRIAL</t>
        </is>
      </c>
      <c r="B3444" s="2" t="inlineStr">
        <is>
          <t>AL</t>
        </is>
      </c>
      <c r="C3444" s="2" t="n">
        <v>2045</v>
      </c>
      <c r="D3444" s="2" t="inlineStr">
        <is>
          <t>United States</t>
        </is>
      </c>
      <c r="E3444" s="2" t="inlineStr">
        <is>
          <t>USA</t>
        </is>
      </c>
      <c r="F3444" s="2" t="inlineStr">
        <is>
          <t>Major Retrofit (process computer control systems + alumina point feeding)</t>
        </is>
      </c>
      <c r="G3444" s="2" t="n">
        <v>100000</v>
      </c>
      <c r="H3444" s="54" t="n">
        <v>1e-12</v>
      </c>
      <c r="I3444" s="2" t="n">
        <v>1e-12</v>
      </c>
      <c r="J3444" s="40" t="inlineStr">
        <is>
          <t>F-gas inspection maintenance retrofitting</t>
        </is>
      </c>
    </row>
    <row r="3445" ht="15.75" customHeight="1" s="120">
      <c r="A3445" s="2" t="inlineStr">
        <is>
          <t>INDUSTRIAL</t>
        </is>
      </c>
      <c r="B3445" s="2" t="inlineStr">
        <is>
          <t>AL</t>
        </is>
      </c>
      <c r="C3445" s="2" t="n">
        <v>2050</v>
      </c>
      <c r="D3445" s="2" t="inlineStr">
        <is>
          <t>United States</t>
        </is>
      </c>
      <c r="E3445" s="2" t="inlineStr">
        <is>
          <t>USA</t>
        </is>
      </c>
      <c r="F3445" s="2" t="inlineStr">
        <is>
          <t>Minor retrofit (process computer control systems only)</t>
        </is>
      </c>
      <c r="G3445" s="2" t="n">
        <v>-100000</v>
      </c>
      <c r="H3445" s="2" t="n">
        <v>0</v>
      </c>
      <c r="I3445" s="2" t="n">
        <v>0</v>
      </c>
      <c r="J3445" s="40" t="inlineStr">
        <is>
          <t>F-gas inspection maintenance retrofitting</t>
        </is>
      </c>
    </row>
    <row r="3446" ht="15.75" customHeight="1" s="120">
      <c r="A3446" s="2" t="inlineStr">
        <is>
          <t>INDUSTRIAL</t>
        </is>
      </c>
      <c r="B3446" s="2" t="inlineStr">
        <is>
          <t>AL</t>
        </is>
      </c>
      <c r="C3446" s="2" t="n">
        <v>2050</v>
      </c>
      <c r="D3446" s="2" t="inlineStr">
        <is>
          <t>United States</t>
        </is>
      </c>
      <c r="E3446" s="2" t="inlineStr">
        <is>
          <t>USA</t>
        </is>
      </c>
      <c r="F3446" s="2" t="inlineStr">
        <is>
          <t>Minor retrofit (process computer control systems only)</t>
        </is>
      </c>
      <c r="G3446" s="2" t="n">
        <v>-1</v>
      </c>
      <c r="H3446" s="2" t="n">
        <v>0.134049966931343</v>
      </c>
      <c r="I3446" s="2" t="n">
        <v>0.134049966931343</v>
      </c>
      <c r="J3446" s="40" t="inlineStr">
        <is>
          <t>F-gas inspection maintenance retrofitting</t>
        </is>
      </c>
    </row>
    <row r="3447" ht="15.75" customHeight="1" s="120">
      <c r="A3447" s="2" t="inlineStr">
        <is>
          <t>INDUSTRIAL</t>
        </is>
      </c>
      <c r="B3447" s="2" t="inlineStr">
        <is>
          <t>AL</t>
        </is>
      </c>
      <c r="C3447" s="2" t="n">
        <v>2050</v>
      </c>
      <c r="D3447" s="2" t="inlineStr">
        <is>
          <t>United States</t>
        </is>
      </c>
      <c r="E3447" s="2" t="inlineStr">
        <is>
          <t>USA</t>
        </is>
      </c>
      <c r="F3447" s="2" t="inlineStr">
        <is>
          <t>Minor retrofit (process computer control systems only)</t>
        </is>
      </c>
      <c r="G3447" s="2" t="n">
        <v>-1</v>
      </c>
      <c r="H3447" s="2" t="n">
        <v>0</v>
      </c>
      <c r="I3447" s="2" t="n">
        <v>0</v>
      </c>
      <c r="J3447" s="40" t="inlineStr">
        <is>
          <t>F-gas inspection maintenance retrofitting</t>
        </is>
      </c>
    </row>
    <row r="3448" ht="15.75" customHeight="1" s="120">
      <c r="A3448" s="2" t="inlineStr">
        <is>
          <t>INDUSTRIAL</t>
        </is>
      </c>
      <c r="B3448" s="2" t="inlineStr">
        <is>
          <t>AL</t>
        </is>
      </c>
      <c r="C3448" s="2" t="n">
        <v>2050</v>
      </c>
      <c r="D3448" s="2" t="inlineStr">
        <is>
          <t>United States</t>
        </is>
      </c>
      <c r="E3448" s="2" t="inlineStr">
        <is>
          <t>USA</t>
        </is>
      </c>
      <c r="F3448" s="2" t="inlineStr">
        <is>
          <t>Major Retrofit (process computer control systems + alumina point feeding)</t>
        </is>
      </c>
      <c r="G3448" s="2" t="n">
        <v>2</v>
      </c>
      <c r="H3448" s="2" t="n">
        <v>0.15813797712326</v>
      </c>
      <c r="I3448" s="2" t="n">
        <v>0.15813797712326</v>
      </c>
      <c r="J3448" s="40" t="inlineStr">
        <is>
          <t>F-gas inspection maintenance retrofitting</t>
        </is>
      </c>
    </row>
    <row r="3449" ht="15.75" customHeight="1" s="120">
      <c r="A3449" s="2" t="inlineStr">
        <is>
          <t>INDUSTRIAL</t>
        </is>
      </c>
      <c r="B3449" s="2" t="inlineStr">
        <is>
          <t>AL</t>
        </is>
      </c>
      <c r="C3449" s="2" t="n">
        <v>2050</v>
      </c>
      <c r="D3449" s="2" t="inlineStr">
        <is>
          <t>United States</t>
        </is>
      </c>
      <c r="E3449" s="2" t="inlineStr">
        <is>
          <t>USA</t>
        </is>
      </c>
      <c r="F3449" s="2" t="inlineStr">
        <is>
          <t>Minor retrofit (process computer control systems only)</t>
        </is>
      </c>
      <c r="G3449" s="2" t="n">
        <v>6</v>
      </c>
      <c r="H3449" s="2" t="n">
        <v>0.07603075355291369</v>
      </c>
      <c r="I3449" s="2" t="n">
        <v>0.07603075355291369</v>
      </c>
      <c r="J3449" s="40" t="inlineStr">
        <is>
          <t>F-gas inspection maintenance retrofitting</t>
        </is>
      </c>
    </row>
    <row r="3450" ht="15.75" customHeight="1" s="120">
      <c r="A3450" s="2" t="inlineStr">
        <is>
          <t>INDUSTRIAL</t>
        </is>
      </c>
      <c r="B3450" s="2" t="inlineStr">
        <is>
          <t>AL</t>
        </is>
      </c>
      <c r="C3450" s="2" t="n">
        <v>2050</v>
      </c>
      <c r="D3450" s="2" t="inlineStr">
        <is>
          <t>United States</t>
        </is>
      </c>
      <c r="E3450" s="2" t="inlineStr">
        <is>
          <t>USA</t>
        </is>
      </c>
      <c r="F3450" s="2" t="inlineStr">
        <is>
          <t>Minor retrofit (process computer control systems only)</t>
        </is>
      </c>
      <c r="G3450" s="2" t="n">
        <v>11</v>
      </c>
      <c r="H3450" s="2" t="n">
        <v>0.0207926612347364</v>
      </c>
      <c r="I3450" s="2" t="n">
        <v>0.0207926612347364</v>
      </c>
      <c r="J3450" s="40" t="inlineStr">
        <is>
          <t>F-gas inspection maintenance retrofitting</t>
        </is>
      </c>
    </row>
    <row r="3451" ht="15.75" customHeight="1" s="120">
      <c r="A3451" s="2" t="inlineStr">
        <is>
          <t>INDUSTRIAL</t>
        </is>
      </c>
      <c r="B3451" s="2" t="inlineStr">
        <is>
          <t>AL</t>
        </is>
      </c>
      <c r="C3451" s="2" t="n">
        <v>2050</v>
      </c>
      <c r="D3451" s="2" t="inlineStr">
        <is>
          <t>United States</t>
        </is>
      </c>
      <c r="E3451" s="2" t="inlineStr">
        <is>
          <t>USA</t>
        </is>
      </c>
      <c r="F3451" s="2" t="inlineStr">
        <is>
          <t>Minor retrofit (process computer control systems only)</t>
        </is>
      </c>
      <c r="G3451" s="2" t="n">
        <v>98</v>
      </c>
      <c r="H3451" s="2" t="n">
        <v>0.7445553541183469</v>
      </c>
      <c r="I3451" s="2" t="n">
        <v>0.7445553541183469</v>
      </c>
      <c r="J3451" s="40" t="inlineStr">
        <is>
          <t>F-gas inspection maintenance retrofitting</t>
        </is>
      </c>
    </row>
    <row r="3452" ht="15.75" customHeight="1" s="120">
      <c r="A3452" s="2" t="inlineStr">
        <is>
          <t>INDUSTRIAL</t>
        </is>
      </c>
      <c r="B3452" s="2" t="inlineStr">
        <is>
          <t>AL</t>
        </is>
      </c>
      <c r="C3452" s="2" t="n">
        <v>2050</v>
      </c>
      <c r="D3452" s="2" t="inlineStr">
        <is>
          <t>United States</t>
        </is>
      </c>
      <c r="E3452" s="2" t="inlineStr">
        <is>
          <t>USA</t>
        </is>
      </c>
      <c r="F3452" s="2" t="inlineStr">
        <is>
          <t>Major Retrofit (process computer control systems + alumina point feeding)</t>
        </is>
      </c>
      <c r="G3452" s="2" t="n">
        <v>125</v>
      </c>
      <c r="H3452" s="2" t="n">
        <v>0.0313550047576427</v>
      </c>
      <c r="I3452" s="2" t="n">
        <v>0.0313550047576427</v>
      </c>
      <c r="J3452" s="40" t="inlineStr">
        <is>
          <t>F-gas inspection maintenance retrofitting</t>
        </is>
      </c>
    </row>
    <row r="3453" ht="15.75" customHeight="1" s="120">
      <c r="A3453" s="2" t="inlineStr">
        <is>
          <t>INDUSTRIAL</t>
        </is>
      </c>
      <c r="B3453" s="2" t="inlineStr">
        <is>
          <t>AL</t>
        </is>
      </c>
      <c r="C3453" s="2" t="n">
        <v>2050</v>
      </c>
      <c r="D3453" s="2" t="inlineStr">
        <is>
          <t>United States</t>
        </is>
      </c>
      <c r="E3453" s="2" t="inlineStr">
        <is>
          <t>USA</t>
        </is>
      </c>
      <c r="F3453" s="2" t="inlineStr">
        <is>
          <t>Major Retrofit (process computer control systems + alumina point feeding)</t>
        </is>
      </c>
      <c r="G3453" s="2" t="n">
        <v>207</v>
      </c>
      <c r="H3453" s="2" t="n">
        <v>0.146263867616653</v>
      </c>
      <c r="I3453" s="2" t="n">
        <v>0.146263867616653</v>
      </c>
      <c r="J3453" s="40" t="inlineStr">
        <is>
          <t>F-gas inspection maintenance retrofitting</t>
        </is>
      </c>
    </row>
    <row r="3454" ht="15.75" customHeight="1" s="120">
      <c r="A3454" s="2" t="inlineStr">
        <is>
          <t>INDUSTRIAL</t>
        </is>
      </c>
      <c r="B3454" s="2" t="inlineStr">
        <is>
          <t>AL</t>
        </is>
      </c>
      <c r="C3454" s="2" t="n">
        <v>2050</v>
      </c>
      <c r="D3454" s="2" t="inlineStr">
        <is>
          <t>United States</t>
        </is>
      </c>
      <c r="E3454" s="2" t="inlineStr">
        <is>
          <t>USA</t>
        </is>
      </c>
      <c r="F3454" s="2" t="inlineStr">
        <is>
          <t>Major Retrofit (process computer control systems + alumina point feeding)</t>
        </is>
      </c>
      <c r="G3454" s="2" t="n">
        <v>100000</v>
      </c>
      <c r="H3454" s="54" t="n">
        <v>1e-12</v>
      </c>
      <c r="I3454" s="2" t="n">
        <v>1e-12</v>
      </c>
      <c r="J3454" s="40" t="inlineStr">
        <is>
          <t>F-gas inspection maintenance retrofitting</t>
        </is>
      </c>
    </row>
    <row r="3455" ht="15.75" customHeight="1" s="120">
      <c r="A3455" s="2" t="inlineStr">
        <is>
          <t>INDUSTRIAL</t>
        </is>
      </c>
      <c r="B3455" s="2" t="inlineStr">
        <is>
          <t>EPS</t>
        </is>
      </c>
      <c r="C3455" s="2" t="n">
        <v>2015</v>
      </c>
      <c r="D3455" s="2" t="inlineStr">
        <is>
          <t>United States</t>
        </is>
      </c>
      <c r="E3455" s="2" t="inlineStr">
        <is>
          <t>USA</t>
        </is>
      </c>
      <c r="F3455" s="2" t="inlineStr">
        <is>
          <t>Improved SF6 Handling</t>
        </is>
      </c>
      <c r="G3455" s="2" t="n">
        <v>-100000</v>
      </c>
      <c r="H3455" s="2" t="n">
        <v>0</v>
      </c>
      <c r="I3455" s="2" t="n">
        <v>0</v>
      </c>
      <c r="J3455" s="40" t="inlineStr">
        <is>
          <t>F-gas inspection maintenance retrofitting</t>
        </is>
      </c>
    </row>
    <row r="3456" ht="15.75" customHeight="1" s="120">
      <c r="A3456" s="2" t="inlineStr">
        <is>
          <t>INDUSTRIAL</t>
        </is>
      </c>
      <c r="B3456" s="2" t="inlineStr">
        <is>
          <t>EPS</t>
        </is>
      </c>
      <c r="C3456" s="2" t="n">
        <v>2015</v>
      </c>
      <c r="D3456" s="2" t="inlineStr">
        <is>
          <t>United States</t>
        </is>
      </c>
      <c r="E3456" s="2" t="inlineStr">
        <is>
          <t>USA</t>
        </is>
      </c>
      <c r="F3456" s="2" t="inlineStr">
        <is>
          <t>Improved SF6 Handling</t>
        </is>
      </c>
      <c r="G3456" s="2" t="n">
        <v>1</v>
      </c>
      <c r="H3456" s="2" t="n">
        <v>1.53972017765045</v>
      </c>
      <c r="I3456" s="2" t="n">
        <v>1.53972017765045</v>
      </c>
      <c r="J3456" s="40" t="inlineStr">
        <is>
          <t>F-gas inspection maintenance retrofitting</t>
        </is>
      </c>
    </row>
    <row r="3457" ht="15.75" customHeight="1" s="120">
      <c r="A3457" s="2" t="inlineStr">
        <is>
          <t>INDUSTRIAL</t>
        </is>
      </c>
      <c r="B3457" s="2" t="inlineStr">
        <is>
          <t>EPS</t>
        </is>
      </c>
      <c r="C3457" s="2" t="n">
        <v>2015</v>
      </c>
      <c r="D3457" s="2" t="inlineStr">
        <is>
          <t>United States</t>
        </is>
      </c>
      <c r="E3457" s="2" t="inlineStr">
        <is>
          <t>USA</t>
        </is>
      </c>
      <c r="F3457" s="2" t="inlineStr">
        <is>
          <t>Improved SF6 Handling</t>
        </is>
      </c>
      <c r="G3457" s="2" t="n">
        <v>1</v>
      </c>
      <c r="H3457" s="2" t="n">
        <v>0</v>
      </c>
      <c r="I3457" s="2" t="n">
        <v>0</v>
      </c>
      <c r="J3457" s="40" t="inlineStr">
        <is>
          <t>F-gas inspection maintenance retrofitting</t>
        </is>
      </c>
    </row>
    <row r="3458" ht="15.75" customHeight="1" s="120">
      <c r="A3458" s="2" t="inlineStr">
        <is>
          <t>INDUSTRIAL</t>
        </is>
      </c>
      <c r="B3458" s="2" t="inlineStr">
        <is>
          <t>EPS</t>
        </is>
      </c>
      <c r="C3458" s="2" t="n">
        <v>2015</v>
      </c>
      <c r="D3458" s="2" t="inlineStr">
        <is>
          <t>United States</t>
        </is>
      </c>
      <c r="E3458" s="2" t="inlineStr">
        <is>
          <t>USA</t>
        </is>
      </c>
      <c r="F3458" s="2" t="inlineStr">
        <is>
          <t>SF6 Recycling</t>
        </is>
      </c>
      <c r="G3458" s="2" t="n">
        <v>38</v>
      </c>
      <c r="H3458" s="2" t="n">
        <v>0.384930044412612</v>
      </c>
      <c r="I3458" s="2" t="n">
        <v>0.384930044412612</v>
      </c>
      <c r="J3458" s="40" t="inlineStr">
        <is>
          <t>F-gas recovery and recycling</t>
        </is>
      </c>
    </row>
    <row r="3459" ht="15.75" customHeight="1" s="120">
      <c r="A3459" s="2" t="inlineStr">
        <is>
          <t>INDUSTRIAL</t>
        </is>
      </c>
      <c r="B3459" s="2" t="inlineStr">
        <is>
          <t>EPS</t>
        </is>
      </c>
      <c r="C3459" s="2" t="n">
        <v>2015</v>
      </c>
      <c r="D3459" s="2" t="inlineStr">
        <is>
          <t>United States</t>
        </is>
      </c>
      <c r="E3459" s="2" t="inlineStr">
        <is>
          <t>USA</t>
        </is>
      </c>
      <c r="F3459" s="2" t="inlineStr">
        <is>
          <t>Equipment Refurbishment</t>
        </is>
      </c>
      <c r="G3459" s="2" t="n">
        <v>199</v>
      </c>
      <c r="H3459" s="2" t="n">
        <v>0.40631502866745</v>
      </c>
      <c r="I3459" s="2" t="n">
        <v>0.40631502866745</v>
      </c>
      <c r="J3459" s="40" t="inlineStr">
        <is>
          <t>F-gas inspection maintenance retrofitting</t>
        </is>
      </c>
    </row>
    <row r="3460" ht="15.75" customHeight="1" s="120">
      <c r="A3460" s="2" t="inlineStr">
        <is>
          <t>INDUSTRIAL</t>
        </is>
      </c>
      <c r="B3460" s="2" t="inlineStr">
        <is>
          <t>EPS</t>
        </is>
      </c>
      <c r="C3460" s="2" t="n">
        <v>2015</v>
      </c>
      <c r="D3460" s="2" t="inlineStr">
        <is>
          <t>United States</t>
        </is>
      </c>
      <c r="E3460" s="2" t="inlineStr">
        <is>
          <t>USA</t>
        </is>
      </c>
      <c r="F3460" s="2" t="inlineStr">
        <is>
          <t>SF6 Free GIE</t>
        </is>
      </c>
      <c r="G3460" s="2" t="n">
        <v>289</v>
      </c>
      <c r="H3460" s="2" t="n">
        <v>0.40631502866745</v>
      </c>
      <c r="I3460" s="2" t="n">
        <v>0.40631502866745</v>
      </c>
      <c r="J3460" s="40" t="inlineStr">
        <is>
          <t>F-gas substitution</t>
        </is>
      </c>
    </row>
    <row r="3461" ht="15.75" customHeight="1" s="120">
      <c r="A3461" s="2" t="inlineStr">
        <is>
          <t>INDUSTRIAL</t>
        </is>
      </c>
      <c r="B3461" s="2" t="inlineStr">
        <is>
          <t>EPS</t>
        </is>
      </c>
      <c r="C3461" s="2" t="n">
        <v>2015</v>
      </c>
      <c r="D3461" s="2" t="inlineStr">
        <is>
          <t>United States</t>
        </is>
      </c>
      <c r="E3461" s="2" t="inlineStr">
        <is>
          <t>USA</t>
        </is>
      </c>
      <c r="F3461" s="2" t="inlineStr">
        <is>
          <t>Leak Detection Leak Repair - with Handheld Detector</t>
        </is>
      </c>
      <c r="G3461" s="2" t="n">
        <v>517</v>
      </c>
      <c r="H3461" s="2" t="n">
        <v>0.0534625053405762</v>
      </c>
      <c r="I3461" s="2" t="n">
        <v>0.0534625053405762</v>
      </c>
      <c r="J3461" s="40" t="inlineStr">
        <is>
          <t>F-gas inspection maintenance retrofitting</t>
        </is>
      </c>
    </row>
    <row r="3462" ht="15.75" customHeight="1" s="120">
      <c r="A3462" s="2" t="inlineStr">
        <is>
          <t>INDUSTRIAL</t>
        </is>
      </c>
      <c r="B3462" s="2" t="inlineStr">
        <is>
          <t>EPS</t>
        </is>
      </c>
      <c r="C3462" s="2" t="n">
        <v>2015</v>
      </c>
      <c r="D3462" s="2" t="inlineStr">
        <is>
          <t>United States</t>
        </is>
      </c>
      <c r="E3462" s="2" t="inlineStr">
        <is>
          <t>USA</t>
        </is>
      </c>
      <c r="F3462" s="2" t="inlineStr">
        <is>
          <t>Leak detection and leak repair</t>
        </is>
      </c>
      <c r="G3462" s="2" t="n">
        <v>1030</v>
      </c>
      <c r="H3462" s="2" t="n">
        <v>0.0534625053405762</v>
      </c>
      <c r="I3462" s="2" t="n">
        <v>0.0534625053405762</v>
      </c>
      <c r="J3462" s="40" t="inlineStr">
        <is>
          <t>F-gas inspection maintenance retrofitting</t>
        </is>
      </c>
    </row>
    <row r="3463" ht="15.75" customHeight="1" s="120">
      <c r="A3463" s="2" t="inlineStr">
        <is>
          <t>INDUSTRIAL</t>
        </is>
      </c>
      <c r="B3463" s="2" t="inlineStr">
        <is>
          <t>EPS</t>
        </is>
      </c>
      <c r="C3463" s="2" t="n">
        <v>2015</v>
      </c>
      <c r="D3463" s="2" t="inlineStr">
        <is>
          <t>United States</t>
        </is>
      </c>
      <c r="E3463" s="2" t="inlineStr">
        <is>
          <t>USA</t>
        </is>
      </c>
      <c r="F3463" s="2" t="inlineStr">
        <is>
          <t>Leak detection and leak repair</t>
        </is>
      </c>
      <c r="G3463" s="2" t="n">
        <v>100000</v>
      </c>
      <c r="H3463" s="54" t="n">
        <v>1e-12</v>
      </c>
      <c r="I3463" s="2" t="n">
        <v>1e-12</v>
      </c>
      <c r="J3463" s="40" t="inlineStr">
        <is>
          <t>F-gas inspection maintenance retrofitting</t>
        </is>
      </c>
    </row>
    <row r="3464" ht="15.75" customHeight="1" s="120">
      <c r="A3464" s="2" t="inlineStr">
        <is>
          <t>INDUSTRIAL</t>
        </is>
      </c>
      <c r="B3464" s="2" t="inlineStr">
        <is>
          <t>EPS</t>
        </is>
      </c>
      <c r="C3464" s="2" t="n">
        <v>2020</v>
      </c>
      <c r="D3464" s="2" t="inlineStr">
        <is>
          <t>United States</t>
        </is>
      </c>
      <c r="E3464" s="2" t="inlineStr">
        <is>
          <t>USA</t>
        </is>
      </c>
      <c r="F3464" s="2" t="inlineStr">
        <is>
          <t>Improved SF6 Handling</t>
        </is>
      </c>
      <c r="G3464" s="2" t="n">
        <v>-100000</v>
      </c>
      <c r="H3464" s="2" t="n">
        <v>0</v>
      </c>
      <c r="I3464" s="2" t="n">
        <v>0</v>
      </c>
      <c r="J3464" s="40" t="inlineStr">
        <is>
          <t>F-gas inspection maintenance retrofitting</t>
        </is>
      </c>
    </row>
    <row r="3465" ht="15.75" customHeight="1" s="120">
      <c r="A3465" s="2" t="inlineStr">
        <is>
          <t>INDUSTRIAL</t>
        </is>
      </c>
      <c r="B3465" s="2" t="inlineStr">
        <is>
          <t>EPS</t>
        </is>
      </c>
      <c r="C3465" s="2" t="n">
        <v>2020</v>
      </c>
      <c r="D3465" s="2" t="inlineStr">
        <is>
          <t>United States</t>
        </is>
      </c>
      <c r="E3465" s="2" t="inlineStr">
        <is>
          <t>USA</t>
        </is>
      </c>
      <c r="F3465" s="2" t="inlineStr">
        <is>
          <t>Improved SF6 Handling</t>
        </is>
      </c>
      <c r="G3465" s="2" t="n">
        <v>1</v>
      </c>
      <c r="H3465" s="2" t="n">
        <v>0</v>
      </c>
      <c r="I3465" s="2" t="n">
        <v>0</v>
      </c>
      <c r="J3465" s="40" t="inlineStr">
        <is>
          <t>F-gas inspection maintenance retrofitting</t>
        </is>
      </c>
    </row>
    <row r="3466" ht="15.75" customHeight="1" s="120">
      <c r="A3466" s="2" t="inlineStr">
        <is>
          <t>INDUSTRIAL</t>
        </is>
      </c>
      <c r="B3466" s="2" t="inlineStr">
        <is>
          <t>EPS</t>
        </is>
      </c>
      <c r="C3466" s="2" t="n">
        <v>2020</v>
      </c>
      <c r="D3466" s="2" t="inlineStr">
        <is>
          <t>United States</t>
        </is>
      </c>
      <c r="E3466" s="2" t="inlineStr">
        <is>
          <t>USA</t>
        </is>
      </c>
      <c r="F3466" s="2" t="inlineStr">
        <is>
          <t>Improved SF6 Handling</t>
        </is>
      </c>
      <c r="G3466" s="2" t="n">
        <v>1</v>
      </c>
      <c r="H3466" s="2" t="n">
        <v>1.1762226819992</v>
      </c>
      <c r="I3466" s="2" t="n">
        <v>1.1762226819992</v>
      </c>
      <c r="J3466" s="40" t="inlineStr">
        <is>
          <t>F-gas inspection maintenance retrofitting</t>
        </is>
      </c>
    </row>
    <row r="3467" ht="15.75" customHeight="1" s="120">
      <c r="A3467" s="2" t="inlineStr">
        <is>
          <t>INDUSTRIAL</t>
        </is>
      </c>
      <c r="B3467" s="2" t="inlineStr">
        <is>
          <t>EPS</t>
        </is>
      </c>
      <c r="C3467" s="2" t="n">
        <v>2020</v>
      </c>
      <c r="D3467" s="2" t="inlineStr">
        <is>
          <t>United States</t>
        </is>
      </c>
      <c r="E3467" s="2" t="inlineStr">
        <is>
          <t>USA</t>
        </is>
      </c>
      <c r="F3467" s="2" t="inlineStr">
        <is>
          <t>SF6 Recycling</t>
        </is>
      </c>
      <c r="G3467" s="2" t="n">
        <v>38</v>
      </c>
      <c r="H3467" s="2" t="n">
        <v>0.294055670499801</v>
      </c>
      <c r="I3467" s="2" t="n">
        <v>0.294055670499801</v>
      </c>
      <c r="J3467" s="40" t="inlineStr">
        <is>
          <t>F-gas recovery and recycling</t>
        </is>
      </c>
    </row>
    <row r="3468" ht="15.75" customHeight="1" s="120">
      <c r="A3468" s="2" t="inlineStr">
        <is>
          <t>INDUSTRIAL</t>
        </is>
      </c>
      <c r="B3468" s="2" t="inlineStr">
        <is>
          <t>EPS</t>
        </is>
      </c>
      <c r="C3468" s="2" t="n">
        <v>2020</v>
      </c>
      <c r="D3468" s="2" t="inlineStr">
        <is>
          <t>United States</t>
        </is>
      </c>
      <c r="E3468" s="2" t="inlineStr">
        <is>
          <t>USA</t>
        </is>
      </c>
      <c r="F3468" s="2" t="inlineStr">
        <is>
          <t>Equipment Refurbishment</t>
        </is>
      </c>
      <c r="G3468" s="2" t="n">
        <v>199</v>
      </c>
      <c r="H3468" s="2" t="n">
        <v>0.309507310390472</v>
      </c>
      <c r="I3468" s="2" t="n">
        <v>0.309507310390472</v>
      </c>
      <c r="J3468" s="40" t="inlineStr">
        <is>
          <t>F-gas inspection maintenance retrofitting</t>
        </is>
      </c>
    </row>
    <row r="3469" ht="15.75" customHeight="1" s="120">
      <c r="A3469" s="2" t="inlineStr">
        <is>
          <t>INDUSTRIAL</t>
        </is>
      </c>
      <c r="B3469" s="2" t="inlineStr">
        <is>
          <t>EPS</t>
        </is>
      </c>
      <c r="C3469" s="2" t="n">
        <v>2020</v>
      </c>
      <c r="D3469" s="2" t="inlineStr">
        <is>
          <t>United States</t>
        </is>
      </c>
      <c r="E3469" s="2" t="inlineStr">
        <is>
          <t>USA</t>
        </is>
      </c>
      <c r="F3469" s="2" t="inlineStr">
        <is>
          <t>SF6 Free GIE</t>
        </is>
      </c>
      <c r="G3469" s="2" t="n">
        <v>288</v>
      </c>
      <c r="H3469" s="2" t="n">
        <v>0.309507310390472</v>
      </c>
      <c r="I3469" s="2" t="n">
        <v>0.309507310390472</v>
      </c>
      <c r="J3469" s="40" t="inlineStr">
        <is>
          <t>F-gas substitution</t>
        </is>
      </c>
    </row>
    <row r="3470" ht="15.75" customHeight="1" s="120">
      <c r="A3470" s="2" t="inlineStr">
        <is>
          <t>INDUSTRIAL</t>
        </is>
      </c>
      <c r="B3470" s="2" t="inlineStr">
        <is>
          <t>EPS</t>
        </is>
      </c>
      <c r="C3470" s="2" t="n">
        <v>2020</v>
      </c>
      <c r="D3470" s="2" t="inlineStr">
        <is>
          <t>United States</t>
        </is>
      </c>
      <c r="E3470" s="2" t="inlineStr">
        <is>
          <t>USA</t>
        </is>
      </c>
      <c r="F3470" s="2" t="inlineStr">
        <is>
          <t>Leak Detection Leak Repair - with Handheld Detector</t>
        </is>
      </c>
      <c r="G3470" s="2" t="n">
        <v>494</v>
      </c>
      <c r="H3470" s="2" t="n">
        <v>0.0426106452941895</v>
      </c>
      <c r="I3470" s="2" t="n">
        <v>0.0426106452941895</v>
      </c>
      <c r="J3470" s="40" t="inlineStr">
        <is>
          <t>F-gas inspection maintenance retrofitting</t>
        </is>
      </c>
    </row>
    <row r="3471" ht="15.75" customHeight="1" s="120">
      <c r="A3471" s="2" t="inlineStr">
        <is>
          <t>INDUSTRIAL</t>
        </is>
      </c>
      <c r="B3471" s="2" t="inlineStr">
        <is>
          <t>EPS</t>
        </is>
      </c>
      <c r="C3471" s="2" t="n">
        <v>2020</v>
      </c>
      <c r="D3471" s="2" t="inlineStr">
        <is>
          <t>United States</t>
        </is>
      </c>
      <c r="E3471" s="2" t="inlineStr">
        <is>
          <t>USA</t>
        </is>
      </c>
      <c r="F3471" s="2" t="inlineStr">
        <is>
          <t>Leak detection and leak repair</t>
        </is>
      </c>
      <c r="G3471" s="2" t="n">
        <v>983</v>
      </c>
      <c r="H3471" s="2" t="n">
        <v>0.0426106452941895</v>
      </c>
      <c r="I3471" s="2" t="n">
        <v>0.0426106452941895</v>
      </c>
      <c r="J3471" s="40" t="inlineStr">
        <is>
          <t>F-gas inspection maintenance retrofitting</t>
        </is>
      </c>
    </row>
    <row r="3472" ht="15.75" customHeight="1" s="120">
      <c r="A3472" s="2" t="inlineStr">
        <is>
          <t>INDUSTRIAL</t>
        </is>
      </c>
      <c r="B3472" s="2" t="inlineStr">
        <is>
          <t>EPS</t>
        </is>
      </c>
      <c r="C3472" s="2" t="n">
        <v>2020</v>
      </c>
      <c r="D3472" s="2" t="inlineStr">
        <is>
          <t>United States</t>
        </is>
      </c>
      <c r="E3472" s="2" t="inlineStr">
        <is>
          <t>USA</t>
        </is>
      </c>
      <c r="F3472" s="2" t="inlineStr">
        <is>
          <t>Leak detection and leak repair</t>
        </is>
      </c>
      <c r="G3472" s="2" t="n">
        <v>100000</v>
      </c>
      <c r="H3472" s="54" t="n">
        <v>1e-12</v>
      </c>
      <c r="I3472" s="2" t="n">
        <v>1e-12</v>
      </c>
      <c r="J3472" s="40" t="inlineStr">
        <is>
          <t>F-gas inspection maintenance retrofitting</t>
        </is>
      </c>
    </row>
    <row r="3473" ht="15.75" customHeight="1" s="120">
      <c r="A3473" s="2" t="inlineStr">
        <is>
          <t>INDUSTRIAL</t>
        </is>
      </c>
      <c r="B3473" s="2" t="inlineStr">
        <is>
          <t>EPS</t>
        </is>
      </c>
      <c r="C3473" s="2" t="n">
        <v>2025</v>
      </c>
      <c r="D3473" s="2" t="inlineStr">
        <is>
          <t>United States</t>
        </is>
      </c>
      <c r="E3473" s="2" t="inlineStr">
        <is>
          <t>USA</t>
        </is>
      </c>
      <c r="F3473" s="2" t="inlineStr">
        <is>
          <t>Improved SF6 Handling</t>
        </is>
      </c>
      <c r="G3473" s="2" t="n">
        <v>-100000</v>
      </c>
      <c r="H3473" s="2" t="n">
        <v>0</v>
      </c>
      <c r="I3473" s="2" t="n">
        <v>0</v>
      </c>
      <c r="J3473" s="40" t="inlineStr">
        <is>
          <t>F-gas inspection maintenance retrofitting</t>
        </is>
      </c>
    </row>
    <row r="3474" ht="15.75" customHeight="1" s="120">
      <c r="A3474" s="2" t="inlineStr">
        <is>
          <t>INDUSTRIAL</t>
        </is>
      </c>
      <c r="B3474" s="2" t="inlineStr">
        <is>
          <t>EPS</t>
        </is>
      </c>
      <c r="C3474" s="2" t="n">
        <v>2025</v>
      </c>
      <c r="D3474" s="2" t="inlineStr">
        <is>
          <t>United States</t>
        </is>
      </c>
      <c r="E3474" s="2" t="inlineStr">
        <is>
          <t>USA</t>
        </is>
      </c>
      <c r="F3474" s="2" t="inlineStr">
        <is>
          <t>Improved SF6 Handling</t>
        </is>
      </c>
      <c r="G3474" s="2" t="n">
        <v>1</v>
      </c>
      <c r="H3474" s="2" t="n">
        <v>0.834137558937072</v>
      </c>
      <c r="I3474" s="2" t="n">
        <v>0.834137558937072</v>
      </c>
      <c r="J3474" s="40" t="inlineStr">
        <is>
          <t>F-gas inspection maintenance retrofitting</t>
        </is>
      </c>
    </row>
    <row r="3475" ht="15.75" customHeight="1" s="120">
      <c r="A3475" s="2" t="inlineStr">
        <is>
          <t>INDUSTRIAL</t>
        </is>
      </c>
      <c r="B3475" s="2" t="inlineStr">
        <is>
          <t>EPS</t>
        </is>
      </c>
      <c r="C3475" s="2" t="n">
        <v>2025</v>
      </c>
      <c r="D3475" s="2" t="inlineStr">
        <is>
          <t>United States</t>
        </is>
      </c>
      <c r="E3475" s="2" t="inlineStr">
        <is>
          <t>USA</t>
        </is>
      </c>
      <c r="F3475" s="2" t="inlineStr">
        <is>
          <t>Improved SF6 Handling</t>
        </is>
      </c>
      <c r="G3475" s="2" t="n">
        <v>1</v>
      </c>
      <c r="H3475" s="2" t="n">
        <v>0</v>
      </c>
      <c r="I3475" s="2" t="n">
        <v>0</v>
      </c>
      <c r="J3475" s="40" t="inlineStr">
        <is>
          <t>F-gas inspection maintenance retrofitting</t>
        </is>
      </c>
    </row>
    <row r="3476" ht="15.75" customHeight="1" s="120">
      <c r="A3476" s="2" t="inlineStr">
        <is>
          <t>INDUSTRIAL</t>
        </is>
      </c>
      <c r="B3476" s="2" t="inlineStr">
        <is>
          <t>EPS</t>
        </is>
      </c>
      <c r="C3476" s="2" t="n">
        <v>2025</v>
      </c>
      <c r="D3476" s="2" t="inlineStr">
        <is>
          <t>United States</t>
        </is>
      </c>
      <c r="E3476" s="2" t="inlineStr">
        <is>
          <t>USA</t>
        </is>
      </c>
      <c r="F3476" s="2" t="inlineStr">
        <is>
          <t>SF6 Recycling</t>
        </is>
      </c>
      <c r="G3476" s="2" t="n">
        <v>38</v>
      </c>
      <c r="H3476" s="2" t="n">
        <v>0.208534389734268</v>
      </c>
      <c r="I3476" s="2" t="n">
        <v>0.208534389734268</v>
      </c>
      <c r="J3476" s="40" t="inlineStr">
        <is>
          <t>F-gas recovery and recycling</t>
        </is>
      </c>
    </row>
    <row r="3477" ht="15.75" customHeight="1" s="120">
      <c r="A3477" s="2" t="inlineStr">
        <is>
          <t>INDUSTRIAL</t>
        </is>
      </c>
      <c r="B3477" s="2" t="inlineStr">
        <is>
          <t>EPS</t>
        </is>
      </c>
      <c r="C3477" s="2" t="n">
        <v>2025</v>
      </c>
      <c r="D3477" s="2" t="inlineStr">
        <is>
          <t>United States</t>
        </is>
      </c>
      <c r="E3477" s="2" t="inlineStr">
        <is>
          <t>USA</t>
        </is>
      </c>
      <c r="F3477" s="2" t="inlineStr">
        <is>
          <t>Equipment Refurbishment</t>
        </is>
      </c>
      <c r="G3477" s="2" t="n">
        <v>199</v>
      </c>
      <c r="H3477" s="2" t="n">
        <v>0.218901738524437</v>
      </c>
      <c r="I3477" s="2" t="n">
        <v>0.218901738524437</v>
      </c>
      <c r="J3477" s="40" t="inlineStr">
        <is>
          <t>F-gas inspection maintenance retrofitting</t>
        </is>
      </c>
    </row>
    <row r="3478" ht="15.75" customHeight="1" s="120">
      <c r="A3478" s="2" t="inlineStr">
        <is>
          <t>INDUSTRIAL</t>
        </is>
      </c>
      <c r="B3478" s="2" t="inlineStr">
        <is>
          <t>EPS</t>
        </is>
      </c>
      <c r="C3478" s="2" t="n">
        <v>2025</v>
      </c>
      <c r="D3478" s="2" t="inlineStr">
        <is>
          <t>United States</t>
        </is>
      </c>
      <c r="E3478" s="2" t="inlineStr">
        <is>
          <t>USA</t>
        </is>
      </c>
      <c r="F3478" s="2" t="inlineStr">
        <is>
          <t>SF6 Free GIE</t>
        </is>
      </c>
      <c r="G3478" s="2" t="n">
        <v>288</v>
      </c>
      <c r="H3478" s="2" t="n">
        <v>0.218901738524437</v>
      </c>
      <c r="I3478" s="2" t="n">
        <v>0.218901738524437</v>
      </c>
      <c r="J3478" s="40" t="inlineStr">
        <is>
          <t>F-gas substitution</t>
        </is>
      </c>
    </row>
    <row r="3479" ht="15.75" customHeight="1" s="120">
      <c r="A3479" s="2" t="inlineStr">
        <is>
          <t>INDUSTRIAL</t>
        </is>
      </c>
      <c r="B3479" s="2" t="inlineStr">
        <is>
          <t>EPS</t>
        </is>
      </c>
      <c r="C3479" s="2" t="n">
        <v>2025</v>
      </c>
      <c r="D3479" s="2" t="inlineStr">
        <is>
          <t>United States</t>
        </is>
      </c>
      <c r="E3479" s="2" t="inlineStr">
        <is>
          <t>USA</t>
        </is>
      </c>
      <c r="F3479" s="2" t="inlineStr">
        <is>
          <t>Leak Detection Leak Repair - with Handheld Detector</t>
        </is>
      </c>
      <c r="G3479" s="2" t="n">
        <v>474</v>
      </c>
      <c r="H3479" s="2" t="n">
        <v>0.0313989147543907</v>
      </c>
      <c r="I3479" s="2" t="n">
        <v>0.0313989147543907</v>
      </c>
      <c r="J3479" s="40" t="inlineStr">
        <is>
          <t>F-gas inspection maintenance retrofitting</t>
        </is>
      </c>
    </row>
    <row r="3480" ht="15.75" customHeight="1" s="120">
      <c r="A3480" s="2" t="inlineStr">
        <is>
          <t>INDUSTRIAL</t>
        </is>
      </c>
      <c r="B3480" s="2" t="inlineStr">
        <is>
          <t>EPS</t>
        </is>
      </c>
      <c r="C3480" s="2" t="n">
        <v>2025</v>
      </c>
      <c r="D3480" s="2" t="inlineStr">
        <is>
          <t>United States</t>
        </is>
      </c>
      <c r="E3480" s="2" t="inlineStr">
        <is>
          <t>USA</t>
        </is>
      </c>
      <c r="F3480" s="2" t="inlineStr">
        <is>
          <t>Leak detection and leak repair</t>
        </is>
      </c>
      <c r="G3480" s="2" t="n">
        <v>942</v>
      </c>
      <c r="H3480" s="2" t="n">
        <v>0.0313989147543907</v>
      </c>
      <c r="I3480" s="2" t="n">
        <v>0.0313989147543907</v>
      </c>
      <c r="J3480" s="40" t="inlineStr">
        <is>
          <t>F-gas inspection maintenance retrofitting</t>
        </is>
      </c>
    </row>
    <row r="3481" ht="15.75" customHeight="1" s="120">
      <c r="A3481" s="2" t="inlineStr">
        <is>
          <t>INDUSTRIAL</t>
        </is>
      </c>
      <c r="B3481" s="2" t="inlineStr">
        <is>
          <t>EPS</t>
        </is>
      </c>
      <c r="C3481" s="2" t="n">
        <v>2025</v>
      </c>
      <c r="D3481" s="2" t="inlineStr">
        <is>
          <t>United States</t>
        </is>
      </c>
      <c r="E3481" s="2" t="inlineStr">
        <is>
          <t>USA</t>
        </is>
      </c>
      <c r="F3481" s="2" t="inlineStr">
        <is>
          <t>Leak detection and leak repair</t>
        </is>
      </c>
      <c r="G3481" s="2" t="n">
        <v>100000</v>
      </c>
      <c r="H3481" s="54" t="n">
        <v>1e-12</v>
      </c>
      <c r="I3481" s="2" t="n">
        <v>1e-12</v>
      </c>
      <c r="J3481" s="40" t="inlineStr">
        <is>
          <t>F-gas inspection maintenance retrofitting</t>
        </is>
      </c>
    </row>
    <row r="3482" ht="15.75" customHeight="1" s="120">
      <c r="A3482" s="2" t="inlineStr">
        <is>
          <t>INDUSTRIAL</t>
        </is>
      </c>
      <c r="B3482" s="2" t="inlineStr">
        <is>
          <t>EPS</t>
        </is>
      </c>
      <c r="C3482" s="2" t="n">
        <v>2030</v>
      </c>
      <c r="D3482" s="2" t="inlineStr">
        <is>
          <t>United States</t>
        </is>
      </c>
      <c r="E3482" s="2" t="inlineStr">
        <is>
          <t>USA</t>
        </is>
      </c>
      <c r="F3482" s="2" t="inlineStr">
        <is>
          <t>Improved SF6 Handling</t>
        </is>
      </c>
      <c r="G3482" s="2" t="n">
        <v>-100000</v>
      </c>
      <c r="H3482" s="2" t="n">
        <v>0</v>
      </c>
      <c r="I3482" s="2" t="n">
        <v>0</v>
      </c>
      <c r="J3482" s="40" t="inlineStr">
        <is>
          <t>F-gas inspection maintenance retrofitting</t>
        </is>
      </c>
    </row>
    <row r="3483" ht="15.75" customHeight="1" s="120">
      <c r="A3483" s="2" t="inlineStr">
        <is>
          <t>INDUSTRIAL</t>
        </is>
      </c>
      <c r="B3483" s="2" t="inlineStr">
        <is>
          <t>EPS</t>
        </is>
      </c>
      <c r="C3483" s="2" t="n">
        <v>2030</v>
      </c>
      <c r="D3483" s="2" t="inlineStr">
        <is>
          <t>United States</t>
        </is>
      </c>
      <c r="E3483" s="2" t="inlineStr">
        <is>
          <t>USA</t>
        </is>
      </c>
      <c r="F3483" s="2" t="inlineStr">
        <is>
          <t>Improved SF6 Handling</t>
        </is>
      </c>
      <c r="G3483" s="2" t="n">
        <v>1</v>
      </c>
      <c r="H3483" s="2" t="n">
        <v>0.591378986835479</v>
      </c>
      <c r="I3483" s="2" t="n">
        <v>0.591378986835479</v>
      </c>
      <c r="J3483" s="40" t="inlineStr">
        <is>
          <t>F-gas inspection maintenance retrofitting</t>
        </is>
      </c>
    </row>
    <row r="3484" ht="15.75" customHeight="1" s="120">
      <c r="A3484" s="2" t="inlineStr">
        <is>
          <t>INDUSTRIAL</t>
        </is>
      </c>
      <c r="B3484" s="2" t="inlineStr">
        <is>
          <t>EPS</t>
        </is>
      </c>
      <c r="C3484" s="2" t="n">
        <v>2030</v>
      </c>
      <c r="D3484" s="2" t="inlineStr">
        <is>
          <t>United States</t>
        </is>
      </c>
      <c r="E3484" s="2" t="inlineStr">
        <is>
          <t>USA</t>
        </is>
      </c>
      <c r="F3484" s="2" t="inlineStr">
        <is>
          <t>Improved SF6 Handling</t>
        </is>
      </c>
      <c r="G3484" s="2" t="n">
        <v>1</v>
      </c>
      <c r="H3484" s="2" t="n">
        <v>0</v>
      </c>
      <c r="I3484" s="2" t="n">
        <v>0</v>
      </c>
      <c r="J3484" s="40" t="inlineStr">
        <is>
          <t>F-gas inspection maintenance retrofitting</t>
        </is>
      </c>
    </row>
    <row r="3485" ht="15.75" customHeight="1" s="120">
      <c r="A3485" s="2" t="inlineStr">
        <is>
          <t>INDUSTRIAL</t>
        </is>
      </c>
      <c r="B3485" s="2" t="inlineStr">
        <is>
          <t>EPS</t>
        </is>
      </c>
      <c r="C3485" s="2" t="n">
        <v>2030</v>
      </c>
      <c r="D3485" s="2" t="inlineStr">
        <is>
          <t>United States</t>
        </is>
      </c>
      <c r="E3485" s="2" t="inlineStr">
        <is>
          <t>USA</t>
        </is>
      </c>
      <c r="F3485" s="2" t="inlineStr">
        <is>
          <t>SF6 Recycling</t>
        </is>
      </c>
      <c r="G3485" s="2" t="n">
        <v>37</v>
      </c>
      <c r="H3485" s="2" t="n">
        <v>0.147844746708869</v>
      </c>
      <c r="I3485" s="2" t="n">
        <v>0.147844746708869</v>
      </c>
      <c r="J3485" s="40" t="inlineStr">
        <is>
          <t>F-gas recovery and recycling</t>
        </is>
      </c>
    </row>
    <row r="3486" ht="15.75" customHeight="1" s="120">
      <c r="A3486" s="2" t="inlineStr">
        <is>
          <t>INDUSTRIAL</t>
        </is>
      </c>
      <c r="B3486" s="2" t="inlineStr">
        <is>
          <t>EPS</t>
        </is>
      </c>
      <c r="C3486" s="2" t="n">
        <v>2030</v>
      </c>
      <c r="D3486" s="2" t="inlineStr">
        <is>
          <t>United States</t>
        </is>
      </c>
      <c r="E3486" s="2" t="inlineStr">
        <is>
          <t>USA</t>
        </is>
      </c>
      <c r="F3486" s="2" t="inlineStr">
        <is>
          <t>Equipment Refurbishment</t>
        </is>
      </c>
      <c r="G3486" s="2" t="n">
        <v>199</v>
      </c>
      <c r="H3486" s="2" t="n">
        <v>0.15480075776577</v>
      </c>
      <c r="I3486" s="2" t="n">
        <v>0.15480075776577</v>
      </c>
      <c r="J3486" s="40" t="inlineStr">
        <is>
          <t>F-gas inspection maintenance retrofitting</t>
        </is>
      </c>
    </row>
    <row r="3487" ht="15.75" customHeight="1" s="120">
      <c r="A3487" s="2" t="inlineStr">
        <is>
          <t>INDUSTRIAL</t>
        </is>
      </c>
      <c r="B3487" s="2" t="inlineStr">
        <is>
          <t>EPS</t>
        </is>
      </c>
      <c r="C3487" s="2" t="n">
        <v>2030</v>
      </c>
      <c r="D3487" s="2" t="inlineStr">
        <is>
          <t>United States</t>
        </is>
      </c>
      <c r="E3487" s="2" t="inlineStr">
        <is>
          <t>USA</t>
        </is>
      </c>
      <c r="F3487" s="2" t="inlineStr">
        <is>
          <t>SF6 Free GIE</t>
        </is>
      </c>
      <c r="G3487" s="2" t="n">
        <v>288</v>
      </c>
      <c r="H3487" s="2" t="n">
        <v>0.15480075776577</v>
      </c>
      <c r="I3487" s="2" t="n">
        <v>0.15480075776577</v>
      </c>
      <c r="J3487" s="40" t="inlineStr">
        <is>
          <t>F-gas substitution</t>
        </is>
      </c>
    </row>
    <row r="3488" ht="15.75" customHeight="1" s="120">
      <c r="A3488" s="2" t="inlineStr">
        <is>
          <t>INDUSTRIAL</t>
        </is>
      </c>
      <c r="B3488" s="2" t="inlineStr">
        <is>
          <t>EPS</t>
        </is>
      </c>
      <c r="C3488" s="2" t="n">
        <v>2030</v>
      </c>
      <c r="D3488" s="2" t="inlineStr">
        <is>
          <t>United States</t>
        </is>
      </c>
      <c r="E3488" s="2" t="inlineStr">
        <is>
          <t>USA</t>
        </is>
      </c>
      <c r="F3488" s="2" t="inlineStr">
        <is>
          <t>Leak Detection Leak Repair - with Handheld Detector</t>
        </is>
      </c>
      <c r="G3488" s="2" t="n">
        <v>456</v>
      </c>
      <c r="H3488" s="2" t="n">
        <v>0.023049158975482</v>
      </c>
      <c r="I3488" s="2" t="n">
        <v>0.023049158975482</v>
      </c>
      <c r="J3488" s="40" t="inlineStr">
        <is>
          <t>F-gas inspection maintenance retrofitting</t>
        </is>
      </c>
    </row>
    <row r="3489" ht="15.75" customHeight="1" s="120">
      <c r="A3489" s="2" t="inlineStr">
        <is>
          <t>INDUSTRIAL</t>
        </is>
      </c>
      <c r="B3489" s="2" t="inlineStr">
        <is>
          <t>EPS</t>
        </is>
      </c>
      <c r="C3489" s="2" t="n">
        <v>2030</v>
      </c>
      <c r="D3489" s="2" t="inlineStr">
        <is>
          <t>United States</t>
        </is>
      </c>
      <c r="E3489" s="2" t="inlineStr">
        <is>
          <t>USA</t>
        </is>
      </c>
      <c r="F3489" s="2" t="inlineStr">
        <is>
          <t>Leak detection and leak repair</t>
        </is>
      </c>
      <c r="G3489" s="2" t="n">
        <v>907</v>
      </c>
      <c r="H3489" s="2" t="n">
        <v>0.023049158975482</v>
      </c>
      <c r="I3489" s="2" t="n">
        <v>0.023049158975482</v>
      </c>
      <c r="J3489" s="40" t="inlineStr">
        <is>
          <t>F-gas inspection maintenance retrofitting</t>
        </is>
      </c>
    </row>
    <row r="3490" ht="15.75" customHeight="1" s="120">
      <c r="A3490" s="2" t="inlineStr">
        <is>
          <t>INDUSTRIAL</t>
        </is>
      </c>
      <c r="B3490" s="2" t="inlineStr">
        <is>
          <t>EPS</t>
        </is>
      </c>
      <c r="C3490" s="2" t="n">
        <v>2030</v>
      </c>
      <c r="D3490" s="2" t="inlineStr">
        <is>
          <t>United States</t>
        </is>
      </c>
      <c r="E3490" s="2" t="inlineStr">
        <is>
          <t>USA</t>
        </is>
      </c>
      <c r="F3490" s="2" t="inlineStr">
        <is>
          <t>Leak detection and leak repair</t>
        </is>
      </c>
      <c r="G3490" s="2" t="n">
        <v>100000</v>
      </c>
      <c r="H3490" s="54" t="n">
        <v>1e-12</v>
      </c>
      <c r="I3490" s="2" t="n">
        <v>1e-12</v>
      </c>
      <c r="J3490" s="40" t="inlineStr">
        <is>
          <t>F-gas inspection maintenance retrofitting</t>
        </is>
      </c>
    </row>
    <row r="3491" ht="15.75" customHeight="1" s="120">
      <c r="A3491" s="2" t="inlineStr">
        <is>
          <t>INDUSTRIAL</t>
        </is>
      </c>
      <c r="B3491" s="2" t="inlineStr">
        <is>
          <t>EPS</t>
        </is>
      </c>
      <c r="C3491" s="2" t="n">
        <v>2035</v>
      </c>
      <c r="D3491" s="2" t="inlineStr">
        <is>
          <t>United States</t>
        </is>
      </c>
      <c r="E3491" s="2" t="inlineStr">
        <is>
          <t>USA</t>
        </is>
      </c>
      <c r="F3491" s="2" t="inlineStr">
        <is>
          <t>Improved SF6 Handling</t>
        </is>
      </c>
      <c r="G3491" s="2" t="n">
        <v>-100000</v>
      </c>
      <c r="H3491" s="2" t="n">
        <v>0</v>
      </c>
      <c r="I3491" s="2" t="n">
        <v>0</v>
      </c>
      <c r="J3491" s="40" t="inlineStr">
        <is>
          <t>F-gas inspection maintenance retrofitting</t>
        </is>
      </c>
    </row>
    <row r="3492" ht="15.75" customHeight="1" s="120">
      <c r="A3492" s="2" t="inlineStr">
        <is>
          <t>INDUSTRIAL</t>
        </is>
      </c>
      <c r="B3492" s="2" t="inlineStr">
        <is>
          <t>EPS</t>
        </is>
      </c>
      <c r="C3492" s="2" t="n">
        <v>2035</v>
      </c>
      <c r="D3492" s="2" t="inlineStr">
        <is>
          <t>United States</t>
        </is>
      </c>
      <c r="E3492" s="2" t="inlineStr">
        <is>
          <t>USA</t>
        </is>
      </c>
      <c r="F3492" s="2" t="inlineStr">
        <is>
          <t>Improved SF6 Handling</t>
        </is>
      </c>
      <c r="G3492" s="2" t="n">
        <v>1</v>
      </c>
      <c r="H3492" s="2" t="n">
        <v>0</v>
      </c>
      <c r="I3492" s="2" t="n">
        <v>0</v>
      </c>
      <c r="J3492" s="40" t="inlineStr">
        <is>
          <t>F-gas inspection maintenance retrofitting</t>
        </is>
      </c>
    </row>
    <row r="3493" ht="15.75" customHeight="1" s="120">
      <c r="A3493" s="2" t="inlineStr">
        <is>
          <t>INDUSTRIAL</t>
        </is>
      </c>
      <c r="B3493" s="2" t="inlineStr">
        <is>
          <t>EPS</t>
        </is>
      </c>
      <c r="C3493" s="2" t="n">
        <v>2035</v>
      </c>
      <c r="D3493" s="2" t="inlineStr">
        <is>
          <t>United States</t>
        </is>
      </c>
      <c r="E3493" s="2" t="inlineStr">
        <is>
          <t>USA</t>
        </is>
      </c>
      <c r="F3493" s="2" t="inlineStr">
        <is>
          <t>Improved SF6 Handling</t>
        </is>
      </c>
      <c r="G3493" s="2" t="n">
        <v>1</v>
      </c>
      <c r="H3493" s="2" t="n">
        <v>0.419161230325698</v>
      </c>
      <c r="I3493" s="2" t="n">
        <v>0.419161230325698</v>
      </c>
      <c r="J3493" s="40" t="inlineStr">
        <is>
          <t>F-gas inspection maintenance retrofitting</t>
        </is>
      </c>
    </row>
    <row r="3494" ht="15.75" customHeight="1" s="120">
      <c r="A3494" s="2" t="inlineStr">
        <is>
          <t>INDUSTRIAL</t>
        </is>
      </c>
      <c r="B3494" s="2" t="inlineStr">
        <is>
          <t>EPS</t>
        </is>
      </c>
      <c r="C3494" s="2" t="n">
        <v>2035</v>
      </c>
      <c r="D3494" s="2" t="inlineStr">
        <is>
          <t>United States</t>
        </is>
      </c>
      <c r="E3494" s="2" t="inlineStr">
        <is>
          <t>USA</t>
        </is>
      </c>
      <c r="F3494" s="2" t="inlineStr">
        <is>
          <t>SF6 Recycling</t>
        </is>
      </c>
      <c r="G3494" s="2" t="n">
        <v>37</v>
      </c>
      <c r="H3494" s="2" t="n">
        <v>0.104790307581424</v>
      </c>
      <c r="I3494" s="2" t="n">
        <v>0.104790307581424</v>
      </c>
      <c r="J3494" s="40" t="inlineStr">
        <is>
          <t>F-gas recovery and recycling</t>
        </is>
      </c>
    </row>
    <row r="3495" ht="15.75" customHeight="1" s="120">
      <c r="A3495" s="2" t="inlineStr">
        <is>
          <t>INDUSTRIAL</t>
        </is>
      </c>
      <c r="B3495" s="2" t="inlineStr">
        <is>
          <t>EPS</t>
        </is>
      </c>
      <c r="C3495" s="2" t="n">
        <v>2035</v>
      </c>
      <c r="D3495" s="2" t="inlineStr">
        <is>
          <t>United States</t>
        </is>
      </c>
      <c r="E3495" s="2" t="inlineStr">
        <is>
          <t>USA</t>
        </is>
      </c>
      <c r="F3495" s="2" t="inlineStr">
        <is>
          <t>Equipment Refurbishment</t>
        </is>
      </c>
      <c r="G3495" s="2" t="n">
        <v>198</v>
      </c>
      <c r="H3495" s="2" t="n">
        <v>0.109457477927207</v>
      </c>
      <c r="I3495" s="2" t="n">
        <v>0.109457477927207</v>
      </c>
      <c r="J3495" s="40" t="inlineStr">
        <is>
          <t>F-gas inspection maintenance retrofitting</t>
        </is>
      </c>
    </row>
    <row r="3496" ht="15.75" customHeight="1" s="120">
      <c r="A3496" s="2" t="inlineStr">
        <is>
          <t>INDUSTRIAL</t>
        </is>
      </c>
      <c r="B3496" s="2" t="inlineStr">
        <is>
          <t>EPS</t>
        </is>
      </c>
      <c r="C3496" s="2" t="n">
        <v>2035</v>
      </c>
      <c r="D3496" s="2" t="inlineStr">
        <is>
          <t>United States</t>
        </is>
      </c>
      <c r="E3496" s="2" t="inlineStr">
        <is>
          <t>USA</t>
        </is>
      </c>
      <c r="F3496" s="2" t="inlineStr">
        <is>
          <t>SF6 Free GIE</t>
        </is>
      </c>
      <c r="G3496" s="2" t="n">
        <v>288</v>
      </c>
      <c r="H3496" s="2" t="n">
        <v>0.109457477927207</v>
      </c>
      <c r="I3496" s="2" t="n">
        <v>0.109457477927207</v>
      </c>
      <c r="J3496" s="40" t="inlineStr">
        <is>
          <t>F-gas substitution</t>
        </is>
      </c>
    </row>
    <row r="3497" ht="15.75" customHeight="1" s="120">
      <c r="A3497" s="2" t="inlineStr">
        <is>
          <t>INDUSTRIAL</t>
        </is>
      </c>
      <c r="B3497" s="2" t="inlineStr">
        <is>
          <t>EPS</t>
        </is>
      </c>
      <c r="C3497" s="2" t="n">
        <v>2035</v>
      </c>
      <c r="D3497" s="2" t="inlineStr">
        <is>
          <t>United States</t>
        </is>
      </c>
      <c r="E3497" s="2" t="inlineStr">
        <is>
          <t>USA</t>
        </is>
      </c>
      <c r="F3497" s="2" t="inlineStr">
        <is>
          <t>Leak Detection Leak Repair - with Handheld Detector</t>
        </is>
      </c>
      <c r="G3497" s="2" t="n">
        <v>440</v>
      </c>
      <c r="H3497" s="2" t="n">
        <v>0.0168632436543703</v>
      </c>
      <c r="I3497" s="2" t="n">
        <v>0.0168632436543703</v>
      </c>
      <c r="J3497" s="40" t="inlineStr">
        <is>
          <t>F-gas inspection maintenance retrofitting</t>
        </is>
      </c>
    </row>
    <row r="3498" ht="15.75" customHeight="1" s="120">
      <c r="A3498" s="2" t="inlineStr">
        <is>
          <t>INDUSTRIAL</t>
        </is>
      </c>
      <c r="B3498" s="2" t="inlineStr">
        <is>
          <t>EPS</t>
        </is>
      </c>
      <c r="C3498" s="2" t="n">
        <v>2035</v>
      </c>
      <c r="D3498" s="2" t="inlineStr">
        <is>
          <t>United States</t>
        </is>
      </c>
      <c r="E3498" s="2" t="inlineStr">
        <is>
          <t>USA</t>
        </is>
      </c>
      <c r="F3498" s="2" t="inlineStr">
        <is>
          <t>Leak detection and leak repair</t>
        </is>
      </c>
      <c r="G3498" s="2" t="n">
        <v>876</v>
      </c>
      <c r="H3498" s="2" t="n">
        <v>0.0168632436543703</v>
      </c>
      <c r="I3498" s="2" t="n">
        <v>0.0168632436543703</v>
      </c>
      <c r="J3498" s="40" t="inlineStr">
        <is>
          <t>F-gas inspection maintenance retrofitting</t>
        </is>
      </c>
    </row>
    <row r="3499" ht="15.75" customHeight="1" s="120">
      <c r="A3499" s="2" t="inlineStr">
        <is>
          <t>INDUSTRIAL</t>
        </is>
      </c>
      <c r="B3499" s="2" t="inlineStr">
        <is>
          <t>EPS</t>
        </is>
      </c>
      <c r="C3499" s="2" t="n">
        <v>2035</v>
      </c>
      <c r="D3499" s="2" t="inlineStr">
        <is>
          <t>United States</t>
        </is>
      </c>
      <c r="E3499" s="2" t="inlineStr">
        <is>
          <t>USA</t>
        </is>
      </c>
      <c r="F3499" s="2" t="inlineStr">
        <is>
          <t>Leak detection and leak repair</t>
        </is>
      </c>
      <c r="G3499" s="2" t="n">
        <v>100000</v>
      </c>
      <c r="H3499" s="54" t="n">
        <v>1e-12</v>
      </c>
      <c r="I3499" s="2" t="n">
        <v>1e-12</v>
      </c>
      <c r="J3499" s="40" t="inlineStr">
        <is>
          <t>F-gas inspection maintenance retrofitting</t>
        </is>
      </c>
    </row>
    <row r="3500" ht="15.75" customHeight="1" s="120">
      <c r="A3500" s="2" t="inlineStr">
        <is>
          <t>INDUSTRIAL</t>
        </is>
      </c>
      <c r="B3500" s="2" t="inlineStr">
        <is>
          <t>EPS</t>
        </is>
      </c>
      <c r="C3500" s="2" t="n">
        <v>2040</v>
      </c>
      <c r="D3500" s="2" t="inlineStr">
        <is>
          <t>United States</t>
        </is>
      </c>
      <c r="E3500" s="2" t="inlineStr">
        <is>
          <t>USA</t>
        </is>
      </c>
      <c r="F3500" s="2" t="inlineStr">
        <is>
          <t>Improved SF6 Handling</t>
        </is>
      </c>
      <c r="G3500" s="2" t="n">
        <v>-100000</v>
      </c>
      <c r="H3500" s="2" t="n">
        <v>0</v>
      </c>
      <c r="I3500" s="2" t="n">
        <v>0</v>
      </c>
      <c r="J3500" s="40" t="inlineStr">
        <is>
          <t>F-gas inspection maintenance retrofitting</t>
        </is>
      </c>
    </row>
    <row r="3501" ht="15.75" customHeight="1" s="120">
      <c r="A3501" s="2" t="inlineStr">
        <is>
          <t>INDUSTRIAL</t>
        </is>
      </c>
      <c r="B3501" s="2" t="inlineStr">
        <is>
          <t>EPS</t>
        </is>
      </c>
      <c r="C3501" s="2" t="n">
        <v>2040</v>
      </c>
      <c r="D3501" s="2" t="inlineStr">
        <is>
          <t>United States</t>
        </is>
      </c>
      <c r="E3501" s="2" t="inlineStr">
        <is>
          <t>USA</t>
        </is>
      </c>
      <c r="F3501" s="2" t="inlineStr">
        <is>
          <t>Improved SF6 Handling</t>
        </is>
      </c>
      <c r="G3501" s="2" t="n">
        <v>1</v>
      </c>
      <c r="H3501" s="2" t="n">
        <v>0</v>
      </c>
      <c r="I3501" s="2" t="n">
        <v>0</v>
      </c>
      <c r="J3501" s="40" t="inlineStr">
        <is>
          <t>F-gas inspection maintenance retrofitting</t>
        </is>
      </c>
    </row>
    <row r="3502" ht="15.75" customHeight="1" s="120">
      <c r="A3502" s="2" t="inlineStr">
        <is>
          <t>INDUSTRIAL</t>
        </is>
      </c>
      <c r="B3502" s="2" t="inlineStr">
        <is>
          <t>EPS</t>
        </is>
      </c>
      <c r="C3502" s="2" t="n">
        <v>2040</v>
      </c>
      <c r="D3502" s="2" t="inlineStr">
        <is>
          <t>United States</t>
        </is>
      </c>
      <c r="E3502" s="2" t="inlineStr">
        <is>
          <t>USA</t>
        </is>
      </c>
      <c r="F3502" s="2" t="inlineStr">
        <is>
          <t>Improved SF6 Handling</t>
        </is>
      </c>
      <c r="G3502" s="2" t="n">
        <v>1</v>
      </c>
      <c r="H3502" s="2" t="n">
        <v>0.29702290892601</v>
      </c>
      <c r="I3502" s="2" t="n">
        <v>0.29702290892601</v>
      </c>
      <c r="J3502" s="40" t="inlineStr">
        <is>
          <t>F-gas inspection maintenance retrofitting</t>
        </is>
      </c>
    </row>
    <row r="3503" ht="15.75" customHeight="1" s="120">
      <c r="A3503" s="2" t="inlineStr">
        <is>
          <t>INDUSTRIAL</t>
        </is>
      </c>
      <c r="B3503" s="2" t="inlineStr">
        <is>
          <t>EPS</t>
        </is>
      </c>
      <c r="C3503" s="2" t="n">
        <v>2040</v>
      </c>
      <c r="D3503" s="2" t="inlineStr">
        <is>
          <t>United States</t>
        </is>
      </c>
      <c r="E3503" s="2" t="inlineStr">
        <is>
          <t>USA</t>
        </is>
      </c>
      <c r="F3503" s="2" t="inlineStr">
        <is>
          <t>SF6 Recycling</t>
        </is>
      </c>
      <c r="G3503" s="2" t="n">
        <v>37</v>
      </c>
      <c r="H3503" s="2" t="n">
        <v>0.07425572723150251</v>
      </c>
      <c r="I3503" s="2" t="n">
        <v>0.07425572723150251</v>
      </c>
      <c r="J3503" s="40" t="inlineStr">
        <is>
          <t>F-gas recovery and recycling</t>
        </is>
      </c>
    </row>
    <row r="3504" ht="15.75" customHeight="1" s="120">
      <c r="A3504" s="2" t="inlineStr">
        <is>
          <t>INDUSTRIAL</t>
        </is>
      </c>
      <c r="B3504" s="2" t="inlineStr">
        <is>
          <t>EPS</t>
        </is>
      </c>
      <c r="C3504" s="2" t="n">
        <v>2040</v>
      </c>
      <c r="D3504" s="2" t="inlineStr">
        <is>
          <t>United States</t>
        </is>
      </c>
      <c r="E3504" s="2" t="inlineStr">
        <is>
          <t>USA</t>
        </is>
      </c>
      <c r="F3504" s="2" t="inlineStr">
        <is>
          <t>Equipment Refurbishment</t>
        </is>
      </c>
      <c r="G3504" s="2" t="n">
        <v>198</v>
      </c>
      <c r="H3504" s="2" t="n">
        <v>0.0773871839046478</v>
      </c>
      <c r="I3504" s="2" t="n">
        <v>0.0773871839046478</v>
      </c>
      <c r="J3504" s="40" t="inlineStr">
        <is>
          <t>F-gas inspection maintenance retrofitting</t>
        </is>
      </c>
    </row>
    <row r="3505" ht="15.75" customHeight="1" s="120">
      <c r="A3505" s="2" t="inlineStr">
        <is>
          <t>INDUSTRIAL</t>
        </is>
      </c>
      <c r="B3505" s="2" t="inlineStr">
        <is>
          <t>EPS</t>
        </is>
      </c>
      <c r="C3505" s="2" t="n">
        <v>2040</v>
      </c>
      <c r="D3505" s="2" t="inlineStr">
        <is>
          <t>United States</t>
        </is>
      </c>
      <c r="E3505" s="2" t="inlineStr">
        <is>
          <t>USA</t>
        </is>
      </c>
      <c r="F3505" s="2" t="inlineStr">
        <is>
          <t>SF6 Free GIE</t>
        </is>
      </c>
      <c r="G3505" s="2" t="n">
        <v>287</v>
      </c>
      <c r="H3505" s="2" t="n">
        <v>0.0773871839046478</v>
      </c>
      <c r="I3505" s="2" t="n">
        <v>0.0773871839046478</v>
      </c>
      <c r="J3505" s="40" t="inlineStr">
        <is>
          <t>F-gas substitution</t>
        </is>
      </c>
    </row>
    <row r="3506" ht="15.75" customHeight="1" s="120">
      <c r="A3506" s="2" t="inlineStr">
        <is>
          <t>INDUSTRIAL</t>
        </is>
      </c>
      <c r="B3506" s="2" t="inlineStr">
        <is>
          <t>EPS</t>
        </is>
      </c>
      <c r="C3506" s="2" t="n">
        <v>2040</v>
      </c>
      <c r="D3506" s="2" t="inlineStr">
        <is>
          <t>United States</t>
        </is>
      </c>
      <c r="E3506" s="2" t="inlineStr">
        <is>
          <t>USA</t>
        </is>
      </c>
      <c r="F3506" s="2" t="inlineStr">
        <is>
          <t>Leak Detection Leak Repair - with Handheld Detector</t>
        </is>
      </c>
      <c r="G3506" s="2" t="n">
        <v>426</v>
      </c>
      <c r="H3506" s="2" t="n">
        <v>0.0123010203242302</v>
      </c>
      <c r="I3506" s="2" t="n">
        <v>0.0123010203242302</v>
      </c>
      <c r="J3506" s="40" t="inlineStr">
        <is>
          <t>F-gas inspection maintenance retrofitting</t>
        </is>
      </c>
    </row>
    <row r="3507" ht="15.75" customHeight="1" s="120">
      <c r="A3507" s="2" t="inlineStr">
        <is>
          <t>INDUSTRIAL</t>
        </is>
      </c>
      <c r="B3507" s="2" t="inlineStr">
        <is>
          <t>EPS</t>
        </is>
      </c>
      <c r="C3507" s="2" t="n">
        <v>2040</v>
      </c>
      <c r="D3507" s="2" t="inlineStr">
        <is>
          <t>United States</t>
        </is>
      </c>
      <c r="E3507" s="2" t="inlineStr">
        <is>
          <t>USA</t>
        </is>
      </c>
      <c r="F3507" s="2" t="inlineStr">
        <is>
          <t>Leak detection and leak repair</t>
        </is>
      </c>
      <c r="G3507" s="2" t="n">
        <v>848</v>
      </c>
      <c r="H3507" s="2" t="n">
        <v>0.0123010203242302</v>
      </c>
      <c r="I3507" s="2" t="n">
        <v>0.0123010203242302</v>
      </c>
      <c r="J3507" s="40" t="inlineStr">
        <is>
          <t>F-gas inspection maintenance retrofitting</t>
        </is>
      </c>
    </row>
    <row r="3508" ht="15.75" customHeight="1" s="120">
      <c r="A3508" s="2" t="inlineStr">
        <is>
          <t>INDUSTRIAL</t>
        </is>
      </c>
      <c r="B3508" s="2" t="inlineStr">
        <is>
          <t>EPS</t>
        </is>
      </c>
      <c r="C3508" s="2" t="n">
        <v>2040</v>
      </c>
      <c r="D3508" s="2" t="inlineStr">
        <is>
          <t>United States</t>
        </is>
      </c>
      <c r="E3508" s="2" t="inlineStr">
        <is>
          <t>USA</t>
        </is>
      </c>
      <c r="F3508" s="2" t="inlineStr">
        <is>
          <t>Leak detection and leak repair</t>
        </is>
      </c>
      <c r="G3508" s="2" t="n">
        <v>100000</v>
      </c>
      <c r="H3508" s="54" t="n">
        <v>1e-12</v>
      </c>
      <c r="I3508" s="2" t="n">
        <v>1e-12</v>
      </c>
      <c r="J3508" s="40" t="inlineStr">
        <is>
          <t>F-gas inspection maintenance retrofitting</t>
        </is>
      </c>
    </row>
    <row r="3509" ht="15.75" customHeight="1" s="120">
      <c r="A3509" s="2" t="inlineStr">
        <is>
          <t>INDUSTRIAL</t>
        </is>
      </c>
      <c r="B3509" s="2" t="inlineStr">
        <is>
          <t>EPS</t>
        </is>
      </c>
      <c r="C3509" s="2" t="n">
        <v>2045</v>
      </c>
      <c r="D3509" s="2" t="inlineStr">
        <is>
          <t>United States</t>
        </is>
      </c>
      <c r="E3509" s="2" t="inlineStr">
        <is>
          <t>USA</t>
        </is>
      </c>
      <c r="F3509" s="2" t="inlineStr">
        <is>
          <t>Improved SF6 Handling</t>
        </is>
      </c>
      <c r="G3509" s="2" t="n">
        <v>-100000</v>
      </c>
      <c r="H3509" s="2" t="n">
        <v>0</v>
      </c>
      <c r="I3509" s="2" t="n">
        <v>0</v>
      </c>
      <c r="J3509" s="40" t="inlineStr">
        <is>
          <t>F-gas inspection maintenance retrofitting</t>
        </is>
      </c>
    </row>
    <row r="3510" ht="15.75" customHeight="1" s="120">
      <c r="A3510" s="2" t="inlineStr">
        <is>
          <t>INDUSTRIAL</t>
        </is>
      </c>
      <c r="B3510" s="2" t="inlineStr">
        <is>
          <t>EPS</t>
        </is>
      </c>
      <c r="C3510" s="2" t="n">
        <v>2045</v>
      </c>
      <c r="D3510" s="2" t="inlineStr">
        <is>
          <t>United States</t>
        </is>
      </c>
      <c r="E3510" s="2" t="inlineStr">
        <is>
          <t>USA</t>
        </is>
      </c>
      <c r="F3510" s="2" t="inlineStr">
        <is>
          <t>Improved SF6 Handling</t>
        </is>
      </c>
      <c r="G3510" s="2" t="n">
        <v>1</v>
      </c>
      <c r="H3510" s="2" t="n">
        <v>0.210425540804863</v>
      </c>
      <c r="I3510" s="2" t="n">
        <v>0.210425540804863</v>
      </c>
      <c r="J3510" s="40" t="inlineStr">
        <is>
          <t>F-gas inspection maintenance retrofitting</t>
        </is>
      </c>
    </row>
    <row r="3511" ht="15.75" customHeight="1" s="120">
      <c r="A3511" s="2" t="inlineStr">
        <is>
          <t>INDUSTRIAL</t>
        </is>
      </c>
      <c r="B3511" s="2" t="inlineStr">
        <is>
          <t>EPS</t>
        </is>
      </c>
      <c r="C3511" s="2" t="n">
        <v>2045</v>
      </c>
      <c r="D3511" s="2" t="inlineStr">
        <is>
          <t>United States</t>
        </is>
      </c>
      <c r="E3511" s="2" t="inlineStr">
        <is>
          <t>USA</t>
        </is>
      </c>
      <c r="F3511" s="2" t="inlineStr">
        <is>
          <t>Improved SF6 Handling</t>
        </is>
      </c>
      <c r="G3511" s="2" t="n">
        <v>1</v>
      </c>
      <c r="H3511" s="2" t="n">
        <v>0</v>
      </c>
      <c r="I3511" s="2" t="n">
        <v>0</v>
      </c>
      <c r="J3511" s="40" t="inlineStr">
        <is>
          <t>F-gas inspection maintenance retrofitting</t>
        </is>
      </c>
    </row>
    <row r="3512" ht="15.75" customHeight="1" s="120">
      <c r="A3512" s="2" t="inlineStr">
        <is>
          <t>INDUSTRIAL</t>
        </is>
      </c>
      <c r="B3512" s="2" t="inlineStr">
        <is>
          <t>EPS</t>
        </is>
      </c>
      <c r="C3512" s="2" t="n">
        <v>2045</v>
      </c>
      <c r="D3512" s="2" t="inlineStr">
        <is>
          <t>United States</t>
        </is>
      </c>
      <c r="E3512" s="2" t="inlineStr">
        <is>
          <t>USA</t>
        </is>
      </c>
      <c r="F3512" s="2" t="inlineStr">
        <is>
          <t>SF6 Recycling</t>
        </is>
      </c>
      <c r="G3512" s="2" t="n">
        <v>37</v>
      </c>
      <c r="H3512" s="2" t="n">
        <v>0.0526063852012157</v>
      </c>
      <c r="I3512" s="2" t="n">
        <v>0.0526063852012157</v>
      </c>
      <c r="J3512" s="40" t="inlineStr">
        <is>
          <t>F-gas recovery and recycling</t>
        </is>
      </c>
    </row>
    <row r="3513" ht="15.75" customHeight="1" s="120">
      <c r="A3513" s="2" t="inlineStr">
        <is>
          <t>INDUSTRIAL</t>
        </is>
      </c>
      <c r="B3513" s="2" t="inlineStr">
        <is>
          <t>EPS</t>
        </is>
      </c>
      <c r="C3513" s="2" t="n">
        <v>2045</v>
      </c>
      <c r="D3513" s="2" t="inlineStr">
        <is>
          <t>United States</t>
        </is>
      </c>
      <c r="E3513" s="2" t="inlineStr">
        <is>
          <t>USA</t>
        </is>
      </c>
      <c r="F3513" s="2" t="inlineStr">
        <is>
          <t>Equipment Refurbishment</t>
        </is>
      </c>
      <c r="G3513" s="2" t="n">
        <v>198</v>
      </c>
      <c r="H3513" s="2" t="n">
        <v>0.0547074489295483</v>
      </c>
      <c r="I3513" s="2" t="n">
        <v>0.0547074489295483</v>
      </c>
      <c r="J3513" s="40" t="inlineStr">
        <is>
          <t>F-gas inspection maintenance retrofitting</t>
        </is>
      </c>
    </row>
    <row r="3514" ht="15.75" customHeight="1" s="120">
      <c r="A3514" s="2" t="inlineStr">
        <is>
          <t>INDUSTRIAL</t>
        </is>
      </c>
      <c r="B3514" s="2" t="inlineStr">
        <is>
          <t>EPS</t>
        </is>
      </c>
      <c r="C3514" s="2" t="n">
        <v>2045</v>
      </c>
      <c r="D3514" s="2" t="inlineStr">
        <is>
          <t>United States</t>
        </is>
      </c>
      <c r="E3514" s="2" t="inlineStr">
        <is>
          <t>USA</t>
        </is>
      </c>
      <c r="F3514" s="2" t="inlineStr">
        <is>
          <t>SF6 Free GIE</t>
        </is>
      </c>
      <c r="G3514" s="2" t="n">
        <v>287</v>
      </c>
      <c r="H3514" s="2" t="n">
        <v>0.0547074489295483</v>
      </c>
      <c r="I3514" s="2" t="n">
        <v>0.0547074489295483</v>
      </c>
      <c r="J3514" s="40" t="inlineStr">
        <is>
          <t>F-gas substitution</t>
        </is>
      </c>
    </row>
    <row r="3515" ht="15.75" customHeight="1" s="120">
      <c r="A3515" s="2" t="inlineStr">
        <is>
          <t>INDUSTRIAL</t>
        </is>
      </c>
      <c r="B3515" s="2" t="inlineStr">
        <is>
          <t>EPS</t>
        </is>
      </c>
      <c r="C3515" s="2" t="n">
        <v>2045</v>
      </c>
      <c r="D3515" s="2" t="inlineStr">
        <is>
          <t>United States</t>
        </is>
      </c>
      <c r="E3515" s="2" t="inlineStr">
        <is>
          <t>USA</t>
        </is>
      </c>
      <c r="F3515" s="2" t="inlineStr">
        <is>
          <t>Leak Detection Leak Repair - with Handheld Detector</t>
        </is>
      </c>
      <c r="G3515" s="2" t="n">
        <v>414</v>
      </c>
      <c r="H3515" s="2" t="n">
        <v>0.0089494688436389</v>
      </c>
      <c r="I3515" s="2" t="n">
        <v>0.0089494688436389</v>
      </c>
      <c r="J3515" s="40" t="inlineStr">
        <is>
          <t>F-gas inspection maintenance retrofitting</t>
        </is>
      </c>
    </row>
    <row r="3516" ht="15.75" customHeight="1" s="120">
      <c r="A3516" s="2" t="inlineStr">
        <is>
          <t>INDUSTRIAL</t>
        </is>
      </c>
      <c r="B3516" s="2" t="inlineStr">
        <is>
          <t>EPS</t>
        </is>
      </c>
      <c r="C3516" s="2" t="n">
        <v>2045</v>
      </c>
      <c r="D3516" s="2" t="inlineStr">
        <is>
          <t>United States</t>
        </is>
      </c>
      <c r="E3516" s="2" t="inlineStr">
        <is>
          <t>USA</t>
        </is>
      </c>
      <c r="F3516" s="2" t="inlineStr">
        <is>
          <t>Leak detection and leak repair</t>
        </is>
      </c>
      <c r="G3516" s="2" t="n">
        <v>823</v>
      </c>
      <c r="H3516" s="2" t="n">
        <v>0.0089494688436389</v>
      </c>
      <c r="I3516" s="2" t="n">
        <v>0.0089494688436389</v>
      </c>
      <c r="J3516" s="40" t="inlineStr">
        <is>
          <t>F-gas inspection maintenance retrofitting</t>
        </is>
      </c>
    </row>
    <row r="3517" ht="15.75" customHeight="1" s="120">
      <c r="A3517" s="2" t="inlineStr">
        <is>
          <t>INDUSTRIAL</t>
        </is>
      </c>
      <c r="B3517" s="2" t="inlineStr">
        <is>
          <t>EPS</t>
        </is>
      </c>
      <c r="C3517" s="2" t="n">
        <v>2045</v>
      </c>
      <c r="D3517" s="2" t="inlineStr">
        <is>
          <t>United States</t>
        </is>
      </c>
      <c r="E3517" s="2" t="inlineStr">
        <is>
          <t>USA</t>
        </is>
      </c>
      <c r="F3517" s="2" t="inlineStr">
        <is>
          <t>Leak detection and leak repair</t>
        </is>
      </c>
      <c r="G3517" s="2" t="n">
        <v>100000</v>
      </c>
      <c r="H3517" s="54" t="n">
        <v>1e-12</v>
      </c>
      <c r="I3517" s="2" t="n">
        <v>1e-12</v>
      </c>
      <c r="J3517" s="40" t="inlineStr">
        <is>
          <t>F-gas inspection maintenance retrofitting</t>
        </is>
      </c>
    </row>
    <row r="3518" ht="15.75" customHeight="1" s="120">
      <c r="A3518" s="2" t="inlineStr">
        <is>
          <t>INDUSTRIAL</t>
        </is>
      </c>
      <c r="B3518" s="2" t="inlineStr">
        <is>
          <t>EPS</t>
        </is>
      </c>
      <c r="C3518" s="2" t="n">
        <v>2050</v>
      </c>
      <c r="D3518" s="2" t="inlineStr">
        <is>
          <t>United States</t>
        </is>
      </c>
      <c r="E3518" s="2" t="inlineStr">
        <is>
          <t>USA</t>
        </is>
      </c>
      <c r="F3518" s="2" t="inlineStr">
        <is>
          <t>Improved SF6 Handling</t>
        </is>
      </c>
      <c r="G3518" s="2" t="n">
        <v>-100000</v>
      </c>
      <c r="H3518" s="2" t="n">
        <v>0</v>
      </c>
      <c r="I3518" s="2" t="n">
        <v>0</v>
      </c>
      <c r="J3518" s="40" t="inlineStr">
        <is>
          <t>F-gas inspection maintenance retrofitting</t>
        </is>
      </c>
    </row>
    <row r="3519" ht="15.75" customHeight="1" s="120">
      <c r="A3519" s="2" t="inlineStr">
        <is>
          <t>INDUSTRIAL</t>
        </is>
      </c>
      <c r="B3519" s="2" t="inlineStr">
        <is>
          <t>EPS</t>
        </is>
      </c>
      <c r="C3519" s="2" t="n">
        <v>2050</v>
      </c>
      <c r="D3519" s="2" t="inlineStr">
        <is>
          <t>United States</t>
        </is>
      </c>
      <c r="E3519" s="2" t="inlineStr">
        <is>
          <t>USA</t>
        </is>
      </c>
      <c r="F3519" s="2" t="inlineStr">
        <is>
          <t>Improved SF6 Handling</t>
        </is>
      </c>
      <c r="G3519" s="2" t="n">
        <v>1</v>
      </c>
      <c r="H3519" s="2" t="n">
        <v>0.149043247103691</v>
      </c>
      <c r="I3519" s="2" t="n">
        <v>0.149043247103691</v>
      </c>
      <c r="J3519" s="40" t="inlineStr">
        <is>
          <t>F-gas inspection maintenance retrofitting</t>
        </is>
      </c>
    </row>
    <row r="3520" ht="15.75" customHeight="1" s="120">
      <c r="A3520" s="2" t="inlineStr">
        <is>
          <t>INDUSTRIAL</t>
        </is>
      </c>
      <c r="B3520" s="2" t="inlineStr">
        <is>
          <t>EPS</t>
        </is>
      </c>
      <c r="C3520" s="2" t="n">
        <v>2050</v>
      </c>
      <c r="D3520" s="2" t="inlineStr">
        <is>
          <t>United States</t>
        </is>
      </c>
      <c r="E3520" s="2" t="inlineStr">
        <is>
          <t>USA</t>
        </is>
      </c>
      <c r="F3520" s="2" t="inlineStr">
        <is>
          <t>Improved SF6 Handling</t>
        </is>
      </c>
      <c r="G3520" s="2" t="n">
        <v>1</v>
      </c>
      <c r="H3520" s="2" t="n">
        <v>0</v>
      </c>
      <c r="I3520" s="2" t="n">
        <v>0</v>
      </c>
      <c r="J3520" s="40" t="inlineStr">
        <is>
          <t>F-gas inspection maintenance retrofitting</t>
        </is>
      </c>
    </row>
    <row r="3521" ht="15.75" customHeight="1" s="120">
      <c r="A3521" s="2" t="inlineStr">
        <is>
          <t>INDUSTRIAL</t>
        </is>
      </c>
      <c r="B3521" s="2" t="inlineStr">
        <is>
          <t>EPS</t>
        </is>
      </c>
      <c r="C3521" s="2" t="n">
        <v>2050</v>
      </c>
      <c r="D3521" s="2" t="inlineStr">
        <is>
          <t>United States</t>
        </is>
      </c>
      <c r="E3521" s="2" t="inlineStr">
        <is>
          <t>USA</t>
        </is>
      </c>
      <c r="F3521" s="2" t="inlineStr">
        <is>
          <t>SF6 Recycling</t>
        </is>
      </c>
      <c r="G3521" s="2" t="n">
        <v>37</v>
      </c>
      <c r="H3521" s="2" t="n">
        <v>0.0372608117759228</v>
      </c>
      <c r="I3521" s="2" t="n">
        <v>0.0372608117759228</v>
      </c>
      <c r="J3521" s="40" t="inlineStr">
        <is>
          <t>F-gas recovery and recycling</t>
        </is>
      </c>
    </row>
    <row r="3522" ht="15.75" customHeight="1" s="120">
      <c r="A3522" s="2" t="inlineStr">
        <is>
          <t>INDUSTRIAL</t>
        </is>
      </c>
      <c r="B3522" s="2" t="inlineStr">
        <is>
          <t>EPS</t>
        </is>
      </c>
      <c r="C3522" s="2" t="n">
        <v>2050</v>
      </c>
      <c r="D3522" s="2" t="inlineStr">
        <is>
          <t>United States</t>
        </is>
      </c>
      <c r="E3522" s="2" t="inlineStr">
        <is>
          <t>USA</t>
        </is>
      </c>
      <c r="F3522" s="2" t="inlineStr">
        <is>
          <t>Equipment Refurbishment</t>
        </is>
      </c>
      <c r="G3522" s="2" t="n">
        <v>198</v>
      </c>
      <c r="H3522" s="2" t="n">
        <v>0.0386705324053764</v>
      </c>
      <c r="I3522" s="2" t="n">
        <v>0.0386705324053764</v>
      </c>
      <c r="J3522" s="40" t="inlineStr">
        <is>
          <t>F-gas inspection maintenance retrofitting</t>
        </is>
      </c>
    </row>
    <row r="3523" ht="15.75" customHeight="1" s="120">
      <c r="A3523" s="2" t="inlineStr">
        <is>
          <t>INDUSTRIAL</t>
        </is>
      </c>
      <c r="B3523" s="2" t="inlineStr">
        <is>
          <t>EPS</t>
        </is>
      </c>
      <c r="C3523" s="2" t="n">
        <v>2050</v>
      </c>
      <c r="D3523" s="2" t="inlineStr">
        <is>
          <t>United States</t>
        </is>
      </c>
      <c r="E3523" s="2" t="inlineStr">
        <is>
          <t>USA</t>
        </is>
      </c>
      <c r="F3523" s="2" t="inlineStr">
        <is>
          <t>SF6 Free GIE</t>
        </is>
      </c>
      <c r="G3523" s="2" t="n">
        <v>287</v>
      </c>
      <c r="H3523" s="2" t="n">
        <v>0.0386705324053764</v>
      </c>
      <c r="I3523" s="2" t="n">
        <v>0.0386705324053764</v>
      </c>
      <c r="J3523" s="40" t="inlineStr">
        <is>
          <t>F-gas substitution</t>
        </is>
      </c>
    </row>
    <row r="3524" ht="15.75" customHeight="1" s="120">
      <c r="A3524" s="2" t="inlineStr">
        <is>
          <t>INDUSTRIAL</t>
        </is>
      </c>
      <c r="B3524" s="2" t="inlineStr">
        <is>
          <t>EPS</t>
        </is>
      </c>
      <c r="C3524" s="2" t="n">
        <v>2050</v>
      </c>
      <c r="D3524" s="2" t="inlineStr">
        <is>
          <t>United States</t>
        </is>
      </c>
      <c r="E3524" s="2" t="inlineStr">
        <is>
          <t>USA</t>
        </is>
      </c>
      <c r="F3524" s="2" t="inlineStr">
        <is>
          <t>Leak Detection Leak Repair - with Handheld Detector</t>
        </is>
      </c>
      <c r="G3524" s="2" t="n">
        <v>403</v>
      </c>
      <c r="H3524" s="2" t="n">
        <v>0.0064957672730088</v>
      </c>
      <c r="I3524" s="2" t="n">
        <v>0.0064957672730088</v>
      </c>
      <c r="J3524" s="40" t="inlineStr">
        <is>
          <t>F-gas inspection maintenance retrofitting</t>
        </is>
      </c>
    </row>
    <row r="3525" ht="15.75" customHeight="1" s="120">
      <c r="A3525" s="2" t="inlineStr">
        <is>
          <t>INDUSTRIAL</t>
        </is>
      </c>
      <c r="B3525" s="2" t="inlineStr">
        <is>
          <t>EPS</t>
        </is>
      </c>
      <c r="C3525" s="2" t="n">
        <v>2050</v>
      </c>
      <c r="D3525" s="2" t="inlineStr">
        <is>
          <t>United States</t>
        </is>
      </c>
      <c r="E3525" s="2" t="inlineStr">
        <is>
          <t>USA</t>
        </is>
      </c>
      <c r="F3525" s="2" t="inlineStr">
        <is>
          <t>Leak detection and leak repair</t>
        </is>
      </c>
      <c r="G3525" s="2" t="n">
        <v>801</v>
      </c>
      <c r="H3525" s="2" t="n">
        <v>0.0064957672730088</v>
      </c>
      <c r="I3525" s="2" t="n">
        <v>0.0064957672730088</v>
      </c>
      <c r="J3525" s="40" t="inlineStr">
        <is>
          <t>F-gas inspection maintenance retrofitting</t>
        </is>
      </c>
    </row>
    <row r="3526" ht="15.75" customHeight="1" s="120">
      <c r="A3526" s="2" t="inlineStr">
        <is>
          <t>INDUSTRIAL</t>
        </is>
      </c>
      <c r="B3526" s="2" t="inlineStr">
        <is>
          <t>EPS</t>
        </is>
      </c>
      <c r="C3526" s="2" t="n">
        <v>2050</v>
      </c>
      <c r="D3526" s="2" t="inlineStr">
        <is>
          <t>United States</t>
        </is>
      </c>
      <c r="E3526" s="2" t="inlineStr">
        <is>
          <t>USA</t>
        </is>
      </c>
      <c r="F3526" s="2" t="inlineStr">
        <is>
          <t>Leak detection and leak repair</t>
        </is>
      </c>
      <c r="G3526" s="2" t="n">
        <v>100000</v>
      </c>
      <c r="H3526" s="54" t="n">
        <v>1e-12</v>
      </c>
      <c r="I3526" s="2" t="n">
        <v>1e-12</v>
      </c>
      <c r="J3526" s="40" t="inlineStr">
        <is>
          <t>F-gas inspection maintenance retrofitting</t>
        </is>
      </c>
    </row>
    <row r="3527" ht="15.75" customHeight="1" s="120">
      <c r="A3527" s="2" t="inlineStr">
        <is>
          <t>INDUSTRIAL</t>
        </is>
      </c>
      <c r="B3527" s="2" t="inlineStr">
        <is>
          <t>FIRE</t>
        </is>
      </c>
      <c r="C3527" s="2" t="n">
        <v>2015</v>
      </c>
      <c r="D3527" s="2" t="inlineStr">
        <is>
          <t>United States</t>
        </is>
      </c>
      <c r="G3527" s="2" t="n">
        <v>-100000</v>
      </c>
      <c r="H3527" s="2" t="n">
        <v>0</v>
      </c>
      <c r="I3527" s="2" t="n">
        <v>0</v>
      </c>
      <c r="J3527" s="40" t="e">
        <v>#N/A</v>
      </c>
    </row>
    <row r="3528" ht="15.75" customHeight="1" s="120">
      <c r="A3528" s="2" t="inlineStr">
        <is>
          <t>INDUSTRIAL</t>
        </is>
      </c>
      <c r="B3528" s="2" t="inlineStr">
        <is>
          <t>FIRE</t>
        </is>
      </c>
      <c r="C3528" s="2" t="n">
        <v>2015</v>
      </c>
      <c r="D3528" s="2" t="inlineStr">
        <is>
          <t>United States</t>
        </is>
      </c>
      <c r="G3528" s="2" t="n">
        <v>100000</v>
      </c>
      <c r="H3528" s="54" t="n">
        <v>1e-12</v>
      </c>
      <c r="I3528" s="2" t="n">
        <v>1e-12</v>
      </c>
      <c r="J3528" s="40" t="e">
        <v>#N/A</v>
      </c>
    </row>
    <row r="3529" ht="15.75" customHeight="1" s="120">
      <c r="A3529" s="2" t="inlineStr">
        <is>
          <t>INDUSTRIAL</t>
        </is>
      </c>
      <c r="B3529" s="2" t="inlineStr">
        <is>
          <t>FIRE</t>
        </is>
      </c>
      <c r="C3529" s="2" t="n">
        <v>2020</v>
      </c>
      <c r="D3529" s="2" t="inlineStr">
        <is>
          <t>United States</t>
        </is>
      </c>
      <c r="E3529" s="2" t="inlineStr">
        <is>
          <t>USA</t>
        </is>
      </c>
      <c r="F3529" s="2" t="inlineStr">
        <is>
          <t>FK-5-1-12 in New Class A Total Flooding Applications</t>
        </is>
      </c>
      <c r="G3529" s="2" t="n">
        <v>-100000</v>
      </c>
      <c r="H3529" s="2" t="n">
        <v>0</v>
      </c>
      <c r="I3529" s="2" t="n">
        <v>0</v>
      </c>
      <c r="J3529" s="40" t="inlineStr">
        <is>
          <t>F-gas substitution</t>
        </is>
      </c>
    </row>
    <row r="3530" ht="15.75" customHeight="1" s="120">
      <c r="A3530" s="2" t="inlineStr">
        <is>
          <t>INDUSTRIAL</t>
        </is>
      </c>
      <c r="B3530" s="2" t="inlineStr">
        <is>
          <t>FIRE</t>
        </is>
      </c>
      <c r="C3530" s="2" t="n">
        <v>2020</v>
      </c>
      <c r="D3530" s="2" t="inlineStr">
        <is>
          <t>United States</t>
        </is>
      </c>
      <c r="E3530" s="2" t="inlineStr">
        <is>
          <t>USA</t>
        </is>
      </c>
      <c r="F3530" s="2" t="inlineStr">
        <is>
          <t>FK-5-1-12 in New Class A Total Flooding Applications</t>
        </is>
      </c>
      <c r="G3530" s="2" t="n">
        <v>22</v>
      </c>
      <c r="H3530" s="2" t="n">
        <v>0.0001662918948568</v>
      </c>
      <c r="I3530" s="2" t="n">
        <v>0.0001662918948568</v>
      </c>
      <c r="J3530" s="40" t="inlineStr">
        <is>
          <t>F-gas substitution</t>
        </is>
      </c>
    </row>
    <row r="3531" ht="15.75" customHeight="1" s="120">
      <c r="A3531" s="2" t="inlineStr">
        <is>
          <t>INDUSTRIAL</t>
        </is>
      </c>
      <c r="B3531" s="2" t="inlineStr">
        <is>
          <t>FIRE</t>
        </is>
      </c>
      <c r="C3531" s="2" t="n">
        <v>2020</v>
      </c>
      <c r="D3531" s="2" t="inlineStr">
        <is>
          <t>United States</t>
        </is>
      </c>
      <c r="E3531" s="2" t="inlineStr">
        <is>
          <t>USA</t>
        </is>
      </c>
      <c r="F3531" s="2" t="inlineStr">
        <is>
          <t>FK-5-1-12 in New Class A Total Flooding Applications</t>
        </is>
      </c>
      <c r="G3531" s="2" t="n">
        <v>22</v>
      </c>
      <c r="H3531" s="2" t="n">
        <v>0</v>
      </c>
      <c r="I3531" s="2" t="n">
        <v>0</v>
      </c>
      <c r="J3531" s="40" t="inlineStr">
        <is>
          <t>F-gas substitution</t>
        </is>
      </c>
    </row>
    <row r="3532" ht="15.75" customHeight="1" s="120">
      <c r="A3532" s="2" t="inlineStr">
        <is>
          <t>INDUSTRIAL</t>
        </is>
      </c>
      <c r="B3532" s="2" t="inlineStr">
        <is>
          <t>FIRE</t>
        </is>
      </c>
      <c r="C3532" s="2" t="n">
        <v>2020</v>
      </c>
      <c r="D3532" s="2" t="inlineStr">
        <is>
          <t>United States</t>
        </is>
      </c>
      <c r="E3532" s="2" t="inlineStr">
        <is>
          <t>USA</t>
        </is>
      </c>
      <c r="F3532" s="2" t="inlineStr">
        <is>
          <t>FK-5-1-12 in New Class A Total Flooding Applications</t>
        </is>
      </c>
      <c r="G3532" s="2" t="n">
        <v>100000</v>
      </c>
      <c r="H3532" s="54" t="n">
        <v>1e-12</v>
      </c>
      <c r="I3532" s="2" t="n">
        <v>1e-12</v>
      </c>
      <c r="J3532" s="40" t="inlineStr">
        <is>
          <t>F-gas substitution</t>
        </is>
      </c>
    </row>
    <row r="3533" ht="15.75" customHeight="1" s="120">
      <c r="A3533" s="2" t="inlineStr">
        <is>
          <t>INDUSTRIAL</t>
        </is>
      </c>
      <c r="B3533" s="2" t="inlineStr">
        <is>
          <t>FIRE</t>
        </is>
      </c>
      <c r="C3533" s="2" t="n">
        <v>2025</v>
      </c>
      <c r="D3533" s="2" t="inlineStr">
        <is>
          <t>United States</t>
        </is>
      </c>
      <c r="E3533" s="2" t="inlineStr">
        <is>
          <t>USA</t>
        </is>
      </c>
      <c r="F3533" s="2" t="inlineStr">
        <is>
          <t>Inert gas systems</t>
        </is>
      </c>
      <c r="G3533" s="2" t="n">
        <v>-100000</v>
      </c>
      <c r="H3533" s="2" t="n">
        <v>0</v>
      </c>
      <c r="I3533" s="2" t="n">
        <v>0</v>
      </c>
      <c r="J3533" s="40" t="inlineStr">
        <is>
          <t>F-gas substitution</t>
        </is>
      </c>
    </row>
    <row r="3534" ht="15.75" customHeight="1" s="120">
      <c r="A3534" s="2" t="inlineStr">
        <is>
          <t>INDUSTRIAL</t>
        </is>
      </c>
      <c r="B3534" s="2" t="inlineStr">
        <is>
          <t>FIRE</t>
        </is>
      </c>
      <c r="C3534" s="2" t="n">
        <v>2025</v>
      </c>
      <c r="D3534" s="2" t="inlineStr">
        <is>
          <t>United States</t>
        </is>
      </c>
      <c r="E3534" s="2" t="inlineStr">
        <is>
          <t>USA</t>
        </is>
      </c>
      <c r="F3534" s="2" t="inlineStr">
        <is>
          <t>Inert gas systems</t>
        </is>
      </c>
      <c r="G3534" s="2" t="n">
        <v>19</v>
      </c>
      <c r="H3534" s="2" t="n">
        <v>0</v>
      </c>
      <c r="I3534" s="2" t="n">
        <v>0</v>
      </c>
      <c r="J3534" s="40" t="inlineStr">
        <is>
          <t>F-gas substitution</t>
        </is>
      </c>
    </row>
    <row r="3535" ht="15.75" customHeight="1" s="120">
      <c r="A3535" s="2" t="inlineStr">
        <is>
          <t>INDUSTRIAL</t>
        </is>
      </c>
      <c r="B3535" s="2" t="inlineStr">
        <is>
          <t>FIRE</t>
        </is>
      </c>
      <c r="C3535" s="2" t="n">
        <v>2025</v>
      </c>
      <c r="D3535" s="2" t="inlineStr">
        <is>
          <t>United States</t>
        </is>
      </c>
      <c r="E3535" s="2" t="inlineStr">
        <is>
          <t>USA</t>
        </is>
      </c>
      <c r="F3535" s="2" t="inlineStr">
        <is>
          <t>Inert gas systems</t>
        </is>
      </c>
      <c r="G3535" s="2" t="n">
        <v>19</v>
      </c>
      <c r="H3535" s="2" t="n">
        <v>0.0001446883397875</v>
      </c>
      <c r="I3535" s="2" t="n">
        <v>0.0001446883397875</v>
      </c>
      <c r="J3535" s="40" t="inlineStr">
        <is>
          <t>F-gas substitution</t>
        </is>
      </c>
    </row>
    <row r="3536" ht="15.75" customHeight="1" s="120">
      <c r="A3536" s="2" t="inlineStr">
        <is>
          <t>INDUSTRIAL</t>
        </is>
      </c>
      <c r="B3536" s="2" t="inlineStr">
        <is>
          <t>FIRE</t>
        </is>
      </c>
      <c r="C3536" s="2" t="n">
        <v>2025</v>
      </c>
      <c r="D3536" s="2" t="inlineStr">
        <is>
          <t>United States</t>
        </is>
      </c>
      <c r="E3536" s="2" t="inlineStr">
        <is>
          <t>USA</t>
        </is>
      </c>
      <c r="F3536" s="2" t="inlineStr">
        <is>
          <t>FK-5-1-12 in New Class A Total Flooding Applications</t>
        </is>
      </c>
      <c r="G3536" s="2" t="n">
        <v>22</v>
      </c>
      <c r="H3536" s="2" t="n">
        <v>0.0009524564957246</v>
      </c>
      <c r="I3536" s="2" t="n">
        <v>0.0009524564957246</v>
      </c>
      <c r="J3536" s="40" t="inlineStr">
        <is>
          <t>F-gas substitution</t>
        </is>
      </c>
    </row>
    <row r="3537" ht="15.75" customHeight="1" s="120">
      <c r="A3537" s="2" t="inlineStr">
        <is>
          <t>INDUSTRIAL</t>
        </is>
      </c>
      <c r="B3537" s="2" t="inlineStr">
        <is>
          <t>FIRE</t>
        </is>
      </c>
      <c r="C3537" s="2" t="n">
        <v>2025</v>
      </c>
      <c r="D3537" s="2" t="inlineStr">
        <is>
          <t>United States</t>
        </is>
      </c>
      <c r="E3537" s="2" t="inlineStr">
        <is>
          <t>USA</t>
        </is>
      </c>
      <c r="F3537" s="2" t="inlineStr">
        <is>
          <t>Water mist systems</t>
        </is>
      </c>
      <c r="G3537" s="2" t="n">
        <v>28</v>
      </c>
      <c r="H3537" s="2" t="n">
        <v>1.94390740944e-05</v>
      </c>
      <c r="I3537" s="2" t="n">
        <v>1.94390740944e-05</v>
      </c>
      <c r="J3537" s="40" t="inlineStr">
        <is>
          <t>F-gas substitution</t>
        </is>
      </c>
    </row>
    <row r="3538" ht="15.75" customHeight="1" s="120">
      <c r="A3538" s="2" t="inlineStr">
        <is>
          <t>INDUSTRIAL</t>
        </is>
      </c>
      <c r="B3538" s="2" t="inlineStr">
        <is>
          <t>FIRE</t>
        </is>
      </c>
      <c r="C3538" s="2" t="n">
        <v>2025</v>
      </c>
      <c r="D3538" s="2" t="inlineStr">
        <is>
          <t>United States</t>
        </is>
      </c>
      <c r="E3538" s="2" t="inlineStr">
        <is>
          <t>USA</t>
        </is>
      </c>
      <c r="F3538" s="2" t="inlineStr">
        <is>
          <t>Water mist systems</t>
        </is>
      </c>
      <c r="G3538" s="2" t="n">
        <v>100000</v>
      </c>
      <c r="H3538" s="54" t="n">
        <v>1e-12</v>
      </c>
      <c r="I3538" s="2" t="n">
        <v>1e-12</v>
      </c>
      <c r="J3538" s="40" t="inlineStr">
        <is>
          <t>F-gas substitution</t>
        </is>
      </c>
    </row>
    <row r="3539" ht="15.75" customHeight="1" s="120">
      <c r="A3539" s="2" t="inlineStr">
        <is>
          <t>INDUSTRIAL</t>
        </is>
      </c>
      <c r="B3539" s="2" t="inlineStr">
        <is>
          <t>FIRE</t>
        </is>
      </c>
      <c r="C3539" s="2" t="n">
        <v>2030</v>
      </c>
      <c r="D3539" s="2" t="inlineStr">
        <is>
          <t>United States</t>
        </is>
      </c>
      <c r="E3539" s="2" t="inlineStr">
        <is>
          <t>USA</t>
        </is>
      </c>
      <c r="F3539" s="2" t="inlineStr">
        <is>
          <t>Inert gas systems</t>
        </is>
      </c>
      <c r="G3539" s="2" t="n">
        <v>-100000</v>
      </c>
      <c r="H3539" s="2" t="n">
        <v>0</v>
      </c>
      <c r="I3539" s="2" t="n">
        <v>0</v>
      </c>
      <c r="J3539" s="40" t="inlineStr">
        <is>
          <t>F-gas substitution</t>
        </is>
      </c>
    </row>
    <row r="3540" ht="15.75" customHeight="1" s="120">
      <c r="A3540" s="2" t="inlineStr">
        <is>
          <t>INDUSTRIAL</t>
        </is>
      </c>
      <c r="B3540" s="2" t="inlineStr">
        <is>
          <t>FIRE</t>
        </is>
      </c>
      <c r="C3540" s="2" t="n">
        <v>2030</v>
      </c>
      <c r="D3540" s="2" t="inlineStr">
        <is>
          <t>United States</t>
        </is>
      </c>
      <c r="E3540" s="2" t="inlineStr">
        <is>
          <t>USA</t>
        </is>
      </c>
      <c r="F3540" s="2" t="inlineStr">
        <is>
          <t>Inert gas systems</t>
        </is>
      </c>
      <c r="G3540" s="2" t="n">
        <v>19</v>
      </c>
      <c r="H3540" s="2" t="n">
        <v>0</v>
      </c>
      <c r="I3540" s="2" t="n">
        <v>0</v>
      </c>
      <c r="J3540" s="40" t="inlineStr">
        <is>
          <t>F-gas substitution</t>
        </is>
      </c>
    </row>
    <row r="3541" ht="15.75" customHeight="1" s="120">
      <c r="A3541" s="2" t="inlineStr">
        <is>
          <t>INDUSTRIAL</t>
        </is>
      </c>
      <c r="B3541" s="2" t="inlineStr">
        <is>
          <t>FIRE</t>
        </is>
      </c>
      <c r="C3541" s="2" t="n">
        <v>2030</v>
      </c>
      <c r="D3541" s="2" t="inlineStr">
        <is>
          <t>United States</t>
        </is>
      </c>
      <c r="E3541" s="2" t="inlineStr">
        <is>
          <t>USA</t>
        </is>
      </c>
      <c r="F3541" s="2" t="inlineStr">
        <is>
          <t>Inert gas systems</t>
        </is>
      </c>
      <c r="G3541" s="2" t="n">
        <v>19</v>
      </c>
      <c r="H3541" s="2" t="n">
        <v>0.0006142730126157</v>
      </c>
      <c r="I3541" s="2" t="n">
        <v>0.0006142730126157</v>
      </c>
      <c r="J3541" s="40" t="inlineStr">
        <is>
          <t>F-gas substitution</t>
        </is>
      </c>
    </row>
    <row r="3542" ht="15.75" customHeight="1" s="120">
      <c r="A3542" s="2" t="inlineStr">
        <is>
          <t>INDUSTRIAL</t>
        </is>
      </c>
      <c r="B3542" s="2" t="inlineStr">
        <is>
          <t>FIRE</t>
        </is>
      </c>
      <c r="C3542" s="2" t="n">
        <v>2030</v>
      </c>
      <c r="D3542" s="2" t="inlineStr">
        <is>
          <t>United States</t>
        </is>
      </c>
      <c r="E3542" s="2" t="inlineStr">
        <is>
          <t>USA</t>
        </is>
      </c>
      <c r="F3542" s="2" t="inlineStr">
        <is>
          <t>FK-5-1-12 in New Class A Total Flooding Applications</t>
        </is>
      </c>
      <c r="G3542" s="2" t="n">
        <v>22</v>
      </c>
      <c r="H3542" s="2" t="n">
        <v>0.0020761608611792</v>
      </c>
      <c r="I3542" s="2" t="n">
        <v>0.0020761608611792</v>
      </c>
      <c r="J3542" s="40" t="inlineStr">
        <is>
          <t>F-gas substitution</t>
        </is>
      </c>
    </row>
    <row r="3543" ht="15.75" customHeight="1" s="120">
      <c r="A3543" s="2" t="inlineStr">
        <is>
          <t>INDUSTRIAL</t>
        </is>
      </c>
      <c r="B3543" s="2" t="inlineStr">
        <is>
          <t>FIRE</t>
        </is>
      </c>
      <c r="C3543" s="2" t="n">
        <v>2030</v>
      </c>
      <c r="D3543" s="2" t="inlineStr">
        <is>
          <t>United States</t>
        </is>
      </c>
      <c r="E3543" s="2" t="inlineStr">
        <is>
          <t>USA</t>
        </is>
      </c>
      <c r="F3543" s="2" t="inlineStr">
        <is>
          <t>Water mist systems</t>
        </is>
      </c>
      <c r="G3543" s="2" t="n">
        <v>28</v>
      </c>
      <c r="H3543" s="2" t="n">
        <v>8.15058519947e-05</v>
      </c>
      <c r="I3543" s="2" t="n">
        <v>8.15058519947e-05</v>
      </c>
      <c r="J3543" s="40" t="inlineStr">
        <is>
          <t>F-gas substitution</t>
        </is>
      </c>
    </row>
    <row r="3544" ht="15.75" customHeight="1" s="120">
      <c r="A3544" s="2" t="inlineStr">
        <is>
          <t>INDUSTRIAL</t>
        </is>
      </c>
      <c r="B3544" s="2" t="inlineStr">
        <is>
          <t>FIRE</t>
        </is>
      </c>
      <c r="C3544" s="2" t="n">
        <v>2030</v>
      </c>
      <c r="D3544" s="2" t="inlineStr">
        <is>
          <t>United States</t>
        </is>
      </c>
      <c r="E3544" s="2" t="inlineStr">
        <is>
          <t>USA</t>
        </is>
      </c>
      <c r="F3544" s="2" t="inlineStr">
        <is>
          <t>Water mist systems</t>
        </is>
      </c>
      <c r="G3544" s="2" t="n">
        <v>100000</v>
      </c>
      <c r="H3544" s="54" t="n">
        <v>1e-12</v>
      </c>
      <c r="I3544" s="2" t="n">
        <v>1e-12</v>
      </c>
      <c r="J3544" s="40" t="inlineStr">
        <is>
          <t>F-gas substitution</t>
        </is>
      </c>
    </row>
    <row r="3545" ht="15.75" customHeight="1" s="120">
      <c r="A3545" s="2" t="inlineStr">
        <is>
          <t>INDUSTRIAL</t>
        </is>
      </c>
      <c r="B3545" s="2" t="inlineStr">
        <is>
          <t>FIRE</t>
        </is>
      </c>
      <c r="C3545" s="2" t="n">
        <v>2035</v>
      </c>
      <c r="D3545" s="2" t="inlineStr">
        <is>
          <t>United States</t>
        </is>
      </c>
      <c r="E3545" s="2" t="inlineStr">
        <is>
          <t>USA</t>
        </is>
      </c>
      <c r="F3545" s="2" t="inlineStr">
        <is>
          <t>Inert gas systems</t>
        </is>
      </c>
      <c r="G3545" s="2" t="n">
        <v>-100000</v>
      </c>
      <c r="H3545" s="2" t="n">
        <v>0</v>
      </c>
      <c r="I3545" s="2" t="n">
        <v>0</v>
      </c>
      <c r="J3545" s="40" t="inlineStr">
        <is>
          <t>F-gas substitution</t>
        </is>
      </c>
    </row>
    <row r="3546" ht="15.75" customHeight="1" s="120">
      <c r="A3546" s="2" t="inlineStr">
        <is>
          <t>INDUSTRIAL</t>
        </is>
      </c>
      <c r="B3546" s="2" t="inlineStr">
        <is>
          <t>FIRE</t>
        </is>
      </c>
      <c r="C3546" s="2" t="n">
        <v>2035</v>
      </c>
      <c r="D3546" s="2" t="inlineStr">
        <is>
          <t>United States</t>
        </is>
      </c>
      <c r="E3546" s="2" t="inlineStr">
        <is>
          <t>USA</t>
        </is>
      </c>
      <c r="F3546" s="2" t="inlineStr">
        <is>
          <t>Inert gas systems</t>
        </is>
      </c>
      <c r="G3546" s="2" t="n">
        <v>19</v>
      </c>
      <c r="H3546" s="2" t="n">
        <v>0.0015372269554064</v>
      </c>
      <c r="I3546" s="2" t="n">
        <v>0.0015372269554064</v>
      </c>
      <c r="J3546" s="40" t="inlineStr">
        <is>
          <t>F-gas substitution</t>
        </is>
      </c>
    </row>
    <row r="3547" ht="15.75" customHeight="1" s="120">
      <c r="A3547" s="2" t="inlineStr">
        <is>
          <t>INDUSTRIAL</t>
        </is>
      </c>
      <c r="B3547" s="2" t="inlineStr">
        <is>
          <t>FIRE</t>
        </is>
      </c>
      <c r="C3547" s="2" t="n">
        <v>2035</v>
      </c>
      <c r="D3547" s="2" t="inlineStr">
        <is>
          <t>United States</t>
        </is>
      </c>
      <c r="E3547" s="2" t="inlineStr">
        <is>
          <t>USA</t>
        </is>
      </c>
      <c r="F3547" s="2" t="inlineStr">
        <is>
          <t>Inert gas systems</t>
        </is>
      </c>
      <c r="G3547" s="2" t="n">
        <v>19</v>
      </c>
      <c r="H3547" s="2" t="n">
        <v>0</v>
      </c>
      <c r="I3547" s="2" t="n">
        <v>0</v>
      </c>
      <c r="J3547" s="40" t="inlineStr">
        <is>
          <t>F-gas substitution</t>
        </is>
      </c>
    </row>
    <row r="3548" ht="15.75" customHeight="1" s="120">
      <c r="A3548" s="2" t="inlineStr">
        <is>
          <t>INDUSTRIAL</t>
        </is>
      </c>
      <c r="B3548" s="2" t="inlineStr">
        <is>
          <t>FIRE</t>
        </is>
      </c>
      <c r="C3548" s="2" t="n">
        <v>2035</v>
      </c>
      <c r="D3548" s="2" t="inlineStr">
        <is>
          <t>United States</t>
        </is>
      </c>
      <c r="E3548" s="2" t="inlineStr">
        <is>
          <t>USA</t>
        </is>
      </c>
      <c r="F3548" s="2" t="inlineStr">
        <is>
          <t>FK-5-1-12 in New Class A Total Flooding Applications</t>
        </is>
      </c>
      <c r="G3548" s="2" t="n">
        <v>22</v>
      </c>
      <c r="H3548" s="2" t="n">
        <v>0.0034924501087517</v>
      </c>
      <c r="I3548" s="2" t="n">
        <v>0.0034924501087517</v>
      </c>
      <c r="J3548" s="40" t="inlineStr">
        <is>
          <t>F-gas substitution</t>
        </is>
      </c>
    </row>
    <row r="3549" ht="15.75" customHeight="1" s="120">
      <c r="A3549" s="2" t="inlineStr">
        <is>
          <t>INDUSTRIAL</t>
        </is>
      </c>
      <c r="B3549" s="2" t="inlineStr">
        <is>
          <t>FIRE</t>
        </is>
      </c>
      <c r="C3549" s="2" t="n">
        <v>2035</v>
      </c>
      <c r="D3549" s="2" t="inlineStr">
        <is>
          <t>United States</t>
        </is>
      </c>
      <c r="E3549" s="2" t="inlineStr">
        <is>
          <t>USA</t>
        </is>
      </c>
      <c r="F3549" s="2" t="inlineStr">
        <is>
          <t>Water mist systems</t>
        </is>
      </c>
      <c r="G3549" s="2" t="n">
        <v>28</v>
      </c>
      <c r="H3549" s="2" t="n">
        <v>0.0002037585218204</v>
      </c>
      <c r="I3549" s="2" t="n">
        <v>0.0002037585218204</v>
      </c>
      <c r="J3549" s="40" t="inlineStr">
        <is>
          <t>F-gas substitution</t>
        </is>
      </c>
    </row>
    <row r="3550" ht="15.75" customHeight="1" s="120">
      <c r="A3550" s="2" t="inlineStr">
        <is>
          <t>INDUSTRIAL</t>
        </is>
      </c>
      <c r="B3550" s="2" t="inlineStr">
        <is>
          <t>FIRE</t>
        </is>
      </c>
      <c r="C3550" s="2" t="n">
        <v>2035</v>
      </c>
      <c r="D3550" s="2" t="inlineStr">
        <is>
          <t>United States</t>
        </is>
      </c>
      <c r="E3550" s="2" t="inlineStr">
        <is>
          <t>USA</t>
        </is>
      </c>
      <c r="F3550" s="2" t="inlineStr">
        <is>
          <t>Water mist systems</t>
        </is>
      </c>
      <c r="G3550" s="2" t="n">
        <v>100000</v>
      </c>
      <c r="H3550" s="54" t="n">
        <v>1e-12</v>
      </c>
      <c r="I3550" s="2" t="n">
        <v>1e-12</v>
      </c>
      <c r="J3550" s="40" t="inlineStr">
        <is>
          <t>F-gas substitution</t>
        </is>
      </c>
    </row>
    <row r="3551" ht="15.75" customHeight="1" s="120">
      <c r="A3551" s="2" t="inlineStr">
        <is>
          <t>INDUSTRIAL</t>
        </is>
      </c>
      <c r="B3551" s="2" t="inlineStr">
        <is>
          <t>FIRE</t>
        </is>
      </c>
      <c r="C3551" s="2" t="n">
        <v>2040</v>
      </c>
      <c r="D3551" s="2" t="inlineStr">
        <is>
          <t>United States</t>
        </is>
      </c>
      <c r="E3551" s="2" t="inlineStr">
        <is>
          <t>USA</t>
        </is>
      </c>
      <c r="F3551" s="2" t="inlineStr">
        <is>
          <t>Inert gas systems</t>
        </is>
      </c>
      <c r="G3551" s="2" t="n">
        <v>-100000</v>
      </c>
      <c r="H3551" s="2" t="n">
        <v>0</v>
      </c>
      <c r="I3551" s="2" t="n">
        <v>0</v>
      </c>
      <c r="J3551" s="40" t="inlineStr">
        <is>
          <t>F-gas substitution</t>
        </is>
      </c>
    </row>
    <row r="3552" ht="15.75" customHeight="1" s="120">
      <c r="A3552" s="2" t="inlineStr">
        <is>
          <t>INDUSTRIAL</t>
        </is>
      </c>
      <c r="B3552" s="2" t="inlineStr">
        <is>
          <t>FIRE</t>
        </is>
      </c>
      <c r="C3552" s="2" t="n">
        <v>2040</v>
      </c>
      <c r="D3552" s="2" t="inlineStr">
        <is>
          <t>United States</t>
        </is>
      </c>
      <c r="E3552" s="2" t="inlineStr">
        <is>
          <t>USA</t>
        </is>
      </c>
      <c r="F3552" s="2" t="inlineStr">
        <is>
          <t>Inert gas systems</t>
        </is>
      </c>
      <c r="G3552" s="2" t="n">
        <v>19</v>
      </c>
      <c r="H3552" s="2" t="n">
        <v>0</v>
      </c>
      <c r="I3552" s="2" t="n">
        <v>0</v>
      </c>
      <c r="J3552" s="40" t="inlineStr">
        <is>
          <t>F-gas substitution</t>
        </is>
      </c>
    </row>
    <row r="3553" ht="15.75" customHeight="1" s="120">
      <c r="A3553" s="2" t="inlineStr">
        <is>
          <t>INDUSTRIAL</t>
        </is>
      </c>
      <c r="B3553" s="2" t="inlineStr">
        <is>
          <t>FIRE</t>
        </is>
      </c>
      <c r="C3553" s="2" t="n">
        <v>2040</v>
      </c>
      <c r="D3553" s="2" t="inlineStr">
        <is>
          <t>United States</t>
        </is>
      </c>
      <c r="E3553" s="2" t="inlineStr">
        <is>
          <t>USA</t>
        </is>
      </c>
      <c r="F3553" s="2" t="inlineStr">
        <is>
          <t>Inert gas systems</t>
        </is>
      </c>
      <c r="G3553" s="2" t="n">
        <v>19</v>
      </c>
      <c r="H3553" s="2" t="n">
        <v>0.0027046699542552</v>
      </c>
      <c r="I3553" s="2" t="n">
        <v>0.0027046699542552</v>
      </c>
      <c r="J3553" s="40" t="inlineStr">
        <is>
          <t>F-gas substitution</t>
        </is>
      </c>
    </row>
    <row r="3554" ht="15.75" customHeight="1" s="120">
      <c r="A3554" s="2" t="inlineStr">
        <is>
          <t>INDUSTRIAL</t>
        </is>
      </c>
      <c r="B3554" s="2" t="inlineStr">
        <is>
          <t>FIRE</t>
        </is>
      </c>
      <c r="C3554" s="2" t="n">
        <v>2040</v>
      </c>
      <c r="D3554" s="2" t="inlineStr">
        <is>
          <t>United States</t>
        </is>
      </c>
      <c r="E3554" s="2" t="inlineStr">
        <is>
          <t>USA</t>
        </is>
      </c>
      <c r="F3554" s="2" t="inlineStr">
        <is>
          <t>FK-5-1-12 in New Class A Total Flooding Applications</t>
        </is>
      </c>
      <c r="G3554" s="2" t="n">
        <v>22</v>
      </c>
      <c r="H3554" s="2" t="n">
        <v>0.0048068263567984</v>
      </c>
      <c r="I3554" s="2" t="n">
        <v>0.0048068263567984</v>
      </c>
      <c r="J3554" s="40" t="inlineStr">
        <is>
          <t>F-gas substitution</t>
        </is>
      </c>
    </row>
    <row r="3555" ht="15.75" customHeight="1" s="120">
      <c r="A3555" s="2" t="inlineStr">
        <is>
          <t>INDUSTRIAL</t>
        </is>
      </c>
      <c r="B3555" s="2" t="inlineStr">
        <is>
          <t>FIRE</t>
        </is>
      </c>
      <c r="C3555" s="2" t="n">
        <v>2040</v>
      </c>
      <c r="D3555" s="2" t="inlineStr">
        <is>
          <t>United States</t>
        </is>
      </c>
      <c r="E3555" s="2" t="inlineStr">
        <is>
          <t>USA</t>
        </is>
      </c>
      <c r="F3555" s="2" t="inlineStr">
        <is>
          <t>Water mist systems</t>
        </is>
      </c>
      <c r="G3555" s="2" t="n">
        <v>28</v>
      </c>
      <c r="H3555" s="2" t="n">
        <v>0.000358447083272</v>
      </c>
      <c r="I3555" s="2" t="n">
        <v>0.000358447083272</v>
      </c>
      <c r="J3555" s="40" t="inlineStr">
        <is>
          <t>F-gas substitution</t>
        </is>
      </c>
    </row>
    <row r="3556" ht="15.75" customHeight="1" s="120">
      <c r="A3556" s="2" t="inlineStr">
        <is>
          <t>INDUSTRIAL</t>
        </is>
      </c>
      <c r="B3556" s="2" t="inlineStr">
        <is>
          <t>FIRE</t>
        </is>
      </c>
      <c r="C3556" s="2" t="n">
        <v>2040</v>
      </c>
      <c r="D3556" s="2" t="inlineStr">
        <is>
          <t>United States</t>
        </is>
      </c>
      <c r="E3556" s="2" t="inlineStr">
        <is>
          <t>USA</t>
        </is>
      </c>
      <c r="F3556" s="2" t="inlineStr">
        <is>
          <t>Water mist systems</t>
        </is>
      </c>
      <c r="G3556" s="2" t="n">
        <v>100000</v>
      </c>
      <c r="H3556" s="54" t="n">
        <v>1e-12</v>
      </c>
      <c r="I3556" s="2" t="n">
        <v>1e-12</v>
      </c>
      <c r="J3556" s="40" t="inlineStr">
        <is>
          <t>F-gas substitution</t>
        </is>
      </c>
    </row>
    <row r="3557" ht="15.75" customHeight="1" s="120">
      <c r="A3557" s="2" t="inlineStr">
        <is>
          <t>INDUSTRIAL</t>
        </is>
      </c>
      <c r="B3557" s="2" t="inlineStr">
        <is>
          <t>FIRE</t>
        </is>
      </c>
      <c r="C3557" s="2" t="n">
        <v>2045</v>
      </c>
      <c r="D3557" s="2" t="inlineStr">
        <is>
          <t>United States</t>
        </is>
      </c>
      <c r="E3557" s="2" t="inlineStr">
        <is>
          <t>USA</t>
        </is>
      </c>
      <c r="F3557" s="2" t="inlineStr">
        <is>
          <t>Inert gas systems</t>
        </is>
      </c>
      <c r="G3557" s="2" t="n">
        <v>-100000</v>
      </c>
      <c r="H3557" s="2" t="n">
        <v>0</v>
      </c>
      <c r="I3557" s="2" t="n">
        <v>0</v>
      </c>
      <c r="J3557" s="40" t="inlineStr">
        <is>
          <t>F-gas substitution</t>
        </is>
      </c>
    </row>
    <row r="3558" ht="15.75" customHeight="1" s="120">
      <c r="A3558" s="2" t="inlineStr">
        <is>
          <t>INDUSTRIAL</t>
        </is>
      </c>
      <c r="B3558" s="2" t="inlineStr">
        <is>
          <t>FIRE</t>
        </is>
      </c>
      <c r="C3558" s="2" t="n">
        <v>2045</v>
      </c>
      <c r="D3558" s="2" t="inlineStr">
        <is>
          <t>United States</t>
        </is>
      </c>
      <c r="E3558" s="2" t="inlineStr">
        <is>
          <t>USA</t>
        </is>
      </c>
      <c r="F3558" s="2" t="inlineStr">
        <is>
          <t>Inert gas systems</t>
        </is>
      </c>
      <c r="G3558" s="2" t="n">
        <v>19</v>
      </c>
      <c r="H3558" s="2" t="n">
        <v>0.0037414045073092</v>
      </c>
      <c r="I3558" s="2" t="n">
        <v>0.0037414045073092</v>
      </c>
      <c r="J3558" s="40" t="inlineStr">
        <is>
          <t>F-gas substitution</t>
        </is>
      </c>
    </row>
    <row r="3559" ht="15.75" customHeight="1" s="120">
      <c r="A3559" s="2" t="inlineStr">
        <is>
          <t>INDUSTRIAL</t>
        </is>
      </c>
      <c r="B3559" s="2" t="inlineStr">
        <is>
          <t>FIRE</t>
        </is>
      </c>
      <c r="C3559" s="2" t="n">
        <v>2045</v>
      </c>
      <c r="D3559" s="2" t="inlineStr">
        <is>
          <t>United States</t>
        </is>
      </c>
      <c r="E3559" s="2" t="inlineStr">
        <is>
          <t>USA</t>
        </is>
      </c>
      <c r="F3559" s="2" t="inlineStr">
        <is>
          <t>Inert gas systems</t>
        </is>
      </c>
      <c r="G3559" s="2" t="n">
        <v>19</v>
      </c>
      <c r="H3559" s="2" t="n">
        <v>0</v>
      </c>
      <c r="I3559" s="2" t="n">
        <v>0</v>
      </c>
      <c r="J3559" s="40" t="inlineStr">
        <is>
          <t>F-gas substitution</t>
        </is>
      </c>
    </row>
    <row r="3560" ht="15.75" customHeight="1" s="120">
      <c r="A3560" s="2" t="inlineStr">
        <is>
          <t>INDUSTRIAL</t>
        </is>
      </c>
      <c r="B3560" s="2" t="inlineStr">
        <is>
          <t>FIRE</t>
        </is>
      </c>
      <c r="C3560" s="2" t="n">
        <v>2045</v>
      </c>
      <c r="D3560" s="2" t="inlineStr">
        <is>
          <t>United States</t>
        </is>
      </c>
      <c r="E3560" s="2" t="inlineStr">
        <is>
          <t>USA</t>
        </is>
      </c>
      <c r="F3560" s="2" t="inlineStr">
        <is>
          <t>FK-5-1-12 in New Class A Total Flooding Applications</t>
        </is>
      </c>
      <c r="G3560" s="2" t="n">
        <v>22</v>
      </c>
      <c r="H3560" s="2" t="n">
        <v>0.0053390339016914</v>
      </c>
      <c r="I3560" s="2" t="n">
        <v>0.0053390339016914</v>
      </c>
      <c r="J3560" s="40" t="inlineStr">
        <is>
          <t>F-gas substitution</t>
        </is>
      </c>
    </row>
    <row r="3561" ht="15.75" customHeight="1" s="120">
      <c r="A3561" s="2" t="inlineStr">
        <is>
          <t>INDUSTRIAL</t>
        </is>
      </c>
      <c r="B3561" s="2" t="inlineStr">
        <is>
          <t>FIRE</t>
        </is>
      </c>
      <c r="C3561" s="2" t="n">
        <v>2045</v>
      </c>
      <c r="D3561" s="2" t="inlineStr">
        <is>
          <t>United States</t>
        </is>
      </c>
      <c r="E3561" s="2" t="inlineStr">
        <is>
          <t>USA</t>
        </is>
      </c>
      <c r="F3561" s="2" t="inlineStr">
        <is>
          <t>Water mist systems</t>
        </is>
      </c>
      <c r="G3561" s="2" t="n">
        <v>28</v>
      </c>
      <c r="H3561" s="2" t="n">
        <v>0.0004958066856489</v>
      </c>
      <c r="I3561" s="2" t="n">
        <v>0.0004958066856489</v>
      </c>
      <c r="J3561" s="40" t="inlineStr">
        <is>
          <t>F-gas substitution</t>
        </is>
      </c>
    </row>
    <row r="3562" ht="15.75" customHeight="1" s="120">
      <c r="A3562" s="2" t="inlineStr">
        <is>
          <t>INDUSTRIAL</t>
        </is>
      </c>
      <c r="B3562" s="2" t="inlineStr">
        <is>
          <t>FIRE</t>
        </is>
      </c>
      <c r="C3562" s="2" t="n">
        <v>2045</v>
      </c>
      <c r="D3562" s="2" t="inlineStr">
        <is>
          <t>United States</t>
        </is>
      </c>
      <c r="E3562" s="2" t="inlineStr">
        <is>
          <t>USA</t>
        </is>
      </c>
      <c r="F3562" s="2" t="inlineStr">
        <is>
          <t>Water mist systems</t>
        </is>
      </c>
      <c r="G3562" s="2" t="n">
        <v>100000</v>
      </c>
      <c r="H3562" s="54" t="n">
        <v>1e-12</v>
      </c>
      <c r="I3562" s="2" t="n">
        <v>1e-12</v>
      </c>
      <c r="J3562" s="40" t="inlineStr">
        <is>
          <t>F-gas substitution</t>
        </is>
      </c>
    </row>
    <row r="3563" ht="15.75" customHeight="1" s="120">
      <c r="A3563" s="2" t="inlineStr">
        <is>
          <t>INDUSTRIAL</t>
        </is>
      </c>
      <c r="B3563" s="2" t="inlineStr">
        <is>
          <t>FIRE</t>
        </is>
      </c>
      <c r="C3563" s="2" t="n">
        <v>2050</v>
      </c>
      <c r="D3563" s="2" t="inlineStr">
        <is>
          <t>United States</t>
        </is>
      </c>
      <c r="E3563" s="2" t="inlineStr">
        <is>
          <t>USA</t>
        </is>
      </c>
      <c r="F3563" s="2" t="inlineStr">
        <is>
          <t>Inert gas systems</t>
        </is>
      </c>
      <c r="G3563" s="2" t="n">
        <v>-100000</v>
      </c>
      <c r="H3563" s="2" t="n">
        <v>0</v>
      </c>
      <c r="I3563" s="2" t="n">
        <v>0</v>
      </c>
      <c r="J3563" s="40" t="inlineStr">
        <is>
          <t>F-gas substitution</t>
        </is>
      </c>
    </row>
    <row r="3564" ht="15.75" customHeight="1" s="120">
      <c r="A3564" s="2" t="inlineStr">
        <is>
          <t>INDUSTRIAL</t>
        </is>
      </c>
      <c r="B3564" s="2" t="inlineStr">
        <is>
          <t>FIRE</t>
        </is>
      </c>
      <c r="C3564" s="2" t="n">
        <v>2050</v>
      </c>
      <c r="D3564" s="2" t="inlineStr">
        <is>
          <t>United States</t>
        </is>
      </c>
      <c r="E3564" s="2" t="inlineStr">
        <is>
          <t>USA</t>
        </is>
      </c>
      <c r="F3564" s="2" t="inlineStr">
        <is>
          <t>Inert gas systems</t>
        </is>
      </c>
      <c r="G3564" s="2" t="n">
        <v>19</v>
      </c>
      <c r="H3564" s="2" t="n">
        <v>0.0045365896075964</v>
      </c>
      <c r="I3564" s="2" t="n">
        <v>0.0045365896075964</v>
      </c>
      <c r="J3564" s="40" t="inlineStr">
        <is>
          <t>F-gas substitution</t>
        </is>
      </c>
    </row>
    <row r="3565" ht="15.75" customHeight="1" s="120">
      <c r="A3565" s="2" t="inlineStr">
        <is>
          <t>INDUSTRIAL</t>
        </is>
      </c>
      <c r="B3565" s="2" t="inlineStr">
        <is>
          <t>FIRE</t>
        </is>
      </c>
      <c r="C3565" s="2" t="n">
        <v>2050</v>
      </c>
      <c r="D3565" s="2" t="inlineStr">
        <is>
          <t>United States</t>
        </is>
      </c>
      <c r="E3565" s="2" t="inlineStr">
        <is>
          <t>USA</t>
        </is>
      </c>
      <c r="F3565" s="2" t="inlineStr">
        <is>
          <t>Inert gas systems</t>
        </is>
      </c>
      <c r="G3565" s="2" t="n">
        <v>19</v>
      </c>
      <c r="H3565" s="2" t="n">
        <v>0</v>
      </c>
      <c r="I3565" s="2" t="n">
        <v>0</v>
      </c>
      <c r="J3565" s="40" t="inlineStr">
        <is>
          <t>F-gas substitution</t>
        </is>
      </c>
    </row>
    <row r="3566" ht="15.75" customHeight="1" s="120">
      <c r="A3566" s="2" t="inlineStr">
        <is>
          <t>INDUSTRIAL</t>
        </is>
      </c>
      <c r="B3566" s="2" t="inlineStr">
        <is>
          <t>FIRE</t>
        </is>
      </c>
      <c r="C3566" s="2" t="n">
        <v>2050</v>
      </c>
      <c r="D3566" s="2" t="inlineStr">
        <is>
          <t>United States</t>
        </is>
      </c>
      <c r="E3566" s="2" t="inlineStr">
        <is>
          <t>USA</t>
        </is>
      </c>
      <c r="F3566" s="2" t="inlineStr">
        <is>
          <t>FK-5-1-12 in New Class A Total Flooding Applications</t>
        </is>
      </c>
      <c r="G3566" s="2" t="n">
        <v>22</v>
      </c>
      <c r="H3566" s="2" t="n">
        <v>0.0057503841817379</v>
      </c>
      <c r="I3566" s="2" t="n">
        <v>0.0057503841817379</v>
      </c>
      <c r="J3566" s="40" t="inlineStr">
        <is>
          <t>F-gas substitution</t>
        </is>
      </c>
    </row>
    <row r="3567" ht="15.75" customHeight="1" s="120">
      <c r="A3567" s="2" t="inlineStr">
        <is>
          <t>INDUSTRIAL</t>
        </is>
      </c>
      <c r="B3567" s="2" t="inlineStr">
        <is>
          <t>FIRE</t>
        </is>
      </c>
      <c r="C3567" s="2" t="n">
        <v>2050</v>
      </c>
      <c r="D3567" s="2" t="inlineStr">
        <is>
          <t>United States</t>
        </is>
      </c>
      <c r="E3567" s="2" t="inlineStr">
        <is>
          <t>USA</t>
        </is>
      </c>
      <c r="F3567" s="2" t="inlineStr">
        <is>
          <t>Water mist systems</t>
        </is>
      </c>
      <c r="G3567" s="2" t="n">
        <v>28</v>
      </c>
      <c r="H3567" s="2" t="n">
        <v>0.0006011733203195</v>
      </c>
      <c r="I3567" s="2" t="n">
        <v>0.0006011733203195</v>
      </c>
      <c r="J3567" s="40" t="inlineStr">
        <is>
          <t>F-gas substitution</t>
        </is>
      </c>
    </row>
    <row r="3568" ht="15.75" customHeight="1" s="120">
      <c r="A3568" s="2" t="inlineStr">
        <is>
          <t>INDUSTRIAL</t>
        </is>
      </c>
      <c r="B3568" s="2" t="inlineStr">
        <is>
          <t>FIRE</t>
        </is>
      </c>
      <c r="C3568" s="2" t="n">
        <v>2050</v>
      </c>
      <c r="D3568" s="2" t="inlineStr">
        <is>
          <t>United States</t>
        </is>
      </c>
      <c r="E3568" s="2" t="inlineStr">
        <is>
          <t>USA</t>
        </is>
      </c>
      <c r="F3568" s="2" t="inlineStr">
        <is>
          <t>Water mist systems</t>
        </is>
      </c>
      <c r="G3568" s="2" t="n">
        <v>100000</v>
      </c>
      <c r="H3568" s="54" t="n">
        <v>1e-12</v>
      </c>
      <c r="I3568" s="2" t="n">
        <v>1e-12</v>
      </c>
      <c r="J3568" s="40" t="inlineStr">
        <is>
          <t>F-gas substitution</t>
        </is>
      </c>
    </row>
    <row r="3569" ht="15.75" customHeight="1" s="120">
      <c r="A3569" s="2" t="inlineStr">
        <is>
          <t>INDUSTRIAL</t>
        </is>
      </c>
      <c r="B3569" s="2" t="inlineStr">
        <is>
          <t>FOAM</t>
        </is>
      </c>
      <c r="C3569" s="2" t="n">
        <v>2015</v>
      </c>
      <c r="D3569" s="2" t="inlineStr">
        <is>
          <t>United States</t>
        </is>
      </c>
      <c r="G3569" s="2" t="n">
        <v>-100000</v>
      </c>
      <c r="H3569" s="2" t="n">
        <v>0</v>
      </c>
      <c r="I3569" s="2" t="n">
        <v>0</v>
      </c>
      <c r="J3569" s="40" t="e">
        <v>#N/A</v>
      </c>
    </row>
    <row r="3570" ht="15.75" customHeight="1" s="120">
      <c r="A3570" s="2" t="inlineStr">
        <is>
          <t>INDUSTRIAL</t>
        </is>
      </c>
      <c r="B3570" s="2" t="inlineStr">
        <is>
          <t>FOAM</t>
        </is>
      </c>
      <c r="C3570" s="2" t="n">
        <v>2015</v>
      </c>
      <c r="D3570" s="2" t="inlineStr">
        <is>
          <t>United States</t>
        </is>
      </c>
      <c r="G3570" s="2" t="n">
        <v>100000</v>
      </c>
      <c r="H3570" s="54" t="n">
        <v>1e-12</v>
      </c>
      <c r="I3570" s="2" t="n">
        <v>1e-12</v>
      </c>
      <c r="J3570" s="40" t="e">
        <v>#N/A</v>
      </c>
    </row>
    <row r="3571" ht="15.75" customHeight="1" s="120">
      <c r="A3571" s="2" t="inlineStr">
        <is>
          <t>INDUSTRIAL</t>
        </is>
      </c>
      <c r="B3571" s="2" t="inlineStr">
        <is>
          <t>FOAM</t>
        </is>
      </c>
      <c r="C3571" s="2" t="n">
        <v>2020</v>
      </c>
      <c r="D3571" s="2" t="inlineStr">
        <is>
          <t>United States</t>
        </is>
      </c>
      <c r="E3571" s="2" t="inlineStr">
        <is>
          <t>USA</t>
        </is>
      </c>
      <c r="F3571" s="2" t="inlineStr">
        <is>
          <t>PU Rigid: Spray Foam (Low-Pressure) - HFO-1234ze</t>
        </is>
      </c>
      <c r="G3571" s="2" t="n">
        <v>-100000</v>
      </c>
      <c r="H3571" s="2" t="n">
        <v>0</v>
      </c>
      <c r="I3571" s="2" t="n">
        <v>0</v>
      </c>
      <c r="J3571" s="40" t="inlineStr">
        <is>
          <t>F-gas substitution</t>
        </is>
      </c>
    </row>
    <row r="3572" ht="15.75" customHeight="1" s="120">
      <c r="A3572" s="2" t="inlineStr">
        <is>
          <t>INDUSTRIAL</t>
        </is>
      </c>
      <c r="B3572" s="2" t="inlineStr">
        <is>
          <t>FOAM</t>
        </is>
      </c>
      <c r="C3572" s="2" t="n">
        <v>2020</v>
      </c>
      <c r="D3572" s="2" t="inlineStr">
        <is>
          <t>United States</t>
        </is>
      </c>
      <c r="E3572" s="2" t="inlineStr">
        <is>
          <t>USA</t>
        </is>
      </c>
      <c r="F3572" s="2" t="inlineStr">
        <is>
          <t>PU Rigid: Spray Foam (Low-Pressure) - HFO-1234ze</t>
        </is>
      </c>
      <c r="G3572" s="2" t="n">
        <v>10</v>
      </c>
      <c r="H3572" s="2" t="n">
        <v>0</v>
      </c>
      <c r="I3572" s="2" t="n">
        <v>0</v>
      </c>
      <c r="J3572" s="40" t="inlineStr">
        <is>
          <t>F-gas substitution</t>
        </is>
      </c>
    </row>
    <row r="3573" ht="15.75" customHeight="1" s="120">
      <c r="A3573" s="2" t="inlineStr">
        <is>
          <t>INDUSTRIAL</t>
        </is>
      </c>
      <c r="B3573" s="2" t="inlineStr">
        <is>
          <t>FOAM</t>
        </is>
      </c>
      <c r="C3573" s="2" t="n">
        <v>2020</v>
      </c>
      <c r="D3573" s="2" t="inlineStr">
        <is>
          <t>United States</t>
        </is>
      </c>
      <c r="E3573" s="2" t="inlineStr">
        <is>
          <t>USA</t>
        </is>
      </c>
      <c r="F3573" s="2" t="inlineStr">
        <is>
          <t>PU Rigid: Spray Foam (Low-Pressure) - HFO-1234ze</t>
        </is>
      </c>
      <c r="G3573" s="2" t="n">
        <v>10</v>
      </c>
      <c r="H3573" s="2" t="n">
        <v>0.002620066748932</v>
      </c>
      <c r="I3573" s="2" t="n">
        <v>0.002620066748932</v>
      </c>
      <c r="J3573" s="40" t="inlineStr">
        <is>
          <t>F-gas substitution</t>
        </is>
      </c>
    </row>
    <row r="3574" ht="15.75" customHeight="1" s="120">
      <c r="A3574" s="2" t="inlineStr">
        <is>
          <t>INDUSTRIAL</t>
        </is>
      </c>
      <c r="B3574" s="2" t="inlineStr">
        <is>
          <t>FOAM</t>
        </is>
      </c>
      <c r="C3574" s="2" t="n">
        <v>2020</v>
      </c>
      <c r="D3574" s="2" t="inlineStr">
        <is>
          <t>United States</t>
        </is>
      </c>
      <c r="E3574" s="2" t="inlineStr">
        <is>
          <t>USA</t>
        </is>
      </c>
      <c r="F3574" s="2" t="inlineStr">
        <is>
          <t>PU Rigid: Spray Foam (Low-Pressure) - HFO-1234ze</t>
        </is>
      </c>
      <c r="G3574" s="2" t="n">
        <v>100000</v>
      </c>
      <c r="H3574" s="54" t="n">
        <v>1e-12</v>
      </c>
      <c r="I3574" s="2" t="n">
        <v>1e-12</v>
      </c>
      <c r="J3574" s="40" t="inlineStr">
        <is>
          <t>F-gas substitution</t>
        </is>
      </c>
    </row>
    <row r="3575" ht="15.75" customHeight="1" s="120">
      <c r="A3575" s="2" t="inlineStr">
        <is>
          <t>INDUSTRIAL</t>
        </is>
      </c>
      <c r="B3575" s="2" t="inlineStr">
        <is>
          <t>FOAM</t>
        </is>
      </c>
      <c r="C3575" s="2" t="n">
        <v>2025</v>
      </c>
      <c r="D3575" s="2" t="inlineStr">
        <is>
          <t>United States</t>
        </is>
      </c>
      <c r="E3575" s="2" t="inlineStr">
        <is>
          <t>USA</t>
        </is>
      </c>
      <c r="F3575" s="2" t="inlineStr">
        <is>
          <t>PU Rigid: Spray Foam (Low-Pressure) - HFO-1234ze</t>
        </is>
      </c>
      <c r="G3575" s="2" t="n">
        <v>-100000</v>
      </c>
      <c r="H3575" s="2" t="n">
        <v>0</v>
      </c>
      <c r="I3575" s="2" t="n">
        <v>0</v>
      </c>
      <c r="J3575" s="40" t="inlineStr">
        <is>
          <t>F-gas substitution</t>
        </is>
      </c>
    </row>
    <row r="3576" ht="15.75" customHeight="1" s="120">
      <c r="A3576" s="2" t="inlineStr">
        <is>
          <t>INDUSTRIAL</t>
        </is>
      </c>
      <c r="B3576" s="2" t="inlineStr">
        <is>
          <t>FOAM</t>
        </is>
      </c>
      <c r="C3576" s="2" t="n">
        <v>2025</v>
      </c>
      <c r="D3576" s="2" t="inlineStr">
        <is>
          <t>United States</t>
        </is>
      </c>
      <c r="E3576" s="2" t="inlineStr">
        <is>
          <t>USA</t>
        </is>
      </c>
      <c r="F3576" s="2" t="inlineStr">
        <is>
          <t>PU Rigid: Spray Foam (Low-Pressure) - HFO-1234ze</t>
        </is>
      </c>
      <c r="G3576" s="2" t="n">
        <v>10</v>
      </c>
      <c r="H3576" s="2" t="n">
        <v>0.0184998065233231</v>
      </c>
      <c r="I3576" s="2" t="n">
        <v>0.0184998065233231</v>
      </c>
      <c r="J3576" s="40" t="inlineStr">
        <is>
          <t>F-gas substitution</t>
        </is>
      </c>
    </row>
    <row r="3577" ht="15.75" customHeight="1" s="120">
      <c r="A3577" s="2" t="inlineStr">
        <is>
          <t>INDUSTRIAL</t>
        </is>
      </c>
      <c r="B3577" s="2" t="inlineStr">
        <is>
          <t>FOAM</t>
        </is>
      </c>
      <c r="C3577" s="2" t="n">
        <v>2025</v>
      </c>
      <c r="D3577" s="2" t="inlineStr">
        <is>
          <t>United States</t>
        </is>
      </c>
      <c r="E3577" s="2" t="inlineStr">
        <is>
          <t>USA</t>
        </is>
      </c>
      <c r="F3577" s="2" t="inlineStr">
        <is>
          <t>PU Rigid: Spray Foam (Low-Pressure) - HFO-1234ze</t>
        </is>
      </c>
      <c r="G3577" s="2" t="n">
        <v>10</v>
      </c>
      <c r="H3577" s="2" t="n">
        <v>0</v>
      </c>
      <c r="I3577" s="2" t="n">
        <v>0</v>
      </c>
      <c r="J3577" s="40" t="inlineStr">
        <is>
          <t>F-gas substitution</t>
        </is>
      </c>
    </row>
    <row r="3578" ht="15.75" customHeight="1" s="120">
      <c r="A3578" s="2" t="inlineStr">
        <is>
          <t>INDUSTRIAL</t>
        </is>
      </c>
      <c r="B3578" s="2" t="inlineStr">
        <is>
          <t>FOAM</t>
        </is>
      </c>
      <c r="C3578" s="2" t="n">
        <v>2025</v>
      </c>
      <c r="D3578" s="2" t="inlineStr">
        <is>
          <t>United States</t>
        </is>
      </c>
      <c r="E3578" s="2" t="inlineStr">
        <is>
          <t>USA</t>
        </is>
      </c>
      <c r="F3578" s="2" t="inlineStr">
        <is>
          <t>PU Rigid: Spray Foam (Low-Pressure) - HFO-1234ze</t>
        </is>
      </c>
      <c r="G3578" s="2" t="n">
        <v>100000</v>
      </c>
      <c r="H3578" s="54" t="n">
        <v>1e-12</v>
      </c>
      <c r="I3578" s="2" t="n">
        <v>1e-12</v>
      </c>
      <c r="J3578" s="40" t="inlineStr">
        <is>
          <t>F-gas substitution</t>
        </is>
      </c>
    </row>
    <row r="3579" ht="15.75" customHeight="1" s="120">
      <c r="A3579" s="2" t="inlineStr">
        <is>
          <t>INDUSTRIAL</t>
        </is>
      </c>
      <c r="B3579" s="2" t="inlineStr">
        <is>
          <t>FOAM</t>
        </is>
      </c>
      <c r="C3579" s="2" t="n">
        <v>2030</v>
      </c>
      <c r="D3579" s="2" t="inlineStr">
        <is>
          <t>United States</t>
        </is>
      </c>
      <c r="E3579" s="2" t="inlineStr">
        <is>
          <t>USA</t>
        </is>
      </c>
      <c r="F3579" s="2" t="inlineStr">
        <is>
          <t>PU Rigid: Spray Foam (Low-Pressure) - HFO-1234ze</t>
        </is>
      </c>
      <c r="G3579" s="2" t="n">
        <v>-100000</v>
      </c>
      <c r="H3579" s="2" t="n">
        <v>0</v>
      </c>
      <c r="I3579" s="2" t="n">
        <v>0</v>
      </c>
      <c r="J3579" s="40" t="inlineStr">
        <is>
          <t>F-gas substitution</t>
        </is>
      </c>
    </row>
    <row r="3580" ht="15.75" customHeight="1" s="120">
      <c r="A3580" s="2" t="inlineStr">
        <is>
          <t>INDUSTRIAL</t>
        </is>
      </c>
      <c r="B3580" s="2" t="inlineStr">
        <is>
          <t>FOAM</t>
        </is>
      </c>
      <c r="C3580" s="2" t="n">
        <v>2030</v>
      </c>
      <c r="D3580" s="2" t="inlineStr">
        <is>
          <t>United States</t>
        </is>
      </c>
      <c r="E3580" s="2" t="inlineStr">
        <is>
          <t>USA</t>
        </is>
      </c>
      <c r="F3580" s="2" t="inlineStr">
        <is>
          <t>PU Rigid: Spray Foam (Low-Pressure) - HFO-1234ze</t>
        </is>
      </c>
      <c r="G3580" s="2" t="n">
        <v>10</v>
      </c>
      <c r="H3580" s="2" t="n">
        <v>0.0335820764303207</v>
      </c>
      <c r="I3580" s="2" t="n">
        <v>0.0335820764303207</v>
      </c>
      <c r="J3580" s="40" t="inlineStr">
        <is>
          <t>F-gas substitution</t>
        </is>
      </c>
    </row>
    <row r="3581" ht="15.75" customHeight="1" s="120">
      <c r="A3581" s="2" t="inlineStr">
        <is>
          <t>INDUSTRIAL</t>
        </is>
      </c>
      <c r="B3581" s="2" t="inlineStr">
        <is>
          <t>FOAM</t>
        </is>
      </c>
      <c r="C3581" s="2" t="n">
        <v>2030</v>
      </c>
      <c r="D3581" s="2" t="inlineStr">
        <is>
          <t>United States</t>
        </is>
      </c>
      <c r="E3581" s="2" t="inlineStr">
        <is>
          <t>USA</t>
        </is>
      </c>
      <c r="F3581" s="2" t="inlineStr">
        <is>
          <t>PU Rigid: Spray Foam (Low-Pressure) - HFO-1234ze</t>
        </is>
      </c>
      <c r="G3581" s="2" t="n">
        <v>10</v>
      </c>
      <c r="H3581" s="2" t="n">
        <v>0</v>
      </c>
      <c r="I3581" s="2" t="n">
        <v>0</v>
      </c>
      <c r="J3581" s="40" t="inlineStr">
        <is>
          <t>F-gas substitution</t>
        </is>
      </c>
    </row>
    <row r="3582" ht="15.75" customHeight="1" s="120">
      <c r="A3582" s="2" t="inlineStr">
        <is>
          <t>INDUSTRIAL</t>
        </is>
      </c>
      <c r="B3582" s="2" t="inlineStr">
        <is>
          <t>FOAM</t>
        </is>
      </c>
      <c r="C3582" s="2" t="n">
        <v>2030</v>
      </c>
      <c r="D3582" s="2" t="inlineStr">
        <is>
          <t>United States</t>
        </is>
      </c>
      <c r="E3582" s="2" t="inlineStr">
        <is>
          <t>USA</t>
        </is>
      </c>
      <c r="F3582" s="2" t="inlineStr">
        <is>
          <t>PU Rigid: Spray Foam (Low-Pressure) - HFO-1234ze</t>
        </is>
      </c>
      <c r="G3582" s="2" t="n">
        <v>100000</v>
      </c>
      <c r="H3582" s="54" t="n">
        <v>1e-12</v>
      </c>
      <c r="I3582" s="2" t="n">
        <v>1e-12</v>
      </c>
      <c r="J3582" s="40" t="inlineStr">
        <is>
          <t>F-gas substitution</t>
        </is>
      </c>
    </row>
    <row r="3583" ht="15.75" customHeight="1" s="120">
      <c r="A3583" s="2" t="inlineStr">
        <is>
          <t>INDUSTRIAL</t>
        </is>
      </c>
      <c r="B3583" s="2" t="inlineStr">
        <is>
          <t>FOAM</t>
        </is>
      </c>
      <c r="C3583" s="2" t="n">
        <v>2035</v>
      </c>
      <c r="D3583" s="2" t="inlineStr">
        <is>
          <t>United States</t>
        </is>
      </c>
      <c r="E3583" s="2" t="inlineStr">
        <is>
          <t>USA</t>
        </is>
      </c>
      <c r="F3583" s="2" t="inlineStr">
        <is>
          <t>PU Rigid: Spray Foam (Low-Pressure) - HFO-1234ze</t>
        </is>
      </c>
      <c r="G3583" s="2" t="n">
        <v>-100000</v>
      </c>
      <c r="H3583" s="2" t="n">
        <v>0</v>
      </c>
      <c r="I3583" s="2" t="n">
        <v>0</v>
      </c>
      <c r="J3583" s="40" t="inlineStr">
        <is>
          <t>F-gas substitution</t>
        </is>
      </c>
    </row>
    <row r="3584" ht="15.75" customHeight="1" s="120">
      <c r="A3584" s="2" t="inlineStr">
        <is>
          <t>INDUSTRIAL</t>
        </is>
      </c>
      <c r="B3584" s="2" t="inlineStr">
        <is>
          <t>FOAM</t>
        </is>
      </c>
      <c r="C3584" s="2" t="n">
        <v>2035</v>
      </c>
      <c r="D3584" s="2" t="inlineStr">
        <is>
          <t>United States</t>
        </is>
      </c>
      <c r="E3584" s="2" t="inlineStr">
        <is>
          <t>USA</t>
        </is>
      </c>
      <c r="F3584" s="2" t="inlineStr">
        <is>
          <t>PU Rigid: Spray Foam (Low-Pressure) - HFO-1234ze</t>
        </is>
      </c>
      <c r="G3584" s="2" t="n">
        <v>10</v>
      </c>
      <c r="H3584" s="2" t="n">
        <v>0</v>
      </c>
      <c r="I3584" s="2" t="n">
        <v>0</v>
      </c>
      <c r="J3584" s="40" t="inlineStr">
        <is>
          <t>F-gas substitution</t>
        </is>
      </c>
    </row>
    <row r="3585" ht="15.75" customHeight="1" s="120">
      <c r="A3585" s="2" t="inlineStr">
        <is>
          <t>INDUSTRIAL</t>
        </is>
      </c>
      <c r="B3585" s="2" t="inlineStr">
        <is>
          <t>FOAM</t>
        </is>
      </c>
      <c r="C3585" s="2" t="n">
        <v>2035</v>
      </c>
      <c r="D3585" s="2" t="inlineStr">
        <is>
          <t>United States</t>
        </is>
      </c>
      <c r="E3585" s="2" t="inlineStr">
        <is>
          <t>USA</t>
        </is>
      </c>
      <c r="F3585" s="2" t="inlineStr">
        <is>
          <t>PU Rigid: Spray Foam (Low-Pressure) - HFO-1234ze</t>
        </is>
      </c>
      <c r="G3585" s="2" t="n">
        <v>10</v>
      </c>
      <c r="H3585" s="2" t="n">
        <v>0.05893549695611</v>
      </c>
      <c r="I3585" s="2" t="n">
        <v>0.05893549695611</v>
      </c>
      <c r="J3585" s="40" t="inlineStr">
        <is>
          <t>F-gas substitution</t>
        </is>
      </c>
    </row>
    <row r="3586" ht="15.75" customHeight="1" s="120">
      <c r="A3586" s="2" t="inlineStr">
        <is>
          <t>INDUSTRIAL</t>
        </is>
      </c>
      <c r="B3586" s="2" t="inlineStr">
        <is>
          <t>FOAM</t>
        </is>
      </c>
      <c r="C3586" s="2" t="n">
        <v>2035</v>
      </c>
      <c r="D3586" s="2" t="inlineStr">
        <is>
          <t>United States</t>
        </is>
      </c>
      <c r="E3586" s="2" t="inlineStr">
        <is>
          <t>USA</t>
        </is>
      </c>
      <c r="F3586" s="2" t="inlineStr">
        <is>
          <t>PU Rigid: Spray Foam (Low-Pressure) - HFO-1234ze</t>
        </is>
      </c>
      <c r="G3586" s="2" t="n">
        <v>100000</v>
      </c>
      <c r="H3586" s="54" t="n">
        <v>1e-12</v>
      </c>
      <c r="I3586" s="2" t="n">
        <v>1e-12</v>
      </c>
      <c r="J3586" s="40" t="inlineStr">
        <is>
          <t>F-gas substitution</t>
        </is>
      </c>
    </row>
    <row r="3587" ht="15.75" customHeight="1" s="120">
      <c r="A3587" s="2" t="inlineStr">
        <is>
          <t>INDUSTRIAL</t>
        </is>
      </c>
      <c r="B3587" s="2" t="inlineStr">
        <is>
          <t>FOAM</t>
        </is>
      </c>
      <c r="C3587" s="2" t="n">
        <v>2040</v>
      </c>
      <c r="D3587" s="2" t="inlineStr">
        <is>
          <t>United States</t>
        </is>
      </c>
      <c r="E3587" s="2" t="inlineStr">
        <is>
          <t>USA</t>
        </is>
      </c>
      <c r="F3587" s="2" t="inlineStr">
        <is>
          <t>PU Rigid: Spray Foam (Low-Pressure) - HFO-1234ze</t>
        </is>
      </c>
      <c r="G3587" s="2" t="n">
        <v>-100000</v>
      </c>
      <c r="H3587" s="2" t="n">
        <v>0</v>
      </c>
      <c r="I3587" s="2" t="n">
        <v>0</v>
      </c>
      <c r="J3587" s="40" t="inlineStr">
        <is>
          <t>F-gas substitution</t>
        </is>
      </c>
    </row>
    <row r="3588" ht="15.75" customHeight="1" s="120">
      <c r="A3588" s="2" t="inlineStr">
        <is>
          <t>INDUSTRIAL</t>
        </is>
      </c>
      <c r="B3588" s="2" t="inlineStr">
        <is>
          <t>FOAM</t>
        </is>
      </c>
      <c r="C3588" s="2" t="n">
        <v>2040</v>
      </c>
      <c r="D3588" s="2" t="inlineStr">
        <is>
          <t>United States</t>
        </is>
      </c>
      <c r="E3588" s="2" t="inlineStr">
        <is>
          <t>USA</t>
        </is>
      </c>
      <c r="F3588" s="2" t="inlineStr">
        <is>
          <t>PU Rigid: Spray Foam (Low-Pressure) - HFO-1234ze</t>
        </is>
      </c>
      <c r="G3588" s="2" t="n">
        <v>10</v>
      </c>
      <c r="H3588" s="2" t="n">
        <v>0.0783037841320038</v>
      </c>
      <c r="I3588" s="2" t="n">
        <v>0.0783037841320038</v>
      </c>
      <c r="J3588" s="40" t="inlineStr">
        <is>
          <t>F-gas substitution</t>
        </is>
      </c>
    </row>
    <row r="3589" ht="15.75" customHeight="1" s="120">
      <c r="A3589" s="2" t="inlineStr">
        <is>
          <t>INDUSTRIAL</t>
        </is>
      </c>
      <c r="B3589" s="2" t="inlineStr">
        <is>
          <t>FOAM</t>
        </is>
      </c>
      <c r="C3589" s="2" t="n">
        <v>2040</v>
      </c>
      <c r="D3589" s="2" t="inlineStr">
        <is>
          <t>United States</t>
        </is>
      </c>
      <c r="E3589" s="2" t="inlineStr">
        <is>
          <t>USA</t>
        </is>
      </c>
      <c r="F3589" s="2" t="inlineStr">
        <is>
          <t>PU Rigid: Spray Foam (Low-Pressure) - HFO-1234ze</t>
        </is>
      </c>
      <c r="G3589" s="2" t="n">
        <v>10</v>
      </c>
      <c r="H3589" s="2" t="n">
        <v>0</v>
      </c>
      <c r="I3589" s="2" t="n">
        <v>0</v>
      </c>
      <c r="J3589" s="40" t="inlineStr">
        <is>
          <t>F-gas substitution</t>
        </is>
      </c>
    </row>
    <row r="3590" ht="15.75" customHeight="1" s="120">
      <c r="A3590" s="2" t="inlineStr">
        <is>
          <t>INDUSTRIAL</t>
        </is>
      </c>
      <c r="B3590" s="2" t="inlineStr">
        <is>
          <t>FOAM</t>
        </is>
      </c>
      <c r="C3590" s="2" t="n">
        <v>2040</v>
      </c>
      <c r="D3590" s="2" t="inlineStr">
        <is>
          <t>United States</t>
        </is>
      </c>
      <c r="E3590" s="2" t="inlineStr">
        <is>
          <t>USA</t>
        </is>
      </c>
      <c r="F3590" s="2" t="inlineStr">
        <is>
          <t>PU Rigid: Spray Foam (Low-Pressure) - HFO-1234ze</t>
        </is>
      </c>
      <c r="G3590" s="2" t="n">
        <v>100000</v>
      </c>
      <c r="H3590" s="54" t="n">
        <v>1e-12</v>
      </c>
      <c r="I3590" s="2" t="n">
        <v>1e-12</v>
      </c>
      <c r="J3590" s="40" t="inlineStr">
        <is>
          <t>F-gas substitution</t>
        </is>
      </c>
    </row>
    <row r="3591" ht="15.75" customHeight="1" s="120">
      <c r="A3591" s="2" t="inlineStr">
        <is>
          <t>INDUSTRIAL</t>
        </is>
      </c>
      <c r="B3591" s="2" t="inlineStr">
        <is>
          <t>FOAM</t>
        </is>
      </c>
      <c r="C3591" s="2" t="n">
        <v>2045</v>
      </c>
      <c r="D3591" s="2" t="inlineStr">
        <is>
          <t>United States</t>
        </is>
      </c>
      <c r="E3591" s="2" t="inlineStr">
        <is>
          <t>USA</t>
        </is>
      </c>
      <c r="F3591" s="2" t="inlineStr">
        <is>
          <t>PU Rigid: Spray Foam (Low-Pressure) - HFO-1234ze</t>
        </is>
      </c>
      <c r="G3591" s="2" t="n">
        <v>-100000</v>
      </c>
      <c r="H3591" s="2" t="n">
        <v>0</v>
      </c>
      <c r="I3591" s="2" t="n">
        <v>0</v>
      </c>
      <c r="J3591" s="40" t="inlineStr">
        <is>
          <t>F-gas substitution</t>
        </is>
      </c>
    </row>
    <row r="3592" ht="15.75" customHeight="1" s="120">
      <c r="A3592" s="2" t="inlineStr">
        <is>
          <t>INDUSTRIAL</t>
        </is>
      </c>
      <c r="B3592" s="2" t="inlineStr">
        <is>
          <t>FOAM</t>
        </is>
      </c>
      <c r="C3592" s="2" t="n">
        <v>2045</v>
      </c>
      <c r="D3592" s="2" t="inlineStr">
        <is>
          <t>United States</t>
        </is>
      </c>
      <c r="E3592" s="2" t="inlineStr">
        <is>
          <t>USA</t>
        </is>
      </c>
      <c r="F3592" s="2" t="inlineStr">
        <is>
          <t>PU Rigid: Spray Foam (Low-Pressure) - HFO-1234ze</t>
        </is>
      </c>
      <c r="G3592" s="2" t="n">
        <v>10</v>
      </c>
      <c r="H3592" s="2" t="n">
        <v>0.09315579384565351</v>
      </c>
      <c r="I3592" s="2" t="n">
        <v>0.09315579384565351</v>
      </c>
      <c r="J3592" s="40" t="inlineStr">
        <is>
          <t>F-gas substitution</t>
        </is>
      </c>
    </row>
    <row r="3593" ht="15.75" customHeight="1" s="120">
      <c r="A3593" s="2" t="inlineStr">
        <is>
          <t>INDUSTRIAL</t>
        </is>
      </c>
      <c r="B3593" s="2" t="inlineStr">
        <is>
          <t>FOAM</t>
        </is>
      </c>
      <c r="C3593" s="2" t="n">
        <v>2045</v>
      </c>
      <c r="D3593" s="2" t="inlineStr">
        <is>
          <t>United States</t>
        </is>
      </c>
      <c r="E3593" s="2" t="inlineStr">
        <is>
          <t>USA</t>
        </is>
      </c>
      <c r="F3593" s="2" t="inlineStr">
        <is>
          <t>PU Rigid: Spray Foam (Low-Pressure) - HFO-1234ze</t>
        </is>
      </c>
      <c r="G3593" s="2" t="n">
        <v>10</v>
      </c>
      <c r="H3593" s="2" t="n">
        <v>0</v>
      </c>
      <c r="I3593" s="2" t="n">
        <v>0</v>
      </c>
      <c r="J3593" s="40" t="inlineStr">
        <is>
          <t>F-gas substitution</t>
        </is>
      </c>
    </row>
    <row r="3594" ht="15.75" customHeight="1" s="120">
      <c r="A3594" s="2" t="inlineStr">
        <is>
          <t>INDUSTRIAL</t>
        </is>
      </c>
      <c r="B3594" s="2" t="inlineStr">
        <is>
          <t>FOAM</t>
        </is>
      </c>
      <c r="C3594" s="2" t="n">
        <v>2045</v>
      </c>
      <c r="D3594" s="2" t="inlineStr">
        <is>
          <t>United States</t>
        </is>
      </c>
      <c r="E3594" s="2" t="inlineStr">
        <is>
          <t>USA</t>
        </is>
      </c>
      <c r="F3594" s="2" t="inlineStr">
        <is>
          <t>PU Rigid: Spray Foam (Low-Pressure) - HFO-1234ze</t>
        </is>
      </c>
      <c r="G3594" s="2" t="n">
        <v>100000</v>
      </c>
      <c r="H3594" s="54" t="n">
        <v>1e-12</v>
      </c>
      <c r="I3594" s="2" t="n">
        <v>1e-12</v>
      </c>
      <c r="J3594" s="40" t="inlineStr">
        <is>
          <t>F-gas substitution</t>
        </is>
      </c>
    </row>
    <row r="3595" ht="15.75" customHeight="1" s="120">
      <c r="A3595" s="2" t="inlineStr">
        <is>
          <t>INDUSTRIAL</t>
        </is>
      </c>
      <c r="B3595" s="2" t="inlineStr">
        <is>
          <t>FOAM</t>
        </is>
      </c>
      <c r="C3595" s="2" t="n">
        <v>2050</v>
      </c>
      <c r="D3595" s="2" t="inlineStr">
        <is>
          <t>United States</t>
        </is>
      </c>
      <c r="E3595" s="2" t="inlineStr">
        <is>
          <t>USA</t>
        </is>
      </c>
      <c r="F3595" s="2" t="inlineStr">
        <is>
          <t>PU Rigid: Spray Foam (Low-Pressure) - HFO-1234ze</t>
        </is>
      </c>
      <c r="G3595" s="2" t="n">
        <v>-100000</v>
      </c>
      <c r="H3595" s="2" t="n">
        <v>0</v>
      </c>
      <c r="I3595" s="2" t="n">
        <v>0</v>
      </c>
      <c r="J3595" s="40" t="inlineStr">
        <is>
          <t>F-gas substitution</t>
        </is>
      </c>
    </row>
    <row r="3596" ht="15.75" customHeight="1" s="120">
      <c r="A3596" s="2" t="inlineStr">
        <is>
          <t>INDUSTRIAL</t>
        </is>
      </c>
      <c r="B3596" s="2" t="inlineStr">
        <is>
          <t>FOAM</t>
        </is>
      </c>
      <c r="C3596" s="2" t="n">
        <v>2050</v>
      </c>
      <c r="D3596" s="2" t="inlineStr">
        <is>
          <t>United States</t>
        </is>
      </c>
      <c r="E3596" s="2" t="inlineStr">
        <is>
          <t>USA</t>
        </is>
      </c>
      <c r="F3596" s="2" t="inlineStr">
        <is>
          <t>PU Rigid: Spray Foam (Low-Pressure) - HFO-1234ze</t>
        </is>
      </c>
      <c r="G3596" s="2" t="n">
        <v>10</v>
      </c>
      <c r="H3596" s="2" t="n">
        <v>0.066092774271965</v>
      </c>
      <c r="I3596" s="2" t="n">
        <v>0.066092774271965</v>
      </c>
      <c r="J3596" s="40" t="inlineStr">
        <is>
          <t>F-gas substitution</t>
        </is>
      </c>
    </row>
    <row r="3597" ht="15.75" customHeight="1" s="120">
      <c r="A3597" s="2" t="inlineStr">
        <is>
          <t>INDUSTRIAL</t>
        </is>
      </c>
      <c r="B3597" s="2" t="inlineStr">
        <is>
          <t>FOAM</t>
        </is>
      </c>
      <c r="C3597" s="2" t="n">
        <v>2050</v>
      </c>
      <c r="D3597" s="2" t="inlineStr">
        <is>
          <t>United States</t>
        </is>
      </c>
      <c r="E3597" s="2" t="inlineStr">
        <is>
          <t>USA</t>
        </is>
      </c>
      <c r="F3597" s="2" t="inlineStr">
        <is>
          <t>PU Rigid: Spray Foam (Low-Pressure) - HFO-1234ze</t>
        </is>
      </c>
      <c r="G3597" s="2" t="n">
        <v>10</v>
      </c>
      <c r="H3597" s="2" t="n">
        <v>0</v>
      </c>
      <c r="I3597" s="2" t="n">
        <v>0</v>
      </c>
      <c r="J3597" s="40" t="inlineStr">
        <is>
          <t>F-gas substitution</t>
        </is>
      </c>
    </row>
    <row r="3598" ht="15.75" customHeight="1" s="120">
      <c r="A3598" s="2" t="inlineStr">
        <is>
          <t>INDUSTRIAL</t>
        </is>
      </c>
      <c r="B3598" s="2" t="inlineStr">
        <is>
          <t>FOAM</t>
        </is>
      </c>
      <c r="C3598" s="2" t="n">
        <v>2050</v>
      </c>
      <c r="D3598" s="2" t="inlineStr">
        <is>
          <t>United States</t>
        </is>
      </c>
      <c r="E3598" s="2" t="inlineStr">
        <is>
          <t>USA</t>
        </is>
      </c>
      <c r="F3598" s="2" t="inlineStr">
        <is>
          <t>PU Rigid: Spray Foam (Low-Pressure) - HFO-1234ze</t>
        </is>
      </c>
      <c r="G3598" s="2" t="n">
        <v>100000</v>
      </c>
      <c r="H3598" s="54" t="n">
        <v>1e-12</v>
      </c>
      <c r="I3598" s="2" t="n">
        <v>1e-12</v>
      </c>
      <c r="J3598" s="40" t="inlineStr">
        <is>
          <t>F-gas substitution</t>
        </is>
      </c>
    </row>
    <row r="3599" ht="15.75" customHeight="1" s="120">
      <c r="A3599" s="2" t="inlineStr">
        <is>
          <t>INDUSTRIAL</t>
        </is>
      </c>
      <c r="B3599" s="2" t="inlineStr">
        <is>
          <t>FPD</t>
        </is>
      </c>
      <c r="C3599" s="2" t="n">
        <v>2015</v>
      </c>
      <c r="D3599" s="2" t="inlineStr">
        <is>
          <t>United States</t>
        </is>
      </c>
      <c r="G3599" s="2" t="n">
        <v>-100000</v>
      </c>
      <c r="H3599" s="2" t="n">
        <v>0</v>
      </c>
      <c r="I3599" s="2" t="n">
        <v>0</v>
      </c>
      <c r="J3599" s="40" t="e">
        <v>#N/A</v>
      </c>
    </row>
    <row r="3600" ht="15.75" customHeight="1" s="120">
      <c r="A3600" s="2" t="inlineStr">
        <is>
          <t>INDUSTRIAL</t>
        </is>
      </c>
      <c r="B3600" s="2" t="inlineStr">
        <is>
          <t>FPD</t>
        </is>
      </c>
      <c r="C3600" s="2" t="n">
        <v>2015</v>
      </c>
      <c r="D3600" s="2" t="inlineStr">
        <is>
          <t>United States</t>
        </is>
      </c>
      <c r="G3600" s="2" t="n">
        <v>100000</v>
      </c>
      <c r="H3600" s="54" t="n">
        <v>1e-12</v>
      </c>
      <c r="I3600" s="2" t="n">
        <v>1e-12</v>
      </c>
      <c r="J3600" s="40" t="e">
        <v>#N/A</v>
      </c>
    </row>
    <row r="3601" ht="15.75" customHeight="1" s="120">
      <c r="A3601" s="2" t="inlineStr">
        <is>
          <t>INDUSTRIAL</t>
        </is>
      </c>
      <c r="B3601" s="2" t="inlineStr">
        <is>
          <t>FPD</t>
        </is>
      </c>
      <c r="C3601" s="2" t="n">
        <v>2020</v>
      </c>
      <c r="D3601" s="2" t="inlineStr">
        <is>
          <t>United States</t>
        </is>
      </c>
      <c r="G3601" s="2" t="n">
        <v>-100000</v>
      </c>
      <c r="H3601" s="2" t="n">
        <v>0</v>
      </c>
      <c r="I3601" s="2" t="n">
        <v>0</v>
      </c>
      <c r="J3601" s="40" t="e">
        <v>#N/A</v>
      </c>
    </row>
    <row r="3602" ht="15.75" customHeight="1" s="120">
      <c r="A3602" s="2" t="inlineStr">
        <is>
          <t>INDUSTRIAL</t>
        </is>
      </c>
      <c r="B3602" s="2" t="inlineStr">
        <is>
          <t>FPD</t>
        </is>
      </c>
      <c r="C3602" s="2" t="n">
        <v>2020</v>
      </c>
      <c r="D3602" s="2" t="inlineStr">
        <is>
          <t>United States</t>
        </is>
      </c>
      <c r="G3602" s="2" t="n">
        <v>100000</v>
      </c>
      <c r="H3602" s="54" t="n">
        <v>1e-12</v>
      </c>
      <c r="I3602" s="2" t="n">
        <v>1e-12</v>
      </c>
      <c r="J3602" s="40" t="e">
        <v>#N/A</v>
      </c>
    </row>
    <row r="3603" ht="15.75" customHeight="1" s="120">
      <c r="A3603" s="2" t="inlineStr">
        <is>
          <t>INDUSTRIAL</t>
        </is>
      </c>
      <c r="B3603" s="2" t="inlineStr">
        <is>
          <t>FPD</t>
        </is>
      </c>
      <c r="C3603" s="2" t="n">
        <v>2025</v>
      </c>
      <c r="D3603" s="2" t="inlineStr">
        <is>
          <t>United States</t>
        </is>
      </c>
      <c r="G3603" s="2" t="n">
        <v>-100000</v>
      </c>
      <c r="H3603" s="2" t="n">
        <v>0</v>
      </c>
      <c r="I3603" s="2" t="n">
        <v>0</v>
      </c>
      <c r="J3603" s="40" t="e">
        <v>#N/A</v>
      </c>
    </row>
    <row r="3604" ht="15.75" customHeight="1" s="120">
      <c r="A3604" s="2" t="inlineStr">
        <is>
          <t>INDUSTRIAL</t>
        </is>
      </c>
      <c r="B3604" s="2" t="inlineStr">
        <is>
          <t>FPD</t>
        </is>
      </c>
      <c r="C3604" s="2" t="n">
        <v>2025</v>
      </c>
      <c r="D3604" s="2" t="inlineStr">
        <is>
          <t>United States</t>
        </is>
      </c>
      <c r="G3604" s="2" t="n">
        <v>100000</v>
      </c>
      <c r="H3604" s="54" t="n">
        <v>1e-12</v>
      </c>
      <c r="I3604" s="2" t="n">
        <v>1e-12</v>
      </c>
      <c r="J3604" s="40" t="e">
        <v>#N/A</v>
      </c>
    </row>
    <row r="3605" ht="15.75" customHeight="1" s="120">
      <c r="A3605" s="2" t="inlineStr">
        <is>
          <t>INDUSTRIAL</t>
        </is>
      </c>
      <c r="B3605" s="2" t="inlineStr">
        <is>
          <t>FPD</t>
        </is>
      </c>
      <c r="C3605" s="2" t="n">
        <v>2030</v>
      </c>
      <c r="D3605" s="2" t="inlineStr">
        <is>
          <t>United States</t>
        </is>
      </c>
      <c r="G3605" s="2" t="n">
        <v>-100000</v>
      </c>
      <c r="H3605" s="2" t="n">
        <v>0</v>
      </c>
      <c r="I3605" s="2" t="n">
        <v>0</v>
      </c>
      <c r="J3605" s="40" t="e">
        <v>#N/A</v>
      </c>
    </row>
    <row r="3606" ht="15.75" customHeight="1" s="120">
      <c r="A3606" s="2" t="inlineStr">
        <is>
          <t>INDUSTRIAL</t>
        </is>
      </c>
      <c r="B3606" s="2" t="inlineStr">
        <is>
          <t>FPD</t>
        </is>
      </c>
      <c r="C3606" s="2" t="n">
        <v>2030</v>
      </c>
      <c r="D3606" s="2" t="inlineStr">
        <is>
          <t>United States</t>
        </is>
      </c>
      <c r="G3606" s="2" t="n">
        <v>100000</v>
      </c>
      <c r="H3606" s="54" t="n">
        <v>1e-12</v>
      </c>
      <c r="I3606" s="2" t="n">
        <v>1e-12</v>
      </c>
      <c r="J3606" s="40" t="e">
        <v>#N/A</v>
      </c>
    </row>
    <row r="3607" ht="15.75" customHeight="1" s="120">
      <c r="A3607" s="2" t="inlineStr">
        <is>
          <t>INDUSTRIAL</t>
        </is>
      </c>
      <c r="B3607" s="2" t="inlineStr">
        <is>
          <t>FPD</t>
        </is>
      </c>
      <c r="C3607" s="2" t="n">
        <v>2035</v>
      </c>
      <c r="D3607" s="2" t="inlineStr">
        <is>
          <t>United States</t>
        </is>
      </c>
      <c r="G3607" s="2" t="n">
        <v>-100000</v>
      </c>
      <c r="H3607" s="2" t="n">
        <v>0</v>
      </c>
      <c r="I3607" s="2" t="n">
        <v>0</v>
      </c>
      <c r="J3607" s="40" t="e">
        <v>#N/A</v>
      </c>
    </row>
    <row r="3608" ht="15.75" customHeight="1" s="120">
      <c r="A3608" s="2" t="inlineStr">
        <is>
          <t>INDUSTRIAL</t>
        </is>
      </c>
      <c r="B3608" s="2" t="inlineStr">
        <is>
          <t>FPD</t>
        </is>
      </c>
      <c r="C3608" s="2" t="n">
        <v>2035</v>
      </c>
      <c r="D3608" s="2" t="inlineStr">
        <is>
          <t>United States</t>
        </is>
      </c>
      <c r="G3608" s="2" t="n">
        <v>100000</v>
      </c>
      <c r="H3608" s="54" t="n">
        <v>1e-12</v>
      </c>
      <c r="I3608" s="2" t="n">
        <v>1e-12</v>
      </c>
      <c r="J3608" s="40" t="e">
        <v>#N/A</v>
      </c>
    </row>
    <row r="3609" ht="15.75" customHeight="1" s="120">
      <c r="A3609" s="2" t="inlineStr">
        <is>
          <t>INDUSTRIAL</t>
        </is>
      </c>
      <c r="B3609" s="2" t="inlineStr">
        <is>
          <t>FPD</t>
        </is>
      </c>
      <c r="C3609" s="2" t="n">
        <v>2040</v>
      </c>
      <c r="D3609" s="2" t="inlineStr">
        <is>
          <t>United States</t>
        </is>
      </c>
      <c r="G3609" s="2" t="n">
        <v>-100000</v>
      </c>
      <c r="H3609" s="2" t="n">
        <v>0</v>
      </c>
      <c r="I3609" s="2" t="n">
        <v>0</v>
      </c>
      <c r="J3609" s="40" t="e">
        <v>#N/A</v>
      </c>
    </row>
    <row r="3610" ht="15.75" customHeight="1" s="120">
      <c r="A3610" s="2" t="inlineStr">
        <is>
          <t>INDUSTRIAL</t>
        </is>
      </c>
      <c r="B3610" s="2" t="inlineStr">
        <is>
          <t>FPD</t>
        </is>
      </c>
      <c r="C3610" s="2" t="n">
        <v>2040</v>
      </c>
      <c r="D3610" s="2" t="inlineStr">
        <is>
          <t>United States</t>
        </is>
      </c>
      <c r="G3610" s="2" t="n">
        <v>100000</v>
      </c>
      <c r="H3610" s="54" t="n">
        <v>1e-12</v>
      </c>
      <c r="I3610" s="2" t="n">
        <v>1e-12</v>
      </c>
      <c r="J3610" s="40" t="e">
        <v>#N/A</v>
      </c>
    </row>
    <row r="3611" ht="15.75" customHeight="1" s="120">
      <c r="A3611" s="2" t="inlineStr">
        <is>
          <t>INDUSTRIAL</t>
        </is>
      </c>
      <c r="B3611" s="2" t="inlineStr">
        <is>
          <t>FPD</t>
        </is>
      </c>
      <c r="C3611" s="2" t="n">
        <v>2045</v>
      </c>
      <c r="D3611" s="2" t="inlineStr">
        <is>
          <t>United States</t>
        </is>
      </c>
      <c r="G3611" s="2" t="n">
        <v>-100000</v>
      </c>
      <c r="H3611" s="2" t="n">
        <v>0</v>
      </c>
      <c r="I3611" s="2" t="n">
        <v>0</v>
      </c>
      <c r="J3611" s="40" t="e">
        <v>#N/A</v>
      </c>
    </row>
    <row r="3612" ht="15.75" customHeight="1" s="120">
      <c r="A3612" s="2" t="inlineStr">
        <is>
          <t>INDUSTRIAL</t>
        </is>
      </c>
      <c r="B3612" s="2" t="inlineStr">
        <is>
          <t>FPD</t>
        </is>
      </c>
      <c r="C3612" s="2" t="n">
        <v>2045</v>
      </c>
      <c r="D3612" s="2" t="inlineStr">
        <is>
          <t>United States</t>
        </is>
      </c>
      <c r="G3612" s="2" t="n">
        <v>100000</v>
      </c>
      <c r="H3612" s="54" t="n">
        <v>1e-12</v>
      </c>
      <c r="I3612" s="2" t="n">
        <v>1e-12</v>
      </c>
      <c r="J3612" s="40" t="e">
        <v>#N/A</v>
      </c>
    </row>
    <row r="3613" ht="15.75" customHeight="1" s="120">
      <c r="A3613" s="2" t="inlineStr">
        <is>
          <t>INDUSTRIAL</t>
        </is>
      </c>
      <c r="B3613" s="2" t="inlineStr">
        <is>
          <t>FPD</t>
        </is>
      </c>
      <c r="C3613" s="2" t="n">
        <v>2050</v>
      </c>
      <c r="D3613" s="2" t="inlineStr">
        <is>
          <t>United States</t>
        </is>
      </c>
      <c r="G3613" s="2" t="n">
        <v>-100000</v>
      </c>
      <c r="H3613" s="2" t="n">
        <v>0</v>
      </c>
      <c r="I3613" s="2" t="n">
        <v>0</v>
      </c>
      <c r="J3613" s="40" t="e">
        <v>#N/A</v>
      </c>
    </row>
    <row r="3614" ht="15.75" customHeight="1" s="120">
      <c r="A3614" s="2" t="inlineStr">
        <is>
          <t>INDUSTRIAL</t>
        </is>
      </c>
      <c r="B3614" s="2" t="inlineStr">
        <is>
          <t>FPD</t>
        </is>
      </c>
      <c r="C3614" s="2" t="n">
        <v>2050</v>
      </c>
      <c r="D3614" s="2" t="inlineStr">
        <is>
          <t>United States</t>
        </is>
      </c>
      <c r="G3614" s="2" t="n">
        <v>100000</v>
      </c>
      <c r="H3614" s="54" t="n">
        <v>1e-12</v>
      </c>
      <c r="I3614" s="2" t="n">
        <v>1e-12</v>
      </c>
      <c r="J3614" s="40" t="e">
        <v>#N/A</v>
      </c>
    </row>
    <row r="3615" ht="15.75" customHeight="1" s="120">
      <c r="A3615" s="2" t="inlineStr">
        <is>
          <t>INDUSTRIAL</t>
        </is>
      </c>
      <c r="B3615" s="2" t="inlineStr">
        <is>
          <t>HCFC</t>
        </is>
      </c>
      <c r="C3615" s="2" t="n">
        <v>2015</v>
      </c>
      <c r="D3615" s="2" t="inlineStr">
        <is>
          <t>United States</t>
        </is>
      </c>
      <c r="G3615" s="2" t="n">
        <v>-100000</v>
      </c>
      <c r="H3615" s="2" t="n">
        <v>0</v>
      </c>
      <c r="I3615" s="2" t="n">
        <v>0</v>
      </c>
      <c r="J3615" s="40" t="e">
        <v>#N/A</v>
      </c>
    </row>
    <row r="3616" ht="15.75" customHeight="1" s="120">
      <c r="A3616" s="2" t="inlineStr">
        <is>
          <t>INDUSTRIAL</t>
        </is>
      </c>
      <c r="B3616" s="2" t="inlineStr">
        <is>
          <t>HCFC</t>
        </is>
      </c>
      <c r="C3616" s="2" t="n">
        <v>2015</v>
      </c>
      <c r="D3616" s="2" t="inlineStr">
        <is>
          <t>United States</t>
        </is>
      </c>
      <c r="G3616" s="2" t="n">
        <v>100000</v>
      </c>
      <c r="H3616" s="54" t="n">
        <v>1e-12</v>
      </c>
      <c r="I3616" s="2" t="n">
        <v>1e-12</v>
      </c>
      <c r="J3616" s="40" t="e">
        <v>#N/A</v>
      </c>
    </row>
    <row r="3617" ht="15.75" customHeight="1" s="120">
      <c r="A3617" s="2" t="inlineStr">
        <is>
          <t>INDUSTRIAL</t>
        </is>
      </c>
      <c r="B3617" s="2" t="inlineStr">
        <is>
          <t>HCFC</t>
        </is>
      </c>
      <c r="C3617" s="2" t="n">
        <v>2020</v>
      </c>
      <c r="D3617" s="2" t="inlineStr">
        <is>
          <t>United States</t>
        </is>
      </c>
      <c r="G3617" s="2" t="n">
        <v>-100000</v>
      </c>
      <c r="H3617" s="2" t="n">
        <v>0</v>
      </c>
      <c r="I3617" s="2" t="n">
        <v>0</v>
      </c>
      <c r="J3617" s="40" t="e">
        <v>#N/A</v>
      </c>
    </row>
    <row r="3618" ht="15.75" customHeight="1" s="120">
      <c r="A3618" s="2" t="inlineStr">
        <is>
          <t>INDUSTRIAL</t>
        </is>
      </c>
      <c r="B3618" s="2" t="inlineStr">
        <is>
          <t>HCFC</t>
        </is>
      </c>
      <c r="C3618" s="2" t="n">
        <v>2020</v>
      </c>
      <c r="D3618" s="2" t="inlineStr">
        <is>
          <t>United States</t>
        </is>
      </c>
      <c r="G3618" s="2" t="n">
        <v>100000</v>
      </c>
      <c r="H3618" s="54" t="n">
        <v>1e-12</v>
      </c>
      <c r="I3618" s="2" t="n">
        <v>1e-12</v>
      </c>
      <c r="J3618" s="40" t="e">
        <v>#N/A</v>
      </c>
    </row>
    <row r="3619" ht="15.75" customHeight="1" s="120">
      <c r="A3619" s="2" t="inlineStr">
        <is>
          <t>INDUSTRIAL</t>
        </is>
      </c>
      <c r="B3619" s="2" t="inlineStr">
        <is>
          <t>HCFC</t>
        </is>
      </c>
      <c r="C3619" s="2" t="n">
        <v>2025</v>
      </c>
      <c r="D3619" s="2" t="inlineStr">
        <is>
          <t>United States</t>
        </is>
      </c>
      <c r="G3619" s="2" t="n">
        <v>-100000</v>
      </c>
      <c r="H3619" s="2" t="n">
        <v>0</v>
      </c>
      <c r="I3619" s="2" t="n">
        <v>0</v>
      </c>
      <c r="J3619" s="40" t="e">
        <v>#N/A</v>
      </c>
    </row>
    <row r="3620" ht="15.75" customHeight="1" s="120">
      <c r="A3620" s="2" t="inlineStr">
        <is>
          <t>INDUSTRIAL</t>
        </is>
      </c>
      <c r="B3620" s="2" t="inlineStr">
        <is>
          <t>HCFC</t>
        </is>
      </c>
      <c r="C3620" s="2" t="n">
        <v>2025</v>
      </c>
      <c r="D3620" s="2" t="inlineStr">
        <is>
          <t>United States</t>
        </is>
      </c>
      <c r="G3620" s="2" t="n">
        <v>100000</v>
      </c>
      <c r="H3620" s="54" t="n">
        <v>1e-12</v>
      </c>
      <c r="I3620" s="2" t="n">
        <v>1e-12</v>
      </c>
      <c r="J3620" s="40" t="e">
        <v>#N/A</v>
      </c>
    </row>
    <row r="3621" ht="15.75" customHeight="1" s="120">
      <c r="A3621" s="2" t="inlineStr">
        <is>
          <t>INDUSTRIAL</t>
        </is>
      </c>
      <c r="B3621" s="2" t="inlineStr">
        <is>
          <t>HCFC</t>
        </is>
      </c>
      <c r="C3621" s="2" t="n">
        <v>2030</v>
      </c>
      <c r="D3621" s="2" t="inlineStr">
        <is>
          <t>United States</t>
        </is>
      </c>
      <c r="G3621" s="2" t="n">
        <v>-100000</v>
      </c>
      <c r="H3621" s="2" t="n">
        <v>0</v>
      </c>
      <c r="I3621" s="2" t="n">
        <v>0</v>
      </c>
      <c r="J3621" s="40" t="e">
        <v>#N/A</v>
      </c>
    </row>
    <row r="3622" ht="15.75" customHeight="1" s="120">
      <c r="A3622" s="2" t="inlineStr">
        <is>
          <t>INDUSTRIAL</t>
        </is>
      </c>
      <c r="B3622" s="2" t="inlineStr">
        <is>
          <t>HCFC</t>
        </is>
      </c>
      <c r="C3622" s="2" t="n">
        <v>2030</v>
      </c>
      <c r="D3622" s="2" t="inlineStr">
        <is>
          <t>United States</t>
        </is>
      </c>
      <c r="G3622" s="2" t="n">
        <v>100000</v>
      </c>
      <c r="H3622" s="54" t="n">
        <v>1e-12</v>
      </c>
      <c r="I3622" s="2" t="n">
        <v>1e-12</v>
      </c>
      <c r="J3622" s="40" t="e">
        <v>#N/A</v>
      </c>
    </row>
    <row r="3623" ht="15.75" customHeight="1" s="120">
      <c r="A3623" s="2" t="inlineStr">
        <is>
          <t>INDUSTRIAL</t>
        </is>
      </c>
      <c r="B3623" s="2" t="inlineStr">
        <is>
          <t>HCFC</t>
        </is>
      </c>
      <c r="C3623" s="2" t="n">
        <v>2035</v>
      </c>
      <c r="D3623" s="2" t="inlineStr">
        <is>
          <t>United States</t>
        </is>
      </c>
      <c r="G3623" s="2" t="n">
        <v>-100000</v>
      </c>
      <c r="H3623" s="2" t="n">
        <v>0</v>
      </c>
      <c r="I3623" s="2" t="n">
        <v>0</v>
      </c>
      <c r="J3623" s="40" t="e">
        <v>#N/A</v>
      </c>
    </row>
    <row r="3624" ht="15.75" customHeight="1" s="120">
      <c r="A3624" s="2" t="inlineStr">
        <is>
          <t>INDUSTRIAL</t>
        </is>
      </c>
      <c r="B3624" s="2" t="inlineStr">
        <is>
          <t>HCFC</t>
        </is>
      </c>
      <c r="C3624" s="2" t="n">
        <v>2035</v>
      </c>
      <c r="D3624" s="2" t="inlineStr">
        <is>
          <t>United States</t>
        </is>
      </c>
      <c r="G3624" s="2" t="n">
        <v>100000</v>
      </c>
      <c r="H3624" s="54" t="n">
        <v>1e-12</v>
      </c>
      <c r="I3624" s="2" t="n">
        <v>1e-12</v>
      </c>
      <c r="J3624" s="40" t="e">
        <v>#N/A</v>
      </c>
    </row>
    <row r="3625" ht="15.75" customHeight="1" s="120">
      <c r="A3625" s="2" t="inlineStr">
        <is>
          <t>INDUSTRIAL</t>
        </is>
      </c>
      <c r="B3625" s="2" t="inlineStr">
        <is>
          <t>HCFC</t>
        </is>
      </c>
      <c r="C3625" s="2" t="n">
        <v>2040</v>
      </c>
      <c r="D3625" s="2" t="inlineStr">
        <is>
          <t>United States</t>
        </is>
      </c>
      <c r="G3625" s="2" t="n">
        <v>-100000</v>
      </c>
      <c r="H3625" s="2" t="n">
        <v>0</v>
      </c>
      <c r="I3625" s="2" t="n">
        <v>0</v>
      </c>
      <c r="J3625" s="40" t="e">
        <v>#N/A</v>
      </c>
    </row>
    <row r="3626" ht="15.75" customHeight="1" s="120">
      <c r="A3626" s="2" t="inlineStr">
        <is>
          <t>INDUSTRIAL</t>
        </is>
      </c>
      <c r="B3626" s="2" t="inlineStr">
        <is>
          <t>HCFC</t>
        </is>
      </c>
      <c r="C3626" s="2" t="n">
        <v>2040</v>
      </c>
      <c r="D3626" s="2" t="inlineStr">
        <is>
          <t>United States</t>
        </is>
      </c>
      <c r="G3626" s="2" t="n">
        <v>100000</v>
      </c>
      <c r="H3626" s="54" t="n">
        <v>1e-12</v>
      </c>
      <c r="I3626" s="2" t="n">
        <v>1e-12</v>
      </c>
      <c r="J3626" s="40" t="e">
        <v>#N/A</v>
      </c>
    </row>
    <row r="3627" ht="15.75" customHeight="1" s="120">
      <c r="A3627" s="2" t="inlineStr">
        <is>
          <t>INDUSTRIAL</t>
        </is>
      </c>
      <c r="B3627" s="2" t="inlineStr">
        <is>
          <t>HCFC</t>
        </is>
      </c>
      <c r="C3627" s="2" t="n">
        <v>2045</v>
      </c>
      <c r="D3627" s="2" t="inlineStr">
        <is>
          <t>United States</t>
        </is>
      </c>
      <c r="G3627" s="2" t="n">
        <v>-100000</v>
      </c>
      <c r="H3627" s="2" t="n">
        <v>0</v>
      </c>
      <c r="I3627" s="2" t="n">
        <v>0</v>
      </c>
      <c r="J3627" s="40" t="e">
        <v>#N/A</v>
      </c>
    </row>
    <row r="3628" ht="15.75" customHeight="1" s="120">
      <c r="A3628" s="2" t="inlineStr">
        <is>
          <t>INDUSTRIAL</t>
        </is>
      </c>
      <c r="B3628" s="2" t="inlineStr">
        <is>
          <t>HCFC</t>
        </is>
      </c>
      <c r="C3628" s="2" t="n">
        <v>2045</v>
      </c>
      <c r="D3628" s="2" t="inlineStr">
        <is>
          <t>United States</t>
        </is>
      </c>
      <c r="G3628" s="2" t="n">
        <v>100000</v>
      </c>
      <c r="H3628" s="54" t="n">
        <v>1e-12</v>
      </c>
      <c r="I3628" s="2" t="n">
        <v>1e-12</v>
      </c>
      <c r="J3628" s="40" t="e">
        <v>#N/A</v>
      </c>
    </row>
    <row r="3629" ht="15.75" customHeight="1" s="120">
      <c r="A3629" s="2" t="inlineStr">
        <is>
          <t>INDUSTRIAL</t>
        </is>
      </c>
      <c r="B3629" s="2" t="inlineStr">
        <is>
          <t>HCFC</t>
        </is>
      </c>
      <c r="C3629" s="2" t="n">
        <v>2050</v>
      </c>
      <c r="D3629" s="2" t="inlineStr">
        <is>
          <t>United States</t>
        </is>
      </c>
      <c r="G3629" s="2" t="n">
        <v>-100000</v>
      </c>
      <c r="H3629" s="2" t="n">
        <v>0</v>
      </c>
      <c r="I3629" s="2" t="n">
        <v>0</v>
      </c>
      <c r="J3629" s="40" t="e">
        <v>#N/A</v>
      </c>
    </row>
    <row r="3630" ht="15.75" customHeight="1" s="120">
      <c r="A3630" s="2" t="inlineStr">
        <is>
          <t>INDUSTRIAL</t>
        </is>
      </c>
      <c r="B3630" s="2" t="inlineStr">
        <is>
          <t>HCFC</t>
        </is>
      </c>
      <c r="C3630" s="2" t="n">
        <v>2050</v>
      </c>
      <c r="D3630" s="2" t="inlineStr">
        <is>
          <t>United States</t>
        </is>
      </c>
      <c r="G3630" s="2" t="n">
        <v>100000</v>
      </c>
      <c r="H3630" s="54" t="n">
        <v>1e-12</v>
      </c>
      <c r="I3630" s="2" t="n">
        <v>1e-12</v>
      </c>
      <c r="J3630" s="40" t="e">
        <v>#N/A</v>
      </c>
    </row>
    <row r="3631" ht="15.75" customHeight="1" s="120">
      <c r="A3631" s="2" t="inlineStr">
        <is>
          <t>INDUSTRIAL</t>
        </is>
      </c>
      <c r="B3631" s="2" t="inlineStr">
        <is>
          <t>MG</t>
        </is>
      </c>
      <c r="C3631" s="2" t="n">
        <v>2015</v>
      </c>
      <c r="D3631" s="2" t="inlineStr">
        <is>
          <t>United States</t>
        </is>
      </c>
      <c r="E3631" s="2" t="inlineStr">
        <is>
          <t>USA</t>
        </is>
      </c>
      <c r="F3631" s="2" t="inlineStr">
        <is>
          <t>Alternate cover gas - SO2</t>
        </is>
      </c>
      <c r="G3631" s="2" t="n">
        <v>-100000</v>
      </c>
      <c r="H3631" s="2" t="n">
        <v>0</v>
      </c>
      <c r="I3631" s="2" t="n">
        <v>0</v>
      </c>
      <c r="J3631" s="40" t="inlineStr">
        <is>
          <t>F-gas substitution</t>
        </is>
      </c>
    </row>
    <row r="3632" ht="15.75" customHeight="1" s="120">
      <c r="A3632" s="2" t="inlineStr">
        <is>
          <t>INDUSTRIAL</t>
        </is>
      </c>
      <c r="B3632" s="2" t="inlineStr">
        <is>
          <t>MG</t>
        </is>
      </c>
      <c r="C3632" s="2" t="n">
        <v>2015</v>
      </c>
      <c r="D3632" s="2" t="inlineStr">
        <is>
          <t>United States</t>
        </is>
      </c>
      <c r="E3632" s="2" t="inlineStr">
        <is>
          <t>USA</t>
        </is>
      </c>
      <c r="F3632" s="2" t="inlineStr">
        <is>
          <t>Alternate cover gas - SO2</t>
        </is>
      </c>
      <c r="G3632" s="2" t="n">
        <v>0</v>
      </c>
      <c r="H3632" s="2" t="n">
        <v>0</v>
      </c>
      <c r="I3632" s="2" t="n">
        <v>0</v>
      </c>
      <c r="J3632" s="40" t="inlineStr">
        <is>
          <t>F-gas substitution</t>
        </is>
      </c>
    </row>
    <row r="3633" ht="15.75" customHeight="1" s="120">
      <c r="A3633" s="2" t="inlineStr">
        <is>
          <t>INDUSTRIAL</t>
        </is>
      </c>
      <c r="B3633" s="2" t="inlineStr">
        <is>
          <t>MG</t>
        </is>
      </c>
      <c r="C3633" s="2" t="n">
        <v>2015</v>
      </c>
      <c r="D3633" s="2" t="inlineStr">
        <is>
          <t>United States</t>
        </is>
      </c>
      <c r="E3633" s="2" t="inlineStr">
        <is>
          <t>USA</t>
        </is>
      </c>
      <c r="F3633" s="2" t="inlineStr">
        <is>
          <t>Alternate cover gas - SO2</t>
        </is>
      </c>
      <c r="G3633" s="2" t="n">
        <v>0</v>
      </c>
      <c r="H3633" s="2" t="n">
        <v>0.0148495845496655</v>
      </c>
      <c r="I3633" s="2" t="n">
        <v>0.0148495845496655</v>
      </c>
      <c r="J3633" s="40" t="inlineStr">
        <is>
          <t>F-gas substitution</t>
        </is>
      </c>
    </row>
    <row r="3634" ht="15.75" customHeight="1" s="120">
      <c r="A3634" s="2" t="inlineStr">
        <is>
          <t>INDUSTRIAL</t>
        </is>
      </c>
      <c r="B3634" s="2" t="inlineStr">
        <is>
          <t>MG</t>
        </is>
      </c>
      <c r="C3634" s="2" t="n">
        <v>2015</v>
      </c>
      <c r="D3634" s="2" t="inlineStr">
        <is>
          <t>United States</t>
        </is>
      </c>
      <c r="E3634" s="2" t="inlineStr">
        <is>
          <t>USA</t>
        </is>
      </c>
      <c r="F3634" s="2" t="inlineStr">
        <is>
          <t>Altenate cover gas - HFC-134a</t>
        </is>
      </c>
      <c r="G3634" s="2" t="n">
        <v>1</v>
      </c>
      <c r="H3634" s="2" t="n">
        <v>0.374207064509391</v>
      </c>
      <c r="I3634" s="2" t="n">
        <v>0.374207064509391</v>
      </c>
      <c r="J3634" s="40" t="inlineStr">
        <is>
          <t>F-gas substitution</t>
        </is>
      </c>
    </row>
    <row r="3635" ht="15.75" customHeight="1" s="120">
      <c r="A3635" s="2" t="inlineStr">
        <is>
          <t>INDUSTRIAL</t>
        </is>
      </c>
      <c r="B3635" s="2" t="inlineStr">
        <is>
          <t>MG</t>
        </is>
      </c>
      <c r="C3635" s="2" t="n">
        <v>2015</v>
      </c>
      <c r="D3635" s="2" t="inlineStr">
        <is>
          <t>United States</t>
        </is>
      </c>
      <c r="E3635" s="2" t="inlineStr">
        <is>
          <t>USA</t>
        </is>
      </c>
      <c r="F3635" s="2" t="inlineStr">
        <is>
          <t>Alternate cover gas - NovecTM612</t>
        </is>
      </c>
      <c r="G3635" s="2" t="n">
        <v>6</v>
      </c>
      <c r="H3635" s="2" t="n">
        <v>0.206506982445716</v>
      </c>
      <c r="I3635" s="2" t="n">
        <v>0.206506982445716</v>
      </c>
      <c r="J3635" s="40" t="inlineStr">
        <is>
          <t>F-gas substitution</t>
        </is>
      </c>
    </row>
    <row r="3636" ht="15.75" customHeight="1" s="120">
      <c r="A3636" s="2" t="inlineStr">
        <is>
          <t>INDUSTRIAL</t>
        </is>
      </c>
      <c r="B3636" s="2" t="inlineStr">
        <is>
          <t>MG</t>
        </is>
      </c>
      <c r="C3636" s="2" t="n">
        <v>2015</v>
      </c>
      <c r="D3636" s="2" t="inlineStr">
        <is>
          <t>United States</t>
        </is>
      </c>
      <c r="E3636" s="2" t="inlineStr">
        <is>
          <t>USA</t>
        </is>
      </c>
      <c r="F3636" s="2" t="inlineStr">
        <is>
          <t>Alternate cover gas - NovecTM612</t>
        </is>
      </c>
      <c r="G3636" s="2" t="n">
        <v>7</v>
      </c>
      <c r="H3636" s="2" t="n">
        <v>0.192723110318183</v>
      </c>
      <c r="I3636" s="2" t="n">
        <v>0.192723110318183</v>
      </c>
      <c r="J3636" s="40" t="inlineStr">
        <is>
          <t>F-gas substitution</t>
        </is>
      </c>
    </row>
    <row r="3637" ht="15.75" customHeight="1" s="120">
      <c r="A3637" s="2" t="inlineStr">
        <is>
          <t>INDUSTRIAL</t>
        </is>
      </c>
      <c r="B3637" s="2" t="inlineStr">
        <is>
          <t>MG</t>
        </is>
      </c>
      <c r="C3637" s="2" t="n">
        <v>2015</v>
      </c>
      <c r="D3637" s="2" t="inlineStr">
        <is>
          <t>United States</t>
        </is>
      </c>
      <c r="E3637" s="2" t="inlineStr">
        <is>
          <t>USA</t>
        </is>
      </c>
      <c r="F3637" s="2" t="inlineStr">
        <is>
          <t>Altenate cover gas - HFC-134a</t>
        </is>
      </c>
      <c r="G3637" s="2" t="n">
        <v>14</v>
      </c>
      <c r="H3637" s="2" t="n">
        <v>0.0017397785559297</v>
      </c>
      <c r="I3637" s="2" t="n">
        <v>0.0017397785559297</v>
      </c>
      <c r="J3637" s="40" t="inlineStr">
        <is>
          <t>F-gas substitution</t>
        </is>
      </c>
    </row>
    <row r="3638" ht="15.75" customHeight="1" s="120">
      <c r="A3638" s="2" t="inlineStr">
        <is>
          <t>INDUSTRIAL</t>
        </is>
      </c>
      <c r="B3638" s="2" t="inlineStr">
        <is>
          <t>MG</t>
        </is>
      </c>
      <c r="C3638" s="2" t="n">
        <v>2015</v>
      </c>
      <c r="D3638" s="2" t="inlineStr">
        <is>
          <t>United States</t>
        </is>
      </c>
      <c r="E3638" s="2" t="inlineStr">
        <is>
          <t>USA</t>
        </is>
      </c>
      <c r="F3638" s="2" t="inlineStr">
        <is>
          <t>Alternate cover gas - SO2</t>
        </is>
      </c>
      <c r="G3638" s="2" t="n">
        <v>19</v>
      </c>
      <c r="H3638" s="2" t="n">
        <v>0.0887216925621033</v>
      </c>
      <c r="I3638" s="2" t="n">
        <v>0.0887216925621033</v>
      </c>
      <c r="J3638" s="40" t="inlineStr">
        <is>
          <t>F-gas substitution</t>
        </is>
      </c>
    </row>
    <row r="3639" ht="15.75" customHeight="1" s="120">
      <c r="A3639" s="2" t="inlineStr">
        <is>
          <t>INDUSTRIAL</t>
        </is>
      </c>
      <c r="B3639" s="2" t="inlineStr">
        <is>
          <t>MG</t>
        </is>
      </c>
      <c r="C3639" s="2" t="n">
        <v>2015</v>
      </c>
      <c r="D3639" s="2" t="inlineStr">
        <is>
          <t>United States</t>
        </is>
      </c>
      <c r="E3639" s="2" t="inlineStr">
        <is>
          <t>USA</t>
        </is>
      </c>
      <c r="F3639" s="2" t="inlineStr">
        <is>
          <t>Alternate cover gas - NovecTM612</t>
        </is>
      </c>
      <c r="G3639" s="2" t="n">
        <v>77</v>
      </c>
      <c r="H3639" s="2" t="n">
        <v>0.0018561165779829</v>
      </c>
      <c r="I3639" s="2" t="n">
        <v>0.0018561165779829</v>
      </c>
      <c r="J3639" s="40" t="inlineStr">
        <is>
          <t>F-gas substitution</t>
        </is>
      </c>
    </row>
    <row r="3640" ht="15.75" customHeight="1" s="120">
      <c r="A3640" s="2" t="inlineStr">
        <is>
          <t>INDUSTRIAL</t>
        </is>
      </c>
      <c r="B3640" s="2" t="inlineStr">
        <is>
          <t>MG</t>
        </is>
      </c>
      <c r="C3640" s="2" t="n">
        <v>2015</v>
      </c>
      <c r="D3640" s="2" t="inlineStr">
        <is>
          <t>United States</t>
        </is>
      </c>
      <c r="E3640" s="2" t="inlineStr">
        <is>
          <t>USA</t>
        </is>
      </c>
      <c r="F3640" s="2" t="inlineStr">
        <is>
          <t>Alternate cover gas - NovecTM612</t>
        </is>
      </c>
      <c r="G3640" s="2" t="n">
        <v>100000</v>
      </c>
      <c r="H3640" s="54" t="n">
        <v>1e-12</v>
      </c>
      <c r="I3640" s="2" t="n">
        <v>1e-12</v>
      </c>
      <c r="J3640" s="40" t="inlineStr">
        <is>
          <t>F-gas substitution</t>
        </is>
      </c>
    </row>
    <row r="3641" ht="15.75" customHeight="1" s="120">
      <c r="A3641" s="2" t="inlineStr">
        <is>
          <t>INDUSTRIAL</t>
        </is>
      </c>
      <c r="B3641" s="2" t="inlineStr">
        <is>
          <t>MG</t>
        </is>
      </c>
      <c r="C3641" s="2" t="n">
        <v>2020</v>
      </c>
      <c r="D3641" s="2" t="inlineStr">
        <is>
          <t>United States</t>
        </is>
      </c>
      <c r="E3641" s="2" t="inlineStr">
        <is>
          <t>USA</t>
        </is>
      </c>
      <c r="F3641" s="2" t="inlineStr">
        <is>
          <t>Alternate cover gas - SO2</t>
        </is>
      </c>
      <c r="G3641" s="2" t="n">
        <v>-100000</v>
      </c>
      <c r="H3641" s="2" t="n">
        <v>0</v>
      </c>
      <c r="I3641" s="2" t="n">
        <v>0</v>
      </c>
      <c r="J3641" s="40" t="inlineStr">
        <is>
          <t>F-gas substitution</t>
        </is>
      </c>
    </row>
    <row r="3642" ht="15.75" customHeight="1" s="120">
      <c r="A3642" s="2" t="inlineStr">
        <is>
          <t>INDUSTRIAL</t>
        </is>
      </c>
      <c r="B3642" s="2" t="inlineStr">
        <is>
          <t>MG</t>
        </is>
      </c>
      <c r="C3642" s="2" t="n">
        <v>2020</v>
      </c>
      <c r="D3642" s="2" t="inlineStr">
        <is>
          <t>United States</t>
        </is>
      </c>
      <c r="E3642" s="2" t="inlineStr">
        <is>
          <t>USA</t>
        </is>
      </c>
      <c r="F3642" s="2" t="inlineStr">
        <is>
          <t>Alternate cover gas - SO2</t>
        </is>
      </c>
      <c r="G3642" s="2" t="n">
        <v>0</v>
      </c>
      <c r="H3642" s="2" t="n">
        <v>0.0181125979870558</v>
      </c>
      <c r="I3642" s="2" t="n">
        <v>0.0181125979870558</v>
      </c>
      <c r="J3642" s="40" t="inlineStr">
        <is>
          <t>F-gas substitution</t>
        </is>
      </c>
    </row>
    <row r="3643" ht="15.75" customHeight="1" s="120">
      <c r="A3643" s="2" t="inlineStr">
        <is>
          <t>INDUSTRIAL</t>
        </is>
      </c>
      <c r="B3643" s="2" t="inlineStr">
        <is>
          <t>MG</t>
        </is>
      </c>
      <c r="C3643" s="2" t="n">
        <v>2020</v>
      </c>
      <c r="D3643" s="2" t="inlineStr">
        <is>
          <t>United States</t>
        </is>
      </c>
      <c r="E3643" s="2" t="inlineStr">
        <is>
          <t>USA</t>
        </is>
      </c>
      <c r="F3643" s="2" t="inlineStr">
        <is>
          <t>Alternate cover gas - SO2</t>
        </is>
      </c>
      <c r="G3643" s="2" t="n">
        <v>0</v>
      </c>
      <c r="H3643" s="2" t="n">
        <v>0</v>
      </c>
      <c r="I3643" s="2" t="n">
        <v>0</v>
      </c>
      <c r="J3643" s="40" t="inlineStr">
        <is>
          <t>F-gas substitution</t>
        </is>
      </c>
    </row>
    <row r="3644" ht="15.75" customHeight="1" s="120">
      <c r="A3644" s="2" t="inlineStr">
        <is>
          <t>INDUSTRIAL</t>
        </is>
      </c>
      <c r="B3644" s="2" t="inlineStr">
        <is>
          <t>MG</t>
        </is>
      </c>
      <c r="C3644" s="2" t="n">
        <v>2020</v>
      </c>
      <c r="D3644" s="2" t="inlineStr">
        <is>
          <t>United States</t>
        </is>
      </c>
      <c r="E3644" s="2" t="inlineStr">
        <is>
          <t>USA</t>
        </is>
      </c>
      <c r="F3644" s="2" t="inlineStr">
        <is>
          <t>Altenate cover gas - HFC-134a</t>
        </is>
      </c>
      <c r="G3644" s="2" t="n">
        <v>1</v>
      </c>
      <c r="H3644" s="2" t="n">
        <v>0.422608435153961</v>
      </c>
      <c r="I3644" s="2" t="n">
        <v>0.422608435153961</v>
      </c>
      <c r="J3644" s="40" t="inlineStr">
        <is>
          <t>F-gas substitution</t>
        </is>
      </c>
    </row>
    <row r="3645" ht="15.75" customHeight="1" s="120">
      <c r="A3645" s="2" t="inlineStr">
        <is>
          <t>INDUSTRIAL</t>
        </is>
      </c>
      <c r="B3645" s="2" t="inlineStr">
        <is>
          <t>MG</t>
        </is>
      </c>
      <c r="C3645" s="2" t="n">
        <v>2020</v>
      </c>
      <c r="D3645" s="2" t="inlineStr">
        <is>
          <t>United States</t>
        </is>
      </c>
      <c r="E3645" s="2" t="inlineStr">
        <is>
          <t>USA</t>
        </is>
      </c>
      <c r="F3645" s="2" t="inlineStr">
        <is>
          <t>Alternate cover gas - NovecTM612</t>
        </is>
      </c>
      <c r="G3645" s="2" t="n">
        <v>6</v>
      </c>
      <c r="H3645" s="2" t="n">
        <v>0.229770064353942</v>
      </c>
      <c r="I3645" s="2" t="n">
        <v>0.229770064353942</v>
      </c>
      <c r="J3645" s="40" t="inlineStr">
        <is>
          <t>F-gas substitution</t>
        </is>
      </c>
    </row>
    <row r="3646" ht="15.75" customHeight="1" s="120">
      <c r="A3646" s="2" t="inlineStr">
        <is>
          <t>INDUSTRIAL</t>
        </is>
      </c>
      <c r="B3646" s="2" t="inlineStr">
        <is>
          <t>MG</t>
        </is>
      </c>
      <c r="C3646" s="2" t="n">
        <v>2020</v>
      </c>
      <c r="D3646" s="2" t="inlineStr">
        <is>
          <t>United States</t>
        </is>
      </c>
      <c r="E3646" s="2" t="inlineStr">
        <is>
          <t>USA</t>
        </is>
      </c>
      <c r="F3646" s="2" t="inlineStr">
        <is>
          <t>Alternate cover gas - NovecTM612</t>
        </is>
      </c>
      <c r="G3646" s="2" t="n">
        <v>7</v>
      </c>
      <c r="H3646" s="2" t="n">
        <v>0.219625100493431</v>
      </c>
      <c r="I3646" s="2" t="n">
        <v>0.219625100493431</v>
      </c>
      <c r="J3646" s="40" t="inlineStr">
        <is>
          <t>F-gas substitution</t>
        </is>
      </c>
    </row>
    <row r="3647" ht="15.75" customHeight="1" s="120">
      <c r="A3647" s="2" t="inlineStr">
        <is>
          <t>INDUSTRIAL</t>
        </is>
      </c>
      <c r="B3647" s="2" t="inlineStr">
        <is>
          <t>MG</t>
        </is>
      </c>
      <c r="C3647" s="2" t="n">
        <v>2020</v>
      </c>
      <c r="D3647" s="2" t="inlineStr">
        <is>
          <t>United States</t>
        </is>
      </c>
      <c r="E3647" s="2" t="inlineStr">
        <is>
          <t>USA</t>
        </is>
      </c>
      <c r="F3647" s="2" t="inlineStr">
        <is>
          <t>Altenate cover gas - HFC-134a</t>
        </is>
      </c>
      <c r="G3647" s="2" t="n">
        <v>14</v>
      </c>
      <c r="H3647" s="2" t="n">
        <v>0.0021290329750627</v>
      </c>
      <c r="I3647" s="2" t="n">
        <v>0.0021290329750627</v>
      </c>
      <c r="J3647" s="40" t="inlineStr">
        <is>
          <t>F-gas substitution</t>
        </is>
      </c>
    </row>
    <row r="3648" ht="15.75" customHeight="1" s="120">
      <c r="A3648" s="2" t="inlineStr">
        <is>
          <t>INDUSTRIAL</t>
        </is>
      </c>
      <c r="B3648" s="2" t="inlineStr">
        <is>
          <t>MG</t>
        </is>
      </c>
      <c r="C3648" s="2" t="n">
        <v>2020</v>
      </c>
      <c r="D3648" s="2" t="inlineStr">
        <is>
          <t>United States</t>
        </is>
      </c>
      <c r="E3648" s="2" t="inlineStr">
        <is>
          <t>USA</t>
        </is>
      </c>
      <c r="F3648" s="2" t="inlineStr">
        <is>
          <t>Alternate cover gas - SO2</t>
        </is>
      </c>
      <c r="G3648" s="2" t="n">
        <v>19</v>
      </c>
      <c r="H3648" s="2" t="n">
        <v>0.09986975789070129</v>
      </c>
      <c r="I3648" s="2" t="n">
        <v>0.09986975789070129</v>
      </c>
      <c r="J3648" s="40" t="inlineStr">
        <is>
          <t>F-gas substitution</t>
        </is>
      </c>
    </row>
    <row r="3649" ht="15.75" customHeight="1" s="120">
      <c r="A3649" s="2" t="inlineStr">
        <is>
          <t>INDUSTRIAL</t>
        </is>
      </c>
      <c r="B3649" s="2" t="inlineStr">
        <is>
          <t>MG</t>
        </is>
      </c>
      <c r="C3649" s="2" t="n">
        <v>2020</v>
      </c>
      <c r="D3649" s="2" t="inlineStr">
        <is>
          <t>United States</t>
        </is>
      </c>
      <c r="E3649" s="2" t="inlineStr">
        <is>
          <t>USA</t>
        </is>
      </c>
      <c r="F3649" s="2" t="inlineStr">
        <is>
          <t>Alternate cover gas - NovecTM612</t>
        </is>
      </c>
      <c r="G3649" s="2" t="n">
        <v>78</v>
      </c>
      <c r="H3649" s="2" t="n">
        <v>0.0022639804519713</v>
      </c>
      <c r="I3649" s="2" t="n">
        <v>0.0022639804519713</v>
      </c>
      <c r="J3649" s="40" t="inlineStr">
        <is>
          <t>F-gas substitution</t>
        </is>
      </c>
    </row>
    <row r="3650" ht="15.75" customHeight="1" s="120">
      <c r="A3650" s="2" t="inlineStr">
        <is>
          <t>INDUSTRIAL</t>
        </is>
      </c>
      <c r="B3650" s="2" t="inlineStr">
        <is>
          <t>MG</t>
        </is>
      </c>
      <c r="C3650" s="2" t="n">
        <v>2020</v>
      </c>
      <c r="D3650" s="2" t="inlineStr">
        <is>
          <t>United States</t>
        </is>
      </c>
      <c r="E3650" s="2" t="inlineStr">
        <is>
          <t>USA</t>
        </is>
      </c>
      <c r="F3650" s="2" t="inlineStr">
        <is>
          <t>Alternate cover gas - NovecTM612</t>
        </is>
      </c>
      <c r="G3650" s="2" t="n">
        <v>100000</v>
      </c>
      <c r="H3650" s="54" t="n">
        <v>1e-12</v>
      </c>
      <c r="I3650" s="2" t="n">
        <v>1e-12</v>
      </c>
      <c r="J3650" s="40" t="inlineStr">
        <is>
          <t>F-gas substitution</t>
        </is>
      </c>
    </row>
    <row r="3651" ht="15.75" customHeight="1" s="120">
      <c r="A3651" s="2" t="inlineStr">
        <is>
          <t>INDUSTRIAL</t>
        </is>
      </c>
      <c r="B3651" s="2" t="inlineStr">
        <is>
          <t>MG</t>
        </is>
      </c>
      <c r="C3651" s="2" t="n">
        <v>2025</v>
      </c>
      <c r="D3651" s="2" t="inlineStr">
        <is>
          <t>United States</t>
        </is>
      </c>
      <c r="E3651" s="2" t="inlineStr">
        <is>
          <t>USA</t>
        </is>
      </c>
      <c r="F3651" s="2" t="inlineStr">
        <is>
          <t>Alternate cover gas - SO2</t>
        </is>
      </c>
      <c r="G3651" s="2" t="n">
        <v>-100000</v>
      </c>
      <c r="H3651" s="2" t="n">
        <v>0</v>
      </c>
      <c r="I3651" s="2" t="n">
        <v>0</v>
      </c>
      <c r="J3651" s="40" t="inlineStr">
        <is>
          <t>F-gas substitution</t>
        </is>
      </c>
    </row>
    <row r="3652" ht="15.75" customHeight="1" s="120">
      <c r="A3652" s="2" t="inlineStr">
        <is>
          <t>INDUSTRIAL</t>
        </is>
      </c>
      <c r="B3652" s="2" t="inlineStr">
        <is>
          <t>MG</t>
        </is>
      </c>
      <c r="C3652" s="2" t="n">
        <v>2025</v>
      </c>
      <c r="D3652" s="2" t="inlineStr">
        <is>
          <t>United States</t>
        </is>
      </c>
      <c r="E3652" s="2" t="inlineStr">
        <is>
          <t>USA</t>
        </is>
      </c>
      <c r="F3652" s="2" t="inlineStr">
        <is>
          <t>Alternate cover gas - SO2</t>
        </is>
      </c>
      <c r="G3652" s="2" t="n">
        <v>0</v>
      </c>
      <c r="H3652" s="2" t="n">
        <v>0.0205391328781843</v>
      </c>
      <c r="I3652" s="2" t="n">
        <v>0.0205391328781843</v>
      </c>
      <c r="J3652" s="40" t="inlineStr">
        <is>
          <t>F-gas substitution</t>
        </is>
      </c>
    </row>
    <row r="3653" ht="15.75" customHeight="1" s="120">
      <c r="A3653" s="2" t="inlineStr">
        <is>
          <t>INDUSTRIAL</t>
        </is>
      </c>
      <c r="B3653" s="2" t="inlineStr">
        <is>
          <t>MG</t>
        </is>
      </c>
      <c r="C3653" s="2" t="n">
        <v>2025</v>
      </c>
      <c r="D3653" s="2" t="inlineStr">
        <is>
          <t>United States</t>
        </is>
      </c>
      <c r="E3653" s="2" t="inlineStr">
        <is>
          <t>USA</t>
        </is>
      </c>
      <c r="F3653" s="2" t="inlineStr">
        <is>
          <t>Alternate cover gas - SO2</t>
        </is>
      </c>
      <c r="G3653" s="2" t="n">
        <v>0</v>
      </c>
      <c r="H3653" s="2" t="n">
        <v>0</v>
      </c>
      <c r="I3653" s="2" t="n">
        <v>0</v>
      </c>
      <c r="J3653" s="40" t="inlineStr">
        <is>
          <t>F-gas substitution</t>
        </is>
      </c>
    </row>
    <row r="3654" ht="15.75" customHeight="1" s="120">
      <c r="A3654" s="2" t="inlineStr">
        <is>
          <t>INDUSTRIAL</t>
        </is>
      </c>
      <c r="B3654" s="2" t="inlineStr">
        <is>
          <t>MG</t>
        </is>
      </c>
      <c r="C3654" s="2" t="n">
        <v>2025</v>
      </c>
      <c r="D3654" s="2" t="inlineStr">
        <is>
          <t>United States</t>
        </is>
      </c>
      <c r="E3654" s="2" t="inlineStr">
        <is>
          <t>USA</t>
        </is>
      </c>
      <c r="F3654" s="2" t="inlineStr">
        <is>
          <t>Altenate cover gas - HFC-134a</t>
        </is>
      </c>
      <c r="G3654" s="2" t="n">
        <v>1</v>
      </c>
      <c r="H3654" s="2" t="n">
        <v>0.422634661197662</v>
      </c>
      <c r="I3654" s="2" t="n">
        <v>0.422634661197662</v>
      </c>
      <c r="J3654" s="40" t="inlineStr">
        <is>
          <t>F-gas substitution</t>
        </is>
      </c>
    </row>
    <row r="3655" ht="15.75" customHeight="1" s="120">
      <c r="A3655" s="2" t="inlineStr">
        <is>
          <t>INDUSTRIAL</t>
        </is>
      </c>
      <c r="B3655" s="2" t="inlineStr">
        <is>
          <t>MG</t>
        </is>
      </c>
      <c r="C3655" s="2" t="n">
        <v>2025</v>
      </c>
      <c r="D3655" s="2" t="inlineStr">
        <is>
          <t>United States</t>
        </is>
      </c>
      <c r="E3655" s="2" t="inlineStr">
        <is>
          <t>USA</t>
        </is>
      </c>
      <c r="F3655" s="2" t="inlineStr">
        <is>
          <t>Alternate cover gas - NovecTM612</t>
        </is>
      </c>
      <c r="G3655" s="2" t="n">
        <v>6</v>
      </c>
      <c r="H3655" s="2" t="n">
        <v>0.238317355513572</v>
      </c>
      <c r="I3655" s="2" t="n">
        <v>0.238317355513572</v>
      </c>
      <c r="J3655" s="40" t="inlineStr">
        <is>
          <t>F-gas substitution</t>
        </is>
      </c>
    </row>
    <row r="3656" ht="15.75" customHeight="1" s="120">
      <c r="A3656" s="2" t="inlineStr">
        <is>
          <t>INDUSTRIAL</t>
        </is>
      </c>
      <c r="B3656" s="2" t="inlineStr">
        <is>
          <t>MG</t>
        </is>
      </c>
      <c r="C3656" s="2" t="n">
        <v>2025</v>
      </c>
      <c r="D3656" s="2" t="inlineStr">
        <is>
          <t>United States</t>
        </is>
      </c>
      <c r="E3656" s="2" t="inlineStr">
        <is>
          <t>USA</t>
        </is>
      </c>
      <c r="F3656" s="2" t="inlineStr">
        <is>
          <t>Alternate cover gas - NovecTM612</t>
        </is>
      </c>
      <c r="G3656" s="2" t="n">
        <v>7</v>
      </c>
      <c r="H3656" s="2" t="n">
        <v>0.209713861346244</v>
      </c>
      <c r="I3656" s="2" t="n">
        <v>0.209713861346244</v>
      </c>
      <c r="J3656" s="40" t="inlineStr">
        <is>
          <t>F-gas substitution</t>
        </is>
      </c>
    </row>
    <row r="3657" ht="15.75" customHeight="1" s="120">
      <c r="A3657" s="2" t="inlineStr">
        <is>
          <t>INDUSTRIAL</t>
        </is>
      </c>
      <c r="B3657" s="2" t="inlineStr">
        <is>
          <t>MG</t>
        </is>
      </c>
      <c r="C3657" s="2" t="n">
        <v>2025</v>
      </c>
      <c r="D3657" s="2" t="inlineStr">
        <is>
          <t>United States</t>
        </is>
      </c>
      <c r="E3657" s="2" t="inlineStr">
        <is>
          <t>USA</t>
        </is>
      </c>
      <c r="F3657" s="2" t="inlineStr">
        <is>
          <t>Altenate cover gas - HFC-134a</t>
        </is>
      </c>
      <c r="G3657" s="2" t="n">
        <v>14</v>
      </c>
      <c r="H3657" s="2" t="n">
        <v>0.0024217634927481</v>
      </c>
      <c r="I3657" s="2" t="n">
        <v>0.0024217634927481</v>
      </c>
      <c r="J3657" s="40" t="inlineStr">
        <is>
          <t>F-gas substitution</t>
        </is>
      </c>
    </row>
    <row r="3658" ht="15.75" customHeight="1" s="120">
      <c r="A3658" s="2" t="inlineStr">
        <is>
          <t>INDUSTRIAL</t>
        </is>
      </c>
      <c r="B3658" s="2" t="inlineStr">
        <is>
          <t>MG</t>
        </is>
      </c>
      <c r="C3658" s="2" t="n">
        <v>2025</v>
      </c>
      <c r="D3658" s="2" t="inlineStr">
        <is>
          <t>United States</t>
        </is>
      </c>
      <c r="E3658" s="2" t="inlineStr">
        <is>
          <t>USA</t>
        </is>
      </c>
      <c r="F3658" s="2" t="inlineStr">
        <is>
          <t>Alternate cover gas - SO2</t>
        </is>
      </c>
      <c r="G3658" s="2" t="n">
        <v>20</v>
      </c>
      <c r="H3658" s="2" t="n">
        <v>0.0995664410293102</v>
      </c>
      <c r="I3658" s="2" t="n">
        <v>0.0995664410293102</v>
      </c>
      <c r="J3658" s="40" t="inlineStr">
        <is>
          <t>F-gas substitution</t>
        </is>
      </c>
    </row>
    <row r="3659" ht="15.75" customHeight="1" s="120">
      <c r="A3659" s="2" t="inlineStr">
        <is>
          <t>INDUSTRIAL</t>
        </is>
      </c>
      <c r="B3659" s="2" t="inlineStr">
        <is>
          <t>MG</t>
        </is>
      </c>
      <c r="C3659" s="2" t="n">
        <v>2025</v>
      </c>
      <c r="D3659" s="2" t="inlineStr">
        <is>
          <t>United States</t>
        </is>
      </c>
      <c r="E3659" s="2" t="inlineStr">
        <is>
          <t>USA</t>
        </is>
      </c>
      <c r="F3659" s="2" t="inlineStr">
        <is>
          <t>Alternate cover gas - NovecTM612</t>
        </is>
      </c>
      <c r="G3659" s="2" t="n">
        <v>78</v>
      </c>
      <c r="H3659" s="2" t="n">
        <v>0.0025672896299511</v>
      </c>
      <c r="I3659" s="2" t="n">
        <v>0.0025672896299511</v>
      </c>
      <c r="J3659" s="40" t="inlineStr">
        <is>
          <t>F-gas substitution</t>
        </is>
      </c>
    </row>
    <row r="3660" ht="15.75" customHeight="1" s="120">
      <c r="A3660" s="2" t="inlineStr">
        <is>
          <t>INDUSTRIAL</t>
        </is>
      </c>
      <c r="B3660" s="2" t="inlineStr">
        <is>
          <t>MG</t>
        </is>
      </c>
      <c r="C3660" s="2" t="n">
        <v>2025</v>
      </c>
      <c r="D3660" s="2" t="inlineStr">
        <is>
          <t>United States</t>
        </is>
      </c>
      <c r="E3660" s="2" t="inlineStr">
        <is>
          <t>USA</t>
        </is>
      </c>
      <c r="F3660" s="2" t="inlineStr">
        <is>
          <t>Alternate cover gas - NovecTM612</t>
        </is>
      </c>
      <c r="G3660" s="2" t="n">
        <v>100000</v>
      </c>
      <c r="H3660" s="54" t="n">
        <v>1e-12</v>
      </c>
      <c r="I3660" s="2" t="n">
        <v>1e-12</v>
      </c>
      <c r="J3660" s="40" t="inlineStr">
        <is>
          <t>F-gas substitution</t>
        </is>
      </c>
    </row>
    <row r="3661" ht="15.75" customHeight="1" s="120">
      <c r="A3661" s="2" t="inlineStr">
        <is>
          <t>INDUSTRIAL</t>
        </is>
      </c>
      <c r="B3661" s="2" t="inlineStr">
        <is>
          <t>MG</t>
        </is>
      </c>
      <c r="C3661" s="2" t="n">
        <v>2030</v>
      </c>
      <c r="D3661" s="2" t="inlineStr">
        <is>
          <t>United States</t>
        </is>
      </c>
      <c r="E3661" s="2" t="inlineStr">
        <is>
          <t>USA</t>
        </is>
      </c>
      <c r="F3661" s="2" t="inlineStr">
        <is>
          <t>Alternate cover gas - SO2</t>
        </is>
      </c>
      <c r="G3661" s="2" t="n">
        <v>-100000</v>
      </c>
      <c r="H3661" s="2" t="n">
        <v>0</v>
      </c>
      <c r="I3661" s="2" t="n">
        <v>0</v>
      </c>
      <c r="J3661" s="40" t="inlineStr">
        <is>
          <t>F-gas substitution</t>
        </is>
      </c>
    </row>
    <row r="3662" ht="15.75" customHeight="1" s="120">
      <c r="A3662" s="2" t="inlineStr">
        <is>
          <t>INDUSTRIAL</t>
        </is>
      </c>
      <c r="B3662" s="2" t="inlineStr">
        <is>
          <t>MG</t>
        </is>
      </c>
      <c r="C3662" s="2" t="n">
        <v>2030</v>
      </c>
      <c r="D3662" s="2" t="inlineStr">
        <is>
          <t>United States</t>
        </is>
      </c>
      <c r="E3662" s="2" t="inlineStr">
        <is>
          <t>USA</t>
        </is>
      </c>
      <c r="F3662" s="2" t="inlineStr">
        <is>
          <t>Alternate cover gas - SO2</t>
        </is>
      </c>
      <c r="G3662" s="2" t="n">
        <v>0</v>
      </c>
      <c r="H3662" s="2" t="n">
        <v>0</v>
      </c>
      <c r="I3662" s="2" t="n">
        <v>0</v>
      </c>
      <c r="J3662" s="40" t="inlineStr">
        <is>
          <t>F-gas substitution</t>
        </is>
      </c>
    </row>
    <row r="3663" ht="15.75" customHeight="1" s="120">
      <c r="A3663" s="2" t="inlineStr">
        <is>
          <t>INDUSTRIAL</t>
        </is>
      </c>
      <c r="B3663" s="2" t="inlineStr">
        <is>
          <t>MG</t>
        </is>
      </c>
      <c r="C3663" s="2" t="n">
        <v>2030</v>
      </c>
      <c r="D3663" s="2" t="inlineStr">
        <is>
          <t>United States</t>
        </is>
      </c>
      <c r="E3663" s="2" t="inlineStr">
        <is>
          <t>USA</t>
        </is>
      </c>
      <c r="F3663" s="2" t="inlineStr">
        <is>
          <t>Alternate cover gas - SO2</t>
        </is>
      </c>
      <c r="G3663" s="2" t="n">
        <v>0</v>
      </c>
      <c r="H3663" s="2" t="n">
        <v>0.023204792290926</v>
      </c>
      <c r="I3663" s="2" t="n">
        <v>0.023204792290926</v>
      </c>
      <c r="J3663" s="40" t="inlineStr">
        <is>
          <t>F-gas substitution</t>
        </is>
      </c>
    </row>
    <row r="3664" ht="15.75" customHeight="1" s="120">
      <c r="A3664" s="2" t="inlineStr">
        <is>
          <t>INDUSTRIAL</t>
        </is>
      </c>
      <c r="B3664" s="2" t="inlineStr">
        <is>
          <t>MG</t>
        </is>
      </c>
      <c r="C3664" s="2" t="n">
        <v>2030</v>
      </c>
      <c r="D3664" s="2" t="inlineStr">
        <is>
          <t>United States</t>
        </is>
      </c>
      <c r="E3664" s="2" t="inlineStr">
        <is>
          <t>USA</t>
        </is>
      </c>
      <c r="F3664" s="2" t="inlineStr">
        <is>
          <t>Altenate cover gas - HFC-134a</t>
        </is>
      </c>
      <c r="G3664" s="2" t="n">
        <v>1</v>
      </c>
      <c r="H3664" s="2" t="n">
        <v>0.422461673617363</v>
      </c>
      <c r="I3664" s="2" t="n">
        <v>0.422461673617363</v>
      </c>
      <c r="J3664" s="40" t="inlineStr">
        <is>
          <t>F-gas substitution</t>
        </is>
      </c>
    </row>
    <row r="3665" ht="15.75" customHeight="1" s="120">
      <c r="A3665" s="2" t="inlineStr">
        <is>
          <t>INDUSTRIAL</t>
        </is>
      </c>
      <c r="B3665" s="2" t="inlineStr">
        <is>
          <t>MG</t>
        </is>
      </c>
      <c r="C3665" s="2" t="n">
        <v>2030</v>
      </c>
      <c r="D3665" s="2" t="inlineStr">
        <is>
          <t>United States</t>
        </is>
      </c>
      <c r="E3665" s="2" t="inlineStr">
        <is>
          <t>USA</t>
        </is>
      </c>
      <c r="F3665" s="2" t="inlineStr">
        <is>
          <t>Alternate cover gas - NovecTM612</t>
        </is>
      </c>
      <c r="G3665" s="2" t="n">
        <v>6</v>
      </c>
      <c r="H3665" s="2" t="n">
        <v>0.246989488601684</v>
      </c>
      <c r="I3665" s="2" t="n">
        <v>0.246989488601684</v>
      </c>
      <c r="J3665" s="40" t="inlineStr">
        <is>
          <t>F-gas substitution</t>
        </is>
      </c>
    </row>
    <row r="3666" ht="15.75" customHeight="1" s="120">
      <c r="A3666" s="2" t="inlineStr">
        <is>
          <t>INDUSTRIAL</t>
        </is>
      </c>
      <c r="B3666" s="2" t="inlineStr">
        <is>
          <t>MG</t>
        </is>
      </c>
      <c r="C3666" s="2" t="n">
        <v>2030</v>
      </c>
      <c r="D3666" s="2" t="inlineStr">
        <is>
          <t>United States</t>
        </is>
      </c>
      <c r="E3666" s="2" t="inlineStr">
        <is>
          <t>USA</t>
        </is>
      </c>
      <c r="F3666" s="2" t="inlineStr">
        <is>
          <t>Alternate cover gas - NovecTM612</t>
        </is>
      </c>
      <c r="G3666" s="2" t="n">
        <v>7</v>
      </c>
      <c r="H3666" s="2" t="n">
        <v>0.199543222784996</v>
      </c>
      <c r="I3666" s="2" t="n">
        <v>0.199543222784996</v>
      </c>
      <c r="J3666" s="40" t="inlineStr">
        <is>
          <t>F-gas substitution</t>
        </is>
      </c>
    </row>
    <row r="3667" ht="15.75" customHeight="1" s="120">
      <c r="A3667" s="2" t="inlineStr">
        <is>
          <t>INDUSTRIAL</t>
        </is>
      </c>
      <c r="B3667" s="2" t="inlineStr">
        <is>
          <t>MG</t>
        </is>
      </c>
      <c r="C3667" s="2" t="n">
        <v>2030</v>
      </c>
      <c r="D3667" s="2" t="inlineStr">
        <is>
          <t>United States</t>
        </is>
      </c>
      <c r="E3667" s="2" t="inlineStr">
        <is>
          <t>USA</t>
        </is>
      </c>
      <c r="F3667" s="2" t="inlineStr">
        <is>
          <t>Altenate cover gas - HFC-134a</t>
        </is>
      </c>
      <c r="G3667" s="2" t="n">
        <v>14</v>
      </c>
      <c r="H3667" s="2" t="n">
        <v>0.0027441342826933</v>
      </c>
      <c r="I3667" s="2" t="n">
        <v>0.0027441342826933</v>
      </c>
      <c r="J3667" s="40" t="inlineStr">
        <is>
          <t>F-gas substitution</t>
        </is>
      </c>
    </row>
    <row r="3668" ht="15.75" customHeight="1" s="120">
      <c r="A3668" s="2" t="inlineStr">
        <is>
          <t>INDUSTRIAL</t>
        </is>
      </c>
      <c r="B3668" s="2" t="inlineStr">
        <is>
          <t>MG</t>
        </is>
      </c>
      <c r="C3668" s="2" t="n">
        <v>2030</v>
      </c>
      <c r="D3668" s="2" t="inlineStr">
        <is>
          <t>United States</t>
        </is>
      </c>
      <c r="E3668" s="2" t="inlineStr">
        <is>
          <t>USA</t>
        </is>
      </c>
      <c r="F3668" s="2" t="inlineStr">
        <is>
          <t>Alternate cover gas - SO2</t>
        </is>
      </c>
      <c r="G3668" s="2" t="n">
        <v>20</v>
      </c>
      <c r="H3668" s="2" t="n">
        <v>0.0992332361638546</v>
      </c>
      <c r="I3668" s="2" t="n">
        <v>0.0992332361638546</v>
      </c>
      <c r="J3668" s="40" t="inlineStr">
        <is>
          <t>F-gas substitution</t>
        </is>
      </c>
    </row>
    <row r="3669" ht="15.75" customHeight="1" s="120">
      <c r="A3669" s="2" t="inlineStr">
        <is>
          <t>INDUSTRIAL</t>
        </is>
      </c>
      <c r="B3669" s="2" t="inlineStr">
        <is>
          <t>MG</t>
        </is>
      </c>
      <c r="C3669" s="2" t="n">
        <v>2030</v>
      </c>
      <c r="D3669" s="2" t="inlineStr">
        <is>
          <t>United States</t>
        </is>
      </c>
      <c r="E3669" s="2" t="inlineStr">
        <is>
          <t>USA</t>
        </is>
      </c>
      <c r="F3669" s="2" t="inlineStr">
        <is>
          <t>Alternate cover gas - NovecTM612</t>
        </is>
      </c>
      <c r="G3669" s="2" t="n">
        <v>78</v>
      </c>
      <c r="H3669" s="2" t="n">
        <v>0.0029004896059632</v>
      </c>
      <c r="I3669" s="2" t="n">
        <v>0.0029004896059632</v>
      </c>
      <c r="J3669" s="40" t="inlineStr">
        <is>
          <t>F-gas substitution</t>
        </is>
      </c>
    </row>
    <row r="3670" ht="15.75" customHeight="1" s="120">
      <c r="A3670" s="2" t="inlineStr">
        <is>
          <t>INDUSTRIAL</t>
        </is>
      </c>
      <c r="B3670" s="2" t="inlineStr">
        <is>
          <t>MG</t>
        </is>
      </c>
      <c r="C3670" s="2" t="n">
        <v>2030</v>
      </c>
      <c r="D3670" s="2" t="inlineStr">
        <is>
          <t>United States</t>
        </is>
      </c>
      <c r="E3670" s="2" t="inlineStr">
        <is>
          <t>USA</t>
        </is>
      </c>
      <c r="F3670" s="2" t="inlineStr">
        <is>
          <t>Alternate cover gas - NovecTM612</t>
        </is>
      </c>
      <c r="G3670" s="2" t="n">
        <v>100000</v>
      </c>
      <c r="H3670" s="54" t="n">
        <v>1e-12</v>
      </c>
      <c r="I3670" s="2" t="n">
        <v>1e-12</v>
      </c>
      <c r="J3670" s="40" t="inlineStr">
        <is>
          <t>F-gas substitution</t>
        </is>
      </c>
    </row>
    <row r="3671" ht="15.75" customHeight="1" s="120">
      <c r="A3671" s="2" t="inlineStr">
        <is>
          <t>INDUSTRIAL</t>
        </is>
      </c>
      <c r="B3671" s="2" t="inlineStr">
        <is>
          <t>MG</t>
        </is>
      </c>
      <c r="C3671" s="2" t="n">
        <v>2035</v>
      </c>
      <c r="D3671" s="2" t="inlineStr">
        <is>
          <t>United States</t>
        </is>
      </c>
      <c r="E3671" s="2" t="inlineStr">
        <is>
          <t>USA</t>
        </is>
      </c>
      <c r="F3671" s="2" t="inlineStr">
        <is>
          <t>Alternate cover gas - SO2</t>
        </is>
      </c>
      <c r="G3671" s="2" t="n">
        <v>-100000</v>
      </c>
      <c r="H3671" s="2" t="n">
        <v>0</v>
      </c>
      <c r="I3671" s="2" t="n">
        <v>0</v>
      </c>
      <c r="J3671" s="40" t="inlineStr">
        <is>
          <t>F-gas substitution</t>
        </is>
      </c>
    </row>
    <row r="3672" ht="15.75" customHeight="1" s="120">
      <c r="A3672" s="2" t="inlineStr">
        <is>
          <t>INDUSTRIAL</t>
        </is>
      </c>
      <c r="B3672" s="2" t="inlineStr">
        <is>
          <t>MG</t>
        </is>
      </c>
      <c r="C3672" s="2" t="n">
        <v>2035</v>
      </c>
      <c r="D3672" s="2" t="inlineStr">
        <is>
          <t>United States</t>
        </is>
      </c>
      <c r="E3672" s="2" t="inlineStr">
        <is>
          <t>USA</t>
        </is>
      </c>
      <c r="F3672" s="2" t="inlineStr">
        <is>
          <t>Alternate cover gas - SO2</t>
        </is>
      </c>
      <c r="G3672" s="2" t="n">
        <v>0</v>
      </c>
      <c r="H3672" s="2" t="n">
        <v>0</v>
      </c>
      <c r="I3672" s="2" t="n">
        <v>0</v>
      </c>
      <c r="J3672" s="40" t="inlineStr">
        <is>
          <t>F-gas substitution</t>
        </is>
      </c>
    </row>
    <row r="3673" ht="15.75" customHeight="1" s="120">
      <c r="A3673" s="2" t="inlineStr">
        <is>
          <t>INDUSTRIAL</t>
        </is>
      </c>
      <c r="B3673" s="2" t="inlineStr">
        <is>
          <t>MG</t>
        </is>
      </c>
      <c r="C3673" s="2" t="n">
        <v>2035</v>
      </c>
      <c r="D3673" s="2" t="inlineStr">
        <is>
          <t>United States</t>
        </is>
      </c>
      <c r="E3673" s="2" t="inlineStr">
        <is>
          <t>USA</t>
        </is>
      </c>
      <c r="F3673" s="2" t="inlineStr">
        <is>
          <t>Alternate cover gas - SO2</t>
        </is>
      </c>
      <c r="G3673" s="2" t="n">
        <v>0</v>
      </c>
      <c r="H3673" s="2" t="n">
        <v>0.023204792290926</v>
      </c>
      <c r="I3673" s="2" t="n">
        <v>0.023204792290926</v>
      </c>
      <c r="J3673" s="40" t="inlineStr">
        <is>
          <t>F-gas substitution</t>
        </is>
      </c>
    </row>
    <row r="3674" ht="15.75" customHeight="1" s="120">
      <c r="A3674" s="2" t="inlineStr">
        <is>
          <t>INDUSTRIAL</t>
        </is>
      </c>
      <c r="B3674" s="2" t="inlineStr">
        <is>
          <t>MG</t>
        </is>
      </c>
      <c r="C3674" s="2" t="n">
        <v>2035</v>
      </c>
      <c r="D3674" s="2" t="inlineStr">
        <is>
          <t>United States</t>
        </is>
      </c>
      <c r="E3674" s="2" t="inlineStr">
        <is>
          <t>USA</t>
        </is>
      </c>
      <c r="F3674" s="2" t="inlineStr">
        <is>
          <t>Altenate cover gas - HFC-134a</t>
        </is>
      </c>
      <c r="G3674" s="2" t="n">
        <v>1</v>
      </c>
      <c r="H3674" s="2" t="n">
        <v>0.423642203211784</v>
      </c>
      <c r="I3674" s="2" t="n">
        <v>0.423642203211784</v>
      </c>
      <c r="J3674" s="40" t="inlineStr">
        <is>
          <t>F-gas substitution</t>
        </is>
      </c>
    </row>
    <row r="3675" ht="15.75" customHeight="1" s="120">
      <c r="A3675" s="2" t="inlineStr">
        <is>
          <t>INDUSTRIAL</t>
        </is>
      </c>
      <c r="B3675" s="2" t="inlineStr">
        <is>
          <t>MG</t>
        </is>
      </c>
      <c r="C3675" s="2" t="n">
        <v>2035</v>
      </c>
      <c r="D3675" s="2" t="inlineStr">
        <is>
          <t>United States</t>
        </is>
      </c>
      <c r="E3675" s="2" t="inlineStr">
        <is>
          <t>USA</t>
        </is>
      </c>
      <c r="F3675" s="2" t="inlineStr">
        <is>
          <t>Alternate cover gas - NovecTM612</t>
        </is>
      </c>
      <c r="G3675" s="2" t="n">
        <v>6</v>
      </c>
      <c r="H3675" s="2" t="n">
        <v>0.246989950537681</v>
      </c>
      <c r="I3675" s="2" t="n">
        <v>0.246989950537681</v>
      </c>
      <c r="J3675" s="40" t="inlineStr">
        <is>
          <t>F-gas substitution</t>
        </is>
      </c>
    </row>
    <row r="3676" ht="15.75" customHeight="1" s="120">
      <c r="A3676" s="2" t="inlineStr">
        <is>
          <t>INDUSTRIAL</t>
        </is>
      </c>
      <c r="B3676" s="2" t="inlineStr">
        <is>
          <t>MG</t>
        </is>
      </c>
      <c r="C3676" s="2" t="n">
        <v>2035</v>
      </c>
      <c r="D3676" s="2" t="inlineStr">
        <is>
          <t>United States</t>
        </is>
      </c>
      <c r="E3676" s="2" t="inlineStr">
        <is>
          <t>USA</t>
        </is>
      </c>
      <c r="F3676" s="2" t="inlineStr">
        <is>
          <t>Alternate cover gas - NovecTM612</t>
        </is>
      </c>
      <c r="G3676" s="2" t="n">
        <v>7</v>
      </c>
      <c r="H3676" s="2" t="n">
        <v>0.199543595314025</v>
      </c>
      <c r="I3676" s="2" t="n">
        <v>0.199543595314025</v>
      </c>
      <c r="J3676" s="40" t="inlineStr">
        <is>
          <t>F-gas substitution</t>
        </is>
      </c>
    </row>
    <row r="3677" ht="15.75" customHeight="1" s="120">
      <c r="A3677" s="2" t="inlineStr">
        <is>
          <t>INDUSTRIAL</t>
        </is>
      </c>
      <c r="B3677" s="2" t="inlineStr">
        <is>
          <t>MG</t>
        </is>
      </c>
      <c r="C3677" s="2" t="n">
        <v>2035</v>
      </c>
      <c r="D3677" s="2" t="inlineStr">
        <is>
          <t>United States</t>
        </is>
      </c>
      <c r="E3677" s="2" t="inlineStr">
        <is>
          <t>USA</t>
        </is>
      </c>
      <c r="F3677" s="2" t="inlineStr">
        <is>
          <t>Altenate cover gas - HFC-134a</t>
        </is>
      </c>
      <c r="G3677" s="2" t="n">
        <v>14</v>
      </c>
      <c r="H3677" s="2" t="n">
        <v>0.002751802559942</v>
      </c>
      <c r="I3677" s="2" t="n">
        <v>0.002751802559942</v>
      </c>
      <c r="J3677" s="40" t="inlineStr">
        <is>
          <t>F-gas substitution</t>
        </is>
      </c>
    </row>
    <row r="3678" ht="15.75" customHeight="1" s="120">
      <c r="A3678" s="2" t="inlineStr">
        <is>
          <t>INDUSTRIAL</t>
        </is>
      </c>
      <c r="B3678" s="2" t="inlineStr">
        <is>
          <t>MG</t>
        </is>
      </c>
      <c r="C3678" s="2" t="n">
        <v>2035</v>
      </c>
      <c r="D3678" s="2" t="inlineStr">
        <is>
          <t>United States</t>
        </is>
      </c>
      <c r="E3678" s="2" t="inlineStr">
        <is>
          <t>USA</t>
        </is>
      </c>
      <c r="F3678" s="2" t="inlineStr">
        <is>
          <t>Alternate cover gas - SO2</t>
        </is>
      </c>
      <c r="G3678" s="2" t="n">
        <v>20</v>
      </c>
      <c r="H3678" s="2" t="n">
        <v>0.0992332361638546</v>
      </c>
      <c r="I3678" s="2" t="n">
        <v>0.0992332361638546</v>
      </c>
      <c r="J3678" s="40" t="inlineStr">
        <is>
          <t>F-gas substitution</t>
        </is>
      </c>
    </row>
    <row r="3679" ht="15.75" customHeight="1" s="120">
      <c r="A3679" s="2" t="inlineStr">
        <is>
          <t>INDUSTRIAL</t>
        </is>
      </c>
      <c r="B3679" s="2" t="inlineStr">
        <is>
          <t>MG</t>
        </is>
      </c>
      <c r="C3679" s="2" t="n">
        <v>2035</v>
      </c>
      <c r="D3679" s="2" t="inlineStr">
        <is>
          <t>United States</t>
        </is>
      </c>
      <c r="E3679" s="2" t="inlineStr">
        <is>
          <t>USA</t>
        </is>
      </c>
      <c r="F3679" s="2" t="inlineStr">
        <is>
          <t>Alternate cover gas - NovecTM612</t>
        </is>
      </c>
      <c r="G3679" s="2" t="n">
        <v>78</v>
      </c>
      <c r="H3679" s="2" t="n">
        <v>0.002900494961068</v>
      </c>
      <c r="I3679" s="2" t="n">
        <v>0.002900494961068</v>
      </c>
      <c r="J3679" s="40" t="inlineStr">
        <is>
          <t>F-gas substitution</t>
        </is>
      </c>
    </row>
    <row r="3680" ht="15.75" customHeight="1" s="120">
      <c r="A3680" s="2" t="inlineStr">
        <is>
          <t>INDUSTRIAL</t>
        </is>
      </c>
      <c r="B3680" s="2" t="inlineStr">
        <is>
          <t>MG</t>
        </is>
      </c>
      <c r="C3680" s="2" t="n">
        <v>2035</v>
      </c>
      <c r="D3680" s="2" t="inlineStr">
        <is>
          <t>United States</t>
        </is>
      </c>
      <c r="E3680" s="2" t="inlineStr">
        <is>
          <t>USA</t>
        </is>
      </c>
      <c r="F3680" s="2" t="inlineStr">
        <is>
          <t>Alternate cover gas - NovecTM612</t>
        </is>
      </c>
      <c r="G3680" s="2" t="n">
        <v>100000</v>
      </c>
      <c r="H3680" s="54" t="n">
        <v>1e-12</v>
      </c>
      <c r="I3680" s="2" t="n">
        <v>1e-12</v>
      </c>
      <c r="J3680" s="40" t="inlineStr">
        <is>
          <t>F-gas substitution</t>
        </is>
      </c>
    </row>
    <row r="3681" ht="15.75" customHeight="1" s="120">
      <c r="A3681" s="2" t="inlineStr">
        <is>
          <t>INDUSTRIAL</t>
        </is>
      </c>
      <c r="B3681" s="2" t="inlineStr">
        <is>
          <t>MG</t>
        </is>
      </c>
      <c r="C3681" s="2" t="n">
        <v>2040</v>
      </c>
      <c r="D3681" s="2" t="inlineStr">
        <is>
          <t>United States</t>
        </is>
      </c>
      <c r="E3681" s="2" t="inlineStr">
        <is>
          <t>USA</t>
        </is>
      </c>
      <c r="F3681" s="2" t="inlineStr">
        <is>
          <t>Alternate cover gas - SO2</t>
        </is>
      </c>
      <c r="G3681" s="2" t="n">
        <v>-100000</v>
      </c>
      <c r="H3681" s="2" t="n">
        <v>0</v>
      </c>
      <c r="I3681" s="2" t="n">
        <v>0</v>
      </c>
      <c r="J3681" s="40" t="inlineStr">
        <is>
          <t>F-gas substitution</t>
        </is>
      </c>
    </row>
    <row r="3682" ht="15.75" customHeight="1" s="120">
      <c r="A3682" s="2" t="inlineStr">
        <is>
          <t>INDUSTRIAL</t>
        </is>
      </c>
      <c r="B3682" s="2" t="inlineStr">
        <is>
          <t>MG</t>
        </is>
      </c>
      <c r="C3682" s="2" t="n">
        <v>2040</v>
      </c>
      <c r="D3682" s="2" t="inlineStr">
        <is>
          <t>United States</t>
        </is>
      </c>
      <c r="E3682" s="2" t="inlineStr">
        <is>
          <t>USA</t>
        </is>
      </c>
      <c r="F3682" s="2" t="inlineStr">
        <is>
          <t>Alternate cover gas - SO2</t>
        </is>
      </c>
      <c r="G3682" s="2" t="n">
        <v>0</v>
      </c>
      <c r="H3682" s="2" t="n">
        <v>0.023204792290926</v>
      </c>
      <c r="I3682" s="2" t="n">
        <v>0.023204792290926</v>
      </c>
      <c r="J3682" s="40" t="inlineStr">
        <is>
          <t>F-gas substitution</t>
        </is>
      </c>
    </row>
    <row r="3683" ht="15.75" customHeight="1" s="120">
      <c r="A3683" s="2" t="inlineStr">
        <is>
          <t>INDUSTRIAL</t>
        </is>
      </c>
      <c r="B3683" s="2" t="inlineStr">
        <is>
          <t>MG</t>
        </is>
      </c>
      <c r="C3683" s="2" t="n">
        <v>2040</v>
      </c>
      <c r="D3683" s="2" t="inlineStr">
        <is>
          <t>United States</t>
        </is>
      </c>
      <c r="E3683" s="2" t="inlineStr">
        <is>
          <t>USA</t>
        </is>
      </c>
      <c r="F3683" s="2" t="inlineStr">
        <is>
          <t>Alternate cover gas - SO2</t>
        </is>
      </c>
      <c r="G3683" s="2" t="n">
        <v>0</v>
      </c>
      <c r="H3683" s="2" t="n">
        <v>0</v>
      </c>
      <c r="I3683" s="2" t="n">
        <v>0</v>
      </c>
      <c r="J3683" s="40" t="inlineStr">
        <is>
          <t>F-gas substitution</t>
        </is>
      </c>
    </row>
    <row r="3684" ht="15.75" customHeight="1" s="120">
      <c r="A3684" s="2" t="inlineStr">
        <is>
          <t>INDUSTRIAL</t>
        </is>
      </c>
      <c r="B3684" s="2" t="inlineStr">
        <is>
          <t>MG</t>
        </is>
      </c>
      <c r="C3684" s="2" t="n">
        <v>2040</v>
      </c>
      <c r="D3684" s="2" t="inlineStr">
        <is>
          <t>United States</t>
        </is>
      </c>
      <c r="E3684" s="2" t="inlineStr">
        <is>
          <t>USA</t>
        </is>
      </c>
      <c r="F3684" s="2" t="inlineStr">
        <is>
          <t>Altenate cover gas - HFC-134a</t>
        </is>
      </c>
      <c r="G3684" s="2" t="n">
        <v>1</v>
      </c>
      <c r="H3684" s="2" t="n">
        <v>0.424764901399612</v>
      </c>
      <c r="I3684" s="2" t="n">
        <v>0.424764901399612</v>
      </c>
      <c r="J3684" s="40" t="inlineStr">
        <is>
          <t>F-gas substitution</t>
        </is>
      </c>
    </row>
    <row r="3685" ht="15.75" customHeight="1" s="120">
      <c r="A3685" s="2" t="inlineStr">
        <is>
          <t>INDUSTRIAL</t>
        </is>
      </c>
      <c r="B3685" s="2" t="inlineStr">
        <is>
          <t>MG</t>
        </is>
      </c>
      <c r="C3685" s="2" t="n">
        <v>2040</v>
      </c>
      <c r="D3685" s="2" t="inlineStr">
        <is>
          <t>United States</t>
        </is>
      </c>
      <c r="E3685" s="2" t="inlineStr">
        <is>
          <t>USA</t>
        </is>
      </c>
      <c r="F3685" s="2" t="inlineStr">
        <is>
          <t>Alternate cover gas - NovecTM612</t>
        </is>
      </c>
      <c r="G3685" s="2" t="n">
        <v>6</v>
      </c>
      <c r="H3685" s="2" t="n">
        <v>0.246990382671356</v>
      </c>
      <c r="I3685" s="2" t="n">
        <v>0.246990382671356</v>
      </c>
      <c r="J3685" s="40" t="inlineStr">
        <is>
          <t>F-gas substitution</t>
        </is>
      </c>
    </row>
    <row r="3686" ht="15.75" customHeight="1" s="120">
      <c r="A3686" s="2" t="inlineStr">
        <is>
          <t>INDUSTRIAL</t>
        </is>
      </c>
      <c r="B3686" s="2" t="inlineStr">
        <is>
          <t>MG</t>
        </is>
      </c>
      <c r="C3686" s="2" t="n">
        <v>2040</v>
      </c>
      <c r="D3686" s="2" t="inlineStr">
        <is>
          <t>United States</t>
        </is>
      </c>
      <c r="E3686" s="2" t="inlineStr">
        <is>
          <t>USA</t>
        </is>
      </c>
      <c r="F3686" s="2" t="inlineStr">
        <is>
          <t>Alternate cover gas - NovecTM612</t>
        </is>
      </c>
      <c r="G3686" s="2" t="n">
        <v>7</v>
      </c>
      <c r="H3686" s="2" t="n">
        <v>0.199543938040733</v>
      </c>
      <c r="I3686" s="2" t="n">
        <v>0.199543938040733</v>
      </c>
      <c r="J3686" s="40" t="inlineStr">
        <is>
          <t>F-gas substitution</t>
        </is>
      </c>
    </row>
    <row r="3687" ht="15.75" customHeight="1" s="120">
      <c r="A3687" s="2" t="inlineStr">
        <is>
          <t>INDUSTRIAL</t>
        </is>
      </c>
      <c r="B3687" s="2" t="inlineStr">
        <is>
          <t>MG</t>
        </is>
      </c>
      <c r="C3687" s="2" t="n">
        <v>2040</v>
      </c>
      <c r="D3687" s="2" t="inlineStr">
        <is>
          <t>United States</t>
        </is>
      </c>
      <c r="E3687" s="2" t="inlineStr">
        <is>
          <t>USA</t>
        </is>
      </c>
      <c r="F3687" s="2" t="inlineStr">
        <is>
          <t>Altenate cover gas - HFC-134a</t>
        </is>
      </c>
      <c r="G3687" s="2" t="n">
        <v>14</v>
      </c>
      <c r="H3687" s="2" t="n">
        <v>0.0027590950485319</v>
      </c>
      <c r="I3687" s="2" t="n">
        <v>0.0027590950485319</v>
      </c>
      <c r="J3687" s="40" t="inlineStr">
        <is>
          <t>F-gas substitution</t>
        </is>
      </c>
    </row>
    <row r="3688" ht="15.75" customHeight="1" s="120">
      <c r="A3688" s="2" t="inlineStr">
        <is>
          <t>INDUSTRIAL</t>
        </is>
      </c>
      <c r="B3688" s="2" t="inlineStr">
        <is>
          <t>MG</t>
        </is>
      </c>
      <c r="C3688" s="2" t="n">
        <v>2040</v>
      </c>
      <c r="D3688" s="2" t="inlineStr">
        <is>
          <t>United States</t>
        </is>
      </c>
      <c r="E3688" s="2" t="inlineStr">
        <is>
          <t>USA</t>
        </is>
      </c>
      <c r="F3688" s="2" t="inlineStr">
        <is>
          <t>Alternate cover gas - SO2</t>
        </is>
      </c>
      <c r="G3688" s="2" t="n">
        <v>20</v>
      </c>
      <c r="H3688" s="2" t="n">
        <v>0.0992332361638546</v>
      </c>
      <c r="I3688" s="2" t="n">
        <v>0.0992332361638546</v>
      </c>
      <c r="J3688" s="40" t="inlineStr">
        <is>
          <t>F-gas substitution</t>
        </is>
      </c>
    </row>
    <row r="3689" ht="15.75" customHeight="1" s="120">
      <c r="A3689" s="2" t="inlineStr">
        <is>
          <t>INDUSTRIAL</t>
        </is>
      </c>
      <c r="B3689" s="2" t="inlineStr">
        <is>
          <t>MG</t>
        </is>
      </c>
      <c r="C3689" s="2" t="n">
        <v>2040</v>
      </c>
      <c r="D3689" s="2" t="inlineStr">
        <is>
          <t>United States</t>
        </is>
      </c>
      <c r="E3689" s="2" t="inlineStr">
        <is>
          <t>USA</t>
        </is>
      </c>
      <c r="F3689" s="2" t="inlineStr">
        <is>
          <t>Alternate cover gas - NovecTM612</t>
        </is>
      </c>
      <c r="G3689" s="2" t="n">
        <v>78</v>
      </c>
      <c r="H3689" s="2" t="n">
        <v>0.0029005000833422</v>
      </c>
      <c r="I3689" s="2" t="n">
        <v>0.0029005000833422</v>
      </c>
      <c r="J3689" s="40" t="inlineStr">
        <is>
          <t>F-gas substitution</t>
        </is>
      </c>
    </row>
    <row r="3690" ht="15.75" customHeight="1" s="120">
      <c r="A3690" s="2" t="inlineStr">
        <is>
          <t>INDUSTRIAL</t>
        </is>
      </c>
      <c r="B3690" s="2" t="inlineStr">
        <is>
          <t>MG</t>
        </is>
      </c>
      <c r="C3690" s="2" t="n">
        <v>2040</v>
      </c>
      <c r="D3690" s="2" t="inlineStr">
        <is>
          <t>United States</t>
        </is>
      </c>
      <c r="E3690" s="2" t="inlineStr">
        <is>
          <t>USA</t>
        </is>
      </c>
      <c r="F3690" s="2" t="inlineStr">
        <is>
          <t>Alternate cover gas - NovecTM612</t>
        </is>
      </c>
      <c r="G3690" s="2" t="n">
        <v>100000</v>
      </c>
      <c r="H3690" s="54" t="n">
        <v>1e-12</v>
      </c>
      <c r="I3690" s="2" t="n">
        <v>1e-12</v>
      </c>
      <c r="J3690" s="40" t="inlineStr">
        <is>
          <t>F-gas substitution</t>
        </is>
      </c>
    </row>
    <row r="3691" ht="15.75" customHeight="1" s="120">
      <c r="A3691" s="2" t="inlineStr">
        <is>
          <t>INDUSTRIAL</t>
        </is>
      </c>
      <c r="B3691" s="2" t="inlineStr">
        <is>
          <t>MG</t>
        </is>
      </c>
      <c r="C3691" s="2" t="n">
        <v>2045</v>
      </c>
      <c r="D3691" s="2" t="inlineStr">
        <is>
          <t>United States</t>
        </is>
      </c>
      <c r="E3691" s="2" t="inlineStr">
        <is>
          <t>USA</t>
        </is>
      </c>
      <c r="F3691" s="2" t="inlineStr">
        <is>
          <t>Alternate cover gas - SO2</t>
        </is>
      </c>
      <c r="G3691" s="2" t="n">
        <v>-100000</v>
      </c>
      <c r="H3691" s="2" t="n">
        <v>0</v>
      </c>
      <c r="I3691" s="2" t="n">
        <v>0</v>
      </c>
      <c r="J3691" s="40" t="inlineStr">
        <is>
          <t>F-gas substitution</t>
        </is>
      </c>
    </row>
    <row r="3692" ht="15.75" customHeight="1" s="120">
      <c r="A3692" s="2" t="inlineStr">
        <is>
          <t>INDUSTRIAL</t>
        </is>
      </c>
      <c r="B3692" s="2" t="inlineStr">
        <is>
          <t>MG</t>
        </is>
      </c>
      <c r="C3692" s="2" t="n">
        <v>2045</v>
      </c>
      <c r="D3692" s="2" t="inlineStr">
        <is>
          <t>United States</t>
        </is>
      </c>
      <c r="E3692" s="2" t="inlineStr">
        <is>
          <t>USA</t>
        </is>
      </c>
      <c r="F3692" s="2" t="inlineStr">
        <is>
          <t>Alternate cover gas - SO2</t>
        </is>
      </c>
      <c r="G3692" s="2" t="n">
        <v>0</v>
      </c>
      <c r="H3692" s="2" t="n">
        <v>0</v>
      </c>
      <c r="I3692" s="2" t="n">
        <v>0</v>
      </c>
      <c r="J3692" s="40" t="inlineStr">
        <is>
          <t>F-gas substitution</t>
        </is>
      </c>
    </row>
    <row r="3693" ht="15.75" customHeight="1" s="120">
      <c r="A3693" s="2" t="inlineStr">
        <is>
          <t>INDUSTRIAL</t>
        </is>
      </c>
      <c r="B3693" s="2" t="inlineStr">
        <is>
          <t>MG</t>
        </is>
      </c>
      <c r="C3693" s="2" t="n">
        <v>2045</v>
      </c>
      <c r="D3693" s="2" t="inlineStr">
        <is>
          <t>United States</t>
        </is>
      </c>
      <c r="E3693" s="2" t="inlineStr">
        <is>
          <t>USA</t>
        </is>
      </c>
      <c r="F3693" s="2" t="inlineStr">
        <is>
          <t>Alternate cover gas - SO2</t>
        </is>
      </c>
      <c r="G3693" s="2" t="n">
        <v>0</v>
      </c>
      <c r="H3693" s="2" t="n">
        <v>0.023204792290926</v>
      </c>
      <c r="I3693" s="2" t="n">
        <v>0.023204792290926</v>
      </c>
      <c r="J3693" s="40" t="inlineStr">
        <is>
          <t>F-gas substitution</t>
        </is>
      </c>
    </row>
    <row r="3694" ht="15.75" customHeight="1" s="120">
      <c r="A3694" s="2" t="inlineStr">
        <is>
          <t>INDUSTRIAL</t>
        </is>
      </c>
      <c r="B3694" s="2" t="inlineStr">
        <is>
          <t>MG</t>
        </is>
      </c>
      <c r="C3694" s="2" t="n">
        <v>2045</v>
      </c>
      <c r="D3694" s="2" t="inlineStr">
        <is>
          <t>United States</t>
        </is>
      </c>
      <c r="E3694" s="2" t="inlineStr">
        <is>
          <t>USA</t>
        </is>
      </c>
      <c r="F3694" s="2" t="inlineStr">
        <is>
          <t>Altenate cover gas - HFC-134a</t>
        </is>
      </c>
      <c r="G3694" s="2" t="n">
        <v>1</v>
      </c>
      <c r="H3694" s="2" t="n">
        <v>0.425832569599151</v>
      </c>
      <c r="I3694" s="2" t="n">
        <v>0.425832569599151</v>
      </c>
      <c r="J3694" s="40" t="inlineStr">
        <is>
          <t>F-gas substitution</t>
        </is>
      </c>
    </row>
    <row r="3695" ht="15.75" customHeight="1" s="120">
      <c r="A3695" s="2" t="inlineStr">
        <is>
          <t>INDUSTRIAL</t>
        </is>
      </c>
      <c r="B3695" s="2" t="inlineStr">
        <is>
          <t>MG</t>
        </is>
      </c>
      <c r="C3695" s="2" t="n">
        <v>2045</v>
      </c>
      <c r="D3695" s="2" t="inlineStr">
        <is>
          <t>United States</t>
        </is>
      </c>
      <c r="E3695" s="2" t="inlineStr">
        <is>
          <t>USA</t>
        </is>
      </c>
      <c r="F3695" s="2" t="inlineStr">
        <is>
          <t>Alternate cover gas - NovecTM612</t>
        </is>
      </c>
      <c r="G3695" s="2" t="n">
        <v>6</v>
      </c>
      <c r="H3695" s="2" t="n">
        <v>0.246990799903869</v>
      </c>
      <c r="I3695" s="2" t="n">
        <v>0.246990799903869</v>
      </c>
      <c r="J3695" s="40" t="inlineStr">
        <is>
          <t>F-gas substitution</t>
        </is>
      </c>
    </row>
    <row r="3696" ht="15.75" customHeight="1" s="120">
      <c r="A3696" s="2" t="inlineStr">
        <is>
          <t>INDUSTRIAL</t>
        </is>
      </c>
      <c r="B3696" s="2" t="inlineStr">
        <is>
          <t>MG</t>
        </is>
      </c>
      <c r="C3696" s="2" t="n">
        <v>2045</v>
      </c>
      <c r="D3696" s="2" t="inlineStr">
        <is>
          <t>United States</t>
        </is>
      </c>
      <c r="E3696" s="2" t="inlineStr">
        <is>
          <t>USA</t>
        </is>
      </c>
      <c r="F3696" s="2" t="inlineStr">
        <is>
          <t>Alternate cover gas - NovecTM612</t>
        </is>
      </c>
      <c r="G3696" s="2" t="n">
        <v>7</v>
      </c>
      <c r="H3696" s="2" t="n">
        <v>0.19954428076744</v>
      </c>
      <c r="I3696" s="2" t="n">
        <v>0.19954428076744</v>
      </c>
      <c r="J3696" s="40" t="inlineStr">
        <is>
          <t>F-gas substitution</t>
        </is>
      </c>
    </row>
    <row r="3697" ht="15.75" customHeight="1" s="120">
      <c r="A3697" s="2" t="inlineStr">
        <is>
          <t>INDUSTRIAL</t>
        </is>
      </c>
      <c r="B3697" s="2" t="inlineStr">
        <is>
          <t>MG</t>
        </is>
      </c>
      <c r="C3697" s="2" t="n">
        <v>2045</v>
      </c>
      <c r="D3697" s="2" t="inlineStr">
        <is>
          <t>United States</t>
        </is>
      </c>
      <c r="E3697" s="2" t="inlineStr">
        <is>
          <t>USA</t>
        </is>
      </c>
      <c r="F3697" s="2" t="inlineStr">
        <is>
          <t>Altenate cover gas - HFC-134a</t>
        </is>
      </c>
      <c r="G3697" s="2" t="n">
        <v>14</v>
      </c>
      <c r="H3697" s="2" t="n">
        <v>0.0027660301420838</v>
      </c>
      <c r="I3697" s="2" t="n">
        <v>0.0027660301420838</v>
      </c>
      <c r="J3697" s="40" t="inlineStr">
        <is>
          <t>F-gas substitution</t>
        </is>
      </c>
    </row>
    <row r="3698" ht="15.75" customHeight="1" s="120">
      <c r="A3698" s="2" t="inlineStr">
        <is>
          <t>INDUSTRIAL</t>
        </is>
      </c>
      <c r="B3698" s="2" t="inlineStr">
        <is>
          <t>MG</t>
        </is>
      </c>
      <c r="C3698" s="2" t="n">
        <v>2045</v>
      </c>
      <c r="D3698" s="2" t="inlineStr">
        <is>
          <t>United States</t>
        </is>
      </c>
      <c r="E3698" s="2" t="inlineStr">
        <is>
          <t>USA</t>
        </is>
      </c>
      <c r="F3698" s="2" t="inlineStr">
        <is>
          <t>Alternate cover gas - SO2</t>
        </is>
      </c>
      <c r="G3698" s="2" t="n">
        <v>20</v>
      </c>
      <c r="H3698" s="2" t="n">
        <v>0.0992332361638546</v>
      </c>
      <c r="I3698" s="2" t="n">
        <v>0.0992332361638546</v>
      </c>
      <c r="J3698" s="40" t="inlineStr">
        <is>
          <t>F-gas substitution</t>
        </is>
      </c>
    </row>
    <row r="3699" ht="15.75" customHeight="1" s="120">
      <c r="A3699" s="2" t="inlineStr">
        <is>
          <t>INDUSTRIAL</t>
        </is>
      </c>
      <c r="B3699" s="2" t="inlineStr">
        <is>
          <t>MG</t>
        </is>
      </c>
      <c r="C3699" s="2" t="n">
        <v>2045</v>
      </c>
      <c r="D3699" s="2" t="inlineStr">
        <is>
          <t>United States</t>
        </is>
      </c>
      <c r="E3699" s="2" t="inlineStr">
        <is>
          <t>USA</t>
        </is>
      </c>
      <c r="F3699" s="2" t="inlineStr">
        <is>
          <t>Alternate cover gas - NovecTM612</t>
        </is>
      </c>
      <c r="G3699" s="2" t="n">
        <v>78</v>
      </c>
      <c r="H3699" s="2" t="n">
        <v>0.0029005049727857</v>
      </c>
      <c r="I3699" s="2" t="n">
        <v>0.0029005049727857</v>
      </c>
      <c r="J3699" s="40" t="inlineStr">
        <is>
          <t>F-gas substitution</t>
        </is>
      </c>
    </row>
    <row r="3700" ht="15.75" customHeight="1" s="120">
      <c r="A3700" s="2" t="inlineStr">
        <is>
          <t>INDUSTRIAL</t>
        </is>
      </c>
      <c r="B3700" s="2" t="inlineStr">
        <is>
          <t>MG</t>
        </is>
      </c>
      <c r="C3700" s="2" t="n">
        <v>2045</v>
      </c>
      <c r="D3700" s="2" t="inlineStr">
        <is>
          <t>United States</t>
        </is>
      </c>
      <c r="E3700" s="2" t="inlineStr">
        <is>
          <t>USA</t>
        </is>
      </c>
      <c r="F3700" s="2" t="inlineStr">
        <is>
          <t>Alternate cover gas - NovecTM612</t>
        </is>
      </c>
      <c r="G3700" s="2" t="n">
        <v>100000</v>
      </c>
      <c r="H3700" s="54" t="n">
        <v>1e-12</v>
      </c>
      <c r="I3700" s="2" t="n">
        <v>1e-12</v>
      </c>
      <c r="J3700" s="40" t="inlineStr">
        <is>
          <t>F-gas substitution</t>
        </is>
      </c>
    </row>
    <row r="3701" ht="15.75" customHeight="1" s="120">
      <c r="A3701" s="2" t="inlineStr">
        <is>
          <t>INDUSTRIAL</t>
        </is>
      </c>
      <c r="B3701" s="2" t="inlineStr">
        <is>
          <t>MG</t>
        </is>
      </c>
      <c r="C3701" s="2" t="n">
        <v>2050</v>
      </c>
      <c r="D3701" s="2" t="inlineStr">
        <is>
          <t>United States</t>
        </is>
      </c>
      <c r="E3701" s="2" t="inlineStr">
        <is>
          <t>USA</t>
        </is>
      </c>
      <c r="F3701" s="2" t="inlineStr">
        <is>
          <t>Alternate cover gas - SO2</t>
        </is>
      </c>
      <c r="G3701" s="2" t="n">
        <v>-100000</v>
      </c>
      <c r="H3701" s="2" t="n">
        <v>0</v>
      </c>
      <c r="I3701" s="2" t="n">
        <v>0</v>
      </c>
      <c r="J3701" s="40" t="inlineStr">
        <is>
          <t>F-gas substitution</t>
        </is>
      </c>
    </row>
    <row r="3702" ht="15.75" customHeight="1" s="120">
      <c r="A3702" s="2" t="inlineStr">
        <is>
          <t>INDUSTRIAL</t>
        </is>
      </c>
      <c r="B3702" s="2" t="inlineStr">
        <is>
          <t>MG</t>
        </is>
      </c>
      <c r="C3702" s="2" t="n">
        <v>2050</v>
      </c>
      <c r="D3702" s="2" t="inlineStr">
        <is>
          <t>United States</t>
        </is>
      </c>
      <c r="E3702" s="2" t="inlineStr">
        <is>
          <t>USA</t>
        </is>
      </c>
      <c r="F3702" s="2" t="inlineStr">
        <is>
          <t>Alternate cover gas - SO2</t>
        </is>
      </c>
      <c r="G3702" s="2" t="n">
        <v>0</v>
      </c>
      <c r="H3702" s="2" t="n">
        <v>0.023204792290926</v>
      </c>
      <c r="I3702" s="2" t="n">
        <v>0.023204792290926</v>
      </c>
      <c r="J3702" s="40" t="inlineStr">
        <is>
          <t>F-gas substitution</t>
        </is>
      </c>
    </row>
    <row r="3703" ht="15.75" customHeight="1" s="120">
      <c r="A3703" s="2" t="inlineStr">
        <is>
          <t>INDUSTRIAL</t>
        </is>
      </c>
      <c r="B3703" s="2" t="inlineStr">
        <is>
          <t>MG</t>
        </is>
      </c>
      <c r="C3703" s="2" t="n">
        <v>2050</v>
      </c>
      <c r="D3703" s="2" t="inlineStr">
        <is>
          <t>United States</t>
        </is>
      </c>
      <c r="E3703" s="2" t="inlineStr">
        <is>
          <t>USA</t>
        </is>
      </c>
      <c r="F3703" s="2" t="inlineStr">
        <is>
          <t>Alternate cover gas - SO2</t>
        </is>
      </c>
      <c r="G3703" s="2" t="n">
        <v>0</v>
      </c>
      <c r="H3703" s="2" t="n">
        <v>0</v>
      </c>
      <c r="I3703" s="2" t="n">
        <v>0</v>
      </c>
      <c r="J3703" s="40" t="inlineStr">
        <is>
          <t>F-gas substitution</t>
        </is>
      </c>
    </row>
    <row r="3704" ht="15.75" customHeight="1" s="120">
      <c r="A3704" s="2" t="inlineStr">
        <is>
          <t>INDUSTRIAL</t>
        </is>
      </c>
      <c r="B3704" s="2" t="inlineStr">
        <is>
          <t>MG</t>
        </is>
      </c>
      <c r="C3704" s="2" t="n">
        <v>2050</v>
      </c>
      <c r="D3704" s="2" t="inlineStr">
        <is>
          <t>United States</t>
        </is>
      </c>
      <c r="E3704" s="2" t="inlineStr">
        <is>
          <t>USA</t>
        </is>
      </c>
      <c r="F3704" s="2" t="inlineStr">
        <is>
          <t>Altenate cover gas - HFC-134a</t>
        </is>
      </c>
      <c r="G3704" s="2" t="n">
        <v>1</v>
      </c>
      <c r="H3704" s="2" t="n">
        <v>0.426847904920578</v>
      </c>
      <c r="I3704" s="2" t="n">
        <v>0.426847904920578</v>
      </c>
      <c r="J3704" s="40" t="inlineStr">
        <is>
          <t>F-gas substitution</t>
        </is>
      </c>
    </row>
    <row r="3705" ht="15.75" customHeight="1" s="120">
      <c r="A3705" s="2" t="inlineStr">
        <is>
          <t>INDUSTRIAL</t>
        </is>
      </c>
      <c r="B3705" s="2" t="inlineStr">
        <is>
          <t>MG</t>
        </is>
      </c>
      <c r="C3705" s="2" t="n">
        <v>2050</v>
      </c>
      <c r="D3705" s="2" t="inlineStr">
        <is>
          <t>United States</t>
        </is>
      </c>
      <c r="E3705" s="2" t="inlineStr">
        <is>
          <t>USA</t>
        </is>
      </c>
      <c r="F3705" s="2" t="inlineStr">
        <is>
          <t>Alternate cover gas - NovecTM612</t>
        </is>
      </c>
      <c r="G3705" s="2" t="n">
        <v>6</v>
      </c>
      <c r="H3705" s="2" t="n">
        <v>0.24699118733406</v>
      </c>
      <c r="I3705" s="2" t="n">
        <v>0.24699118733406</v>
      </c>
      <c r="J3705" s="40" t="inlineStr">
        <is>
          <t>F-gas substitution</t>
        </is>
      </c>
    </row>
    <row r="3706" ht="15.75" customHeight="1" s="120">
      <c r="A3706" s="2" t="inlineStr">
        <is>
          <t>INDUSTRIAL</t>
        </is>
      </c>
      <c r="B3706" s="2" t="inlineStr">
        <is>
          <t>MG</t>
        </is>
      </c>
      <c r="C3706" s="2" t="n">
        <v>2050</v>
      </c>
      <c r="D3706" s="2" t="inlineStr">
        <is>
          <t>United States</t>
        </is>
      </c>
      <c r="E3706" s="2" t="inlineStr">
        <is>
          <t>USA</t>
        </is>
      </c>
      <c r="F3706" s="2" t="inlineStr">
        <is>
          <t>Alternate cover gas - NovecTM612</t>
        </is>
      </c>
      <c r="G3706" s="2" t="n">
        <v>7</v>
      </c>
      <c r="H3706" s="2" t="n">
        <v>0.199544593691825</v>
      </c>
      <c r="I3706" s="2" t="n">
        <v>0.199544593691825</v>
      </c>
      <c r="J3706" s="40" t="inlineStr">
        <is>
          <t>F-gas substitution</t>
        </is>
      </c>
    </row>
    <row r="3707" ht="15.75" customHeight="1" s="120">
      <c r="A3707" s="2" t="inlineStr">
        <is>
          <t>INDUSTRIAL</t>
        </is>
      </c>
      <c r="B3707" s="2" t="inlineStr">
        <is>
          <t>MG</t>
        </is>
      </c>
      <c r="C3707" s="2" t="n">
        <v>2050</v>
      </c>
      <c r="D3707" s="2" t="inlineStr">
        <is>
          <t>United States</t>
        </is>
      </c>
      <c r="E3707" s="2" t="inlineStr">
        <is>
          <t>USA</t>
        </is>
      </c>
      <c r="F3707" s="2" t="inlineStr">
        <is>
          <t>Altenate cover gas - HFC-134a</t>
        </is>
      </c>
      <c r="G3707" s="2" t="n">
        <v>14</v>
      </c>
      <c r="H3707" s="2" t="n">
        <v>0.0027726253028959</v>
      </c>
      <c r="I3707" s="2" t="n">
        <v>0.0027726253028959</v>
      </c>
      <c r="J3707" s="40" t="inlineStr">
        <is>
          <t>F-gas substitution</t>
        </is>
      </c>
    </row>
    <row r="3708" ht="15.75" customHeight="1" s="120">
      <c r="A3708" s="2" t="inlineStr">
        <is>
          <t>INDUSTRIAL</t>
        </is>
      </c>
      <c r="B3708" s="2" t="inlineStr">
        <is>
          <t>MG</t>
        </is>
      </c>
      <c r="C3708" s="2" t="n">
        <v>2050</v>
      </c>
      <c r="D3708" s="2" t="inlineStr">
        <is>
          <t>United States</t>
        </is>
      </c>
      <c r="E3708" s="2" t="inlineStr">
        <is>
          <t>USA</t>
        </is>
      </c>
      <c r="F3708" s="2" t="inlineStr">
        <is>
          <t>Alternate cover gas - SO2</t>
        </is>
      </c>
      <c r="G3708" s="2" t="n">
        <v>20</v>
      </c>
      <c r="H3708" s="2" t="n">
        <v>0.0992332361638546</v>
      </c>
      <c r="I3708" s="2" t="n">
        <v>0.0992332361638546</v>
      </c>
      <c r="J3708" s="40" t="inlineStr">
        <is>
          <t>F-gas substitution</t>
        </is>
      </c>
    </row>
    <row r="3709" ht="15.75" customHeight="1" s="120">
      <c r="A3709" s="2" t="inlineStr">
        <is>
          <t>INDUSTRIAL</t>
        </is>
      </c>
      <c r="B3709" s="2" t="inlineStr">
        <is>
          <t>MG</t>
        </is>
      </c>
      <c r="C3709" s="2" t="n">
        <v>2050</v>
      </c>
      <c r="D3709" s="2" t="inlineStr">
        <is>
          <t>United States</t>
        </is>
      </c>
      <c r="E3709" s="2" t="inlineStr">
        <is>
          <t>USA</t>
        </is>
      </c>
      <c r="F3709" s="2" t="inlineStr">
        <is>
          <t>Alternate cover gas - NovecTM612</t>
        </is>
      </c>
      <c r="G3709" s="2" t="n">
        <v>78</v>
      </c>
      <c r="H3709" s="2" t="n">
        <v>0.0029005096293986</v>
      </c>
      <c r="I3709" s="2" t="n">
        <v>0.0029005096293986</v>
      </c>
      <c r="J3709" s="40" t="inlineStr">
        <is>
          <t>F-gas substitution</t>
        </is>
      </c>
    </row>
    <row r="3710" ht="15.75" customHeight="1" s="120">
      <c r="A3710" s="2" t="inlineStr">
        <is>
          <t>INDUSTRIAL</t>
        </is>
      </c>
      <c r="B3710" s="2" t="inlineStr">
        <is>
          <t>MG</t>
        </is>
      </c>
      <c r="C3710" s="2" t="n">
        <v>2050</v>
      </c>
      <c r="D3710" s="2" t="inlineStr">
        <is>
          <t>United States</t>
        </is>
      </c>
      <c r="E3710" s="2" t="inlineStr">
        <is>
          <t>USA</t>
        </is>
      </c>
      <c r="F3710" s="2" t="inlineStr">
        <is>
          <t>Alternate cover gas - NovecTM612</t>
        </is>
      </c>
      <c r="G3710" s="2" t="n">
        <v>100000</v>
      </c>
      <c r="H3710" s="54" t="n">
        <v>1e-12</v>
      </c>
      <c r="I3710" s="2" t="n">
        <v>1e-12</v>
      </c>
      <c r="J3710" s="40" t="inlineStr">
        <is>
          <t>F-gas substitution</t>
        </is>
      </c>
    </row>
    <row r="3711" ht="15.75" customHeight="1" s="120">
      <c r="A3711" s="2" t="inlineStr">
        <is>
          <t>INDUSTRIAL</t>
        </is>
      </c>
      <c r="B3711" s="2" t="inlineStr">
        <is>
          <t>NAA</t>
        </is>
      </c>
      <c r="C3711" s="2" t="n">
        <v>2015</v>
      </c>
      <c r="D3711" s="2" t="inlineStr">
        <is>
          <t>United States</t>
        </is>
      </c>
      <c r="E3711" s="2" t="inlineStr">
        <is>
          <t>USA</t>
        </is>
      </c>
      <c r="F3711" s="2" t="inlineStr">
        <is>
          <t>Homogeneous decomposition in the burner</t>
        </is>
      </c>
      <c r="G3711" s="2" t="n">
        <v>-100000</v>
      </c>
      <c r="H3711" s="2" t="n">
        <v>0</v>
      </c>
      <c r="I3711" s="2" t="n">
        <v>0</v>
      </c>
      <c r="J3711" s="40" t="inlineStr">
        <is>
          <t>F-gas destruction</t>
        </is>
      </c>
    </row>
    <row r="3712" ht="15.75" customHeight="1" s="120">
      <c r="A3712" s="2" t="inlineStr">
        <is>
          <t>INDUSTRIAL</t>
        </is>
      </c>
      <c r="B3712" s="2" t="inlineStr">
        <is>
          <t>NAA</t>
        </is>
      </c>
      <c r="C3712" s="2" t="n">
        <v>2015</v>
      </c>
      <c r="D3712" s="2" t="inlineStr">
        <is>
          <t>United States</t>
        </is>
      </c>
      <c r="E3712" s="2" t="inlineStr">
        <is>
          <t>USA</t>
        </is>
      </c>
      <c r="F3712" s="2" t="inlineStr">
        <is>
          <t>Homogeneous decomposition in the burner</t>
        </is>
      </c>
      <c r="G3712" s="2" t="n">
        <v>3</v>
      </c>
      <c r="H3712" s="2" t="n">
        <v>0.456912219524383</v>
      </c>
      <c r="I3712" s="2" t="n">
        <v>0.456912219524383</v>
      </c>
      <c r="J3712" s="40" t="inlineStr">
        <is>
          <t>F-gas destruction</t>
        </is>
      </c>
    </row>
    <row r="3713" ht="15.75" customHeight="1" s="120">
      <c r="A3713" s="2" t="inlineStr">
        <is>
          <t>INDUSTRIAL</t>
        </is>
      </c>
      <c r="B3713" s="2" t="inlineStr">
        <is>
          <t>NAA</t>
        </is>
      </c>
      <c r="C3713" s="2" t="n">
        <v>2015</v>
      </c>
      <c r="D3713" s="2" t="inlineStr">
        <is>
          <t>United States</t>
        </is>
      </c>
      <c r="E3713" s="2" t="inlineStr">
        <is>
          <t>USA</t>
        </is>
      </c>
      <c r="F3713" s="2" t="inlineStr">
        <is>
          <t>Homogeneous decomposition in the burner</t>
        </is>
      </c>
      <c r="G3713" s="2" t="n">
        <v>3</v>
      </c>
      <c r="H3713" s="2" t="n">
        <v>0</v>
      </c>
      <c r="I3713" s="2" t="n">
        <v>0</v>
      </c>
      <c r="J3713" s="40" t="inlineStr">
        <is>
          <t>F-gas destruction</t>
        </is>
      </c>
    </row>
    <row r="3714" ht="15.75" customHeight="1" s="120">
      <c r="A3714" s="2" t="inlineStr">
        <is>
          <t>INDUSTRIAL</t>
        </is>
      </c>
      <c r="B3714" s="2" t="inlineStr">
        <is>
          <t>NAA</t>
        </is>
      </c>
      <c r="C3714" s="2" t="n">
        <v>2015</v>
      </c>
      <c r="D3714" s="2" t="inlineStr">
        <is>
          <t>United States</t>
        </is>
      </c>
      <c r="E3714" s="2" t="inlineStr">
        <is>
          <t>USA</t>
        </is>
      </c>
      <c r="F3714" s="2" t="inlineStr">
        <is>
          <t>Catalytic decomposition in the burner</t>
        </is>
      </c>
      <c r="G3714" s="2" t="n">
        <v>4</v>
      </c>
      <c r="H3714" s="2" t="n">
        <v>0.5548219680786129</v>
      </c>
      <c r="I3714" s="2" t="n">
        <v>0.5548219680786129</v>
      </c>
      <c r="J3714" s="40" t="inlineStr">
        <is>
          <t>F-gas destruction</t>
        </is>
      </c>
    </row>
    <row r="3715" ht="15.75" customHeight="1" s="120">
      <c r="A3715" s="2" t="inlineStr">
        <is>
          <t>INDUSTRIAL</t>
        </is>
      </c>
      <c r="B3715" s="2" t="inlineStr">
        <is>
          <t>NAA</t>
        </is>
      </c>
      <c r="C3715" s="2" t="n">
        <v>2015</v>
      </c>
      <c r="D3715" s="2" t="inlineStr">
        <is>
          <t>United States</t>
        </is>
      </c>
      <c r="E3715" s="2" t="inlineStr">
        <is>
          <t>USA</t>
        </is>
      </c>
      <c r="F3715" s="2" t="inlineStr">
        <is>
          <t>Homogeneous decomposition in the burner</t>
        </is>
      </c>
      <c r="G3715" s="2" t="n">
        <v>5</v>
      </c>
      <c r="H3715" s="2" t="n">
        <v>0.54829466342926</v>
      </c>
      <c r="I3715" s="2" t="n">
        <v>0.54829466342926</v>
      </c>
      <c r="J3715" s="40" t="inlineStr">
        <is>
          <t>F-gas destruction</t>
        </is>
      </c>
    </row>
    <row r="3716" ht="15.75" customHeight="1" s="120">
      <c r="A3716" s="2" t="inlineStr">
        <is>
          <t>INDUSTRIAL</t>
        </is>
      </c>
      <c r="B3716" s="2" t="inlineStr">
        <is>
          <t>NAA</t>
        </is>
      </c>
      <c r="C3716" s="2" t="n">
        <v>2015</v>
      </c>
      <c r="D3716" s="2" t="inlineStr">
        <is>
          <t>United States</t>
        </is>
      </c>
      <c r="E3716" s="2" t="inlineStr">
        <is>
          <t>USA</t>
        </is>
      </c>
      <c r="F3716" s="2" t="inlineStr">
        <is>
          <t>Catalytic decomposition in the burner</t>
        </is>
      </c>
      <c r="G3716" s="2" t="n">
        <v>6</v>
      </c>
      <c r="H3716" s="2" t="n">
        <v>0.665786385536193</v>
      </c>
      <c r="I3716" s="2" t="n">
        <v>0.665786385536193</v>
      </c>
      <c r="J3716" s="40" t="inlineStr">
        <is>
          <t>F-gas destruction</t>
        </is>
      </c>
    </row>
    <row r="3717" ht="15.75" customHeight="1" s="120">
      <c r="A3717" s="2" t="inlineStr">
        <is>
          <t>INDUSTRIAL</t>
        </is>
      </c>
      <c r="B3717" s="2" t="inlineStr">
        <is>
          <t>NAA</t>
        </is>
      </c>
      <c r="C3717" s="2" t="n">
        <v>2015</v>
      </c>
      <c r="D3717" s="2" t="inlineStr">
        <is>
          <t>United States</t>
        </is>
      </c>
      <c r="E3717" s="2" t="inlineStr">
        <is>
          <t>USA</t>
        </is>
      </c>
      <c r="F3717" s="2" t="inlineStr">
        <is>
          <t>Tail-gas catalytic decomposition</t>
        </is>
      </c>
      <c r="G3717" s="2" t="n">
        <v>8</v>
      </c>
      <c r="H3717" s="2" t="n">
        <v>0.620095133781433</v>
      </c>
      <c r="I3717" s="2" t="n">
        <v>0.620095133781433</v>
      </c>
      <c r="J3717" s="40" t="inlineStr">
        <is>
          <t>F-gas destruction</t>
        </is>
      </c>
    </row>
    <row r="3718" ht="15.75" customHeight="1" s="120">
      <c r="A3718" s="2" t="inlineStr">
        <is>
          <t>INDUSTRIAL</t>
        </is>
      </c>
      <c r="B3718" s="2" t="inlineStr">
        <is>
          <t>NAA</t>
        </is>
      </c>
      <c r="C3718" s="2" t="n">
        <v>2015</v>
      </c>
      <c r="D3718" s="2" t="inlineStr">
        <is>
          <t>United States</t>
        </is>
      </c>
      <c r="E3718" s="2" t="inlineStr">
        <is>
          <t>USA</t>
        </is>
      </c>
      <c r="F3718" s="2" t="inlineStr">
        <is>
          <t>Non-selective catalytic reduction</t>
        </is>
      </c>
      <c r="G3718" s="2" t="n">
        <v>10</v>
      </c>
      <c r="H3718" s="2" t="n">
        <v>0.587458550930023</v>
      </c>
      <c r="I3718" s="2" t="n">
        <v>0.587458550930023</v>
      </c>
      <c r="J3718" s="40" t="inlineStr">
        <is>
          <t>F-gas destruction</t>
        </is>
      </c>
    </row>
    <row r="3719" ht="15.75" customHeight="1" s="120">
      <c r="A3719" s="2" t="inlineStr">
        <is>
          <t>INDUSTRIAL</t>
        </is>
      </c>
      <c r="B3719" s="2" t="inlineStr">
        <is>
          <t>NAA</t>
        </is>
      </c>
      <c r="C3719" s="2" t="n">
        <v>2015</v>
      </c>
      <c r="D3719" s="2" t="inlineStr">
        <is>
          <t>United States</t>
        </is>
      </c>
      <c r="E3719" s="2" t="inlineStr">
        <is>
          <t>USA</t>
        </is>
      </c>
      <c r="F3719" s="2" t="inlineStr">
        <is>
          <t>Homogeneous decomposition in the burner</t>
        </is>
      </c>
      <c r="G3719" s="2" t="n">
        <v>10</v>
      </c>
      <c r="H3719" s="2" t="n">
        <v>0.82244199514389</v>
      </c>
      <c r="I3719" s="2" t="n">
        <v>0.82244199514389</v>
      </c>
      <c r="J3719" s="40" t="inlineStr">
        <is>
          <t>F-gas destruction</t>
        </is>
      </c>
    </row>
    <row r="3720" ht="15.75" customHeight="1" s="120">
      <c r="A3720" s="2" t="inlineStr">
        <is>
          <t>INDUSTRIAL</t>
        </is>
      </c>
      <c r="B3720" s="2" t="inlineStr">
        <is>
          <t>NAA</t>
        </is>
      </c>
      <c r="C3720" s="2" t="n">
        <v>2015</v>
      </c>
      <c r="D3720" s="2" t="inlineStr">
        <is>
          <t>United States</t>
        </is>
      </c>
      <c r="E3720" s="2" t="inlineStr">
        <is>
          <t>USA</t>
        </is>
      </c>
      <c r="F3720" s="2" t="inlineStr">
        <is>
          <t>Tail-gas catalytic decomposition</t>
        </is>
      </c>
      <c r="G3720" s="2" t="n">
        <v>11</v>
      </c>
      <c r="H3720" s="2" t="n">
        <v>0.7441141605377189</v>
      </c>
      <c r="I3720" s="2" t="n">
        <v>0.7441141605377189</v>
      </c>
      <c r="J3720" s="40" t="inlineStr">
        <is>
          <t>F-gas destruction</t>
        </is>
      </c>
    </row>
    <row r="3721" ht="15.75" customHeight="1" s="120">
      <c r="A3721" s="2" t="inlineStr">
        <is>
          <t>INDUSTRIAL</t>
        </is>
      </c>
      <c r="B3721" s="2" t="inlineStr">
        <is>
          <t>NAA</t>
        </is>
      </c>
      <c r="C3721" s="2" t="n">
        <v>2015</v>
      </c>
      <c r="D3721" s="2" t="inlineStr">
        <is>
          <t>United States</t>
        </is>
      </c>
      <c r="E3721" s="2" t="inlineStr">
        <is>
          <t>USA</t>
        </is>
      </c>
      <c r="F3721" s="2" t="inlineStr">
        <is>
          <t>Catalytic decomposition in the burner</t>
        </is>
      </c>
      <c r="G3721" s="2" t="n">
        <v>13</v>
      </c>
      <c r="H3721" s="2" t="n">
        <v>0.9986795485019681</v>
      </c>
      <c r="I3721" s="2" t="n">
        <v>0.9986795485019681</v>
      </c>
      <c r="J3721" s="40" t="inlineStr">
        <is>
          <t>F-gas destruction</t>
        </is>
      </c>
    </row>
    <row r="3722" ht="15.75" customHeight="1" s="120">
      <c r="A3722" s="2" t="inlineStr">
        <is>
          <t>INDUSTRIAL</t>
        </is>
      </c>
      <c r="B3722" s="2" t="inlineStr">
        <is>
          <t>NAA</t>
        </is>
      </c>
      <c r="C3722" s="2" t="n">
        <v>2015</v>
      </c>
      <c r="D3722" s="2" t="inlineStr">
        <is>
          <t>United States</t>
        </is>
      </c>
      <c r="E3722" s="2" t="inlineStr">
        <is>
          <t>USA</t>
        </is>
      </c>
      <c r="F3722" s="2" t="inlineStr">
        <is>
          <t>Non-selective catalytic reduction</t>
        </is>
      </c>
      <c r="G3722" s="2" t="n">
        <v>14</v>
      </c>
      <c r="H3722" s="2" t="n">
        <v>0.704950273036956</v>
      </c>
      <c r="I3722" s="2" t="n">
        <v>0.704950273036956</v>
      </c>
      <c r="J3722" s="40" t="inlineStr">
        <is>
          <t>F-gas destruction</t>
        </is>
      </c>
    </row>
    <row r="3723" ht="15.75" customHeight="1" s="120">
      <c r="A3723" s="2" t="inlineStr">
        <is>
          <t>INDUSTRIAL</t>
        </is>
      </c>
      <c r="B3723" s="2" t="inlineStr">
        <is>
          <t>NAA</t>
        </is>
      </c>
      <c r="C3723" s="2" t="n">
        <v>2015</v>
      </c>
      <c r="D3723" s="2" t="inlineStr">
        <is>
          <t>United States</t>
        </is>
      </c>
      <c r="E3723" s="2" t="inlineStr">
        <is>
          <t>USA</t>
        </is>
      </c>
      <c r="F3723" s="2" t="inlineStr">
        <is>
          <t>Tail-gas catalytic decomposition</t>
        </is>
      </c>
      <c r="G3723" s="2" t="n">
        <v>25</v>
      </c>
      <c r="H3723" s="2" t="n">
        <v>1.11617124080658</v>
      </c>
      <c r="I3723" s="2" t="n">
        <v>1.11617124080658</v>
      </c>
      <c r="J3723" s="40" t="inlineStr">
        <is>
          <t>F-gas destruction</t>
        </is>
      </c>
    </row>
    <row r="3724" ht="15.75" customHeight="1" s="120">
      <c r="A3724" s="2" t="inlineStr">
        <is>
          <t>INDUSTRIAL</t>
        </is>
      </c>
      <c r="B3724" s="2" t="inlineStr">
        <is>
          <t>NAA</t>
        </is>
      </c>
      <c r="C3724" s="2" t="n">
        <v>2015</v>
      </c>
      <c r="D3724" s="2" t="inlineStr">
        <is>
          <t>United States</t>
        </is>
      </c>
      <c r="E3724" s="2" t="inlineStr">
        <is>
          <t>USA</t>
        </is>
      </c>
      <c r="F3724" s="2" t="inlineStr">
        <is>
          <t>Non-selective catalytic reduction</t>
        </is>
      </c>
      <c r="G3724" s="2" t="n">
        <v>32</v>
      </c>
      <c r="H3724" s="2" t="n">
        <v>1.05742540955543</v>
      </c>
      <c r="I3724" s="2" t="n">
        <v>1.05742540955543</v>
      </c>
      <c r="J3724" s="40" t="inlineStr">
        <is>
          <t>F-gas destruction</t>
        </is>
      </c>
    </row>
    <row r="3725" ht="15.75" customHeight="1" s="120">
      <c r="A3725" s="2" t="inlineStr">
        <is>
          <t>INDUSTRIAL</t>
        </is>
      </c>
      <c r="B3725" s="2" t="inlineStr">
        <is>
          <t>NAA</t>
        </is>
      </c>
      <c r="C3725" s="2" t="n">
        <v>2015</v>
      </c>
      <c r="D3725" s="2" t="inlineStr">
        <is>
          <t>United States</t>
        </is>
      </c>
      <c r="E3725" s="2" t="inlineStr">
        <is>
          <t>USA</t>
        </is>
      </c>
      <c r="F3725" s="2" t="inlineStr">
        <is>
          <t>Non-selective catalytic reduction</t>
        </is>
      </c>
      <c r="G3725" s="2" t="n">
        <v>100000</v>
      </c>
      <c r="H3725" s="54" t="n">
        <v>1e-12</v>
      </c>
      <c r="I3725" s="2" t="n">
        <v>1e-12</v>
      </c>
      <c r="J3725" s="40" t="inlineStr">
        <is>
          <t>F-gas destruction</t>
        </is>
      </c>
    </row>
    <row r="3726" ht="15.75" customHeight="1" s="120">
      <c r="A3726" s="2" t="inlineStr">
        <is>
          <t>INDUSTRIAL</t>
        </is>
      </c>
      <c r="B3726" s="2" t="inlineStr">
        <is>
          <t>NAA</t>
        </is>
      </c>
      <c r="C3726" s="2" t="n">
        <v>2020</v>
      </c>
      <c r="D3726" s="2" t="inlineStr">
        <is>
          <t>United States</t>
        </is>
      </c>
      <c r="E3726" s="2" t="inlineStr">
        <is>
          <t>USA</t>
        </is>
      </c>
      <c r="F3726" s="2" t="inlineStr">
        <is>
          <t>Homogeneous decomposition in the burner</t>
        </is>
      </c>
      <c r="G3726" s="2" t="n">
        <v>-100000</v>
      </c>
      <c r="H3726" s="2" t="n">
        <v>0</v>
      </c>
      <c r="I3726" s="2" t="n">
        <v>0</v>
      </c>
      <c r="J3726" s="40" t="inlineStr">
        <is>
          <t>F-gas destruction</t>
        </is>
      </c>
    </row>
    <row r="3727" ht="15.75" customHeight="1" s="120">
      <c r="A3727" s="2" t="inlineStr">
        <is>
          <t>INDUSTRIAL</t>
        </is>
      </c>
      <c r="B3727" s="2" t="inlineStr">
        <is>
          <t>NAA</t>
        </is>
      </c>
      <c r="C3727" s="2" t="n">
        <v>2020</v>
      </c>
      <c r="D3727" s="2" t="inlineStr">
        <is>
          <t>United States</t>
        </is>
      </c>
      <c r="E3727" s="2" t="inlineStr">
        <is>
          <t>USA</t>
        </is>
      </c>
      <c r="F3727" s="2" t="inlineStr">
        <is>
          <t>Homogeneous decomposition in the burner</t>
        </is>
      </c>
      <c r="G3727" s="2" t="n">
        <v>3</v>
      </c>
      <c r="H3727" s="2" t="n">
        <v>0</v>
      </c>
      <c r="I3727" s="2" t="n">
        <v>0</v>
      </c>
      <c r="J3727" s="40" t="inlineStr">
        <is>
          <t>F-gas destruction</t>
        </is>
      </c>
    </row>
    <row r="3728" ht="15.75" customHeight="1" s="120">
      <c r="A3728" s="2" t="inlineStr">
        <is>
          <t>INDUSTRIAL</t>
        </is>
      </c>
      <c r="B3728" s="2" t="inlineStr">
        <is>
          <t>NAA</t>
        </is>
      </c>
      <c r="C3728" s="2" t="n">
        <v>2020</v>
      </c>
      <c r="D3728" s="2" t="inlineStr">
        <is>
          <t>United States</t>
        </is>
      </c>
      <c r="E3728" s="2" t="inlineStr">
        <is>
          <t>USA</t>
        </is>
      </c>
      <c r="F3728" s="2" t="inlineStr">
        <is>
          <t>Homogeneous decomposition in the burner</t>
        </is>
      </c>
      <c r="G3728" s="2" t="n">
        <v>3</v>
      </c>
      <c r="H3728" s="2" t="n">
        <v>0.607852339744567</v>
      </c>
      <c r="I3728" s="2" t="n">
        <v>0.607852339744567</v>
      </c>
      <c r="J3728" s="40" t="inlineStr">
        <is>
          <t>F-gas destruction</t>
        </is>
      </c>
    </row>
    <row r="3729" ht="15.75" customHeight="1" s="120">
      <c r="A3729" s="2" t="inlineStr">
        <is>
          <t>INDUSTRIAL</t>
        </is>
      </c>
      <c r="B3729" s="2" t="inlineStr">
        <is>
          <t>NAA</t>
        </is>
      </c>
      <c r="C3729" s="2" t="n">
        <v>2020</v>
      </c>
      <c r="D3729" s="2" t="inlineStr">
        <is>
          <t>United States</t>
        </is>
      </c>
      <c r="E3729" s="2" t="inlineStr">
        <is>
          <t>USA</t>
        </is>
      </c>
      <c r="F3729" s="2" t="inlineStr">
        <is>
          <t>Catalytic decomposition in the burner</t>
        </is>
      </c>
      <c r="G3729" s="2" t="n">
        <v>4</v>
      </c>
      <c r="H3729" s="2" t="n">
        <v>0.725113451480865</v>
      </c>
      <c r="I3729" s="2" t="n">
        <v>0.725113451480865</v>
      </c>
      <c r="J3729" s="40" t="inlineStr">
        <is>
          <t>F-gas destruction</t>
        </is>
      </c>
    </row>
    <row r="3730" ht="15.75" customHeight="1" s="120">
      <c r="A3730" s="2" t="inlineStr">
        <is>
          <t>INDUSTRIAL</t>
        </is>
      </c>
      <c r="B3730" s="2" t="inlineStr">
        <is>
          <t>NAA</t>
        </is>
      </c>
      <c r="C3730" s="2" t="n">
        <v>2020</v>
      </c>
      <c r="D3730" s="2" t="inlineStr">
        <is>
          <t>United States</t>
        </is>
      </c>
      <c r="E3730" s="2" t="inlineStr">
        <is>
          <t>USA</t>
        </is>
      </c>
      <c r="F3730" s="2" t="inlineStr">
        <is>
          <t>Homogeneous decomposition in the burner</t>
        </is>
      </c>
      <c r="G3730" s="2" t="n">
        <v>4</v>
      </c>
      <c r="H3730" s="2" t="n">
        <v>0.729422807693481</v>
      </c>
      <c r="I3730" s="2" t="n">
        <v>0.729422807693481</v>
      </c>
      <c r="J3730" s="40" t="inlineStr">
        <is>
          <t>F-gas destruction</t>
        </is>
      </c>
    </row>
    <row r="3731" ht="15.75" customHeight="1" s="120">
      <c r="A3731" s="2" t="inlineStr">
        <is>
          <t>INDUSTRIAL</t>
        </is>
      </c>
      <c r="B3731" s="2" t="inlineStr">
        <is>
          <t>NAA</t>
        </is>
      </c>
      <c r="C3731" s="2" t="n">
        <v>2020</v>
      </c>
      <c r="D3731" s="2" t="inlineStr">
        <is>
          <t>United States</t>
        </is>
      </c>
      <c r="E3731" s="2" t="inlineStr">
        <is>
          <t>USA</t>
        </is>
      </c>
      <c r="F3731" s="2" t="inlineStr">
        <is>
          <t>Catalytic decomposition in the burner</t>
        </is>
      </c>
      <c r="G3731" s="2" t="n">
        <v>6</v>
      </c>
      <c r="H3731" s="2" t="n">
        <v>0.870136141777038</v>
      </c>
      <c r="I3731" s="2" t="n">
        <v>0.870136141777038</v>
      </c>
      <c r="J3731" s="40" t="inlineStr">
        <is>
          <t>F-gas destruction</t>
        </is>
      </c>
    </row>
    <row r="3732" ht="15.75" customHeight="1" s="120">
      <c r="A3732" s="2" t="inlineStr">
        <is>
          <t>INDUSTRIAL</t>
        </is>
      </c>
      <c r="B3732" s="2" t="inlineStr">
        <is>
          <t>NAA</t>
        </is>
      </c>
      <c r="C3732" s="2" t="n">
        <v>2020</v>
      </c>
      <c r="D3732" s="2" t="inlineStr">
        <is>
          <t>United States</t>
        </is>
      </c>
      <c r="E3732" s="2" t="inlineStr">
        <is>
          <t>USA</t>
        </is>
      </c>
      <c r="F3732" s="2" t="inlineStr">
        <is>
          <t>Tail-gas catalytic decomposition</t>
        </is>
      </c>
      <c r="G3732" s="2" t="n">
        <v>8</v>
      </c>
      <c r="H3732" s="2" t="n">
        <v>0.803287506103515</v>
      </c>
      <c r="I3732" s="2" t="n">
        <v>0.803287506103515</v>
      </c>
      <c r="J3732" s="40" t="inlineStr">
        <is>
          <t>F-gas destruction</t>
        </is>
      </c>
    </row>
    <row r="3733" ht="15.75" customHeight="1" s="120">
      <c r="A3733" s="2" t="inlineStr">
        <is>
          <t>INDUSTRIAL</t>
        </is>
      </c>
      <c r="B3733" s="2" t="inlineStr">
        <is>
          <t>NAA</t>
        </is>
      </c>
      <c r="C3733" s="2" t="n">
        <v>2020</v>
      </c>
      <c r="D3733" s="2" t="inlineStr">
        <is>
          <t>United States</t>
        </is>
      </c>
      <c r="E3733" s="2" t="inlineStr">
        <is>
          <t>USA</t>
        </is>
      </c>
      <c r="F3733" s="2" t="inlineStr">
        <is>
          <t>Homogeneous decomposition in the burner</t>
        </is>
      </c>
      <c r="G3733" s="2" t="n">
        <v>9</v>
      </c>
      <c r="H3733" s="2" t="n">
        <v>0.486281871795654</v>
      </c>
      <c r="I3733" s="2" t="n">
        <v>0.486281871795654</v>
      </c>
      <c r="J3733" s="40" t="inlineStr">
        <is>
          <t>F-gas destruction</t>
        </is>
      </c>
    </row>
    <row r="3734" ht="15.75" customHeight="1" s="120">
      <c r="A3734" s="2" t="inlineStr">
        <is>
          <t>INDUSTRIAL</t>
        </is>
      </c>
      <c r="B3734" s="2" t="inlineStr">
        <is>
          <t>NAA</t>
        </is>
      </c>
      <c r="C3734" s="2" t="n">
        <v>2020</v>
      </c>
      <c r="D3734" s="2" t="inlineStr">
        <is>
          <t>United States</t>
        </is>
      </c>
      <c r="E3734" s="2" t="inlineStr">
        <is>
          <t>USA</t>
        </is>
      </c>
      <c r="F3734" s="2" t="inlineStr">
        <is>
          <t>Homogeneous decomposition in the burner</t>
        </is>
      </c>
      <c r="G3734" s="2" t="n">
        <v>10</v>
      </c>
      <c r="H3734" s="2" t="n">
        <v>0.607852339744567</v>
      </c>
      <c r="I3734" s="2" t="n">
        <v>0.607852339744567</v>
      </c>
      <c r="J3734" s="40" t="inlineStr">
        <is>
          <t>F-gas destruction</t>
        </is>
      </c>
    </row>
    <row r="3735" ht="15.75" customHeight="1" s="120">
      <c r="A3735" s="2" t="inlineStr">
        <is>
          <t>INDUSTRIAL</t>
        </is>
      </c>
      <c r="B3735" s="2" t="inlineStr">
        <is>
          <t>NAA</t>
        </is>
      </c>
      <c r="C3735" s="2" t="n">
        <v>2020</v>
      </c>
      <c r="D3735" s="2" t="inlineStr">
        <is>
          <t>United States</t>
        </is>
      </c>
      <c r="E3735" s="2" t="inlineStr">
        <is>
          <t>USA</t>
        </is>
      </c>
      <c r="F3735" s="2" t="inlineStr">
        <is>
          <t>Non-selective catalytic reduction</t>
        </is>
      </c>
      <c r="G3735" s="2" t="n">
        <v>10</v>
      </c>
      <c r="H3735" s="2" t="n">
        <v>0.782147705554962</v>
      </c>
      <c r="I3735" s="2" t="n">
        <v>0.782147705554962</v>
      </c>
      <c r="J3735" s="40" t="inlineStr">
        <is>
          <t>F-gas destruction</t>
        </is>
      </c>
    </row>
    <row r="3736" ht="15.75" customHeight="1" s="120">
      <c r="A3736" s="2" t="inlineStr">
        <is>
          <t>INDUSTRIAL</t>
        </is>
      </c>
      <c r="B3736" s="2" t="inlineStr">
        <is>
          <t>NAA</t>
        </is>
      </c>
      <c r="C3736" s="2" t="n">
        <v>2020</v>
      </c>
      <c r="D3736" s="2" t="inlineStr">
        <is>
          <t>United States</t>
        </is>
      </c>
      <c r="E3736" s="2" t="inlineStr">
        <is>
          <t>USA</t>
        </is>
      </c>
      <c r="F3736" s="2" t="inlineStr">
        <is>
          <t>Tail-gas catalytic decomposition</t>
        </is>
      </c>
      <c r="G3736" s="2" t="n">
        <v>11</v>
      </c>
      <c r="H3736" s="2" t="n">
        <v>0.963945031166076</v>
      </c>
      <c r="I3736" s="2" t="n">
        <v>0.963945031166076</v>
      </c>
      <c r="J3736" s="40" t="inlineStr">
        <is>
          <t>F-gas destruction</t>
        </is>
      </c>
    </row>
    <row r="3737" ht="15.75" customHeight="1" s="120">
      <c r="A3737" s="2" t="inlineStr">
        <is>
          <t>INDUSTRIAL</t>
        </is>
      </c>
      <c r="B3737" s="2" t="inlineStr">
        <is>
          <t>NAA</t>
        </is>
      </c>
      <c r="C3737" s="2" t="n">
        <v>2020</v>
      </c>
      <c r="D3737" s="2" t="inlineStr">
        <is>
          <t>United States</t>
        </is>
      </c>
      <c r="E3737" s="2" t="inlineStr">
        <is>
          <t>USA</t>
        </is>
      </c>
      <c r="F3737" s="2" t="inlineStr">
        <is>
          <t>Catalytic decomposition in the burner</t>
        </is>
      </c>
      <c r="G3737" s="2" t="n">
        <v>12</v>
      </c>
      <c r="H3737" s="2" t="n">
        <v>0.580090761184692</v>
      </c>
      <c r="I3737" s="2" t="n">
        <v>0.580090761184692</v>
      </c>
      <c r="J3737" s="40" t="inlineStr">
        <is>
          <t>F-gas destruction</t>
        </is>
      </c>
    </row>
    <row r="3738" ht="15.75" customHeight="1" s="120">
      <c r="A3738" s="2" t="inlineStr">
        <is>
          <t>INDUSTRIAL</t>
        </is>
      </c>
      <c r="B3738" s="2" t="inlineStr">
        <is>
          <t>NAA</t>
        </is>
      </c>
      <c r="C3738" s="2" t="n">
        <v>2020</v>
      </c>
      <c r="D3738" s="2" t="inlineStr">
        <is>
          <t>United States</t>
        </is>
      </c>
      <c r="E3738" s="2" t="inlineStr">
        <is>
          <t>USA</t>
        </is>
      </c>
      <c r="F3738" s="2" t="inlineStr">
        <is>
          <t>Catalytic decomposition in the burner</t>
        </is>
      </c>
      <c r="G3738" s="2" t="n">
        <v>13</v>
      </c>
      <c r="H3738" s="2" t="n">
        <v>0.725113451480865</v>
      </c>
      <c r="I3738" s="2" t="n">
        <v>0.725113451480865</v>
      </c>
      <c r="J3738" s="40" t="inlineStr">
        <is>
          <t>F-gas destruction</t>
        </is>
      </c>
    </row>
    <row r="3739" ht="15.75" customHeight="1" s="120">
      <c r="A3739" s="2" t="inlineStr">
        <is>
          <t>INDUSTRIAL</t>
        </is>
      </c>
      <c r="B3739" s="2" t="inlineStr">
        <is>
          <t>NAA</t>
        </is>
      </c>
      <c r="C3739" s="2" t="n">
        <v>2020</v>
      </c>
      <c r="D3739" s="2" t="inlineStr">
        <is>
          <t>United States</t>
        </is>
      </c>
      <c r="E3739" s="2" t="inlineStr">
        <is>
          <t>USA</t>
        </is>
      </c>
      <c r="F3739" s="2" t="inlineStr">
        <is>
          <t>Non-selective catalytic reduction</t>
        </is>
      </c>
      <c r="G3739" s="2" t="n">
        <v>14</v>
      </c>
      <c r="H3739" s="2" t="n">
        <v>0.938577234745025</v>
      </c>
      <c r="I3739" s="2" t="n">
        <v>0.938577234745025</v>
      </c>
      <c r="J3739" s="40" t="inlineStr">
        <is>
          <t>F-gas destruction</t>
        </is>
      </c>
    </row>
    <row r="3740" ht="15.75" customHeight="1" s="120">
      <c r="A3740" s="2" t="inlineStr">
        <is>
          <t>INDUSTRIAL</t>
        </is>
      </c>
      <c r="B3740" s="2" t="inlineStr">
        <is>
          <t>NAA</t>
        </is>
      </c>
      <c r="C3740" s="2" t="n">
        <v>2020</v>
      </c>
      <c r="D3740" s="2" t="inlineStr">
        <is>
          <t>United States</t>
        </is>
      </c>
      <c r="E3740" s="2" t="inlineStr">
        <is>
          <t>USA</t>
        </is>
      </c>
      <c r="F3740" s="2" t="inlineStr">
        <is>
          <t>Tail-gas catalytic decomposition</t>
        </is>
      </c>
      <c r="G3740" s="2" t="n">
        <v>24</v>
      </c>
      <c r="H3740" s="2" t="n">
        <v>1.44591754674911</v>
      </c>
      <c r="I3740" s="2" t="n">
        <v>1.44591754674911</v>
      </c>
      <c r="J3740" s="40" t="inlineStr">
        <is>
          <t>F-gas destruction</t>
        </is>
      </c>
    </row>
    <row r="3741" ht="15.75" customHeight="1" s="120">
      <c r="A3741" s="2" t="inlineStr">
        <is>
          <t>INDUSTRIAL</t>
        </is>
      </c>
      <c r="B3741" s="2" t="inlineStr">
        <is>
          <t>NAA</t>
        </is>
      </c>
      <c r="C3741" s="2" t="n">
        <v>2020</v>
      </c>
      <c r="D3741" s="2" t="inlineStr">
        <is>
          <t>United States</t>
        </is>
      </c>
      <c r="E3741" s="2" t="inlineStr">
        <is>
          <t>USA</t>
        </is>
      </c>
      <c r="F3741" s="2" t="inlineStr">
        <is>
          <t>Non-selective catalytic reduction</t>
        </is>
      </c>
      <c r="G3741" s="2" t="n">
        <v>30</v>
      </c>
      <c r="H3741" s="2" t="n">
        <v>0.625718176364898</v>
      </c>
      <c r="I3741" s="2" t="n">
        <v>0.625718176364898</v>
      </c>
      <c r="J3741" s="40" t="inlineStr">
        <is>
          <t>F-gas destruction</t>
        </is>
      </c>
    </row>
    <row r="3742" ht="15.75" customHeight="1" s="120">
      <c r="A3742" s="2" t="inlineStr">
        <is>
          <t>INDUSTRIAL</t>
        </is>
      </c>
      <c r="B3742" s="2" t="inlineStr">
        <is>
          <t>NAA</t>
        </is>
      </c>
      <c r="C3742" s="2" t="n">
        <v>2020</v>
      </c>
      <c r="D3742" s="2" t="inlineStr">
        <is>
          <t>United States</t>
        </is>
      </c>
      <c r="E3742" s="2" t="inlineStr">
        <is>
          <t>USA</t>
        </is>
      </c>
      <c r="F3742" s="2" t="inlineStr">
        <is>
          <t>Non-selective catalytic reduction</t>
        </is>
      </c>
      <c r="G3742" s="2" t="n">
        <v>31</v>
      </c>
      <c r="H3742" s="2" t="n">
        <v>0.782147705554962</v>
      </c>
      <c r="I3742" s="2" t="n">
        <v>0.782147705554962</v>
      </c>
      <c r="J3742" s="40" t="inlineStr">
        <is>
          <t>F-gas destruction</t>
        </is>
      </c>
    </row>
    <row r="3743" ht="15.75" customHeight="1" s="120">
      <c r="A3743" s="2" t="inlineStr">
        <is>
          <t>INDUSTRIAL</t>
        </is>
      </c>
      <c r="B3743" s="2" t="inlineStr">
        <is>
          <t>NAA</t>
        </is>
      </c>
      <c r="C3743" s="2" t="n">
        <v>2020</v>
      </c>
      <c r="D3743" s="2" t="inlineStr">
        <is>
          <t>United States</t>
        </is>
      </c>
      <c r="E3743" s="2" t="inlineStr">
        <is>
          <t>USA</t>
        </is>
      </c>
      <c r="F3743" s="2" t="inlineStr">
        <is>
          <t>Non-selective catalytic reduction</t>
        </is>
      </c>
      <c r="G3743" s="2" t="n">
        <v>100000</v>
      </c>
      <c r="H3743" s="54" t="n">
        <v>1e-12</v>
      </c>
      <c r="I3743" s="2" t="n">
        <v>1e-12</v>
      </c>
      <c r="J3743" s="40" t="inlineStr">
        <is>
          <t>F-gas destruction</t>
        </is>
      </c>
    </row>
    <row r="3744" ht="15.75" customHeight="1" s="120">
      <c r="A3744" s="2" t="inlineStr">
        <is>
          <t>INDUSTRIAL</t>
        </is>
      </c>
      <c r="B3744" s="2" t="inlineStr">
        <is>
          <t>NAA</t>
        </is>
      </c>
      <c r="C3744" s="2" t="n">
        <v>2025</v>
      </c>
      <c r="D3744" s="2" t="inlineStr">
        <is>
          <t>United States</t>
        </is>
      </c>
      <c r="E3744" s="2" t="inlineStr">
        <is>
          <t>USA</t>
        </is>
      </c>
      <c r="F3744" s="2" t="inlineStr">
        <is>
          <t>Homogeneous decomposition in the burner</t>
        </is>
      </c>
      <c r="G3744" s="2" t="n">
        <v>-100000</v>
      </c>
      <c r="H3744" s="2" t="n">
        <v>0</v>
      </c>
      <c r="I3744" s="2" t="n">
        <v>0</v>
      </c>
      <c r="J3744" s="40" t="inlineStr">
        <is>
          <t>F-gas destruction</t>
        </is>
      </c>
    </row>
    <row r="3745" ht="15.75" customHeight="1" s="120">
      <c r="A3745" s="2" t="inlineStr">
        <is>
          <t>INDUSTRIAL</t>
        </is>
      </c>
      <c r="B3745" s="2" t="inlineStr">
        <is>
          <t>NAA</t>
        </is>
      </c>
      <c r="C3745" s="2" t="n">
        <v>2025</v>
      </c>
      <c r="D3745" s="2" t="inlineStr">
        <is>
          <t>United States</t>
        </is>
      </c>
      <c r="E3745" s="2" t="inlineStr">
        <is>
          <t>USA</t>
        </is>
      </c>
      <c r="F3745" s="2" t="inlineStr">
        <is>
          <t>Homogeneous decomposition in the burner</t>
        </is>
      </c>
      <c r="G3745" s="2" t="n">
        <v>3</v>
      </c>
      <c r="H3745" s="2" t="n">
        <v>0</v>
      </c>
      <c r="I3745" s="2" t="n">
        <v>0</v>
      </c>
      <c r="J3745" s="40" t="inlineStr">
        <is>
          <t>F-gas destruction</t>
        </is>
      </c>
    </row>
    <row r="3746" ht="15.75" customHeight="1" s="120">
      <c r="A3746" s="2" t="inlineStr">
        <is>
          <t>INDUSTRIAL</t>
        </is>
      </c>
      <c r="B3746" s="2" t="inlineStr">
        <is>
          <t>NAA</t>
        </is>
      </c>
      <c r="C3746" s="2" t="n">
        <v>2025</v>
      </c>
      <c r="D3746" s="2" t="inlineStr">
        <is>
          <t>United States</t>
        </is>
      </c>
      <c r="E3746" s="2" t="inlineStr">
        <is>
          <t>USA</t>
        </is>
      </c>
      <c r="F3746" s="2" t="inlineStr">
        <is>
          <t>Homogeneous decomposition in the burner</t>
        </is>
      </c>
      <c r="G3746" s="2" t="n">
        <v>3</v>
      </c>
      <c r="H3746" s="2" t="n">
        <v>0.76843512058258</v>
      </c>
      <c r="I3746" s="2" t="n">
        <v>0.76843512058258</v>
      </c>
      <c r="J3746" s="40" t="inlineStr">
        <is>
          <t>F-gas destruction</t>
        </is>
      </c>
    </row>
    <row r="3747" ht="15.75" customHeight="1" s="120">
      <c r="A3747" s="2" t="inlineStr">
        <is>
          <t>INDUSTRIAL</t>
        </is>
      </c>
      <c r="B3747" s="2" t="inlineStr">
        <is>
          <t>NAA</t>
        </is>
      </c>
      <c r="C3747" s="2" t="n">
        <v>2025</v>
      </c>
      <c r="D3747" s="2" t="inlineStr">
        <is>
          <t>United States</t>
        </is>
      </c>
      <c r="E3747" s="2" t="inlineStr">
        <is>
          <t>USA</t>
        </is>
      </c>
      <c r="F3747" s="2" t="inlineStr">
        <is>
          <t>Homogeneous decomposition in the burner</t>
        </is>
      </c>
      <c r="G3747" s="2" t="n">
        <v>4</v>
      </c>
      <c r="H3747" s="2" t="n">
        <v>0.922122120857238</v>
      </c>
      <c r="I3747" s="2" t="n">
        <v>0.922122120857238</v>
      </c>
      <c r="J3747" s="40" t="inlineStr">
        <is>
          <t>F-gas destruction</t>
        </is>
      </c>
    </row>
    <row r="3748" ht="15.75" customHeight="1" s="120">
      <c r="A3748" s="2" t="inlineStr">
        <is>
          <t>INDUSTRIAL</t>
        </is>
      </c>
      <c r="B3748" s="2" t="inlineStr">
        <is>
          <t>NAA</t>
        </is>
      </c>
      <c r="C3748" s="2" t="n">
        <v>2025</v>
      </c>
      <c r="D3748" s="2" t="inlineStr">
        <is>
          <t>United States</t>
        </is>
      </c>
      <c r="E3748" s="2" t="inlineStr">
        <is>
          <t>USA</t>
        </is>
      </c>
      <c r="F3748" s="2" t="inlineStr">
        <is>
          <t>Catalytic decomposition in the burner</t>
        </is>
      </c>
      <c r="G3748" s="2" t="n">
        <v>4</v>
      </c>
      <c r="H3748" s="2" t="n">
        <v>0.9024978280067441</v>
      </c>
      <c r="I3748" s="2" t="n">
        <v>0.9024978280067441</v>
      </c>
      <c r="J3748" s="40" t="inlineStr">
        <is>
          <t>F-gas destruction</t>
        </is>
      </c>
    </row>
    <row r="3749" ht="15.75" customHeight="1" s="120">
      <c r="A3749" s="2" t="inlineStr">
        <is>
          <t>INDUSTRIAL</t>
        </is>
      </c>
      <c r="B3749" s="2" t="inlineStr">
        <is>
          <t>NAA</t>
        </is>
      </c>
      <c r="C3749" s="2" t="n">
        <v>2025</v>
      </c>
      <c r="D3749" s="2" t="inlineStr">
        <is>
          <t>United States</t>
        </is>
      </c>
      <c r="E3749" s="2" t="inlineStr">
        <is>
          <t>USA</t>
        </is>
      </c>
      <c r="F3749" s="2" t="inlineStr">
        <is>
          <t>Catalytic decomposition in the burner</t>
        </is>
      </c>
      <c r="G3749" s="2" t="n">
        <v>6</v>
      </c>
      <c r="H3749" s="2" t="n">
        <v>1.08299732208252</v>
      </c>
      <c r="I3749" s="2" t="n">
        <v>1.08299732208252</v>
      </c>
      <c r="J3749" s="40" t="inlineStr">
        <is>
          <t>F-gas destruction</t>
        </is>
      </c>
    </row>
    <row r="3750" ht="15.75" customHeight="1" s="120">
      <c r="A3750" s="2" t="inlineStr">
        <is>
          <t>INDUSTRIAL</t>
        </is>
      </c>
      <c r="B3750" s="2" t="inlineStr">
        <is>
          <t>NAA</t>
        </is>
      </c>
      <c r="C3750" s="2" t="n">
        <v>2025</v>
      </c>
      <c r="D3750" s="2" t="inlineStr">
        <is>
          <t>United States</t>
        </is>
      </c>
      <c r="E3750" s="2" t="inlineStr">
        <is>
          <t>USA</t>
        </is>
      </c>
      <c r="F3750" s="2" t="inlineStr">
        <is>
          <t>Tail-gas catalytic decomposition</t>
        </is>
      </c>
      <c r="G3750" s="2" t="n">
        <v>7</v>
      </c>
      <c r="H3750" s="2" t="n">
        <v>0.9882453083992</v>
      </c>
      <c r="I3750" s="2" t="n">
        <v>0.9882453083992</v>
      </c>
      <c r="J3750" s="40" t="inlineStr">
        <is>
          <t>F-gas destruction</t>
        </is>
      </c>
    </row>
    <row r="3751" ht="15.75" customHeight="1" s="120">
      <c r="A3751" s="2" t="inlineStr">
        <is>
          <t>INDUSTRIAL</t>
        </is>
      </c>
      <c r="B3751" s="2" t="inlineStr">
        <is>
          <t>NAA</t>
        </is>
      </c>
      <c r="C3751" s="2" t="n">
        <v>2025</v>
      </c>
      <c r="D3751" s="2" t="inlineStr">
        <is>
          <t>United States</t>
        </is>
      </c>
      <c r="E3751" s="2" t="inlineStr">
        <is>
          <t>USA</t>
        </is>
      </c>
      <c r="F3751" s="2" t="inlineStr">
        <is>
          <t>Non-selective catalytic reduction</t>
        </is>
      </c>
      <c r="G3751" s="2" t="n">
        <v>9</v>
      </c>
      <c r="H3751" s="2" t="n">
        <v>0.9882453083992</v>
      </c>
      <c r="I3751" s="2" t="n">
        <v>0.9882453083992</v>
      </c>
      <c r="J3751" s="40" t="inlineStr">
        <is>
          <t>F-gas destruction</t>
        </is>
      </c>
    </row>
    <row r="3752" ht="15.75" customHeight="1" s="120">
      <c r="A3752" s="2" t="inlineStr">
        <is>
          <t>INDUSTRIAL</t>
        </is>
      </c>
      <c r="B3752" s="2" t="inlineStr">
        <is>
          <t>NAA</t>
        </is>
      </c>
      <c r="C3752" s="2" t="n">
        <v>2025</v>
      </c>
      <c r="D3752" s="2" t="inlineStr">
        <is>
          <t>United States</t>
        </is>
      </c>
      <c r="E3752" s="2" t="inlineStr">
        <is>
          <t>USA</t>
        </is>
      </c>
      <c r="F3752" s="2" t="inlineStr">
        <is>
          <t>Homogeneous decomposition in the burner</t>
        </is>
      </c>
      <c r="G3752" s="2" t="n">
        <v>9</v>
      </c>
      <c r="H3752" s="2" t="n">
        <v>1.38318318128585</v>
      </c>
      <c r="I3752" s="2" t="n">
        <v>1.38318318128585</v>
      </c>
      <c r="J3752" s="40" t="inlineStr">
        <is>
          <t>F-gas destruction</t>
        </is>
      </c>
    </row>
    <row r="3753" ht="15.75" customHeight="1" s="120">
      <c r="A3753" s="2" t="inlineStr">
        <is>
          <t>INDUSTRIAL</t>
        </is>
      </c>
      <c r="B3753" s="2" t="inlineStr">
        <is>
          <t>NAA</t>
        </is>
      </c>
      <c r="C3753" s="2" t="n">
        <v>2025</v>
      </c>
      <c r="D3753" s="2" t="inlineStr">
        <is>
          <t>United States</t>
        </is>
      </c>
      <c r="E3753" s="2" t="inlineStr">
        <is>
          <t>USA</t>
        </is>
      </c>
      <c r="F3753" s="2" t="inlineStr">
        <is>
          <t>Tail-gas catalytic decomposition</t>
        </is>
      </c>
      <c r="G3753" s="2" t="n">
        <v>11</v>
      </c>
      <c r="H3753" s="2" t="n">
        <v>1.18589437007904</v>
      </c>
      <c r="I3753" s="2" t="n">
        <v>1.18589437007904</v>
      </c>
      <c r="J3753" s="40" t="inlineStr">
        <is>
          <t>F-gas destruction</t>
        </is>
      </c>
    </row>
    <row r="3754" ht="15.75" customHeight="1" s="120">
      <c r="A3754" s="2" t="inlineStr">
        <is>
          <t>INDUSTRIAL</t>
        </is>
      </c>
      <c r="B3754" s="2" t="inlineStr">
        <is>
          <t>NAA</t>
        </is>
      </c>
      <c r="C3754" s="2" t="n">
        <v>2025</v>
      </c>
      <c r="D3754" s="2" t="inlineStr">
        <is>
          <t>United States</t>
        </is>
      </c>
      <c r="E3754" s="2" t="inlineStr">
        <is>
          <t>USA</t>
        </is>
      </c>
      <c r="F3754" s="2" t="inlineStr">
        <is>
          <t>Catalytic decomposition in the burner</t>
        </is>
      </c>
      <c r="G3754" s="2" t="n">
        <v>12</v>
      </c>
      <c r="H3754" s="2" t="n">
        <v>1.62449604272842</v>
      </c>
      <c r="I3754" s="2" t="n">
        <v>1.62449604272842</v>
      </c>
      <c r="J3754" s="40" t="inlineStr">
        <is>
          <t>F-gas destruction</t>
        </is>
      </c>
    </row>
    <row r="3755" ht="15.75" customHeight="1" s="120">
      <c r="A3755" s="2" t="inlineStr">
        <is>
          <t>INDUSTRIAL</t>
        </is>
      </c>
      <c r="B3755" s="2" t="inlineStr">
        <is>
          <t>NAA</t>
        </is>
      </c>
      <c r="C3755" s="2" t="n">
        <v>2025</v>
      </c>
      <c r="D3755" s="2" t="inlineStr">
        <is>
          <t>United States</t>
        </is>
      </c>
      <c r="E3755" s="2" t="inlineStr">
        <is>
          <t>USA</t>
        </is>
      </c>
      <c r="F3755" s="2" t="inlineStr">
        <is>
          <t>Non-selective catalytic reduction</t>
        </is>
      </c>
      <c r="G3755" s="2" t="n">
        <v>13</v>
      </c>
      <c r="H3755" s="2" t="n">
        <v>1.18589437007904</v>
      </c>
      <c r="I3755" s="2" t="n">
        <v>1.18589437007904</v>
      </c>
      <c r="J3755" s="40" t="inlineStr">
        <is>
          <t>F-gas destruction</t>
        </is>
      </c>
    </row>
    <row r="3756" ht="15.75" customHeight="1" s="120">
      <c r="A3756" s="2" t="inlineStr">
        <is>
          <t>INDUSTRIAL</t>
        </is>
      </c>
      <c r="B3756" s="2" t="inlineStr">
        <is>
          <t>NAA</t>
        </is>
      </c>
      <c r="C3756" s="2" t="n">
        <v>2025</v>
      </c>
      <c r="D3756" s="2" t="inlineStr">
        <is>
          <t>United States</t>
        </is>
      </c>
      <c r="E3756" s="2" t="inlineStr">
        <is>
          <t>USA</t>
        </is>
      </c>
      <c r="F3756" s="2" t="inlineStr">
        <is>
          <t>Tail-gas catalytic decomposition</t>
        </is>
      </c>
      <c r="G3756" s="2" t="n">
        <v>23</v>
      </c>
      <c r="H3756" s="2" t="n">
        <v>0.79059624671936</v>
      </c>
      <c r="I3756" s="2" t="n">
        <v>0.79059624671936</v>
      </c>
      <c r="J3756" s="40" t="inlineStr">
        <is>
          <t>F-gas destruction</t>
        </is>
      </c>
    </row>
    <row r="3757" ht="15.75" customHeight="1" s="120">
      <c r="A3757" s="2" t="inlineStr">
        <is>
          <t>INDUSTRIAL</t>
        </is>
      </c>
      <c r="B3757" s="2" t="inlineStr">
        <is>
          <t>NAA</t>
        </is>
      </c>
      <c r="C3757" s="2" t="n">
        <v>2025</v>
      </c>
      <c r="D3757" s="2" t="inlineStr">
        <is>
          <t>United States</t>
        </is>
      </c>
      <c r="E3757" s="2" t="inlineStr">
        <is>
          <t>USA</t>
        </is>
      </c>
      <c r="F3757" s="2" t="inlineStr">
        <is>
          <t>Tail-gas catalytic decomposition</t>
        </is>
      </c>
      <c r="G3757" s="2" t="n">
        <v>24</v>
      </c>
      <c r="H3757" s="2" t="n">
        <v>0.9882453083992</v>
      </c>
      <c r="I3757" s="2" t="n">
        <v>0.9882453083992</v>
      </c>
      <c r="J3757" s="40" t="inlineStr">
        <is>
          <t>F-gas destruction</t>
        </is>
      </c>
    </row>
    <row r="3758" ht="15.75" customHeight="1" s="120">
      <c r="A3758" s="2" t="inlineStr">
        <is>
          <t>INDUSTRIAL</t>
        </is>
      </c>
      <c r="B3758" s="2" t="inlineStr">
        <is>
          <t>NAA</t>
        </is>
      </c>
      <c r="C3758" s="2" t="n">
        <v>2025</v>
      </c>
      <c r="D3758" s="2" t="inlineStr">
        <is>
          <t>United States</t>
        </is>
      </c>
      <c r="E3758" s="2" t="inlineStr">
        <is>
          <t>USA</t>
        </is>
      </c>
      <c r="F3758" s="2" t="inlineStr">
        <is>
          <t>Non-selective catalytic reduction</t>
        </is>
      </c>
      <c r="G3758" s="2" t="n">
        <v>29</v>
      </c>
      <c r="H3758" s="2" t="n">
        <v>1.77884155511856</v>
      </c>
      <c r="I3758" s="2" t="n">
        <v>1.77884155511856</v>
      </c>
      <c r="J3758" s="40" t="inlineStr">
        <is>
          <t>F-gas destruction</t>
        </is>
      </c>
    </row>
    <row r="3759" ht="15.75" customHeight="1" s="120">
      <c r="A3759" s="2" t="inlineStr">
        <is>
          <t>INDUSTRIAL</t>
        </is>
      </c>
      <c r="B3759" s="2" t="inlineStr">
        <is>
          <t>NAA</t>
        </is>
      </c>
      <c r="C3759" s="2" t="n">
        <v>2025</v>
      </c>
      <c r="D3759" s="2" t="inlineStr">
        <is>
          <t>United States</t>
        </is>
      </c>
      <c r="E3759" s="2" t="inlineStr">
        <is>
          <t>USA</t>
        </is>
      </c>
      <c r="F3759" s="2" t="inlineStr">
        <is>
          <t>Non-selective catalytic reduction</t>
        </is>
      </c>
      <c r="G3759" s="2" t="n">
        <v>100000</v>
      </c>
      <c r="H3759" s="54" t="n">
        <v>1e-12</v>
      </c>
      <c r="I3759" s="2" t="n">
        <v>1e-12</v>
      </c>
      <c r="J3759" s="40" t="inlineStr">
        <is>
          <t>F-gas destruction</t>
        </is>
      </c>
    </row>
    <row r="3760" ht="15.75" customHeight="1" s="120">
      <c r="A3760" s="2" t="inlineStr">
        <is>
          <t>INDUSTRIAL</t>
        </is>
      </c>
      <c r="B3760" s="2" t="inlineStr">
        <is>
          <t>NAA</t>
        </is>
      </c>
      <c r="C3760" s="2" t="n">
        <v>2030</v>
      </c>
      <c r="D3760" s="2" t="inlineStr">
        <is>
          <t>United States</t>
        </is>
      </c>
      <c r="E3760" s="2" t="inlineStr">
        <is>
          <t>USA</t>
        </is>
      </c>
      <c r="F3760" s="2" t="inlineStr">
        <is>
          <t>Homogeneous decomposition in the burner</t>
        </is>
      </c>
      <c r="G3760" s="2" t="n">
        <v>-100000</v>
      </c>
      <c r="H3760" s="2" t="n">
        <v>0</v>
      </c>
      <c r="I3760" s="2" t="n">
        <v>0</v>
      </c>
      <c r="J3760" s="40" t="inlineStr">
        <is>
          <t>F-gas destruction</t>
        </is>
      </c>
    </row>
    <row r="3761" ht="15.75" customHeight="1" s="120">
      <c r="A3761" s="2" t="inlineStr">
        <is>
          <t>INDUSTRIAL</t>
        </is>
      </c>
      <c r="B3761" s="2" t="inlineStr">
        <is>
          <t>NAA</t>
        </is>
      </c>
      <c r="C3761" s="2" t="n">
        <v>2030</v>
      </c>
      <c r="D3761" s="2" t="inlineStr">
        <is>
          <t>United States</t>
        </is>
      </c>
      <c r="E3761" s="2" t="inlineStr">
        <is>
          <t>USA</t>
        </is>
      </c>
      <c r="F3761" s="2" t="inlineStr">
        <is>
          <t>Homogeneous decomposition in the burner</t>
        </is>
      </c>
      <c r="G3761" s="2" t="n">
        <v>3</v>
      </c>
      <c r="H3761" s="2" t="n">
        <v>0.9609861969947811</v>
      </c>
      <c r="I3761" s="2" t="n">
        <v>0.9609861969947811</v>
      </c>
      <c r="J3761" s="40" t="inlineStr">
        <is>
          <t>F-gas destruction</t>
        </is>
      </c>
    </row>
    <row r="3762" ht="15.75" customHeight="1" s="120">
      <c r="A3762" s="2" t="inlineStr">
        <is>
          <t>INDUSTRIAL</t>
        </is>
      </c>
      <c r="B3762" s="2" t="inlineStr">
        <is>
          <t>NAA</t>
        </is>
      </c>
      <c r="C3762" s="2" t="n">
        <v>2030</v>
      </c>
      <c r="D3762" s="2" t="inlineStr">
        <is>
          <t>United States</t>
        </is>
      </c>
      <c r="E3762" s="2" t="inlineStr">
        <is>
          <t>USA</t>
        </is>
      </c>
      <c r="F3762" s="2" t="inlineStr">
        <is>
          <t>Homogeneous decomposition in the burner</t>
        </is>
      </c>
      <c r="G3762" s="2" t="n">
        <v>3</v>
      </c>
      <c r="H3762" s="2" t="n">
        <v>0</v>
      </c>
      <c r="I3762" s="2" t="n">
        <v>0</v>
      </c>
      <c r="J3762" s="40" t="inlineStr">
        <is>
          <t>F-gas destruction</t>
        </is>
      </c>
    </row>
    <row r="3763" ht="15.75" customHeight="1" s="120">
      <c r="A3763" s="2" t="inlineStr">
        <is>
          <t>INDUSTRIAL</t>
        </is>
      </c>
      <c r="B3763" s="2" t="inlineStr">
        <is>
          <t>NAA</t>
        </is>
      </c>
      <c r="C3763" s="2" t="n">
        <v>2030</v>
      </c>
      <c r="D3763" s="2" t="inlineStr">
        <is>
          <t>United States</t>
        </is>
      </c>
      <c r="E3763" s="2" t="inlineStr">
        <is>
          <t>USA</t>
        </is>
      </c>
      <c r="F3763" s="2" t="inlineStr">
        <is>
          <t>Homogeneous decomposition in the burner</t>
        </is>
      </c>
      <c r="G3763" s="2" t="n">
        <v>4</v>
      </c>
      <c r="H3763" s="2" t="n">
        <v>1.15318346023559</v>
      </c>
      <c r="I3763" s="2" t="n">
        <v>1.15318346023559</v>
      </c>
      <c r="J3763" s="40" t="inlineStr">
        <is>
          <t>F-gas destruction</t>
        </is>
      </c>
    </row>
    <row r="3764" ht="15.75" customHeight="1" s="120">
      <c r="A3764" s="2" t="inlineStr">
        <is>
          <t>INDUSTRIAL</t>
        </is>
      </c>
      <c r="B3764" s="2" t="inlineStr">
        <is>
          <t>NAA</t>
        </is>
      </c>
      <c r="C3764" s="2" t="n">
        <v>2030</v>
      </c>
      <c r="D3764" s="2" t="inlineStr">
        <is>
          <t>United States</t>
        </is>
      </c>
      <c r="E3764" s="2" t="inlineStr">
        <is>
          <t>USA</t>
        </is>
      </c>
      <c r="F3764" s="2" t="inlineStr">
        <is>
          <t>Catalytic decomposition in the burner</t>
        </is>
      </c>
      <c r="G3764" s="2" t="n">
        <v>4</v>
      </c>
      <c r="H3764" s="2" t="n">
        <v>1.11321306228637</v>
      </c>
      <c r="I3764" s="2" t="n">
        <v>1.11321306228637</v>
      </c>
      <c r="J3764" s="40" t="inlineStr">
        <is>
          <t>F-gas destruction</t>
        </is>
      </c>
    </row>
    <row r="3765" ht="15.75" customHeight="1" s="120">
      <c r="A3765" s="2" t="inlineStr">
        <is>
          <t>INDUSTRIAL</t>
        </is>
      </c>
      <c r="B3765" s="2" t="inlineStr">
        <is>
          <t>NAA</t>
        </is>
      </c>
      <c r="C3765" s="2" t="n">
        <v>2030</v>
      </c>
      <c r="D3765" s="2" t="inlineStr">
        <is>
          <t>United States</t>
        </is>
      </c>
      <c r="E3765" s="2" t="inlineStr">
        <is>
          <t>USA</t>
        </is>
      </c>
      <c r="F3765" s="2" t="inlineStr">
        <is>
          <t>Catalytic decomposition in the burner</t>
        </is>
      </c>
      <c r="G3765" s="2" t="n">
        <v>5</v>
      </c>
      <c r="H3765" s="2" t="n">
        <v>1.33585572242736</v>
      </c>
      <c r="I3765" s="2" t="n">
        <v>1.33585572242736</v>
      </c>
      <c r="J3765" s="40" t="inlineStr">
        <is>
          <t>F-gas destruction</t>
        </is>
      </c>
    </row>
    <row r="3766" ht="15.75" customHeight="1" s="120">
      <c r="A3766" s="2" t="inlineStr">
        <is>
          <t>INDUSTRIAL</t>
        </is>
      </c>
      <c r="B3766" s="2" t="inlineStr">
        <is>
          <t>NAA</t>
        </is>
      </c>
      <c r="C3766" s="2" t="n">
        <v>2030</v>
      </c>
      <c r="D3766" s="2" t="inlineStr">
        <is>
          <t>United States</t>
        </is>
      </c>
      <c r="E3766" s="2" t="inlineStr">
        <is>
          <t>USA</t>
        </is>
      </c>
      <c r="F3766" s="2" t="inlineStr">
        <is>
          <t>Tail-gas catalytic decomposition</t>
        </is>
      </c>
      <c r="G3766" s="2" t="n">
        <v>7</v>
      </c>
      <c r="H3766" s="2" t="n">
        <v>1.17997324466705</v>
      </c>
      <c r="I3766" s="2" t="n">
        <v>1.17997324466705</v>
      </c>
      <c r="J3766" s="40" t="inlineStr">
        <is>
          <t>F-gas destruction</t>
        </is>
      </c>
    </row>
    <row r="3767" ht="15.75" customHeight="1" s="120">
      <c r="A3767" s="2" t="inlineStr">
        <is>
          <t>INDUSTRIAL</t>
        </is>
      </c>
      <c r="B3767" s="2" t="inlineStr">
        <is>
          <t>NAA</t>
        </is>
      </c>
      <c r="C3767" s="2" t="n">
        <v>2030</v>
      </c>
      <c r="D3767" s="2" t="inlineStr">
        <is>
          <t>United States</t>
        </is>
      </c>
      <c r="E3767" s="2" t="inlineStr">
        <is>
          <t>USA</t>
        </is>
      </c>
      <c r="F3767" s="2" t="inlineStr">
        <is>
          <t>Homogeneous decomposition in the burner</t>
        </is>
      </c>
      <c r="G3767" s="2" t="n">
        <v>9</v>
      </c>
      <c r="H3767" s="2" t="n">
        <v>1.72977513074874</v>
      </c>
      <c r="I3767" s="2" t="n">
        <v>1.72977513074874</v>
      </c>
      <c r="J3767" s="40" t="inlineStr">
        <is>
          <t>F-gas destruction</t>
        </is>
      </c>
    </row>
    <row r="3768" ht="15.75" customHeight="1" s="120">
      <c r="A3768" s="2" t="inlineStr">
        <is>
          <t>INDUSTRIAL</t>
        </is>
      </c>
      <c r="B3768" s="2" t="inlineStr">
        <is>
          <t>NAA</t>
        </is>
      </c>
      <c r="C3768" s="2" t="n">
        <v>2030</v>
      </c>
      <c r="D3768" s="2" t="inlineStr">
        <is>
          <t>United States</t>
        </is>
      </c>
      <c r="E3768" s="2" t="inlineStr">
        <is>
          <t>USA</t>
        </is>
      </c>
      <c r="F3768" s="2" t="inlineStr">
        <is>
          <t>Non-selective catalytic reduction</t>
        </is>
      </c>
      <c r="G3768" s="2" t="n">
        <v>9</v>
      </c>
      <c r="H3768" s="2" t="n">
        <v>1.17997324466705</v>
      </c>
      <c r="I3768" s="2" t="n">
        <v>1.17997324466705</v>
      </c>
      <c r="J3768" s="40" t="inlineStr">
        <is>
          <t>F-gas destruction</t>
        </is>
      </c>
    </row>
    <row r="3769" ht="15.75" customHeight="1" s="120">
      <c r="A3769" s="2" t="inlineStr">
        <is>
          <t>INDUSTRIAL</t>
        </is>
      </c>
      <c r="B3769" s="2" t="inlineStr">
        <is>
          <t>NAA</t>
        </is>
      </c>
      <c r="C3769" s="2" t="n">
        <v>2030</v>
      </c>
      <c r="D3769" s="2" t="inlineStr">
        <is>
          <t>United States</t>
        </is>
      </c>
      <c r="E3769" s="2" t="inlineStr">
        <is>
          <t>USA</t>
        </is>
      </c>
      <c r="F3769" s="2" t="inlineStr">
        <is>
          <t>Tail-gas catalytic decomposition</t>
        </is>
      </c>
      <c r="G3769" s="2" t="n">
        <v>11</v>
      </c>
      <c r="H3769" s="2" t="n">
        <v>1.41596794128418</v>
      </c>
      <c r="I3769" s="2" t="n">
        <v>1.41596794128418</v>
      </c>
      <c r="J3769" s="40" t="inlineStr">
        <is>
          <t>F-gas destruction</t>
        </is>
      </c>
    </row>
    <row r="3770" ht="15.75" customHeight="1" s="120">
      <c r="A3770" s="2" t="inlineStr">
        <is>
          <t>INDUSTRIAL</t>
        </is>
      </c>
      <c r="B3770" s="2" t="inlineStr">
        <is>
          <t>NAA</t>
        </is>
      </c>
      <c r="C3770" s="2" t="n">
        <v>2030</v>
      </c>
      <c r="D3770" s="2" t="inlineStr">
        <is>
          <t>United States</t>
        </is>
      </c>
      <c r="E3770" s="2" t="inlineStr">
        <is>
          <t>USA</t>
        </is>
      </c>
      <c r="F3770" s="2" t="inlineStr">
        <is>
          <t>Catalytic decomposition in the burner</t>
        </is>
      </c>
      <c r="G3770" s="2" t="n">
        <v>12</v>
      </c>
      <c r="H3770" s="2" t="n">
        <v>2.0037835240364</v>
      </c>
      <c r="I3770" s="2" t="n">
        <v>2.0037835240364</v>
      </c>
      <c r="J3770" s="40" t="inlineStr">
        <is>
          <t>F-gas destruction</t>
        </is>
      </c>
    </row>
    <row r="3771" ht="15.75" customHeight="1" s="120">
      <c r="A3771" s="2" t="inlineStr">
        <is>
          <t>INDUSTRIAL</t>
        </is>
      </c>
      <c r="B3771" s="2" t="inlineStr">
        <is>
          <t>NAA</t>
        </is>
      </c>
      <c r="C3771" s="2" t="n">
        <v>2030</v>
      </c>
      <c r="D3771" s="2" t="inlineStr">
        <is>
          <t>United States</t>
        </is>
      </c>
      <c r="E3771" s="2" t="inlineStr">
        <is>
          <t>USA</t>
        </is>
      </c>
      <c r="F3771" s="2" t="inlineStr">
        <is>
          <t>Non-selective catalytic reduction</t>
        </is>
      </c>
      <c r="G3771" s="2" t="n">
        <v>13</v>
      </c>
      <c r="H3771" s="2" t="n">
        <v>1.41596794128418</v>
      </c>
      <c r="I3771" s="2" t="n">
        <v>1.41596794128418</v>
      </c>
      <c r="J3771" s="40" t="inlineStr">
        <is>
          <t>F-gas destruction</t>
        </is>
      </c>
    </row>
    <row r="3772" ht="15.75" customHeight="1" s="120">
      <c r="A3772" s="2" t="inlineStr">
        <is>
          <t>INDUSTRIAL</t>
        </is>
      </c>
      <c r="B3772" s="2" t="inlineStr">
        <is>
          <t>NAA</t>
        </is>
      </c>
      <c r="C3772" s="2" t="n">
        <v>2030</v>
      </c>
      <c r="D3772" s="2" t="inlineStr">
        <is>
          <t>United States</t>
        </is>
      </c>
      <c r="E3772" s="2" t="inlineStr">
        <is>
          <t>USA</t>
        </is>
      </c>
      <c r="F3772" s="2" t="inlineStr">
        <is>
          <t>Tail-gas catalytic decomposition</t>
        </is>
      </c>
      <c r="G3772" s="2" t="n">
        <v>23</v>
      </c>
      <c r="H3772" s="2" t="n">
        <v>0.943978607654571</v>
      </c>
      <c r="I3772" s="2" t="n">
        <v>0.943978607654571</v>
      </c>
      <c r="J3772" s="40" t="inlineStr">
        <is>
          <t>F-gas destruction</t>
        </is>
      </c>
    </row>
    <row r="3773" ht="15.75" customHeight="1" s="120">
      <c r="A3773" s="2" t="inlineStr">
        <is>
          <t>INDUSTRIAL</t>
        </is>
      </c>
      <c r="B3773" s="2" t="inlineStr">
        <is>
          <t>NAA</t>
        </is>
      </c>
      <c r="C3773" s="2" t="n">
        <v>2030</v>
      </c>
      <c r="D3773" s="2" t="inlineStr">
        <is>
          <t>United States</t>
        </is>
      </c>
      <c r="E3773" s="2" t="inlineStr">
        <is>
          <t>USA</t>
        </is>
      </c>
      <c r="F3773" s="2" t="inlineStr">
        <is>
          <t>Tail-gas catalytic decomposition</t>
        </is>
      </c>
      <c r="G3773" s="2" t="n">
        <v>24</v>
      </c>
      <c r="H3773" s="2" t="n">
        <v>1.17997324466705</v>
      </c>
      <c r="I3773" s="2" t="n">
        <v>1.17997324466705</v>
      </c>
      <c r="J3773" s="40" t="inlineStr">
        <is>
          <t>F-gas destruction</t>
        </is>
      </c>
    </row>
    <row r="3774" ht="15.75" customHeight="1" s="120">
      <c r="A3774" s="2" t="inlineStr">
        <is>
          <t>INDUSTRIAL</t>
        </is>
      </c>
      <c r="B3774" s="2" t="inlineStr">
        <is>
          <t>NAA</t>
        </is>
      </c>
      <c r="C3774" s="2" t="n">
        <v>2030</v>
      </c>
      <c r="D3774" s="2" t="inlineStr">
        <is>
          <t>United States</t>
        </is>
      </c>
      <c r="E3774" s="2" t="inlineStr">
        <is>
          <t>USA</t>
        </is>
      </c>
      <c r="F3774" s="2" t="inlineStr">
        <is>
          <t>Non-selective catalytic reduction</t>
        </is>
      </c>
      <c r="G3774" s="2" t="n">
        <v>29</v>
      </c>
      <c r="H3774" s="2" t="n">
        <v>2.12395185232162</v>
      </c>
      <c r="I3774" s="2" t="n">
        <v>2.12395185232162</v>
      </c>
      <c r="J3774" s="40" t="inlineStr">
        <is>
          <t>F-gas destruction</t>
        </is>
      </c>
    </row>
    <row r="3775" ht="15.75" customHeight="1" s="120">
      <c r="A3775" s="2" t="inlineStr">
        <is>
          <t>INDUSTRIAL</t>
        </is>
      </c>
      <c r="B3775" s="2" t="inlineStr">
        <is>
          <t>NAA</t>
        </is>
      </c>
      <c r="C3775" s="2" t="n">
        <v>2030</v>
      </c>
      <c r="D3775" s="2" t="inlineStr">
        <is>
          <t>United States</t>
        </is>
      </c>
      <c r="E3775" s="2" t="inlineStr">
        <is>
          <t>USA</t>
        </is>
      </c>
      <c r="F3775" s="2" t="inlineStr">
        <is>
          <t>Non-selective catalytic reduction</t>
        </is>
      </c>
      <c r="G3775" s="2" t="n">
        <v>100000</v>
      </c>
      <c r="H3775" s="54" t="n">
        <v>1e-12</v>
      </c>
      <c r="I3775" s="2" t="n">
        <v>1e-12</v>
      </c>
      <c r="J3775" s="40" t="inlineStr">
        <is>
          <t>F-gas destruction</t>
        </is>
      </c>
    </row>
    <row r="3776" ht="15.75" customHeight="1" s="120">
      <c r="A3776" s="2" t="inlineStr">
        <is>
          <t>INDUSTRIAL</t>
        </is>
      </c>
      <c r="B3776" s="2" t="inlineStr">
        <is>
          <t>NAA</t>
        </is>
      </c>
      <c r="C3776" s="2" t="n">
        <v>2035</v>
      </c>
      <c r="D3776" s="2" t="inlineStr">
        <is>
          <t>United States</t>
        </is>
      </c>
      <c r="E3776" s="2" t="inlineStr">
        <is>
          <t>USA</t>
        </is>
      </c>
      <c r="F3776" s="2" t="inlineStr">
        <is>
          <t>Homogeneous decomposition in the burner</t>
        </is>
      </c>
      <c r="G3776" s="2" t="n">
        <v>-100000</v>
      </c>
      <c r="H3776" s="2" t="n">
        <v>0</v>
      </c>
      <c r="I3776" s="2" t="n">
        <v>0</v>
      </c>
      <c r="J3776" s="40" t="inlineStr">
        <is>
          <t>F-gas destruction</t>
        </is>
      </c>
    </row>
    <row r="3777" ht="15.75" customHeight="1" s="120">
      <c r="A3777" s="2" t="inlineStr">
        <is>
          <t>INDUSTRIAL</t>
        </is>
      </c>
      <c r="B3777" s="2" t="inlineStr">
        <is>
          <t>NAA</t>
        </is>
      </c>
      <c r="C3777" s="2" t="n">
        <v>2035</v>
      </c>
      <c r="D3777" s="2" t="inlineStr">
        <is>
          <t>United States</t>
        </is>
      </c>
      <c r="E3777" s="2" t="inlineStr">
        <is>
          <t>USA</t>
        </is>
      </c>
      <c r="F3777" s="2" t="inlineStr">
        <is>
          <t>Homogeneous decomposition in the burner</t>
        </is>
      </c>
      <c r="G3777" s="2" t="n">
        <v>3</v>
      </c>
      <c r="H3777" s="2" t="n">
        <v>0</v>
      </c>
      <c r="I3777" s="2" t="n">
        <v>0</v>
      </c>
      <c r="J3777" s="40" t="inlineStr">
        <is>
          <t>F-gas destruction</t>
        </is>
      </c>
    </row>
    <row r="3778" ht="15.75" customHeight="1" s="120">
      <c r="A3778" s="2" t="inlineStr">
        <is>
          <t>INDUSTRIAL</t>
        </is>
      </c>
      <c r="B3778" s="2" t="inlineStr">
        <is>
          <t>NAA</t>
        </is>
      </c>
      <c r="C3778" s="2" t="n">
        <v>2035</v>
      </c>
      <c r="D3778" s="2" t="inlineStr">
        <is>
          <t>United States</t>
        </is>
      </c>
      <c r="E3778" s="2" t="inlineStr">
        <is>
          <t>USA</t>
        </is>
      </c>
      <c r="F3778" s="2" t="inlineStr">
        <is>
          <t>Homogeneous decomposition in the burner</t>
        </is>
      </c>
      <c r="G3778" s="2" t="n">
        <v>3</v>
      </c>
      <c r="H3778" s="2" t="n">
        <v>1.1851155757904</v>
      </c>
      <c r="I3778" s="2" t="n">
        <v>1.1851155757904</v>
      </c>
      <c r="J3778" s="40" t="inlineStr">
        <is>
          <t>F-gas destruction</t>
        </is>
      </c>
    </row>
    <row r="3779" ht="15.75" customHeight="1" s="120">
      <c r="A3779" s="2" t="inlineStr">
        <is>
          <t>INDUSTRIAL</t>
        </is>
      </c>
      <c r="B3779" s="2" t="inlineStr">
        <is>
          <t>NAA</t>
        </is>
      </c>
      <c r="C3779" s="2" t="n">
        <v>2035</v>
      </c>
      <c r="D3779" s="2" t="inlineStr">
        <is>
          <t>United States</t>
        </is>
      </c>
      <c r="E3779" s="2" t="inlineStr">
        <is>
          <t>USA</t>
        </is>
      </c>
      <c r="F3779" s="2" t="inlineStr">
        <is>
          <t>Catalytic decomposition in the burner</t>
        </is>
      </c>
      <c r="G3779" s="2" t="n">
        <v>4</v>
      </c>
      <c r="H3779" s="2" t="n">
        <v>1.35616755485534</v>
      </c>
      <c r="I3779" s="2" t="n">
        <v>1.35616755485534</v>
      </c>
      <c r="J3779" s="40" t="inlineStr">
        <is>
          <t>F-gas destruction</t>
        </is>
      </c>
    </row>
    <row r="3780" ht="15.75" customHeight="1" s="120">
      <c r="A3780" s="2" t="inlineStr">
        <is>
          <t>INDUSTRIAL</t>
        </is>
      </c>
      <c r="B3780" s="2" t="inlineStr">
        <is>
          <t>NAA</t>
        </is>
      </c>
      <c r="C3780" s="2" t="n">
        <v>2035</v>
      </c>
      <c r="D3780" s="2" t="inlineStr">
        <is>
          <t>United States</t>
        </is>
      </c>
      <c r="E3780" s="2" t="inlineStr">
        <is>
          <t>USA</t>
        </is>
      </c>
      <c r="F3780" s="2" t="inlineStr">
        <is>
          <t>Homogeneous decomposition in the burner</t>
        </is>
      </c>
      <c r="G3780" s="2" t="n">
        <v>4</v>
      </c>
      <c r="H3780" s="2" t="n">
        <v>1.42213869094848</v>
      </c>
      <c r="I3780" s="2" t="n">
        <v>1.42213869094848</v>
      </c>
      <c r="J3780" s="40" t="inlineStr">
        <is>
          <t>F-gas destruction</t>
        </is>
      </c>
    </row>
    <row r="3781" ht="15.75" customHeight="1" s="120">
      <c r="A3781" s="2" t="inlineStr">
        <is>
          <t>INDUSTRIAL</t>
        </is>
      </c>
      <c r="B3781" s="2" t="inlineStr">
        <is>
          <t>NAA</t>
        </is>
      </c>
      <c r="C3781" s="2" t="n">
        <v>2035</v>
      </c>
      <c r="D3781" s="2" t="inlineStr">
        <is>
          <t>United States</t>
        </is>
      </c>
      <c r="E3781" s="2" t="inlineStr">
        <is>
          <t>USA</t>
        </is>
      </c>
      <c r="F3781" s="2" t="inlineStr">
        <is>
          <t>Catalytic decomposition in the burner</t>
        </is>
      </c>
      <c r="G3781" s="2" t="n">
        <v>5</v>
      </c>
      <c r="H3781" s="2" t="n">
        <v>1.62740111351013</v>
      </c>
      <c r="I3781" s="2" t="n">
        <v>1.62740111351013</v>
      </c>
      <c r="J3781" s="40" t="inlineStr">
        <is>
          <t>F-gas destruction</t>
        </is>
      </c>
    </row>
    <row r="3782" ht="15.75" customHeight="1" s="120">
      <c r="A3782" s="2" t="inlineStr">
        <is>
          <t>INDUSTRIAL</t>
        </is>
      </c>
      <c r="B3782" s="2" t="inlineStr">
        <is>
          <t>NAA</t>
        </is>
      </c>
      <c r="C3782" s="2" t="n">
        <v>2035</v>
      </c>
      <c r="D3782" s="2" t="inlineStr">
        <is>
          <t>United States</t>
        </is>
      </c>
      <c r="E3782" s="2" t="inlineStr">
        <is>
          <t>USA</t>
        </is>
      </c>
      <c r="F3782" s="2" t="inlineStr">
        <is>
          <t>Tail-gas catalytic decomposition</t>
        </is>
      </c>
      <c r="G3782" s="2" t="n">
        <v>7</v>
      </c>
      <c r="H3782" s="2" t="n">
        <v>1.39422512054443</v>
      </c>
      <c r="I3782" s="2" t="n">
        <v>1.39422512054443</v>
      </c>
      <c r="J3782" s="40" t="inlineStr">
        <is>
          <t>F-gas destruction</t>
        </is>
      </c>
    </row>
    <row r="3783" ht="15.75" customHeight="1" s="120">
      <c r="A3783" s="2" t="inlineStr">
        <is>
          <t>INDUSTRIAL</t>
        </is>
      </c>
      <c r="B3783" s="2" t="inlineStr">
        <is>
          <t>NAA</t>
        </is>
      </c>
      <c r="C3783" s="2" t="n">
        <v>2035</v>
      </c>
      <c r="D3783" s="2" t="inlineStr">
        <is>
          <t>United States</t>
        </is>
      </c>
      <c r="E3783" s="2" t="inlineStr">
        <is>
          <t>USA</t>
        </is>
      </c>
      <c r="F3783" s="2" t="inlineStr">
        <is>
          <t>Homogeneous decomposition in the burner</t>
        </is>
      </c>
      <c r="G3783" s="2" t="n">
        <v>8</v>
      </c>
      <c r="H3783" s="2" t="n">
        <v>2.13320809602737</v>
      </c>
      <c r="I3783" s="2" t="n">
        <v>2.13320809602737</v>
      </c>
      <c r="J3783" s="40" t="inlineStr">
        <is>
          <t>F-gas destruction</t>
        </is>
      </c>
    </row>
    <row r="3784" ht="15.75" customHeight="1" s="120">
      <c r="A3784" s="2" t="inlineStr">
        <is>
          <t>INDUSTRIAL</t>
        </is>
      </c>
      <c r="B3784" s="2" t="inlineStr">
        <is>
          <t>NAA</t>
        </is>
      </c>
      <c r="C3784" s="2" t="n">
        <v>2035</v>
      </c>
      <c r="D3784" s="2" t="inlineStr">
        <is>
          <t>United States</t>
        </is>
      </c>
      <c r="E3784" s="2" t="inlineStr">
        <is>
          <t>USA</t>
        </is>
      </c>
      <c r="F3784" s="2" t="inlineStr">
        <is>
          <t>Non-selective catalytic reduction</t>
        </is>
      </c>
      <c r="G3784" s="2" t="n">
        <v>9</v>
      </c>
      <c r="H3784" s="2" t="n">
        <v>1.39422512054443</v>
      </c>
      <c r="I3784" s="2" t="n">
        <v>1.39422512054443</v>
      </c>
      <c r="J3784" s="40" t="inlineStr">
        <is>
          <t>F-gas destruction</t>
        </is>
      </c>
    </row>
    <row r="3785" ht="15.75" customHeight="1" s="120">
      <c r="A3785" s="2" t="inlineStr">
        <is>
          <t>INDUSTRIAL</t>
        </is>
      </c>
      <c r="B3785" s="2" t="inlineStr">
        <is>
          <t>NAA</t>
        </is>
      </c>
      <c r="C3785" s="2" t="n">
        <v>2035</v>
      </c>
      <c r="D3785" s="2" t="inlineStr">
        <is>
          <t>United States</t>
        </is>
      </c>
      <c r="E3785" s="2" t="inlineStr">
        <is>
          <t>USA</t>
        </is>
      </c>
      <c r="F3785" s="2" t="inlineStr">
        <is>
          <t>Tail-gas catalytic decomposition</t>
        </is>
      </c>
      <c r="G3785" s="2" t="n">
        <v>11</v>
      </c>
      <c r="H3785" s="2" t="n">
        <v>1.67307007312774</v>
      </c>
      <c r="I3785" s="2" t="n">
        <v>1.67307007312774</v>
      </c>
      <c r="J3785" s="40" t="inlineStr">
        <is>
          <t>F-gas destruction</t>
        </is>
      </c>
    </row>
    <row r="3786" ht="15.75" customHeight="1" s="120">
      <c r="A3786" s="2" t="inlineStr">
        <is>
          <t>INDUSTRIAL</t>
        </is>
      </c>
      <c r="B3786" s="2" t="inlineStr">
        <is>
          <t>NAA</t>
        </is>
      </c>
      <c r="C3786" s="2" t="n">
        <v>2035</v>
      </c>
      <c r="D3786" s="2" t="inlineStr">
        <is>
          <t>United States</t>
        </is>
      </c>
      <c r="E3786" s="2" t="inlineStr">
        <is>
          <t>USA</t>
        </is>
      </c>
      <c r="F3786" s="2" t="inlineStr">
        <is>
          <t>Catalytic decomposition in the burner</t>
        </is>
      </c>
      <c r="G3786" s="2" t="n">
        <v>11</v>
      </c>
      <c r="H3786" s="2" t="n">
        <v>1.08493411540985</v>
      </c>
      <c r="I3786" s="2" t="n">
        <v>1.08493411540985</v>
      </c>
      <c r="J3786" s="40" t="inlineStr">
        <is>
          <t>F-gas destruction</t>
        </is>
      </c>
    </row>
    <row r="3787" ht="15.75" customHeight="1" s="120">
      <c r="A3787" s="2" t="inlineStr">
        <is>
          <t>INDUSTRIAL</t>
        </is>
      </c>
      <c r="B3787" s="2" t="inlineStr">
        <is>
          <t>NAA</t>
        </is>
      </c>
      <c r="C3787" s="2" t="n">
        <v>2035</v>
      </c>
      <c r="D3787" s="2" t="inlineStr">
        <is>
          <t>United States</t>
        </is>
      </c>
      <c r="E3787" s="2" t="inlineStr">
        <is>
          <t>USA</t>
        </is>
      </c>
      <c r="F3787" s="2" t="inlineStr">
        <is>
          <t>Catalytic decomposition in the burner</t>
        </is>
      </c>
      <c r="G3787" s="2" t="n">
        <v>12</v>
      </c>
      <c r="H3787" s="2" t="n">
        <v>1.35616755485534</v>
      </c>
      <c r="I3787" s="2" t="n">
        <v>1.35616755485534</v>
      </c>
      <c r="J3787" s="40" t="inlineStr">
        <is>
          <t>F-gas destruction</t>
        </is>
      </c>
    </row>
    <row r="3788" ht="15.75" customHeight="1" s="120">
      <c r="A3788" s="2" t="inlineStr">
        <is>
          <t>INDUSTRIAL</t>
        </is>
      </c>
      <c r="B3788" s="2" t="inlineStr">
        <is>
          <t>NAA</t>
        </is>
      </c>
      <c r="C3788" s="2" t="n">
        <v>2035</v>
      </c>
      <c r="D3788" s="2" t="inlineStr">
        <is>
          <t>United States</t>
        </is>
      </c>
      <c r="E3788" s="2" t="inlineStr">
        <is>
          <t>USA</t>
        </is>
      </c>
      <c r="F3788" s="2" t="inlineStr">
        <is>
          <t>Non-selective catalytic reduction</t>
        </is>
      </c>
      <c r="G3788" s="2" t="n">
        <v>13</v>
      </c>
      <c r="H3788" s="2" t="n">
        <v>1.67307007312774</v>
      </c>
      <c r="I3788" s="2" t="n">
        <v>1.67307007312774</v>
      </c>
      <c r="J3788" s="40" t="inlineStr">
        <is>
          <t>F-gas destruction</t>
        </is>
      </c>
    </row>
    <row r="3789" ht="15.75" customHeight="1" s="120">
      <c r="A3789" s="2" t="inlineStr">
        <is>
          <t>INDUSTRIAL</t>
        </is>
      </c>
      <c r="B3789" s="2" t="inlineStr">
        <is>
          <t>NAA</t>
        </is>
      </c>
      <c r="C3789" s="2" t="n">
        <v>2035</v>
      </c>
      <c r="D3789" s="2" t="inlineStr">
        <is>
          <t>United States</t>
        </is>
      </c>
      <c r="E3789" s="2" t="inlineStr">
        <is>
          <t>USA</t>
        </is>
      </c>
      <c r="F3789" s="2" t="inlineStr">
        <is>
          <t>Tail-gas catalytic decomposition</t>
        </is>
      </c>
      <c r="G3789" s="2" t="n">
        <v>23</v>
      </c>
      <c r="H3789" s="2" t="n">
        <v>1.11538004875183</v>
      </c>
      <c r="I3789" s="2" t="n">
        <v>1.11538004875183</v>
      </c>
      <c r="J3789" s="40" t="inlineStr">
        <is>
          <t>F-gas destruction</t>
        </is>
      </c>
    </row>
    <row r="3790" ht="15.75" customHeight="1" s="120">
      <c r="A3790" s="2" t="inlineStr">
        <is>
          <t>INDUSTRIAL</t>
        </is>
      </c>
      <c r="B3790" s="2" t="inlineStr">
        <is>
          <t>NAA</t>
        </is>
      </c>
      <c r="C3790" s="2" t="n">
        <v>2035</v>
      </c>
      <c r="D3790" s="2" t="inlineStr">
        <is>
          <t>United States</t>
        </is>
      </c>
      <c r="E3790" s="2" t="inlineStr">
        <is>
          <t>USA</t>
        </is>
      </c>
      <c r="F3790" s="2" t="inlineStr">
        <is>
          <t>Tail-gas catalytic decomposition</t>
        </is>
      </c>
      <c r="G3790" s="2" t="n">
        <v>24</v>
      </c>
      <c r="H3790" s="2" t="n">
        <v>1.39422512054443</v>
      </c>
      <c r="I3790" s="2" t="n">
        <v>1.39422512054443</v>
      </c>
      <c r="J3790" s="40" t="inlineStr">
        <is>
          <t>F-gas destruction</t>
        </is>
      </c>
    </row>
    <row r="3791" ht="15.75" customHeight="1" s="120">
      <c r="A3791" s="2" t="inlineStr">
        <is>
          <t>INDUSTRIAL</t>
        </is>
      </c>
      <c r="B3791" s="2" t="inlineStr">
        <is>
          <t>NAA</t>
        </is>
      </c>
      <c r="C3791" s="2" t="n">
        <v>2035</v>
      </c>
      <c r="D3791" s="2" t="inlineStr">
        <is>
          <t>United States</t>
        </is>
      </c>
      <c r="E3791" s="2" t="inlineStr">
        <is>
          <t>USA</t>
        </is>
      </c>
      <c r="F3791" s="2" t="inlineStr">
        <is>
          <t>Non-selective catalytic reduction</t>
        </is>
      </c>
      <c r="G3791" s="2" t="n">
        <v>29</v>
      </c>
      <c r="H3791" s="2" t="n">
        <v>2.50960516929626</v>
      </c>
      <c r="I3791" s="2" t="n">
        <v>2.50960516929626</v>
      </c>
      <c r="J3791" s="40" t="inlineStr">
        <is>
          <t>F-gas destruction</t>
        </is>
      </c>
    </row>
    <row r="3792" ht="15.75" customHeight="1" s="120">
      <c r="A3792" s="2" t="inlineStr">
        <is>
          <t>INDUSTRIAL</t>
        </is>
      </c>
      <c r="B3792" s="2" t="inlineStr">
        <is>
          <t>NAA</t>
        </is>
      </c>
      <c r="C3792" s="2" t="n">
        <v>2035</v>
      </c>
      <c r="D3792" s="2" t="inlineStr">
        <is>
          <t>United States</t>
        </is>
      </c>
      <c r="E3792" s="2" t="inlineStr">
        <is>
          <t>USA</t>
        </is>
      </c>
      <c r="F3792" s="2" t="inlineStr">
        <is>
          <t>Non-selective catalytic reduction</t>
        </is>
      </c>
      <c r="G3792" s="2" t="n">
        <v>100000</v>
      </c>
      <c r="H3792" s="54" t="n">
        <v>1e-12</v>
      </c>
      <c r="I3792" s="2" t="n">
        <v>1e-12</v>
      </c>
      <c r="J3792" s="40" t="inlineStr">
        <is>
          <t>F-gas destruction</t>
        </is>
      </c>
    </row>
    <row r="3793" ht="15.75" customHeight="1" s="120">
      <c r="A3793" s="2" t="inlineStr">
        <is>
          <t>INDUSTRIAL</t>
        </is>
      </c>
      <c r="B3793" s="2" t="inlineStr">
        <is>
          <t>NAA</t>
        </is>
      </c>
      <c r="C3793" s="2" t="n">
        <v>2040</v>
      </c>
      <c r="D3793" s="2" t="inlineStr">
        <is>
          <t>United States</t>
        </is>
      </c>
      <c r="E3793" s="2" t="inlineStr">
        <is>
          <t>USA</t>
        </is>
      </c>
      <c r="F3793" s="2" t="inlineStr">
        <is>
          <t>Homogeneous decomposition in the burner</t>
        </is>
      </c>
      <c r="G3793" s="2" t="n">
        <v>-100000</v>
      </c>
      <c r="H3793" s="2" t="n">
        <v>0</v>
      </c>
      <c r="I3793" s="2" t="n">
        <v>0</v>
      </c>
      <c r="J3793" s="40" t="inlineStr">
        <is>
          <t>F-gas destruction</t>
        </is>
      </c>
    </row>
    <row r="3794" ht="15.75" customHeight="1" s="120">
      <c r="A3794" s="2" t="inlineStr">
        <is>
          <t>INDUSTRIAL</t>
        </is>
      </c>
      <c r="B3794" s="2" t="inlineStr">
        <is>
          <t>NAA</t>
        </is>
      </c>
      <c r="C3794" s="2" t="n">
        <v>2040</v>
      </c>
      <c r="D3794" s="2" t="inlineStr">
        <is>
          <t>United States</t>
        </is>
      </c>
      <c r="E3794" s="2" t="inlineStr">
        <is>
          <t>USA</t>
        </is>
      </c>
      <c r="F3794" s="2" t="inlineStr">
        <is>
          <t>Homogeneous decomposition in the burner</t>
        </is>
      </c>
      <c r="G3794" s="2" t="n">
        <v>3</v>
      </c>
      <c r="H3794" s="2" t="n">
        <v>0</v>
      </c>
      <c r="I3794" s="2" t="n">
        <v>0</v>
      </c>
      <c r="J3794" s="40" t="inlineStr">
        <is>
          <t>F-gas destruction</t>
        </is>
      </c>
    </row>
    <row r="3795" ht="15.75" customHeight="1" s="120">
      <c r="A3795" s="2" t="inlineStr">
        <is>
          <t>INDUSTRIAL</t>
        </is>
      </c>
      <c r="B3795" s="2" t="inlineStr">
        <is>
          <t>NAA</t>
        </is>
      </c>
      <c r="C3795" s="2" t="n">
        <v>2040</v>
      </c>
      <c r="D3795" s="2" t="inlineStr">
        <is>
          <t>United States</t>
        </is>
      </c>
      <c r="E3795" s="2" t="inlineStr">
        <is>
          <t>USA</t>
        </is>
      </c>
      <c r="F3795" s="2" t="inlineStr">
        <is>
          <t>Homogeneous decomposition in the burner</t>
        </is>
      </c>
      <c r="G3795" s="2" t="n">
        <v>3</v>
      </c>
      <c r="H3795" s="2" t="n">
        <v>1.45769023895263</v>
      </c>
      <c r="I3795" s="2" t="n">
        <v>1.45769023895263</v>
      </c>
      <c r="J3795" s="40" t="inlineStr">
        <is>
          <t>F-gas destruction</t>
        </is>
      </c>
    </row>
    <row r="3796" ht="15.75" customHeight="1" s="120">
      <c r="A3796" s="2" t="inlineStr">
        <is>
          <t>INDUSTRIAL</t>
        </is>
      </c>
      <c r="B3796" s="2" t="inlineStr">
        <is>
          <t>NAA</t>
        </is>
      </c>
      <c r="C3796" s="2" t="n">
        <v>2040</v>
      </c>
      <c r="D3796" s="2" t="inlineStr">
        <is>
          <t>United States</t>
        </is>
      </c>
      <c r="E3796" s="2" t="inlineStr">
        <is>
          <t>USA</t>
        </is>
      </c>
      <c r="F3796" s="2" t="inlineStr">
        <is>
          <t>Catalytic decomposition in the burner</t>
        </is>
      </c>
      <c r="G3796" s="2" t="n">
        <v>4</v>
      </c>
      <c r="H3796" s="2" t="n">
        <v>1.64816296100616</v>
      </c>
      <c r="I3796" s="2" t="n">
        <v>1.64816296100616</v>
      </c>
      <c r="J3796" s="40" t="inlineStr">
        <is>
          <t>F-gas destruction</t>
        </is>
      </c>
    </row>
    <row r="3797" ht="15.75" customHeight="1" s="120">
      <c r="A3797" s="2" t="inlineStr">
        <is>
          <t>INDUSTRIAL</t>
        </is>
      </c>
      <c r="B3797" s="2" t="inlineStr">
        <is>
          <t>NAA</t>
        </is>
      </c>
      <c r="C3797" s="2" t="n">
        <v>2040</v>
      </c>
      <c r="D3797" s="2" t="inlineStr">
        <is>
          <t>United States</t>
        </is>
      </c>
      <c r="E3797" s="2" t="inlineStr">
        <is>
          <t>USA</t>
        </is>
      </c>
      <c r="F3797" s="2" t="inlineStr">
        <is>
          <t>Homogeneous decomposition in the burner</t>
        </is>
      </c>
      <c r="G3797" s="2" t="n">
        <v>4</v>
      </c>
      <c r="H3797" s="2" t="n">
        <v>1.74922823905944</v>
      </c>
      <c r="I3797" s="2" t="n">
        <v>1.74922823905944</v>
      </c>
      <c r="J3797" s="40" t="inlineStr">
        <is>
          <t>F-gas destruction</t>
        </is>
      </c>
    </row>
    <row r="3798" ht="15.75" customHeight="1" s="120">
      <c r="A3798" s="2" t="inlineStr">
        <is>
          <t>INDUSTRIAL</t>
        </is>
      </c>
      <c r="B3798" s="2" t="inlineStr">
        <is>
          <t>NAA</t>
        </is>
      </c>
      <c r="C3798" s="2" t="n">
        <v>2040</v>
      </c>
      <c r="D3798" s="2" t="inlineStr">
        <is>
          <t>United States</t>
        </is>
      </c>
      <c r="E3798" s="2" t="inlineStr">
        <is>
          <t>USA</t>
        </is>
      </c>
      <c r="F3798" s="2" t="inlineStr">
        <is>
          <t>Catalytic decomposition in the burner</t>
        </is>
      </c>
      <c r="G3798" s="2" t="n">
        <v>5</v>
      </c>
      <c r="H3798" s="2" t="n">
        <v>1.97779548168182</v>
      </c>
      <c r="I3798" s="2" t="n">
        <v>1.97779548168182</v>
      </c>
      <c r="J3798" s="40" t="inlineStr">
        <is>
          <t>F-gas destruction</t>
        </is>
      </c>
    </row>
    <row r="3799" ht="15.75" customHeight="1" s="120">
      <c r="A3799" s="2" t="inlineStr">
        <is>
          <t>INDUSTRIAL</t>
        </is>
      </c>
      <c r="B3799" s="2" t="inlineStr">
        <is>
          <t>NAA</t>
        </is>
      </c>
      <c r="C3799" s="2" t="n">
        <v>2040</v>
      </c>
      <c r="D3799" s="2" t="inlineStr">
        <is>
          <t>United States</t>
        </is>
      </c>
      <c r="E3799" s="2" t="inlineStr">
        <is>
          <t>USA</t>
        </is>
      </c>
      <c r="F3799" s="2" t="inlineStr">
        <is>
          <t>Tail-gas catalytic decomposition</t>
        </is>
      </c>
      <c r="G3799" s="2" t="n">
        <v>8</v>
      </c>
      <c r="H3799" s="2" t="n">
        <v>1.64816296100616</v>
      </c>
      <c r="I3799" s="2" t="n">
        <v>1.64816296100616</v>
      </c>
      <c r="J3799" s="40" t="inlineStr">
        <is>
          <t>F-gas destruction</t>
        </is>
      </c>
    </row>
    <row r="3800" ht="15.75" customHeight="1" s="120">
      <c r="A3800" s="2" t="inlineStr">
        <is>
          <t>INDUSTRIAL</t>
        </is>
      </c>
      <c r="B3800" s="2" t="inlineStr">
        <is>
          <t>NAA</t>
        </is>
      </c>
      <c r="C3800" s="2" t="n">
        <v>2040</v>
      </c>
      <c r="D3800" s="2" t="inlineStr">
        <is>
          <t>United States</t>
        </is>
      </c>
      <c r="E3800" s="2" t="inlineStr">
        <is>
          <t>USA</t>
        </is>
      </c>
      <c r="F3800" s="2" t="inlineStr">
        <is>
          <t>Homogeneous decomposition in the burner</t>
        </is>
      </c>
      <c r="G3800" s="2" t="n">
        <v>8</v>
      </c>
      <c r="H3800" s="2" t="n">
        <v>2.62384247779846</v>
      </c>
      <c r="I3800" s="2" t="n">
        <v>2.62384247779846</v>
      </c>
      <c r="J3800" s="40" t="inlineStr">
        <is>
          <t>F-gas destruction</t>
        </is>
      </c>
    </row>
    <row r="3801" ht="15.75" customHeight="1" s="120">
      <c r="A3801" s="2" t="inlineStr">
        <is>
          <t>INDUSTRIAL</t>
        </is>
      </c>
      <c r="B3801" s="2" t="inlineStr">
        <is>
          <t>NAA</t>
        </is>
      </c>
      <c r="C3801" s="2" t="n">
        <v>2040</v>
      </c>
      <c r="D3801" s="2" t="inlineStr">
        <is>
          <t>United States</t>
        </is>
      </c>
      <c r="E3801" s="2" t="inlineStr">
        <is>
          <t>USA</t>
        </is>
      </c>
      <c r="F3801" s="2" t="inlineStr">
        <is>
          <t>Non-selective catalytic reduction</t>
        </is>
      </c>
      <c r="G3801" s="2" t="n">
        <v>9</v>
      </c>
      <c r="H3801" s="2" t="n">
        <v>1.64816296100616</v>
      </c>
      <c r="I3801" s="2" t="n">
        <v>1.64816296100616</v>
      </c>
      <c r="J3801" s="40" t="inlineStr">
        <is>
          <t>F-gas destruction</t>
        </is>
      </c>
    </row>
    <row r="3802" ht="15.75" customHeight="1" s="120">
      <c r="A3802" s="2" t="inlineStr">
        <is>
          <t>INDUSTRIAL</t>
        </is>
      </c>
      <c r="B3802" s="2" t="inlineStr">
        <is>
          <t>NAA</t>
        </is>
      </c>
      <c r="C3802" s="2" t="n">
        <v>2040</v>
      </c>
      <c r="D3802" s="2" t="inlineStr">
        <is>
          <t>United States</t>
        </is>
      </c>
      <c r="E3802" s="2" t="inlineStr">
        <is>
          <t>USA</t>
        </is>
      </c>
      <c r="F3802" s="2" t="inlineStr">
        <is>
          <t>Catalytic decomposition in the burner</t>
        </is>
      </c>
      <c r="G3802" s="2" t="n">
        <v>11</v>
      </c>
      <c r="H3802" s="2" t="n">
        <v>2.96669328212738</v>
      </c>
      <c r="I3802" s="2" t="n">
        <v>2.96669328212738</v>
      </c>
      <c r="J3802" s="40" t="inlineStr">
        <is>
          <t>F-gas destruction</t>
        </is>
      </c>
    </row>
    <row r="3803" ht="15.75" customHeight="1" s="120">
      <c r="A3803" s="2" t="inlineStr">
        <is>
          <t>INDUSTRIAL</t>
        </is>
      </c>
      <c r="B3803" s="2" t="inlineStr">
        <is>
          <t>NAA</t>
        </is>
      </c>
      <c r="C3803" s="2" t="n">
        <v>2040</v>
      </c>
      <c r="D3803" s="2" t="inlineStr">
        <is>
          <t>United States</t>
        </is>
      </c>
      <c r="E3803" s="2" t="inlineStr">
        <is>
          <t>USA</t>
        </is>
      </c>
      <c r="F3803" s="2" t="inlineStr">
        <is>
          <t>Tail-gas catalytic decomposition</t>
        </is>
      </c>
      <c r="G3803" s="2" t="n">
        <v>11</v>
      </c>
      <c r="H3803" s="2" t="n">
        <v>1.97779548168182</v>
      </c>
      <c r="I3803" s="2" t="n">
        <v>1.97779548168182</v>
      </c>
      <c r="J3803" s="40" t="inlineStr">
        <is>
          <t>F-gas destruction</t>
        </is>
      </c>
    </row>
    <row r="3804" ht="15.75" customHeight="1" s="120">
      <c r="A3804" s="2" t="inlineStr">
        <is>
          <t>INDUSTRIAL</t>
        </is>
      </c>
      <c r="B3804" s="2" t="inlineStr">
        <is>
          <t>NAA</t>
        </is>
      </c>
      <c r="C3804" s="2" t="n">
        <v>2040</v>
      </c>
      <c r="D3804" s="2" t="inlineStr">
        <is>
          <t>United States</t>
        </is>
      </c>
      <c r="E3804" s="2" t="inlineStr">
        <is>
          <t>USA</t>
        </is>
      </c>
      <c r="F3804" s="2" t="inlineStr">
        <is>
          <t>Non-selective catalytic reduction</t>
        </is>
      </c>
      <c r="G3804" s="2" t="n">
        <v>13</v>
      </c>
      <c r="H3804" s="2" t="n">
        <v>1.97779548168182</v>
      </c>
      <c r="I3804" s="2" t="n">
        <v>1.97779548168182</v>
      </c>
      <c r="J3804" s="40" t="inlineStr">
        <is>
          <t>F-gas destruction</t>
        </is>
      </c>
    </row>
    <row r="3805" ht="15.75" customHeight="1" s="120">
      <c r="A3805" s="2" t="inlineStr">
        <is>
          <t>INDUSTRIAL</t>
        </is>
      </c>
      <c r="B3805" s="2" t="inlineStr">
        <is>
          <t>NAA</t>
        </is>
      </c>
      <c r="C3805" s="2" t="n">
        <v>2040</v>
      </c>
      <c r="D3805" s="2" t="inlineStr">
        <is>
          <t>United States</t>
        </is>
      </c>
      <c r="E3805" s="2" t="inlineStr">
        <is>
          <t>USA</t>
        </is>
      </c>
      <c r="F3805" s="2" t="inlineStr">
        <is>
          <t>Tail-gas catalytic decomposition</t>
        </is>
      </c>
      <c r="G3805" s="2" t="n">
        <v>23</v>
      </c>
      <c r="H3805" s="2" t="n">
        <v>1.31853032112121</v>
      </c>
      <c r="I3805" s="2" t="n">
        <v>1.31853032112121</v>
      </c>
      <c r="J3805" s="40" t="inlineStr">
        <is>
          <t>F-gas destruction</t>
        </is>
      </c>
    </row>
    <row r="3806" ht="15.75" customHeight="1" s="120">
      <c r="A3806" s="2" t="inlineStr">
        <is>
          <t>INDUSTRIAL</t>
        </is>
      </c>
      <c r="B3806" s="2" t="inlineStr">
        <is>
          <t>NAA</t>
        </is>
      </c>
      <c r="C3806" s="2" t="n">
        <v>2040</v>
      </c>
      <c r="D3806" s="2" t="inlineStr">
        <is>
          <t>United States</t>
        </is>
      </c>
      <c r="E3806" s="2" t="inlineStr">
        <is>
          <t>USA</t>
        </is>
      </c>
      <c r="F3806" s="2" t="inlineStr">
        <is>
          <t>Tail-gas catalytic decomposition</t>
        </is>
      </c>
      <c r="G3806" s="2" t="n">
        <v>24</v>
      </c>
      <c r="H3806" s="2" t="n">
        <v>1.64816296100616</v>
      </c>
      <c r="I3806" s="2" t="n">
        <v>1.64816296100616</v>
      </c>
      <c r="J3806" s="40" t="inlineStr">
        <is>
          <t>F-gas destruction</t>
        </is>
      </c>
    </row>
    <row r="3807" ht="15.75" customHeight="1" s="120">
      <c r="A3807" s="2" t="inlineStr">
        <is>
          <t>INDUSTRIAL</t>
        </is>
      </c>
      <c r="B3807" s="2" t="inlineStr">
        <is>
          <t>NAA</t>
        </is>
      </c>
      <c r="C3807" s="2" t="n">
        <v>2040</v>
      </c>
      <c r="D3807" s="2" t="inlineStr">
        <is>
          <t>United States</t>
        </is>
      </c>
      <c r="E3807" s="2" t="inlineStr">
        <is>
          <t>USA</t>
        </is>
      </c>
      <c r="F3807" s="2" t="inlineStr">
        <is>
          <t>Non-selective catalytic reduction</t>
        </is>
      </c>
      <c r="G3807" s="2" t="n">
        <v>29</v>
      </c>
      <c r="H3807" s="2" t="n">
        <v>2.96669328212738</v>
      </c>
      <c r="I3807" s="2" t="n">
        <v>2.96669328212738</v>
      </c>
      <c r="J3807" s="40" t="inlineStr">
        <is>
          <t>F-gas destruction</t>
        </is>
      </c>
    </row>
    <row r="3808" ht="15.75" customHeight="1" s="120">
      <c r="A3808" s="2" t="inlineStr">
        <is>
          <t>INDUSTRIAL</t>
        </is>
      </c>
      <c r="B3808" s="2" t="inlineStr">
        <is>
          <t>NAA</t>
        </is>
      </c>
      <c r="C3808" s="2" t="n">
        <v>2040</v>
      </c>
      <c r="D3808" s="2" t="inlineStr">
        <is>
          <t>United States</t>
        </is>
      </c>
      <c r="E3808" s="2" t="inlineStr">
        <is>
          <t>USA</t>
        </is>
      </c>
      <c r="F3808" s="2" t="inlineStr">
        <is>
          <t>Non-selective catalytic reduction</t>
        </is>
      </c>
      <c r="G3808" s="2" t="n">
        <v>100000</v>
      </c>
      <c r="H3808" s="54" t="n">
        <v>1e-12</v>
      </c>
      <c r="I3808" s="2" t="n">
        <v>1e-12</v>
      </c>
      <c r="J3808" s="40" t="inlineStr">
        <is>
          <t>F-gas destruction</t>
        </is>
      </c>
    </row>
    <row r="3809" ht="15.75" customHeight="1" s="120">
      <c r="A3809" s="2" t="inlineStr">
        <is>
          <t>INDUSTRIAL</t>
        </is>
      </c>
      <c r="B3809" s="2" t="inlineStr">
        <is>
          <t>NAA</t>
        </is>
      </c>
      <c r="C3809" s="2" t="n">
        <v>2045</v>
      </c>
      <c r="D3809" s="2" t="inlineStr">
        <is>
          <t>United States</t>
        </is>
      </c>
      <c r="E3809" s="2" t="inlineStr">
        <is>
          <t>USA</t>
        </is>
      </c>
      <c r="F3809" s="2" t="inlineStr">
        <is>
          <t>Homogeneous decomposition in the burner</t>
        </is>
      </c>
      <c r="G3809" s="2" t="n">
        <v>-100000</v>
      </c>
      <c r="H3809" s="2" t="n">
        <v>0</v>
      </c>
      <c r="I3809" s="2" t="n">
        <v>0</v>
      </c>
      <c r="J3809" s="40" t="inlineStr">
        <is>
          <t>F-gas destruction</t>
        </is>
      </c>
    </row>
    <row r="3810" ht="15.75" customHeight="1" s="120">
      <c r="A3810" s="2" t="inlineStr">
        <is>
          <t>INDUSTRIAL</t>
        </is>
      </c>
      <c r="B3810" s="2" t="inlineStr">
        <is>
          <t>NAA</t>
        </is>
      </c>
      <c r="C3810" s="2" t="n">
        <v>2045</v>
      </c>
      <c r="D3810" s="2" t="inlineStr">
        <is>
          <t>United States</t>
        </is>
      </c>
      <c r="E3810" s="2" t="inlineStr">
        <is>
          <t>USA</t>
        </is>
      </c>
      <c r="F3810" s="2" t="inlineStr">
        <is>
          <t>Homogeneous decomposition in the burner</t>
        </is>
      </c>
      <c r="G3810" s="2" t="n">
        <v>3</v>
      </c>
      <c r="H3810" s="2" t="n">
        <v>1.78881728649139</v>
      </c>
      <c r="I3810" s="2" t="n">
        <v>1.78881728649139</v>
      </c>
      <c r="J3810" s="40" t="inlineStr">
        <is>
          <t>F-gas destruction</t>
        </is>
      </c>
    </row>
    <row r="3811" ht="15.75" customHeight="1" s="120">
      <c r="A3811" s="2" t="inlineStr">
        <is>
          <t>INDUSTRIAL</t>
        </is>
      </c>
      <c r="B3811" s="2" t="inlineStr">
        <is>
          <t>NAA</t>
        </is>
      </c>
      <c r="C3811" s="2" t="n">
        <v>2045</v>
      </c>
      <c r="D3811" s="2" t="inlineStr">
        <is>
          <t>United States</t>
        </is>
      </c>
      <c r="E3811" s="2" t="inlineStr">
        <is>
          <t>USA</t>
        </is>
      </c>
      <c r="F3811" s="2" t="inlineStr">
        <is>
          <t>Homogeneous decomposition in the burner</t>
        </is>
      </c>
      <c r="G3811" s="2" t="n">
        <v>3</v>
      </c>
      <c r="H3811" s="2" t="n">
        <v>0</v>
      </c>
      <c r="I3811" s="2" t="n">
        <v>0</v>
      </c>
      <c r="J3811" s="40" t="inlineStr">
        <is>
          <t>F-gas destruction</t>
        </is>
      </c>
    </row>
    <row r="3812" ht="15.75" customHeight="1" s="120">
      <c r="A3812" s="2" t="inlineStr">
        <is>
          <t>INDUSTRIAL</t>
        </is>
      </c>
      <c r="B3812" s="2" t="inlineStr">
        <is>
          <t>NAA</t>
        </is>
      </c>
      <c r="C3812" s="2" t="n">
        <v>2045</v>
      </c>
      <c r="D3812" s="2" t="inlineStr">
        <is>
          <t>United States</t>
        </is>
      </c>
      <c r="E3812" s="2" t="inlineStr">
        <is>
          <t>USA</t>
        </is>
      </c>
      <c r="F3812" s="2" t="inlineStr">
        <is>
          <t>Homogeneous decomposition in the burner</t>
        </is>
      </c>
      <c r="G3812" s="2" t="n">
        <v>4</v>
      </c>
      <c r="H3812" s="2" t="n">
        <v>2.14658069610595</v>
      </c>
      <c r="I3812" s="2" t="n">
        <v>2.14658069610595</v>
      </c>
      <c r="J3812" s="40" t="inlineStr">
        <is>
          <t>F-gas destruction</t>
        </is>
      </c>
    </row>
    <row r="3813" ht="15.75" customHeight="1" s="120">
      <c r="A3813" s="2" t="inlineStr">
        <is>
          <t>INDUSTRIAL</t>
        </is>
      </c>
      <c r="B3813" s="2" t="inlineStr">
        <is>
          <t>NAA</t>
        </is>
      </c>
      <c r="C3813" s="2" t="n">
        <v>2045</v>
      </c>
      <c r="D3813" s="2" t="inlineStr">
        <is>
          <t>United States</t>
        </is>
      </c>
      <c r="E3813" s="2" t="inlineStr">
        <is>
          <t>USA</t>
        </is>
      </c>
      <c r="F3813" s="2" t="inlineStr">
        <is>
          <t>Catalytic decomposition in the burner</t>
        </is>
      </c>
      <c r="G3813" s="2" t="n">
        <v>4</v>
      </c>
      <c r="H3813" s="2" t="n">
        <v>1.94922769069671</v>
      </c>
      <c r="I3813" s="2" t="n">
        <v>1.94922769069671</v>
      </c>
      <c r="J3813" s="40" t="inlineStr">
        <is>
          <t>F-gas destruction</t>
        </is>
      </c>
    </row>
    <row r="3814" ht="15.75" customHeight="1" s="120">
      <c r="A3814" s="2" t="inlineStr">
        <is>
          <t>INDUSTRIAL</t>
        </is>
      </c>
      <c r="B3814" s="2" t="inlineStr">
        <is>
          <t>NAA</t>
        </is>
      </c>
      <c r="C3814" s="2" t="n">
        <v>2045</v>
      </c>
      <c r="D3814" s="2" t="inlineStr">
        <is>
          <t>United States</t>
        </is>
      </c>
      <c r="E3814" s="2" t="inlineStr">
        <is>
          <t>USA</t>
        </is>
      </c>
      <c r="F3814" s="2" t="inlineStr">
        <is>
          <t>Catalytic decomposition in the burner</t>
        </is>
      </c>
      <c r="G3814" s="2" t="n">
        <v>5</v>
      </c>
      <c r="H3814" s="2" t="n">
        <v>2.33907318115234</v>
      </c>
      <c r="I3814" s="2" t="n">
        <v>2.33907318115234</v>
      </c>
      <c r="J3814" s="40" t="inlineStr">
        <is>
          <t>F-gas destruction</t>
        </is>
      </c>
    </row>
    <row r="3815" ht="15.75" customHeight="1" s="120">
      <c r="A3815" s="2" t="inlineStr">
        <is>
          <t>INDUSTRIAL</t>
        </is>
      </c>
      <c r="B3815" s="2" t="inlineStr">
        <is>
          <t>NAA</t>
        </is>
      </c>
      <c r="C3815" s="2" t="n">
        <v>2045</v>
      </c>
      <c r="D3815" s="2" t="inlineStr">
        <is>
          <t>United States</t>
        </is>
      </c>
      <c r="E3815" s="2" t="inlineStr">
        <is>
          <t>USA</t>
        </is>
      </c>
      <c r="F3815" s="2" t="inlineStr">
        <is>
          <t>Tail-gas catalytic decomposition</t>
        </is>
      </c>
      <c r="G3815" s="2" t="n">
        <v>8</v>
      </c>
      <c r="H3815" s="2" t="n">
        <v>1.94922769069671</v>
      </c>
      <c r="I3815" s="2" t="n">
        <v>1.94922769069671</v>
      </c>
      <c r="J3815" s="40" t="inlineStr">
        <is>
          <t>F-gas destruction</t>
        </is>
      </c>
    </row>
    <row r="3816" ht="15.75" customHeight="1" s="120">
      <c r="A3816" s="2" t="inlineStr">
        <is>
          <t>INDUSTRIAL</t>
        </is>
      </c>
      <c r="B3816" s="2" t="inlineStr">
        <is>
          <t>NAA</t>
        </is>
      </c>
      <c r="C3816" s="2" t="n">
        <v>2045</v>
      </c>
      <c r="D3816" s="2" t="inlineStr">
        <is>
          <t>United States</t>
        </is>
      </c>
      <c r="E3816" s="2" t="inlineStr">
        <is>
          <t>USA</t>
        </is>
      </c>
      <c r="F3816" s="2" t="inlineStr">
        <is>
          <t>Homogeneous decomposition in the burner</t>
        </is>
      </c>
      <c r="G3816" s="2" t="n">
        <v>8</v>
      </c>
      <c r="H3816" s="2" t="n">
        <v>3.21987116336822</v>
      </c>
      <c r="I3816" s="2" t="n">
        <v>3.21987116336822</v>
      </c>
      <c r="J3816" s="40" t="inlineStr">
        <is>
          <t>F-gas destruction</t>
        </is>
      </c>
    </row>
    <row r="3817" ht="15.75" customHeight="1" s="120">
      <c r="A3817" s="2" t="inlineStr">
        <is>
          <t>INDUSTRIAL</t>
        </is>
      </c>
      <c r="B3817" s="2" t="inlineStr">
        <is>
          <t>NAA</t>
        </is>
      </c>
      <c r="C3817" s="2" t="n">
        <v>2045</v>
      </c>
      <c r="D3817" s="2" t="inlineStr">
        <is>
          <t>United States</t>
        </is>
      </c>
      <c r="E3817" s="2" t="inlineStr">
        <is>
          <t>USA</t>
        </is>
      </c>
      <c r="F3817" s="2" t="inlineStr">
        <is>
          <t>Non-selective catalytic reduction</t>
        </is>
      </c>
      <c r="G3817" s="2" t="n">
        <v>9</v>
      </c>
      <c r="H3817" s="2" t="n">
        <v>1.94922769069671</v>
      </c>
      <c r="I3817" s="2" t="n">
        <v>1.94922769069671</v>
      </c>
      <c r="J3817" s="40" t="inlineStr">
        <is>
          <t>F-gas destruction</t>
        </is>
      </c>
    </row>
    <row r="3818" ht="15.75" customHeight="1" s="120">
      <c r="A3818" s="2" t="inlineStr">
        <is>
          <t>INDUSTRIAL</t>
        </is>
      </c>
      <c r="B3818" s="2" t="inlineStr">
        <is>
          <t>NAA</t>
        </is>
      </c>
      <c r="C3818" s="2" t="n">
        <v>2045</v>
      </c>
      <c r="D3818" s="2" t="inlineStr">
        <is>
          <t>United States</t>
        </is>
      </c>
      <c r="E3818" s="2" t="inlineStr">
        <is>
          <t>USA</t>
        </is>
      </c>
      <c r="F3818" s="2" t="inlineStr">
        <is>
          <t>Catalytic decomposition in the burner</t>
        </is>
      </c>
      <c r="G3818" s="2" t="n">
        <v>11</v>
      </c>
      <c r="H3818" s="2" t="n">
        <v>3.50860977172851</v>
      </c>
      <c r="I3818" s="2" t="n">
        <v>3.50860977172851</v>
      </c>
      <c r="J3818" s="40" t="inlineStr">
        <is>
          <t>F-gas destruction</t>
        </is>
      </c>
    </row>
    <row r="3819" ht="15.75" customHeight="1" s="120">
      <c r="A3819" s="2" t="inlineStr">
        <is>
          <t>INDUSTRIAL</t>
        </is>
      </c>
      <c r="B3819" s="2" t="inlineStr">
        <is>
          <t>NAA</t>
        </is>
      </c>
      <c r="C3819" s="2" t="n">
        <v>2045</v>
      </c>
      <c r="D3819" s="2" t="inlineStr">
        <is>
          <t>United States</t>
        </is>
      </c>
      <c r="E3819" s="2" t="inlineStr">
        <is>
          <t>USA</t>
        </is>
      </c>
      <c r="F3819" s="2" t="inlineStr">
        <is>
          <t>Tail-gas catalytic decomposition</t>
        </is>
      </c>
      <c r="G3819" s="2" t="n">
        <v>11</v>
      </c>
      <c r="H3819" s="2" t="n">
        <v>2.33907318115234</v>
      </c>
      <c r="I3819" s="2" t="n">
        <v>2.33907318115234</v>
      </c>
      <c r="J3819" s="40" t="inlineStr">
        <is>
          <t>F-gas destruction</t>
        </is>
      </c>
    </row>
    <row r="3820" ht="15.75" customHeight="1" s="120">
      <c r="A3820" s="2" t="inlineStr">
        <is>
          <t>INDUSTRIAL</t>
        </is>
      </c>
      <c r="B3820" s="2" t="inlineStr">
        <is>
          <t>NAA</t>
        </is>
      </c>
      <c r="C3820" s="2" t="n">
        <v>2045</v>
      </c>
      <c r="D3820" s="2" t="inlineStr">
        <is>
          <t>United States</t>
        </is>
      </c>
      <c r="E3820" s="2" t="inlineStr">
        <is>
          <t>USA</t>
        </is>
      </c>
      <c r="F3820" s="2" t="inlineStr">
        <is>
          <t>Non-selective catalytic reduction</t>
        </is>
      </c>
      <c r="G3820" s="2" t="n">
        <v>13</v>
      </c>
      <c r="H3820" s="2" t="n">
        <v>2.33907318115234</v>
      </c>
      <c r="I3820" s="2" t="n">
        <v>2.33907318115234</v>
      </c>
      <c r="J3820" s="40" t="inlineStr">
        <is>
          <t>F-gas destruction</t>
        </is>
      </c>
    </row>
    <row r="3821" ht="15.75" customHeight="1" s="120">
      <c r="A3821" s="2" t="inlineStr">
        <is>
          <t>INDUSTRIAL</t>
        </is>
      </c>
      <c r="B3821" s="2" t="inlineStr">
        <is>
          <t>NAA</t>
        </is>
      </c>
      <c r="C3821" s="2" t="n">
        <v>2045</v>
      </c>
      <c r="D3821" s="2" t="inlineStr">
        <is>
          <t>United States</t>
        </is>
      </c>
      <c r="E3821" s="2" t="inlineStr">
        <is>
          <t>USA</t>
        </is>
      </c>
      <c r="F3821" s="2" t="inlineStr">
        <is>
          <t>Tail-gas catalytic decomposition</t>
        </is>
      </c>
      <c r="G3821" s="2" t="n">
        <v>24</v>
      </c>
      <c r="H3821" s="2" t="n">
        <v>3.50860977172851</v>
      </c>
      <c r="I3821" s="2" t="n">
        <v>3.50860977172851</v>
      </c>
      <c r="J3821" s="40" t="inlineStr">
        <is>
          <t>F-gas destruction</t>
        </is>
      </c>
    </row>
    <row r="3822" ht="15.75" customHeight="1" s="120">
      <c r="A3822" s="2" t="inlineStr">
        <is>
          <t>INDUSTRIAL</t>
        </is>
      </c>
      <c r="B3822" s="2" t="inlineStr">
        <is>
          <t>NAA</t>
        </is>
      </c>
      <c r="C3822" s="2" t="n">
        <v>2045</v>
      </c>
      <c r="D3822" s="2" t="inlineStr">
        <is>
          <t>United States</t>
        </is>
      </c>
      <c r="E3822" s="2" t="inlineStr">
        <is>
          <t>USA</t>
        </is>
      </c>
      <c r="F3822" s="2" t="inlineStr">
        <is>
          <t>Non-selective catalytic reduction</t>
        </is>
      </c>
      <c r="G3822" s="2" t="n">
        <v>29</v>
      </c>
      <c r="H3822" s="2" t="n">
        <v>3.50860977172851</v>
      </c>
      <c r="I3822" s="2" t="n">
        <v>3.50860977172851</v>
      </c>
      <c r="J3822" s="40" t="inlineStr">
        <is>
          <t>F-gas destruction</t>
        </is>
      </c>
    </row>
    <row r="3823" ht="15.75" customHeight="1" s="120">
      <c r="A3823" s="2" t="inlineStr">
        <is>
          <t>INDUSTRIAL</t>
        </is>
      </c>
      <c r="B3823" s="2" t="inlineStr">
        <is>
          <t>NAA</t>
        </is>
      </c>
      <c r="C3823" s="2" t="n">
        <v>2045</v>
      </c>
      <c r="D3823" s="2" t="inlineStr">
        <is>
          <t>United States</t>
        </is>
      </c>
      <c r="E3823" s="2" t="inlineStr">
        <is>
          <t>USA</t>
        </is>
      </c>
      <c r="F3823" s="2" t="inlineStr">
        <is>
          <t>Non-selective catalytic reduction</t>
        </is>
      </c>
      <c r="G3823" s="2" t="n">
        <v>100000</v>
      </c>
      <c r="H3823" s="54" t="n">
        <v>1e-12</v>
      </c>
      <c r="I3823" s="2" t="n">
        <v>1e-12</v>
      </c>
      <c r="J3823" s="40" t="inlineStr">
        <is>
          <t>F-gas destruction</t>
        </is>
      </c>
    </row>
    <row r="3824" ht="15.75" customHeight="1" s="120">
      <c r="A3824" s="2" t="inlineStr">
        <is>
          <t>INDUSTRIAL</t>
        </is>
      </c>
      <c r="B3824" s="2" t="inlineStr">
        <is>
          <t>NAA</t>
        </is>
      </c>
      <c r="C3824" s="2" t="n">
        <v>2050</v>
      </c>
      <c r="D3824" s="2" t="inlineStr">
        <is>
          <t>United States</t>
        </is>
      </c>
      <c r="E3824" s="2" t="inlineStr">
        <is>
          <t>USA</t>
        </is>
      </c>
      <c r="F3824" s="2" t="inlineStr">
        <is>
          <t>Homogeneous decomposition in the burner</t>
        </is>
      </c>
      <c r="G3824" s="2" t="n">
        <v>-100000</v>
      </c>
      <c r="H3824" s="2" t="n">
        <v>0</v>
      </c>
      <c r="I3824" s="2" t="n">
        <v>0</v>
      </c>
      <c r="J3824" s="40" t="inlineStr">
        <is>
          <t>F-gas destruction</t>
        </is>
      </c>
    </row>
    <row r="3825" ht="15.75" customHeight="1" s="120">
      <c r="A3825" s="2" t="inlineStr">
        <is>
          <t>INDUSTRIAL</t>
        </is>
      </c>
      <c r="B3825" s="2" t="inlineStr">
        <is>
          <t>NAA</t>
        </is>
      </c>
      <c r="C3825" s="2" t="n">
        <v>2050</v>
      </c>
      <c r="D3825" s="2" t="inlineStr">
        <is>
          <t>United States</t>
        </is>
      </c>
      <c r="E3825" s="2" t="inlineStr">
        <is>
          <t>USA</t>
        </is>
      </c>
      <c r="F3825" s="2" t="inlineStr">
        <is>
          <t>Homogeneous decomposition in the burner</t>
        </is>
      </c>
      <c r="G3825" s="2" t="n">
        <v>3</v>
      </c>
      <c r="H3825" s="2" t="n">
        <v>2.19065976142883</v>
      </c>
      <c r="I3825" s="2" t="n">
        <v>2.19065976142883</v>
      </c>
      <c r="J3825" s="40" t="inlineStr">
        <is>
          <t>F-gas destruction</t>
        </is>
      </c>
    </row>
    <row r="3826" ht="15.75" customHeight="1" s="120">
      <c r="A3826" s="2" t="inlineStr">
        <is>
          <t>INDUSTRIAL</t>
        </is>
      </c>
      <c r="B3826" s="2" t="inlineStr">
        <is>
          <t>NAA</t>
        </is>
      </c>
      <c r="C3826" s="2" t="n">
        <v>2050</v>
      </c>
      <c r="D3826" s="2" t="inlineStr">
        <is>
          <t>United States</t>
        </is>
      </c>
      <c r="E3826" s="2" t="inlineStr">
        <is>
          <t>USA</t>
        </is>
      </c>
      <c r="F3826" s="2" t="inlineStr">
        <is>
          <t>Homogeneous decomposition in the burner</t>
        </is>
      </c>
      <c r="G3826" s="2" t="n">
        <v>3</v>
      </c>
      <c r="H3826" s="2" t="n">
        <v>0</v>
      </c>
      <c r="I3826" s="2" t="n">
        <v>0</v>
      </c>
      <c r="J3826" s="40" t="inlineStr">
        <is>
          <t>F-gas destruction</t>
        </is>
      </c>
    </row>
    <row r="3827" ht="15.75" customHeight="1" s="120">
      <c r="A3827" s="2" t="inlineStr">
        <is>
          <t>INDUSTRIAL</t>
        </is>
      </c>
      <c r="B3827" s="2" t="inlineStr">
        <is>
          <t>NAA</t>
        </is>
      </c>
      <c r="C3827" s="2" t="n">
        <v>2050</v>
      </c>
      <c r="D3827" s="2" t="inlineStr">
        <is>
          <t>United States</t>
        </is>
      </c>
      <c r="E3827" s="2" t="inlineStr">
        <is>
          <t>USA</t>
        </is>
      </c>
      <c r="F3827" s="2" t="inlineStr">
        <is>
          <t>Catalytic decomposition in the burner</t>
        </is>
      </c>
      <c r="G3827" s="2" t="n">
        <v>4</v>
      </c>
      <c r="H3827" s="2" t="n">
        <v>2.3062560558319</v>
      </c>
      <c r="I3827" s="2" t="n">
        <v>2.3062560558319</v>
      </c>
      <c r="J3827" s="40" t="inlineStr">
        <is>
          <t>F-gas destruction</t>
        </is>
      </c>
    </row>
    <row r="3828" ht="15.75" customHeight="1" s="120">
      <c r="A3828" s="2" t="inlineStr">
        <is>
          <t>INDUSTRIAL</t>
        </is>
      </c>
      <c r="B3828" s="2" t="inlineStr">
        <is>
          <t>NAA</t>
        </is>
      </c>
      <c r="C3828" s="2" t="n">
        <v>2050</v>
      </c>
      <c r="D3828" s="2" t="inlineStr">
        <is>
          <t>United States</t>
        </is>
      </c>
      <c r="E3828" s="2" t="inlineStr">
        <is>
          <t>USA</t>
        </is>
      </c>
      <c r="F3828" s="2" t="inlineStr">
        <is>
          <t>Homogeneous decomposition in the burner</t>
        </is>
      </c>
      <c r="G3828" s="2" t="n">
        <v>4</v>
      </c>
      <c r="H3828" s="2" t="n">
        <v>2.62879180908203</v>
      </c>
      <c r="I3828" s="2" t="n">
        <v>2.62879180908203</v>
      </c>
      <c r="J3828" s="40" t="inlineStr">
        <is>
          <t>F-gas destruction</t>
        </is>
      </c>
    </row>
    <row r="3829" ht="15.75" customHeight="1" s="120">
      <c r="A3829" s="2" t="inlineStr">
        <is>
          <t>INDUSTRIAL</t>
        </is>
      </c>
      <c r="B3829" s="2" t="inlineStr">
        <is>
          <t>NAA</t>
        </is>
      </c>
      <c r="C3829" s="2" t="n">
        <v>2050</v>
      </c>
      <c r="D3829" s="2" t="inlineStr">
        <is>
          <t>United States</t>
        </is>
      </c>
      <c r="E3829" s="2" t="inlineStr">
        <is>
          <t>USA</t>
        </is>
      </c>
      <c r="F3829" s="2" t="inlineStr">
        <is>
          <t>Catalytic decomposition in the burner</t>
        </is>
      </c>
      <c r="G3829" s="2" t="n">
        <v>5</v>
      </c>
      <c r="H3829" s="2" t="n">
        <v>2.767507314682</v>
      </c>
      <c r="I3829" s="2" t="n">
        <v>2.767507314682</v>
      </c>
      <c r="J3829" s="40" t="inlineStr">
        <is>
          <t>F-gas destruction</t>
        </is>
      </c>
    </row>
    <row r="3830" ht="15.75" customHeight="1" s="120">
      <c r="A3830" s="2" t="inlineStr">
        <is>
          <t>INDUSTRIAL</t>
        </is>
      </c>
      <c r="B3830" s="2" t="inlineStr">
        <is>
          <t>NAA</t>
        </is>
      </c>
      <c r="C3830" s="2" t="n">
        <v>2050</v>
      </c>
      <c r="D3830" s="2" t="inlineStr">
        <is>
          <t>United States</t>
        </is>
      </c>
      <c r="E3830" s="2" t="inlineStr">
        <is>
          <t>USA</t>
        </is>
      </c>
      <c r="F3830" s="2" t="inlineStr">
        <is>
          <t>Homogeneous decomposition in the burner</t>
        </is>
      </c>
      <c r="G3830" s="2" t="n">
        <v>7</v>
      </c>
      <c r="H3830" s="2" t="n">
        <v>1.75252795219421</v>
      </c>
      <c r="I3830" s="2" t="n">
        <v>1.75252795219421</v>
      </c>
      <c r="J3830" s="40" t="inlineStr">
        <is>
          <t>F-gas destruction</t>
        </is>
      </c>
    </row>
    <row r="3831" ht="15.75" customHeight="1" s="120">
      <c r="A3831" s="2" t="inlineStr">
        <is>
          <t>INDUSTRIAL</t>
        </is>
      </c>
      <c r="B3831" s="2" t="inlineStr">
        <is>
          <t>NAA</t>
        </is>
      </c>
      <c r="C3831" s="2" t="n">
        <v>2050</v>
      </c>
      <c r="D3831" s="2" t="inlineStr">
        <is>
          <t>United States</t>
        </is>
      </c>
      <c r="E3831" s="2" t="inlineStr">
        <is>
          <t>USA</t>
        </is>
      </c>
      <c r="F3831" s="2" t="inlineStr">
        <is>
          <t>Tail-gas catalytic decomposition</t>
        </is>
      </c>
      <c r="G3831" s="2" t="n">
        <v>8</v>
      </c>
      <c r="H3831" s="2" t="n">
        <v>2.3062560558319</v>
      </c>
      <c r="I3831" s="2" t="n">
        <v>2.3062560558319</v>
      </c>
      <c r="J3831" s="40" t="inlineStr">
        <is>
          <t>F-gas destruction</t>
        </is>
      </c>
    </row>
    <row r="3832" ht="15.75" customHeight="1" s="120">
      <c r="A3832" s="2" t="inlineStr">
        <is>
          <t>INDUSTRIAL</t>
        </is>
      </c>
      <c r="B3832" s="2" t="inlineStr">
        <is>
          <t>NAA</t>
        </is>
      </c>
      <c r="C3832" s="2" t="n">
        <v>2050</v>
      </c>
      <c r="D3832" s="2" t="inlineStr">
        <is>
          <t>United States</t>
        </is>
      </c>
      <c r="E3832" s="2" t="inlineStr">
        <is>
          <t>USA</t>
        </is>
      </c>
      <c r="F3832" s="2" t="inlineStr">
        <is>
          <t>Homogeneous decomposition in the burner</t>
        </is>
      </c>
      <c r="G3832" s="2" t="n">
        <v>8</v>
      </c>
      <c r="H3832" s="2" t="n">
        <v>2.19065976142883</v>
      </c>
      <c r="I3832" s="2" t="n">
        <v>2.19065976142883</v>
      </c>
      <c r="J3832" s="40" t="inlineStr">
        <is>
          <t>F-gas destruction</t>
        </is>
      </c>
    </row>
    <row r="3833" ht="15.75" customHeight="1" s="120">
      <c r="A3833" s="2" t="inlineStr">
        <is>
          <t>INDUSTRIAL</t>
        </is>
      </c>
      <c r="B3833" s="2" t="inlineStr">
        <is>
          <t>NAA</t>
        </is>
      </c>
      <c r="C3833" s="2" t="n">
        <v>2050</v>
      </c>
      <c r="D3833" s="2" t="inlineStr">
        <is>
          <t>United States</t>
        </is>
      </c>
      <c r="E3833" s="2" t="inlineStr">
        <is>
          <t>USA</t>
        </is>
      </c>
      <c r="F3833" s="2" t="inlineStr">
        <is>
          <t>Non-selective catalytic reduction</t>
        </is>
      </c>
      <c r="G3833" s="2" t="n">
        <v>9</v>
      </c>
      <c r="H3833" s="2" t="n">
        <v>2.3062560558319</v>
      </c>
      <c r="I3833" s="2" t="n">
        <v>2.3062560558319</v>
      </c>
      <c r="J3833" s="40" t="inlineStr">
        <is>
          <t>F-gas destruction</t>
        </is>
      </c>
    </row>
    <row r="3834" ht="15.75" customHeight="1" s="120">
      <c r="A3834" s="2" t="inlineStr">
        <is>
          <t>INDUSTRIAL</t>
        </is>
      </c>
      <c r="B3834" s="2" t="inlineStr">
        <is>
          <t>NAA</t>
        </is>
      </c>
      <c r="C3834" s="2" t="n">
        <v>2050</v>
      </c>
      <c r="D3834" s="2" t="inlineStr">
        <is>
          <t>United States</t>
        </is>
      </c>
      <c r="E3834" s="2" t="inlineStr">
        <is>
          <t>USA</t>
        </is>
      </c>
      <c r="F3834" s="2" t="inlineStr">
        <is>
          <t>Tail-gas catalytic decomposition</t>
        </is>
      </c>
      <c r="G3834" s="2" t="n">
        <v>11</v>
      </c>
      <c r="H3834" s="2" t="n">
        <v>2.767507314682</v>
      </c>
      <c r="I3834" s="2" t="n">
        <v>2.767507314682</v>
      </c>
      <c r="J3834" s="40" t="inlineStr">
        <is>
          <t>F-gas destruction</t>
        </is>
      </c>
    </row>
    <row r="3835" ht="15.75" customHeight="1" s="120">
      <c r="A3835" s="2" t="inlineStr">
        <is>
          <t>INDUSTRIAL</t>
        </is>
      </c>
      <c r="B3835" s="2" t="inlineStr">
        <is>
          <t>NAA</t>
        </is>
      </c>
      <c r="C3835" s="2" t="n">
        <v>2050</v>
      </c>
      <c r="D3835" s="2" t="inlineStr">
        <is>
          <t>United States</t>
        </is>
      </c>
      <c r="E3835" s="2" t="inlineStr">
        <is>
          <t>USA</t>
        </is>
      </c>
      <c r="F3835" s="2" t="inlineStr">
        <is>
          <t>Catalytic decomposition in the burner</t>
        </is>
      </c>
      <c r="G3835" s="2" t="n">
        <v>11</v>
      </c>
      <c r="H3835" s="2" t="n">
        <v>4.15126097202301</v>
      </c>
      <c r="I3835" s="2" t="n">
        <v>4.15126097202301</v>
      </c>
      <c r="J3835" s="40" t="inlineStr">
        <is>
          <t>F-gas destruction</t>
        </is>
      </c>
    </row>
    <row r="3836" ht="15.75" customHeight="1" s="120">
      <c r="A3836" s="2" t="inlineStr">
        <is>
          <t>INDUSTRIAL</t>
        </is>
      </c>
      <c r="B3836" s="2" t="inlineStr">
        <is>
          <t>NAA</t>
        </is>
      </c>
      <c r="C3836" s="2" t="n">
        <v>2050</v>
      </c>
      <c r="D3836" s="2" t="inlineStr">
        <is>
          <t>United States</t>
        </is>
      </c>
      <c r="E3836" s="2" t="inlineStr">
        <is>
          <t>USA</t>
        </is>
      </c>
      <c r="F3836" s="2" t="inlineStr">
        <is>
          <t>Non-selective catalytic reduction</t>
        </is>
      </c>
      <c r="G3836" s="2" t="n">
        <v>13</v>
      </c>
      <c r="H3836" s="2" t="n">
        <v>2.767507314682</v>
      </c>
      <c r="I3836" s="2" t="n">
        <v>2.767507314682</v>
      </c>
      <c r="J3836" s="40" t="inlineStr">
        <is>
          <t>F-gas destruction</t>
        </is>
      </c>
    </row>
    <row r="3837" ht="15.75" customHeight="1" s="120">
      <c r="A3837" s="2" t="inlineStr">
        <is>
          <t>INDUSTRIAL</t>
        </is>
      </c>
      <c r="B3837" s="2" t="inlineStr">
        <is>
          <t>NAA</t>
        </is>
      </c>
      <c r="C3837" s="2" t="n">
        <v>2050</v>
      </c>
      <c r="D3837" s="2" t="inlineStr">
        <is>
          <t>United States</t>
        </is>
      </c>
      <c r="E3837" s="2" t="inlineStr">
        <is>
          <t>USA</t>
        </is>
      </c>
      <c r="F3837" s="2" t="inlineStr">
        <is>
          <t>Tail-gas catalytic decomposition</t>
        </is>
      </c>
      <c r="G3837" s="2" t="n">
        <v>24</v>
      </c>
      <c r="H3837" s="2" t="n">
        <v>4.15126097202301</v>
      </c>
      <c r="I3837" s="2" t="n">
        <v>4.15126097202301</v>
      </c>
      <c r="J3837" s="40" t="inlineStr">
        <is>
          <t>F-gas destruction</t>
        </is>
      </c>
    </row>
    <row r="3838" ht="15.75" customHeight="1" s="120">
      <c r="A3838" s="2" t="inlineStr">
        <is>
          <t>INDUSTRIAL</t>
        </is>
      </c>
      <c r="B3838" s="2" t="inlineStr">
        <is>
          <t>NAA</t>
        </is>
      </c>
      <c r="C3838" s="2" t="n">
        <v>2050</v>
      </c>
      <c r="D3838" s="2" t="inlineStr">
        <is>
          <t>United States</t>
        </is>
      </c>
      <c r="E3838" s="2" t="inlineStr">
        <is>
          <t>USA</t>
        </is>
      </c>
      <c r="F3838" s="2" t="inlineStr">
        <is>
          <t>Non-selective catalytic reduction</t>
        </is>
      </c>
      <c r="G3838" s="2" t="n">
        <v>29</v>
      </c>
      <c r="H3838" s="2" t="n">
        <v>4.15126097202301</v>
      </c>
      <c r="I3838" s="2" t="n">
        <v>4.15126097202301</v>
      </c>
      <c r="J3838" s="40" t="inlineStr">
        <is>
          <t>F-gas destruction</t>
        </is>
      </c>
    </row>
    <row r="3839" ht="15.75" customHeight="1" s="120">
      <c r="A3839" s="2" t="inlineStr">
        <is>
          <t>INDUSTRIAL</t>
        </is>
      </c>
      <c r="B3839" s="2" t="inlineStr">
        <is>
          <t>NAA</t>
        </is>
      </c>
      <c r="C3839" s="2" t="n">
        <v>2050</v>
      </c>
      <c r="D3839" s="2" t="inlineStr">
        <is>
          <t>United States</t>
        </is>
      </c>
      <c r="E3839" s="2" t="inlineStr">
        <is>
          <t>USA</t>
        </is>
      </c>
      <c r="F3839" s="2" t="inlineStr">
        <is>
          <t>Non-selective catalytic reduction</t>
        </is>
      </c>
      <c r="G3839" s="2" t="n">
        <v>100000</v>
      </c>
      <c r="H3839" s="54" t="n">
        <v>1e-12</v>
      </c>
      <c r="I3839" s="2" t="n">
        <v>1e-12</v>
      </c>
      <c r="J3839" s="40" t="inlineStr">
        <is>
          <t>F-gas destruction</t>
        </is>
      </c>
    </row>
    <row r="3840" ht="15.75" customHeight="1" s="120">
      <c r="A3840" s="2" t="inlineStr">
        <is>
          <t>INDUSTRIAL</t>
        </is>
      </c>
      <c r="B3840" s="2" t="inlineStr">
        <is>
          <t>PV</t>
        </is>
      </c>
      <c r="C3840" s="2" t="n">
        <v>2015</v>
      </c>
      <c r="D3840" s="2" t="inlineStr">
        <is>
          <t>United States</t>
        </is>
      </c>
      <c r="E3840" s="2" t="inlineStr">
        <is>
          <t>USA</t>
        </is>
      </c>
      <c r="F3840" s="2" t="inlineStr">
        <is>
          <t>Thermal abatement</t>
        </is>
      </c>
      <c r="G3840" s="2" t="n">
        <v>-100000</v>
      </c>
      <c r="H3840" s="2" t="n">
        <v>0</v>
      </c>
      <c r="I3840" s="2" t="n">
        <v>0</v>
      </c>
      <c r="J3840" s="40" t="inlineStr">
        <is>
          <t>F-gas destruction</t>
        </is>
      </c>
    </row>
    <row r="3841" ht="15.75" customHeight="1" s="120">
      <c r="A3841" s="2" t="inlineStr">
        <is>
          <t>INDUSTRIAL</t>
        </is>
      </c>
      <c r="B3841" s="2" t="inlineStr">
        <is>
          <t>PV</t>
        </is>
      </c>
      <c r="C3841" s="2" t="n">
        <v>2015</v>
      </c>
      <c r="D3841" s="2" t="inlineStr">
        <is>
          <t>United States</t>
        </is>
      </c>
      <c r="E3841" s="2" t="inlineStr">
        <is>
          <t>USA</t>
        </is>
      </c>
      <c r="F3841" s="2" t="inlineStr">
        <is>
          <t>Thermal abatement</t>
        </is>
      </c>
      <c r="G3841" s="2" t="n">
        <v>1194</v>
      </c>
      <c r="H3841" s="2" t="n">
        <v>0.13509914278984</v>
      </c>
      <c r="I3841" s="2" t="n">
        <v>0.13509914278984</v>
      </c>
      <c r="J3841" s="40" t="inlineStr">
        <is>
          <t>F-gas destruction</t>
        </is>
      </c>
    </row>
    <row r="3842" ht="15.75" customHeight="1" s="120">
      <c r="A3842" s="2" t="inlineStr">
        <is>
          <t>INDUSTRIAL</t>
        </is>
      </c>
      <c r="B3842" s="2" t="inlineStr">
        <is>
          <t>PV</t>
        </is>
      </c>
      <c r="C3842" s="2" t="n">
        <v>2015</v>
      </c>
      <c r="D3842" s="2" t="inlineStr">
        <is>
          <t>United States</t>
        </is>
      </c>
      <c r="E3842" s="2" t="inlineStr">
        <is>
          <t>USA</t>
        </is>
      </c>
      <c r="F3842" s="2" t="inlineStr">
        <is>
          <t>Thermal abatement</t>
        </is>
      </c>
      <c r="G3842" s="2" t="n">
        <v>1194</v>
      </c>
      <c r="H3842" s="2" t="n">
        <v>0</v>
      </c>
      <c r="I3842" s="2" t="n">
        <v>0</v>
      </c>
      <c r="J3842" s="40" t="inlineStr">
        <is>
          <t>F-gas destruction</t>
        </is>
      </c>
    </row>
    <row r="3843" ht="15.75" customHeight="1" s="120">
      <c r="A3843" s="2" t="inlineStr">
        <is>
          <t>INDUSTRIAL</t>
        </is>
      </c>
      <c r="B3843" s="2" t="inlineStr">
        <is>
          <t>PV</t>
        </is>
      </c>
      <c r="C3843" s="2" t="n">
        <v>2015</v>
      </c>
      <c r="D3843" s="2" t="inlineStr">
        <is>
          <t>United States</t>
        </is>
      </c>
      <c r="E3843" s="2" t="inlineStr">
        <is>
          <t>USA</t>
        </is>
      </c>
      <c r="F3843" s="2" t="inlineStr">
        <is>
          <t>NF3 remote clean</t>
        </is>
      </c>
      <c r="G3843" s="2" t="n">
        <v>1249</v>
      </c>
      <c r="H3843" s="2" t="n">
        <v>0.200264602899551</v>
      </c>
      <c r="I3843" s="2" t="n">
        <v>0.200264602899551</v>
      </c>
      <c r="J3843" s="40" t="inlineStr">
        <is>
          <t>F-gas inspection maintenance retrofitting</t>
        </is>
      </c>
    </row>
    <row r="3844" ht="15.75" customHeight="1" s="120">
      <c r="A3844" s="2" t="inlineStr">
        <is>
          <t>INDUSTRIAL</t>
        </is>
      </c>
      <c r="B3844" s="2" t="inlineStr">
        <is>
          <t>PV</t>
        </is>
      </c>
      <c r="C3844" s="2" t="n">
        <v>2015</v>
      </c>
      <c r="D3844" s="2" t="inlineStr">
        <is>
          <t>United States</t>
        </is>
      </c>
      <c r="E3844" s="2" t="inlineStr">
        <is>
          <t>USA</t>
        </is>
      </c>
      <c r="F3844" s="2" t="inlineStr">
        <is>
          <t>Catamal abatement</t>
        </is>
      </c>
      <c r="G3844" s="2" t="n">
        <v>13468</v>
      </c>
      <c r="H3844" s="2" t="n">
        <v>0.0450520068407059</v>
      </c>
      <c r="I3844" s="2" t="n">
        <v>0.0450520068407059</v>
      </c>
      <c r="J3844" s="40" t="inlineStr">
        <is>
          <t>F-gas inspection maintenance retrofitting</t>
        </is>
      </c>
    </row>
    <row r="3845" ht="15.75" customHeight="1" s="120">
      <c r="A3845" s="2" t="inlineStr">
        <is>
          <t>INDUSTRIAL</t>
        </is>
      </c>
      <c r="B3845" s="2" t="inlineStr">
        <is>
          <t>PV</t>
        </is>
      </c>
      <c r="C3845" s="2" t="n">
        <v>2015</v>
      </c>
      <c r="D3845" s="2" t="inlineStr">
        <is>
          <t>United States</t>
        </is>
      </c>
      <c r="E3845" s="2" t="inlineStr">
        <is>
          <t>USA</t>
        </is>
      </c>
      <c r="F3845" s="2" t="inlineStr">
        <is>
          <t>Plasma abatement</t>
        </is>
      </c>
      <c r="G3845" s="2" t="n">
        <v>31545</v>
      </c>
      <c r="H3845" s="2" t="n">
        <v>0.0069291638210416</v>
      </c>
      <c r="I3845" s="2" t="n">
        <v>0.0069291638210416</v>
      </c>
      <c r="J3845" s="40" t="inlineStr">
        <is>
          <t>F-gas destruction</t>
        </is>
      </c>
    </row>
    <row r="3846" ht="15.75" customHeight="1" s="120">
      <c r="A3846" s="2" t="inlineStr">
        <is>
          <t>INDUSTRIAL</t>
        </is>
      </c>
      <c r="B3846" s="2" t="inlineStr">
        <is>
          <t>PV</t>
        </is>
      </c>
      <c r="C3846" s="2" t="n">
        <v>2015</v>
      </c>
      <c r="D3846" s="2" t="inlineStr">
        <is>
          <t>United States</t>
        </is>
      </c>
      <c r="E3846" s="2" t="inlineStr">
        <is>
          <t>USA</t>
        </is>
      </c>
      <c r="F3846" s="2" t="inlineStr">
        <is>
          <t>Plasma abatement</t>
        </is>
      </c>
      <c r="G3846" s="2" t="n">
        <v>100000</v>
      </c>
      <c r="H3846" s="54" t="n">
        <v>1e-12</v>
      </c>
      <c r="I3846" s="2" t="n">
        <v>1e-12</v>
      </c>
      <c r="J3846" s="40" t="inlineStr">
        <is>
          <t>F-gas destruction</t>
        </is>
      </c>
    </row>
    <row r="3847" ht="15.75" customHeight="1" s="120">
      <c r="A3847" s="2" t="inlineStr">
        <is>
          <t>INDUSTRIAL</t>
        </is>
      </c>
      <c r="B3847" s="2" t="inlineStr">
        <is>
          <t>PV</t>
        </is>
      </c>
      <c r="C3847" s="2" t="n">
        <v>2020</v>
      </c>
      <c r="D3847" s="2" t="inlineStr">
        <is>
          <t>United States</t>
        </is>
      </c>
      <c r="E3847" s="2" t="inlineStr">
        <is>
          <t>USA</t>
        </is>
      </c>
      <c r="F3847" s="2" t="inlineStr">
        <is>
          <t>Thermal abatement</t>
        </is>
      </c>
      <c r="G3847" s="2" t="n">
        <v>-100000</v>
      </c>
      <c r="H3847" s="2" t="n">
        <v>0</v>
      </c>
      <c r="I3847" s="2" t="n">
        <v>0</v>
      </c>
      <c r="J3847" s="40" t="inlineStr">
        <is>
          <t>F-gas destruction</t>
        </is>
      </c>
    </row>
    <row r="3848" ht="15.75" customHeight="1" s="120">
      <c r="A3848" s="2" t="inlineStr">
        <is>
          <t>INDUSTRIAL</t>
        </is>
      </c>
      <c r="B3848" s="2" t="inlineStr">
        <is>
          <t>PV</t>
        </is>
      </c>
      <c r="C3848" s="2" t="n">
        <v>2020</v>
      </c>
      <c r="D3848" s="2" t="inlineStr">
        <is>
          <t>United States</t>
        </is>
      </c>
      <c r="E3848" s="2" t="inlineStr">
        <is>
          <t>USA</t>
        </is>
      </c>
      <c r="F3848" s="2" t="inlineStr">
        <is>
          <t>Thermal abatement</t>
        </is>
      </c>
      <c r="G3848" s="2" t="n">
        <v>1193</v>
      </c>
      <c r="H3848" s="2" t="n">
        <v>0</v>
      </c>
      <c r="I3848" s="2" t="n">
        <v>0</v>
      </c>
      <c r="J3848" s="40" t="inlineStr">
        <is>
          <t>F-gas destruction</t>
        </is>
      </c>
    </row>
    <row r="3849" ht="15.75" customHeight="1" s="120">
      <c r="A3849" s="2" t="inlineStr">
        <is>
          <t>INDUSTRIAL</t>
        </is>
      </c>
      <c r="B3849" s="2" t="inlineStr">
        <is>
          <t>PV</t>
        </is>
      </c>
      <c r="C3849" s="2" t="n">
        <v>2020</v>
      </c>
      <c r="D3849" s="2" t="inlineStr">
        <is>
          <t>United States</t>
        </is>
      </c>
      <c r="E3849" s="2" t="inlineStr">
        <is>
          <t>USA</t>
        </is>
      </c>
      <c r="F3849" s="2" t="inlineStr">
        <is>
          <t>Thermal abatement</t>
        </is>
      </c>
      <c r="G3849" s="2" t="n">
        <v>1193</v>
      </c>
      <c r="H3849" s="2" t="n">
        <v>0.0566027536988258</v>
      </c>
      <c r="I3849" s="2" t="n">
        <v>0.0566027536988258</v>
      </c>
      <c r="J3849" s="40" t="inlineStr">
        <is>
          <t>F-gas destruction</t>
        </is>
      </c>
    </row>
    <row r="3850" ht="15.75" customHeight="1" s="120">
      <c r="A3850" s="2" t="inlineStr">
        <is>
          <t>INDUSTRIAL</t>
        </is>
      </c>
      <c r="B3850" s="2" t="inlineStr">
        <is>
          <t>PV</t>
        </is>
      </c>
      <c r="C3850" s="2" t="n">
        <v>2020</v>
      </c>
      <c r="D3850" s="2" t="inlineStr">
        <is>
          <t>United States</t>
        </is>
      </c>
      <c r="E3850" s="2" t="inlineStr">
        <is>
          <t>USA</t>
        </is>
      </c>
      <c r="F3850" s="2" t="inlineStr">
        <is>
          <t>NF3 remote clean</t>
        </is>
      </c>
      <c r="G3850" s="2" t="n">
        <v>1247</v>
      </c>
      <c r="H3850" s="2" t="n">
        <v>0.08390525728464129</v>
      </c>
      <c r="I3850" s="2" t="n">
        <v>0.08390525728464129</v>
      </c>
      <c r="J3850" s="40" t="inlineStr">
        <is>
          <t>F-gas inspection maintenance retrofitting</t>
        </is>
      </c>
    </row>
    <row r="3851" ht="15.75" customHeight="1" s="120">
      <c r="A3851" s="2" t="inlineStr">
        <is>
          <t>INDUSTRIAL</t>
        </is>
      </c>
      <c r="B3851" s="2" t="inlineStr">
        <is>
          <t>PV</t>
        </is>
      </c>
      <c r="C3851" s="2" t="n">
        <v>2020</v>
      </c>
      <c r="D3851" s="2" t="inlineStr">
        <is>
          <t>United States</t>
        </is>
      </c>
      <c r="E3851" s="2" t="inlineStr">
        <is>
          <t>USA</t>
        </is>
      </c>
      <c r="F3851" s="2" t="inlineStr">
        <is>
          <t>Catamal abatement</t>
        </is>
      </c>
      <c r="G3851" s="2" t="n">
        <v>13478</v>
      </c>
      <c r="H3851" s="2" t="n">
        <v>0.018836285918951</v>
      </c>
      <c r="I3851" s="2" t="n">
        <v>0.018836285918951</v>
      </c>
      <c r="J3851" s="40" t="inlineStr">
        <is>
          <t>F-gas inspection maintenance retrofitting</t>
        </is>
      </c>
    </row>
    <row r="3852" ht="15.75" customHeight="1" s="120">
      <c r="A3852" s="2" t="inlineStr">
        <is>
          <t>INDUSTRIAL</t>
        </is>
      </c>
      <c r="B3852" s="2" t="inlineStr">
        <is>
          <t>PV</t>
        </is>
      </c>
      <c r="C3852" s="2" t="n">
        <v>2020</v>
      </c>
      <c r="D3852" s="2" t="inlineStr">
        <is>
          <t>United States</t>
        </is>
      </c>
      <c r="E3852" s="2" t="inlineStr">
        <is>
          <t>USA</t>
        </is>
      </c>
      <c r="F3852" s="2" t="inlineStr">
        <is>
          <t>Plasma abatement</t>
        </is>
      </c>
      <c r="G3852" s="2" t="n">
        <v>31544</v>
      </c>
      <c r="H3852" s="2" t="n">
        <v>0.0028993696905673</v>
      </c>
      <c r="I3852" s="2" t="n">
        <v>0.0028993696905673</v>
      </c>
      <c r="J3852" s="40" t="inlineStr">
        <is>
          <t>F-gas destruction</t>
        </is>
      </c>
    </row>
    <row r="3853" ht="15.75" customHeight="1" s="120">
      <c r="A3853" s="2" t="inlineStr">
        <is>
          <t>INDUSTRIAL</t>
        </is>
      </c>
      <c r="B3853" s="2" t="inlineStr">
        <is>
          <t>PV</t>
        </is>
      </c>
      <c r="C3853" s="2" t="n">
        <v>2020</v>
      </c>
      <c r="D3853" s="2" t="inlineStr">
        <is>
          <t>United States</t>
        </is>
      </c>
      <c r="E3853" s="2" t="inlineStr">
        <is>
          <t>USA</t>
        </is>
      </c>
      <c r="F3853" s="2" t="inlineStr">
        <is>
          <t>Plasma abatement</t>
        </is>
      </c>
      <c r="G3853" s="2" t="n">
        <v>100000</v>
      </c>
      <c r="H3853" s="54" t="n">
        <v>1e-12</v>
      </c>
      <c r="I3853" s="2" t="n">
        <v>1e-12</v>
      </c>
      <c r="J3853" s="40" t="inlineStr">
        <is>
          <t>F-gas destruction</t>
        </is>
      </c>
    </row>
    <row r="3854" ht="15.75" customHeight="1" s="120">
      <c r="A3854" s="2" t="inlineStr">
        <is>
          <t>INDUSTRIAL</t>
        </is>
      </c>
      <c r="B3854" s="2" t="inlineStr">
        <is>
          <t>PV</t>
        </is>
      </c>
      <c r="C3854" s="2" t="n">
        <v>2025</v>
      </c>
      <c r="D3854" s="2" t="inlineStr">
        <is>
          <t>United States</t>
        </is>
      </c>
      <c r="E3854" s="2" t="inlineStr">
        <is>
          <t>USA</t>
        </is>
      </c>
      <c r="F3854" s="2" t="inlineStr">
        <is>
          <t>Thermal abatement</t>
        </is>
      </c>
      <c r="G3854" s="2" t="n">
        <v>-100000</v>
      </c>
      <c r="H3854" s="2" t="n">
        <v>0</v>
      </c>
      <c r="I3854" s="2" t="n">
        <v>0</v>
      </c>
      <c r="J3854" s="40" t="inlineStr">
        <is>
          <t>F-gas destruction</t>
        </is>
      </c>
    </row>
    <row r="3855" ht="15.75" customHeight="1" s="120">
      <c r="A3855" s="2" t="inlineStr">
        <is>
          <t>INDUSTRIAL</t>
        </is>
      </c>
      <c r="B3855" s="2" t="inlineStr">
        <is>
          <t>PV</t>
        </is>
      </c>
      <c r="C3855" s="2" t="n">
        <v>2025</v>
      </c>
      <c r="D3855" s="2" t="inlineStr">
        <is>
          <t>United States</t>
        </is>
      </c>
      <c r="E3855" s="2" t="inlineStr">
        <is>
          <t>USA</t>
        </is>
      </c>
      <c r="F3855" s="2" t="inlineStr">
        <is>
          <t>Thermal abatement</t>
        </is>
      </c>
      <c r="G3855" s="2" t="n">
        <v>1191</v>
      </c>
      <c r="H3855" s="2" t="n">
        <v>0</v>
      </c>
      <c r="I3855" s="2" t="n">
        <v>0</v>
      </c>
      <c r="J3855" s="40" t="inlineStr">
        <is>
          <t>F-gas destruction</t>
        </is>
      </c>
    </row>
    <row r="3856" ht="15.75" customHeight="1" s="120">
      <c r="A3856" s="2" t="inlineStr">
        <is>
          <t>INDUSTRIAL</t>
        </is>
      </c>
      <c r="B3856" s="2" t="inlineStr">
        <is>
          <t>PV</t>
        </is>
      </c>
      <c r="C3856" s="2" t="n">
        <v>2025</v>
      </c>
      <c r="D3856" s="2" t="inlineStr">
        <is>
          <t>United States</t>
        </is>
      </c>
      <c r="E3856" s="2" t="inlineStr">
        <is>
          <t>USA</t>
        </is>
      </c>
      <c r="F3856" s="2" t="inlineStr">
        <is>
          <t>Thermal abatement</t>
        </is>
      </c>
      <c r="G3856" s="2" t="n">
        <v>1191</v>
      </c>
      <c r="H3856" s="2" t="n">
        <v>0.0329209864139557</v>
      </c>
      <c r="I3856" s="2" t="n">
        <v>0.0329209864139557</v>
      </c>
      <c r="J3856" s="40" t="inlineStr">
        <is>
          <t>F-gas destruction</t>
        </is>
      </c>
    </row>
    <row r="3857" ht="15.75" customHeight="1" s="120">
      <c r="A3857" s="2" t="inlineStr">
        <is>
          <t>INDUSTRIAL</t>
        </is>
      </c>
      <c r="B3857" s="2" t="inlineStr">
        <is>
          <t>PV</t>
        </is>
      </c>
      <c r="C3857" s="2" t="n">
        <v>2025</v>
      </c>
      <c r="D3857" s="2" t="inlineStr">
        <is>
          <t>United States</t>
        </is>
      </c>
      <c r="E3857" s="2" t="inlineStr">
        <is>
          <t>USA</t>
        </is>
      </c>
      <c r="F3857" s="2" t="inlineStr">
        <is>
          <t>NF3 remote clean</t>
        </is>
      </c>
      <c r="G3857" s="2" t="n">
        <v>1246</v>
      </c>
      <c r="H3857" s="2" t="n">
        <v>0.0488005168735981</v>
      </c>
      <c r="I3857" s="2" t="n">
        <v>0.0488005168735981</v>
      </c>
      <c r="J3857" s="40" t="inlineStr">
        <is>
          <t>F-gas inspection maintenance retrofitting</t>
        </is>
      </c>
    </row>
    <row r="3858" ht="15.75" customHeight="1" s="120">
      <c r="A3858" s="2" t="inlineStr">
        <is>
          <t>INDUSTRIAL</t>
        </is>
      </c>
      <c r="B3858" s="2" t="inlineStr">
        <is>
          <t>PV</t>
        </is>
      </c>
      <c r="C3858" s="2" t="n">
        <v>2025</v>
      </c>
      <c r="D3858" s="2" t="inlineStr">
        <is>
          <t>United States</t>
        </is>
      </c>
      <c r="E3858" s="2" t="inlineStr">
        <is>
          <t>USA</t>
        </is>
      </c>
      <c r="F3858" s="2" t="inlineStr">
        <is>
          <t>Catamal abatement</t>
        </is>
      </c>
      <c r="G3858" s="2" t="n">
        <v>13488</v>
      </c>
      <c r="H3858" s="2" t="n">
        <v>0.0109338602051139</v>
      </c>
      <c r="I3858" s="2" t="n">
        <v>0.0109338602051139</v>
      </c>
      <c r="J3858" s="40" t="inlineStr">
        <is>
          <t>F-gas inspection maintenance retrofitting</t>
        </is>
      </c>
    </row>
    <row r="3859" ht="15.75" customHeight="1" s="120">
      <c r="A3859" s="2" t="inlineStr">
        <is>
          <t>INDUSTRIAL</t>
        </is>
      </c>
      <c r="B3859" s="2" t="inlineStr">
        <is>
          <t>PV</t>
        </is>
      </c>
      <c r="C3859" s="2" t="n">
        <v>2025</v>
      </c>
      <c r="D3859" s="2" t="inlineStr">
        <is>
          <t>United States</t>
        </is>
      </c>
      <c r="E3859" s="2" t="inlineStr">
        <is>
          <t>USA</t>
        </is>
      </c>
      <c r="F3859" s="2" t="inlineStr">
        <is>
          <t>Plasma abatement</t>
        </is>
      </c>
      <c r="G3859" s="2" t="n">
        <v>31546</v>
      </c>
      <c r="H3859" s="2" t="n">
        <v>0.0016842486802489</v>
      </c>
      <c r="I3859" s="2" t="n">
        <v>0.0016842486802489</v>
      </c>
      <c r="J3859" s="40" t="inlineStr">
        <is>
          <t>F-gas destruction</t>
        </is>
      </c>
    </row>
    <row r="3860" ht="15.75" customHeight="1" s="120">
      <c r="A3860" s="2" t="inlineStr">
        <is>
          <t>INDUSTRIAL</t>
        </is>
      </c>
      <c r="B3860" s="2" t="inlineStr">
        <is>
          <t>PV</t>
        </is>
      </c>
      <c r="C3860" s="2" t="n">
        <v>2025</v>
      </c>
      <c r="D3860" s="2" t="inlineStr">
        <is>
          <t>United States</t>
        </is>
      </c>
      <c r="E3860" s="2" t="inlineStr">
        <is>
          <t>USA</t>
        </is>
      </c>
      <c r="F3860" s="2" t="inlineStr">
        <is>
          <t>Plasma abatement</t>
        </is>
      </c>
      <c r="G3860" s="2" t="n">
        <v>100000</v>
      </c>
      <c r="H3860" s="54" t="n">
        <v>1e-12</v>
      </c>
      <c r="I3860" s="2" t="n">
        <v>1e-12</v>
      </c>
      <c r="J3860" s="40" t="inlineStr">
        <is>
          <t>F-gas destruction</t>
        </is>
      </c>
    </row>
    <row r="3861" ht="15.75" customHeight="1" s="120">
      <c r="A3861" s="2" t="inlineStr">
        <is>
          <t>INDUSTRIAL</t>
        </is>
      </c>
      <c r="B3861" s="2" t="inlineStr">
        <is>
          <t>PV</t>
        </is>
      </c>
      <c r="C3861" s="2" t="n">
        <v>2030</v>
      </c>
      <c r="D3861" s="2" t="inlineStr">
        <is>
          <t>United States</t>
        </is>
      </c>
      <c r="E3861" s="2" t="inlineStr">
        <is>
          <t>USA</t>
        </is>
      </c>
      <c r="F3861" s="2" t="inlineStr">
        <is>
          <t>Thermal abatement</t>
        </is>
      </c>
      <c r="G3861" s="2" t="n">
        <v>-100000</v>
      </c>
      <c r="H3861" s="2" t="n">
        <v>0</v>
      </c>
      <c r="I3861" s="2" t="n">
        <v>0</v>
      </c>
      <c r="J3861" s="40" t="inlineStr">
        <is>
          <t>F-gas destruction</t>
        </is>
      </c>
    </row>
    <row r="3862" ht="15.75" customHeight="1" s="120">
      <c r="A3862" s="2" t="inlineStr">
        <is>
          <t>INDUSTRIAL</t>
        </is>
      </c>
      <c r="B3862" s="2" t="inlineStr">
        <is>
          <t>PV</t>
        </is>
      </c>
      <c r="C3862" s="2" t="n">
        <v>2030</v>
      </c>
      <c r="D3862" s="2" t="inlineStr">
        <is>
          <t>United States</t>
        </is>
      </c>
      <c r="E3862" s="2" t="inlineStr">
        <is>
          <t>USA</t>
        </is>
      </c>
      <c r="F3862" s="2" t="inlineStr">
        <is>
          <t>Thermal abatement</t>
        </is>
      </c>
      <c r="G3862" s="2" t="n">
        <v>1190</v>
      </c>
      <c r="H3862" s="2" t="n">
        <v>0</v>
      </c>
      <c r="I3862" s="2" t="n">
        <v>0</v>
      </c>
      <c r="J3862" s="40" t="inlineStr">
        <is>
          <t>F-gas destruction</t>
        </is>
      </c>
    </row>
    <row r="3863" ht="15.75" customHeight="1" s="120">
      <c r="A3863" s="2" t="inlineStr">
        <is>
          <t>INDUSTRIAL</t>
        </is>
      </c>
      <c r="B3863" s="2" t="inlineStr">
        <is>
          <t>PV</t>
        </is>
      </c>
      <c r="C3863" s="2" t="n">
        <v>2030</v>
      </c>
      <c r="D3863" s="2" t="inlineStr">
        <is>
          <t>United States</t>
        </is>
      </c>
      <c r="E3863" s="2" t="inlineStr">
        <is>
          <t>USA</t>
        </is>
      </c>
      <c r="F3863" s="2" t="inlineStr">
        <is>
          <t>Thermal abatement</t>
        </is>
      </c>
      <c r="G3863" s="2" t="n">
        <v>1190</v>
      </c>
      <c r="H3863" s="2" t="n">
        <v>0.0375954993069172</v>
      </c>
      <c r="I3863" s="2" t="n">
        <v>0.0375954993069172</v>
      </c>
      <c r="J3863" s="40" t="inlineStr">
        <is>
          <t>F-gas destruction</t>
        </is>
      </c>
    </row>
    <row r="3864" ht="15.75" customHeight="1" s="120">
      <c r="A3864" s="2" t="inlineStr">
        <is>
          <t>INDUSTRIAL</t>
        </is>
      </c>
      <c r="B3864" s="2" t="inlineStr">
        <is>
          <t>PV</t>
        </is>
      </c>
      <c r="C3864" s="2" t="n">
        <v>2030</v>
      </c>
      <c r="D3864" s="2" t="inlineStr">
        <is>
          <t>United States</t>
        </is>
      </c>
      <c r="E3864" s="2" t="inlineStr">
        <is>
          <t>USA</t>
        </is>
      </c>
      <c r="F3864" s="2" t="inlineStr">
        <is>
          <t>NF3 remote clean</t>
        </is>
      </c>
      <c r="G3864" s="2" t="n">
        <v>1245</v>
      </c>
      <c r="H3864" s="2" t="n">
        <v>0.0557297989726067</v>
      </c>
      <c r="I3864" s="2" t="n">
        <v>0.0557297989726067</v>
      </c>
      <c r="J3864" s="40" t="inlineStr">
        <is>
          <t>F-gas inspection maintenance retrofitting</t>
        </is>
      </c>
    </row>
    <row r="3865" ht="15.75" customHeight="1" s="120">
      <c r="A3865" s="2" t="inlineStr">
        <is>
          <t>INDUSTRIAL</t>
        </is>
      </c>
      <c r="B3865" s="2" t="inlineStr">
        <is>
          <t>PV</t>
        </is>
      </c>
      <c r="C3865" s="2" t="n">
        <v>2030</v>
      </c>
      <c r="D3865" s="2" t="inlineStr">
        <is>
          <t>United States</t>
        </is>
      </c>
      <c r="E3865" s="2" t="inlineStr">
        <is>
          <t>USA</t>
        </is>
      </c>
      <c r="F3865" s="2" t="inlineStr">
        <is>
          <t>Catamal abatement</t>
        </is>
      </c>
      <c r="G3865" s="2" t="n">
        <v>13499</v>
      </c>
      <c r="H3865" s="2" t="n">
        <v>0.0124630369246006</v>
      </c>
      <c r="I3865" s="2" t="n">
        <v>0.0124630369246006</v>
      </c>
      <c r="J3865" s="40" t="inlineStr">
        <is>
          <t>F-gas inspection maintenance retrofitting</t>
        </is>
      </c>
    </row>
    <row r="3866" ht="15.75" customHeight="1" s="120">
      <c r="A3866" s="2" t="inlineStr">
        <is>
          <t>INDUSTRIAL</t>
        </is>
      </c>
      <c r="B3866" s="2" t="inlineStr">
        <is>
          <t>PV</t>
        </is>
      </c>
      <c r="C3866" s="2" t="n">
        <v>2030</v>
      </c>
      <c r="D3866" s="2" t="inlineStr">
        <is>
          <t>United States</t>
        </is>
      </c>
      <c r="E3866" s="2" t="inlineStr">
        <is>
          <t>USA</t>
        </is>
      </c>
      <c r="F3866" s="2" t="inlineStr">
        <is>
          <t>Plasma abatement</t>
        </is>
      </c>
      <c r="G3866" s="2" t="n">
        <v>31549</v>
      </c>
      <c r="H3866" s="2" t="n">
        <v>0.0019211643375456</v>
      </c>
      <c r="I3866" s="2" t="n">
        <v>0.0019211643375456</v>
      </c>
      <c r="J3866" s="40" t="inlineStr">
        <is>
          <t>F-gas destruction</t>
        </is>
      </c>
    </row>
    <row r="3867" ht="15.75" customHeight="1" s="120">
      <c r="A3867" s="2" t="inlineStr">
        <is>
          <t>INDUSTRIAL</t>
        </is>
      </c>
      <c r="B3867" s="2" t="inlineStr">
        <is>
          <t>PV</t>
        </is>
      </c>
      <c r="C3867" s="2" t="n">
        <v>2030</v>
      </c>
      <c r="D3867" s="2" t="inlineStr">
        <is>
          <t>United States</t>
        </is>
      </c>
      <c r="E3867" s="2" t="inlineStr">
        <is>
          <t>USA</t>
        </is>
      </c>
      <c r="F3867" s="2" t="inlineStr">
        <is>
          <t>Plasma abatement</t>
        </is>
      </c>
      <c r="G3867" s="2" t="n">
        <v>100000</v>
      </c>
      <c r="H3867" s="54" t="n">
        <v>1e-12</v>
      </c>
      <c r="I3867" s="2" t="n">
        <v>1e-12</v>
      </c>
      <c r="J3867" s="40" t="inlineStr">
        <is>
          <t>F-gas destruction</t>
        </is>
      </c>
    </row>
    <row r="3868" ht="15.75" customHeight="1" s="120">
      <c r="A3868" s="2" t="inlineStr">
        <is>
          <t>INDUSTRIAL</t>
        </is>
      </c>
      <c r="B3868" s="2" t="inlineStr">
        <is>
          <t>PV</t>
        </is>
      </c>
      <c r="C3868" s="2" t="n">
        <v>2035</v>
      </c>
      <c r="D3868" s="2" t="inlineStr">
        <is>
          <t>United States</t>
        </is>
      </c>
      <c r="E3868" s="2" t="inlineStr">
        <is>
          <t>USA</t>
        </is>
      </c>
      <c r="F3868" s="2" t="inlineStr">
        <is>
          <t>Thermal abatement</t>
        </is>
      </c>
      <c r="G3868" s="2" t="n">
        <v>-100000</v>
      </c>
      <c r="H3868" s="2" t="n">
        <v>0</v>
      </c>
      <c r="I3868" s="2" t="n">
        <v>0</v>
      </c>
      <c r="J3868" s="40" t="inlineStr">
        <is>
          <t>F-gas destruction</t>
        </is>
      </c>
    </row>
    <row r="3869" ht="15.75" customHeight="1" s="120">
      <c r="A3869" s="2" t="inlineStr">
        <is>
          <t>INDUSTRIAL</t>
        </is>
      </c>
      <c r="B3869" s="2" t="inlineStr">
        <is>
          <t>PV</t>
        </is>
      </c>
      <c r="C3869" s="2" t="n">
        <v>2035</v>
      </c>
      <c r="D3869" s="2" t="inlineStr">
        <is>
          <t>United States</t>
        </is>
      </c>
      <c r="E3869" s="2" t="inlineStr">
        <is>
          <t>USA</t>
        </is>
      </c>
      <c r="F3869" s="2" t="inlineStr">
        <is>
          <t>Thermal abatement</t>
        </is>
      </c>
      <c r="G3869" s="2" t="n">
        <v>1189</v>
      </c>
      <c r="H3869" s="2" t="n">
        <v>0.0307481214404106</v>
      </c>
      <c r="I3869" s="2" t="n">
        <v>0.0307481214404106</v>
      </c>
      <c r="J3869" s="40" t="inlineStr">
        <is>
          <t>F-gas destruction</t>
        </is>
      </c>
    </row>
    <row r="3870" ht="15.75" customHeight="1" s="120">
      <c r="A3870" s="2" t="inlineStr">
        <is>
          <t>INDUSTRIAL</t>
        </is>
      </c>
      <c r="B3870" s="2" t="inlineStr">
        <is>
          <t>PV</t>
        </is>
      </c>
      <c r="C3870" s="2" t="n">
        <v>2035</v>
      </c>
      <c r="D3870" s="2" t="inlineStr">
        <is>
          <t>United States</t>
        </is>
      </c>
      <c r="E3870" s="2" t="inlineStr">
        <is>
          <t>USA</t>
        </is>
      </c>
      <c r="F3870" s="2" t="inlineStr">
        <is>
          <t>Thermal abatement</t>
        </is>
      </c>
      <c r="G3870" s="2" t="n">
        <v>1189</v>
      </c>
      <c r="H3870" s="2" t="n">
        <v>0</v>
      </c>
      <c r="I3870" s="2" t="n">
        <v>0</v>
      </c>
      <c r="J3870" s="40" t="inlineStr">
        <is>
          <t>F-gas destruction</t>
        </is>
      </c>
    </row>
    <row r="3871" ht="15.75" customHeight="1" s="120">
      <c r="A3871" s="2" t="inlineStr">
        <is>
          <t>INDUSTRIAL</t>
        </is>
      </c>
      <c r="B3871" s="2" t="inlineStr">
        <is>
          <t>PV</t>
        </is>
      </c>
      <c r="C3871" s="2" t="n">
        <v>2035</v>
      </c>
      <c r="D3871" s="2" t="inlineStr">
        <is>
          <t>United States</t>
        </is>
      </c>
      <c r="E3871" s="2" t="inlineStr">
        <is>
          <t>USA</t>
        </is>
      </c>
      <c r="F3871" s="2" t="inlineStr">
        <is>
          <t>NF3 remote clean</t>
        </is>
      </c>
      <c r="G3871" s="2" t="n">
        <v>1243</v>
      </c>
      <c r="H3871" s="2" t="n">
        <v>0.0455795675516129</v>
      </c>
      <c r="I3871" s="2" t="n">
        <v>0.0455795675516129</v>
      </c>
      <c r="J3871" s="40" t="inlineStr">
        <is>
          <t>F-gas inspection maintenance retrofitting</t>
        </is>
      </c>
    </row>
    <row r="3872" ht="15.75" customHeight="1" s="120">
      <c r="A3872" s="2" t="inlineStr">
        <is>
          <t>INDUSTRIAL</t>
        </is>
      </c>
      <c r="B3872" s="2" t="inlineStr">
        <is>
          <t>PV</t>
        </is>
      </c>
      <c r="C3872" s="2" t="n">
        <v>2035</v>
      </c>
      <c r="D3872" s="2" t="inlineStr">
        <is>
          <t>United States</t>
        </is>
      </c>
      <c r="E3872" s="2" t="inlineStr">
        <is>
          <t>USA</t>
        </is>
      </c>
      <c r="F3872" s="2" t="inlineStr">
        <is>
          <t>Catamal abatement</t>
        </is>
      </c>
      <c r="G3872" s="2" t="n">
        <v>13511</v>
      </c>
      <c r="H3872" s="2" t="n">
        <v>0.0101750334724784</v>
      </c>
      <c r="I3872" s="2" t="n">
        <v>0.0101750334724784</v>
      </c>
      <c r="J3872" s="40" t="inlineStr">
        <is>
          <t>F-gas inspection maintenance retrofitting</t>
        </is>
      </c>
    </row>
    <row r="3873" ht="15.75" customHeight="1" s="120">
      <c r="A3873" s="2" t="inlineStr">
        <is>
          <t>INDUSTRIAL</t>
        </is>
      </c>
      <c r="B3873" s="2" t="inlineStr">
        <is>
          <t>PV</t>
        </is>
      </c>
      <c r="C3873" s="2" t="n">
        <v>2035</v>
      </c>
      <c r="D3873" s="2" t="inlineStr">
        <is>
          <t>United States</t>
        </is>
      </c>
      <c r="E3873" s="2" t="inlineStr">
        <is>
          <t>USA</t>
        </is>
      </c>
      <c r="F3873" s="2" t="inlineStr">
        <is>
          <t>Plasma abatement</t>
        </is>
      </c>
      <c r="G3873" s="2" t="n">
        <v>31554</v>
      </c>
      <c r="H3873" s="2" t="n">
        <v>0.0015695273177698</v>
      </c>
      <c r="I3873" s="2" t="n">
        <v>0.0015695273177698</v>
      </c>
      <c r="J3873" s="40" t="inlineStr">
        <is>
          <t>F-gas destruction</t>
        </is>
      </c>
    </row>
    <row r="3874" ht="15.75" customHeight="1" s="120">
      <c r="A3874" s="2" t="inlineStr">
        <is>
          <t>INDUSTRIAL</t>
        </is>
      </c>
      <c r="B3874" s="2" t="inlineStr">
        <is>
          <t>PV</t>
        </is>
      </c>
      <c r="C3874" s="2" t="n">
        <v>2035</v>
      </c>
      <c r="D3874" s="2" t="inlineStr">
        <is>
          <t>United States</t>
        </is>
      </c>
      <c r="E3874" s="2" t="inlineStr">
        <is>
          <t>USA</t>
        </is>
      </c>
      <c r="F3874" s="2" t="inlineStr">
        <is>
          <t>Plasma abatement</t>
        </is>
      </c>
      <c r="G3874" s="2" t="n">
        <v>100000</v>
      </c>
      <c r="H3874" s="54" t="n">
        <v>1e-12</v>
      </c>
      <c r="I3874" s="2" t="n">
        <v>1e-12</v>
      </c>
      <c r="J3874" s="40" t="inlineStr">
        <is>
          <t>F-gas destruction</t>
        </is>
      </c>
    </row>
    <row r="3875" ht="15.75" customHeight="1" s="120">
      <c r="A3875" s="2" t="inlineStr">
        <is>
          <t>INDUSTRIAL</t>
        </is>
      </c>
      <c r="B3875" s="2" t="inlineStr">
        <is>
          <t>PV</t>
        </is>
      </c>
      <c r="C3875" s="2" t="n">
        <v>2040</v>
      </c>
      <c r="D3875" s="2" t="inlineStr">
        <is>
          <t>United States</t>
        </is>
      </c>
      <c r="E3875" s="2" t="inlineStr">
        <is>
          <t>USA</t>
        </is>
      </c>
      <c r="F3875" s="2" t="inlineStr">
        <is>
          <t>Thermal abatement</t>
        </is>
      </c>
      <c r="G3875" s="2" t="n">
        <v>-100000</v>
      </c>
      <c r="H3875" s="2" t="n">
        <v>0</v>
      </c>
      <c r="I3875" s="2" t="n">
        <v>0</v>
      </c>
      <c r="J3875" s="40" t="inlineStr">
        <is>
          <t>F-gas destruction</t>
        </is>
      </c>
    </row>
    <row r="3876" ht="15.75" customHeight="1" s="120">
      <c r="A3876" s="2" t="inlineStr">
        <is>
          <t>INDUSTRIAL</t>
        </is>
      </c>
      <c r="B3876" s="2" t="inlineStr">
        <is>
          <t>PV</t>
        </is>
      </c>
      <c r="C3876" s="2" t="n">
        <v>2040</v>
      </c>
      <c r="D3876" s="2" t="inlineStr">
        <is>
          <t>United States</t>
        </is>
      </c>
      <c r="E3876" s="2" t="inlineStr">
        <is>
          <t>USA</t>
        </is>
      </c>
      <c r="F3876" s="2" t="inlineStr">
        <is>
          <t>Thermal abatement</t>
        </is>
      </c>
      <c r="G3876" s="2" t="n">
        <v>1188</v>
      </c>
      <c r="H3876" s="2" t="n">
        <v>0</v>
      </c>
      <c r="I3876" s="2" t="n">
        <v>0</v>
      </c>
      <c r="J3876" s="40" t="inlineStr">
        <is>
          <t>F-gas destruction</t>
        </is>
      </c>
    </row>
    <row r="3877" ht="15.75" customHeight="1" s="120">
      <c r="A3877" s="2" t="inlineStr">
        <is>
          <t>INDUSTRIAL</t>
        </is>
      </c>
      <c r="B3877" s="2" t="inlineStr">
        <is>
          <t>PV</t>
        </is>
      </c>
      <c r="C3877" s="2" t="n">
        <v>2040</v>
      </c>
      <c r="D3877" s="2" t="inlineStr">
        <is>
          <t>United States</t>
        </is>
      </c>
      <c r="E3877" s="2" t="inlineStr">
        <is>
          <t>USA</t>
        </is>
      </c>
      <c r="F3877" s="2" t="inlineStr">
        <is>
          <t>Thermal abatement</t>
        </is>
      </c>
      <c r="G3877" s="2" t="n">
        <v>1188</v>
      </c>
      <c r="H3877" s="2" t="n">
        <v>0.0358364470303059</v>
      </c>
      <c r="I3877" s="2" t="n">
        <v>0.0358364470303059</v>
      </c>
      <c r="J3877" s="40" t="inlineStr">
        <is>
          <t>F-gas destruction</t>
        </is>
      </c>
    </row>
    <row r="3878" ht="15.75" customHeight="1" s="120">
      <c r="A3878" s="2" t="inlineStr">
        <is>
          <t>INDUSTRIAL</t>
        </is>
      </c>
      <c r="B3878" s="2" t="inlineStr">
        <is>
          <t>PV</t>
        </is>
      </c>
      <c r="C3878" s="2" t="n">
        <v>2040</v>
      </c>
      <c r="D3878" s="2" t="inlineStr">
        <is>
          <t>United States</t>
        </is>
      </c>
      <c r="E3878" s="2" t="inlineStr">
        <is>
          <t>USA</t>
        </is>
      </c>
      <c r="F3878" s="2" t="inlineStr">
        <is>
          <t>NF3 remote clean</t>
        </is>
      </c>
      <c r="G3878" s="2" t="n">
        <v>1242</v>
      </c>
      <c r="H3878" s="2" t="n">
        <v>0.0531222634017467</v>
      </c>
      <c r="I3878" s="2" t="n">
        <v>0.0531222634017467</v>
      </c>
      <c r="J3878" s="40" t="inlineStr">
        <is>
          <t>F-gas inspection maintenance retrofitting</t>
        </is>
      </c>
    </row>
    <row r="3879" ht="15.75" customHeight="1" s="120">
      <c r="A3879" s="2" t="inlineStr">
        <is>
          <t>INDUSTRIAL</t>
        </is>
      </c>
      <c r="B3879" s="2" t="inlineStr">
        <is>
          <t>PV</t>
        </is>
      </c>
      <c r="C3879" s="2" t="n">
        <v>2040</v>
      </c>
      <c r="D3879" s="2" t="inlineStr">
        <is>
          <t>United States</t>
        </is>
      </c>
      <c r="E3879" s="2" t="inlineStr">
        <is>
          <t>USA</t>
        </is>
      </c>
      <c r="F3879" s="2" t="inlineStr">
        <is>
          <t>Catamal abatement</t>
        </is>
      </c>
      <c r="G3879" s="2" t="n">
        <v>13522</v>
      </c>
      <c r="H3879" s="2" t="n">
        <v>0.0118388924747705</v>
      </c>
      <c r="I3879" s="2" t="n">
        <v>0.0118388924747705</v>
      </c>
      <c r="J3879" s="40" t="inlineStr">
        <is>
          <t>F-gas inspection maintenance retrofitting</t>
        </is>
      </c>
    </row>
    <row r="3880" ht="15.75" customHeight="1" s="120">
      <c r="A3880" s="2" t="inlineStr">
        <is>
          <t>INDUSTRIAL</t>
        </is>
      </c>
      <c r="B3880" s="2" t="inlineStr">
        <is>
          <t>PV</t>
        </is>
      </c>
      <c r="C3880" s="2" t="n">
        <v>2040</v>
      </c>
      <c r="D3880" s="2" t="inlineStr">
        <is>
          <t>United States</t>
        </is>
      </c>
      <c r="E3880" s="2" t="inlineStr">
        <is>
          <t>USA</t>
        </is>
      </c>
      <c r="F3880" s="2" t="inlineStr">
        <is>
          <t>Plasma abatement</t>
        </is>
      </c>
      <c r="G3880" s="2" t="n">
        <v>31561</v>
      </c>
      <c r="H3880" s="2" t="n">
        <v>0.0018273501191288</v>
      </c>
      <c r="I3880" s="2" t="n">
        <v>0.0018273501191288</v>
      </c>
      <c r="J3880" s="40" t="inlineStr">
        <is>
          <t>F-gas destruction</t>
        </is>
      </c>
    </row>
    <row r="3881" ht="15.75" customHeight="1" s="120">
      <c r="A3881" s="2" t="inlineStr">
        <is>
          <t>INDUSTRIAL</t>
        </is>
      </c>
      <c r="B3881" s="2" t="inlineStr">
        <is>
          <t>PV</t>
        </is>
      </c>
      <c r="C3881" s="2" t="n">
        <v>2040</v>
      </c>
      <c r="D3881" s="2" t="inlineStr">
        <is>
          <t>United States</t>
        </is>
      </c>
      <c r="E3881" s="2" t="inlineStr">
        <is>
          <t>USA</t>
        </is>
      </c>
      <c r="F3881" s="2" t="inlineStr">
        <is>
          <t>Plasma abatement</t>
        </is>
      </c>
      <c r="G3881" s="2" t="n">
        <v>100000</v>
      </c>
      <c r="H3881" s="54" t="n">
        <v>1e-12</v>
      </c>
      <c r="I3881" s="2" t="n">
        <v>1e-12</v>
      </c>
      <c r="J3881" s="40" t="inlineStr">
        <is>
          <t>F-gas destruction</t>
        </is>
      </c>
    </row>
    <row r="3882" ht="15.75" customHeight="1" s="120">
      <c r="A3882" s="2" t="inlineStr">
        <is>
          <t>INDUSTRIAL</t>
        </is>
      </c>
      <c r="B3882" s="2" t="inlineStr">
        <is>
          <t>PV</t>
        </is>
      </c>
      <c r="C3882" s="2" t="n">
        <v>2045</v>
      </c>
      <c r="D3882" s="2" t="inlineStr">
        <is>
          <t>United States</t>
        </is>
      </c>
      <c r="E3882" s="2" t="inlineStr">
        <is>
          <t>USA</t>
        </is>
      </c>
      <c r="F3882" s="2" t="inlineStr">
        <is>
          <t>Thermal abatement</t>
        </is>
      </c>
      <c r="G3882" s="2" t="n">
        <v>-100000</v>
      </c>
      <c r="H3882" s="2" t="n">
        <v>0</v>
      </c>
      <c r="I3882" s="2" t="n">
        <v>0</v>
      </c>
      <c r="J3882" s="40" t="inlineStr">
        <is>
          <t>F-gas destruction</t>
        </is>
      </c>
    </row>
    <row r="3883" ht="15.75" customHeight="1" s="120">
      <c r="A3883" s="2" t="inlineStr">
        <is>
          <t>INDUSTRIAL</t>
        </is>
      </c>
      <c r="B3883" s="2" t="inlineStr">
        <is>
          <t>PV</t>
        </is>
      </c>
      <c r="C3883" s="2" t="n">
        <v>2045</v>
      </c>
      <c r="D3883" s="2" t="inlineStr">
        <is>
          <t>United States</t>
        </is>
      </c>
      <c r="E3883" s="2" t="inlineStr">
        <is>
          <t>USA</t>
        </is>
      </c>
      <c r="F3883" s="2" t="inlineStr">
        <is>
          <t>Thermal abatement</t>
        </is>
      </c>
      <c r="G3883" s="2" t="n">
        <v>1187</v>
      </c>
      <c r="H3883" s="2" t="n">
        <v>0.0417891070246696</v>
      </c>
      <c r="I3883" s="2" t="n">
        <v>0.0417891070246696</v>
      </c>
      <c r="J3883" s="40" t="inlineStr">
        <is>
          <t>F-gas destruction</t>
        </is>
      </c>
    </row>
    <row r="3884" ht="15.75" customHeight="1" s="120">
      <c r="A3884" s="2" t="inlineStr">
        <is>
          <t>INDUSTRIAL</t>
        </is>
      </c>
      <c r="B3884" s="2" t="inlineStr">
        <is>
          <t>PV</t>
        </is>
      </c>
      <c r="C3884" s="2" t="n">
        <v>2045</v>
      </c>
      <c r="D3884" s="2" t="inlineStr">
        <is>
          <t>United States</t>
        </is>
      </c>
      <c r="E3884" s="2" t="inlineStr">
        <is>
          <t>USA</t>
        </is>
      </c>
      <c r="F3884" s="2" t="inlineStr">
        <is>
          <t>Thermal abatement</t>
        </is>
      </c>
      <c r="G3884" s="2" t="n">
        <v>1187</v>
      </c>
      <c r="H3884" s="2" t="n">
        <v>0</v>
      </c>
      <c r="I3884" s="2" t="n">
        <v>0</v>
      </c>
      <c r="J3884" s="40" t="inlineStr">
        <is>
          <t>F-gas destruction</t>
        </is>
      </c>
    </row>
    <row r="3885" ht="15.75" customHeight="1" s="120">
      <c r="A3885" s="2" t="inlineStr">
        <is>
          <t>INDUSTRIAL</t>
        </is>
      </c>
      <c r="B3885" s="2" t="inlineStr">
        <is>
          <t>PV</t>
        </is>
      </c>
      <c r="C3885" s="2" t="n">
        <v>2045</v>
      </c>
      <c r="D3885" s="2" t="inlineStr">
        <is>
          <t>United States</t>
        </is>
      </c>
      <c r="E3885" s="2" t="inlineStr">
        <is>
          <t>USA</t>
        </is>
      </c>
      <c r="F3885" s="2" t="inlineStr">
        <is>
          <t>NF3 remote clean</t>
        </is>
      </c>
      <c r="G3885" s="2" t="n">
        <v>1242</v>
      </c>
      <c r="H3885" s="2" t="n">
        <v>0.0619462057948112</v>
      </c>
      <c r="I3885" s="2" t="n">
        <v>0.0619462057948112</v>
      </c>
      <c r="J3885" s="40" t="inlineStr">
        <is>
          <t>F-gas inspection maintenance retrofitting</t>
        </is>
      </c>
    </row>
    <row r="3886" ht="15.75" customHeight="1" s="120">
      <c r="A3886" s="2" t="inlineStr">
        <is>
          <t>INDUSTRIAL</t>
        </is>
      </c>
      <c r="B3886" s="2" t="inlineStr">
        <is>
          <t>PV</t>
        </is>
      </c>
      <c r="C3886" s="2" t="n">
        <v>2045</v>
      </c>
      <c r="D3886" s="2" t="inlineStr">
        <is>
          <t>United States</t>
        </is>
      </c>
      <c r="E3886" s="2" t="inlineStr">
        <is>
          <t>USA</t>
        </is>
      </c>
      <c r="F3886" s="2" t="inlineStr">
        <is>
          <t>Catamal abatement</t>
        </is>
      </c>
      <c r="G3886" s="2" t="n">
        <v>13534</v>
      </c>
      <c r="H3886" s="2" t="n">
        <v>0.0137833757326007</v>
      </c>
      <c r="I3886" s="2" t="n">
        <v>0.0137833757326007</v>
      </c>
      <c r="J3886" s="40" t="inlineStr">
        <is>
          <t>F-gas inspection maintenance retrofitting</t>
        </is>
      </c>
    </row>
    <row r="3887" ht="15.75" customHeight="1" s="120">
      <c r="A3887" s="2" t="inlineStr">
        <is>
          <t>INDUSTRIAL</t>
        </is>
      </c>
      <c r="B3887" s="2" t="inlineStr">
        <is>
          <t>PV</t>
        </is>
      </c>
      <c r="C3887" s="2" t="n">
        <v>2045</v>
      </c>
      <c r="D3887" s="2" t="inlineStr">
        <is>
          <t>United States</t>
        </is>
      </c>
      <c r="E3887" s="2" t="inlineStr">
        <is>
          <t>USA</t>
        </is>
      </c>
      <c r="F3887" s="2" t="inlineStr">
        <is>
          <t>Plasma abatement</t>
        </is>
      </c>
      <c r="G3887" s="2" t="n">
        <v>31570</v>
      </c>
      <c r="H3887" s="2" t="n">
        <v>0.0021287761628628</v>
      </c>
      <c r="I3887" s="2" t="n">
        <v>0.0021287761628628</v>
      </c>
      <c r="J3887" s="40" t="inlineStr">
        <is>
          <t>F-gas destruction</t>
        </is>
      </c>
    </row>
    <row r="3888" ht="15.75" customHeight="1" s="120">
      <c r="A3888" s="2" t="inlineStr">
        <is>
          <t>INDUSTRIAL</t>
        </is>
      </c>
      <c r="B3888" s="2" t="inlineStr">
        <is>
          <t>PV</t>
        </is>
      </c>
      <c r="C3888" s="2" t="n">
        <v>2045</v>
      </c>
      <c r="D3888" s="2" t="inlineStr">
        <is>
          <t>United States</t>
        </is>
      </c>
      <c r="E3888" s="2" t="inlineStr">
        <is>
          <t>USA</t>
        </is>
      </c>
      <c r="F3888" s="2" t="inlineStr">
        <is>
          <t>Plasma abatement</t>
        </is>
      </c>
      <c r="G3888" s="2" t="n">
        <v>100000</v>
      </c>
      <c r="H3888" s="54" t="n">
        <v>1e-12</v>
      </c>
      <c r="I3888" s="2" t="n">
        <v>1e-12</v>
      </c>
      <c r="J3888" s="40" t="inlineStr">
        <is>
          <t>F-gas destruction</t>
        </is>
      </c>
    </row>
    <row r="3889" ht="15.75" customHeight="1" s="120">
      <c r="A3889" s="2" t="inlineStr">
        <is>
          <t>INDUSTRIAL</t>
        </is>
      </c>
      <c r="B3889" s="2" t="inlineStr">
        <is>
          <t>PV</t>
        </is>
      </c>
      <c r="C3889" s="2" t="n">
        <v>2050</v>
      </c>
      <c r="D3889" s="2" t="inlineStr">
        <is>
          <t>United States</t>
        </is>
      </c>
      <c r="E3889" s="2" t="inlineStr">
        <is>
          <t>USA</t>
        </is>
      </c>
      <c r="F3889" s="2" t="inlineStr">
        <is>
          <t>Thermal abatement</t>
        </is>
      </c>
      <c r="G3889" s="2" t="n">
        <v>-100000</v>
      </c>
      <c r="H3889" s="2" t="n">
        <v>0</v>
      </c>
      <c r="I3889" s="2" t="n">
        <v>0</v>
      </c>
      <c r="J3889" s="40" t="inlineStr">
        <is>
          <t>F-gas destruction</t>
        </is>
      </c>
    </row>
    <row r="3890" ht="15.75" customHeight="1" s="120">
      <c r="A3890" s="2" t="inlineStr">
        <is>
          <t>INDUSTRIAL</t>
        </is>
      </c>
      <c r="B3890" s="2" t="inlineStr">
        <is>
          <t>PV</t>
        </is>
      </c>
      <c r="C3890" s="2" t="n">
        <v>2050</v>
      </c>
      <c r="D3890" s="2" t="inlineStr">
        <is>
          <t>United States</t>
        </is>
      </c>
      <c r="E3890" s="2" t="inlineStr">
        <is>
          <t>USA</t>
        </is>
      </c>
      <c r="F3890" s="2" t="inlineStr">
        <is>
          <t>Thermal abatement</t>
        </is>
      </c>
      <c r="G3890" s="2" t="n">
        <v>1186</v>
      </c>
      <c r="H3890" s="2" t="n">
        <v>0.0487507842481136</v>
      </c>
      <c r="I3890" s="2" t="n">
        <v>0.0487507842481136</v>
      </c>
      <c r="J3890" s="40" t="inlineStr">
        <is>
          <t>F-gas destruction</t>
        </is>
      </c>
    </row>
    <row r="3891" ht="15.75" customHeight="1" s="120">
      <c r="A3891" s="2" t="inlineStr">
        <is>
          <t>INDUSTRIAL</t>
        </is>
      </c>
      <c r="B3891" s="2" t="inlineStr">
        <is>
          <t>PV</t>
        </is>
      </c>
      <c r="C3891" s="2" t="n">
        <v>2050</v>
      </c>
      <c r="D3891" s="2" t="inlineStr">
        <is>
          <t>United States</t>
        </is>
      </c>
      <c r="E3891" s="2" t="inlineStr">
        <is>
          <t>USA</t>
        </is>
      </c>
      <c r="F3891" s="2" t="inlineStr">
        <is>
          <t>Thermal abatement</t>
        </is>
      </c>
      <c r="G3891" s="2" t="n">
        <v>1186</v>
      </c>
      <c r="H3891" s="2" t="n">
        <v>0</v>
      </c>
      <c r="I3891" s="2" t="n">
        <v>0</v>
      </c>
      <c r="J3891" s="40" t="inlineStr">
        <is>
          <t>F-gas destruction</t>
        </is>
      </c>
    </row>
    <row r="3892" ht="15.75" customHeight="1" s="120">
      <c r="A3892" s="2" t="inlineStr">
        <is>
          <t>INDUSTRIAL</t>
        </is>
      </c>
      <c r="B3892" s="2" t="inlineStr">
        <is>
          <t>PV</t>
        </is>
      </c>
      <c r="C3892" s="2" t="n">
        <v>2050</v>
      </c>
      <c r="D3892" s="2" t="inlineStr">
        <is>
          <t>United States</t>
        </is>
      </c>
      <c r="E3892" s="2" t="inlineStr">
        <is>
          <t>USA</t>
        </is>
      </c>
      <c r="F3892" s="2" t="inlineStr">
        <is>
          <t>NF3 remote clean</t>
        </is>
      </c>
      <c r="G3892" s="2" t="n">
        <v>1241</v>
      </c>
      <c r="H3892" s="2" t="n">
        <v>0.0722658708691597</v>
      </c>
      <c r="I3892" s="2" t="n">
        <v>0.0722658708691597</v>
      </c>
      <c r="J3892" s="40" t="inlineStr">
        <is>
          <t>F-gas inspection maintenance retrofitting</t>
        </is>
      </c>
    </row>
    <row r="3893" ht="15.75" customHeight="1" s="120">
      <c r="A3893" s="2" t="inlineStr">
        <is>
          <t>INDUSTRIAL</t>
        </is>
      </c>
      <c r="B3893" s="2" t="inlineStr">
        <is>
          <t>PV</t>
        </is>
      </c>
      <c r="C3893" s="2" t="n">
        <v>2050</v>
      </c>
      <c r="D3893" s="2" t="inlineStr">
        <is>
          <t>United States</t>
        </is>
      </c>
      <c r="E3893" s="2" t="inlineStr">
        <is>
          <t>USA</t>
        </is>
      </c>
      <c r="F3893" s="2" t="inlineStr">
        <is>
          <t>Catamal abatement</t>
        </is>
      </c>
      <c r="G3893" s="2" t="n">
        <v>13547</v>
      </c>
      <c r="H3893" s="2" t="n">
        <v>0.0160552114248276</v>
      </c>
      <c r="I3893" s="2" t="n">
        <v>0.0160552114248276</v>
      </c>
      <c r="J3893" s="40" t="inlineStr">
        <is>
          <t>F-gas inspection maintenance retrofitting</t>
        </is>
      </c>
    </row>
    <row r="3894" ht="15.75" customHeight="1" s="120">
      <c r="A3894" s="2" t="inlineStr">
        <is>
          <t>INDUSTRIAL</t>
        </is>
      </c>
      <c r="B3894" s="2" t="inlineStr">
        <is>
          <t>PV</t>
        </is>
      </c>
      <c r="C3894" s="2" t="n">
        <v>2050</v>
      </c>
      <c r="D3894" s="2" t="inlineStr">
        <is>
          <t>United States</t>
        </is>
      </c>
      <c r="E3894" s="2" t="inlineStr">
        <is>
          <t>USA</t>
        </is>
      </c>
      <c r="F3894" s="2" t="inlineStr">
        <is>
          <t>Plasma abatement</t>
        </is>
      </c>
      <c r="G3894" s="2" t="n">
        <v>31581</v>
      </c>
      <c r="H3894" s="2" t="n">
        <v>0.002481080358848</v>
      </c>
      <c r="I3894" s="2" t="n">
        <v>0.002481080358848</v>
      </c>
      <c r="J3894" s="40" t="inlineStr">
        <is>
          <t>F-gas destruction</t>
        </is>
      </c>
    </row>
    <row r="3895" ht="15.75" customHeight="1" s="120">
      <c r="A3895" s="2" t="inlineStr">
        <is>
          <t>INDUSTRIAL</t>
        </is>
      </c>
      <c r="B3895" s="2" t="inlineStr">
        <is>
          <t>PV</t>
        </is>
      </c>
      <c r="C3895" s="2" t="n">
        <v>2050</v>
      </c>
      <c r="D3895" s="2" t="inlineStr">
        <is>
          <t>United States</t>
        </is>
      </c>
      <c r="E3895" s="2" t="inlineStr">
        <is>
          <t>USA</t>
        </is>
      </c>
      <c r="F3895" s="2" t="inlineStr">
        <is>
          <t>Plasma abatement</t>
        </is>
      </c>
      <c r="G3895" s="2" t="n">
        <v>100000</v>
      </c>
      <c r="H3895" s="54" t="n">
        <v>1e-12</v>
      </c>
      <c r="I3895" s="2" t="n">
        <v>1e-12</v>
      </c>
      <c r="J3895" s="40" t="inlineStr">
        <is>
          <t>F-gas destruction</t>
        </is>
      </c>
    </row>
    <row r="3896" ht="15.75" customHeight="1" s="120">
      <c r="A3896" s="2" t="inlineStr">
        <is>
          <t>INDUSTRIAL</t>
        </is>
      </c>
      <c r="B3896" s="2" t="inlineStr">
        <is>
          <t>RAC</t>
        </is>
      </c>
      <c r="C3896" s="2" t="n">
        <v>2015</v>
      </c>
      <c r="D3896" s="2" t="inlineStr">
        <is>
          <t>United States</t>
        </is>
      </c>
      <c r="G3896" s="2" t="n">
        <v>-100000</v>
      </c>
      <c r="H3896" s="2" t="n">
        <v>0</v>
      </c>
      <c r="I3896" s="2" t="n">
        <v>0</v>
      </c>
      <c r="J3896" s="40" t="e">
        <v>#N/A</v>
      </c>
    </row>
    <row r="3897" ht="15.75" customHeight="1" s="120">
      <c r="A3897" s="2" t="inlineStr">
        <is>
          <t>INDUSTRIAL</t>
        </is>
      </c>
      <c r="B3897" s="2" t="inlineStr">
        <is>
          <t>RAC</t>
        </is>
      </c>
      <c r="C3897" s="2" t="n">
        <v>2015</v>
      </c>
      <c r="D3897" s="2" t="inlineStr">
        <is>
          <t>United States</t>
        </is>
      </c>
      <c r="G3897" s="2" t="n">
        <v>100000</v>
      </c>
      <c r="H3897" s="54" t="n">
        <v>1e-12</v>
      </c>
      <c r="I3897" s="2" t="n">
        <v>1e-12</v>
      </c>
      <c r="J3897" s="40" t="e">
        <v>#N/A</v>
      </c>
    </row>
    <row r="3898" ht="15.75" customHeight="1" s="120">
      <c r="A3898" s="2" t="inlineStr">
        <is>
          <t>INDUSTRIAL</t>
        </is>
      </c>
      <c r="B3898" s="2" t="inlineStr">
        <is>
          <t>RAC</t>
        </is>
      </c>
      <c r="C3898" s="2" t="n">
        <v>2020</v>
      </c>
      <c r="D3898" s="2" t="inlineStr">
        <is>
          <t>United States</t>
        </is>
      </c>
      <c r="E3898" s="2" t="inlineStr">
        <is>
          <t>USA</t>
        </is>
      </c>
      <c r="F3898" s="2" t="inlineStr">
        <is>
          <t>NH3 and CO2 in cold storage and industrial process refrigeration (IPR)</t>
        </is>
      </c>
      <c r="G3898" s="2" t="n">
        <v>-100000</v>
      </c>
      <c r="H3898" s="2" t="n">
        <v>0</v>
      </c>
      <c r="I3898" s="2" t="n">
        <v>0</v>
      </c>
      <c r="J3898" s="40" t="inlineStr">
        <is>
          <t>F-gas substitution</t>
        </is>
      </c>
    </row>
    <row r="3899" ht="15.75" customHeight="1" s="120">
      <c r="A3899" s="2" t="inlineStr">
        <is>
          <t>INDUSTRIAL</t>
        </is>
      </c>
      <c r="B3899" s="2" t="inlineStr">
        <is>
          <t>RAC</t>
        </is>
      </c>
      <c r="C3899" s="2" t="n">
        <v>2020</v>
      </c>
      <c r="D3899" s="2" t="inlineStr">
        <is>
          <t>United States</t>
        </is>
      </c>
      <c r="E3899" s="2" t="inlineStr">
        <is>
          <t>USA</t>
        </is>
      </c>
      <c r="F3899" s="2" t="inlineStr">
        <is>
          <t>NH3 and CO2 in cold storage and industrial process refrigeration (IPR)</t>
        </is>
      </c>
      <c r="G3899" s="2" t="n">
        <v>-51</v>
      </c>
      <c r="H3899" s="2" t="n">
        <v>0</v>
      </c>
      <c r="I3899" s="2" t="n">
        <v>0</v>
      </c>
      <c r="J3899" s="40" t="inlineStr">
        <is>
          <t>F-gas substitution</t>
        </is>
      </c>
    </row>
    <row r="3900" ht="15.75" customHeight="1" s="120">
      <c r="A3900" s="2" t="inlineStr">
        <is>
          <t>INDUSTRIAL</t>
        </is>
      </c>
      <c r="B3900" s="2" t="inlineStr">
        <is>
          <t>RAC</t>
        </is>
      </c>
      <c r="C3900" s="2" t="n">
        <v>2020</v>
      </c>
      <c r="D3900" s="2" t="inlineStr">
        <is>
          <t>United States</t>
        </is>
      </c>
      <c r="E3900" s="2" t="inlineStr">
        <is>
          <t>USA</t>
        </is>
      </c>
      <c r="F3900" s="2" t="inlineStr">
        <is>
          <t>NH3 and CO2 in cold storage and industrial process refrigeration (IPR)</t>
        </is>
      </c>
      <c r="G3900" s="2" t="n">
        <v>-51</v>
      </c>
      <c r="H3900" s="2" t="n">
        <v>0.196498170495033</v>
      </c>
      <c r="I3900" s="2" t="n">
        <v>0.196498170495033</v>
      </c>
      <c r="J3900" s="40" t="inlineStr">
        <is>
          <t>F-gas substitution</t>
        </is>
      </c>
    </row>
    <row r="3901" ht="15.75" customHeight="1" s="120">
      <c r="A3901" s="2" t="inlineStr">
        <is>
          <t>INDUSTRIAL</t>
        </is>
      </c>
      <c r="B3901" s="2" t="inlineStr">
        <is>
          <t>RAC</t>
        </is>
      </c>
      <c r="C3901" s="2" t="n">
        <v>2020</v>
      </c>
      <c r="D3901" s="2" t="inlineStr">
        <is>
          <t>United States</t>
        </is>
      </c>
      <c r="E3901" s="2" t="inlineStr">
        <is>
          <t>USA</t>
        </is>
      </c>
      <c r="F3901" s="2" t="inlineStr">
        <is>
          <t>Large Retail Food - CO2 Transcritical</t>
        </is>
      </c>
      <c r="G3901" s="2" t="n">
        <v>-10</v>
      </c>
      <c r="H3901" s="2" t="n">
        <v>0.5184867978096001</v>
      </c>
      <c r="I3901" s="2" t="n">
        <v>0.5184867978096001</v>
      </c>
      <c r="J3901" s="40" t="inlineStr">
        <is>
          <t>F-gas substitution</t>
        </is>
      </c>
    </row>
    <row r="3902" ht="15.75" customHeight="1" s="120">
      <c r="A3902" s="2" t="inlineStr">
        <is>
          <t>INDUSTRIAL</t>
        </is>
      </c>
      <c r="B3902" s="2" t="inlineStr">
        <is>
          <t>RAC</t>
        </is>
      </c>
      <c r="C3902" s="2" t="n">
        <v>2020</v>
      </c>
      <c r="D3902" s="2" t="inlineStr">
        <is>
          <t>United States</t>
        </is>
      </c>
      <c r="E3902" s="2" t="inlineStr">
        <is>
          <t>USA</t>
        </is>
      </c>
      <c r="F3902" s="2" t="inlineStr">
        <is>
          <t>Commercial Unitary AC - MCHE</t>
        </is>
      </c>
      <c r="G3902" s="2" t="n">
        <v>-2</v>
      </c>
      <c r="H3902" s="2" t="n">
        <v>0.0606035925447941</v>
      </c>
      <c r="I3902" s="2" t="n">
        <v>0.0606035925447941</v>
      </c>
      <c r="J3902" s="40" t="inlineStr">
        <is>
          <t>F-gas substitution</t>
        </is>
      </c>
    </row>
    <row r="3903" ht="15.75" customHeight="1" s="120">
      <c r="A3903" s="2" t="inlineStr">
        <is>
          <t>INDUSTRIAL</t>
        </is>
      </c>
      <c r="B3903" s="2" t="inlineStr">
        <is>
          <t>RAC</t>
        </is>
      </c>
      <c r="C3903" s="2" t="n">
        <v>2020</v>
      </c>
      <c r="D3903" s="2" t="inlineStr">
        <is>
          <t>United States</t>
        </is>
      </c>
      <c r="E3903" s="2" t="inlineStr">
        <is>
          <t>USA</t>
        </is>
      </c>
      <c r="F3903" s="2" t="inlineStr">
        <is>
          <t>Window Dehumid - R-32</t>
        </is>
      </c>
      <c r="G3903" s="2" t="n">
        <v>-2</v>
      </c>
      <c r="H3903" s="2" t="n">
        <v>0.0015462639275938</v>
      </c>
      <c r="I3903" s="2" t="n">
        <v>0.0015462639275938</v>
      </c>
      <c r="J3903" s="40" t="inlineStr">
        <is>
          <t>F-gas substitution</t>
        </is>
      </c>
    </row>
    <row r="3904" ht="15.75" customHeight="1" s="120">
      <c r="A3904" s="2" t="inlineStr">
        <is>
          <t>INDUSTRIAL</t>
        </is>
      </c>
      <c r="B3904" s="2" t="inlineStr">
        <is>
          <t>RAC</t>
        </is>
      </c>
      <c r="C3904" s="2" t="n">
        <v>2020</v>
      </c>
      <c r="D3904" s="2" t="inlineStr">
        <is>
          <t>United States</t>
        </is>
      </c>
      <c r="E3904" s="2" t="inlineStr">
        <is>
          <t>USA</t>
        </is>
      </c>
      <c r="F3904" s="2" t="inlineStr">
        <is>
          <t>Medium Retail Food - CO2</t>
        </is>
      </c>
      <c r="G3904" s="2" t="n">
        <v>-2</v>
      </c>
      <c r="H3904" s="2" t="n">
        <v>0.09115920215845109</v>
      </c>
      <c r="I3904" s="2" t="n">
        <v>0.09115920215845109</v>
      </c>
      <c r="J3904" s="40" t="inlineStr">
        <is>
          <t>F-gas substitution</t>
        </is>
      </c>
    </row>
    <row r="3905" ht="15.75" customHeight="1" s="120">
      <c r="A3905" s="2" t="inlineStr">
        <is>
          <t>INDUSTRIAL</t>
        </is>
      </c>
      <c r="B3905" s="2" t="inlineStr">
        <is>
          <t>RAC</t>
        </is>
      </c>
      <c r="C3905" s="2" t="n">
        <v>2020</v>
      </c>
      <c r="D3905" s="2" t="inlineStr">
        <is>
          <t>United States</t>
        </is>
      </c>
      <c r="E3905" s="2" t="inlineStr">
        <is>
          <t>USA</t>
        </is>
      </c>
      <c r="F3905" s="2" t="inlineStr">
        <is>
          <t>Leak Repair for Existing Large Equipment</t>
        </is>
      </c>
      <c r="G3905" s="2" t="n">
        <v>-1</v>
      </c>
      <c r="H3905" s="2" t="n">
        <v>2.17544960975647</v>
      </c>
      <c r="I3905" s="2" t="n">
        <v>2.17544960975647</v>
      </c>
      <c r="J3905" s="40" t="inlineStr">
        <is>
          <t>F-gas recovery and recycling</t>
        </is>
      </c>
    </row>
    <row r="3906" ht="15.75" customHeight="1" s="120">
      <c r="A3906" s="2" t="inlineStr">
        <is>
          <t>INDUSTRIAL</t>
        </is>
      </c>
      <c r="B3906" s="2" t="inlineStr">
        <is>
          <t>RAC</t>
        </is>
      </c>
      <c r="C3906" s="2" t="n">
        <v>2020</v>
      </c>
      <c r="D3906" s="2" t="inlineStr">
        <is>
          <t>United States</t>
        </is>
      </c>
      <c r="E3906" s="2" t="inlineStr">
        <is>
          <t>USA</t>
        </is>
      </c>
      <c r="F3906" s="2" t="inlineStr">
        <is>
          <t>Refrigerant Recovery at Disposal for Existing Refrigeration/AC Equipment</t>
        </is>
      </c>
      <c r="G3906" s="2" t="n">
        <v>13</v>
      </c>
      <c r="H3906" s="2" t="n">
        <v>10.9952125549316</v>
      </c>
      <c r="I3906" s="2" t="n">
        <v>10.9952125549316</v>
      </c>
      <c r="J3906" s="40" t="inlineStr">
        <is>
          <t>F-gas recovery and recycling</t>
        </is>
      </c>
    </row>
    <row r="3907" ht="15.75" customHeight="1" s="120">
      <c r="A3907" s="2" t="inlineStr">
        <is>
          <t>INDUSTRIAL</t>
        </is>
      </c>
      <c r="B3907" s="2" t="inlineStr">
        <is>
          <t>RAC</t>
        </is>
      </c>
      <c r="C3907" s="2" t="n">
        <v>2020</v>
      </c>
      <c r="D3907" s="2" t="inlineStr">
        <is>
          <t>United States</t>
        </is>
      </c>
      <c r="E3907" s="2" t="inlineStr">
        <is>
          <t>USA</t>
        </is>
      </c>
      <c r="F3907" s="2" t="inlineStr">
        <is>
          <t>Refrigerant Recovery at Servicing for Existing Small Equipment</t>
        </is>
      </c>
      <c r="G3907" s="2" t="n">
        <v>20</v>
      </c>
      <c r="H3907" s="2" t="n">
        <v>9.744429588317869</v>
      </c>
      <c r="I3907" s="2" t="n">
        <v>9.744429588317869</v>
      </c>
      <c r="J3907" s="40" t="inlineStr">
        <is>
          <t>F-gas recovery and recycling</t>
        </is>
      </c>
    </row>
    <row r="3908" ht="15.75" customHeight="1" s="120">
      <c r="A3908" s="2" t="inlineStr">
        <is>
          <t>INDUSTRIAL</t>
        </is>
      </c>
      <c r="B3908" s="2" t="inlineStr">
        <is>
          <t>RAC</t>
        </is>
      </c>
      <c r="C3908" s="2" t="n">
        <v>2020</v>
      </c>
      <c r="D3908" s="2" t="inlineStr">
        <is>
          <t>United States</t>
        </is>
      </c>
      <c r="E3908" s="2" t="inlineStr">
        <is>
          <t>USA</t>
        </is>
      </c>
      <c r="F3908" s="2" t="inlineStr">
        <is>
          <t>Refrigerant Recovery at Servicing for Existing Small Equipment</t>
        </is>
      </c>
      <c r="G3908" s="2" t="n">
        <v>100000</v>
      </c>
      <c r="H3908" s="54" t="n">
        <v>1e-12</v>
      </c>
      <c r="I3908" s="2" t="n">
        <v>1e-12</v>
      </c>
      <c r="J3908" s="40" t="inlineStr">
        <is>
          <t>F-gas recovery and recycling</t>
        </is>
      </c>
    </row>
    <row r="3909" ht="15.75" customHeight="1" s="120">
      <c r="A3909" s="2" t="inlineStr">
        <is>
          <t>INDUSTRIAL</t>
        </is>
      </c>
      <c r="B3909" s="2" t="inlineStr">
        <is>
          <t>RAC</t>
        </is>
      </c>
      <c r="C3909" s="2" t="n">
        <v>2025</v>
      </c>
      <c r="D3909" s="2" t="inlineStr">
        <is>
          <t>United States</t>
        </is>
      </c>
      <c r="E3909" s="2" t="inlineStr">
        <is>
          <t>USA</t>
        </is>
      </c>
      <c r="F3909" s="2" t="inlineStr">
        <is>
          <t>NH3 and CO2 in cold storage and industrial process refrigeration (IPR)</t>
        </is>
      </c>
      <c r="G3909" s="2" t="n">
        <v>-100000</v>
      </c>
      <c r="H3909" s="2" t="n">
        <v>0</v>
      </c>
      <c r="I3909" s="2" t="n">
        <v>0</v>
      </c>
      <c r="J3909" s="40" t="inlineStr">
        <is>
          <t>F-gas substitution</t>
        </is>
      </c>
    </row>
    <row r="3910" ht="15.75" customHeight="1" s="120">
      <c r="A3910" s="2" t="inlineStr">
        <is>
          <t>INDUSTRIAL</t>
        </is>
      </c>
      <c r="B3910" s="2" t="inlineStr">
        <is>
          <t>RAC</t>
        </is>
      </c>
      <c r="C3910" s="2" t="n">
        <v>2025</v>
      </c>
      <c r="D3910" s="2" t="inlineStr">
        <is>
          <t>United States</t>
        </is>
      </c>
      <c r="E3910" s="2" t="inlineStr">
        <is>
          <t>USA</t>
        </is>
      </c>
      <c r="F3910" s="2" t="inlineStr">
        <is>
          <t>NH3 and CO2 in cold storage and industrial process refrigeration (IPR)</t>
        </is>
      </c>
      <c r="G3910" s="2" t="n">
        <v>-51</v>
      </c>
      <c r="H3910" s="2" t="n">
        <v>4.26353597640991</v>
      </c>
      <c r="I3910" s="2" t="n">
        <v>4.26353597640991</v>
      </c>
      <c r="J3910" s="40" t="inlineStr">
        <is>
          <t>F-gas substitution</t>
        </is>
      </c>
    </row>
    <row r="3911" ht="15.75" customHeight="1" s="120">
      <c r="A3911" s="2" t="inlineStr">
        <is>
          <t>INDUSTRIAL</t>
        </is>
      </c>
      <c r="B3911" s="2" t="inlineStr">
        <is>
          <t>RAC</t>
        </is>
      </c>
      <c r="C3911" s="2" t="n">
        <v>2025</v>
      </c>
      <c r="D3911" s="2" t="inlineStr">
        <is>
          <t>United States</t>
        </is>
      </c>
      <c r="E3911" s="2" t="inlineStr">
        <is>
          <t>USA</t>
        </is>
      </c>
      <c r="F3911" s="2" t="inlineStr">
        <is>
          <t>NH3 and CO2 in cold storage and industrial process refrigeration (IPR)</t>
        </is>
      </c>
      <c r="G3911" s="2" t="n">
        <v>-51</v>
      </c>
      <c r="H3911" s="2" t="n">
        <v>0</v>
      </c>
      <c r="I3911" s="2" t="n">
        <v>0</v>
      </c>
      <c r="J3911" s="40" t="inlineStr">
        <is>
          <t>F-gas substitution</t>
        </is>
      </c>
    </row>
    <row r="3912" ht="15.75" customHeight="1" s="120">
      <c r="A3912" s="2" t="inlineStr">
        <is>
          <t>INDUSTRIAL</t>
        </is>
      </c>
      <c r="B3912" s="2" t="inlineStr">
        <is>
          <t>RAC</t>
        </is>
      </c>
      <c r="C3912" s="2" t="n">
        <v>2025</v>
      </c>
      <c r="D3912" s="2" t="inlineStr">
        <is>
          <t>United States</t>
        </is>
      </c>
      <c r="E3912" s="2" t="inlineStr">
        <is>
          <t>USA</t>
        </is>
      </c>
      <c r="F3912" s="2" t="inlineStr">
        <is>
          <t>Large Retail Food - CO2 Transcritical</t>
        </is>
      </c>
      <c r="G3912" s="2" t="n">
        <v>-10</v>
      </c>
      <c r="H3912" s="2" t="n">
        <v>2.72138571739196</v>
      </c>
      <c r="I3912" s="2" t="n">
        <v>2.72138571739196</v>
      </c>
      <c r="J3912" s="40" t="inlineStr">
        <is>
          <t>F-gas substitution</t>
        </is>
      </c>
    </row>
    <row r="3913" ht="15.75" customHeight="1" s="120">
      <c r="A3913" s="2" t="inlineStr">
        <is>
          <t>INDUSTRIAL</t>
        </is>
      </c>
      <c r="B3913" s="2" t="inlineStr">
        <is>
          <t>RAC</t>
        </is>
      </c>
      <c r="C3913" s="2" t="n">
        <v>2025</v>
      </c>
      <c r="D3913" s="2" t="inlineStr">
        <is>
          <t>United States</t>
        </is>
      </c>
      <c r="E3913" s="2" t="inlineStr">
        <is>
          <t>USA</t>
        </is>
      </c>
      <c r="F3913" s="2" t="inlineStr">
        <is>
          <t>Medium Retail Food - CO2</t>
        </is>
      </c>
      <c r="G3913" s="2" t="n">
        <v>-2</v>
      </c>
      <c r="H3913" s="2" t="n">
        <v>0.48356744647026</v>
      </c>
      <c r="I3913" s="2" t="n">
        <v>0.48356744647026</v>
      </c>
      <c r="J3913" s="40" t="inlineStr">
        <is>
          <t>F-gas substitution</t>
        </is>
      </c>
    </row>
    <row r="3914" ht="15.75" customHeight="1" s="120">
      <c r="A3914" s="2" t="inlineStr">
        <is>
          <t>INDUSTRIAL</t>
        </is>
      </c>
      <c r="B3914" s="2" t="inlineStr">
        <is>
          <t>RAC</t>
        </is>
      </c>
      <c r="C3914" s="2" t="n">
        <v>2025</v>
      </c>
      <c r="D3914" s="2" t="inlineStr">
        <is>
          <t>United States</t>
        </is>
      </c>
      <c r="E3914" s="2" t="inlineStr">
        <is>
          <t>USA</t>
        </is>
      </c>
      <c r="F3914" s="2" t="inlineStr">
        <is>
          <t>Window Dehumid - R-32</t>
        </is>
      </c>
      <c r="G3914" s="2" t="n">
        <v>-2</v>
      </c>
      <c r="H3914" s="2" t="n">
        <v>0.0342476554214954</v>
      </c>
      <c r="I3914" s="2" t="n">
        <v>0.0342476554214954</v>
      </c>
      <c r="J3914" s="40" t="inlineStr">
        <is>
          <t>F-gas substitution</t>
        </is>
      </c>
    </row>
    <row r="3915" ht="15.75" customHeight="1" s="120">
      <c r="A3915" s="2" t="inlineStr">
        <is>
          <t>INDUSTRIAL</t>
        </is>
      </c>
      <c r="B3915" s="2" t="inlineStr">
        <is>
          <t>RAC</t>
        </is>
      </c>
      <c r="C3915" s="2" t="n">
        <v>2025</v>
      </c>
      <c r="D3915" s="2" t="inlineStr">
        <is>
          <t>United States</t>
        </is>
      </c>
      <c r="E3915" s="2" t="inlineStr">
        <is>
          <t>USA</t>
        </is>
      </c>
      <c r="F3915" s="2" t="inlineStr">
        <is>
          <t>Commercial Unitary AC - MCHE</t>
        </is>
      </c>
      <c r="G3915" s="2" t="n">
        <v>-2</v>
      </c>
      <c r="H3915" s="2" t="n">
        <v>0.364149779081344</v>
      </c>
      <c r="I3915" s="2" t="n">
        <v>0.364149779081344</v>
      </c>
      <c r="J3915" s="40" t="inlineStr">
        <is>
          <t>F-gas substitution</t>
        </is>
      </c>
    </row>
    <row r="3916" ht="15.75" customHeight="1" s="120">
      <c r="A3916" s="2" t="inlineStr">
        <is>
          <t>INDUSTRIAL</t>
        </is>
      </c>
      <c r="B3916" s="2" t="inlineStr">
        <is>
          <t>RAC</t>
        </is>
      </c>
      <c r="C3916" s="2" t="n">
        <v>2025</v>
      </c>
      <c r="D3916" s="2" t="inlineStr">
        <is>
          <t>United States</t>
        </is>
      </c>
      <c r="E3916" s="2" t="inlineStr">
        <is>
          <t>USA</t>
        </is>
      </c>
      <c r="F3916" s="2" t="inlineStr">
        <is>
          <t>Leak Repair for Existing Large Equipment</t>
        </is>
      </c>
      <c r="G3916" s="2" t="n">
        <v>-1</v>
      </c>
      <c r="H3916" s="2" t="n">
        <v>12.9561548233032</v>
      </c>
      <c r="I3916" s="2" t="n">
        <v>12.9561548233032</v>
      </c>
      <c r="J3916" s="40" t="inlineStr">
        <is>
          <t>F-gas recovery and recycling</t>
        </is>
      </c>
    </row>
    <row r="3917" ht="15.75" customHeight="1" s="120">
      <c r="A3917" s="2" t="inlineStr">
        <is>
          <t>INDUSTRIAL</t>
        </is>
      </c>
      <c r="B3917" s="2" t="inlineStr">
        <is>
          <t>RAC</t>
        </is>
      </c>
      <c r="C3917" s="2" t="n">
        <v>2025</v>
      </c>
      <c r="D3917" s="2" t="inlineStr">
        <is>
          <t>United States</t>
        </is>
      </c>
      <c r="E3917" s="2" t="inlineStr">
        <is>
          <t>USA</t>
        </is>
      </c>
      <c r="F3917" s="2" t="inlineStr">
        <is>
          <t>Ice Makers - R-290</t>
        </is>
      </c>
      <c r="G3917" s="2" t="n">
        <v>1</v>
      </c>
      <c r="H3917" s="2" t="n">
        <v>0.0177581794559956</v>
      </c>
      <c r="I3917" s="2" t="n">
        <v>0.0177581794559956</v>
      </c>
      <c r="J3917" s="40" t="inlineStr">
        <is>
          <t>F-gas substitution</t>
        </is>
      </c>
    </row>
    <row r="3918" ht="15.75" customHeight="1" s="120">
      <c r="A3918" s="2" t="inlineStr">
        <is>
          <t>INDUSTRIAL</t>
        </is>
      </c>
      <c r="B3918" s="2" t="inlineStr">
        <is>
          <t>RAC</t>
        </is>
      </c>
      <c r="C3918" s="2" t="n">
        <v>2025</v>
      </c>
      <c r="D3918" s="2" t="inlineStr">
        <is>
          <t>United States</t>
        </is>
      </c>
      <c r="E3918" s="2" t="inlineStr">
        <is>
          <t>USA</t>
        </is>
      </c>
      <c r="F3918" s="2" t="inlineStr">
        <is>
          <t>Refrigerant Recovery at Disposal for Existing Refrigeration/AC Equipment</t>
        </is>
      </c>
      <c r="G3918" s="2" t="n">
        <v>13</v>
      </c>
      <c r="H3918" s="2" t="n">
        <v>20.744478225708</v>
      </c>
      <c r="I3918" s="2" t="n">
        <v>20.744478225708</v>
      </c>
      <c r="J3918" s="40" t="inlineStr">
        <is>
          <t>F-gas recovery and recycling</t>
        </is>
      </c>
    </row>
    <row r="3919" ht="15.75" customHeight="1" s="120">
      <c r="A3919" s="2" t="inlineStr">
        <is>
          <t>INDUSTRIAL</t>
        </is>
      </c>
      <c r="B3919" s="2" t="inlineStr">
        <is>
          <t>RAC</t>
        </is>
      </c>
      <c r="C3919" s="2" t="n">
        <v>2025</v>
      </c>
      <c r="D3919" s="2" t="inlineStr">
        <is>
          <t>United States</t>
        </is>
      </c>
      <c r="E3919" s="2" t="inlineStr">
        <is>
          <t>USA</t>
        </is>
      </c>
      <c r="F3919" s="2" t="inlineStr">
        <is>
          <t>Refrigerant Recovery at Servicing for Existing Small Equipment</t>
        </is>
      </c>
      <c r="G3919" s="2" t="n">
        <v>20</v>
      </c>
      <c r="H3919" s="2" t="n">
        <v>11.4308719635009</v>
      </c>
      <c r="I3919" s="2" t="n">
        <v>11.4308719635009</v>
      </c>
      <c r="J3919" s="40" t="inlineStr">
        <is>
          <t>F-gas recovery and recycling</t>
        </is>
      </c>
    </row>
    <row r="3920" ht="15.75" customHeight="1" s="120">
      <c r="A3920" s="2" t="inlineStr">
        <is>
          <t>INDUSTRIAL</t>
        </is>
      </c>
      <c r="B3920" s="2" t="inlineStr">
        <is>
          <t>RAC</t>
        </is>
      </c>
      <c r="C3920" s="2" t="n">
        <v>2025</v>
      </c>
      <c r="D3920" s="2" t="inlineStr">
        <is>
          <t>United States</t>
        </is>
      </c>
      <c r="E3920" s="2" t="inlineStr">
        <is>
          <t>USA</t>
        </is>
      </c>
      <c r="F3920" s="2" t="inlineStr">
        <is>
          <t>Buses and Trains - 513A</t>
        </is>
      </c>
      <c r="G3920" s="2" t="n">
        <v>21</v>
      </c>
      <c r="H3920" s="2" t="n">
        <v>0.0015399891417474</v>
      </c>
      <c r="I3920" s="2" t="n">
        <v>0.0015399891417474</v>
      </c>
      <c r="J3920" s="40" t="inlineStr">
        <is>
          <t>F-gas substitution</t>
        </is>
      </c>
    </row>
    <row r="3921" ht="15.75" customHeight="1" s="120">
      <c r="A3921" s="2" t="inlineStr">
        <is>
          <t>INDUSTRIAL</t>
        </is>
      </c>
      <c r="B3921" s="2" t="inlineStr">
        <is>
          <t>RAC</t>
        </is>
      </c>
      <c r="C3921" s="2" t="n">
        <v>2025</v>
      </c>
      <c r="D3921" s="2" t="inlineStr">
        <is>
          <t>United States</t>
        </is>
      </c>
      <c r="E3921" s="2" t="inlineStr">
        <is>
          <t>USA</t>
        </is>
      </c>
      <c r="F3921" s="2" t="inlineStr">
        <is>
          <t>Buses and Trains - 513A</t>
        </is>
      </c>
      <c r="G3921" s="2" t="n">
        <v>100000</v>
      </c>
      <c r="H3921" s="54" t="n">
        <v>1e-12</v>
      </c>
      <c r="I3921" s="2" t="n">
        <v>1e-12</v>
      </c>
      <c r="J3921" s="40" t="inlineStr">
        <is>
          <t>F-gas substitution</t>
        </is>
      </c>
    </row>
    <row r="3922" ht="15.75" customHeight="1" s="120">
      <c r="A3922" s="2" t="inlineStr">
        <is>
          <t>INDUSTRIAL</t>
        </is>
      </c>
      <c r="B3922" s="2" t="inlineStr">
        <is>
          <t>RAC</t>
        </is>
      </c>
      <c r="C3922" s="2" t="n">
        <v>2030</v>
      </c>
      <c r="D3922" s="2" t="inlineStr">
        <is>
          <t>United States</t>
        </is>
      </c>
      <c r="E3922" s="2" t="inlineStr">
        <is>
          <t>USA</t>
        </is>
      </c>
      <c r="F3922" s="2" t="inlineStr">
        <is>
          <t>NH3 and CO2 in cold storage and industrial process refrigeration (IPR)</t>
        </is>
      </c>
      <c r="G3922" s="2" t="n">
        <v>-100000</v>
      </c>
      <c r="H3922" s="2" t="n">
        <v>0</v>
      </c>
      <c r="I3922" s="2" t="n">
        <v>0</v>
      </c>
      <c r="J3922" s="40" t="inlineStr">
        <is>
          <t>F-gas substitution</t>
        </is>
      </c>
    </row>
    <row r="3923" ht="15.75" customHeight="1" s="120">
      <c r="A3923" s="2" t="inlineStr">
        <is>
          <t>INDUSTRIAL</t>
        </is>
      </c>
      <c r="B3923" s="2" t="inlineStr">
        <is>
          <t>RAC</t>
        </is>
      </c>
      <c r="C3923" s="2" t="n">
        <v>2030</v>
      </c>
      <c r="D3923" s="2" t="inlineStr">
        <is>
          <t>United States</t>
        </is>
      </c>
      <c r="E3923" s="2" t="inlineStr">
        <is>
          <t>USA</t>
        </is>
      </c>
      <c r="F3923" s="2" t="inlineStr">
        <is>
          <t>NH3 and CO2 in cold storage and industrial process refrigeration (IPR)</t>
        </is>
      </c>
      <c r="G3923" s="2" t="n">
        <v>-51</v>
      </c>
      <c r="H3923" s="2" t="n">
        <v>0</v>
      </c>
      <c r="I3923" s="2" t="n">
        <v>0</v>
      </c>
      <c r="J3923" s="40" t="inlineStr">
        <is>
          <t>F-gas substitution</t>
        </is>
      </c>
    </row>
    <row r="3924" ht="15.75" customHeight="1" s="120">
      <c r="A3924" s="2" t="inlineStr">
        <is>
          <t>INDUSTRIAL</t>
        </is>
      </c>
      <c r="B3924" s="2" t="inlineStr">
        <is>
          <t>RAC</t>
        </is>
      </c>
      <c r="C3924" s="2" t="n">
        <v>2030</v>
      </c>
      <c r="D3924" s="2" t="inlineStr">
        <is>
          <t>United States</t>
        </is>
      </c>
      <c r="E3924" s="2" t="inlineStr">
        <is>
          <t>USA</t>
        </is>
      </c>
      <c r="F3924" s="2" t="inlineStr">
        <is>
          <t>NH3 and CO2 in cold storage and industrial process refrigeration (IPR)</t>
        </is>
      </c>
      <c r="G3924" s="2" t="n">
        <v>-51</v>
      </c>
      <c r="H3924" s="2" t="n">
        <v>10.7165555953979</v>
      </c>
      <c r="I3924" s="2" t="n">
        <v>10.7165555953979</v>
      </c>
      <c r="J3924" s="40" t="inlineStr">
        <is>
          <t>F-gas substitution</t>
        </is>
      </c>
    </row>
    <row r="3925" ht="15.75" customHeight="1" s="120">
      <c r="A3925" s="2" t="inlineStr">
        <is>
          <t>INDUSTRIAL</t>
        </is>
      </c>
      <c r="B3925" s="2" t="inlineStr">
        <is>
          <t>RAC</t>
        </is>
      </c>
      <c r="C3925" s="2" t="n">
        <v>2030</v>
      </c>
      <c r="D3925" s="2" t="inlineStr">
        <is>
          <t>United States</t>
        </is>
      </c>
      <c r="E3925" s="2" t="inlineStr">
        <is>
          <t>USA</t>
        </is>
      </c>
      <c r="F3925" s="2" t="inlineStr">
        <is>
          <t>Large Retail Food - CO2 Transcritical</t>
        </is>
      </c>
      <c r="G3925" s="2" t="n">
        <v>-10</v>
      </c>
      <c r="H3925" s="2" t="n">
        <v>5.07092237472534</v>
      </c>
      <c r="I3925" s="2" t="n">
        <v>5.07092237472534</v>
      </c>
      <c r="J3925" s="40" t="inlineStr">
        <is>
          <t>F-gas substitution</t>
        </is>
      </c>
    </row>
    <row r="3926" ht="15.75" customHeight="1" s="120">
      <c r="A3926" s="2" t="inlineStr">
        <is>
          <t>INDUSTRIAL</t>
        </is>
      </c>
      <c r="B3926" s="2" t="inlineStr">
        <is>
          <t>RAC</t>
        </is>
      </c>
      <c r="C3926" s="2" t="n">
        <v>2030</v>
      </c>
      <c r="D3926" s="2" t="inlineStr">
        <is>
          <t>United States</t>
        </is>
      </c>
      <c r="E3926" s="2" t="inlineStr">
        <is>
          <t>USA</t>
        </is>
      </c>
      <c r="F3926" s="2" t="inlineStr">
        <is>
          <t>Commercial Unitary AC - R-32 and MCHE</t>
        </is>
      </c>
      <c r="G3926" s="2" t="n">
        <v>-3</v>
      </c>
      <c r="H3926" s="2" t="n">
        <v>0.104824163019657</v>
      </c>
      <c r="I3926" s="2" t="n">
        <v>0.104824163019657</v>
      </c>
      <c r="J3926" s="40" t="inlineStr">
        <is>
          <t>F-gas substitution</t>
        </is>
      </c>
    </row>
    <row r="3927" ht="15.75" customHeight="1" s="120">
      <c r="A3927" s="2" t="inlineStr">
        <is>
          <t>INDUSTRIAL</t>
        </is>
      </c>
      <c r="B3927" s="2" t="inlineStr">
        <is>
          <t>RAC</t>
        </is>
      </c>
      <c r="C3927" s="2" t="n">
        <v>2030</v>
      </c>
      <c r="D3927" s="2" t="inlineStr">
        <is>
          <t>United States</t>
        </is>
      </c>
      <c r="E3927" s="2" t="inlineStr">
        <is>
          <t>USA</t>
        </is>
      </c>
      <c r="F3927" s="2" t="inlineStr">
        <is>
          <t>Commercial Unitary AC - R-32</t>
        </is>
      </c>
      <c r="G3927" s="2" t="n">
        <v>-2</v>
      </c>
      <c r="H3927" s="2" t="n">
        <v>0.447676509618759</v>
      </c>
      <c r="I3927" s="2" t="n">
        <v>0.447676509618759</v>
      </c>
      <c r="J3927" s="40" t="inlineStr">
        <is>
          <t>F-gas substitution</t>
        </is>
      </c>
    </row>
    <row r="3928" ht="15.75" customHeight="1" s="120">
      <c r="A3928" s="2" t="inlineStr">
        <is>
          <t>INDUSTRIAL</t>
        </is>
      </c>
      <c r="B3928" s="2" t="inlineStr">
        <is>
          <t>RAC</t>
        </is>
      </c>
      <c r="C3928" s="2" t="n">
        <v>2030</v>
      </c>
      <c r="D3928" s="2" t="inlineStr">
        <is>
          <t>United States</t>
        </is>
      </c>
      <c r="E3928" s="2" t="inlineStr">
        <is>
          <t>USA</t>
        </is>
      </c>
      <c r="F3928" s="2" t="inlineStr">
        <is>
          <t>Medium Retail Food - CO2</t>
        </is>
      </c>
      <c r="G3928" s="2" t="n">
        <v>-2</v>
      </c>
      <c r="H3928" s="2" t="n">
        <v>0.9103851914405821</v>
      </c>
      <c r="I3928" s="2" t="n">
        <v>0.9103851914405821</v>
      </c>
      <c r="J3928" s="40" t="inlineStr">
        <is>
          <t>F-gas substitution</t>
        </is>
      </c>
    </row>
    <row r="3929" ht="15.75" customHeight="1" s="120">
      <c r="A3929" s="2" t="inlineStr">
        <is>
          <t>INDUSTRIAL</t>
        </is>
      </c>
      <c r="B3929" s="2" t="inlineStr">
        <is>
          <t>RAC</t>
        </is>
      </c>
      <c r="C3929" s="2" t="n">
        <v>2030</v>
      </c>
      <c r="D3929" s="2" t="inlineStr">
        <is>
          <t>United States</t>
        </is>
      </c>
      <c r="E3929" s="2" t="inlineStr">
        <is>
          <t>USA</t>
        </is>
      </c>
      <c r="F3929" s="2" t="inlineStr">
        <is>
          <t>Commercial Unitary AC - MCHE</t>
        </is>
      </c>
      <c r="G3929" s="2" t="n">
        <v>-2</v>
      </c>
      <c r="H3929" s="2" t="n">
        <v>0.600321352481842</v>
      </c>
      <c r="I3929" s="2" t="n">
        <v>0.600321352481842</v>
      </c>
      <c r="J3929" s="40" t="inlineStr">
        <is>
          <t>F-gas substitution</t>
        </is>
      </c>
    </row>
    <row r="3930" ht="15.75" customHeight="1" s="120">
      <c r="A3930" s="2" t="inlineStr">
        <is>
          <t>INDUSTRIAL</t>
        </is>
      </c>
      <c r="B3930" s="2" t="inlineStr">
        <is>
          <t>RAC</t>
        </is>
      </c>
      <c r="C3930" s="2" t="n">
        <v>2030</v>
      </c>
      <c r="D3930" s="2" t="inlineStr">
        <is>
          <t>United States</t>
        </is>
      </c>
      <c r="E3930" s="2" t="inlineStr">
        <is>
          <t>USA</t>
        </is>
      </c>
      <c r="F3930" s="2" t="inlineStr">
        <is>
          <t>Window Dehumid - R-32</t>
        </is>
      </c>
      <c r="G3930" s="2" t="n">
        <v>-2</v>
      </c>
      <c r="H3930" s="2" t="n">
        <v>0.114923879504203</v>
      </c>
      <c r="I3930" s="2" t="n">
        <v>0.114923879504203</v>
      </c>
      <c r="J3930" s="40" t="inlineStr">
        <is>
          <t>F-gas substitution</t>
        </is>
      </c>
    </row>
    <row r="3931" ht="15.75" customHeight="1" s="120">
      <c r="A3931" s="2" t="inlineStr">
        <is>
          <t>INDUSTRIAL</t>
        </is>
      </c>
      <c r="B3931" s="2" t="inlineStr">
        <is>
          <t>RAC</t>
        </is>
      </c>
      <c r="C3931" s="2" t="n">
        <v>2030</v>
      </c>
      <c r="D3931" s="2" t="inlineStr">
        <is>
          <t>United States</t>
        </is>
      </c>
      <c r="E3931" s="2" t="inlineStr">
        <is>
          <t>USA</t>
        </is>
      </c>
      <c r="F3931" s="2" t="inlineStr">
        <is>
          <t>Leak Repair for Existing Large Equipment</t>
        </is>
      </c>
      <c r="G3931" s="2" t="n">
        <v>-1</v>
      </c>
      <c r="H3931" s="2" t="n">
        <v>10.990924835205</v>
      </c>
      <c r="I3931" s="2" t="n">
        <v>10.990924835205</v>
      </c>
      <c r="J3931" s="40" t="inlineStr">
        <is>
          <t>F-gas recovery and recycling</t>
        </is>
      </c>
    </row>
    <row r="3932" ht="15.75" customHeight="1" s="120">
      <c r="A3932" s="2" t="inlineStr">
        <is>
          <t>INDUSTRIAL</t>
        </is>
      </c>
      <c r="B3932" s="2" t="inlineStr">
        <is>
          <t>RAC</t>
        </is>
      </c>
      <c r="C3932" s="2" t="n">
        <v>2030</v>
      </c>
      <c r="D3932" s="2" t="inlineStr">
        <is>
          <t>United States</t>
        </is>
      </c>
      <c r="E3932" s="2" t="inlineStr">
        <is>
          <t>USA</t>
        </is>
      </c>
      <c r="F3932" s="2" t="inlineStr">
        <is>
          <t>Ice Makers - R-290</t>
        </is>
      </c>
      <c r="G3932" s="2" t="n">
        <v>1</v>
      </c>
      <c r="H3932" s="2" t="n">
        <v>0.11443131417036</v>
      </c>
      <c r="I3932" s="2" t="n">
        <v>0.11443131417036</v>
      </c>
      <c r="J3932" s="40" t="inlineStr">
        <is>
          <t>F-gas substitution</t>
        </is>
      </c>
    </row>
    <row r="3933" ht="15.75" customHeight="1" s="120">
      <c r="A3933" s="2" t="inlineStr">
        <is>
          <t>INDUSTRIAL</t>
        </is>
      </c>
      <c r="B3933" s="2" t="inlineStr">
        <is>
          <t>RAC</t>
        </is>
      </c>
      <c r="C3933" s="2" t="n">
        <v>2030</v>
      </c>
      <c r="D3933" s="2" t="inlineStr">
        <is>
          <t>United States</t>
        </is>
      </c>
      <c r="E3933" s="2" t="inlineStr">
        <is>
          <t>USA</t>
        </is>
      </c>
      <c r="F3933" s="2" t="inlineStr">
        <is>
          <t>Residential Unitary AC - R-452B and MCHE</t>
        </is>
      </c>
      <c r="G3933" s="2" t="n">
        <v>3</v>
      </c>
      <c r="H3933" s="2" t="n">
        <v>10.7522869110107</v>
      </c>
      <c r="I3933" s="2" t="n">
        <v>10.7522869110107</v>
      </c>
      <c r="J3933" s="40" t="inlineStr">
        <is>
          <t>F-gas substitution</t>
        </is>
      </c>
    </row>
    <row r="3934" ht="15.75" customHeight="1" s="120">
      <c r="A3934" s="2" t="inlineStr">
        <is>
          <t>INDUSTRIAL</t>
        </is>
      </c>
      <c r="B3934" s="2" t="inlineStr">
        <is>
          <t>RAC</t>
        </is>
      </c>
      <c r="C3934" s="2" t="n">
        <v>2030</v>
      </c>
      <c r="D3934" s="2" t="inlineStr">
        <is>
          <t>United States</t>
        </is>
      </c>
      <c r="E3934" s="2" t="inlineStr">
        <is>
          <t>USA</t>
        </is>
      </c>
      <c r="F3934" s="2" t="inlineStr">
        <is>
          <t>Heat Pumps - R-32R-452B</t>
        </is>
      </c>
      <c r="G3934" s="2" t="n">
        <v>3</v>
      </c>
      <c r="H3934" s="2" t="n">
        <v>0.0578709058463573</v>
      </c>
      <c r="I3934" s="2" t="n">
        <v>0.0578709058463573</v>
      </c>
      <c r="J3934" s="40" t="inlineStr">
        <is>
          <t>F-gas substitution</t>
        </is>
      </c>
    </row>
    <row r="3935" ht="15.75" customHeight="1" s="120">
      <c r="A3935" s="2" t="inlineStr">
        <is>
          <t>INDUSTRIAL</t>
        </is>
      </c>
      <c r="B3935" s="2" t="inlineStr">
        <is>
          <t>RAC</t>
        </is>
      </c>
      <c r="C3935" s="2" t="n">
        <v>2030</v>
      </c>
      <c r="D3935" s="2" t="inlineStr">
        <is>
          <t>United States</t>
        </is>
      </c>
      <c r="E3935" s="2" t="inlineStr">
        <is>
          <t>USA</t>
        </is>
      </c>
      <c r="F3935" s="2" t="inlineStr">
        <is>
          <t>Transport - R-452A</t>
        </is>
      </c>
      <c r="G3935" s="2" t="n">
        <v>9</v>
      </c>
      <c r="H3935" s="2" t="n">
        <v>0.6350666284561149</v>
      </c>
      <c r="I3935" s="2" t="n">
        <v>0.6350666284561149</v>
      </c>
      <c r="J3935" s="40" t="inlineStr">
        <is>
          <t>F-gas substitution</t>
        </is>
      </c>
    </row>
    <row r="3936" ht="15.75" customHeight="1" s="120">
      <c r="A3936" s="2" t="inlineStr">
        <is>
          <t>INDUSTRIAL</t>
        </is>
      </c>
      <c r="B3936" s="2" t="inlineStr">
        <is>
          <t>RAC</t>
        </is>
      </c>
      <c r="C3936" s="2" t="n">
        <v>2030</v>
      </c>
      <c r="D3936" s="2" t="inlineStr">
        <is>
          <t>United States</t>
        </is>
      </c>
      <c r="E3936" s="2" t="inlineStr">
        <is>
          <t>USA</t>
        </is>
      </c>
      <c r="F3936" s="2" t="inlineStr">
        <is>
          <t>Refrigerant Recovery at Disposal for Existing Refrigeration/AC Equipment</t>
        </is>
      </c>
      <c r="G3936" s="2" t="n">
        <v>13</v>
      </c>
      <c r="H3936" s="2" t="n">
        <v>25.7515068054199</v>
      </c>
      <c r="I3936" s="2" t="n">
        <v>25.7515068054199</v>
      </c>
      <c r="J3936" s="40" t="inlineStr">
        <is>
          <t>F-gas recovery and recycling</t>
        </is>
      </c>
    </row>
    <row r="3937" ht="15.75" customHeight="1" s="120">
      <c r="A3937" s="2" t="inlineStr">
        <is>
          <t>INDUSTRIAL</t>
        </is>
      </c>
      <c r="B3937" s="2" t="inlineStr">
        <is>
          <t>RAC</t>
        </is>
      </c>
      <c r="C3937" s="2" t="n">
        <v>2030</v>
      </c>
      <c r="D3937" s="2" t="inlineStr">
        <is>
          <t>United States</t>
        </is>
      </c>
      <c r="E3937" s="2" t="inlineStr">
        <is>
          <t>USA</t>
        </is>
      </c>
      <c r="F3937" s="2" t="inlineStr">
        <is>
          <t>Refrigerant Recovery at Servicing for Existing Small Equipment</t>
        </is>
      </c>
      <c r="G3937" s="2" t="n">
        <v>20</v>
      </c>
      <c r="H3937" s="2" t="n">
        <v>9.632160186767569</v>
      </c>
      <c r="I3937" s="2" t="n">
        <v>9.632160186767569</v>
      </c>
      <c r="J3937" s="40" t="inlineStr">
        <is>
          <t>F-gas recovery and recycling</t>
        </is>
      </c>
    </row>
    <row r="3938" ht="15.75" customHeight="1" s="120">
      <c r="A3938" s="2" t="inlineStr">
        <is>
          <t>INDUSTRIAL</t>
        </is>
      </c>
      <c r="B3938" s="2" t="inlineStr">
        <is>
          <t>RAC</t>
        </is>
      </c>
      <c r="C3938" s="2" t="n">
        <v>2030</v>
      </c>
      <c r="D3938" s="2" t="inlineStr">
        <is>
          <t>United States</t>
        </is>
      </c>
      <c r="E3938" s="2" t="inlineStr">
        <is>
          <t>USA</t>
        </is>
      </c>
      <c r="F3938" s="2" t="inlineStr">
        <is>
          <t>Buses and Trains - 513A</t>
        </is>
      </c>
      <c r="G3938" s="2" t="n">
        <v>21</v>
      </c>
      <c r="H3938" s="2" t="n">
        <v>0.0357009172439575</v>
      </c>
      <c r="I3938" s="2" t="n">
        <v>0.0357009172439575</v>
      </c>
      <c r="J3938" s="40" t="inlineStr">
        <is>
          <t>F-gas substitution</t>
        </is>
      </c>
    </row>
    <row r="3939" ht="15.75" customHeight="1" s="120">
      <c r="A3939" s="2" t="inlineStr">
        <is>
          <t>INDUSTRIAL</t>
        </is>
      </c>
      <c r="B3939" s="2" t="inlineStr">
        <is>
          <t>RAC</t>
        </is>
      </c>
      <c r="C3939" s="2" t="n">
        <v>2030</v>
      </c>
      <c r="D3939" s="2" t="inlineStr">
        <is>
          <t>United States</t>
        </is>
      </c>
      <c r="E3939" s="2" t="inlineStr">
        <is>
          <t>USA</t>
        </is>
      </c>
      <c r="F3939" s="2" t="inlineStr">
        <is>
          <t>Window Dehumid - R-290</t>
        </is>
      </c>
      <c r="G3939" s="2" t="n">
        <v>32</v>
      </c>
      <c r="H3939" s="2" t="n">
        <v>0.0303549878299236</v>
      </c>
      <c r="I3939" s="2" t="n">
        <v>0.0303549878299236</v>
      </c>
      <c r="J3939" s="40" t="inlineStr">
        <is>
          <t>F-gas substitution</t>
        </is>
      </c>
    </row>
    <row r="3940" ht="15.75" customHeight="1" s="120">
      <c r="A3940" s="2" t="inlineStr">
        <is>
          <t>INDUSTRIAL</t>
        </is>
      </c>
      <c r="B3940" s="2" t="inlineStr">
        <is>
          <t>RAC</t>
        </is>
      </c>
      <c r="C3940" s="2" t="n">
        <v>2030</v>
      </c>
      <c r="D3940" s="2" t="inlineStr">
        <is>
          <t>United States</t>
        </is>
      </c>
      <c r="E3940" s="2" t="inlineStr">
        <is>
          <t>USA</t>
        </is>
      </c>
      <c r="F3940" s="2" t="inlineStr">
        <is>
          <t>Window Dehumid - R-290</t>
        </is>
      </c>
      <c r="G3940" s="2" t="n">
        <v>100000</v>
      </c>
      <c r="H3940" s="54" t="n">
        <v>1e-12</v>
      </c>
      <c r="I3940" s="2" t="n">
        <v>1e-12</v>
      </c>
      <c r="J3940" s="40" t="inlineStr">
        <is>
          <t>F-gas substitution</t>
        </is>
      </c>
    </row>
    <row r="3941" ht="15.75" customHeight="1" s="120">
      <c r="A3941" s="2" t="inlineStr">
        <is>
          <t>INDUSTRIAL</t>
        </is>
      </c>
      <c r="B3941" s="2" t="inlineStr">
        <is>
          <t>RAC</t>
        </is>
      </c>
      <c r="C3941" s="2" t="n">
        <v>2035</v>
      </c>
      <c r="D3941" s="2" t="inlineStr">
        <is>
          <t>United States</t>
        </is>
      </c>
      <c r="E3941" s="2" t="inlineStr">
        <is>
          <t>USA</t>
        </is>
      </c>
      <c r="F3941" s="2" t="inlineStr">
        <is>
          <t>NH3 and CO2 in cold storage and industrial process refrigeration (IPR)</t>
        </is>
      </c>
      <c r="G3941" s="2" t="n">
        <v>-100000</v>
      </c>
      <c r="H3941" s="2" t="n">
        <v>0</v>
      </c>
      <c r="I3941" s="2" t="n">
        <v>0</v>
      </c>
      <c r="J3941" s="40" t="inlineStr">
        <is>
          <t>F-gas substitution</t>
        </is>
      </c>
    </row>
    <row r="3942" ht="15.75" customHeight="1" s="120">
      <c r="A3942" s="2" t="inlineStr">
        <is>
          <t>INDUSTRIAL</t>
        </is>
      </c>
      <c r="B3942" s="2" t="inlineStr">
        <is>
          <t>RAC</t>
        </is>
      </c>
      <c r="C3942" s="2" t="n">
        <v>2035</v>
      </c>
      <c r="D3942" s="2" t="inlineStr">
        <is>
          <t>United States</t>
        </is>
      </c>
      <c r="E3942" s="2" t="inlineStr">
        <is>
          <t>USA</t>
        </is>
      </c>
      <c r="F3942" s="2" t="inlineStr">
        <is>
          <t>NH3 and CO2 in cold storage and industrial process refrigeration (IPR)</t>
        </is>
      </c>
      <c r="G3942" s="2" t="n">
        <v>-51</v>
      </c>
      <c r="H3942" s="2" t="n">
        <v>17.3994522094726</v>
      </c>
      <c r="I3942" s="2" t="n">
        <v>17.3994522094726</v>
      </c>
      <c r="J3942" s="40" t="inlineStr">
        <is>
          <t>F-gas substitution</t>
        </is>
      </c>
    </row>
    <row r="3943" ht="15.75" customHeight="1" s="120">
      <c r="A3943" s="2" t="inlineStr">
        <is>
          <t>INDUSTRIAL</t>
        </is>
      </c>
      <c r="B3943" s="2" t="inlineStr">
        <is>
          <t>RAC</t>
        </is>
      </c>
      <c r="C3943" s="2" t="n">
        <v>2035</v>
      </c>
      <c r="D3943" s="2" t="inlineStr">
        <is>
          <t>United States</t>
        </is>
      </c>
      <c r="E3943" s="2" t="inlineStr">
        <is>
          <t>USA</t>
        </is>
      </c>
      <c r="F3943" s="2" t="inlineStr">
        <is>
          <t>NH3 and CO2 in cold storage and industrial process refrigeration (IPR)</t>
        </is>
      </c>
      <c r="G3943" s="2" t="n">
        <v>-51</v>
      </c>
      <c r="H3943" s="2" t="n">
        <v>0</v>
      </c>
      <c r="I3943" s="2" t="n">
        <v>0</v>
      </c>
      <c r="J3943" s="40" t="inlineStr">
        <is>
          <t>F-gas substitution</t>
        </is>
      </c>
    </row>
    <row r="3944" ht="15.75" customHeight="1" s="120">
      <c r="A3944" s="2" t="inlineStr">
        <is>
          <t>INDUSTRIAL</t>
        </is>
      </c>
      <c r="B3944" s="2" t="inlineStr">
        <is>
          <t>RAC</t>
        </is>
      </c>
      <c r="C3944" s="2" t="n">
        <v>2035</v>
      </c>
      <c r="D3944" s="2" t="inlineStr">
        <is>
          <t>United States</t>
        </is>
      </c>
      <c r="E3944" s="2" t="inlineStr">
        <is>
          <t>USA</t>
        </is>
      </c>
      <c r="F3944" s="2" t="inlineStr">
        <is>
          <t>Large Retail Food - CO2 Transcritical</t>
        </is>
      </c>
      <c r="G3944" s="2" t="n">
        <v>-10</v>
      </c>
      <c r="H3944" s="2" t="n">
        <v>7.53922462463378</v>
      </c>
      <c r="I3944" s="2" t="n">
        <v>7.53922462463378</v>
      </c>
      <c r="J3944" s="40" t="inlineStr">
        <is>
          <t>F-gas substitution</t>
        </is>
      </c>
    </row>
    <row r="3945" ht="15.75" customHeight="1" s="120">
      <c r="A3945" s="2" t="inlineStr">
        <is>
          <t>INDUSTRIAL</t>
        </is>
      </c>
      <c r="B3945" s="2" t="inlineStr">
        <is>
          <t>RAC</t>
        </is>
      </c>
      <c r="C3945" s="2" t="n">
        <v>2035</v>
      </c>
      <c r="D3945" s="2" t="inlineStr">
        <is>
          <t>United States</t>
        </is>
      </c>
      <c r="E3945" s="2" t="inlineStr">
        <is>
          <t>USA</t>
        </is>
      </c>
      <c r="F3945" s="2" t="inlineStr">
        <is>
          <t>Commercial Unitary AC - R-32 and MCHE</t>
        </is>
      </c>
      <c r="G3945" s="2" t="n">
        <v>-3</v>
      </c>
      <c r="H3945" s="2" t="n">
        <v>0.641686856746673</v>
      </c>
      <c r="I3945" s="2" t="n">
        <v>0.641686856746673</v>
      </c>
      <c r="J3945" s="40" t="inlineStr">
        <is>
          <t>F-gas substitution</t>
        </is>
      </c>
    </row>
    <row r="3946" ht="15.75" customHeight="1" s="120">
      <c r="A3946" s="2" t="inlineStr">
        <is>
          <t>INDUSTRIAL</t>
        </is>
      </c>
      <c r="B3946" s="2" t="inlineStr">
        <is>
          <t>RAC</t>
        </is>
      </c>
      <c r="C3946" s="2" t="n">
        <v>2035</v>
      </c>
      <c r="D3946" s="2" t="inlineStr">
        <is>
          <t>United States</t>
        </is>
      </c>
      <c r="E3946" s="2" t="inlineStr">
        <is>
          <t>USA</t>
        </is>
      </c>
      <c r="F3946" s="2" t="inlineStr">
        <is>
          <t>Commercial Unitary AC - MCHE</t>
        </is>
      </c>
      <c r="G3946" s="2" t="n">
        <v>-2</v>
      </c>
      <c r="H3946" s="2" t="n">
        <v>0.680098414421081</v>
      </c>
      <c r="I3946" s="2" t="n">
        <v>0.680098414421081</v>
      </c>
      <c r="J3946" s="40" t="inlineStr">
        <is>
          <t>F-gas substitution</t>
        </is>
      </c>
    </row>
    <row r="3947" ht="15.75" customHeight="1" s="120">
      <c r="A3947" s="2" t="inlineStr">
        <is>
          <t>INDUSTRIAL</t>
        </is>
      </c>
      <c r="B3947" s="2" t="inlineStr">
        <is>
          <t>RAC</t>
        </is>
      </c>
      <c r="C3947" s="2" t="n">
        <v>2035</v>
      </c>
      <c r="D3947" s="2" t="inlineStr">
        <is>
          <t>United States</t>
        </is>
      </c>
      <c r="E3947" s="2" t="inlineStr">
        <is>
          <t>USA</t>
        </is>
      </c>
      <c r="F3947" s="2" t="inlineStr">
        <is>
          <t>Window Dehumid - R-32</t>
        </is>
      </c>
      <c r="G3947" s="2" t="n">
        <v>-2</v>
      </c>
      <c r="H3947" s="2" t="n">
        <v>0.799444019794464</v>
      </c>
      <c r="I3947" s="2" t="n">
        <v>0.799444019794464</v>
      </c>
      <c r="J3947" s="40" t="inlineStr">
        <is>
          <t>F-gas substitution</t>
        </is>
      </c>
    </row>
    <row r="3948" ht="15.75" customHeight="1" s="120">
      <c r="A3948" s="2" t="inlineStr">
        <is>
          <t>INDUSTRIAL</t>
        </is>
      </c>
      <c r="B3948" s="2" t="inlineStr">
        <is>
          <t>RAC</t>
        </is>
      </c>
      <c r="C3948" s="2" t="n">
        <v>2035</v>
      </c>
      <c r="D3948" s="2" t="inlineStr">
        <is>
          <t>United States</t>
        </is>
      </c>
      <c r="E3948" s="2" t="inlineStr">
        <is>
          <t>USA</t>
        </is>
      </c>
      <c r="F3948" s="2" t="inlineStr">
        <is>
          <t>Medium Retail Food - CO2</t>
        </is>
      </c>
      <c r="G3948" s="2" t="n">
        <v>-2</v>
      </c>
      <c r="H3948" s="2" t="n">
        <v>1.36227595806121</v>
      </c>
      <c r="I3948" s="2" t="n">
        <v>1.36227595806121</v>
      </c>
      <c r="J3948" s="40" t="inlineStr">
        <is>
          <t>F-gas substitution</t>
        </is>
      </c>
    </row>
    <row r="3949" ht="15.75" customHeight="1" s="120">
      <c r="A3949" s="2" t="inlineStr">
        <is>
          <t>INDUSTRIAL</t>
        </is>
      </c>
      <c r="B3949" s="2" t="inlineStr">
        <is>
          <t>RAC</t>
        </is>
      </c>
      <c r="C3949" s="2" t="n">
        <v>2035</v>
      </c>
      <c r="D3949" s="2" t="inlineStr">
        <is>
          <t>United States</t>
        </is>
      </c>
      <c r="E3949" s="2" t="inlineStr">
        <is>
          <t>USA</t>
        </is>
      </c>
      <c r="F3949" s="2" t="inlineStr">
        <is>
          <t>Commercial Unitary AC - R-32</t>
        </is>
      </c>
      <c r="G3949" s="2" t="n">
        <v>-2</v>
      </c>
      <c r="H3949" s="2" t="n">
        <v>0.90292739868164</v>
      </c>
      <c r="I3949" s="2" t="n">
        <v>0.90292739868164</v>
      </c>
      <c r="J3949" s="40" t="inlineStr">
        <is>
          <t>F-gas substitution</t>
        </is>
      </c>
    </row>
    <row r="3950" ht="15.75" customHeight="1" s="120">
      <c r="A3950" s="2" t="inlineStr">
        <is>
          <t>INDUSTRIAL</t>
        </is>
      </c>
      <c r="B3950" s="2" t="inlineStr">
        <is>
          <t>RAC</t>
        </is>
      </c>
      <c r="C3950" s="2" t="n">
        <v>2035</v>
      </c>
      <c r="D3950" s="2" t="inlineStr">
        <is>
          <t>United States</t>
        </is>
      </c>
      <c r="E3950" s="2" t="inlineStr">
        <is>
          <t>USA</t>
        </is>
      </c>
      <c r="F3950" s="2" t="inlineStr">
        <is>
          <t>Leak Repair for Existing Large Equipment</t>
        </is>
      </c>
      <c r="G3950" s="2" t="n">
        <v>-1</v>
      </c>
      <c r="H3950" s="2" t="n">
        <v>9.60129451751709</v>
      </c>
      <c r="I3950" s="2" t="n">
        <v>9.60129451751709</v>
      </c>
      <c r="J3950" s="40" t="inlineStr">
        <is>
          <t>F-gas recovery and recycling</t>
        </is>
      </c>
    </row>
    <row r="3951" ht="15.75" customHeight="1" s="120">
      <c r="A3951" s="2" t="inlineStr">
        <is>
          <t>INDUSTRIAL</t>
        </is>
      </c>
      <c r="B3951" s="2" t="inlineStr">
        <is>
          <t>RAC</t>
        </is>
      </c>
      <c r="C3951" s="2" t="n">
        <v>2035</v>
      </c>
      <c r="D3951" s="2" t="inlineStr">
        <is>
          <t>United States</t>
        </is>
      </c>
      <c r="E3951" s="2" t="inlineStr">
        <is>
          <t>USA</t>
        </is>
      </c>
      <c r="F3951" s="2" t="inlineStr">
        <is>
          <t>Ice Makers - R-290</t>
        </is>
      </c>
      <c r="G3951" s="2" t="n">
        <v>1</v>
      </c>
      <c r="H3951" s="2" t="n">
        <v>0.457494616508483</v>
      </c>
      <c r="I3951" s="2" t="n">
        <v>0.457494616508483</v>
      </c>
      <c r="J3951" s="40" t="inlineStr">
        <is>
          <t>F-gas substitution</t>
        </is>
      </c>
    </row>
    <row r="3952" ht="15.75" customHeight="1" s="120">
      <c r="A3952" s="2" t="inlineStr">
        <is>
          <t>INDUSTRIAL</t>
        </is>
      </c>
      <c r="B3952" s="2" t="inlineStr">
        <is>
          <t>RAC</t>
        </is>
      </c>
      <c r="C3952" s="2" t="n">
        <v>2035</v>
      </c>
      <c r="D3952" s="2" t="inlineStr">
        <is>
          <t>United States</t>
        </is>
      </c>
      <c r="E3952" s="2" t="inlineStr">
        <is>
          <t>USA</t>
        </is>
      </c>
      <c r="F3952" s="2" t="inlineStr">
        <is>
          <t>Residential Unitary AC - R-452B and MCHE</t>
        </is>
      </c>
      <c r="G3952" s="2" t="n">
        <v>3</v>
      </c>
      <c r="H3952" s="2" t="n">
        <v>28.9958515167236</v>
      </c>
      <c r="I3952" s="2" t="n">
        <v>28.9958515167236</v>
      </c>
      <c r="J3952" s="40" t="inlineStr">
        <is>
          <t>F-gas substitution</t>
        </is>
      </c>
    </row>
    <row r="3953" ht="15.75" customHeight="1" s="120">
      <c r="A3953" s="2" t="inlineStr">
        <is>
          <t>INDUSTRIAL</t>
        </is>
      </c>
      <c r="B3953" s="2" t="inlineStr">
        <is>
          <t>RAC</t>
        </is>
      </c>
      <c r="C3953" s="2" t="n">
        <v>2035</v>
      </c>
      <c r="D3953" s="2" t="inlineStr">
        <is>
          <t>United States</t>
        </is>
      </c>
      <c r="E3953" s="2" t="inlineStr">
        <is>
          <t>USA</t>
        </is>
      </c>
      <c r="F3953" s="2" t="inlineStr">
        <is>
          <t>Heat Pumps - R-32R-452B</t>
        </is>
      </c>
      <c r="G3953" s="2" t="n">
        <v>3</v>
      </c>
      <c r="H3953" s="2" t="n">
        <v>0.158643752336502</v>
      </c>
      <c r="I3953" s="2" t="n">
        <v>0.158643752336502</v>
      </c>
      <c r="J3953" s="40" t="inlineStr">
        <is>
          <t>F-gas substitution</t>
        </is>
      </c>
    </row>
    <row r="3954" ht="15.75" customHeight="1" s="120">
      <c r="A3954" s="2" t="inlineStr">
        <is>
          <t>INDUSTRIAL</t>
        </is>
      </c>
      <c r="B3954" s="2" t="inlineStr">
        <is>
          <t>RAC</t>
        </is>
      </c>
      <c r="C3954" s="2" t="n">
        <v>2035</v>
      </c>
      <c r="D3954" s="2" t="inlineStr">
        <is>
          <t>United States</t>
        </is>
      </c>
      <c r="E3954" s="2" t="inlineStr">
        <is>
          <t>USA</t>
        </is>
      </c>
      <c r="F3954" s="2" t="inlineStr">
        <is>
          <t>Transport - R-452A</t>
        </is>
      </c>
      <c r="G3954" s="2" t="n">
        <v>9</v>
      </c>
      <c r="H3954" s="2" t="n">
        <v>1.81509470939636</v>
      </c>
      <c r="I3954" s="2" t="n">
        <v>1.81509470939636</v>
      </c>
      <c r="J3954" s="40" t="inlineStr">
        <is>
          <t>F-gas substitution</t>
        </is>
      </c>
    </row>
    <row r="3955" ht="15.75" customHeight="1" s="120">
      <c r="A3955" s="2" t="inlineStr">
        <is>
          <t>INDUSTRIAL</t>
        </is>
      </c>
      <c r="B3955" s="2" t="inlineStr">
        <is>
          <t>RAC</t>
        </is>
      </c>
      <c r="C3955" s="2" t="n">
        <v>2035</v>
      </c>
      <c r="D3955" s="2" t="inlineStr">
        <is>
          <t>United States</t>
        </is>
      </c>
      <c r="E3955" s="2" t="inlineStr">
        <is>
          <t>USA</t>
        </is>
      </c>
      <c r="F3955" s="2" t="inlineStr">
        <is>
          <t>Refrigerant Recovery at Disposal for Existing Refrigeration/AC Equipment</t>
        </is>
      </c>
      <c r="G3955" s="2" t="n">
        <v>13</v>
      </c>
      <c r="H3955" s="2" t="n">
        <v>22.4093151092529</v>
      </c>
      <c r="I3955" s="2" t="n">
        <v>22.4093151092529</v>
      </c>
      <c r="J3955" s="40" t="inlineStr">
        <is>
          <t>F-gas recovery and recycling</t>
        </is>
      </c>
    </row>
    <row r="3956" ht="15.75" customHeight="1" s="120">
      <c r="A3956" s="2" t="inlineStr">
        <is>
          <t>INDUSTRIAL</t>
        </is>
      </c>
      <c r="B3956" s="2" t="inlineStr">
        <is>
          <t>RAC</t>
        </is>
      </c>
      <c r="C3956" s="2" t="n">
        <v>2035</v>
      </c>
      <c r="D3956" s="2" t="inlineStr">
        <is>
          <t>United States</t>
        </is>
      </c>
      <c r="E3956" s="2" t="inlineStr">
        <is>
          <t>USA</t>
        </is>
      </c>
      <c r="F3956" s="2" t="inlineStr">
        <is>
          <t>Refrigerant Recovery at Servicing for Existing Small Equipment</t>
        </is>
      </c>
      <c r="G3956" s="2" t="n">
        <v>20</v>
      </c>
      <c r="H3956" s="2" t="n">
        <v>6.46779012680053</v>
      </c>
      <c r="I3956" s="2" t="n">
        <v>6.46779012680053</v>
      </c>
      <c r="J3956" s="40" t="inlineStr">
        <is>
          <t>F-gas recovery and recycling</t>
        </is>
      </c>
    </row>
    <row r="3957" ht="15.75" customHeight="1" s="120">
      <c r="A3957" s="2" t="inlineStr">
        <is>
          <t>INDUSTRIAL</t>
        </is>
      </c>
      <c r="B3957" s="2" t="inlineStr">
        <is>
          <t>RAC</t>
        </is>
      </c>
      <c r="C3957" s="2" t="n">
        <v>2035</v>
      </c>
      <c r="D3957" s="2" t="inlineStr">
        <is>
          <t>United States</t>
        </is>
      </c>
      <c r="E3957" s="2" t="inlineStr">
        <is>
          <t>USA</t>
        </is>
      </c>
      <c r="F3957" s="2" t="inlineStr">
        <is>
          <t>Buses and Trains - 513A</t>
        </is>
      </c>
      <c r="G3957" s="2" t="n">
        <v>21</v>
      </c>
      <c r="H3957" s="2" t="n">
        <v>0.118570059537887</v>
      </c>
      <c r="I3957" s="2" t="n">
        <v>0.118570059537887</v>
      </c>
      <c r="J3957" s="40" t="inlineStr">
        <is>
          <t>F-gas substitution</t>
        </is>
      </c>
    </row>
    <row r="3958" ht="15.75" customHeight="1" s="120">
      <c r="A3958" s="2" t="inlineStr">
        <is>
          <t>INDUSTRIAL</t>
        </is>
      </c>
      <c r="B3958" s="2" t="inlineStr">
        <is>
          <t>RAC</t>
        </is>
      </c>
      <c r="C3958" s="2" t="n">
        <v>2035</v>
      </c>
      <c r="D3958" s="2" t="inlineStr">
        <is>
          <t>United States</t>
        </is>
      </c>
      <c r="E3958" s="2" t="inlineStr">
        <is>
          <t>USA</t>
        </is>
      </c>
      <c r="F3958" s="2" t="inlineStr">
        <is>
          <t>Window Dehumid - R-290</t>
        </is>
      </c>
      <c r="G3958" s="2" t="n">
        <v>32</v>
      </c>
      <c r="H3958" s="2" t="n">
        <v>0.185682401061058</v>
      </c>
      <c r="I3958" s="2" t="n">
        <v>0.185682401061058</v>
      </c>
      <c r="J3958" s="40" t="inlineStr">
        <is>
          <t>F-gas substitution</t>
        </is>
      </c>
    </row>
    <row r="3959" ht="15.75" customHeight="1" s="120">
      <c r="A3959" s="2" t="inlineStr">
        <is>
          <t>INDUSTRIAL</t>
        </is>
      </c>
      <c r="B3959" s="2" t="inlineStr">
        <is>
          <t>RAC</t>
        </is>
      </c>
      <c r="C3959" s="2" t="n">
        <v>2035</v>
      </c>
      <c r="D3959" s="2" t="inlineStr">
        <is>
          <t>United States</t>
        </is>
      </c>
      <c r="E3959" s="2" t="inlineStr">
        <is>
          <t>USA</t>
        </is>
      </c>
      <c r="F3959" s="2" t="inlineStr">
        <is>
          <t>Window Dehumid - R-290</t>
        </is>
      </c>
      <c r="G3959" s="2" t="n">
        <v>100000</v>
      </c>
      <c r="H3959" s="54" t="n">
        <v>1e-12</v>
      </c>
      <c r="I3959" s="2" t="n">
        <v>1e-12</v>
      </c>
      <c r="J3959" s="40" t="inlineStr">
        <is>
          <t>F-gas substitution</t>
        </is>
      </c>
    </row>
    <row r="3960" ht="15.75" customHeight="1" s="120">
      <c r="A3960" s="2" t="inlineStr">
        <is>
          <t>INDUSTRIAL</t>
        </is>
      </c>
      <c r="B3960" s="2" t="inlineStr">
        <is>
          <t>RAC</t>
        </is>
      </c>
      <c r="C3960" s="2" t="n">
        <v>2040</v>
      </c>
      <c r="D3960" s="2" t="inlineStr">
        <is>
          <t>United States</t>
        </is>
      </c>
      <c r="E3960" s="2" t="inlineStr">
        <is>
          <t>USA</t>
        </is>
      </c>
      <c r="F3960" s="2" t="inlineStr">
        <is>
          <t>NH3 and CO2 in cold storage and industrial process refrigeration (IPR)</t>
        </is>
      </c>
      <c r="G3960" s="2" t="n">
        <v>-100000</v>
      </c>
      <c r="H3960" s="2" t="n">
        <v>0</v>
      </c>
      <c r="I3960" s="2" t="n">
        <v>0</v>
      </c>
      <c r="J3960" s="40" t="inlineStr">
        <is>
          <t>F-gas substitution</t>
        </is>
      </c>
    </row>
    <row r="3961" ht="15.75" customHeight="1" s="120">
      <c r="A3961" s="2" t="inlineStr">
        <is>
          <t>INDUSTRIAL</t>
        </is>
      </c>
      <c r="B3961" s="2" t="inlineStr">
        <is>
          <t>RAC</t>
        </is>
      </c>
      <c r="C3961" s="2" t="n">
        <v>2040</v>
      </c>
      <c r="D3961" s="2" t="inlineStr">
        <is>
          <t>United States</t>
        </is>
      </c>
      <c r="E3961" s="2" t="inlineStr">
        <is>
          <t>USA</t>
        </is>
      </c>
      <c r="F3961" s="2" t="inlineStr">
        <is>
          <t>NH3 and CO2 in cold storage and industrial process refrigeration (IPR)</t>
        </is>
      </c>
      <c r="G3961" s="2" t="n">
        <v>-51</v>
      </c>
      <c r="H3961" s="2" t="n">
        <v>24.2476539611816</v>
      </c>
      <c r="I3961" s="2" t="n">
        <v>24.2476539611816</v>
      </c>
      <c r="J3961" s="40" t="inlineStr">
        <is>
          <t>F-gas substitution</t>
        </is>
      </c>
    </row>
    <row r="3962" ht="15.75" customHeight="1" s="120">
      <c r="A3962" s="2" t="inlineStr">
        <is>
          <t>INDUSTRIAL</t>
        </is>
      </c>
      <c r="B3962" s="2" t="inlineStr">
        <is>
          <t>RAC</t>
        </is>
      </c>
      <c r="C3962" s="2" t="n">
        <v>2040</v>
      </c>
      <c r="D3962" s="2" t="inlineStr">
        <is>
          <t>United States</t>
        </is>
      </c>
      <c r="E3962" s="2" t="inlineStr">
        <is>
          <t>USA</t>
        </is>
      </c>
      <c r="F3962" s="2" t="inlineStr">
        <is>
          <t>NH3 and CO2 in cold storage and industrial process refrigeration (IPR)</t>
        </is>
      </c>
      <c r="G3962" s="2" t="n">
        <v>-51</v>
      </c>
      <c r="H3962" s="2" t="n">
        <v>0</v>
      </c>
      <c r="I3962" s="2" t="n">
        <v>0</v>
      </c>
      <c r="J3962" s="40" t="inlineStr">
        <is>
          <t>F-gas substitution</t>
        </is>
      </c>
    </row>
    <row r="3963" ht="15.75" customHeight="1" s="120">
      <c r="A3963" s="2" t="inlineStr">
        <is>
          <t>INDUSTRIAL</t>
        </is>
      </c>
      <c r="B3963" s="2" t="inlineStr">
        <is>
          <t>RAC</t>
        </is>
      </c>
      <c r="C3963" s="2" t="n">
        <v>2040</v>
      </c>
      <c r="D3963" s="2" t="inlineStr">
        <is>
          <t>United States</t>
        </is>
      </c>
      <c r="E3963" s="2" t="inlineStr">
        <is>
          <t>USA</t>
        </is>
      </c>
      <c r="F3963" s="2" t="inlineStr">
        <is>
          <t>Large Retail Food - CO2 Transcritical</t>
        </is>
      </c>
      <c r="G3963" s="2" t="n">
        <v>-10</v>
      </c>
      <c r="H3963" s="2" t="n">
        <v>8.909224510192869</v>
      </c>
      <c r="I3963" s="2" t="n">
        <v>8.909224510192869</v>
      </c>
      <c r="J3963" s="40" t="inlineStr">
        <is>
          <t>F-gas substitution</t>
        </is>
      </c>
    </row>
    <row r="3964" ht="15.75" customHeight="1" s="120">
      <c r="A3964" s="2" t="inlineStr">
        <is>
          <t>INDUSTRIAL</t>
        </is>
      </c>
      <c r="B3964" s="2" t="inlineStr">
        <is>
          <t>RAC</t>
        </is>
      </c>
      <c r="C3964" s="2" t="n">
        <v>2040</v>
      </c>
      <c r="D3964" s="2" t="inlineStr">
        <is>
          <t>United States</t>
        </is>
      </c>
      <c r="E3964" s="2" t="inlineStr">
        <is>
          <t>USA</t>
        </is>
      </c>
      <c r="F3964" s="2" t="inlineStr">
        <is>
          <t>Commercial Unitary AC - R-32 and MCHE</t>
        </is>
      </c>
      <c r="G3964" s="2" t="n">
        <v>-3</v>
      </c>
      <c r="H3964" s="2" t="n">
        <v>1.20033979415893</v>
      </c>
      <c r="I3964" s="2" t="n">
        <v>1.20033979415893</v>
      </c>
      <c r="J3964" s="40" t="inlineStr">
        <is>
          <t>F-gas substitution</t>
        </is>
      </c>
    </row>
    <row r="3965" ht="15.75" customHeight="1" s="120">
      <c r="A3965" s="2" t="inlineStr">
        <is>
          <t>INDUSTRIAL</t>
        </is>
      </c>
      <c r="B3965" s="2" t="inlineStr">
        <is>
          <t>RAC</t>
        </is>
      </c>
      <c r="C3965" s="2" t="n">
        <v>2040</v>
      </c>
      <c r="D3965" s="2" t="inlineStr">
        <is>
          <t>United States</t>
        </is>
      </c>
      <c r="E3965" s="2" t="inlineStr">
        <is>
          <t>USA</t>
        </is>
      </c>
      <c r="F3965" s="2" t="inlineStr">
        <is>
          <t>Commercial Unitary AC - R-32</t>
        </is>
      </c>
      <c r="G3965" s="2" t="n">
        <v>-2</v>
      </c>
      <c r="H3965" s="2" t="n">
        <v>1.37664604187011</v>
      </c>
      <c r="I3965" s="2" t="n">
        <v>1.37664604187011</v>
      </c>
      <c r="J3965" s="40" t="inlineStr">
        <is>
          <t>F-gas substitution</t>
        </is>
      </c>
    </row>
    <row r="3966" ht="15.75" customHeight="1" s="120">
      <c r="A3966" s="2" t="inlineStr">
        <is>
          <t>INDUSTRIAL</t>
        </is>
      </c>
      <c r="B3966" s="2" t="inlineStr">
        <is>
          <t>RAC</t>
        </is>
      </c>
      <c r="C3966" s="2" t="n">
        <v>2040</v>
      </c>
      <c r="D3966" s="2" t="inlineStr">
        <is>
          <t>United States</t>
        </is>
      </c>
      <c r="E3966" s="2" t="inlineStr">
        <is>
          <t>USA</t>
        </is>
      </c>
      <c r="F3966" s="2" t="inlineStr">
        <is>
          <t>Commercial Unitary AC - MCHE</t>
        </is>
      </c>
      <c r="G3966" s="2" t="n">
        <v>-2</v>
      </c>
      <c r="H3966" s="2" t="n">
        <v>0.612973988056182</v>
      </c>
      <c r="I3966" s="2" t="n">
        <v>0.612973988056182</v>
      </c>
      <c r="J3966" s="40" t="inlineStr">
        <is>
          <t>F-gas substitution</t>
        </is>
      </c>
    </row>
    <row r="3967" ht="15.75" customHeight="1" s="120">
      <c r="A3967" s="2" t="inlineStr">
        <is>
          <t>INDUSTRIAL</t>
        </is>
      </c>
      <c r="B3967" s="2" t="inlineStr">
        <is>
          <t>RAC</t>
        </is>
      </c>
      <c r="C3967" s="2" t="n">
        <v>2040</v>
      </c>
      <c r="D3967" s="2" t="inlineStr">
        <is>
          <t>United States</t>
        </is>
      </c>
      <c r="E3967" s="2" t="inlineStr">
        <is>
          <t>USA</t>
        </is>
      </c>
      <c r="F3967" s="2" t="inlineStr">
        <is>
          <t>Medium Retail Food - CO2</t>
        </is>
      </c>
      <c r="G3967" s="2" t="n">
        <v>-2</v>
      </c>
      <c r="H3967" s="2" t="n">
        <v>1.79620492458343</v>
      </c>
      <c r="I3967" s="2" t="n">
        <v>1.79620492458343</v>
      </c>
      <c r="J3967" s="40" t="inlineStr">
        <is>
          <t>F-gas substitution</t>
        </is>
      </c>
    </row>
    <row r="3968" ht="15.75" customHeight="1" s="120">
      <c r="A3968" s="2" t="inlineStr">
        <is>
          <t>INDUSTRIAL</t>
        </is>
      </c>
      <c r="B3968" s="2" t="inlineStr">
        <is>
          <t>RAC</t>
        </is>
      </c>
      <c r="C3968" s="2" t="n">
        <v>2040</v>
      </c>
      <c r="D3968" s="2" t="inlineStr">
        <is>
          <t>United States</t>
        </is>
      </c>
      <c r="E3968" s="2" t="inlineStr">
        <is>
          <t>USA</t>
        </is>
      </c>
      <c r="F3968" s="2" t="inlineStr">
        <is>
          <t>Window Dehumid - R-32</t>
        </is>
      </c>
      <c r="G3968" s="2" t="n">
        <v>-2</v>
      </c>
      <c r="H3968" s="2" t="n">
        <v>1.72011470794677</v>
      </c>
      <c r="I3968" s="2" t="n">
        <v>1.72011470794677</v>
      </c>
      <c r="J3968" s="40" t="inlineStr">
        <is>
          <t>F-gas substitution</t>
        </is>
      </c>
    </row>
    <row r="3969" ht="15.75" customHeight="1" s="120">
      <c r="A3969" s="2" t="inlineStr">
        <is>
          <t>INDUSTRIAL</t>
        </is>
      </c>
      <c r="B3969" s="2" t="inlineStr">
        <is>
          <t>RAC</t>
        </is>
      </c>
      <c r="C3969" s="2" t="n">
        <v>2040</v>
      </c>
      <c r="D3969" s="2" t="inlineStr">
        <is>
          <t>United States</t>
        </is>
      </c>
      <c r="E3969" s="2" t="inlineStr">
        <is>
          <t>USA</t>
        </is>
      </c>
      <c r="F3969" s="2" t="inlineStr">
        <is>
          <t>Leak Repair for Existing Large Equipment</t>
        </is>
      </c>
      <c r="G3969" s="2" t="n">
        <v>-1</v>
      </c>
      <c r="H3969" s="2" t="n">
        <v>8.38350200653076</v>
      </c>
      <c r="I3969" s="2" t="n">
        <v>8.38350200653076</v>
      </c>
      <c r="J3969" s="40" t="inlineStr">
        <is>
          <t>F-gas recovery and recycling</t>
        </is>
      </c>
    </row>
    <row r="3970" ht="15.75" customHeight="1" s="120">
      <c r="A3970" s="2" t="inlineStr">
        <is>
          <t>INDUSTRIAL</t>
        </is>
      </c>
      <c r="B3970" s="2" t="inlineStr">
        <is>
          <t>RAC</t>
        </is>
      </c>
      <c r="C3970" s="2" t="n">
        <v>2040</v>
      </c>
      <c r="D3970" s="2" t="inlineStr">
        <is>
          <t>United States</t>
        </is>
      </c>
      <c r="E3970" s="2" t="inlineStr">
        <is>
          <t>USA</t>
        </is>
      </c>
      <c r="F3970" s="2" t="inlineStr">
        <is>
          <t>Ice Makers - R-290</t>
        </is>
      </c>
      <c r="G3970" s="2" t="n">
        <v>1</v>
      </c>
      <c r="H3970" s="2" t="n">
        <v>0.657175958156585</v>
      </c>
      <c r="I3970" s="2" t="n">
        <v>0.657175958156585</v>
      </c>
      <c r="J3970" s="40" t="inlineStr">
        <is>
          <t>F-gas substitution</t>
        </is>
      </c>
    </row>
    <row r="3971" ht="15.75" customHeight="1" s="120">
      <c r="A3971" s="2" t="inlineStr">
        <is>
          <t>INDUSTRIAL</t>
        </is>
      </c>
      <c r="B3971" s="2" t="inlineStr">
        <is>
          <t>RAC</t>
        </is>
      </c>
      <c r="C3971" s="2" t="n">
        <v>2040</v>
      </c>
      <c r="D3971" s="2" t="inlineStr">
        <is>
          <t>United States</t>
        </is>
      </c>
      <c r="E3971" s="2" t="inlineStr">
        <is>
          <t>USA</t>
        </is>
      </c>
      <c r="F3971" s="2" t="inlineStr">
        <is>
          <t>Residential Unitary AC - R-452B and MCHE</t>
        </is>
      </c>
      <c r="G3971" s="2" t="n">
        <v>3</v>
      </c>
      <c r="H3971" s="2" t="n">
        <v>47.9802627563476</v>
      </c>
      <c r="I3971" s="2" t="n">
        <v>47.9802627563476</v>
      </c>
      <c r="J3971" s="40" t="inlineStr">
        <is>
          <t>F-gas substitution</t>
        </is>
      </c>
    </row>
    <row r="3972" ht="15.75" customHeight="1" s="120">
      <c r="A3972" s="2" t="inlineStr">
        <is>
          <t>INDUSTRIAL</t>
        </is>
      </c>
      <c r="B3972" s="2" t="inlineStr">
        <is>
          <t>RAC</t>
        </is>
      </c>
      <c r="C3972" s="2" t="n">
        <v>2040</v>
      </c>
      <c r="D3972" s="2" t="inlineStr">
        <is>
          <t>United States</t>
        </is>
      </c>
      <c r="E3972" s="2" t="inlineStr">
        <is>
          <t>USA</t>
        </is>
      </c>
      <c r="F3972" s="2" t="inlineStr">
        <is>
          <t>Heat Pumps - R-32R-452B</t>
        </is>
      </c>
      <c r="G3972" s="2" t="n">
        <v>3</v>
      </c>
      <c r="H3972" s="2" t="n">
        <v>0.324984312057495</v>
      </c>
      <c r="I3972" s="2" t="n">
        <v>0.324984312057495</v>
      </c>
      <c r="J3972" s="40" t="inlineStr">
        <is>
          <t>F-gas substitution</t>
        </is>
      </c>
    </row>
    <row r="3973" ht="15.75" customHeight="1" s="120">
      <c r="A3973" s="2" t="inlineStr">
        <is>
          <t>INDUSTRIAL</t>
        </is>
      </c>
      <c r="B3973" s="2" t="inlineStr">
        <is>
          <t>RAC</t>
        </is>
      </c>
      <c r="C3973" s="2" t="n">
        <v>2040</v>
      </c>
      <c r="D3973" s="2" t="inlineStr">
        <is>
          <t>United States</t>
        </is>
      </c>
      <c r="E3973" s="2" t="inlineStr">
        <is>
          <t>USA</t>
        </is>
      </c>
      <c r="F3973" s="2" t="inlineStr">
        <is>
          <t>Transport - R-452A</t>
        </is>
      </c>
      <c r="G3973" s="2" t="n">
        <v>9</v>
      </c>
      <c r="H3973" s="2" t="n">
        <v>2.89517188072204</v>
      </c>
      <c r="I3973" s="2" t="n">
        <v>2.89517188072204</v>
      </c>
      <c r="J3973" s="40" t="inlineStr">
        <is>
          <t>F-gas substitution</t>
        </is>
      </c>
    </row>
    <row r="3974" ht="15.75" customHeight="1" s="120">
      <c r="A3974" s="2" t="inlineStr">
        <is>
          <t>INDUSTRIAL</t>
        </is>
      </c>
      <c r="B3974" s="2" t="inlineStr">
        <is>
          <t>RAC</t>
        </is>
      </c>
      <c r="C3974" s="2" t="n">
        <v>2040</v>
      </c>
      <c r="D3974" s="2" t="inlineStr">
        <is>
          <t>United States</t>
        </is>
      </c>
      <c r="E3974" s="2" t="inlineStr">
        <is>
          <t>USA</t>
        </is>
      </c>
      <c r="F3974" s="2" t="inlineStr">
        <is>
          <t>Refrigerant Recovery at Servicing for Existing Small Equipment</t>
        </is>
      </c>
      <c r="G3974" s="2" t="n">
        <v>20</v>
      </c>
      <c r="H3974" s="2" t="n">
        <v>3.54090166091918</v>
      </c>
      <c r="I3974" s="2" t="n">
        <v>3.54090166091918</v>
      </c>
      <c r="J3974" s="40" t="inlineStr">
        <is>
          <t>F-gas recovery and recycling</t>
        </is>
      </c>
    </row>
    <row r="3975" ht="15.75" customHeight="1" s="120">
      <c r="A3975" s="2" t="inlineStr">
        <is>
          <t>INDUSTRIAL</t>
        </is>
      </c>
      <c r="B3975" s="2" t="inlineStr">
        <is>
          <t>RAC</t>
        </is>
      </c>
      <c r="C3975" s="2" t="n">
        <v>2040</v>
      </c>
      <c r="D3975" s="2" t="inlineStr">
        <is>
          <t>United States</t>
        </is>
      </c>
      <c r="E3975" s="2" t="inlineStr">
        <is>
          <t>USA</t>
        </is>
      </c>
      <c r="F3975" s="2" t="inlineStr">
        <is>
          <t>Buses and Trains - 513A</t>
        </is>
      </c>
      <c r="G3975" s="2" t="n">
        <v>21</v>
      </c>
      <c r="H3975" s="2" t="n">
        <v>0.239125370979309</v>
      </c>
      <c r="I3975" s="2" t="n">
        <v>0.239125370979309</v>
      </c>
      <c r="J3975" s="40" t="inlineStr">
        <is>
          <t>F-gas substitution</t>
        </is>
      </c>
    </row>
    <row r="3976" ht="15.75" customHeight="1" s="120">
      <c r="A3976" s="2" t="inlineStr">
        <is>
          <t>INDUSTRIAL</t>
        </is>
      </c>
      <c r="B3976" s="2" t="inlineStr">
        <is>
          <t>RAC</t>
        </is>
      </c>
      <c r="C3976" s="2" t="n">
        <v>2040</v>
      </c>
      <c r="D3976" s="2" t="inlineStr">
        <is>
          <t>United States</t>
        </is>
      </c>
      <c r="E3976" s="2" t="inlineStr">
        <is>
          <t>USA</t>
        </is>
      </c>
      <c r="F3976" s="2" t="inlineStr">
        <is>
          <t>Window Dehumid - R-290</t>
        </is>
      </c>
      <c r="G3976" s="2" t="n">
        <v>32</v>
      </c>
      <c r="H3976" s="2" t="n">
        <v>0.347313046455383</v>
      </c>
      <c r="I3976" s="2" t="n">
        <v>0.347313046455383</v>
      </c>
      <c r="J3976" s="40" t="inlineStr">
        <is>
          <t>F-gas substitution</t>
        </is>
      </c>
    </row>
    <row r="3977" ht="15.75" customHeight="1" s="120">
      <c r="A3977" s="2" t="inlineStr">
        <is>
          <t>INDUSTRIAL</t>
        </is>
      </c>
      <c r="B3977" s="2" t="inlineStr">
        <is>
          <t>RAC</t>
        </is>
      </c>
      <c r="C3977" s="2" t="n">
        <v>2040</v>
      </c>
      <c r="D3977" s="2" t="inlineStr">
        <is>
          <t>United States</t>
        </is>
      </c>
      <c r="E3977" s="2" t="inlineStr">
        <is>
          <t>USA</t>
        </is>
      </c>
      <c r="F3977" s="2" t="inlineStr">
        <is>
          <t>Window Dehumid - R-290</t>
        </is>
      </c>
      <c r="G3977" s="2" t="n">
        <v>100000</v>
      </c>
      <c r="H3977" s="54" t="n">
        <v>1e-12</v>
      </c>
      <c r="I3977" s="2" t="n">
        <v>1e-12</v>
      </c>
      <c r="J3977" s="40" t="inlineStr">
        <is>
          <t>F-gas substitution</t>
        </is>
      </c>
    </row>
    <row r="3978" ht="15.75" customHeight="1" s="120">
      <c r="A3978" s="2" t="inlineStr">
        <is>
          <t>INDUSTRIAL</t>
        </is>
      </c>
      <c r="B3978" s="2" t="inlineStr">
        <is>
          <t>RAC</t>
        </is>
      </c>
      <c r="C3978" s="2" t="n">
        <v>2045</v>
      </c>
      <c r="D3978" s="2" t="inlineStr">
        <is>
          <t>United States</t>
        </is>
      </c>
      <c r="E3978" s="2" t="inlineStr">
        <is>
          <t>USA</t>
        </is>
      </c>
      <c r="F3978" s="2" t="inlineStr">
        <is>
          <t>NH3 and CO2 in cold storage and industrial process refrigeration (IPR)</t>
        </is>
      </c>
      <c r="G3978" s="2" t="n">
        <v>-100000</v>
      </c>
      <c r="H3978" s="2" t="n">
        <v>0</v>
      </c>
      <c r="I3978" s="2" t="n">
        <v>0</v>
      </c>
      <c r="J3978" s="40" t="inlineStr">
        <is>
          <t>F-gas substitution</t>
        </is>
      </c>
    </row>
    <row r="3979" ht="15.75" customHeight="1" s="120">
      <c r="A3979" s="2" t="inlineStr">
        <is>
          <t>INDUSTRIAL</t>
        </is>
      </c>
      <c r="B3979" s="2" t="inlineStr">
        <is>
          <t>RAC</t>
        </is>
      </c>
      <c r="C3979" s="2" t="n">
        <v>2045</v>
      </c>
      <c r="D3979" s="2" t="inlineStr">
        <is>
          <t>United States</t>
        </is>
      </c>
      <c r="E3979" s="2" t="inlineStr">
        <is>
          <t>USA</t>
        </is>
      </c>
      <c r="F3979" s="2" t="inlineStr">
        <is>
          <t>NH3 and CO2 in cold storage and industrial process refrigeration (IPR)</t>
        </is>
      </c>
      <c r="G3979" s="2" t="n">
        <v>-51</v>
      </c>
      <c r="H3979" s="2" t="n">
        <v>31.4013385772705</v>
      </c>
      <c r="I3979" s="2" t="n">
        <v>31.4013385772705</v>
      </c>
      <c r="J3979" s="40" t="inlineStr">
        <is>
          <t>F-gas substitution</t>
        </is>
      </c>
    </row>
    <row r="3980" ht="15.75" customHeight="1" s="120">
      <c r="A3980" s="2" t="inlineStr">
        <is>
          <t>INDUSTRIAL</t>
        </is>
      </c>
      <c r="B3980" s="2" t="inlineStr">
        <is>
          <t>RAC</t>
        </is>
      </c>
      <c r="C3980" s="2" t="n">
        <v>2045</v>
      </c>
      <c r="D3980" s="2" t="inlineStr">
        <is>
          <t>United States</t>
        </is>
      </c>
      <c r="E3980" s="2" t="inlineStr">
        <is>
          <t>USA</t>
        </is>
      </c>
      <c r="F3980" s="2" t="inlineStr">
        <is>
          <t>NH3 and CO2 in cold storage and industrial process refrigeration (IPR)</t>
        </is>
      </c>
      <c r="G3980" s="2" t="n">
        <v>-51</v>
      </c>
      <c r="H3980" s="2" t="n">
        <v>0</v>
      </c>
      <c r="I3980" s="2" t="n">
        <v>0</v>
      </c>
      <c r="J3980" s="40" t="inlineStr">
        <is>
          <t>F-gas substitution</t>
        </is>
      </c>
    </row>
    <row r="3981" ht="15.75" customHeight="1" s="120">
      <c r="A3981" s="2" t="inlineStr">
        <is>
          <t>INDUSTRIAL</t>
        </is>
      </c>
      <c r="B3981" s="2" t="inlineStr">
        <is>
          <t>RAC</t>
        </is>
      </c>
      <c r="C3981" s="2" t="n">
        <v>2045</v>
      </c>
      <c r="D3981" s="2" t="inlineStr">
        <is>
          <t>United States</t>
        </is>
      </c>
      <c r="E3981" s="2" t="inlineStr">
        <is>
          <t>USA</t>
        </is>
      </c>
      <c r="F3981" s="2" t="inlineStr">
        <is>
          <t>Large Retail Food - CO2 Transcritical</t>
        </is>
      </c>
      <c r="G3981" s="2" t="n">
        <v>-10</v>
      </c>
      <c r="H3981" s="2" t="n">
        <v>9.33491230010986</v>
      </c>
      <c r="I3981" s="2" t="n">
        <v>9.33491230010986</v>
      </c>
      <c r="J3981" s="40" t="inlineStr">
        <is>
          <t>F-gas substitution</t>
        </is>
      </c>
    </row>
    <row r="3982" ht="15.75" customHeight="1" s="120">
      <c r="A3982" s="2" t="inlineStr">
        <is>
          <t>INDUSTRIAL</t>
        </is>
      </c>
      <c r="B3982" s="2" t="inlineStr">
        <is>
          <t>RAC</t>
        </is>
      </c>
      <c r="C3982" s="2" t="n">
        <v>2045</v>
      </c>
      <c r="D3982" s="2" t="inlineStr">
        <is>
          <t>United States</t>
        </is>
      </c>
      <c r="E3982" s="2" t="inlineStr">
        <is>
          <t>USA</t>
        </is>
      </c>
      <c r="F3982" s="2" t="inlineStr">
        <is>
          <t>Commercial Unitary AC - R-32 and MCHE</t>
        </is>
      </c>
      <c r="G3982" s="2" t="n">
        <v>-3</v>
      </c>
      <c r="H3982" s="2" t="n">
        <v>2.16415309906005</v>
      </c>
      <c r="I3982" s="2" t="n">
        <v>2.16415309906005</v>
      </c>
      <c r="J3982" s="40" t="inlineStr">
        <is>
          <t>F-gas substitution</t>
        </is>
      </c>
    </row>
    <row r="3983" ht="15.75" customHeight="1" s="120">
      <c r="A3983" s="2" t="inlineStr">
        <is>
          <t>INDUSTRIAL</t>
        </is>
      </c>
      <c r="B3983" s="2" t="inlineStr">
        <is>
          <t>RAC</t>
        </is>
      </c>
      <c r="C3983" s="2" t="n">
        <v>2045</v>
      </c>
      <c r="D3983" s="2" t="inlineStr">
        <is>
          <t>United States</t>
        </is>
      </c>
      <c r="E3983" s="2" t="inlineStr">
        <is>
          <t>USA</t>
        </is>
      </c>
      <c r="F3983" s="2" t="inlineStr">
        <is>
          <t>Commercial Unitary AC - MCHE</t>
        </is>
      </c>
      <c r="G3983" s="2" t="n">
        <v>-2</v>
      </c>
      <c r="H3983" s="2" t="n">
        <v>0.06966044008731841</v>
      </c>
      <c r="I3983" s="2" t="n">
        <v>0.06966044008731841</v>
      </c>
      <c r="J3983" s="40" t="inlineStr">
        <is>
          <t>F-gas substitution</t>
        </is>
      </c>
    </row>
    <row r="3984" ht="15.75" customHeight="1" s="120">
      <c r="A3984" s="2" t="inlineStr">
        <is>
          <t>INDUSTRIAL</t>
        </is>
      </c>
      <c r="B3984" s="2" t="inlineStr">
        <is>
          <t>RAC</t>
        </is>
      </c>
      <c r="C3984" s="2" t="n">
        <v>2045</v>
      </c>
      <c r="D3984" s="2" t="inlineStr">
        <is>
          <t>United States</t>
        </is>
      </c>
      <c r="E3984" s="2" t="inlineStr">
        <is>
          <t>USA</t>
        </is>
      </c>
      <c r="F3984" s="2" t="inlineStr">
        <is>
          <t>Commercial Unitary AC - R-32</t>
        </is>
      </c>
      <c r="G3984" s="2" t="n">
        <v>-2</v>
      </c>
      <c r="H3984" s="2" t="n">
        <v>1.83526420593261</v>
      </c>
      <c r="I3984" s="2" t="n">
        <v>1.83526420593261</v>
      </c>
      <c r="J3984" s="40" t="inlineStr">
        <is>
          <t>F-gas substitution</t>
        </is>
      </c>
    </row>
    <row r="3985" ht="15.75" customHeight="1" s="120">
      <c r="A3985" s="2" t="inlineStr">
        <is>
          <t>INDUSTRIAL</t>
        </is>
      </c>
      <c r="B3985" s="2" t="inlineStr">
        <is>
          <t>RAC</t>
        </is>
      </c>
      <c r="C3985" s="2" t="n">
        <v>2045</v>
      </c>
      <c r="D3985" s="2" t="inlineStr">
        <is>
          <t>United States</t>
        </is>
      </c>
      <c r="E3985" s="2" t="inlineStr">
        <is>
          <t>USA</t>
        </is>
      </c>
      <c r="F3985" s="2" t="inlineStr">
        <is>
          <t>Medium Retail Food - CO2</t>
        </is>
      </c>
      <c r="G3985" s="2" t="n">
        <v>-2</v>
      </c>
      <c r="H3985" s="2" t="n">
        <v>1.89817297458648</v>
      </c>
      <c r="I3985" s="2" t="n">
        <v>1.89817297458648</v>
      </c>
      <c r="J3985" s="40" t="inlineStr">
        <is>
          <t>F-gas substitution</t>
        </is>
      </c>
    </row>
    <row r="3986" ht="15.75" customHeight="1" s="120">
      <c r="A3986" s="2" t="inlineStr">
        <is>
          <t>INDUSTRIAL</t>
        </is>
      </c>
      <c r="B3986" s="2" t="inlineStr">
        <is>
          <t>RAC</t>
        </is>
      </c>
      <c r="C3986" s="2" t="n">
        <v>2045</v>
      </c>
      <c r="D3986" s="2" t="inlineStr">
        <is>
          <t>United States</t>
        </is>
      </c>
      <c r="E3986" s="2" t="inlineStr">
        <is>
          <t>USA</t>
        </is>
      </c>
      <c r="F3986" s="2" t="inlineStr">
        <is>
          <t>Window Dehumid - R-32</t>
        </is>
      </c>
      <c r="G3986" s="2" t="n">
        <v>-2</v>
      </c>
      <c r="H3986" s="2" t="n">
        <v>2.06509518623352</v>
      </c>
      <c r="I3986" s="2" t="n">
        <v>2.06509518623352</v>
      </c>
      <c r="J3986" s="40" t="inlineStr">
        <is>
          <t>F-gas substitution</t>
        </is>
      </c>
    </row>
    <row r="3987" ht="15.75" customHeight="1" s="120">
      <c r="A3987" s="2" t="inlineStr">
        <is>
          <t>INDUSTRIAL</t>
        </is>
      </c>
      <c r="B3987" s="2" t="inlineStr">
        <is>
          <t>RAC</t>
        </is>
      </c>
      <c r="C3987" s="2" t="n">
        <v>2045</v>
      </c>
      <c r="D3987" s="2" t="inlineStr">
        <is>
          <t>United States</t>
        </is>
      </c>
      <c r="E3987" s="2" t="inlineStr">
        <is>
          <t>USA</t>
        </is>
      </c>
      <c r="F3987" s="2" t="inlineStr">
        <is>
          <t>Leak Repair for Existing Large Equipment</t>
        </is>
      </c>
      <c r="G3987" s="2" t="n">
        <v>-1</v>
      </c>
      <c r="H3987" s="2" t="n">
        <v>7.34606885910034</v>
      </c>
      <c r="I3987" s="2" t="n">
        <v>7.34606885910034</v>
      </c>
      <c r="J3987" s="40" t="inlineStr">
        <is>
          <t>F-gas recovery and recycling</t>
        </is>
      </c>
    </row>
    <row r="3988" ht="15.75" customHeight="1" s="120">
      <c r="A3988" s="2" t="inlineStr">
        <is>
          <t>INDUSTRIAL</t>
        </is>
      </c>
      <c r="B3988" s="2" t="inlineStr">
        <is>
          <t>RAC</t>
        </is>
      </c>
      <c r="C3988" s="2" t="n">
        <v>2045</v>
      </c>
      <c r="D3988" s="2" t="inlineStr">
        <is>
          <t>United States</t>
        </is>
      </c>
      <c r="E3988" s="2" t="inlineStr">
        <is>
          <t>USA</t>
        </is>
      </c>
      <c r="F3988" s="2" t="inlineStr">
        <is>
          <t>Ice Makers - R-290</t>
        </is>
      </c>
      <c r="G3988" s="2" t="n">
        <v>1</v>
      </c>
      <c r="H3988" s="2" t="n">
        <v>0.683922708034515</v>
      </c>
      <c r="I3988" s="2" t="n">
        <v>0.683922708034515</v>
      </c>
      <c r="J3988" s="40" t="inlineStr">
        <is>
          <t>F-gas substitution</t>
        </is>
      </c>
    </row>
    <row r="3989" ht="15.75" customHeight="1" s="120">
      <c r="A3989" s="2" t="inlineStr">
        <is>
          <t>INDUSTRIAL</t>
        </is>
      </c>
      <c r="B3989" s="2" t="inlineStr">
        <is>
          <t>RAC</t>
        </is>
      </c>
      <c r="C3989" s="2" t="n">
        <v>2045</v>
      </c>
      <c r="D3989" s="2" t="inlineStr">
        <is>
          <t>United States</t>
        </is>
      </c>
      <c r="E3989" s="2" t="inlineStr">
        <is>
          <t>USA</t>
        </is>
      </c>
      <c r="F3989" s="2" t="inlineStr">
        <is>
          <t>Residential Unitary AC - R-452B and MCHE</t>
        </is>
      </c>
      <c r="G3989" s="2" t="n">
        <v>3</v>
      </c>
      <c r="H3989" s="2" t="n">
        <v>70.5389022827148</v>
      </c>
      <c r="I3989" s="2" t="n">
        <v>70.5389022827148</v>
      </c>
      <c r="J3989" s="40" t="inlineStr">
        <is>
          <t>F-gas substitution</t>
        </is>
      </c>
    </row>
    <row r="3990" ht="15.75" customHeight="1" s="120">
      <c r="A3990" s="2" t="inlineStr">
        <is>
          <t>INDUSTRIAL</t>
        </is>
      </c>
      <c r="B3990" s="2" t="inlineStr">
        <is>
          <t>RAC</t>
        </is>
      </c>
      <c r="C3990" s="2" t="n">
        <v>2045</v>
      </c>
      <c r="D3990" s="2" t="inlineStr">
        <is>
          <t>United States</t>
        </is>
      </c>
      <c r="E3990" s="2" t="inlineStr">
        <is>
          <t>USA</t>
        </is>
      </c>
      <c r="F3990" s="2" t="inlineStr">
        <is>
          <t>Heat Pumps - R-32R-452B</t>
        </is>
      </c>
      <c r="G3990" s="2" t="n">
        <v>3</v>
      </c>
      <c r="H3990" s="2" t="n">
        <v>0.43167045712471</v>
      </c>
      <c r="I3990" s="2" t="n">
        <v>0.43167045712471</v>
      </c>
      <c r="J3990" s="40" t="inlineStr">
        <is>
          <t>F-gas substitution</t>
        </is>
      </c>
    </row>
    <row r="3991" ht="15.75" customHeight="1" s="120">
      <c r="A3991" s="2" t="inlineStr">
        <is>
          <t>INDUSTRIAL</t>
        </is>
      </c>
      <c r="B3991" s="2" t="inlineStr">
        <is>
          <t>RAC</t>
        </is>
      </c>
      <c r="C3991" s="2" t="n">
        <v>2045</v>
      </c>
      <c r="D3991" s="2" t="inlineStr">
        <is>
          <t>United States</t>
        </is>
      </c>
      <c r="E3991" s="2" t="inlineStr">
        <is>
          <t>USA</t>
        </is>
      </c>
      <c r="F3991" s="2" t="inlineStr">
        <is>
          <t>Transport - R-452A</t>
        </is>
      </c>
      <c r="G3991" s="2" t="n">
        <v>9</v>
      </c>
      <c r="H3991" s="2" t="n">
        <v>3.19714522361755</v>
      </c>
      <c r="I3991" s="2" t="n">
        <v>3.19714522361755</v>
      </c>
      <c r="J3991" s="40" t="inlineStr">
        <is>
          <t>F-gas substitution</t>
        </is>
      </c>
    </row>
    <row r="3992" ht="15.75" customHeight="1" s="120">
      <c r="A3992" s="2" t="inlineStr">
        <is>
          <t>INDUSTRIAL</t>
        </is>
      </c>
      <c r="B3992" s="2" t="inlineStr">
        <is>
          <t>RAC</t>
        </is>
      </c>
      <c r="C3992" s="2" t="n">
        <v>2045</v>
      </c>
      <c r="D3992" s="2" t="inlineStr">
        <is>
          <t>United States</t>
        </is>
      </c>
      <c r="E3992" s="2" t="inlineStr">
        <is>
          <t>USA</t>
        </is>
      </c>
      <c r="F3992" s="2" t="inlineStr">
        <is>
          <t>Refrigerant Recovery at Servicing for Existing Small Equipment</t>
        </is>
      </c>
      <c r="G3992" s="2" t="n">
        <v>20</v>
      </c>
      <c r="H3992" s="2" t="n">
        <v>2.44250392913818</v>
      </c>
      <c r="I3992" s="2" t="n">
        <v>2.44250392913818</v>
      </c>
      <c r="J3992" s="40" t="inlineStr">
        <is>
          <t>F-gas recovery and recycling</t>
        </is>
      </c>
    </row>
    <row r="3993" ht="15.75" customHeight="1" s="120">
      <c r="A3993" s="2" t="inlineStr">
        <is>
          <t>INDUSTRIAL</t>
        </is>
      </c>
      <c r="B3993" s="2" t="inlineStr">
        <is>
          <t>RAC</t>
        </is>
      </c>
      <c r="C3993" s="2" t="n">
        <v>2045</v>
      </c>
      <c r="D3993" s="2" t="inlineStr">
        <is>
          <t>United States</t>
        </is>
      </c>
      <c r="E3993" s="2" t="inlineStr">
        <is>
          <t>USA</t>
        </is>
      </c>
      <c r="F3993" s="2" t="inlineStr">
        <is>
          <t>Buses and Trains - 513A</t>
        </is>
      </c>
      <c r="G3993" s="2" t="n">
        <v>21</v>
      </c>
      <c r="H3993" s="2" t="n">
        <v>0.327528834342956</v>
      </c>
      <c r="I3993" s="2" t="n">
        <v>0.327528834342956</v>
      </c>
      <c r="J3993" s="40" t="inlineStr">
        <is>
          <t>F-gas substitution</t>
        </is>
      </c>
    </row>
    <row r="3994" ht="15.75" customHeight="1" s="120">
      <c r="A3994" s="2" t="inlineStr">
        <is>
          <t>INDUSTRIAL</t>
        </is>
      </c>
      <c r="B3994" s="2" t="inlineStr">
        <is>
          <t>RAC</t>
        </is>
      </c>
      <c r="C3994" s="2" t="n">
        <v>2045</v>
      </c>
      <c r="D3994" s="2" t="inlineStr">
        <is>
          <t>United States</t>
        </is>
      </c>
      <c r="E3994" s="2" t="inlineStr">
        <is>
          <t>USA</t>
        </is>
      </c>
      <c r="F3994" s="2" t="inlineStr">
        <is>
          <t>Window Dehumid - R-290</t>
        </is>
      </c>
      <c r="G3994" s="2" t="n">
        <v>32</v>
      </c>
      <c r="H3994" s="2" t="n">
        <v>3.22670865058898</v>
      </c>
      <c r="I3994" s="2" t="n">
        <v>3.22670865058898</v>
      </c>
      <c r="J3994" s="40" t="inlineStr">
        <is>
          <t>F-gas substitution</t>
        </is>
      </c>
    </row>
    <row r="3995" ht="15.75" customHeight="1" s="120">
      <c r="A3995" s="2" t="inlineStr">
        <is>
          <t>INDUSTRIAL</t>
        </is>
      </c>
      <c r="B3995" s="2" t="inlineStr">
        <is>
          <t>RAC</t>
        </is>
      </c>
      <c r="C3995" s="2" t="n">
        <v>2045</v>
      </c>
      <c r="D3995" s="2" t="inlineStr">
        <is>
          <t>United States</t>
        </is>
      </c>
      <c r="E3995" s="2" t="inlineStr">
        <is>
          <t>USA</t>
        </is>
      </c>
      <c r="F3995" s="2" t="inlineStr">
        <is>
          <t>Window Dehumid - R-290</t>
        </is>
      </c>
      <c r="G3995" s="2" t="n">
        <v>100000</v>
      </c>
      <c r="H3995" s="54" t="n">
        <v>1e-12</v>
      </c>
      <c r="I3995" s="2" t="n">
        <v>1e-12</v>
      </c>
      <c r="J3995" s="40" t="inlineStr">
        <is>
          <t>F-gas substitution</t>
        </is>
      </c>
    </row>
    <row r="3996" ht="15.75" customHeight="1" s="120">
      <c r="A3996" s="2" t="inlineStr">
        <is>
          <t>INDUSTRIAL</t>
        </is>
      </c>
      <c r="B3996" s="2" t="inlineStr">
        <is>
          <t>RAC</t>
        </is>
      </c>
      <c r="C3996" s="2" t="n">
        <v>2050</v>
      </c>
      <c r="D3996" s="2" t="inlineStr">
        <is>
          <t>United States</t>
        </is>
      </c>
      <c r="E3996" s="2" t="inlineStr">
        <is>
          <t>USA</t>
        </is>
      </c>
      <c r="F3996" s="2" t="inlineStr">
        <is>
          <t>NH3 and CO2 in cold storage and industrial process refrigeration (IPR)</t>
        </is>
      </c>
      <c r="G3996" s="2" t="n">
        <v>-100000</v>
      </c>
      <c r="H3996" s="2" t="n">
        <v>0</v>
      </c>
      <c r="I3996" s="2" t="n">
        <v>0</v>
      </c>
      <c r="J3996" s="40" t="inlineStr">
        <is>
          <t>F-gas substitution</t>
        </is>
      </c>
    </row>
    <row r="3997" ht="15.75" customHeight="1" s="120">
      <c r="A3997" s="2" t="inlineStr">
        <is>
          <t>INDUSTRIAL</t>
        </is>
      </c>
      <c r="B3997" s="2" t="inlineStr">
        <is>
          <t>RAC</t>
        </is>
      </c>
      <c r="C3997" s="2" t="n">
        <v>2050</v>
      </c>
      <c r="D3997" s="2" t="inlineStr">
        <is>
          <t>United States</t>
        </is>
      </c>
      <c r="E3997" s="2" t="inlineStr">
        <is>
          <t>USA</t>
        </is>
      </c>
      <c r="F3997" s="2" t="inlineStr">
        <is>
          <t>NH3 and CO2 in cold storage and industrial process refrigeration (IPR)</t>
        </is>
      </c>
      <c r="G3997" s="2" t="n">
        <v>-51</v>
      </c>
      <c r="H3997" s="2" t="n">
        <v>36.4846801757812</v>
      </c>
      <c r="I3997" s="2" t="n">
        <v>36.4846801757812</v>
      </c>
      <c r="J3997" s="40" t="inlineStr">
        <is>
          <t>F-gas substitution</t>
        </is>
      </c>
    </row>
    <row r="3998" ht="15.75" customHeight="1" s="120">
      <c r="A3998" s="2" t="inlineStr">
        <is>
          <t>INDUSTRIAL</t>
        </is>
      </c>
      <c r="B3998" s="2" t="inlineStr">
        <is>
          <t>RAC</t>
        </is>
      </c>
      <c r="C3998" s="2" t="n">
        <v>2050</v>
      </c>
      <c r="D3998" s="2" t="inlineStr">
        <is>
          <t>United States</t>
        </is>
      </c>
      <c r="E3998" s="2" t="inlineStr">
        <is>
          <t>USA</t>
        </is>
      </c>
      <c r="F3998" s="2" t="inlineStr">
        <is>
          <t>NH3 and CO2 in cold storage and industrial process refrigeration (IPR)</t>
        </is>
      </c>
      <c r="G3998" s="2" t="n">
        <v>-51</v>
      </c>
      <c r="H3998" s="2" t="n">
        <v>0</v>
      </c>
      <c r="I3998" s="2" t="n">
        <v>0</v>
      </c>
      <c r="J3998" s="40" t="inlineStr">
        <is>
          <t>F-gas substitution</t>
        </is>
      </c>
    </row>
    <row r="3999" ht="15.75" customHeight="1" s="120">
      <c r="A3999" s="2" t="inlineStr">
        <is>
          <t>INDUSTRIAL</t>
        </is>
      </c>
      <c r="B3999" s="2" t="inlineStr">
        <is>
          <t>RAC</t>
        </is>
      </c>
      <c r="C3999" s="2" t="n">
        <v>2050</v>
      </c>
      <c r="D3999" s="2" t="inlineStr">
        <is>
          <t>United States</t>
        </is>
      </c>
      <c r="E3999" s="2" t="inlineStr">
        <is>
          <t>USA</t>
        </is>
      </c>
      <c r="F3999" s="2" t="inlineStr">
        <is>
          <t>Large Retail Food - CO2 Transcritical</t>
        </is>
      </c>
      <c r="G3999" s="2" t="n">
        <v>-10</v>
      </c>
      <c r="H3999" s="2" t="n">
        <v>9.72473430633544</v>
      </c>
      <c r="I3999" s="2" t="n">
        <v>9.72473430633544</v>
      </c>
      <c r="J3999" s="40" t="inlineStr">
        <is>
          <t>F-gas substitution</t>
        </is>
      </c>
    </row>
    <row r="4000" ht="15.75" customHeight="1" s="120">
      <c r="A4000" s="2" t="inlineStr">
        <is>
          <t>INDUSTRIAL</t>
        </is>
      </c>
      <c r="B4000" s="2" t="inlineStr">
        <is>
          <t>RAC</t>
        </is>
      </c>
      <c r="C4000" s="2" t="n">
        <v>2050</v>
      </c>
      <c r="D4000" s="2" t="inlineStr">
        <is>
          <t>United States</t>
        </is>
      </c>
      <c r="E4000" s="2" t="inlineStr">
        <is>
          <t>USA</t>
        </is>
      </c>
      <c r="F4000" s="2" t="inlineStr">
        <is>
          <t>Commercial Unitary AC - R-32 and MCHE</t>
        </is>
      </c>
      <c r="G4000" s="2" t="n">
        <v>-3</v>
      </c>
      <c r="H4000" s="2" t="n">
        <v>2.25216484069824</v>
      </c>
      <c r="I4000" s="2" t="n">
        <v>2.25216484069824</v>
      </c>
      <c r="J4000" s="40" t="inlineStr">
        <is>
          <t>F-gas substitution</t>
        </is>
      </c>
    </row>
    <row r="4001" ht="15.75" customHeight="1" s="120">
      <c r="A4001" s="2" t="inlineStr">
        <is>
          <t>INDUSTRIAL</t>
        </is>
      </c>
      <c r="B4001" s="2" t="inlineStr">
        <is>
          <t>RAC</t>
        </is>
      </c>
      <c r="C4001" s="2" t="n">
        <v>2050</v>
      </c>
      <c r="D4001" s="2" t="inlineStr">
        <is>
          <t>United States</t>
        </is>
      </c>
      <c r="E4001" s="2" t="inlineStr">
        <is>
          <t>USA</t>
        </is>
      </c>
      <c r="F4001" s="2" t="inlineStr">
        <is>
          <t>Medium Retail Food - CO2</t>
        </is>
      </c>
      <c r="G4001" s="2" t="n">
        <v>-2</v>
      </c>
      <c r="H4001" s="2" t="n">
        <v>1.9860588312149</v>
      </c>
      <c r="I4001" s="2" t="n">
        <v>1.9860588312149</v>
      </c>
      <c r="J4001" s="40" t="inlineStr">
        <is>
          <t>F-gas substitution</t>
        </is>
      </c>
    </row>
    <row r="4002" ht="15.75" customHeight="1" s="120">
      <c r="A4002" s="2" t="inlineStr">
        <is>
          <t>INDUSTRIAL</t>
        </is>
      </c>
      <c r="B4002" s="2" t="inlineStr">
        <is>
          <t>RAC</t>
        </is>
      </c>
      <c r="C4002" s="2" t="n">
        <v>2050</v>
      </c>
      <c r="D4002" s="2" t="inlineStr">
        <is>
          <t>United States</t>
        </is>
      </c>
      <c r="E4002" s="2" t="inlineStr">
        <is>
          <t>USA</t>
        </is>
      </c>
      <c r="F4002" s="2" t="inlineStr">
        <is>
          <t>Commercial Unitary AC - R-32</t>
        </is>
      </c>
      <c r="G4002" s="2" t="n">
        <v>-2</v>
      </c>
      <c r="H4002" s="2" t="n">
        <v>1.90991199016571</v>
      </c>
      <c r="I4002" s="2" t="n">
        <v>1.90991199016571</v>
      </c>
      <c r="J4002" s="40" t="inlineStr">
        <is>
          <t>F-gas substitution</t>
        </is>
      </c>
    </row>
    <row r="4003" ht="15.75" customHeight="1" s="120">
      <c r="A4003" s="2" t="inlineStr">
        <is>
          <t>INDUSTRIAL</t>
        </is>
      </c>
      <c r="B4003" s="2" t="inlineStr">
        <is>
          <t>RAC</t>
        </is>
      </c>
      <c r="C4003" s="2" t="n">
        <v>2050</v>
      </c>
      <c r="D4003" s="2" t="inlineStr">
        <is>
          <t>United States</t>
        </is>
      </c>
      <c r="E4003" s="2" t="inlineStr">
        <is>
          <t>USA</t>
        </is>
      </c>
      <c r="F4003" s="2" t="inlineStr">
        <is>
          <t>Window Dehumid - R-32</t>
        </is>
      </c>
      <c r="G4003" s="2" t="n">
        <v>-2</v>
      </c>
      <c r="H4003" s="2" t="n">
        <v>2.25577497482299</v>
      </c>
      <c r="I4003" s="2" t="n">
        <v>2.25577497482299</v>
      </c>
      <c r="J4003" s="40" t="inlineStr">
        <is>
          <t>F-gas substitution</t>
        </is>
      </c>
    </row>
    <row r="4004" ht="15.75" customHeight="1" s="120">
      <c r="A4004" s="2" t="inlineStr">
        <is>
          <t>INDUSTRIAL</t>
        </is>
      </c>
      <c r="B4004" s="2" t="inlineStr">
        <is>
          <t>RAC</t>
        </is>
      </c>
      <c r="C4004" s="2" t="n">
        <v>2050</v>
      </c>
      <c r="D4004" s="2" t="inlineStr">
        <is>
          <t>United States</t>
        </is>
      </c>
      <c r="E4004" s="2" t="inlineStr">
        <is>
          <t>USA</t>
        </is>
      </c>
      <c r="F4004" s="2" t="inlineStr">
        <is>
          <t>Leak Repair for Existing Large Equipment</t>
        </is>
      </c>
      <c r="G4004" s="2" t="n">
        <v>-1</v>
      </c>
      <c r="H4004" s="2" t="n">
        <v>7.15087032318115</v>
      </c>
      <c r="I4004" s="2" t="n">
        <v>7.15087032318115</v>
      </c>
      <c r="J4004" s="40" t="inlineStr">
        <is>
          <t>F-gas recovery and recycling</t>
        </is>
      </c>
    </row>
    <row r="4005" ht="15.75" customHeight="1" s="120">
      <c r="A4005" s="2" t="inlineStr">
        <is>
          <t>INDUSTRIAL</t>
        </is>
      </c>
      <c r="B4005" s="2" t="inlineStr">
        <is>
          <t>RAC</t>
        </is>
      </c>
      <c r="C4005" s="2" t="n">
        <v>2050</v>
      </c>
      <c r="D4005" s="2" t="inlineStr">
        <is>
          <t>United States</t>
        </is>
      </c>
      <c r="E4005" s="2" t="inlineStr">
        <is>
          <t>USA</t>
        </is>
      </c>
      <c r="F4005" s="2" t="inlineStr">
        <is>
          <t>Ice Makers - R-290</t>
        </is>
      </c>
      <c r="G4005" s="2" t="n">
        <v>1</v>
      </c>
      <c r="H4005" s="2" t="n">
        <v>0.711642920970916</v>
      </c>
      <c r="I4005" s="2" t="n">
        <v>0.711642920970916</v>
      </c>
      <c r="J4005" s="40" t="inlineStr">
        <is>
          <t>F-gas substitution</t>
        </is>
      </c>
    </row>
    <row r="4006" ht="15.75" customHeight="1" s="120">
      <c r="A4006" s="2" t="inlineStr">
        <is>
          <t>INDUSTRIAL</t>
        </is>
      </c>
      <c r="B4006" s="2" t="inlineStr">
        <is>
          <t>RAC</t>
        </is>
      </c>
      <c r="C4006" s="2" t="n">
        <v>2050</v>
      </c>
      <c r="D4006" s="2" t="inlineStr">
        <is>
          <t>United States</t>
        </is>
      </c>
      <c r="E4006" s="2" t="inlineStr">
        <is>
          <t>USA</t>
        </is>
      </c>
      <c r="F4006" s="2" t="inlineStr">
        <is>
          <t>Heat Pumps - R-32R-452B</t>
        </is>
      </c>
      <c r="G4006" s="2" t="n">
        <v>3</v>
      </c>
      <c r="H4006" s="2" t="n">
        <v>0.535929203033447</v>
      </c>
      <c r="I4006" s="2" t="n">
        <v>0.535929203033447</v>
      </c>
      <c r="J4006" s="40" t="inlineStr">
        <is>
          <t>F-gas substitution</t>
        </is>
      </c>
    </row>
    <row r="4007" ht="15.75" customHeight="1" s="120">
      <c r="A4007" s="2" t="inlineStr">
        <is>
          <t>INDUSTRIAL</t>
        </is>
      </c>
      <c r="B4007" s="2" t="inlineStr">
        <is>
          <t>RAC</t>
        </is>
      </c>
      <c r="C4007" s="2" t="n">
        <v>2050</v>
      </c>
      <c r="D4007" s="2" t="inlineStr">
        <is>
          <t>United States</t>
        </is>
      </c>
      <c r="E4007" s="2" t="inlineStr">
        <is>
          <t>USA</t>
        </is>
      </c>
      <c r="F4007" s="2" t="inlineStr">
        <is>
          <t>Residential Unitary AC - R-452B and MCHE</t>
        </is>
      </c>
      <c r="G4007" s="2" t="n">
        <v>3</v>
      </c>
      <c r="H4007" s="2" t="n">
        <v>73.40589904785151</v>
      </c>
      <c r="I4007" s="2" t="n">
        <v>73.40589904785151</v>
      </c>
      <c r="J4007" s="40" t="inlineStr">
        <is>
          <t>F-gas substitution</t>
        </is>
      </c>
    </row>
    <row r="4008" ht="15.75" customHeight="1" s="120">
      <c r="A4008" s="2" t="inlineStr">
        <is>
          <t>INDUSTRIAL</t>
        </is>
      </c>
      <c r="B4008" s="2" t="inlineStr">
        <is>
          <t>RAC</t>
        </is>
      </c>
      <c r="C4008" s="2" t="n">
        <v>2050</v>
      </c>
      <c r="D4008" s="2" t="inlineStr">
        <is>
          <t>United States</t>
        </is>
      </c>
      <c r="E4008" s="2" t="inlineStr">
        <is>
          <t>USA</t>
        </is>
      </c>
      <c r="F4008" s="2" t="inlineStr">
        <is>
          <t>Transport - R-452A</t>
        </is>
      </c>
      <c r="G4008" s="2" t="n">
        <v>9</v>
      </c>
      <c r="H4008" s="2" t="n">
        <v>3.35442590713501</v>
      </c>
      <c r="I4008" s="2" t="n">
        <v>3.35442590713501</v>
      </c>
      <c r="J4008" s="40" t="inlineStr">
        <is>
          <t>F-gas substitution</t>
        </is>
      </c>
    </row>
    <row r="4009" ht="15.75" customHeight="1" s="120">
      <c r="A4009" s="2" t="inlineStr">
        <is>
          <t>INDUSTRIAL</t>
        </is>
      </c>
      <c r="B4009" s="2" t="inlineStr">
        <is>
          <t>RAC</t>
        </is>
      </c>
      <c r="C4009" s="2" t="n">
        <v>2050</v>
      </c>
      <c r="D4009" s="2" t="inlineStr">
        <is>
          <t>United States</t>
        </is>
      </c>
      <c r="E4009" s="2" t="inlineStr">
        <is>
          <t>USA</t>
        </is>
      </c>
      <c r="F4009" s="2" t="inlineStr">
        <is>
          <t>Refrigerant Recovery at Servicing for Existing Small Equipment</t>
        </is>
      </c>
      <c r="G4009" s="2" t="n">
        <v>20</v>
      </c>
      <c r="H4009" s="2" t="n">
        <v>2.54178237915039</v>
      </c>
      <c r="I4009" s="2" t="n">
        <v>2.54178237915039</v>
      </c>
      <c r="J4009" s="40" t="inlineStr">
        <is>
          <t>F-gas recovery and recycling</t>
        </is>
      </c>
    </row>
    <row r="4010" ht="15.75" customHeight="1" s="120">
      <c r="A4010" s="2" t="inlineStr">
        <is>
          <t>INDUSTRIAL</t>
        </is>
      </c>
      <c r="B4010" s="2" t="inlineStr">
        <is>
          <t>RAC</t>
        </is>
      </c>
      <c r="C4010" s="2" t="n">
        <v>2050</v>
      </c>
      <c r="D4010" s="2" t="inlineStr">
        <is>
          <t>United States</t>
        </is>
      </c>
      <c r="E4010" s="2" t="inlineStr">
        <is>
          <t>USA</t>
        </is>
      </c>
      <c r="F4010" s="2" t="inlineStr">
        <is>
          <t>Buses and Trains - 513A</t>
        </is>
      </c>
      <c r="G4010" s="2" t="n">
        <v>21</v>
      </c>
      <c r="H4010" s="2" t="n">
        <v>0.360867321491241</v>
      </c>
      <c r="I4010" s="2" t="n">
        <v>0.360867321491241</v>
      </c>
      <c r="J4010" s="40" t="inlineStr">
        <is>
          <t>F-gas substitution</t>
        </is>
      </c>
    </row>
    <row r="4011" ht="15.75" customHeight="1" s="120">
      <c r="A4011" s="2" t="inlineStr">
        <is>
          <t>INDUSTRIAL</t>
        </is>
      </c>
      <c r="B4011" s="2" t="inlineStr">
        <is>
          <t>RAC</t>
        </is>
      </c>
      <c r="C4011" s="2" t="n">
        <v>2050</v>
      </c>
      <c r="D4011" s="2" t="inlineStr">
        <is>
          <t>United States</t>
        </is>
      </c>
      <c r="E4011" s="2" t="inlineStr">
        <is>
          <t>USA</t>
        </is>
      </c>
      <c r="F4011" s="2" t="inlineStr">
        <is>
          <t>Window Dehumid - R-290</t>
        </is>
      </c>
      <c r="G4011" s="2" t="n">
        <v>32</v>
      </c>
      <c r="H4011" s="2" t="n">
        <v>3.35786795616149</v>
      </c>
      <c r="I4011" s="2" t="n">
        <v>3.35786795616149</v>
      </c>
      <c r="J4011" s="40" t="inlineStr">
        <is>
          <t>F-gas substitution</t>
        </is>
      </c>
    </row>
    <row r="4012" ht="15.75" customHeight="1" s="120">
      <c r="A4012" s="2" t="inlineStr">
        <is>
          <t>INDUSTRIAL</t>
        </is>
      </c>
      <c r="B4012" s="2" t="inlineStr">
        <is>
          <t>RAC</t>
        </is>
      </c>
      <c r="C4012" s="2" t="n">
        <v>2050</v>
      </c>
      <c r="D4012" s="2" t="inlineStr">
        <is>
          <t>United States</t>
        </is>
      </c>
      <c r="E4012" s="2" t="inlineStr">
        <is>
          <t>USA</t>
        </is>
      </c>
      <c r="F4012" s="2" t="inlineStr">
        <is>
          <t>Window Dehumid - R-290</t>
        </is>
      </c>
      <c r="G4012" s="2" t="n">
        <v>100000</v>
      </c>
      <c r="H4012" s="54" t="n">
        <v>1e-12</v>
      </c>
      <c r="I4012" s="2" t="n">
        <v>1e-12</v>
      </c>
      <c r="J4012" s="40" t="inlineStr">
        <is>
          <t>F-gas substitution</t>
        </is>
      </c>
    </row>
    <row r="4013" ht="15.75" customHeight="1" s="120">
      <c r="A4013" s="2" t="inlineStr">
        <is>
          <t>INDUSTRIAL</t>
        </is>
      </c>
      <c r="B4013" s="2" t="inlineStr">
        <is>
          <t>SEMI</t>
        </is>
      </c>
      <c r="C4013" s="2" t="n">
        <v>2015</v>
      </c>
      <c r="D4013" s="2" t="inlineStr">
        <is>
          <t>United States</t>
        </is>
      </c>
      <c r="E4013" s="2" t="inlineStr">
        <is>
          <t>USA</t>
        </is>
      </c>
      <c r="F4013" s="2" t="inlineStr">
        <is>
          <t>Process optimization</t>
        </is>
      </c>
      <c r="G4013" s="2" t="n">
        <v>-100000</v>
      </c>
      <c r="H4013" s="2" t="n">
        <v>0</v>
      </c>
      <c r="I4013" s="2" t="n">
        <v>0</v>
      </c>
      <c r="J4013" s="40" t="inlineStr">
        <is>
          <t>F-gas inspection maintenance retrofitting</t>
        </is>
      </c>
    </row>
    <row r="4014" ht="15.75" customHeight="1" s="120">
      <c r="A4014" s="2" t="inlineStr">
        <is>
          <t>INDUSTRIAL</t>
        </is>
      </c>
      <c r="B4014" s="2" t="inlineStr">
        <is>
          <t>SEMI</t>
        </is>
      </c>
      <c r="C4014" s="2" t="n">
        <v>2015</v>
      </c>
      <c r="D4014" s="2" t="inlineStr">
        <is>
          <t>United States</t>
        </is>
      </c>
      <c r="E4014" s="2" t="inlineStr">
        <is>
          <t>USA</t>
        </is>
      </c>
      <c r="F4014" s="2" t="inlineStr">
        <is>
          <t>Process optimization</t>
        </is>
      </c>
      <c r="G4014" s="2" t="n">
        <v>-7</v>
      </c>
      <c r="H4014" s="2" t="n">
        <v>0.407413929700851</v>
      </c>
      <c r="I4014" s="2" t="n">
        <v>0.407413929700851</v>
      </c>
      <c r="J4014" s="40" t="inlineStr">
        <is>
          <t>F-gas inspection maintenance retrofitting</t>
        </is>
      </c>
    </row>
    <row r="4015" ht="15.75" customHeight="1" s="120">
      <c r="A4015" s="2" t="inlineStr">
        <is>
          <t>INDUSTRIAL</t>
        </is>
      </c>
      <c r="B4015" s="2" t="inlineStr">
        <is>
          <t>SEMI</t>
        </is>
      </c>
      <c r="C4015" s="2" t="n">
        <v>2015</v>
      </c>
      <c r="D4015" s="2" t="inlineStr">
        <is>
          <t>United States</t>
        </is>
      </c>
      <c r="E4015" s="2" t="inlineStr">
        <is>
          <t>USA</t>
        </is>
      </c>
      <c r="F4015" s="2" t="inlineStr">
        <is>
          <t>Process optimization</t>
        </is>
      </c>
      <c r="G4015" s="2" t="n">
        <v>-7</v>
      </c>
      <c r="H4015" s="2" t="n">
        <v>0</v>
      </c>
      <c r="I4015" s="2" t="n">
        <v>0</v>
      </c>
      <c r="J4015" s="40" t="inlineStr">
        <is>
          <t>F-gas inspection maintenance retrofitting</t>
        </is>
      </c>
    </row>
    <row r="4016" ht="15.75" customHeight="1" s="120">
      <c r="A4016" s="2" t="inlineStr">
        <is>
          <t>INDUSTRIAL</t>
        </is>
      </c>
      <c r="B4016" s="2" t="inlineStr">
        <is>
          <t>SEMI</t>
        </is>
      </c>
      <c r="C4016" s="2" t="n">
        <v>2015</v>
      </c>
      <c r="D4016" s="2" t="inlineStr">
        <is>
          <t>United States</t>
        </is>
      </c>
      <c r="E4016" s="2" t="inlineStr">
        <is>
          <t>USA</t>
        </is>
      </c>
      <c r="F4016" s="2" t="inlineStr">
        <is>
          <t>Plasma abatement</t>
        </is>
      </c>
      <c r="G4016" s="2" t="n">
        <v>6</v>
      </c>
      <c r="H4016" s="2" t="n">
        <v>0.0235165320336819</v>
      </c>
      <c r="I4016" s="2" t="n">
        <v>0.0235165320336819</v>
      </c>
      <c r="J4016" s="40" t="inlineStr">
        <is>
          <t>F-gas destruction</t>
        </is>
      </c>
    </row>
    <row r="4017" ht="15.75" customHeight="1" s="120">
      <c r="A4017" s="2" t="inlineStr">
        <is>
          <t>INDUSTRIAL</t>
        </is>
      </c>
      <c r="B4017" s="2" t="inlineStr">
        <is>
          <t>SEMI</t>
        </is>
      </c>
      <c r="C4017" s="2" t="n">
        <v>2015</v>
      </c>
      <c r="D4017" s="2" t="inlineStr">
        <is>
          <t>United States</t>
        </is>
      </c>
      <c r="E4017" s="2" t="inlineStr">
        <is>
          <t>USA</t>
        </is>
      </c>
      <c r="F4017" s="2" t="inlineStr">
        <is>
          <t>Gas replacement</t>
        </is>
      </c>
      <c r="G4017" s="2" t="n">
        <v>7</v>
      </c>
      <c r="H4017" s="2" t="n">
        <v>0.580942094326019</v>
      </c>
      <c r="I4017" s="2" t="n">
        <v>0.580942094326019</v>
      </c>
      <c r="J4017" s="40" t="inlineStr">
        <is>
          <t>F-gas destruction</t>
        </is>
      </c>
    </row>
    <row r="4018" ht="15.75" customHeight="1" s="120">
      <c r="A4018" s="2" t="inlineStr">
        <is>
          <t>INDUSTRIAL</t>
        </is>
      </c>
      <c r="B4018" s="2" t="inlineStr">
        <is>
          <t>SEMI</t>
        </is>
      </c>
      <c r="C4018" s="2" t="n">
        <v>2015</v>
      </c>
      <c r="D4018" s="2" t="inlineStr">
        <is>
          <t>United States</t>
        </is>
      </c>
      <c r="E4018" s="2" t="inlineStr">
        <is>
          <t>USA</t>
        </is>
      </c>
      <c r="F4018" s="2" t="inlineStr">
        <is>
          <t>Plasma abatement</t>
        </is>
      </c>
      <c r="G4018" s="2" t="n">
        <v>7</v>
      </c>
      <c r="H4018" s="2" t="n">
        <v>0.0533507652580738</v>
      </c>
      <c r="I4018" s="2" t="n">
        <v>0.0533507652580738</v>
      </c>
      <c r="J4018" s="40" t="inlineStr">
        <is>
          <t>F-gas destruction</t>
        </is>
      </c>
    </row>
    <row r="4019" ht="15.75" customHeight="1" s="120">
      <c r="A4019" s="2" t="inlineStr">
        <is>
          <t>INDUSTRIAL</t>
        </is>
      </c>
      <c r="B4019" s="2" t="inlineStr">
        <is>
          <t>SEMI</t>
        </is>
      </c>
      <c r="C4019" s="2" t="n">
        <v>2015</v>
      </c>
      <c r="D4019" s="2" t="inlineStr">
        <is>
          <t>United States</t>
        </is>
      </c>
      <c r="E4019" s="2" t="inlineStr">
        <is>
          <t>USA</t>
        </is>
      </c>
      <c r="F4019" s="2" t="inlineStr">
        <is>
          <t>NF3 remote clean</t>
        </is>
      </c>
      <c r="G4019" s="2" t="n">
        <v>12</v>
      </c>
      <c r="H4019" s="2" t="n">
        <v>0.0266263857483864</v>
      </c>
      <c r="I4019" s="2" t="n">
        <v>0.0266263857483864</v>
      </c>
      <c r="J4019" s="40" t="inlineStr">
        <is>
          <t>F-gas inspection maintenance retrofitting</t>
        </is>
      </c>
    </row>
    <row r="4020" ht="15.75" customHeight="1" s="120">
      <c r="A4020" s="2" t="inlineStr">
        <is>
          <t>INDUSTRIAL</t>
        </is>
      </c>
      <c r="B4020" s="2" t="inlineStr">
        <is>
          <t>SEMI</t>
        </is>
      </c>
      <c r="C4020" s="2" t="n">
        <v>2015</v>
      </c>
      <c r="D4020" s="2" t="inlineStr">
        <is>
          <t>United States</t>
        </is>
      </c>
      <c r="E4020" s="2" t="inlineStr">
        <is>
          <t>USA</t>
        </is>
      </c>
      <c r="F4020" s="2" t="inlineStr">
        <is>
          <t>Thermal abatement</t>
        </is>
      </c>
      <c r="G4020" s="2" t="n">
        <v>21</v>
      </c>
      <c r="H4020" s="2" t="n">
        <v>0.654207289218902</v>
      </c>
      <c r="I4020" s="2" t="n">
        <v>0.654207289218902</v>
      </c>
      <c r="J4020" s="40" t="inlineStr">
        <is>
          <t>F-gas destruction</t>
        </is>
      </c>
    </row>
    <row r="4021" ht="15.75" customHeight="1" s="120">
      <c r="A4021" s="2" t="inlineStr">
        <is>
          <t>INDUSTRIAL</t>
        </is>
      </c>
      <c r="B4021" s="2" t="inlineStr">
        <is>
          <t>SEMI</t>
        </is>
      </c>
      <c r="C4021" s="2" t="n">
        <v>2015</v>
      </c>
      <c r="D4021" s="2" t="inlineStr">
        <is>
          <t>United States</t>
        </is>
      </c>
      <c r="E4021" s="2" t="inlineStr">
        <is>
          <t>USA</t>
        </is>
      </c>
      <c r="F4021" s="2" t="inlineStr">
        <is>
          <t>Thermal abatement</t>
        </is>
      </c>
      <c r="G4021" s="2" t="n">
        <v>23</v>
      </c>
      <c r="H4021" s="2" t="n">
        <v>1.23915791511535</v>
      </c>
      <c r="I4021" s="2" t="n">
        <v>1.23915791511535</v>
      </c>
      <c r="J4021" s="40" t="inlineStr">
        <is>
          <t>F-gas destruction</t>
        </is>
      </c>
    </row>
    <row r="4022" ht="15.75" customHeight="1" s="120">
      <c r="A4022" s="2" t="inlineStr">
        <is>
          <t>INDUSTRIAL</t>
        </is>
      </c>
      <c r="B4022" s="2" t="inlineStr">
        <is>
          <t>SEMI</t>
        </is>
      </c>
      <c r="C4022" s="2" t="n">
        <v>2015</v>
      </c>
      <c r="D4022" s="2" t="inlineStr">
        <is>
          <t>United States</t>
        </is>
      </c>
      <c r="E4022" s="2" t="inlineStr">
        <is>
          <t>USA</t>
        </is>
      </c>
      <c r="F4022" s="2" t="inlineStr">
        <is>
          <t>Catamal abatement</t>
        </is>
      </c>
      <c r="G4022" s="2" t="n">
        <v>23</v>
      </c>
      <c r="H4022" s="2" t="n">
        <v>0.0240014083683491</v>
      </c>
      <c r="I4022" s="2" t="n">
        <v>0.0240014083683491</v>
      </c>
      <c r="J4022" s="40" t="inlineStr">
        <is>
          <t>F-gas inspection maintenance retrofitting</t>
        </is>
      </c>
    </row>
    <row r="4023" ht="15.75" customHeight="1" s="120">
      <c r="A4023" s="2" t="inlineStr">
        <is>
          <t>INDUSTRIAL</t>
        </is>
      </c>
      <c r="B4023" s="2" t="inlineStr">
        <is>
          <t>SEMI</t>
        </is>
      </c>
      <c r="C4023" s="2" t="n">
        <v>2015</v>
      </c>
      <c r="D4023" s="2" t="inlineStr">
        <is>
          <t>United States</t>
        </is>
      </c>
      <c r="E4023" s="2" t="inlineStr">
        <is>
          <t>USA</t>
        </is>
      </c>
      <c r="F4023" s="2" t="inlineStr">
        <is>
          <t>Catamal abatement</t>
        </is>
      </c>
      <c r="G4023" s="2" t="n">
        <v>27</v>
      </c>
      <c r="H4023" s="2" t="n">
        <v>0.0544507801532745</v>
      </c>
      <c r="I4023" s="2" t="n">
        <v>0.0544507801532745</v>
      </c>
      <c r="J4023" s="40" t="inlineStr">
        <is>
          <t>F-gas inspection maintenance retrofitting</t>
        </is>
      </c>
    </row>
    <row r="4024" ht="15.75" customHeight="1" s="120">
      <c r="A4024" s="2" t="inlineStr">
        <is>
          <t>INDUSTRIAL</t>
        </is>
      </c>
      <c r="B4024" s="2" t="inlineStr">
        <is>
          <t>SEMI</t>
        </is>
      </c>
      <c r="C4024" s="2" t="n">
        <v>2015</v>
      </c>
      <c r="D4024" s="2" t="inlineStr">
        <is>
          <t>United States</t>
        </is>
      </c>
      <c r="E4024" s="2" t="inlineStr">
        <is>
          <t>USA</t>
        </is>
      </c>
      <c r="F4024" s="2" t="inlineStr">
        <is>
          <t>NF3 remote clean</t>
        </is>
      </c>
      <c r="G4024" s="2" t="n">
        <v>79</v>
      </c>
      <c r="H4024" s="2" t="n">
        <v>0.0995481535792351</v>
      </c>
      <c r="I4024" s="2" t="n">
        <v>0.0995481535792351</v>
      </c>
      <c r="J4024" s="40" t="inlineStr">
        <is>
          <t>F-gas inspection maintenance retrofitting</t>
        </is>
      </c>
    </row>
    <row r="4025" ht="15.75" customHeight="1" s="120">
      <c r="A4025" s="2" t="inlineStr">
        <is>
          <t>INDUSTRIAL</t>
        </is>
      </c>
      <c r="B4025" s="2" t="inlineStr">
        <is>
          <t>SEMI</t>
        </is>
      </c>
      <c r="C4025" s="2" t="n">
        <v>2015</v>
      </c>
      <c r="D4025" s="2" t="inlineStr">
        <is>
          <t>United States</t>
        </is>
      </c>
      <c r="E4025" s="2" t="inlineStr">
        <is>
          <t>USA</t>
        </is>
      </c>
      <c r="F4025" s="2" t="inlineStr">
        <is>
          <t>NF3 remote clean</t>
        </is>
      </c>
      <c r="G4025" s="2" t="n">
        <v>100000</v>
      </c>
      <c r="H4025" s="54" t="n">
        <v>1e-12</v>
      </c>
      <c r="I4025" s="2" t="n">
        <v>1e-12</v>
      </c>
      <c r="J4025" s="40" t="inlineStr">
        <is>
          <t>F-gas inspection maintenance retrofitting</t>
        </is>
      </c>
    </row>
    <row r="4026" ht="15.75" customHeight="1" s="120">
      <c r="A4026" s="2" t="inlineStr">
        <is>
          <t>INDUSTRIAL</t>
        </is>
      </c>
      <c r="B4026" s="2" t="inlineStr">
        <is>
          <t>SEMI</t>
        </is>
      </c>
      <c r="C4026" s="2" t="n">
        <v>2020</v>
      </c>
      <c r="D4026" s="2" t="inlineStr">
        <is>
          <t>United States</t>
        </is>
      </c>
      <c r="E4026" s="2" t="inlineStr">
        <is>
          <t>USA</t>
        </is>
      </c>
      <c r="F4026" s="2" t="inlineStr">
        <is>
          <t>Process optimization</t>
        </is>
      </c>
      <c r="G4026" s="2" t="n">
        <v>-100000</v>
      </c>
      <c r="H4026" s="2" t="n">
        <v>0</v>
      </c>
      <c r="I4026" s="2" t="n">
        <v>0</v>
      </c>
      <c r="J4026" s="40" t="inlineStr">
        <is>
          <t>F-gas inspection maintenance retrofitting</t>
        </is>
      </c>
    </row>
    <row r="4027" ht="15.75" customHeight="1" s="120">
      <c r="A4027" s="2" t="inlineStr">
        <is>
          <t>INDUSTRIAL</t>
        </is>
      </c>
      <c r="B4027" s="2" t="inlineStr">
        <is>
          <t>SEMI</t>
        </is>
      </c>
      <c r="C4027" s="2" t="n">
        <v>2020</v>
      </c>
      <c r="D4027" s="2" t="inlineStr">
        <is>
          <t>United States</t>
        </is>
      </c>
      <c r="E4027" s="2" t="inlineStr">
        <is>
          <t>USA</t>
        </is>
      </c>
      <c r="F4027" s="2" t="inlineStr">
        <is>
          <t>Process optimization</t>
        </is>
      </c>
      <c r="G4027" s="2" t="n">
        <v>-7</v>
      </c>
      <c r="H4027" s="2" t="n">
        <v>0.210939079523086</v>
      </c>
      <c r="I4027" s="2" t="n">
        <v>0.210939079523086</v>
      </c>
      <c r="J4027" s="40" t="inlineStr">
        <is>
          <t>F-gas inspection maintenance retrofitting</t>
        </is>
      </c>
    </row>
    <row r="4028" ht="15.75" customHeight="1" s="120">
      <c r="A4028" s="2" t="inlineStr">
        <is>
          <t>INDUSTRIAL</t>
        </is>
      </c>
      <c r="B4028" s="2" t="inlineStr">
        <is>
          <t>SEMI</t>
        </is>
      </c>
      <c r="C4028" s="2" t="n">
        <v>2020</v>
      </c>
      <c r="D4028" s="2" t="inlineStr">
        <is>
          <t>United States</t>
        </is>
      </c>
      <c r="E4028" s="2" t="inlineStr">
        <is>
          <t>USA</t>
        </is>
      </c>
      <c r="F4028" s="2" t="inlineStr">
        <is>
          <t>Process optimization</t>
        </is>
      </c>
      <c r="G4028" s="2" t="n">
        <v>-7</v>
      </c>
      <c r="H4028" s="2" t="n">
        <v>0</v>
      </c>
      <c r="I4028" s="2" t="n">
        <v>0</v>
      </c>
      <c r="J4028" s="40" t="inlineStr">
        <is>
          <t>F-gas inspection maintenance retrofitting</t>
        </is>
      </c>
    </row>
    <row r="4029" ht="15.75" customHeight="1" s="120">
      <c r="A4029" s="2" t="inlineStr">
        <is>
          <t>INDUSTRIAL</t>
        </is>
      </c>
      <c r="B4029" s="2" t="inlineStr">
        <is>
          <t>SEMI</t>
        </is>
      </c>
      <c r="C4029" s="2" t="n">
        <v>2020</v>
      </c>
      <c r="D4029" s="2" t="inlineStr">
        <is>
          <t>United States</t>
        </is>
      </c>
      <c r="E4029" s="2" t="inlineStr">
        <is>
          <t>USA</t>
        </is>
      </c>
      <c r="F4029" s="2" t="inlineStr">
        <is>
          <t>Plasma abatement</t>
        </is>
      </c>
      <c r="G4029" s="2" t="n">
        <v>6</v>
      </c>
      <c r="H4029" s="2" t="n">
        <v>0.0216385014355183</v>
      </c>
      <c r="I4029" s="2" t="n">
        <v>0.0216385014355183</v>
      </c>
      <c r="J4029" s="40" t="inlineStr">
        <is>
          <t>F-gas destruction</t>
        </is>
      </c>
    </row>
    <row r="4030" ht="15.75" customHeight="1" s="120">
      <c r="A4030" s="2" t="inlineStr">
        <is>
          <t>INDUSTRIAL</t>
        </is>
      </c>
      <c r="B4030" s="2" t="inlineStr">
        <is>
          <t>SEMI</t>
        </is>
      </c>
      <c r="C4030" s="2" t="n">
        <v>2020</v>
      </c>
      <c r="D4030" s="2" t="inlineStr">
        <is>
          <t>United States</t>
        </is>
      </c>
      <c r="E4030" s="2" t="inlineStr">
        <is>
          <t>USA</t>
        </is>
      </c>
      <c r="F4030" s="2" t="inlineStr">
        <is>
          <t>Gas replacement</t>
        </is>
      </c>
      <c r="G4030" s="2" t="n">
        <v>7</v>
      </c>
      <c r="H4030" s="2" t="n">
        <v>0.300783514976501</v>
      </c>
      <c r="I4030" s="2" t="n">
        <v>0.300783514976501</v>
      </c>
      <c r="J4030" s="40" t="inlineStr">
        <is>
          <t>F-gas destruction</t>
        </is>
      </c>
    </row>
    <row r="4031" ht="15.75" customHeight="1" s="120">
      <c r="A4031" s="2" t="inlineStr">
        <is>
          <t>INDUSTRIAL</t>
        </is>
      </c>
      <c r="B4031" s="2" t="inlineStr">
        <is>
          <t>SEMI</t>
        </is>
      </c>
      <c r="C4031" s="2" t="n">
        <v>2020</v>
      </c>
      <c r="D4031" s="2" t="inlineStr">
        <is>
          <t>United States</t>
        </is>
      </c>
      <c r="E4031" s="2" t="inlineStr">
        <is>
          <t>USA</t>
        </is>
      </c>
      <c r="F4031" s="2" t="inlineStr">
        <is>
          <t>Plasma abatement</t>
        </is>
      </c>
      <c r="G4031" s="2" t="n">
        <v>7</v>
      </c>
      <c r="H4031" s="2" t="n">
        <v>0.0372902788221836</v>
      </c>
      <c r="I4031" s="2" t="n">
        <v>0.0372902788221836</v>
      </c>
      <c r="J4031" s="40" t="inlineStr">
        <is>
          <t>F-gas destruction</t>
        </is>
      </c>
    </row>
    <row r="4032" ht="15.75" customHeight="1" s="120">
      <c r="A4032" s="2" t="inlineStr">
        <is>
          <t>INDUSTRIAL</t>
        </is>
      </c>
      <c r="B4032" s="2" t="inlineStr">
        <is>
          <t>SEMI</t>
        </is>
      </c>
      <c r="C4032" s="2" t="n">
        <v>2020</v>
      </c>
      <c r="D4032" s="2" t="inlineStr">
        <is>
          <t>United States</t>
        </is>
      </c>
      <c r="E4032" s="2" t="inlineStr">
        <is>
          <t>USA</t>
        </is>
      </c>
      <c r="F4032" s="2" t="inlineStr">
        <is>
          <t>NF3 remote clean</t>
        </is>
      </c>
      <c r="G4032" s="2" t="n">
        <v>12</v>
      </c>
      <c r="H4032" s="2" t="n">
        <v>0.0306250043213367</v>
      </c>
      <c r="I4032" s="2" t="n">
        <v>0.0306250043213367</v>
      </c>
      <c r="J4032" s="40" t="inlineStr">
        <is>
          <t>F-gas inspection maintenance retrofitting</t>
        </is>
      </c>
    </row>
    <row r="4033" ht="15.75" customHeight="1" s="120">
      <c r="A4033" s="2" t="inlineStr">
        <is>
          <t>INDUSTRIAL</t>
        </is>
      </c>
      <c r="B4033" s="2" t="inlineStr">
        <is>
          <t>SEMI</t>
        </is>
      </c>
      <c r="C4033" s="2" t="n">
        <v>2020</v>
      </c>
      <c r="D4033" s="2" t="inlineStr">
        <is>
          <t>United States</t>
        </is>
      </c>
      <c r="E4033" s="2" t="inlineStr">
        <is>
          <t>USA</t>
        </is>
      </c>
      <c r="F4033" s="2" t="inlineStr">
        <is>
          <t>Thermal abatement</t>
        </is>
      </c>
      <c r="G4033" s="2" t="n">
        <v>21</v>
      </c>
      <c r="H4033" s="2" t="n">
        <v>0.657087266445159</v>
      </c>
      <c r="I4033" s="2" t="n">
        <v>0.657087266445159</v>
      </c>
      <c r="J4033" s="40" t="inlineStr">
        <is>
          <t>F-gas destruction</t>
        </is>
      </c>
    </row>
    <row r="4034" ht="15.75" customHeight="1" s="120">
      <c r="A4034" s="2" t="inlineStr">
        <is>
          <t>INDUSTRIAL</t>
        </is>
      </c>
      <c r="B4034" s="2" t="inlineStr">
        <is>
          <t>SEMI</t>
        </is>
      </c>
      <c r="C4034" s="2" t="n">
        <v>2020</v>
      </c>
      <c r="D4034" s="2" t="inlineStr">
        <is>
          <t>United States</t>
        </is>
      </c>
      <c r="E4034" s="2" t="inlineStr">
        <is>
          <t>USA</t>
        </is>
      </c>
      <c r="F4034" s="2" t="inlineStr">
        <is>
          <t>Thermal abatement</t>
        </is>
      </c>
      <c r="G4034" s="2" t="n">
        <v>23</v>
      </c>
      <c r="H4034" s="2" t="n">
        <v>0.866127133369445</v>
      </c>
      <c r="I4034" s="2" t="n">
        <v>0.866127133369445</v>
      </c>
      <c r="J4034" s="40" t="inlineStr">
        <is>
          <t>F-gas destruction</t>
        </is>
      </c>
    </row>
    <row r="4035" ht="15.75" customHeight="1" s="120">
      <c r="A4035" s="2" t="inlineStr">
        <is>
          <t>INDUSTRIAL</t>
        </is>
      </c>
      <c r="B4035" s="2" t="inlineStr">
        <is>
          <t>SEMI</t>
        </is>
      </c>
      <c r="C4035" s="2" t="n">
        <v>2020</v>
      </c>
      <c r="D4035" s="2" t="inlineStr">
        <is>
          <t>United States</t>
        </is>
      </c>
      <c r="E4035" s="2" t="inlineStr">
        <is>
          <t>USA</t>
        </is>
      </c>
      <c r="F4035" s="2" t="inlineStr">
        <is>
          <t>Catamal abatement</t>
        </is>
      </c>
      <c r="G4035" s="2" t="n">
        <v>23</v>
      </c>
      <c r="H4035" s="2" t="n">
        <v>0.0220846571028233</v>
      </c>
      <c r="I4035" s="2" t="n">
        <v>0.0220846571028233</v>
      </c>
      <c r="J4035" s="40" t="inlineStr">
        <is>
          <t>F-gas inspection maintenance retrofitting</t>
        </is>
      </c>
    </row>
    <row r="4036" ht="15.75" customHeight="1" s="120">
      <c r="A4036" s="2" t="inlineStr">
        <is>
          <t>INDUSTRIAL</t>
        </is>
      </c>
      <c r="B4036" s="2" t="inlineStr">
        <is>
          <t>SEMI</t>
        </is>
      </c>
      <c r="C4036" s="2" t="n">
        <v>2020</v>
      </c>
      <c r="D4036" s="2" t="inlineStr">
        <is>
          <t>United States</t>
        </is>
      </c>
      <c r="E4036" s="2" t="inlineStr">
        <is>
          <t>USA</t>
        </is>
      </c>
      <c r="F4036" s="2" t="inlineStr">
        <is>
          <t>Catamal abatement</t>
        </is>
      </c>
      <c r="G4036" s="2" t="n">
        <v>27</v>
      </c>
      <c r="H4036" s="2" t="n">
        <v>0.0380591489374638</v>
      </c>
      <c r="I4036" s="2" t="n">
        <v>0.0380591489374638</v>
      </c>
      <c r="J4036" s="40" t="inlineStr">
        <is>
          <t>F-gas inspection maintenance retrofitting</t>
        </is>
      </c>
    </row>
    <row r="4037" ht="15.75" customHeight="1" s="120">
      <c r="A4037" s="2" t="inlineStr">
        <is>
          <t>INDUSTRIAL</t>
        </is>
      </c>
      <c r="B4037" s="2" t="inlineStr">
        <is>
          <t>SEMI</t>
        </is>
      </c>
      <c r="C4037" s="2" t="n">
        <v>2020</v>
      </c>
      <c r="D4037" s="2" t="inlineStr">
        <is>
          <t>United States</t>
        </is>
      </c>
      <c r="E4037" s="2" t="inlineStr">
        <is>
          <t>USA</t>
        </is>
      </c>
      <c r="F4037" s="2" t="inlineStr">
        <is>
          <t>NF3 remote clean</t>
        </is>
      </c>
      <c r="G4037" s="2" t="n">
        <v>79</v>
      </c>
      <c r="H4037" s="2" t="n">
        <v>0.0927741378545761</v>
      </c>
      <c r="I4037" s="2" t="n">
        <v>0.0927741378545761</v>
      </c>
      <c r="J4037" s="40" t="inlineStr">
        <is>
          <t>F-gas inspection maintenance retrofitting</t>
        </is>
      </c>
    </row>
    <row r="4038" ht="15.75" customHeight="1" s="120">
      <c r="A4038" s="2" t="inlineStr">
        <is>
          <t>INDUSTRIAL</t>
        </is>
      </c>
      <c r="B4038" s="2" t="inlineStr">
        <is>
          <t>SEMI</t>
        </is>
      </c>
      <c r="C4038" s="2" t="n">
        <v>2020</v>
      </c>
      <c r="D4038" s="2" t="inlineStr">
        <is>
          <t>United States</t>
        </is>
      </c>
      <c r="E4038" s="2" t="inlineStr">
        <is>
          <t>USA</t>
        </is>
      </c>
      <c r="F4038" s="2" t="inlineStr">
        <is>
          <t>NF3 remote clean</t>
        </is>
      </c>
      <c r="G4038" s="2" t="n">
        <v>100000</v>
      </c>
      <c r="H4038" s="54" t="n">
        <v>1e-12</v>
      </c>
      <c r="I4038" s="2" t="n">
        <v>1e-12</v>
      </c>
      <c r="J4038" s="40" t="inlineStr">
        <is>
          <t>F-gas inspection maintenance retrofitting</t>
        </is>
      </c>
    </row>
    <row r="4039" ht="15.75" customHeight="1" s="120">
      <c r="A4039" s="2" t="inlineStr">
        <is>
          <t>INDUSTRIAL</t>
        </is>
      </c>
      <c r="B4039" s="2" t="inlineStr">
        <is>
          <t>SEMI</t>
        </is>
      </c>
      <c r="C4039" s="2" t="n">
        <v>2025</v>
      </c>
      <c r="D4039" s="2" t="inlineStr">
        <is>
          <t>United States</t>
        </is>
      </c>
      <c r="E4039" s="2" t="inlineStr">
        <is>
          <t>USA</t>
        </is>
      </c>
      <c r="F4039" s="2" t="inlineStr">
        <is>
          <t>Process optimization</t>
        </is>
      </c>
      <c r="G4039" s="2" t="n">
        <v>-100000</v>
      </c>
      <c r="H4039" s="2" t="n">
        <v>0</v>
      </c>
      <c r="I4039" s="2" t="n">
        <v>0</v>
      </c>
      <c r="J4039" s="40" t="inlineStr">
        <is>
          <t>F-gas inspection maintenance retrofitting</t>
        </is>
      </c>
    </row>
    <row r="4040" ht="15.75" customHeight="1" s="120">
      <c r="A4040" s="2" t="inlineStr">
        <is>
          <t>INDUSTRIAL</t>
        </is>
      </c>
      <c r="B4040" s="2" t="inlineStr">
        <is>
          <t>SEMI</t>
        </is>
      </c>
      <c r="C4040" s="2" t="n">
        <v>2025</v>
      </c>
      <c r="D4040" s="2" t="inlineStr">
        <is>
          <t>United States</t>
        </is>
      </c>
      <c r="E4040" s="2" t="inlineStr">
        <is>
          <t>USA</t>
        </is>
      </c>
      <c r="F4040" s="2" t="inlineStr">
        <is>
          <t>Process optimization</t>
        </is>
      </c>
      <c r="G4040" s="2" t="n">
        <v>-7</v>
      </c>
      <c r="H4040" s="2" t="n">
        <v>0</v>
      </c>
      <c r="I4040" s="2" t="n">
        <v>0</v>
      </c>
      <c r="J4040" s="40" t="inlineStr">
        <is>
          <t>F-gas inspection maintenance retrofitting</t>
        </is>
      </c>
    </row>
    <row r="4041" ht="15.75" customHeight="1" s="120">
      <c r="A4041" s="2" t="inlineStr">
        <is>
          <t>INDUSTRIAL</t>
        </is>
      </c>
      <c r="B4041" s="2" t="inlineStr">
        <is>
          <t>SEMI</t>
        </is>
      </c>
      <c r="C4041" s="2" t="n">
        <v>2025</v>
      </c>
      <c r="D4041" s="2" t="inlineStr">
        <is>
          <t>United States</t>
        </is>
      </c>
      <c r="E4041" s="2" t="inlineStr">
        <is>
          <t>USA</t>
        </is>
      </c>
      <c r="F4041" s="2" t="inlineStr">
        <is>
          <t>Process optimization</t>
        </is>
      </c>
      <c r="G4041" s="2" t="n">
        <v>-7</v>
      </c>
      <c r="H4041" s="2" t="n">
        <v>0.122332155704498</v>
      </c>
      <c r="I4041" s="2" t="n">
        <v>0.122332155704498</v>
      </c>
      <c r="J4041" s="40" t="inlineStr">
        <is>
          <t>F-gas inspection maintenance retrofitting</t>
        </is>
      </c>
    </row>
    <row r="4042" ht="15.75" customHeight="1" s="120">
      <c r="A4042" s="2" t="inlineStr">
        <is>
          <t>INDUSTRIAL</t>
        </is>
      </c>
      <c r="B4042" s="2" t="inlineStr">
        <is>
          <t>SEMI</t>
        </is>
      </c>
      <c r="C4042" s="2" t="n">
        <v>2025</v>
      </c>
      <c r="D4042" s="2" t="inlineStr">
        <is>
          <t>United States</t>
        </is>
      </c>
      <c r="E4042" s="2" t="inlineStr">
        <is>
          <t>USA</t>
        </is>
      </c>
      <c r="F4042" s="2" t="inlineStr">
        <is>
          <t>Plasma abatement</t>
        </is>
      </c>
      <c r="G4042" s="2" t="n">
        <v>6</v>
      </c>
      <c r="H4042" s="2" t="n">
        <v>0.0225859191268682</v>
      </c>
      <c r="I4042" s="2" t="n">
        <v>0.0225859191268682</v>
      </c>
      <c r="J4042" s="40" t="inlineStr">
        <is>
          <t>F-gas destruction</t>
        </is>
      </c>
    </row>
    <row r="4043" ht="15.75" customHeight="1" s="120">
      <c r="A4043" s="2" t="inlineStr">
        <is>
          <t>INDUSTRIAL</t>
        </is>
      </c>
      <c r="B4043" s="2" t="inlineStr">
        <is>
          <t>SEMI</t>
        </is>
      </c>
      <c r="C4043" s="2" t="n">
        <v>2025</v>
      </c>
      <c r="D4043" s="2" t="inlineStr">
        <is>
          <t>United States</t>
        </is>
      </c>
      <c r="E4043" s="2" t="inlineStr">
        <is>
          <t>USA</t>
        </is>
      </c>
      <c r="F4043" s="2" t="inlineStr">
        <is>
          <t>Gas replacement</t>
        </is>
      </c>
      <c r="G4043" s="2" t="n">
        <v>7</v>
      </c>
      <c r="H4043" s="2" t="n">
        <v>0.174436584115028</v>
      </c>
      <c r="I4043" s="2" t="n">
        <v>0.174436584115028</v>
      </c>
      <c r="J4043" s="40" t="inlineStr">
        <is>
          <t>F-gas destruction</t>
        </is>
      </c>
    </row>
    <row r="4044" ht="15.75" customHeight="1" s="120">
      <c r="A4044" s="2" t="inlineStr">
        <is>
          <t>INDUSTRIAL</t>
        </is>
      </c>
      <c r="B4044" s="2" t="inlineStr">
        <is>
          <t>SEMI</t>
        </is>
      </c>
      <c r="C4044" s="2" t="n">
        <v>2025</v>
      </c>
      <c r="D4044" s="2" t="inlineStr">
        <is>
          <t>United States</t>
        </is>
      </c>
      <c r="E4044" s="2" t="inlineStr">
        <is>
          <t>USA</t>
        </is>
      </c>
      <c r="F4044" s="2" t="inlineStr">
        <is>
          <t>Plasma abatement</t>
        </is>
      </c>
      <c r="G4044" s="2" t="n">
        <v>7</v>
      </c>
      <c r="H4044" s="2" t="n">
        <v>0.0300363171845675</v>
      </c>
      <c r="I4044" s="2" t="n">
        <v>0.0300363171845675</v>
      </c>
      <c r="J4044" s="40" t="inlineStr">
        <is>
          <t>F-gas destruction</t>
        </is>
      </c>
    </row>
    <row r="4045" ht="15.75" customHeight="1" s="120">
      <c r="A4045" s="2" t="inlineStr">
        <is>
          <t>INDUSTRIAL</t>
        </is>
      </c>
      <c r="B4045" s="2" t="inlineStr">
        <is>
          <t>SEMI</t>
        </is>
      </c>
      <c r="C4045" s="2" t="n">
        <v>2025</v>
      </c>
      <c r="D4045" s="2" t="inlineStr">
        <is>
          <t>United States</t>
        </is>
      </c>
      <c r="E4045" s="2" t="inlineStr">
        <is>
          <t>USA</t>
        </is>
      </c>
      <c r="F4045" s="2" t="inlineStr">
        <is>
          <t>NF3 remote clean</t>
        </is>
      </c>
      <c r="G4045" s="2" t="n">
        <v>12</v>
      </c>
      <c r="H4045" s="2" t="n">
        <v>0.0365324392914772</v>
      </c>
      <c r="I4045" s="2" t="n">
        <v>0.0365324392914772</v>
      </c>
      <c r="J4045" s="40" t="inlineStr">
        <is>
          <t>F-gas inspection maintenance retrofitting</t>
        </is>
      </c>
    </row>
    <row r="4046" ht="15.75" customHeight="1" s="120">
      <c r="A4046" s="2" t="inlineStr">
        <is>
          <t>INDUSTRIAL</t>
        </is>
      </c>
      <c r="B4046" s="2" t="inlineStr">
        <is>
          <t>SEMI</t>
        </is>
      </c>
      <c r="C4046" s="2" t="n">
        <v>2025</v>
      </c>
      <c r="D4046" s="2" t="inlineStr">
        <is>
          <t>United States</t>
        </is>
      </c>
      <c r="E4046" s="2" t="inlineStr">
        <is>
          <t>USA</t>
        </is>
      </c>
      <c r="F4046" s="2" t="inlineStr">
        <is>
          <t>Thermal abatement</t>
        </is>
      </c>
      <c r="G4046" s="2" t="n">
        <v>21</v>
      </c>
      <c r="H4046" s="2" t="n">
        <v>0.726956129074096</v>
      </c>
      <c r="I4046" s="2" t="n">
        <v>0.726956129074096</v>
      </c>
      <c r="J4046" s="40" t="inlineStr">
        <is>
          <t>F-gas destruction</t>
        </is>
      </c>
    </row>
    <row r="4047" ht="15.75" customHeight="1" s="120">
      <c r="A4047" s="2" t="inlineStr">
        <is>
          <t>INDUSTRIAL</t>
        </is>
      </c>
      <c r="B4047" s="2" t="inlineStr">
        <is>
          <t>SEMI</t>
        </is>
      </c>
      <c r="C4047" s="2" t="n">
        <v>2025</v>
      </c>
      <c r="D4047" s="2" t="inlineStr">
        <is>
          <t>United States</t>
        </is>
      </c>
      <c r="E4047" s="2" t="inlineStr">
        <is>
          <t>USA</t>
        </is>
      </c>
      <c r="F4047" s="2" t="inlineStr">
        <is>
          <t>Thermal abatement</t>
        </is>
      </c>
      <c r="G4047" s="2" t="n">
        <v>23</v>
      </c>
      <c r="H4047" s="2" t="n">
        <v>0.697642147541046</v>
      </c>
      <c r="I4047" s="2" t="n">
        <v>0.697642147541046</v>
      </c>
      <c r="J4047" s="40" t="inlineStr">
        <is>
          <t>F-gas destruction</t>
        </is>
      </c>
    </row>
    <row r="4048" ht="15.75" customHeight="1" s="120">
      <c r="A4048" s="2" t="inlineStr">
        <is>
          <t>INDUSTRIAL</t>
        </is>
      </c>
      <c r="B4048" s="2" t="inlineStr">
        <is>
          <t>SEMI</t>
        </is>
      </c>
      <c r="C4048" s="2" t="n">
        <v>2025</v>
      </c>
      <c r="D4048" s="2" t="inlineStr">
        <is>
          <t>United States</t>
        </is>
      </c>
      <c r="E4048" s="2" t="inlineStr">
        <is>
          <t>USA</t>
        </is>
      </c>
      <c r="F4048" s="2" t="inlineStr">
        <is>
          <t>Catamal abatement</t>
        </is>
      </c>
      <c r="G4048" s="2" t="n">
        <v>23</v>
      </c>
      <c r="H4048" s="2" t="n">
        <v>0.0230516083538532</v>
      </c>
      <c r="I4048" s="2" t="n">
        <v>0.0230516083538532</v>
      </c>
      <c r="J4048" s="40" t="inlineStr">
        <is>
          <t>F-gas inspection maintenance retrofitting</t>
        </is>
      </c>
    </row>
    <row r="4049" ht="15.75" customHeight="1" s="120">
      <c r="A4049" s="2" t="inlineStr">
        <is>
          <t>INDUSTRIAL</t>
        </is>
      </c>
      <c r="B4049" s="2" t="inlineStr">
        <is>
          <t>SEMI</t>
        </is>
      </c>
      <c r="C4049" s="2" t="n">
        <v>2025</v>
      </c>
      <c r="D4049" s="2" t="inlineStr">
        <is>
          <t>United States</t>
        </is>
      </c>
      <c r="E4049" s="2" t="inlineStr">
        <is>
          <t>USA</t>
        </is>
      </c>
      <c r="F4049" s="2" t="inlineStr">
        <is>
          <t>Catamal abatement</t>
        </is>
      </c>
      <c r="G4049" s="2" t="n">
        <v>27</v>
      </c>
      <c r="H4049" s="2" t="n">
        <v>0.0306556224822998</v>
      </c>
      <c r="I4049" s="2" t="n">
        <v>0.0306556224822998</v>
      </c>
      <c r="J4049" s="40" t="inlineStr">
        <is>
          <t>F-gas inspection maintenance retrofitting</t>
        </is>
      </c>
    </row>
    <row r="4050" ht="15.75" customHeight="1" s="120">
      <c r="A4050" s="2" t="inlineStr">
        <is>
          <t>INDUSTRIAL</t>
        </is>
      </c>
      <c r="B4050" s="2" t="inlineStr">
        <is>
          <t>SEMI</t>
        </is>
      </c>
      <c r="C4050" s="2" t="n">
        <v>2025</v>
      </c>
      <c r="D4050" s="2" t="inlineStr">
        <is>
          <t>United States</t>
        </is>
      </c>
      <c r="E4050" s="2" t="inlineStr">
        <is>
          <t>USA</t>
        </is>
      </c>
      <c r="F4050" s="2" t="inlineStr">
        <is>
          <t>NF3 remote clean</t>
        </is>
      </c>
      <c r="G4050" s="2" t="n">
        <v>79</v>
      </c>
      <c r="H4050" s="2" t="n">
        <v>0.0896724909543991</v>
      </c>
      <c r="I4050" s="2" t="n">
        <v>0.0896724909543991</v>
      </c>
      <c r="J4050" s="40" t="inlineStr">
        <is>
          <t>F-gas inspection maintenance retrofitting</t>
        </is>
      </c>
    </row>
    <row r="4051" ht="15.75" customHeight="1" s="120">
      <c r="A4051" s="2" t="inlineStr">
        <is>
          <t>INDUSTRIAL</t>
        </is>
      </c>
      <c r="B4051" s="2" t="inlineStr">
        <is>
          <t>SEMI</t>
        </is>
      </c>
      <c r="C4051" s="2" t="n">
        <v>2025</v>
      </c>
      <c r="D4051" s="2" t="inlineStr">
        <is>
          <t>United States</t>
        </is>
      </c>
      <c r="E4051" s="2" t="inlineStr">
        <is>
          <t>USA</t>
        </is>
      </c>
      <c r="F4051" s="2" t="inlineStr">
        <is>
          <t>NF3 remote clean</t>
        </is>
      </c>
      <c r="G4051" s="2" t="n">
        <v>100000</v>
      </c>
      <c r="H4051" s="54" t="n">
        <v>1e-12</v>
      </c>
      <c r="I4051" s="2" t="n">
        <v>1e-12</v>
      </c>
      <c r="J4051" s="40" t="inlineStr">
        <is>
          <t>F-gas inspection maintenance retrofitting</t>
        </is>
      </c>
    </row>
    <row r="4052" ht="15.75" customHeight="1" s="120">
      <c r="A4052" s="2" t="inlineStr">
        <is>
          <t>INDUSTRIAL</t>
        </is>
      </c>
      <c r="B4052" s="2" t="inlineStr">
        <is>
          <t>SEMI</t>
        </is>
      </c>
      <c r="C4052" s="2" t="n">
        <v>2030</v>
      </c>
      <c r="D4052" s="2" t="inlineStr">
        <is>
          <t>United States</t>
        </is>
      </c>
      <c r="E4052" s="2" t="inlineStr">
        <is>
          <t>USA</t>
        </is>
      </c>
      <c r="F4052" s="2" t="inlineStr">
        <is>
          <t>Process optimization</t>
        </is>
      </c>
      <c r="G4052" s="2" t="n">
        <v>-100000</v>
      </c>
      <c r="H4052" s="2" t="n">
        <v>0</v>
      </c>
      <c r="I4052" s="2" t="n">
        <v>0</v>
      </c>
      <c r="J4052" s="40" t="inlineStr">
        <is>
          <t>F-gas inspection maintenance retrofitting</t>
        </is>
      </c>
    </row>
    <row r="4053" ht="15.75" customHeight="1" s="120">
      <c r="A4053" s="2" t="inlineStr">
        <is>
          <t>INDUSTRIAL</t>
        </is>
      </c>
      <c r="B4053" s="2" t="inlineStr">
        <is>
          <t>SEMI</t>
        </is>
      </c>
      <c r="C4053" s="2" t="n">
        <v>2030</v>
      </c>
      <c r="D4053" s="2" t="inlineStr">
        <is>
          <t>United States</t>
        </is>
      </c>
      <c r="E4053" s="2" t="inlineStr">
        <is>
          <t>USA</t>
        </is>
      </c>
      <c r="F4053" s="2" t="inlineStr">
        <is>
          <t>Process optimization</t>
        </is>
      </c>
      <c r="G4053" s="2" t="n">
        <v>-7</v>
      </c>
      <c r="H4053" s="2" t="n">
        <v>0.0394778922200203</v>
      </c>
      <c r="I4053" s="2" t="n">
        <v>0.0394778922200203</v>
      </c>
      <c r="J4053" s="40" t="inlineStr">
        <is>
          <t>F-gas inspection maintenance retrofitting</t>
        </is>
      </c>
    </row>
    <row r="4054" ht="15.75" customHeight="1" s="120">
      <c r="A4054" s="2" t="inlineStr">
        <is>
          <t>INDUSTRIAL</t>
        </is>
      </c>
      <c r="B4054" s="2" t="inlineStr">
        <is>
          <t>SEMI</t>
        </is>
      </c>
      <c r="C4054" s="2" t="n">
        <v>2030</v>
      </c>
      <c r="D4054" s="2" t="inlineStr">
        <is>
          <t>United States</t>
        </is>
      </c>
      <c r="E4054" s="2" t="inlineStr">
        <is>
          <t>USA</t>
        </is>
      </c>
      <c r="F4054" s="2" t="inlineStr">
        <is>
          <t>Process optimization</t>
        </is>
      </c>
      <c r="G4054" s="2" t="n">
        <v>-7</v>
      </c>
      <c r="H4054" s="2" t="n">
        <v>0</v>
      </c>
      <c r="I4054" s="2" t="n">
        <v>0</v>
      </c>
      <c r="J4054" s="40" t="inlineStr">
        <is>
          <t>F-gas inspection maintenance retrofitting</t>
        </is>
      </c>
    </row>
    <row r="4055" ht="15.75" customHeight="1" s="120">
      <c r="A4055" s="2" t="inlineStr">
        <is>
          <t>INDUSTRIAL</t>
        </is>
      </c>
      <c r="B4055" s="2" t="inlineStr">
        <is>
          <t>SEMI</t>
        </is>
      </c>
      <c r="C4055" s="2" t="n">
        <v>2030</v>
      </c>
      <c r="D4055" s="2" t="inlineStr">
        <is>
          <t>United States</t>
        </is>
      </c>
      <c r="E4055" s="2" t="inlineStr">
        <is>
          <t>USA</t>
        </is>
      </c>
      <c r="F4055" s="2" t="inlineStr">
        <is>
          <t>Plasma abatement</t>
        </is>
      </c>
      <c r="G4055" s="2" t="n">
        <v>6</v>
      </c>
      <c r="H4055" s="2" t="n">
        <v>0.0231310743838549</v>
      </c>
      <c r="I4055" s="2" t="n">
        <v>0.0231310743838549</v>
      </c>
      <c r="J4055" s="40" t="inlineStr">
        <is>
          <t>F-gas destruction</t>
        </is>
      </c>
    </row>
    <row r="4056" ht="15.75" customHeight="1" s="120">
      <c r="A4056" s="2" t="inlineStr">
        <is>
          <t>INDUSTRIAL</t>
        </is>
      </c>
      <c r="B4056" s="2" t="inlineStr">
        <is>
          <t>SEMI</t>
        </is>
      </c>
      <c r="C4056" s="2" t="n">
        <v>2030</v>
      </c>
      <c r="D4056" s="2" t="inlineStr">
        <is>
          <t>United States</t>
        </is>
      </c>
      <c r="E4056" s="2" t="inlineStr">
        <is>
          <t>USA</t>
        </is>
      </c>
      <c r="F4056" s="2" t="inlineStr">
        <is>
          <t>Gas replacement</t>
        </is>
      </c>
      <c r="G4056" s="2" t="n">
        <v>7</v>
      </c>
      <c r="H4056" s="2" t="n">
        <v>0.0562925487756729</v>
      </c>
      <c r="I4056" s="2" t="n">
        <v>0.0562925487756729</v>
      </c>
      <c r="J4056" s="40" t="inlineStr">
        <is>
          <t>F-gas destruction</t>
        </is>
      </c>
    </row>
    <row r="4057" ht="15.75" customHeight="1" s="120">
      <c r="A4057" s="2" t="inlineStr">
        <is>
          <t>INDUSTRIAL</t>
        </is>
      </c>
      <c r="B4057" s="2" t="inlineStr">
        <is>
          <t>SEMI</t>
        </is>
      </c>
      <c r="C4057" s="2" t="n">
        <v>2030</v>
      </c>
      <c r="D4057" s="2" t="inlineStr">
        <is>
          <t>United States</t>
        </is>
      </c>
      <c r="E4057" s="2" t="inlineStr">
        <is>
          <t>USA</t>
        </is>
      </c>
      <c r="F4057" s="2" t="inlineStr">
        <is>
          <t>Plasma abatement</t>
        </is>
      </c>
      <c r="G4057" s="2" t="n">
        <v>7</v>
      </c>
      <c r="H4057" s="2" t="n">
        <v>0.0232632961124182</v>
      </c>
      <c r="I4057" s="2" t="n">
        <v>0.0232632961124182</v>
      </c>
      <c r="J4057" s="40" t="inlineStr">
        <is>
          <t>F-gas destruction</t>
        </is>
      </c>
    </row>
    <row r="4058" ht="15.75" customHeight="1" s="120">
      <c r="A4058" s="2" t="inlineStr">
        <is>
          <t>INDUSTRIAL</t>
        </is>
      </c>
      <c r="B4058" s="2" t="inlineStr">
        <is>
          <t>SEMI</t>
        </is>
      </c>
      <c r="C4058" s="2" t="n">
        <v>2030</v>
      </c>
      <c r="D4058" s="2" t="inlineStr">
        <is>
          <t>United States</t>
        </is>
      </c>
      <c r="E4058" s="2" t="inlineStr">
        <is>
          <t>USA</t>
        </is>
      </c>
      <c r="F4058" s="2" t="inlineStr">
        <is>
          <t>NF3 remote clean</t>
        </is>
      </c>
      <c r="G4058" s="2" t="n">
        <v>12</v>
      </c>
      <c r="H4058" s="2" t="n">
        <v>0.0436499230563641</v>
      </c>
      <c r="I4058" s="2" t="n">
        <v>0.0436499230563641</v>
      </c>
      <c r="J4058" s="40" t="inlineStr">
        <is>
          <t>F-gas inspection maintenance retrofitting</t>
        </is>
      </c>
    </row>
    <row r="4059" ht="15.75" customHeight="1" s="120">
      <c r="A4059" s="2" t="inlineStr">
        <is>
          <t>INDUSTRIAL</t>
        </is>
      </c>
      <c r="B4059" s="2" t="inlineStr">
        <is>
          <t>SEMI</t>
        </is>
      </c>
      <c r="C4059" s="2" t="n">
        <v>2030</v>
      </c>
      <c r="D4059" s="2" t="inlineStr">
        <is>
          <t>United States</t>
        </is>
      </c>
      <c r="E4059" s="2" t="inlineStr">
        <is>
          <t>USA</t>
        </is>
      </c>
      <c r="F4059" s="2" t="inlineStr">
        <is>
          <t>Thermal abatement</t>
        </is>
      </c>
      <c r="G4059" s="2" t="n">
        <v>21</v>
      </c>
      <c r="H4059" s="2" t="n">
        <v>0.800623893737793</v>
      </c>
      <c r="I4059" s="2" t="n">
        <v>0.800623893737793</v>
      </c>
      <c r="J4059" s="40" t="inlineStr">
        <is>
          <t>F-gas destruction</t>
        </is>
      </c>
    </row>
    <row r="4060" ht="15.75" customHeight="1" s="120">
      <c r="A4060" s="2" t="inlineStr">
        <is>
          <t>INDUSTRIAL</t>
        </is>
      </c>
      <c r="B4060" s="2" t="inlineStr">
        <is>
          <t>SEMI</t>
        </is>
      </c>
      <c r="C4060" s="2" t="n">
        <v>2030</v>
      </c>
      <c r="D4060" s="2" t="inlineStr">
        <is>
          <t>United States</t>
        </is>
      </c>
      <c r="E4060" s="2" t="inlineStr">
        <is>
          <t>USA</t>
        </is>
      </c>
      <c r="F4060" s="2" t="inlineStr">
        <is>
          <t>Thermal abatement</t>
        </is>
      </c>
      <c r="G4060" s="2" t="n">
        <v>23</v>
      </c>
      <c r="H4060" s="2" t="n">
        <v>0.540327727794647</v>
      </c>
      <c r="I4060" s="2" t="n">
        <v>0.540327727794647</v>
      </c>
      <c r="J4060" s="40" t="inlineStr">
        <is>
          <t>F-gas destruction</t>
        </is>
      </c>
    </row>
    <row r="4061" ht="15.75" customHeight="1" s="120">
      <c r="A4061" s="2" t="inlineStr">
        <is>
          <t>INDUSTRIAL</t>
        </is>
      </c>
      <c r="B4061" s="2" t="inlineStr">
        <is>
          <t>SEMI</t>
        </is>
      </c>
      <c r="C4061" s="2" t="n">
        <v>2030</v>
      </c>
      <c r="D4061" s="2" t="inlineStr">
        <is>
          <t>United States</t>
        </is>
      </c>
      <c r="E4061" s="2" t="inlineStr">
        <is>
          <t>USA</t>
        </is>
      </c>
      <c r="F4061" s="2" t="inlineStr">
        <is>
          <t>Catamal abatement</t>
        </is>
      </c>
      <c r="G4061" s="2" t="n">
        <v>23</v>
      </c>
      <c r="H4061" s="2" t="n">
        <v>0.0236080028116703</v>
      </c>
      <c r="I4061" s="2" t="n">
        <v>0.0236080028116703</v>
      </c>
      <c r="J4061" s="40" t="inlineStr">
        <is>
          <t>F-gas inspection maintenance retrofitting</t>
        </is>
      </c>
    </row>
    <row r="4062" ht="15.75" customHeight="1" s="120">
      <c r="A4062" s="2" t="inlineStr">
        <is>
          <t>INDUSTRIAL</t>
        </is>
      </c>
      <c r="B4062" s="2" t="inlineStr">
        <is>
          <t>SEMI</t>
        </is>
      </c>
      <c r="C4062" s="2" t="n">
        <v>2030</v>
      </c>
      <c r="D4062" s="2" t="inlineStr">
        <is>
          <t>United States</t>
        </is>
      </c>
      <c r="E4062" s="2" t="inlineStr">
        <is>
          <t>USA</t>
        </is>
      </c>
      <c r="F4062" s="2" t="inlineStr">
        <is>
          <t>Catamal abatement</t>
        </is>
      </c>
      <c r="G4062" s="2" t="n">
        <v>27</v>
      </c>
      <c r="H4062" s="2" t="n">
        <v>0.0237429514527321</v>
      </c>
      <c r="I4062" s="2" t="n">
        <v>0.0237429514527321</v>
      </c>
      <c r="J4062" s="40" t="inlineStr">
        <is>
          <t>F-gas inspection maintenance retrofitting</t>
        </is>
      </c>
    </row>
    <row r="4063" ht="15.75" customHeight="1" s="120">
      <c r="A4063" s="2" t="inlineStr">
        <is>
          <t>INDUSTRIAL</t>
        </is>
      </c>
      <c r="B4063" s="2" t="inlineStr">
        <is>
          <t>SEMI</t>
        </is>
      </c>
      <c r="C4063" s="2" t="n">
        <v>2030</v>
      </c>
      <c r="D4063" s="2" t="inlineStr">
        <is>
          <t>United States</t>
        </is>
      </c>
      <c r="E4063" s="2" t="inlineStr">
        <is>
          <t>USA</t>
        </is>
      </c>
      <c r="F4063" s="2" t="inlineStr">
        <is>
          <t>NF3 remote clean</t>
        </is>
      </c>
      <c r="G4063" s="2" t="n">
        <v>79</v>
      </c>
      <c r="H4063" s="2" t="n">
        <v>0.08681480586528779</v>
      </c>
      <c r="I4063" s="2" t="n">
        <v>0.08681480586528779</v>
      </c>
      <c r="J4063" s="40" t="inlineStr">
        <is>
          <t>F-gas inspection maintenance retrofitting</t>
        </is>
      </c>
    </row>
    <row r="4064" ht="15.75" customHeight="1" s="120">
      <c r="A4064" s="2" t="inlineStr">
        <is>
          <t>INDUSTRIAL</t>
        </is>
      </c>
      <c r="B4064" s="2" t="inlineStr">
        <is>
          <t>SEMI</t>
        </is>
      </c>
      <c r="C4064" s="2" t="n">
        <v>2030</v>
      </c>
      <c r="D4064" s="2" t="inlineStr">
        <is>
          <t>United States</t>
        </is>
      </c>
      <c r="E4064" s="2" t="inlineStr">
        <is>
          <t>USA</t>
        </is>
      </c>
      <c r="F4064" s="2" t="inlineStr">
        <is>
          <t>NF3 remote clean</t>
        </is>
      </c>
      <c r="G4064" s="2" t="n">
        <v>100000</v>
      </c>
      <c r="H4064" s="54" t="n">
        <v>1e-12</v>
      </c>
      <c r="I4064" s="2" t="n">
        <v>1e-12</v>
      </c>
      <c r="J4064" s="40" t="inlineStr">
        <is>
          <t>F-gas inspection maintenance retrofitting</t>
        </is>
      </c>
    </row>
    <row r="4065" ht="15.75" customHeight="1" s="120">
      <c r="A4065" s="2" t="inlineStr">
        <is>
          <t>INDUSTRIAL</t>
        </is>
      </c>
      <c r="B4065" s="2" t="inlineStr">
        <is>
          <t>SEMI</t>
        </is>
      </c>
      <c r="C4065" s="2" t="n">
        <v>2035</v>
      </c>
      <c r="D4065" s="2" t="inlineStr">
        <is>
          <t>United States</t>
        </is>
      </c>
      <c r="E4065" s="2" t="inlineStr">
        <is>
          <t>USA</t>
        </is>
      </c>
      <c r="F4065" s="2" t="inlineStr">
        <is>
          <t>Process optimization</t>
        </is>
      </c>
      <c r="G4065" s="2" t="n">
        <v>-100000</v>
      </c>
      <c r="H4065" s="2" t="n">
        <v>0</v>
      </c>
      <c r="I4065" s="2" t="n">
        <v>0</v>
      </c>
      <c r="J4065" s="40" t="inlineStr">
        <is>
          <t>F-gas inspection maintenance retrofitting</t>
        </is>
      </c>
    </row>
    <row r="4066" ht="15.75" customHeight="1" s="120">
      <c r="A4066" s="2" t="inlineStr">
        <is>
          <t>INDUSTRIAL</t>
        </is>
      </c>
      <c r="B4066" s="2" t="inlineStr">
        <is>
          <t>SEMI</t>
        </is>
      </c>
      <c r="C4066" s="2" t="n">
        <v>2035</v>
      </c>
      <c r="D4066" s="2" t="inlineStr">
        <is>
          <t>United States</t>
        </is>
      </c>
      <c r="E4066" s="2" t="inlineStr">
        <is>
          <t>USA</t>
        </is>
      </c>
      <c r="F4066" s="2" t="inlineStr">
        <is>
          <t>Process optimization</t>
        </is>
      </c>
      <c r="G4066" s="2" t="n">
        <v>-7</v>
      </c>
      <c r="H4066" s="2" t="n">
        <v>0</v>
      </c>
      <c r="I4066" s="2" t="n">
        <v>0</v>
      </c>
      <c r="J4066" s="40" t="inlineStr">
        <is>
          <t>F-gas inspection maintenance retrofitting</t>
        </is>
      </c>
    </row>
    <row r="4067" ht="15.75" customHeight="1" s="120">
      <c r="A4067" s="2" t="inlineStr">
        <is>
          <t>INDUSTRIAL</t>
        </is>
      </c>
      <c r="B4067" s="2" t="inlineStr">
        <is>
          <t>SEMI</t>
        </is>
      </c>
      <c r="C4067" s="2" t="n">
        <v>2035</v>
      </c>
      <c r="D4067" s="2" t="inlineStr">
        <is>
          <t>United States</t>
        </is>
      </c>
      <c r="E4067" s="2" t="inlineStr">
        <is>
          <t>USA</t>
        </is>
      </c>
      <c r="F4067" s="2" t="inlineStr">
        <is>
          <t>Process optimization</t>
        </is>
      </c>
      <c r="G4067" s="2" t="n">
        <v>-7</v>
      </c>
      <c r="H4067" s="2" t="n">
        <v>0.0383489355444908</v>
      </c>
      <c r="I4067" s="2" t="n">
        <v>0.0383489355444908</v>
      </c>
      <c r="J4067" s="40" t="inlineStr">
        <is>
          <t>F-gas inspection maintenance retrofitting</t>
        </is>
      </c>
    </row>
    <row r="4068" ht="15.75" customHeight="1" s="120">
      <c r="A4068" s="2" t="inlineStr">
        <is>
          <t>INDUSTRIAL</t>
        </is>
      </c>
      <c r="B4068" s="2" t="inlineStr">
        <is>
          <t>SEMI</t>
        </is>
      </c>
      <c r="C4068" s="2" t="n">
        <v>2035</v>
      </c>
      <c r="D4068" s="2" t="inlineStr">
        <is>
          <t>United States</t>
        </is>
      </c>
      <c r="E4068" s="2" t="inlineStr">
        <is>
          <t>USA</t>
        </is>
      </c>
      <c r="F4068" s="2" t="inlineStr">
        <is>
          <t>Plasma abatement</t>
        </is>
      </c>
      <c r="G4068" s="2" t="n">
        <v>6</v>
      </c>
      <c r="H4068" s="2" t="n">
        <v>0.023109158501029</v>
      </c>
      <c r="I4068" s="2" t="n">
        <v>0.023109158501029</v>
      </c>
      <c r="J4068" s="40" t="inlineStr">
        <is>
          <t>F-gas destruction</t>
        </is>
      </c>
    </row>
    <row r="4069" ht="15.75" customHeight="1" s="120">
      <c r="A4069" s="2" t="inlineStr">
        <is>
          <t>INDUSTRIAL</t>
        </is>
      </c>
      <c r="B4069" s="2" t="inlineStr">
        <is>
          <t>SEMI</t>
        </is>
      </c>
      <c r="C4069" s="2" t="n">
        <v>2035</v>
      </c>
      <c r="D4069" s="2" t="inlineStr">
        <is>
          <t>United States</t>
        </is>
      </c>
      <c r="E4069" s="2" t="inlineStr">
        <is>
          <t>USA</t>
        </is>
      </c>
      <c r="F4069" s="2" t="inlineStr">
        <is>
          <t>Plasma abatement</t>
        </is>
      </c>
      <c r="G4069" s="2" t="n">
        <v>7</v>
      </c>
      <c r="H4069" s="2" t="n">
        <v>0.0203382279723883</v>
      </c>
      <c r="I4069" s="2" t="n">
        <v>0.0203382279723883</v>
      </c>
      <c r="J4069" s="40" t="inlineStr">
        <is>
          <t>F-gas destruction</t>
        </is>
      </c>
    </row>
    <row r="4070" ht="15.75" customHeight="1" s="120">
      <c r="A4070" s="2" t="inlineStr">
        <is>
          <t>INDUSTRIAL</t>
        </is>
      </c>
      <c r="B4070" s="2" t="inlineStr">
        <is>
          <t>SEMI</t>
        </is>
      </c>
      <c r="C4070" s="2" t="n">
        <v>2035</v>
      </c>
      <c r="D4070" s="2" t="inlineStr">
        <is>
          <t>United States</t>
        </is>
      </c>
      <c r="E4070" s="2" t="inlineStr">
        <is>
          <t>USA</t>
        </is>
      </c>
      <c r="F4070" s="2" t="inlineStr">
        <is>
          <t>Gas replacement</t>
        </is>
      </c>
      <c r="G4070" s="2" t="n">
        <v>7</v>
      </c>
      <c r="H4070" s="2" t="n">
        <v>0.0546827390789986</v>
      </c>
      <c r="I4070" s="2" t="n">
        <v>0.0546827390789986</v>
      </c>
      <c r="J4070" s="40" t="inlineStr">
        <is>
          <t>F-gas destruction</t>
        </is>
      </c>
    </row>
    <row r="4071" ht="15.75" customHeight="1" s="120">
      <c r="A4071" s="2" t="inlineStr">
        <is>
          <t>INDUSTRIAL</t>
        </is>
      </c>
      <c r="B4071" s="2" t="inlineStr">
        <is>
          <t>SEMI</t>
        </is>
      </c>
      <c r="C4071" s="2" t="n">
        <v>2035</v>
      </c>
      <c r="D4071" s="2" t="inlineStr">
        <is>
          <t>United States</t>
        </is>
      </c>
      <c r="E4071" s="2" t="inlineStr">
        <is>
          <t>USA</t>
        </is>
      </c>
      <c r="F4071" s="2" t="inlineStr">
        <is>
          <t>NF3 remote clean</t>
        </is>
      </c>
      <c r="G4071" s="2" t="n">
        <v>12</v>
      </c>
      <c r="H4071" s="2" t="n">
        <v>0.0523302815854549</v>
      </c>
      <c r="I4071" s="2" t="n">
        <v>0.0523302815854549</v>
      </c>
      <c r="J4071" s="40" t="inlineStr">
        <is>
          <t>F-gas inspection maintenance retrofitting</t>
        </is>
      </c>
    </row>
    <row r="4072" ht="15.75" customHeight="1" s="120">
      <c r="A4072" s="2" t="inlineStr">
        <is>
          <t>INDUSTRIAL</t>
        </is>
      </c>
      <c r="B4072" s="2" t="inlineStr">
        <is>
          <t>SEMI</t>
        </is>
      </c>
      <c r="C4072" s="2" t="n">
        <v>2035</v>
      </c>
      <c r="D4072" s="2" t="inlineStr">
        <is>
          <t>United States</t>
        </is>
      </c>
      <c r="E4072" s="2" t="inlineStr">
        <is>
          <t>USA</t>
        </is>
      </c>
      <c r="F4072" s="2" t="inlineStr">
        <is>
          <t>Thermal abatement</t>
        </is>
      </c>
      <c r="G4072" s="2" t="n">
        <v>21</v>
      </c>
      <c r="H4072" s="2" t="n">
        <v>0.878360748291015</v>
      </c>
      <c r="I4072" s="2" t="n">
        <v>0.878360748291015</v>
      </c>
      <c r="J4072" s="40" t="inlineStr">
        <is>
          <t>F-gas destruction</t>
        </is>
      </c>
    </row>
    <row r="4073" ht="15.75" customHeight="1" s="120">
      <c r="A4073" s="2" t="inlineStr">
        <is>
          <t>INDUSTRIAL</t>
        </is>
      </c>
      <c r="B4073" s="2" t="inlineStr">
        <is>
          <t>SEMI</t>
        </is>
      </c>
      <c r="C4073" s="2" t="n">
        <v>2035</v>
      </c>
      <c r="D4073" s="2" t="inlineStr">
        <is>
          <t>United States</t>
        </is>
      </c>
      <c r="E4073" s="2" t="inlineStr">
        <is>
          <t>USA</t>
        </is>
      </c>
      <c r="F4073" s="2" t="inlineStr">
        <is>
          <t>Catamal abatement</t>
        </is>
      </c>
      <c r="G4073" s="2" t="n">
        <v>23</v>
      </c>
      <c r="H4073" s="2" t="n">
        <v>0.0235856343060732</v>
      </c>
      <c r="I4073" s="2" t="n">
        <v>0.0235856343060732</v>
      </c>
      <c r="J4073" s="40" t="inlineStr">
        <is>
          <t>F-gas inspection maintenance retrofitting</t>
        </is>
      </c>
    </row>
    <row r="4074" ht="15.75" customHeight="1" s="120">
      <c r="A4074" s="2" t="inlineStr">
        <is>
          <t>INDUSTRIAL</t>
        </is>
      </c>
      <c r="B4074" s="2" t="inlineStr">
        <is>
          <t>SEMI</t>
        </is>
      </c>
      <c r="C4074" s="2" t="n">
        <v>2035</v>
      </c>
      <c r="D4074" s="2" t="inlineStr">
        <is>
          <t>United States</t>
        </is>
      </c>
      <c r="E4074" s="2" t="inlineStr">
        <is>
          <t>USA</t>
        </is>
      </c>
      <c r="F4074" s="2" t="inlineStr">
        <is>
          <t>Thermal abatement</t>
        </is>
      </c>
      <c r="G4074" s="2" t="n">
        <v>24</v>
      </c>
      <c r="H4074" s="2" t="n">
        <v>0.472388297319412</v>
      </c>
      <c r="I4074" s="2" t="n">
        <v>0.472388297319412</v>
      </c>
      <c r="J4074" s="40" t="inlineStr">
        <is>
          <t>F-gas destruction</t>
        </is>
      </c>
    </row>
    <row r="4075" ht="15.75" customHeight="1" s="120">
      <c r="A4075" s="2" t="inlineStr">
        <is>
          <t>INDUSTRIAL</t>
        </is>
      </c>
      <c r="B4075" s="2" t="inlineStr">
        <is>
          <t>SEMI</t>
        </is>
      </c>
      <c r="C4075" s="2" t="n">
        <v>2035</v>
      </c>
      <c r="D4075" s="2" t="inlineStr">
        <is>
          <t>United States</t>
        </is>
      </c>
      <c r="E4075" s="2" t="inlineStr">
        <is>
          <t>USA</t>
        </is>
      </c>
      <c r="F4075" s="2" t="inlineStr">
        <is>
          <t>Catamal abatement</t>
        </is>
      </c>
      <c r="G4075" s="2" t="n">
        <v>27</v>
      </c>
      <c r="H4075" s="2" t="n">
        <v>0.0207575727254152</v>
      </c>
      <c r="I4075" s="2" t="n">
        <v>0.0207575727254152</v>
      </c>
      <c r="J4075" s="40" t="inlineStr">
        <is>
          <t>F-gas inspection maintenance retrofitting</t>
        </is>
      </c>
    </row>
    <row r="4076" ht="15.75" customHeight="1" s="120">
      <c r="A4076" s="2" t="inlineStr">
        <is>
          <t>INDUSTRIAL</t>
        </is>
      </c>
      <c r="B4076" s="2" t="inlineStr">
        <is>
          <t>SEMI</t>
        </is>
      </c>
      <c r="C4076" s="2" t="n">
        <v>2035</v>
      </c>
      <c r="D4076" s="2" t="inlineStr">
        <is>
          <t>United States</t>
        </is>
      </c>
      <c r="E4076" s="2" t="inlineStr">
        <is>
          <t>USA</t>
        </is>
      </c>
      <c r="F4076" s="2" t="inlineStr">
        <is>
          <t>NF3 remote clean</t>
        </is>
      </c>
      <c r="G4076" s="2" t="n">
        <v>79</v>
      </c>
      <c r="H4076" s="2" t="n">
        <v>0.0843321457505226</v>
      </c>
      <c r="I4076" s="2" t="n">
        <v>0.0843321457505226</v>
      </c>
      <c r="J4076" s="40" t="inlineStr">
        <is>
          <t>F-gas inspection maintenance retrofitting</t>
        </is>
      </c>
    </row>
    <row r="4077" ht="15.75" customHeight="1" s="120">
      <c r="A4077" s="2" t="inlineStr">
        <is>
          <t>INDUSTRIAL</t>
        </is>
      </c>
      <c r="B4077" s="2" t="inlineStr">
        <is>
          <t>SEMI</t>
        </is>
      </c>
      <c r="C4077" s="2" t="n">
        <v>2035</v>
      </c>
      <c r="D4077" s="2" t="inlineStr">
        <is>
          <t>United States</t>
        </is>
      </c>
      <c r="E4077" s="2" t="inlineStr">
        <is>
          <t>USA</t>
        </is>
      </c>
      <c r="F4077" s="2" t="inlineStr">
        <is>
          <t>NF3 remote clean</t>
        </is>
      </c>
      <c r="G4077" s="2" t="n">
        <v>100000</v>
      </c>
      <c r="H4077" s="54" t="n">
        <v>1e-12</v>
      </c>
      <c r="I4077" s="2" t="n">
        <v>1e-12</v>
      </c>
      <c r="J4077" s="40" t="inlineStr">
        <is>
          <t>F-gas inspection maintenance retrofitting</t>
        </is>
      </c>
    </row>
    <row r="4078" ht="15.75" customHeight="1" s="120">
      <c r="A4078" s="2" t="inlineStr">
        <is>
          <t>INDUSTRIAL</t>
        </is>
      </c>
      <c r="B4078" s="2" t="inlineStr">
        <is>
          <t>SEMI</t>
        </is>
      </c>
      <c r="C4078" s="2" t="n">
        <v>2040</v>
      </c>
      <c r="D4078" s="2" t="inlineStr">
        <is>
          <t>United States</t>
        </is>
      </c>
      <c r="E4078" s="2" t="inlineStr">
        <is>
          <t>USA</t>
        </is>
      </c>
      <c r="F4078" s="2" t="inlineStr">
        <is>
          <t>Process optimization</t>
        </is>
      </c>
      <c r="G4078" s="2" t="n">
        <v>-100000</v>
      </c>
      <c r="H4078" s="2" t="n">
        <v>0</v>
      </c>
      <c r="I4078" s="2" t="n">
        <v>0</v>
      </c>
      <c r="J4078" s="40" t="inlineStr">
        <is>
          <t>F-gas inspection maintenance retrofitting</t>
        </is>
      </c>
    </row>
    <row r="4079" ht="15.75" customHeight="1" s="120">
      <c r="A4079" s="2" t="inlineStr">
        <is>
          <t>INDUSTRIAL</t>
        </is>
      </c>
      <c r="B4079" s="2" t="inlineStr">
        <is>
          <t>SEMI</t>
        </is>
      </c>
      <c r="C4079" s="2" t="n">
        <v>2040</v>
      </c>
      <c r="D4079" s="2" t="inlineStr">
        <is>
          <t>United States</t>
        </is>
      </c>
      <c r="E4079" s="2" t="inlineStr">
        <is>
          <t>USA</t>
        </is>
      </c>
      <c r="F4079" s="2" t="inlineStr">
        <is>
          <t>Process optimization</t>
        </is>
      </c>
      <c r="G4079" s="2" t="n">
        <v>-7</v>
      </c>
      <c r="H4079" s="2" t="n">
        <v>0.036889623850584</v>
      </c>
      <c r="I4079" s="2" t="n">
        <v>0.036889623850584</v>
      </c>
      <c r="J4079" s="40" t="inlineStr">
        <is>
          <t>F-gas inspection maintenance retrofitting</t>
        </is>
      </c>
    </row>
    <row r="4080" ht="15.75" customHeight="1" s="120">
      <c r="A4080" s="2" t="inlineStr">
        <is>
          <t>INDUSTRIAL</t>
        </is>
      </c>
      <c r="B4080" s="2" t="inlineStr">
        <is>
          <t>SEMI</t>
        </is>
      </c>
      <c r="C4080" s="2" t="n">
        <v>2040</v>
      </c>
      <c r="D4080" s="2" t="inlineStr">
        <is>
          <t>United States</t>
        </is>
      </c>
      <c r="E4080" s="2" t="inlineStr">
        <is>
          <t>USA</t>
        </is>
      </c>
      <c r="F4080" s="2" t="inlineStr">
        <is>
          <t>Process optimization</t>
        </is>
      </c>
      <c r="G4080" s="2" t="n">
        <v>-7</v>
      </c>
      <c r="H4080" s="2" t="n">
        <v>0</v>
      </c>
      <c r="I4080" s="2" t="n">
        <v>0</v>
      </c>
      <c r="J4080" s="40" t="inlineStr">
        <is>
          <t>F-gas inspection maintenance retrofitting</t>
        </is>
      </c>
    </row>
    <row r="4081" ht="15.75" customHeight="1" s="120">
      <c r="A4081" s="2" t="inlineStr">
        <is>
          <t>INDUSTRIAL</t>
        </is>
      </c>
      <c r="B4081" s="2" t="inlineStr">
        <is>
          <t>SEMI</t>
        </is>
      </c>
      <c r="C4081" s="2" t="n">
        <v>2040</v>
      </c>
      <c r="D4081" s="2" t="inlineStr">
        <is>
          <t>United States</t>
        </is>
      </c>
      <c r="E4081" s="2" t="inlineStr">
        <is>
          <t>USA</t>
        </is>
      </c>
      <c r="F4081" s="2" t="inlineStr">
        <is>
          <t>Plasma abatement</t>
        </is>
      </c>
      <c r="G4081" s="2" t="n">
        <v>6</v>
      </c>
      <c r="H4081" s="2" t="n">
        <v>0.0219480153173208</v>
      </c>
      <c r="I4081" s="2" t="n">
        <v>0.0219480153173208</v>
      </c>
      <c r="J4081" s="40" t="inlineStr">
        <is>
          <t>F-gas destruction</t>
        </is>
      </c>
    </row>
    <row r="4082" ht="15.75" customHeight="1" s="120">
      <c r="A4082" s="2" t="inlineStr">
        <is>
          <t>INDUSTRIAL</t>
        </is>
      </c>
      <c r="B4082" s="2" t="inlineStr">
        <is>
          <t>SEMI</t>
        </is>
      </c>
      <c r="C4082" s="2" t="n">
        <v>2040</v>
      </c>
      <c r="D4082" s="2" t="inlineStr">
        <is>
          <t>United States</t>
        </is>
      </c>
      <c r="E4082" s="2" t="inlineStr">
        <is>
          <t>USA</t>
        </is>
      </c>
      <c r="F4082" s="2" t="inlineStr">
        <is>
          <t>Gas replacement</t>
        </is>
      </c>
      <c r="G4082" s="2" t="n">
        <v>7</v>
      </c>
      <c r="H4082" s="2" t="n">
        <v>0.052601870149374</v>
      </c>
      <c r="I4082" s="2" t="n">
        <v>0.052601870149374</v>
      </c>
      <c r="J4082" s="40" t="inlineStr">
        <is>
          <t>F-gas destruction</t>
        </is>
      </c>
    </row>
    <row r="4083" ht="15.75" customHeight="1" s="120">
      <c r="A4083" s="2" t="inlineStr">
        <is>
          <t>INDUSTRIAL</t>
        </is>
      </c>
      <c r="B4083" s="2" t="inlineStr">
        <is>
          <t>SEMI</t>
        </is>
      </c>
      <c r="C4083" s="2" t="n">
        <v>2040</v>
      </c>
      <c r="D4083" s="2" t="inlineStr">
        <is>
          <t>United States</t>
        </is>
      </c>
      <c r="E4083" s="2" t="inlineStr">
        <is>
          <t>USA</t>
        </is>
      </c>
      <c r="F4083" s="2" t="inlineStr">
        <is>
          <t>Plasma abatement</t>
        </is>
      </c>
      <c r="G4083" s="2" t="n">
        <v>7</v>
      </c>
      <c r="H4083" s="2" t="n">
        <v>0.0173904784023762</v>
      </c>
      <c r="I4083" s="2" t="n">
        <v>0.0173904784023762</v>
      </c>
      <c r="J4083" s="40" t="inlineStr">
        <is>
          <t>F-gas destruction</t>
        </is>
      </c>
    </row>
    <row r="4084" ht="15.75" customHeight="1" s="120">
      <c r="A4084" s="2" t="inlineStr">
        <is>
          <t>INDUSTRIAL</t>
        </is>
      </c>
      <c r="B4084" s="2" t="inlineStr">
        <is>
          <t>SEMI</t>
        </is>
      </c>
      <c r="C4084" s="2" t="n">
        <v>2040</v>
      </c>
      <c r="D4084" s="2" t="inlineStr">
        <is>
          <t>United States</t>
        </is>
      </c>
      <c r="E4084" s="2" t="inlineStr">
        <is>
          <t>USA</t>
        </is>
      </c>
      <c r="F4084" s="2" t="inlineStr">
        <is>
          <t>NF3 remote clean</t>
        </is>
      </c>
      <c r="G4084" s="2" t="n">
        <v>12</v>
      </c>
      <c r="H4084" s="2" t="n">
        <v>0.0621261186897755</v>
      </c>
      <c r="I4084" s="2" t="n">
        <v>0.0621261186897755</v>
      </c>
      <c r="J4084" s="40" t="inlineStr">
        <is>
          <t>F-gas inspection maintenance retrofitting</t>
        </is>
      </c>
    </row>
    <row r="4085" ht="15.75" customHeight="1" s="120">
      <c r="A4085" s="2" t="inlineStr">
        <is>
          <t>INDUSTRIAL</t>
        </is>
      </c>
      <c r="B4085" s="2" t="inlineStr">
        <is>
          <t>SEMI</t>
        </is>
      </c>
      <c r="C4085" s="2" t="n">
        <v>2040</v>
      </c>
      <c r="D4085" s="2" t="inlineStr">
        <is>
          <t>United States</t>
        </is>
      </c>
      <c r="E4085" s="2" t="inlineStr">
        <is>
          <t>USA</t>
        </is>
      </c>
      <c r="F4085" s="2" t="inlineStr">
        <is>
          <t>Thermal abatement</t>
        </is>
      </c>
      <c r="G4085" s="2" t="n">
        <v>21</v>
      </c>
      <c r="H4085" s="2" t="n">
        <v>0.946053683757782</v>
      </c>
      <c r="I4085" s="2" t="n">
        <v>0.946053683757782</v>
      </c>
      <c r="J4085" s="40" t="inlineStr">
        <is>
          <t>F-gas destruction</t>
        </is>
      </c>
    </row>
    <row r="4086" ht="15.75" customHeight="1" s="120">
      <c r="A4086" s="2" t="inlineStr">
        <is>
          <t>INDUSTRIAL</t>
        </is>
      </c>
      <c r="B4086" s="2" t="inlineStr">
        <is>
          <t>SEMI</t>
        </is>
      </c>
      <c r="C4086" s="2" t="n">
        <v>2040</v>
      </c>
      <c r="D4086" s="2" t="inlineStr">
        <is>
          <t>United States</t>
        </is>
      </c>
      <c r="E4086" s="2" t="inlineStr">
        <is>
          <t>USA</t>
        </is>
      </c>
      <c r="F4086" s="2" t="inlineStr">
        <is>
          <t>Thermal abatement</t>
        </is>
      </c>
      <c r="G4086" s="2" t="n">
        <v>24</v>
      </c>
      <c r="H4086" s="2" t="n">
        <v>0.403922021389007</v>
      </c>
      <c r="I4086" s="2" t="n">
        <v>0.403922021389007</v>
      </c>
      <c r="J4086" s="40" t="inlineStr">
        <is>
          <t>F-gas destruction</t>
        </is>
      </c>
    </row>
    <row r="4087" ht="15.75" customHeight="1" s="120">
      <c r="A4087" s="2" t="inlineStr">
        <is>
          <t>INDUSTRIAL</t>
        </is>
      </c>
      <c r="B4087" s="2" t="inlineStr">
        <is>
          <t>SEMI</t>
        </is>
      </c>
      <c r="C4087" s="2" t="n">
        <v>2040</v>
      </c>
      <c r="D4087" s="2" t="inlineStr">
        <is>
          <t>United States</t>
        </is>
      </c>
      <c r="E4087" s="2" t="inlineStr">
        <is>
          <t>USA</t>
        </is>
      </c>
      <c r="F4087" s="2" t="inlineStr">
        <is>
          <t>Catamal abatement</t>
        </is>
      </c>
      <c r="G4087" s="2" t="n">
        <v>24</v>
      </c>
      <c r="H4087" s="2" t="n">
        <v>0.0224005524069071</v>
      </c>
      <c r="I4087" s="2" t="n">
        <v>0.0224005524069071</v>
      </c>
      <c r="J4087" s="40" t="inlineStr">
        <is>
          <t>F-gas inspection maintenance retrofitting</t>
        </is>
      </c>
    </row>
    <row r="4088" ht="15.75" customHeight="1" s="120">
      <c r="A4088" s="2" t="inlineStr">
        <is>
          <t>INDUSTRIAL</t>
        </is>
      </c>
      <c r="B4088" s="2" t="inlineStr">
        <is>
          <t>SEMI</t>
        </is>
      </c>
      <c r="C4088" s="2" t="n">
        <v>2040</v>
      </c>
      <c r="D4088" s="2" t="inlineStr">
        <is>
          <t>United States</t>
        </is>
      </c>
      <c r="E4088" s="2" t="inlineStr">
        <is>
          <t>USA</t>
        </is>
      </c>
      <c r="F4088" s="2" t="inlineStr">
        <is>
          <t>Catamal abatement</t>
        </is>
      </c>
      <c r="G4088" s="2" t="n">
        <v>27</v>
      </c>
      <c r="H4088" s="2" t="n">
        <v>0.0177490450441837</v>
      </c>
      <c r="I4088" s="2" t="n">
        <v>0.0177490450441837</v>
      </c>
      <c r="J4088" s="40" t="inlineStr">
        <is>
          <t>F-gas inspection maintenance retrofitting</t>
        </is>
      </c>
    </row>
    <row r="4089" ht="15.75" customHeight="1" s="120">
      <c r="A4089" s="2" t="inlineStr">
        <is>
          <t>INDUSTRIAL</t>
        </is>
      </c>
      <c r="B4089" s="2" t="inlineStr">
        <is>
          <t>SEMI</t>
        </is>
      </c>
      <c r="C4089" s="2" t="n">
        <v>2040</v>
      </c>
      <c r="D4089" s="2" t="inlineStr">
        <is>
          <t>United States</t>
        </is>
      </c>
      <c r="E4089" s="2" t="inlineStr">
        <is>
          <t>USA</t>
        </is>
      </c>
      <c r="F4089" s="2" t="inlineStr">
        <is>
          <t>NF3 remote clean</t>
        </is>
      </c>
      <c r="G4089" s="2" t="n">
        <v>79</v>
      </c>
      <c r="H4089" s="2" t="n">
        <v>0.0811230167746544</v>
      </c>
      <c r="I4089" s="2" t="n">
        <v>0.0811230167746544</v>
      </c>
      <c r="J4089" s="40" t="inlineStr">
        <is>
          <t>F-gas inspection maintenance retrofitting</t>
        </is>
      </c>
    </row>
    <row r="4090" ht="15.75" customHeight="1" s="120">
      <c r="A4090" s="2" t="inlineStr">
        <is>
          <t>INDUSTRIAL</t>
        </is>
      </c>
      <c r="B4090" s="2" t="inlineStr">
        <is>
          <t>SEMI</t>
        </is>
      </c>
      <c r="C4090" s="2" t="n">
        <v>2040</v>
      </c>
      <c r="D4090" s="2" t="inlineStr">
        <is>
          <t>United States</t>
        </is>
      </c>
      <c r="E4090" s="2" t="inlineStr">
        <is>
          <t>USA</t>
        </is>
      </c>
      <c r="F4090" s="2" t="inlineStr">
        <is>
          <t>NF3 remote clean</t>
        </is>
      </c>
      <c r="G4090" s="2" t="n">
        <v>100000</v>
      </c>
      <c r="H4090" s="54" t="n">
        <v>1e-12</v>
      </c>
      <c r="I4090" s="2" t="n">
        <v>1e-12</v>
      </c>
      <c r="J4090" s="40" t="inlineStr">
        <is>
          <t>F-gas inspection maintenance retrofitting</t>
        </is>
      </c>
    </row>
    <row r="4091" ht="15.75" customHeight="1" s="120">
      <c r="A4091" s="2" t="inlineStr">
        <is>
          <t>INDUSTRIAL</t>
        </is>
      </c>
      <c r="B4091" s="2" t="inlineStr">
        <is>
          <t>SEMI</t>
        </is>
      </c>
      <c r="C4091" s="2" t="n">
        <v>2045</v>
      </c>
      <c r="D4091" s="2" t="inlineStr">
        <is>
          <t>United States</t>
        </is>
      </c>
      <c r="E4091" s="2" t="inlineStr">
        <is>
          <t>USA</t>
        </is>
      </c>
      <c r="F4091" s="2" t="inlineStr">
        <is>
          <t>Process optimization</t>
        </is>
      </c>
      <c r="G4091" s="2" t="n">
        <v>-100000</v>
      </c>
      <c r="H4091" s="2" t="n">
        <v>0</v>
      </c>
      <c r="I4091" s="2" t="n">
        <v>0</v>
      </c>
      <c r="J4091" s="40" t="inlineStr">
        <is>
          <t>F-gas inspection maintenance retrofitting</t>
        </is>
      </c>
    </row>
    <row r="4092" ht="15.75" customHeight="1" s="120">
      <c r="A4092" s="2" t="inlineStr">
        <is>
          <t>INDUSTRIAL</t>
        </is>
      </c>
      <c r="B4092" s="2" t="inlineStr">
        <is>
          <t>SEMI</t>
        </is>
      </c>
      <c r="C4092" s="2" t="n">
        <v>2045</v>
      </c>
      <c r="D4092" s="2" t="inlineStr">
        <is>
          <t>United States</t>
        </is>
      </c>
      <c r="E4092" s="2" t="inlineStr">
        <is>
          <t>USA</t>
        </is>
      </c>
      <c r="F4092" s="2" t="inlineStr">
        <is>
          <t>Process optimization</t>
        </is>
      </c>
      <c r="G4092" s="2" t="n">
        <v>-7</v>
      </c>
      <c r="H4092" s="2" t="n">
        <v>0</v>
      </c>
      <c r="I4092" s="2" t="n">
        <v>0</v>
      </c>
      <c r="J4092" s="40" t="inlineStr">
        <is>
          <t>F-gas inspection maintenance retrofitting</t>
        </is>
      </c>
    </row>
    <row r="4093" ht="15.75" customHeight="1" s="120">
      <c r="A4093" s="2" t="inlineStr">
        <is>
          <t>INDUSTRIAL</t>
        </is>
      </c>
      <c r="B4093" s="2" t="inlineStr">
        <is>
          <t>SEMI</t>
        </is>
      </c>
      <c r="C4093" s="2" t="n">
        <v>2045</v>
      </c>
      <c r="D4093" s="2" t="inlineStr">
        <is>
          <t>United States</t>
        </is>
      </c>
      <c r="E4093" s="2" t="inlineStr">
        <is>
          <t>USA</t>
        </is>
      </c>
      <c r="F4093" s="2" t="inlineStr">
        <is>
          <t>Process optimization</t>
        </is>
      </c>
      <c r="G4093" s="2" t="n">
        <v>-7</v>
      </c>
      <c r="H4093" s="2" t="n">
        <v>0.0352087803184986</v>
      </c>
      <c r="I4093" s="2" t="n">
        <v>0.0352087803184986</v>
      </c>
      <c r="J4093" s="40" t="inlineStr">
        <is>
          <t>F-gas inspection maintenance retrofitting</t>
        </is>
      </c>
    </row>
    <row r="4094" ht="15.75" customHeight="1" s="120">
      <c r="A4094" s="2" t="inlineStr">
        <is>
          <t>INDUSTRIAL</t>
        </is>
      </c>
      <c r="B4094" s="2" t="inlineStr">
        <is>
          <t>SEMI</t>
        </is>
      </c>
      <c r="C4094" s="2" t="n">
        <v>2045</v>
      </c>
      <c r="D4094" s="2" t="inlineStr">
        <is>
          <t>United States</t>
        </is>
      </c>
      <c r="E4094" s="2" t="inlineStr">
        <is>
          <t>USA</t>
        </is>
      </c>
      <c r="F4094" s="2" t="inlineStr">
        <is>
          <t>Plasma abatement</t>
        </is>
      </c>
      <c r="G4094" s="2" t="n">
        <v>6</v>
      </c>
      <c r="H4094" s="2" t="n">
        <v>0.0193898063153028</v>
      </c>
      <c r="I4094" s="2" t="n">
        <v>0.0193898063153028</v>
      </c>
      <c r="J4094" s="40" t="inlineStr">
        <is>
          <t>F-gas destruction</t>
        </is>
      </c>
    </row>
    <row r="4095" ht="15.75" customHeight="1" s="120">
      <c r="A4095" s="2" t="inlineStr">
        <is>
          <t>INDUSTRIAL</t>
        </is>
      </c>
      <c r="B4095" s="2" t="inlineStr">
        <is>
          <t>SEMI</t>
        </is>
      </c>
      <c r="C4095" s="2" t="n">
        <v>2045</v>
      </c>
      <c r="D4095" s="2" t="inlineStr">
        <is>
          <t>United States</t>
        </is>
      </c>
      <c r="E4095" s="2" t="inlineStr">
        <is>
          <t>USA</t>
        </is>
      </c>
      <c r="F4095" s="2" t="inlineStr">
        <is>
          <t>Gas replacement</t>
        </is>
      </c>
      <c r="G4095" s="2" t="n">
        <v>7</v>
      </c>
      <c r="H4095" s="2" t="n">
        <v>0.0502051115036011</v>
      </c>
      <c r="I4095" s="2" t="n">
        <v>0.0502051115036011</v>
      </c>
      <c r="J4095" s="40" t="inlineStr">
        <is>
          <t>F-gas destruction</t>
        </is>
      </c>
    </row>
    <row r="4096" ht="15.75" customHeight="1" s="120">
      <c r="A4096" s="2" t="inlineStr">
        <is>
          <t>INDUSTRIAL</t>
        </is>
      </c>
      <c r="B4096" s="2" t="inlineStr">
        <is>
          <t>SEMI</t>
        </is>
      </c>
      <c r="C4096" s="2" t="n">
        <v>2045</v>
      </c>
      <c r="D4096" s="2" t="inlineStr">
        <is>
          <t>United States</t>
        </is>
      </c>
      <c r="E4096" s="2" t="inlineStr">
        <is>
          <t>USA</t>
        </is>
      </c>
      <c r="F4096" s="2" t="inlineStr">
        <is>
          <t>Plasma abatement</t>
        </is>
      </c>
      <c r="G4096" s="2" t="n">
        <v>7</v>
      </c>
      <c r="H4096" s="2" t="n">
        <v>0.0145233338698745</v>
      </c>
      <c r="I4096" s="2" t="n">
        <v>0.0145233338698745</v>
      </c>
      <c r="J4096" s="40" t="inlineStr">
        <is>
          <t>F-gas destruction</t>
        </is>
      </c>
    </row>
    <row r="4097" ht="15.75" customHeight="1" s="120">
      <c r="A4097" s="2" t="inlineStr">
        <is>
          <t>INDUSTRIAL</t>
        </is>
      </c>
      <c r="B4097" s="2" t="inlineStr">
        <is>
          <t>SEMI</t>
        </is>
      </c>
      <c r="C4097" s="2" t="n">
        <v>2045</v>
      </c>
      <c r="D4097" s="2" t="inlineStr">
        <is>
          <t>United States</t>
        </is>
      </c>
      <c r="E4097" s="2" t="inlineStr">
        <is>
          <t>USA</t>
        </is>
      </c>
      <c r="F4097" s="2" t="inlineStr">
        <is>
          <t>NF3 remote clean</t>
        </is>
      </c>
      <c r="G4097" s="2" t="n">
        <v>12</v>
      </c>
      <c r="H4097" s="2" t="n">
        <v>0.0731797963380814</v>
      </c>
      <c r="I4097" s="2" t="n">
        <v>0.0731797963380814</v>
      </c>
      <c r="J4097" s="40" t="inlineStr">
        <is>
          <t>F-gas inspection maintenance retrofitting</t>
        </is>
      </c>
    </row>
    <row r="4098" ht="15.75" customHeight="1" s="120">
      <c r="A4098" s="2" t="inlineStr">
        <is>
          <t>INDUSTRIAL</t>
        </is>
      </c>
      <c r="B4098" s="2" t="inlineStr">
        <is>
          <t>SEMI</t>
        </is>
      </c>
      <c r="C4098" s="2" t="n">
        <v>2045</v>
      </c>
      <c r="D4098" s="2" t="inlineStr">
        <is>
          <t>United States</t>
        </is>
      </c>
      <c r="E4098" s="2" t="inlineStr">
        <is>
          <t>USA</t>
        </is>
      </c>
      <c r="F4098" s="2" t="inlineStr">
        <is>
          <t>Thermal abatement</t>
        </is>
      </c>
      <c r="G4098" s="2" t="n">
        <v>21</v>
      </c>
      <c r="H4098" s="2" t="n">
        <v>1.00043845176696</v>
      </c>
      <c r="I4098" s="2" t="n">
        <v>1.00043845176696</v>
      </c>
      <c r="J4098" s="40" t="inlineStr">
        <is>
          <t>F-gas destruction</t>
        </is>
      </c>
    </row>
    <row r="4099" ht="15.75" customHeight="1" s="120">
      <c r="A4099" s="2" t="inlineStr">
        <is>
          <t>INDUSTRIAL</t>
        </is>
      </c>
      <c r="B4099" s="2" t="inlineStr">
        <is>
          <t>SEMI</t>
        </is>
      </c>
      <c r="C4099" s="2" t="n">
        <v>2045</v>
      </c>
      <c r="D4099" s="2" t="inlineStr">
        <is>
          <t>United States</t>
        </is>
      </c>
      <c r="E4099" s="2" t="inlineStr">
        <is>
          <t>USA</t>
        </is>
      </c>
      <c r="F4099" s="2" t="inlineStr">
        <is>
          <t>Catamal abatement</t>
        </is>
      </c>
      <c r="G4099" s="2" t="n">
        <v>24</v>
      </c>
      <c r="H4099" s="2" t="n">
        <v>0.0197895970195532</v>
      </c>
      <c r="I4099" s="2" t="n">
        <v>0.0197895970195532</v>
      </c>
      <c r="J4099" s="40" t="inlineStr">
        <is>
          <t>F-gas inspection maintenance retrofitting</t>
        </is>
      </c>
    </row>
    <row r="4100" ht="15.75" customHeight="1" s="120">
      <c r="A4100" s="2" t="inlineStr">
        <is>
          <t>INDUSTRIAL</t>
        </is>
      </c>
      <c r="B4100" s="2" t="inlineStr">
        <is>
          <t>SEMI</t>
        </is>
      </c>
      <c r="C4100" s="2" t="n">
        <v>2045</v>
      </c>
      <c r="D4100" s="2" t="inlineStr">
        <is>
          <t>United States</t>
        </is>
      </c>
      <c r="E4100" s="2" t="inlineStr">
        <is>
          <t>USA</t>
        </is>
      </c>
      <c r="F4100" s="2" t="inlineStr">
        <is>
          <t>Thermal abatement</t>
        </is>
      </c>
      <c r="G4100" s="2" t="n">
        <v>24</v>
      </c>
      <c r="H4100" s="2" t="n">
        <v>0.33732795715332</v>
      </c>
      <c r="I4100" s="2" t="n">
        <v>0.33732795715332</v>
      </c>
      <c r="J4100" s="40" t="inlineStr">
        <is>
          <t>F-gas destruction</t>
        </is>
      </c>
    </row>
    <row r="4101" ht="15.75" customHeight="1" s="120">
      <c r="A4101" s="2" t="inlineStr">
        <is>
          <t>INDUSTRIAL</t>
        </is>
      </c>
      <c r="B4101" s="2" t="inlineStr">
        <is>
          <t>SEMI</t>
        </is>
      </c>
      <c r="C4101" s="2" t="n">
        <v>2045</v>
      </c>
      <c r="D4101" s="2" t="inlineStr">
        <is>
          <t>United States</t>
        </is>
      </c>
      <c r="E4101" s="2" t="inlineStr">
        <is>
          <t>USA</t>
        </is>
      </c>
      <c r="F4101" s="2" t="inlineStr">
        <is>
          <t>Catamal abatement</t>
        </is>
      </c>
      <c r="G4101" s="2" t="n">
        <v>27</v>
      </c>
      <c r="H4101" s="2" t="n">
        <v>0.0148227838799357</v>
      </c>
      <c r="I4101" s="2" t="n">
        <v>0.0148227838799357</v>
      </c>
      <c r="J4101" s="40" t="inlineStr">
        <is>
          <t>F-gas inspection maintenance retrofitting</t>
        </is>
      </c>
    </row>
    <row r="4102" ht="15.75" customHeight="1" s="120">
      <c r="A4102" s="2" t="inlineStr">
        <is>
          <t>INDUSTRIAL</t>
        </is>
      </c>
      <c r="B4102" s="2" t="inlineStr">
        <is>
          <t>SEMI</t>
        </is>
      </c>
      <c r="C4102" s="2" t="n">
        <v>2045</v>
      </c>
      <c r="D4102" s="2" t="inlineStr">
        <is>
          <t>United States</t>
        </is>
      </c>
      <c r="E4102" s="2" t="inlineStr">
        <is>
          <t>USA</t>
        </is>
      </c>
      <c r="F4102" s="2" t="inlineStr">
        <is>
          <t>NF3 remote clean</t>
        </is>
      </c>
      <c r="G4102" s="2" t="n">
        <v>79</v>
      </c>
      <c r="H4102" s="2" t="n">
        <v>0.0774267166852951</v>
      </c>
      <c r="I4102" s="2" t="n">
        <v>0.0774267166852951</v>
      </c>
      <c r="J4102" s="40" t="inlineStr">
        <is>
          <t>F-gas inspection maintenance retrofitting</t>
        </is>
      </c>
    </row>
    <row r="4103" ht="15.75" customHeight="1" s="120">
      <c r="A4103" s="2" t="inlineStr">
        <is>
          <t>INDUSTRIAL</t>
        </is>
      </c>
      <c r="B4103" s="2" t="inlineStr">
        <is>
          <t>SEMI</t>
        </is>
      </c>
      <c r="C4103" s="2" t="n">
        <v>2045</v>
      </c>
      <c r="D4103" s="2" t="inlineStr">
        <is>
          <t>United States</t>
        </is>
      </c>
      <c r="E4103" s="2" t="inlineStr">
        <is>
          <t>USA</t>
        </is>
      </c>
      <c r="F4103" s="2" t="inlineStr">
        <is>
          <t>NF3 remote clean</t>
        </is>
      </c>
      <c r="G4103" s="2" t="n">
        <v>100000</v>
      </c>
      <c r="H4103" s="54" t="n">
        <v>1e-12</v>
      </c>
      <c r="I4103" s="2" t="n">
        <v>1e-12</v>
      </c>
      <c r="J4103" s="40" t="inlineStr">
        <is>
          <t>F-gas inspection maintenance retrofitting</t>
        </is>
      </c>
    </row>
    <row r="4104" ht="15.75" customHeight="1" s="120">
      <c r="A4104" s="2" t="inlineStr">
        <is>
          <t>INDUSTRIAL</t>
        </is>
      </c>
      <c r="B4104" s="2" t="inlineStr">
        <is>
          <t>SEMI</t>
        </is>
      </c>
      <c r="C4104" s="2" t="n">
        <v>2050</v>
      </c>
      <c r="D4104" s="2" t="inlineStr">
        <is>
          <t>United States</t>
        </is>
      </c>
      <c r="E4104" s="2" t="inlineStr">
        <is>
          <t>USA</t>
        </is>
      </c>
      <c r="F4104" s="2" t="inlineStr">
        <is>
          <t>Process optimization</t>
        </is>
      </c>
      <c r="G4104" s="2" t="n">
        <v>-100000</v>
      </c>
      <c r="H4104" s="2" t="n">
        <v>0</v>
      </c>
      <c r="I4104" s="2" t="n">
        <v>0</v>
      </c>
      <c r="J4104" s="40" t="inlineStr">
        <is>
          <t>F-gas inspection maintenance retrofitting</t>
        </is>
      </c>
    </row>
    <row r="4105" ht="15.75" customHeight="1" s="120">
      <c r="A4105" s="2" t="inlineStr">
        <is>
          <t>INDUSTRIAL</t>
        </is>
      </c>
      <c r="B4105" s="2" t="inlineStr">
        <is>
          <t>SEMI</t>
        </is>
      </c>
      <c r="C4105" s="2" t="n">
        <v>2050</v>
      </c>
      <c r="D4105" s="2" t="inlineStr">
        <is>
          <t>United States</t>
        </is>
      </c>
      <c r="E4105" s="2" t="inlineStr">
        <is>
          <t>USA</t>
        </is>
      </c>
      <c r="F4105" s="2" t="inlineStr">
        <is>
          <t>Process optimization</t>
        </is>
      </c>
      <c r="G4105" s="2" t="n">
        <v>-7</v>
      </c>
      <c r="H4105" s="2" t="n">
        <v>0.0334358736872673</v>
      </c>
      <c r="I4105" s="2" t="n">
        <v>0.0334358736872673</v>
      </c>
      <c r="J4105" s="40" t="inlineStr">
        <is>
          <t>F-gas inspection maintenance retrofitting</t>
        </is>
      </c>
    </row>
    <row r="4106" ht="15.75" customHeight="1" s="120">
      <c r="A4106" s="2" t="inlineStr">
        <is>
          <t>INDUSTRIAL</t>
        </is>
      </c>
      <c r="B4106" s="2" t="inlineStr">
        <is>
          <t>SEMI</t>
        </is>
      </c>
      <c r="C4106" s="2" t="n">
        <v>2050</v>
      </c>
      <c r="D4106" s="2" t="inlineStr">
        <is>
          <t>United States</t>
        </is>
      </c>
      <c r="E4106" s="2" t="inlineStr">
        <is>
          <t>USA</t>
        </is>
      </c>
      <c r="F4106" s="2" t="inlineStr">
        <is>
          <t>Process optimization</t>
        </is>
      </c>
      <c r="G4106" s="2" t="n">
        <v>-7</v>
      </c>
      <c r="H4106" s="2" t="n">
        <v>0</v>
      </c>
      <c r="I4106" s="2" t="n">
        <v>0</v>
      </c>
      <c r="J4106" s="40" t="inlineStr">
        <is>
          <t>F-gas inspection maintenance retrofitting</t>
        </is>
      </c>
    </row>
    <row r="4107" ht="15.75" customHeight="1" s="120">
      <c r="A4107" s="2" t="inlineStr">
        <is>
          <t>INDUSTRIAL</t>
        </is>
      </c>
      <c r="B4107" s="2" t="inlineStr">
        <is>
          <t>SEMI</t>
        </is>
      </c>
      <c r="C4107" s="2" t="n">
        <v>2050</v>
      </c>
      <c r="D4107" s="2" t="inlineStr">
        <is>
          <t>United States</t>
        </is>
      </c>
      <c r="E4107" s="2" t="inlineStr">
        <is>
          <t>USA</t>
        </is>
      </c>
      <c r="F4107" s="2" t="inlineStr">
        <is>
          <t>Plasma abatement</t>
        </is>
      </c>
      <c r="G4107" s="2" t="n">
        <v>6</v>
      </c>
      <c r="H4107" s="2" t="n">
        <v>0.0151500534266233</v>
      </c>
      <c r="I4107" s="2" t="n">
        <v>0.0151500534266233</v>
      </c>
      <c r="J4107" s="40" t="inlineStr">
        <is>
          <t>F-gas destruction</t>
        </is>
      </c>
    </row>
    <row r="4108" ht="15.75" customHeight="1" s="120">
      <c r="A4108" s="2" t="inlineStr">
        <is>
          <t>INDUSTRIAL</t>
        </is>
      </c>
      <c r="B4108" s="2" t="inlineStr">
        <is>
          <t>SEMI</t>
        </is>
      </c>
      <c r="C4108" s="2" t="n">
        <v>2050</v>
      </c>
      <c r="D4108" s="2" t="inlineStr">
        <is>
          <t>United States</t>
        </is>
      </c>
      <c r="E4108" s="2" t="inlineStr">
        <is>
          <t>USA</t>
        </is>
      </c>
      <c r="F4108" s="2" t="inlineStr">
        <is>
          <t>Plasma abatement</t>
        </is>
      </c>
      <c r="G4108" s="2" t="n">
        <v>7</v>
      </c>
      <c r="H4108" s="2" t="n">
        <v>0.011821735650301</v>
      </c>
      <c r="I4108" s="2" t="n">
        <v>0.011821735650301</v>
      </c>
      <c r="J4108" s="40" t="inlineStr">
        <is>
          <t>F-gas destruction</t>
        </is>
      </c>
    </row>
    <row r="4109" ht="15.75" customHeight="1" s="120">
      <c r="A4109" s="2" t="inlineStr">
        <is>
          <t>INDUSTRIAL</t>
        </is>
      </c>
      <c r="B4109" s="2" t="inlineStr">
        <is>
          <t>SEMI</t>
        </is>
      </c>
      <c r="C4109" s="2" t="n">
        <v>2050</v>
      </c>
      <c r="D4109" s="2" t="inlineStr">
        <is>
          <t>United States</t>
        </is>
      </c>
      <c r="E4109" s="2" t="inlineStr">
        <is>
          <t>USA</t>
        </is>
      </c>
      <c r="F4109" s="2" t="inlineStr">
        <is>
          <t>Gas replacement</t>
        </is>
      </c>
      <c r="G4109" s="2" t="n">
        <v>7</v>
      </c>
      <c r="H4109" s="2" t="n">
        <v>0.0476770810782909</v>
      </c>
      <c r="I4109" s="2" t="n">
        <v>0.0476770810782909</v>
      </c>
      <c r="J4109" s="40" t="inlineStr">
        <is>
          <t>F-gas destruction</t>
        </is>
      </c>
    </row>
    <row r="4110" ht="15.75" customHeight="1" s="120">
      <c r="A4110" s="2" t="inlineStr">
        <is>
          <t>INDUSTRIAL</t>
        </is>
      </c>
      <c r="B4110" s="2" t="inlineStr">
        <is>
          <t>SEMI</t>
        </is>
      </c>
      <c r="C4110" s="2" t="n">
        <v>2050</v>
      </c>
      <c r="D4110" s="2" t="inlineStr">
        <is>
          <t>United States</t>
        </is>
      </c>
      <c r="E4110" s="2" t="inlineStr">
        <is>
          <t>USA</t>
        </is>
      </c>
      <c r="F4110" s="2" t="inlineStr">
        <is>
          <t>NF3 remote clean</t>
        </is>
      </c>
      <c r="G4110" s="2" t="n">
        <v>12</v>
      </c>
      <c r="H4110" s="2" t="n">
        <v>0.085767574608326</v>
      </c>
      <c r="I4110" s="2" t="n">
        <v>0.085767574608326</v>
      </c>
      <c r="J4110" s="40" t="inlineStr">
        <is>
          <t>F-gas inspection maintenance retrofitting</t>
        </is>
      </c>
    </row>
    <row r="4111" ht="15.75" customHeight="1" s="120">
      <c r="A4111" s="2" t="inlineStr">
        <is>
          <t>INDUSTRIAL</t>
        </is>
      </c>
      <c r="B4111" s="2" t="inlineStr">
        <is>
          <t>SEMI</t>
        </is>
      </c>
      <c r="C4111" s="2" t="n">
        <v>2050</v>
      </c>
      <c r="D4111" s="2" t="inlineStr">
        <is>
          <t>United States</t>
        </is>
      </c>
      <c r="E4111" s="2" t="inlineStr">
        <is>
          <t>USA</t>
        </is>
      </c>
      <c r="F4111" s="2" t="inlineStr">
        <is>
          <t>Thermal abatement</t>
        </is>
      </c>
      <c r="G4111" s="2" t="n">
        <v>21</v>
      </c>
      <c r="H4111" s="2" t="n">
        <v>1.03898644447326</v>
      </c>
      <c r="I4111" s="2" t="n">
        <v>1.03898644447326</v>
      </c>
      <c r="J4111" s="40" t="inlineStr">
        <is>
          <t>F-gas destruction</t>
        </is>
      </c>
    </row>
    <row r="4112" ht="15.75" customHeight="1" s="120">
      <c r="A4112" s="2" t="inlineStr">
        <is>
          <t>INDUSTRIAL</t>
        </is>
      </c>
      <c r="B4112" s="2" t="inlineStr">
        <is>
          <t>SEMI</t>
        </is>
      </c>
      <c r="C4112" s="2" t="n">
        <v>2050</v>
      </c>
      <c r="D4112" s="2" t="inlineStr">
        <is>
          <t>United States</t>
        </is>
      </c>
      <c r="E4112" s="2" t="inlineStr">
        <is>
          <t>USA</t>
        </is>
      </c>
      <c r="F4112" s="2" t="inlineStr">
        <is>
          <t>Catamal abatement</t>
        </is>
      </c>
      <c r="G4112" s="2" t="n">
        <v>24</v>
      </c>
      <c r="H4112" s="2" t="n">
        <v>0.0154624255374074</v>
      </c>
      <c r="I4112" s="2" t="n">
        <v>0.0154624255374074</v>
      </c>
      <c r="J4112" s="40" t="inlineStr">
        <is>
          <t>F-gas inspection maintenance retrofitting</t>
        </is>
      </c>
    </row>
    <row r="4113" ht="15.75" customHeight="1" s="120">
      <c r="A4113" s="2" t="inlineStr">
        <is>
          <t>INDUSTRIAL</t>
        </is>
      </c>
      <c r="B4113" s="2" t="inlineStr">
        <is>
          <t>SEMI</t>
        </is>
      </c>
      <c r="C4113" s="2" t="n">
        <v>2050</v>
      </c>
      <c r="D4113" s="2" t="inlineStr">
        <is>
          <t>United States</t>
        </is>
      </c>
      <c r="E4113" s="2" t="inlineStr">
        <is>
          <t>USA</t>
        </is>
      </c>
      <c r="F4113" s="2" t="inlineStr">
        <is>
          <t>Thermal abatement</t>
        </is>
      </c>
      <c r="G4113" s="2" t="n">
        <v>24</v>
      </c>
      <c r="H4113" s="2" t="n">
        <v>0.274578958749771</v>
      </c>
      <c r="I4113" s="2" t="n">
        <v>0.274578958749771</v>
      </c>
      <c r="J4113" s="40" t="inlineStr">
        <is>
          <t>F-gas destruction</t>
        </is>
      </c>
    </row>
    <row r="4114" ht="15.75" customHeight="1" s="120">
      <c r="A4114" s="2" t="inlineStr">
        <is>
          <t>INDUSTRIAL</t>
        </is>
      </c>
      <c r="B4114" s="2" t="inlineStr">
        <is>
          <t>SEMI</t>
        </is>
      </c>
      <c r="C4114" s="2" t="n">
        <v>2050</v>
      </c>
      <c r="D4114" s="2" t="inlineStr">
        <is>
          <t>United States</t>
        </is>
      </c>
      <c r="E4114" s="2" t="inlineStr">
        <is>
          <t>USA</t>
        </is>
      </c>
      <c r="F4114" s="2" t="inlineStr">
        <is>
          <t>Catamal abatement</t>
        </is>
      </c>
      <c r="G4114" s="2" t="n">
        <v>27</v>
      </c>
      <c r="H4114" s="2" t="n">
        <v>0.0120654823258519</v>
      </c>
      <c r="I4114" s="2" t="n">
        <v>0.0120654823258519</v>
      </c>
      <c r="J4114" s="40" t="inlineStr">
        <is>
          <t>F-gas inspection maintenance retrofitting</t>
        </is>
      </c>
    </row>
    <row r="4115" ht="15.75" customHeight="1" s="120">
      <c r="A4115" s="2" t="inlineStr">
        <is>
          <t>INDUSTRIAL</t>
        </is>
      </c>
      <c r="B4115" s="2" t="inlineStr">
        <is>
          <t>SEMI</t>
        </is>
      </c>
      <c r="C4115" s="2" t="n">
        <v>2050</v>
      </c>
      <c r="D4115" s="2" t="inlineStr">
        <is>
          <t>United States</t>
        </is>
      </c>
      <c r="E4115" s="2" t="inlineStr">
        <is>
          <t>USA</t>
        </is>
      </c>
      <c r="F4115" s="2" t="inlineStr">
        <is>
          <t>NF3 remote clean</t>
        </is>
      </c>
      <c r="G4115" s="2" t="n">
        <v>79</v>
      </c>
      <c r="H4115" s="2" t="n">
        <v>0.0735279619693756</v>
      </c>
      <c r="I4115" s="2" t="n">
        <v>0.0735279619693756</v>
      </c>
      <c r="J4115" s="40" t="inlineStr">
        <is>
          <t>F-gas inspection maintenance retrofitting</t>
        </is>
      </c>
    </row>
    <row r="4116" ht="15.75" customHeight="1" s="120">
      <c r="A4116" s="2" t="inlineStr">
        <is>
          <t>INDUSTRIAL</t>
        </is>
      </c>
      <c r="B4116" s="2" t="inlineStr">
        <is>
          <t>SEMI</t>
        </is>
      </c>
      <c r="C4116" s="2" t="n">
        <v>2050</v>
      </c>
      <c r="D4116" s="2" t="inlineStr">
        <is>
          <t>United States</t>
        </is>
      </c>
      <c r="E4116" s="2" t="inlineStr">
        <is>
          <t>USA</t>
        </is>
      </c>
      <c r="F4116" s="2" t="inlineStr">
        <is>
          <t>NF3 remote clean</t>
        </is>
      </c>
      <c r="G4116" s="2" t="n">
        <v>100000</v>
      </c>
      <c r="H4116" s="54" t="n">
        <v>1e-12</v>
      </c>
      <c r="I4116" s="2" t="n">
        <v>1e-12</v>
      </c>
      <c r="J4116" s="40" t="inlineStr">
        <is>
          <t>F-gas inspection maintenance retrofitting</t>
        </is>
      </c>
    </row>
    <row r="4117" ht="15.75" customHeight="1" s="120">
      <c r="A4117" s="2" t="inlineStr">
        <is>
          <t>INDUSTRIAL</t>
        </is>
      </c>
      <c r="B4117" s="2" t="inlineStr">
        <is>
          <t>SOLV</t>
        </is>
      </c>
      <c r="C4117" s="2" t="n">
        <v>2015</v>
      </c>
      <c r="D4117" s="2" t="inlineStr">
        <is>
          <t>United States</t>
        </is>
      </c>
      <c r="G4117" s="2" t="n">
        <v>-100000</v>
      </c>
      <c r="H4117" s="2" t="n">
        <v>0</v>
      </c>
      <c r="I4117" s="2" t="n">
        <v>0</v>
      </c>
      <c r="J4117" s="40" t="e">
        <v>#N/A</v>
      </c>
    </row>
    <row r="4118" ht="15.75" customHeight="1" s="120">
      <c r="A4118" s="2" t="inlineStr">
        <is>
          <t>INDUSTRIAL</t>
        </is>
      </c>
      <c r="B4118" s="2" t="inlineStr">
        <is>
          <t>SOLV</t>
        </is>
      </c>
      <c r="C4118" s="2" t="n">
        <v>2015</v>
      </c>
      <c r="D4118" s="2" t="inlineStr">
        <is>
          <t>United States</t>
        </is>
      </c>
      <c r="G4118" s="2" t="n">
        <v>100000</v>
      </c>
      <c r="H4118" s="54" t="n">
        <v>1e-12</v>
      </c>
      <c r="I4118" s="2" t="n">
        <v>1e-12</v>
      </c>
      <c r="J4118" s="40" t="e">
        <v>#N/A</v>
      </c>
    </row>
    <row r="4119" ht="15.75" customHeight="1" s="120">
      <c r="A4119" s="2" t="inlineStr">
        <is>
          <t>INDUSTRIAL</t>
        </is>
      </c>
      <c r="B4119" s="2" t="inlineStr">
        <is>
          <t>SOLV</t>
        </is>
      </c>
      <c r="C4119" s="2" t="n">
        <v>2020</v>
      </c>
      <c r="D4119" s="2" t="inlineStr">
        <is>
          <t>United States</t>
        </is>
      </c>
      <c r="E4119" s="2" t="inlineStr">
        <is>
          <t>USA</t>
        </is>
      </c>
      <c r="F4119" s="2" t="inlineStr">
        <is>
          <t>Replace HFC cleaning system with NIK Aqueous cleaning system</t>
        </is>
      </c>
      <c r="G4119" s="2" t="n">
        <v>-100000</v>
      </c>
      <c r="H4119" s="2" t="n">
        <v>0</v>
      </c>
      <c r="I4119" s="2" t="n">
        <v>0</v>
      </c>
      <c r="J4119" s="40" t="inlineStr">
        <is>
          <t>F-gas substitution</t>
        </is>
      </c>
    </row>
    <row r="4120" ht="15.75" customHeight="1" s="120">
      <c r="A4120" s="2" t="inlineStr">
        <is>
          <t>INDUSTRIAL</t>
        </is>
      </c>
      <c r="B4120" s="2" t="inlineStr">
        <is>
          <t>SOLV</t>
        </is>
      </c>
      <c r="C4120" s="2" t="n">
        <v>2020</v>
      </c>
      <c r="D4120" s="2" t="inlineStr">
        <is>
          <t>United States</t>
        </is>
      </c>
      <c r="E4120" s="2" t="inlineStr">
        <is>
          <t>USA</t>
        </is>
      </c>
      <c r="F4120" s="2" t="inlineStr">
        <is>
          <t>Replace HFC cleaning system with NIK Aqueous cleaning system</t>
        </is>
      </c>
      <c r="G4120" s="2" t="n">
        <v>30</v>
      </c>
      <c r="H4120" s="2" t="n">
        <v>0</v>
      </c>
      <c r="I4120" s="2" t="n">
        <v>0</v>
      </c>
      <c r="J4120" s="40" t="inlineStr">
        <is>
          <t>F-gas substitution</t>
        </is>
      </c>
    </row>
    <row r="4121" ht="15.75" customHeight="1" s="120">
      <c r="A4121" s="2" t="inlineStr">
        <is>
          <t>INDUSTRIAL</t>
        </is>
      </c>
      <c r="B4121" s="2" t="inlineStr">
        <is>
          <t>SOLV</t>
        </is>
      </c>
      <c r="C4121" s="2" t="n">
        <v>2020</v>
      </c>
      <c r="D4121" s="2" t="inlineStr">
        <is>
          <t>United States</t>
        </is>
      </c>
      <c r="E4121" s="2" t="inlineStr">
        <is>
          <t>USA</t>
        </is>
      </c>
      <c r="F4121" s="2" t="inlineStr">
        <is>
          <t>Replace HFC cleaning system with NIK Aqueous cleaning system</t>
        </is>
      </c>
      <c r="G4121" s="2" t="n">
        <v>30</v>
      </c>
      <c r="H4121" s="2" t="n">
        <v>0.0148118967190385</v>
      </c>
      <c r="I4121" s="2" t="n">
        <v>0.0148118967190385</v>
      </c>
      <c r="J4121" s="40" t="inlineStr">
        <is>
          <t>F-gas substitution</t>
        </is>
      </c>
    </row>
    <row r="4122" ht="15.75" customHeight="1" s="120">
      <c r="A4122" s="2" t="inlineStr">
        <is>
          <t>INDUSTRIAL</t>
        </is>
      </c>
      <c r="B4122" s="2" t="inlineStr">
        <is>
          <t>SOLV</t>
        </is>
      </c>
      <c r="C4122" s="2" t="n">
        <v>2020</v>
      </c>
      <c r="D4122" s="2" t="inlineStr">
        <is>
          <t>United States</t>
        </is>
      </c>
      <c r="E4122" s="2" t="inlineStr">
        <is>
          <t>USA</t>
        </is>
      </c>
      <c r="F4122" s="2" t="inlineStr">
        <is>
          <t>Replace HFC cleaning system with NIK Semi aqueous cleaning system</t>
        </is>
      </c>
      <c r="G4122" s="2" t="n">
        <v>42</v>
      </c>
      <c r="H4122" s="2" t="n">
        <v>0.0148118967190385</v>
      </c>
      <c r="I4122" s="2" t="n">
        <v>0.0148118967190385</v>
      </c>
      <c r="J4122" s="40" t="inlineStr">
        <is>
          <t>F-gas substitution</t>
        </is>
      </c>
    </row>
    <row r="4123" ht="15.75" customHeight="1" s="120">
      <c r="A4123" s="2" t="inlineStr">
        <is>
          <t>INDUSTRIAL</t>
        </is>
      </c>
      <c r="B4123" s="2" t="inlineStr">
        <is>
          <t>SOLV</t>
        </is>
      </c>
      <c r="C4123" s="2" t="n">
        <v>2020</v>
      </c>
      <c r="D4123" s="2" t="inlineStr">
        <is>
          <t>United States</t>
        </is>
      </c>
      <c r="E4123" s="2" t="inlineStr">
        <is>
          <t>USA</t>
        </is>
      </c>
      <c r="F4123" s="2" t="inlineStr">
        <is>
          <t>Replace HFC cleaning system with NIK Semi aqueous cleaning system</t>
        </is>
      </c>
      <c r="G4123" s="2" t="n">
        <v>100000</v>
      </c>
      <c r="H4123" s="54" t="n">
        <v>1e-12</v>
      </c>
      <c r="I4123" s="2" t="n">
        <v>1e-12</v>
      </c>
      <c r="J4123" s="40" t="inlineStr">
        <is>
          <t>F-gas substitution</t>
        </is>
      </c>
    </row>
    <row r="4124" ht="15.75" customHeight="1" s="120">
      <c r="A4124" s="2" t="inlineStr">
        <is>
          <t>INDUSTRIAL</t>
        </is>
      </c>
      <c r="B4124" s="2" t="inlineStr">
        <is>
          <t>SOLV</t>
        </is>
      </c>
      <c r="C4124" s="2" t="n">
        <v>2025</v>
      </c>
      <c r="D4124" s="2" t="inlineStr">
        <is>
          <t>United States</t>
        </is>
      </c>
      <c r="E4124" s="2" t="inlineStr">
        <is>
          <t>USA</t>
        </is>
      </c>
      <c r="F4124" s="2" t="inlineStr">
        <is>
          <t>Replace HFC cleaning system with NIK Aqueous cleaning system</t>
        </is>
      </c>
      <c r="G4124" s="2" t="n">
        <v>-100000</v>
      </c>
      <c r="H4124" s="2" t="n">
        <v>0</v>
      </c>
      <c r="I4124" s="2" t="n">
        <v>0</v>
      </c>
      <c r="J4124" s="40" t="inlineStr">
        <is>
          <t>F-gas substitution</t>
        </is>
      </c>
    </row>
    <row r="4125" ht="15.75" customHeight="1" s="120">
      <c r="A4125" s="2" t="inlineStr">
        <is>
          <t>INDUSTRIAL</t>
        </is>
      </c>
      <c r="B4125" s="2" t="inlineStr">
        <is>
          <t>SOLV</t>
        </is>
      </c>
      <c r="C4125" s="2" t="n">
        <v>2025</v>
      </c>
      <c r="D4125" s="2" t="inlineStr">
        <is>
          <t>United States</t>
        </is>
      </c>
      <c r="E4125" s="2" t="inlineStr">
        <is>
          <t>USA</t>
        </is>
      </c>
      <c r="F4125" s="2" t="inlineStr">
        <is>
          <t>Replace HFC cleaning system with NIK Aqueous cleaning system</t>
        </is>
      </c>
      <c r="G4125" s="2" t="n">
        <v>30</v>
      </c>
      <c r="H4125" s="2" t="n">
        <v>0.0381581857800484</v>
      </c>
      <c r="I4125" s="2" t="n">
        <v>0.0381581857800484</v>
      </c>
      <c r="J4125" s="40" t="inlineStr">
        <is>
          <t>F-gas substitution</t>
        </is>
      </c>
    </row>
    <row r="4126" ht="15.75" customHeight="1" s="120">
      <c r="A4126" s="2" t="inlineStr">
        <is>
          <t>INDUSTRIAL</t>
        </is>
      </c>
      <c r="B4126" s="2" t="inlineStr">
        <is>
          <t>SOLV</t>
        </is>
      </c>
      <c r="C4126" s="2" t="n">
        <v>2025</v>
      </c>
      <c r="D4126" s="2" t="inlineStr">
        <is>
          <t>United States</t>
        </is>
      </c>
      <c r="E4126" s="2" t="inlineStr">
        <is>
          <t>USA</t>
        </is>
      </c>
      <c r="F4126" s="2" t="inlineStr">
        <is>
          <t>Replace HFC cleaning system with NIK Aqueous cleaning system</t>
        </is>
      </c>
      <c r="G4126" s="2" t="n">
        <v>30</v>
      </c>
      <c r="H4126" s="2" t="n">
        <v>0</v>
      </c>
      <c r="I4126" s="2" t="n">
        <v>0</v>
      </c>
      <c r="J4126" s="40" t="inlineStr">
        <is>
          <t>F-gas substitution</t>
        </is>
      </c>
    </row>
    <row r="4127" ht="15.75" customHeight="1" s="120">
      <c r="A4127" s="2" t="inlineStr">
        <is>
          <t>INDUSTRIAL</t>
        </is>
      </c>
      <c r="B4127" s="2" t="inlineStr">
        <is>
          <t>SOLV</t>
        </is>
      </c>
      <c r="C4127" s="2" t="n">
        <v>2025</v>
      </c>
      <c r="D4127" s="2" t="inlineStr">
        <is>
          <t>United States</t>
        </is>
      </c>
      <c r="E4127" s="2" t="inlineStr">
        <is>
          <t>USA</t>
        </is>
      </c>
      <c r="F4127" s="2" t="inlineStr">
        <is>
          <t>Replace HFC cleaning system with NIK Semi aqueous cleaning system</t>
        </is>
      </c>
      <c r="G4127" s="2" t="n">
        <v>42</v>
      </c>
      <c r="H4127" s="2" t="n">
        <v>0.0381581857800484</v>
      </c>
      <c r="I4127" s="2" t="n">
        <v>0.0381581857800484</v>
      </c>
      <c r="J4127" s="40" t="inlineStr">
        <is>
          <t>F-gas substitution</t>
        </is>
      </c>
    </row>
    <row r="4128" ht="15.75" customHeight="1" s="120">
      <c r="A4128" s="2" t="inlineStr">
        <is>
          <t>INDUSTRIAL</t>
        </is>
      </c>
      <c r="B4128" s="2" t="inlineStr">
        <is>
          <t>SOLV</t>
        </is>
      </c>
      <c r="C4128" s="2" t="n">
        <v>2025</v>
      </c>
      <c r="D4128" s="2" t="inlineStr">
        <is>
          <t>United States</t>
        </is>
      </c>
      <c r="E4128" s="2" t="inlineStr">
        <is>
          <t>USA</t>
        </is>
      </c>
      <c r="F4128" s="2" t="inlineStr">
        <is>
          <t>Replace HFC cleaning system with NIK Semi aqueous cleaning system</t>
        </is>
      </c>
      <c r="G4128" s="2" t="n">
        <v>100000</v>
      </c>
      <c r="H4128" s="54" t="n">
        <v>1e-12</v>
      </c>
      <c r="I4128" s="2" t="n">
        <v>1e-12</v>
      </c>
      <c r="J4128" s="40" t="inlineStr">
        <is>
          <t>F-gas substitution</t>
        </is>
      </c>
    </row>
    <row r="4129" ht="15.75" customHeight="1" s="120">
      <c r="A4129" s="2" t="inlineStr">
        <is>
          <t>INDUSTRIAL</t>
        </is>
      </c>
      <c r="B4129" s="2" t="inlineStr">
        <is>
          <t>SOLV</t>
        </is>
      </c>
      <c r="C4129" s="2" t="n">
        <v>2030</v>
      </c>
      <c r="D4129" s="2" t="inlineStr">
        <is>
          <t>United States</t>
        </is>
      </c>
      <c r="E4129" s="2" t="inlineStr">
        <is>
          <t>USA</t>
        </is>
      </c>
      <c r="F4129" s="2" t="inlineStr">
        <is>
          <t>Replace HFC cleaning system with NIK Aqueous cleaning system</t>
        </is>
      </c>
      <c r="G4129" s="2" t="n">
        <v>-100000</v>
      </c>
      <c r="H4129" s="2" t="n">
        <v>0</v>
      </c>
      <c r="I4129" s="2" t="n">
        <v>0</v>
      </c>
      <c r="J4129" s="40" t="inlineStr">
        <is>
          <t>F-gas substitution</t>
        </is>
      </c>
    </row>
    <row r="4130" ht="15.75" customHeight="1" s="120">
      <c r="A4130" s="2" t="inlineStr">
        <is>
          <t>INDUSTRIAL</t>
        </is>
      </c>
      <c r="B4130" s="2" t="inlineStr">
        <is>
          <t>SOLV</t>
        </is>
      </c>
      <c r="C4130" s="2" t="n">
        <v>2030</v>
      </c>
      <c r="D4130" s="2" t="inlineStr">
        <is>
          <t>United States</t>
        </is>
      </c>
      <c r="E4130" s="2" t="inlineStr">
        <is>
          <t>USA</t>
        </is>
      </c>
      <c r="F4130" s="2" t="inlineStr">
        <is>
          <t>Replace HFC cleaning system with NIK Aqueous cleaning system</t>
        </is>
      </c>
      <c r="G4130" s="2" t="n">
        <v>30</v>
      </c>
      <c r="H4130" s="2" t="n">
        <v>0.0662040710449219</v>
      </c>
      <c r="I4130" s="2" t="n">
        <v>0.0662040710449219</v>
      </c>
      <c r="J4130" s="40" t="inlineStr">
        <is>
          <t>F-gas substitution</t>
        </is>
      </c>
    </row>
    <row r="4131" ht="15.75" customHeight="1" s="120">
      <c r="A4131" s="2" t="inlineStr">
        <is>
          <t>INDUSTRIAL</t>
        </is>
      </c>
      <c r="B4131" s="2" t="inlineStr">
        <is>
          <t>SOLV</t>
        </is>
      </c>
      <c r="C4131" s="2" t="n">
        <v>2030</v>
      </c>
      <c r="D4131" s="2" t="inlineStr">
        <is>
          <t>United States</t>
        </is>
      </c>
      <c r="E4131" s="2" t="inlineStr">
        <is>
          <t>USA</t>
        </is>
      </c>
      <c r="F4131" s="2" t="inlineStr">
        <is>
          <t>Replace HFC cleaning system with NIK Aqueous cleaning system</t>
        </is>
      </c>
      <c r="G4131" s="2" t="n">
        <v>30</v>
      </c>
      <c r="H4131" s="2" t="n">
        <v>0</v>
      </c>
      <c r="I4131" s="2" t="n">
        <v>0</v>
      </c>
      <c r="J4131" s="40" t="inlineStr">
        <is>
          <t>F-gas substitution</t>
        </is>
      </c>
    </row>
    <row r="4132" ht="15.75" customHeight="1" s="120">
      <c r="A4132" s="2" t="inlineStr">
        <is>
          <t>INDUSTRIAL</t>
        </is>
      </c>
      <c r="B4132" s="2" t="inlineStr">
        <is>
          <t>SOLV</t>
        </is>
      </c>
      <c r="C4132" s="2" t="n">
        <v>2030</v>
      </c>
      <c r="D4132" s="2" t="inlineStr">
        <is>
          <t>United States</t>
        </is>
      </c>
      <c r="E4132" s="2" t="inlineStr">
        <is>
          <t>USA</t>
        </is>
      </c>
      <c r="F4132" s="2" t="inlineStr">
        <is>
          <t>Replace HFC cleaning system with NIK Semi aqueous cleaning system</t>
        </is>
      </c>
      <c r="G4132" s="2" t="n">
        <v>42</v>
      </c>
      <c r="H4132" s="2" t="n">
        <v>0.0662040710449219</v>
      </c>
      <c r="I4132" s="2" t="n">
        <v>0.0662040710449219</v>
      </c>
      <c r="J4132" s="40" t="inlineStr">
        <is>
          <t>F-gas substitution</t>
        </is>
      </c>
    </row>
    <row r="4133" ht="15.75" customHeight="1" s="120">
      <c r="A4133" s="2" t="inlineStr">
        <is>
          <t>INDUSTRIAL</t>
        </is>
      </c>
      <c r="B4133" s="2" t="inlineStr">
        <is>
          <t>SOLV</t>
        </is>
      </c>
      <c r="C4133" s="2" t="n">
        <v>2030</v>
      </c>
      <c r="D4133" s="2" t="inlineStr">
        <is>
          <t>United States</t>
        </is>
      </c>
      <c r="E4133" s="2" t="inlineStr">
        <is>
          <t>USA</t>
        </is>
      </c>
      <c r="F4133" s="2" t="inlineStr">
        <is>
          <t>Replace HFC cleaning system with NIK Semi aqueous cleaning system</t>
        </is>
      </c>
      <c r="G4133" s="2" t="n">
        <v>100000</v>
      </c>
      <c r="H4133" s="54" t="n">
        <v>1e-12</v>
      </c>
      <c r="I4133" s="2" t="n">
        <v>1e-12</v>
      </c>
      <c r="J4133" s="40" t="inlineStr">
        <is>
          <t>F-gas substitution</t>
        </is>
      </c>
    </row>
    <row r="4134" ht="15.75" customHeight="1" s="120">
      <c r="A4134" s="2" t="inlineStr">
        <is>
          <t>INDUSTRIAL</t>
        </is>
      </c>
      <c r="B4134" s="2" t="inlineStr">
        <is>
          <t>SOLV</t>
        </is>
      </c>
      <c r="C4134" s="2" t="n">
        <v>2035</v>
      </c>
      <c r="D4134" s="2" t="inlineStr">
        <is>
          <t>United States</t>
        </is>
      </c>
      <c r="E4134" s="2" t="inlineStr">
        <is>
          <t>USA</t>
        </is>
      </c>
      <c r="F4134" s="2" t="inlineStr">
        <is>
          <t>Replace HFC cleaning system with NIK Aqueous cleaning system</t>
        </is>
      </c>
      <c r="G4134" s="2" t="n">
        <v>-100000</v>
      </c>
      <c r="H4134" s="2" t="n">
        <v>0</v>
      </c>
      <c r="I4134" s="2" t="n">
        <v>0</v>
      </c>
      <c r="J4134" s="40" t="inlineStr">
        <is>
          <t>F-gas substitution</t>
        </is>
      </c>
    </row>
    <row r="4135" ht="15.75" customHeight="1" s="120">
      <c r="A4135" s="2" t="inlineStr">
        <is>
          <t>INDUSTRIAL</t>
        </is>
      </c>
      <c r="B4135" s="2" t="inlineStr">
        <is>
          <t>SOLV</t>
        </is>
      </c>
      <c r="C4135" s="2" t="n">
        <v>2035</v>
      </c>
      <c r="D4135" s="2" t="inlineStr">
        <is>
          <t>United States</t>
        </is>
      </c>
      <c r="E4135" s="2" t="inlineStr">
        <is>
          <t>USA</t>
        </is>
      </c>
      <c r="F4135" s="2" t="inlineStr">
        <is>
          <t>Replace HFC cleaning system with NIK Aqueous cleaning system</t>
        </is>
      </c>
      <c r="G4135" s="2" t="n">
        <v>30</v>
      </c>
      <c r="H4135" s="2" t="n">
        <v>0.09394741058349609</v>
      </c>
      <c r="I4135" s="2" t="n">
        <v>0.09394741058349609</v>
      </c>
      <c r="J4135" s="40" t="inlineStr">
        <is>
          <t>F-gas substitution</t>
        </is>
      </c>
    </row>
    <row r="4136" ht="15.75" customHeight="1" s="120">
      <c r="A4136" s="2" t="inlineStr">
        <is>
          <t>INDUSTRIAL</t>
        </is>
      </c>
      <c r="B4136" s="2" t="inlineStr">
        <is>
          <t>SOLV</t>
        </is>
      </c>
      <c r="C4136" s="2" t="n">
        <v>2035</v>
      </c>
      <c r="D4136" s="2" t="inlineStr">
        <is>
          <t>United States</t>
        </is>
      </c>
      <c r="E4136" s="2" t="inlineStr">
        <is>
          <t>USA</t>
        </is>
      </c>
      <c r="F4136" s="2" t="inlineStr">
        <is>
          <t>Replace HFC cleaning system with NIK Aqueous cleaning system</t>
        </is>
      </c>
      <c r="G4136" s="2" t="n">
        <v>30</v>
      </c>
      <c r="H4136" s="2" t="n">
        <v>0</v>
      </c>
      <c r="I4136" s="2" t="n">
        <v>0</v>
      </c>
      <c r="J4136" s="40" t="inlineStr">
        <is>
          <t>F-gas substitution</t>
        </is>
      </c>
    </row>
    <row r="4137" ht="15.75" customHeight="1" s="120">
      <c r="A4137" s="2" t="inlineStr">
        <is>
          <t>INDUSTRIAL</t>
        </is>
      </c>
      <c r="B4137" s="2" t="inlineStr">
        <is>
          <t>SOLV</t>
        </is>
      </c>
      <c r="C4137" s="2" t="n">
        <v>2035</v>
      </c>
      <c r="D4137" s="2" t="inlineStr">
        <is>
          <t>United States</t>
        </is>
      </c>
      <c r="E4137" s="2" t="inlineStr">
        <is>
          <t>USA</t>
        </is>
      </c>
      <c r="F4137" s="2" t="inlineStr">
        <is>
          <t>Replace HFC cleaning system with NIK Semi aqueous cleaning system</t>
        </is>
      </c>
      <c r="G4137" s="2" t="n">
        <v>42</v>
      </c>
      <c r="H4137" s="2" t="n">
        <v>0.09394741058349609</v>
      </c>
      <c r="I4137" s="2" t="n">
        <v>0.09394741058349609</v>
      </c>
      <c r="J4137" s="40" t="inlineStr">
        <is>
          <t>F-gas substitution</t>
        </is>
      </c>
    </row>
    <row r="4138" ht="15.75" customHeight="1" s="120">
      <c r="A4138" s="2" t="inlineStr">
        <is>
          <t>INDUSTRIAL</t>
        </is>
      </c>
      <c r="B4138" s="2" t="inlineStr">
        <is>
          <t>SOLV</t>
        </is>
      </c>
      <c r="C4138" s="2" t="n">
        <v>2035</v>
      </c>
      <c r="D4138" s="2" t="inlineStr">
        <is>
          <t>United States</t>
        </is>
      </c>
      <c r="E4138" s="2" t="inlineStr">
        <is>
          <t>USA</t>
        </is>
      </c>
      <c r="F4138" s="2" t="inlineStr">
        <is>
          <t>Replace HFC cleaning system with NIK Semi aqueous cleaning system</t>
        </is>
      </c>
      <c r="G4138" s="2" t="n">
        <v>100000</v>
      </c>
      <c r="H4138" s="54" t="n">
        <v>1e-12</v>
      </c>
      <c r="I4138" s="2" t="n">
        <v>1e-12</v>
      </c>
      <c r="J4138" s="40" t="inlineStr">
        <is>
          <t>F-gas substitution</t>
        </is>
      </c>
    </row>
    <row r="4139" ht="15.75" customHeight="1" s="120">
      <c r="A4139" s="2" t="inlineStr">
        <is>
          <t>INDUSTRIAL</t>
        </is>
      </c>
      <c r="B4139" s="2" t="inlineStr">
        <is>
          <t>SOLV</t>
        </is>
      </c>
      <c r="C4139" s="2" t="n">
        <v>2040</v>
      </c>
      <c r="D4139" s="2" t="inlineStr">
        <is>
          <t>United States</t>
        </is>
      </c>
      <c r="E4139" s="2" t="inlineStr">
        <is>
          <t>USA</t>
        </is>
      </c>
      <c r="F4139" s="2" t="inlineStr">
        <is>
          <t>Replace HFC cleaning system with NIK Aqueous cleaning system</t>
        </is>
      </c>
      <c r="G4139" s="2" t="n">
        <v>-100000</v>
      </c>
      <c r="H4139" s="2" t="n">
        <v>0</v>
      </c>
      <c r="I4139" s="2" t="n">
        <v>0</v>
      </c>
      <c r="J4139" s="40" t="inlineStr">
        <is>
          <t>F-gas substitution</t>
        </is>
      </c>
    </row>
    <row r="4140" ht="15.75" customHeight="1" s="120">
      <c r="A4140" s="2" t="inlineStr">
        <is>
          <t>INDUSTRIAL</t>
        </is>
      </c>
      <c r="B4140" s="2" t="inlineStr">
        <is>
          <t>SOLV</t>
        </is>
      </c>
      <c r="C4140" s="2" t="n">
        <v>2040</v>
      </c>
      <c r="D4140" s="2" t="inlineStr">
        <is>
          <t>United States</t>
        </is>
      </c>
      <c r="E4140" s="2" t="inlineStr">
        <is>
          <t>USA</t>
        </is>
      </c>
      <c r="F4140" s="2" t="inlineStr">
        <is>
          <t>Replace HFC cleaning system with NIK Aqueous cleaning system</t>
        </is>
      </c>
      <c r="G4140" s="2" t="n">
        <v>30</v>
      </c>
      <c r="H4140" s="2" t="n">
        <v>0</v>
      </c>
      <c r="I4140" s="2" t="n">
        <v>0</v>
      </c>
      <c r="J4140" s="40" t="inlineStr">
        <is>
          <t>F-gas substitution</t>
        </is>
      </c>
    </row>
    <row r="4141" ht="15.75" customHeight="1" s="120">
      <c r="A4141" s="2" t="inlineStr">
        <is>
          <t>INDUSTRIAL</t>
        </is>
      </c>
      <c r="B4141" s="2" t="inlineStr">
        <is>
          <t>SOLV</t>
        </is>
      </c>
      <c r="C4141" s="2" t="n">
        <v>2040</v>
      </c>
      <c r="D4141" s="2" t="inlineStr">
        <is>
          <t>United States</t>
        </is>
      </c>
      <c r="E4141" s="2" t="inlineStr">
        <is>
          <t>USA</t>
        </is>
      </c>
      <c r="F4141" s="2" t="inlineStr">
        <is>
          <t>Replace HFC cleaning system with NIK Aqueous cleaning system</t>
        </is>
      </c>
      <c r="G4141" s="2" t="n">
        <v>30</v>
      </c>
      <c r="H4141" s="2" t="n">
        <v>0.09776584804058069</v>
      </c>
      <c r="I4141" s="2" t="n">
        <v>0.09776584804058069</v>
      </c>
      <c r="J4141" s="40" t="inlineStr">
        <is>
          <t>F-gas substitution</t>
        </is>
      </c>
    </row>
    <row r="4142" ht="15.75" customHeight="1" s="120">
      <c r="A4142" s="2" t="inlineStr">
        <is>
          <t>INDUSTRIAL</t>
        </is>
      </c>
      <c r="B4142" s="2" t="inlineStr">
        <is>
          <t>SOLV</t>
        </is>
      </c>
      <c r="C4142" s="2" t="n">
        <v>2040</v>
      </c>
      <c r="D4142" s="2" t="inlineStr">
        <is>
          <t>United States</t>
        </is>
      </c>
      <c r="E4142" s="2" t="inlineStr">
        <is>
          <t>USA</t>
        </is>
      </c>
      <c r="F4142" s="2" t="inlineStr">
        <is>
          <t>Replace HFC cleaning system with NIK Semi aqueous cleaning system</t>
        </is>
      </c>
      <c r="G4142" s="2" t="n">
        <v>42</v>
      </c>
      <c r="H4142" s="2" t="n">
        <v>0.09776584804058069</v>
      </c>
      <c r="I4142" s="2" t="n">
        <v>0.09776584804058069</v>
      </c>
      <c r="J4142" s="40" t="inlineStr">
        <is>
          <t>F-gas substitution</t>
        </is>
      </c>
    </row>
    <row r="4143" ht="15.75" customHeight="1" s="120">
      <c r="A4143" s="2" t="inlineStr">
        <is>
          <t>INDUSTRIAL</t>
        </is>
      </c>
      <c r="B4143" s="2" t="inlineStr">
        <is>
          <t>SOLV</t>
        </is>
      </c>
      <c r="C4143" s="2" t="n">
        <v>2040</v>
      </c>
      <c r="D4143" s="2" t="inlineStr">
        <is>
          <t>United States</t>
        </is>
      </c>
      <c r="E4143" s="2" t="inlineStr">
        <is>
          <t>USA</t>
        </is>
      </c>
      <c r="F4143" s="2" t="inlineStr">
        <is>
          <t>Replace HFC cleaning system with NIK Semi aqueous cleaning system</t>
        </is>
      </c>
      <c r="G4143" s="2" t="n">
        <v>100000</v>
      </c>
      <c r="H4143" s="54" t="n">
        <v>1e-12</v>
      </c>
      <c r="I4143" s="2" t="n">
        <v>1e-12</v>
      </c>
      <c r="J4143" s="40" t="inlineStr">
        <is>
          <t>F-gas substitution</t>
        </is>
      </c>
    </row>
    <row r="4144" ht="15.75" customHeight="1" s="120">
      <c r="A4144" s="2" t="inlineStr">
        <is>
          <t>INDUSTRIAL</t>
        </is>
      </c>
      <c r="B4144" s="2" t="inlineStr">
        <is>
          <t>SOLV</t>
        </is>
      </c>
      <c r="C4144" s="2" t="n">
        <v>2045</v>
      </c>
      <c r="D4144" s="2" t="inlineStr">
        <is>
          <t>United States</t>
        </is>
      </c>
      <c r="E4144" s="2" t="inlineStr">
        <is>
          <t>USA</t>
        </is>
      </c>
      <c r="F4144" s="2" t="inlineStr">
        <is>
          <t>Replace HFC cleaning system with NIK Aqueous cleaning system</t>
        </is>
      </c>
      <c r="G4144" s="2" t="n">
        <v>-100000</v>
      </c>
      <c r="H4144" s="2" t="n">
        <v>0</v>
      </c>
      <c r="I4144" s="2" t="n">
        <v>0</v>
      </c>
      <c r="J4144" s="40" t="inlineStr">
        <is>
          <t>F-gas substitution</t>
        </is>
      </c>
    </row>
    <row r="4145" ht="15.75" customHeight="1" s="120">
      <c r="A4145" s="2" t="inlineStr">
        <is>
          <t>INDUSTRIAL</t>
        </is>
      </c>
      <c r="B4145" s="2" t="inlineStr">
        <is>
          <t>SOLV</t>
        </is>
      </c>
      <c r="C4145" s="2" t="n">
        <v>2045</v>
      </c>
      <c r="D4145" s="2" t="inlineStr">
        <is>
          <t>United States</t>
        </is>
      </c>
      <c r="E4145" s="2" t="inlineStr">
        <is>
          <t>USA</t>
        </is>
      </c>
      <c r="F4145" s="2" t="inlineStr">
        <is>
          <t>Replace HFC cleaning system with NIK Aqueous cleaning system</t>
        </is>
      </c>
      <c r="G4145" s="2" t="n">
        <v>30</v>
      </c>
      <c r="H4145" s="2" t="n">
        <v>0.101739324629306</v>
      </c>
      <c r="I4145" s="2" t="n">
        <v>0.101739324629306</v>
      </c>
      <c r="J4145" s="40" t="inlineStr">
        <is>
          <t>F-gas substitution</t>
        </is>
      </c>
    </row>
    <row r="4146" ht="15.75" customHeight="1" s="120">
      <c r="A4146" s="2" t="inlineStr">
        <is>
          <t>INDUSTRIAL</t>
        </is>
      </c>
      <c r="B4146" s="2" t="inlineStr">
        <is>
          <t>SOLV</t>
        </is>
      </c>
      <c r="C4146" s="2" t="n">
        <v>2045</v>
      </c>
      <c r="D4146" s="2" t="inlineStr">
        <is>
          <t>United States</t>
        </is>
      </c>
      <c r="E4146" s="2" t="inlineStr">
        <is>
          <t>USA</t>
        </is>
      </c>
      <c r="F4146" s="2" t="inlineStr">
        <is>
          <t>Replace HFC cleaning system with NIK Aqueous cleaning system</t>
        </is>
      </c>
      <c r="G4146" s="2" t="n">
        <v>30</v>
      </c>
      <c r="H4146" s="2" t="n">
        <v>0</v>
      </c>
      <c r="I4146" s="2" t="n">
        <v>0</v>
      </c>
      <c r="J4146" s="40" t="inlineStr">
        <is>
          <t>F-gas substitution</t>
        </is>
      </c>
    </row>
    <row r="4147" ht="15.75" customHeight="1" s="120">
      <c r="A4147" s="2" t="inlineStr">
        <is>
          <t>INDUSTRIAL</t>
        </is>
      </c>
      <c r="B4147" s="2" t="inlineStr">
        <is>
          <t>SOLV</t>
        </is>
      </c>
      <c r="C4147" s="2" t="n">
        <v>2045</v>
      </c>
      <c r="D4147" s="2" t="inlineStr">
        <is>
          <t>United States</t>
        </is>
      </c>
      <c r="E4147" s="2" t="inlineStr">
        <is>
          <t>USA</t>
        </is>
      </c>
      <c r="F4147" s="2" t="inlineStr">
        <is>
          <t>Replace HFC cleaning system with NIK Semi aqueous cleaning system</t>
        </is>
      </c>
      <c r="G4147" s="2" t="n">
        <v>42</v>
      </c>
      <c r="H4147" s="2" t="n">
        <v>0.101739324629306</v>
      </c>
      <c r="I4147" s="2" t="n">
        <v>0.101739324629306</v>
      </c>
      <c r="J4147" s="40" t="inlineStr">
        <is>
          <t>F-gas substitution</t>
        </is>
      </c>
    </row>
    <row r="4148" ht="15.75" customHeight="1" s="120">
      <c r="A4148" s="2" t="inlineStr">
        <is>
          <t>INDUSTRIAL</t>
        </is>
      </c>
      <c r="B4148" s="2" t="inlineStr">
        <is>
          <t>SOLV</t>
        </is>
      </c>
      <c r="C4148" s="2" t="n">
        <v>2045</v>
      </c>
      <c r="D4148" s="2" t="inlineStr">
        <is>
          <t>United States</t>
        </is>
      </c>
      <c r="E4148" s="2" t="inlineStr">
        <is>
          <t>USA</t>
        </is>
      </c>
      <c r="F4148" s="2" t="inlineStr">
        <is>
          <t>Replace HFC cleaning system with NIK Semi aqueous cleaning system</t>
        </is>
      </c>
      <c r="G4148" s="2" t="n">
        <v>100000</v>
      </c>
      <c r="H4148" s="54" t="n">
        <v>1e-12</v>
      </c>
      <c r="I4148" s="2" t="n">
        <v>1e-12</v>
      </c>
      <c r="J4148" s="40" t="inlineStr">
        <is>
          <t>F-gas substitution</t>
        </is>
      </c>
    </row>
    <row r="4149" ht="15.75" customHeight="1" s="120">
      <c r="A4149" s="2" t="inlineStr">
        <is>
          <t>INDUSTRIAL</t>
        </is>
      </c>
      <c r="B4149" s="2" t="inlineStr">
        <is>
          <t>SOLV</t>
        </is>
      </c>
      <c r="C4149" s="2" t="n">
        <v>2050</v>
      </c>
      <c r="D4149" s="2" t="inlineStr">
        <is>
          <t>United States</t>
        </is>
      </c>
      <c r="E4149" s="2" t="inlineStr">
        <is>
          <t>USA</t>
        </is>
      </c>
      <c r="F4149" s="2" t="inlineStr">
        <is>
          <t>Replace HFC cleaning system with NIK Aqueous cleaning system</t>
        </is>
      </c>
      <c r="G4149" s="2" t="n">
        <v>-100000</v>
      </c>
      <c r="H4149" s="2" t="n">
        <v>0</v>
      </c>
      <c r="I4149" s="2" t="n">
        <v>0</v>
      </c>
      <c r="J4149" s="40" t="inlineStr">
        <is>
          <t>F-gas substitution</t>
        </is>
      </c>
    </row>
    <row r="4150" ht="15.75" customHeight="1" s="120">
      <c r="A4150" s="2" t="inlineStr">
        <is>
          <t>INDUSTRIAL</t>
        </is>
      </c>
      <c r="B4150" s="2" t="inlineStr">
        <is>
          <t>SOLV</t>
        </is>
      </c>
      <c r="C4150" s="2" t="n">
        <v>2050</v>
      </c>
      <c r="D4150" s="2" t="inlineStr">
        <is>
          <t>United States</t>
        </is>
      </c>
      <c r="E4150" s="2" t="inlineStr">
        <is>
          <t>USA</t>
        </is>
      </c>
      <c r="F4150" s="2" t="inlineStr">
        <is>
          <t>Replace HFC cleaning system with NIK Aqueous cleaning system</t>
        </is>
      </c>
      <c r="G4150" s="2" t="n">
        <v>30</v>
      </c>
      <c r="H4150" s="2" t="n">
        <v>0</v>
      </c>
      <c r="I4150" s="2" t="n">
        <v>0</v>
      </c>
      <c r="J4150" s="40" t="inlineStr">
        <is>
          <t>F-gas substitution</t>
        </is>
      </c>
    </row>
    <row r="4151" ht="15.75" customHeight="1" s="120">
      <c r="A4151" s="2" t="inlineStr">
        <is>
          <t>INDUSTRIAL</t>
        </is>
      </c>
      <c r="B4151" s="2" t="inlineStr">
        <is>
          <t>SOLV</t>
        </is>
      </c>
      <c r="C4151" s="2" t="n">
        <v>2050</v>
      </c>
      <c r="D4151" s="2" t="inlineStr">
        <is>
          <t>United States</t>
        </is>
      </c>
      <c r="E4151" s="2" t="inlineStr">
        <is>
          <t>USA</t>
        </is>
      </c>
      <c r="F4151" s="2" t="inlineStr">
        <is>
          <t>Replace HFC cleaning system with NIK Aqueous cleaning system</t>
        </is>
      </c>
      <c r="G4151" s="2" t="n">
        <v>30</v>
      </c>
      <c r="H4151" s="2" t="n">
        <v>0.105874508619308</v>
      </c>
      <c r="I4151" s="2" t="n">
        <v>0.105874508619308</v>
      </c>
      <c r="J4151" s="40" t="inlineStr">
        <is>
          <t>F-gas substitution</t>
        </is>
      </c>
    </row>
    <row r="4152" ht="15.75" customHeight="1" s="120">
      <c r="A4152" s="2" t="inlineStr">
        <is>
          <t>INDUSTRIAL</t>
        </is>
      </c>
      <c r="B4152" s="2" t="inlineStr">
        <is>
          <t>SOLV</t>
        </is>
      </c>
      <c r="C4152" s="2" t="n">
        <v>2050</v>
      </c>
      <c r="D4152" s="2" t="inlineStr">
        <is>
          <t>United States</t>
        </is>
      </c>
      <c r="E4152" s="2" t="inlineStr">
        <is>
          <t>USA</t>
        </is>
      </c>
      <c r="F4152" s="2" t="inlineStr">
        <is>
          <t>Replace HFC cleaning system with NIK Semi aqueous cleaning system</t>
        </is>
      </c>
      <c r="G4152" s="2" t="n">
        <v>42</v>
      </c>
      <c r="H4152" s="2" t="n">
        <v>0.105874508619308</v>
      </c>
      <c r="I4152" s="2" t="n">
        <v>0.105874508619308</v>
      </c>
      <c r="J4152" s="40" t="inlineStr">
        <is>
          <t>F-gas substitution</t>
        </is>
      </c>
    </row>
    <row r="4153" ht="15.75" customHeight="1" s="120">
      <c r="A4153" s="2" t="inlineStr">
        <is>
          <t>INDUSTRIAL</t>
        </is>
      </c>
      <c r="B4153" s="2" t="inlineStr">
        <is>
          <t>SOLV</t>
        </is>
      </c>
      <c r="C4153" s="2" t="n">
        <v>2050</v>
      </c>
      <c r="D4153" s="2" t="inlineStr">
        <is>
          <t>United States</t>
        </is>
      </c>
      <c r="E4153" s="2" t="inlineStr">
        <is>
          <t>USA</t>
        </is>
      </c>
      <c r="F4153" s="2" t="inlineStr">
        <is>
          <t>Replace HFC cleaning system with NIK Semi aqueous cleaning system</t>
        </is>
      </c>
      <c r="G4153" s="2" t="n">
        <v>100000</v>
      </c>
      <c r="H4153" s="54" t="n">
        <v>1e-12</v>
      </c>
      <c r="I4153" s="2" t="n">
        <v>1e-12</v>
      </c>
      <c r="J4153" s="40" t="inlineStr">
        <is>
          <t>F-gas substitution</t>
        </is>
      </c>
    </row>
    <row r="4154" ht="15.75" customHeight="1" s="120">
      <c r="A4154" s="2" t="inlineStr">
        <is>
          <t>WASTE</t>
        </is>
      </c>
      <c r="B4154" s="2" t="inlineStr">
        <is>
          <t>LAN</t>
        </is>
      </c>
      <c r="C4154" s="2" t="n">
        <v>2015</v>
      </c>
      <c r="D4154" s="2" t="inlineStr">
        <is>
          <t>United States</t>
        </is>
      </c>
      <c r="E4154" s="2" t="inlineStr">
        <is>
          <t>USA</t>
        </is>
      </c>
      <c r="F4154" s="2" t="inlineStr">
        <is>
          <t>Land_x001f_ll gas recovery for direct use</t>
        </is>
      </c>
      <c r="G4154" s="2" t="n">
        <v>-100000</v>
      </c>
      <c r="H4154" s="2" t="n">
        <v>0</v>
      </c>
      <c r="I4154" s="2" t="n">
        <v>0</v>
      </c>
      <c r="J4154" s="40" t="inlineStr">
        <is>
          <t>waste - methane capture</t>
        </is>
      </c>
    </row>
    <row r="4155" ht="15.75" customHeight="1" s="120">
      <c r="A4155" s="2" t="inlineStr">
        <is>
          <t>WASTE</t>
        </is>
      </c>
      <c r="B4155" s="2" t="inlineStr">
        <is>
          <t>LAN</t>
        </is>
      </c>
      <c r="C4155" s="2" t="n">
        <v>2015</v>
      </c>
      <c r="D4155" s="2" t="inlineStr">
        <is>
          <t>United States</t>
        </is>
      </c>
      <c r="E4155" s="2" t="inlineStr">
        <is>
          <t>USA</t>
        </is>
      </c>
      <c r="F4155" s="2" t="inlineStr">
        <is>
          <t>Land_x001f_ll gas recovery for direct use</t>
        </is>
      </c>
      <c r="G4155" s="2" t="n">
        <v>-201</v>
      </c>
      <c r="H4155" s="2" t="n">
        <v>0</v>
      </c>
      <c r="I4155" s="2" t="n">
        <v>0</v>
      </c>
      <c r="J4155" s="40" t="inlineStr">
        <is>
          <t>waste - methane capture</t>
        </is>
      </c>
    </row>
    <row r="4156" ht="15.75" customHeight="1" s="120">
      <c r="A4156" s="2" t="inlineStr">
        <is>
          <t>WASTE</t>
        </is>
      </c>
      <c r="B4156" s="2" t="inlineStr">
        <is>
          <t>LAN</t>
        </is>
      </c>
      <c r="C4156" s="2" t="n">
        <v>2015</v>
      </c>
      <c r="D4156" s="2" t="inlineStr">
        <is>
          <t>United States</t>
        </is>
      </c>
      <c r="E4156" s="2" t="inlineStr">
        <is>
          <t>USA</t>
        </is>
      </c>
      <c r="F4156" s="2" t="inlineStr">
        <is>
          <t>Land_x001f_ll gas recovery for direct use</t>
        </is>
      </c>
      <c r="G4156" s="2" t="n">
        <v>-201</v>
      </c>
      <c r="H4156" s="2" t="n">
        <v>0.0062485747039318</v>
      </c>
      <c r="I4156" s="2" t="n">
        <v>0.006998403668403617</v>
      </c>
      <c r="J4156" s="40" t="inlineStr">
        <is>
          <t>waste - methane capture</t>
        </is>
      </c>
    </row>
    <row r="4157" ht="15.75" customHeight="1" s="120">
      <c r="A4157" s="2" t="inlineStr">
        <is>
          <t>WASTE</t>
        </is>
      </c>
      <c r="B4157" s="2" t="inlineStr">
        <is>
          <t>LAN</t>
        </is>
      </c>
      <c r="C4157" s="2" t="n">
        <v>2015</v>
      </c>
      <c r="D4157" s="2" t="inlineStr">
        <is>
          <t>United States</t>
        </is>
      </c>
      <c r="E4157" s="2" t="inlineStr">
        <is>
          <t>USA</t>
        </is>
      </c>
      <c r="F4157" s="2" t="inlineStr">
        <is>
          <t>Land_x001f_ll gas recovery for direct use</t>
        </is>
      </c>
      <c r="G4157" s="2" t="n">
        <v>-198</v>
      </c>
      <c r="H4157" s="2" t="n">
        <v>0.0052224514074624</v>
      </c>
      <c r="I4157" s="2" t="n">
        <v>0.005849145576357889</v>
      </c>
      <c r="J4157" s="40" t="inlineStr">
        <is>
          <t>waste - methane capture</t>
        </is>
      </c>
    </row>
    <row r="4158" ht="15.75" customHeight="1" s="120">
      <c r="A4158" s="2" t="inlineStr">
        <is>
          <t>WASTE</t>
        </is>
      </c>
      <c r="B4158" s="2" t="inlineStr">
        <is>
          <t>LAN</t>
        </is>
      </c>
      <c r="C4158" s="2" t="n">
        <v>2015</v>
      </c>
      <c r="D4158" s="2" t="inlineStr">
        <is>
          <t>United States</t>
        </is>
      </c>
      <c r="E4158" s="2" t="inlineStr">
        <is>
          <t>USA</t>
        </is>
      </c>
      <c r="F4158" s="2" t="inlineStr">
        <is>
          <t>Land_x001f_ll gas recovery for direct use</t>
        </is>
      </c>
      <c r="G4158" s="2" t="n">
        <v>-197</v>
      </c>
      <c r="H4158" s="2" t="n">
        <v>0.0044929925352335</v>
      </c>
      <c r="I4158" s="2" t="n">
        <v>0.005032151639461521</v>
      </c>
      <c r="J4158" s="40" t="inlineStr">
        <is>
          <t>waste - methane capture</t>
        </is>
      </c>
    </row>
    <row r="4159" ht="15.75" customHeight="1" s="120">
      <c r="A4159" s="2" t="inlineStr">
        <is>
          <t>WASTE</t>
        </is>
      </c>
      <c r="B4159" s="2" t="inlineStr">
        <is>
          <t>LAN</t>
        </is>
      </c>
      <c r="C4159" s="2" t="n">
        <v>2015</v>
      </c>
      <c r="D4159" s="2" t="inlineStr">
        <is>
          <t>United States</t>
        </is>
      </c>
      <c r="E4159" s="2" t="inlineStr">
        <is>
          <t>USA</t>
        </is>
      </c>
      <c r="F4159" s="2" t="inlineStr">
        <is>
          <t>Land_x001f_ll gas recovery for direct use</t>
        </is>
      </c>
      <c r="G4159" s="2" t="n">
        <v>-195</v>
      </c>
      <c r="H4159" s="2" t="n">
        <v>0.006869406439364</v>
      </c>
      <c r="I4159" s="2" t="n">
        <v>0.007693735212087681</v>
      </c>
      <c r="J4159" s="40" t="inlineStr">
        <is>
          <t>waste - methane capture</t>
        </is>
      </c>
    </row>
    <row r="4160" ht="15.75" customHeight="1" s="120">
      <c r="A4160" s="2" t="inlineStr">
        <is>
          <t>WASTE</t>
        </is>
      </c>
      <c r="B4160" s="2" t="inlineStr">
        <is>
          <t>LAN</t>
        </is>
      </c>
      <c r="C4160" s="2" t="n">
        <v>2015</v>
      </c>
      <c r="D4160" s="2" t="inlineStr">
        <is>
          <t>United States</t>
        </is>
      </c>
      <c r="E4160" s="2" t="inlineStr">
        <is>
          <t>USA</t>
        </is>
      </c>
      <c r="F4160" s="2" t="inlineStr">
        <is>
          <t>Land_x001f_ll gas recovery for direct use</t>
        </is>
      </c>
      <c r="G4160" s="2" t="n">
        <v>-192</v>
      </c>
      <c r="H4160" s="2" t="n">
        <v>0.0039447196759284</v>
      </c>
      <c r="I4160" s="2" t="n">
        <v>0.004418086037039809</v>
      </c>
      <c r="J4160" s="40" t="inlineStr">
        <is>
          <t>waste - methane capture</t>
        </is>
      </c>
    </row>
    <row r="4161" ht="15.75" customHeight="1" s="120">
      <c r="A4161" s="2" t="inlineStr">
        <is>
          <t>WASTE</t>
        </is>
      </c>
      <c r="B4161" s="2" t="inlineStr">
        <is>
          <t>LAN</t>
        </is>
      </c>
      <c r="C4161" s="2" t="n">
        <v>2015</v>
      </c>
      <c r="D4161" s="2" t="inlineStr">
        <is>
          <t>United States</t>
        </is>
      </c>
      <c r="E4161" s="2" t="inlineStr">
        <is>
          <t>USA</t>
        </is>
      </c>
      <c r="F4161" s="2" t="inlineStr">
        <is>
          <t>Land_x001f_ll gas recovery for direct use</t>
        </is>
      </c>
      <c r="G4161" s="2" t="n">
        <v>-191</v>
      </c>
      <c r="H4161" s="2" t="n">
        <v>0.0052118254825473</v>
      </c>
      <c r="I4161" s="2" t="n">
        <v>0.005837244540452976</v>
      </c>
      <c r="J4161" s="40" t="inlineStr">
        <is>
          <t>waste - methane capture</t>
        </is>
      </c>
    </row>
    <row r="4162" ht="15.75" customHeight="1" s="120">
      <c r="A4162" s="2" t="inlineStr">
        <is>
          <t>WASTE</t>
        </is>
      </c>
      <c r="B4162" s="2" t="inlineStr">
        <is>
          <t>LAN</t>
        </is>
      </c>
      <c r="C4162" s="2" t="n">
        <v>2015</v>
      </c>
      <c r="D4162" s="2" t="inlineStr">
        <is>
          <t>United States</t>
        </is>
      </c>
      <c r="E4162" s="2" t="inlineStr">
        <is>
          <t>USA</t>
        </is>
      </c>
      <c r="F4162" s="2" t="inlineStr">
        <is>
          <t>Land_x001f_ll gas recovery for direct use</t>
        </is>
      </c>
      <c r="G4162" s="2" t="n">
        <v>-185</v>
      </c>
      <c r="H4162" s="2" t="n">
        <v>0.0038083260878921</v>
      </c>
      <c r="I4162" s="2" t="n">
        <v>0.004265325218439153</v>
      </c>
      <c r="J4162" s="40" t="inlineStr">
        <is>
          <t>waste - methane capture</t>
        </is>
      </c>
    </row>
    <row r="4163" ht="15.75" customHeight="1" s="120">
      <c r="A4163" s="2" t="inlineStr">
        <is>
          <t>WASTE</t>
        </is>
      </c>
      <c r="B4163" s="2" t="inlineStr">
        <is>
          <t>LAN</t>
        </is>
      </c>
      <c r="C4163" s="2" t="n">
        <v>2015</v>
      </c>
      <c r="D4163" s="2" t="inlineStr">
        <is>
          <t>United States</t>
        </is>
      </c>
      <c r="E4163" s="2" t="inlineStr">
        <is>
          <t>USA</t>
        </is>
      </c>
      <c r="F4163" s="2" t="inlineStr">
        <is>
          <t>Land_x001f_ll gas recovery for direct use</t>
        </is>
      </c>
      <c r="G4163" s="2" t="n">
        <v>-184</v>
      </c>
      <c r="H4163" s="2" t="n">
        <v>0.0094521059654653</v>
      </c>
      <c r="I4163" s="2" t="n">
        <v>0.01058635868132114</v>
      </c>
      <c r="J4163" s="40" t="inlineStr">
        <is>
          <t>waste - methane capture</t>
        </is>
      </c>
    </row>
    <row r="4164" ht="15.75" customHeight="1" s="120">
      <c r="A4164" s="2" t="inlineStr">
        <is>
          <t>WASTE</t>
        </is>
      </c>
      <c r="B4164" s="2" t="inlineStr">
        <is>
          <t>LAN</t>
        </is>
      </c>
      <c r="C4164" s="2" t="n">
        <v>2015</v>
      </c>
      <c r="D4164" s="2" t="inlineStr">
        <is>
          <t>United States</t>
        </is>
      </c>
      <c r="E4164" s="2" t="inlineStr">
        <is>
          <t>USA</t>
        </is>
      </c>
      <c r="F4164" s="2" t="inlineStr">
        <is>
          <t>Land_x001f_ll gas recovery for direct use</t>
        </is>
      </c>
      <c r="G4164" s="2" t="n">
        <v>-183</v>
      </c>
      <c r="H4164" s="2" t="n">
        <v>0.0086151929572225</v>
      </c>
      <c r="I4164" s="2" t="n">
        <v>0.009649016112089201</v>
      </c>
      <c r="J4164" s="40" t="inlineStr">
        <is>
          <t>waste - methane capture</t>
        </is>
      </c>
    </row>
    <row r="4165" ht="15.75" customHeight="1" s="120">
      <c r="A4165" s="2" t="inlineStr">
        <is>
          <t>WASTE</t>
        </is>
      </c>
      <c r="B4165" s="2" t="inlineStr">
        <is>
          <t>LAN</t>
        </is>
      </c>
      <c r="C4165" s="2" t="n">
        <v>2015</v>
      </c>
      <c r="D4165" s="2" t="inlineStr">
        <is>
          <t>United States</t>
        </is>
      </c>
      <c r="E4165" s="2" t="inlineStr">
        <is>
          <t>USA</t>
        </is>
      </c>
      <c r="F4165" s="2" t="inlineStr">
        <is>
          <t>Land_x001f_ll gas recovery for direct use</t>
        </is>
      </c>
      <c r="G4165" s="2" t="n">
        <v>-182</v>
      </c>
      <c r="H4165" s="2" t="n">
        <v>0.0069256513379514</v>
      </c>
      <c r="I4165" s="2" t="n">
        <v>0.007756729498505569</v>
      </c>
      <c r="J4165" s="40" t="inlineStr">
        <is>
          <t>waste - methane capture</t>
        </is>
      </c>
    </row>
    <row r="4166" ht="15.75" customHeight="1" s="120">
      <c r="A4166" s="2" t="inlineStr">
        <is>
          <t>WASTE</t>
        </is>
      </c>
      <c r="B4166" s="2" t="inlineStr">
        <is>
          <t>LAN</t>
        </is>
      </c>
      <c r="C4166" s="2" t="n">
        <v>2015</v>
      </c>
      <c r="D4166" s="2" t="inlineStr">
        <is>
          <t>United States</t>
        </is>
      </c>
      <c r="E4166" s="2" t="inlineStr">
        <is>
          <t>USA</t>
        </is>
      </c>
      <c r="F4166" s="2" t="inlineStr">
        <is>
          <t>Land_x001f_ll gas recovery for direct use</t>
        </is>
      </c>
      <c r="G4166" s="2" t="n">
        <v>-181</v>
      </c>
      <c r="H4166" s="2" t="n">
        <v>0.0026037867646664</v>
      </c>
      <c r="I4166" s="2" t="n">
        <v>0.002916241176426368</v>
      </c>
      <c r="J4166" s="40" t="inlineStr">
        <is>
          <t>waste - methane capture</t>
        </is>
      </c>
    </row>
    <row r="4167" ht="15.75" customHeight="1" s="120">
      <c r="A4167" s="2" t="inlineStr">
        <is>
          <t>WASTE</t>
        </is>
      </c>
      <c r="B4167" s="2" t="inlineStr">
        <is>
          <t>LAN</t>
        </is>
      </c>
      <c r="C4167" s="2" t="n">
        <v>2015</v>
      </c>
      <c r="D4167" s="2" t="inlineStr">
        <is>
          <t>United States</t>
        </is>
      </c>
      <c r="E4167" s="2" t="inlineStr">
        <is>
          <t>USA</t>
        </is>
      </c>
      <c r="F4167" s="2" t="inlineStr">
        <is>
          <t>Land_x001f_ll gas recovery for direct use</t>
        </is>
      </c>
      <c r="G4167" s="2" t="n">
        <v>-178</v>
      </c>
      <c r="H4167" s="2" t="n">
        <v>0.0156418203841895</v>
      </c>
      <c r="I4167" s="2" t="n">
        <v>0.01751883883029224</v>
      </c>
      <c r="J4167" s="40" t="inlineStr">
        <is>
          <t>waste - methane capture</t>
        </is>
      </c>
    </row>
    <row r="4168" ht="15.75" customHeight="1" s="120">
      <c r="A4168" s="2" t="inlineStr">
        <is>
          <t>WASTE</t>
        </is>
      </c>
      <c r="B4168" s="2" t="inlineStr">
        <is>
          <t>LAN</t>
        </is>
      </c>
      <c r="C4168" s="2" t="n">
        <v>2015</v>
      </c>
      <c r="D4168" s="2" t="inlineStr">
        <is>
          <t>United States</t>
        </is>
      </c>
      <c r="E4168" s="2" t="inlineStr">
        <is>
          <t>USA</t>
        </is>
      </c>
      <c r="F4168" s="2" t="inlineStr">
        <is>
          <t>Land_x001f_ll gas recovery for direct use</t>
        </is>
      </c>
      <c r="G4168" s="2" t="n">
        <v>-177</v>
      </c>
      <c r="H4168" s="2" t="n">
        <v>0.0293714713770896</v>
      </c>
      <c r="I4168" s="2" t="n">
        <v>0.03289604794234036</v>
      </c>
      <c r="J4168" s="40" t="inlineStr">
        <is>
          <t>waste - methane capture</t>
        </is>
      </c>
    </row>
    <row r="4169" ht="15.75" customHeight="1" s="120">
      <c r="A4169" s="2" t="inlineStr">
        <is>
          <t>WASTE</t>
        </is>
      </c>
      <c r="B4169" s="2" t="inlineStr">
        <is>
          <t>LAN</t>
        </is>
      </c>
      <c r="C4169" s="2" t="n">
        <v>2015</v>
      </c>
      <c r="D4169" s="2" t="inlineStr">
        <is>
          <t>United States</t>
        </is>
      </c>
      <c r="E4169" s="2" t="inlineStr">
        <is>
          <t>USA</t>
        </is>
      </c>
      <c r="F4169" s="2" t="inlineStr">
        <is>
          <t>Land_x001f_ll gas recovery for direct use</t>
        </is>
      </c>
      <c r="G4169" s="2" t="n">
        <v>-176</v>
      </c>
      <c r="H4169" s="2" t="n">
        <v>0.0131025470327586</v>
      </c>
      <c r="I4169" s="2" t="n">
        <v>0.01467485267668963</v>
      </c>
      <c r="J4169" s="40" t="inlineStr">
        <is>
          <t>waste - methane capture</t>
        </is>
      </c>
    </row>
    <row r="4170" ht="15.75" customHeight="1" s="120">
      <c r="A4170" s="2" t="inlineStr">
        <is>
          <t>WASTE</t>
        </is>
      </c>
      <c r="B4170" s="2" t="inlineStr">
        <is>
          <t>LAN</t>
        </is>
      </c>
      <c r="C4170" s="2" t="n">
        <v>2015</v>
      </c>
      <c r="D4170" s="2" t="inlineStr">
        <is>
          <t>United States</t>
        </is>
      </c>
      <c r="E4170" s="2" t="inlineStr">
        <is>
          <t>USA</t>
        </is>
      </c>
      <c r="F4170" s="2" t="inlineStr">
        <is>
          <t>Land_x001f_ll gas recovery for direct use</t>
        </is>
      </c>
      <c r="G4170" s="2" t="n">
        <v>-175</v>
      </c>
      <c r="H4170" s="2" t="n">
        <v>0.0145600228570402</v>
      </c>
      <c r="I4170" s="2" t="n">
        <v>0.01630722559988503</v>
      </c>
      <c r="J4170" s="40" t="inlineStr">
        <is>
          <t>waste - methane capture</t>
        </is>
      </c>
    </row>
    <row r="4171" ht="15.75" customHeight="1" s="120">
      <c r="A4171" s="2" t="inlineStr">
        <is>
          <t>WASTE</t>
        </is>
      </c>
      <c r="B4171" s="2" t="inlineStr">
        <is>
          <t>LAN</t>
        </is>
      </c>
      <c r="C4171" s="2" t="n">
        <v>2015</v>
      </c>
      <c r="D4171" s="2" t="inlineStr">
        <is>
          <t>United States</t>
        </is>
      </c>
      <c r="E4171" s="2" t="inlineStr">
        <is>
          <t>USA</t>
        </is>
      </c>
      <c r="F4171" s="2" t="inlineStr">
        <is>
          <t>Land_x001f_ll gas recovery for direct use</t>
        </is>
      </c>
      <c r="G4171" s="2" t="n">
        <v>-174</v>
      </c>
      <c r="H4171" s="2" t="n">
        <v>0.0151785893831402</v>
      </c>
      <c r="I4171" s="2" t="n">
        <v>0.01700002010911703</v>
      </c>
      <c r="J4171" s="40" t="inlineStr">
        <is>
          <t>waste - methane capture</t>
        </is>
      </c>
    </row>
    <row r="4172" ht="15.75" customHeight="1" s="120">
      <c r="A4172" s="2" t="inlineStr">
        <is>
          <t>WASTE</t>
        </is>
      </c>
      <c r="B4172" s="2" t="inlineStr">
        <is>
          <t>LAN</t>
        </is>
      </c>
      <c r="C4172" s="2" t="n">
        <v>2015</v>
      </c>
      <c r="D4172" s="2" t="inlineStr">
        <is>
          <t>United States</t>
        </is>
      </c>
      <c r="E4172" s="2" t="inlineStr">
        <is>
          <t>USA</t>
        </is>
      </c>
      <c r="F4172" s="2" t="inlineStr">
        <is>
          <t>Land_x001f_ll gas recovery for direct use</t>
        </is>
      </c>
      <c r="G4172" s="2" t="n">
        <v>-173</v>
      </c>
      <c r="H4172" s="2" t="n">
        <v>0.0027592000551522</v>
      </c>
      <c r="I4172" s="2" t="n">
        <v>0.003090304061770464</v>
      </c>
      <c r="J4172" s="40" t="inlineStr">
        <is>
          <t>waste - methane capture</t>
        </is>
      </c>
    </row>
    <row r="4173" ht="15.75" customHeight="1" s="120">
      <c r="A4173" s="2" t="inlineStr">
        <is>
          <t>WASTE</t>
        </is>
      </c>
      <c r="B4173" s="2" t="inlineStr">
        <is>
          <t>LAN</t>
        </is>
      </c>
      <c r="C4173" s="2" t="n">
        <v>2015</v>
      </c>
      <c r="D4173" s="2" t="inlineStr">
        <is>
          <t>United States</t>
        </is>
      </c>
      <c r="E4173" s="2" t="inlineStr">
        <is>
          <t>USA</t>
        </is>
      </c>
      <c r="F4173" s="2" t="inlineStr">
        <is>
          <t>Land_x001f_ll gas recovery for direct use</t>
        </is>
      </c>
      <c r="G4173" s="2" t="n">
        <v>-171</v>
      </c>
      <c r="H4173" s="2" t="n">
        <v>0.0327301456127316</v>
      </c>
      <c r="I4173" s="2" t="n">
        <v>0.03665776308625939</v>
      </c>
      <c r="J4173" s="40" t="inlineStr">
        <is>
          <t>waste - methane capture</t>
        </is>
      </c>
    </row>
    <row r="4174" ht="15.75" customHeight="1" s="120">
      <c r="A4174" s="2" t="inlineStr">
        <is>
          <t>WASTE</t>
        </is>
      </c>
      <c r="B4174" s="2" t="inlineStr">
        <is>
          <t>LAN</t>
        </is>
      </c>
      <c r="C4174" s="2" t="n">
        <v>2015</v>
      </c>
      <c r="D4174" s="2" t="inlineStr">
        <is>
          <t>United States</t>
        </is>
      </c>
      <c r="E4174" s="2" t="inlineStr">
        <is>
          <t>USA</t>
        </is>
      </c>
      <c r="F4174" s="2" t="inlineStr">
        <is>
          <t>Land_x001f_ll gas recovery for direct use</t>
        </is>
      </c>
      <c r="G4174" s="2" t="n">
        <v>-170</v>
      </c>
      <c r="H4174" s="2" t="n">
        <v>0.007309491513297</v>
      </c>
      <c r="I4174" s="2" t="n">
        <v>0.008186630494892641</v>
      </c>
      <c r="J4174" s="40" t="inlineStr">
        <is>
          <t>waste - methane capture</t>
        </is>
      </c>
    </row>
    <row r="4175" ht="15.75" customHeight="1" s="120">
      <c r="A4175" s="2" t="inlineStr">
        <is>
          <t>WASTE</t>
        </is>
      </c>
      <c r="B4175" s="2" t="inlineStr">
        <is>
          <t>LAN</t>
        </is>
      </c>
      <c r="C4175" s="2" t="n">
        <v>2015</v>
      </c>
      <c r="D4175" s="2" t="inlineStr">
        <is>
          <t>United States</t>
        </is>
      </c>
      <c r="E4175" s="2" t="inlineStr">
        <is>
          <t>USA</t>
        </is>
      </c>
      <c r="F4175" s="2" t="inlineStr">
        <is>
          <t>Land_x001f_ll gas recovery for direct use</t>
        </is>
      </c>
      <c r="G4175" s="2" t="n">
        <v>-169</v>
      </c>
      <c r="H4175" s="2" t="n">
        <v>0.0062829717062414</v>
      </c>
      <c r="I4175" s="2" t="n">
        <v>0.007036928310990368</v>
      </c>
      <c r="J4175" s="40" t="inlineStr">
        <is>
          <t>waste - methane capture</t>
        </is>
      </c>
    </row>
    <row r="4176" ht="15.75" customHeight="1" s="120">
      <c r="A4176" s="2" t="inlineStr">
        <is>
          <t>WASTE</t>
        </is>
      </c>
      <c r="B4176" s="2" t="inlineStr">
        <is>
          <t>LAN</t>
        </is>
      </c>
      <c r="C4176" s="2" t="n">
        <v>2015</v>
      </c>
      <c r="D4176" s="2" t="inlineStr">
        <is>
          <t>United States</t>
        </is>
      </c>
      <c r="E4176" s="2" t="inlineStr">
        <is>
          <t>USA</t>
        </is>
      </c>
      <c r="F4176" s="2" t="inlineStr">
        <is>
          <t>Land_x001f_ll gas recovery for direct use</t>
        </is>
      </c>
      <c r="G4176" s="2" t="n">
        <v>-168</v>
      </c>
      <c r="H4176" s="2" t="n">
        <v>0.008793083485215901</v>
      </c>
      <c r="I4176" s="2" t="n">
        <v>0.00984825350344181</v>
      </c>
      <c r="J4176" s="40" t="inlineStr">
        <is>
          <t>waste - methane capture</t>
        </is>
      </c>
    </row>
    <row r="4177" ht="15.75" customHeight="1" s="120">
      <c r="A4177" s="2" t="inlineStr">
        <is>
          <t>WASTE</t>
        </is>
      </c>
      <c r="B4177" s="2" t="inlineStr">
        <is>
          <t>LAN</t>
        </is>
      </c>
      <c r="C4177" s="2" t="n">
        <v>2015</v>
      </c>
      <c r="D4177" s="2" t="inlineStr">
        <is>
          <t>United States</t>
        </is>
      </c>
      <c r="E4177" s="2" t="inlineStr">
        <is>
          <t>USA</t>
        </is>
      </c>
      <c r="F4177" s="2" t="inlineStr">
        <is>
          <t>Land_x001f_ll gas recovery for direct use</t>
        </is>
      </c>
      <c r="G4177" s="2" t="n">
        <v>-167</v>
      </c>
      <c r="H4177" s="2" t="n">
        <v>0.0223765049595386</v>
      </c>
      <c r="I4177" s="2" t="n">
        <v>0.02506168555468323</v>
      </c>
      <c r="J4177" s="40" t="inlineStr">
        <is>
          <t>waste - methane capture</t>
        </is>
      </c>
    </row>
    <row r="4178" ht="15.75" customHeight="1" s="120">
      <c r="A4178" s="2" t="inlineStr">
        <is>
          <t>WASTE</t>
        </is>
      </c>
      <c r="B4178" s="2" t="inlineStr">
        <is>
          <t>LAN</t>
        </is>
      </c>
      <c r="C4178" s="2" t="n">
        <v>2015</v>
      </c>
      <c r="D4178" s="2" t="inlineStr">
        <is>
          <t>United States</t>
        </is>
      </c>
      <c r="E4178" s="2" t="inlineStr">
        <is>
          <t>USA</t>
        </is>
      </c>
      <c r="F4178" s="2" t="inlineStr">
        <is>
          <t>Land_x001f_ll gas recovery for direct use</t>
        </is>
      </c>
      <c r="G4178" s="2" t="n">
        <v>-166</v>
      </c>
      <c r="H4178" s="2" t="n">
        <v>0.0150218058843166</v>
      </c>
      <c r="I4178" s="2" t="n">
        <v>0.01682442259043459</v>
      </c>
      <c r="J4178" s="40" t="inlineStr">
        <is>
          <t>waste - methane capture</t>
        </is>
      </c>
    </row>
    <row r="4179" ht="15.75" customHeight="1" s="120">
      <c r="A4179" s="2" t="inlineStr">
        <is>
          <t>WASTE</t>
        </is>
      </c>
      <c r="B4179" s="2" t="inlineStr">
        <is>
          <t>LAN</t>
        </is>
      </c>
      <c r="C4179" s="2" t="n">
        <v>2015</v>
      </c>
      <c r="D4179" s="2" t="inlineStr">
        <is>
          <t>United States</t>
        </is>
      </c>
      <c r="E4179" s="2" t="inlineStr">
        <is>
          <t>USA</t>
        </is>
      </c>
      <c r="F4179" s="2" t="inlineStr">
        <is>
          <t>Land_x001f_ll gas recovery for direct use</t>
        </is>
      </c>
      <c r="G4179" s="2" t="n">
        <v>-165</v>
      </c>
      <c r="H4179" s="2" t="n">
        <v>0.0146940858103335</v>
      </c>
      <c r="I4179" s="2" t="n">
        <v>0.01645737610757352</v>
      </c>
      <c r="J4179" s="40" t="inlineStr">
        <is>
          <t>waste - methane capture</t>
        </is>
      </c>
    </row>
    <row r="4180" ht="15.75" customHeight="1" s="120">
      <c r="A4180" s="2" t="inlineStr">
        <is>
          <t>WASTE</t>
        </is>
      </c>
      <c r="B4180" s="2" t="inlineStr">
        <is>
          <t>LAN</t>
        </is>
      </c>
      <c r="C4180" s="2" t="n">
        <v>2015</v>
      </c>
      <c r="D4180" s="2" t="inlineStr">
        <is>
          <t>United States</t>
        </is>
      </c>
      <c r="E4180" s="2" t="inlineStr">
        <is>
          <t>USA</t>
        </is>
      </c>
      <c r="F4180" s="2" t="inlineStr">
        <is>
          <t>Land_x001f_ll gas recovery for direct use</t>
        </is>
      </c>
      <c r="G4180" s="2" t="n">
        <v>-164</v>
      </c>
      <c r="H4180" s="2" t="n">
        <v>0.0395766794681549</v>
      </c>
      <c r="I4180" s="2" t="n">
        <v>0.04432588100433349</v>
      </c>
      <c r="J4180" s="40" t="inlineStr">
        <is>
          <t>waste - methane capture</t>
        </is>
      </c>
    </row>
    <row r="4181" ht="15.75" customHeight="1" s="120">
      <c r="A4181" s="2" t="inlineStr">
        <is>
          <t>WASTE</t>
        </is>
      </c>
      <c r="B4181" s="2" t="inlineStr">
        <is>
          <t>LAN</t>
        </is>
      </c>
      <c r="C4181" s="2" t="n">
        <v>2015</v>
      </c>
      <c r="D4181" s="2" t="inlineStr">
        <is>
          <t>United States</t>
        </is>
      </c>
      <c r="E4181" s="2" t="inlineStr">
        <is>
          <t>USA</t>
        </is>
      </c>
      <c r="F4181" s="2" t="inlineStr">
        <is>
          <t>Land_x001f_ll gas recovery for direct use</t>
        </is>
      </c>
      <c r="G4181" s="2" t="n">
        <v>-163</v>
      </c>
      <c r="H4181" s="2" t="n">
        <v>0.0189284717198461</v>
      </c>
      <c r="I4181" s="2" t="n">
        <v>0.02119988832622764</v>
      </c>
      <c r="J4181" s="40" t="inlineStr">
        <is>
          <t>waste - methane capture</t>
        </is>
      </c>
    </row>
    <row r="4182" ht="15.75" customHeight="1" s="120">
      <c r="A4182" s="2" t="inlineStr">
        <is>
          <t>WASTE</t>
        </is>
      </c>
      <c r="B4182" s="2" t="inlineStr">
        <is>
          <t>LAN</t>
        </is>
      </c>
      <c r="C4182" s="2" t="n">
        <v>2015</v>
      </c>
      <c r="D4182" s="2" t="inlineStr">
        <is>
          <t>United States</t>
        </is>
      </c>
      <c r="E4182" s="2" t="inlineStr">
        <is>
          <t>USA</t>
        </is>
      </c>
      <c r="F4182" s="2" t="inlineStr">
        <is>
          <t>Land_x001f_ll gas recovery for direct use</t>
        </is>
      </c>
      <c r="G4182" s="2" t="n">
        <v>-162</v>
      </c>
      <c r="H4182" s="2" t="n">
        <v>0.008605511626228701</v>
      </c>
      <c r="I4182" s="2" t="n">
        <v>0.009638173021376146</v>
      </c>
      <c r="J4182" s="40" t="inlineStr">
        <is>
          <t>waste - methane capture</t>
        </is>
      </c>
    </row>
    <row r="4183" ht="15.75" customHeight="1" s="120">
      <c r="A4183" s="2" t="inlineStr">
        <is>
          <t>WASTE</t>
        </is>
      </c>
      <c r="B4183" s="2" t="inlineStr">
        <is>
          <t>LAN</t>
        </is>
      </c>
      <c r="C4183" s="2" t="n">
        <v>2015</v>
      </c>
      <c r="D4183" s="2" t="inlineStr">
        <is>
          <t>United States</t>
        </is>
      </c>
      <c r="E4183" s="2" t="inlineStr">
        <is>
          <t>USA</t>
        </is>
      </c>
      <c r="F4183" s="2" t="inlineStr">
        <is>
          <t>Land_x001f_ll gas recovery for direct use</t>
        </is>
      </c>
      <c r="G4183" s="2" t="n">
        <v>-161</v>
      </c>
      <c r="H4183" s="2" t="n">
        <v>0.0063839924987406</v>
      </c>
      <c r="I4183" s="2" t="n">
        <v>0.007150071598589472</v>
      </c>
      <c r="J4183" s="40" t="inlineStr">
        <is>
          <t>waste - methane capture</t>
        </is>
      </c>
    </row>
    <row r="4184" ht="15.75" customHeight="1" s="120">
      <c r="A4184" s="2" t="inlineStr">
        <is>
          <t>WASTE</t>
        </is>
      </c>
      <c r="B4184" s="2" t="inlineStr">
        <is>
          <t>LAN</t>
        </is>
      </c>
      <c r="C4184" s="2" t="n">
        <v>2015</v>
      </c>
      <c r="D4184" s="2" t="inlineStr">
        <is>
          <t>United States</t>
        </is>
      </c>
      <c r="E4184" s="2" t="inlineStr">
        <is>
          <t>USA</t>
        </is>
      </c>
      <c r="F4184" s="2" t="inlineStr">
        <is>
          <t>Land_x001f_ll gas recovery for direct use</t>
        </is>
      </c>
      <c r="G4184" s="2" t="n">
        <v>-160</v>
      </c>
      <c r="H4184" s="2" t="n">
        <v>0.0182633341755718</v>
      </c>
      <c r="I4184" s="2" t="n">
        <v>0.02045493427664042</v>
      </c>
      <c r="J4184" s="40" t="inlineStr">
        <is>
          <t>waste - methane capture</t>
        </is>
      </c>
    </row>
    <row r="4185" ht="15.75" customHeight="1" s="120">
      <c r="A4185" s="2" t="inlineStr">
        <is>
          <t>WASTE</t>
        </is>
      </c>
      <c r="B4185" s="2" t="inlineStr">
        <is>
          <t>LAN</t>
        </is>
      </c>
      <c r="C4185" s="2" t="n">
        <v>2015</v>
      </c>
      <c r="D4185" s="2" t="inlineStr">
        <is>
          <t>United States</t>
        </is>
      </c>
      <c r="E4185" s="2" t="inlineStr">
        <is>
          <t>USA</t>
        </is>
      </c>
      <c r="F4185" s="2" t="inlineStr">
        <is>
          <t>Land_x001f_ll gas recovery for direct use</t>
        </is>
      </c>
      <c r="G4185" s="2" t="n">
        <v>-159</v>
      </c>
      <c r="H4185" s="2" t="n">
        <v>0.0033002733252943</v>
      </c>
      <c r="I4185" s="2" t="n">
        <v>0.003696306124329616</v>
      </c>
      <c r="J4185" s="40" t="inlineStr">
        <is>
          <t>waste - methane capture</t>
        </is>
      </c>
    </row>
    <row r="4186" ht="15.75" customHeight="1" s="120">
      <c r="A4186" s="2" t="inlineStr">
        <is>
          <t>WASTE</t>
        </is>
      </c>
      <c r="B4186" s="2" t="inlineStr">
        <is>
          <t>LAN</t>
        </is>
      </c>
      <c r="C4186" s="2" t="n">
        <v>2015</v>
      </c>
      <c r="D4186" s="2" t="inlineStr">
        <is>
          <t>United States</t>
        </is>
      </c>
      <c r="E4186" s="2" t="inlineStr">
        <is>
          <t>USA</t>
        </is>
      </c>
      <c r="F4186" s="2" t="inlineStr">
        <is>
          <t>Land_x001f_ll gas recovery for direct use</t>
        </is>
      </c>
      <c r="G4186" s="2" t="n">
        <v>-158</v>
      </c>
      <c r="H4186" s="2" t="n">
        <v>0.0090195939410478</v>
      </c>
      <c r="I4186" s="2" t="n">
        <v>0.01010194521397354</v>
      </c>
      <c r="J4186" s="40" t="inlineStr">
        <is>
          <t>waste - methane capture</t>
        </is>
      </c>
    </row>
    <row r="4187" ht="15.75" customHeight="1" s="120">
      <c r="A4187" s="2" t="inlineStr">
        <is>
          <t>WASTE</t>
        </is>
      </c>
      <c r="B4187" s="2" t="inlineStr">
        <is>
          <t>LAN</t>
        </is>
      </c>
      <c r="C4187" s="2" t="n">
        <v>2015</v>
      </c>
      <c r="D4187" s="2" t="inlineStr">
        <is>
          <t>United States</t>
        </is>
      </c>
      <c r="E4187" s="2" t="inlineStr">
        <is>
          <t>USA</t>
        </is>
      </c>
      <c r="F4187" s="2" t="inlineStr">
        <is>
          <t>Land_x001f_ll gas recovery for direct use</t>
        </is>
      </c>
      <c r="G4187" s="2" t="n">
        <v>-157</v>
      </c>
      <c r="H4187" s="2" t="n">
        <v>0.0217698216438293</v>
      </c>
      <c r="I4187" s="2" t="n">
        <v>0.02438220024108882</v>
      </c>
      <c r="J4187" s="40" t="inlineStr">
        <is>
          <t>waste - methane capture</t>
        </is>
      </c>
    </row>
    <row r="4188" ht="15.75" customHeight="1" s="120">
      <c r="A4188" s="2" t="inlineStr">
        <is>
          <t>WASTE</t>
        </is>
      </c>
      <c r="B4188" s="2" t="inlineStr">
        <is>
          <t>LAN</t>
        </is>
      </c>
      <c r="C4188" s="2" t="n">
        <v>2015</v>
      </c>
      <c r="D4188" s="2" t="inlineStr">
        <is>
          <t>United States</t>
        </is>
      </c>
      <c r="E4188" s="2" t="inlineStr">
        <is>
          <t>USA</t>
        </is>
      </c>
      <c r="F4188" s="2" t="inlineStr">
        <is>
          <t>Land_x001f_ll gas recovery for direct use</t>
        </is>
      </c>
      <c r="G4188" s="2" t="n">
        <v>-156</v>
      </c>
      <c r="H4188" s="2" t="n">
        <v>0.0085900600533932</v>
      </c>
      <c r="I4188" s="2" t="n">
        <v>0.009620867259800384</v>
      </c>
      <c r="J4188" s="40" t="inlineStr">
        <is>
          <t>waste - methane capture</t>
        </is>
      </c>
    </row>
    <row r="4189" ht="15.75" customHeight="1" s="120">
      <c r="A4189" s="2" t="inlineStr">
        <is>
          <t>WASTE</t>
        </is>
      </c>
      <c r="B4189" s="2" t="inlineStr">
        <is>
          <t>LAN</t>
        </is>
      </c>
      <c r="C4189" s="2" t="n">
        <v>2015</v>
      </c>
      <c r="D4189" s="2" t="inlineStr">
        <is>
          <t>United States</t>
        </is>
      </c>
      <c r="E4189" s="2" t="inlineStr">
        <is>
          <t>USA</t>
        </is>
      </c>
      <c r="F4189" s="2" t="inlineStr">
        <is>
          <t>Land_x001f_ll gas recovery for direct use</t>
        </is>
      </c>
      <c r="G4189" s="2" t="n">
        <v>-155</v>
      </c>
      <c r="H4189" s="2" t="n">
        <v>0.0147786496672779</v>
      </c>
      <c r="I4189" s="2" t="n">
        <v>0.01655208762735125</v>
      </c>
      <c r="J4189" s="40" t="inlineStr">
        <is>
          <t>waste - methane capture</t>
        </is>
      </c>
    </row>
    <row r="4190" ht="15.75" customHeight="1" s="120">
      <c r="A4190" s="2" t="inlineStr">
        <is>
          <t>WASTE</t>
        </is>
      </c>
      <c r="B4190" s="2" t="inlineStr">
        <is>
          <t>LAN</t>
        </is>
      </c>
      <c r="C4190" s="2" t="n">
        <v>2015</v>
      </c>
      <c r="D4190" s="2" t="inlineStr">
        <is>
          <t>United States</t>
        </is>
      </c>
      <c r="E4190" s="2" t="inlineStr">
        <is>
          <t>USA</t>
        </is>
      </c>
      <c r="F4190" s="2" t="inlineStr">
        <is>
          <t>Land_x001f_ll gas recovery for direct use</t>
        </is>
      </c>
      <c r="G4190" s="2" t="n">
        <v>-154</v>
      </c>
      <c r="H4190" s="2" t="n">
        <v>0.0216032933676615</v>
      </c>
      <c r="I4190" s="2" t="n">
        <v>0.02419568857178088</v>
      </c>
      <c r="J4190" s="40" t="inlineStr">
        <is>
          <t>waste - methane capture</t>
        </is>
      </c>
    </row>
    <row r="4191" ht="15.75" customHeight="1" s="120">
      <c r="A4191" s="2" t="inlineStr">
        <is>
          <t>WASTE</t>
        </is>
      </c>
      <c r="B4191" s="2" t="inlineStr">
        <is>
          <t>LAN</t>
        </is>
      </c>
      <c r="C4191" s="2" t="n">
        <v>2015</v>
      </c>
      <c r="D4191" s="2" t="inlineStr">
        <is>
          <t>United States</t>
        </is>
      </c>
      <c r="E4191" s="2" t="inlineStr">
        <is>
          <t>USA</t>
        </is>
      </c>
      <c r="F4191" s="2" t="inlineStr">
        <is>
          <t>Land_x001f_ll gas recovery for direct use</t>
        </is>
      </c>
      <c r="G4191" s="2" t="n">
        <v>-153</v>
      </c>
      <c r="H4191" s="2" t="n">
        <v>0.0178399549331516</v>
      </c>
      <c r="I4191" s="2" t="n">
        <v>0.01998074952512979</v>
      </c>
      <c r="J4191" s="40" t="inlineStr">
        <is>
          <t>waste - methane capture</t>
        </is>
      </c>
    </row>
    <row r="4192" ht="15.75" customHeight="1" s="120">
      <c r="A4192" s="2" t="inlineStr">
        <is>
          <t>WASTE</t>
        </is>
      </c>
      <c r="B4192" s="2" t="inlineStr">
        <is>
          <t>LAN</t>
        </is>
      </c>
      <c r="C4192" s="2" t="n">
        <v>2015</v>
      </c>
      <c r="D4192" s="2" t="inlineStr">
        <is>
          <t>United States</t>
        </is>
      </c>
      <c r="E4192" s="2" t="inlineStr">
        <is>
          <t>USA</t>
        </is>
      </c>
      <c r="F4192" s="2" t="inlineStr">
        <is>
          <t>Land_x001f_ll gas recovery for direct use</t>
        </is>
      </c>
      <c r="G4192" s="2" t="n">
        <v>-152</v>
      </c>
      <c r="H4192" s="2" t="n">
        <v>0.0219038461800665</v>
      </c>
      <c r="I4192" s="2" t="n">
        <v>0.02453230772167448</v>
      </c>
      <c r="J4192" s="40" t="inlineStr">
        <is>
          <t>waste - methane capture</t>
        </is>
      </c>
    </row>
    <row r="4193" ht="15.75" customHeight="1" s="120">
      <c r="A4193" s="2" t="inlineStr">
        <is>
          <t>WASTE</t>
        </is>
      </c>
      <c r="B4193" s="2" t="inlineStr">
        <is>
          <t>LAN</t>
        </is>
      </c>
      <c r="C4193" s="2" t="n">
        <v>2015</v>
      </c>
      <c r="D4193" s="2" t="inlineStr">
        <is>
          <t>United States</t>
        </is>
      </c>
      <c r="E4193" s="2" t="inlineStr">
        <is>
          <t>USA</t>
        </is>
      </c>
      <c r="F4193" s="2" t="inlineStr">
        <is>
          <t>Land_x001f_ll gas recovery for direct use</t>
        </is>
      </c>
      <c r="G4193" s="2" t="n">
        <v>-151</v>
      </c>
      <c r="H4193" s="2" t="n">
        <v>0.0227570192655548</v>
      </c>
      <c r="I4193" s="2" t="n">
        <v>0.02548786157742138</v>
      </c>
      <c r="J4193" s="40" t="inlineStr">
        <is>
          <t>waste - methane capture</t>
        </is>
      </c>
    </row>
    <row r="4194" ht="15.75" customHeight="1" s="120">
      <c r="A4194" s="2" t="inlineStr">
        <is>
          <t>WASTE</t>
        </is>
      </c>
      <c r="B4194" s="2" t="inlineStr">
        <is>
          <t>LAN</t>
        </is>
      </c>
      <c r="C4194" s="2" t="n">
        <v>2015</v>
      </c>
      <c r="D4194" s="2" t="inlineStr">
        <is>
          <t>United States</t>
        </is>
      </c>
      <c r="E4194" s="2" t="inlineStr">
        <is>
          <t>USA</t>
        </is>
      </c>
      <c r="F4194" s="2" t="inlineStr">
        <is>
          <t>Land_x001f_ll gas recovery for direct use</t>
        </is>
      </c>
      <c r="G4194" s="2" t="n">
        <v>-150</v>
      </c>
      <c r="H4194" s="2" t="n">
        <v>0.0207073363708332</v>
      </c>
      <c r="I4194" s="2" t="n">
        <v>0.02319221673533319</v>
      </c>
      <c r="J4194" s="40" t="inlineStr">
        <is>
          <t>waste - methane capture</t>
        </is>
      </c>
    </row>
    <row r="4195" ht="15.75" customHeight="1" s="120">
      <c r="A4195" s="2" t="inlineStr">
        <is>
          <t>WASTE</t>
        </is>
      </c>
      <c r="B4195" s="2" t="inlineStr">
        <is>
          <t>LAN</t>
        </is>
      </c>
      <c r="C4195" s="2" t="n">
        <v>2015</v>
      </c>
      <c r="D4195" s="2" t="inlineStr">
        <is>
          <t>United States</t>
        </is>
      </c>
      <c r="E4195" s="2" t="inlineStr">
        <is>
          <t>USA</t>
        </is>
      </c>
      <c r="F4195" s="2" t="inlineStr">
        <is>
          <t>Land_x001f_ll gas recovery for direct use</t>
        </is>
      </c>
      <c r="G4195" s="2" t="n">
        <v>-149</v>
      </c>
      <c r="H4195" s="2" t="n">
        <v>0.0017831228906289</v>
      </c>
      <c r="I4195" s="2" t="n">
        <v>0.001997097637504369</v>
      </c>
      <c r="J4195" s="40" t="inlineStr">
        <is>
          <t>waste - methane capture</t>
        </is>
      </c>
    </row>
    <row r="4196" ht="15.75" customHeight="1" s="120">
      <c r="A4196" s="2" t="inlineStr">
        <is>
          <t>WASTE</t>
        </is>
      </c>
      <c r="B4196" s="2" t="inlineStr">
        <is>
          <t>LAN</t>
        </is>
      </c>
      <c r="C4196" s="2" t="n">
        <v>2015</v>
      </c>
      <c r="D4196" s="2" t="inlineStr">
        <is>
          <t>United States</t>
        </is>
      </c>
      <c r="E4196" s="2" t="inlineStr">
        <is>
          <t>USA</t>
        </is>
      </c>
      <c r="F4196" s="2" t="inlineStr">
        <is>
          <t>Land_x001f_ll gas recovery for direct use</t>
        </is>
      </c>
      <c r="G4196" s="2" t="n">
        <v>-148</v>
      </c>
      <c r="H4196" s="2" t="n">
        <v>0.0055655925534666</v>
      </c>
      <c r="I4196" s="2" t="n">
        <v>0.006233463659882593</v>
      </c>
      <c r="J4196" s="40" t="inlineStr">
        <is>
          <t>waste - methane capture</t>
        </is>
      </c>
    </row>
    <row r="4197" ht="15.75" customHeight="1" s="120">
      <c r="A4197" s="2" t="inlineStr">
        <is>
          <t>WASTE</t>
        </is>
      </c>
      <c r="B4197" s="2" t="inlineStr">
        <is>
          <t>LAN</t>
        </is>
      </c>
      <c r="C4197" s="2" t="n">
        <v>2015</v>
      </c>
      <c r="D4197" s="2" t="inlineStr">
        <is>
          <t>United States</t>
        </is>
      </c>
      <c r="E4197" s="2" t="inlineStr">
        <is>
          <t>USA</t>
        </is>
      </c>
      <c r="F4197" s="2" t="inlineStr">
        <is>
          <t>Land_x001f_ll gas recovery for direct use</t>
        </is>
      </c>
      <c r="G4197" s="2" t="n">
        <v>-147</v>
      </c>
      <c r="H4197" s="2" t="n">
        <v>0.0194003437645733</v>
      </c>
      <c r="I4197" s="2" t="n">
        <v>0.0217283850163221</v>
      </c>
      <c r="J4197" s="40" t="inlineStr">
        <is>
          <t>waste - methane capture</t>
        </is>
      </c>
    </row>
    <row r="4198" ht="15.75" customHeight="1" s="120">
      <c r="A4198" s="2" t="inlineStr">
        <is>
          <t>WASTE</t>
        </is>
      </c>
      <c r="B4198" s="2" t="inlineStr">
        <is>
          <t>LAN</t>
        </is>
      </c>
      <c r="C4198" s="2" t="n">
        <v>2015</v>
      </c>
      <c r="D4198" s="2" t="inlineStr">
        <is>
          <t>United States</t>
        </is>
      </c>
      <c r="E4198" s="2" t="inlineStr">
        <is>
          <t>USA</t>
        </is>
      </c>
      <c r="F4198" s="2" t="inlineStr">
        <is>
          <t>Land_x001f_ll gas recovery for direct use</t>
        </is>
      </c>
      <c r="G4198" s="2" t="n">
        <v>-146</v>
      </c>
      <c r="H4198" s="2" t="n">
        <v>0.0058625980746001</v>
      </c>
      <c r="I4198" s="2" t="n">
        <v>0.006566109843552112</v>
      </c>
      <c r="J4198" s="40" t="inlineStr">
        <is>
          <t>waste - methane capture</t>
        </is>
      </c>
    </row>
    <row r="4199" ht="15.75" customHeight="1" s="120">
      <c r="A4199" s="2" t="inlineStr">
        <is>
          <t>WASTE</t>
        </is>
      </c>
      <c r="B4199" s="2" t="inlineStr">
        <is>
          <t>LAN</t>
        </is>
      </c>
      <c r="C4199" s="2" t="n">
        <v>2015</v>
      </c>
      <c r="D4199" s="2" t="inlineStr">
        <is>
          <t>United States</t>
        </is>
      </c>
      <c r="E4199" s="2" t="inlineStr">
        <is>
          <t>USA</t>
        </is>
      </c>
      <c r="F4199" s="2" t="inlineStr">
        <is>
          <t>Land_x001f_ll gas recovery for direct use</t>
        </is>
      </c>
      <c r="G4199" s="2" t="n">
        <v>-145</v>
      </c>
      <c r="H4199" s="2" t="n">
        <v>0.0029160231351852</v>
      </c>
      <c r="I4199" s="2" t="n">
        <v>0.003265945911407424</v>
      </c>
      <c r="J4199" s="40" t="inlineStr">
        <is>
          <t>waste - methane capture</t>
        </is>
      </c>
    </row>
    <row r="4200" ht="15.75" customHeight="1" s="120">
      <c r="A4200" s="2" t="inlineStr">
        <is>
          <t>WASTE</t>
        </is>
      </c>
      <c r="B4200" s="2" t="inlineStr">
        <is>
          <t>LAN</t>
        </is>
      </c>
      <c r="C4200" s="2" t="n">
        <v>2015</v>
      </c>
      <c r="D4200" s="2" t="inlineStr">
        <is>
          <t>United States</t>
        </is>
      </c>
      <c r="E4200" s="2" t="inlineStr">
        <is>
          <t>USA</t>
        </is>
      </c>
      <c r="F4200" s="2" t="inlineStr">
        <is>
          <t>Land_x001f_ll gas recovery for direct use</t>
        </is>
      </c>
      <c r="G4200" s="2" t="n">
        <v>-144</v>
      </c>
      <c r="H4200" s="2" t="n">
        <v>0.008379504433833101</v>
      </c>
      <c r="I4200" s="2" t="n">
        <v>0.009385044965893074</v>
      </c>
      <c r="J4200" s="40" t="inlineStr">
        <is>
          <t>waste - methane capture</t>
        </is>
      </c>
    </row>
    <row r="4201" ht="15.75" customHeight="1" s="120">
      <c r="A4201" s="2" t="inlineStr">
        <is>
          <t>WASTE</t>
        </is>
      </c>
      <c r="B4201" s="2" t="inlineStr">
        <is>
          <t>LAN</t>
        </is>
      </c>
      <c r="C4201" s="2" t="n">
        <v>2015</v>
      </c>
      <c r="D4201" s="2" t="inlineStr">
        <is>
          <t>United States</t>
        </is>
      </c>
      <c r="E4201" s="2" t="inlineStr">
        <is>
          <t>USA</t>
        </is>
      </c>
      <c r="F4201" s="2" t="inlineStr">
        <is>
          <t>Land_x001f_ll gas recovery for direct use</t>
        </is>
      </c>
      <c r="G4201" s="2" t="n">
        <v>-143</v>
      </c>
      <c r="H4201" s="2" t="n">
        <v>0.0094541148282588</v>
      </c>
      <c r="I4201" s="2" t="n">
        <v>0.01058860860764986</v>
      </c>
      <c r="J4201" s="40" t="inlineStr">
        <is>
          <t>waste - methane capture</t>
        </is>
      </c>
    </row>
    <row r="4202" ht="15.75" customHeight="1" s="120">
      <c r="A4202" s="2" t="inlineStr">
        <is>
          <t>WASTE</t>
        </is>
      </c>
      <c r="B4202" s="2" t="inlineStr">
        <is>
          <t>LAN</t>
        </is>
      </c>
      <c r="C4202" s="2" t="n">
        <v>2015</v>
      </c>
      <c r="D4202" s="2" t="inlineStr">
        <is>
          <t>United States</t>
        </is>
      </c>
      <c r="E4202" s="2" t="inlineStr">
        <is>
          <t>USA</t>
        </is>
      </c>
      <c r="F4202" s="2" t="inlineStr">
        <is>
          <t>Land_x001f_ll gas recovery for direct use</t>
        </is>
      </c>
      <c r="G4202" s="2" t="n">
        <v>-142</v>
      </c>
      <c r="H4202" s="2" t="n">
        <v>0.0081781097687781</v>
      </c>
      <c r="I4202" s="2" t="n">
        <v>0.009159482941031473</v>
      </c>
      <c r="J4202" s="40" t="inlineStr">
        <is>
          <t>waste - methane capture</t>
        </is>
      </c>
    </row>
    <row r="4203" ht="15.75" customHeight="1" s="120">
      <c r="A4203" s="2" t="inlineStr">
        <is>
          <t>WASTE</t>
        </is>
      </c>
      <c r="B4203" s="2" t="inlineStr">
        <is>
          <t>LAN</t>
        </is>
      </c>
      <c r="C4203" s="2" t="n">
        <v>2015</v>
      </c>
      <c r="D4203" s="2" t="inlineStr">
        <is>
          <t>United States</t>
        </is>
      </c>
      <c r="E4203" s="2" t="inlineStr">
        <is>
          <t>USA</t>
        </is>
      </c>
      <c r="F4203" s="2" t="inlineStr">
        <is>
          <t>Land_x001f_ll gas recovery for direct use</t>
        </is>
      </c>
      <c r="G4203" s="2" t="n">
        <v>-141</v>
      </c>
      <c r="H4203" s="2" t="n">
        <v>0.0128219745820388</v>
      </c>
      <c r="I4203" s="2" t="n">
        <v>0.01436061153188346</v>
      </c>
      <c r="J4203" s="40" t="inlineStr">
        <is>
          <t>waste - methane capture</t>
        </is>
      </c>
    </row>
    <row r="4204" ht="15.75" customHeight="1" s="120">
      <c r="A4204" s="2" t="inlineStr">
        <is>
          <t>WASTE</t>
        </is>
      </c>
      <c r="B4204" s="2" t="inlineStr">
        <is>
          <t>LAN</t>
        </is>
      </c>
      <c r="C4204" s="2" t="n">
        <v>2015</v>
      </c>
      <c r="D4204" s="2" t="inlineStr">
        <is>
          <t>United States</t>
        </is>
      </c>
      <c r="E4204" s="2" t="inlineStr">
        <is>
          <t>USA</t>
        </is>
      </c>
      <c r="F4204" s="2" t="inlineStr">
        <is>
          <t>Land_x001f_ll gas recovery for direct use</t>
        </is>
      </c>
      <c r="G4204" s="2" t="n">
        <v>-140</v>
      </c>
      <c r="H4204" s="2" t="n">
        <v>0.007312536239624</v>
      </c>
      <c r="I4204" s="2" t="n">
        <v>0.008190040588378881</v>
      </c>
      <c r="J4204" s="40" t="inlineStr">
        <is>
          <t>waste - methane capture</t>
        </is>
      </c>
    </row>
    <row r="4205" ht="15.75" customHeight="1" s="120">
      <c r="A4205" s="2" t="inlineStr">
        <is>
          <t>WASTE</t>
        </is>
      </c>
      <c r="B4205" s="2" t="inlineStr">
        <is>
          <t>LAN</t>
        </is>
      </c>
      <c r="C4205" s="2" t="n">
        <v>2015</v>
      </c>
      <c r="D4205" s="2" t="inlineStr">
        <is>
          <t>United States</t>
        </is>
      </c>
      <c r="E4205" s="2" t="inlineStr">
        <is>
          <t>USA</t>
        </is>
      </c>
      <c r="F4205" s="2" t="inlineStr">
        <is>
          <t>Land_x001f_ll gas recovery for direct use</t>
        </is>
      </c>
      <c r="G4205" s="2" t="n">
        <v>-139</v>
      </c>
      <c r="H4205" s="2" t="n">
        <v>0.0042333280434832</v>
      </c>
      <c r="I4205" s="2" t="n">
        <v>0.004741327408701185</v>
      </c>
      <c r="J4205" s="40" t="inlineStr">
        <is>
          <t>waste - methane capture</t>
        </is>
      </c>
    </row>
    <row r="4206" ht="15.75" customHeight="1" s="120">
      <c r="A4206" s="2" t="inlineStr">
        <is>
          <t>WASTE</t>
        </is>
      </c>
      <c r="B4206" s="2" t="inlineStr">
        <is>
          <t>LAN</t>
        </is>
      </c>
      <c r="C4206" s="2" t="n">
        <v>2015</v>
      </c>
      <c r="D4206" s="2" t="inlineStr">
        <is>
          <t>United States</t>
        </is>
      </c>
      <c r="E4206" s="2" t="inlineStr">
        <is>
          <t>USA</t>
        </is>
      </c>
      <c r="F4206" s="2" t="inlineStr">
        <is>
          <t>Land_x001f_ll gas recovery for direct use</t>
        </is>
      </c>
      <c r="G4206" s="2" t="n">
        <v>-138</v>
      </c>
      <c r="H4206" s="2" t="n">
        <v>0.0092711733886972</v>
      </c>
      <c r="I4206" s="2" t="n">
        <v>0.01038371419534087</v>
      </c>
      <c r="J4206" s="40" t="inlineStr">
        <is>
          <t>waste - methane capture</t>
        </is>
      </c>
    </row>
    <row r="4207" ht="15.75" customHeight="1" s="120">
      <c r="A4207" s="2" t="inlineStr">
        <is>
          <t>WASTE</t>
        </is>
      </c>
      <c r="B4207" s="2" t="inlineStr">
        <is>
          <t>LAN</t>
        </is>
      </c>
      <c r="C4207" s="2" t="n">
        <v>2015</v>
      </c>
      <c r="D4207" s="2" t="inlineStr">
        <is>
          <t>United States</t>
        </is>
      </c>
      <c r="E4207" s="2" t="inlineStr">
        <is>
          <t>USA</t>
        </is>
      </c>
      <c r="F4207" s="2" t="inlineStr">
        <is>
          <t>Land_x001f_ll gas recovery for direct use</t>
        </is>
      </c>
      <c r="G4207" s="2" t="n">
        <v>-136</v>
      </c>
      <c r="H4207" s="2" t="n">
        <v>0.0037737090606242</v>
      </c>
      <c r="I4207" s="2" t="n">
        <v>0.004226554147899105</v>
      </c>
      <c r="J4207" s="40" t="inlineStr">
        <is>
          <t>waste - methane capture</t>
        </is>
      </c>
    </row>
    <row r="4208" ht="15.75" customHeight="1" s="120">
      <c r="A4208" s="2" t="inlineStr">
        <is>
          <t>WASTE</t>
        </is>
      </c>
      <c r="B4208" s="2" t="inlineStr">
        <is>
          <t>LAN</t>
        </is>
      </c>
      <c r="C4208" s="2" t="n">
        <v>2015</v>
      </c>
      <c r="D4208" s="2" t="inlineStr">
        <is>
          <t>United States</t>
        </is>
      </c>
      <c r="E4208" s="2" t="inlineStr">
        <is>
          <t>USA</t>
        </is>
      </c>
      <c r="F4208" s="2" t="inlineStr">
        <is>
          <t>Land_x001f_ll gas recovery for direct use</t>
        </is>
      </c>
      <c r="G4208" s="2" t="n">
        <v>-135</v>
      </c>
      <c r="H4208" s="2" t="n">
        <v>0.0059285624884069</v>
      </c>
      <c r="I4208" s="2" t="n">
        <v>0.006639989987015728</v>
      </c>
      <c r="J4208" s="40" t="inlineStr">
        <is>
          <t>waste - methane capture</t>
        </is>
      </c>
    </row>
    <row r="4209" ht="15.75" customHeight="1" s="120">
      <c r="A4209" s="2" t="inlineStr">
        <is>
          <t>WASTE</t>
        </is>
      </c>
      <c r="B4209" s="2" t="inlineStr">
        <is>
          <t>LAN</t>
        </is>
      </c>
      <c r="C4209" s="2" t="n">
        <v>2015</v>
      </c>
      <c r="D4209" s="2" t="inlineStr">
        <is>
          <t>United States</t>
        </is>
      </c>
      <c r="E4209" s="2" t="inlineStr">
        <is>
          <t>USA</t>
        </is>
      </c>
      <c r="F4209" s="2" t="inlineStr">
        <is>
          <t>Land_x001f_ll gas recovery for direct use</t>
        </is>
      </c>
      <c r="G4209" s="2" t="n">
        <v>-134</v>
      </c>
      <c r="H4209" s="2" t="n">
        <v>0.0054908735910431</v>
      </c>
      <c r="I4209" s="2" t="n">
        <v>0.006149778421968273</v>
      </c>
      <c r="J4209" s="40" t="inlineStr">
        <is>
          <t>waste - methane capture</t>
        </is>
      </c>
    </row>
    <row r="4210" ht="15.75" customHeight="1" s="120">
      <c r="A4210" s="2" t="inlineStr">
        <is>
          <t>WASTE</t>
        </is>
      </c>
      <c r="B4210" s="2" t="inlineStr">
        <is>
          <t>LAN</t>
        </is>
      </c>
      <c r="C4210" s="2" t="n">
        <v>2015</v>
      </c>
      <c r="D4210" s="2" t="inlineStr">
        <is>
          <t>United States</t>
        </is>
      </c>
      <c r="E4210" s="2" t="inlineStr">
        <is>
          <t>USA</t>
        </is>
      </c>
      <c r="F4210" s="2" t="inlineStr">
        <is>
          <t>Land_x001f_ll gas recovery for direct use</t>
        </is>
      </c>
      <c r="G4210" s="2" t="n">
        <v>-133</v>
      </c>
      <c r="H4210" s="2" t="n">
        <v>0.0047801292967051</v>
      </c>
      <c r="I4210" s="2" t="n">
        <v>0.005353744812309712</v>
      </c>
      <c r="J4210" s="40" t="inlineStr">
        <is>
          <t>waste - methane capture</t>
        </is>
      </c>
    </row>
    <row r="4211" ht="15.75" customHeight="1" s="120">
      <c r="A4211" s="2" t="inlineStr">
        <is>
          <t>WASTE</t>
        </is>
      </c>
      <c r="B4211" s="2" t="inlineStr">
        <is>
          <t>LAN</t>
        </is>
      </c>
      <c r="C4211" s="2" t="n">
        <v>2015</v>
      </c>
      <c r="D4211" s="2" t="inlineStr">
        <is>
          <t>United States</t>
        </is>
      </c>
      <c r="E4211" s="2" t="inlineStr">
        <is>
          <t>USA</t>
        </is>
      </c>
      <c r="F4211" s="2" t="inlineStr">
        <is>
          <t>Land_x001f_ll gas recovery for direct use</t>
        </is>
      </c>
      <c r="G4211" s="2" t="n">
        <v>-132</v>
      </c>
      <c r="H4211" s="2" t="n">
        <v>0.0068819664884359</v>
      </c>
      <c r="I4211" s="2" t="n">
        <v>0.007707802467048209</v>
      </c>
      <c r="J4211" s="40" t="inlineStr">
        <is>
          <t>waste - methane capture</t>
        </is>
      </c>
    </row>
    <row r="4212" ht="15.75" customHeight="1" s="120">
      <c r="A4212" s="2" t="inlineStr">
        <is>
          <t>WASTE</t>
        </is>
      </c>
      <c r="B4212" s="2" t="inlineStr">
        <is>
          <t>LAN</t>
        </is>
      </c>
      <c r="C4212" s="2" t="n">
        <v>2015</v>
      </c>
      <c r="D4212" s="2" t="inlineStr">
        <is>
          <t>United States</t>
        </is>
      </c>
      <c r="E4212" s="2" t="inlineStr">
        <is>
          <t>USA</t>
        </is>
      </c>
      <c r="F4212" s="2" t="inlineStr">
        <is>
          <t>Land_x001f_ll gas recovery for direct use</t>
        </is>
      </c>
      <c r="G4212" s="2" t="n">
        <v>-131</v>
      </c>
      <c r="H4212" s="2" t="n">
        <v>0.0058519104495645</v>
      </c>
      <c r="I4212" s="2" t="n">
        <v>0.006554139703512241</v>
      </c>
      <c r="J4212" s="40" t="inlineStr">
        <is>
          <t>waste - methane capture</t>
        </is>
      </c>
    </row>
    <row r="4213" ht="15.75" customHeight="1" s="120">
      <c r="A4213" s="2" t="inlineStr">
        <is>
          <t>WASTE</t>
        </is>
      </c>
      <c r="B4213" s="2" t="inlineStr">
        <is>
          <t>LAN</t>
        </is>
      </c>
      <c r="C4213" s="2" t="n">
        <v>2015</v>
      </c>
      <c r="D4213" s="2" t="inlineStr">
        <is>
          <t>United States</t>
        </is>
      </c>
      <c r="E4213" s="2" t="inlineStr">
        <is>
          <t>USA</t>
        </is>
      </c>
      <c r="F4213" s="2" t="inlineStr">
        <is>
          <t>Land_x001f_ll gas recovery for direct use</t>
        </is>
      </c>
      <c r="G4213" s="2" t="n">
        <v>-130</v>
      </c>
      <c r="H4213" s="2" t="n">
        <v>0.012834416818805</v>
      </c>
      <c r="I4213" s="2" t="n">
        <v>0.0143745468370616</v>
      </c>
      <c r="J4213" s="40" t="inlineStr">
        <is>
          <t>waste - methane capture</t>
        </is>
      </c>
    </row>
    <row r="4214" ht="15.75" customHeight="1" s="120">
      <c r="A4214" s="2" t="inlineStr">
        <is>
          <t>WASTE</t>
        </is>
      </c>
      <c r="B4214" s="2" t="inlineStr">
        <is>
          <t>LAN</t>
        </is>
      </c>
      <c r="C4214" s="2" t="n">
        <v>2015</v>
      </c>
      <c r="D4214" s="2" t="inlineStr">
        <is>
          <t>United States</t>
        </is>
      </c>
      <c r="E4214" s="2" t="inlineStr">
        <is>
          <t>USA</t>
        </is>
      </c>
      <c r="F4214" s="2" t="inlineStr">
        <is>
          <t>Land_x001f_ll gas recovery for direct use</t>
        </is>
      </c>
      <c r="G4214" s="2" t="n">
        <v>-128</v>
      </c>
      <c r="H4214" s="2" t="n">
        <v>0.0046635394683108</v>
      </c>
      <c r="I4214" s="2" t="n">
        <v>0.005223164204508097</v>
      </c>
      <c r="J4214" s="40" t="inlineStr">
        <is>
          <t>waste - methane capture</t>
        </is>
      </c>
    </row>
    <row r="4215" ht="15.75" customHeight="1" s="120">
      <c r="A4215" s="2" t="inlineStr">
        <is>
          <t>WASTE</t>
        </is>
      </c>
      <c r="B4215" s="2" t="inlineStr">
        <is>
          <t>LAN</t>
        </is>
      </c>
      <c r="C4215" s="2" t="n">
        <v>2015</v>
      </c>
      <c r="D4215" s="2" t="inlineStr">
        <is>
          <t>United States</t>
        </is>
      </c>
      <c r="E4215" s="2" t="inlineStr">
        <is>
          <t>USA</t>
        </is>
      </c>
      <c r="F4215" s="2" t="inlineStr">
        <is>
          <t>Land_x001f_ll gas recovery for direct use</t>
        </is>
      </c>
      <c r="G4215" s="2" t="n">
        <v>-127</v>
      </c>
      <c r="H4215" s="2" t="n">
        <v>0.0013299151323736</v>
      </c>
      <c r="I4215" s="2" t="n">
        <v>0.001489504948258432</v>
      </c>
      <c r="J4215" s="40" t="inlineStr">
        <is>
          <t>waste - methane capture</t>
        </is>
      </c>
    </row>
    <row r="4216" ht="15.75" customHeight="1" s="120">
      <c r="A4216" s="2" t="inlineStr">
        <is>
          <t>WASTE</t>
        </is>
      </c>
      <c r="B4216" s="2" t="inlineStr">
        <is>
          <t>LAN</t>
        </is>
      </c>
      <c r="C4216" s="2" t="n">
        <v>2015</v>
      </c>
      <c r="D4216" s="2" t="inlineStr">
        <is>
          <t>United States</t>
        </is>
      </c>
      <c r="E4216" s="2" t="inlineStr">
        <is>
          <t>USA</t>
        </is>
      </c>
      <c r="F4216" s="2" t="inlineStr">
        <is>
          <t>Land_x001f_ll gas recovery for direct use</t>
        </is>
      </c>
      <c r="G4216" s="2" t="n">
        <v>-125</v>
      </c>
      <c r="H4216" s="2" t="n">
        <v>0.014512513356749</v>
      </c>
      <c r="I4216" s="2" t="n">
        <v>0.01625401495955888</v>
      </c>
      <c r="J4216" s="40" t="inlineStr">
        <is>
          <t>waste - methane capture</t>
        </is>
      </c>
    </row>
    <row r="4217" ht="15.75" customHeight="1" s="120">
      <c r="A4217" s="2" t="inlineStr">
        <is>
          <t>WASTE</t>
        </is>
      </c>
      <c r="B4217" s="2" t="inlineStr">
        <is>
          <t>LAN</t>
        </is>
      </c>
      <c r="C4217" s="2" t="n">
        <v>2015</v>
      </c>
      <c r="D4217" s="2" t="inlineStr">
        <is>
          <t>United States</t>
        </is>
      </c>
      <c r="E4217" s="2" t="inlineStr">
        <is>
          <t>USA</t>
        </is>
      </c>
      <c r="F4217" s="2" t="inlineStr">
        <is>
          <t>Land_x001f_ll gas recovery for direct use</t>
        </is>
      </c>
      <c r="G4217" s="2" t="n">
        <v>-124</v>
      </c>
      <c r="H4217" s="2" t="n">
        <v>0.0097919949912466</v>
      </c>
      <c r="I4217" s="2" t="n">
        <v>0.01096703439019619</v>
      </c>
      <c r="J4217" s="40" t="inlineStr">
        <is>
          <t>waste - methane capture</t>
        </is>
      </c>
    </row>
    <row r="4218" ht="15.75" customHeight="1" s="120">
      <c r="A4218" s="2" t="inlineStr">
        <is>
          <t>WASTE</t>
        </is>
      </c>
      <c r="B4218" s="2" t="inlineStr">
        <is>
          <t>LAN</t>
        </is>
      </c>
      <c r="C4218" s="2" t="n">
        <v>2015</v>
      </c>
      <c r="D4218" s="2" t="inlineStr">
        <is>
          <t>United States</t>
        </is>
      </c>
      <c r="E4218" s="2" t="inlineStr">
        <is>
          <t>USA</t>
        </is>
      </c>
      <c r="F4218" s="2" t="inlineStr">
        <is>
          <t>Land_x001f_ll gas recovery for direct use</t>
        </is>
      </c>
      <c r="G4218" s="2" t="n">
        <v>-122</v>
      </c>
      <c r="H4218" s="2" t="n">
        <v>0.0034998244373128</v>
      </c>
      <c r="I4218" s="2" t="n">
        <v>0.003919803369790337</v>
      </c>
      <c r="J4218" s="40" t="inlineStr">
        <is>
          <t>waste - methane capture</t>
        </is>
      </c>
    </row>
    <row r="4219" ht="15.75" customHeight="1" s="120">
      <c r="A4219" s="2" t="inlineStr">
        <is>
          <t>WASTE</t>
        </is>
      </c>
      <c r="B4219" s="2" t="inlineStr">
        <is>
          <t>LAN</t>
        </is>
      </c>
      <c r="C4219" s="2" t="n">
        <v>2015</v>
      </c>
      <c r="D4219" s="2" t="inlineStr">
        <is>
          <t>United States</t>
        </is>
      </c>
      <c r="E4219" s="2" t="inlineStr">
        <is>
          <t>USA</t>
        </is>
      </c>
      <c r="F4219" s="2" t="inlineStr">
        <is>
          <t>Land_x001f_ll gas recovery for direct use</t>
        </is>
      </c>
      <c r="G4219" s="2" t="n">
        <v>-121</v>
      </c>
      <c r="H4219" s="2" t="n">
        <v>0.0070807986776344</v>
      </c>
      <c r="I4219" s="2" t="n">
        <v>0.007930494518950528</v>
      </c>
      <c r="J4219" s="40" t="inlineStr">
        <is>
          <t>waste - methane capture</t>
        </is>
      </c>
    </row>
    <row r="4220" ht="15.75" customHeight="1" s="120">
      <c r="A4220" s="2" t="inlineStr">
        <is>
          <t>WASTE</t>
        </is>
      </c>
      <c r="B4220" s="2" t="inlineStr">
        <is>
          <t>LAN</t>
        </is>
      </c>
      <c r="C4220" s="2" t="n">
        <v>2015</v>
      </c>
      <c r="D4220" s="2" t="inlineStr">
        <is>
          <t>United States</t>
        </is>
      </c>
      <c r="E4220" s="2" t="inlineStr">
        <is>
          <t>USA</t>
        </is>
      </c>
      <c r="F4220" s="2" t="inlineStr">
        <is>
          <t>Land_x001f_ll gas recovery for direct use</t>
        </is>
      </c>
      <c r="G4220" s="2" t="n">
        <v>-120</v>
      </c>
      <c r="H4220" s="2" t="n">
        <v>0.001466908142902</v>
      </c>
      <c r="I4220" s="2" t="n">
        <v>0.00164293712005024</v>
      </c>
      <c r="J4220" s="40" t="inlineStr">
        <is>
          <t>waste - methane capture</t>
        </is>
      </c>
    </row>
    <row r="4221" ht="15.75" customHeight="1" s="120">
      <c r="A4221" s="2" t="inlineStr">
        <is>
          <t>WASTE</t>
        </is>
      </c>
      <c r="B4221" s="2" t="inlineStr">
        <is>
          <t>LAN</t>
        </is>
      </c>
      <c r="C4221" s="2" t="n">
        <v>2015</v>
      </c>
      <c r="D4221" s="2" t="inlineStr">
        <is>
          <t>United States</t>
        </is>
      </c>
      <c r="E4221" s="2" t="inlineStr">
        <is>
          <t>USA</t>
        </is>
      </c>
      <c r="F4221" s="2" t="inlineStr">
        <is>
          <t>Land_x001f_ll gas recovery for direct use</t>
        </is>
      </c>
      <c r="G4221" s="2" t="n">
        <v>-119</v>
      </c>
      <c r="H4221" s="2" t="n">
        <v>0.0057947153691202</v>
      </c>
      <c r="I4221" s="2" t="n">
        <v>0.006490081213414625</v>
      </c>
      <c r="J4221" s="40" t="inlineStr">
        <is>
          <t>waste - methane capture</t>
        </is>
      </c>
    </row>
    <row r="4222" ht="15.75" customHeight="1" s="120">
      <c r="A4222" s="2" t="inlineStr">
        <is>
          <t>WASTE</t>
        </is>
      </c>
      <c r="B4222" s="2" t="inlineStr">
        <is>
          <t>LAN</t>
        </is>
      </c>
      <c r="C4222" s="2" t="n">
        <v>2015</v>
      </c>
      <c r="D4222" s="2" t="inlineStr">
        <is>
          <t>United States</t>
        </is>
      </c>
      <c r="E4222" s="2" t="inlineStr">
        <is>
          <t>USA</t>
        </is>
      </c>
      <c r="F4222" s="2" t="inlineStr">
        <is>
          <t>Land_x001f_ll gas recovery for direct use</t>
        </is>
      </c>
      <c r="G4222" s="2" t="n">
        <v>-118</v>
      </c>
      <c r="H4222" s="2" t="n">
        <v>0.0062847189838067</v>
      </c>
      <c r="I4222" s="2" t="n">
        <v>0.007038885261863505</v>
      </c>
      <c r="J4222" s="40" t="inlineStr">
        <is>
          <t>waste - methane capture</t>
        </is>
      </c>
    </row>
    <row r="4223" ht="15.75" customHeight="1" s="120">
      <c r="A4223" s="2" t="inlineStr">
        <is>
          <t>WASTE</t>
        </is>
      </c>
      <c r="B4223" s="2" t="inlineStr">
        <is>
          <t>LAN</t>
        </is>
      </c>
      <c r="C4223" s="2" t="n">
        <v>2015</v>
      </c>
      <c r="D4223" s="2" t="inlineStr">
        <is>
          <t>United States</t>
        </is>
      </c>
      <c r="E4223" s="2" t="inlineStr">
        <is>
          <t>USA</t>
        </is>
      </c>
      <c r="F4223" s="2" t="inlineStr">
        <is>
          <t>Land_x001f_ll gas recovery for direct use</t>
        </is>
      </c>
      <c r="G4223" s="2" t="n">
        <v>-117</v>
      </c>
      <c r="H4223" s="2" t="n">
        <v>0.0049522268818691</v>
      </c>
      <c r="I4223" s="2" t="n">
        <v>0.005546494107693392</v>
      </c>
      <c r="J4223" s="40" t="inlineStr">
        <is>
          <t>waste - methane capture</t>
        </is>
      </c>
    </row>
    <row r="4224" ht="15.75" customHeight="1" s="120">
      <c r="A4224" s="2" t="inlineStr">
        <is>
          <t>WASTE</t>
        </is>
      </c>
      <c r="B4224" s="2" t="inlineStr">
        <is>
          <t>LAN</t>
        </is>
      </c>
      <c r="C4224" s="2" t="n">
        <v>2015</v>
      </c>
      <c r="D4224" s="2" t="inlineStr">
        <is>
          <t>United States</t>
        </is>
      </c>
      <c r="E4224" s="2" t="inlineStr">
        <is>
          <t>USA</t>
        </is>
      </c>
      <c r="F4224" s="2" t="inlineStr">
        <is>
          <t>Land_x001f_ll gas recovery for direct use</t>
        </is>
      </c>
      <c r="G4224" s="2" t="n">
        <v>-116</v>
      </c>
      <c r="H4224" s="2" t="n">
        <v>0.0013400136958808</v>
      </c>
      <c r="I4224" s="2" t="n">
        <v>0.001500815339386496</v>
      </c>
      <c r="J4224" s="40" t="inlineStr">
        <is>
          <t>waste - methane capture</t>
        </is>
      </c>
    </row>
    <row r="4225" ht="15.75" customHeight="1" s="120">
      <c r="A4225" s="2" t="inlineStr">
        <is>
          <t>WASTE</t>
        </is>
      </c>
      <c r="B4225" s="2" t="inlineStr">
        <is>
          <t>LAN</t>
        </is>
      </c>
      <c r="C4225" s="2" t="n">
        <v>2015</v>
      </c>
      <c r="D4225" s="2" t="inlineStr">
        <is>
          <t>United States</t>
        </is>
      </c>
      <c r="E4225" s="2" t="inlineStr">
        <is>
          <t>USA</t>
        </is>
      </c>
      <c r="F4225" s="2" t="inlineStr">
        <is>
          <t>Land_x001f_ll gas recovery for direct use</t>
        </is>
      </c>
      <c r="G4225" s="2" t="n">
        <v>-114</v>
      </c>
      <c r="H4225" s="2" t="n">
        <v>0.0041913407621905</v>
      </c>
      <c r="I4225" s="2" t="n">
        <v>0.00469430165365336</v>
      </c>
      <c r="J4225" s="40" t="inlineStr">
        <is>
          <t>waste - methane capture</t>
        </is>
      </c>
    </row>
    <row r="4226" ht="15.75" customHeight="1" s="120">
      <c r="A4226" s="2" t="inlineStr">
        <is>
          <t>WASTE</t>
        </is>
      </c>
      <c r="B4226" s="2" t="inlineStr">
        <is>
          <t>LAN</t>
        </is>
      </c>
      <c r="C4226" s="2" t="n">
        <v>2015</v>
      </c>
      <c r="D4226" s="2" t="inlineStr">
        <is>
          <t>United States</t>
        </is>
      </c>
      <c r="E4226" s="2" t="inlineStr">
        <is>
          <t>USA</t>
        </is>
      </c>
      <c r="F4226" s="2" t="inlineStr">
        <is>
          <t>Land_x001f_ll gas recovery for direct use</t>
        </is>
      </c>
      <c r="G4226" s="2" t="n">
        <v>-113</v>
      </c>
      <c r="H4226" s="2" t="n">
        <v>0.0037344325101003</v>
      </c>
      <c r="I4226" s="2" t="n">
        <v>0.004182564411312336</v>
      </c>
      <c r="J4226" s="40" t="inlineStr">
        <is>
          <t>waste - methane capture</t>
        </is>
      </c>
    </row>
    <row r="4227" ht="15.75" customHeight="1" s="120">
      <c r="A4227" s="2" t="inlineStr">
        <is>
          <t>WASTE</t>
        </is>
      </c>
      <c r="B4227" s="2" t="inlineStr">
        <is>
          <t>LAN</t>
        </is>
      </c>
      <c r="C4227" s="2" t="n">
        <v>2015</v>
      </c>
      <c r="D4227" s="2" t="inlineStr">
        <is>
          <t>United States</t>
        </is>
      </c>
      <c r="E4227" s="2" t="inlineStr">
        <is>
          <t>USA</t>
        </is>
      </c>
      <c r="F4227" s="2" t="inlineStr">
        <is>
          <t>Land_x001f_ll gas recovery for direct use</t>
        </is>
      </c>
      <c r="G4227" s="2" t="n">
        <v>-112</v>
      </c>
      <c r="H4227" s="2" t="n">
        <v>0.0010525771649554</v>
      </c>
      <c r="I4227" s="2" t="n">
        <v>0.001178886424750048</v>
      </c>
      <c r="J4227" s="40" t="inlineStr">
        <is>
          <t>waste - methane capture</t>
        </is>
      </c>
    </row>
    <row r="4228" ht="15.75" customHeight="1" s="120">
      <c r="A4228" s="2" t="inlineStr">
        <is>
          <t>WASTE</t>
        </is>
      </c>
      <c r="B4228" s="2" t="inlineStr">
        <is>
          <t>LAN</t>
        </is>
      </c>
      <c r="C4228" s="2" t="n">
        <v>2015</v>
      </c>
      <c r="D4228" s="2" t="inlineStr">
        <is>
          <t>United States</t>
        </is>
      </c>
      <c r="E4228" s="2" t="inlineStr">
        <is>
          <t>USA</t>
        </is>
      </c>
      <c r="F4228" s="2" t="inlineStr">
        <is>
          <t>Land_x001f_ll gas recovery for direct use</t>
        </is>
      </c>
      <c r="G4228" s="2" t="n">
        <v>-111</v>
      </c>
      <c r="H4228" s="2" t="n">
        <v>0.0038140233373269</v>
      </c>
      <c r="I4228" s="2" t="n">
        <v>0.004271706137806129</v>
      </c>
      <c r="J4228" s="40" t="inlineStr">
        <is>
          <t>waste - methane capture</t>
        </is>
      </c>
    </row>
    <row r="4229" ht="15.75" customHeight="1" s="120">
      <c r="A4229" s="2" t="inlineStr">
        <is>
          <t>WASTE</t>
        </is>
      </c>
      <c r="B4229" s="2" t="inlineStr">
        <is>
          <t>LAN</t>
        </is>
      </c>
      <c r="C4229" s="2" t="n">
        <v>2015</v>
      </c>
      <c r="D4229" s="2" t="inlineStr">
        <is>
          <t>United States</t>
        </is>
      </c>
      <c r="E4229" s="2" t="inlineStr">
        <is>
          <t>USA</t>
        </is>
      </c>
      <c r="F4229" s="2" t="inlineStr">
        <is>
          <t>Land_x001f_ll gas recovery for direct use</t>
        </is>
      </c>
      <c r="G4229" s="2" t="n">
        <v>-110</v>
      </c>
      <c r="H4229" s="2" t="n">
        <v>0.0012183211511001</v>
      </c>
      <c r="I4229" s="2" t="n">
        <v>0.001364519689232112</v>
      </c>
      <c r="J4229" s="40" t="inlineStr">
        <is>
          <t>waste - methane capture</t>
        </is>
      </c>
    </row>
    <row r="4230" ht="15.75" customHeight="1" s="120">
      <c r="A4230" s="2" t="inlineStr">
        <is>
          <t>WASTE</t>
        </is>
      </c>
      <c r="B4230" s="2" t="inlineStr">
        <is>
          <t>LAN</t>
        </is>
      </c>
      <c r="C4230" s="2" t="n">
        <v>2015</v>
      </c>
      <c r="D4230" s="2" t="inlineStr">
        <is>
          <t>United States</t>
        </is>
      </c>
      <c r="E4230" s="2" t="inlineStr">
        <is>
          <t>USA</t>
        </is>
      </c>
      <c r="F4230" s="2" t="inlineStr">
        <is>
          <t>Land_x001f_ll gas recovery for direct use</t>
        </is>
      </c>
      <c r="G4230" s="2" t="n">
        <v>-109</v>
      </c>
      <c r="H4230" s="2" t="n">
        <v>0.005997289728839</v>
      </c>
      <c r="I4230" s="2" t="n">
        <v>0.006716964496299681</v>
      </c>
      <c r="J4230" s="40" t="inlineStr">
        <is>
          <t>waste - methane capture</t>
        </is>
      </c>
    </row>
    <row r="4231" ht="15.75" customHeight="1" s="120">
      <c r="A4231" s="2" t="inlineStr">
        <is>
          <t>WASTE</t>
        </is>
      </c>
      <c r="B4231" s="2" t="inlineStr">
        <is>
          <t>LAN</t>
        </is>
      </c>
      <c r="C4231" s="2" t="n">
        <v>2015</v>
      </c>
      <c r="D4231" s="2" t="inlineStr">
        <is>
          <t>United States</t>
        </is>
      </c>
      <c r="E4231" s="2" t="inlineStr">
        <is>
          <t>USA</t>
        </is>
      </c>
      <c r="F4231" s="2" t="inlineStr">
        <is>
          <t>Land_x001f_ll gas recovery for direct use</t>
        </is>
      </c>
      <c r="G4231" s="2" t="n">
        <v>-108</v>
      </c>
      <c r="H4231" s="2" t="n">
        <v>0.0011580192949623</v>
      </c>
      <c r="I4231" s="2" t="n">
        <v>0.001296981610357776</v>
      </c>
      <c r="J4231" s="40" t="inlineStr">
        <is>
          <t>waste - methane capture</t>
        </is>
      </c>
    </row>
    <row r="4232" ht="15.75" customHeight="1" s="120">
      <c r="A4232" s="2" t="inlineStr">
        <is>
          <t>WASTE</t>
        </is>
      </c>
      <c r="B4232" s="2" t="inlineStr">
        <is>
          <t>LAN</t>
        </is>
      </c>
      <c r="C4232" s="2" t="n">
        <v>2015</v>
      </c>
      <c r="D4232" s="2" t="inlineStr">
        <is>
          <t>United States</t>
        </is>
      </c>
      <c r="E4232" s="2" t="inlineStr">
        <is>
          <t>USA</t>
        </is>
      </c>
      <c r="F4232" s="2" t="inlineStr">
        <is>
          <t>Land_x001f_ll gas recovery for direct use</t>
        </is>
      </c>
      <c r="G4232" s="2" t="n">
        <v>-107</v>
      </c>
      <c r="H4232" s="2" t="n">
        <v>0.0042747600236908</v>
      </c>
      <c r="I4232" s="2" t="n">
        <v>0.004787731226533696</v>
      </c>
      <c r="J4232" s="40" t="inlineStr">
        <is>
          <t>waste - methane capture</t>
        </is>
      </c>
    </row>
    <row r="4233" ht="15.75" customHeight="1" s="120">
      <c r="A4233" s="2" t="inlineStr">
        <is>
          <t>WASTE</t>
        </is>
      </c>
      <c r="B4233" s="2" t="inlineStr">
        <is>
          <t>LAN</t>
        </is>
      </c>
      <c r="C4233" s="2" t="n">
        <v>2015</v>
      </c>
      <c r="D4233" s="2" t="inlineStr">
        <is>
          <t>United States</t>
        </is>
      </c>
      <c r="E4233" s="2" t="inlineStr">
        <is>
          <t>USA</t>
        </is>
      </c>
      <c r="F4233" s="2" t="inlineStr">
        <is>
          <t>Land_x001f_ll gas recovery for direct use</t>
        </is>
      </c>
      <c r="G4233" s="2" t="n">
        <v>-106</v>
      </c>
      <c r="H4233" s="2" t="n">
        <v>0.0063675618730485</v>
      </c>
      <c r="I4233" s="2" t="n">
        <v>0.00713166929781432</v>
      </c>
      <c r="J4233" s="40" t="inlineStr">
        <is>
          <t>waste - methane capture</t>
        </is>
      </c>
    </row>
    <row r="4234" ht="15.75" customHeight="1" s="120">
      <c r="A4234" s="2" t="inlineStr">
        <is>
          <t>WASTE</t>
        </is>
      </c>
      <c r="B4234" s="2" t="inlineStr">
        <is>
          <t>LAN</t>
        </is>
      </c>
      <c r="C4234" s="2" t="n">
        <v>2015</v>
      </c>
      <c r="D4234" s="2" t="inlineStr">
        <is>
          <t>United States</t>
        </is>
      </c>
      <c r="E4234" s="2" t="inlineStr">
        <is>
          <t>USA</t>
        </is>
      </c>
      <c r="F4234" s="2" t="inlineStr">
        <is>
          <t>Land_x001f_ll gas recovery for direct use</t>
        </is>
      </c>
      <c r="G4234" s="2" t="n">
        <v>-104</v>
      </c>
      <c r="H4234" s="2" t="n">
        <v>0.0011003491235897</v>
      </c>
      <c r="I4234" s="2" t="n">
        <v>0.001232391018420464</v>
      </c>
      <c r="J4234" s="40" t="inlineStr">
        <is>
          <t>waste - methane capture</t>
        </is>
      </c>
    </row>
    <row r="4235" ht="15.75" customHeight="1" s="120">
      <c r="A4235" s="2" t="inlineStr">
        <is>
          <t>WASTE</t>
        </is>
      </c>
      <c r="B4235" s="2" t="inlineStr">
        <is>
          <t>LAN</t>
        </is>
      </c>
      <c r="C4235" s="2" t="n">
        <v>2015</v>
      </c>
      <c r="D4235" s="2" t="inlineStr">
        <is>
          <t>United States</t>
        </is>
      </c>
      <c r="E4235" s="2" t="inlineStr">
        <is>
          <t>USA</t>
        </is>
      </c>
      <c r="F4235" s="2" t="inlineStr">
        <is>
          <t>Land_x001f_ll gas recovery for direct use</t>
        </is>
      </c>
      <c r="G4235" s="2" t="n">
        <v>-103</v>
      </c>
      <c r="H4235" s="2" t="n">
        <v>0.002010369033087</v>
      </c>
      <c r="I4235" s="2" t="n">
        <v>0.00225161331705744</v>
      </c>
      <c r="J4235" s="40" t="inlineStr">
        <is>
          <t>waste - methane capture</t>
        </is>
      </c>
    </row>
    <row r="4236" ht="15.75" customHeight="1" s="120">
      <c r="A4236" s="2" t="inlineStr">
        <is>
          <t>WASTE</t>
        </is>
      </c>
      <c r="B4236" s="2" t="inlineStr">
        <is>
          <t>LAN</t>
        </is>
      </c>
      <c r="C4236" s="2" t="n">
        <v>2015</v>
      </c>
      <c r="D4236" s="2" t="inlineStr">
        <is>
          <t>United States</t>
        </is>
      </c>
      <c r="E4236" s="2" t="inlineStr">
        <is>
          <t>USA</t>
        </is>
      </c>
      <c r="F4236" s="2" t="inlineStr">
        <is>
          <t>Land_x001f_ll gas recovery for direct use</t>
        </is>
      </c>
      <c r="G4236" s="2" t="n">
        <v>-102</v>
      </c>
      <c r="H4236" s="2" t="n">
        <v>0.0036465605953708</v>
      </c>
      <c r="I4236" s="2" t="n">
        <v>0.004084147866815296</v>
      </c>
      <c r="J4236" s="40" t="inlineStr">
        <is>
          <t>waste - methane capture</t>
        </is>
      </c>
    </row>
    <row r="4237" ht="15.75" customHeight="1" s="120">
      <c r="A4237" s="2" t="inlineStr">
        <is>
          <t>WASTE</t>
        </is>
      </c>
      <c r="B4237" s="2" t="inlineStr">
        <is>
          <t>LAN</t>
        </is>
      </c>
      <c r="C4237" s="2" t="n">
        <v>2015</v>
      </c>
      <c r="D4237" s="2" t="inlineStr">
        <is>
          <t>United States</t>
        </is>
      </c>
      <c r="E4237" s="2" t="inlineStr">
        <is>
          <t>USA</t>
        </is>
      </c>
      <c r="F4237" s="2" t="inlineStr">
        <is>
          <t>Land_x001f_ll gas recovery for direct use</t>
        </is>
      </c>
      <c r="G4237" s="2" t="n">
        <v>-101</v>
      </c>
      <c r="H4237" s="2" t="n">
        <v>0.0009049496729858</v>
      </c>
      <c r="I4237" s="2" t="n">
        <v>0.001013543633744096</v>
      </c>
      <c r="J4237" s="40" t="inlineStr">
        <is>
          <t>waste - methane capture</t>
        </is>
      </c>
    </row>
    <row r="4238" ht="15.75" customHeight="1" s="120">
      <c r="A4238" s="2" t="inlineStr">
        <is>
          <t>WASTE</t>
        </is>
      </c>
      <c r="B4238" s="2" t="inlineStr">
        <is>
          <t>LAN</t>
        </is>
      </c>
      <c r="C4238" s="2" t="n">
        <v>2015</v>
      </c>
      <c r="D4238" s="2" t="inlineStr">
        <is>
          <t>United States</t>
        </is>
      </c>
      <c r="E4238" s="2" t="inlineStr">
        <is>
          <t>USA</t>
        </is>
      </c>
      <c r="F4238" s="2" t="inlineStr">
        <is>
          <t>Land_x001f_ll gas recovery for direct use</t>
        </is>
      </c>
      <c r="G4238" s="2" t="n">
        <v>-100</v>
      </c>
      <c r="H4238" s="2" t="n">
        <v>0.003946004610043</v>
      </c>
      <c r="I4238" s="2" t="n">
        <v>0.00441952516324816</v>
      </c>
      <c r="J4238" s="40" t="inlineStr">
        <is>
          <t>waste - methane capture</t>
        </is>
      </c>
    </row>
    <row r="4239" ht="15.75" customHeight="1" s="120">
      <c r="A4239" s="2" t="inlineStr">
        <is>
          <t>WASTE</t>
        </is>
      </c>
      <c r="B4239" s="2" t="inlineStr">
        <is>
          <t>LAN</t>
        </is>
      </c>
      <c r="C4239" s="2" t="n">
        <v>2015</v>
      </c>
      <c r="D4239" s="2" t="inlineStr">
        <is>
          <t>United States</t>
        </is>
      </c>
      <c r="E4239" s="2" t="inlineStr">
        <is>
          <t>USA</t>
        </is>
      </c>
      <c r="F4239" s="2" t="inlineStr">
        <is>
          <t>Land_x001f_ll gas recovery for direct use</t>
        </is>
      </c>
      <c r="G4239" s="2" t="n">
        <v>-99</v>
      </c>
      <c r="H4239" s="2" t="n">
        <v>0.0015950301312841</v>
      </c>
      <c r="I4239" s="2" t="n">
        <v>0.001786433747038192</v>
      </c>
      <c r="J4239" s="40" t="inlineStr">
        <is>
          <t>waste - methane capture</t>
        </is>
      </c>
    </row>
    <row r="4240" ht="15.75" customHeight="1" s="120">
      <c r="A4240" s="2" t="inlineStr">
        <is>
          <t>WASTE</t>
        </is>
      </c>
      <c r="B4240" s="2" t="inlineStr">
        <is>
          <t>LAN</t>
        </is>
      </c>
      <c r="C4240" s="2" t="n">
        <v>2015</v>
      </c>
      <c r="D4240" s="2" t="inlineStr">
        <is>
          <t>United States</t>
        </is>
      </c>
      <c r="E4240" s="2" t="inlineStr">
        <is>
          <t>USA</t>
        </is>
      </c>
      <c r="F4240" s="2" t="inlineStr">
        <is>
          <t>Land_x001f_ll gas recovery for direct use</t>
        </is>
      </c>
      <c r="G4240" s="2" t="n">
        <v>-98</v>
      </c>
      <c r="H4240" s="2" t="n">
        <v>0.0044172373600304</v>
      </c>
      <c r="I4240" s="2" t="n">
        <v>0.004947305843234048</v>
      </c>
      <c r="J4240" s="40" t="inlineStr">
        <is>
          <t>waste - methane capture</t>
        </is>
      </c>
    </row>
    <row r="4241" ht="15.75" customHeight="1" s="120">
      <c r="A4241" s="2" t="inlineStr">
        <is>
          <t>WASTE</t>
        </is>
      </c>
      <c r="B4241" s="2" t="inlineStr">
        <is>
          <t>LAN</t>
        </is>
      </c>
      <c r="C4241" s="2" t="n">
        <v>2015</v>
      </c>
      <c r="D4241" s="2" t="inlineStr">
        <is>
          <t>United States</t>
        </is>
      </c>
      <c r="E4241" s="2" t="inlineStr">
        <is>
          <t>USA</t>
        </is>
      </c>
      <c r="F4241" s="2" t="inlineStr">
        <is>
          <t>Land_x001f_ll gas recovery for direct use</t>
        </is>
      </c>
      <c r="G4241" s="2" t="n">
        <v>-97</v>
      </c>
      <c r="H4241" s="2" t="n">
        <v>0.0007721082656644</v>
      </c>
      <c r="I4241" s="2" t="n">
        <v>0.0008647612575441281</v>
      </c>
      <c r="J4241" s="40" t="inlineStr">
        <is>
          <t>waste - methane capture</t>
        </is>
      </c>
    </row>
    <row r="4242" ht="15.75" customHeight="1" s="120">
      <c r="A4242" s="2" t="inlineStr">
        <is>
          <t>WASTE</t>
        </is>
      </c>
      <c r="B4242" s="2" t="inlineStr">
        <is>
          <t>LAN</t>
        </is>
      </c>
      <c r="C4242" s="2" t="n">
        <v>2015</v>
      </c>
      <c r="D4242" s="2" t="inlineStr">
        <is>
          <t>United States</t>
        </is>
      </c>
      <c r="E4242" s="2" t="inlineStr">
        <is>
          <t>USA</t>
        </is>
      </c>
      <c r="F4242" s="2" t="inlineStr">
        <is>
          <t>Land_x001f_ll gas recovery for direct use</t>
        </is>
      </c>
      <c r="G4242" s="2" t="n">
        <v>-96</v>
      </c>
      <c r="H4242" s="2" t="n">
        <v>0.0034303754218854</v>
      </c>
      <c r="I4242" s="2" t="n">
        <v>0.003842020472511649</v>
      </c>
      <c r="J4242" s="40" t="inlineStr">
        <is>
          <t>waste - methane capture</t>
        </is>
      </c>
    </row>
    <row r="4243" ht="15.75" customHeight="1" s="120">
      <c r="A4243" s="2" t="inlineStr">
        <is>
          <t>WASTE</t>
        </is>
      </c>
      <c r="B4243" s="2" t="inlineStr">
        <is>
          <t>LAN</t>
        </is>
      </c>
      <c r="C4243" s="2" t="n">
        <v>2015</v>
      </c>
      <c r="D4243" s="2" t="inlineStr">
        <is>
          <t>United States</t>
        </is>
      </c>
      <c r="E4243" s="2" t="inlineStr">
        <is>
          <t>USA</t>
        </is>
      </c>
      <c r="F4243" s="2" t="inlineStr">
        <is>
          <t>Land_x001f_ll gas recovery for direct use</t>
        </is>
      </c>
      <c r="G4243" s="2" t="n">
        <v>-95</v>
      </c>
      <c r="H4243" s="2" t="n">
        <v>0.0024585795472376</v>
      </c>
      <c r="I4243" s="2" t="n">
        <v>0.002753609092906112</v>
      </c>
      <c r="J4243" s="40" t="inlineStr">
        <is>
          <t>waste - methane capture</t>
        </is>
      </c>
    </row>
    <row r="4244" ht="15.75" customHeight="1" s="120">
      <c r="A4244" s="2" t="inlineStr">
        <is>
          <t>WASTE</t>
        </is>
      </c>
      <c r="B4244" s="2" t="inlineStr">
        <is>
          <t>LAN</t>
        </is>
      </c>
      <c r="C4244" s="2" t="n">
        <v>2015</v>
      </c>
      <c r="D4244" s="2" t="inlineStr">
        <is>
          <t>United States</t>
        </is>
      </c>
      <c r="E4244" s="2" t="inlineStr">
        <is>
          <t>USA</t>
        </is>
      </c>
      <c r="F4244" s="2" t="inlineStr">
        <is>
          <t>Land_x001f_ll gas recovery for direct use</t>
        </is>
      </c>
      <c r="G4244" s="2" t="n">
        <v>-93</v>
      </c>
      <c r="H4244" s="2" t="n">
        <v>0.0018891108920798</v>
      </c>
      <c r="I4244" s="2" t="n">
        <v>0.002115804199129376</v>
      </c>
      <c r="J4244" s="40" t="inlineStr">
        <is>
          <t>waste - methane capture</t>
        </is>
      </c>
    </row>
    <row r="4245" ht="15.75" customHeight="1" s="120">
      <c r="A4245" s="2" t="inlineStr">
        <is>
          <t>WASTE</t>
        </is>
      </c>
      <c r="B4245" s="2" t="inlineStr">
        <is>
          <t>LAN</t>
        </is>
      </c>
      <c r="C4245" s="2" t="n">
        <v>2015</v>
      </c>
      <c r="D4245" s="2" t="inlineStr">
        <is>
          <t>United States</t>
        </is>
      </c>
      <c r="E4245" s="2" t="inlineStr">
        <is>
          <t>USA</t>
        </is>
      </c>
      <c r="F4245" s="2" t="inlineStr">
        <is>
          <t>Land_x001f_ll gas recovery for direct use</t>
        </is>
      </c>
      <c r="G4245" s="2" t="n">
        <v>-91</v>
      </c>
      <c r="H4245" s="2" t="n">
        <v>0.0008421815582551</v>
      </c>
      <c r="I4245" s="2" t="n">
        <v>0.0009432433452457121</v>
      </c>
      <c r="J4245" s="40" t="inlineStr">
        <is>
          <t>waste - methane capture</t>
        </is>
      </c>
    </row>
    <row r="4246" ht="15.75" customHeight="1" s="120">
      <c r="A4246" s="2" t="inlineStr">
        <is>
          <t>WASTE</t>
        </is>
      </c>
      <c r="B4246" s="2" t="inlineStr">
        <is>
          <t>LAN</t>
        </is>
      </c>
      <c r="C4246" s="2" t="n">
        <v>2015</v>
      </c>
      <c r="D4246" s="2" t="inlineStr">
        <is>
          <t>United States</t>
        </is>
      </c>
      <c r="E4246" s="2" t="inlineStr">
        <is>
          <t>USA</t>
        </is>
      </c>
      <c r="F4246" s="2" t="inlineStr">
        <is>
          <t>Land_x001f_ll gas recovery for direct use</t>
        </is>
      </c>
      <c r="G4246" s="2" t="n">
        <v>-90</v>
      </c>
      <c r="H4246" s="2" t="n">
        <v>0.0007181785185821</v>
      </c>
      <c r="I4246" s="2" t="n">
        <v>0.000804359940811952</v>
      </c>
      <c r="J4246" s="40" t="inlineStr">
        <is>
          <t>waste - methane capture</t>
        </is>
      </c>
    </row>
    <row r="4247" ht="15.75" customHeight="1" s="120">
      <c r="A4247" s="2" t="inlineStr">
        <is>
          <t>WASTE</t>
        </is>
      </c>
      <c r="B4247" s="2" t="inlineStr">
        <is>
          <t>LAN</t>
        </is>
      </c>
      <c r="C4247" s="2" t="n">
        <v>2015</v>
      </c>
      <c r="D4247" s="2" t="inlineStr">
        <is>
          <t>United States</t>
        </is>
      </c>
      <c r="E4247" s="2" t="inlineStr">
        <is>
          <t>USA</t>
        </is>
      </c>
      <c r="F4247" s="2" t="inlineStr">
        <is>
          <t>Land_x001f_ll gas recovery for direct use</t>
        </is>
      </c>
      <c r="G4247" s="2" t="n">
        <v>-88</v>
      </c>
      <c r="H4247" s="2" t="n">
        <v>0.0017506785225123</v>
      </c>
      <c r="I4247" s="2" t="n">
        <v>0.001960759945213776</v>
      </c>
      <c r="J4247" s="40" t="inlineStr">
        <is>
          <t>waste - methane capture</t>
        </is>
      </c>
    </row>
    <row r="4248" ht="15.75" customHeight="1" s="120">
      <c r="A4248" s="2" t="inlineStr">
        <is>
          <t>WASTE</t>
        </is>
      </c>
      <c r="B4248" s="2" t="inlineStr">
        <is>
          <t>LAN</t>
        </is>
      </c>
      <c r="C4248" s="2" t="n">
        <v>2015</v>
      </c>
      <c r="D4248" s="2" t="inlineStr">
        <is>
          <t>United States</t>
        </is>
      </c>
      <c r="E4248" s="2" t="inlineStr">
        <is>
          <t>USA</t>
        </is>
      </c>
      <c r="F4248" s="2" t="inlineStr">
        <is>
          <t>Land_x001f_ll gas recovery for direct use</t>
        </is>
      </c>
      <c r="G4248" s="2" t="n">
        <v>-87</v>
      </c>
      <c r="H4248" s="2" t="n">
        <v>0.0023662592866458</v>
      </c>
      <c r="I4248" s="2" t="n">
        <v>0.002650210401043296</v>
      </c>
      <c r="J4248" s="40" t="inlineStr">
        <is>
          <t>waste - methane capture</t>
        </is>
      </c>
    </row>
    <row r="4249" ht="15.75" customHeight="1" s="120">
      <c r="A4249" s="2" t="inlineStr">
        <is>
          <t>WASTE</t>
        </is>
      </c>
      <c r="B4249" s="2" t="inlineStr">
        <is>
          <t>LAN</t>
        </is>
      </c>
      <c r="C4249" s="2" t="n">
        <v>2015</v>
      </c>
      <c r="D4249" s="2" t="inlineStr">
        <is>
          <t>United States</t>
        </is>
      </c>
      <c r="E4249" s="2" t="inlineStr">
        <is>
          <t>USA</t>
        </is>
      </c>
      <c r="F4249" s="2" t="inlineStr">
        <is>
          <t>Land_x001f_ll gas recovery for direct use</t>
        </is>
      </c>
      <c r="G4249" s="2" t="n">
        <v>-85</v>
      </c>
      <c r="H4249" s="2" t="n">
        <v>0.0007482105283998</v>
      </c>
      <c r="I4249" s="2" t="n">
        <v>0.000837995791807776</v>
      </c>
      <c r="J4249" s="40" t="inlineStr">
        <is>
          <t>waste - methane capture</t>
        </is>
      </c>
    </row>
    <row r="4250" ht="15.75" customHeight="1" s="120">
      <c r="A4250" s="2" t="inlineStr">
        <is>
          <t>WASTE</t>
        </is>
      </c>
      <c r="B4250" s="2" t="inlineStr">
        <is>
          <t>LAN</t>
        </is>
      </c>
      <c r="C4250" s="2" t="n">
        <v>2015</v>
      </c>
      <c r="D4250" s="2" t="inlineStr">
        <is>
          <t>United States</t>
        </is>
      </c>
      <c r="E4250" s="2" t="inlineStr">
        <is>
          <t>USA</t>
        </is>
      </c>
      <c r="F4250" s="2" t="inlineStr">
        <is>
          <t>Land_x001f_ll gas recovery for direct use</t>
        </is>
      </c>
      <c r="G4250" s="2" t="n">
        <v>-84</v>
      </c>
      <c r="H4250" s="2" t="n">
        <v>0.0015507028438151</v>
      </c>
      <c r="I4250" s="2" t="n">
        <v>0.001736787185072912</v>
      </c>
      <c r="J4250" s="40" t="inlineStr">
        <is>
          <t>waste - methane capture</t>
        </is>
      </c>
    </row>
    <row r="4251" ht="15.75" customHeight="1" s="120">
      <c r="A4251" s="2" t="inlineStr">
        <is>
          <t>WASTE</t>
        </is>
      </c>
      <c r="B4251" s="2" t="inlineStr">
        <is>
          <t>LAN</t>
        </is>
      </c>
      <c r="C4251" s="2" t="n">
        <v>2015</v>
      </c>
      <c r="D4251" s="2" t="inlineStr">
        <is>
          <t>United States</t>
        </is>
      </c>
      <c r="E4251" s="2" t="inlineStr">
        <is>
          <t>USA</t>
        </is>
      </c>
      <c r="F4251" s="2" t="inlineStr">
        <is>
          <t>Land_x001f_ll gas recovery for direct use</t>
        </is>
      </c>
      <c r="G4251" s="2" t="n">
        <v>-83</v>
      </c>
      <c r="H4251" s="2" t="n">
        <v>0.0031208784785122</v>
      </c>
      <c r="I4251" s="2" t="n">
        <v>0.003495383895933664</v>
      </c>
      <c r="J4251" s="40" t="inlineStr">
        <is>
          <t>waste - methane capture</t>
        </is>
      </c>
    </row>
    <row r="4252" ht="15.75" customHeight="1" s="120">
      <c r="A4252" s="2" t="inlineStr">
        <is>
          <t>WASTE</t>
        </is>
      </c>
      <c r="B4252" s="2" t="inlineStr">
        <is>
          <t>LAN</t>
        </is>
      </c>
      <c r="C4252" s="2" t="n">
        <v>2015</v>
      </c>
      <c r="D4252" s="2" t="inlineStr">
        <is>
          <t>United States</t>
        </is>
      </c>
      <c r="E4252" s="2" t="inlineStr">
        <is>
          <t>USA</t>
        </is>
      </c>
      <c r="F4252" s="2" t="inlineStr">
        <is>
          <t>Land_x001f_ll gas recovery for direct use</t>
        </is>
      </c>
      <c r="G4252" s="2" t="n">
        <v>-82</v>
      </c>
      <c r="H4252" s="2" t="n">
        <v>0.0007142612012103</v>
      </c>
      <c r="I4252" s="2" t="n">
        <v>0.0007999725453555362</v>
      </c>
      <c r="J4252" s="40" t="inlineStr">
        <is>
          <t>waste - methane capture</t>
        </is>
      </c>
    </row>
    <row r="4253" ht="15.75" customHeight="1" s="120">
      <c r="A4253" s="2" t="inlineStr">
        <is>
          <t>WASTE</t>
        </is>
      </c>
      <c r="B4253" s="2" t="inlineStr">
        <is>
          <t>LAN</t>
        </is>
      </c>
      <c r="C4253" s="2" t="n">
        <v>2015</v>
      </c>
      <c r="D4253" s="2" t="inlineStr">
        <is>
          <t>United States</t>
        </is>
      </c>
      <c r="E4253" s="2" t="inlineStr">
        <is>
          <t>USA</t>
        </is>
      </c>
      <c r="F4253" s="2" t="inlineStr">
        <is>
          <t>Land_x001f_ll gas recovery for direct use</t>
        </is>
      </c>
      <c r="G4253" s="2" t="n">
        <v>-81</v>
      </c>
      <c r="H4253" s="2" t="n">
        <v>0.0007234273361973</v>
      </c>
      <c r="I4253" s="2" t="n">
        <v>0.0008102386165409762</v>
      </c>
      <c r="J4253" s="40" t="inlineStr">
        <is>
          <t>waste - methane capture</t>
        </is>
      </c>
    </row>
    <row r="4254" ht="15.75" customHeight="1" s="120">
      <c r="A4254" s="2" t="inlineStr">
        <is>
          <t>WASTE</t>
        </is>
      </c>
      <c r="B4254" s="2" t="inlineStr">
        <is>
          <t>LAN</t>
        </is>
      </c>
      <c r="C4254" s="2" t="n">
        <v>2015</v>
      </c>
      <c r="D4254" s="2" t="inlineStr">
        <is>
          <t>United States</t>
        </is>
      </c>
      <c r="E4254" s="2" t="inlineStr">
        <is>
          <t>USA</t>
        </is>
      </c>
      <c r="F4254" s="2" t="inlineStr">
        <is>
          <t>Land_x001f_ll gas recovery for direct use</t>
        </is>
      </c>
      <c r="G4254" s="2" t="n">
        <v>-79</v>
      </c>
      <c r="H4254" s="2" t="n">
        <v>0.0019133162568323</v>
      </c>
      <c r="I4254" s="2" t="n">
        <v>0.002142914207652176</v>
      </c>
      <c r="J4254" s="40" t="inlineStr">
        <is>
          <t>waste - methane capture</t>
        </is>
      </c>
    </row>
    <row r="4255" ht="15.75" customHeight="1" s="120">
      <c r="A4255" s="2" t="inlineStr">
        <is>
          <t>WASTE</t>
        </is>
      </c>
      <c r="B4255" s="2" t="inlineStr">
        <is>
          <t>LAN</t>
        </is>
      </c>
      <c r="C4255" s="2" t="n">
        <v>2015</v>
      </c>
      <c r="D4255" s="2" t="inlineStr">
        <is>
          <t>United States</t>
        </is>
      </c>
      <c r="E4255" s="2" t="inlineStr">
        <is>
          <t>USA</t>
        </is>
      </c>
      <c r="F4255" s="2" t="inlineStr">
        <is>
          <t>Land_x001f_ll gas recovery for direct use</t>
        </is>
      </c>
      <c r="G4255" s="2" t="n">
        <v>-78</v>
      </c>
      <c r="H4255" s="2" t="n">
        <v>0.0035977279767394</v>
      </c>
      <c r="I4255" s="2" t="n">
        <v>0.004029455333948128</v>
      </c>
      <c r="J4255" s="40" t="inlineStr">
        <is>
          <t>waste - methane capture</t>
        </is>
      </c>
    </row>
    <row r="4256" ht="15.75" customHeight="1" s="120">
      <c r="A4256" s="2" t="inlineStr">
        <is>
          <t>WASTE</t>
        </is>
      </c>
      <c r="B4256" s="2" t="inlineStr">
        <is>
          <t>LAN</t>
        </is>
      </c>
      <c r="C4256" s="2" t="n">
        <v>2015</v>
      </c>
      <c r="D4256" s="2" t="inlineStr">
        <is>
          <t>United States</t>
        </is>
      </c>
      <c r="E4256" s="2" t="inlineStr">
        <is>
          <t>USA</t>
        </is>
      </c>
      <c r="F4256" s="2" t="inlineStr">
        <is>
          <t>Land_x001f_ll gas recovery for direct use</t>
        </is>
      </c>
      <c r="G4256" s="2" t="n">
        <v>-77</v>
      </c>
      <c r="H4256" s="2" t="n">
        <v>0.000636980868876</v>
      </c>
      <c r="I4256" s="2" t="n">
        <v>0.00071341857314112</v>
      </c>
      <c r="J4256" s="40" t="inlineStr">
        <is>
          <t>waste - methane capture</t>
        </is>
      </c>
    </row>
    <row r="4257" ht="15.75" customHeight="1" s="120">
      <c r="A4257" s="2" t="inlineStr">
        <is>
          <t>WASTE</t>
        </is>
      </c>
      <c r="B4257" s="2" t="inlineStr">
        <is>
          <t>LAN</t>
        </is>
      </c>
      <c r="C4257" s="2" t="n">
        <v>2015</v>
      </c>
      <c r="D4257" s="2" t="inlineStr">
        <is>
          <t>United States</t>
        </is>
      </c>
      <c r="E4257" s="2" t="inlineStr">
        <is>
          <t>USA</t>
        </is>
      </c>
      <c r="F4257" s="2" t="inlineStr">
        <is>
          <t>Land_x001f_ll gas recovery for direct use</t>
        </is>
      </c>
      <c r="G4257" s="2" t="n">
        <v>-76</v>
      </c>
      <c r="H4257" s="2" t="n">
        <v>0.0010958845959976</v>
      </c>
      <c r="I4257" s="2" t="n">
        <v>0.001227390747517312</v>
      </c>
      <c r="J4257" s="40" t="inlineStr">
        <is>
          <t>waste - methane capture</t>
        </is>
      </c>
    </row>
    <row r="4258" ht="15.75" customHeight="1" s="120">
      <c r="A4258" s="2" t="inlineStr">
        <is>
          <t>WASTE</t>
        </is>
      </c>
      <c r="B4258" s="2" t="inlineStr">
        <is>
          <t>LAN</t>
        </is>
      </c>
      <c r="C4258" s="2" t="n">
        <v>2015</v>
      </c>
      <c r="D4258" s="2" t="inlineStr">
        <is>
          <t>United States</t>
        </is>
      </c>
      <c r="E4258" s="2" t="inlineStr">
        <is>
          <t>USA</t>
        </is>
      </c>
      <c r="F4258" s="2" t="inlineStr">
        <is>
          <t>Land_x001f_ll gas recovery for direct use</t>
        </is>
      </c>
      <c r="G4258" s="2" t="n">
        <v>-75</v>
      </c>
      <c r="H4258" s="2" t="n">
        <v>0.000680991448462</v>
      </c>
      <c r="I4258" s="2" t="n">
        <v>0.0007627104222774401</v>
      </c>
      <c r="J4258" s="40" t="inlineStr">
        <is>
          <t>waste - methane capture</t>
        </is>
      </c>
    </row>
    <row r="4259" ht="15.75" customHeight="1" s="120">
      <c r="A4259" s="2" t="inlineStr">
        <is>
          <t>WASTE</t>
        </is>
      </c>
      <c r="B4259" s="2" t="inlineStr">
        <is>
          <t>LAN</t>
        </is>
      </c>
      <c r="C4259" s="2" t="n">
        <v>2015</v>
      </c>
      <c r="D4259" s="2" t="inlineStr">
        <is>
          <t>United States</t>
        </is>
      </c>
      <c r="E4259" s="2" t="inlineStr">
        <is>
          <t>USA</t>
        </is>
      </c>
      <c r="F4259" s="2" t="inlineStr">
        <is>
          <t>Land_x001f_ll gas recovery for direct use</t>
        </is>
      </c>
      <c r="G4259" s="2" t="n">
        <v>-74</v>
      </c>
      <c r="H4259" s="2" t="n">
        <v>0.0006816161330789</v>
      </c>
      <c r="I4259" s="2" t="n">
        <v>0.0007634100690483681</v>
      </c>
      <c r="J4259" s="40" t="inlineStr">
        <is>
          <t>waste - methane capture</t>
        </is>
      </c>
    </row>
    <row r="4260" ht="15.75" customHeight="1" s="120">
      <c r="A4260" s="2" t="inlineStr">
        <is>
          <t>WASTE</t>
        </is>
      </c>
      <c r="B4260" s="2" t="inlineStr">
        <is>
          <t>LAN</t>
        </is>
      </c>
      <c r="C4260" s="2" t="n">
        <v>2015</v>
      </c>
      <c r="D4260" s="2" t="inlineStr">
        <is>
          <t>United States</t>
        </is>
      </c>
      <c r="E4260" s="2" t="inlineStr">
        <is>
          <t>USA</t>
        </is>
      </c>
      <c r="F4260" s="2" t="inlineStr">
        <is>
          <t>Land_x001f_ll gas recovery for direct use</t>
        </is>
      </c>
      <c r="G4260" s="2" t="n">
        <v>-73</v>
      </c>
      <c r="H4260" s="2" t="n">
        <v>0.0018947616335936</v>
      </c>
      <c r="I4260" s="2" t="n">
        <v>0.002122133029624832</v>
      </c>
      <c r="J4260" s="40" t="inlineStr">
        <is>
          <t>waste - methane capture</t>
        </is>
      </c>
    </row>
    <row r="4261" ht="15.75" customHeight="1" s="120">
      <c r="A4261" s="2" t="inlineStr">
        <is>
          <t>WASTE</t>
        </is>
      </c>
      <c r="B4261" s="2" t="inlineStr">
        <is>
          <t>LAN</t>
        </is>
      </c>
      <c r="C4261" s="2" t="n">
        <v>2015</v>
      </c>
      <c r="D4261" s="2" t="inlineStr">
        <is>
          <t>United States</t>
        </is>
      </c>
      <c r="E4261" s="2" t="inlineStr">
        <is>
          <t>USA</t>
        </is>
      </c>
      <c r="F4261" s="2" t="inlineStr">
        <is>
          <t>Land_x001f_ll gas recovery for direct use</t>
        </is>
      </c>
      <c r="G4261" s="2" t="n">
        <v>-68</v>
      </c>
      <c r="H4261" s="2" t="n">
        <v>0.0005348139675333999</v>
      </c>
      <c r="I4261" s="2" t="n">
        <v>0.000598991643637408</v>
      </c>
      <c r="J4261" s="40" t="inlineStr">
        <is>
          <t>waste - methane capture</t>
        </is>
      </c>
    </row>
    <row r="4262" ht="15.75" customHeight="1" s="120">
      <c r="A4262" s="2" t="inlineStr">
        <is>
          <t>WASTE</t>
        </is>
      </c>
      <c r="B4262" s="2" t="inlineStr">
        <is>
          <t>LAN</t>
        </is>
      </c>
      <c r="C4262" s="2" t="n">
        <v>2015</v>
      </c>
      <c r="D4262" s="2" t="inlineStr">
        <is>
          <t>United States</t>
        </is>
      </c>
      <c r="E4262" s="2" t="inlineStr">
        <is>
          <t>USA</t>
        </is>
      </c>
      <c r="F4262" s="2" t="inlineStr">
        <is>
          <t>Land_x001f_ll gas recovery for direct use</t>
        </is>
      </c>
      <c r="G4262" s="2" t="n">
        <v>-66</v>
      </c>
      <c r="H4262" s="2" t="n">
        <v>0.0006939905579202</v>
      </c>
      <c r="I4262" s="2" t="n">
        <v>0.0007772694248706241</v>
      </c>
      <c r="J4262" s="40" t="inlineStr">
        <is>
          <t>waste - methane capture</t>
        </is>
      </c>
    </row>
    <row r="4263" ht="15.75" customHeight="1" s="120">
      <c r="A4263" s="2" t="inlineStr">
        <is>
          <t>WASTE</t>
        </is>
      </c>
      <c r="B4263" s="2" t="inlineStr">
        <is>
          <t>LAN</t>
        </is>
      </c>
      <c r="C4263" s="2" t="n">
        <v>2015</v>
      </c>
      <c r="D4263" s="2" t="inlineStr">
        <is>
          <t>United States</t>
        </is>
      </c>
      <c r="E4263" s="2" t="inlineStr">
        <is>
          <t>USA</t>
        </is>
      </c>
      <c r="F4263" s="2" t="inlineStr">
        <is>
          <t>Land_x001f_ll gas recovery for direct use</t>
        </is>
      </c>
      <c r="G4263" s="2" t="n">
        <v>-65</v>
      </c>
      <c r="H4263" s="2" t="n">
        <v>0.0005819797515869</v>
      </c>
      <c r="I4263" s="2" t="n">
        <v>0.000651817321777328</v>
      </c>
      <c r="J4263" s="40" t="inlineStr">
        <is>
          <t>waste - methane capture</t>
        </is>
      </c>
    </row>
    <row r="4264" ht="15.75" customHeight="1" s="120">
      <c r="A4264" s="2" t="inlineStr">
        <is>
          <t>WASTE</t>
        </is>
      </c>
      <c r="B4264" s="2" t="inlineStr">
        <is>
          <t>LAN</t>
        </is>
      </c>
      <c r="C4264" s="2" t="n">
        <v>2015</v>
      </c>
      <c r="D4264" s="2" t="inlineStr">
        <is>
          <t>United States</t>
        </is>
      </c>
      <c r="E4264" s="2" t="inlineStr">
        <is>
          <t>USA</t>
        </is>
      </c>
      <c r="F4264" s="2" t="inlineStr">
        <is>
          <t>Land_x001f_ll gas recovery for direct use</t>
        </is>
      </c>
      <c r="G4264" s="2" t="n">
        <v>-64</v>
      </c>
      <c r="H4264" s="2" t="n">
        <v>0.0010927045950666</v>
      </c>
      <c r="I4264" s="2" t="n">
        <v>0.001223829146474592</v>
      </c>
      <c r="J4264" s="40" t="inlineStr">
        <is>
          <t>waste - methane capture</t>
        </is>
      </c>
    </row>
    <row r="4265" ht="15.75" customHeight="1" s="120">
      <c r="A4265" s="2" t="inlineStr">
        <is>
          <t>WASTE</t>
        </is>
      </c>
      <c r="B4265" s="2" t="inlineStr">
        <is>
          <t>LAN</t>
        </is>
      </c>
      <c r="C4265" s="2" t="n">
        <v>2015</v>
      </c>
      <c r="D4265" s="2" t="inlineStr">
        <is>
          <t>United States</t>
        </is>
      </c>
      <c r="E4265" s="2" t="inlineStr">
        <is>
          <t>USA</t>
        </is>
      </c>
      <c r="F4265" s="2" t="inlineStr">
        <is>
          <t>Land_x001f_ll gas recovery for direct use</t>
        </is>
      </c>
      <c r="G4265" s="2" t="n">
        <v>-60</v>
      </c>
      <c r="H4265" s="2" t="n">
        <v>0.0012573843123391</v>
      </c>
      <c r="I4265" s="2" t="n">
        <v>0.001408270429819792</v>
      </c>
      <c r="J4265" s="40" t="inlineStr">
        <is>
          <t>waste - methane capture</t>
        </is>
      </c>
    </row>
    <row r="4266" ht="15.75" customHeight="1" s="120">
      <c r="A4266" s="2" t="inlineStr">
        <is>
          <t>WASTE</t>
        </is>
      </c>
      <c r="B4266" s="2" t="inlineStr">
        <is>
          <t>LAN</t>
        </is>
      </c>
      <c r="C4266" s="2" t="n">
        <v>2015</v>
      </c>
      <c r="D4266" s="2" t="inlineStr">
        <is>
          <t>United States</t>
        </is>
      </c>
      <c r="E4266" s="2" t="inlineStr">
        <is>
          <t>USA</t>
        </is>
      </c>
      <c r="F4266" s="2" t="inlineStr">
        <is>
          <t>Land_x001f_ll gas recovery for direct use</t>
        </is>
      </c>
      <c r="G4266" s="2" t="n">
        <v>-57</v>
      </c>
      <c r="H4266" s="2" t="n">
        <v>0.0010705946478993</v>
      </c>
      <c r="I4266" s="2" t="n">
        <v>0.001199066005647216</v>
      </c>
      <c r="J4266" s="40" t="inlineStr">
        <is>
          <t>waste - methane capture</t>
        </is>
      </c>
    </row>
    <row r="4267" ht="15.75" customHeight="1" s="120">
      <c r="A4267" s="2" t="inlineStr">
        <is>
          <t>WASTE</t>
        </is>
      </c>
      <c r="B4267" s="2" t="inlineStr">
        <is>
          <t>LAN</t>
        </is>
      </c>
      <c r="C4267" s="2" t="n">
        <v>2015</v>
      </c>
      <c r="D4267" s="2" t="inlineStr">
        <is>
          <t>United States</t>
        </is>
      </c>
      <c r="E4267" s="2" t="inlineStr">
        <is>
          <t>USA</t>
        </is>
      </c>
      <c r="F4267" s="2" t="inlineStr">
        <is>
          <t>Land_x001f_ll gas recovery for direct use</t>
        </is>
      </c>
      <c r="G4267" s="2" t="n">
        <v>-56</v>
      </c>
      <c r="H4267" s="2" t="n">
        <v>0.0010135506745428</v>
      </c>
      <c r="I4267" s="2" t="n">
        <v>0.001135176755487936</v>
      </c>
      <c r="J4267" s="40" t="inlineStr">
        <is>
          <t>waste - methane capture</t>
        </is>
      </c>
    </row>
    <row r="4268" ht="15.75" customHeight="1" s="120">
      <c r="A4268" s="2" t="inlineStr">
        <is>
          <t>WASTE</t>
        </is>
      </c>
      <c r="B4268" s="2" t="inlineStr">
        <is>
          <t>LAN</t>
        </is>
      </c>
      <c r="C4268" s="2" t="n">
        <v>2015</v>
      </c>
      <c r="D4268" s="2" t="inlineStr">
        <is>
          <t>United States</t>
        </is>
      </c>
      <c r="E4268" s="2" t="inlineStr">
        <is>
          <t>USA</t>
        </is>
      </c>
      <c r="F4268" s="2" t="inlineStr">
        <is>
          <t>Land_x001f_ll gas recovery for direct use</t>
        </is>
      </c>
      <c r="G4268" s="2" t="n">
        <v>-54</v>
      </c>
      <c r="H4268" s="2" t="n">
        <v>0.0005660743336193</v>
      </c>
      <c r="I4268" s="2" t="n">
        <v>0.0006340032536536161</v>
      </c>
      <c r="J4268" s="40" t="inlineStr">
        <is>
          <t>waste - methane capture</t>
        </is>
      </c>
    </row>
    <row r="4269" ht="15.75" customHeight="1" s="120">
      <c r="A4269" s="2" t="inlineStr">
        <is>
          <t>WASTE</t>
        </is>
      </c>
      <c r="B4269" s="2" t="inlineStr">
        <is>
          <t>LAN</t>
        </is>
      </c>
      <c r="C4269" s="2" t="n">
        <v>2015</v>
      </c>
      <c r="D4269" s="2" t="inlineStr">
        <is>
          <t>United States</t>
        </is>
      </c>
      <c r="E4269" s="2" t="inlineStr">
        <is>
          <t>USA</t>
        </is>
      </c>
      <c r="F4269" s="2" t="inlineStr">
        <is>
          <t>Land_x001f_ll gas recovery for direct use</t>
        </is>
      </c>
      <c r="G4269" s="2" t="n">
        <v>-53</v>
      </c>
      <c r="H4269" s="2" t="n">
        <v>0.000463043776108</v>
      </c>
      <c r="I4269" s="2" t="n">
        <v>0.00051860902924096</v>
      </c>
      <c r="J4269" s="40" t="inlineStr">
        <is>
          <t>waste - methane capture</t>
        </is>
      </c>
    </row>
    <row r="4270" ht="15.75" customHeight="1" s="120">
      <c r="A4270" s="2" t="inlineStr">
        <is>
          <t>WASTE</t>
        </is>
      </c>
      <c r="B4270" s="2" t="inlineStr">
        <is>
          <t>LAN</t>
        </is>
      </c>
      <c r="C4270" s="2" t="n">
        <v>2015</v>
      </c>
      <c r="D4270" s="2" t="inlineStr">
        <is>
          <t>United States</t>
        </is>
      </c>
      <c r="E4270" s="2" t="inlineStr">
        <is>
          <t>USA</t>
        </is>
      </c>
      <c r="F4270" s="2" t="inlineStr">
        <is>
          <t>Land_x001f_ll gas recovery for direct use</t>
        </is>
      </c>
      <c r="G4270" s="2" t="n">
        <v>-52</v>
      </c>
      <c r="H4270" s="2" t="n">
        <v>0.0006754022906534</v>
      </c>
      <c r="I4270" s="2" t="n">
        <v>0.000756450565531808</v>
      </c>
      <c r="J4270" s="40" t="inlineStr">
        <is>
          <t>waste - methane capture</t>
        </is>
      </c>
    </row>
    <row r="4271" ht="15.75" customHeight="1" s="120">
      <c r="A4271" s="2" t="inlineStr">
        <is>
          <t>WASTE</t>
        </is>
      </c>
      <c r="B4271" s="2" t="inlineStr">
        <is>
          <t>LAN</t>
        </is>
      </c>
      <c r="C4271" s="2" t="n">
        <v>2015</v>
      </c>
      <c r="D4271" s="2" t="inlineStr">
        <is>
          <t>United States</t>
        </is>
      </c>
      <c r="E4271" s="2" t="inlineStr">
        <is>
          <t>USA</t>
        </is>
      </c>
      <c r="F4271" s="2" t="inlineStr">
        <is>
          <t>Land_x001f_ll gas recovery for direct use</t>
        </is>
      </c>
      <c r="G4271" s="2" t="n">
        <v>-51</v>
      </c>
      <c r="H4271" s="2" t="n">
        <v>0.0015020695864223</v>
      </c>
      <c r="I4271" s="2" t="n">
        <v>0.001682317936792976</v>
      </c>
      <c r="J4271" s="40" t="inlineStr">
        <is>
          <t>waste - methane capture</t>
        </is>
      </c>
    </row>
    <row r="4272" ht="15.75" customHeight="1" s="120">
      <c r="A4272" s="2" t="inlineStr">
        <is>
          <t>WASTE</t>
        </is>
      </c>
      <c r="B4272" s="2" t="inlineStr">
        <is>
          <t>LAN</t>
        </is>
      </c>
      <c r="C4272" s="2" t="n">
        <v>2015</v>
      </c>
      <c r="D4272" s="2" t="inlineStr">
        <is>
          <t>United States</t>
        </is>
      </c>
      <c r="E4272" s="2" t="inlineStr">
        <is>
          <t>USA</t>
        </is>
      </c>
      <c r="F4272" s="2" t="inlineStr">
        <is>
          <t>Land_x001f_ll gas recovery for direct use</t>
        </is>
      </c>
      <c r="G4272" s="2" t="n">
        <v>-50</v>
      </c>
      <c r="H4272" s="2" t="n">
        <v>0.0011524293222465</v>
      </c>
      <c r="I4272" s="2" t="n">
        <v>0.00129072084091608</v>
      </c>
      <c r="J4272" s="40" t="inlineStr">
        <is>
          <t>waste - methane capture</t>
        </is>
      </c>
    </row>
    <row r="4273" ht="15.75" customHeight="1" s="120">
      <c r="A4273" s="2" t="inlineStr">
        <is>
          <t>WASTE</t>
        </is>
      </c>
      <c r="B4273" s="2" t="inlineStr">
        <is>
          <t>LAN</t>
        </is>
      </c>
      <c r="C4273" s="2" t="n">
        <v>2015</v>
      </c>
      <c r="D4273" s="2" t="inlineStr">
        <is>
          <t>United States</t>
        </is>
      </c>
      <c r="E4273" s="2" t="inlineStr">
        <is>
          <t>USA</t>
        </is>
      </c>
      <c r="F4273" s="2" t="inlineStr">
        <is>
          <t>Land_x001f_ll gas recovery for direct use</t>
        </is>
      </c>
      <c r="G4273" s="2" t="n">
        <v>-49</v>
      </c>
      <c r="H4273" s="2" t="n">
        <v>0.0005441787652671</v>
      </c>
      <c r="I4273" s="2" t="n">
        <v>0.000609480217099152</v>
      </c>
      <c r="J4273" s="40" t="inlineStr">
        <is>
          <t>waste - methane capture</t>
        </is>
      </c>
    </row>
    <row r="4274" ht="15.75" customHeight="1" s="120">
      <c r="A4274" s="2" t="inlineStr">
        <is>
          <t>WASTE</t>
        </is>
      </c>
      <c r="B4274" s="2" t="inlineStr">
        <is>
          <t>LAN</t>
        </is>
      </c>
      <c r="C4274" s="2" t="n">
        <v>2015</v>
      </c>
      <c r="D4274" s="2" t="inlineStr">
        <is>
          <t>United States</t>
        </is>
      </c>
      <c r="E4274" s="2" t="inlineStr">
        <is>
          <t>USA</t>
        </is>
      </c>
      <c r="F4274" s="2" t="inlineStr">
        <is>
          <t>Land_x001f_ll gas recovery for direct use</t>
        </is>
      </c>
      <c r="G4274" s="2" t="n">
        <v>-48</v>
      </c>
      <c r="H4274" s="2" t="n">
        <v>0.0010739371646196</v>
      </c>
      <c r="I4274" s="2" t="n">
        <v>0.001202809624373952</v>
      </c>
      <c r="J4274" s="40" t="inlineStr">
        <is>
          <t>waste - methane capture</t>
        </is>
      </c>
    </row>
    <row r="4275" ht="15.75" customHeight="1" s="120">
      <c r="A4275" s="2" t="inlineStr">
        <is>
          <t>WASTE</t>
        </is>
      </c>
      <c r="B4275" s="2" t="inlineStr">
        <is>
          <t>LAN</t>
        </is>
      </c>
      <c r="C4275" s="2" t="n">
        <v>2015</v>
      </c>
      <c r="D4275" s="2" t="inlineStr">
        <is>
          <t>United States</t>
        </is>
      </c>
      <c r="E4275" s="2" t="inlineStr">
        <is>
          <t>USA</t>
        </is>
      </c>
      <c r="F4275" s="2" t="inlineStr">
        <is>
          <t>Land_x001f_ll gas recovery for direct use</t>
        </is>
      </c>
      <c r="G4275" s="2" t="n">
        <v>-45</v>
      </c>
      <c r="H4275" s="2" t="n">
        <v>0.0005768521805294</v>
      </c>
      <c r="I4275" s="2" t="n">
        <v>0.0006460744421929281</v>
      </c>
      <c r="J4275" s="40" t="inlineStr">
        <is>
          <t>waste - methane capture</t>
        </is>
      </c>
    </row>
    <row r="4276" ht="15.75" customHeight="1" s="120">
      <c r="A4276" s="2" t="inlineStr">
        <is>
          <t>WASTE</t>
        </is>
      </c>
      <c r="B4276" s="2" t="inlineStr">
        <is>
          <t>LAN</t>
        </is>
      </c>
      <c r="C4276" s="2" t="n">
        <v>2015</v>
      </c>
      <c r="D4276" s="2" t="inlineStr">
        <is>
          <t>United States</t>
        </is>
      </c>
      <c r="E4276" s="2" t="inlineStr">
        <is>
          <t>USA</t>
        </is>
      </c>
      <c r="F4276" s="2" t="inlineStr">
        <is>
          <t>Land_x001f_ll gas recovery for direct use</t>
        </is>
      </c>
      <c r="G4276" s="2" t="n">
        <v>-44</v>
      </c>
      <c r="H4276" s="2" t="n">
        <v>0.0004813232517336</v>
      </c>
      <c r="I4276" s="2" t="n">
        <v>0.000539082041941632</v>
      </c>
      <c r="J4276" s="40" t="inlineStr">
        <is>
          <t>waste - methane capture</t>
        </is>
      </c>
    </row>
    <row r="4277" ht="15.75" customHeight="1" s="120">
      <c r="A4277" s="2" t="inlineStr">
        <is>
          <t>WASTE</t>
        </is>
      </c>
      <c r="B4277" s="2" t="inlineStr">
        <is>
          <t>LAN</t>
        </is>
      </c>
      <c r="C4277" s="2" t="n">
        <v>2015</v>
      </c>
      <c r="D4277" s="2" t="inlineStr">
        <is>
          <t>United States</t>
        </is>
      </c>
      <c r="E4277" s="2" t="inlineStr">
        <is>
          <t>USA</t>
        </is>
      </c>
      <c r="F4277" s="2" t="inlineStr">
        <is>
          <t>Land_x001f_ll gas recovery for direct use</t>
        </is>
      </c>
      <c r="G4277" s="2" t="n">
        <v>-41</v>
      </c>
      <c r="H4277" s="2" t="n">
        <v>0.0004448778636288</v>
      </c>
      <c r="I4277" s="2" t="n">
        <v>0.000498263207264256</v>
      </c>
      <c r="J4277" s="40" t="inlineStr">
        <is>
          <t>waste - methane capture</t>
        </is>
      </c>
    </row>
    <row r="4278" ht="15.75" customHeight="1" s="120">
      <c r="A4278" s="2" t="inlineStr">
        <is>
          <t>WASTE</t>
        </is>
      </c>
      <c r="B4278" s="2" t="inlineStr">
        <is>
          <t>LAN</t>
        </is>
      </c>
      <c r="C4278" s="2" t="n">
        <v>2015</v>
      </c>
      <c r="D4278" s="2" t="inlineStr">
        <is>
          <t>United States</t>
        </is>
      </c>
      <c r="E4278" s="2" t="inlineStr">
        <is>
          <t>USA</t>
        </is>
      </c>
      <c r="F4278" s="2" t="inlineStr">
        <is>
          <t>Land_x001f_ll gas recovery for direct use</t>
        </is>
      </c>
      <c r="G4278" s="2" t="n">
        <v>-39</v>
      </c>
      <c r="H4278" s="2" t="n">
        <v>0.0005498618702404</v>
      </c>
      <c r="I4278" s="2" t="n">
        <v>0.0006158452946692482</v>
      </c>
      <c r="J4278" s="40" t="inlineStr">
        <is>
          <t>waste - methane capture</t>
        </is>
      </c>
    </row>
    <row r="4279" ht="15.75" customHeight="1" s="120">
      <c r="A4279" s="2" t="inlineStr">
        <is>
          <t>WASTE</t>
        </is>
      </c>
      <c r="B4279" s="2" t="inlineStr">
        <is>
          <t>LAN</t>
        </is>
      </c>
      <c r="C4279" s="2" t="n">
        <v>2015</v>
      </c>
      <c r="D4279" s="2" t="inlineStr">
        <is>
          <t>United States</t>
        </is>
      </c>
      <c r="E4279" s="2" t="inlineStr">
        <is>
          <t>USA</t>
        </is>
      </c>
      <c r="F4279" s="2" t="inlineStr">
        <is>
          <t>Land_x001f_ll gas recovery for direct use</t>
        </is>
      </c>
      <c r="G4279" s="2" t="n">
        <v>-38</v>
      </c>
      <c r="H4279" s="2" t="n">
        <v>0.000984576792689</v>
      </c>
      <c r="I4279" s="2" t="n">
        <v>0.00110272600781168</v>
      </c>
      <c r="J4279" s="40" t="inlineStr">
        <is>
          <t>waste - methane capture</t>
        </is>
      </c>
    </row>
    <row r="4280" ht="15.75" customHeight="1" s="120">
      <c r="A4280" s="2" t="inlineStr">
        <is>
          <t>WASTE</t>
        </is>
      </c>
      <c r="B4280" s="2" t="inlineStr">
        <is>
          <t>LAN</t>
        </is>
      </c>
      <c r="C4280" s="2" t="n">
        <v>2015</v>
      </c>
      <c r="D4280" s="2" t="inlineStr">
        <is>
          <t>United States</t>
        </is>
      </c>
      <c r="E4280" s="2" t="inlineStr">
        <is>
          <t>USA</t>
        </is>
      </c>
      <c r="F4280" s="2" t="inlineStr">
        <is>
          <t>Land_x001f_ll gas recovery for direct use</t>
        </is>
      </c>
      <c r="G4280" s="2" t="n">
        <v>-36</v>
      </c>
      <c r="H4280" s="2" t="n">
        <v>0.0009020516008604</v>
      </c>
      <c r="I4280" s="2" t="n">
        <v>0.001010297792963648</v>
      </c>
      <c r="J4280" s="40" t="inlineStr">
        <is>
          <t>waste - methane capture</t>
        </is>
      </c>
    </row>
    <row r="4281" ht="15.75" customHeight="1" s="120">
      <c r="A4281" s="2" t="inlineStr">
        <is>
          <t>WASTE</t>
        </is>
      </c>
      <c r="B4281" s="2" t="inlineStr">
        <is>
          <t>LAN</t>
        </is>
      </c>
      <c r="C4281" s="2" t="n">
        <v>2015</v>
      </c>
      <c r="D4281" s="2" t="inlineStr">
        <is>
          <t>United States</t>
        </is>
      </c>
      <c r="E4281" s="2" t="inlineStr">
        <is>
          <t>USA</t>
        </is>
      </c>
      <c r="F4281" s="2" t="inlineStr">
        <is>
          <t>Land_x001f_ll gas recovery for direct use</t>
        </is>
      </c>
      <c r="G4281" s="2" t="n">
        <v>-32</v>
      </c>
      <c r="H4281" s="2" t="n">
        <v>0.0004122853279114</v>
      </c>
      <c r="I4281" s="2" t="n">
        <v>0.000461759567260768</v>
      </c>
      <c r="J4281" s="40" t="inlineStr">
        <is>
          <t>waste - methane capture</t>
        </is>
      </c>
    </row>
    <row r="4282" ht="15.75" customHeight="1" s="120">
      <c r="A4282" s="2" t="inlineStr">
        <is>
          <t>WASTE</t>
        </is>
      </c>
      <c r="B4282" s="2" t="inlineStr">
        <is>
          <t>LAN</t>
        </is>
      </c>
      <c r="C4282" s="2" t="n">
        <v>2015</v>
      </c>
      <c r="D4282" s="2" t="inlineStr">
        <is>
          <t>United States</t>
        </is>
      </c>
      <c r="E4282" s="2" t="inlineStr">
        <is>
          <t>USA</t>
        </is>
      </c>
      <c r="F4282" s="2" t="inlineStr">
        <is>
          <t>Land_x001f_ll gas recovery for direct use</t>
        </is>
      </c>
      <c r="G4282" s="2" t="n">
        <v>-30</v>
      </c>
      <c r="H4282" s="2" t="n">
        <v>0.000510947254952</v>
      </c>
      <c r="I4282" s="2" t="n">
        <v>0.0005722609255462401</v>
      </c>
      <c r="J4282" s="40" t="inlineStr">
        <is>
          <t>waste - methane capture</t>
        </is>
      </c>
    </row>
    <row r="4283" ht="15.75" customHeight="1" s="120">
      <c r="A4283" s="2" t="inlineStr">
        <is>
          <t>WASTE</t>
        </is>
      </c>
      <c r="B4283" s="2" t="inlineStr">
        <is>
          <t>LAN</t>
        </is>
      </c>
      <c r="C4283" s="2" t="n">
        <v>2015</v>
      </c>
      <c r="D4283" s="2" t="inlineStr">
        <is>
          <t>United States</t>
        </is>
      </c>
      <c r="E4283" s="2" t="inlineStr">
        <is>
          <t>USA</t>
        </is>
      </c>
      <c r="F4283" s="2" t="inlineStr">
        <is>
          <t>Land_x001f_ll gas recovery for direct use</t>
        </is>
      </c>
      <c r="G4283" s="2" t="n">
        <v>-26</v>
      </c>
      <c r="H4283" s="2" t="n">
        <v>0.0008846768760122</v>
      </c>
      <c r="I4283" s="2" t="n">
        <v>0.0009908381011336641</v>
      </c>
      <c r="J4283" s="40" t="inlineStr">
        <is>
          <t>waste - methane capture</t>
        </is>
      </c>
    </row>
    <row r="4284" ht="15.75" customHeight="1" s="120">
      <c r="A4284" s="2" t="inlineStr">
        <is>
          <t>WASTE</t>
        </is>
      </c>
      <c r="B4284" s="2" t="inlineStr">
        <is>
          <t>LAN</t>
        </is>
      </c>
      <c r="C4284" s="2" t="n">
        <v>2015</v>
      </c>
      <c r="D4284" s="2" t="inlineStr">
        <is>
          <t>United States</t>
        </is>
      </c>
      <c r="E4284" s="2" t="inlineStr">
        <is>
          <t>USA</t>
        </is>
      </c>
      <c r="F4284" s="2" t="inlineStr">
        <is>
          <t>Land_x001f_ll gas recovery for direct use</t>
        </is>
      </c>
      <c r="G4284" s="2" t="n">
        <v>-25</v>
      </c>
      <c r="H4284" s="2" t="n">
        <v>0.0010110660805367</v>
      </c>
      <c r="I4284" s="2" t="n">
        <v>0.001132394010201104</v>
      </c>
      <c r="J4284" s="40" t="inlineStr">
        <is>
          <t>waste - methane capture</t>
        </is>
      </c>
    </row>
    <row r="4285" ht="15.75" customHeight="1" s="120">
      <c r="A4285" s="2" t="inlineStr">
        <is>
          <t>WASTE</t>
        </is>
      </c>
      <c r="B4285" s="2" t="inlineStr">
        <is>
          <t>LAN</t>
        </is>
      </c>
      <c r="C4285" s="2" t="n">
        <v>2015</v>
      </c>
      <c r="D4285" s="2" t="inlineStr">
        <is>
          <t>United States</t>
        </is>
      </c>
      <c r="E4285" s="2" t="inlineStr">
        <is>
          <t>USA</t>
        </is>
      </c>
      <c r="F4285" s="2" t="inlineStr">
        <is>
          <t>Land_x001f_ll gas recovery for direct use</t>
        </is>
      </c>
      <c r="G4285" s="2" t="n">
        <v>-20</v>
      </c>
      <c r="H4285" s="2" t="n">
        <v>0.0012375566584524</v>
      </c>
      <c r="I4285" s="2" t="n">
        <v>0.001386063457466688</v>
      </c>
      <c r="J4285" s="40" t="inlineStr">
        <is>
          <t>waste - methane capture</t>
        </is>
      </c>
    </row>
    <row r="4286" ht="15.75" customHeight="1" s="120">
      <c r="A4286" s="2" t="inlineStr">
        <is>
          <t>WASTE</t>
        </is>
      </c>
      <c r="B4286" s="2" t="inlineStr">
        <is>
          <t>LAN</t>
        </is>
      </c>
      <c r="C4286" s="2" t="n">
        <v>2015</v>
      </c>
      <c r="D4286" s="2" t="inlineStr">
        <is>
          <t>United States</t>
        </is>
      </c>
      <c r="E4286" s="2" t="inlineStr">
        <is>
          <t>USA</t>
        </is>
      </c>
      <c r="F4286" s="2" t="inlineStr">
        <is>
          <t>Land_x001f_ll gas recovery for direct use</t>
        </is>
      </c>
      <c r="G4286" s="2" t="n">
        <v>-15</v>
      </c>
      <c r="H4286" s="2" t="n">
        <v>0.0010710854548961</v>
      </c>
      <c r="I4286" s="2" t="n">
        <v>0.001199615709483632</v>
      </c>
      <c r="J4286" s="40" t="inlineStr">
        <is>
          <t>waste - methane capture</t>
        </is>
      </c>
    </row>
    <row r="4287" ht="15.75" customHeight="1" s="120">
      <c r="A4287" s="2" t="inlineStr">
        <is>
          <t>WASTE</t>
        </is>
      </c>
      <c r="B4287" s="2" t="inlineStr">
        <is>
          <t>LAN</t>
        </is>
      </c>
      <c r="C4287" s="2" t="n">
        <v>2015</v>
      </c>
      <c r="D4287" s="2" t="inlineStr">
        <is>
          <t>United States</t>
        </is>
      </c>
      <c r="E4287" s="2" t="inlineStr">
        <is>
          <t>USA</t>
        </is>
      </c>
      <c r="F4287" s="2" t="inlineStr">
        <is>
          <t>Land_x001f_ll gas recovery for direct use</t>
        </is>
      </c>
      <c r="G4287" s="2" t="n">
        <v>-12</v>
      </c>
      <c r="H4287" s="2" t="n">
        <v>0.0004564746341202</v>
      </c>
      <c r="I4287" s="2" t="n">
        <v>0.000511251590214624</v>
      </c>
      <c r="J4287" s="40" t="inlineStr">
        <is>
          <t>waste - methane capture</t>
        </is>
      </c>
    </row>
    <row r="4288" ht="15.75" customHeight="1" s="120">
      <c r="A4288" s="2" t="inlineStr">
        <is>
          <t>WASTE</t>
        </is>
      </c>
      <c r="B4288" s="2" t="inlineStr">
        <is>
          <t>LAN</t>
        </is>
      </c>
      <c r="C4288" s="2" t="n">
        <v>2015</v>
      </c>
      <c r="D4288" s="2" t="inlineStr">
        <is>
          <t>United States</t>
        </is>
      </c>
      <c r="E4288" s="2" t="inlineStr">
        <is>
          <t>USA</t>
        </is>
      </c>
      <c r="F4288" s="2" t="inlineStr">
        <is>
          <t>Land_x001f_ll gas recovery for direct use</t>
        </is>
      </c>
      <c r="G4288" s="2" t="n">
        <v>-11</v>
      </c>
      <c r="H4288" s="2" t="n">
        <v>0.0003788044268731</v>
      </c>
      <c r="I4288" s="2" t="n">
        <v>0.0004242609580978721</v>
      </c>
      <c r="J4288" s="40" t="inlineStr">
        <is>
          <t>waste - methane capture</t>
        </is>
      </c>
    </row>
    <row r="4289" ht="15.75" customHeight="1" s="120">
      <c r="A4289" s="2" t="inlineStr">
        <is>
          <t>WASTE</t>
        </is>
      </c>
      <c r="B4289" s="2" t="inlineStr">
        <is>
          <t>LAN</t>
        </is>
      </c>
      <c r="C4289" s="2" t="n">
        <v>2015</v>
      </c>
      <c r="D4289" s="2" t="inlineStr">
        <is>
          <t>United States</t>
        </is>
      </c>
      <c r="E4289" s="2" t="inlineStr">
        <is>
          <t>USA</t>
        </is>
      </c>
      <c r="F4289" s="2" t="inlineStr">
        <is>
          <t>Land_x001f_ll gas recovery for direct use</t>
        </is>
      </c>
      <c r="G4289" s="2" t="n">
        <v>-9</v>
      </c>
      <c r="H4289" s="2" t="n">
        <v>0.0005817048368044</v>
      </c>
      <c r="I4289" s="2" t="n">
        <v>0.000651509417220928</v>
      </c>
      <c r="J4289" s="40" t="inlineStr">
        <is>
          <t>waste - methane capture</t>
        </is>
      </c>
    </row>
    <row r="4290" ht="15.75" customHeight="1" s="120">
      <c r="A4290" s="2" t="inlineStr">
        <is>
          <t>WASTE</t>
        </is>
      </c>
      <c r="B4290" s="2" t="inlineStr">
        <is>
          <t>LAN</t>
        </is>
      </c>
      <c r="C4290" s="2" t="n">
        <v>2015</v>
      </c>
      <c r="D4290" s="2" t="inlineStr">
        <is>
          <t>United States</t>
        </is>
      </c>
      <c r="E4290" s="2" t="inlineStr">
        <is>
          <t>USA</t>
        </is>
      </c>
      <c r="F4290" s="2" t="inlineStr">
        <is>
          <t>Land_x001f_ll gas recovery for direct use</t>
        </is>
      </c>
      <c r="G4290" s="2" t="n">
        <v>-6</v>
      </c>
      <c r="H4290" s="2" t="n">
        <v>0.0004265958559699</v>
      </c>
      <c r="I4290" s="2" t="n">
        <v>0.0004777873586862881</v>
      </c>
      <c r="J4290" s="40" t="inlineStr">
        <is>
          <t>waste - methane capture</t>
        </is>
      </c>
    </row>
    <row r="4291" ht="15.75" customHeight="1" s="120">
      <c r="A4291" s="2" t="inlineStr">
        <is>
          <t>WASTE</t>
        </is>
      </c>
      <c r="B4291" s="2" t="inlineStr">
        <is>
          <t>LAN</t>
        </is>
      </c>
      <c r="C4291" s="2" t="n">
        <v>2015</v>
      </c>
      <c r="D4291" s="2" t="inlineStr">
        <is>
          <t>United States</t>
        </is>
      </c>
      <c r="E4291" s="2" t="inlineStr">
        <is>
          <t>USA</t>
        </is>
      </c>
      <c r="F4291" s="2" t="inlineStr">
        <is>
          <t>Land_x001f_ll gas recovery for direct use</t>
        </is>
      </c>
      <c r="G4291" s="2" t="n">
        <v>-3</v>
      </c>
      <c r="H4291" s="2" t="n">
        <v>0.0004298202984501</v>
      </c>
      <c r="I4291" s="2" t="n">
        <v>0.000481398734264112</v>
      </c>
      <c r="J4291" s="40" t="inlineStr">
        <is>
          <t>waste - methane capture</t>
        </is>
      </c>
    </row>
    <row r="4292" ht="15.75" customHeight="1" s="120">
      <c r="A4292" s="2" t="inlineStr">
        <is>
          <t>WASTE</t>
        </is>
      </c>
      <c r="B4292" s="2" t="inlineStr">
        <is>
          <t>LAN</t>
        </is>
      </c>
      <c r="C4292" s="2" t="n">
        <v>2015</v>
      </c>
      <c r="D4292" s="2" t="inlineStr">
        <is>
          <t>United States</t>
        </is>
      </c>
      <c r="E4292" s="2" t="inlineStr">
        <is>
          <t>USA</t>
        </is>
      </c>
      <c r="F4292" s="2" t="inlineStr">
        <is>
          <t>Land_x001f_ll gas recovery for direct use</t>
        </is>
      </c>
      <c r="G4292" s="2" t="n">
        <v>-2</v>
      </c>
      <c r="H4292" s="2" t="n">
        <v>0.0004022842331324</v>
      </c>
      <c r="I4292" s="2" t="n">
        <v>0.000450558341108288</v>
      </c>
      <c r="J4292" s="40" t="inlineStr">
        <is>
          <t>waste - methane capture</t>
        </is>
      </c>
    </row>
    <row r="4293" ht="15.75" customHeight="1" s="120">
      <c r="A4293" s="2" t="inlineStr">
        <is>
          <t>WASTE</t>
        </is>
      </c>
      <c r="B4293" s="2" t="inlineStr">
        <is>
          <t>LAN</t>
        </is>
      </c>
      <c r="C4293" s="2" t="n">
        <v>2015</v>
      </c>
      <c r="D4293" s="2" t="inlineStr">
        <is>
          <t>United States</t>
        </is>
      </c>
      <c r="E4293" s="2" t="inlineStr">
        <is>
          <t>USA</t>
        </is>
      </c>
      <c r="F4293" s="2" t="inlineStr">
        <is>
          <t>Electricity generation with a microturbine</t>
        </is>
      </c>
      <c r="G4293" s="2" t="n">
        <v>-2</v>
      </c>
      <c r="H4293" s="2" t="n">
        <v>0.0008510566549376</v>
      </c>
      <c r="I4293" s="2" t="n">
        <v>0.0009531834535301121</v>
      </c>
      <c r="J4293" s="40" t="inlineStr">
        <is>
          <t>waste - methane capture</t>
        </is>
      </c>
    </row>
    <row r="4294" ht="15.75" customHeight="1" s="120">
      <c r="A4294" s="2" t="inlineStr">
        <is>
          <t>WASTE</t>
        </is>
      </c>
      <c r="B4294" s="2" t="inlineStr">
        <is>
          <t>LAN</t>
        </is>
      </c>
      <c r="C4294" s="2" t="n">
        <v>2015</v>
      </c>
      <c r="D4294" s="2" t="inlineStr">
        <is>
          <t>United States</t>
        </is>
      </c>
      <c r="E4294" s="2" t="inlineStr">
        <is>
          <t>USA</t>
        </is>
      </c>
      <c r="F4294" s="2" t="inlineStr">
        <is>
          <t>Electricity generation with a microturbine</t>
        </is>
      </c>
      <c r="G4294" s="2" t="n">
        <v>-1</v>
      </c>
      <c r="H4294" s="2" t="n">
        <v>0.0050699613639154</v>
      </c>
      <c r="I4294" s="2" t="n">
        <v>0.005678356727585249</v>
      </c>
      <c r="J4294" s="40" t="inlineStr">
        <is>
          <t>waste - methane capture</t>
        </is>
      </c>
    </row>
    <row r="4295" ht="15.75" customHeight="1" s="120">
      <c r="A4295" s="2" t="inlineStr">
        <is>
          <t>WASTE</t>
        </is>
      </c>
      <c r="B4295" s="2" t="inlineStr">
        <is>
          <t>LAN</t>
        </is>
      </c>
      <c r="C4295" s="2" t="n">
        <v>2015</v>
      </c>
      <c r="D4295" s="2" t="inlineStr">
        <is>
          <t>United States</t>
        </is>
      </c>
      <c r="E4295" s="2" t="inlineStr">
        <is>
          <t>USA</t>
        </is>
      </c>
      <c r="F4295" s="2" t="inlineStr">
        <is>
          <t>Electricity generation with a microturbine</t>
        </is>
      </c>
      <c r="G4295" s="2" t="n">
        <v>0</v>
      </c>
      <c r="H4295" s="2" t="n">
        <v>0.0063700419850647</v>
      </c>
      <c r="I4295" s="2" t="n">
        <v>0.007134447023272464</v>
      </c>
      <c r="J4295" s="40" t="inlineStr">
        <is>
          <t>waste - methane capture</t>
        </is>
      </c>
    </row>
    <row r="4296" ht="15.75" customHeight="1" s="120">
      <c r="A4296" s="2" t="inlineStr">
        <is>
          <t>WASTE</t>
        </is>
      </c>
      <c r="B4296" s="2" t="inlineStr">
        <is>
          <t>LAN</t>
        </is>
      </c>
      <c r="C4296" s="2" t="n">
        <v>2015</v>
      </c>
      <c r="D4296" s="2" t="inlineStr">
        <is>
          <t>United States</t>
        </is>
      </c>
      <c r="E4296" s="2" t="inlineStr">
        <is>
          <t>USA</t>
        </is>
      </c>
      <c r="F4296" s="2" t="inlineStr">
        <is>
          <t>Electricity generation with combined heat and power</t>
        </is>
      </c>
      <c r="G4296" s="2" t="n">
        <v>0</v>
      </c>
      <c r="H4296" s="2" t="n">
        <v>0.0014254122506827</v>
      </c>
      <c r="I4296" s="2" t="n">
        <v>0.001596461720764624</v>
      </c>
      <c r="J4296" s="40" t="inlineStr">
        <is>
          <t>waste - methane capture</t>
        </is>
      </c>
    </row>
    <row r="4297" ht="15.75" customHeight="1" s="120">
      <c r="A4297" s="2" t="inlineStr">
        <is>
          <t>WASTE</t>
        </is>
      </c>
      <c r="B4297" s="2" t="inlineStr">
        <is>
          <t>LAN</t>
        </is>
      </c>
      <c r="C4297" s="2" t="n">
        <v>2015</v>
      </c>
      <c r="D4297" s="2" t="inlineStr">
        <is>
          <t>United States</t>
        </is>
      </c>
      <c r="E4297" s="2" t="inlineStr">
        <is>
          <t>USA</t>
        </is>
      </c>
      <c r="F4297" s="2" t="inlineStr">
        <is>
          <t>Electricity generation with a microturbine</t>
        </is>
      </c>
      <c r="G4297" s="2" t="n">
        <v>1</v>
      </c>
      <c r="H4297" s="2" t="n">
        <v>0.022188009112142</v>
      </c>
      <c r="I4297" s="2" t="n">
        <v>0.02485057020559904</v>
      </c>
      <c r="J4297" s="40" t="inlineStr">
        <is>
          <t>waste - methane capture</t>
        </is>
      </c>
    </row>
    <row r="4298" ht="15.75" customHeight="1" s="120">
      <c r="A4298" s="2" t="inlineStr">
        <is>
          <t>WASTE</t>
        </is>
      </c>
      <c r="B4298" s="2" t="inlineStr">
        <is>
          <t>LAN</t>
        </is>
      </c>
      <c r="C4298" s="2" t="n">
        <v>2015</v>
      </c>
      <c r="D4298" s="2" t="inlineStr">
        <is>
          <t>United States</t>
        </is>
      </c>
      <c r="E4298" s="2" t="inlineStr">
        <is>
          <t>USA</t>
        </is>
      </c>
      <c r="F4298" s="2" t="inlineStr">
        <is>
          <t>Electricity generation with combined heat and power</t>
        </is>
      </c>
      <c r="G4298" s="2" t="n">
        <v>1</v>
      </c>
      <c r="H4298" s="2" t="n">
        <v>0.0041380735347047</v>
      </c>
      <c r="I4298" s="2" t="n">
        <v>0.004634642358869264</v>
      </c>
      <c r="J4298" s="40" t="inlineStr">
        <is>
          <t>waste - methane capture</t>
        </is>
      </c>
    </row>
    <row r="4299" ht="15.75" customHeight="1" s="120">
      <c r="A4299" s="2" t="inlineStr">
        <is>
          <t>WASTE</t>
        </is>
      </c>
      <c r="B4299" s="2" t="inlineStr">
        <is>
          <t>LAN</t>
        </is>
      </c>
      <c r="C4299" s="2" t="n">
        <v>2015</v>
      </c>
      <c r="D4299" s="2" t="inlineStr">
        <is>
          <t>United States</t>
        </is>
      </c>
      <c r="E4299" s="2" t="inlineStr">
        <is>
          <t>USA</t>
        </is>
      </c>
      <c r="F4299" s="2" t="inlineStr">
        <is>
          <t>Electricity generation with a microturbine</t>
        </is>
      </c>
      <c r="G4299" s="2" t="n">
        <v>2</v>
      </c>
      <c r="H4299" s="2" t="n">
        <v>0.0140336778131314</v>
      </c>
      <c r="I4299" s="2" t="n">
        <v>0.01571771915070717</v>
      </c>
      <c r="J4299" s="40" t="inlineStr">
        <is>
          <t>waste - methane capture</t>
        </is>
      </c>
    </row>
    <row r="4300" ht="15.75" customHeight="1" s="120">
      <c r="A4300" s="2" t="inlineStr">
        <is>
          <t>WASTE</t>
        </is>
      </c>
      <c r="B4300" s="2" t="inlineStr">
        <is>
          <t>LAN</t>
        </is>
      </c>
      <c r="C4300" s="2" t="n">
        <v>2015</v>
      </c>
      <c r="D4300" s="2" t="inlineStr">
        <is>
          <t>United States</t>
        </is>
      </c>
      <c r="E4300" s="2" t="inlineStr">
        <is>
          <t>USA</t>
        </is>
      </c>
      <c r="F4300" s="2" t="inlineStr">
        <is>
          <t>Electricity generation with a reciprocating engine</t>
        </is>
      </c>
      <c r="G4300" s="2" t="n">
        <v>2</v>
      </c>
      <c r="H4300" s="2" t="n">
        <v>0.01710494607687</v>
      </c>
      <c r="I4300" s="2" t="n">
        <v>0.0191575396060944</v>
      </c>
      <c r="J4300" s="40" t="inlineStr">
        <is>
          <t>waste - methane capture</t>
        </is>
      </c>
    </row>
    <row r="4301" ht="15.75" customHeight="1" s="120">
      <c r="A4301" s="2" t="inlineStr">
        <is>
          <t>WASTE</t>
        </is>
      </c>
      <c r="B4301" s="2" t="inlineStr">
        <is>
          <t>LAN</t>
        </is>
      </c>
      <c r="C4301" s="2" t="n">
        <v>2015</v>
      </c>
      <c r="D4301" s="2" t="inlineStr">
        <is>
          <t>United States</t>
        </is>
      </c>
      <c r="E4301" s="2" t="inlineStr">
        <is>
          <t>USA</t>
        </is>
      </c>
      <c r="F4301" s="2" t="inlineStr">
        <is>
          <t>Electricity generation with combined heat and power</t>
        </is>
      </c>
      <c r="G4301" s="2" t="n">
        <v>2</v>
      </c>
      <c r="H4301" s="2" t="n">
        <v>0.0046761791454628</v>
      </c>
      <c r="I4301" s="2" t="n">
        <v>0.005237320642918336</v>
      </c>
      <c r="J4301" s="40" t="inlineStr">
        <is>
          <t>waste - methane capture</t>
        </is>
      </c>
    </row>
    <row r="4302" ht="15.75" customHeight="1" s="120">
      <c r="A4302" s="2" t="inlineStr">
        <is>
          <t>WASTE</t>
        </is>
      </c>
      <c r="B4302" s="2" t="inlineStr">
        <is>
          <t>LAN</t>
        </is>
      </c>
      <c r="C4302" s="2" t="n">
        <v>2015</v>
      </c>
      <c r="D4302" s="2" t="inlineStr">
        <is>
          <t>United States</t>
        </is>
      </c>
      <c r="E4302" s="2" t="inlineStr">
        <is>
          <t>USA</t>
        </is>
      </c>
      <c r="F4302" s="2" t="inlineStr">
        <is>
          <t>Electricity generation with combined heat and power</t>
        </is>
      </c>
      <c r="G4302" s="2" t="n">
        <v>3</v>
      </c>
      <c r="H4302" s="2" t="n">
        <v>0.0066599056590348</v>
      </c>
      <c r="I4302" s="2" t="n">
        <v>0.007459094338118977</v>
      </c>
      <c r="J4302" s="40" t="inlineStr">
        <is>
          <t>waste - methane capture</t>
        </is>
      </c>
    </row>
    <row r="4303" ht="15.75" customHeight="1" s="120">
      <c r="A4303" s="2" t="inlineStr">
        <is>
          <t>WASTE</t>
        </is>
      </c>
      <c r="B4303" s="2" t="inlineStr">
        <is>
          <t>LAN</t>
        </is>
      </c>
      <c r="C4303" s="2" t="n">
        <v>2015</v>
      </c>
      <c r="D4303" s="2" t="inlineStr">
        <is>
          <t>United States</t>
        </is>
      </c>
      <c r="E4303" s="2" t="inlineStr">
        <is>
          <t>USA</t>
        </is>
      </c>
      <c r="F4303" s="2" t="inlineStr">
        <is>
          <t>Electricity generation with a microturbine</t>
        </is>
      </c>
      <c r="G4303" s="2" t="n">
        <v>3</v>
      </c>
      <c r="H4303" s="2" t="n">
        <v>0.0099637640523724</v>
      </c>
      <c r="I4303" s="2" t="n">
        <v>0.01115941573865709</v>
      </c>
      <c r="J4303" s="40" t="inlineStr">
        <is>
          <t>waste - methane capture</t>
        </is>
      </c>
    </row>
    <row r="4304" ht="15.75" customHeight="1" s="120">
      <c r="A4304" s="2" t="inlineStr">
        <is>
          <t>WASTE</t>
        </is>
      </c>
      <c r="B4304" s="2" t="inlineStr">
        <is>
          <t>LAN</t>
        </is>
      </c>
      <c r="C4304" s="2" t="n">
        <v>2015</v>
      </c>
      <c r="D4304" s="2" t="inlineStr">
        <is>
          <t>United States</t>
        </is>
      </c>
      <c r="E4304" s="2" t="inlineStr">
        <is>
          <t>USA</t>
        </is>
      </c>
      <c r="F4304" s="2" t="inlineStr">
        <is>
          <t>Electricity generation with a gas turbine</t>
        </is>
      </c>
      <c r="G4304" s="2" t="n">
        <v>3</v>
      </c>
      <c r="H4304" s="2" t="n">
        <v>0.0221962288487703</v>
      </c>
      <c r="I4304" s="2" t="n">
        <v>0.02485977631062274</v>
      </c>
      <c r="J4304" s="40" t="inlineStr">
        <is>
          <t>waste - methane capture</t>
        </is>
      </c>
    </row>
    <row r="4305" ht="15.75" customHeight="1" s="120">
      <c r="A4305" s="2" t="inlineStr">
        <is>
          <t>WASTE</t>
        </is>
      </c>
      <c r="B4305" s="2" t="inlineStr">
        <is>
          <t>LAN</t>
        </is>
      </c>
      <c r="C4305" s="2" t="n">
        <v>2015</v>
      </c>
      <c r="D4305" s="2" t="inlineStr">
        <is>
          <t>United States</t>
        </is>
      </c>
      <c r="E4305" s="2" t="inlineStr">
        <is>
          <t>USA</t>
        </is>
      </c>
      <c r="F4305" s="2" t="inlineStr">
        <is>
          <t>Electricity generation with a reciprocating engine</t>
        </is>
      </c>
      <c r="G4305" s="2" t="n">
        <v>3</v>
      </c>
      <c r="H4305" s="2" t="n">
        <v>0.064914015121758</v>
      </c>
      <c r="I4305" s="2" t="n">
        <v>0.07270369693636897</v>
      </c>
      <c r="J4305" s="40" t="inlineStr">
        <is>
          <t>waste - methane capture</t>
        </is>
      </c>
    </row>
    <row r="4306" ht="15.75" customHeight="1" s="120">
      <c r="A4306" s="2" t="inlineStr">
        <is>
          <t>WASTE</t>
        </is>
      </c>
      <c r="B4306" s="2" t="inlineStr">
        <is>
          <t>LAN</t>
        </is>
      </c>
      <c r="C4306" s="2" t="n">
        <v>2015</v>
      </c>
      <c r="D4306" s="2" t="inlineStr">
        <is>
          <t>United States</t>
        </is>
      </c>
      <c r="E4306" s="2" t="inlineStr">
        <is>
          <t>USA</t>
        </is>
      </c>
      <c r="F4306" s="2" t="inlineStr">
        <is>
          <t>Flaring of landfill gas</t>
        </is>
      </c>
      <c r="G4306" s="2" t="n">
        <v>3</v>
      </c>
      <c r="H4306" s="2" t="n">
        <v>0.0969295306131244</v>
      </c>
      <c r="I4306" s="2" t="n">
        <v>0.1085610742866993</v>
      </c>
      <c r="J4306" s="40" t="inlineStr">
        <is>
          <t>waste - methane destruction</t>
        </is>
      </c>
    </row>
    <row r="4307" ht="15.75" customHeight="1" s="120">
      <c r="A4307" s="2" t="inlineStr">
        <is>
          <t>WASTE</t>
        </is>
      </c>
      <c r="B4307" s="2" t="inlineStr">
        <is>
          <t>LAN</t>
        </is>
      </c>
      <c r="C4307" s="2" t="n">
        <v>2015</v>
      </c>
      <c r="D4307" s="2" t="inlineStr">
        <is>
          <t>United States</t>
        </is>
      </c>
      <c r="E4307" s="2" t="inlineStr">
        <is>
          <t>USA</t>
        </is>
      </c>
      <c r="F4307" s="2" t="inlineStr">
        <is>
          <t>Electricity generation with a microturbine</t>
        </is>
      </c>
      <c r="G4307" s="2" t="n">
        <v>4</v>
      </c>
      <c r="H4307" s="2" t="n">
        <v>0.007320220960537</v>
      </c>
      <c r="I4307" s="2" t="n">
        <v>0.008198647475801442</v>
      </c>
      <c r="J4307" s="40" t="inlineStr">
        <is>
          <t>waste - methane capture</t>
        </is>
      </c>
    </row>
    <row r="4308" ht="15.75" customHeight="1" s="120">
      <c r="A4308" s="2" t="inlineStr">
        <is>
          <t>WASTE</t>
        </is>
      </c>
      <c r="B4308" s="2" t="inlineStr">
        <is>
          <t>LAN</t>
        </is>
      </c>
      <c r="C4308" s="2" t="n">
        <v>2015</v>
      </c>
      <c r="D4308" s="2" t="inlineStr">
        <is>
          <t>United States</t>
        </is>
      </c>
      <c r="E4308" s="2" t="inlineStr">
        <is>
          <t>USA</t>
        </is>
      </c>
      <c r="F4308" s="2" t="inlineStr">
        <is>
          <t>Flaring of landfill gas</t>
        </is>
      </c>
      <c r="G4308" s="2" t="n">
        <v>4</v>
      </c>
      <c r="H4308" s="2" t="n">
        <v>0.662957529537379</v>
      </c>
      <c r="I4308" s="2" t="n">
        <v>0.7425124330818645</v>
      </c>
      <c r="J4308" s="40" t="inlineStr">
        <is>
          <t>waste - methane destruction</t>
        </is>
      </c>
    </row>
    <row r="4309" ht="15.75" customHeight="1" s="120">
      <c r="A4309" s="2" t="inlineStr">
        <is>
          <t>WASTE</t>
        </is>
      </c>
      <c r="B4309" s="2" t="inlineStr">
        <is>
          <t>LAN</t>
        </is>
      </c>
      <c r="C4309" s="2" t="n">
        <v>2015</v>
      </c>
      <c r="D4309" s="2" t="inlineStr">
        <is>
          <t>United States</t>
        </is>
      </c>
      <c r="E4309" s="2" t="inlineStr">
        <is>
          <t>USA</t>
        </is>
      </c>
      <c r="F4309" s="2" t="inlineStr">
        <is>
          <t>Electricity generation with a reciprocating engine</t>
        </is>
      </c>
      <c r="G4309" s="2" t="n">
        <v>4</v>
      </c>
      <c r="H4309" s="2" t="n">
        <v>0.152146056294441</v>
      </c>
      <c r="I4309" s="2" t="n">
        <v>0.1704035830497739</v>
      </c>
      <c r="J4309" s="40" t="inlineStr">
        <is>
          <t>waste - methane capture</t>
        </is>
      </c>
    </row>
    <row r="4310" ht="15.75" customHeight="1" s="120">
      <c r="A4310" s="2" t="inlineStr">
        <is>
          <t>WASTE</t>
        </is>
      </c>
      <c r="B4310" s="2" t="inlineStr">
        <is>
          <t>LAN</t>
        </is>
      </c>
      <c r="C4310" s="2" t="n">
        <v>2015</v>
      </c>
      <c r="D4310" s="2" t="inlineStr">
        <is>
          <t>United States</t>
        </is>
      </c>
      <c r="E4310" s="2" t="inlineStr">
        <is>
          <t>USA</t>
        </is>
      </c>
      <c r="F4310" s="2" t="inlineStr">
        <is>
          <t>Electricity generation with combined heat and power</t>
        </is>
      </c>
      <c r="G4310" s="2" t="n">
        <v>4</v>
      </c>
      <c r="H4310" s="2" t="n">
        <v>0.0156277686473913</v>
      </c>
      <c r="I4310" s="2" t="n">
        <v>0.01750310088507826</v>
      </c>
      <c r="J4310" s="40" t="inlineStr">
        <is>
          <t>waste - methane capture</t>
        </is>
      </c>
    </row>
    <row r="4311" ht="15.75" customHeight="1" s="120">
      <c r="A4311" s="2" t="inlineStr">
        <is>
          <t>WASTE</t>
        </is>
      </c>
      <c r="B4311" s="2" t="inlineStr">
        <is>
          <t>LAN</t>
        </is>
      </c>
      <c r="C4311" s="2" t="n">
        <v>2015</v>
      </c>
      <c r="D4311" s="2" t="inlineStr">
        <is>
          <t>United States</t>
        </is>
      </c>
      <c r="E4311" s="2" t="inlineStr">
        <is>
          <t>USA</t>
        </is>
      </c>
      <c r="F4311" s="2" t="inlineStr">
        <is>
          <t>Electricity generation with a gas turbine</t>
        </is>
      </c>
      <c r="G4311" s="2" t="n">
        <v>4</v>
      </c>
      <c r="H4311" s="2" t="n">
        <v>0.0531466308166273</v>
      </c>
      <c r="I4311" s="2" t="n">
        <v>0.05952422651462258</v>
      </c>
      <c r="J4311" s="40" t="inlineStr">
        <is>
          <t>waste - methane capture</t>
        </is>
      </c>
    </row>
    <row r="4312" ht="15.75" customHeight="1" s="120">
      <c r="A4312" s="2" t="inlineStr">
        <is>
          <t>WASTE</t>
        </is>
      </c>
      <c r="B4312" s="2" t="inlineStr">
        <is>
          <t>LAN</t>
        </is>
      </c>
      <c r="C4312" s="2" t="n">
        <v>2015</v>
      </c>
      <c r="D4312" s="2" t="inlineStr">
        <is>
          <t>United States</t>
        </is>
      </c>
      <c r="E4312" s="2" t="inlineStr">
        <is>
          <t>USA</t>
        </is>
      </c>
      <c r="F4312" s="2" t="inlineStr">
        <is>
          <t>Electricity generation with a gas turbine</t>
        </is>
      </c>
      <c r="G4312" s="2" t="n">
        <v>5</v>
      </c>
      <c r="H4312" s="2" t="n">
        <v>0.0271833929000422</v>
      </c>
      <c r="I4312" s="2" t="n">
        <v>0.03044540004804727</v>
      </c>
      <c r="J4312" s="40" t="inlineStr">
        <is>
          <t>waste - methane capture</t>
        </is>
      </c>
    </row>
    <row r="4313" ht="15.75" customHeight="1" s="120">
      <c r="A4313" s="2" t="inlineStr">
        <is>
          <t>WASTE</t>
        </is>
      </c>
      <c r="B4313" s="2" t="inlineStr">
        <is>
          <t>LAN</t>
        </is>
      </c>
      <c r="C4313" s="2" t="n">
        <v>2015</v>
      </c>
      <c r="D4313" s="2" t="inlineStr">
        <is>
          <t>United States</t>
        </is>
      </c>
      <c r="E4313" s="2" t="inlineStr">
        <is>
          <t>USA</t>
        </is>
      </c>
      <c r="F4313" s="2" t="inlineStr">
        <is>
          <t>Electricity generation with a microturbine</t>
        </is>
      </c>
      <c r="G4313" s="2" t="n">
        <v>5</v>
      </c>
      <c r="H4313" s="2" t="n">
        <v>0.0075171650823904</v>
      </c>
      <c r="I4313" s="2" t="n">
        <v>0.00841922489227725</v>
      </c>
      <c r="J4313" s="40" t="inlineStr">
        <is>
          <t>waste - methane capture</t>
        </is>
      </c>
    </row>
    <row r="4314" ht="15.75" customHeight="1" s="120">
      <c r="A4314" s="2" t="inlineStr">
        <is>
          <t>WASTE</t>
        </is>
      </c>
      <c r="B4314" s="2" t="inlineStr">
        <is>
          <t>LAN</t>
        </is>
      </c>
      <c r="C4314" s="2" t="n">
        <v>2015</v>
      </c>
      <c r="D4314" s="2" t="inlineStr">
        <is>
          <t>United States</t>
        </is>
      </c>
      <c r="E4314" s="2" t="inlineStr">
        <is>
          <t>USA</t>
        </is>
      </c>
      <c r="F4314" s="2" t="inlineStr">
        <is>
          <t>Flaring of landfill gas</t>
        </is>
      </c>
      <c r="G4314" s="2" t="n">
        <v>5</v>
      </c>
      <c r="H4314" s="2" t="n">
        <v>0.294987214729189</v>
      </c>
      <c r="I4314" s="2" t="n">
        <v>0.3303856804966917</v>
      </c>
      <c r="J4314" s="40" t="inlineStr">
        <is>
          <t>waste - methane destruction</t>
        </is>
      </c>
    </row>
    <row r="4315" ht="15.75" customHeight="1" s="120">
      <c r="A4315" s="2" t="inlineStr">
        <is>
          <t>WASTE</t>
        </is>
      </c>
      <c r="B4315" s="2" t="inlineStr">
        <is>
          <t>LAN</t>
        </is>
      </c>
      <c r="C4315" s="2" t="n">
        <v>2015</v>
      </c>
      <c r="D4315" s="2" t="inlineStr">
        <is>
          <t>United States</t>
        </is>
      </c>
      <c r="E4315" s="2" t="inlineStr">
        <is>
          <t>USA</t>
        </is>
      </c>
      <c r="F4315" s="2" t="inlineStr">
        <is>
          <t>Electricity generation with combined heat and power</t>
        </is>
      </c>
      <c r="G4315" s="2" t="n">
        <v>5</v>
      </c>
      <c r="H4315" s="2" t="n">
        <v>0.0155639623408206</v>
      </c>
      <c r="I4315" s="2" t="n">
        <v>0.01743163782171907</v>
      </c>
      <c r="J4315" s="40" t="inlineStr">
        <is>
          <t>waste - methane capture</t>
        </is>
      </c>
    </row>
    <row r="4316" ht="15.75" customHeight="1" s="120">
      <c r="A4316" s="2" t="inlineStr">
        <is>
          <t>WASTE</t>
        </is>
      </c>
      <c r="B4316" s="2" t="inlineStr">
        <is>
          <t>LAN</t>
        </is>
      </c>
      <c r="C4316" s="2" t="n">
        <v>2015</v>
      </c>
      <c r="D4316" s="2" t="inlineStr">
        <is>
          <t>United States</t>
        </is>
      </c>
      <c r="E4316" s="2" t="inlineStr">
        <is>
          <t>USA</t>
        </is>
      </c>
      <c r="F4316" s="2" t="inlineStr">
        <is>
          <t>Electricity generation with a reciprocating engine</t>
        </is>
      </c>
      <c r="G4316" s="2" t="n">
        <v>5</v>
      </c>
      <c r="H4316" s="2" t="n">
        <v>0.29901495296508</v>
      </c>
      <c r="I4316" s="2" t="n">
        <v>0.3348967473208896</v>
      </c>
      <c r="J4316" s="40" t="inlineStr">
        <is>
          <t>waste - methane capture</t>
        </is>
      </c>
    </row>
    <row r="4317" ht="15.75" customHeight="1" s="120">
      <c r="A4317" s="2" t="inlineStr">
        <is>
          <t>WASTE</t>
        </is>
      </c>
      <c r="B4317" s="2" t="inlineStr">
        <is>
          <t>LAN</t>
        </is>
      </c>
      <c r="C4317" s="2" t="n">
        <v>2015</v>
      </c>
      <c r="D4317" s="2" t="inlineStr">
        <is>
          <t>United States</t>
        </is>
      </c>
      <c r="E4317" s="2" t="inlineStr">
        <is>
          <t>USA</t>
        </is>
      </c>
      <c r="F4317" s="2" t="inlineStr">
        <is>
          <t>Flaring of landfill gas</t>
        </is>
      </c>
      <c r="G4317" s="2" t="n">
        <v>6</v>
      </c>
      <c r="H4317" s="2" t="n">
        <v>0.129857357824221</v>
      </c>
      <c r="I4317" s="2" t="n">
        <v>0.1454402407631275</v>
      </c>
      <c r="J4317" s="40" t="inlineStr">
        <is>
          <t>waste - methane destruction</t>
        </is>
      </c>
    </row>
    <row r="4318" ht="15.75" customHeight="1" s="120">
      <c r="A4318" s="2" t="inlineStr">
        <is>
          <t>WASTE</t>
        </is>
      </c>
      <c r="B4318" s="2" t="inlineStr">
        <is>
          <t>LAN</t>
        </is>
      </c>
      <c r="C4318" s="2" t="n">
        <v>2015</v>
      </c>
      <c r="D4318" s="2" t="inlineStr">
        <is>
          <t>United States</t>
        </is>
      </c>
      <c r="E4318" s="2" t="inlineStr">
        <is>
          <t>USA</t>
        </is>
      </c>
      <c r="F4318" s="2" t="inlineStr">
        <is>
          <t>Electricity generation with combined heat and power</t>
        </is>
      </c>
      <c r="G4318" s="2" t="n">
        <v>6</v>
      </c>
      <c r="H4318" s="2" t="n">
        <v>0.0135504783829674</v>
      </c>
      <c r="I4318" s="2" t="n">
        <v>0.01517653578892349</v>
      </c>
      <c r="J4318" s="40" t="inlineStr">
        <is>
          <t>waste - methane capture</t>
        </is>
      </c>
    </row>
    <row r="4319" ht="15.75" customHeight="1" s="120">
      <c r="A4319" s="2" t="inlineStr">
        <is>
          <t>WASTE</t>
        </is>
      </c>
      <c r="B4319" s="2" t="inlineStr">
        <is>
          <t>LAN</t>
        </is>
      </c>
      <c r="C4319" s="2" t="n">
        <v>2015</v>
      </c>
      <c r="D4319" s="2" t="inlineStr">
        <is>
          <t>United States</t>
        </is>
      </c>
      <c r="E4319" s="2" t="inlineStr">
        <is>
          <t>USA</t>
        </is>
      </c>
      <c r="F4319" s="2" t="inlineStr">
        <is>
          <t>Electricity generation with a reciprocating engine</t>
        </is>
      </c>
      <c r="G4319" s="2" t="n">
        <v>6</v>
      </c>
      <c r="H4319" s="2" t="n">
        <v>0.226155725307762</v>
      </c>
      <c r="I4319" s="2" t="n">
        <v>0.2532944123446935</v>
      </c>
      <c r="J4319" s="40" t="inlineStr">
        <is>
          <t>waste - methane capture</t>
        </is>
      </c>
    </row>
    <row r="4320" ht="15.75" customHeight="1" s="120">
      <c r="A4320" s="2" t="inlineStr">
        <is>
          <t>WASTE</t>
        </is>
      </c>
      <c r="B4320" s="2" t="inlineStr">
        <is>
          <t>LAN</t>
        </is>
      </c>
      <c r="C4320" s="2" t="n">
        <v>2015</v>
      </c>
      <c r="D4320" s="2" t="inlineStr">
        <is>
          <t>United States</t>
        </is>
      </c>
      <c r="E4320" s="2" t="inlineStr">
        <is>
          <t>USA</t>
        </is>
      </c>
      <c r="F4320" s="2" t="inlineStr">
        <is>
          <t>Electricity generation with a microturbine</t>
        </is>
      </c>
      <c r="G4320" s="2" t="n">
        <v>6</v>
      </c>
      <c r="H4320" s="2" t="n">
        <v>0.0049928424559766</v>
      </c>
      <c r="I4320" s="2" t="n">
        <v>0.005591983550693793</v>
      </c>
      <c r="J4320" s="40" t="inlineStr">
        <is>
          <t>waste - methane capture</t>
        </is>
      </c>
    </row>
    <row r="4321" ht="15.75" customHeight="1" s="120">
      <c r="A4321" s="2" t="inlineStr">
        <is>
          <t>WASTE</t>
        </is>
      </c>
      <c r="B4321" s="2" t="inlineStr">
        <is>
          <t>LAN</t>
        </is>
      </c>
      <c r="C4321" s="2" t="n">
        <v>2015</v>
      </c>
      <c r="D4321" s="2" t="inlineStr">
        <is>
          <t>United States</t>
        </is>
      </c>
      <c r="E4321" s="2" t="inlineStr">
        <is>
          <t>USA</t>
        </is>
      </c>
      <c r="F4321" s="2" t="inlineStr">
        <is>
          <t>Electricity generation with a gas turbine</t>
        </is>
      </c>
      <c r="G4321" s="2" t="n">
        <v>6</v>
      </c>
      <c r="H4321" s="2" t="n">
        <v>0.0172818705323152</v>
      </c>
      <c r="I4321" s="2" t="n">
        <v>0.01935569499619303</v>
      </c>
      <c r="J4321" s="40" t="inlineStr">
        <is>
          <t>waste - methane capture</t>
        </is>
      </c>
    </row>
    <row r="4322" ht="15.75" customHeight="1" s="120">
      <c r="A4322" s="2" t="inlineStr">
        <is>
          <t>WASTE</t>
        </is>
      </c>
      <c r="B4322" s="2" t="inlineStr">
        <is>
          <t>LAN</t>
        </is>
      </c>
      <c r="C4322" s="2" t="n">
        <v>2015</v>
      </c>
      <c r="D4322" s="2" t="inlineStr">
        <is>
          <t>United States</t>
        </is>
      </c>
      <c r="E4322" s="2" t="inlineStr">
        <is>
          <t>USA</t>
        </is>
      </c>
      <c r="F4322" s="2" t="inlineStr">
        <is>
          <t>Flaring of landfill gas</t>
        </is>
      </c>
      <c r="G4322" s="2" t="n">
        <v>7</v>
      </c>
      <c r="H4322" s="2" t="n">
        <v>0.06297362945042551</v>
      </c>
      <c r="I4322" s="2" t="n">
        <v>0.07053046498447657</v>
      </c>
      <c r="J4322" s="40" t="inlineStr">
        <is>
          <t>waste - methane destruction</t>
        </is>
      </c>
    </row>
    <row r="4323" ht="15.75" customHeight="1" s="120">
      <c r="A4323" s="2" t="inlineStr">
        <is>
          <t>WASTE</t>
        </is>
      </c>
      <c r="B4323" s="2" t="inlineStr">
        <is>
          <t>LAN</t>
        </is>
      </c>
      <c r="C4323" s="2" t="n">
        <v>2015</v>
      </c>
      <c r="D4323" s="2" t="inlineStr">
        <is>
          <t>United States</t>
        </is>
      </c>
      <c r="E4323" s="2" t="inlineStr">
        <is>
          <t>USA</t>
        </is>
      </c>
      <c r="F4323" s="2" t="inlineStr">
        <is>
          <t>Electricity generation with combined heat and power</t>
        </is>
      </c>
      <c r="G4323" s="2" t="n">
        <v>7</v>
      </c>
      <c r="H4323" s="2" t="n">
        <v>0.009247608133591699</v>
      </c>
      <c r="I4323" s="2" t="n">
        <v>0.0103573211096227</v>
      </c>
      <c r="J4323" s="40" t="inlineStr">
        <is>
          <t>waste - methane capture</t>
        </is>
      </c>
    </row>
    <row r="4324" ht="15.75" customHeight="1" s="120">
      <c r="A4324" s="2" t="inlineStr">
        <is>
          <t>WASTE</t>
        </is>
      </c>
      <c r="B4324" s="2" t="inlineStr">
        <is>
          <t>LAN</t>
        </is>
      </c>
      <c r="C4324" s="2" t="n">
        <v>2015</v>
      </c>
      <c r="D4324" s="2" t="inlineStr">
        <is>
          <t>United States</t>
        </is>
      </c>
      <c r="E4324" s="2" t="inlineStr">
        <is>
          <t>USA</t>
        </is>
      </c>
      <c r="F4324" s="2" t="inlineStr">
        <is>
          <t>Electricity generation with a gas turbine</t>
        </is>
      </c>
      <c r="G4324" s="2" t="n">
        <v>7</v>
      </c>
      <c r="H4324" s="2" t="n">
        <v>0.0125736267655157</v>
      </c>
      <c r="I4324" s="2" t="n">
        <v>0.01408246197737759</v>
      </c>
      <c r="J4324" s="40" t="inlineStr">
        <is>
          <t>waste - methane capture</t>
        </is>
      </c>
    </row>
    <row r="4325" ht="15.75" customHeight="1" s="120">
      <c r="A4325" s="2" t="inlineStr">
        <is>
          <t>WASTE</t>
        </is>
      </c>
      <c r="B4325" s="2" t="inlineStr">
        <is>
          <t>LAN</t>
        </is>
      </c>
      <c r="C4325" s="2" t="n">
        <v>2015</v>
      </c>
      <c r="D4325" s="2" t="inlineStr">
        <is>
          <t>United States</t>
        </is>
      </c>
      <c r="E4325" s="2" t="inlineStr">
        <is>
          <t>USA</t>
        </is>
      </c>
      <c r="F4325" s="2" t="inlineStr">
        <is>
          <t>Electricity generation with a reciprocating engine</t>
        </is>
      </c>
      <c r="G4325" s="2" t="n">
        <v>7</v>
      </c>
      <c r="H4325" s="2" t="n">
        <v>0.229846085421741</v>
      </c>
      <c r="I4325" s="2" t="n">
        <v>0.25742761567235</v>
      </c>
      <c r="J4325" s="40" t="inlineStr">
        <is>
          <t>waste - methane capture</t>
        </is>
      </c>
    </row>
    <row r="4326" ht="15.75" customHeight="1" s="120">
      <c r="A4326" s="2" t="inlineStr">
        <is>
          <t>WASTE</t>
        </is>
      </c>
      <c r="B4326" s="2" t="inlineStr">
        <is>
          <t>LAN</t>
        </is>
      </c>
      <c r="C4326" s="2" t="n">
        <v>2015</v>
      </c>
      <c r="D4326" s="2" t="inlineStr">
        <is>
          <t>United States</t>
        </is>
      </c>
      <c r="E4326" s="2" t="inlineStr">
        <is>
          <t>USA</t>
        </is>
      </c>
      <c r="F4326" s="2" t="inlineStr">
        <is>
          <t>Electricity generation with a microturbine</t>
        </is>
      </c>
      <c r="G4326" s="2" t="n">
        <v>7</v>
      </c>
      <c r="H4326" s="2" t="n">
        <v>0.002320612751646</v>
      </c>
      <c r="I4326" s="2" t="n">
        <v>0.00259908628184352</v>
      </c>
      <c r="J4326" s="40" t="inlineStr">
        <is>
          <t>waste - methane capture</t>
        </is>
      </c>
    </row>
    <row r="4327" ht="15.75" customHeight="1" s="120">
      <c r="A4327" s="2" t="inlineStr">
        <is>
          <t>WASTE</t>
        </is>
      </c>
      <c r="B4327" s="2" t="inlineStr">
        <is>
          <t>LAN</t>
        </is>
      </c>
      <c r="C4327" s="2" t="n">
        <v>2015</v>
      </c>
      <c r="D4327" s="2" t="inlineStr">
        <is>
          <t>United States</t>
        </is>
      </c>
      <c r="E4327" s="2" t="inlineStr">
        <is>
          <t>USA</t>
        </is>
      </c>
      <c r="F4327" s="2" t="inlineStr">
        <is>
          <t>Flaring of landfill gas</t>
        </is>
      </c>
      <c r="G4327" s="2" t="n">
        <v>8</v>
      </c>
      <c r="H4327" s="2" t="n">
        <v>0.0578376008197665</v>
      </c>
      <c r="I4327" s="2" t="n">
        <v>0.06477811291813848</v>
      </c>
      <c r="J4327" s="40" t="inlineStr">
        <is>
          <t>waste - methane destruction</t>
        </is>
      </c>
    </row>
    <row r="4328" ht="15.75" customHeight="1" s="120">
      <c r="A4328" s="2" t="inlineStr">
        <is>
          <t>WASTE</t>
        </is>
      </c>
      <c r="B4328" s="2" t="inlineStr">
        <is>
          <t>LAN</t>
        </is>
      </c>
      <c r="C4328" s="2" t="n">
        <v>2015</v>
      </c>
      <c r="D4328" s="2" t="inlineStr">
        <is>
          <t>United States</t>
        </is>
      </c>
      <c r="E4328" s="2" t="inlineStr">
        <is>
          <t>USA</t>
        </is>
      </c>
      <c r="F4328" s="2" t="inlineStr">
        <is>
          <t>Electricity generation with a reciprocating engine</t>
        </is>
      </c>
      <c r="G4328" s="2" t="n">
        <v>8</v>
      </c>
      <c r="H4328" s="2" t="n">
        <v>0.134534140117466</v>
      </c>
      <c r="I4328" s="2" t="n">
        <v>0.1506782369315619</v>
      </c>
      <c r="J4328" s="40" t="inlineStr">
        <is>
          <t>waste - methane capture</t>
        </is>
      </c>
    </row>
    <row r="4329" ht="15.75" customHeight="1" s="120">
      <c r="A4329" s="2" t="inlineStr">
        <is>
          <t>WASTE</t>
        </is>
      </c>
      <c r="B4329" s="2" t="inlineStr">
        <is>
          <t>LAN</t>
        </is>
      </c>
      <c r="C4329" s="2" t="n">
        <v>2015</v>
      </c>
      <c r="D4329" s="2" t="inlineStr">
        <is>
          <t>United States</t>
        </is>
      </c>
      <c r="E4329" s="2" t="inlineStr">
        <is>
          <t>USA</t>
        </is>
      </c>
      <c r="F4329" s="2" t="inlineStr">
        <is>
          <t>Electricity generation with combined heat and power</t>
        </is>
      </c>
      <c r="G4329" s="2" t="n">
        <v>8</v>
      </c>
      <c r="H4329" s="2" t="n">
        <v>0.0108144000987522</v>
      </c>
      <c r="I4329" s="2" t="n">
        <v>0.01211212811060246</v>
      </c>
      <c r="J4329" s="40" t="inlineStr">
        <is>
          <t>waste - methane capture</t>
        </is>
      </c>
    </row>
    <row r="4330" ht="15.75" customHeight="1" s="120">
      <c r="A4330" s="2" t="inlineStr">
        <is>
          <t>WASTE</t>
        </is>
      </c>
      <c r="B4330" s="2" t="inlineStr">
        <is>
          <t>LAN</t>
        </is>
      </c>
      <c r="C4330" s="2" t="n">
        <v>2015</v>
      </c>
      <c r="D4330" s="2" t="inlineStr">
        <is>
          <t>United States</t>
        </is>
      </c>
      <c r="E4330" s="2" t="inlineStr">
        <is>
          <t>USA</t>
        </is>
      </c>
      <c r="F4330" s="2" t="inlineStr">
        <is>
          <t>Electricity generation with a microturbine</t>
        </is>
      </c>
      <c r="G4330" s="2" t="n">
        <v>8</v>
      </c>
      <c r="H4330" s="2" t="n">
        <v>0.0024027927574934</v>
      </c>
      <c r="I4330" s="2" t="n">
        <v>0.002691127888392608</v>
      </c>
      <c r="J4330" s="40" t="inlineStr">
        <is>
          <t>waste - methane capture</t>
        </is>
      </c>
    </row>
    <row r="4331" ht="15.75" customHeight="1" s="120">
      <c r="A4331" s="2" t="inlineStr">
        <is>
          <t>WASTE</t>
        </is>
      </c>
      <c r="B4331" s="2" t="inlineStr">
        <is>
          <t>LAN</t>
        </is>
      </c>
      <c r="C4331" s="2" t="n">
        <v>2015</v>
      </c>
      <c r="D4331" s="2" t="inlineStr">
        <is>
          <t>United States</t>
        </is>
      </c>
      <c r="E4331" s="2" t="inlineStr">
        <is>
          <t>USA</t>
        </is>
      </c>
      <c r="F4331" s="2" t="inlineStr">
        <is>
          <t>Electricity generation with a gas turbine</t>
        </is>
      </c>
      <c r="G4331" s="2" t="n">
        <v>8</v>
      </c>
      <c r="H4331" s="2" t="n">
        <v>0.0069363626244012</v>
      </c>
      <c r="I4331" s="2" t="n">
        <v>0.007768726139329344</v>
      </c>
      <c r="J4331" s="40" t="inlineStr">
        <is>
          <t>waste - methane capture</t>
        </is>
      </c>
    </row>
    <row r="4332" ht="15.75" customHeight="1" s="120">
      <c r="A4332" s="2" t="inlineStr">
        <is>
          <t>WASTE</t>
        </is>
      </c>
      <c r="B4332" s="2" t="inlineStr">
        <is>
          <t>LAN</t>
        </is>
      </c>
      <c r="C4332" s="2" t="n">
        <v>2015</v>
      </c>
      <c r="D4332" s="2" t="inlineStr">
        <is>
          <t>United States</t>
        </is>
      </c>
      <c r="E4332" s="2" t="inlineStr">
        <is>
          <t>USA</t>
        </is>
      </c>
      <c r="F4332" s="2" t="inlineStr">
        <is>
          <t>Electricity generation with a microturbine</t>
        </is>
      </c>
      <c r="G4332" s="2" t="n">
        <v>9</v>
      </c>
      <c r="H4332" s="2" t="n">
        <v>0.0031308492762037</v>
      </c>
      <c r="I4332" s="2" t="n">
        <v>0.003506551189348144</v>
      </c>
      <c r="J4332" s="40" t="inlineStr">
        <is>
          <t>waste - methane capture</t>
        </is>
      </c>
    </row>
    <row r="4333" ht="15.75" customHeight="1" s="120">
      <c r="A4333" s="2" t="inlineStr">
        <is>
          <t>WASTE</t>
        </is>
      </c>
      <c r="B4333" s="2" t="inlineStr">
        <is>
          <t>LAN</t>
        </is>
      </c>
      <c r="C4333" s="2" t="n">
        <v>2015</v>
      </c>
      <c r="D4333" s="2" t="inlineStr">
        <is>
          <t>United States</t>
        </is>
      </c>
      <c r="E4333" s="2" t="inlineStr">
        <is>
          <t>USA</t>
        </is>
      </c>
      <c r="F4333" s="2" t="inlineStr">
        <is>
          <t>Land_x001f_ll gas recovery for direct use</t>
        </is>
      </c>
      <c r="G4333" s="2" t="n">
        <v>9</v>
      </c>
      <c r="H4333" s="2" t="n">
        <v>0.0003644772805274</v>
      </c>
      <c r="I4333" s="2" t="n">
        <v>0.0004082145541906881</v>
      </c>
      <c r="J4333" s="40" t="inlineStr">
        <is>
          <t>waste - methane capture</t>
        </is>
      </c>
    </row>
    <row r="4334" ht="15.75" customHeight="1" s="120">
      <c r="A4334" s="2" t="inlineStr">
        <is>
          <t>WASTE</t>
        </is>
      </c>
      <c r="B4334" s="2" t="inlineStr">
        <is>
          <t>LAN</t>
        </is>
      </c>
      <c r="C4334" s="2" t="n">
        <v>2015</v>
      </c>
      <c r="D4334" s="2" t="inlineStr">
        <is>
          <t>United States</t>
        </is>
      </c>
      <c r="E4334" s="2" t="inlineStr">
        <is>
          <t>USA</t>
        </is>
      </c>
      <c r="F4334" s="2" t="inlineStr">
        <is>
          <t>Electricity generation with a reciprocating engine</t>
        </is>
      </c>
      <c r="G4334" s="2" t="n">
        <v>9</v>
      </c>
      <c r="H4334" s="2" t="n">
        <v>0.113445804920047</v>
      </c>
      <c r="I4334" s="2" t="n">
        <v>0.1270593015104526</v>
      </c>
      <c r="J4334" s="40" t="inlineStr">
        <is>
          <t>waste - methane capture</t>
        </is>
      </c>
    </row>
    <row r="4335" ht="15.75" customHeight="1" s="120">
      <c r="A4335" s="2" t="inlineStr">
        <is>
          <t>WASTE</t>
        </is>
      </c>
      <c r="B4335" s="2" t="inlineStr">
        <is>
          <t>LAN</t>
        </is>
      </c>
      <c r="C4335" s="2" t="n">
        <v>2015</v>
      </c>
      <c r="D4335" s="2" t="inlineStr">
        <is>
          <t>United States</t>
        </is>
      </c>
      <c r="E4335" s="2" t="inlineStr">
        <is>
          <t>USA</t>
        </is>
      </c>
      <c r="F4335" s="2" t="inlineStr">
        <is>
          <t>Flaring of landfill gas</t>
        </is>
      </c>
      <c r="G4335" s="2" t="n">
        <v>9</v>
      </c>
      <c r="H4335" s="2" t="n">
        <v>0.0416759700747207</v>
      </c>
      <c r="I4335" s="2" t="n">
        <v>0.04667708648368719</v>
      </c>
      <c r="J4335" s="40" t="inlineStr">
        <is>
          <t>waste - methane destruction</t>
        </is>
      </c>
    </row>
    <row r="4336" ht="15.75" customHeight="1" s="120">
      <c r="A4336" s="2" t="inlineStr">
        <is>
          <t>WASTE</t>
        </is>
      </c>
      <c r="B4336" s="2" t="inlineStr">
        <is>
          <t>LAN</t>
        </is>
      </c>
      <c r="C4336" s="2" t="n">
        <v>2015</v>
      </c>
      <c r="D4336" s="2" t="inlineStr">
        <is>
          <t>United States</t>
        </is>
      </c>
      <c r="E4336" s="2" t="inlineStr">
        <is>
          <t>USA</t>
        </is>
      </c>
      <c r="F4336" s="2" t="inlineStr">
        <is>
          <t>Electricity generation with a gas turbine</t>
        </is>
      </c>
      <c r="G4336" s="2" t="n">
        <v>9</v>
      </c>
      <c r="H4336" s="2" t="n">
        <v>0.0044629671610892</v>
      </c>
      <c r="I4336" s="2" t="n">
        <v>0.004998523220419905</v>
      </c>
      <c r="J4336" s="40" t="inlineStr">
        <is>
          <t>waste - methane capture</t>
        </is>
      </c>
    </row>
    <row r="4337" ht="15.75" customHeight="1" s="120">
      <c r="A4337" s="2" t="inlineStr">
        <is>
          <t>WASTE</t>
        </is>
      </c>
      <c r="B4337" s="2" t="inlineStr">
        <is>
          <t>LAN</t>
        </is>
      </c>
      <c r="C4337" s="2" t="n">
        <v>2015</v>
      </c>
      <c r="D4337" s="2" t="inlineStr">
        <is>
          <t>United States</t>
        </is>
      </c>
      <c r="E4337" s="2" t="inlineStr">
        <is>
          <t>USA</t>
        </is>
      </c>
      <c r="F4337" s="2" t="inlineStr">
        <is>
          <t>Electricity generation with combined heat and power</t>
        </is>
      </c>
      <c r="G4337" s="2" t="n">
        <v>9</v>
      </c>
      <c r="H4337" s="2" t="n">
        <v>0.008074828365352</v>
      </c>
      <c r="I4337" s="2" t="n">
        <v>0.00904380776919424</v>
      </c>
      <c r="J4337" s="40" t="inlineStr">
        <is>
          <t>waste - methane capture</t>
        </is>
      </c>
    </row>
    <row r="4338" ht="15.75" customHeight="1" s="120">
      <c r="A4338" s="2" t="inlineStr">
        <is>
          <t>WASTE</t>
        </is>
      </c>
      <c r="B4338" s="2" t="inlineStr">
        <is>
          <t>LAN</t>
        </is>
      </c>
      <c r="C4338" s="2" t="n">
        <v>2015</v>
      </c>
      <c r="D4338" s="2" t="inlineStr">
        <is>
          <t>United States</t>
        </is>
      </c>
      <c r="E4338" s="2" t="inlineStr">
        <is>
          <t>USA</t>
        </is>
      </c>
      <c r="F4338" s="2" t="inlineStr">
        <is>
          <t>Electricity generation with a microturbine</t>
        </is>
      </c>
      <c r="G4338" s="2" t="n">
        <v>10</v>
      </c>
      <c r="H4338" s="2" t="n">
        <v>0.0021722718374804</v>
      </c>
      <c r="I4338" s="2" t="n">
        <v>0.002432944457978048</v>
      </c>
      <c r="J4338" s="40" t="inlineStr">
        <is>
          <t>waste - methane capture</t>
        </is>
      </c>
    </row>
    <row r="4339" ht="15.75" customHeight="1" s="120">
      <c r="A4339" s="2" t="inlineStr">
        <is>
          <t>WASTE</t>
        </is>
      </c>
      <c r="B4339" s="2" t="inlineStr">
        <is>
          <t>LAN</t>
        </is>
      </c>
      <c r="C4339" s="2" t="n">
        <v>2015</v>
      </c>
      <c r="D4339" s="2" t="inlineStr">
        <is>
          <t>United States</t>
        </is>
      </c>
      <c r="E4339" s="2" t="inlineStr">
        <is>
          <t>USA</t>
        </is>
      </c>
      <c r="F4339" s="2" t="inlineStr">
        <is>
          <t>Electricity generation with combined heat and power</t>
        </is>
      </c>
      <c r="G4339" s="2" t="n">
        <v>10</v>
      </c>
      <c r="H4339" s="2" t="n">
        <v>0.0068899266771041</v>
      </c>
      <c r="I4339" s="2" t="n">
        <v>0.007716717878356593</v>
      </c>
      <c r="J4339" s="40" t="inlineStr">
        <is>
          <t>waste - methane capture</t>
        </is>
      </c>
    </row>
    <row r="4340" ht="15.75" customHeight="1" s="120">
      <c r="A4340" s="2" t="inlineStr">
        <is>
          <t>WASTE</t>
        </is>
      </c>
      <c r="B4340" s="2" t="inlineStr">
        <is>
          <t>LAN</t>
        </is>
      </c>
      <c r="C4340" s="2" t="n">
        <v>2015</v>
      </c>
      <c r="D4340" s="2" t="inlineStr">
        <is>
          <t>United States</t>
        </is>
      </c>
      <c r="E4340" s="2" t="inlineStr">
        <is>
          <t>USA</t>
        </is>
      </c>
      <c r="F4340" s="2" t="inlineStr">
        <is>
          <t>Electricity generation with a gas turbine</t>
        </is>
      </c>
      <c r="G4340" s="2" t="n">
        <v>10</v>
      </c>
      <c r="H4340" s="2" t="n">
        <v>0.0032821779605001</v>
      </c>
      <c r="I4340" s="2" t="n">
        <v>0.003676039315760112</v>
      </c>
      <c r="J4340" s="40" t="inlineStr">
        <is>
          <t>waste - methane capture</t>
        </is>
      </c>
    </row>
    <row r="4341" ht="15.75" customHeight="1" s="120">
      <c r="A4341" s="2" t="inlineStr">
        <is>
          <t>WASTE</t>
        </is>
      </c>
      <c r="B4341" s="2" t="inlineStr">
        <is>
          <t>LAN</t>
        </is>
      </c>
      <c r="C4341" s="2" t="n">
        <v>2015</v>
      </c>
      <c r="D4341" s="2" t="inlineStr">
        <is>
          <t>United States</t>
        </is>
      </c>
      <c r="E4341" s="2" t="inlineStr">
        <is>
          <t>USA</t>
        </is>
      </c>
      <c r="F4341" s="2" t="inlineStr">
        <is>
          <t>Electricity generation with a reciprocating engine</t>
        </is>
      </c>
      <c r="G4341" s="2" t="n">
        <v>10</v>
      </c>
      <c r="H4341" s="2" t="n">
        <v>0.06622824352234601</v>
      </c>
      <c r="I4341" s="2" t="n">
        <v>0.07417563274502753</v>
      </c>
      <c r="J4341" s="40" t="inlineStr">
        <is>
          <t>waste - methane capture</t>
        </is>
      </c>
    </row>
    <row r="4342" ht="15.75" customHeight="1" s="120">
      <c r="A4342" s="2" t="inlineStr">
        <is>
          <t>WASTE</t>
        </is>
      </c>
      <c r="B4342" s="2" t="inlineStr">
        <is>
          <t>LAN</t>
        </is>
      </c>
      <c r="C4342" s="2" t="n">
        <v>2015</v>
      </c>
      <c r="D4342" s="2" t="inlineStr">
        <is>
          <t>United States</t>
        </is>
      </c>
      <c r="E4342" s="2" t="inlineStr">
        <is>
          <t>USA</t>
        </is>
      </c>
      <c r="F4342" s="2" t="inlineStr">
        <is>
          <t>Land_x001f_ll gas recovery for direct use</t>
        </is>
      </c>
      <c r="G4342" s="2" t="n">
        <v>10</v>
      </c>
      <c r="H4342" s="2" t="n">
        <v>0.000343063584296</v>
      </c>
      <c r="I4342" s="2" t="n">
        <v>0.00038423121441152</v>
      </c>
      <c r="J4342" s="40" t="inlineStr">
        <is>
          <t>waste - methane capture</t>
        </is>
      </c>
    </row>
    <row r="4343" ht="15.75" customHeight="1" s="120">
      <c r="A4343" s="2" t="inlineStr">
        <is>
          <t>WASTE</t>
        </is>
      </c>
      <c r="B4343" s="2" t="inlineStr">
        <is>
          <t>LAN</t>
        </is>
      </c>
      <c r="C4343" s="2" t="n">
        <v>2015</v>
      </c>
      <c r="D4343" s="2" t="inlineStr">
        <is>
          <t>United States</t>
        </is>
      </c>
      <c r="E4343" s="2" t="inlineStr">
        <is>
          <t>USA</t>
        </is>
      </c>
      <c r="F4343" s="2" t="inlineStr">
        <is>
          <t>Flaring of landfill gas</t>
        </is>
      </c>
      <c r="G4343" s="2" t="n">
        <v>10</v>
      </c>
      <c r="H4343" s="2" t="n">
        <v>0.0255406275391579</v>
      </c>
      <c r="I4343" s="2" t="n">
        <v>0.02860550284385685</v>
      </c>
      <c r="J4343" s="40" t="inlineStr">
        <is>
          <t>waste - methane destruction</t>
        </is>
      </c>
    </row>
    <row r="4344" ht="15.75" customHeight="1" s="120">
      <c r="A4344" s="2" t="inlineStr">
        <is>
          <t>WASTE</t>
        </is>
      </c>
      <c r="B4344" s="2" t="inlineStr">
        <is>
          <t>LAN</t>
        </is>
      </c>
      <c r="C4344" s="2" t="n">
        <v>2015</v>
      </c>
      <c r="D4344" s="2" t="inlineStr">
        <is>
          <t>United States</t>
        </is>
      </c>
      <c r="E4344" s="2" t="inlineStr">
        <is>
          <t>USA</t>
        </is>
      </c>
      <c r="F4344" s="2" t="inlineStr">
        <is>
          <t>Electricity generation with combined heat and power</t>
        </is>
      </c>
      <c r="G4344" s="2" t="n">
        <v>11</v>
      </c>
      <c r="H4344" s="2" t="n">
        <v>0.0051685550133698</v>
      </c>
      <c r="I4344" s="2" t="n">
        <v>0.005788781614974176</v>
      </c>
      <c r="J4344" s="40" t="inlineStr">
        <is>
          <t>waste - methane capture</t>
        </is>
      </c>
    </row>
    <row r="4345" ht="15.75" customHeight="1" s="120">
      <c r="A4345" s="2" t="inlineStr">
        <is>
          <t>WASTE</t>
        </is>
      </c>
      <c r="B4345" s="2" t="inlineStr">
        <is>
          <t>LAN</t>
        </is>
      </c>
      <c r="C4345" s="2" t="n">
        <v>2015</v>
      </c>
      <c r="D4345" s="2" t="inlineStr">
        <is>
          <t>United States</t>
        </is>
      </c>
      <c r="E4345" s="2" t="inlineStr">
        <is>
          <t>USA</t>
        </is>
      </c>
      <c r="F4345" s="2" t="inlineStr">
        <is>
          <t>Electricity generation with a reciprocating engine</t>
        </is>
      </c>
      <c r="G4345" s="2" t="n">
        <v>11</v>
      </c>
      <c r="H4345" s="2" t="n">
        <v>0.118802222888916</v>
      </c>
      <c r="I4345" s="2" t="n">
        <v>0.1330584896355859</v>
      </c>
      <c r="J4345" s="40" t="inlineStr">
        <is>
          <t>waste - methane capture</t>
        </is>
      </c>
    </row>
    <row r="4346" ht="15.75" customHeight="1" s="120">
      <c r="A4346" s="2" t="inlineStr">
        <is>
          <t>WASTE</t>
        </is>
      </c>
      <c r="B4346" s="2" t="inlineStr">
        <is>
          <t>LAN</t>
        </is>
      </c>
      <c r="C4346" s="2" t="n">
        <v>2015</v>
      </c>
      <c r="D4346" s="2" t="inlineStr">
        <is>
          <t>United States</t>
        </is>
      </c>
      <c r="E4346" s="2" t="inlineStr">
        <is>
          <t>USA</t>
        </is>
      </c>
      <c r="F4346" s="2" t="inlineStr">
        <is>
          <t>Flaring of landfill gas</t>
        </is>
      </c>
      <c r="G4346" s="2" t="n">
        <v>11</v>
      </c>
      <c r="H4346" s="2" t="n">
        <v>0.0226408434100449</v>
      </c>
      <c r="I4346" s="2" t="n">
        <v>0.02535774461925029</v>
      </c>
      <c r="J4346" s="40" t="inlineStr">
        <is>
          <t>waste - methane destruction</t>
        </is>
      </c>
    </row>
    <row r="4347" ht="15.75" customHeight="1" s="120">
      <c r="A4347" s="2" t="inlineStr">
        <is>
          <t>WASTE</t>
        </is>
      </c>
      <c r="B4347" s="2" t="inlineStr">
        <is>
          <t>LAN</t>
        </is>
      </c>
      <c r="C4347" s="2" t="n">
        <v>2015</v>
      </c>
      <c r="D4347" s="2" t="inlineStr">
        <is>
          <t>United States</t>
        </is>
      </c>
      <c r="E4347" s="2" t="inlineStr">
        <is>
          <t>USA</t>
        </is>
      </c>
      <c r="F4347" s="2" t="inlineStr">
        <is>
          <t>Electricity generation with a gas turbine</t>
        </is>
      </c>
      <c r="G4347" s="2" t="n">
        <v>11</v>
      </c>
      <c r="H4347" s="2" t="n">
        <v>0.004759076575283</v>
      </c>
      <c r="I4347" s="2" t="n">
        <v>0.005330165764316961</v>
      </c>
      <c r="J4347" s="40" t="inlineStr">
        <is>
          <t>waste - methane capture</t>
        </is>
      </c>
    </row>
    <row r="4348" ht="15.75" customHeight="1" s="120">
      <c r="A4348" s="2" t="inlineStr">
        <is>
          <t>WASTE</t>
        </is>
      </c>
      <c r="B4348" s="2" t="inlineStr">
        <is>
          <t>LAN</t>
        </is>
      </c>
      <c r="C4348" s="2" t="n">
        <v>2015</v>
      </c>
      <c r="D4348" s="2" t="inlineStr">
        <is>
          <t>United States</t>
        </is>
      </c>
      <c r="E4348" s="2" t="inlineStr">
        <is>
          <t>USA</t>
        </is>
      </c>
      <c r="F4348" s="2" t="inlineStr">
        <is>
          <t>Electricity generation with a microturbine</t>
        </is>
      </c>
      <c r="G4348" s="2" t="n">
        <v>11</v>
      </c>
      <c r="H4348" s="2" t="n">
        <v>0.0020000201475341</v>
      </c>
      <c r="I4348" s="2" t="n">
        <v>0.002240022565238192</v>
      </c>
      <c r="J4348" s="40" t="inlineStr">
        <is>
          <t>waste - methane capture</t>
        </is>
      </c>
    </row>
    <row r="4349" ht="15.75" customHeight="1" s="120">
      <c r="A4349" s="2" t="inlineStr">
        <is>
          <t>WASTE</t>
        </is>
      </c>
      <c r="B4349" s="2" t="inlineStr">
        <is>
          <t>LAN</t>
        </is>
      </c>
      <c r="C4349" s="2" t="n">
        <v>2015</v>
      </c>
      <c r="D4349" s="2" t="inlineStr">
        <is>
          <t>United States</t>
        </is>
      </c>
      <c r="E4349" s="2" t="inlineStr">
        <is>
          <t>USA</t>
        </is>
      </c>
      <c r="F4349" s="2" t="inlineStr">
        <is>
          <t>Electricity generation with a microturbine</t>
        </is>
      </c>
      <c r="G4349" s="2" t="n">
        <v>12</v>
      </c>
      <c r="H4349" s="2" t="n">
        <v>0.0009764001442818</v>
      </c>
      <c r="I4349" s="2" t="n">
        <v>0.001093568161595616</v>
      </c>
      <c r="J4349" s="40" t="inlineStr">
        <is>
          <t>waste - methane capture</t>
        </is>
      </c>
    </row>
    <row r="4350" ht="15.75" customHeight="1" s="120">
      <c r="A4350" s="2" t="inlineStr">
        <is>
          <t>WASTE</t>
        </is>
      </c>
      <c r="B4350" s="2" t="inlineStr">
        <is>
          <t>LAN</t>
        </is>
      </c>
      <c r="C4350" s="2" t="n">
        <v>2015</v>
      </c>
      <c r="D4350" s="2" t="inlineStr">
        <is>
          <t>United States</t>
        </is>
      </c>
      <c r="E4350" s="2" t="inlineStr">
        <is>
          <t>USA</t>
        </is>
      </c>
      <c r="F4350" s="2" t="inlineStr">
        <is>
          <t>Electricity generation with combined heat and power</t>
        </is>
      </c>
      <c r="G4350" s="2" t="n">
        <v>12</v>
      </c>
      <c r="H4350" s="2" t="n">
        <v>0.0035481073427945</v>
      </c>
      <c r="I4350" s="2" t="n">
        <v>0.00397388022392984</v>
      </c>
      <c r="J4350" s="40" t="inlineStr">
        <is>
          <t>waste - methane capture</t>
        </is>
      </c>
    </row>
    <row r="4351" ht="15.75" customHeight="1" s="120">
      <c r="A4351" s="2" t="inlineStr">
        <is>
          <t>WASTE</t>
        </is>
      </c>
      <c r="B4351" s="2" t="inlineStr">
        <is>
          <t>LAN</t>
        </is>
      </c>
      <c r="C4351" s="2" t="n">
        <v>2015</v>
      </c>
      <c r="D4351" s="2" t="inlineStr">
        <is>
          <t>United States</t>
        </is>
      </c>
      <c r="E4351" s="2" t="inlineStr">
        <is>
          <t>USA</t>
        </is>
      </c>
      <c r="F4351" s="2" t="inlineStr">
        <is>
          <t>Land_x001f_ll gas recovery for direct use</t>
        </is>
      </c>
      <c r="G4351" s="2" t="n">
        <v>12</v>
      </c>
      <c r="H4351" s="2" t="n">
        <v>0.0003771887277253</v>
      </c>
      <c r="I4351" s="2" t="n">
        <v>0.000422451375052336</v>
      </c>
      <c r="J4351" s="40" t="inlineStr">
        <is>
          <t>waste - methane capture</t>
        </is>
      </c>
    </row>
    <row r="4352" ht="15.75" customHeight="1" s="120">
      <c r="A4352" s="2" t="inlineStr">
        <is>
          <t>WASTE</t>
        </is>
      </c>
      <c r="B4352" s="2" t="inlineStr">
        <is>
          <t>LAN</t>
        </is>
      </c>
      <c r="C4352" s="2" t="n">
        <v>2015</v>
      </c>
      <c r="D4352" s="2" t="inlineStr">
        <is>
          <t>United States</t>
        </is>
      </c>
      <c r="E4352" s="2" t="inlineStr">
        <is>
          <t>USA</t>
        </is>
      </c>
      <c r="F4352" s="2" t="inlineStr">
        <is>
          <t>Flaring of landfill gas</t>
        </is>
      </c>
      <c r="G4352" s="2" t="n">
        <v>12</v>
      </c>
      <c r="H4352" s="2" t="n">
        <v>0.0139449910493568</v>
      </c>
      <c r="I4352" s="2" t="n">
        <v>0.01561838997527962</v>
      </c>
      <c r="J4352" s="40" t="inlineStr">
        <is>
          <t>waste - methane destruction</t>
        </is>
      </c>
    </row>
    <row r="4353" ht="15.75" customHeight="1" s="120">
      <c r="A4353" s="2" t="inlineStr">
        <is>
          <t>WASTE</t>
        </is>
      </c>
      <c r="B4353" s="2" t="inlineStr">
        <is>
          <t>LAN</t>
        </is>
      </c>
      <c r="C4353" s="2" t="n">
        <v>2015</v>
      </c>
      <c r="D4353" s="2" t="inlineStr">
        <is>
          <t>United States</t>
        </is>
      </c>
      <c r="E4353" s="2" t="inlineStr">
        <is>
          <t>USA</t>
        </is>
      </c>
      <c r="F4353" s="2" t="inlineStr">
        <is>
          <t>Electricity generation with a gas turbine</t>
        </is>
      </c>
      <c r="G4353" s="2" t="n">
        <v>12</v>
      </c>
      <c r="H4353" s="2" t="n">
        <v>0.003474537821603</v>
      </c>
      <c r="I4353" s="2" t="n">
        <v>0.00389148236019536</v>
      </c>
      <c r="J4353" s="40" t="inlineStr">
        <is>
          <t>waste - methane capture</t>
        </is>
      </c>
    </row>
    <row r="4354" ht="15.75" customHeight="1" s="120">
      <c r="A4354" s="2" t="inlineStr">
        <is>
          <t>WASTE</t>
        </is>
      </c>
      <c r="B4354" s="2" t="inlineStr">
        <is>
          <t>LAN</t>
        </is>
      </c>
      <c r="C4354" s="2" t="n">
        <v>2015</v>
      </c>
      <c r="D4354" s="2" t="inlineStr">
        <is>
          <t>United States</t>
        </is>
      </c>
      <c r="E4354" s="2" t="inlineStr">
        <is>
          <t>USA</t>
        </is>
      </c>
      <c r="F4354" s="2" t="inlineStr">
        <is>
          <t>Electricity generation with a reciprocating engine</t>
        </is>
      </c>
      <c r="G4354" s="2" t="n">
        <v>12</v>
      </c>
      <c r="H4354" s="2" t="n">
        <v>0.08982636407017711</v>
      </c>
      <c r="I4354" s="2" t="n">
        <v>0.1006055277585984</v>
      </c>
      <c r="J4354" s="40" t="inlineStr">
        <is>
          <t>waste - methane capture</t>
        </is>
      </c>
    </row>
    <row r="4355" ht="15.75" customHeight="1" s="120">
      <c r="A4355" s="2" t="inlineStr">
        <is>
          <t>WASTE</t>
        </is>
      </c>
      <c r="B4355" s="2" t="inlineStr">
        <is>
          <t>LAN</t>
        </is>
      </c>
      <c r="C4355" s="2" t="n">
        <v>2015</v>
      </c>
      <c r="D4355" s="2" t="inlineStr">
        <is>
          <t>United States</t>
        </is>
      </c>
      <c r="E4355" s="2" t="inlineStr">
        <is>
          <t>USA</t>
        </is>
      </c>
      <c r="F4355" s="2" t="inlineStr">
        <is>
          <t>Electricity generation with a reciprocating engine</t>
        </is>
      </c>
      <c r="G4355" s="2" t="n">
        <v>13</v>
      </c>
      <c r="H4355" s="2" t="n">
        <v>0.0464324750937521</v>
      </c>
      <c r="I4355" s="2" t="n">
        <v>0.05200437210500235</v>
      </c>
      <c r="J4355" s="40" t="inlineStr">
        <is>
          <t>waste - methane capture</t>
        </is>
      </c>
    </row>
    <row r="4356" ht="15.75" customHeight="1" s="120">
      <c r="A4356" s="2" t="inlineStr">
        <is>
          <t>WASTE</t>
        </is>
      </c>
      <c r="B4356" s="2" t="inlineStr">
        <is>
          <t>LAN</t>
        </is>
      </c>
      <c r="C4356" s="2" t="n">
        <v>2015</v>
      </c>
      <c r="D4356" s="2" t="inlineStr">
        <is>
          <t>United States</t>
        </is>
      </c>
      <c r="E4356" s="2" t="inlineStr">
        <is>
          <t>USA</t>
        </is>
      </c>
      <c r="F4356" s="2" t="inlineStr">
        <is>
          <t>Electricity generation with a gas turbine</t>
        </is>
      </c>
      <c r="G4356" s="2" t="n">
        <v>13</v>
      </c>
      <c r="H4356" s="2" t="n">
        <v>0.003205029250239</v>
      </c>
      <c r="I4356" s="2" t="n">
        <v>0.00358963276026768</v>
      </c>
      <c r="J4356" s="40" t="inlineStr">
        <is>
          <t>waste - methane capture</t>
        </is>
      </c>
    </row>
    <row r="4357" ht="15.75" customHeight="1" s="120">
      <c r="A4357" s="2" t="inlineStr">
        <is>
          <t>WASTE</t>
        </is>
      </c>
      <c r="B4357" s="2" t="inlineStr">
        <is>
          <t>LAN</t>
        </is>
      </c>
      <c r="C4357" s="2" t="n">
        <v>2015</v>
      </c>
      <c r="D4357" s="2" t="inlineStr">
        <is>
          <t>United States</t>
        </is>
      </c>
      <c r="E4357" s="2" t="inlineStr">
        <is>
          <t>USA</t>
        </is>
      </c>
      <c r="F4357" s="2" t="inlineStr">
        <is>
          <t>Electricity generation with combined heat and power</t>
        </is>
      </c>
      <c r="G4357" s="2" t="n">
        <v>13</v>
      </c>
      <c r="H4357" s="2" t="n">
        <v>0.0032306250650436</v>
      </c>
      <c r="I4357" s="2" t="n">
        <v>0.003618300072848832</v>
      </c>
      <c r="J4357" s="40" t="inlineStr">
        <is>
          <t>waste - methane capture</t>
        </is>
      </c>
    </row>
    <row r="4358" ht="15.75" customHeight="1" s="120">
      <c r="A4358" s="2" t="inlineStr">
        <is>
          <t>WASTE</t>
        </is>
      </c>
      <c r="B4358" s="2" t="inlineStr">
        <is>
          <t>LAN</t>
        </is>
      </c>
      <c r="C4358" s="2" t="n">
        <v>2015</v>
      </c>
      <c r="D4358" s="2" t="inlineStr">
        <is>
          <t>United States</t>
        </is>
      </c>
      <c r="E4358" s="2" t="inlineStr">
        <is>
          <t>USA</t>
        </is>
      </c>
      <c r="F4358" s="2" t="inlineStr">
        <is>
          <t>Electricity generation with a microturbine</t>
        </is>
      </c>
      <c r="G4358" s="2" t="n">
        <v>13</v>
      </c>
      <c r="H4358" s="2" t="n">
        <v>0.0012453001691028</v>
      </c>
      <c r="I4358" s="2" t="n">
        <v>0.001394736189395136</v>
      </c>
      <c r="J4358" s="40" t="inlineStr">
        <is>
          <t>waste - methane capture</t>
        </is>
      </c>
    </row>
    <row r="4359" ht="15.75" customHeight="1" s="120">
      <c r="A4359" s="2" t="inlineStr">
        <is>
          <t>WASTE</t>
        </is>
      </c>
      <c r="B4359" s="2" t="inlineStr">
        <is>
          <t>LAN</t>
        </is>
      </c>
      <c r="C4359" s="2" t="n">
        <v>2015</v>
      </c>
      <c r="D4359" s="2" t="inlineStr">
        <is>
          <t>United States</t>
        </is>
      </c>
      <c r="E4359" s="2" t="inlineStr">
        <is>
          <t>USA</t>
        </is>
      </c>
      <c r="F4359" s="2" t="inlineStr">
        <is>
          <t>Flaring of landfill gas</t>
        </is>
      </c>
      <c r="G4359" s="2" t="n">
        <v>13</v>
      </c>
      <c r="H4359" s="2" t="n">
        <v>0.0127687716158107</v>
      </c>
      <c r="I4359" s="2" t="n">
        <v>0.01430102420970798</v>
      </c>
      <c r="J4359" s="40" t="inlineStr">
        <is>
          <t>waste - methane destruction</t>
        </is>
      </c>
    </row>
    <row r="4360" ht="15.75" customHeight="1" s="120">
      <c r="A4360" s="2" t="inlineStr">
        <is>
          <t>WASTE</t>
        </is>
      </c>
      <c r="B4360" s="2" t="inlineStr">
        <is>
          <t>LAN</t>
        </is>
      </c>
      <c r="C4360" s="2" t="n">
        <v>2015</v>
      </c>
      <c r="D4360" s="2" t="inlineStr">
        <is>
          <t>United States</t>
        </is>
      </c>
      <c r="E4360" s="2" t="inlineStr">
        <is>
          <t>USA</t>
        </is>
      </c>
      <c r="F4360" s="2" t="inlineStr">
        <is>
          <t>Electricity generation with a microturbine</t>
        </is>
      </c>
      <c r="G4360" s="2" t="n">
        <v>14</v>
      </c>
      <c r="H4360" s="2" t="n">
        <v>0.0007317820854951</v>
      </c>
      <c r="I4360" s="2" t="n">
        <v>0.0008195959357545121</v>
      </c>
      <c r="J4360" s="40" t="inlineStr">
        <is>
          <t>waste - methane capture</t>
        </is>
      </c>
    </row>
    <row r="4361" ht="15.75" customHeight="1" s="120">
      <c r="A4361" s="2" t="inlineStr">
        <is>
          <t>WASTE</t>
        </is>
      </c>
      <c r="B4361" s="2" t="inlineStr">
        <is>
          <t>LAN</t>
        </is>
      </c>
      <c r="C4361" s="2" t="n">
        <v>2015</v>
      </c>
      <c r="D4361" s="2" t="inlineStr">
        <is>
          <t>United States</t>
        </is>
      </c>
      <c r="E4361" s="2" t="inlineStr">
        <is>
          <t>USA</t>
        </is>
      </c>
      <c r="F4361" s="2" t="inlineStr">
        <is>
          <t>Electricity generation with a reciprocating engine</t>
        </is>
      </c>
      <c r="G4361" s="2" t="n">
        <v>14</v>
      </c>
      <c r="H4361" s="2" t="n">
        <v>0.0510440981015563</v>
      </c>
      <c r="I4361" s="2" t="n">
        <v>0.05716938987374307</v>
      </c>
      <c r="J4361" s="40" t="inlineStr">
        <is>
          <t>waste - methane capture</t>
        </is>
      </c>
    </row>
    <row r="4362" ht="15.75" customHeight="1" s="120">
      <c r="A4362" s="2" t="inlineStr">
        <is>
          <t>WASTE</t>
        </is>
      </c>
      <c r="B4362" s="2" t="inlineStr">
        <is>
          <t>LAN</t>
        </is>
      </c>
      <c r="C4362" s="2" t="n">
        <v>2015</v>
      </c>
      <c r="D4362" s="2" t="inlineStr">
        <is>
          <t>United States</t>
        </is>
      </c>
      <c r="E4362" s="2" t="inlineStr">
        <is>
          <t>USA</t>
        </is>
      </c>
      <c r="F4362" s="2" t="inlineStr">
        <is>
          <t>Land_x001f_ll gas recovery for direct use</t>
        </is>
      </c>
      <c r="G4362" s="2" t="n">
        <v>14</v>
      </c>
      <c r="H4362" s="2" t="n">
        <v>0.0003128543321509</v>
      </c>
      <c r="I4362" s="2" t="n">
        <v>0.000350396852009008</v>
      </c>
      <c r="J4362" s="40" t="inlineStr">
        <is>
          <t>waste - methane capture</t>
        </is>
      </c>
    </row>
    <row r="4363" ht="15.75" customHeight="1" s="120">
      <c r="A4363" s="2" t="inlineStr">
        <is>
          <t>WASTE</t>
        </is>
      </c>
      <c r="B4363" s="2" t="inlineStr">
        <is>
          <t>LAN</t>
        </is>
      </c>
      <c r="C4363" s="2" t="n">
        <v>2015</v>
      </c>
      <c r="D4363" s="2" t="inlineStr">
        <is>
          <t>United States</t>
        </is>
      </c>
      <c r="E4363" s="2" t="inlineStr">
        <is>
          <t>USA</t>
        </is>
      </c>
      <c r="F4363" s="2" t="inlineStr">
        <is>
          <t>Electricity generation with a gas turbine</t>
        </is>
      </c>
      <c r="G4363" s="2" t="n">
        <v>14</v>
      </c>
      <c r="H4363" s="2" t="n">
        <v>0.0016958178312052</v>
      </c>
      <c r="I4363" s="2" t="n">
        <v>0.001899315970949824</v>
      </c>
      <c r="J4363" s="40" t="inlineStr">
        <is>
          <t>waste - methane capture</t>
        </is>
      </c>
    </row>
    <row r="4364" ht="15.75" customHeight="1" s="120">
      <c r="A4364" s="2" t="inlineStr">
        <is>
          <t>WASTE</t>
        </is>
      </c>
      <c r="B4364" s="2" t="inlineStr">
        <is>
          <t>LAN</t>
        </is>
      </c>
      <c r="C4364" s="2" t="n">
        <v>2015</v>
      </c>
      <c r="D4364" s="2" t="inlineStr">
        <is>
          <t>United States</t>
        </is>
      </c>
      <c r="E4364" s="2" t="inlineStr">
        <is>
          <t>USA</t>
        </is>
      </c>
      <c r="F4364" s="2" t="inlineStr">
        <is>
          <t>Flaring of landfill gas</t>
        </is>
      </c>
      <c r="G4364" s="2" t="n">
        <v>14</v>
      </c>
      <c r="H4364" s="2" t="n">
        <v>0.007117840112187</v>
      </c>
      <c r="I4364" s="2" t="n">
        <v>0.007971980925649441</v>
      </c>
      <c r="J4364" s="40" t="inlineStr">
        <is>
          <t>waste - methane destruction</t>
        </is>
      </c>
    </row>
    <row r="4365" ht="15.75" customHeight="1" s="120">
      <c r="A4365" s="2" t="inlineStr">
        <is>
          <t>WASTE</t>
        </is>
      </c>
      <c r="B4365" s="2" t="inlineStr">
        <is>
          <t>LAN</t>
        </is>
      </c>
      <c r="C4365" s="2" t="n">
        <v>2015</v>
      </c>
      <c r="D4365" s="2" t="inlineStr">
        <is>
          <t>United States</t>
        </is>
      </c>
      <c r="E4365" s="2" t="inlineStr">
        <is>
          <t>USA</t>
        </is>
      </c>
      <c r="F4365" s="2" t="inlineStr">
        <is>
          <t>Electricity generation with combined heat and power</t>
        </is>
      </c>
      <c r="G4365" s="2" t="n">
        <v>14</v>
      </c>
      <c r="H4365" s="2" t="n">
        <v>0.0057087319728453</v>
      </c>
      <c r="I4365" s="2" t="n">
        <v>0.006393779809586737</v>
      </c>
      <c r="J4365" s="40" t="inlineStr">
        <is>
          <t>waste - methane capture</t>
        </is>
      </c>
    </row>
    <row r="4366" ht="15.75" customHeight="1" s="120">
      <c r="A4366" s="2" t="inlineStr">
        <is>
          <t>WASTE</t>
        </is>
      </c>
      <c r="B4366" s="2" t="inlineStr">
        <is>
          <t>LAN</t>
        </is>
      </c>
      <c r="C4366" s="2" t="n">
        <v>2015</v>
      </c>
      <c r="D4366" s="2" t="inlineStr">
        <is>
          <t>United States</t>
        </is>
      </c>
      <c r="E4366" s="2" t="inlineStr">
        <is>
          <t>USA</t>
        </is>
      </c>
      <c r="F4366" s="2" t="inlineStr">
        <is>
          <t>Flaring of landfill gas</t>
        </is>
      </c>
      <c r="G4366" s="2" t="n">
        <v>15</v>
      </c>
      <c r="H4366" s="2" t="n">
        <v>0.0032600914128125</v>
      </c>
      <c r="I4366" s="2" t="n">
        <v>0.003651302382350001</v>
      </c>
      <c r="J4366" s="40" t="inlineStr">
        <is>
          <t>waste - methane destruction</t>
        </is>
      </c>
    </row>
    <row r="4367" ht="15.75" customHeight="1" s="120">
      <c r="A4367" s="2" t="inlineStr">
        <is>
          <t>WASTE</t>
        </is>
      </c>
      <c r="B4367" s="2" t="inlineStr">
        <is>
          <t>LAN</t>
        </is>
      </c>
      <c r="C4367" s="2" t="n">
        <v>2015</v>
      </c>
      <c r="D4367" s="2" t="inlineStr">
        <is>
          <t>United States</t>
        </is>
      </c>
      <c r="E4367" s="2" t="inlineStr">
        <is>
          <t>USA</t>
        </is>
      </c>
      <c r="F4367" s="2" t="inlineStr">
        <is>
          <t>Electricity generation with a gas turbine</t>
        </is>
      </c>
      <c r="G4367" s="2" t="n">
        <v>15</v>
      </c>
      <c r="H4367" s="2" t="n">
        <v>0.0019612856121967</v>
      </c>
      <c r="I4367" s="2" t="n">
        <v>0.002196639885660304</v>
      </c>
      <c r="J4367" s="40" t="inlineStr">
        <is>
          <t>waste - methane capture</t>
        </is>
      </c>
    </row>
    <row r="4368" ht="15.75" customHeight="1" s="120">
      <c r="A4368" s="2" t="inlineStr">
        <is>
          <t>WASTE</t>
        </is>
      </c>
      <c r="B4368" s="2" t="inlineStr">
        <is>
          <t>LAN</t>
        </is>
      </c>
      <c r="C4368" s="2" t="n">
        <v>2015</v>
      </c>
      <c r="D4368" s="2" t="inlineStr">
        <is>
          <t>United States</t>
        </is>
      </c>
      <c r="E4368" s="2" t="inlineStr">
        <is>
          <t>USA</t>
        </is>
      </c>
      <c r="F4368" s="2" t="inlineStr">
        <is>
          <t>Electricity generation with a microturbine</t>
        </is>
      </c>
      <c r="G4368" s="2" t="n">
        <v>15</v>
      </c>
      <c r="H4368" s="2" t="n">
        <v>0.0006695846022922</v>
      </c>
      <c r="I4368" s="2" t="n">
        <v>0.0007499347545672641</v>
      </c>
      <c r="J4368" s="40" t="inlineStr">
        <is>
          <t>waste - methane capture</t>
        </is>
      </c>
    </row>
    <row r="4369" ht="15.75" customHeight="1" s="120">
      <c r="A4369" s="2" t="inlineStr">
        <is>
          <t>WASTE</t>
        </is>
      </c>
      <c r="B4369" s="2" t="inlineStr">
        <is>
          <t>LAN</t>
        </is>
      </c>
      <c r="C4369" s="2" t="n">
        <v>2015</v>
      </c>
      <c r="D4369" s="2" t="inlineStr">
        <is>
          <t>United States</t>
        </is>
      </c>
      <c r="E4369" s="2" t="inlineStr">
        <is>
          <t>USA</t>
        </is>
      </c>
      <c r="F4369" s="2" t="inlineStr">
        <is>
          <t>Electricity generation with combined heat and power</t>
        </is>
      </c>
      <c r="G4369" s="2" t="n">
        <v>15</v>
      </c>
      <c r="H4369" s="2" t="n">
        <v>0.0060723682690877</v>
      </c>
      <c r="I4369" s="2" t="n">
        <v>0.006801052461378225</v>
      </c>
      <c r="J4369" s="40" t="inlineStr">
        <is>
          <t>waste - methane capture</t>
        </is>
      </c>
    </row>
    <row r="4370" ht="15.75" customHeight="1" s="120">
      <c r="A4370" s="2" t="inlineStr">
        <is>
          <t>WASTE</t>
        </is>
      </c>
      <c r="B4370" s="2" t="inlineStr">
        <is>
          <t>LAN</t>
        </is>
      </c>
      <c r="C4370" s="2" t="n">
        <v>2015</v>
      </c>
      <c r="D4370" s="2" t="inlineStr">
        <is>
          <t>United States</t>
        </is>
      </c>
      <c r="E4370" s="2" t="inlineStr">
        <is>
          <t>USA</t>
        </is>
      </c>
      <c r="F4370" s="2" t="inlineStr">
        <is>
          <t>Electricity generation with a reciprocating engine</t>
        </is>
      </c>
      <c r="G4370" s="2" t="n">
        <v>15</v>
      </c>
      <c r="H4370" s="2" t="n">
        <v>0.0413651461713016</v>
      </c>
      <c r="I4370" s="2" t="n">
        <v>0.0463289637118578</v>
      </c>
      <c r="J4370" s="40" t="inlineStr">
        <is>
          <t>waste - methane capture</t>
        </is>
      </c>
    </row>
    <row r="4371" ht="15.75" customHeight="1" s="120">
      <c r="A4371" s="2" t="inlineStr">
        <is>
          <t>WASTE</t>
        </is>
      </c>
      <c r="B4371" s="2" t="inlineStr">
        <is>
          <t>LAN</t>
        </is>
      </c>
      <c r="C4371" s="2" t="n">
        <v>2015</v>
      </c>
      <c r="D4371" s="2" t="inlineStr">
        <is>
          <t>United States</t>
        </is>
      </c>
      <c r="E4371" s="2" t="inlineStr">
        <is>
          <t>USA</t>
        </is>
      </c>
      <c r="F4371" s="2" t="inlineStr">
        <is>
          <t>Electricity generation with a reciprocating engine</t>
        </is>
      </c>
      <c r="G4371" s="2" t="n">
        <v>16</v>
      </c>
      <c r="H4371" s="2" t="n">
        <v>0.0217983783222735</v>
      </c>
      <c r="I4371" s="2" t="n">
        <v>0.02441418372094632</v>
      </c>
      <c r="J4371" s="40" t="inlineStr">
        <is>
          <t>waste - methane capture</t>
        </is>
      </c>
    </row>
    <row r="4372" ht="15.75" customHeight="1" s="120">
      <c r="A4372" s="2" t="inlineStr">
        <is>
          <t>WASTE</t>
        </is>
      </c>
      <c r="B4372" s="2" t="inlineStr">
        <is>
          <t>LAN</t>
        </is>
      </c>
      <c r="C4372" s="2" t="n">
        <v>2015</v>
      </c>
      <c r="D4372" s="2" t="inlineStr">
        <is>
          <t>United States</t>
        </is>
      </c>
      <c r="E4372" s="2" t="inlineStr">
        <is>
          <t>USA</t>
        </is>
      </c>
      <c r="F4372" s="2" t="inlineStr">
        <is>
          <t>Flaring of landfill gas</t>
        </is>
      </c>
      <c r="G4372" s="2" t="n">
        <v>16</v>
      </c>
      <c r="H4372" s="2" t="n">
        <v>0.0071723461151123</v>
      </c>
      <c r="I4372" s="2" t="n">
        <v>0.008033027648925778</v>
      </c>
      <c r="J4372" s="40" t="inlineStr">
        <is>
          <t>waste - methane destruction</t>
        </is>
      </c>
    </row>
    <row r="4373" ht="15.75" customHeight="1" s="120">
      <c r="A4373" s="2" t="inlineStr">
        <is>
          <t>WASTE</t>
        </is>
      </c>
      <c r="B4373" s="2" t="inlineStr">
        <is>
          <t>LAN</t>
        </is>
      </c>
      <c r="C4373" s="2" t="n">
        <v>2015</v>
      </c>
      <c r="D4373" s="2" t="inlineStr">
        <is>
          <t>United States</t>
        </is>
      </c>
      <c r="E4373" s="2" t="inlineStr">
        <is>
          <t>USA</t>
        </is>
      </c>
      <c r="F4373" s="2" t="inlineStr">
        <is>
          <t>Electricity generation with a gas turbine</t>
        </is>
      </c>
      <c r="G4373" s="2" t="n">
        <v>16</v>
      </c>
      <c r="H4373" s="2" t="n">
        <v>0.0010928402189165</v>
      </c>
      <c r="I4373" s="2" t="n">
        <v>0.00122398104518648</v>
      </c>
      <c r="J4373" s="40" t="inlineStr">
        <is>
          <t>waste - methane capture</t>
        </is>
      </c>
    </row>
    <row r="4374" ht="15.75" customHeight="1" s="120">
      <c r="A4374" s="2" t="inlineStr">
        <is>
          <t>WASTE</t>
        </is>
      </c>
      <c r="B4374" s="2" t="inlineStr">
        <is>
          <t>LAN</t>
        </is>
      </c>
      <c r="C4374" s="2" t="n">
        <v>2015</v>
      </c>
      <c r="D4374" s="2" t="inlineStr">
        <is>
          <t>United States</t>
        </is>
      </c>
      <c r="E4374" s="2" t="inlineStr">
        <is>
          <t>USA</t>
        </is>
      </c>
      <c r="F4374" s="2" t="inlineStr">
        <is>
          <t>Electricity generation with combined heat and power</t>
        </is>
      </c>
      <c r="G4374" s="2" t="n">
        <v>16</v>
      </c>
      <c r="H4374" s="2" t="n">
        <v>0.004605110239936</v>
      </c>
      <c r="I4374" s="2" t="n">
        <v>0.00515772346872832</v>
      </c>
      <c r="J4374" s="40" t="inlineStr">
        <is>
          <t>waste - methane capture</t>
        </is>
      </c>
    </row>
    <row r="4375" ht="15.75" customHeight="1" s="120">
      <c r="A4375" s="2" t="inlineStr">
        <is>
          <t>WASTE</t>
        </is>
      </c>
      <c r="B4375" s="2" t="inlineStr">
        <is>
          <t>LAN</t>
        </is>
      </c>
      <c r="C4375" s="2" t="n">
        <v>2015</v>
      </c>
      <c r="D4375" s="2" t="inlineStr">
        <is>
          <t>United States</t>
        </is>
      </c>
      <c r="E4375" s="2" t="inlineStr">
        <is>
          <t>USA</t>
        </is>
      </c>
      <c r="F4375" s="2" t="inlineStr">
        <is>
          <t>Electricity generation with a microturbine</t>
        </is>
      </c>
      <c r="G4375" s="2" t="n">
        <v>16</v>
      </c>
      <c r="H4375" s="2" t="n">
        <v>0.0003544339633663</v>
      </c>
      <c r="I4375" s="2" t="n">
        <v>0.0003969660389702561</v>
      </c>
      <c r="J4375" s="40" t="inlineStr">
        <is>
          <t>waste - methane capture</t>
        </is>
      </c>
    </row>
    <row r="4376" ht="15.75" customHeight="1" s="120">
      <c r="A4376" s="2" t="inlineStr">
        <is>
          <t>WASTE</t>
        </is>
      </c>
      <c r="B4376" s="2" t="inlineStr">
        <is>
          <t>LAN</t>
        </is>
      </c>
      <c r="C4376" s="2" t="n">
        <v>2015</v>
      </c>
      <c r="D4376" s="2" t="inlineStr">
        <is>
          <t>United States</t>
        </is>
      </c>
      <c r="E4376" s="2" t="inlineStr">
        <is>
          <t>USA</t>
        </is>
      </c>
      <c r="F4376" s="2" t="inlineStr">
        <is>
          <t>Land_x001f_ll gas recovery for direct use</t>
        </is>
      </c>
      <c r="G4376" s="2" t="n">
        <v>17</v>
      </c>
      <c r="H4376" s="2" t="n">
        <v>0.0006959031743463</v>
      </c>
      <c r="I4376" s="2" t="n">
        <v>0.000779411555267856</v>
      </c>
      <c r="J4376" s="40" t="inlineStr">
        <is>
          <t>waste - methane capture</t>
        </is>
      </c>
    </row>
    <row r="4377" ht="15.75" customHeight="1" s="120">
      <c r="A4377" s="2" t="inlineStr">
        <is>
          <t>WASTE</t>
        </is>
      </c>
      <c r="B4377" s="2" t="inlineStr">
        <is>
          <t>LAN</t>
        </is>
      </c>
      <c r="C4377" s="2" t="n">
        <v>2015</v>
      </c>
      <c r="D4377" s="2" t="inlineStr">
        <is>
          <t>United States</t>
        </is>
      </c>
      <c r="E4377" s="2" t="inlineStr">
        <is>
          <t>USA</t>
        </is>
      </c>
      <c r="F4377" s="2" t="inlineStr">
        <is>
          <t>Electricity generation with combined heat and power</t>
        </is>
      </c>
      <c r="G4377" s="2" t="n">
        <v>17</v>
      </c>
      <c r="H4377" s="2" t="n">
        <v>0.0040426845662296</v>
      </c>
      <c r="I4377" s="2" t="n">
        <v>0.004527806714177153</v>
      </c>
      <c r="J4377" s="40" t="inlineStr">
        <is>
          <t>waste - methane capture</t>
        </is>
      </c>
    </row>
    <row r="4378" ht="15.75" customHeight="1" s="120">
      <c r="A4378" s="2" t="inlineStr">
        <is>
          <t>WASTE</t>
        </is>
      </c>
      <c r="B4378" s="2" t="inlineStr">
        <is>
          <t>LAN</t>
        </is>
      </c>
      <c r="C4378" s="2" t="n">
        <v>2015</v>
      </c>
      <c r="D4378" s="2" t="inlineStr">
        <is>
          <t>United States</t>
        </is>
      </c>
      <c r="E4378" s="2" t="inlineStr">
        <is>
          <t>USA</t>
        </is>
      </c>
      <c r="F4378" s="2" t="inlineStr">
        <is>
          <t>Electricity generation with a microturbine</t>
        </is>
      </c>
      <c r="G4378" s="2" t="n">
        <v>17</v>
      </c>
      <c r="H4378" s="2" t="n">
        <v>0.0006598522304557</v>
      </c>
      <c r="I4378" s="2" t="n">
        <v>0.0007390344981103841</v>
      </c>
      <c r="J4378" s="40" t="inlineStr">
        <is>
          <t>waste - methane capture</t>
        </is>
      </c>
    </row>
    <row r="4379" ht="15.75" customHeight="1" s="120">
      <c r="A4379" s="2" t="inlineStr">
        <is>
          <t>WASTE</t>
        </is>
      </c>
      <c r="B4379" s="2" t="inlineStr">
        <is>
          <t>LAN</t>
        </is>
      </c>
      <c r="C4379" s="2" t="n">
        <v>2015</v>
      </c>
      <c r="D4379" s="2" t="inlineStr">
        <is>
          <t>United States</t>
        </is>
      </c>
      <c r="E4379" s="2" t="inlineStr">
        <is>
          <t>USA</t>
        </is>
      </c>
      <c r="F4379" s="2" t="inlineStr">
        <is>
          <t>Electricity generation with a reciprocating engine</t>
        </is>
      </c>
      <c r="G4379" s="2" t="n">
        <v>17</v>
      </c>
      <c r="H4379" s="2" t="n">
        <v>0.0244425456039608</v>
      </c>
      <c r="I4379" s="2" t="n">
        <v>0.0273756510764361</v>
      </c>
      <c r="J4379" s="40" t="inlineStr">
        <is>
          <t>waste - methane capture</t>
        </is>
      </c>
    </row>
    <row r="4380" ht="15.75" customHeight="1" s="120">
      <c r="A4380" s="2" t="inlineStr">
        <is>
          <t>WASTE</t>
        </is>
      </c>
      <c r="B4380" s="2" t="inlineStr">
        <is>
          <t>LAN</t>
        </is>
      </c>
      <c r="C4380" s="2" t="n">
        <v>2015</v>
      </c>
      <c r="D4380" s="2" t="inlineStr">
        <is>
          <t>United States</t>
        </is>
      </c>
      <c r="E4380" s="2" t="inlineStr">
        <is>
          <t>USA</t>
        </is>
      </c>
      <c r="F4380" s="2" t="inlineStr">
        <is>
          <t>Electricity generation with a gas turbine</t>
        </is>
      </c>
      <c r="G4380" s="2" t="n">
        <v>17</v>
      </c>
      <c r="H4380" s="2" t="n">
        <v>0.0008530903578503</v>
      </c>
      <c r="I4380" s="2" t="n">
        <v>0.0009554612007923361</v>
      </c>
      <c r="J4380" s="40" t="inlineStr">
        <is>
          <t>waste - methane capture</t>
        </is>
      </c>
    </row>
    <row r="4381" ht="15.75" customHeight="1" s="120">
      <c r="A4381" s="2" t="inlineStr">
        <is>
          <t>WASTE</t>
        </is>
      </c>
      <c r="B4381" s="2" t="inlineStr">
        <is>
          <t>LAN</t>
        </is>
      </c>
      <c r="C4381" s="2" t="n">
        <v>2015</v>
      </c>
      <c r="D4381" s="2" t="inlineStr">
        <is>
          <t>United States</t>
        </is>
      </c>
      <c r="E4381" s="2" t="inlineStr">
        <is>
          <t>USA</t>
        </is>
      </c>
      <c r="F4381" s="2" t="inlineStr">
        <is>
          <t>Flaring of landfill gas</t>
        </is>
      </c>
      <c r="G4381" s="2" t="n">
        <v>17</v>
      </c>
      <c r="H4381" s="2" t="n">
        <v>0.0057641347520985</v>
      </c>
      <c r="I4381" s="2" t="n">
        <v>0.006455830922350321</v>
      </c>
      <c r="J4381" s="40" t="inlineStr">
        <is>
          <t>waste - methane destruction</t>
        </is>
      </c>
    </row>
    <row r="4382" ht="15.75" customHeight="1" s="120">
      <c r="A4382" s="2" t="inlineStr">
        <is>
          <t>WASTE</t>
        </is>
      </c>
      <c r="B4382" s="2" t="inlineStr">
        <is>
          <t>LAN</t>
        </is>
      </c>
      <c r="C4382" s="2" t="n">
        <v>2015</v>
      </c>
      <c r="D4382" s="2" t="inlineStr">
        <is>
          <t>United States</t>
        </is>
      </c>
      <c r="E4382" s="2" t="inlineStr">
        <is>
          <t>USA</t>
        </is>
      </c>
      <c r="F4382" s="2" t="inlineStr">
        <is>
          <t>Electricity generation with a gas turbine</t>
        </is>
      </c>
      <c r="G4382" s="2" t="n">
        <v>18</v>
      </c>
      <c r="H4382" s="2" t="n">
        <v>0.0006334228819469</v>
      </c>
      <c r="I4382" s="2" t="n">
        <v>0.0007094336277805281</v>
      </c>
      <c r="J4382" s="40" t="inlineStr">
        <is>
          <t>waste - methane capture</t>
        </is>
      </c>
    </row>
    <row r="4383" ht="15.75" customHeight="1" s="120">
      <c r="A4383" s="2" t="inlineStr">
        <is>
          <t>WASTE</t>
        </is>
      </c>
      <c r="B4383" s="2" t="inlineStr">
        <is>
          <t>LAN</t>
        </is>
      </c>
      <c r="C4383" s="2" t="n">
        <v>2015</v>
      </c>
      <c r="D4383" s="2" t="inlineStr">
        <is>
          <t>United States</t>
        </is>
      </c>
      <c r="E4383" s="2" t="inlineStr">
        <is>
          <t>USA</t>
        </is>
      </c>
      <c r="F4383" s="2" t="inlineStr">
        <is>
          <t>Flaring of landfill gas</t>
        </is>
      </c>
      <c r="G4383" s="2" t="n">
        <v>18</v>
      </c>
      <c r="H4383" s="2" t="n">
        <v>0.0026444434188306</v>
      </c>
      <c r="I4383" s="2" t="n">
        <v>0.002961776629090273</v>
      </c>
      <c r="J4383" s="40" t="inlineStr">
        <is>
          <t>waste - methane destruction</t>
        </is>
      </c>
    </row>
    <row r="4384" ht="15.75" customHeight="1" s="120">
      <c r="A4384" s="2" t="inlineStr">
        <is>
          <t>WASTE</t>
        </is>
      </c>
      <c r="B4384" s="2" t="inlineStr">
        <is>
          <t>LAN</t>
        </is>
      </c>
      <c r="C4384" s="2" t="n">
        <v>2015</v>
      </c>
      <c r="D4384" s="2" t="inlineStr">
        <is>
          <t>United States</t>
        </is>
      </c>
      <c r="E4384" s="2" t="inlineStr">
        <is>
          <t>USA</t>
        </is>
      </c>
      <c r="F4384" s="2" t="inlineStr">
        <is>
          <t>Electricity generation with combined heat and power</t>
        </is>
      </c>
      <c r="G4384" s="2" t="n">
        <v>18</v>
      </c>
      <c r="H4384" s="2" t="n">
        <v>0.0033703868102748</v>
      </c>
      <c r="I4384" s="2" t="n">
        <v>0.003774833227507776</v>
      </c>
      <c r="J4384" s="40" t="inlineStr">
        <is>
          <t>waste - methane capture</t>
        </is>
      </c>
    </row>
    <row r="4385" ht="15.75" customHeight="1" s="120">
      <c r="A4385" s="2" t="inlineStr">
        <is>
          <t>WASTE</t>
        </is>
      </c>
      <c r="B4385" s="2" t="inlineStr">
        <is>
          <t>LAN</t>
        </is>
      </c>
      <c r="C4385" s="2" t="n">
        <v>2015</v>
      </c>
      <c r="D4385" s="2" t="inlineStr">
        <is>
          <t>United States</t>
        </is>
      </c>
      <c r="E4385" s="2" t="inlineStr">
        <is>
          <t>USA</t>
        </is>
      </c>
      <c r="F4385" s="2" t="inlineStr">
        <is>
          <t>Electricity generation with a reciprocating engine</t>
        </is>
      </c>
      <c r="G4385" s="2" t="n">
        <v>18</v>
      </c>
      <c r="H4385" s="2" t="n">
        <v>0.0204084373544902</v>
      </c>
      <c r="I4385" s="2" t="n">
        <v>0.02285744983702902</v>
      </c>
      <c r="J4385" s="40" t="inlineStr">
        <is>
          <t>waste - methane capture</t>
        </is>
      </c>
    </row>
    <row r="4386" ht="15.75" customHeight="1" s="120">
      <c r="A4386" s="2" t="inlineStr">
        <is>
          <t>WASTE</t>
        </is>
      </c>
      <c r="B4386" s="2" t="inlineStr">
        <is>
          <t>LAN</t>
        </is>
      </c>
      <c r="C4386" s="2" t="n">
        <v>2015</v>
      </c>
      <c r="D4386" s="2" t="inlineStr">
        <is>
          <t>United States</t>
        </is>
      </c>
      <c r="E4386" s="2" t="inlineStr">
        <is>
          <t>USA</t>
        </is>
      </c>
      <c r="F4386" s="2" t="inlineStr">
        <is>
          <t>Electricity generation with a microturbine</t>
        </is>
      </c>
      <c r="G4386" s="2" t="n">
        <v>18</v>
      </c>
      <c r="H4386" s="2" t="n">
        <v>0.0002336341713089</v>
      </c>
      <c r="I4386" s="2" t="n">
        <v>0.000261670271865968</v>
      </c>
      <c r="J4386" s="40" t="inlineStr">
        <is>
          <t>waste - methane capture</t>
        </is>
      </c>
    </row>
    <row r="4387" ht="15.75" customHeight="1" s="120">
      <c r="A4387" s="2" t="inlineStr">
        <is>
          <t>WASTE</t>
        </is>
      </c>
      <c r="B4387" s="2" t="inlineStr">
        <is>
          <t>LAN</t>
        </is>
      </c>
      <c r="C4387" s="2" t="n">
        <v>2015</v>
      </c>
      <c r="D4387" s="2" t="inlineStr">
        <is>
          <t>United States</t>
        </is>
      </c>
      <c r="E4387" s="2" t="inlineStr">
        <is>
          <t>USA</t>
        </is>
      </c>
      <c r="F4387" s="2" t="inlineStr">
        <is>
          <t>Flaring of landfill gas</t>
        </is>
      </c>
      <c r="G4387" s="2" t="n">
        <v>19</v>
      </c>
      <c r="H4387" s="2" t="n">
        <v>0.0058059404836968</v>
      </c>
      <c r="I4387" s="2" t="n">
        <v>0.006502653341740417</v>
      </c>
      <c r="J4387" s="40" t="inlineStr">
        <is>
          <t>waste - methane destruction</t>
        </is>
      </c>
    </row>
    <row r="4388" ht="15.75" customHeight="1" s="120">
      <c r="A4388" s="2" t="inlineStr">
        <is>
          <t>WASTE</t>
        </is>
      </c>
      <c r="B4388" s="2" t="inlineStr">
        <is>
          <t>LAN</t>
        </is>
      </c>
      <c r="C4388" s="2" t="n">
        <v>2015</v>
      </c>
      <c r="D4388" s="2" t="inlineStr">
        <is>
          <t>United States</t>
        </is>
      </c>
      <c r="E4388" s="2" t="inlineStr">
        <is>
          <t>USA</t>
        </is>
      </c>
      <c r="F4388" s="2" t="inlineStr">
        <is>
          <t>Land_x001f_ll gas recovery for direct use</t>
        </is>
      </c>
      <c r="G4388" s="2" t="n">
        <v>19</v>
      </c>
      <c r="H4388" s="2" t="n">
        <v>0.000754993641749</v>
      </c>
      <c r="I4388" s="2" t="n">
        <v>0.0008455928787588801</v>
      </c>
      <c r="J4388" s="40" t="inlineStr">
        <is>
          <t>waste - methane capture</t>
        </is>
      </c>
    </row>
    <row r="4389" ht="15.75" customHeight="1" s="120">
      <c r="A4389" s="2" t="inlineStr">
        <is>
          <t>WASTE</t>
        </is>
      </c>
      <c r="B4389" s="2" t="inlineStr">
        <is>
          <t>LAN</t>
        </is>
      </c>
      <c r="C4389" s="2" t="n">
        <v>2015</v>
      </c>
      <c r="D4389" s="2" t="inlineStr">
        <is>
          <t>United States</t>
        </is>
      </c>
      <c r="E4389" s="2" t="inlineStr">
        <is>
          <t>USA</t>
        </is>
      </c>
      <c r="F4389" s="2" t="inlineStr">
        <is>
          <t>Electricity generation with a microturbine</t>
        </is>
      </c>
      <c r="G4389" s="2" t="n">
        <v>19</v>
      </c>
      <c r="H4389" s="2" t="n">
        <v>0.0002951931674033</v>
      </c>
      <c r="I4389" s="2" t="n">
        <v>0.0003306163474916961</v>
      </c>
      <c r="J4389" s="40" t="inlineStr">
        <is>
          <t>waste - methane capture</t>
        </is>
      </c>
    </row>
    <row r="4390" ht="15.75" customHeight="1" s="120">
      <c r="A4390" s="2" t="inlineStr">
        <is>
          <t>WASTE</t>
        </is>
      </c>
      <c r="B4390" s="2" t="inlineStr">
        <is>
          <t>LAN</t>
        </is>
      </c>
      <c r="C4390" s="2" t="n">
        <v>2015</v>
      </c>
      <c r="D4390" s="2" t="inlineStr">
        <is>
          <t>United States</t>
        </is>
      </c>
      <c r="E4390" s="2" t="inlineStr">
        <is>
          <t>USA</t>
        </is>
      </c>
      <c r="F4390" s="2" t="inlineStr">
        <is>
          <t>Electricity generation with a gas turbine</t>
        </is>
      </c>
      <c r="G4390" s="2" t="n">
        <v>19</v>
      </c>
      <c r="H4390" s="2" t="n">
        <v>0.000594283817918</v>
      </c>
      <c r="I4390" s="2" t="n">
        <v>0.0006655978760681601</v>
      </c>
      <c r="J4390" s="40" t="inlineStr">
        <is>
          <t>waste - methane capture</t>
        </is>
      </c>
    </row>
    <row r="4391" ht="15.75" customHeight="1" s="120">
      <c r="A4391" s="2" t="inlineStr">
        <is>
          <t>WASTE</t>
        </is>
      </c>
      <c r="B4391" s="2" t="inlineStr">
        <is>
          <t>LAN</t>
        </is>
      </c>
      <c r="C4391" s="2" t="n">
        <v>2015</v>
      </c>
      <c r="D4391" s="2" t="inlineStr">
        <is>
          <t>United States</t>
        </is>
      </c>
      <c r="E4391" s="2" t="inlineStr">
        <is>
          <t>USA</t>
        </is>
      </c>
      <c r="F4391" s="2" t="inlineStr">
        <is>
          <t>Electricity generation with combined heat and power</t>
        </is>
      </c>
      <c r="G4391" s="2" t="n">
        <v>19</v>
      </c>
      <c r="H4391" s="2" t="n">
        <v>0.0012314967461862</v>
      </c>
      <c r="I4391" s="2" t="n">
        <v>0.001379276355728544</v>
      </c>
      <c r="J4391" s="40" t="inlineStr">
        <is>
          <t>waste - methane capture</t>
        </is>
      </c>
    </row>
    <row r="4392" ht="15.75" customHeight="1" s="120">
      <c r="A4392" s="2" t="inlineStr">
        <is>
          <t>WASTE</t>
        </is>
      </c>
      <c r="B4392" s="2" t="inlineStr">
        <is>
          <t>LAN</t>
        </is>
      </c>
      <c r="C4392" s="2" t="n">
        <v>2015</v>
      </c>
      <c r="D4392" s="2" t="inlineStr">
        <is>
          <t>United States</t>
        </is>
      </c>
      <c r="E4392" s="2" t="inlineStr">
        <is>
          <t>USA</t>
        </is>
      </c>
      <c r="F4392" s="2" t="inlineStr">
        <is>
          <t>Electricity generation with a reciprocating engine</t>
        </is>
      </c>
      <c r="G4392" s="2" t="n">
        <v>19</v>
      </c>
      <c r="H4392" s="2" t="n">
        <v>0.0254315687343478</v>
      </c>
      <c r="I4392" s="2" t="n">
        <v>0.02848335698246954</v>
      </c>
      <c r="J4392" s="40" t="inlineStr">
        <is>
          <t>waste - methane capture</t>
        </is>
      </c>
    </row>
    <row r="4393" ht="15.75" customHeight="1" s="120">
      <c r="A4393" s="2" t="inlineStr">
        <is>
          <t>WASTE</t>
        </is>
      </c>
      <c r="B4393" s="2" t="inlineStr">
        <is>
          <t>LAN</t>
        </is>
      </c>
      <c r="C4393" s="2" t="n">
        <v>2015</v>
      </c>
      <c r="D4393" s="2" t="inlineStr">
        <is>
          <t>United States</t>
        </is>
      </c>
      <c r="E4393" s="2" t="inlineStr">
        <is>
          <t>USA</t>
        </is>
      </c>
      <c r="F4393" s="2" t="inlineStr">
        <is>
          <t>Electricity generation with a gas turbine</t>
        </is>
      </c>
      <c r="G4393" s="2" t="n">
        <v>20</v>
      </c>
      <c r="H4393" s="2" t="n">
        <v>0.0010068445990328</v>
      </c>
      <c r="I4393" s="2" t="n">
        <v>0.001127665950916736</v>
      </c>
      <c r="J4393" s="40" t="inlineStr">
        <is>
          <t>waste - methane capture</t>
        </is>
      </c>
    </row>
    <row r="4394" ht="15.75" customHeight="1" s="120">
      <c r="A4394" s="2" t="inlineStr">
        <is>
          <t>WASTE</t>
        </is>
      </c>
      <c r="B4394" s="2" t="inlineStr">
        <is>
          <t>LAN</t>
        </is>
      </c>
      <c r="C4394" s="2" t="n">
        <v>2015</v>
      </c>
      <c r="D4394" s="2" t="inlineStr">
        <is>
          <t>United States</t>
        </is>
      </c>
      <c r="E4394" s="2" t="inlineStr">
        <is>
          <t>USA</t>
        </is>
      </c>
      <c r="F4394" s="2" t="inlineStr">
        <is>
          <t>Land_x001f_ll gas recovery for direct use</t>
        </is>
      </c>
      <c r="G4394" s="2" t="n">
        <v>20</v>
      </c>
      <c r="H4394" s="2" t="n">
        <v>0.0003774214710575</v>
      </c>
      <c r="I4394" s="2" t="n">
        <v>0.0004227120475844</v>
      </c>
      <c r="J4394" s="40" t="inlineStr">
        <is>
          <t>waste - methane capture</t>
        </is>
      </c>
    </row>
    <row r="4395" ht="15.75" customHeight="1" s="120">
      <c r="A4395" s="2" t="inlineStr">
        <is>
          <t>WASTE</t>
        </is>
      </c>
      <c r="B4395" s="2" t="inlineStr">
        <is>
          <t>LAN</t>
        </is>
      </c>
      <c r="C4395" s="2" t="n">
        <v>2015</v>
      </c>
      <c r="D4395" s="2" t="inlineStr">
        <is>
          <t>United States</t>
        </is>
      </c>
      <c r="E4395" s="2" t="inlineStr">
        <is>
          <t>USA</t>
        </is>
      </c>
      <c r="F4395" s="2" t="inlineStr">
        <is>
          <t>Electricity generation with combined heat and power</t>
        </is>
      </c>
      <c r="G4395" s="2" t="n">
        <v>20</v>
      </c>
      <c r="H4395" s="2" t="n">
        <v>0.0024400495458394</v>
      </c>
      <c r="I4395" s="2" t="n">
        <v>0.002732855491340128</v>
      </c>
      <c r="J4395" s="40" t="inlineStr">
        <is>
          <t>waste - methane capture</t>
        </is>
      </c>
    </row>
    <row r="4396" ht="15.75" customHeight="1" s="120">
      <c r="A4396" s="2" t="inlineStr">
        <is>
          <t>WASTE</t>
        </is>
      </c>
      <c r="B4396" s="2" t="inlineStr">
        <is>
          <t>LAN</t>
        </is>
      </c>
      <c r="C4396" s="2" t="n">
        <v>2015</v>
      </c>
      <c r="D4396" s="2" t="inlineStr">
        <is>
          <t>United States</t>
        </is>
      </c>
      <c r="E4396" s="2" t="inlineStr">
        <is>
          <t>USA</t>
        </is>
      </c>
      <c r="F4396" s="2" t="inlineStr">
        <is>
          <t>Flaring of landfill gas</t>
        </is>
      </c>
      <c r="G4396" s="2" t="n">
        <v>20</v>
      </c>
      <c r="H4396" s="2" t="n">
        <v>0.0031433110707439</v>
      </c>
      <c r="I4396" s="2" t="n">
        <v>0.003520508399233169</v>
      </c>
      <c r="J4396" s="40" t="inlineStr">
        <is>
          <t>waste - methane destruction</t>
        </is>
      </c>
    </row>
    <row r="4397" ht="15.75" customHeight="1" s="120">
      <c r="A4397" s="2" t="inlineStr">
        <is>
          <t>WASTE</t>
        </is>
      </c>
      <c r="B4397" s="2" t="inlineStr">
        <is>
          <t>LAN</t>
        </is>
      </c>
      <c r="C4397" s="2" t="n">
        <v>2015</v>
      </c>
      <c r="D4397" s="2" t="inlineStr">
        <is>
          <t>United States</t>
        </is>
      </c>
      <c r="E4397" s="2" t="inlineStr">
        <is>
          <t>USA</t>
        </is>
      </c>
      <c r="F4397" s="2" t="inlineStr">
        <is>
          <t>Electricity generation with a microturbine</t>
        </is>
      </c>
      <c r="G4397" s="2" t="n">
        <v>20</v>
      </c>
      <c r="H4397" s="2" t="n">
        <v>0.0002776073815767</v>
      </c>
      <c r="I4397" s="2" t="n">
        <v>0.0003109202673659041</v>
      </c>
      <c r="J4397" s="40" t="inlineStr">
        <is>
          <t>waste - methane capture</t>
        </is>
      </c>
    </row>
    <row r="4398" ht="15.75" customHeight="1" s="120">
      <c r="A4398" s="2" t="inlineStr">
        <is>
          <t>WASTE</t>
        </is>
      </c>
      <c r="B4398" s="2" t="inlineStr">
        <is>
          <t>LAN</t>
        </is>
      </c>
      <c r="C4398" s="2" t="n">
        <v>2015</v>
      </c>
      <c r="D4398" s="2" t="inlineStr">
        <is>
          <t>United States</t>
        </is>
      </c>
      <c r="E4398" s="2" t="inlineStr">
        <is>
          <t>USA</t>
        </is>
      </c>
      <c r="F4398" s="2" t="inlineStr">
        <is>
          <t>Electricity generation with a reciprocating engine</t>
        </is>
      </c>
      <c r="G4398" s="2" t="n">
        <v>20</v>
      </c>
      <c r="H4398" s="2" t="n">
        <v>0.0318738396745175</v>
      </c>
      <c r="I4398" s="2" t="n">
        <v>0.0356987004354596</v>
      </c>
      <c r="J4398" s="40" t="inlineStr">
        <is>
          <t>waste - methane capture</t>
        </is>
      </c>
    </row>
    <row r="4399" ht="15.75" customHeight="1" s="120">
      <c r="A4399" s="2" t="inlineStr">
        <is>
          <t>WASTE</t>
        </is>
      </c>
      <c r="B4399" s="2" t="inlineStr">
        <is>
          <t>LAN</t>
        </is>
      </c>
      <c r="C4399" s="2" t="n">
        <v>2015</v>
      </c>
      <c r="D4399" s="2" t="inlineStr">
        <is>
          <t>United States</t>
        </is>
      </c>
      <c r="E4399" s="2" t="inlineStr">
        <is>
          <t>USA</t>
        </is>
      </c>
      <c r="F4399" s="2" t="inlineStr">
        <is>
          <t>Flaring of landfill gas</t>
        </is>
      </c>
      <c r="G4399" s="2" t="n">
        <v>21</v>
      </c>
      <c r="H4399" s="2" t="n">
        <v>0.0037517106393352</v>
      </c>
      <c r="I4399" s="2" t="n">
        <v>0.004201915916055425</v>
      </c>
      <c r="J4399" s="40" t="inlineStr">
        <is>
          <t>waste - methane destruction</t>
        </is>
      </c>
    </row>
    <row r="4400" ht="15.75" customHeight="1" s="120">
      <c r="A4400" s="2" t="inlineStr">
        <is>
          <t>WASTE</t>
        </is>
      </c>
      <c r="B4400" s="2" t="inlineStr">
        <is>
          <t>LAN</t>
        </is>
      </c>
      <c r="C4400" s="2" t="n">
        <v>2015</v>
      </c>
      <c r="D4400" s="2" t="inlineStr">
        <is>
          <t>United States</t>
        </is>
      </c>
      <c r="E4400" s="2" t="inlineStr">
        <is>
          <t>USA</t>
        </is>
      </c>
      <c r="F4400" s="2" t="inlineStr">
        <is>
          <t>Electricity generation with a reciprocating engine</t>
        </is>
      </c>
      <c r="G4400" s="2" t="n">
        <v>21</v>
      </c>
      <c r="H4400" s="2" t="n">
        <v>0.0203669494949281</v>
      </c>
      <c r="I4400" s="2" t="n">
        <v>0.02281098343431948</v>
      </c>
      <c r="J4400" s="40" t="inlineStr">
        <is>
          <t>waste - methane capture</t>
        </is>
      </c>
    </row>
    <row r="4401" ht="15.75" customHeight="1" s="120">
      <c r="A4401" s="2" t="inlineStr">
        <is>
          <t>WASTE</t>
        </is>
      </c>
      <c r="B4401" s="2" t="inlineStr">
        <is>
          <t>LAN</t>
        </is>
      </c>
      <c r="C4401" s="2" t="n">
        <v>2015</v>
      </c>
      <c r="D4401" s="2" t="inlineStr">
        <is>
          <t>United States</t>
        </is>
      </c>
      <c r="E4401" s="2" t="inlineStr">
        <is>
          <t>USA</t>
        </is>
      </c>
      <c r="F4401" s="2" t="inlineStr">
        <is>
          <t>Electricity generation with a microturbine</t>
        </is>
      </c>
      <c r="G4401" s="2" t="n">
        <v>21</v>
      </c>
      <c r="H4401" s="2" t="n">
        <v>0.0004608263843693</v>
      </c>
      <c r="I4401" s="2" t="n">
        <v>0.0005161255504936161</v>
      </c>
      <c r="J4401" s="40" t="inlineStr">
        <is>
          <t>waste - methane capture</t>
        </is>
      </c>
    </row>
    <row r="4402" ht="15.75" customHeight="1" s="120">
      <c r="A4402" s="2" t="inlineStr">
        <is>
          <t>WASTE</t>
        </is>
      </c>
      <c r="B4402" s="2" t="inlineStr">
        <is>
          <t>LAN</t>
        </is>
      </c>
      <c r="C4402" s="2" t="n">
        <v>2015</v>
      </c>
      <c r="D4402" s="2" t="inlineStr">
        <is>
          <t>United States</t>
        </is>
      </c>
      <c r="E4402" s="2" t="inlineStr">
        <is>
          <t>USA</t>
        </is>
      </c>
      <c r="F4402" s="2" t="inlineStr">
        <is>
          <t>Electricity generation with a gas turbine</t>
        </is>
      </c>
      <c r="G4402" s="2" t="n">
        <v>21</v>
      </c>
      <c r="H4402" s="2" t="n">
        <v>0.0002679920726223</v>
      </c>
      <c r="I4402" s="2" t="n">
        <v>0.000300151121336976</v>
      </c>
      <c r="J4402" s="40" t="inlineStr">
        <is>
          <t>waste - methane capture</t>
        </is>
      </c>
    </row>
    <row r="4403" ht="15.75" customHeight="1" s="120">
      <c r="A4403" s="2" t="inlineStr">
        <is>
          <t>WASTE</t>
        </is>
      </c>
      <c r="B4403" s="2" t="inlineStr">
        <is>
          <t>LAN</t>
        </is>
      </c>
      <c r="C4403" s="2" t="n">
        <v>2015</v>
      </c>
      <c r="D4403" s="2" t="inlineStr">
        <is>
          <t>United States</t>
        </is>
      </c>
      <c r="E4403" s="2" t="inlineStr">
        <is>
          <t>USA</t>
        </is>
      </c>
      <c r="F4403" s="2" t="inlineStr">
        <is>
          <t>Electricity generation with combined heat and power</t>
        </is>
      </c>
      <c r="G4403" s="2" t="n">
        <v>21</v>
      </c>
      <c r="H4403" s="2" t="n">
        <v>0.0014850307197776</v>
      </c>
      <c r="I4403" s="2" t="n">
        <v>0.001663234406150912</v>
      </c>
      <c r="J4403" s="40" t="inlineStr">
        <is>
          <t>waste - methane capture</t>
        </is>
      </c>
    </row>
    <row r="4404" ht="15.75" customHeight="1" s="120">
      <c r="A4404" s="2" t="inlineStr">
        <is>
          <t>WASTE</t>
        </is>
      </c>
      <c r="B4404" s="2" t="inlineStr">
        <is>
          <t>LAN</t>
        </is>
      </c>
      <c r="C4404" s="2" t="n">
        <v>2015</v>
      </c>
      <c r="D4404" s="2" t="inlineStr">
        <is>
          <t>United States</t>
        </is>
      </c>
      <c r="E4404" s="2" t="inlineStr">
        <is>
          <t>USA</t>
        </is>
      </c>
      <c r="F4404" s="2" t="inlineStr">
        <is>
          <t>Electricity generation with combined heat and power</t>
        </is>
      </c>
      <c r="G4404" s="2" t="n">
        <v>22</v>
      </c>
      <c r="H4404" s="2" t="n">
        <v>0.0018165314977523</v>
      </c>
      <c r="I4404" s="2" t="n">
        <v>0.002034515277482576</v>
      </c>
      <c r="J4404" s="40" t="inlineStr">
        <is>
          <t>waste - methane capture</t>
        </is>
      </c>
    </row>
    <row r="4405" ht="15.75" customHeight="1" s="120">
      <c r="A4405" s="2" t="inlineStr">
        <is>
          <t>WASTE</t>
        </is>
      </c>
      <c r="B4405" s="2" t="inlineStr">
        <is>
          <t>LAN</t>
        </is>
      </c>
      <c r="C4405" s="2" t="n">
        <v>2015</v>
      </c>
      <c r="D4405" s="2" t="inlineStr">
        <is>
          <t>United States</t>
        </is>
      </c>
      <c r="E4405" s="2" t="inlineStr">
        <is>
          <t>USA</t>
        </is>
      </c>
      <c r="F4405" s="2" t="inlineStr">
        <is>
          <t>Flaring of landfill gas</t>
        </is>
      </c>
      <c r="G4405" s="2" t="n">
        <v>22</v>
      </c>
      <c r="H4405" s="2" t="n">
        <v>0.0014122140710242</v>
      </c>
      <c r="I4405" s="2" t="n">
        <v>0.001581679759547104</v>
      </c>
      <c r="J4405" s="40" t="inlineStr">
        <is>
          <t>waste - methane destruction</t>
        </is>
      </c>
    </row>
    <row r="4406" ht="15.75" customHeight="1" s="120">
      <c r="A4406" s="2" t="inlineStr">
        <is>
          <t>WASTE</t>
        </is>
      </c>
      <c r="B4406" s="2" t="inlineStr">
        <is>
          <t>LAN</t>
        </is>
      </c>
      <c r="C4406" s="2" t="n">
        <v>2015</v>
      </c>
      <c r="D4406" s="2" t="inlineStr">
        <is>
          <t>United States</t>
        </is>
      </c>
      <c r="E4406" s="2" t="inlineStr">
        <is>
          <t>USA</t>
        </is>
      </c>
      <c r="F4406" s="2" t="inlineStr">
        <is>
          <t>Electricity generation with a reciprocating engine</t>
        </is>
      </c>
      <c r="G4406" s="2" t="n">
        <v>22</v>
      </c>
      <c r="H4406" s="2" t="n">
        <v>0.0196605941746384</v>
      </c>
      <c r="I4406" s="2" t="n">
        <v>0.02201986547559501</v>
      </c>
      <c r="J4406" s="40" t="inlineStr">
        <is>
          <t>waste - methane capture</t>
        </is>
      </c>
    </row>
    <row r="4407" ht="15.75" customHeight="1" s="120">
      <c r="A4407" s="2" t="inlineStr">
        <is>
          <t>WASTE</t>
        </is>
      </c>
      <c r="B4407" s="2" t="inlineStr">
        <is>
          <t>LAN</t>
        </is>
      </c>
      <c r="C4407" s="2" t="n">
        <v>2015</v>
      </c>
      <c r="D4407" s="2" t="inlineStr">
        <is>
          <t>United States</t>
        </is>
      </c>
      <c r="E4407" s="2" t="inlineStr">
        <is>
          <t>USA</t>
        </is>
      </c>
      <c r="F4407" s="2" t="inlineStr">
        <is>
          <t>Electricity generation with a gas turbine</t>
        </is>
      </c>
      <c r="G4407" s="2" t="n">
        <v>22</v>
      </c>
      <c r="H4407" s="2" t="n">
        <v>0.0005165880429557999</v>
      </c>
      <c r="I4407" s="2" t="n">
        <v>0.000578578608110496</v>
      </c>
      <c r="J4407" s="40" t="inlineStr">
        <is>
          <t>waste - methane capture</t>
        </is>
      </c>
    </row>
    <row r="4408" ht="15.75" customHeight="1" s="120">
      <c r="A4408" s="2" t="inlineStr">
        <is>
          <t>WASTE</t>
        </is>
      </c>
      <c r="B4408" s="2" t="inlineStr">
        <is>
          <t>LAN</t>
        </is>
      </c>
      <c r="C4408" s="2" t="n">
        <v>2015</v>
      </c>
      <c r="D4408" s="2" t="inlineStr">
        <is>
          <t>United States</t>
        </is>
      </c>
      <c r="E4408" s="2" t="inlineStr">
        <is>
          <t>USA</t>
        </is>
      </c>
      <c r="F4408" s="2" t="inlineStr">
        <is>
          <t>Electricity generation with a microturbine</t>
        </is>
      </c>
      <c r="G4408" s="2" t="n">
        <v>22</v>
      </c>
      <c r="H4408" s="2" t="n">
        <v>0.0001848908868851</v>
      </c>
      <c r="I4408" s="2" t="n">
        <v>0.000207077793311312</v>
      </c>
      <c r="J4408" s="40" t="inlineStr">
        <is>
          <t>waste - methane capture</t>
        </is>
      </c>
    </row>
    <row r="4409" ht="15.75" customHeight="1" s="120">
      <c r="A4409" s="2" t="inlineStr">
        <is>
          <t>WASTE</t>
        </is>
      </c>
      <c r="B4409" s="2" t="inlineStr">
        <is>
          <t>LAN</t>
        </is>
      </c>
      <c r="C4409" s="2" t="n">
        <v>2015</v>
      </c>
      <c r="D4409" s="2" t="inlineStr">
        <is>
          <t>United States</t>
        </is>
      </c>
      <c r="E4409" s="2" t="inlineStr">
        <is>
          <t>USA</t>
        </is>
      </c>
      <c r="F4409" s="2" t="inlineStr">
        <is>
          <t>Flaring of landfill gas</t>
        </is>
      </c>
      <c r="G4409" s="2" t="n">
        <v>23</v>
      </c>
      <c r="H4409" s="2" t="n">
        <v>0.0026641271542758</v>
      </c>
      <c r="I4409" s="2" t="n">
        <v>0.002983822412788897</v>
      </c>
      <c r="J4409" s="40" t="inlineStr">
        <is>
          <t>waste - methane destruction</t>
        </is>
      </c>
    </row>
    <row r="4410" ht="15.75" customHeight="1" s="120">
      <c r="A4410" s="2" t="inlineStr">
        <is>
          <t>WASTE</t>
        </is>
      </c>
      <c r="B4410" s="2" t="inlineStr">
        <is>
          <t>LAN</t>
        </is>
      </c>
      <c r="C4410" s="2" t="n">
        <v>2015</v>
      </c>
      <c r="D4410" s="2" t="inlineStr">
        <is>
          <t>United States</t>
        </is>
      </c>
      <c r="E4410" s="2" t="inlineStr">
        <is>
          <t>USA</t>
        </is>
      </c>
      <c r="F4410" s="2" t="inlineStr">
        <is>
          <t>Electricity generation with a gas turbine</t>
        </is>
      </c>
      <c r="G4410" s="2" t="n">
        <v>23</v>
      </c>
      <c r="H4410" s="2" t="n">
        <v>0.0002460462783347</v>
      </c>
      <c r="I4410" s="2" t="n">
        <v>0.000275571831734864</v>
      </c>
      <c r="J4410" s="40" t="inlineStr">
        <is>
          <t>waste - methane capture</t>
        </is>
      </c>
    </row>
    <row r="4411" ht="15.75" customHeight="1" s="120">
      <c r="A4411" s="2" t="inlineStr">
        <is>
          <t>WASTE</t>
        </is>
      </c>
      <c r="B4411" s="2" t="inlineStr">
        <is>
          <t>LAN</t>
        </is>
      </c>
      <c r="C4411" s="2" t="n">
        <v>2015</v>
      </c>
      <c r="D4411" s="2" t="inlineStr">
        <is>
          <t>United States</t>
        </is>
      </c>
      <c r="E4411" s="2" t="inlineStr">
        <is>
          <t>USA</t>
        </is>
      </c>
      <c r="F4411" s="2" t="inlineStr">
        <is>
          <t>Electricity generation with a reciprocating engine</t>
        </is>
      </c>
      <c r="G4411" s="2" t="n">
        <v>23</v>
      </c>
      <c r="H4411" s="2" t="n">
        <v>0.0217146936338395</v>
      </c>
      <c r="I4411" s="2" t="n">
        <v>0.02432045686990024</v>
      </c>
      <c r="J4411" s="40" t="inlineStr">
        <is>
          <t>waste - methane capture</t>
        </is>
      </c>
    </row>
    <row r="4412" ht="15.75" customHeight="1" s="120">
      <c r="A4412" s="2" t="inlineStr">
        <is>
          <t>WASTE</t>
        </is>
      </c>
      <c r="B4412" s="2" t="inlineStr">
        <is>
          <t>LAN</t>
        </is>
      </c>
      <c r="C4412" s="2" t="n">
        <v>2015</v>
      </c>
      <c r="D4412" s="2" t="inlineStr">
        <is>
          <t>United States</t>
        </is>
      </c>
      <c r="E4412" s="2" t="inlineStr">
        <is>
          <t>USA</t>
        </is>
      </c>
      <c r="F4412" s="2" t="inlineStr">
        <is>
          <t>Electricity generation with combined heat and power</t>
        </is>
      </c>
      <c r="G4412" s="2" t="n">
        <v>23</v>
      </c>
      <c r="H4412" s="2" t="n">
        <v>0.0006908703071531001</v>
      </c>
      <c r="I4412" s="2" t="n">
        <v>0.0007737747440114721</v>
      </c>
      <c r="J4412" s="40" t="inlineStr">
        <is>
          <t>waste - methane capture</t>
        </is>
      </c>
    </row>
    <row r="4413" ht="15.75" customHeight="1" s="120">
      <c r="A4413" s="2" t="inlineStr">
        <is>
          <t>WASTE</t>
        </is>
      </c>
      <c r="B4413" s="2" t="inlineStr">
        <is>
          <t>LAN</t>
        </is>
      </c>
      <c r="C4413" s="2" t="n">
        <v>2015</v>
      </c>
      <c r="D4413" s="2" t="inlineStr">
        <is>
          <t>United States</t>
        </is>
      </c>
      <c r="E4413" s="2" t="inlineStr">
        <is>
          <t>USA</t>
        </is>
      </c>
      <c r="F4413" s="2" t="inlineStr">
        <is>
          <t>Electricity generation with a microturbine</t>
        </is>
      </c>
      <c r="G4413" s="2" t="n">
        <v>23</v>
      </c>
      <c r="H4413" s="2" t="n">
        <v>0.0001154036435764</v>
      </c>
      <c r="I4413" s="2" t="n">
        <v>0.000129252080805568</v>
      </c>
      <c r="J4413" s="40" t="inlineStr">
        <is>
          <t>waste - methane capture</t>
        </is>
      </c>
    </row>
    <row r="4414" ht="15.75" customHeight="1" s="120">
      <c r="A4414" s="2" t="inlineStr">
        <is>
          <t>WASTE</t>
        </is>
      </c>
      <c r="B4414" s="2" t="inlineStr">
        <is>
          <t>LAN</t>
        </is>
      </c>
      <c r="C4414" s="2" t="n">
        <v>2015</v>
      </c>
      <c r="D4414" s="2" t="inlineStr">
        <is>
          <t>United States</t>
        </is>
      </c>
      <c r="E4414" s="2" t="inlineStr">
        <is>
          <t>USA</t>
        </is>
      </c>
      <c r="F4414" s="2" t="inlineStr">
        <is>
          <t>Electricity generation with a gas turbine</t>
        </is>
      </c>
      <c r="G4414" s="2" t="n">
        <v>24</v>
      </c>
      <c r="H4414" s="2" t="n">
        <v>0.0003572279165382</v>
      </c>
      <c r="I4414" s="2" t="n">
        <v>0.000400095266522784</v>
      </c>
      <c r="J4414" s="40" t="inlineStr">
        <is>
          <t>waste - methane capture</t>
        </is>
      </c>
    </row>
    <row r="4415" ht="15.75" customHeight="1" s="120">
      <c r="A4415" s="2" t="inlineStr">
        <is>
          <t>WASTE</t>
        </is>
      </c>
      <c r="B4415" s="2" t="inlineStr">
        <is>
          <t>LAN</t>
        </is>
      </c>
      <c r="C4415" s="2" t="n">
        <v>2015</v>
      </c>
      <c r="D4415" s="2" t="inlineStr">
        <is>
          <t>United States</t>
        </is>
      </c>
      <c r="E4415" s="2" t="inlineStr">
        <is>
          <t>USA</t>
        </is>
      </c>
      <c r="F4415" s="2" t="inlineStr">
        <is>
          <t>Electricity generation with combined heat and power</t>
        </is>
      </c>
      <c r="G4415" s="2" t="n">
        <v>24</v>
      </c>
      <c r="H4415" s="2" t="n">
        <v>0.0018011510546785</v>
      </c>
      <c r="I4415" s="2" t="n">
        <v>0.00201728918123992</v>
      </c>
      <c r="J4415" s="40" t="inlineStr">
        <is>
          <t>waste - methane capture</t>
        </is>
      </c>
    </row>
    <row r="4416" ht="15.75" customHeight="1" s="120">
      <c r="A4416" s="2" t="inlineStr">
        <is>
          <t>WASTE</t>
        </is>
      </c>
      <c r="B4416" s="2" t="inlineStr">
        <is>
          <t>LAN</t>
        </is>
      </c>
      <c r="C4416" s="2" t="n">
        <v>2015</v>
      </c>
      <c r="D4416" s="2" t="inlineStr">
        <is>
          <t>United States</t>
        </is>
      </c>
      <c r="E4416" s="2" t="inlineStr">
        <is>
          <t>USA</t>
        </is>
      </c>
      <c r="F4416" s="2" t="inlineStr">
        <is>
          <t>Electricity generation with a microturbine</t>
        </is>
      </c>
      <c r="G4416" s="2" t="n">
        <v>24</v>
      </c>
      <c r="H4416" s="2" t="n">
        <v>0.0003320666583022</v>
      </c>
      <c r="I4416" s="2" t="n">
        <v>0.0003719146572984641</v>
      </c>
      <c r="J4416" s="40" t="inlineStr">
        <is>
          <t>waste - methane capture</t>
        </is>
      </c>
    </row>
    <row r="4417" ht="15.75" customHeight="1" s="120">
      <c r="A4417" s="2" t="inlineStr">
        <is>
          <t>WASTE</t>
        </is>
      </c>
      <c r="B4417" s="2" t="inlineStr">
        <is>
          <t>LAN</t>
        </is>
      </c>
      <c r="C4417" s="2" t="n">
        <v>2015</v>
      </c>
      <c r="D4417" s="2" t="inlineStr">
        <is>
          <t>United States</t>
        </is>
      </c>
      <c r="E4417" s="2" t="inlineStr">
        <is>
          <t>USA</t>
        </is>
      </c>
      <c r="F4417" s="2" t="inlineStr">
        <is>
          <t>Electricity generation with a reciprocating engine</t>
        </is>
      </c>
      <c r="G4417" s="2" t="n">
        <v>24</v>
      </c>
      <c r="H4417" s="2" t="n">
        <v>0.0150389089249074</v>
      </c>
      <c r="I4417" s="2" t="n">
        <v>0.01684357799589629</v>
      </c>
      <c r="J4417" s="40" t="inlineStr">
        <is>
          <t>waste - methane capture</t>
        </is>
      </c>
    </row>
    <row r="4418" ht="15.75" customHeight="1" s="120">
      <c r="A4418" s="2" t="inlineStr">
        <is>
          <t>WASTE</t>
        </is>
      </c>
      <c r="B4418" s="2" t="inlineStr">
        <is>
          <t>LAN</t>
        </is>
      </c>
      <c r="C4418" s="2" t="n">
        <v>2015</v>
      </c>
      <c r="D4418" s="2" t="inlineStr">
        <is>
          <t>United States</t>
        </is>
      </c>
      <c r="E4418" s="2" t="inlineStr">
        <is>
          <t>USA</t>
        </is>
      </c>
      <c r="F4418" s="2" t="inlineStr">
        <is>
          <t>Flaring of landfill gas</t>
        </is>
      </c>
      <c r="G4418" s="2" t="n">
        <v>24</v>
      </c>
      <c r="H4418" s="2" t="n">
        <v>0.0012915668194182</v>
      </c>
      <c r="I4418" s="2" t="n">
        <v>0.001446554837748384</v>
      </c>
      <c r="J4418" s="40" t="inlineStr">
        <is>
          <t>waste - methane destruction</t>
        </is>
      </c>
    </row>
    <row r="4419" ht="15.75" customHeight="1" s="120">
      <c r="A4419" s="2" t="inlineStr">
        <is>
          <t>WASTE</t>
        </is>
      </c>
      <c r="B4419" s="2" t="inlineStr">
        <is>
          <t>LAN</t>
        </is>
      </c>
      <c r="C4419" s="2" t="n">
        <v>2015</v>
      </c>
      <c r="D4419" s="2" t="inlineStr">
        <is>
          <t>United States</t>
        </is>
      </c>
      <c r="E4419" s="2" t="inlineStr">
        <is>
          <t>USA</t>
        </is>
      </c>
      <c r="F4419" s="2" t="inlineStr">
        <is>
          <t>Electricity generation with a microturbine</t>
        </is>
      </c>
      <c r="G4419" s="2" t="n">
        <v>25</v>
      </c>
      <c r="H4419" s="2" t="n">
        <v>0.0002124539241777</v>
      </c>
      <c r="I4419" s="2" t="n">
        <v>0.000237948395079024</v>
      </c>
      <c r="J4419" s="40" t="inlineStr">
        <is>
          <t>waste - methane capture</t>
        </is>
      </c>
    </row>
    <row r="4420" ht="15.75" customHeight="1" s="120">
      <c r="A4420" s="2" t="inlineStr">
        <is>
          <t>WASTE</t>
        </is>
      </c>
      <c r="B4420" s="2" t="inlineStr">
        <is>
          <t>LAN</t>
        </is>
      </c>
      <c r="C4420" s="2" t="n">
        <v>2015</v>
      </c>
      <c r="D4420" s="2" t="inlineStr">
        <is>
          <t>United States</t>
        </is>
      </c>
      <c r="E4420" s="2" t="inlineStr">
        <is>
          <t>USA</t>
        </is>
      </c>
      <c r="F4420" s="2" t="inlineStr">
        <is>
          <t>Electricity generation with a reciprocating engine</t>
        </is>
      </c>
      <c r="G4420" s="2" t="n">
        <v>25</v>
      </c>
      <c r="H4420" s="2" t="n">
        <v>0.0174279848579317</v>
      </c>
      <c r="I4420" s="2" t="n">
        <v>0.0195193430408835</v>
      </c>
      <c r="J4420" s="40" t="inlineStr">
        <is>
          <t>waste - methane capture</t>
        </is>
      </c>
    </row>
    <row r="4421" ht="15.75" customHeight="1" s="120">
      <c r="A4421" s="2" t="inlineStr">
        <is>
          <t>WASTE</t>
        </is>
      </c>
      <c r="B4421" s="2" t="inlineStr">
        <is>
          <t>LAN</t>
        </is>
      </c>
      <c r="C4421" s="2" t="n">
        <v>2015</v>
      </c>
      <c r="D4421" s="2" t="inlineStr">
        <is>
          <t>United States</t>
        </is>
      </c>
      <c r="E4421" s="2" t="inlineStr">
        <is>
          <t>USA</t>
        </is>
      </c>
      <c r="F4421" s="2" t="inlineStr">
        <is>
          <t>Electricity generation with a gas turbine</t>
        </is>
      </c>
      <c r="G4421" s="2" t="n">
        <v>25</v>
      </c>
      <c r="H4421" s="2" t="n">
        <v>0.0007999595909496</v>
      </c>
      <c r="I4421" s="2" t="n">
        <v>0.0008959547418635521</v>
      </c>
      <c r="J4421" s="40" t="inlineStr">
        <is>
          <t>waste - methane capture</t>
        </is>
      </c>
    </row>
    <row r="4422" ht="15.75" customHeight="1" s="120">
      <c r="A4422" s="2" t="inlineStr">
        <is>
          <t>WASTE</t>
        </is>
      </c>
      <c r="B4422" s="2" t="inlineStr">
        <is>
          <t>LAN</t>
        </is>
      </c>
      <c r="C4422" s="2" t="n">
        <v>2015</v>
      </c>
      <c r="D4422" s="2" t="inlineStr">
        <is>
          <t>United States</t>
        </is>
      </c>
      <c r="E4422" s="2" t="inlineStr">
        <is>
          <t>USA</t>
        </is>
      </c>
      <c r="F4422" s="2" t="inlineStr">
        <is>
          <t>Flaring of landfill gas</t>
        </is>
      </c>
      <c r="G4422" s="2" t="n">
        <v>25</v>
      </c>
      <c r="H4422" s="2" t="n">
        <v>0.0012211673893034</v>
      </c>
      <c r="I4422" s="2" t="n">
        <v>0.001367707476019808</v>
      </c>
      <c r="J4422" s="40" t="inlineStr">
        <is>
          <t>waste - methane destruction</t>
        </is>
      </c>
    </row>
    <row r="4423" ht="15.75" customHeight="1" s="120">
      <c r="A4423" s="2" t="inlineStr">
        <is>
          <t>WASTE</t>
        </is>
      </c>
      <c r="B4423" s="2" t="inlineStr">
        <is>
          <t>LAN</t>
        </is>
      </c>
      <c r="C4423" s="2" t="n">
        <v>2015</v>
      </c>
      <c r="D4423" s="2" t="inlineStr">
        <is>
          <t>United States</t>
        </is>
      </c>
      <c r="E4423" s="2" t="inlineStr">
        <is>
          <t>USA</t>
        </is>
      </c>
      <c r="F4423" s="2" t="inlineStr">
        <is>
          <t>Land_x001f_ll gas recovery for direct use</t>
        </is>
      </c>
      <c r="G4423" s="2" t="n">
        <v>25</v>
      </c>
      <c r="H4423" s="2" t="n">
        <v>0.0003006392798852</v>
      </c>
      <c r="I4423" s="2" t="n">
        <v>0.000336715993471424</v>
      </c>
      <c r="J4423" s="40" t="inlineStr">
        <is>
          <t>waste - methane capture</t>
        </is>
      </c>
    </row>
    <row r="4424" ht="15.75" customHeight="1" s="120">
      <c r="A4424" s="2" t="inlineStr">
        <is>
          <t>WASTE</t>
        </is>
      </c>
      <c r="B4424" s="2" t="inlineStr">
        <is>
          <t>LAN</t>
        </is>
      </c>
      <c r="C4424" s="2" t="n">
        <v>2015</v>
      </c>
      <c r="D4424" s="2" t="inlineStr">
        <is>
          <t>United States</t>
        </is>
      </c>
      <c r="E4424" s="2" t="inlineStr">
        <is>
          <t>USA</t>
        </is>
      </c>
      <c r="F4424" s="2" t="inlineStr">
        <is>
          <t>Electricity generation with combined heat and power</t>
        </is>
      </c>
      <c r="G4424" s="2" t="n">
        <v>25</v>
      </c>
      <c r="H4424" s="2" t="n">
        <v>0.000323040119838</v>
      </c>
      <c r="I4424" s="2" t="n">
        <v>0.0003618049342185601</v>
      </c>
      <c r="J4424" s="40" t="inlineStr">
        <is>
          <t>waste - methane capture</t>
        </is>
      </c>
    </row>
    <row r="4425" ht="15.75" customHeight="1" s="120">
      <c r="A4425" s="2" t="inlineStr">
        <is>
          <t>WASTE</t>
        </is>
      </c>
      <c r="B4425" s="2" t="inlineStr">
        <is>
          <t>LAN</t>
        </is>
      </c>
      <c r="C4425" s="2" t="n">
        <v>2015</v>
      </c>
      <c r="D4425" s="2" t="inlineStr">
        <is>
          <t>United States</t>
        </is>
      </c>
      <c r="E4425" s="2" t="inlineStr">
        <is>
          <t>USA</t>
        </is>
      </c>
      <c r="F4425" s="2" t="inlineStr">
        <is>
          <t>Electricity generation with a gas turbine</t>
        </is>
      </c>
      <c r="G4425" s="2" t="n">
        <v>26</v>
      </c>
      <c r="H4425" s="2" t="n">
        <v>0.0002125843457179</v>
      </c>
      <c r="I4425" s="2" t="n">
        <v>0.000238094467204048</v>
      </c>
      <c r="J4425" s="40" t="inlineStr">
        <is>
          <t>waste - methane capture</t>
        </is>
      </c>
    </row>
    <row r="4426" ht="15.75" customHeight="1" s="120">
      <c r="A4426" s="2" t="inlineStr">
        <is>
          <t>WASTE</t>
        </is>
      </c>
      <c r="B4426" s="2" t="inlineStr">
        <is>
          <t>LAN</t>
        </is>
      </c>
      <c r="C4426" s="2" t="n">
        <v>2015</v>
      </c>
      <c r="D4426" s="2" t="inlineStr">
        <is>
          <t>United States</t>
        </is>
      </c>
      <c r="E4426" s="2" t="inlineStr">
        <is>
          <t>USA</t>
        </is>
      </c>
      <c r="F4426" s="2" t="inlineStr">
        <is>
          <t>Electricity generation with a reciprocating engine</t>
        </is>
      </c>
      <c r="G4426" s="2" t="n">
        <v>26</v>
      </c>
      <c r="H4426" s="2" t="n">
        <v>0.0117871754337102</v>
      </c>
      <c r="I4426" s="2" t="n">
        <v>0.01320163648575542</v>
      </c>
      <c r="J4426" s="40" t="inlineStr">
        <is>
          <t>waste - methane capture</t>
        </is>
      </c>
    </row>
    <row r="4427" ht="15.75" customHeight="1" s="120">
      <c r="A4427" s="2" t="inlineStr">
        <is>
          <t>WASTE</t>
        </is>
      </c>
      <c r="B4427" s="2" t="inlineStr">
        <is>
          <t>LAN</t>
        </is>
      </c>
      <c r="C4427" s="2" t="n">
        <v>2015</v>
      </c>
      <c r="D4427" s="2" t="inlineStr">
        <is>
          <t>United States</t>
        </is>
      </c>
      <c r="E4427" s="2" t="inlineStr">
        <is>
          <t>USA</t>
        </is>
      </c>
      <c r="F4427" s="2" t="inlineStr">
        <is>
          <t>Electricity generation with combined heat and power</t>
        </is>
      </c>
      <c r="G4427" s="2" t="n">
        <v>26</v>
      </c>
      <c r="H4427" s="2" t="n">
        <v>0.0013036618765909</v>
      </c>
      <c r="I4427" s="2" t="n">
        <v>0.001460101301781808</v>
      </c>
      <c r="J4427" s="40" t="inlineStr">
        <is>
          <t>waste - methane capture</t>
        </is>
      </c>
    </row>
    <row r="4428" ht="15.75" customHeight="1" s="120">
      <c r="A4428" s="2" t="inlineStr">
        <is>
          <t>WASTE</t>
        </is>
      </c>
      <c r="B4428" s="2" t="inlineStr">
        <is>
          <t>LAN</t>
        </is>
      </c>
      <c r="C4428" s="2" t="n">
        <v>2015</v>
      </c>
      <c r="D4428" s="2" t="inlineStr">
        <is>
          <t>United States</t>
        </is>
      </c>
      <c r="E4428" s="2" t="inlineStr">
        <is>
          <t>USA</t>
        </is>
      </c>
      <c r="F4428" s="2" t="inlineStr">
        <is>
          <t>Flaring of landfill gas</t>
        </is>
      </c>
      <c r="G4428" s="2" t="n">
        <v>26</v>
      </c>
      <c r="H4428" s="2" t="n">
        <v>0.0011807207483798</v>
      </c>
      <c r="I4428" s="2" t="n">
        <v>0.001322407238185376</v>
      </c>
      <c r="J4428" s="40" t="inlineStr">
        <is>
          <t>waste - methane destruction</t>
        </is>
      </c>
    </row>
    <row r="4429" ht="15.75" customHeight="1" s="120">
      <c r="A4429" s="2" t="inlineStr">
        <is>
          <t>WASTE</t>
        </is>
      </c>
      <c r="B4429" s="2" t="inlineStr">
        <is>
          <t>LAN</t>
        </is>
      </c>
      <c r="C4429" s="2" t="n">
        <v>2015</v>
      </c>
      <c r="D4429" s="2" t="inlineStr">
        <is>
          <t>United States</t>
        </is>
      </c>
      <c r="E4429" s="2" t="inlineStr">
        <is>
          <t>USA</t>
        </is>
      </c>
      <c r="F4429" s="2" t="inlineStr">
        <is>
          <t>Electricity generation with a microturbine</t>
        </is>
      </c>
      <c r="G4429" s="2" t="n">
        <v>26</v>
      </c>
      <c r="H4429" s="2" t="n">
        <v>0.0002041773004748</v>
      </c>
      <c r="I4429" s="2" t="n">
        <v>0.000228678576531776</v>
      </c>
      <c r="J4429" s="40" t="inlineStr">
        <is>
          <t>waste - methane capture</t>
        </is>
      </c>
    </row>
    <row r="4430" ht="15.75" customHeight="1" s="120">
      <c r="A4430" s="2" t="inlineStr">
        <is>
          <t>WASTE</t>
        </is>
      </c>
      <c r="B4430" s="2" t="inlineStr">
        <is>
          <t>LAN</t>
        </is>
      </c>
      <c r="C4430" s="2" t="n">
        <v>2015</v>
      </c>
      <c r="D4430" s="2" t="inlineStr">
        <is>
          <t>United States</t>
        </is>
      </c>
      <c r="E4430" s="2" t="inlineStr">
        <is>
          <t>USA</t>
        </is>
      </c>
      <c r="F4430" s="2" t="inlineStr">
        <is>
          <t>Flaring of landfill gas</t>
        </is>
      </c>
      <c r="G4430" s="2" t="n">
        <v>27</v>
      </c>
      <c r="H4430" s="2" t="n">
        <v>0.0016940723289736</v>
      </c>
      <c r="I4430" s="2" t="n">
        <v>0.001897361008450432</v>
      </c>
      <c r="J4430" s="40" t="inlineStr">
        <is>
          <t>waste - methane destruction</t>
        </is>
      </c>
    </row>
    <row r="4431" ht="15.75" customHeight="1" s="120">
      <c r="A4431" s="2" t="inlineStr">
        <is>
          <t>WASTE</t>
        </is>
      </c>
      <c r="B4431" s="2" t="inlineStr">
        <is>
          <t>LAN</t>
        </is>
      </c>
      <c r="C4431" s="2" t="n">
        <v>2015</v>
      </c>
      <c r="D4431" s="2" t="inlineStr">
        <is>
          <t>United States</t>
        </is>
      </c>
      <c r="E4431" s="2" t="inlineStr">
        <is>
          <t>USA</t>
        </is>
      </c>
      <c r="F4431" s="2" t="inlineStr">
        <is>
          <t>Electricity generation with a reciprocating engine</t>
        </is>
      </c>
      <c r="G4431" s="2" t="n">
        <v>27</v>
      </c>
      <c r="H4431" s="2" t="n">
        <v>0.0188080386724323</v>
      </c>
      <c r="I4431" s="2" t="n">
        <v>0.02106500331312418</v>
      </c>
      <c r="J4431" s="40" t="inlineStr">
        <is>
          <t>waste - methane capture</t>
        </is>
      </c>
    </row>
    <row r="4432" ht="15.75" customHeight="1" s="120">
      <c r="A4432" s="2" t="inlineStr">
        <is>
          <t>WASTE</t>
        </is>
      </c>
      <c r="B4432" s="2" t="inlineStr">
        <is>
          <t>LAN</t>
        </is>
      </c>
      <c r="C4432" s="2" t="n">
        <v>2015</v>
      </c>
      <c r="D4432" s="2" t="inlineStr">
        <is>
          <t>United States</t>
        </is>
      </c>
      <c r="E4432" s="2" t="inlineStr">
        <is>
          <t>USA</t>
        </is>
      </c>
      <c r="F4432" s="2" t="inlineStr">
        <is>
          <t>Electricity generation with combined heat and power</t>
        </is>
      </c>
      <c r="G4432" s="2" t="n">
        <v>27</v>
      </c>
      <c r="H4432" s="2" t="n">
        <v>0.0017228424549103</v>
      </c>
      <c r="I4432" s="2" t="n">
        <v>0.001929583549499536</v>
      </c>
      <c r="J4432" s="40" t="inlineStr">
        <is>
          <t>waste - methane capture</t>
        </is>
      </c>
    </row>
    <row r="4433" ht="15.75" customHeight="1" s="120">
      <c r="A4433" s="2" t="inlineStr">
        <is>
          <t>WASTE</t>
        </is>
      </c>
      <c r="B4433" s="2" t="inlineStr">
        <is>
          <t>LAN</t>
        </is>
      </c>
      <c r="C4433" s="2" t="n">
        <v>2015</v>
      </c>
      <c r="D4433" s="2" t="inlineStr">
        <is>
          <t>United States</t>
        </is>
      </c>
      <c r="E4433" s="2" t="inlineStr">
        <is>
          <t>USA</t>
        </is>
      </c>
      <c r="F4433" s="2" t="inlineStr">
        <is>
          <t>Electricity generation with a microturbine</t>
        </is>
      </c>
      <c r="G4433" s="2" t="n">
        <v>27</v>
      </c>
      <c r="H4433" s="2" t="n">
        <v>0.0001921805414895</v>
      </c>
      <c r="I4433" s="2" t="n">
        <v>0.00021524220646824</v>
      </c>
      <c r="J4433" s="40" t="inlineStr">
        <is>
          <t>waste - methane capture</t>
        </is>
      </c>
    </row>
    <row r="4434" ht="15.75" customHeight="1" s="120">
      <c r="A4434" s="2" t="inlineStr">
        <is>
          <t>WASTE</t>
        </is>
      </c>
      <c r="B4434" s="2" t="inlineStr">
        <is>
          <t>LAN</t>
        </is>
      </c>
      <c r="C4434" s="2" t="n">
        <v>2015</v>
      </c>
      <c r="D4434" s="2" t="inlineStr">
        <is>
          <t>United States</t>
        </is>
      </c>
      <c r="E4434" s="2" t="inlineStr">
        <is>
          <t>USA</t>
        </is>
      </c>
      <c r="F4434" s="2" t="inlineStr">
        <is>
          <t>Electricity generation with a gas turbine</t>
        </is>
      </c>
      <c r="G4434" s="2" t="n">
        <v>27</v>
      </c>
      <c r="H4434" s="2" t="n">
        <v>0.0001020810814225</v>
      </c>
      <c r="I4434" s="2" t="n">
        <v>0.0001143308111932</v>
      </c>
      <c r="J4434" s="40" t="inlineStr">
        <is>
          <t>waste - methane capture</t>
        </is>
      </c>
    </row>
    <row r="4435" ht="15.75" customHeight="1" s="120">
      <c r="A4435" s="2" t="inlineStr">
        <is>
          <t>WASTE</t>
        </is>
      </c>
      <c r="B4435" s="2" t="inlineStr">
        <is>
          <t>LAN</t>
        </is>
      </c>
      <c r="C4435" s="2" t="n">
        <v>2015</v>
      </c>
      <c r="D4435" s="2" t="inlineStr">
        <is>
          <t>United States</t>
        </is>
      </c>
      <c r="E4435" s="2" t="inlineStr">
        <is>
          <t>USA</t>
        </is>
      </c>
      <c r="F4435" s="2" t="inlineStr">
        <is>
          <t>Electricity generation with a reciprocating engine</t>
        </is>
      </c>
      <c r="G4435" s="2" t="n">
        <v>28</v>
      </c>
      <c r="H4435" s="2" t="n">
        <v>0.007865136722102799</v>
      </c>
      <c r="I4435" s="2" t="n">
        <v>0.008808953128755136</v>
      </c>
      <c r="J4435" s="40" t="inlineStr">
        <is>
          <t>waste - methane capture</t>
        </is>
      </c>
    </row>
    <row r="4436" ht="15.75" customHeight="1" s="120">
      <c r="A4436" s="2" t="inlineStr">
        <is>
          <t>WASTE</t>
        </is>
      </c>
      <c r="B4436" s="2" t="inlineStr">
        <is>
          <t>LAN</t>
        </is>
      </c>
      <c r="C4436" s="2" t="n">
        <v>2015</v>
      </c>
      <c r="D4436" s="2" t="inlineStr">
        <is>
          <t>United States</t>
        </is>
      </c>
      <c r="E4436" s="2" t="inlineStr">
        <is>
          <t>USA</t>
        </is>
      </c>
      <c r="F4436" s="2" t="inlineStr">
        <is>
          <t>Flaring of landfill gas</t>
        </is>
      </c>
      <c r="G4436" s="2" t="n">
        <v>28</v>
      </c>
      <c r="H4436" s="2" t="n">
        <v>0.0027417929959483</v>
      </c>
      <c r="I4436" s="2" t="n">
        <v>0.003070808155462096</v>
      </c>
      <c r="J4436" s="40" t="inlineStr">
        <is>
          <t>waste - methane destruction</t>
        </is>
      </c>
    </row>
    <row r="4437" ht="15.75" customHeight="1" s="120">
      <c r="A4437" s="2" t="inlineStr">
        <is>
          <t>WASTE</t>
        </is>
      </c>
      <c r="B4437" s="2" t="inlineStr">
        <is>
          <t>LAN</t>
        </is>
      </c>
      <c r="C4437" s="2" t="n">
        <v>2015</v>
      </c>
      <c r="D4437" s="2" t="inlineStr">
        <is>
          <t>United States</t>
        </is>
      </c>
      <c r="E4437" s="2" t="inlineStr">
        <is>
          <t>USA</t>
        </is>
      </c>
      <c r="F4437" s="2" t="inlineStr">
        <is>
          <t>Electricity generation with a microturbine</t>
        </is>
      </c>
      <c r="G4437" s="2" t="n">
        <v>28</v>
      </c>
      <c r="H4437" s="2" t="n">
        <v>4.49157087132e-05</v>
      </c>
      <c r="I4437" s="2" t="n">
        <v>5.030559375878401e-05</v>
      </c>
      <c r="J4437" s="40" t="inlineStr">
        <is>
          <t>waste - methane capture</t>
        </is>
      </c>
    </row>
    <row r="4438" ht="15.75" customHeight="1" s="120">
      <c r="A4438" s="2" t="inlineStr">
        <is>
          <t>WASTE</t>
        </is>
      </c>
      <c r="B4438" s="2" t="inlineStr">
        <is>
          <t>LAN</t>
        </is>
      </c>
      <c r="C4438" s="2" t="n">
        <v>2015</v>
      </c>
      <c r="D4438" s="2" t="inlineStr">
        <is>
          <t>United States</t>
        </is>
      </c>
      <c r="E4438" s="2" t="inlineStr">
        <is>
          <t>USA</t>
        </is>
      </c>
      <c r="F4438" s="2" t="inlineStr">
        <is>
          <t>Electricity generation with a gas turbine</t>
        </is>
      </c>
      <c r="G4438" s="2" t="n">
        <v>28</v>
      </c>
      <c r="H4438" s="2" t="n">
        <v>0.0003941031827708</v>
      </c>
      <c r="I4438" s="2" t="n">
        <v>0.000441395564703296</v>
      </c>
      <c r="J4438" s="40" t="inlineStr">
        <is>
          <t>waste - methane capture</t>
        </is>
      </c>
    </row>
    <row r="4439" ht="15.75" customHeight="1" s="120">
      <c r="A4439" s="2" t="inlineStr">
        <is>
          <t>WASTE</t>
        </is>
      </c>
      <c r="B4439" s="2" t="inlineStr">
        <is>
          <t>LAN</t>
        </is>
      </c>
      <c r="C4439" s="2" t="n">
        <v>2015</v>
      </c>
      <c r="D4439" s="2" t="inlineStr">
        <is>
          <t>United States</t>
        </is>
      </c>
      <c r="E4439" s="2" t="inlineStr">
        <is>
          <t>USA</t>
        </is>
      </c>
      <c r="F4439" s="2" t="inlineStr">
        <is>
          <t>Electricity generation with combined heat and power</t>
        </is>
      </c>
      <c r="G4439" s="2" t="n">
        <v>28</v>
      </c>
      <c r="H4439" s="2" t="n">
        <v>0.0015129095700104</v>
      </c>
      <c r="I4439" s="2" t="n">
        <v>0.001694458718411648</v>
      </c>
      <c r="J4439" s="40" t="inlineStr">
        <is>
          <t>waste - methane capture</t>
        </is>
      </c>
    </row>
    <row r="4440" ht="15.75" customHeight="1" s="120">
      <c r="A4440" s="2" t="inlineStr">
        <is>
          <t>WASTE</t>
        </is>
      </c>
      <c r="B4440" s="2" t="inlineStr">
        <is>
          <t>LAN</t>
        </is>
      </c>
      <c r="C4440" s="2" t="n">
        <v>2015</v>
      </c>
      <c r="D4440" s="2" t="inlineStr">
        <is>
          <t>United States</t>
        </is>
      </c>
      <c r="E4440" s="2" t="inlineStr">
        <is>
          <t>USA</t>
        </is>
      </c>
      <c r="F4440" s="2" t="inlineStr">
        <is>
          <t>Electricity generation with combined heat and power</t>
        </is>
      </c>
      <c r="G4440" s="2" t="n">
        <v>29</v>
      </c>
      <c r="H4440" s="2" t="n">
        <v>0.0008690923568793</v>
      </c>
      <c r="I4440" s="2" t="n">
        <v>0.000973383439704816</v>
      </c>
      <c r="J4440" s="40" t="inlineStr">
        <is>
          <t>waste - methane capture</t>
        </is>
      </c>
    </row>
    <row r="4441" ht="15.75" customHeight="1" s="120">
      <c r="A4441" s="2" t="inlineStr">
        <is>
          <t>WASTE</t>
        </is>
      </c>
      <c r="B4441" s="2" t="inlineStr">
        <is>
          <t>LAN</t>
        </is>
      </c>
      <c r="C4441" s="2" t="n">
        <v>2015</v>
      </c>
      <c r="D4441" s="2" t="inlineStr">
        <is>
          <t>United States</t>
        </is>
      </c>
      <c r="E4441" s="2" t="inlineStr">
        <is>
          <t>USA</t>
        </is>
      </c>
      <c r="F4441" s="2" t="inlineStr">
        <is>
          <t>Flaring of landfill gas</t>
        </is>
      </c>
      <c r="G4441" s="2" t="n">
        <v>29</v>
      </c>
      <c r="H4441" s="2" t="n">
        <v>0.0010456481250003</v>
      </c>
      <c r="I4441" s="2" t="n">
        <v>0.001171125900000336</v>
      </c>
      <c r="J4441" s="40" t="inlineStr">
        <is>
          <t>waste - methane destruction</t>
        </is>
      </c>
    </row>
    <row r="4442" ht="15.75" customHeight="1" s="120">
      <c r="A4442" s="2" t="inlineStr">
        <is>
          <t>WASTE</t>
        </is>
      </c>
      <c r="B4442" s="2" t="inlineStr">
        <is>
          <t>LAN</t>
        </is>
      </c>
      <c r="C4442" s="2" t="n">
        <v>2015</v>
      </c>
      <c r="D4442" s="2" t="inlineStr">
        <is>
          <t>United States</t>
        </is>
      </c>
      <c r="E4442" s="2" t="inlineStr">
        <is>
          <t>USA</t>
        </is>
      </c>
      <c r="F4442" s="2" t="inlineStr">
        <is>
          <t>Electricity generation with a microturbine</t>
        </is>
      </c>
      <c r="G4442" s="2" t="n">
        <v>29</v>
      </c>
      <c r="H4442" s="2" t="n">
        <v>0.0001326927667833</v>
      </c>
      <c r="I4442" s="2" t="n">
        <v>0.000148615898797296</v>
      </c>
      <c r="J4442" s="40" t="inlineStr">
        <is>
          <t>waste - methane capture</t>
        </is>
      </c>
    </row>
    <row r="4443" ht="15.75" customHeight="1" s="120">
      <c r="A4443" s="2" t="inlineStr">
        <is>
          <t>WASTE</t>
        </is>
      </c>
      <c r="B4443" s="2" t="inlineStr">
        <is>
          <t>LAN</t>
        </is>
      </c>
      <c r="C4443" s="2" t="n">
        <v>2015</v>
      </c>
      <c r="D4443" s="2" t="inlineStr">
        <is>
          <t>United States</t>
        </is>
      </c>
      <c r="E4443" s="2" t="inlineStr">
        <is>
          <t>USA</t>
        </is>
      </c>
      <c r="F4443" s="2" t="inlineStr">
        <is>
          <t>Electricity generation with a reciprocating engine</t>
        </is>
      </c>
      <c r="G4443" s="2" t="n">
        <v>29</v>
      </c>
      <c r="H4443" s="2" t="n">
        <v>0.0075631770305336</v>
      </c>
      <c r="I4443" s="2" t="n">
        <v>0.008470758274197633</v>
      </c>
      <c r="J4443" s="40" t="inlineStr">
        <is>
          <t>waste - methane capture</t>
        </is>
      </c>
    </row>
    <row r="4444" ht="15.75" customHeight="1" s="120">
      <c r="A4444" s="2" t="inlineStr">
        <is>
          <t>WASTE</t>
        </is>
      </c>
      <c r="B4444" s="2" t="inlineStr">
        <is>
          <t>LAN</t>
        </is>
      </c>
      <c r="C4444" s="2" t="n">
        <v>2015</v>
      </c>
      <c r="D4444" s="2" t="inlineStr">
        <is>
          <t>United States</t>
        </is>
      </c>
      <c r="E4444" s="2" t="inlineStr">
        <is>
          <t>USA</t>
        </is>
      </c>
      <c r="F4444" s="2" t="inlineStr">
        <is>
          <t>Electricity generation with a gas turbine</t>
        </is>
      </c>
      <c r="G4444" s="2" t="n">
        <v>29</v>
      </c>
      <c r="H4444" s="2" t="n">
        <v>0.0003831318463199</v>
      </c>
      <c r="I4444" s="2" t="n">
        <v>0.000429107667878288</v>
      </c>
      <c r="J4444" s="40" t="inlineStr">
        <is>
          <t>waste - methane capture</t>
        </is>
      </c>
    </row>
    <row r="4445" ht="15.75" customHeight="1" s="120">
      <c r="A4445" s="2" t="inlineStr">
        <is>
          <t>WASTE</t>
        </is>
      </c>
      <c r="B4445" s="2" t="inlineStr">
        <is>
          <t>LAN</t>
        </is>
      </c>
      <c r="C4445" s="2" t="n">
        <v>2015</v>
      </c>
      <c r="D4445" s="2" t="inlineStr">
        <is>
          <t>United States</t>
        </is>
      </c>
      <c r="E4445" s="2" t="inlineStr">
        <is>
          <t>USA</t>
        </is>
      </c>
      <c r="F4445" s="2" t="inlineStr">
        <is>
          <t>Electricity generation with a microturbine</t>
        </is>
      </c>
      <c r="G4445" s="2" t="n">
        <v>30</v>
      </c>
      <c r="H4445" s="2" t="n">
        <v>8.610445365779999e-05</v>
      </c>
      <c r="I4445" s="2" t="n">
        <v>9.643698809673601e-05</v>
      </c>
      <c r="J4445" s="40" t="inlineStr">
        <is>
          <t>waste - methane capture</t>
        </is>
      </c>
    </row>
    <row r="4446" ht="15.75" customHeight="1" s="120">
      <c r="A4446" s="2" t="inlineStr">
        <is>
          <t>WASTE</t>
        </is>
      </c>
      <c r="B4446" s="2" t="inlineStr">
        <is>
          <t>LAN</t>
        </is>
      </c>
      <c r="C4446" s="2" t="n">
        <v>2015</v>
      </c>
      <c r="D4446" s="2" t="inlineStr">
        <is>
          <t>United States</t>
        </is>
      </c>
      <c r="E4446" s="2" t="inlineStr">
        <is>
          <t>USA</t>
        </is>
      </c>
      <c r="F4446" s="2" t="inlineStr">
        <is>
          <t>Electricity generation with a gas turbine</t>
        </is>
      </c>
      <c r="G4446" s="2" t="n">
        <v>30</v>
      </c>
      <c r="H4446" s="2" t="n">
        <v>0.0002782003357424</v>
      </c>
      <c r="I4446" s="2" t="n">
        <v>0.0003115843760314881</v>
      </c>
      <c r="J4446" s="40" t="inlineStr">
        <is>
          <t>waste - methane capture</t>
        </is>
      </c>
    </row>
    <row r="4447" ht="15.75" customHeight="1" s="120">
      <c r="A4447" s="2" t="inlineStr">
        <is>
          <t>WASTE</t>
        </is>
      </c>
      <c r="B4447" s="2" t="inlineStr">
        <is>
          <t>LAN</t>
        </is>
      </c>
      <c r="C4447" s="2" t="n">
        <v>2015</v>
      </c>
      <c r="D4447" s="2" t="inlineStr">
        <is>
          <t>United States</t>
        </is>
      </c>
      <c r="E4447" s="2" t="inlineStr">
        <is>
          <t>USA</t>
        </is>
      </c>
      <c r="F4447" s="2" t="inlineStr">
        <is>
          <t>Electricity generation with combined heat and power</t>
        </is>
      </c>
      <c r="G4447" s="2" t="n">
        <v>30</v>
      </c>
      <c r="H4447" s="2" t="n">
        <v>0.0017155822133645</v>
      </c>
      <c r="I4447" s="2" t="n">
        <v>0.00192145207896824</v>
      </c>
      <c r="J4447" s="40" t="inlineStr">
        <is>
          <t>waste - methane capture</t>
        </is>
      </c>
    </row>
    <row r="4448" ht="15.75" customHeight="1" s="120">
      <c r="A4448" s="2" t="inlineStr">
        <is>
          <t>WASTE</t>
        </is>
      </c>
      <c r="B4448" s="2" t="inlineStr">
        <is>
          <t>LAN</t>
        </is>
      </c>
      <c r="C4448" s="2" t="n">
        <v>2015</v>
      </c>
      <c r="D4448" s="2" t="inlineStr">
        <is>
          <t>United States</t>
        </is>
      </c>
      <c r="E4448" s="2" t="inlineStr">
        <is>
          <t>USA</t>
        </is>
      </c>
      <c r="F4448" s="2" t="inlineStr">
        <is>
          <t>Electricity generation with a reciprocating engine</t>
        </is>
      </c>
      <c r="G4448" s="2" t="n">
        <v>30</v>
      </c>
      <c r="H4448" s="2" t="n">
        <v>0.009753495920449501</v>
      </c>
      <c r="I4448" s="2" t="n">
        <v>0.01092391543090344</v>
      </c>
      <c r="J4448" s="40" t="inlineStr">
        <is>
          <t>waste - methane capture</t>
        </is>
      </c>
    </row>
    <row r="4449" ht="15.75" customHeight="1" s="120">
      <c r="A4449" s="2" t="inlineStr">
        <is>
          <t>WASTE</t>
        </is>
      </c>
      <c r="B4449" s="2" t="inlineStr">
        <is>
          <t>LAN</t>
        </is>
      </c>
      <c r="C4449" s="2" t="n">
        <v>2015</v>
      </c>
      <c r="D4449" s="2" t="inlineStr">
        <is>
          <t>United States</t>
        </is>
      </c>
      <c r="E4449" s="2" t="inlineStr">
        <is>
          <t>USA</t>
        </is>
      </c>
      <c r="F4449" s="2" t="inlineStr">
        <is>
          <t>Flaring of landfill gas</t>
        </is>
      </c>
      <c r="G4449" s="2" t="n">
        <v>30</v>
      </c>
      <c r="H4449" s="2" t="n">
        <v>0.0005007816362195</v>
      </c>
      <c r="I4449" s="2" t="n">
        <v>0.0005608754325658401</v>
      </c>
      <c r="J4449" s="40" t="inlineStr">
        <is>
          <t>waste - methane destruction</t>
        </is>
      </c>
    </row>
    <row r="4450" ht="15.75" customHeight="1" s="120">
      <c r="A4450" s="2" t="inlineStr">
        <is>
          <t>WASTE</t>
        </is>
      </c>
      <c r="B4450" s="2" t="inlineStr">
        <is>
          <t>LAN</t>
        </is>
      </c>
      <c r="C4450" s="2" t="n">
        <v>2015</v>
      </c>
      <c r="D4450" s="2" t="inlineStr">
        <is>
          <t>United States</t>
        </is>
      </c>
      <c r="E4450" s="2" t="inlineStr">
        <is>
          <t>USA</t>
        </is>
      </c>
      <c r="F4450" s="2" t="inlineStr">
        <is>
          <t>Electricity generation with combined heat and power</t>
        </is>
      </c>
      <c r="G4450" s="2" t="n">
        <v>31</v>
      </c>
      <c r="H4450" s="2" t="n">
        <v>0.0013702719588764</v>
      </c>
      <c r="I4450" s="2" t="n">
        <v>0.001534704593941568</v>
      </c>
      <c r="J4450" s="40" t="inlineStr">
        <is>
          <t>waste - methane capture</t>
        </is>
      </c>
    </row>
    <row r="4451" ht="15.75" customHeight="1" s="120">
      <c r="A4451" s="2" t="inlineStr">
        <is>
          <t>WASTE</t>
        </is>
      </c>
      <c r="B4451" s="2" t="inlineStr">
        <is>
          <t>LAN</t>
        </is>
      </c>
      <c r="C4451" s="2" t="n">
        <v>2015</v>
      </c>
      <c r="D4451" s="2" t="inlineStr">
        <is>
          <t>United States</t>
        </is>
      </c>
      <c r="E4451" s="2" t="inlineStr">
        <is>
          <t>USA</t>
        </is>
      </c>
      <c r="F4451" s="2" t="inlineStr">
        <is>
          <t>Flaring of landfill gas</t>
        </is>
      </c>
      <c r="G4451" s="2" t="n">
        <v>31</v>
      </c>
      <c r="H4451" s="2" t="n">
        <v>0.0009540422761347</v>
      </c>
      <c r="I4451" s="2" t="n">
        <v>0.001068527349270864</v>
      </c>
      <c r="J4451" s="40" t="inlineStr">
        <is>
          <t>waste - methane destruction</t>
        </is>
      </c>
    </row>
    <row r="4452" ht="15.75" customHeight="1" s="120">
      <c r="A4452" s="2" t="inlineStr">
        <is>
          <t>WASTE</t>
        </is>
      </c>
      <c r="B4452" s="2" t="inlineStr">
        <is>
          <t>LAN</t>
        </is>
      </c>
      <c r="C4452" s="2" t="n">
        <v>2015</v>
      </c>
      <c r="D4452" s="2" t="inlineStr">
        <is>
          <t>United States</t>
        </is>
      </c>
      <c r="E4452" s="2" t="inlineStr">
        <is>
          <t>USA</t>
        </is>
      </c>
      <c r="F4452" s="2" t="inlineStr">
        <is>
          <t>Electricity generation with a reciprocating engine</t>
        </is>
      </c>
      <c r="G4452" s="2" t="n">
        <v>31</v>
      </c>
      <c r="H4452" s="2" t="n">
        <v>0.0140149418730289</v>
      </c>
      <c r="I4452" s="2" t="n">
        <v>0.01569673489779237</v>
      </c>
      <c r="J4452" s="40" t="inlineStr">
        <is>
          <t>waste - methane capture</t>
        </is>
      </c>
    </row>
    <row r="4453" ht="15.75" customHeight="1" s="120">
      <c r="A4453" s="2" t="inlineStr">
        <is>
          <t>WASTE</t>
        </is>
      </c>
      <c r="B4453" s="2" t="inlineStr">
        <is>
          <t>LAN</t>
        </is>
      </c>
      <c r="C4453" s="2" t="n">
        <v>2015</v>
      </c>
      <c r="D4453" s="2" t="inlineStr">
        <is>
          <t>United States</t>
        </is>
      </c>
      <c r="E4453" s="2" t="inlineStr">
        <is>
          <t>USA</t>
        </is>
      </c>
      <c r="F4453" s="2" t="inlineStr">
        <is>
          <t>Electricity generation with a gas turbine</t>
        </is>
      </c>
      <c r="G4453" s="2" t="n">
        <v>31</v>
      </c>
      <c r="H4453" s="2" t="n">
        <v>0.0001758479920682</v>
      </c>
      <c r="I4453" s="2" t="n">
        <v>0.000196949751116384</v>
      </c>
      <c r="J4453" s="40" t="inlineStr">
        <is>
          <t>waste - methane capture</t>
        </is>
      </c>
    </row>
    <row r="4454" ht="15.75" customHeight="1" s="120">
      <c r="A4454" s="2" t="inlineStr">
        <is>
          <t>WASTE</t>
        </is>
      </c>
      <c r="B4454" s="2" t="inlineStr">
        <is>
          <t>LAN</t>
        </is>
      </c>
      <c r="C4454" s="2" t="n">
        <v>2015</v>
      </c>
      <c r="D4454" s="2" t="inlineStr">
        <is>
          <t>United States</t>
        </is>
      </c>
      <c r="E4454" s="2" t="inlineStr">
        <is>
          <t>USA</t>
        </is>
      </c>
      <c r="F4454" s="2" t="inlineStr">
        <is>
          <t>Electricity generation with a microturbine</t>
        </is>
      </c>
      <c r="G4454" s="2" t="n">
        <v>32</v>
      </c>
      <c r="H4454" s="2" t="n">
        <v>0.0001584509736858</v>
      </c>
      <c r="I4454" s="2" t="n">
        <v>0.000177465090528096</v>
      </c>
      <c r="J4454" s="40" t="inlineStr">
        <is>
          <t>waste - methane capture</t>
        </is>
      </c>
    </row>
    <row r="4455" ht="15.75" customHeight="1" s="120">
      <c r="A4455" s="2" t="inlineStr">
        <is>
          <t>WASTE</t>
        </is>
      </c>
      <c r="B4455" s="2" t="inlineStr">
        <is>
          <t>LAN</t>
        </is>
      </c>
      <c r="C4455" s="2" t="n">
        <v>2015</v>
      </c>
      <c r="D4455" s="2" t="inlineStr">
        <is>
          <t>United States</t>
        </is>
      </c>
      <c r="E4455" s="2" t="inlineStr">
        <is>
          <t>USA</t>
        </is>
      </c>
      <c r="F4455" s="2" t="inlineStr">
        <is>
          <t>Electricity generation with combined heat and power</t>
        </is>
      </c>
      <c r="G4455" s="2" t="n">
        <v>32</v>
      </c>
      <c r="H4455" s="2" t="n">
        <v>0.0007997328648344</v>
      </c>
      <c r="I4455" s="2" t="n">
        <v>0.0008957008086145281</v>
      </c>
      <c r="J4455" s="40" t="inlineStr">
        <is>
          <t>waste - methane capture</t>
        </is>
      </c>
    </row>
    <row r="4456" ht="15.75" customHeight="1" s="120">
      <c r="A4456" s="2" t="inlineStr">
        <is>
          <t>WASTE</t>
        </is>
      </c>
      <c r="B4456" s="2" t="inlineStr">
        <is>
          <t>LAN</t>
        </is>
      </c>
      <c r="C4456" s="2" t="n">
        <v>2015</v>
      </c>
      <c r="D4456" s="2" t="inlineStr">
        <is>
          <t>United States</t>
        </is>
      </c>
      <c r="E4456" s="2" t="inlineStr">
        <is>
          <t>USA</t>
        </is>
      </c>
      <c r="F4456" s="2" t="inlineStr">
        <is>
          <t>Flaring of landfill gas</t>
        </is>
      </c>
      <c r="G4456" s="2" t="n">
        <v>32</v>
      </c>
      <c r="H4456" s="2" t="n">
        <v>0.0009424950403627</v>
      </c>
      <c r="I4456" s="2" t="n">
        <v>0.001055594445206224</v>
      </c>
      <c r="J4456" s="40" t="inlineStr">
        <is>
          <t>waste - methane destruction</t>
        </is>
      </c>
    </row>
    <row r="4457" ht="15.75" customHeight="1" s="120">
      <c r="A4457" s="2" t="inlineStr">
        <is>
          <t>WASTE</t>
        </is>
      </c>
      <c r="B4457" s="2" t="inlineStr">
        <is>
          <t>LAN</t>
        </is>
      </c>
      <c r="C4457" s="2" t="n">
        <v>2015</v>
      </c>
      <c r="D4457" s="2" t="inlineStr">
        <is>
          <t>United States</t>
        </is>
      </c>
      <c r="E4457" s="2" t="inlineStr">
        <is>
          <t>USA</t>
        </is>
      </c>
      <c r="F4457" s="2" t="inlineStr">
        <is>
          <t>Electricity generation with a reciprocating engine</t>
        </is>
      </c>
      <c r="G4457" s="2" t="n">
        <v>32</v>
      </c>
      <c r="H4457" s="2" t="n">
        <v>0.0070919163990766</v>
      </c>
      <c r="I4457" s="2" t="n">
        <v>0.007942946366965792</v>
      </c>
      <c r="J4457" s="40" t="inlineStr">
        <is>
          <t>waste - methane capture</t>
        </is>
      </c>
    </row>
    <row r="4458" ht="15.75" customHeight="1" s="120">
      <c r="A4458" s="2" t="inlineStr">
        <is>
          <t>WASTE</t>
        </is>
      </c>
      <c r="B4458" s="2" t="inlineStr">
        <is>
          <t>LAN</t>
        </is>
      </c>
      <c r="C4458" s="2" t="n">
        <v>2015</v>
      </c>
      <c r="D4458" s="2" t="inlineStr">
        <is>
          <t>United States</t>
        </is>
      </c>
      <c r="E4458" s="2" t="inlineStr">
        <is>
          <t>USA</t>
        </is>
      </c>
      <c r="F4458" s="2" t="inlineStr">
        <is>
          <t>Electricity generation with a gas turbine</t>
        </is>
      </c>
      <c r="G4458" s="2" t="n">
        <v>32</v>
      </c>
      <c r="H4458" s="2" t="n">
        <v>0.000260745997366</v>
      </c>
      <c r="I4458" s="2" t="n">
        <v>0.00029203551704992</v>
      </c>
      <c r="J4458" s="40" t="inlineStr">
        <is>
          <t>waste - methane capture</t>
        </is>
      </c>
    </row>
    <row r="4459" ht="15.75" customHeight="1" s="120">
      <c r="A4459" s="2" t="inlineStr">
        <is>
          <t>WASTE</t>
        </is>
      </c>
      <c r="B4459" s="2" t="inlineStr">
        <is>
          <t>LAN</t>
        </is>
      </c>
      <c r="C4459" s="2" t="n">
        <v>2015</v>
      </c>
      <c r="D4459" s="2" t="inlineStr">
        <is>
          <t>United States</t>
        </is>
      </c>
      <c r="E4459" s="2" t="inlineStr">
        <is>
          <t>USA</t>
        </is>
      </c>
      <c r="F4459" s="2" t="inlineStr">
        <is>
          <t>Electricity generation with a microturbine</t>
        </is>
      </c>
      <c r="G4459" s="2" t="n">
        <v>33</v>
      </c>
      <c r="H4459" s="2" t="n">
        <v>7.75172011345e-05</v>
      </c>
      <c r="I4459" s="2" t="n">
        <v>8.681926527064e-05</v>
      </c>
      <c r="J4459" s="40" t="inlineStr">
        <is>
          <t>waste - methane capture</t>
        </is>
      </c>
    </row>
    <row r="4460" ht="15.75" customHeight="1" s="120">
      <c r="A4460" s="2" t="inlineStr">
        <is>
          <t>WASTE</t>
        </is>
      </c>
      <c r="B4460" s="2" t="inlineStr">
        <is>
          <t>LAN</t>
        </is>
      </c>
      <c r="C4460" s="2" t="n">
        <v>2015</v>
      </c>
      <c r="D4460" s="2" t="inlineStr">
        <is>
          <t>United States</t>
        </is>
      </c>
      <c r="E4460" s="2" t="inlineStr">
        <is>
          <t>USA</t>
        </is>
      </c>
      <c r="F4460" s="2" t="inlineStr">
        <is>
          <t>Flaring of landfill gas</t>
        </is>
      </c>
      <c r="G4460" s="2" t="n">
        <v>33</v>
      </c>
      <c r="H4460" s="2" t="n">
        <v>0.0009318007796537</v>
      </c>
      <c r="I4460" s="2" t="n">
        <v>0.001043616873212144</v>
      </c>
      <c r="J4460" s="40" t="inlineStr">
        <is>
          <t>waste - methane destruction</t>
        </is>
      </c>
    </row>
    <row r="4461" ht="15.75" customHeight="1" s="120">
      <c r="A4461" s="2" t="inlineStr">
        <is>
          <t>WASTE</t>
        </is>
      </c>
      <c r="B4461" s="2" t="inlineStr">
        <is>
          <t>LAN</t>
        </is>
      </c>
      <c r="C4461" s="2" t="n">
        <v>2015</v>
      </c>
      <c r="D4461" s="2" t="inlineStr">
        <is>
          <t>United States</t>
        </is>
      </c>
      <c r="E4461" s="2" t="inlineStr">
        <is>
          <t>USA</t>
        </is>
      </c>
      <c r="F4461" s="2" t="inlineStr">
        <is>
          <t>Electricity generation with combined heat and power</t>
        </is>
      </c>
      <c r="G4461" s="2" t="n">
        <v>33</v>
      </c>
      <c r="H4461" s="2" t="n">
        <v>0.0010425086366013</v>
      </c>
      <c r="I4461" s="2" t="n">
        <v>0.001167609672993456</v>
      </c>
      <c r="J4461" s="40" t="inlineStr">
        <is>
          <t>waste - methane capture</t>
        </is>
      </c>
    </row>
    <row r="4462" ht="15.75" customHeight="1" s="120">
      <c r="A4462" s="2" t="inlineStr">
        <is>
          <t>WASTE</t>
        </is>
      </c>
      <c r="B4462" s="2" t="inlineStr">
        <is>
          <t>LAN</t>
        </is>
      </c>
      <c r="C4462" s="2" t="n">
        <v>2015</v>
      </c>
      <c r="D4462" s="2" t="inlineStr">
        <is>
          <t>United States</t>
        </is>
      </c>
      <c r="E4462" s="2" t="inlineStr">
        <is>
          <t>USA</t>
        </is>
      </c>
      <c r="F4462" s="2" t="inlineStr">
        <is>
          <t>Electricity generation with a reciprocating engine</t>
        </is>
      </c>
      <c r="G4462" s="2" t="n">
        <v>33</v>
      </c>
      <c r="H4462" s="2" t="n">
        <v>0.0043931845575571</v>
      </c>
      <c r="I4462" s="2" t="n">
        <v>0.004920366704463952</v>
      </c>
      <c r="J4462" s="40" t="inlineStr">
        <is>
          <t>waste - methane capture</t>
        </is>
      </c>
    </row>
    <row r="4463" ht="15.75" customHeight="1" s="120">
      <c r="A4463" s="2" t="inlineStr">
        <is>
          <t>WASTE</t>
        </is>
      </c>
      <c r="B4463" s="2" t="inlineStr">
        <is>
          <t>LAN</t>
        </is>
      </c>
      <c r="C4463" s="2" t="n">
        <v>2015</v>
      </c>
      <c r="D4463" s="2" t="inlineStr">
        <is>
          <t>United States</t>
        </is>
      </c>
      <c r="E4463" s="2" t="inlineStr">
        <is>
          <t>USA</t>
        </is>
      </c>
      <c r="F4463" s="2" t="inlineStr">
        <is>
          <t>Electricity generation with a gas turbine</t>
        </is>
      </c>
      <c r="G4463" s="2" t="n">
        <v>33</v>
      </c>
      <c r="H4463" s="2" t="n">
        <v>0.0001730994554237</v>
      </c>
      <c r="I4463" s="2" t="n">
        <v>0.000193871390074544</v>
      </c>
      <c r="J4463" s="40" t="inlineStr">
        <is>
          <t>waste - methane capture</t>
        </is>
      </c>
    </row>
    <row r="4464" ht="15.75" customHeight="1" s="120">
      <c r="A4464" s="2" t="inlineStr">
        <is>
          <t>WASTE</t>
        </is>
      </c>
      <c r="B4464" s="2" t="inlineStr">
        <is>
          <t>LAN</t>
        </is>
      </c>
      <c r="C4464" s="2" t="n">
        <v>2015</v>
      </c>
      <c r="D4464" s="2" t="inlineStr">
        <is>
          <t>United States</t>
        </is>
      </c>
      <c r="E4464" s="2" t="inlineStr">
        <is>
          <t>USA</t>
        </is>
      </c>
      <c r="F4464" s="2" t="inlineStr">
        <is>
          <t>Electricity generation with combined heat and power</t>
        </is>
      </c>
      <c r="G4464" s="2" t="n">
        <v>34</v>
      </c>
      <c r="H4464" s="2" t="n">
        <v>0.0010159945813939</v>
      </c>
      <c r="I4464" s="2" t="n">
        <v>0.001137913931161168</v>
      </c>
      <c r="J4464" s="40" t="inlineStr">
        <is>
          <t>waste - methane capture</t>
        </is>
      </c>
    </row>
    <row r="4465" ht="15.75" customHeight="1" s="120">
      <c r="A4465" s="2" t="inlineStr">
        <is>
          <t>WASTE</t>
        </is>
      </c>
      <c r="B4465" s="2" t="inlineStr">
        <is>
          <t>LAN</t>
        </is>
      </c>
      <c r="C4465" s="2" t="n">
        <v>2015</v>
      </c>
      <c r="D4465" s="2" t="inlineStr">
        <is>
          <t>United States</t>
        </is>
      </c>
      <c r="E4465" s="2" t="inlineStr">
        <is>
          <t>USA</t>
        </is>
      </c>
      <c r="F4465" s="2" t="inlineStr">
        <is>
          <t>Electricity generation with a gas turbine</t>
        </is>
      </c>
      <c r="G4465" s="2" t="n">
        <v>34</v>
      </c>
      <c r="H4465" s="2" t="n">
        <v>8.12837170088e-05</v>
      </c>
      <c r="I4465" s="2" t="n">
        <v>9.103776304985601e-05</v>
      </c>
      <c r="J4465" s="40" t="inlineStr">
        <is>
          <t>waste - methane capture</t>
        </is>
      </c>
    </row>
    <row r="4466" ht="15.75" customHeight="1" s="120">
      <c r="A4466" s="2" t="inlineStr">
        <is>
          <t>WASTE</t>
        </is>
      </c>
      <c r="B4466" s="2" t="inlineStr">
        <is>
          <t>LAN</t>
        </is>
      </c>
      <c r="C4466" s="2" t="n">
        <v>2015</v>
      </c>
      <c r="D4466" s="2" t="inlineStr">
        <is>
          <t>United States</t>
        </is>
      </c>
      <c r="E4466" s="2" t="inlineStr">
        <is>
          <t>USA</t>
        </is>
      </c>
      <c r="F4466" s="2" t="inlineStr">
        <is>
          <t>Flaring of landfill gas</t>
        </is>
      </c>
      <c r="G4466" s="2" t="n">
        <v>34</v>
      </c>
      <c r="H4466" s="2" t="n">
        <v>0.001318808994256</v>
      </c>
      <c r="I4466" s="2" t="n">
        <v>0.00147706607356672</v>
      </c>
      <c r="J4466" s="40" t="inlineStr">
        <is>
          <t>waste - methane destruction</t>
        </is>
      </c>
    </row>
    <row r="4467" ht="15.75" customHeight="1" s="120">
      <c r="A4467" s="2" t="inlineStr">
        <is>
          <t>WASTE</t>
        </is>
      </c>
      <c r="B4467" s="2" t="inlineStr">
        <is>
          <t>LAN</t>
        </is>
      </c>
      <c r="C4467" s="2" t="n">
        <v>2015</v>
      </c>
      <c r="D4467" s="2" t="inlineStr">
        <is>
          <t>United States</t>
        </is>
      </c>
      <c r="E4467" s="2" t="inlineStr">
        <is>
          <t>USA</t>
        </is>
      </c>
      <c r="F4467" s="2" t="inlineStr">
        <is>
          <t>Electricity generation with a reciprocating engine</t>
        </is>
      </c>
      <c r="G4467" s="2" t="n">
        <v>34</v>
      </c>
      <c r="H4467" s="2" t="n">
        <v>0.0066238506697118</v>
      </c>
      <c r="I4467" s="2" t="n">
        <v>0.007418712750077217</v>
      </c>
      <c r="J4467" s="40" t="inlineStr">
        <is>
          <t>waste - methane capture</t>
        </is>
      </c>
    </row>
    <row r="4468" ht="15.75" customHeight="1" s="120">
      <c r="A4468" s="2" t="inlineStr">
        <is>
          <t>WASTE</t>
        </is>
      </c>
      <c r="B4468" s="2" t="inlineStr">
        <is>
          <t>LAN</t>
        </is>
      </c>
      <c r="C4468" s="2" t="n">
        <v>2015</v>
      </c>
      <c r="D4468" s="2" t="inlineStr">
        <is>
          <t>United States</t>
        </is>
      </c>
      <c r="E4468" s="2" t="inlineStr">
        <is>
          <t>USA</t>
        </is>
      </c>
      <c r="F4468" s="2" t="inlineStr">
        <is>
          <t>Electricity generation with a microturbine</t>
        </is>
      </c>
      <c r="G4468" s="2" t="n">
        <v>34</v>
      </c>
      <c r="H4468" s="2" t="n">
        <v>0.0001114942133427</v>
      </c>
      <c r="I4468" s="2" t="n">
        <v>0.000124873518943824</v>
      </c>
      <c r="J4468" s="40" t="inlineStr">
        <is>
          <t>waste - methane capture</t>
        </is>
      </c>
    </row>
    <row r="4469" ht="15.75" customHeight="1" s="120">
      <c r="A4469" s="2" t="inlineStr">
        <is>
          <t>WASTE</t>
        </is>
      </c>
      <c r="B4469" s="2" t="inlineStr">
        <is>
          <t>LAN</t>
        </is>
      </c>
      <c r="C4469" s="2" t="n">
        <v>2015</v>
      </c>
      <c r="D4469" s="2" t="inlineStr">
        <is>
          <t>United States</t>
        </is>
      </c>
      <c r="E4469" s="2" t="inlineStr">
        <is>
          <t>USA</t>
        </is>
      </c>
      <c r="F4469" s="2" t="inlineStr">
        <is>
          <t>Flaring of landfill gas</t>
        </is>
      </c>
      <c r="G4469" s="2" t="n">
        <v>35</v>
      </c>
      <c r="H4469" s="2" t="n">
        <v>0.000852114171721</v>
      </c>
      <c r="I4469" s="2" t="n">
        <v>0.0009543678723275201</v>
      </c>
      <c r="J4469" s="40" t="inlineStr">
        <is>
          <t>waste - methane destruction</t>
        </is>
      </c>
    </row>
    <row r="4470" ht="15.75" customHeight="1" s="120">
      <c r="A4470" s="2" t="inlineStr">
        <is>
          <t>WASTE</t>
        </is>
      </c>
      <c r="B4470" s="2" t="inlineStr">
        <is>
          <t>LAN</t>
        </is>
      </c>
      <c r="C4470" s="2" t="n">
        <v>2015</v>
      </c>
      <c r="D4470" s="2" t="inlineStr">
        <is>
          <t>United States</t>
        </is>
      </c>
      <c r="E4470" s="2" t="inlineStr">
        <is>
          <t>USA</t>
        </is>
      </c>
      <c r="F4470" s="2" t="inlineStr">
        <is>
          <t>Land_x001f_ll gas recovery for direct use</t>
        </is>
      </c>
      <c r="G4470" s="2" t="n">
        <v>35</v>
      </c>
      <c r="H4470" s="2" t="n">
        <v>0.0003435315156821</v>
      </c>
      <c r="I4470" s="2" t="n">
        <v>0.000384755297563952</v>
      </c>
      <c r="J4470" s="40" t="inlineStr">
        <is>
          <t>waste - methane capture</t>
        </is>
      </c>
    </row>
    <row r="4471" ht="15.75" customHeight="1" s="120">
      <c r="A4471" s="2" t="inlineStr">
        <is>
          <t>WASTE</t>
        </is>
      </c>
      <c r="B4471" s="2" t="inlineStr">
        <is>
          <t>LAN</t>
        </is>
      </c>
      <c r="C4471" s="2" t="n">
        <v>2015</v>
      </c>
      <c r="D4471" s="2" t="inlineStr">
        <is>
          <t>United States</t>
        </is>
      </c>
      <c r="E4471" s="2" t="inlineStr">
        <is>
          <t>USA</t>
        </is>
      </c>
      <c r="F4471" s="2" t="inlineStr">
        <is>
          <t>Electricity generation with a microturbine</t>
        </is>
      </c>
      <c r="G4471" s="2" t="n">
        <v>35</v>
      </c>
      <c r="H4471" s="2" t="n">
        <v>0.0001429585936421</v>
      </c>
      <c r="I4471" s="2" t="n">
        <v>0.000160113624879152</v>
      </c>
      <c r="J4471" s="40" t="inlineStr">
        <is>
          <t>waste - methane capture</t>
        </is>
      </c>
    </row>
    <row r="4472" ht="15.75" customHeight="1" s="120">
      <c r="A4472" s="2" t="inlineStr">
        <is>
          <t>WASTE</t>
        </is>
      </c>
      <c r="B4472" s="2" t="inlineStr">
        <is>
          <t>LAN</t>
        </is>
      </c>
      <c r="C4472" s="2" t="n">
        <v>2015</v>
      </c>
      <c r="D4472" s="2" t="inlineStr">
        <is>
          <t>United States</t>
        </is>
      </c>
      <c r="E4472" s="2" t="inlineStr">
        <is>
          <t>USA</t>
        </is>
      </c>
      <c r="F4472" s="2" t="inlineStr">
        <is>
          <t>Electricity generation with a reciprocating engine</t>
        </is>
      </c>
      <c r="G4472" s="2" t="n">
        <v>35</v>
      </c>
      <c r="H4472" s="2" t="n">
        <v>0.0062795467674732</v>
      </c>
      <c r="I4472" s="2" t="n">
        <v>0.007033092379569984</v>
      </c>
      <c r="J4472" s="40" t="inlineStr">
        <is>
          <t>waste - methane capture</t>
        </is>
      </c>
    </row>
    <row r="4473" ht="15.75" customHeight="1" s="120">
      <c r="A4473" s="2" t="inlineStr">
        <is>
          <t>WASTE</t>
        </is>
      </c>
      <c r="B4473" s="2" t="inlineStr">
        <is>
          <t>LAN</t>
        </is>
      </c>
      <c r="C4473" s="2" t="n">
        <v>2015</v>
      </c>
      <c r="D4473" s="2" t="inlineStr">
        <is>
          <t>United States</t>
        </is>
      </c>
      <c r="E4473" s="2" t="inlineStr">
        <is>
          <t>USA</t>
        </is>
      </c>
      <c r="F4473" s="2" t="inlineStr">
        <is>
          <t>Electricity generation with a gas turbine</t>
        </is>
      </c>
      <c r="G4473" s="2" t="n">
        <v>35</v>
      </c>
      <c r="H4473" s="2" t="n">
        <v>0.0001568697261973</v>
      </c>
      <c r="I4473" s="2" t="n">
        <v>0.000175694093340976</v>
      </c>
      <c r="J4473" s="40" t="inlineStr">
        <is>
          <t>waste - methane capture</t>
        </is>
      </c>
    </row>
    <row r="4474" ht="15.75" customHeight="1" s="120">
      <c r="A4474" s="2" t="inlineStr">
        <is>
          <t>WASTE</t>
        </is>
      </c>
      <c r="B4474" s="2" t="inlineStr">
        <is>
          <t>LAN</t>
        </is>
      </c>
      <c r="C4474" s="2" t="n">
        <v>2015</v>
      </c>
      <c r="D4474" s="2" t="inlineStr">
        <is>
          <t>United States</t>
        </is>
      </c>
      <c r="E4474" s="2" t="inlineStr">
        <is>
          <t>USA</t>
        </is>
      </c>
      <c r="F4474" s="2" t="inlineStr">
        <is>
          <t>Electricity generation with combined heat and power</t>
        </is>
      </c>
      <c r="G4474" s="2" t="n">
        <v>35</v>
      </c>
      <c r="H4474" s="2" t="n">
        <v>0.0004982206155546</v>
      </c>
      <c r="I4474" s="2" t="n">
        <v>0.000558007089421152</v>
      </c>
      <c r="J4474" s="40" t="inlineStr">
        <is>
          <t>waste - methane capture</t>
        </is>
      </c>
    </row>
    <row r="4475" ht="15.75" customHeight="1" s="120">
      <c r="A4475" s="2" t="inlineStr">
        <is>
          <t>WASTE</t>
        </is>
      </c>
      <c r="B4475" s="2" t="inlineStr">
        <is>
          <t>LAN</t>
        </is>
      </c>
      <c r="C4475" s="2" t="n">
        <v>2015</v>
      </c>
      <c r="D4475" s="2" t="inlineStr">
        <is>
          <t>United States</t>
        </is>
      </c>
      <c r="E4475" s="2" t="inlineStr">
        <is>
          <t>USA</t>
        </is>
      </c>
      <c r="F4475" s="2" t="inlineStr">
        <is>
          <t>Electricity generation with a gas turbine</t>
        </is>
      </c>
      <c r="G4475" s="2" t="n">
        <v>36</v>
      </c>
      <c r="H4475" s="2" t="n">
        <v>0.0001539451113786</v>
      </c>
      <c r="I4475" s="2" t="n">
        <v>0.000172418524744032</v>
      </c>
      <c r="J4475" s="40" t="inlineStr">
        <is>
          <t>waste - methane capture</t>
        </is>
      </c>
    </row>
    <row r="4476" ht="15.75" customHeight="1" s="120">
      <c r="A4476" s="2" t="inlineStr">
        <is>
          <t>WASTE</t>
        </is>
      </c>
      <c r="B4476" s="2" t="inlineStr">
        <is>
          <t>LAN</t>
        </is>
      </c>
      <c r="C4476" s="2" t="n">
        <v>2015</v>
      </c>
      <c r="D4476" s="2" t="inlineStr">
        <is>
          <t>United States</t>
        </is>
      </c>
      <c r="E4476" s="2" t="inlineStr">
        <is>
          <t>USA</t>
        </is>
      </c>
      <c r="F4476" s="2" t="inlineStr">
        <is>
          <t>Land_x001f_ll gas recovery for direct use</t>
        </is>
      </c>
      <c r="G4476" s="2" t="n">
        <v>36</v>
      </c>
      <c r="H4476" s="2" t="n">
        <v>0.0004319239233155</v>
      </c>
      <c r="I4476" s="2" t="n">
        <v>0.00048375479411336</v>
      </c>
      <c r="J4476" s="40" t="inlineStr">
        <is>
          <t>waste - methane capture</t>
        </is>
      </c>
    </row>
    <row r="4477" ht="15.75" customHeight="1" s="120">
      <c r="A4477" s="2" t="inlineStr">
        <is>
          <t>WASTE</t>
        </is>
      </c>
      <c r="B4477" s="2" t="inlineStr">
        <is>
          <t>LAN</t>
        </is>
      </c>
      <c r="C4477" s="2" t="n">
        <v>2015</v>
      </c>
      <c r="D4477" s="2" t="inlineStr">
        <is>
          <t>United States</t>
        </is>
      </c>
      <c r="E4477" s="2" t="inlineStr">
        <is>
          <t>USA</t>
        </is>
      </c>
      <c r="F4477" s="2" t="inlineStr">
        <is>
          <t>Electricity generation with combined heat and power</t>
        </is>
      </c>
      <c r="G4477" s="2" t="n">
        <v>36</v>
      </c>
      <c r="H4477" s="2" t="n">
        <v>0.0012239231728017</v>
      </c>
      <c r="I4477" s="2" t="n">
        <v>0.001370793953537904</v>
      </c>
      <c r="J4477" s="40" t="inlineStr">
        <is>
          <t>waste - methane capture</t>
        </is>
      </c>
    </row>
    <row r="4478" ht="15.75" customHeight="1" s="120">
      <c r="A4478" s="2" t="inlineStr">
        <is>
          <t>WASTE</t>
        </is>
      </c>
      <c r="B4478" s="2" t="inlineStr">
        <is>
          <t>LAN</t>
        </is>
      </c>
      <c r="C4478" s="2" t="n">
        <v>2015</v>
      </c>
      <c r="D4478" s="2" t="inlineStr">
        <is>
          <t>United States</t>
        </is>
      </c>
      <c r="E4478" s="2" t="inlineStr">
        <is>
          <t>USA</t>
        </is>
      </c>
      <c r="F4478" s="2" t="inlineStr">
        <is>
          <t>Flaring of landfill gas</t>
        </is>
      </c>
      <c r="G4478" s="2" t="n">
        <v>36</v>
      </c>
      <c r="H4478" s="2" t="n">
        <v>0.0008127240580507</v>
      </c>
      <c r="I4478" s="2" t="n">
        <v>0.000910250945016784</v>
      </c>
      <c r="J4478" s="40" t="inlineStr">
        <is>
          <t>waste - methane destruction</t>
        </is>
      </c>
    </row>
    <row r="4479" ht="15.75" customHeight="1" s="120">
      <c r="A4479" s="2" t="inlineStr">
        <is>
          <t>WASTE</t>
        </is>
      </c>
      <c r="B4479" s="2" t="inlineStr">
        <is>
          <t>LAN</t>
        </is>
      </c>
      <c r="C4479" s="2" t="n">
        <v>2015</v>
      </c>
      <c r="D4479" s="2" t="inlineStr">
        <is>
          <t>United States</t>
        </is>
      </c>
      <c r="E4479" s="2" t="inlineStr">
        <is>
          <t>USA</t>
        </is>
      </c>
      <c r="F4479" s="2" t="inlineStr">
        <is>
          <t>Electricity generation with a microturbine</t>
        </is>
      </c>
      <c r="G4479" s="2" t="n">
        <v>36</v>
      </c>
      <c r="H4479" s="2" t="n">
        <v>3.51391281583e-05</v>
      </c>
      <c r="I4479" s="2" t="n">
        <v>3.935582353729601e-05</v>
      </c>
      <c r="J4479" s="40" t="inlineStr">
        <is>
          <t>waste - methane capture</t>
        </is>
      </c>
    </row>
    <row r="4480" ht="15.75" customHeight="1" s="120">
      <c r="A4480" s="2" t="inlineStr">
        <is>
          <t>WASTE</t>
        </is>
      </c>
      <c r="B4480" s="2" t="inlineStr">
        <is>
          <t>LAN</t>
        </is>
      </c>
      <c r="C4480" s="2" t="n">
        <v>2015</v>
      </c>
      <c r="D4480" s="2" t="inlineStr">
        <is>
          <t>United States</t>
        </is>
      </c>
      <c r="E4480" s="2" t="inlineStr">
        <is>
          <t>USA</t>
        </is>
      </c>
      <c r="F4480" s="2" t="inlineStr">
        <is>
          <t>Electricity generation with a reciprocating engine</t>
        </is>
      </c>
      <c r="G4480" s="2" t="n">
        <v>36</v>
      </c>
      <c r="H4480" s="2" t="n">
        <v>0.0041045525576919</v>
      </c>
      <c r="I4480" s="2" t="n">
        <v>0.004597098864614928</v>
      </c>
      <c r="J4480" s="40" t="inlineStr">
        <is>
          <t>waste - methane capture</t>
        </is>
      </c>
    </row>
    <row r="4481" ht="15.75" customHeight="1" s="120">
      <c r="A4481" s="2" t="inlineStr">
        <is>
          <t>WASTE</t>
        </is>
      </c>
      <c r="B4481" s="2" t="inlineStr">
        <is>
          <t>LAN</t>
        </is>
      </c>
      <c r="C4481" s="2" t="n">
        <v>2015</v>
      </c>
      <c r="D4481" s="2" t="inlineStr">
        <is>
          <t>United States</t>
        </is>
      </c>
      <c r="E4481" s="2" t="inlineStr">
        <is>
          <t>USA</t>
        </is>
      </c>
      <c r="F4481" s="2" t="inlineStr">
        <is>
          <t>Electricity generation with a reciprocating engine</t>
        </is>
      </c>
      <c r="G4481" s="2" t="n">
        <v>37</v>
      </c>
      <c r="H4481" s="2" t="n">
        <v>0.0019500324269757</v>
      </c>
      <c r="I4481" s="2" t="n">
        <v>0.002184036318212784</v>
      </c>
      <c r="J4481" s="40" t="inlineStr">
        <is>
          <t>waste - methane capture</t>
        </is>
      </c>
    </row>
    <row r="4482" ht="15.75" customHeight="1" s="120">
      <c r="A4482" s="2" t="inlineStr">
        <is>
          <t>WASTE</t>
        </is>
      </c>
      <c r="B4482" s="2" t="inlineStr">
        <is>
          <t>LAN</t>
        </is>
      </c>
      <c r="C4482" s="2" t="n">
        <v>2015</v>
      </c>
      <c r="D4482" s="2" t="inlineStr">
        <is>
          <t>United States</t>
        </is>
      </c>
      <c r="E4482" s="2" t="inlineStr">
        <is>
          <t>USA</t>
        </is>
      </c>
      <c r="F4482" s="2" t="inlineStr">
        <is>
          <t>Electricity generation with a gas turbine</t>
        </is>
      </c>
      <c r="G4482" s="2" t="n">
        <v>37</v>
      </c>
      <c r="H4482" s="2" t="n">
        <v>0.0001506827902631</v>
      </c>
      <c r="I4482" s="2" t="n">
        <v>0.000168764725094672</v>
      </c>
      <c r="J4482" s="40" t="inlineStr">
        <is>
          <t>waste - methane capture</t>
        </is>
      </c>
    </row>
    <row r="4483" ht="15.75" customHeight="1" s="120">
      <c r="A4483" s="2" t="inlineStr">
        <is>
          <t>WASTE</t>
        </is>
      </c>
      <c r="B4483" s="2" t="inlineStr">
        <is>
          <t>LAN</t>
        </is>
      </c>
      <c r="C4483" s="2" t="n">
        <v>2015</v>
      </c>
      <c r="D4483" s="2" t="inlineStr">
        <is>
          <t>United States</t>
        </is>
      </c>
      <c r="E4483" s="2" t="inlineStr">
        <is>
          <t>USA</t>
        </is>
      </c>
      <c r="F4483" s="2" t="inlineStr">
        <is>
          <t>Land_x001f_ll gas recovery for direct use</t>
        </is>
      </c>
      <c r="G4483" s="2" t="n">
        <v>37</v>
      </c>
      <c r="H4483" s="2" t="n">
        <v>0.0003308601735625</v>
      </c>
      <c r="I4483" s="2" t="n">
        <v>0.0003705633943900001</v>
      </c>
      <c r="J4483" s="40" t="inlineStr">
        <is>
          <t>waste - methane capture</t>
        </is>
      </c>
    </row>
    <row r="4484" ht="15.75" customHeight="1" s="120">
      <c r="A4484" s="2" t="inlineStr">
        <is>
          <t>WASTE</t>
        </is>
      </c>
      <c r="B4484" s="2" t="inlineStr">
        <is>
          <t>LAN</t>
        </is>
      </c>
      <c r="C4484" s="2" t="n">
        <v>2015</v>
      </c>
      <c r="D4484" s="2" t="inlineStr">
        <is>
          <t>United States</t>
        </is>
      </c>
      <c r="E4484" s="2" t="inlineStr">
        <is>
          <t>USA</t>
        </is>
      </c>
      <c r="F4484" s="2" t="inlineStr">
        <is>
          <t>Electricity generation with combined heat and power</t>
        </is>
      </c>
      <c r="G4484" s="2" t="n">
        <v>37</v>
      </c>
      <c r="H4484" s="2" t="n">
        <v>0.0004739917494589</v>
      </c>
      <c r="I4484" s="2" t="n">
        <v>0.0005308707593939681</v>
      </c>
      <c r="J4484" s="40" t="inlineStr">
        <is>
          <t>waste - methane capture</t>
        </is>
      </c>
    </row>
    <row r="4485" ht="15.75" customHeight="1" s="120">
      <c r="A4485" s="2" t="inlineStr">
        <is>
          <t>WASTE</t>
        </is>
      </c>
      <c r="B4485" s="2" t="inlineStr">
        <is>
          <t>LAN</t>
        </is>
      </c>
      <c r="C4485" s="2" t="n">
        <v>2015</v>
      </c>
      <c r="D4485" s="2" t="inlineStr">
        <is>
          <t>United States</t>
        </is>
      </c>
      <c r="E4485" s="2" t="inlineStr">
        <is>
          <t>USA</t>
        </is>
      </c>
      <c r="F4485" s="2" t="inlineStr">
        <is>
          <t>Flaring of landfill gas</t>
        </is>
      </c>
      <c r="G4485" s="2" t="n">
        <v>37</v>
      </c>
      <c r="H4485" s="2" t="n">
        <v>0.0007913372537587</v>
      </c>
      <c r="I4485" s="2" t="n">
        <v>0.000886297724209744</v>
      </c>
      <c r="J4485" s="40" t="inlineStr">
        <is>
          <t>waste - methane destruction</t>
        </is>
      </c>
    </row>
    <row r="4486" ht="15.75" customHeight="1" s="120">
      <c r="A4486" s="2" t="inlineStr">
        <is>
          <t>WASTE</t>
        </is>
      </c>
      <c r="B4486" s="2" t="inlineStr">
        <is>
          <t>LAN</t>
        </is>
      </c>
      <c r="C4486" s="2" t="n">
        <v>2015</v>
      </c>
      <c r="D4486" s="2" t="inlineStr">
        <is>
          <t>United States</t>
        </is>
      </c>
      <c r="E4486" s="2" t="inlineStr">
        <is>
          <t>USA</t>
        </is>
      </c>
      <c r="F4486" s="2" t="inlineStr">
        <is>
          <t>Electricity generation with a microturbine</t>
        </is>
      </c>
      <c r="G4486" s="2" t="n">
        <v>37</v>
      </c>
      <c r="H4486" s="2" t="n">
        <v>3.13544551318e-05</v>
      </c>
      <c r="I4486" s="2" t="n">
        <v>3.511698974761601e-05</v>
      </c>
      <c r="J4486" s="40" t="inlineStr">
        <is>
          <t>waste - methane capture</t>
        </is>
      </c>
    </row>
    <row r="4487" ht="15.75" customHeight="1" s="120">
      <c r="A4487" s="2" t="inlineStr">
        <is>
          <t>WASTE</t>
        </is>
      </c>
      <c r="B4487" s="2" t="inlineStr">
        <is>
          <t>LAN</t>
        </is>
      </c>
      <c r="C4487" s="2" t="n">
        <v>2015</v>
      </c>
      <c r="D4487" s="2" t="inlineStr">
        <is>
          <t>United States</t>
        </is>
      </c>
      <c r="E4487" s="2" t="inlineStr">
        <is>
          <t>USA</t>
        </is>
      </c>
      <c r="F4487" s="2" t="inlineStr">
        <is>
          <t>Electricity generation with combined heat and power</t>
        </is>
      </c>
      <c r="G4487" s="2" t="n">
        <v>38</v>
      </c>
      <c r="H4487" s="2" t="n">
        <v>0.0002367956622038</v>
      </c>
      <c r="I4487" s="2" t="n">
        <v>0.000265211141668256</v>
      </c>
      <c r="J4487" s="40" t="inlineStr">
        <is>
          <t>waste - methane capture</t>
        </is>
      </c>
    </row>
    <row r="4488" ht="15.75" customHeight="1" s="120">
      <c r="A4488" s="2" t="inlineStr">
        <is>
          <t>WASTE</t>
        </is>
      </c>
      <c r="B4488" s="2" t="inlineStr">
        <is>
          <t>LAN</t>
        </is>
      </c>
      <c r="C4488" s="2" t="n">
        <v>2015</v>
      </c>
      <c r="D4488" s="2" t="inlineStr">
        <is>
          <t>United States</t>
        </is>
      </c>
      <c r="E4488" s="2" t="inlineStr">
        <is>
          <t>USA</t>
        </is>
      </c>
      <c r="F4488" s="2" t="inlineStr">
        <is>
          <t>Electricity generation with a gas turbine</t>
        </is>
      </c>
      <c r="G4488" s="2" t="n">
        <v>38</v>
      </c>
      <c r="H4488" s="2" t="n">
        <v>7.11862157914e-05</v>
      </c>
      <c r="I4488" s="2" t="n">
        <v>7.972856168636801e-05</v>
      </c>
      <c r="J4488" s="40" t="inlineStr">
        <is>
          <t>waste - methane capture</t>
        </is>
      </c>
    </row>
    <row r="4489" ht="15.75" customHeight="1" s="120">
      <c r="A4489" s="2" t="inlineStr">
        <is>
          <t>WASTE</t>
        </is>
      </c>
      <c r="B4489" s="2" t="inlineStr">
        <is>
          <t>LAN</t>
        </is>
      </c>
      <c r="C4489" s="2" t="n">
        <v>2015</v>
      </c>
      <c r="D4489" s="2" t="inlineStr">
        <is>
          <t>United States</t>
        </is>
      </c>
      <c r="E4489" s="2" t="inlineStr">
        <is>
          <t>USA</t>
        </is>
      </c>
      <c r="F4489" s="2" t="inlineStr">
        <is>
          <t>Electricity generation with a reciprocating engine</t>
        </is>
      </c>
      <c r="G4489" s="2" t="n">
        <v>38</v>
      </c>
      <c r="H4489" s="2" t="n">
        <v>0.0038241924485192</v>
      </c>
      <c r="I4489" s="2" t="n">
        <v>0.004283095542341505</v>
      </c>
      <c r="J4489" s="40" t="inlineStr">
        <is>
          <t>waste - methane capture</t>
        </is>
      </c>
    </row>
    <row r="4490" ht="15.75" customHeight="1" s="120">
      <c r="A4490" s="2" t="inlineStr">
        <is>
          <t>WASTE</t>
        </is>
      </c>
      <c r="B4490" s="2" t="inlineStr">
        <is>
          <t>LAN</t>
        </is>
      </c>
      <c r="C4490" s="2" t="n">
        <v>2015</v>
      </c>
      <c r="D4490" s="2" t="inlineStr">
        <is>
          <t>United States</t>
        </is>
      </c>
      <c r="E4490" s="2" t="inlineStr">
        <is>
          <t>USA</t>
        </is>
      </c>
      <c r="F4490" s="2" t="inlineStr">
        <is>
          <t>Electricity generation with a microturbine</t>
        </is>
      </c>
      <c r="G4490" s="2" t="n">
        <v>38</v>
      </c>
      <c r="H4490" s="2" t="n">
        <v>6.56338052067e-05</v>
      </c>
      <c r="I4490" s="2" t="n">
        <v>7.350986183150401e-05</v>
      </c>
      <c r="J4490" s="40" t="inlineStr">
        <is>
          <t>waste - methane capture</t>
        </is>
      </c>
    </row>
    <row r="4491" ht="15.75" customHeight="1" s="120">
      <c r="A4491" s="2" t="inlineStr">
        <is>
          <t>WASTE</t>
        </is>
      </c>
      <c r="B4491" s="2" t="inlineStr">
        <is>
          <t>LAN</t>
        </is>
      </c>
      <c r="C4491" s="2" t="n">
        <v>2015</v>
      </c>
      <c r="D4491" s="2" t="inlineStr">
        <is>
          <t>United States</t>
        </is>
      </c>
      <c r="E4491" s="2" t="inlineStr">
        <is>
          <t>USA</t>
        </is>
      </c>
      <c r="F4491" s="2" t="inlineStr">
        <is>
          <t>Flaring of landfill gas</t>
        </is>
      </c>
      <c r="G4491" s="2" t="n">
        <v>39</v>
      </c>
      <c r="H4491" s="2" t="n">
        <v>0.000384759681765</v>
      </c>
      <c r="I4491" s="2" t="n">
        <v>0.0004309308435768</v>
      </c>
      <c r="J4491" s="40" t="inlineStr">
        <is>
          <t>waste - methane destruction</t>
        </is>
      </c>
    </row>
    <row r="4492" ht="15.75" customHeight="1" s="120">
      <c r="A4492" s="2" t="inlineStr">
        <is>
          <t>WASTE</t>
        </is>
      </c>
      <c r="B4492" s="2" t="inlineStr">
        <is>
          <t>LAN</t>
        </is>
      </c>
      <c r="C4492" s="2" t="n">
        <v>2015</v>
      </c>
      <c r="D4492" s="2" t="inlineStr">
        <is>
          <t>United States</t>
        </is>
      </c>
      <c r="E4492" s="2" t="inlineStr">
        <is>
          <t>USA</t>
        </is>
      </c>
      <c r="F4492" s="2" t="inlineStr">
        <is>
          <t>Electricity generation with a gas turbine</t>
        </is>
      </c>
      <c r="G4492" s="2" t="n">
        <v>39</v>
      </c>
      <c r="H4492" s="2" t="n">
        <v>0.0001403800779372</v>
      </c>
      <c r="I4492" s="2" t="n">
        <v>0.000157225687289664</v>
      </c>
      <c r="J4492" s="40" t="inlineStr">
        <is>
          <t>waste - methane capture</t>
        </is>
      </c>
    </row>
    <row r="4493" ht="15.75" customHeight="1" s="120">
      <c r="A4493" s="2" t="inlineStr">
        <is>
          <t>WASTE</t>
        </is>
      </c>
      <c r="B4493" s="2" t="inlineStr">
        <is>
          <t>LAN</t>
        </is>
      </c>
      <c r="C4493" s="2" t="n">
        <v>2015</v>
      </c>
      <c r="D4493" s="2" t="inlineStr">
        <is>
          <t>United States</t>
        </is>
      </c>
      <c r="E4493" s="2" t="inlineStr">
        <is>
          <t>USA</t>
        </is>
      </c>
      <c r="F4493" s="2" t="inlineStr">
        <is>
          <t>Electricity generation with combined heat and power</t>
        </is>
      </c>
      <c r="G4493" s="2" t="n">
        <v>39</v>
      </c>
      <c r="H4493" s="2" t="n">
        <v>0.0011972959473496</v>
      </c>
      <c r="I4493" s="2" t="n">
        <v>0.001340971461031552</v>
      </c>
      <c r="J4493" s="40" t="inlineStr">
        <is>
          <t>waste - methane capture</t>
        </is>
      </c>
    </row>
    <row r="4494" ht="15.75" customHeight="1" s="120">
      <c r="A4494" s="2" t="inlineStr">
        <is>
          <t>WASTE</t>
        </is>
      </c>
      <c r="B4494" s="2" t="inlineStr">
        <is>
          <t>LAN</t>
        </is>
      </c>
      <c r="C4494" s="2" t="n">
        <v>2015</v>
      </c>
      <c r="D4494" s="2" t="inlineStr">
        <is>
          <t>United States</t>
        </is>
      </c>
      <c r="E4494" s="2" t="inlineStr">
        <is>
          <t>USA</t>
        </is>
      </c>
      <c r="F4494" s="2" t="inlineStr">
        <is>
          <t>Electricity generation with a reciprocating engine</t>
        </is>
      </c>
      <c r="G4494" s="2" t="n">
        <v>39</v>
      </c>
      <c r="H4494" s="2" t="n">
        <v>0.0019138243515044</v>
      </c>
      <c r="I4494" s="2" t="n">
        <v>0.002143483273684928</v>
      </c>
      <c r="J4494" s="40" t="inlineStr">
        <is>
          <t>waste - methane capture</t>
        </is>
      </c>
    </row>
    <row r="4495" ht="15.75" customHeight="1" s="120">
      <c r="A4495" s="2" t="inlineStr">
        <is>
          <t>WASTE</t>
        </is>
      </c>
      <c r="B4495" s="2" t="inlineStr">
        <is>
          <t>LAN</t>
        </is>
      </c>
      <c r="C4495" s="2" t="n">
        <v>2015</v>
      </c>
      <c r="D4495" s="2" t="inlineStr">
        <is>
          <t>United States</t>
        </is>
      </c>
      <c r="E4495" s="2" t="inlineStr">
        <is>
          <t>USA</t>
        </is>
      </c>
      <c r="F4495" s="2" t="inlineStr">
        <is>
          <t>Electricity generation with a microturbine</t>
        </is>
      </c>
      <c r="G4495" s="2" t="n">
        <v>39</v>
      </c>
      <c r="H4495" s="2" t="n">
        <v>9.41803991736e-05</v>
      </c>
      <c r="I4495" s="2" t="n">
        <v>0.000105482047074432</v>
      </c>
      <c r="J4495" s="40" t="inlineStr">
        <is>
          <t>waste - methane capture</t>
        </is>
      </c>
    </row>
    <row r="4496" ht="15.75" customHeight="1" s="120">
      <c r="A4496" s="2" t="inlineStr">
        <is>
          <t>WASTE</t>
        </is>
      </c>
      <c r="B4496" s="2" t="inlineStr">
        <is>
          <t>LAN</t>
        </is>
      </c>
      <c r="C4496" s="2" t="n">
        <v>2015</v>
      </c>
      <c r="D4496" s="2" t="inlineStr">
        <is>
          <t>United States</t>
        </is>
      </c>
      <c r="E4496" s="2" t="inlineStr">
        <is>
          <t>USA</t>
        </is>
      </c>
      <c r="F4496" s="2" t="inlineStr">
        <is>
          <t>Electricity generation with a gas turbine</t>
        </is>
      </c>
      <c r="G4496" s="2" t="n">
        <v>40</v>
      </c>
      <c r="H4496" s="2" t="n">
        <v>6.865398609080001e-05</v>
      </c>
      <c r="I4496" s="2" t="n">
        <v>7.689246442169601e-05</v>
      </c>
      <c r="J4496" s="40" t="inlineStr">
        <is>
          <t>waste - methane capture</t>
        </is>
      </c>
    </row>
    <row r="4497" ht="15.75" customHeight="1" s="120">
      <c r="A4497" s="2" t="inlineStr">
        <is>
          <t>WASTE</t>
        </is>
      </c>
      <c r="B4497" s="2" t="inlineStr">
        <is>
          <t>LAN</t>
        </is>
      </c>
      <c r="C4497" s="2" t="n">
        <v>2015</v>
      </c>
      <c r="D4497" s="2" t="inlineStr">
        <is>
          <t>United States</t>
        </is>
      </c>
      <c r="E4497" s="2" t="inlineStr">
        <is>
          <t>USA</t>
        </is>
      </c>
      <c r="F4497" s="2" t="inlineStr">
        <is>
          <t>Electricity generation with a microturbine</t>
        </is>
      </c>
      <c r="G4497" s="2" t="n">
        <v>40</v>
      </c>
      <c r="H4497" s="2" t="n">
        <v>3.07726550091e-05</v>
      </c>
      <c r="I4497" s="2" t="n">
        <v>3.446537361019201e-05</v>
      </c>
      <c r="J4497" s="40" t="inlineStr">
        <is>
          <t>waste - methane capture</t>
        </is>
      </c>
    </row>
    <row r="4498" ht="15.75" customHeight="1" s="120">
      <c r="A4498" s="2" t="inlineStr">
        <is>
          <t>WASTE</t>
        </is>
      </c>
      <c r="B4498" s="2" t="inlineStr">
        <is>
          <t>LAN</t>
        </is>
      </c>
      <c r="C4498" s="2" t="n">
        <v>2015</v>
      </c>
      <c r="D4498" s="2" t="inlineStr">
        <is>
          <t>United States</t>
        </is>
      </c>
      <c r="E4498" s="2" t="inlineStr">
        <is>
          <t>USA</t>
        </is>
      </c>
      <c r="F4498" s="2" t="inlineStr">
        <is>
          <t>Electricity generation with combined heat and power</t>
        </is>
      </c>
      <c r="G4498" s="2" t="n">
        <v>40</v>
      </c>
      <c r="H4498" s="2" t="n">
        <v>0.000888771697646</v>
      </c>
      <c r="I4498" s="2" t="n">
        <v>0.00099542430136352</v>
      </c>
      <c r="J4498" s="40" t="inlineStr">
        <is>
          <t>waste - methane capture</t>
        </is>
      </c>
    </row>
    <row r="4499" ht="15.75" customHeight="1" s="120">
      <c r="A4499" s="2" t="inlineStr">
        <is>
          <t>WASTE</t>
        </is>
      </c>
      <c r="B4499" s="2" t="inlineStr">
        <is>
          <t>LAN</t>
        </is>
      </c>
      <c r="C4499" s="2" t="n">
        <v>2015</v>
      </c>
      <c r="D4499" s="2" t="inlineStr">
        <is>
          <t>United States</t>
        </is>
      </c>
      <c r="E4499" s="2" t="inlineStr">
        <is>
          <t>USA</t>
        </is>
      </c>
      <c r="F4499" s="2" t="inlineStr">
        <is>
          <t>Electricity generation with a reciprocating engine</t>
        </is>
      </c>
      <c r="G4499" s="2" t="n">
        <v>40</v>
      </c>
      <c r="H4499" s="2" t="n">
        <v>0.0018630577251315</v>
      </c>
      <c r="I4499" s="2" t="n">
        <v>0.00208662465214728</v>
      </c>
      <c r="J4499" s="40" t="inlineStr">
        <is>
          <t>waste - methane capture</t>
        </is>
      </c>
    </row>
    <row r="4500" ht="15.75" customHeight="1" s="120">
      <c r="A4500" s="2" t="inlineStr">
        <is>
          <t>WASTE</t>
        </is>
      </c>
      <c r="B4500" s="2" t="inlineStr">
        <is>
          <t>LAN</t>
        </is>
      </c>
      <c r="C4500" s="2" t="n">
        <v>2015</v>
      </c>
      <c r="D4500" s="2" t="inlineStr">
        <is>
          <t>United States</t>
        </is>
      </c>
      <c r="E4500" s="2" t="inlineStr">
        <is>
          <t>USA</t>
        </is>
      </c>
      <c r="F4500" s="2" t="inlineStr">
        <is>
          <t>Flaring of landfill gas</t>
        </is>
      </c>
      <c r="G4500" s="2" t="n">
        <v>40</v>
      </c>
      <c r="H4500" s="2" t="n">
        <v>0.0003728374431375</v>
      </c>
      <c r="I4500" s="2" t="n">
        <v>0.0004175779363140001</v>
      </c>
      <c r="J4500" s="40" t="inlineStr">
        <is>
          <t>waste - methane destruction</t>
        </is>
      </c>
    </row>
    <row r="4501" ht="15.75" customHeight="1" s="120">
      <c r="A4501" s="2" t="inlineStr">
        <is>
          <t>WASTE</t>
        </is>
      </c>
      <c r="B4501" s="2" t="inlineStr">
        <is>
          <t>LAN</t>
        </is>
      </c>
      <c r="C4501" s="2" t="n">
        <v>2015</v>
      </c>
      <c r="D4501" s="2" t="inlineStr">
        <is>
          <t>United States</t>
        </is>
      </c>
      <c r="E4501" s="2" t="inlineStr">
        <is>
          <t>USA</t>
        </is>
      </c>
      <c r="F4501" s="2" t="inlineStr">
        <is>
          <t>Flaring of landfill gas</t>
        </is>
      </c>
      <c r="G4501" s="2" t="n">
        <v>41</v>
      </c>
      <c r="H4501" s="2" t="n">
        <v>0.0007199160463642</v>
      </c>
      <c r="I4501" s="2" t="n">
        <v>0.0008063059719279042</v>
      </c>
      <c r="J4501" s="40" t="inlineStr">
        <is>
          <t>waste - methane destruction</t>
        </is>
      </c>
    </row>
    <row r="4502" ht="15.75" customHeight="1" s="120">
      <c r="A4502" s="2" t="inlineStr">
        <is>
          <t>WASTE</t>
        </is>
      </c>
      <c r="B4502" s="2" t="inlineStr">
        <is>
          <t>LAN</t>
        </is>
      </c>
      <c r="C4502" s="2" t="n">
        <v>2015</v>
      </c>
      <c r="D4502" s="2" t="inlineStr">
        <is>
          <t>United States</t>
        </is>
      </c>
      <c r="E4502" s="2" t="inlineStr">
        <is>
          <t>USA</t>
        </is>
      </c>
      <c r="F4502" s="2" t="inlineStr">
        <is>
          <t>Electricity generation with a microturbine</t>
        </is>
      </c>
      <c r="G4502" s="2" t="n">
        <v>41</v>
      </c>
      <c r="H4502" s="2" t="n">
        <v>8.79206017999e-05</v>
      </c>
      <c r="I4502" s="2" t="n">
        <v>9.847107401588801e-05</v>
      </c>
      <c r="J4502" s="40" t="inlineStr">
        <is>
          <t>waste - methane capture</t>
        </is>
      </c>
    </row>
    <row r="4503" ht="15.75" customHeight="1" s="120">
      <c r="A4503" s="2" t="inlineStr">
        <is>
          <t>WASTE</t>
        </is>
      </c>
      <c r="B4503" s="2" t="inlineStr">
        <is>
          <t>LAN</t>
        </is>
      </c>
      <c r="C4503" s="2" t="n">
        <v>2015</v>
      </c>
      <c r="D4503" s="2" t="inlineStr">
        <is>
          <t>United States</t>
        </is>
      </c>
      <c r="E4503" s="2" t="inlineStr">
        <is>
          <t>USA</t>
        </is>
      </c>
      <c r="F4503" s="2" t="inlineStr">
        <is>
          <t>Electricity generation with a reciprocating engine</t>
        </is>
      </c>
      <c r="G4503" s="2" t="n">
        <v>41</v>
      </c>
      <c r="H4503" s="2" t="n">
        <v>0.0071314057568088</v>
      </c>
      <c r="I4503" s="2" t="n">
        <v>0.007987174447625856</v>
      </c>
      <c r="J4503" s="40" t="inlineStr">
        <is>
          <t>waste - methane capture</t>
        </is>
      </c>
    </row>
    <row r="4504" ht="15.75" customHeight="1" s="120">
      <c r="A4504" s="2" t="inlineStr">
        <is>
          <t>WASTE</t>
        </is>
      </c>
      <c r="B4504" s="2" t="inlineStr">
        <is>
          <t>LAN</t>
        </is>
      </c>
      <c r="C4504" s="2" t="n">
        <v>2015</v>
      </c>
      <c r="D4504" s="2" t="inlineStr">
        <is>
          <t>United States</t>
        </is>
      </c>
      <c r="E4504" s="2" t="inlineStr">
        <is>
          <t>USA</t>
        </is>
      </c>
      <c r="F4504" s="2" t="inlineStr">
        <is>
          <t>Electricity generation with combined heat and power</t>
        </is>
      </c>
      <c r="G4504" s="2" t="n">
        <v>41</v>
      </c>
      <c r="H4504" s="2" t="n">
        <v>0.0008821659430396</v>
      </c>
      <c r="I4504" s="2" t="n">
        <v>0.0009880258562043522</v>
      </c>
      <c r="J4504" s="40" t="inlineStr">
        <is>
          <t>waste - methane capture</t>
        </is>
      </c>
    </row>
    <row r="4505" ht="15.75" customHeight="1" s="120">
      <c r="A4505" s="2" t="inlineStr">
        <is>
          <t>WASTE</t>
        </is>
      </c>
      <c r="B4505" s="2" t="inlineStr">
        <is>
          <t>LAN</t>
        </is>
      </c>
      <c r="C4505" s="2" t="n">
        <v>2015</v>
      </c>
      <c r="D4505" s="2" t="inlineStr">
        <is>
          <t>United States</t>
        </is>
      </c>
      <c r="E4505" s="2" t="inlineStr">
        <is>
          <t>USA</t>
        </is>
      </c>
      <c r="F4505" s="2" t="inlineStr">
        <is>
          <t>Electricity generation with a gas turbine</t>
        </is>
      </c>
      <c r="G4505" s="2" t="n">
        <v>42</v>
      </c>
      <c r="H4505" s="2" t="n">
        <v>0.0001306406629737</v>
      </c>
      <c r="I4505" s="2" t="n">
        <v>0.000146317542530544</v>
      </c>
      <c r="J4505" s="40" t="inlineStr">
        <is>
          <t>waste - methane capture</t>
        </is>
      </c>
    </row>
    <row r="4506" ht="15.75" customHeight="1" s="120">
      <c r="A4506" s="2" t="inlineStr">
        <is>
          <t>WASTE</t>
        </is>
      </c>
      <c r="B4506" s="2" t="inlineStr">
        <is>
          <t>LAN</t>
        </is>
      </c>
      <c r="C4506" s="2" t="n">
        <v>2015</v>
      </c>
      <c r="D4506" s="2" t="inlineStr">
        <is>
          <t>United States</t>
        </is>
      </c>
      <c r="E4506" s="2" t="inlineStr">
        <is>
          <t>USA</t>
        </is>
      </c>
      <c r="F4506" s="2" t="inlineStr">
        <is>
          <t>Electricity generation with combined heat and power</t>
        </is>
      </c>
      <c r="G4506" s="2" t="n">
        <v>42</v>
      </c>
      <c r="H4506" s="2" t="n">
        <v>0.0002137278061127</v>
      </c>
      <c r="I4506" s="2" t="n">
        <v>0.000239375142846224</v>
      </c>
      <c r="J4506" s="40" t="inlineStr">
        <is>
          <t>waste - methane capture</t>
        </is>
      </c>
    </row>
    <row r="4507" ht="15.75" customHeight="1" s="120">
      <c r="A4507" s="2" t="inlineStr">
        <is>
          <t>WASTE</t>
        </is>
      </c>
      <c r="B4507" s="2" t="inlineStr">
        <is>
          <t>LAN</t>
        </is>
      </c>
      <c r="C4507" s="2" t="n">
        <v>2015</v>
      </c>
      <c r="D4507" s="2" t="inlineStr">
        <is>
          <t>United States</t>
        </is>
      </c>
      <c r="E4507" s="2" t="inlineStr">
        <is>
          <t>USA</t>
        </is>
      </c>
      <c r="F4507" s="2" t="inlineStr">
        <is>
          <t>Flaring of landfill gas</t>
        </is>
      </c>
      <c r="G4507" s="2" t="n">
        <v>42</v>
      </c>
      <c r="H4507" s="2" t="n">
        <v>0.0010447890963405</v>
      </c>
      <c r="I4507" s="2" t="n">
        <v>0.00117016378790136</v>
      </c>
      <c r="J4507" s="40" t="inlineStr">
        <is>
          <t>waste - methane destruction</t>
        </is>
      </c>
    </row>
    <row r="4508" ht="15.75" customHeight="1" s="120">
      <c r="A4508" s="2" t="inlineStr">
        <is>
          <t>WASTE</t>
        </is>
      </c>
      <c r="B4508" s="2" t="inlineStr">
        <is>
          <t>LAN</t>
        </is>
      </c>
      <c r="C4508" s="2" t="n">
        <v>2015</v>
      </c>
      <c r="D4508" s="2" t="inlineStr">
        <is>
          <t>United States</t>
        </is>
      </c>
      <c r="E4508" s="2" t="inlineStr">
        <is>
          <t>USA</t>
        </is>
      </c>
      <c r="F4508" s="2" t="inlineStr">
        <is>
          <t>Electricity generation with a gas turbine</t>
        </is>
      </c>
      <c r="G4508" s="2" t="n">
        <v>43</v>
      </c>
      <c r="H4508" s="2" t="n">
        <v>6.4489482611e-05</v>
      </c>
      <c r="I4508" s="2" t="n">
        <v>7.222822052432001e-05</v>
      </c>
      <c r="J4508" s="40" t="inlineStr">
        <is>
          <t>waste - methane capture</t>
        </is>
      </c>
    </row>
    <row r="4509" ht="15.75" customHeight="1" s="120">
      <c r="A4509" s="2" t="inlineStr">
        <is>
          <t>WASTE</t>
        </is>
      </c>
      <c r="B4509" s="2" t="inlineStr">
        <is>
          <t>LAN</t>
        </is>
      </c>
      <c r="C4509" s="2" t="n">
        <v>2015</v>
      </c>
      <c r="D4509" s="2" t="inlineStr">
        <is>
          <t>United States</t>
        </is>
      </c>
      <c r="E4509" s="2" t="inlineStr">
        <is>
          <t>USA</t>
        </is>
      </c>
      <c r="F4509" s="2" t="inlineStr">
        <is>
          <t>Electricity generation with a microturbine</t>
        </is>
      </c>
      <c r="G4509" s="2" t="n">
        <v>43</v>
      </c>
      <c r="H4509" s="2" t="n">
        <v>5.68076102354e-05</v>
      </c>
      <c r="I4509" s="2" t="n">
        <v>6.362452346364801e-05</v>
      </c>
      <c r="J4509" s="40" t="inlineStr">
        <is>
          <t>waste - methane capture</t>
        </is>
      </c>
    </row>
    <row r="4510" ht="15.75" customHeight="1" s="120">
      <c r="A4510" s="2" t="inlineStr">
        <is>
          <t>WASTE</t>
        </is>
      </c>
      <c r="B4510" s="2" t="inlineStr">
        <is>
          <t>LAN</t>
        </is>
      </c>
      <c r="C4510" s="2" t="n">
        <v>2015</v>
      </c>
      <c r="D4510" s="2" t="inlineStr">
        <is>
          <t>United States</t>
        </is>
      </c>
      <c r="E4510" s="2" t="inlineStr">
        <is>
          <t>USA</t>
        </is>
      </c>
      <c r="F4510" s="2" t="inlineStr">
        <is>
          <t>Electricity generation with combined heat and power</t>
        </is>
      </c>
      <c r="G4510" s="2" t="n">
        <v>43</v>
      </c>
      <c r="H4510" s="2" t="n">
        <v>0.0004165369609836</v>
      </c>
      <c r="I4510" s="2" t="n">
        <v>0.000466521396301632</v>
      </c>
      <c r="J4510" s="40" t="inlineStr">
        <is>
          <t>waste - methane capture</t>
        </is>
      </c>
    </row>
    <row r="4511" ht="15.75" customHeight="1" s="120">
      <c r="A4511" s="2" t="inlineStr">
        <is>
          <t>WASTE</t>
        </is>
      </c>
      <c r="B4511" s="2" t="inlineStr">
        <is>
          <t>LAN</t>
        </is>
      </c>
      <c r="C4511" s="2" t="n">
        <v>2015</v>
      </c>
      <c r="D4511" s="2" t="inlineStr">
        <is>
          <t>United States</t>
        </is>
      </c>
      <c r="E4511" s="2" t="inlineStr">
        <is>
          <t>USA</t>
        </is>
      </c>
      <c r="F4511" s="2" t="inlineStr">
        <is>
          <t>Electricity generation with a reciprocating engine</t>
        </is>
      </c>
      <c r="G4511" s="2" t="n">
        <v>43</v>
      </c>
      <c r="H4511" s="2" t="n">
        <v>0.007014277507551</v>
      </c>
      <c r="I4511" s="2" t="n">
        <v>0.007855990808457121</v>
      </c>
      <c r="J4511" s="40" t="inlineStr">
        <is>
          <t>waste - methane capture</t>
        </is>
      </c>
    </row>
    <row r="4512" ht="15.75" customHeight="1" s="120">
      <c r="A4512" s="2" t="inlineStr">
        <is>
          <t>WASTE</t>
        </is>
      </c>
      <c r="B4512" s="2" t="inlineStr">
        <is>
          <t>LAN</t>
        </is>
      </c>
      <c r="C4512" s="2" t="n">
        <v>2015</v>
      </c>
      <c r="D4512" s="2" t="inlineStr">
        <is>
          <t>United States</t>
        </is>
      </c>
      <c r="E4512" s="2" t="inlineStr">
        <is>
          <t>USA</t>
        </is>
      </c>
      <c r="F4512" s="2" t="inlineStr">
        <is>
          <t>Flaring of landfill gas</t>
        </is>
      </c>
      <c r="G4512" s="2" t="n">
        <v>44</v>
      </c>
      <c r="H4512" s="2" t="n">
        <v>0.0003480577433947</v>
      </c>
      <c r="I4512" s="2" t="n">
        <v>0.000389824672602064</v>
      </c>
      <c r="J4512" s="40" t="inlineStr">
        <is>
          <t>waste - methane destruction</t>
        </is>
      </c>
    </row>
    <row r="4513" ht="15.75" customHeight="1" s="120">
      <c r="A4513" s="2" t="inlineStr">
        <is>
          <t>WASTE</t>
        </is>
      </c>
      <c r="B4513" s="2" t="inlineStr">
        <is>
          <t>LAN</t>
        </is>
      </c>
      <c r="C4513" s="2" t="n">
        <v>2015</v>
      </c>
      <c r="D4513" s="2" t="inlineStr">
        <is>
          <t>United States</t>
        </is>
      </c>
      <c r="E4513" s="2" t="inlineStr">
        <is>
          <t>USA</t>
        </is>
      </c>
      <c r="F4513" s="2" t="inlineStr">
        <is>
          <t>Electricity generation with a reciprocating engine</t>
        </is>
      </c>
      <c r="G4513" s="2" t="n">
        <v>44</v>
      </c>
      <c r="H4513" s="2" t="n">
        <v>0.0050678577972576</v>
      </c>
      <c r="I4513" s="2" t="n">
        <v>0.005676000732928512</v>
      </c>
      <c r="J4513" s="40" t="inlineStr">
        <is>
          <t>waste - methane capture</t>
        </is>
      </c>
    </row>
    <row r="4514" ht="15.75" customHeight="1" s="120">
      <c r="A4514" s="2" t="inlineStr">
        <is>
          <t>WASTE</t>
        </is>
      </c>
      <c r="B4514" s="2" t="inlineStr">
        <is>
          <t>LAN</t>
        </is>
      </c>
      <c r="C4514" s="2" t="n">
        <v>2015</v>
      </c>
      <c r="D4514" s="2" t="inlineStr">
        <is>
          <t>United States</t>
        </is>
      </c>
      <c r="E4514" s="2" t="inlineStr">
        <is>
          <t>USA</t>
        </is>
      </c>
      <c r="F4514" s="2" t="inlineStr">
        <is>
          <t>Electricity generation with a gas turbine</t>
        </is>
      </c>
      <c r="G4514" s="2" t="n">
        <v>44</v>
      </c>
      <c r="H4514" s="2" t="n">
        <v>0.0002579132778919</v>
      </c>
      <c r="I4514" s="2" t="n">
        <v>0.000288862871238928</v>
      </c>
      <c r="J4514" s="40" t="inlineStr">
        <is>
          <t>waste - methane capture</t>
        </is>
      </c>
    </row>
    <row r="4515" ht="15.75" customHeight="1" s="120">
      <c r="A4515" s="2" t="inlineStr">
        <is>
          <t>WASTE</t>
        </is>
      </c>
      <c r="B4515" s="2" t="inlineStr">
        <is>
          <t>LAN</t>
        </is>
      </c>
      <c r="C4515" s="2" t="n">
        <v>2015</v>
      </c>
      <c r="D4515" s="2" t="inlineStr">
        <is>
          <t>United States</t>
        </is>
      </c>
      <c r="E4515" s="2" t="inlineStr">
        <is>
          <t>USA</t>
        </is>
      </c>
      <c r="F4515" s="2" t="inlineStr">
        <is>
          <t>Electricity generation with a microturbine</t>
        </is>
      </c>
      <c r="G4515" s="2" t="n">
        <v>44</v>
      </c>
      <c r="H4515" s="2" t="n">
        <v>0.0001069374193321</v>
      </c>
      <c r="I4515" s="2" t="n">
        <v>0.000119769909651952</v>
      </c>
      <c r="J4515" s="40" t="inlineStr">
        <is>
          <t>waste - methane capture</t>
        </is>
      </c>
    </row>
    <row r="4516" ht="15.75" customHeight="1" s="120">
      <c r="A4516" s="2" t="inlineStr">
        <is>
          <t>WASTE</t>
        </is>
      </c>
      <c r="B4516" s="2" t="inlineStr">
        <is>
          <t>LAN</t>
        </is>
      </c>
      <c r="C4516" s="2" t="n">
        <v>2015</v>
      </c>
      <c r="D4516" s="2" t="inlineStr">
        <is>
          <t>United States</t>
        </is>
      </c>
      <c r="E4516" s="2" t="inlineStr">
        <is>
          <t>USA</t>
        </is>
      </c>
      <c r="F4516" s="2" t="inlineStr">
        <is>
          <t>Electricity generation with combined heat and power</t>
        </is>
      </c>
      <c r="G4516" s="2" t="n">
        <v>44</v>
      </c>
      <c r="H4516" s="2" t="n">
        <v>0.0006104105123086</v>
      </c>
      <c r="I4516" s="2" t="n">
        <v>0.000683659773785632</v>
      </c>
      <c r="J4516" s="40" t="inlineStr">
        <is>
          <t>waste - methane capture</t>
        </is>
      </c>
    </row>
    <row r="4517" ht="15.75" customHeight="1" s="120">
      <c r="A4517" s="2" t="inlineStr">
        <is>
          <t>WASTE</t>
        </is>
      </c>
      <c r="B4517" s="2" t="inlineStr">
        <is>
          <t>LAN</t>
        </is>
      </c>
      <c r="C4517" s="2" t="n">
        <v>2015</v>
      </c>
      <c r="D4517" s="2" t="inlineStr">
        <is>
          <t>United States</t>
        </is>
      </c>
      <c r="E4517" s="2" t="inlineStr">
        <is>
          <t>USA</t>
        </is>
      </c>
      <c r="F4517" s="2" t="inlineStr">
        <is>
          <t>Electricity generation with a reciprocating engine</t>
        </is>
      </c>
      <c r="G4517" s="2" t="n">
        <v>45</v>
      </c>
      <c r="H4517" s="2" t="n">
        <v>0.0016298108967021</v>
      </c>
      <c r="I4517" s="2" t="n">
        <v>0.001825388204306352</v>
      </c>
      <c r="J4517" s="40" t="inlineStr">
        <is>
          <t>waste - methane capture</t>
        </is>
      </c>
    </row>
    <row r="4518" ht="15.75" customHeight="1" s="120">
      <c r="A4518" s="2" t="inlineStr">
        <is>
          <t>WASTE</t>
        </is>
      </c>
      <c r="B4518" s="2" t="inlineStr">
        <is>
          <t>LAN</t>
        </is>
      </c>
      <c r="C4518" s="2" t="n">
        <v>2015</v>
      </c>
      <c r="D4518" s="2" t="inlineStr">
        <is>
          <t>United States</t>
        </is>
      </c>
      <c r="E4518" s="2" t="inlineStr">
        <is>
          <t>USA</t>
        </is>
      </c>
      <c r="F4518" s="2" t="inlineStr">
        <is>
          <t>Electricity generation with a gas turbine</t>
        </is>
      </c>
      <c r="G4518" s="2" t="n">
        <v>45</v>
      </c>
      <c r="H4518" s="2" t="n">
        <v>0.0001864664882305</v>
      </c>
      <c r="I4518" s="2" t="n">
        <v>0.00020884246681816</v>
      </c>
      <c r="J4518" s="40" t="inlineStr">
        <is>
          <t>waste - methane capture</t>
        </is>
      </c>
    </row>
    <row r="4519" ht="15.75" customHeight="1" s="120">
      <c r="A4519" s="2" t="inlineStr">
        <is>
          <t>WASTE</t>
        </is>
      </c>
      <c r="B4519" s="2" t="inlineStr">
        <is>
          <t>LAN</t>
        </is>
      </c>
      <c r="C4519" s="2" t="n">
        <v>2015</v>
      </c>
      <c r="D4519" s="2" t="inlineStr">
        <is>
          <t>United States</t>
        </is>
      </c>
      <c r="E4519" s="2" t="inlineStr">
        <is>
          <t>USA</t>
        </is>
      </c>
      <c r="F4519" s="2" t="inlineStr">
        <is>
          <t>Electricity generation with combined heat and power</t>
        </is>
      </c>
      <c r="G4519" s="2" t="n">
        <v>45</v>
      </c>
      <c r="H4519" s="2" t="n">
        <v>0.0005971548816888</v>
      </c>
      <c r="I4519" s="2" t="n">
        <v>0.0006688134674914561</v>
      </c>
      <c r="J4519" s="40" t="inlineStr">
        <is>
          <t>waste - methane capture</t>
        </is>
      </c>
    </row>
    <row r="4520" ht="15.75" customHeight="1" s="120">
      <c r="A4520" s="2" t="inlineStr">
        <is>
          <t>WASTE</t>
        </is>
      </c>
      <c r="B4520" s="2" t="inlineStr">
        <is>
          <t>LAN</t>
        </is>
      </c>
      <c r="C4520" s="2" t="n">
        <v>2015</v>
      </c>
      <c r="D4520" s="2" t="inlineStr">
        <is>
          <t>United States</t>
        </is>
      </c>
      <c r="E4520" s="2" t="inlineStr">
        <is>
          <t>USA</t>
        </is>
      </c>
      <c r="F4520" s="2" t="inlineStr">
        <is>
          <t>Land_x001f_ll gas recovery for direct use</t>
        </is>
      </c>
      <c r="G4520" s="2" t="n">
        <v>46</v>
      </c>
      <c r="H4520" s="2" t="n">
        <v>0.0003026780032087</v>
      </c>
      <c r="I4520" s="2" t="n">
        <v>0.000338999363593744</v>
      </c>
      <c r="J4520" s="40" t="inlineStr">
        <is>
          <t>waste - methane capture</t>
        </is>
      </c>
    </row>
    <row r="4521" ht="15.75" customHeight="1" s="120">
      <c r="A4521" s="2" t="inlineStr">
        <is>
          <t>WASTE</t>
        </is>
      </c>
      <c r="B4521" s="2" t="inlineStr">
        <is>
          <t>LAN</t>
        </is>
      </c>
      <c r="C4521" s="2" t="n">
        <v>2015</v>
      </c>
      <c r="D4521" s="2" t="inlineStr">
        <is>
          <t>United States</t>
        </is>
      </c>
      <c r="E4521" s="2" t="inlineStr">
        <is>
          <t>USA</t>
        </is>
      </c>
      <c r="F4521" s="2" t="inlineStr">
        <is>
          <t>Flaring of landfill gas</t>
        </is>
      </c>
      <c r="G4521" s="2" t="n">
        <v>46</v>
      </c>
      <c r="H4521" s="2" t="n">
        <v>0.0009593942377251</v>
      </c>
      <c r="I4521" s="2" t="n">
        <v>0.001074521546252112</v>
      </c>
      <c r="J4521" s="40" t="inlineStr">
        <is>
          <t>waste - methane destruction</t>
        </is>
      </c>
    </row>
    <row r="4522" ht="15.75" customHeight="1" s="120">
      <c r="A4522" s="2" t="inlineStr">
        <is>
          <t>WASTE</t>
        </is>
      </c>
      <c r="B4522" s="2" t="inlineStr">
        <is>
          <t>LAN</t>
        </is>
      </c>
      <c r="C4522" s="2" t="n">
        <v>2015</v>
      </c>
      <c r="D4522" s="2" t="inlineStr">
        <is>
          <t>United States</t>
        </is>
      </c>
      <c r="E4522" s="2" t="inlineStr">
        <is>
          <t>USA</t>
        </is>
      </c>
      <c r="F4522" s="2" t="inlineStr">
        <is>
          <t>Electricity generation with combined heat and power</t>
        </is>
      </c>
      <c r="G4522" s="2" t="n">
        <v>46</v>
      </c>
      <c r="H4522" s="2" t="n">
        <v>0.000381144345738</v>
      </c>
      <c r="I4522" s="2" t="n">
        <v>0.00042688166722656</v>
      </c>
      <c r="J4522" s="40" t="inlineStr">
        <is>
          <t>waste - methane capture</t>
        </is>
      </c>
    </row>
    <row r="4523" ht="15.75" customHeight="1" s="120">
      <c r="A4523" s="2" t="inlineStr">
        <is>
          <t>WASTE</t>
        </is>
      </c>
      <c r="B4523" s="2" t="inlineStr">
        <is>
          <t>LAN</t>
        </is>
      </c>
      <c r="C4523" s="2" t="n">
        <v>2015</v>
      </c>
      <c r="D4523" s="2" t="inlineStr">
        <is>
          <t>United States</t>
        </is>
      </c>
      <c r="E4523" s="2" t="inlineStr">
        <is>
          <t>USA</t>
        </is>
      </c>
      <c r="F4523" s="2" t="inlineStr">
        <is>
          <t>Electricity generation with a reciprocating engine</t>
        </is>
      </c>
      <c r="G4523" s="2" t="n">
        <v>46</v>
      </c>
      <c r="H4523" s="2" t="n">
        <v>0.0015860939165577</v>
      </c>
      <c r="I4523" s="2" t="n">
        <v>0.001776425186544624</v>
      </c>
      <c r="J4523" s="40" t="inlineStr">
        <is>
          <t>waste - methane capture</t>
        </is>
      </c>
    </row>
    <row r="4524" ht="15.75" customHeight="1" s="120">
      <c r="A4524" s="2" t="inlineStr">
        <is>
          <t>WASTE</t>
        </is>
      </c>
      <c r="B4524" s="2" t="inlineStr">
        <is>
          <t>LAN</t>
        </is>
      </c>
      <c r="C4524" s="2" t="n">
        <v>2015</v>
      </c>
      <c r="D4524" s="2" t="inlineStr">
        <is>
          <t>United States</t>
        </is>
      </c>
      <c r="E4524" s="2" t="inlineStr">
        <is>
          <t>USA</t>
        </is>
      </c>
      <c r="F4524" s="2" t="inlineStr">
        <is>
          <t>Electricity generation with a microturbine</t>
        </is>
      </c>
      <c r="G4524" s="2" t="n">
        <v>47</v>
      </c>
      <c r="H4524" s="2" t="n">
        <v>2.56506464211e-05</v>
      </c>
      <c r="I4524" s="2" t="n">
        <v>2.8728723991632e-05</v>
      </c>
      <c r="J4524" s="40" t="inlineStr">
        <is>
          <t>waste - methane capture</t>
        </is>
      </c>
    </row>
    <row r="4525" ht="15.75" customHeight="1" s="120">
      <c r="A4525" s="2" t="inlineStr">
        <is>
          <t>WASTE</t>
        </is>
      </c>
      <c r="B4525" s="2" t="inlineStr">
        <is>
          <t>LAN</t>
        </is>
      </c>
      <c r="C4525" s="2" t="n">
        <v>2015</v>
      </c>
      <c r="D4525" s="2" t="inlineStr">
        <is>
          <t>United States</t>
        </is>
      </c>
      <c r="E4525" s="2" t="inlineStr">
        <is>
          <t>USA</t>
        </is>
      </c>
      <c r="F4525" s="2" t="inlineStr">
        <is>
          <t>Electricity generation with combined heat and power</t>
        </is>
      </c>
      <c r="G4525" s="2" t="n">
        <v>47</v>
      </c>
      <c r="H4525" s="2" t="n">
        <v>0.0005848946457263</v>
      </c>
      <c r="I4525" s="2" t="n">
        <v>0.0006550820032134561</v>
      </c>
      <c r="J4525" s="40" t="inlineStr">
        <is>
          <t>waste - methane capture</t>
        </is>
      </c>
    </row>
    <row r="4526" ht="15.75" customHeight="1" s="120">
      <c r="A4526" s="2" t="inlineStr">
        <is>
          <t>WASTE</t>
        </is>
      </c>
      <c r="B4526" s="2" t="inlineStr">
        <is>
          <t>LAN</t>
        </is>
      </c>
      <c r="C4526" s="2" t="n">
        <v>2015</v>
      </c>
      <c r="D4526" s="2" t="inlineStr">
        <is>
          <t>United States</t>
        </is>
      </c>
      <c r="E4526" s="2" t="inlineStr">
        <is>
          <t>USA</t>
        </is>
      </c>
      <c r="F4526" s="2" t="inlineStr">
        <is>
          <t>Electricity generation with a gas turbine</t>
        </is>
      </c>
      <c r="G4526" s="2" t="n">
        <v>47</v>
      </c>
      <c r="H4526" s="2" t="n">
        <v>5.84245281061e-05</v>
      </c>
      <c r="I4526" s="2" t="n">
        <v>6.543547147883201e-05</v>
      </c>
      <c r="J4526" s="40" t="inlineStr">
        <is>
          <t>waste - methane capture</t>
        </is>
      </c>
    </row>
    <row r="4527" ht="15.75" customHeight="1" s="120">
      <c r="A4527" s="2" t="inlineStr">
        <is>
          <t>WASTE</t>
        </is>
      </c>
      <c r="B4527" s="2" t="inlineStr">
        <is>
          <t>LAN</t>
        </is>
      </c>
      <c r="C4527" s="2" t="n">
        <v>2015</v>
      </c>
      <c r="D4527" s="2" t="inlineStr">
        <is>
          <t>United States</t>
        </is>
      </c>
      <c r="E4527" s="2" t="inlineStr">
        <is>
          <t>USA</t>
        </is>
      </c>
      <c r="F4527" s="2" t="inlineStr">
        <is>
          <t>Electricity generation with a microturbine</t>
        </is>
      </c>
      <c r="G4527" s="2" t="n">
        <v>48</v>
      </c>
      <c r="H4527" s="2" t="n">
        <v>2.48558299063e-05</v>
      </c>
      <c r="I4527" s="2" t="n">
        <v>2.7838529495056e-05</v>
      </c>
      <c r="J4527" s="40" t="inlineStr">
        <is>
          <t>waste - methane capture</t>
        </is>
      </c>
    </row>
    <row r="4528" ht="15.75" customHeight="1" s="120">
      <c r="A4528" s="2" t="inlineStr">
        <is>
          <t>WASTE</t>
        </is>
      </c>
      <c r="B4528" s="2" t="inlineStr">
        <is>
          <t>LAN</t>
        </is>
      </c>
      <c r="C4528" s="2" t="n">
        <v>2015</v>
      </c>
      <c r="D4528" s="2" t="inlineStr">
        <is>
          <t>United States</t>
        </is>
      </c>
      <c r="E4528" s="2" t="inlineStr">
        <is>
          <t>USA</t>
        </is>
      </c>
      <c r="F4528" s="2" t="inlineStr">
        <is>
          <t>Electricity generation with combined heat and power</t>
        </is>
      </c>
      <c r="G4528" s="2" t="n">
        <v>48</v>
      </c>
      <c r="H4528" s="2" t="n">
        <v>0.0003980917390436</v>
      </c>
      <c r="I4528" s="2" t="n">
        <v>0.0004458627477288321</v>
      </c>
      <c r="J4528" s="40" t="inlineStr">
        <is>
          <t>waste - methane capture</t>
        </is>
      </c>
    </row>
    <row r="4529" ht="15.75" customHeight="1" s="120">
      <c r="A4529" s="2" t="inlineStr">
        <is>
          <t>WASTE</t>
        </is>
      </c>
      <c r="B4529" s="2" t="inlineStr">
        <is>
          <t>LAN</t>
        </is>
      </c>
      <c r="C4529" s="2" t="n">
        <v>2015</v>
      </c>
      <c r="D4529" s="2" t="inlineStr">
        <is>
          <t>United States</t>
        </is>
      </c>
      <c r="E4529" s="2" t="inlineStr">
        <is>
          <t>USA</t>
        </is>
      </c>
      <c r="F4529" s="2" t="inlineStr">
        <is>
          <t>Electricity generation with a reciprocating engine</t>
        </is>
      </c>
      <c r="G4529" s="2" t="n">
        <v>48</v>
      </c>
      <c r="H4529" s="2" t="n">
        <v>0.0015365500003099</v>
      </c>
      <c r="I4529" s="2" t="n">
        <v>0.001720936000347088</v>
      </c>
      <c r="J4529" s="40" t="inlineStr">
        <is>
          <t>waste - methane capture</t>
        </is>
      </c>
    </row>
    <row r="4530" ht="15.75" customHeight="1" s="120">
      <c r="A4530" s="2" t="inlineStr">
        <is>
          <t>WASTE</t>
        </is>
      </c>
      <c r="B4530" s="2" t="inlineStr">
        <is>
          <t>LAN</t>
        </is>
      </c>
      <c r="C4530" s="2" t="n">
        <v>2015</v>
      </c>
      <c r="D4530" s="2" t="inlineStr">
        <is>
          <t>United States</t>
        </is>
      </c>
      <c r="E4530" s="2" t="inlineStr">
        <is>
          <t>USA</t>
        </is>
      </c>
      <c r="F4530" s="2" t="inlineStr">
        <is>
          <t>Electricity generation with a gas turbine</t>
        </is>
      </c>
      <c r="G4530" s="2" t="n">
        <v>48</v>
      </c>
      <c r="H4530" s="2" t="n">
        <v>5.64346337342e-05</v>
      </c>
      <c r="I4530" s="2" t="n">
        <v>6.3206789782304e-05</v>
      </c>
      <c r="J4530" s="40" t="inlineStr">
        <is>
          <t>waste - methane capture</t>
        </is>
      </c>
    </row>
    <row r="4531" ht="15.75" customHeight="1" s="120">
      <c r="A4531" s="2" t="inlineStr">
        <is>
          <t>WASTE</t>
        </is>
      </c>
      <c r="B4531" s="2" t="inlineStr">
        <is>
          <t>LAN</t>
        </is>
      </c>
      <c r="C4531" s="2" t="n">
        <v>2015</v>
      </c>
      <c r="D4531" s="2" t="inlineStr">
        <is>
          <t>United States</t>
        </is>
      </c>
      <c r="E4531" s="2" t="inlineStr">
        <is>
          <t>USA</t>
        </is>
      </c>
      <c r="F4531" s="2" t="inlineStr">
        <is>
          <t>Electricity generation with a reciprocating engine</t>
        </is>
      </c>
      <c r="G4531" s="2" t="n">
        <v>49</v>
      </c>
      <c r="H4531" s="2" t="n">
        <v>0.0030275780009106</v>
      </c>
      <c r="I4531" s="2" t="n">
        <v>0.003390887361019872</v>
      </c>
      <c r="J4531" s="40" t="inlineStr">
        <is>
          <t>waste - methane capture</t>
        </is>
      </c>
    </row>
    <row r="4532" ht="15.75" customHeight="1" s="120">
      <c r="A4532" s="2" t="inlineStr">
        <is>
          <t>WASTE</t>
        </is>
      </c>
      <c r="B4532" s="2" t="inlineStr">
        <is>
          <t>LAN</t>
        </is>
      </c>
      <c r="C4532" s="2" t="n">
        <v>2015</v>
      </c>
      <c r="D4532" s="2" t="inlineStr">
        <is>
          <t>United States</t>
        </is>
      </c>
      <c r="E4532" s="2" t="inlineStr">
        <is>
          <t>USA</t>
        </is>
      </c>
      <c r="F4532" s="2" t="inlineStr">
        <is>
          <t>Electricity generation with combined heat and power</t>
        </is>
      </c>
      <c r="G4532" s="2" t="n">
        <v>49</v>
      </c>
      <c r="H4532" s="2" t="n">
        <v>0.0003660987276817</v>
      </c>
      <c r="I4532" s="2" t="n">
        <v>0.000410030575003504</v>
      </c>
      <c r="J4532" s="40" t="inlineStr">
        <is>
          <t>waste - methane capture</t>
        </is>
      </c>
    </row>
    <row r="4533" ht="15.75" customHeight="1" s="120">
      <c r="A4533" s="2" t="inlineStr">
        <is>
          <t>WASTE</t>
        </is>
      </c>
      <c r="B4533" s="2" t="inlineStr">
        <is>
          <t>LAN</t>
        </is>
      </c>
      <c r="C4533" s="2" t="n">
        <v>2015</v>
      </c>
      <c r="D4533" s="2" t="inlineStr">
        <is>
          <t>United States</t>
        </is>
      </c>
      <c r="E4533" s="2" t="inlineStr">
        <is>
          <t>USA</t>
        </is>
      </c>
      <c r="F4533" s="2" t="inlineStr">
        <is>
          <t>Electricity generation with a microturbine</t>
        </is>
      </c>
      <c r="G4533" s="2" t="n">
        <v>49</v>
      </c>
      <c r="H4533" s="2" t="n">
        <v>2.39785349549e-05</v>
      </c>
      <c r="I4533" s="2" t="n">
        <v>2.6855959149488e-05</v>
      </c>
      <c r="J4533" s="40" t="inlineStr">
        <is>
          <t>waste - methane capture</t>
        </is>
      </c>
    </row>
    <row r="4534" ht="15.75" customHeight="1" s="120">
      <c r="A4534" s="2" t="inlineStr">
        <is>
          <t>WASTE</t>
        </is>
      </c>
      <c r="B4534" s="2" t="inlineStr">
        <is>
          <t>LAN</t>
        </is>
      </c>
      <c r="C4534" s="2" t="n">
        <v>2015</v>
      </c>
      <c r="D4534" s="2" t="inlineStr">
        <is>
          <t>United States</t>
        </is>
      </c>
      <c r="E4534" s="2" t="inlineStr">
        <is>
          <t>USA</t>
        </is>
      </c>
      <c r="F4534" s="2" t="inlineStr">
        <is>
          <t>Electricity generation with combined heat and power</t>
        </is>
      </c>
      <c r="G4534" s="2" t="n">
        <v>50</v>
      </c>
      <c r="H4534" s="2" t="n">
        <v>0.0001791989197955</v>
      </c>
      <c r="I4534" s="2" t="n">
        <v>0.00020070279017096</v>
      </c>
      <c r="J4534" s="40" t="inlineStr">
        <is>
          <t>waste - methane capture</t>
        </is>
      </c>
    </row>
    <row r="4535" ht="15.75" customHeight="1" s="120">
      <c r="A4535" s="2" t="inlineStr">
        <is>
          <t>WASTE</t>
        </is>
      </c>
      <c r="B4535" s="2" t="inlineStr">
        <is>
          <t>LAN</t>
        </is>
      </c>
      <c r="C4535" s="2" t="n">
        <v>2015</v>
      </c>
      <c r="D4535" s="2" t="inlineStr">
        <is>
          <t>United States</t>
        </is>
      </c>
      <c r="E4535" s="2" t="inlineStr">
        <is>
          <t>USA</t>
        </is>
      </c>
      <c r="F4535" s="2" t="inlineStr">
        <is>
          <t>Electricity generation with a microturbine</t>
        </is>
      </c>
      <c r="G4535" s="2" t="n">
        <v>50</v>
      </c>
      <c r="H4535" s="2" t="n">
        <v>2.40158678935e-05</v>
      </c>
      <c r="I4535" s="2" t="n">
        <v>2.689777204072e-05</v>
      </c>
      <c r="J4535" s="40" t="inlineStr">
        <is>
          <t>waste - methane capture</t>
        </is>
      </c>
    </row>
    <row r="4536" ht="15.75" customHeight="1" s="120">
      <c r="A4536" s="2" t="inlineStr">
        <is>
          <t>WASTE</t>
        </is>
      </c>
      <c r="B4536" s="2" t="inlineStr">
        <is>
          <t>LAN</t>
        </is>
      </c>
      <c r="C4536" s="2" t="n">
        <v>2015</v>
      </c>
      <c r="D4536" s="2" t="inlineStr">
        <is>
          <t>United States</t>
        </is>
      </c>
      <c r="E4536" s="2" t="inlineStr">
        <is>
          <t>USA</t>
        </is>
      </c>
      <c r="F4536" s="2" t="inlineStr">
        <is>
          <t>Electricity generation with a reciprocating engine</t>
        </is>
      </c>
      <c r="G4536" s="2" t="n">
        <v>50</v>
      </c>
      <c r="H4536" s="2" t="n">
        <v>0.0031383436871693</v>
      </c>
      <c r="I4536" s="2" t="n">
        <v>0.003514944929629616</v>
      </c>
      <c r="J4536" s="40" t="inlineStr">
        <is>
          <t>waste - methane capture</t>
        </is>
      </c>
    </row>
    <row r="4537" ht="15.75" customHeight="1" s="120">
      <c r="A4537" s="2" t="inlineStr">
        <is>
          <t>WASTE</t>
        </is>
      </c>
      <c r="B4537" s="2" t="inlineStr">
        <is>
          <t>LAN</t>
        </is>
      </c>
      <c r="C4537" s="2" t="n">
        <v>2015</v>
      </c>
      <c r="D4537" s="2" t="inlineStr">
        <is>
          <t>United States</t>
        </is>
      </c>
      <c r="E4537" s="2" t="inlineStr">
        <is>
          <t>USA</t>
        </is>
      </c>
      <c r="F4537" s="2" t="inlineStr">
        <is>
          <t>Electricity generation with a gas turbine</t>
        </is>
      </c>
      <c r="G4537" s="2" t="n">
        <v>50</v>
      </c>
      <c r="H4537" s="2" t="n">
        <v>0.0001648280522204</v>
      </c>
      <c r="I4537" s="2" t="n">
        <v>0.000184607418486848</v>
      </c>
      <c r="J4537" s="40" t="inlineStr">
        <is>
          <t>waste - methane capture</t>
        </is>
      </c>
    </row>
    <row r="4538" ht="15.75" customHeight="1" s="120">
      <c r="A4538" s="2" t="inlineStr">
        <is>
          <t>WASTE</t>
        </is>
      </c>
      <c r="B4538" s="2" t="inlineStr">
        <is>
          <t>LAN</t>
        </is>
      </c>
      <c r="C4538" s="2" t="n">
        <v>2015</v>
      </c>
      <c r="D4538" s="2" t="inlineStr">
        <is>
          <t>United States</t>
        </is>
      </c>
      <c r="E4538" s="2" t="inlineStr">
        <is>
          <t>USA</t>
        </is>
      </c>
      <c r="F4538" s="2" t="inlineStr">
        <is>
          <t>Electricity generation with a microturbine</t>
        </is>
      </c>
      <c r="G4538" s="2" t="n">
        <v>51</v>
      </c>
      <c r="H4538" s="2" t="n">
        <v>9.28564568312e-05</v>
      </c>
      <c r="I4538" s="2" t="n">
        <v>0.000103999231650944</v>
      </c>
      <c r="J4538" s="40" t="inlineStr">
        <is>
          <t>waste - methane capture</t>
        </is>
      </c>
    </row>
    <row r="4539" ht="15.75" customHeight="1" s="120">
      <c r="A4539" s="2" t="inlineStr">
        <is>
          <t>WASTE</t>
        </is>
      </c>
      <c r="B4539" s="2" t="inlineStr">
        <is>
          <t>LAN</t>
        </is>
      </c>
      <c r="C4539" s="2" t="n">
        <v>2015</v>
      </c>
      <c r="D4539" s="2" t="inlineStr">
        <is>
          <t>United States</t>
        </is>
      </c>
      <c r="E4539" s="2" t="inlineStr">
        <is>
          <t>USA</t>
        </is>
      </c>
      <c r="F4539" s="2" t="inlineStr">
        <is>
          <t>Electricity generation with a gas turbine</t>
        </is>
      </c>
      <c r="G4539" s="2" t="n">
        <v>51</v>
      </c>
      <c r="H4539" s="2" t="n">
        <v>5.38521453564e-05</v>
      </c>
      <c r="I4539" s="2" t="n">
        <v>6.0314402799168e-05</v>
      </c>
      <c r="J4539" s="40" t="inlineStr">
        <is>
          <t>waste - methane capture</t>
        </is>
      </c>
    </row>
    <row r="4540" ht="15.75" customHeight="1" s="120">
      <c r="A4540" s="2" t="inlineStr">
        <is>
          <t>WASTE</t>
        </is>
      </c>
      <c r="B4540" s="2" t="inlineStr">
        <is>
          <t>LAN</t>
        </is>
      </c>
      <c r="C4540" s="2" t="n">
        <v>2015</v>
      </c>
      <c r="D4540" s="2" t="inlineStr">
        <is>
          <t>United States</t>
        </is>
      </c>
      <c r="E4540" s="2" t="inlineStr">
        <is>
          <t>USA</t>
        </is>
      </c>
      <c r="F4540" s="2" t="inlineStr">
        <is>
          <t>Electricity generation with a reciprocating engine</t>
        </is>
      </c>
      <c r="G4540" s="2" t="n">
        <v>51</v>
      </c>
      <c r="H4540" s="2" t="n">
        <v>0.0014491401379928</v>
      </c>
      <c r="I4540" s="2" t="n">
        <v>0.001623036954551936</v>
      </c>
      <c r="J4540" s="40" t="inlineStr">
        <is>
          <t>waste - methane capture</t>
        </is>
      </c>
    </row>
    <row r="4541" ht="15.75" customHeight="1" s="120">
      <c r="A4541" s="2" t="inlineStr">
        <is>
          <t>WASTE</t>
        </is>
      </c>
      <c r="B4541" s="2" t="inlineStr">
        <is>
          <t>LAN</t>
        </is>
      </c>
      <c r="C4541" s="2" t="n">
        <v>2015</v>
      </c>
      <c r="D4541" s="2" t="inlineStr">
        <is>
          <t>United States</t>
        </is>
      </c>
      <c r="E4541" s="2" t="inlineStr">
        <is>
          <t>USA</t>
        </is>
      </c>
      <c r="F4541" s="2" t="inlineStr">
        <is>
          <t>Land_x001f_ll gas recovery for direct use</t>
        </is>
      </c>
      <c r="G4541" s="2" t="n">
        <v>51</v>
      </c>
      <c r="H4541" s="2" t="n">
        <v>0.0003107904049102</v>
      </c>
      <c r="I4541" s="2" t="n">
        <v>0.000348085253499424</v>
      </c>
      <c r="J4541" s="40" t="inlineStr">
        <is>
          <t>waste - methane capture</t>
        </is>
      </c>
    </row>
    <row r="4542" ht="15.75" customHeight="1" s="120">
      <c r="A4542" s="2" t="inlineStr">
        <is>
          <t>WASTE</t>
        </is>
      </c>
      <c r="B4542" s="2" t="inlineStr">
        <is>
          <t>LAN</t>
        </is>
      </c>
      <c r="C4542" s="2" t="n">
        <v>2015</v>
      </c>
      <c r="D4542" s="2" t="inlineStr">
        <is>
          <t>United States</t>
        </is>
      </c>
      <c r="E4542" s="2" t="inlineStr">
        <is>
          <t>USA</t>
        </is>
      </c>
      <c r="F4542" s="2" t="inlineStr">
        <is>
          <t>Electricity generation with combined heat and power</t>
        </is>
      </c>
      <c r="G4542" s="2" t="n">
        <v>51</v>
      </c>
      <c r="H4542" s="2" t="n">
        <v>0.0001757309364621</v>
      </c>
      <c r="I4542" s="2" t="n">
        <v>0.000196818648837552</v>
      </c>
      <c r="J4542" s="40" t="inlineStr">
        <is>
          <t>waste - methane capture</t>
        </is>
      </c>
    </row>
    <row r="4543" ht="15.75" customHeight="1" s="120">
      <c r="A4543" s="2" t="inlineStr">
        <is>
          <t>WASTE</t>
        </is>
      </c>
      <c r="B4543" s="2" t="inlineStr">
        <is>
          <t>LAN</t>
        </is>
      </c>
      <c r="C4543" s="2" t="n">
        <v>2015</v>
      </c>
      <c r="D4543" s="2" t="inlineStr">
        <is>
          <t>United States</t>
        </is>
      </c>
      <c r="E4543" s="2" t="inlineStr">
        <is>
          <t>USA</t>
        </is>
      </c>
      <c r="F4543" s="2" t="inlineStr">
        <is>
          <t>Electricity generation with combined heat and power</t>
        </is>
      </c>
      <c r="G4543" s="2" t="n">
        <v>52</v>
      </c>
      <c r="H4543" s="2" t="n">
        <v>0.0003718116349773</v>
      </c>
      <c r="I4543" s="2" t="n">
        <v>0.0004164290311745761</v>
      </c>
      <c r="J4543" s="40" t="inlineStr">
        <is>
          <t>waste - methane capture</t>
        </is>
      </c>
    </row>
    <row r="4544" ht="15.75" customHeight="1" s="120">
      <c r="A4544" s="2" t="inlineStr">
        <is>
          <t>WASTE</t>
        </is>
      </c>
      <c r="B4544" s="2" t="inlineStr">
        <is>
          <t>LAN</t>
        </is>
      </c>
      <c r="C4544" s="2" t="n">
        <v>2015</v>
      </c>
      <c r="D4544" s="2" t="inlineStr">
        <is>
          <t>United States</t>
        </is>
      </c>
      <c r="E4544" s="2" t="inlineStr">
        <is>
          <t>USA</t>
        </is>
      </c>
      <c r="F4544" s="2" t="inlineStr">
        <is>
          <t>Electricity generation with a gas turbine</t>
        </is>
      </c>
      <c r="G4544" s="2" t="n">
        <v>52</v>
      </c>
      <c r="H4544" s="2" t="n">
        <v>5.22012524016e-05</v>
      </c>
      <c r="I4544" s="2" t="n">
        <v>5.8465402689792e-05</v>
      </c>
      <c r="J4544" s="40" t="inlineStr">
        <is>
          <t>waste - methane capture</t>
        </is>
      </c>
    </row>
    <row r="4545" ht="15.75" customHeight="1" s="120">
      <c r="A4545" s="2" t="inlineStr">
        <is>
          <t>WASTE</t>
        </is>
      </c>
      <c r="B4545" s="2" t="inlineStr">
        <is>
          <t>LAN</t>
        </is>
      </c>
      <c r="C4545" s="2" t="n">
        <v>2015</v>
      </c>
      <c r="D4545" s="2" t="inlineStr">
        <is>
          <t>United States</t>
        </is>
      </c>
      <c r="E4545" s="2" t="inlineStr">
        <is>
          <t>USA</t>
        </is>
      </c>
      <c r="F4545" s="2" t="inlineStr">
        <is>
          <t>Flaring of landfill gas</t>
        </is>
      </c>
      <c r="G4545" s="2" t="n">
        <v>52</v>
      </c>
      <c r="H4545" s="2" t="n">
        <v>0.0002796063199639</v>
      </c>
      <c r="I4545" s="2" t="n">
        <v>0.000313159078359568</v>
      </c>
      <c r="J4545" s="40" t="inlineStr">
        <is>
          <t>waste - methane destruction</t>
        </is>
      </c>
    </row>
    <row r="4546" ht="15.75" customHeight="1" s="120">
      <c r="A4546" s="2" t="inlineStr">
        <is>
          <t>WASTE</t>
        </is>
      </c>
      <c r="B4546" s="2" t="inlineStr">
        <is>
          <t>LAN</t>
        </is>
      </c>
      <c r="C4546" s="2" t="n">
        <v>2015</v>
      </c>
      <c r="D4546" s="2" t="inlineStr">
        <is>
          <t>United States</t>
        </is>
      </c>
      <c r="E4546" s="2" t="inlineStr">
        <is>
          <t>USA</t>
        </is>
      </c>
      <c r="F4546" s="2" t="inlineStr">
        <is>
          <t>Electricity generation with a reciprocating engine</t>
        </is>
      </c>
      <c r="G4546" s="2" t="n">
        <v>52</v>
      </c>
      <c r="H4546" s="2" t="n">
        <v>0.0028771996730939</v>
      </c>
      <c r="I4546" s="2" t="n">
        <v>0.003222463633865168</v>
      </c>
      <c r="J4546" s="40" t="inlineStr">
        <is>
          <t>waste - methane capture</t>
        </is>
      </c>
    </row>
    <row r="4547" ht="15.75" customHeight="1" s="120">
      <c r="A4547" s="2" t="inlineStr">
        <is>
          <t>WASTE</t>
        </is>
      </c>
      <c r="B4547" s="2" t="inlineStr">
        <is>
          <t>LAN</t>
        </is>
      </c>
      <c r="C4547" s="2" t="n">
        <v>2015</v>
      </c>
      <c r="D4547" s="2" t="inlineStr">
        <is>
          <t>United States</t>
        </is>
      </c>
      <c r="E4547" s="2" t="inlineStr">
        <is>
          <t>USA</t>
        </is>
      </c>
      <c r="F4547" s="2" t="inlineStr">
        <is>
          <t>Electricity generation with a reciprocating engine</t>
        </is>
      </c>
      <c r="G4547" s="2" t="n">
        <v>53</v>
      </c>
      <c r="H4547" s="2" t="n">
        <v>0.0014095354126766</v>
      </c>
      <c r="I4547" s="2" t="n">
        <v>0.001578679662197792</v>
      </c>
      <c r="J4547" s="40" t="inlineStr">
        <is>
          <t>waste - methane capture</t>
        </is>
      </c>
    </row>
    <row r="4548" ht="15.75" customHeight="1" s="120">
      <c r="A4548" s="2" t="inlineStr">
        <is>
          <t>WASTE</t>
        </is>
      </c>
      <c r="B4548" s="2" t="inlineStr">
        <is>
          <t>LAN</t>
        </is>
      </c>
      <c r="C4548" s="2" t="n">
        <v>2015</v>
      </c>
      <c r="D4548" s="2" t="inlineStr">
        <is>
          <t>United States</t>
        </is>
      </c>
      <c r="E4548" s="2" t="inlineStr">
        <is>
          <t>USA</t>
        </is>
      </c>
      <c r="F4548" s="2" t="inlineStr">
        <is>
          <t>Electricity generation with combined heat and power</t>
        </is>
      </c>
      <c r="G4548" s="2" t="n">
        <v>53</v>
      </c>
      <c r="H4548" s="2" t="n">
        <v>0.0005221191822784</v>
      </c>
      <c r="I4548" s="2" t="n">
        <v>0.0005847734841518081</v>
      </c>
      <c r="J4548" s="40" t="inlineStr">
        <is>
          <t>waste - methane capture</t>
        </is>
      </c>
    </row>
    <row r="4549" ht="15.75" customHeight="1" s="120">
      <c r="A4549" s="2" t="inlineStr">
        <is>
          <t>WASTE</t>
        </is>
      </c>
      <c r="B4549" s="2" t="inlineStr">
        <is>
          <t>LAN</t>
        </is>
      </c>
      <c r="C4549" s="2" t="n">
        <v>2015</v>
      </c>
      <c r="D4549" s="2" t="inlineStr">
        <is>
          <t>United States</t>
        </is>
      </c>
      <c r="E4549" s="2" t="inlineStr">
        <is>
          <t>USA</t>
        </is>
      </c>
      <c r="F4549" s="2" t="inlineStr">
        <is>
          <t>Electricity generation with a gas turbine</t>
        </is>
      </c>
      <c r="G4549" s="2" t="n">
        <v>53</v>
      </c>
      <c r="H4549" s="2" t="n">
        <v>0.0001061113216565</v>
      </c>
      <c r="I4549" s="2" t="n">
        <v>0.00011884468025528</v>
      </c>
      <c r="J4549" s="40" t="inlineStr">
        <is>
          <t>waste - methane capture</t>
        </is>
      </c>
    </row>
    <row r="4550" ht="15.75" customHeight="1" s="120">
      <c r="A4550" s="2" t="inlineStr">
        <is>
          <t>WASTE</t>
        </is>
      </c>
      <c r="B4550" s="2" t="inlineStr">
        <is>
          <t>LAN</t>
        </is>
      </c>
      <c r="C4550" s="2" t="n">
        <v>2015</v>
      </c>
      <c r="D4550" s="2" t="inlineStr">
        <is>
          <t>United States</t>
        </is>
      </c>
      <c r="E4550" s="2" t="inlineStr">
        <is>
          <t>USA</t>
        </is>
      </c>
      <c r="F4550" s="2" t="inlineStr">
        <is>
          <t>Electricity generation with a gas turbine</t>
        </is>
      </c>
      <c r="G4550" s="2" t="n">
        <v>54</v>
      </c>
      <c r="H4550" s="2" t="n">
        <v>5.04064228153e-05</v>
      </c>
      <c r="I4550" s="2" t="n">
        <v>5.645519355313601e-05</v>
      </c>
      <c r="J4550" s="40" t="inlineStr">
        <is>
          <t>waste - methane capture</t>
        </is>
      </c>
    </row>
    <row r="4551" ht="15.75" customHeight="1" s="120">
      <c r="A4551" s="2" t="inlineStr">
        <is>
          <t>WASTE</t>
        </is>
      </c>
      <c r="B4551" s="2" t="inlineStr">
        <is>
          <t>LAN</t>
        </is>
      </c>
      <c r="C4551" s="2" t="n">
        <v>2015</v>
      </c>
      <c r="D4551" s="2" t="inlineStr">
        <is>
          <t>United States</t>
        </is>
      </c>
      <c r="E4551" s="2" t="inlineStr">
        <is>
          <t>USA</t>
        </is>
      </c>
      <c r="F4551" s="2" t="inlineStr">
        <is>
          <t>Flaring of landfill gas</t>
        </is>
      </c>
      <c r="G4551" s="2" t="n">
        <v>54</v>
      </c>
      <c r="H4551" s="2" t="n">
        <v>0.0002668887027539</v>
      </c>
      <c r="I4551" s="2" t="n">
        <v>0.000298915347084368</v>
      </c>
      <c r="J4551" s="40" t="inlineStr">
        <is>
          <t>waste - methane destruction</t>
        </is>
      </c>
    </row>
    <row r="4552" ht="15.75" customHeight="1" s="120">
      <c r="A4552" s="2" t="inlineStr">
        <is>
          <t>WASTE</t>
        </is>
      </c>
      <c r="B4552" s="2" t="inlineStr">
        <is>
          <t>LAN</t>
        </is>
      </c>
      <c r="C4552" s="2" t="n">
        <v>2015</v>
      </c>
      <c r="D4552" s="2" t="inlineStr">
        <is>
          <t>United States</t>
        </is>
      </c>
      <c r="E4552" s="2" t="inlineStr">
        <is>
          <t>USA</t>
        </is>
      </c>
      <c r="F4552" s="2" t="inlineStr">
        <is>
          <t>Electricity generation with a reciprocating engine</t>
        </is>
      </c>
      <c r="G4552" s="2" t="n">
        <v>54</v>
      </c>
      <c r="H4552" s="2" t="n">
        <v>0.0013754884712398</v>
      </c>
      <c r="I4552" s="2" t="n">
        <v>0.001540547087788576</v>
      </c>
      <c r="J4552" s="40" t="inlineStr">
        <is>
          <t>waste - methane capture</t>
        </is>
      </c>
    </row>
    <row r="4553" ht="15.75" customHeight="1" s="120">
      <c r="A4553" s="2" t="inlineStr">
        <is>
          <t>WASTE</t>
        </is>
      </c>
      <c r="B4553" s="2" t="inlineStr">
        <is>
          <t>LAN</t>
        </is>
      </c>
      <c r="C4553" s="2" t="n">
        <v>2015</v>
      </c>
      <c r="D4553" s="2" t="inlineStr">
        <is>
          <t>United States</t>
        </is>
      </c>
      <c r="E4553" s="2" t="inlineStr">
        <is>
          <t>USA</t>
        </is>
      </c>
      <c r="F4553" s="2" t="inlineStr">
        <is>
          <t>Electricity generation with a microturbine</t>
        </is>
      </c>
      <c r="G4553" s="2" t="n">
        <v>54</v>
      </c>
      <c r="H4553" s="2" t="n">
        <v>2.15380678128e-05</v>
      </c>
      <c r="I4553" s="2" t="n">
        <v>2.412263595033601e-05</v>
      </c>
      <c r="J4553" s="40" t="inlineStr">
        <is>
          <t>waste - methane capture</t>
        </is>
      </c>
    </row>
    <row r="4554" ht="15.75" customHeight="1" s="120">
      <c r="A4554" s="2" t="inlineStr">
        <is>
          <t>WASTE</t>
        </is>
      </c>
      <c r="B4554" s="2" t="inlineStr">
        <is>
          <t>LAN</t>
        </is>
      </c>
      <c r="C4554" s="2" t="n">
        <v>2015</v>
      </c>
      <c r="D4554" s="2" t="inlineStr">
        <is>
          <t>United States</t>
        </is>
      </c>
      <c r="E4554" s="2" t="inlineStr">
        <is>
          <t>USA</t>
        </is>
      </c>
      <c r="F4554" s="2" t="inlineStr">
        <is>
          <t>Electricity generation with combined heat and power</t>
        </is>
      </c>
      <c r="G4554" s="2" t="n">
        <v>54</v>
      </c>
      <c r="H4554" s="2" t="n">
        <v>0.0001684684684733</v>
      </c>
      <c r="I4554" s="2" t="n">
        <v>0.000188684684690096</v>
      </c>
      <c r="J4554" s="40" t="inlineStr">
        <is>
          <t>waste - methane capture</t>
        </is>
      </c>
    </row>
    <row r="4555" ht="15.75" customHeight="1" s="120">
      <c r="A4555" s="2" t="inlineStr">
        <is>
          <t>WASTE</t>
        </is>
      </c>
      <c r="B4555" s="2" t="inlineStr">
        <is>
          <t>LAN</t>
        </is>
      </c>
      <c r="C4555" s="2" t="n">
        <v>2015</v>
      </c>
      <c r="D4555" s="2" t="inlineStr">
        <is>
          <t>United States</t>
        </is>
      </c>
      <c r="E4555" s="2" t="inlineStr">
        <is>
          <t>USA</t>
        </is>
      </c>
      <c r="F4555" s="2" t="inlineStr">
        <is>
          <t>Electricity generation with a reciprocating engine</t>
        </is>
      </c>
      <c r="G4555" s="2" t="n">
        <v>55</v>
      </c>
      <c r="H4555" s="2" t="n">
        <v>0.0067755710333586</v>
      </c>
      <c r="I4555" s="2" t="n">
        <v>0.007588639557361633</v>
      </c>
      <c r="J4555" s="40" t="inlineStr">
        <is>
          <t>waste - methane capture</t>
        </is>
      </c>
    </row>
    <row r="4556" ht="15.75" customHeight="1" s="120">
      <c r="A4556" s="2" t="inlineStr">
        <is>
          <t>WASTE</t>
        </is>
      </c>
      <c r="B4556" s="2" t="inlineStr">
        <is>
          <t>LAN</t>
        </is>
      </c>
      <c r="C4556" s="2" t="n">
        <v>2015</v>
      </c>
      <c r="D4556" s="2" t="inlineStr">
        <is>
          <t>United States</t>
        </is>
      </c>
      <c r="E4556" s="2" t="inlineStr">
        <is>
          <t>USA</t>
        </is>
      </c>
      <c r="F4556" s="2" t="inlineStr">
        <is>
          <t>Electricity generation with a microturbine</t>
        </is>
      </c>
      <c r="G4556" s="2" t="n">
        <v>55</v>
      </c>
      <c r="H4556" s="2" t="n">
        <v>4.24215468229e-05</v>
      </c>
      <c r="I4556" s="2" t="n">
        <v>4.751213244164801e-05</v>
      </c>
      <c r="J4556" s="40" t="inlineStr">
        <is>
          <t>waste - methane capture</t>
        </is>
      </c>
    </row>
    <row r="4557" ht="15.75" customHeight="1" s="120">
      <c r="A4557" s="2" t="inlineStr">
        <is>
          <t>WASTE</t>
        </is>
      </c>
      <c r="B4557" s="2" t="inlineStr">
        <is>
          <t>LAN</t>
        </is>
      </c>
      <c r="C4557" s="2" t="n">
        <v>2015</v>
      </c>
      <c r="D4557" s="2" t="inlineStr">
        <is>
          <t>United States</t>
        </is>
      </c>
      <c r="E4557" s="2" t="inlineStr">
        <is>
          <t>USA</t>
        </is>
      </c>
      <c r="F4557" s="2" t="inlineStr">
        <is>
          <t>Electricity generation with a gas turbine</t>
        </is>
      </c>
      <c r="G4557" s="2" t="n">
        <v>55</v>
      </c>
      <c r="H4557" s="2" t="n">
        <v>9.941331882149999e-05</v>
      </c>
      <c r="I4557" s="2" t="n">
        <v>0.00011134291708008</v>
      </c>
      <c r="J4557" s="40" t="inlineStr">
        <is>
          <t>waste - methane capture</t>
        </is>
      </c>
    </row>
    <row r="4558" ht="15.75" customHeight="1" s="120">
      <c r="A4558" s="2" t="inlineStr">
        <is>
          <t>WASTE</t>
        </is>
      </c>
      <c r="B4558" s="2" t="inlineStr">
        <is>
          <t>LAN</t>
        </is>
      </c>
      <c r="C4558" s="2" t="n">
        <v>2015</v>
      </c>
      <c r="D4558" s="2" t="inlineStr">
        <is>
          <t>United States</t>
        </is>
      </c>
      <c r="E4558" s="2" t="inlineStr">
        <is>
          <t>USA</t>
        </is>
      </c>
      <c r="F4558" s="2" t="inlineStr">
        <is>
          <t>Electricity generation with combined heat and power</t>
        </is>
      </c>
      <c r="G4558" s="2" t="n">
        <v>56</v>
      </c>
      <c r="H4558" s="2" t="n">
        <v>0.0001625027070986</v>
      </c>
      <c r="I4558" s="2" t="n">
        <v>0.000182003031950432</v>
      </c>
      <c r="J4558" s="40" t="inlineStr">
        <is>
          <t>waste - methane capture</t>
        </is>
      </c>
    </row>
    <row r="4559" ht="15.75" customHeight="1" s="120">
      <c r="A4559" s="2" t="inlineStr">
        <is>
          <t>WASTE</t>
        </is>
      </c>
      <c r="B4559" s="2" t="inlineStr">
        <is>
          <t>LAN</t>
        </is>
      </c>
      <c r="C4559" s="2" t="n">
        <v>2015</v>
      </c>
      <c r="D4559" s="2" t="inlineStr">
        <is>
          <t>United States</t>
        </is>
      </c>
      <c r="E4559" s="2" t="inlineStr">
        <is>
          <t>USA</t>
        </is>
      </c>
      <c r="F4559" s="2" t="inlineStr">
        <is>
          <t>Flaring of landfill gas</t>
        </is>
      </c>
      <c r="G4559" s="2" t="n">
        <v>56</v>
      </c>
      <c r="H4559" s="2" t="n">
        <v>0.0002626392524689</v>
      </c>
      <c r="I4559" s="2" t="n">
        <v>0.000294155962765168</v>
      </c>
      <c r="J4559" s="40" t="inlineStr">
        <is>
          <t>waste - methane destruction</t>
        </is>
      </c>
    </row>
    <row r="4560" ht="15.75" customHeight="1" s="120">
      <c r="A4560" s="2" t="inlineStr">
        <is>
          <t>WASTE</t>
        </is>
      </c>
      <c r="B4560" s="2" t="inlineStr">
        <is>
          <t>LAN</t>
        </is>
      </c>
      <c r="C4560" s="2" t="n">
        <v>2015</v>
      </c>
      <c r="D4560" s="2" t="inlineStr">
        <is>
          <t>United States</t>
        </is>
      </c>
      <c r="E4560" s="2" t="inlineStr">
        <is>
          <t>USA</t>
        </is>
      </c>
      <c r="F4560" s="2" t="inlineStr">
        <is>
          <t>Electricity generation with a reciprocating engine</t>
        </is>
      </c>
      <c r="G4560" s="2" t="n">
        <v>56</v>
      </c>
      <c r="H4560" s="2" t="n">
        <v>0.0014484556159005</v>
      </c>
      <c r="I4560" s="2" t="n">
        <v>0.00162227028980856</v>
      </c>
      <c r="J4560" s="40" t="inlineStr">
        <is>
          <t>waste - methane capture</t>
        </is>
      </c>
    </row>
    <row r="4561" ht="15.75" customHeight="1" s="120">
      <c r="A4561" s="2" t="inlineStr">
        <is>
          <t>WASTE</t>
        </is>
      </c>
      <c r="B4561" s="2" t="inlineStr">
        <is>
          <t>LAN</t>
        </is>
      </c>
      <c r="C4561" s="2" t="n">
        <v>2015</v>
      </c>
      <c r="D4561" s="2" t="inlineStr">
        <is>
          <t>United States</t>
        </is>
      </c>
      <c r="E4561" s="2" t="inlineStr">
        <is>
          <t>USA</t>
        </is>
      </c>
      <c r="F4561" s="2" t="inlineStr">
        <is>
          <t>Flaring of landfill gas</t>
        </is>
      </c>
      <c r="G4561" s="2" t="n">
        <v>57</v>
      </c>
      <c r="H4561" s="2" t="n">
        <v>0.0005080890550744</v>
      </c>
      <c r="I4561" s="2" t="n">
        <v>0.000569059741683328</v>
      </c>
      <c r="J4561" s="40" t="inlineStr">
        <is>
          <t>waste - methane destruction</t>
        </is>
      </c>
    </row>
    <row r="4562" ht="15.75" customHeight="1" s="120">
      <c r="A4562" s="2" t="inlineStr">
        <is>
          <t>WASTE</t>
        </is>
      </c>
      <c r="B4562" s="2" t="inlineStr">
        <is>
          <t>LAN</t>
        </is>
      </c>
      <c r="C4562" s="2" t="n">
        <v>2015</v>
      </c>
      <c r="D4562" s="2" t="inlineStr">
        <is>
          <t>United States</t>
        </is>
      </c>
      <c r="E4562" s="2" t="inlineStr">
        <is>
          <t>USA</t>
        </is>
      </c>
      <c r="F4562" s="2" t="inlineStr">
        <is>
          <t>Electricity generation with a gas turbine</t>
        </is>
      </c>
      <c r="G4562" s="2" t="n">
        <v>57</v>
      </c>
      <c r="H4562" s="2" t="n">
        <v>9.48178094404e-05</v>
      </c>
      <c r="I4562" s="2" t="n">
        <v>0.000106195946573248</v>
      </c>
      <c r="J4562" s="40" t="inlineStr">
        <is>
          <t>waste - methane capture</t>
        </is>
      </c>
    </row>
    <row r="4563" ht="15.75" customHeight="1" s="120">
      <c r="A4563" s="2" t="inlineStr">
        <is>
          <t>WASTE</t>
        </is>
      </c>
      <c r="B4563" s="2" t="inlineStr">
        <is>
          <t>LAN</t>
        </is>
      </c>
      <c r="C4563" s="2" t="n">
        <v>2015</v>
      </c>
      <c r="D4563" s="2" t="inlineStr">
        <is>
          <t>United States</t>
        </is>
      </c>
      <c r="E4563" s="2" t="inlineStr">
        <is>
          <t>USA</t>
        </is>
      </c>
      <c r="F4563" s="2" t="inlineStr">
        <is>
          <t>Electricity generation with combined heat and power</t>
        </is>
      </c>
      <c r="G4563" s="2" t="n">
        <v>57</v>
      </c>
      <c r="H4563" s="2" t="n">
        <v>0.0003186827088939</v>
      </c>
      <c r="I4563" s="2" t="n">
        <v>0.000356924633961168</v>
      </c>
      <c r="J4563" s="40" t="inlineStr">
        <is>
          <t>waste - methane capture</t>
        </is>
      </c>
    </row>
    <row r="4564" ht="15.75" customHeight="1" s="120">
      <c r="A4564" s="2" t="inlineStr">
        <is>
          <t>WASTE</t>
        </is>
      </c>
      <c r="B4564" s="2" t="inlineStr">
        <is>
          <t>LAN</t>
        </is>
      </c>
      <c r="C4564" s="2" t="n">
        <v>2015</v>
      </c>
      <c r="D4564" s="2" t="inlineStr">
        <is>
          <t>United States</t>
        </is>
      </c>
      <c r="E4564" s="2" t="inlineStr">
        <is>
          <t>USA</t>
        </is>
      </c>
      <c r="F4564" s="2" t="inlineStr">
        <is>
          <t>Electricity generation with combined heat and power</t>
        </is>
      </c>
      <c r="G4564" s="2" t="n">
        <v>58</v>
      </c>
      <c r="H4564" s="2" t="n">
        <v>0.000159485367476</v>
      </c>
      <c r="I4564" s="2" t="n">
        <v>0.00017862361157312</v>
      </c>
      <c r="J4564" s="40" t="inlineStr">
        <is>
          <t>waste - methane capture</t>
        </is>
      </c>
    </row>
    <row r="4565" ht="15.75" customHeight="1" s="120">
      <c r="A4565" s="2" t="inlineStr">
        <is>
          <t>WASTE</t>
        </is>
      </c>
      <c r="B4565" s="2" t="inlineStr">
        <is>
          <t>LAN</t>
        </is>
      </c>
      <c r="C4565" s="2" t="n">
        <v>2015</v>
      </c>
      <c r="D4565" s="2" t="inlineStr">
        <is>
          <t>United States</t>
        </is>
      </c>
      <c r="E4565" s="2" t="inlineStr">
        <is>
          <t>USA</t>
        </is>
      </c>
      <c r="F4565" s="2" t="inlineStr">
        <is>
          <t>Electricity generation with a gas turbine</t>
        </is>
      </c>
      <c r="G4565" s="2" t="n">
        <v>58</v>
      </c>
      <c r="H4565" s="2" t="n">
        <v>4.66369056085e-05</v>
      </c>
      <c r="I4565" s="2" t="n">
        <v>5.223333428152001e-05</v>
      </c>
      <c r="J4565" s="40" t="inlineStr">
        <is>
          <t>waste - methane capture</t>
        </is>
      </c>
    </row>
    <row r="4566" ht="15.75" customHeight="1" s="120">
      <c r="A4566" s="2" t="inlineStr">
        <is>
          <t>WASTE</t>
        </is>
      </c>
      <c r="B4566" s="2" t="inlineStr">
        <is>
          <t>LAN</t>
        </is>
      </c>
      <c r="C4566" s="2" t="n">
        <v>2015</v>
      </c>
      <c r="D4566" s="2" t="inlineStr">
        <is>
          <t>United States</t>
        </is>
      </c>
      <c r="E4566" s="2" t="inlineStr">
        <is>
          <t>USA</t>
        </is>
      </c>
      <c r="F4566" s="2" t="inlineStr">
        <is>
          <t>Electricity generation with a reciprocating engine</t>
        </is>
      </c>
      <c r="G4566" s="2" t="n">
        <v>58</v>
      </c>
      <c r="H4566" s="2" t="n">
        <v>0.0025510122068226</v>
      </c>
      <c r="I4566" s="2" t="n">
        <v>0.002857133671641312</v>
      </c>
      <c r="J4566" s="40" t="inlineStr">
        <is>
          <t>waste - methane capture</t>
        </is>
      </c>
    </row>
    <row r="4567" ht="15.75" customHeight="1" s="120">
      <c r="A4567" s="2" t="inlineStr">
        <is>
          <t>WASTE</t>
        </is>
      </c>
      <c r="B4567" s="2" t="inlineStr">
        <is>
          <t>LAN</t>
        </is>
      </c>
      <c r="C4567" s="2" t="n">
        <v>2015</v>
      </c>
      <c r="D4567" s="2" t="inlineStr">
        <is>
          <t>United States</t>
        </is>
      </c>
      <c r="E4567" s="2" t="inlineStr">
        <is>
          <t>USA</t>
        </is>
      </c>
      <c r="F4567" s="2" t="inlineStr">
        <is>
          <t>Electricity generation with a gas turbine</t>
        </is>
      </c>
      <c r="G4567" s="2" t="n">
        <v>59</v>
      </c>
      <c r="H4567" s="2" t="n">
        <v>4.56857778772e-05</v>
      </c>
      <c r="I4567" s="2" t="n">
        <v>5.1168071222464e-05</v>
      </c>
      <c r="J4567" s="40" t="inlineStr">
        <is>
          <t>waste - methane capture</t>
        </is>
      </c>
    </row>
    <row r="4568" ht="15.75" customHeight="1" s="120">
      <c r="A4568" s="2" t="inlineStr">
        <is>
          <t>WASTE</t>
        </is>
      </c>
      <c r="B4568" s="2" t="inlineStr">
        <is>
          <t>LAN</t>
        </is>
      </c>
      <c r="C4568" s="2" t="n">
        <v>2015</v>
      </c>
      <c r="D4568" s="2" t="inlineStr">
        <is>
          <t>United States</t>
        </is>
      </c>
      <c r="E4568" s="2" t="inlineStr">
        <is>
          <t>USA</t>
        </is>
      </c>
      <c r="F4568" s="2" t="inlineStr">
        <is>
          <t>Electricity generation with combined heat and power</t>
        </is>
      </c>
      <c r="G4568" s="2" t="n">
        <v>60</v>
      </c>
      <c r="H4568" s="2" t="n">
        <v>0.000155254805577</v>
      </c>
      <c r="I4568" s="2" t="n">
        <v>0.00017388538224624</v>
      </c>
      <c r="J4568" s="40" t="inlineStr">
        <is>
          <t>waste - methane capture</t>
        </is>
      </c>
    </row>
    <row r="4569" ht="15.75" customHeight="1" s="120">
      <c r="A4569" s="2" t="inlineStr">
        <is>
          <t>WASTE</t>
        </is>
      </c>
      <c r="B4569" s="2" t="inlineStr">
        <is>
          <t>LAN</t>
        </is>
      </c>
      <c r="C4569" s="2" t="n">
        <v>2015</v>
      </c>
      <c r="D4569" s="2" t="inlineStr">
        <is>
          <t>United States</t>
        </is>
      </c>
      <c r="E4569" s="2" t="inlineStr">
        <is>
          <t>USA</t>
        </is>
      </c>
      <c r="F4569" s="2" t="inlineStr">
        <is>
          <t>Electricity generation with a reciprocating engine</t>
        </is>
      </c>
      <c r="G4569" s="2" t="n">
        <v>60</v>
      </c>
      <c r="H4569" s="2" t="n">
        <v>0.0012249728897586</v>
      </c>
      <c r="I4569" s="2" t="n">
        <v>0.001371969636529632</v>
      </c>
      <c r="J4569" s="40" t="inlineStr">
        <is>
          <t>waste - methane capture</t>
        </is>
      </c>
    </row>
    <row r="4570" ht="15.75" customHeight="1" s="120">
      <c r="A4570" s="2" t="inlineStr">
        <is>
          <t>WASTE</t>
        </is>
      </c>
      <c r="B4570" s="2" t="inlineStr">
        <is>
          <t>LAN</t>
        </is>
      </c>
      <c r="C4570" s="2" t="n">
        <v>2015</v>
      </c>
      <c r="D4570" s="2" t="inlineStr">
        <is>
          <t>United States</t>
        </is>
      </c>
      <c r="E4570" s="2" t="inlineStr">
        <is>
          <t>USA</t>
        </is>
      </c>
      <c r="F4570" s="2" t="inlineStr">
        <is>
          <t>Electricity generation with a gas turbine</t>
        </is>
      </c>
      <c r="G4570" s="2" t="n">
        <v>61</v>
      </c>
      <c r="H4570" s="2" t="n">
        <v>4.4888631237e-05</v>
      </c>
      <c r="I4570" s="2" t="n">
        <v>5.027526698544e-05</v>
      </c>
      <c r="J4570" s="40" t="inlineStr">
        <is>
          <t>waste - methane capture</t>
        </is>
      </c>
    </row>
    <row r="4571" ht="15.75" customHeight="1" s="120">
      <c r="A4571" s="2" t="inlineStr">
        <is>
          <t>WASTE</t>
        </is>
      </c>
      <c r="B4571" s="2" t="inlineStr">
        <is>
          <t>LAN</t>
        </is>
      </c>
      <c r="C4571" s="2" t="n">
        <v>2015</v>
      </c>
      <c r="D4571" s="2" t="inlineStr">
        <is>
          <t>United States</t>
        </is>
      </c>
      <c r="E4571" s="2" t="inlineStr">
        <is>
          <t>USA</t>
        </is>
      </c>
      <c r="F4571" s="2" t="inlineStr">
        <is>
          <t>Electricity generation with a microturbine</t>
        </is>
      </c>
      <c r="G4571" s="2" t="n">
        <v>61</v>
      </c>
      <c r="H4571" s="2" t="n">
        <v>1.86404213309e-05</v>
      </c>
      <c r="I4571" s="2" t="n">
        <v>2.0877271890608e-05</v>
      </c>
      <c r="J4571" s="40" t="inlineStr">
        <is>
          <t>waste - methane capture</t>
        </is>
      </c>
    </row>
    <row r="4572" ht="15.75" customHeight="1" s="120">
      <c r="A4572" s="2" t="inlineStr">
        <is>
          <t>WASTE</t>
        </is>
      </c>
      <c r="B4572" s="2" t="inlineStr">
        <is>
          <t>LAN</t>
        </is>
      </c>
      <c r="C4572" s="2" t="n">
        <v>2015</v>
      </c>
      <c r="D4572" s="2" t="inlineStr">
        <is>
          <t>United States</t>
        </is>
      </c>
      <c r="E4572" s="2" t="inlineStr">
        <is>
          <t>USA</t>
        </is>
      </c>
      <c r="F4572" s="2" t="inlineStr">
        <is>
          <t>Electricity generation with combined heat and power</t>
        </is>
      </c>
      <c r="G4572" s="2" t="n">
        <v>62</v>
      </c>
      <c r="H4572" s="2" t="n">
        <v>0.0004473456792766</v>
      </c>
      <c r="I4572" s="2" t="n">
        <v>0.0005010271607897921</v>
      </c>
      <c r="J4572" s="40" t="inlineStr">
        <is>
          <t>waste - methane capture</t>
        </is>
      </c>
    </row>
    <row r="4573" ht="15.75" customHeight="1" s="120">
      <c r="A4573" s="2" t="inlineStr">
        <is>
          <t>WASTE</t>
        </is>
      </c>
      <c r="B4573" s="2" t="inlineStr">
        <is>
          <t>LAN</t>
        </is>
      </c>
      <c r="C4573" s="2" t="n">
        <v>2015</v>
      </c>
      <c r="D4573" s="2" t="inlineStr">
        <is>
          <t>United States</t>
        </is>
      </c>
      <c r="E4573" s="2" t="inlineStr">
        <is>
          <t>USA</t>
        </is>
      </c>
      <c r="F4573" s="2" t="inlineStr">
        <is>
          <t>Electricity generation with a reciprocating engine</t>
        </is>
      </c>
      <c r="G4573" s="2" t="n">
        <v>62</v>
      </c>
      <c r="H4573" s="2" t="n">
        <v>0.0011985036544502</v>
      </c>
      <c r="I4573" s="2" t="n">
        <v>0.001342324092984224</v>
      </c>
      <c r="J4573" s="40" t="inlineStr">
        <is>
          <t>waste - methane capture</t>
        </is>
      </c>
    </row>
    <row r="4574" ht="15.75" customHeight="1" s="120">
      <c r="A4574" s="2" t="inlineStr">
        <is>
          <t>WASTE</t>
        </is>
      </c>
      <c r="B4574" s="2" t="inlineStr">
        <is>
          <t>LAN</t>
        </is>
      </c>
      <c r="C4574" s="2" t="n">
        <v>2015</v>
      </c>
      <c r="D4574" s="2" t="inlineStr">
        <is>
          <t>United States</t>
        </is>
      </c>
      <c r="E4574" s="2" t="inlineStr">
        <is>
          <t>USA</t>
        </is>
      </c>
      <c r="F4574" s="2" t="inlineStr">
        <is>
          <t>Electricity generation with combined heat and power</t>
        </is>
      </c>
      <c r="G4574" s="2" t="n">
        <v>63</v>
      </c>
      <c r="H4574" s="2" t="n">
        <v>0.0001469381386414</v>
      </c>
      <c r="I4574" s="2" t="n">
        <v>0.000164570715278368</v>
      </c>
      <c r="J4574" s="40" t="inlineStr">
        <is>
          <t>waste - methane capture</t>
        </is>
      </c>
    </row>
    <row r="4575" ht="15.75" customHeight="1" s="120">
      <c r="A4575" s="2" t="inlineStr">
        <is>
          <t>WASTE</t>
        </is>
      </c>
      <c r="B4575" s="2" t="inlineStr">
        <is>
          <t>LAN</t>
        </is>
      </c>
      <c r="C4575" s="2" t="n">
        <v>2015</v>
      </c>
      <c r="D4575" s="2" t="inlineStr">
        <is>
          <t>United States</t>
        </is>
      </c>
      <c r="E4575" s="2" t="inlineStr">
        <is>
          <t>USA</t>
        </is>
      </c>
      <c r="F4575" s="2" t="inlineStr">
        <is>
          <t>Electricity generation with a gas turbine</t>
        </is>
      </c>
      <c r="G4575" s="2" t="n">
        <v>63</v>
      </c>
      <c r="H4575" s="2" t="n">
        <v>4.34977009718e-05</v>
      </c>
      <c r="I4575" s="2" t="n">
        <v>4.871742508841601e-05</v>
      </c>
      <c r="J4575" s="40" t="inlineStr">
        <is>
          <t>waste - methane capture</t>
        </is>
      </c>
    </row>
    <row r="4576" ht="15.75" customHeight="1" s="120">
      <c r="A4576" s="2" t="inlineStr">
        <is>
          <t>WASTE</t>
        </is>
      </c>
      <c r="B4576" s="2" t="inlineStr">
        <is>
          <t>LAN</t>
        </is>
      </c>
      <c r="C4576" s="2" t="n">
        <v>2015</v>
      </c>
      <c r="D4576" s="2" t="inlineStr">
        <is>
          <t>United States</t>
        </is>
      </c>
      <c r="E4576" s="2" t="inlineStr">
        <is>
          <t>USA</t>
        </is>
      </c>
      <c r="F4576" s="2" t="inlineStr">
        <is>
          <t>Electricity generation with a reciprocating engine</t>
        </is>
      </c>
      <c r="G4576" s="2" t="n">
        <v>63</v>
      </c>
      <c r="H4576" s="2" t="n">
        <v>0.0023667004425079</v>
      </c>
      <c r="I4576" s="2" t="n">
        <v>0.002650704495608848</v>
      </c>
      <c r="J4576" s="40" t="inlineStr">
        <is>
          <t>waste - methane capture</t>
        </is>
      </c>
    </row>
    <row r="4577" ht="15.75" customHeight="1" s="120">
      <c r="A4577" s="2" t="inlineStr">
        <is>
          <t>WASTE</t>
        </is>
      </c>
      <c r="B4577" s="2" t="inlineStr">
        <is>
          <t>LAN</t>
        </is>
      </c>
      <c r="C4577" s="2" t="n">
        <v>2015</v>
      </c>
      <c r="D4577" s="2" t="inlineStr">
        <is>
          <t>United States</t>
        </is>
      </c>
      <c r="E4577" s="2" t="inlineStr">
        <is>
          <t>USA</t>
        </is>
      </c>
      <c r="F4577" s="2" t="inlineStr">
        <is>
          <t>Electricity generation with a microturbine</t>
        </is>
      </c>
      <c r="G4577" s="2" t="n">
        <v>63</v>
      </c>
      <c r="H4577" s="2" t="n">
        <v>1.7792581275e-05</v>
      </c>
      <c r="I4577" s="2" t="n">
        <v>1.9927691028e-05</v>
      </c>
      <c r="J4577" s="40" t="inlineStr">
        <is>
          <t>waste - methane capture</t>
        </is>
      </c>
    </row>
    <row r="4578" ht="15.75" customHeight="1" s="120">
      <c r="A4578" s="2" t="inlineStr">
        <is>
          <t>WASTE</t>
        </is>
      </c>
      <c r="B4578" s="2" t="inlineStr">
        <is>
          <t>LAN</t>
        </is>
      </c>
      <c r="C4578" s="2" t="n">
        <v>2015</v>
      </c>
      <c r="D4578" s="2" t="inlineStr">
        <is>
          <t>United States</t>
        </is>
      </c>
      <c r="E4578" s="2" t="inlineStr">
        <is>
          <t>USA</t>
        </is>
      </c>
      <c r="F4578" s="2" t="inlineStr">
        <is>
          <t>Flaring of landfill gas</t>
        </is>
      </c>
      <c r="G4578" s="2" t="n">
        <v>64</v>
      </c>
      <c r="H4578" s="2" t="n">
        <v>0.0002225430071121</v>
      </c>
      <c r="I4578" s="2" t="n">
        <v>0.000249248167965552</v>
      </c>
      <c r="J4578" s="40" t="inlineStr">
        <is>
          <t>waste - methane destruction</t>
        </is>
      </c>
    </row>
    <row r="4579" ht="15.75" customHeight="1" s="120">
      <c r="A4579" s="2" t="inlineStr">
        <is>
          <t>WASTE</t>
        </is>
      </c>
      <c r="B4579" s="2" t="inlineStr">
        <is>
          <t>LAN</t>
        </is>
      </c>
      <c r="C4579" s="2" t="n">
        <v>2015</v>
      </c>
      <c r="D4579" s="2" t="inlineStr">
        <is>
          <t>United States</t>
        </is>
      </c>
      <c r="E4579" s="2" t="inlineStr">
        <is>
          <t>USA</t>
        </is>
      </c>
      <c r="F4579" s="2" t="inlineStr">
        <is>
          <t>Electricity generation with a reciprocating engine</t>
        </is>
      </c>
      <c r="G4579" s="2" t="n">
        <v>64</v>
      </c>
      <c r="H4579" s="2" t="n">
        <v>0.0034691261826083</v>
      </c>
      <c r="I4579" s="2" t="n">
        <v>0.003885421324521296</v>
      </c>
      <c r="J4579" s="40" t="inlineStr">
        <is>
          <t>waste - methane capture</t>
        </is>
      </c>
    </row>
    <row r="4580" ht="15.75" customHeight="1" s="120">
      <c r="A4580" s="2" t="inlineStr">
        <is>
          <t>WASTE</t>
        </is>
      </c>
      <c r="B4580" s="2" t="inlineStr">
        <is>
          <t>LAN</t>
        </is>
      </c>
      <c r="C4580" s="2" t="n">
        <v>2015</v>
      </c>
      <c r="D4580" s="2" t="inlineStr">
        <is>
          <t>United States</t>
        </is>
      </c>
      <c r="E4580" s="2" t="inlineStr">
        <is>
          <t>USA</t>
        </is>
      </c>
      <c r="F4580" s="2" t="inlineStr">
        <is>
          <t>Electricity generation with a microturbine</t>
        </is>
      </c>
      <c r="G4580" s="2" t="n">
        <v>65</v>
      </c>
      <c r="H4580" s="2" t="n">
        <v>1.75092845893e-05</v>
      </c>
      <c r="I4580" s="2" t="n">
        <v>1.9610398740016e-05</v>
      </c>
      <c r="J4580" s="40" t="inlineStr">
        <is>
          <t>waste - methane capture</t>
        </is>
      </c>
    </row>
    <row r="4581" ht="15.75" customHeight="1" s="120">
      <c r="A4581" s="2" t="inlineStr">
        <is>
          <t>WASTE</t>
        </is>
      </c>
      <c r="B4581" s="2" t="inlineStr">
        <is>
          <t>LAN</t>
        </is>
      </c>
      <c r="C4581" s="2" t="n">
        <v>2015</v>
      </c>
      <c r="D4581" s="2" t="inlineStr">
        <is>
          <t>United States</t>
        </is>
      </c>
      <c r="E4581" s="2" t="inlineStr">
        <is>
          <t>USA</t>
        </is>
      </c>
      <c r="F4581" s="2" t="inlineStr">
        <is>
          <t>Electricity generation with combined heat and power</t>
        </is>
      </c>
      <c r="G4581" s="2" t="n">
        <v>65</v>
      </c>
      <c r="H4581" s="2" t="n">
        <v>0.0002857777581085</v>
      </c>
      <c r="I4581" s="2" t="n">
        <v>0.00032007108908152</v>
      </c>
      <c r="J4581" s="40" t="inlineStr">
        <is>
          <t>waste - methane capture</t>
        </is>
      </c>
    </row>
    <row r="4582" ht="15.75" customHeight="1" s="120">
      <c r="A4582" s="2" t="inlineStr">
        <is>
          <t>WASTE</t>
        </is>
      </c>
      <c r="B4582" s="2" t="inlineStr">
        <is>
          <t>LAN</t>
        </is>
      </c>
      <c r="C4582" s="2" t="n">
        <v>2015</v>
      </c>
      <c r="D4582" s="2" t="inlineStr">
        <is>
          <t>United States</t>
        </is>
      </c>
      <c r="E4582" s="2" t="inlineStr">
        <is>
          <t>USA</t>
        </is>
      </c>
      <c r="F4582" s="2" t="inlineStr">
        <is>
          <t>Electricity generation with a gas turbine</t>
        </is>
      </c>
      <c r="G4582" s="2" t="n">
        <v>65</v>
      </c>
      <c r="H4582" s="2" t="n">
        <v>8.399020589420001e-05</v>
      </c>
      <c r="I4582" s="2" t="n">
        <v>9.406903060150402e-05</v>
      </c>
      <c r="J4582" s="40" t="inlineStr">
        <is>
          <t>waste - methane capture</t>
        </is>
      </c>
    </row>
    <row r="4583" ht="15.75" customHeight="1" s="120">
      <c r="A4583" s="2" t="inlineStr">
        <is>
          <t>WASTE</t>
        </is>
      </c>
      <c r="B4583" s="2" t="inlineStr">
        <is>
          <t>LAN</t>
        </is>
      </c>
      <c r="C4583" s="2" t="n">
        <v>2015</v>
      </c>
      <c r="D4583" s="2" t="inlineStr">
        <is>
          <t>United States</t>
        </is>
      </c>
      <c r="E4583" s="2" t="inlineStr">
        <is>
          <t>USA</t>
        </is>
      </c>
      <c r="F4583" s="2" t="inlineStr">
        <is>
          <t>Electricity generation with a reciprocating engine</t>
        </is>
      </c>
      <c r="G4583" s="2" t="n">
        <v>65</v>
      </c>
      <c r="H4583" s="2" t="n">
        <v>0.0022924899822101</v>
      </c>
      <c r="I4583" s="2" t="n">
        <v>0.002567588780075312</v>
      </c>
      <c r="J4583" s="40" t="inlineStr">
        <is>
          <t>waste - methane capture</t>
        </is>
      </c>
    </row>
    <row r="4584" ht="15.75" customHeight="1" s="120">
      <c r="A4584" s="2" t="inlineStr">
        <is>
          <t>WASTE</t>
        </is>
      </c>
      <c r="B4584" s="2" t="inlineStr">
        <is>
          <t>LAN</t>
        </is>
      </c>
      <c r="C4584" s="2" t="n">
        <v>2015</v>
      </c>
      <c r="D4584" s="2" t="inlineStr">
        <is>
          <t>United States</t>
        </is>
      </c>
      <c r="E4584" s="2" t="inlineStr">
        <is>
          <t>USA</t>
        </is>
      </c>
      <c r="F4584" s="2" t="inlineStr">
        <is>
          <t>Electricity generation with a reciprocating engine</t>
        </is>
      </c>
      <c r="G4584" s="2" t="n">
        <v>66</v>
      </c>
      <c r="H4584" s="2" t="n">
        <v>0.0011366300750524</v>
      </c>
      <c r="I4584" s="2" t="n">
        <v>0.001273025684058688</v>
      </c>
      <c r="J4584" s="40" t="inlineStr">
        <is>
          <t>waste - methane capture</t>
        </is>
      </c>
    </row>
    <row r="4585" ht="15.75" customHeight="1" s="120">
      <c r="A4585" s="2" t="inlineStr">
        <is>
          <t>WASTE</t>
        </is>
      </c>
      <c r="B4585" s="2" t="inlineStr">
        <is>
          <t>LAN</t>
        </is>
      </c>
      <c r="C4585" s="2" t="n">
        <v>2015</v>
      </c>
      <c r="D4585" s="2" t="inlineStr">
        <is>
          <t>United States</t>
        </is>
      </c>
      <c r="E4585" s="2" t="inlineStr">
        <is>
          <t>USA</t>
        </is>
      </c>
      <c r="F4585" s="2" t="inlineStr">
        <is>
          <t>Electricity generation with a microturbine</t>
        </is>
      </c>
      <c r="G4585" s="2" t="n">
        <v>66</v>
      </c>
      <c r="H4585" s="2" t="n">
        <v>1.69926170202e-05</v>
      </c>
      <c r="I4585" s="2" t="n">
        <v>1.9031731062624e-05</v>
      </c>
      <c r="J4585" s="40" t="inlineStr">
        <is>
          <t>waste - methane capture</t>
        </is>
      </c>
    </row>
    <row r="4586" ht="15.75" customHeight="1" s="120">
      <c r="A4586" s="2" t="inlineStr">
        <is>
          <t>WASTE</t>
        </is>
      </c>
      <c r="B4586" s="2" t="inlineStr">
        <is>
          <t>LAN</t>
        </is>
      </c>
      <c r="C4586" s="2" t="n">
        <v>2015</v>
      </c>
      <c r="D4586" s="2" t="inlineStr">
        <is>
          <t>United States</t>
        </is>
      </c>
      <c r="E4586" s="2" t="inlineStr">
        <is>
          <t>USA</t>
        </is>
      </c>
      <c r="F4586" s="2" t="inlineStr">
        <is>
          <t>Electricity generation with combined heat and power</t>
        </is>
      </c>
      <c r="G4586" s="2" t="n">
        <v>66</v>
      </c>
      <c r="H4586" s="2" t="n">
        <v>0.0005809198482893</v>
      </c>
      <c r="I4586" s="2" t="n">
        <v>0.000650630230084016</v>
      </c>
      <c r="J4586" s="40" t="inlineStr">
        <is>
          <t>waste - methane capture</t>
        </is>
      </c>
    </row>
    <row r="4587" ht="15.75" customHeight="1" s="120">
      <c r="A4587" s="2" t="inlineStr">
        <is>
          <t>WASTE</t>
        </is>
      </c>
      <c r="B4587" s="2" t="inlineStr">
        <is>
          <t>LAN</t>
        </is>
      </c>
      <c r="C4587" s="2" t="n">
        <v>2015</v>
      </c>
      <c r="D4587" s="2" t="inlineStr">
        <is>
          <t>United States</t>
        </is>
      </c>
      <c r="E4587" s="2" t="inlineStr">
        <is>
          <t>USA</t>
        </is>
      </c>
      <c r="F4587" s="2" t="inlineStr">
        <is>
          <t>Electricity generation with a reciprocating engine</t>
        </is>
      </c>
      <c r="G4587" s="2" t="n">
        <v>67</v>
      </c>
      <c r="H4587" s="2" t="n">
        <v>0.0011077539529651</v>
      </c>
      <c r="I4587" s="2" t="n">
        <v>0.001240684427320912</v>
      </c>
      <c r="J4587" s="40" t="inlineStr">
        <is>
          <t>waste - methane capture</t>
        </is>
      </c>
    </row>
    <row r="4588" ht="15.75" customHeight="1" s="120">
      <c r="A4588" s="2" t="inlineStr">
        <is>
          <t>WASTE</t>
        </is>
      </c>
      <c r="B4588" s="2" t="inlineStr">
        <is>
          <t>LAN</t>
        </is>
      </c>
      <c r="C4588" s="2" t="n">
        <v>2015</v>
      </c>
      <c r="D4588" s="2" t="inlineStr">
        <is>
          <t>United States</t>
        </is>
      </c>
      <c r="E4588" s="2" t="inlineStr">
        <is>
          <t>USA</t>
        </is>
      </c>
      <c r="F4588" s="2" t="inlineStr">
        <is>
          <t>Electricity generation with a gas turbine</t>
        </is>
      </c>
      <c r="G4588" s="2" t="n">
        <v>67</v>
      </c>
      <c r="H4588" s="2" t="n">
        <v>0.0001218920624524</v>
      </c>
      <c r="I4588" s="2" t="n">
        <v>0.000136519109946688</v>
      </c>
      <c r="J4588" s="40" t="inlineStr">
        <is>
          <t>waste - methane capture</t>
        </is>
      </c>
    </row>
    <row r="4589" ht="15.75" customHeight="1" s="120">
      <c r="A4589" s="2" t="inlineStr">
        <is>
          <t>WASTE</t>
        </is>
      </c>
      <c r="B4589" s="2" t="inlineStr">
        <is>
          <t>LAN</t>
        </is>
      </c>
      <c r="C4589" s="2" t="n">
        <v>2015</v>
      </c>
      <c r="D4589" s="2" t="inlineStr">
        <is>
          <t>United States</t>
        </is>
      </c>
      <c r="E4589" s="2" t="inlineStr">
        <is>
          <t>USA</t>
        </is>
      </c>
      <c r="F4589" s="2" t="inlineStr">
        <is>
          <t>Land_x001f_ll gas recovery for direct use</t>
        </is>
      </c>
      <c r="G4589" s="2" t="n">
        <v>67</v>
      </c>
      <c r="H4589" s="2" t="n">
        <v>0.0002719721524045</v>
      </c>
      <c r="I4589" s="2" t="n">
        <v>0.00030460881069304</v>
      </c>
      <c r="J4589" s="40" t="inlineStr">
        <is>
          <t>waste - methane capture</t>
        </is>
      </c>
    </row>
    <row r="4590" ht="15.75" customHeight="1" s="120">
      <c r="A4590" s="2" t="inlineStr">
        <is>
          <t>WASTE</t>
        </is>
      </c>
      <c r="B4590" s="2" t="inlineStr">
        <is>
          <t>LAN</t>
        </is>
      </c>
      <c r="C4590" s="2" t="n">
        <v>2015</v>
      </c>
      <c r="D4590" s="2" t="inlineStr">
        <is>
          <t>United States</t>
        </is>
      </c>
      <c r="E4590" s="2" t="inlineStr">
        <is>
          <t>USA</t>
        </is>
      </c>
      <c r="F4590" s="2" t="inlineStr">
        <is>
          <t>Electricity generation with combined heat and power</t>
        </is>
      </c>
      <c r="G4590" s="2" t="n">
        <v>67</v>
      </c>
      <c r="H4590" s="2" t="n">
        <v>0.000140146992635</v>
      </c>
      <c r="I4590" s="2" t="n">
        <v>0.0001569646317512</v>
      </c>
      <c r="J4590" s="40" t="inlineStr">
        <is>
          <t>waste - methane capture</t>
        </is>
      </c>
    </row>
    <row r="4591" ht="15.75" customHeight="1" s="120">
      <c r="A4591" s="2" t="inlineStr">
        <is>
          <t>WASTE</t>
        </is>
      </c>
      <c r="B4591" s="2" t="inlineStr">
        <is>
          <t>LAN</t>
        </is>
      </c>
      <c r="C4591" s="2" t="n">
        <v>2015</v>
      </c>
      <c r="D4591" s="2" t="inlineStr">
        <is>
          <t>United States</t>
        </is>
      </c>
      <c r="E4591" s="2" t="inlineStr">
        <is>
          <t>USA</t>
        </is>
      </c>
      <c r="F4591" s="2" t="inlineStr">
        <is>
          <t>Electricity generation with a microturbine</t>
        </is>
      </c>
      <c r="G4591" s="2" t="n">
        <v>67</v>
      </c>
      <c r="H4591" s="2" t="n">
        <v>1.68799870153e-05</v>
      </c>
      <c r="I4591" s="2" t="n">
        <v>1.8905585457136e-05</v>
      </c>
      <c r="J4591" s="40" t="inlineStr">
        <is>
          <t>waste - methane capture</t>
        </is>
      </c>
    </row>
    <row r="4592" ht="15.75" customHeight="1" s="120">
      <c r="A4592" s="2" t="inlineStr">
        <is>
          <t>WASTE</t>
        </is>
      </c>
      <c r="B4592" s="2" t="inlineStr">
        <is>
          <t>LAN</t>
        </is>
      </c>
      <c r="C4592" s="2" t="n">
        <v>2015</v>
      </c>
      <c r="D4592" s="2" t="inlineStr">
        <is>
          <t>United States</t>
        </is>
      </c>
      <c r="E4592" s="2" t="inlineStr">
        <is>
          <t>USA</t>
        </is>
      </c>
      <c r="F4592" s="2" t="inlineStr">
        <is>
          <t>Electricity generation with combined heat and power</t>
        </is>
      </c>
      <c r="G4592" s="2" t="n">
        <v>68</v>
      </c>
      <c r="H4592" s="2" t="n">
        <v>0.0001358175795758</v>
      </c>
      <c r="I4592" s="2" t="n">
        <v>0.000152115689124896</v>
      </c>
      <c r="J4592" s="40" t="inlineStr">
        <is>
          <t>waste - methane capture</t>
        </is>
      </c>
    </row>
    <row r="4593" ht="15.75" customHeight="1" s="120">
      <c r="A4593" s="2" t="inlineStr">
        <is>
          <t>WASTE</t>
        </is>
      </c>
      <c r="B4593" s="2" t="inlineStr">
        <is>
          <t>LAN</t>
        </is>
      </c>
      <c r="C4593" s="2" t="n">
        <v>2015</v>
      </c>
      <c r="D4593" s="2" t="inlineStr">
        <is>
          <t>United States</t>
        </is>
      </c>
      <c r="E4593" s="2" t="inlineStr">
        <is>
          <t>USA</t>
        </is>
      </c>
      <c r="F4593" s="2" t="inlineStr">
        <is>
          <t>Electricity generation with a reciprocating engine</t>
        </is>
      </c>
      <c r="G4593" s="2" t="n">
        <v>68</v>
      </c>
      <c r="H4593" s="2" t="n">
        <v>0.0010940199717879</v>
      </c>
      <c r="I4593" s="2" t="n">
        <v>0.001225302368402448</v>
      </c>
      <c r="J4593" s="40" t="inlineStr">
        <is>
          <t>waste - methane capture</t>
        </is>
      </c>
    </row>
    <row r="4594" ht="15.75" customHeight="1" s="120">
      <c r="A4594" s="2" t="inlineStr">
        <is>
          <t>WASTE</t>
        </is>
      </c>
      <c r="B4594" s="2" t="inlineStr">
        <is>
          <t>LAN</t>
        </is>
      </c>
      <c r="C4594" s="2" t="n">
        <v>2015</v>
      </c>
      <c r="D4594" s="2" t="inlineStr">
        <is>
          <t>United States</t>
        </is>
      </c>
      <c r="E4594" s="2" t="inlineStr">
        <is>
          <t>USA</t>
        </is>
      </c>
      <c r="F4594" s="2" t="inlineStr">
        <is>
          <t>Electricity generation with a reciprocating engine</t>
        </is>
      </c>
      <c r="G4594" s="2" t="n">
        <v>70</v>
      </c>
      <c r="H4594" s="2" t="n">
        <v>0.0010622313711792</v>
      </c>
      <c r="I4594" s="2" t="n">
        <v>0.001189699135720704</v>
      </c>
      <c r="J4594" s="40" t="inlineStr">
        <is>
          <t>waste - methane capture</t>
        </is>
      </c>
    </row>
    <row r="4595" ht="15.75" customHeight="1" s="120">
      <c r="A4595" s="2" t="inlineStr">
        <is>
          <t>WASTE</t>
        </is>
      </c>
      <c r="B4595" s="2" t="inlineStr">
        <is>
          <t>LAN</t>
        </is>
      </c>
      <c r="C4595" s="2" t="n">
        <v>2015</v>
      </c>
      <c r="D4595" s="2" t="inlineStr">
        <is>
          <t>United States</t>
        </is>
      </c>
      <c r="E4595" s="2" t="inlineStr">
        <is>
          <t>USA</t>
        </is>
      </c>
      <c r="F4595" s="2" t="inlineStr">
        <is>
          <t>Electricity generation with combined heat and power</t>
        </is>
      </c>
      <c r="G4595" s="2" t="n">
        <v>70</v>
      </c>
      <c r="H4595" s="2" t="n">
        <v>0.0001321744930465</v>
      </c>
      <c r="I4595" s="2" t="n">
        <v>0.00014803543221208</v>
      </c>
      <c r="J4595" s="40" t="inlineStr">
        <is>
          <t>waste - methane capture</t>
        </is>
      </c>
    </row>
    <row r="4596" ht="15.75" customHeight="1" s="120">
      <c r="A4596" s="2" t="inlineStr">
        <is>
          <t>WASTE</t>
        </is>
      </c>
      <c r="B4596" s="2" t="inlineStr">
        <is>
          <t>LAN</t>
        </is>
      </c>
      <c r="C4596" s="2" t="n">
        <v>2015</v>
      </c>
      <c r="D4596" s="2" t="inlineStr">
        <is>
          <t>United States</t>
        </is>
      </c>
      <c r="E4596" s="2" t="inlineStr">
        <is>
          <t>USA</t>
        </is>
      </c>
      <c r="F4596" s="2" t="inlineStr">
        <is>
          <t>Electricity generation with a gas turbine</t>
        </is>
      </c>
      <c r="G4596" s="2" t="n">
        <v>71</v>
      </c>
      <c r="H4596" s="2" t="n">
        <v>4.0606733819e-05</v>
      </c>
      <c r="I4596" s="2" t="n">
        <v>4.547954187728001e-05</v>
      </c>
      <c r="J4596" s="40" t="inlineStr">
        <is>
          <t>waste - methane capture</t>
        </is>
      </c>
    </row>
    <row r="4597" ht="15.75" customHeight="1" s="120">
      <c r="A4597" s="2" t="inlineStr">
        <is>
          <t>WASTE</t>
        </is>
      </c>
      <c r="B4597" s="2" t="inlineStr">
        <is>
          <t>LAN</t>
        </is>
      </c>
      <c r="C4597" s="2" t="n">
        <v>2015</v>
      </c>
      <c r="D4597" s="2" t="inlineStr">
        <is>
          <t>United States</t>
        </is>
      </c>
      <c r="E4597" s="2" t="inlineStr">
        <is>
          <t>USA</t>
        </is>
      </c>
      <c r="F4597" s="2" t="inlineStr">
        <is>
          <t>Electricity generation with a microturbine</t>
        </is>
      </c>
      <c r="G4597" s="2" t="n">
        <v>71</v>
      </c>
      <c r="H4597" s="2" t="n">
        <v>1.48362005348e-05</v>
      </c>
      <c r="I4597" s="2" t="n">
        <v>1.6616544598976e-05</v>
      </c>
      <c r="J4597" s="40" t="inlineStr">
        <is>
          <t>waste - methane capture</t>
        </is>
      </c>
    </row>
    <row r="4598" ht="15.75" customHeight="1" s="120">
      <c r="A4598" s="2" t="inlineStr">
        <is>
          <t>WASTE</t>
        </is>
      </c>
      <c r="B4598" s="2" t="inlineStr">
        <is>
          <t>LAN</t>
        </is>
      </c>
      <c r="C4598" s="2" t="n">
        <v>2015</v>
      </c>
      <c r="D4598" s="2" t="inlineStr">
        <is>
          <t>United States</t>
        </is>
      </c>
      <c r="E4598" s="2" t="inlineStr">
        <is>
          <t>USA</t>
        </is>
      </c>
      <c r="F4598" s="2" t="inlineStr">
        <is>
          <t>Electricity generation with a reciprocating engine</t>
        </is>
      </c>
      <c r="G4598" s="2" t="n">
        <v>71</v>
      </c>
      <c r="H4598" s="2" t="n">
        <v>0.0021182047203183</v>
      </c>
      <c r="I4598" s="2" t="n">
        <v>0.002372389286756497</v>
      </c>
      <c r="J4598" s="40" t="inlineStr">
        <is>
          <t>waste - methane capture</t>
        </is>
      </c>
    </row>
    <row r="4599" ht="15.75" customHeight="1" s="120">
      <c r="A4599" s="2" t="inlineStr">
        <is>
          <t>WASTE</t>
        </is>
      </c>
      <c r="B4599" s="2" t="inlineStr">
        <is>
          <t>LAN</t>
        </is>
      </c>
      <c r="C4599" s="2" t="n">
        <v>2015</v>
      </c>
      <c r="D4599" s="2" t="inlineStr">
        <is>
          <t>United States</t>
        </is>
      </c>
      <c r="E4599" s="2" t="inlineStr">
        <is>
          <t>USA</t>
        </is>
      </c>
      <c r="F4599" s="2" t="inlineStr">
        <is>
          <t>Land_x001f_ll gas recovery for direct use</t>
        </is>
      </c>
      <c r="G4599" s="2" t="n">
        <v>72</v>
      </c>
      <c r="H4599" s="2" t="n">
        <v>0.0002963519073091</v>
      </c>
      <c r="I4599" s="2" t="n">
        <v>0.000331914136186192</v>
      </c>
      <c r="J4599" s="40" t="inlineStr">
        <is>
          <t>waste - methane capture</t>
        </is>
      </c>
    </row>
    <row r="4600" ht="15.75" customHeight="1" s="120">
      <c r="A4600" s="2" t="inlineStr">
        <is>
          <t>WASTE</t>
        </is>
      </c>
      <c r="B4600" s="2" t="inlineStr">
        <is>
          <t>LAN</t>
        </is>
      </c>
      <c r="C4600" s="2" t="n">
        <v>2015</v>
      </c>
      <c r="D4600" s="2" t="inlineStr">
        <is>
          <t>United States</t>
        </is>
      </c>
      <c r="E4600" s="2" t="inlineStr">
        <is>
          <t>USA</t>
        </is>
      </c>
      <c r="F4600" s="2" t="inlineStr">
        <is>
          <t>Electricity generation with a reciprocating engine</t>
        </is>
      </c>
      <c r="G4600" s="2" t="n">
        <v>72</v>
      </c>
      <c r="H4600" s="2" t="n">
        <v>0.0020586916944012</v>
      </c>
      <c r="I4600" s="2" t="n">
        <v>0.002305734697729344</v>
      </c>
      <c r="J4600" s="40" t="inlineStr">
        <is>
          <t>waste - methane capture</t>
        </is>
      </c>
    </row>
    <row r="4601" ht="15.75" customHeight="1" s="120">
      <c r="A4601" s="2" t="inlineStr">
        <is>
          <t>WASTE</t>
        </is>
      </c>
      <c r="B4601" s="2" t="inlineStr">
        <is>
          <t>LAN</t>
        </is>
      </c>
      <c r="C4601" s="2" t="n">
        <v>2015</v>
      </c>
      <c r="D4601" s="2" t="inlineStr">
        <is>
          <t>United States</t>
        </is>
      </c>
      <c r="E4601" s="2" t="inlineStr">
        <is>
          <t>USA</t>
        </is>
      </c>
      <c r="F4601" s="2" t="inlineStr">
        <is>
          <t>Electricity generation with a gas turbine</t>
        </is>
      </c>
      <c r="G4601" s="2" t="n">
        <v>72</v>
      </c>
      <c r="H4601" s="2" t="n">
        <v>3.76916177629e-05</v>
      </c>
      <c r="I4601" s="2" t="n">
        <v>4.221461189444801e-05</v>
      </c>
      <c r="J4601" s="40" t="inlineStr">
        <is>
          <t>waste - methane capture</t>
        </is>
      </c>
    </row>
    <row r="4602" ht="15.75" customHeight="1" s="120">
      <c r="A4602" s="2" t="inlineStr">
        <is>
          <t>WASTE</t>
        </is>
      </c>
      <c r="B4602" s="2" t="inlineStr">
        <is>
          <t>LAN</t>
        </is>
      </c>
      <c r="C4602" s="2" t="n">
        <v>2015</v>
      </c>
      <c r="D4602" s="2" t="inlineStr">
        <is>
          <t>United States</t>
        </is>
      </c>
      <c r="E4602" s="2" t="inlineStr">
        <is>
          <t>USA</t>
        </is>
      </c>
      <c r="F4602" s="2" t="inlineStr">
        <is>
          <t>Flaring of landfill gas</t>
        </is>
      </c>
      <c r="G4602" s="2" t="n">
        <v>72</v>
      </c>
      <c r="H4602" s="2" t="n">
        <v>0.0001964239927474</v>
      </c>
      <c r="I4602" s="2" t="n">
        <v>0.000219994871877088</v>
      </c>
      <c r="J4602" s="40" t="inlineStr">
        <is>
          <t>waste - methane destruction</t>
        </is>
      </c>
    </row>
    <row r="4603" ht="15.75" customHeight="1" s="120">
      <c r="A4603" s="2" t="inlineStr">
        <is>
          <t>WASTE</t>
        </is>
      </c>
      <c r="B4603" s="2" t="inlineStr">
        <is>
          <t>LAN</t>
        </is>
      </c>
      <c r="C4603" s="2" t="n">
        <v>2015</v>
      </c>
      <c r="D4603" s="2" t="inlineStr">
        <is>
          <t>United States</t>
        </is>
      </c>
      <c r="E4603" s="2" t="inlineStr">
        <is>
          <t>USA</t>
        </is>
      </c>
      <c r="F4603" s="2" t="inlineStr">
        <is>
          <t>Electricity generation with a gas turbine</t>
        </is>
      </c>
      <c r="G4603" s="2" t="n">
        <v>73</v>
      </c>
      <c r="H4603" s="2" t="n">
        <v>3.72021349904e-05</v>
      </c>
      <c r="I4603" s="2" t="n">
        <v>4.1666391189248e-05</v>
      </c>
      <c r="J4603" s="40" t="inlineStr">
        <is>
          <t>waste - methane capture</t>
        </is>
      </c>
    </row>
    <row r="4604" ht="15.75" customHeight="1" s="120">
      <c r="A4604" s="2" t="inlineStr">
        <is>
          <t>WASTE</t>
        </is>
      </c>
      <c r="B4604" s="2" t="inlineStr">
        <is>
          <t>LAN</t>
        </is>
      </c>
      <c r="C4604" s="2" t="n">
        <v>2015</v>
      </c>
      <c r="D4604" s="2" t="inlineStr">
        <is>
          <t>United States</t>
        </is>
      </c>
      <c r="E4604" s="2" t="inlineStr">
        <is>
          <t>USA</t>
        </is>
      </c>
      <c r="F4604" s="2" t="inlineStr">
        <is>
          <t>Flaring of landfill gas</t>
        </is>
      </c>
      <c r="G4604" s="2" t="n">
        <v>73</v>
      </c>
      <c r="H4604" s="2" t="n">
        <v>0.0001948886347236</v>
      </c>
      <c r="I4604" s="2" t="n">
        <v>0.000218275270890432</v>
      </c>
      <c r="J4604" s="40" t="inlineStr">
        <is>
          <t>waste - methane destruction</t>
        </is>
      </c>
    </row>
    <row r="4605" ht="15.75" customHeight="1" s="120">
      <c r="A4605" s="2" t="inlineStr">
        <is>
          <t>WASTE</t>
        </is>
      </c>
      <c r="B4605" s="2" t="inlineStr">
        <is>
          <t>LAN</t>
        </is>
      </c>
      <c r="C4605" s="2" t="n">
        <v>2015</v>
      </c>
      <c r="D4605" s="2" t="inlineStr">
        <is>
          <t>United States</t>
        </is>
      </c>
      <c r="E4605" s="2" t="inlineStr">
        <is>
          <t>USA</t>
        </is>
      </c>
      <c r="F4605" s="2" t="inlineStr">
        <is>
          <t>Electricity generation with a gas turbine</t>
        </is>
      </c>
      <c r="G4605" s="2" t="n">
        <v>74</v>
      </c>
      <c r="H4605" s="2" t="n">
        <v>3.70355737687e-05</v>
      </c>
      <c r="I4605" s="2" t="n">
        <v>4.1479842620944e-05</v>
      </c>
      <c r="J4605" s="40" t="inlineStr">
        <is>
          <t>waste - methane capture</t>
        </is>
      </c>
    </row>
    <row r="4606" ht="15.75" customHeight="1" s="120">
      <c r="A4606" s="2" t="inlineStr">
        <is>
          <t>WASTE</t>
        </is>
      </c>
      <c r="B4606" s="2" t="inlineStr">
        <is>
          <t>LAN</t>
        </is>
      </c>
      <c r="C4606" s="2" t="n">
        <v>2015</v>
      </c>
      <c r="D4606" s="2" t="inlineStr">
        <is>
          <t>United States</t>
        </is>
      </c>
      <c r="E4606" s="2" t="inlineStr">
        <is>
          <t>USA</t>
        </is>
      </c>
      <c r="F4606" s="2" t="inlineStr">
        <is>
          <t>Electricity generation with combined heat and power</t>
        </is>
      </c>
      <c r="G4606" s="2" t="n">
        <v>74</v>
      </c>
      <c r="H4606" s="2" t="n">
        <v>0.0003803440049523</v>
      </c>
      <c r="I4606" s="2" t="n">
        <v>0.000425985285546576</v>
      </c>
      <c r="J4606" s="40" t="inlineStr">
        <is>
          <t>waste - methane capture</t>
        </is>
      </c>
    </row>
    <row r="4607" ht="15.75" customHeight="1" s="120">
      <c r="A4607" s="2" t="inlineStr">
        <is>
          <t>WASTE</t>
        </is>
      </c>
      <c r="B4607" s="2" t="inlineStr">
        <is>
          <t>LAN</t>
        </is>
      </c>
      <c r="C4607" s="2" t="n">
        <v>2015</v>
      </c>
      <c r="D4607" s="2" t="inlineStr">
        <is>
          <t>United States</t>
        </is>
      </c>
      <c r="E4607" s="2" t="inlineStr">
        <is>
          <t>USA</t>
        </is>
      </c>
      <c r="F4607" s="2" t="inlineStr">
        <is>
          <t>Electricity generation with a reciprocating engine</t>
        </is>
      </c>
      <c r="G4607" s="2" t="n">
        <v>75</v>
      </c>
      <c r="H4607" s="2" t="n">
        <v>0.0020771934650838</v>
      </c>
      <c r="I4607" s="2" t="n">
        <v>0.002326456680893857</v>
      </c>
      <c r="J4607" s="40" t="inlineStr">
        <is>
          <t>waste - methane capture</t>
        </is>
      </c>
    </row>
    <row r="4608" ht="15.75" customHeight="1" s="120">
      <c r="A4608" s="2" t="inlineStr">
        <is>
          <t>WASTE</t>
        </is>
      </c>
      <c r="B4608" s="2" t="inlineStr">
        <is>
          <t>LAN</t>
        </is>
      </c>
      <c r="C4608" s="2" t="n">
        <v>2015</v>
      </c>
      <c r="D4608" s="2" t="inlineStr">
        <is>
          <t>United States</t>
        </is>
      </c>
      <c r="E4608" s="2" t="inlineStr">
        <is>
          <t>USA</t>
        </is>
      </c>
      <c r="F4608" s="2" t="inlineStr">
        <is>
          <t>Electricity generation with combined heat and power</t>
        </is>
      </c>
      <c r="G4608" s="2" t="n">
        <v>76</v>
      </c>
      <c r="H4608" s="2" t="n">
        <v>0.0002615286357468</v>
      </c>
      <c r="I4608" s="2" t="n">
        <v>0.000292912072036416</v>
      </c>
      <c r="J4608" s="40" t="inlineStr">
        <is>
          <t>waste - methane capture</t>
        </is>
      </c>
    </row>
    <row r="4609" ht="15.75" customHeight="1" s="120">
      <c r="A4609" s="2" t="inlineStr">
        <is>
          <t>WASTE</t>
        </is>
      </c>
      <c r="B4609" s="2" t="inlineStr">
        <is>
          <t>LAN</t>
        </is>
      </c>
      <c r="C4609" s="2" t="n">
        <v>2015</v>
      </c>
      <c r="D4609" s="2" t="inlineStr">
        <is>
          <t>United States</t>
        </is>
      </c>
      <c r="E4609" s="2" t="inlineStr">
        <is>
          <t>USA</t>
        </is>
      </c>
      <c r="F4609" s="2" t="inlineStr">
        <is>
          <t>Flaring of landfill gas</t>
        </is>
      </c>
      <c r="G4609" s="2" t="n">
        <v>76</v>
      </c>
      <c r="H4609" s="2" t="n">
        <v>0.000188118981896</v>
      </c>
      <c r="I4609" s="2" t="n">
        <v>0.00021069325972352</v>
      </c>
      <c r="J4609" s="40" t="inlineStr">
        <is>
          <t>waste - methane destruction</t>
        </is>
      </c>
    </row>
    <row r="4610" ht="15.75" customHeight="1" s="120">
      <c r="A4610" s="2" t="inlineStr">
        <is>
          <t>WASTE</t>
        </is>
      </c>
      <c r="B4610" s="2" t="inlineStr">
        <is>
          <t>LAN</t>
        </is>
      </c>
      <c r="C4610" s="2" t="n">
        <v>2015</v>
      </c>
      <c r="D4610" s="2" t="inlineStr">
        <is>
          <t>United States</t>
        </is>
      </c>
      <c r="E4610" s="2" t="inlineStr">
        <is>
          <t>USA</t>
        </is>
      </c>
      <c r="F4610" s="2" t="inlineStr">
        <is>
          <t>Flaring of landfill gas</t>
        </is>
      </c>
      <c r="G4610" s="2" t="n">
        <v>77</v>
      </c>
      <c r="H4610" s="2" t="n">
        <v>0.0001828155800467</v>
      </c>
      <c r="I4610" s="2" t="n">
        <v>0.000204753449652304</v>
      </c>
      <c r="J4610" s="40" t="inlineStr">
        <is>
          <t>waste - methane destruction</t>
        </is>
      </c>
    </row>
    <row r="4611" ht="15.75" customHeight="1" s="120">
      <c r="A4611" s="2" t="inlineStr">
        <is>
          <t>WASTE</t>
        </is>
      </c>
      <c r="B4611" s="2" t="inlineStr">
        <is>
          <t>LAN</t>
        </is>
      </c>
      <c r="C4611" s="2" t="n">
        <v>2015</v>
      </c>
      <c r="D4611" s="2" t="inlineStr">
        <is>
          <t>United States</t>
        </is>
      </c>
      <c r="E4611" s="2" t="inlineStr">
        <is>
          <t>USA</t>
        </is>
      </c>
      <c r="F4611" s="2" t="inlineStr">
        <is>
          <t>Electricity generation with a reciprocating engine</t>
        </is>
      </c>
      <c r="G4611" s="2" t="n">
        <v>77</v>
      </c>
      <c r="H4611" s="2" t="n">
        <v>0.0009754046332091</v>
      </c>
      <c r="I4611" s="2" t="n">
        <v>0.001092453189194192</v>
      </c>
      <c r="J4611" s="40" t="inlineStr">
        <is>
          <t>waste - methane capture</t>
        </is>
      </c>
    </row>
    <row r="4612" ht="15.75" customHeight="1" s="120">
      <c r="A4612" s="2" t="inlineStr">
        <is>
          <t>WASTE</t>
        </is>
      </c>
      <c r="B4612" s="2" t="inlineStr">
        <is>
          <t>LAN</t>
        </is>
      </c>
      <c r="C4612" s="2" t="n">
        <v>2015</v>
      </c>
      <c r="D4612" s="2" t="inlineStr">
        <is>
          <t>United States</t>
        </is>
      </c>
      <c r="E4612" s="2" t="inlineStr">
        <is>
          <t>USA</t>
        </is>
      </c>
      <c r="F4612" s="2" t="inlineStr">
        <is>
          <t>Land_x001f_ll gas recovery for direct use</t>
        </is>
      </c>
      <c r="G4612" s="2" t="n">
        <v>78</v>
      </c>
      <c r="H4612" s="2" t="n">
        <v>0.0002915584191214</v>
      </c>
      <c r="I4612" s="2" t="n">
        <v>0.000326545429415968</v>
      </c>
      <c r="J4612" s="40" t="inlineStr">
        <is>
          <t>waste - methane capture</t>
        </is>
      </c>
    </row>
    <row r="4613" ht="15.75" customHeight="1" s="120">
      <c r="A4613" s="2" t="inlineStr">
        <is>
          <t>WASTE</t>
        </is>
      </c>
      <c r="B4613" s="2" t="inlineStr">
        <is>
          <t>LAN</t>
        </is>
      </c>
      <c r="C4613" s="2" t="n">
        <v>2015</v>
      </c>
      <c r="D4613" s="2" t="inlineStr">
        <is>
          <t>United States</t>
        </is>
      </c>
      <c r="E4613" s="2" t="inlineStr">
        <is>
          <t>USA</t>
        </is>
      </c>
      <c r="F4613" s="2" t="inlineStr">
        <is>
          <t>Electricity generation with combined heat and power</t>
        </is>
      </c>
      <c r="G4613" s="2" t="n">
        <v>78</v>
      </c>
      <c r="H4613" s="2" t="n">
        <v>0.0001207616805914</v>
      </c>
      <c r="I4613" s="2" t="n">
        <v>0.000135253082262368</v>
      </c>
      <c r="J4613" s="40" t="inlineStr">
        <is>
          <t>waste - methane capture</t>
        </is>
      </c>
    </row>
    <row r="4614" ht="15.75" customHeight="1" s="120">
      <c r="A4614" s="2" t="inlineStr">
        <is>
          <t>WASTE</t>
        </is>
      </c>
      <c r="B4614" s="2" t="inlineStr">
        <is>
          <t>LAN</t>
        </is>
      </c>
      <c r="C4614" s="2" t="n">
        <v>2015</v>
      </c>
      <c r="D4614" s="2" t="inlineStr">
        <is>
          <t>United States</t>
        </is>
      </c>
      <c r="E4614" s="2" t="inlineStr">
        <is>
          <t>USA</t>
        </is>
      </c>
      <c r="F4614" s="2" t="inlineStr">
        <is>
          <t>Electricity generation with a reciprocating engine</t>
        </is>
      </c>
      <c r="G4614" s="2" t="n">
        <v>79</v>
      </c>
      <c r="H4614" s="2" t="n">
        <v>0.0009432298829779</v>
      </c>
      <c r="I4614" s="2" t="n">
        <v>0.001056417468935248</v>
      </c>
      <c r="J4614" s="40" t="inlineStr">
        <is>
          <t>waste - methane capture</t>
        </is>
      </c>
    </row>
    <row r="4615" ht="15.75" customHeight="1" s="120">
      <c r="A4615" s="2" t="inlineStr">
        <is>
          <t>WASTE</t>
        </is>
      </c>
      <c r="B4615" s="2" t="inlineStr">
        <is>
          <t>LAN</t>
        </is>
      </c>
      <c r="C4615" s="2" t="n">
        <v>2015</v>
      </c>
      <c r="D4615" s="2" t="inlineStr">
        <is>
          <t>United States</t>
        </is>
      </c>
      <c r="E4615" s="2" t="inlineStr">
        <is>
          <t>USA</t>
        </is>
      </c>
      <c r="F4615" s="2" t="inlineStr">
        <is>
          <t>Electricity generation with combined heat and power</t>
        </is>
      </c>
      <c r="G4615" s="2" t="n">
        <v>79</v>
      </c>
      <c r="H4615" s="2" t="n">
        <v>0.0001200689366669</v>
      </c>
      <c r="I4615" s="2" t="n">
        <v>0.000134477209066928</v>
      </c>
      <c r="J4615" s="40" t="inlineStr">
        <is>
          <t>waste - methane capture</t>
        </is>
      </c>
    </row>
    <row r="4616" ht="15.75" customHeight="1" s="120">
      <c r="A4616" s="2" t="inlineStr">
        <is>
          <t>WASTE</t>
        </is>
      </c>
      <c r="B4616" s="2" t="inlineStr">
        <is>
          <t>LAN</t>
        </is>
      </c>
      <c r="C4616" s="2" t="n">
        <v>2015</v>
      </c>
      <c r="D4616" s="2" t="inlineStr">
        <is>
          <t>United States</t>
        </is>
      </c>
      <c r="E4616" s="2" t="inlineStr">
        <is>
          <t>USA</t>
        </is>
      </c>
      <c r="F4616" s="2" t="inlineStr">
        <is>
          <t>Flaring of landfill gas</t>
        </is>
      </c>
      <c r="G4616" s="2" t="n">
        <v>79</v>
      </c>
      <c r="H4616" s="2" t="n">
        <v>0.0001796877768356</v>
      </c>
      <c r="I4616" s="2" t="n">
        <v>0.000201250310055872</v>
      </c>
      <c r="J4616" s="40" t="inlineStr">
        <is>
          <t>waste - methane destruction</t>
        </is>
      </c>
    </row>
    <row r="4617" ht="15.75" customHeight="1" s="120">
      <c r="A4617" s="2" t="inlineStr">
        <is>
          <t>WASTE</t>
        </is>
      </c>
      <c r="B4617" s="2" t="inlineStr">
        <is>
          <t>LAN</t>
        </is>
      </c>
      <c r="C4617" s="2" t="n">
        <v>2015</v>
      </c>
      <c r="D4617" s="2" t="inlineStr">
        <is>
          <t>United States</t>
        </is>
      </c>
      <c r="E4617" s="2" t="inlineStr">
        <is>
          <t>USA</t>
        </is>
      </c>
      <c r="F4617" s="2" t="inlineStr">
        <is>
          <t>Electricity generation with a microturbine</t>
        </is>
      </c>
      <c r="G4617" s="2" t="n">
        <v>80</v>
      </c>
      <c r="H4617" s="2" t="n">
        <v>2.60875085587e-05</v>
      </c>
      <c r="I4617" s="2" t="n">
        <v>2.9218009585744e-05</v>
      </c>
      <c r="J4617" s="40" t="inlineStr">
        <is>
          <t>waste - methane capture</t>
        </is>
      </c>
    </row>
    <row r="4618" ht="15.75" customHeight="1" s="120">
      <c r="A4618" s="2" t="inlineStr">
        <is>
          <t>WASTE</t>
        </is>
      </c>
      <c r="B4618" s="2" t="inlineStr">
        <is>
          <t>LAN</t>
        </is>
      </c>
      <c r="C4618" s="2" t="n">
        <v>2015</v>
      </c>
      <c r="D4618" s="2" t="inlineStr">
        <is>
          <t>United States</t>
        </is>
      </c>
      <c r="E4618" s="2" t="inlineStr">
        <is>
          <t>USA</t>
        </is>
      </c>
      <c r="F4618" s="2" t="inlineStr">
        <is>
          <t>Electricity generation with a reciprocating engine</t>
        </is>
      </c>
      <c r="G4618" s="2" t="n">
        <v>80</v>
      </c>
      <c r="H4618" s="2" t="n">
        <v>0.0018789930618368</v>
      </c>
      <c r="I4618" s="2" t="n">
        <v>0.002104472229257216</v>
      </c>
      <c r="J4618" s="40" t="inlineStr">
        <is>
          <t>waste - methane capture</t>
        </is>
      </c>
    </row>
    <row r="4619" ht="15.75" customHeight="1" s="120">
      <c r="A4619" s="2" t="inlineStr">
        <is>
          <t>WASTE</t>
        </is>
      </c>
      <c r="B4619" s="2" t="inlineStr">
        <is>
          <t>LAN</t>
        </is>
      </c>
      <c r="C4619" s="2" t="n">
        <v>2015</v>
      </c>
      <c r="D4619" s="2" t="inlineStr">
        <is>
          <t>United States</t>
        </is>
      </c>
      <c r="E4619" s="2" t="inlineStr">
        <is>
          <t>USA</t>
        </is>
      </c>
      <c r="F4619" s="2" t="inlineStr">
        <is>
          <t>Electricity generation with combined heat and power</t>
        </is>
      </c>
      <c r="G4619" s="2" t="n">
        <v>80</v>
      </c>
      <c r="H4619" s="2" t="n">
        <v>0.0001196976954816</v>
      </c>
      <c r="I4619" s="2" t="n">
        <v>0.000134061418939392</v>
      </c>
      <c r="J4619" s="40" t="inlineStr">
        <is>
          <t>waste - methane capture</t>
        </is>
      </c>
    </row>
    <row r="4620" ht="15.75" customHeight="1" s="120">
      <c r="A4620" s="2" t="inlineStr">
        <is>
          <t>WASTE</t>
        </is>
      </c>
      <c r="B4620" s="2" t="inlineStr">
        <is>
          <t>LAN</t>
        </is>
      </c>
      <c r="C4620" s="2" t="n">
        <v>2015</v>
      </c>
      <c r="D4620" s="2" t="inlineStr">
        <is>
          <t>United States</t>
        </is>
      </c>
      <c r="E4620" s="2" t="inlineStr">
        <is>
          <t>USA</t>
        </is>
      </c>
      <c r="F4620" s="2" t="inlineStr">
        <is>
          <t>Electricity generation with combined heat and power</t>
        </is>
      </c>
      <c r="G4620" s="2" t="n">
        <v>81</v>
      </c>
      <c r="H4620" s="2" t="n">
        <v>0.0001174612843897</v>
      </c>
      <c r="I4620" s="2" t="n">
        <v>0.000131556638516464</v>
      </c>
      <c r="J4620" s="40" t="inlineStr">
        <is>
          <t>waste - methane capture</t>
        </is>
      </c>
    </row>
    <row r="4621" ht="15.75" customHeight="1" s="120">
      <c r="A4621" s="2" t="inlineStr">
        <is>
          <t>WASTE</t>
        </is>
      </c>
      <c r="B4621" s="2" t="inlineStr">
        <is>
          <t>LAN</t>
        </is>
      </c>
      <c r="C4621" s="2" t="n">
        <v>2015</v>
      </c>
      <c r="D4621" s="2" t="inlineStr">
        <is>
          <t>United States</t>
        </is>
      </c>
      <c r="E4621" s="2" t="inlineStr">
        <is>
          <t>USA</t>
        </is>
      </c>
      <c r="F4621" s="2" t="inlineStr">
        <is>
          <t>Electricity generation with a reciprocating engine</t>
        </is>
      </c>
      <c r="G4621" s="2" t="n">
        <v>82</v>
      </c>
      <c r="H4621" s="2" t="n">
        <v>0.0009075550478883</v>
      </c>
      <c r="I4621" s="2" t="n">
        <v>0.001016461653634896</v>
      </c>
      <c r="J4621" s="40" t="inlineStr">
        <is>
          <t>waste - methane capture</t>
        </is>
      </c>
    </row>
    <row r="4622" ht="15.75" customHeight="1" s="120">
      <c r="A4622" s="2" t="inlineStr">
        <is>
          <t>WASTE</t>
        </is>
      </c>
      <c r="B4622" s="2" t="inlineStr">
        <is>
          <t>LAN</t>
        </is>
      </c>
      <c r="C4622" s="2" t="n">
        <v>2015</v>
      </c>
      <c r="D4622" s="2" t="inlineStr">
        <is>
          <t>United States</t>
        </is>
      </c>
      <c r="E4622" s="2" t="inlineStr">
        <is>
          <t>USA</t>
        </is>
      </c>
      <c r="F4622" s="2" t="inlineStr">
        <is>
          <t>Flaring of landfill gas</t>
        </is>
      </c>
      <c r="G4622" s="2" t="n">
        <v>83</v>
      </c>
      <c r="H4622" s="2" t="n">
        <v>0.0001718644634821</v>
      </c>
      <c r="I4622" s="2" t="n">
        <v>0.000192488199099952</v>
      </c>
      <c r="J4622" s="40" t="inlineStr">
        <is>
          <t>waste - methane destruction</t>
        </is>
      </c>
    </row>
    <row r="4623" ht="15.75" customHeight="1" s="120">
      <c r="A4623" s="2" t="inlineStr">
        <is>
          <t>WASTE</t>
        </is>
      </c>
      <c r="B4623" s="2" t="inlineStr">
        <is>
          <t>LAN</t>
        </is>
      </c>
      <c r="C4623" s="2" t="n">
        <v>2015</v>
      </c>
      <c r="D4623" s="2" t="inlineStr">
        <is>
          <t>United States</t>
        </is>
      </c>
      <c r="E4623" s="2" t="inlineStr">
        <is>
          <t>USA</t>
        </is>
      </c>
      <c r="F4623" s="2" t="inlineStr">
        <is>
          <t>Electricity generation with combined heat and power</t>
        </is>
      </c>
      <c r="G4623" s="2" t="n">
        <v>83</v>
      </c>
      <c r="H4623" s="2" t="n">
        <v>0.0002284702568431</v>
      </c>
      <c r="I4623" s="2" t="n">
        <v>0.000255886687664272</v>
      </c>
      <c r="J4623" s="40" t="inlineStr">
        <is>
          <t>waste - methane capture</t>
        </is>
      </c>
    </row>
    <row r="4624" ht="15.75" customHeight="1" s="120">
      <c r="A4624" s="2" t="inlineStr">
        <is>
          <t>WASTE</t>
        </is>
      </c>
      <c r="B4624" s="2" t="inlineStr">
        <is>
          <t>LAN</t>
        </is>
      </c>
      <c r="C4624" s="2" t="n">
        <v>2015</v>
      </c>
      <c r="D4624" s="2" t="inlineStr">
        <is>
          <t>United States</t>
        </is>
      </c>
      <c r="E4624" s="2" t="inlineStr">
        <is>
          <t>USA</t>
        </is>
      </c>
      <c r="F4624" s="2" t="inlineStr">
        <is>
          <t>Land_x001f_ll gas recovery for direct use</t>
        </is>
      </c>
      <c r="G4624" s="2" t="n">
        <v>83</v>
      </c>
      <c r="H4624" s="2" t="n">
        <v>0.0002637095167302</v>
      </c>
      <c r="I4624" s="2" t="n">
        <v>0.0002953546587378241</v>
      </c>
      <c r="J4624" s="40" t="inlineStr">
        <is>
          <t>waste - methane capture</t>
        </is>
      </c>
    </row>
    <row r="4625" ht="15.75" customHeight="1" s="120">
      <c r="A4625" s="2" t="inlineStr">
        <is>
          <t>WASTE</t>
        </is>
      </c>
      <c r="B4625" s="2" t="inlineStr">
        <is>
          <t>LAN</t>
        </is>
      </c>
      <c r="C4625" s="2" t="n">
        <v>2015</v>
      </c>
      <c r="D4625" s="2" t="inlineStr">
        <is>
          <t>United States</t>
        </is>
      </c>
      <c r="E4625" s="2" t="inlineStr">
        <is>
          <t>USA</t>
        </is>
      </c>
      <c r="F4625" s="2" t="inlineStr">
        <is>
          <t>Electricity generation with a reciprocating engine</t>
        </is>
      </c>
      <c r="G4625" s="2" t="n">
        <v>83</v>
      </c>
      <c r="H4625" s="2" t="n">
        <v>0.0018081935122609</v>
      </c>
      <c r="I4625" s="2" t="n">
        <v>0.002025176733732208</v>
      </c>
      <c r="J4625" s="40" t="inlineStr">
        <is>
          <t>waste - methane capture</t>
        </is>
      </c>
    </row>
    <row r="4626" ht="15.75" customHeight="1" s="120">
      <c r="A4626" s="2" t="inlineStr">
        <is>
          <t>WASTE</t>
        </is>
      </c>
      <c r="B4626" s="2" t="inlineStr">
        <is>
          <t>LAN</t>
        </is>
      </c>
      <c r="C4626" s="2" t="n">
        <v>2015</v>
      </c>
      <c r="D4626" s="2" t="inlineStr">
        <is>
          <t>United States</t>
        </is>
      </c>
      <c r="E4626" s="2" t="inlineStr">
        <is>
          <t>USA</t>
        </is>
      </c>
      <c r="F4626" s="2" t="inlineStr">
        <is>
          <t>Electricity generation with a gas turbine</t>
        </is>
      </c>
      <c r="G4626" s="2" t="n">
        <v>83</v>
      </c>
      <c r="H4626" s="2" t="n">
        <v>3.26207373291e-05</v>
      </c>
      <c r="I4626" s="2" t="n">
        <v>3.6535225808592e-05</v>
      </c>
      <c r="J4626" s="40" t="inlineStr">
        <is>
          <t>waste - methane capture</t>
        </is>
      </c>
    </row>
    <row r="4627" ht="15.75" customHeight="1" s="120">
      <c r="A4627" s="2" t="inlineStr">
        <is>
          <t>WASTE</t>
        </is>
      </c>
      <c r="B4627" s="2" t="inlineStr">
        <is>
          <t>LAN</t>
        </is>
      </c>
      <c r="C4627" s="2" t="n">
        <v>2015</v>
      </c>
      <c r="D4627" s="2" t="inlineStr">
        <is>
          <t>United States</t>
        </is>
      </c>
      <c r="E4627" s="2" t="inlineStr">
        <is>
          <t>USA</t>
        </is>
      </c>
      <c r="F4627" s="2" t="inlineStr">
        <is>
          <t>Electricity generation with combined heat and power</t>
        </is>
      </c>
      <c r="G4627" s="2" t="n">
        <v>84</v>
      </c>
      <c r="H4627" s="2" t="n">
        <v>0.0003379897971172</v>
      </c>
      <c r="I4627" s="2" t="n">
        <v>0.000378548572771264</v>
      </c>
      <c r="J4627" s="40" t="inlineStr">
        <is>
          <t>waste - methane capture</t>
        </is>
      </c>
    </row>
    <row r="4628" ht="15.75" customHeight="1" s="120">
      <c r="A4628" s="2" t="inlineStr">
        <is>
          <t>WASTE</t>
        </is>
      </c>
      <c r="B4628" s="2" t="inlineStr">
        <is>
          <t>LAN</t>
        </is>
      </c>
      <c r="C4628" s="2" t="n">
        <v>2015</v>
      </c>
      <c r="D4628" s="2" t="inlineStr">
        <is>
          <t>United States</t>
        </is>
      </c>
      <c r="E4628" s="2" t="inlineStr">
        <is>
          <t>USA</t>
        </is>
      </c>
      <c r="F4628" s="2" t="inlineStr">
        <is>
          <t>Land_x001f_ll gas recovery for direct use</t>
        </is>
      </c>
      <c r="G4628" s="2" t="n">
        <v>84</v>
      </c>
      <c r="H4628" s="2" t="n">
        <v>0.0002815619227476</v>
      </c>
      <c r="I4628" s="2" t="n">
        <v>0.000315349353477312</v>
      </c>
      <c r="J4628" s="40" t="inlineStr">
        <is>
          <t>waste - methane capture</t>
        </is>
      </c>
    </row>
    <row r="4629" ht="15.75" customHeight="1" s="120">
      <c r="A4629" s="2" t="inlineStr">
        <is>
          <t>WASTE</t>
        </is>
      </c>
      <c r="B4629" s="2" t="inlineStr">
        <is>
          <t>LAN</t>
        </is>
      </c>
      <c r="C4629" s="2" t="n">
        <v>2015</v>
      </c>
      <c r="D4629" s="2" t="inlineStr">
        <is>
          <t>United States</t>
        </is>
      </c>
      <c r="E4629" s="2" t="inlineStr">
        <is>
          <t>USA</t>
        </is>
      </c>
      <c r="F4629" s="2" t="inlineStr">
        <is>
          <t>Electricity generation with combined heat and power</t>
        </is>
      </c>
      <c r="G4629" s="2" t="n">
        <v>85</v>
      </c>
      <c r="H4629" s="2" t="n">
        <v>0.0001127948999056</v>
      </c>
      <c r="I4629" s="2" t="n">
        <v>0.000126330287894272</v>
      </c>
      <c r="J4629" s="40" t="inlineStr">
        <is>
          <t>waste - methane capture</t>
        </is>
      </c>
    </row>
    <row r="4630" ht="15.75" customHeight="1" s="120">
      <c r="A4630" s="2" t="inlineStr">
        <is>
          <t>WASTE</t>
        </is>
      </c>
      <c r="B4630" s="2" t="inlineStr">
        <is>
          <t>LAN</t>
        </is>
      </c>
      <c r="C4630" s="2" t="n">
        <v>2015</v>
      </c>
      <c r="D4630" s="2" t="inlineStr">
        <is>
          <t>United States</t>
        </is>
      </c>
      <c r="E4630" s="2" t="inlineStr">
        <is>
          <t>USA</t>
        </is>
      </c>
      <c r="F4630" s="2" t="inlineStr">
        <is>
          <t>Electricity generation with a microturbine</t>
        </is>
      </c>
      <c r="G4630" s="2" t="n">
        <v>85</v>
      </c>
      <c r="H4630" s="2" t="n">
        <v>2.47289717663e-05</v>
      </c>
      <c r="I4630" s="2" t="n">
        <v>2.7696448378256e-05</v>
      </c>
      <c r="J4630" s="40" t="inlineStr">
        <is>
          <t>waste - methane capture</t>
        </is>
      </c>
    </row>
    <row r="4631" ht="15.75" customHeight="1" s="120">
      <c r="A4631" s="2" t="inlineStr">
        <is>
          <t>WASTE</t>
        </is>
      </c>
      <c r="B4631" s="2" t="inlineStr">
        <is>
          <t>LAN</t>
        </is>
      </c>
      <c r="C4631" s="2" t="n">
        <v>2015</v>
      </c>
      <c r="D4631" s="2" t="inlineStr">
        <is>
          <t>United States</t>
        </is>
      </c>
      <c r="E4631" s="2" t="inlineStr">
        <is>
          <t>USA</t>
        </is>
      </c>
      <c r="F4631" s="2" t="inlineStr">
        <is>
          <t>Electricity generation with a gas turbine</t>
        </is>
      </c>
      <c r="G4631" s="2" t="n">
        <v>86</v>
      </c>
      <c r="H4631" s="2" t="n">
        <v>3.11370167765e-05</v>
      </c>
      <c r="I4631" s="2" t="n">
        <v>3.487345878968e-05</v>
      </c>
      <c r="J4631" s="40" t="inlineStr">
        <is>
          <t>waste - methane capture</t>
        </is>
      </c>
    </row>
    <row r="4632" ht="15.75" customHeight="1" s="120">
      <c r="A4632" s="2" t="inlineStr">
        <is>
          <t>WASTE</t>
        </is>
      </c>
      <c r="B4632" s="2" t="inlineStr">
        <is>
          <t>LAN</t>
        </is>
      </c>
      <c r="C4632" s="2" t="n">
        <v>2015</v>
      </c>
      <c r="D4632" s="2" t="inlineStr">
        <is>
          <t>United States</t>
        </is>
      </c>
      <c r="E4632" s="2" t="inlineStr">
        <is>
          <t>USA</t>
        </is>
      </c>
      <c r="F4632" s="2" t="inlineStr">
        <is>
          <t>Electricity generation with combined heat and power</t>
        </is>
      </c>
      <c r="G4632" s="2" t="n">
        <v>86</v>
      </c>
      <c r="H4632" s="2" t="n">
        <v>0.0001207046370837</v>
      </c>
      <c r="I4632" s="2" t="n">
        <v>0.000135189193533744</v>
      </c>
      <c r="J4632" s="40" t="inlineStr">
        <is>
          <t>waste - methane capture</t>
        </is>
      </c>
    </row>
    <row r="4633" ht="15.75" customHeight="1" s="120">
      <c r="A4633" s="2" t="inlineStr">
        <is>
          <t>WASTE</t>
        </is>
      </c>
      <c r="B4633" s="2" t="inlineStr">
        <is>
          <t>LAN</t>
        </is>
      </c>
      <c r="C4633" s="2" t="n">
        <v>2015</v>
      </c>
      <c r="D4633" s="2" t="inlineStr">
        <is>
          <t>United States</t>
        </is>
      </c>
      <c r="E4633" s="2" t="inlineStr">
        <is>
          <t>USA</t>
        </is>
      </c>
      <c r="F4633" s="2" t="inlineStr">
        <is>
          <t>Flaring of landfill gas</t>
        </is>
      </c>
      <c r="G4633" s="2" t="n">
        <v>88</v>
      </c>
      <c r="H4633" s="2" t="n">
        <v>0.0001595809007995</v>
      </c>
      <c r="I4633" s="2" t="n">
        <v>0.00017873060889544</v>
      </c>
      <c r="J4633" s="40" t="inlineStr">
        <is>
          <t>waste - methane destruction</t>
        </is>
      </c>
    </row>
    <row r="4634" ht="15.75" customHeight="1" s="120">
      <c r="A4634" s="2" t="inlineStr">
        <is>
          <t>WASTE</t>
        </is>
      </c>
      <c r="B4634" s="2" t="inlineStr">
        <is>
          <t>LAN</t>
        </is>
      </c>
      <c r="C4634" s="2" t="n">
        <v>2015</v>
      </c>
      <c r="D4634" s="2" t="inlineStr">
        <is>
          <t>United States</t>
        </is>
      </c>
      <c r="E4634" s="2" t="inlineStr">
        <is>
          <t>USA</t>
        </is>
      </c>
      <c r="F4634" s="2" t="inlineStr">
        <is>
          <t>Electricity generation with a gas turbine</t>
        </is>
      </c>
      <c r="G4634" s="2" t="n">
        <v>88</v>
      </c>
      <c r="H4634" s="2" t="n">
        <v>3.06412475766e-05</v>
      </c>
      <c r="I4634" s="2" t="n">
        <v>3.4318197285792e-05</v>
      </c>
      <c r="J4634" s="40" t="inlineStr">
        <is>
          <t>waste - methane capture</t>
        </is>
      </c>
    </row>
    <row r="4635" ht="15.75" customHeight="1" s="120">
      <c r="A4635" s="2" t="inlineStr">
        <is>
          <t>WASTE</t>
        </is>
      </c>
      <c r="B4635" s="2" t="inlineStr">
        <is>
          <t>LAN</t>
        </is>
      </c>
      <c r="C4635" s="2" t="n">
        <v>2015</v>
      </c>
      <c r="D4635" s="2" t="inlineStr">
        <is>
          <t>United States</t>
        </is>
      </c>
      <c r="E4635" s="2" t="inlineStr">
        <is>
          <t>USA</t>
        </is>
      </c>
      <c r="F4635" s="2" t="inlineStr">
        <is>
          <t>Electricity generation with a reciprocating engine</t>
        </is>
      </c>
      <c r="G4635" s="2" t="n">
        <v>88</v>
      </c>
      <c r="H4635" s="2" t="n">
        <v>0.0017096342635341</v>
      </c>
      <c r="I4635" s="2" t="n">
        <v>0.001914790375158192</v>
      </c>
      <c r="J4635" s="40" t="inlineStr">
        <is>
          <t>waste - methane capture</t>
        </is>
      </c>
    </row>
    <row r="4636" ht="15.75" customHeight="1" s="120">
      <c r="A4636" s="2" t="inlineStr">
        <is>
          <t>WASTE</t>
        </is>
      </c>
      <c r="B4636" s="2" t="inlineStr">
        <is>
          <t>LAN</t>
        </is>
      </c>
      <c r="C4636" s="2" t="n">
        <v>2015</v>
      </c>
      <c r="D4636" s="2" t="inlineStr">
        <is>
          <t>United States</t>
        </is>
      </c>
      <c r="E4636" s="2" t="inlineStr">
        <is>
          <t>USA</t>
        </is>
      </c>
      <c r="F4636" s="2" t="inlineStr">
        <is>
          <t>Electricity generation with a microturbine</t>
        </is>
      </c>
      <c r="G4636" s="2" t="n">
        <v>89</v>
      </c>
      <c r="H4636" s="2" t="n">
        <v>1.19791848192e-05</v>
      </c>
      <c r="I4636" s="2" t="n">
        <v>1.3416686997504e-05</v>
      </c>
      <c r="J4636" s="40" t="inlineStr">
        <is>
          <t>waste - methane capture</t>
        </is>
      </c>
    </row>
    <row r="4637" ht="15.75" customHeight="1" s="120">
      <c r="A4637" s="2" t="inlineStr">
        <is>
          <t>WASTE</t>
        </is>
      </c>
      <c r="B4637" s="2" t="inlineStr">
        <is>
          <t>LAN</t>
        </is>
      </c>
      <c r="C4637" s="2" t="n">
        <v>2015</v>
      </c>
      <c r="D4637" s="2" t="inlineStr">
        <is>
          <t>United States</t>
        </is>
      </c>
      <c r="E4637" s="2" t="inlineStr">
        <is>
          <t>USA</t>
        </is>
      </c>
      <c r="F4637" s="2" t="inlineStr">
        <is>
          <t>Electricity generation with combined heat and power</t>
        </is>
      </c>
      <c r="G4637" s="2" t="n">
        <v>89</v>
      </c>
      <c r="H4637" s="2" t="n">
        <v>0.000106562023575</v>
      </c>
      <c r="I4637" s="2" t="n">
        <v>0.000119349466404</v>
      </c>
      <c r="J4637" s="40" t="inlineStr">
        <is>
          <t>waste - methane capture</t>
        </is>
      </c>
    </row>
    <row r="4638" ht="15.75" customHeight="1" s="120">
      <c r="A4638" s="2" t="inlineStr">
        <is>
          <t>WASTE</t>
        </is>
      </c>
      <c r="B4638" s="2" t="inlineStr">
        <is>
          <t>LAN</t>
        </is>
      </c>
      <c r="C4638" s="2" t="n">
        <v>2015</v>
      </c>
      <c r="D4638" s="2" t="inlineStr">
        <is>
          <t>United States</t>
        </is>
      </c>
      <c r="E4638" s="2" t="inlineStr">
        <is>
          <t>USA</t>
        </is>
      </c>
      <c r="F4638" s="2" t="inlineStr">
        <is>
          <t>Electricity generation with combined heat and power</t>
        </is>
      </c>
      <c r="G4638" s="2" t="n">
        <v>90</v>
      </c>
      <c r="H4638" s="2" t="n">
        <v>0.000106022322143</v>
      </c>
      <c r="I4638" s="2" t="n">
        <v>0.00011874500080016</v>
      </c>
      <c r="J4638" s="40" t="inlineStr">
        <is>
          <t>waste - methane capture</t>
        </is>
      </c>
    </row>
    <row r="4639" ht="15.75" customHeight="1" s="120">
      <c r="A4639" s="2" t="inlineStr">
        <is>
          <t>WASTE</t>
        </is>
      </c>
      <c r="B4639" s="2" t="inlineStr">
        <is>
          <t>LAN</t>
        </is>
      </c>
      <c r="C4639" s="2" t="n">
        <v>2015</v>
      </c>
      <c r="D4639" s="2" t="inlineStr">
        <is>
          <t>United States</t>
        </is>
      </c>
      <c r="E4639" s="2" t="inlineStr">
        <is>
          <t>USA</t>
        </is>
      </c>
      <c r="F4639" s="2" t="inlineStr">
        <is>
          <t>Electricity generation with a reciprocating engine</t>
        </is>
      </c>
      <c r="G4639" s="2" t="n">
        <v>90</v>
      </c>
      <c r="H4639" s="2" t="n">
        <v>0.0008291612030007</v>
      </c>
      <c r="I4639" s="2" t="n">
        <v>0.0009286605473607842</v>
      </c>
      <c r="J4639" s="40" t="inlineStr">
        <is>
          <t>waste - methane capture</t>
        </is>
      </c>
    </row>
    <row r="4640" ht="15.75" customHeight="1" s="120">
      <c r="A4640" s="2" t="inlineStr">
        <is>
          <t>WASTE</t>
        </is>
      </c>
      <c r="B4640" s="2" t="inlineStr">
        <is>
          <t>LAN</t>
        </is>
      </c>
      <c r="C4640" s="2" t="n">
        <v>2015</v>
      </c>
      <c r="D4640" s="2" t="inlineStr">
        <is>
          <t>United States</t>
        </is>
      </c>
      <c r="E4640" s="2" t="inlineStr">
        <is>
          <t>USA</t>
        </is>
      </c>
      <c r="F4640" s="2" t="inlineStr">
        <is>
          <t>Flaring of landfill gas</t>
        </is>
      </c>
      <c r="G4640" s="2" t="n">
        <v>90</v>
      </c>
      <c r="H4640" s="2" t="n">
        <v>0.0001582263066666</v>
      </c>
      <c r="I4640" s="2" t="n">
        <v>0.000177213463466592</v>
      </c>
      <c r="J4640" s="40" t="inlineStr">
        <is>
          <t>waste - methane destruction</t>
        </is>
      </c>
    </row>
    <row r="4641" ht="15.75" customHeight="1" s="120">
      <c r="A4641" s="2" t="inlineStr">
        <is>
          <t>WASTE</t>
        </is>
      </c>
      <c r="B4641" s="2" t="inlineStr">
        <is>
          <t>LAN</t>
        </is>
      </c>
      <c r="C4641" s="2" t="n">
        <v>2015</v>
      </c>
      <c r="D4641" s="2" t="inlineStr">
        <is>
          <t>United States</t>
        </is>
      </c>
      <c r="E4641" s="2" t="inlineStr">
        <is>
          <t>USA</t>
        </is>
      </c>
      <c r="F4641" s="2" t="inlineStr">
        <is>
          <t>Electricity generation with a gas turbine</t>
        </is>
      </c>
      <c r="G4641" s="2" t="n">
        <v>90</v>
      </c>
      <c r="H4641" s="2" t="n">
        <v>2.97370806948e-05</v>
      </c>
      <c r="I4641" s="2" t="n">
        <v>3.3305530378176e-05</v>
      </c>
      <c r="J4641" s="40" t="inlineStr">
        <is>
          <t>waste - methane capture</t>
        </is>
      </c>
    </row>
    <row r="4642" ht="15.75" customHeight="1" s="120">
      <c r="A4642" s="2" t="inlineStr">
        <is>
          <t>WASTE</t>
        </is>
      </c>
      <c r="B4642" s="2" t="inlineStr">
        <is>
          <t>LAN</t>
        </is>
      </c>
      <c r="C4642" s="2" t="n">
        <v>2015</v>
      </c>
      <c r="D4642" s="2" t="inlineStr">
        <is>
          <t>United States</t>
        </is>
      </c>
      <c r="E4642" s="2" t="inlineStr">
        <is>
          <t>USA</t>
        </is>
      </c>
      <c r="F4642" s="2" t="inlineStr">
        <is>
          <t>Electricity generation with a gas turbine</t>
        </is>
      </c>
      <c r="G4642" s="2" t="n">
        <v>91</v>
      </c>
      <c r="H4642" s="2" t="n">
        <v>2.9539976822e-05</v>
      </c>
      <c r="I4642" s="2" t="n">
        <v>3.308477404064e-05</v>
      </c>
      <c r="J4642" s="40" t="inlineStr">
        <is>
          <t>waste - methane capture</t>
        </is>
      </c>
    </row>
    <row r="4643" ht="15.75" customHeight="1" s="120">
      <c r="A4643" s="2" t="inlineStr">
        <is>
          <t>WASTE</t>
        </is>
      </c>
      <c r="B4643" s="2" t="inlineStr">
        <is>
          <t>LAN</t>
        </is>
      </c>
      <c r="C4643" s="2" t="n">
        <v>2015</v>
      </c>
      <c r="D4643" s="2" t="inlineStr">
        <is>
          <t>United States</t>
        </is>
      </c>
      <c r="E4643" s="2" t="inlineStr">
        <is>
          <t>USA</t>
        </is>
      </c>
      <c r="F4643" s="2" t="inlineStr">
        <is>
          <t>Electricity generation with a reciprocating engine</t>
        </is>
      </c>
      <c r="G4643" s="2" t="n">
        <v>91</v>
      </c>
      <c r="H4643" s="2" t="n">
        <v>0.0008238478330895</v>
      </c>
      <c r="I4643" s="2" t="n">
        <v>0.0009227095730602401</v>
      </c>
      <c r="J4643" s="40" t="inlineStr">
        <is>
          <t>waste - methane capture</t>
        </is>
      </c>
    </row>
    <row r="4644" ht="15.75" customHeight="1" s="120">
      <c r="A4644" s="2" t="inlineStr">
        <is>
          <t>WASTE</t>
        </is>
      </c>
      <c r="B4644" s="2" t="inlineStr">
        <is>
          <t>LAN</t>
        </is>
      </c>
      <c r="C4644" s="2" t="n">
        <v>2015</v>
      </c>
      <c r="D4644" s="2" t="inlineStr">
        <is>
          <t>United States</t>
        </is>
      </c>
      <c r="E4644" s="2" t="inlineStr">
        <is>
          <t>USA</t>
        </is>
      </c>
      <c r="F4644" s="2" t="inlineStr">
        <is>
          <t>Electricity generation with combined heat and power</t>
        </is>
      </c>
      <c r="G4644" s="2" t="n">
        <v>92</v>
      </c>
      <c r="H4644" s="2" t="n">
        <v>0.0001020810814225</v>
      </c>
      <c r="I4644" s="2" t="n">
        <v>0.0001143308111932</v>
      </c>
      <c r="J4644" s="40" t="inlineStr">
        <is>
          <t>waste - methane capture</t>
        </is>
      </c>
    </row>
    <row r="4645" ht="15.75" customHeight="1" s="120">
      <c r="A4645" s="2" t="inlineStr">
        <is>
          <t>WASTE</t>
        </is>
      </c>
      <c r="B4645" s="2" t="inlineStr">
        <is>
          <t>LAN</t>
        </is>
      </c>
      <c r="C4645" s="2" t="n">
        <v>2015</v>
      </c>
      <c r="D4645" s="2" t="inlineStr">
        <is>
          <t>United States</t>
        </is>
      </c>
      <c r="E4645" s="2" t="inlineStr">
        <is>
          <t>USA</t>
        </is>
      </c>
      <c r="F4645" s="2" t="inlineStr">
        <is>
          <t>Land_x001f_ll gas recovery for direct use</t>
        </is>
      </c>
      <c r="G4645" s="2" t="n">
        <v>93</v>
      </c>
      <c r="H4645" s="2" t="n">
        <v>0.0005637370340992001</v>
      </c>
      <c r="I4645" s="2" t="n">
        <v>0.0006313854781911042</v>
      </c>
      <c r="J4645" s="40" t="inlineStr">
        <is>
          <t>waste - methane capture</t>
        </is>
      </c>
    </row>
    <row r="4646" ht="15.75" customHeight="1" s="120">
      <c r="A4646" s="2" t="inlineStr">
        <is>
          <t>WASTE</t>
        </is>
      </c>
      <c r="B4646" s="2" t="inlineStr">
        <is>
          <t>LAN</t>
        </is>
      </c>
      <c r="C4646" s="2" t="n">
        <v>2015</v>
      </c>
      <c r="D4646" s="2" t="inlineStr">
        <is>
          <t>United States</t>
        </is>
      </c>
      <c r="E4646" s="2" t="inlineStr">
        <is>
          <t>USA</t>
        </is>
      </c>
      <c r="F4646" s="2" t="inlineStr">
        <is>
          <t>Electricity generation with a microturbine</t>
        </is>
      </c>
      <c r="G4646" s="2" t="n">
        <v>93</v>
      </c>
      <c r="H4646" s="2" t="n">
        <v>2.20963574975e-05</v>
      </c>
      <c r="I4646" s="2" t="n">
        <v>2.47479203972e-05</v>
      </c>
      <c r="J4646" s="40" t="inlineStr">
        <is>
          <t>waste - methane capture</t>
        </is>
      </c>
    </row>
    <row r="4647" ht="15.75" customHeight="1" s="120">
      <c r="A4647" s="2" t="inlineStr">
        <is>
          <t>WASTE</t>
        </is>
      </c>
      <c r="B4647" s="2" t="inlineStr">
        <is>
          <t>LAN</t>
        </is>
      </c>
      <c r="C4647" s="2" t="n">
        <v>2015</v>
      </c>
      <c r="D4647" s="2" t="inlineStr">
        <is>
          <t>United States</t>
        </is>
      </c>
      <c r="E4647" s="2" t="inlineStr">
        <is>
          <t>USA</t>
        </is>
      </c>
      <c r="F4647" s="2" t="inlineStr">
        <is>
          <t>Land_x001f_ll gas recovery for direct use</t>
        </is>
      </c>
      <c r="G4647" s="2" t="n">
        <v>94</v>
      </c>
      <c r="H4647" s="2" t="n">
        <v>0.0002595265395939</v>
      </c>
      <c r="I4647" s="2" t="n">
        <v>0.000290669724345168</v>
      </c>
      <c r="J4647" s="40" t="inlineStr">
        <is>
          <t>waste - methane capture</t>
        </is>
      </c>
    </row>
    <row r="4648" ht="15.75" customHeight="1" s="120">
      <c r="A4648" s="2" t="inlineStr">
        <is>
          <t>WASTE</t>
        </is>
      </c>
      <c r="B4648" s="2" t="inlineStr">
        <is>
          <t>LAN</t>
        </is>
      </c>
      <c r="C4648" s="2" t="n">
        <v>2015</v>
      </c>
      <c r="D4648" s="2" t="inlineStr">
        <is>
          <t>United States</t>
        </is>
      </c>
      <c r="E4648" s="2" t="inlineStr">
        <is>
          <t>USA</t>
        </is>
      </c>
      <c r="F4648" s="2" t="inlineStr">
        <is>
          <t>Flaring of landfill gas</t>
        </is>
      </c>
      <c r="G4648" s="2" t="n">
        <v>94</v>
      </c>
      <c r="H4648" s="2" t="n">
        <v>0.000151613887283</v>
      </c>
      <c r="I4648" s="2" t="n">
        <v>0.00016980755375696</v>
      </c>
      <c r="J4648" s="40" t="inlineStr">
        <is>
          <t>waste - methane destruction</t>
        </is>
      </c>
    </row>
    <row r="4649" ht="15.75" customHeight="1" s="120">
      <c r="A4649" s="2" t="inlineStr">
        <is>
          <t>WASTE</t>
        </is>
      </c>
      <c r="B4649" s="2" t="inlineStr">
        <is>
          <t>LAN</t>
        </is>
      </c>
      <c r="C4649" s="2" t="n">
        <v>2015</v>
      </c>
      <c r="D4649" s="2" t="inlineStr">
        <is>
          <t>United States</t>
        </is>
      </c>
      <c r="E4649" s="2" t="inlineStr">
        <is>
          <t>USA</t>
        </is>
      </c>
      <c r="F4649" s="2" t="inlineStr">
        <is>
          <t>Electricity generation with combined heat and power</t>
        </is>
      </c>
      <c r="G4649" s="2" t="n">
        <v>95</v>
      </c>
      <c r="H4649" s="2" t="n">
        <v>9.98753021122e-05</v>
      </c>
      <c r="I4649" s="2" t="n">
        <v>0.000111860338365664</v>
      </c>
      <c r="J4649" s="40" t="inlineStr">
        <is>
          <t>waste - methane capture</t>
        </is>
      </c>
    </row>
    <row r="4650" ht="15.75" customHeight="1" s="120">
      <c r="A4650" s="2" t="inlineStr">
        <is>
          <t>WASTE</t>
        </is>
      </c>
      <c r="B4650" s="2" t="inlineStr">
        <is>
          <t>LAN</t>
        </is>
      </c>
      <c r="C4650" s="2" t="n">
        <v>2015</v>
      </c>
      <c r="D4650" s="2" t="inlineStr">
        <is>
          <t>United States</t>
        </is>
      </c>
      <c r="E4650" s="2" t="inlineStr">
        <is>
          <t>USA</t>
        </is>
      </c>
      <c r="F4650" s="2" t="inlineStr">
        <is>
          <t>Land_x001f_ll gas recovery for direct use</t>
        </is>
      </c>
      <c r="G4650" s="2" t="n">
        <v>95</v>
      </c>
      <c r="H4650" s="2" t="n">
        <v>0.0003228945715819</v>
      </c>
      <c r="I4650" s="2" t="n">
        <v>0.000361641920171728</v>
      </c>
      <c r="J4650" s="40" t="inlineStr">
        <is>
          <t>waste - methane capture</t>
        </is>
      </c>
    </row>
    <row r="4651" ht="15.75" customHeight="1" s="120">
      <c r="A4651" s="2" t="inlineStr">
        <is>
          <t>WASTE</t>
        </is>
      </c>
      <c r="B4651" s="2" t="inlineStr">
        <is>
          <t>LAN</t>
        </is>
      </c>
      <c r="C4651" s="2" t="n">
        <v>2015</v>
      </c>
      <c r="D4651" s="2" t="inlineStr">
        <is>
          <t>United States</t>
        </is>
      </c>
      <c r="E4651" s="2" t="inlineStr">
        <is>
          <t>USA</t>
        </is>
      </c>
      <c r="F4651" s="2" t="inlineStr">
        <is>
          <t>Electricity generation with a reciprocating engine</t>
        </is>
      </c>
      <c r="G4651" s="2" t="n">
        <v>96</v>
      </c>
      <c r="H4651" s="2" t="n">
        <v>0.0015676878392696</v>
      </c>
      <c r="I4651" s="2" t="n">
        <v>0.001755810379981952</v>
      </c>
      <c r="J4651" s="40" t="inlineStr">
        <is>
          <t>waste - methane capture</t>
        </is>
      </c>
    </row>
    <row r="4652" ht="15.75" customHeight="1" s="120">
      <c r="A4652" s="2" t="inlineStr">
        <is>
          <t>WASTE</t>
        </is>
      </c>
      <c r="B4652" s="2" t="inlineStr">
        <is>
          <t>LAN</t>
        </is>
      </c>
      <c r="C4652" s="2" t="n">
        <v>2015</v>
      </c>
      <c r="D4652" s="2" t="inlineStr">
        <is>
          <t>United States</t>
        </is>
      </c>
      <c r="E4652" s="2" t="inlineStr">
        <is>
          <t>USA</t>
        </is>
      </c>
      <c r="F4652" s="2" t="inlineStr">
        <is>
          <t>Electricity generation with a reciprocating engine</t>
        </is>
      </c>
      <c r="G4652" s="2" t="n">
        <v>97</v>
      </c>
      <c r="H4652" s="2" t="n">
        <v>0.0007738737622275999</v>
      </c>
      <c r="I4652" s="2" t="n">
        <v>0.000866738613694912</v>
      </c>
      <c r="J4652" s="40" t="inlineStr">
        <is>
          <t>waste - methane capture</t>
        </is>
      </c>
    </row>
    <row r="4653" ht="15.75" customHeight="1" s="120">
      <c r="A4653" s="2" t="inlineStr">
        <is>
          <t>WASTE</t>
        </is>
      </c>
      <c r="B4653" s="2" t="inlineStr">
        <is>
          <t>LAN</t>
        </is>
      </c>
      <c r="C4653" s="2" t="n">
        <v>2015</v>
      </c>
      <c r="D4653" s="2" t="inlineStr">
        <is>
          <t>United States</t>
        </is>
      </c>
      <c r="E4653" s="2" t="inlineStr">
        <is>
          <t>USA</t>
        </is>
      </c>
      <c r="F4653" s="2" t="inlineStr">
        <is>
          <t>Electricity generation with combined heat and power</t>
        </is>
      </c>
      <c r="G4653" s="2" t="n">
        <v>97</v>
      </c>
      <c r="H4653" s="2" t="n">
        <v>0.000197225039301</v>
      </c>
      <c r="I4653" s="2" t="n">
        <v>0.00022089204401712</v>
      </c>
      <c r="J4653" s="40" t="inlineStr">
        <is>
          <t>waste - methane capture</t>
        </is>
      </c>
    </row>
    <row r="4654" ht="15.75" customHeight="1" s="120">
      <c r="A4654" s="2" t="inlineStr">
        <is>
          <t>WASTE</t>
        </is>
      </c>
      <c r="B4654" s="2" t="inlineStr">
        <is>
          <t>LAN</t>
        </is>
      </c>
      <c r="C4654" s="2" t="n">
        <v>2015</v>
      </c>
      <c r="D4654" s="2" t="inlineStr">
        <is>
          <t>United States</t>
        </is>
      </c>
      <c r="E4654" s="2" t="inlineStr">
        <is>
          <t>USA</t>
        </is>
      </c>
      <c r="F4654" s="2" t="inlineStr">
        <is>
          <t>Electricity generation with combined heat and power</t>
        </is>
      </c>
      <c r="G4654" s="2" t="n">
        <v>98</v>
      </c>
      <c r="H4654" s="2" t="n">
        <v>0.0001930851212819</v>
      </c>
      <c r="I4654" s="2" t="n">
        <v>0.000216255335835728</v>
      </c>
      <c r="J4654" s="40" t="inlineStr">
        <is>
          <t>waste - methane capture</t>
        </is>
      </c>
    </row>
    <row r="4655" ht="15.75" customHeight="1" s="120">
      <c r="A4655" s="2" t="inlineStr">
        <is>
          <t>WASTE</t>
        </is>
      </c>
      <c r="B4655" s="2" t="inlineStr">
        <is>
          <t>LAN</t>
        </is>
      </c>
      <c r="C4655" s="2" t="n">
        <v>2015</v>
      </c>
      <c r="D4655" s="2" t="inlineStr">
        <is>
          <t>United States</t>
        </is>
      </c>
      <c r="E4655" s="2" t="inlineStr">
        <is>
          <t>USA</t>
        </is>
      </c>
      <c r="F4655" s="2" t="inlineStr">
        <is>
          <t>Electricity generation with combined heat and power</t>
        </is>
      </c>
      <c r="G4655" s="2" t="n">
        <v>99</v>
      </c>
      <c r="H4655" s="2" t="n">
        <v>9.60087345447e-05</v>
      </c>
      <c r="I4655" s="2" t="n">
        <v>0.000107529782690064</v>
      </c>
      <c r="J4655" s="40" t="inlineStr">
        <is>
          <t>waste - methane capture</t>
        </is>
      </c>
    </row>
    <row r="4656" ht="15.75" customHeight="1" s="120">
      <c r="A4656" s="2" t="inlineStr">
        <is>
          <t>WASTE</t>
        </is>
      </c>
      <c r="B4656" s="2" t="inlineStr">
        <is>
          <t>LAN</t>
        </is>
      </c>
      <c r="C4656" s="2" t="n">
        <v>2015</v>
      </c>
      <c r="D4656" s="2" t="inlineStr">
        <is>
          <t>United States</t>
        </is>
      </c>
      <c r="E4656" s="2" t="inlineStr">
        <is>
          <t>USA</t>
        </is>
      </c>
      <c r="F4656" s="2" t="inlineStr">
        <is>
          <t>Land_x001f_ll gas recovery for direct use</t>
        </is>
      </c>
      <c r="G4656" s="2" t="n">
        <v>99</v>
      </c>
      <c r="H4656" s="2" t="n">
        <v>0.0002662035112735</v>
      </c>
      <c r="I4656" s="2" t="n">
        <v>0.00029814793262632</v>
      </c>
      <c r="J4656" s="40" t="inlineStr">
        <is>
          <t>waste - methane capture</t>
        </is>
      </c>
    </row>
    <row r="4657" ht="15.75" customHeight="1" s="120">
      <c r="A4657" s="2" t="inlineStr">
        <is>
          <t>WASTE</t>
        </is>
      </c>
      <c r="B4657" s="2" t="inlineStr">
        <is>
          <t>LAN</t>
        </is>
      </c>
      <c r="C4657" s="2" t="n">
        <v>2015</v>
      </c>
      <c r="D4657" s="2" t="inlineStr">
        <is>
          <t>United States</t>
        </is>
      </c>
      <c r="E4657" s="2" t="inlineStr">
        <is>
          <t>USA</t>
        </is>
      </c>
      <c r="F4657" s="2" t="inlineStr">
        <is>
          <t>Electricity generation with a reciprocating engine</t>
        </is>
      </c>
      <c r="G4657" s="2" t="n">
        <v>100</v>
      </c>
      <c r="H4657" s="2" t="n">
        <v>0.0015022709849291</v>
      </c>
      <c r="I4657" s="2" t="n">
        <v>0.001682543503120592</v>
      </c>
      <c r="J4657" s="40" t="inlineStr">
        <is>
          <t>waste - methane capture</t>
        </is>
      </c>
    </row>
    <row r="4658" ht="15.75" customHeight="1" s="120">
      <c r="A4658" s="2" t="inlineStr">
        <is>
          <t>WASTE</t>
        </is>
      </c>
      <c r="B4658" s="2" t="inlineStr">
        <is>
          <t>LAN</t>
        </is>
      </c>
      <c r="C4658" s="2" t="n">
        <v>2015</v>
      </c>
      <c r="D4658" s="2" t="inlineStr">
        <is>
          <t>United States</t>
        </is>
      </c>
      <c r="E4658" s="2" t="inlineStr">
        <is>
          <t>USA</t>
        </is>
      </c>
      <c r="F4658" s="2" t="inlineStr">
        <is>
          <t>Electricity generation with a microturbine</t>
        </is>
      </c>
      <c r="G4658" s="2" t="n">
        <v>100</v>
      </c>
      <c r="H4658" s="2" t="n">
        <v>4.93072611789e-05</v>
      </c>
      <c r="I4658" s="2" t="n">
        <v>5.5224132520368e-05</v>
      </c>
      <c r="J4658" s="40" t="inlineStr">
        <is>
          <t>waste - methane capture</t>
        </is>
      </c>
    </row>
    <row r="4659" ht="15.75" customHeight="1" s="120">
      <c r="A4659" s="2" t="inlineStr">
        <is>
          <t>WASTE</t>
        </is>
      </c>
      <c r="B4659" s="2" t="inlineStr">
        <is>
          <t>LAN</t>
        </is>
      </c>
      <c r="C4659" s="2" t="n">
        <v>2015</v>
      </c>
      <c r="D4659" s="2" t="inlineStr">
        <is>
          <t>United States</t>
        </is>
      </c>
      <c r="E4659" s="2" t="inlineStr">
        <is>
          <t>USA</t>
        </is>
      </c>
      <c r="F4659" s="2" t="inlineStr">
        <is>
          <t>Electricity generation with combined heat and power</t>
        </is>
      </c>
      <c r="G4659" s="2" t="n">
        <v>100</v>
      </c>
      <c r="H4659" s="2" t="n">
        <v>0.0001910408318508</v>
      </c>
      <c r="I4659" s="2" t="n">
        <v>0.000213965731672896</v>
      </c>
      <c r="J4659" s="40" t="inlineStr">
        <is>
          <t>waste - methane capture</t>
        </is>
      </c>
    </row>
    <row r="4660" ht="15.75" customHeight="1" s="120">
      <c r="A4660" s="2" t="inlineStr">
        <is>
          <t>WASTE</t>
        </is>
      </c>
      <c r="B4660" s="2" t="inlineStr">
        <is>
          <t>LAN</t>
        </is>
      </c>
      <c r="C4660" s="2" t="n">
        <v>2015</v>
      </c>
      <c r="D4660" s="2" t="inlineStr">
        <is>
          <t>United States</t>
        </is>
      </c>
      <c r="E4660" s="2" t="inlineStr">
        <is>
          <t>USA</t>
        </is>
      </c>
      <c r="F4660" s="2" t="inlineStr">
        <is>
          <t>Electricity generation with a reciprocating engine</t>
        </is>
      </c>
      <c r="G4660" s="2" t="n">
        <v>101</v>
      </c>
      <c r="H4660" s="2" t="n">
        <v>0.0008040133398026</v>
      </c>
      <c r="I4660" s="2" t="n">
        <v>0.0009004949405789121</v>
      </c>
      <c r="J4660" s="40" t="inlineStr">
        <is>
          <t>waste - methane capture</t>
        </is>
      </c>
    </row>
    <row r="4661" ht="15.75" customHeight="1" s="120">
      <c r="A4661" s="2" t="inlineStr">
        <is>
          <t>WASTE</t>
        </is>
      </c>
      <c r="B4661" s="2" t="inlineStr">
        <is>
          <t>LAN</t>
        </is>
      </c>
      <c r="C4661" s="2" t="n">
        <v>2015</v>
      </c>
      <c r="D4661" s="2" t="inlineStr">
        <is>
          <t>United States</t>
        </is>
      </c>
      <c r="E4661" s="2" t="inlineStr">
        <is>
          <t>USA</t>
        </is>
      </c>
      <c r="F4661" s="2" t="inlineStr">
        <is>
          <t>Electricity generation with combined heat and power</t>
        </is>
      </c>
      <c r="G4661" s="2" t="n">
        <v>102</v>
      </c>
      <c r="H4661" s="2" t="n">
        <v>9.4719172921e-05</v>
      </c>
      <c r="I4661" s="2" t="n">
        <v>0.00010608547367152</v>
      </c>
      <c r="J4661" s="40" t="inlineStr">
        <is>
          <t>waste - methane capture</t>
        </is>
      </c>
    </row>
    <row r="4662" ht="15.75" customHeight="1" s="120">
      <c r="A4662" s="2" t="inlineStr">
        <is>
          <t>WASTE</t>
        </is>
      </c>
      <c r="B4662" s="2" t="inlineStr">
        <is>
          <t>LAN</t>
        </is>
      </c>
      <c r="C4662" s="2" t="n">
        <v>2015</v>
      </c>
      <c r="D4662" s="2" t="inlineStr">
        <is>
          <t>United States</t>
        </is>
      </c>
      <c r="E4662" s="2" t="inlineStr">
        <is>
          <t>USA</t>
        </is>
      </c>
      <c r="F4662" s="2" t="inlineStr">
        <is>
          <t>Flaring of landfill gas</t>
        </is>
      </c>
      <c r="G4662" s="2" t="n">
        <v>102</v>
      </c>
      <c r="H4662" s="2" t="n">
        <v>0.0002784283860819</v>
      </c>
      <c r="I4662" s="2" t="n">
        <v>0.000311839792411728</v>
      </c>
      <c r="J4662" s="40" t="inlineStr">
        <is>
          <t>waste - methane destruction</t>
        </is>
      </c>
    </row>
    <row r="4663" ht="15.75" customHeight="1" s="120">
      <c r="A4663" s="2" t="inlineStr">
        <is>
          <t>WASTE</t>
        </is>
      </c>
      <c r="B4663" s="2" t="inlineStr">
        <is>
          <t>LAN</t>
        </is>
      </c>
      <c r="C4663" s="2" t="n">
        <v>2015</v>
      </c>
      <c r="D4663" s="2" t="inlineStr">
        <is>
          <t>United States</t>
        </is>
      </c>
      <c r="E4663" s="2" t="inlineStr">
        <is>
          <t>USA</t>
        </is>
      </c>
      <c r="F4663" s="2" t="inlineStr">
        <is>
          <t>Electricity generation with a reciprocating engine</t>
        </is>
      </c>
      <c r="G4663" s="2" t="n">
        <v>103</v>
      </c>
      <c r="H4663" s="2" t="n">
        <v>0.0015265964902937</v>
      </c>
      <c r="I4663" s="2" t="n">
        <v>0.001709788069128944</v>
      </c>
      <c r="J4663" s="40" t="inlineStr">
        <is>
          <t>waste - methane capture</t>
        </is>
      </c>
    </row>
    <row r="4664" ht="15.75" customHeight="1" s="120">
      <c r="A4664" s="2" t="inlineStr">
        <is>
          <t>WASTE</t>
        </is>
      </c>
      <c r="B4664" s="2" t="inlineStr">
        <is>
          <t>LAN</t>
        </is>
      </c>
      <c r="C4664" s="2" t="n">
        <v>2015</v>
      </c>
      <c r="D4664" s="2" t="inlineStr">
        <is>
          <t>United States</t>
        </is>
      </c>
      <c r="E4664" s="2" t="inlineStr">
        <is>
          <t>USA</t>
        </is>
      </c>
      <c r="F4664" s="2" t="inlineStr">
        <is>
          <t>Land_x001f_ll gas recovery for direct use</t>
        </is>
      </c>
      <c r="G4664" s="2" t="n">
        <v>103</v>
      </c>
      <c r="H4664" s="2" t="n">
        <v>0.0002515704545658</v>
      </c>
      <c r="I4664" s="2" t="n">
        <v>0.000281758909113696</v>
      </c>
      <c r="J4664" s="40" t="inlineStr">
        <is>
          <t>waste - methane capture</t>
        </is>
      </c>
    </row>
    <row r="4665" ht="15.75" customHeight="1" s="120">
      <c r="A4665" s="2" t="inlineStr">
        <is>
          <t>WASTE</t>
        </is>
      </c>
      <c r="B4665" s="2" t="inlineStr">
        <is>
          <t>LAN</t>
        </is>
      </c>
      <c r="C4665" s="2" t="n">
        <v>2015</v>
      </c>
      <c r="D4665" s="2" t="inlineStr">
        <is>
          <t>United States</t>
        </is>
      </c>
      <c r="E4665" s="2" t="inlineStr">
        <is>
          <t>USA</t>
        </is>
      </c>
      <c r="F4665" s="2" t="inlineStr">
        <is>
          <t>Flaring of landfill gas</t>
        </is>
      </c>
      <c r="G4665" s="2" t="n">
        <v>103</v>
      </c>
      <c r="H4665" s="2" t="n">
        <v>0.0005813825991936</v>
      </c>
      <c r="I4665" s="2" t="n">
        <v>0.000651148511096832</v>
      </c>
      <c r="J4665" s="40" t="inlineStr">
        <is>
          <t>waste - methane destruction</t>
        </is>
      </c>
    </row>
    <row r="4666" ht="15.75" customHeight="1" s="120">
      <c r="A4666" s="2" t="inlineStr">
        <is>
          <t>WASTE</t>
        </is>
      </c>
      <c r="B4666" s="2" t="inlineStr">
        <is>
          <t>LAN</t>
        </is>
      </c>
      <c r="C4666" s="2" t="n">
        <v>2015</v>
      </c>
      <c r="D4666" s="2" t="inlineStr">
        <is>
          <t>United States</t>
        </is>
      </c>
      <c r="E4666" s="2" t="inlineStr">
        <is>
          <t>USA</t>
        </is>
      </c>
      <c r="F4666" s="2" t="inlineStr">
        <is>
          <t>Electricity generation with a gas turbine</t>
        </is>
      </c>
      <c r="G4666" s="2" t="n">
        <v>103</v>
      </c>
      <c r="H4666" s="2" t="n">
        <v>2.59633507085e-05</v>
      </c>
      <c r="I4666" s="2" t="n">
        <v>2.907895279352e-05</v>
      </c>
      <c r="J4666" s="40" t="inlineStr">
        <is>
          <t>waste - methane capture</t>
        </is>
      </c>
    </row>
    <row r="4667" ht="15.75" customHeight="1" s="120">
      <c r="A4667" s="2" t="inlineStr">
        <is>
          <t>WASTE</t>
        </is>
      </c>
      <c r="B4667" s="2" t="inlineStr">
        <is>
          <t>LAN</t>
        </is>
      </c>
      <c r="C4667" s="2" t="n">
        <v>2015</v>
      </c>
      <c r="D4667" s="2" t="inlineStr">
        <is>
          <t>United States</t>
        </is>
      </c>
      <c r="E4667" s="2" t="inlineStr">
        <is>
          <t>USA</t>
        </is>
      </c>
      <c r="F4667" s="2" t="inlineStr">
        <is>
          <t>Electricity generation with a microturbine</t>
        </is>
      </c>
      <c r="G4667" s="2" t="n">
        <v>103</v>
      </c>
      <c r="H4667" s="2" t="n">
        <v>1.01075920611e-05</v>
      </c>
      <c r="I4667" s="2" t="n">
        <v>1.1320503108432e-05</v>
      </c>
      <c r="J4667" s="40" t="inlineStr">
        <is>
          <t>waste - methane capture</t>
        </is>
      </c>
    </row>
    <row r="4668" ht="15.75" customHeight="1" s="120">
      <c r="A4668" s="2" t="inlineStr">
        <is>
          <t>WASTE</t>
        </is>
      </c>
      <c r="B4668" s="2" t="inlineStr">
        <is>
          <t>LAN</t>
        </is>
      </c>
      <c r="C4668" s="2" t="n">
        <v>2015</v>
      </c>
      <c r="D4668" s="2" t="inlineStr">
        <is>
          <t>United States</t>
        </is>
      </c>
      <c r="E4668" s="2" t="inlineStr">
        <is>
          <t>USA</t>
        </is>
      </c>
      <c r="F4668" s="2" t="inlineStr">
        <is>
          <t>Electricity generation with combined heat and power</t>
        </is>
      </c>
      <c r="G4668" s="2" t="n">
        <v>103</v>
      </c>
      <c r="H4668" s="2" t="n">
        <v>9.23128245631e-05</v>
      </c>
      <c r="I4668" s="2" t="n">
        <v>0.000103390363510672</v>
      </c>
      <c r="J4668" s="40" t="inlineStr">
        <is>
          <t>waste - methane capture</t>
        </is>
      </c>
    </row>
    <row r="4669" ht="15.75" customHeight="1" s="120">
      <c r="A4669" s="2" t="inlineStr">
        <is>
          <t>WASTE</t>
        </is>
      </c>
      <c r="B4669" s="2" t="inlineStr">
        <is>
          <t>LAN</t>
        </is>
      </c>
      <c r="C4669" s="2" t="n">
        <v>2015</v>
      </c>
      <c r="D4669" s="2" t="inlineStr">
        <is>
          <t>United States</t>
        </is>
      </c>
      <c r="E4669" s="2" t="inlineStr">
        <is>
          <t>USA</t>
        </is>
      </c>
      <c r="F4669" s="2" t="inlineStr">
        <is>
          <t>Electricity generation with combined heat and power</t>
        </is>
      </c>
      <c r="G4669" s="2" t="n">
        <v>104</v>
      </c>
      <c r="H4669" s="2" t="n">
        <v>9.11683382583e-05</v>
      </c>
      <c r="I4669" s="2" t="n">
        <v>0.000102108538849296</v>
      </c>
      <c r="J4669" s="40" t="inlineStr">
        <is>
          <t>waste - methane capture</t>
        </is>
      </c>
    </row>
    <row r="4670" ht="15.75" customHeight="1" s="120">
      <c r="A4670" s="2" t="inlineStr">
        <is>
          <t>WASTE</t>
        </is>
      </c>
      <c r="B4670" s="2" t="inlineStr">
        <is>
          <t>LAN</t>
        </is>
      </c>
      <c r="C4670" s="2" t="n">
        <v>2015</v>
      </c>
      <c r="D4670" s="2" t="inlineStr">
        <is>
          <t>United States</t>
        </is>
      </c>
      <c r="E4670" s="2" t="inlineStr">
        <is>
          <t>USA</t>
        </is>
      </c>
      <c r="F4670" s="2" t="inlineStr">
        <is>
          <t>Electricity generation with a reciprocating engine</t>
        </is>
      </c>
      <c r="G4670" s="2" t="n">
        <v>104</v>
      </c>
      <c r="H4670" s="2" t="n">
        <v>0.0007259857375175</v>
      </c>
      <c r="I4670" s="2" t="n">
        <v>0.0008131040260196001</v>
      </c>
      <c r="J4670" s="40" t="inlineStr">
        <is>
          <t>waste - methane capture</t>
        </is>
      </c>
    </row>
    <row r="4671" ht="15.75" customHeight="1" s="120">
      <c r="A4671" s="2" t="inlineStr">
        <is>
          <t>WASTE</t>
        </is>
      </c>
      <c r="B4671" s="2" t="inlineStr">
        <is>
          <t>LAN</t>
        </is>
      </c>
      <c r="C4671" s="2" t="n">
        <v>2015</v>
      </c>
      <c r="D4671" s="2" t="inlineStr">
        <is>
          <t>United States</t>
        </is>
      </c>
      <c r="E4671" s="2" t="inlineStr">
        <is>
          <t>USA</t>
        </is>
      </c>
      <c r="F4671" s="2" t="inlineStr">
        <is>
          <t>Land_x001f_ll gas recovery for direct use</t>
        </is>
      </c>
      <c r="G4671" s="2" t="n">
        <v>105</v>
      </c>
      <c r="H4671" s="2" t="n">
        <v>0.0003107168304268</v>
      </c>
      <c r="I4671" s="2" t="n">
        <v>0.000348002850078016</v>
      </c>
      <c r="J4671" s="40" t="inlineStr">
        <is>
          <t>waste - methane capture</t>
        </is>
      </c>
    </row>
    <row r="4672" ht="15.75" customHeight="1" s="120">
      <c r="A4672" s="2" t="inlineStr">
        <is>
          <t>WASTE</t>
        </is>
      </c>
      <c r="B4672" s="2" t="inlineStr">
        <is>
          <t>LAN</t>
        </is>
      </c>
      <c r="C4672" s="2" t="n">
        <v>2015</v>
      </c>
      <c r="D4672" s="2" t="inlineStr">
        <is>
          <t>United States</t>
        </is>
      </c>
      <c r="E4672" s="2" t="inlineStr">
        <is>
          <t>USA</t>
        </is>
      </c>
      <c r="F4672" s="2" t="inlineStr">
        <is>
          <t>Electricity generation with a reciprocating engine</t>
        </is>
      </c>
      <c r="G4672" s="2" t="n">
        <v>105</v>
      </c>
      <c r="H4672" s="2" t="n">
        <v>0.0007736905827187</v>
      </c>
      <c r="I4672" s="2" t="n">
        <v>0.000866533452644944</v>
      </c>
      <c r="J4672" s="40" t="inlineStr">
        <is>
          <t>waste - methane capture</t>
        </is>
      </c>
    </row>
    <row r="4673" ht="15.75" customHeight="1" s="120">
      <c r="A4673" s="2" t="inlineStr">
        <is>
          <t>WASTE</t>
        </is>
      </c>
      <c r="B4673" s="2" t="inlineStr">
        <is>
          <t>LAN</t>
        </is>
      </c>
      <c r="C4673" s="2" t="n">
        <v>2015</v>
      </c>
      <c r="D4673" s="2" t="inlineStr">
        <is>
          <t>United States</t>
        </is>
      </c>
      <c r="E4673" s="2" t="inlineStr">
        <is>
          <t>USA</t>
        </is>
      </c>
      <c r="F4673" s="2" t="inlineStr">
        <is>
          <t>Flaring of landfill gas</t>
        </is>
      </c>
      <c r="G4673" s="2" t="n">
        <v>108</v>
      </c>
      <c r="H4673" s="2" t="n">
        <v>0.0001311988016823</v>
      </c>
      <c r="I4673" s="2" t="n">
        <v>0.000146942657884176</v>
      </c>
      <c r="J4673" s="40" t="inlineStr">
        <is>
          <t>waste - methane destruction</t>
        </is>
      </c>
    </row>
    <row r="4674" ht="15.75" customHeight="1" s="120">
      <c r="A4674" s="2" t="inlineStr">
        <is>
          <t>WASTE</t>
        </is>
      </c>
      <c r="B4674" s="2" t="inlineStr">
        <is>
          <t>LAN</t>
        </is>
      </c>
      <c r="C4674" s="2" t="n">
        <v>2015</v>
      </c>
      <c r="D4674" s="2" t="inlineStr">
        <is>
          <t>United States</t>
        </is>
      </c>
      <c r="E4674" s="2" t="inlineStr">
        <is>
          <t>USA</t>
        </is>
      </c>
      <c r="F4674" s="2" t="inlineStr">
        <is>
          <t>Electricity generation with a reciprocating engine</t>
        </is>
      </c>
      <c r="G4674" s="2" t="n">
        <v>108</v>
      </c>
      <c r="H4674" s="2" t="n">
        <v>0.0007010943372734001</v>
      </c>
      <c r="I4674" s="2" t="n">
        <v>0.0007852256577462082</v>
      </c>
      <c r="J4674" s="40" t="inlineStr">
        <is>
          <t>waste - methane capture</t>
        </is>
      </c>
    </row>
    <row r="4675" ht="15.75" customHeight="1" s="120">
      <c r="A4675" s="2" t="inlineStr">
        <is>
          <t>WASTE</t>
        </is>
      </c>
      <c r="B4675" s="2" t="inlineStr">
        <is>
          <t>LAN</t>
        </is>
      </c>
      <c r="C4675" s="2" t="n">
        <v>2015</v>
      </c>
      <c r="D4675" s="2" t="inlineStr">
        <is>
          <t>United States</t>
        </is>
      </c>
      <c r="E4675" s="2" t="inlineStr">
        <is>
          <t>USA</t>
        </is>
      </c>
      <c r="F4675" s="2" t="inlineStr">
        <is>
          <t>Land_x001f_ll gas recovery for direct use</t>
        </is>
      </c>
      <c r="G4675" s="2" t="n">
        <v>109</v>
      </c>
      <c r="H4675" s="2" t="n">
        <v>0.0003167346003465</v>
      </c>
      <c r="I4675" s="2" t="n">
        <v>0.00035474275238808</v>
      </c>
      <c r="J4675" s="40" t="inlineStr">
        <is>
          <t>waste - methane capture</t>
        </is>
      </c>
    </row>
    <row r="4676" ht="15.75" customHeight="1" s="120">
      <c r="A4676" s="2" t="inlineStr">
        <is>
          <t>WASTE</t>
        </is>
      </c>
      <c r="B4676" s="2" t="inlineStr">
        <is>
          <t>LAN</t>
        </is>
      </c>
      <c r="C4676" s="2" t="n">
        <v>2015</v>
      </c>
      <c r="D4676" s="2" t="inlineStr">
        <is>
          <t>United States</t>
        </is>
      </c>
      <c r="E4676" s="2" t="inlineStr">
        <is>
          <t>USA</t>
        </is>
      </c>
      <c r="F4676" s="2" t="inlineStr">
        <is>
          <t>Electricity generation with combined heat and power</t>
        </is>
      </c>
      <c r="G4676" s="2" t="n">
        <v>109</v>
      </c>
      <c r="H4676" s="2" t="n">
        <v>0.0002650363530847</v>
      </c>
      <c r="I4676" s="2" t="n">
        <v>0.000296840715454864</v>
      </c>
      <c r="J4676" s="40" t="inlineStr">
        <is>
          <t>waste - methane capture</t>
        </is>
      </c>
    </row>
    <row r="4677" ht="15.75" customHeight="1" s="120">
      <c r="A4677" s="2" t="inlineStr">
        <is>
          <t>WASTE</t>
        </is>
      </c>
      <c r="B4677" s="2" t="inlineStr">
        <is>
          <t>LAN</t>
        </is>
      </c>
      <c r="C4677" s="2" t="n">
        <v>2015</v>
      </c>
      <c r="D4677" s="2" t="inlineStr">
        <is>
          <t>United States</t>
        </is>
      </c>
      <c r="E4677" s="2" t="inlineStr">
        <is>
          <t>USA</t>
        </is>
      </c>
      <c r="F4677" s="2" t="inlineStr">
        <is>
          <t>Flaring of landfill gas</t>
        </is>
      </c>
      <c r="G4677" s="2" t="n">
        <v>110</v>
      </c>
      <c r="H4677" s="2" t="n">
        <v>0.0001279487914871</v>
      </c>
      <c r="I4677" s="2" t="n">
        <v>0.000143302646465552</v>
      </c>
      <c r="J4677" s="40" t="inlineStr">
        <is>
          <t>waste - methane destruction</t>
        </is>
      </c>
    </row>
    <row r="4678" ht="15.75" customHeight="1" s="120">
      <c r="A4678" s="2" t="inlineStr">
        <is>
          <t>WASTE</t>
        </is>
      </c>
      <c r="B4678" s="2" t="inlineStr">
        <is>
          <t>LAN</t>
        </is>
      </c>
      <c r="C4678" s="2" t="n">
        <v>2015</v>
      </c>
      <c r="D4678" s="2" t="inlineStr">
        <is>
          <t>United States</t>
        </is>
      </c>
      <c r="E4678" s="2" t="inlineStr">
        <is>
          <t>USA</t>
        </is>
      </c>
      <c r="F4678" s="2" t="inlineStr">
        <is>
          <t>Electricity generation with a microturbine</t>
        </is>
      </c>
      <c r="G4678" s="2" t="n">
        <v>111</v>
      </c>
      <c r="H4678" s="2" t="n">
        <v>1.85618919204e-05</v>
      </c>
      <c r="I4678" s="2" t="n">
        <v>2.0789318950848e-05</v>
      </c>
      <c r="J4678" s="40" t="inlineStr">
        <is>
          <t>waste - methane capture</t>
        </is>
      </c>
    </row>
    <row r="4679" ht="15.75" customHeight="1" s="120">
      <c r="A4679" s="2" t="inlineStr">
        <is>
          <t>WASTE</t>
        </is>
      </c>
      <c r="B4679" s="2" t="inlineStr">
        <is>
          <t>LAN</t>
        </is>
      </c>
      <c r="C4679" s="2" t="n">
        <v>2015</v>
      </c>
      <c r="D4679" s="2" t="inlineStr">
        <is>
          <t>United States</t>
        </is>
      </c>
      <c r="E4679" s="2" t="inlineStr">
        <is>
          <t>USA</t>
        </is>
      </c>
      <c r="F4679" s="2" t="inlineStr">
        <is>
          <t>Land_x001f_ll gas recovery for direct use</t>
        </is>
      </c>
      <c r="G4679" s="2" t="n">
        <v>111</v>
      </c>
      <c r="H4679" s="2" t="n">
        <v>0.0002363881940255</v>
      </c>
      <c r="I4679" s="2" t="n">
        <v>0.00026475477730856</v>
      </c>
      <c r="J4679" s="40" t="inlineStr">
        <is>
          <t>waste - methane capture</t>
        </is>
      </c>
    </row>
    <row r="4680" ht="15.75" customHeight="1" s="120">
      <c r="A4680" s="2" t="inlineStr">
        <is>
          <t>WASTE</t>
        </is>
      </c>
      <c r="B4680" s="2" t="inlineStr">
        <is>
          <t>LAN</t>
        </is>
      </c>
      <c r="C4680" s="2" t="n">
        <v>2015</v>
      </c>
      <c r="D4680" s="2" t="inlineStr">
        <is>
          <t>United States</t>
        </is>
      </c>
      <c r="E4680" s="2" t="inlineStr">
        <is>
          <t>USA</t>
        </is>
      </c>
      <c r="F4680" s="2" t="inlineStr">
        <is>
          <t>Electricity generation with a reciprocating engine</t>
        </is>
      </c>
      <c r="G4680" s="2" t="n">
        <v>111</v>
      </c>
      <c r="H4680" s="2" t="n">
        <v>0.0006772155757062001</v>
      </c>
      <c r="I4680" s="2" t="n">
        <v>0.0007584814447909442</v>
      </c>
      <c r="J4680" s="40" t="inlineStr">
        <is>
          <t>waste - methane capture</t>
        </is>
      </c>
    </row>
    <row r="4681" ht="15.75" customHeight="1" s="120">
      <c r="A4681" s="2" t="inlineStr">
        <is>
          <t>WASTE</t>
        </is>
      </c>
      <c r="B4681" s="2" t="inlineStr">
        <is>
          <t>LAN</t>
        </is>
      </c>
      <c r="C4681" s="2" t="n">
        <v>2015</v>
      </c>
      <c r="D4681" s="2" t="inlineStr">
        <is>
          <t>United States</t>
        </is>
      </c>
      <c r="E4681" s="2" t="inlineStr">
        <is>
          <t>USA</t>
        </is>
      </c>
      <c r="F4681" s="2" t="inlineStr">
        <is>
          <t>Electricity generation with combined heat and power</t>
        </is>
      </c>
      <c r="G4681" s="2" t="n">
        <v>111</v>
      </c>
      <c r="H4681" s="2" t="n">
        <v>8.554982923669999e-05</v>
      </c>
      <c r="I4681" s="2" t="n">
        <v>9.5815808745104e-05</v>
      </c>
      <c r="J4681" s="40" t="inlineStr">
        <is>
          <t>waste - methane capture</t>
        </is>
      </c>
    </row>
    <row r="4682" ht="15.75" customHeight="1" s="120">
      <c r="A4682" s="2" t="inlineStr">
        <is>
          <t>WASTE</t>
        </is>
      </c>
      <c r="B4682" s="2" t="inlineStr">
        <is>
          <t>LAN</t>
        </is>
      </c>
      <c r="C4682" s="2" t="n">
        <v>2015</v>
      </c>
      <c r="D4682" s="2" t="inlineStr">
        <is>
          <t>United States</t>
        </is>
      </c>
      <c r="E4682" s="2" t="inlineStr">
        <is>
          <t>USA</t>
        </is>
      </c>
      <c r="F4682" s="2" t="inlineStr">
        <is>
          <t>Electricity generation with combined heat and power</t>
        </is>
      </c>
      <c r="G4682" s="2" t="n">
        <v>112</v>
      </c>
      <c r="H4682" s="2" t="n">
        <v>8.600780711279999e-05</v>
      </c>
      <c r="I4682" s="2" t="n">
        <v>9.6328743966336e-05</v>
      </c>
      <c r="J4682" s="40" t="inlineStr">
        <is>
          <t>waste - methane capture</t>
        </is>
      </c>
    </row>
    <row r="4683" ht="15.75" customHeight="1" s="120">
      <c r="A4683" s="2" t="inlineStr">
        <is>
          <t>WASTE</t>
        </is>
      </c>
      <c r="B4683" s="2" t="inlineStr">
        <is>
          <t>LAN</t>
        </is>
      </c>
      <c r="C4683" s="2" t="n">
        <v>2015</v>
      </c>
      <c r="D4683" s="2" t="inlineStr">
        <is>
          <t>United States</t>
        </is>
      </c>
      <c r="E4683" s="2" t="inlineStr">
        <is>
          <t>USA</t>
        </is>
      </c>
      <c r="F4683" s="2" t="inlineStr">
        <is>
          <t>Land_x001f_ll gas recovery for direct use</t>
        </is>
      </c>
      <c r="G4683" s="2" t="n">
        <v>112</v>
      </c>
      <c r="H4683" s="2" t="n">
        <v>0.0002267679665238</v>
      </c>
      <c r="I4683" s="2" t="n">
        <v>0.000253980122506656</v>
      </c>
      <c r="J4683" s="40" t="inlineStr">
        <is>
          <t>waste - methane capture</t>
        </is>
      </c>
    </row>
    <row r="4684" ht="15.75" customHeight="1" s="120">
      <c r="A4684" s="2" t="inlineStr">
        <is>
          <t>WASTE</t>
        </is>
      </c>
      <c r="B4684" s="2" t="inlineStr">
        <is>
          <t>LAN</t>
        </is>
      </c>
      <c r="C4684" s="2" t="n">
        <v>2015</v>
      </c>
      <c r="D4684" s="2" t="inlineStr">
        <is>
          <t>United States</t>
        </is>
      </c>
      <c r="E4684" s="2" t="inlineStr">
        <is>
          <t>USA</t>
        </is>
      </c>
      <c r="F4684" s="2" t="inlineStr">
        <is>
          <t>Land_x001f_ll gas recovery for direct use</t>
        </is>
      </c>
      <c r="G4684" s="2" t="n">
        <v>113</v>
      </c>
      <c r="H4684" s="2" t="n">
        <v>0.0002429207524983</v>
      </c>
      <c r="I4684" s="2" t="n">
        <v>0.0002720712427980961</v>
      </c>
      <c r="J4684" s="40" t="inlineStr">
        <is>
          <t>waste - methane capture</t>
        </is>
      </c>
    </row>
    <row r="4685" ht="15.75" customHeight="1" s="120">
      <c r="A4685" s="2" t="inlineStr">
        <is>
          <t>WASTE</t>
        </is>
      </c>
      <c r="B4685" s="2" t="inlineStr">
        <is>
          <t>LAN</t>
        </is>
      </c>
      <c r="C4685" s="2" t="n">
        <v>2015</v>
      </c>
      <c r="D4685" s="2" t="inlineStr">
        <is>
          <t>United States</t>
        </is>
      </c>
      <c r="E4685" s="2" t="inlineStr">
        <is>
          <t>USA</t>
        </is>
      </c>
      <c r="F4685" s="2" t="inlineStr">
        <is>
          <t>Land_x001f_ll gas recovery for direct use</t>
        </is>
      </c>
      <c r="G4685" s="2" t="n">
        <v>114</v>
      </c>
      <c r="H4685" s="2" t="n">
        <v>0.0002644332416821</v>
      </c>
      <c r="I4685" s="2" t="n">
        <v>0.0002961652306839521</v>
      </c>
      <c r="J4685" s="40" t="inlineStr">
        <is>
          <t>waste - methane capture</t>
        </is>
      </c>
    </row>
    <row r="4686" ht="15.75" customHeight="1" s="120">
      <c r="A4686" s="2" t="inlineStr">
        <is>
          <t>WASTE</t>
        </is>
      </c>
      <c r="B4686" s="2" t="inlineStr">
        <is>
          <t>LAN</t>
        </is>
      </c>
      <c r="C4686" s="2" t="n">
        <v>2015</v>
      </c>
      <c r="D4686" s="2" t="inlineStr">
        <is>
          <t>United States</t>
        </is>
      </c>
      <c r="E4686" s="2" t="inlineStr">
        <is>
          <t>USA</t>
        </is>
      </c>
      <c r="F4686" s="2" t="inlineStr">
        <is>
          <t>Electricity generation with a reciprocating engine</t>
        </is>
      </c>
      <c r="G4686" s="2" t="n">
        <v>114</v>
      </c>
      <c r="H4686" s="2" t="n">
        <v>0.001319493050687</v>
      </c>
      <c r="I4686" s="2" t="n">
        <v>0.00147783221676944</v>
      </c>
      <c r="J4686" s="40" t="inlineStr">
        <is>
          <t>waste - methane capture</t>
        </is>
      </c>
    </row>
    <row r="4687" ht="15.75" customHeight="1" s="120">
      <c r="A4687" s="2" t="inlineStr">
        <is>
          <t>WASTE</t>
        </is>
      </c>
      <c r="B4687" s="2" t="inlineStr">
        <is>
          <t>LAN</t>
        </is>
      </c>
      <c r="C4687" s="2" t="n">
        <v>2015</v>
      </c>
      <c r="D4687" s="2" t="inlineStr">
        <is>
          <t>United States</t>
        </is>
      </c>
      <c r="E4687" s="2" t="inlineStr">
        <is>
          <t>USA</t>
        </is>
      </c>
      <c r="F4687" s="2" t="inlineStr">
        <is>
          <t>Electricity generation with a reciprocating engine</t>
        </is>
      </c>
      <c r="G4687" s="2" t="n">
        <v>115</v>
      </c>
      <c r="H4687" s="2" t="n">
        <v>0.0006584436050616</v>
      </c>
      <c r="I4687" s="2" t="n">
        <v>0.0007374568376689921</v>
      </c>
      <c r="J4687" s="40" t="inlineStr">
        <is>
          <t>waste - methane capture</t>
        </is>
      </c>
    </row>
    <row r="4688" ht="15.75" customHeight="1" s="120">
      <c r="A4688" s="2" t="inlineStr">
        <is>
          <t>WASTE</t>
        </is>
      </c>
      <c r="B4688" s="2" t="inlineStr">
        <is>
          <t>LAN</t>
        </is>
      </c>
      <c r="C4688" s="2" t="n">
        <v>2015</v>
      </c>
      <c r="D4688" s="2" t="inlineStr">
        <is>
          <t>United States</t>
        </is>
      </c>
      <c r="E4688" s="2" t="inlineStr">
        <is>
          <t>USA</t>
        </is>
      </c>
      <c r="F4688" s="2" t="inlineStr">
        <is>
          <t>Electricity generation with combined heat and power</t>
        </is>
      </c>
      <c r="G4688" s="2" t="n">
        <v>115</v>
      </c>
      <c r="H4688" s="2" t="n">
        <v>8.34745878819e-05</v>
      </c>
      <c r="I4688" s="2" t="n">
        <v>9.349153842772801e-05</v>
      </c>
      <c r="J4688" s="40" t="inlineStr">
        <is>
          <t>waste - methane capture</t>
        </is>
      </c>
    </row>
    <row r="4689" ht="15.75" customHeight="1" s="120">
      <c r="A4689" s="2" t="inlineStr">
        <is>
          <t>WASTE</t>
        </is>
      </c>
      <c r="B4689" s="2" t="inlineStr">
        <is>
          <t>LAN</t>
        </is>
      </c>
      <c r="C4689" s="2" t="n">
        <v>2015</v>
      </c>
      <c r="D4689" s="2" t="inlineStr">
        <is>
          <t>United States</t>
        </is>
      </c>
      <c r="E4689" s="2" t="inlineStr">
        <is>
          <t>USA</t>
        </is>
      </c>
      <c r="F4689" s="2" t="inlineStr">
        <is>
          <t>Electricity generation with a gas turbine</t>
        </is>
      </c>
      <c r="G4689" s="2" t="n">
        <v>116</v>
      </c>
      <c r="H4689" s="2" t="n">
        <v>2.29161323659e-05</v>
      </c>
      <c r="I4689" s="2" t="n">
        <v>2.5666068249808e-05</v>
      </c>
      <c r="J4689" s="40" t="inlineStr">
        <is>
          <t>waste - methane capture</t>
        </is>
      </c>
    </row>
    <row r="4690" ht="15.75" customHeight="1" s="120">
      <c r="A4690" s="2" t="inlineStr">
        <is>
          <t>WASTE</t>
        </is>
      </c>
      <c r="B4690" s="2" t="inlineStr">
        <is>
          <t>LAN</t>
        </is>
      </c>
      <c r="C4690" s="2" t="n">
        <v>2015</v>
      </c>
      <c r="D4690" s="2" t="inlineStr">
        <is>
          <t>United States</t>
        </is>
      </c>
      <c r="E4690" s="2" t="inlineStr">
        <is>
          <t>USA</t>
        </is>
      </c>
      <c r="F4690" s="2" t="inlineStr">
        <is>
          <t>Electricity generation with a reciprocating engine</t>
        </is>
      </c>
      <c r="G4690" s="2" t="n">
        <v>117</v>
      </c>
      <c r="H4690" s="2" t="n">
        <v>0.0006462257588282</v>
      </c>
      <c r="I4690" s="2" t="n">
        <v>0.0007237728498875841</v>
      </c>
      <c r="J4690" s="40" t="inlineStr">
        <is>
          <t>waste - methane capture</t>
        </is>
      </c>
    </row>
    <row r="4691" ht="15.75" customHeight="1" s="120">
      <c r="A4691" s="2" t="inlineStr">
        <is>
          <t>WASTE</t>
        </is>
      </c>
      <c r="B4691" s="2" t="inlineStr">
        <is>
          <t>LAN</t>
        </is>
      </c>
      <c r="C4691" s="2" t="n">
        <v>2015</v>
      </c>
      <c r="D4691" s="2" t="inlineStr">
        <is>
          <t>United States</t>
        </is>
      </c>
      <c r="E4691" s="2" t="inlineStr">
        <is>
          <t>USA</t>
        </is>
      </c>
      <c r="F4691" s="2" t="inlineStr">
        <is>
          <t>Electricity generation with a gas turbine</t>
        </is>
      </c>
      <c r="G4691" s="2" t="n">
        <v>117</v>
      </c>
      <c r="H4691" s="2" t="n">
        <v>2.27370073844e-05</v>
      </c>
      <c r="I4691" s="2" t="n">
        <v>2.5465448270528e-05</v>
      </c>
      <c r="J4691" s="40" t="inlineStr">
        <is>
          <t>waste - methane capture</t>
        </is>
      </c>
    </row>
    <row r="4692" ht="15.75" customHeight="1" s="120">
      <c r="A4692" s="2" t="inlineStr">
        <is>
          <t>WASTE</t>
        </is>
      </c>
      <c r="B4692" s="2" t="inlineStr">
        <is>
          <t>LAN</t>
        </is>
      </c>
      <c r="C4692" s="2" t="n">
        <v>2015</v>
      </c>
      <c r="D4692" s="2" t="inlineStr">
        <is>
          <t>United States</t>
        </is>
      </c>
      <c r="E4692" s="2" t="inlineStr">
        <is>
          <t>USA</t>
        </is>
      </c>
      <c r="F4692" s="2" t="inlineStr">
        <is>
          <t>Electricity generation with a microturbine</t>
        </is>
      </c>
      <c r="G4692" s="2" t="n">
        <v>117</v>
      </c>
      <c r="H4692" s="54" t="n">
        <v>8.74658690009e-06</v>
      </c>
      <c r="I4692" s="2" t="n">
        <v>9.796177328100801e-06</v>
      </c>
      <c r="J4692" s="40" t="inlineStr">
        <is>
          <t>waste - methane capture</t>
        </is>
      </c>
    </row>
    <row r="4693" ht="15.75" customHeight="1" s="120">
      <c r="A4693" s="2" t="inlineStr">
        <is>
          <t>WASTE</t>
        </is>
      </c>
      <c r="B4693" s="2" t="inlineStr">
        <is>
          <t>LAN</t>
        </is>
      </c>
      <c r="C4693" s="2" t="n">
        <v>2015</v>
      </c>
      <c r="D4693" s="2" t="inlineStr">
        <is>
          <t>United States</t>
        </is>
      </c>
      <c r="E4693" s="2" t="inlineStr">
        <is>
          <t>USA</t>
        </is>
      </c>
      <c r="F4693" s="2" t="inlineStr">
        <is>
          <t>Electricity generation with combined heat and power</t>
        </is>
      </c>
      <c r="G4693" s="2" t="n">
        <v>118</v>
      </c>
      <c r="H4693" s="2" t="n">
        <v>8.96248675417e-05</v>
      </c>
      <c r="I4693" s="2" t="n">
        <v>0.000100379851646704</v>
      </c>
      <c r="J4693" s="40" t="inlineStr">
        <is>
          <t>waste - methane capture</t>
        </is>
      </c>
    </row>
    <row r="4694" ht="15.75" customHeight="1" s="120">
      <c r="A4694" s="2" t="inlineStr">
        <is>
          <t>WASTE</t>
        </is>
      </c>
      <c r="B4694" s="2" t="inlineStr">
        <is>
          <t>LAN</t>
        </is>
      </c>
      <c r="C4694" s="2" t="n">
        <v>2015</v>
      </c>
      <c r="D4694" s="2" t="inlineStr">
        <is>
          <t>United States</t>
        </is>
      </c>
      <c r="E4694" s="2" t="inlineStr">
        <is>
          <t>USA</t>
        </is>
      </c>
      <c r="F4694" s="2" t="inlineStr">
        <is>
          <t>Electricity generation with combined heat and power</t>
        </is>
      </c>
      <c r="G4694" s="2" t="n">
        <v>119</v>
      </c>
      <c r="H4694" s="2" t="n">
        <v>8.12837170088e-05</v>
      </c>
      <c r="I4694" s="2" t="n">
        <v>9.103776304985601e-05</v>
      </c>
      <c r="J4694" s="40" t="inlineStr">
        <is>
          <t>waste - methane capture</t>
        </is>
      </c>
    </row>
    <row r="4695" ht="15.75" customHeight="1" s="120">
      <c r="A4695" s="2" t="inlineStr">
        <is>
          <t>WASTE</t>
        </is>
      </c>
      <c r="B4695" s="2" t="inlineStr">
        <is>
          <t>LAN</t>
        </is>
      </c>
      <c r="C4695" s="2" t="n">
        <v>2015</v>
      </c>
      <c r="D4695" s="2" t="inlineStr">
        <is>
          <t>United States</t>
        </is>
      </c>
      <c r="E4695" s="2" t="inlineStr">
        <is>
          <t>USA</t>
        </is>
      </c>
      <c r="F4695" s="2" t="inlineStr">
        <is>
          <t>Electricity generation with a microturbine</t>
        </is>
      </c>
      <c r="G4695" s="2" t="n">
        <v>119</v>
      </c>
      <c r="H4695" s="54" t="n">
        <v>8.529918886780001e-06</v>
      </c>
      <c r="I4695" s="2" t="n">
        <v>9.553509153193602e-06</v>
      </c>
      <c r="J4695" s="40" t="inlineStr">
        <is>
          <t>waste - methane capture</t>
        </is>
      </c>
    </row>
    <row r="4696" ht="15.75" customHeight="1" s="120">
      <c r="A4696" s="2" t="inlineStr">
        <is>
          <t>WASTE</t>
        </is>
      </c>
      <c r="B4696" s="2" t="inlineStr">
        <is>
          <t>LAN</t>
        </is>
      </c>
      <c r="C4696" s="2" t="n">
        <v>2015</v>
      </c>
      <c r="D4696" s="2" t="inlineStr">
        <is>
          <t>United States</t>
        </is>
      </c>
      <c r="E4696" s="2" t="inlineStr">
        <is>
          <t>USA</t>
        </is>
      </c>
      <c r="F4696" s="2" t="inlineStr">
        <is>
          <t>Electricity generation with a reciprocating engine</t>
        </is>
      </c>
      <c r="G4696" s="2" t="n">
        <v>121</v>
      </c>
      <c r="H4696" s="2" t="n">
        <v>0.000626415014267</v>
      </c>
      <c r="I4696" s="2" t="n">
        <v>0.0007015848159790401</v>
      </c>
      <c r="J4696" s="40" t="inlineStr">
        <is>
          <t>waste - methane capture</t>
        </is>
      </c>
    </row>
    <row r="4697" ht="15.75" customHeight="1" s="120">
      <c r="A4697" s="2" t="inlineStr">
        <is>
          <t>WASTE</t>
        </is>
      </c>
      <c r="B4697" s="2" t="inlineStr">
        <is>
          <t>LAN</t>
        </is>
      </c>
      <c r="C4697" s="2" t="n">
        <v>2015</v>
      </c>
      <c r="D4697" s="2" t="inlineStr">
        <is>
          <t>United States</t>
        </is>
      </c>
      <c r="E4697" s="2" t="inlineStr">
        <is>
          <t>USA</t>
        </is>
      </c>
      <c r="F4697" s="2" t="inlineStr">
        <is>
          <t>Electricity generation with combined heat and power</t>
        </is>
      </c>
      <c r="G4697" s="2" t="n">
        <v>122</v>
      </c>
      <c r="H4697" s="2" t="n">
        <v>7.86024902482e-05</v>
      </c>
      <c r="I4697" s="2" t="n">
        <v>8.803478907798402e-05</v>
      </c>
      <c r="J4697" s="40" t="inlineStr">
        <is>
          <t>waste - methane capture</t>
        </is>
      </c>
    </row>
    <row r="4698" ht="15.75" customHeight="1" s="120">
      <c r="A4698" s="2" t="inlineStr">
        <is>
          <t>WASTE</t>
        </is>
      </c>
      <c r="B4698" s="2" t="inlineStr">
        <is>
          <t>LAN</t>
        </is>
      </c>
      <c r="C4698" s="2" t="n">
        <v>2015</v>
      </c>
      <c r="D4698" s="2" t="inlineStr">
        <is>
          <t>United States</t>
        </is>
      </c>
      <c r="E4698" s="2" t="inlineStr">
        <is>
          <t>USA</t>
        </is>
      </c>
      <c r="F4698" s="2" t="inlineStr">
        <is>
          <t>Electricity generation with a reciprocating engine</t>
        </is>
      </c>
      <c r="G4698" s="2" t="n">
        <v>122</v>
      </c>
      <c r="H4698" s="2" t="n">
        <v>0.0006150405388325</v>
      </c>
      <c r="I4698" s="2" t="n">
        <v>0.0006888454034924</v>
      </c>
      <c r="J4698" s="40" t="inlineStr">
        <is>
          <t>waste - methane capture</t>
        </is>
      </c>
    </row>
    <row r="4699" ht="15.75" customHeight="1" s="120">
      <c r="A4699" s="2" t="inlineStr">
        <is>
          <t>WASTE</t>
        </is>
      </c>
      <c r="B4699" s="2" t="inlineStr">
        <is>
          <t>LAN</t>
        </is>
      </c>
      <c r="C4699" s="2" t="n">
        <v>2015</v>
      </c>
      <c r="D4699" s="2" t="inlineStr">
        <is>
          <t>United States</t>
        </is>
      </c>
      <c r="E4699" s="2" t="inlineStr">
        <is>
          <t>USA</t>
        </is>
      </c>
      <c r="F4699" s="2" t="inlineStr">
        <is>
          <t>Electricity generation with a gas turbine</t>
        </is>
      </c>
      <c r="G4699" s="2" t="n">
        <v>122</v>
      </c>
      <c r="H4699" s="2" t="n">
        <v>8.97751833691e-05</v>
      </c>
      <c r="I4699" s="2" t="n">
        <v>0.000100548205373392</v>
      </c>
      <c r="J4699" s="40" t="inlineStr">
        <is>
          <t>waste - methane capture</t>
        </is>
      </c>
    </row>
    <row r="4700" ht="15.75" customHeight="1" s="120">
      <c r="A4700" s="2" t="inlineStr">
        <is>
          <t>WASTE</t>
        </is>
      </c>
      <c r="B4700" s="2" t="inlineStr">
        <is>
          <t>LAN</t>
        </is>
      </c>
      <c r="C4700" s="2" t="n">
        <v>2015</v>
      </c>
      <c r="D4700" s="2" t="inlineStr">
        <is>
          <t>United States</t>
        </is>
      </c>
      <c r="E4700" s="2" t="inlineStr">
        <is>
          <t>USA</t>
        </is>
      </c>
      <c r="F4700" s="2" t="inlineStr">
        <is>
          <t>Electricity generation with a reciprocating engine</t>
        </is>
      </c>
      <c r="G4700" s="2" t="n">
        <v>124</v>
      </c>
      <c r="H4700" s="2" t="n">
        <v>0.0012631724239327</v>
      </c>
      <c r="I4700" s="2" t="n">
        <v>0.001414753114804624</v>
      </c>
      <c r="J4700" s="40" t="inlineStr">
        <is>
          <t>waste - methane capture</t>
        </is>
      </c>
    </row>
    <row r="4701" ht="15.75" customHeight="1" s="120">
      <c r="A4701" s="2" t="inlineStr">
        <is>
          <t>WASTE</t>
        </is>
      </c>
      <c r="B4701" s="2" t="inlineStr">
        <is>
          <t>LAN</t>
        </is>
      </c>
      <c r="C4701" s="2" t="n">
        <v>2015</v>
      </c>
      <c r="D4701" s="2" t="inlineStr">
        <is>
          <t>United States</t>
        </is>
      </c>
      <c r="E4701" s="2" t="inlineStr">
        <is>
          <t>USA</t>
        </is>
      </c>
      <c r="F4701" s="2" t="inlineStr">
        <is>
          <t>Electricity generation with combined heat and power</t>
        </is>
      </c>
      <c r="G4701" s="2" t="n">
        <v>124</v>
      </c>
      <c r="H4701" s="2" t="n">
        <v>0.000156582762429</v>
      </c>
      <c r="I4701" s="2" t="n">
        <v>0.00017537269392048</v>
      </c>
      <c r="J4701" s="40" t="inlineStr">
        <is>
          <t>waste - methane capture</t>
        </is>
      </c>
    </row>
    <row r="4702" ht="15.75" customHeight="1" s="120">
      <c r="A4702" s="2" t="inlineStr">
        <is>
          <t>WASTE</t>
        </is>
      </c>
      <c r="B4702" s="2" t="inlineStr">
        <is>
          <t>LAN</t>
        </is>
      </c>
      <c r="C4702" s="2" t="n">
        <v>2015</v>
      </c>
      <c r="D4702" s="2" t="inlineStr">
        <is>
          <t>United States</t>
        </is>
      </c>
      <c r="E4702" s="2" t="inlineStr">
        <is>
          <t>USA</t>
        </is>
      </c>
      <c r="F4702" s="2" t="inlineStr">
        <is>
          <t>Electricity generation with a gas turbine</t>
        </is>
      </c>
      <c r="G4702" s="2" t="n">
        <v>125</v>
      </c>
      <c r="H4702" s="2" t="n">
        <v>2.13284856727e-05</v>
      </c>
      <c r="I4702" s="2" t="n">
        <v>2.3887903953424e-05</v>
      </c>
      <c r="J4702" s="40" t="inlineStr">
        <is>
          <t>waste - methane capture</t>
        </is>
      </c>
    </row>
    <row r="4703" ht="15.75" customHeight="1" s="120">
      <c r="A4703" s="2" t="inlineStr">
        <is>
          <t>WASTE</t>
        </is>
      </c>
      <c r="B4703" s="2" t="inlineStr">
        <is>
          <t>LAN</t>
        </is>
      </c>
      <c r="C4703" s="2" t="n">
        <v>2015</v>
      </c>
      <c r="D4703" s="2" t="inlineStr">
        <is>
          <t>United States</t>
        </is>
      </c>
      <c r="E4703" s="2" t="inlineStr">
        <is>
          <t>USA</t>
        </is>
      </c>
      <c r="F4703" s="2" t="inlineStr">
        <is>
          <t>Land_x001f_ll gas recovery for direct use</t>
        </is>
      </c>
      <c r="G4703" s="2" t="n">
        <v>125</v>
      </c>
      <c r="H4703" s="2" t="n">
        <v>0.000242708643782</v>
      </c>
      <c r="I4703" s="2" t="n">
        <v>0.00027183368103584</v>
      </c>
      <c r="J4703" s="40" t="inlineStr">
        <is>
          <t>waste - methane capture</t>
        </is>
      </c>
    </row>
    <row r="4704" ht="15.75" customHeight="1" s="120">
      <c r="A4704" s="2" t="inlineStr">
        <is>
          <t>WASTE</t>
        </is>
      </c>
      <c r="B4704" s="2" t="inlineStr">
        <is>
          <t>LAN</t>
        </is>
      </c>
      <c r="C4704" s="2" t="n">
        <v>2015</v>
      </c>
      <c r="D4704" s="2" t="inlineStr">
        <is>
          <t>United States</t>
        </is>
      </c>
      <c r="E4704" s="2" t="inlineStr">
        <is>
          <t>USA</t>
        </is>
      </c>
      <c r="F4704" s="2" t="inlineStr">
        <is>
          <t>Electricity generation with a reciprocating engine</t>
        </is>
      </c>
      <c r="G4704" s="2" t="n">
        <v>126</v>
      </c>
      <c r="H4704" s="2" t="n">
        <v>0.000604348955676</v>
      </c>
      <c r="I4704" s="2" t="n">
        <v>0.0006768708303571201</v>
      </c>
      <c r="J4704" s="40" t="inlineStr">
        <is>
          <t>waste - methane capture</t>
        </is>
      </c>
    </row>
    <row r="4705" ht="15.75" customHeight="1" s="120">
      <c r="A4705" s="2" t="inlineStr">
        <is>
          <t>WASTE</t>
        </is>
      </c>
      <c r="B4705" s="2" t="inlineStr">
        <is>
          <t>LAN</t>
        </is>
      </c>
      <c r="C4705" s="2" t="n">
        <v>2015</v>
      </c>
      <c r="D4705" s="2" t="inlineStr">
        <is>
          <t>United States</t>
        </is>
      </c>
      <c r="E4705" s="2" t="inlineStr">
        <is>
          <t>USA</t>
        </is>
      </c>
      <c r="F4705" s="2" t="inlineStr">
        <is>
          <t>Electricity generation with combined heat and power</t>
        </is>
      </c>
      <c r="G4705" s="2" t="n">
        <v>128</v>
      </c>
      <c r="H4705" s="2" t="n">
        <v>7.562958489869999e-05</v>
      </c>
      <c r="I4705" s="2" t="n">
        <v>8.4705135086544e-05</v>
      </c>
      <c r="J4705" s="40" t="inlineStr">
        <is>
          <t>waste - methane capture</t>
        </is>
      </c>
    </row>
    <row r="4706" ht="15.75" customHeight="1" s="120">
      <c r="A4706" s="2" t="inlineStr">
        <is>
          <t>WASTE</t>
        </is>
      </c>
      <c r="B4706" s="2" t="inlineStr">
        <is>
          <t>LAN</t>
        </is>
      </c>
      <c r="C4706" s="2" t="n">
        <v>2015</v>
      </c>
      <c r="D4706" s="2" t="inlineStr">
        <is>
          <t>United States</t>
        </is>
      </c>
      <c r="E4706" s="2" t="inlineStr">
        <is>
          <t>USA</t>
        </is>
      </c>
      <c r="F4706" s="2" t="inlineStr">
        <is>
          <t>Electricity generation with a reciprocating engine</t>
        </is>
      </c>
      <c r="G4706" s="2" t="n">
        <v>128</v>
      </c>
      <c r="H4706" s="2" t="n">
        <v>0.0005886108847335</v>
      </c>
      <c r="I4706" s="2" t="n">
        <v>0.0006592441909015201</v>
      </c>
      <c r="J4706" s="40" t="inlineStr">
        <is>
          <t>waste - methane capture</t>
        </is>
      </c>
    </row>
    <row r="4707" ht="15.75" customHeight="1" s="120">
      <c r="A4707" s="2" t="inlineStr">
        <is>
          <t>WASTE</t>
        </is>
      </c>
      <c r="B4707" s="2" t="inlineStr">
        <is>
          <t>LAN</t>
        </is>
      </c>
      <c r="C4707" s="2" t="n">
        <v>2015</v>
      </c>
      <c r="D4707" s="2" t="inlineStr">
        <is>
          <t>United States</t>
        </is>
      </c>
      <c r="E4707" s="2" t="inlineStr">
        <is>
          <t>USA</t>
        </is>
      </c>
      <c r="F4707" s="2" t="inlineStr">
        <is>
          <t>Electricity generation with a gas turbine</t>
        </is>
      </c>
      <c r="G4707" s="2" t="n">
        <v>128</v>
      </c>
      <c r="H4707" s="2" t="n">
        <v>2.09635745705e-05</v>
      </c>
      <c r="I4707" s="2" t="n">
        <v>2.347920351896e-05</v>
      </c>
      <c r="J4707" s="40" t="inlineStr">
        <is>
          <t>waste - methane capture</t>
        </is>
      </c>
    </row>
    <row r="4708" ht="15.75" customHeight="1" s="120">
      <c r="A4708" s="2" t="inlineStr">
        <is>
          <t>WASTE</t>
        </is>
      </c>
      <c r="B4708" s="2" t="inlineStr">
        <is>
          <t>LAN</t>
        </is>
      </c>
      <c r="C4708" s="2" t="n">
        <v>2015</v>
      </c>
      <c r="D4708" s="2" t="inlineStr">
        <is>
          <t>United States</t>
        </is>
      </c>
      <c r="E4708" s="2" t="inlineStr">
        <is>
          <t>USA</t>
        </is>
      </c>
      <c r="F4708" s="2" t="inlineStr">
        <is>
          <t>Land_x001f_ll gas recovery for direct use</t>
        </is>
      </c>
      <c r="G4708" s="2" t="n">
        <v>129</v>
      </c>
      <c r="H4708" s="2" t="n">
        <v>0.0002301819768036</v>
      </c>
      <c r="I4708" s="2" t="n">
        <v>0.000257803814020032</v>
      </c>
      <c r="J4708" s="40" t="inlineStr">
        <is>
          <t>waste - methane capture</t>
        </is>
      </c>
    </row>
    <row r="4709" ht="15.75" customHeight="1" s="120">
      <c r="A4709" s="2" t="inlineStr">
        <is>
          <t>WASTE</t>
        </is>
      </c>
      <c r="B4709" s="2" t="inlineStr">
        <is>
          <t>LAN</t>
        </is>
      </c>
      <c r="C4709" s="2" t="n">
        <v>2015</v>
      </c>
      <c r="D4709" s="2" t="inlineStr">
        <is>
          <t>United States</t>
        </is>
      </c>
      <c r="E4709" s="2" t="inlineStr">
        <is>
          <t>USA</t>
        </is>
      </c>
      <c r="F4709" s="2" t="inlineStr">
        <is>
          <t>Electricity generation with combined heat and power</t>
        </is>
      </c>
      <c r="G4709" s="2" t="n">
        <v>129</v>
      </c>
      <c r="H4709" s="2" t="n">
        <v>0.0001506827902631</v>
      </c>
      <c r="I4709" s="2" t="n">
        <v>0.000168764725094672</v>
      </c>
      <c r="J4709" s="40" t="inlineStr">
        <is>
          <t>waste - methane capture</t>
        </is>
      </c>
    </row>
    <row r="4710" ht="15.75" customHeight="1" s="120">
      <c r="A4710" s="2" t="inlineStr">
        <is>
          <t>WASTE</t>
        </is>
      </c>
      <c r="B4710" s="2" t="inlineStr">
        <is>
          <t>LAN</t>
        </is>
      </c>
      <c r="C4710" s="2" t="n">
        <v>2015</v>
      </c>
      <c r="D4710" s="2" t="inlineStr">
        <is>
          <t>United States</t>
        </is>
      </c>
      <c r="E4710" s="2" t="inlineStr">
        <is>
          <t>USA</t>
        </is>
      </c>
      <c r="F4710" s="2" t="inlineStr">
        <is>
          <t>Land_x001f_ll gas recovery for direct use</t>
        </is>
      </c>
      <c r="G4710" s="2" t="n">
        <v>132</v>
      </c>
      <c r="H4710" s="2" t="n">
        <v>0.000224754519877</v>
      </c>
      <c r="I4710" s="2" t="n">
        <v>0.00025172506226224</v>
      </c>
      <c r="J4710" s="40" t="inlineStr">
        <is>
          <t>waste - methane capture</t>
        </is>
      </c>
    </row>
    <row r="4711" ht="15.75" customHeight="1" s="120">
      <c r="A4711" s="2" t="inlineStr">
        <is>
          <t>WASTE</t>
        </is>
      </c>
      <c r="B4711" s="2" t="inlineStr">
        <is>
          <t>LAN</t>
        </is>
      </c>
      <c r="C4711" s="2" t="n">
        <v>2015</v>
      </c>
      <c r="D4711" s="2" t="inlineStr">
        <is>
          <t>United States</t>
        </is>
      </c>
      <c r="E4711" s="2" t="inlineStr">
        <is>
          <t>USA</t>
        </is>
      </c>
      <c r="F4711" s="2" t="inlineStr">
        <is>
          <t>Electricity generation with a reciprocating engine</t>
        </is>
      </c>
      <c r="G4711" s="2" t="n">
        <v>132</v>
      </c>
      <c r="H4711" s="2" t="n">
        <v>0.0005731573328376</v>
      </c>
      <c r="I4711" s="2" t="n">
        <v>0.000641936212778112</v>
      </c>
      <c r="J4711" s="40" t="inlineStr">
        <is>
          <t>waste - methane capture</t>
        </is>
      </c>
    </row>
    <row r="4712" ht="15.75" customHeight="1" s="120">
      <c r="A4712" s="2" t="inlineStr">
        <is>
          <t>WASTE</t>
        </is>
      </c>
      <c r="B4712" s="2" t="inlineStr">
        <is>
          <t>LAN</t>
        </is>
      </c>
      <c r="C4712" s="2" t="n">
        <v>2015</v>
      </c>
      <c r="D4712" s="2" t="inlineStr">
        <is>
          <t>United States</t>
        </is>
      </c>
      <c r="E4712" s="2" t="inlineStr">
        <is>
          <t>USA</t>
        </is>
      </c>
      <c r="F4712" s="2" t="inlineStr">
        <is>
          <t>Electricity generation with a reciprocating engine</t>
        </is>
      </c>
      <c r="G4712" s="2" t="n">
        <v>133</v>
      </c>
      <c r="H4712" s="2" t="n">
        <v>0.0005646563367918</v>
      </c>
      <c r="I4712" s="2" t="n">
        <v>0.0006324150972068161</v>
      </c>
      <c r="J4712" s="40" t="inlineStr">
        <is>
          <t>waste - methane capture</t>
        </is>
      </c>
    </row>
    <row r="4713" ht="15.75" customHeight="1" s="120">
      <c r="A4713" s="2" t="inlineStr">
        <is>
          <t>WASTE</t>
        </is>
      </c>
      <c r="B4713" s="2" t="inlineStr">
        <is>
          <t>LAN</t>
        </is>
      </c>
      <c r="C4713" s="2" t="n">
        <v>2015</v>
      </c>
      <c r="D4713" s="2" t="inlineStr">
        <is>
          <t>United States</t>
        </is>
      </c>
      <c r="E4713" s="2" t="inlineStr">
        <is>
          <t>USA</t>
        </is>
      </c>
      <c r="F4713" s="2" t="inlineStr">
        <is>
          <t>Electricity generation with a gas turbine</t>
        </is>
      </c>
      <c r="G4713" s="2" t="n">
        <v>134</v>
      </c>
      <c r="H4713" s="2" t="n">
        <v>2.00508529815e-05</v>
      </c>
      <c r="I4713" s="2" t="n">
        <v>2.245695533928e-05</v>
      </c>
      <c r="J4713" s="40" t="inlineStr">
        <is>
          <t>waste - methane capture</t>
        </is>
      </c>
    </row>
    <row r="4714" ht="15.75" customHeight="1" s="120">
      <c r="A4714" s="2" t="inlineStr">
        <is>
          <t>WASTE</t>
        </is>
      </c>
      <c r="B4714" s="2" t="inlineStr">
        <is>
          <t>LAN</t>
        </is>
      </c>
      <c r="C4714" s="2" t="n">
        <v>2015</v>
      </c>
      <c r="D4714" s="2" t="inlineStr">
        <is>
          <t>United States</t>
        </is>
      </c>
      <c r="E4714" s="2" t="inlineStr">
        <is>
          <t>USA</t>
        </is>
      </c>
      <c r="F4714" s="2" t="inlineStr">
        <is>
          <t>Electricity generation with a reciprocating engine</t>
        </is>
      </c>
      <c r="G4714" s="2" t="n">
        <v>135</v>
      </c>
      <c r="H4714" s="2" t="n">
        <v>0.0005596428527497</v>
      </c>
      <c r="I4714" s="2" t="n">
        <v>0.0006267999950796641</v>
      </c>
      <c r="J4714" s="40" t="inlineStr">
        <is>
          <t>waste - methane capture</t>
        </is>
      </c>
    </row>
    <row r="4715" ht="15.75" customHeight="1" s="120">
      <c r="A4715" s="2" t="inlineStr">
        <is>
          <t>WASTE</t>
        </is>
      </c>
      <c r="B4715" s="2" t="inlineStr">
        <is>
          <t>LAN</t>
        </is>
      </c>
      <c r="C4715" s="2" t="n">
        <v>2015</v>
      </c>
      <c r="D4715" s="2" t="inlineStr">
        <is>
          <t>United States</t>
        </is>
      </c>
      <c r="E4715" s="2" t="inlineStr">
        <is>
          <t>USA</t>
        </is>
      </c>
      <c r="F4715" s="2" t="inlineStr">
        <is>
          <t>Electricity generation with combined heat and power</t>
        </is>
      </c>
      <c r="G4715" s="2" t="n">
        <v>136</v>
      </c>
      <c r="H4715" s="2" t="n">
        <v>7.11862157914e-05</v>
      </c>
      <c r="I4715" s="2" t="n">
        <v>7.972856168636801e-05</v>
      </c>
      <c r="J4715" s="40" t="inlineStr">
        <is>
          <t>waste - methane capture</t>
        </is>
      </c>
    </row>
    <row r="4716" ht="15.75" customHeight="1" s="120">
      <c r="A4716" s="2" t="inlineStr">
        <is>
          <t>WASTE</t>
        </is>
      </c>
      <c r="B4716" s="2" t="inlineStr">
        <is>
          <t>LAN</t>
        </is>
      </c>
      <c r="C4716" s="2" t="n">
        <v>2015</v>
      </c>
      <c r="D4716" s="2" t="inlineStr">
        <is>
          <t>United States</t>
        </is>
      </c>
      <c r="E4716" s="2" t="inlineStr">
        <is>
          <t>USA</t>
        </is>
      </c>
      <c r="F4716" s="2" t="inlineStr">
        <is>
          <t>Electricity generation with combined heat and power</t>
        </is>
      </c>
      <c r="G4716" s="2" t="n">
        <v>137</v>
      </c>
      <c r="H4716" s="2" t="n">
        <v>7.128331344569999e-05</v>
      </c>
      <c r="I4716" s="2" t="n">
        <v>7.9837311059184e-05</v>
      </c>
      <c r="J4716" s="40" t="inlineStr">
        <is>
          <t>waste - methane capture</t>
        </is>
      </c>
    </row>
    <row r="4717" ht="15.75" customHeight="1" s="120">
      <c r="A4717" s="2" t="inlineStr">
        <is>
          <t>WASTE</t>
        </is>
      </c>
      <c r="B4717" s="2" t="inlineStr">
        <is>
          <t>LAN</t>
        </is>
      </c>
      <c r="C4717" s="2" t="n">
        <v>2015</v>
      </c>
      <c r="D4717" s="2" t="inlineStr">
        <is>
          <t>United States</t>
        </is>
      </c>
      <c r="E4717" s="2" t="inlineStr">
        <is>
          <t>USA</t>
        </is>
      </c>
      <c r="F4717" s="2" t="inlineStr">
        <is>
          <t>Electricity generation with a reciprocating engine</t>
        </is>
      </c>
      <c r="G4717" s="2" t="n">
        <v>138</v>
      </c>
      <c r="H4717" s="2" t="n">
        <v>0.0005482293199748</v>
      </c>
      <c r="I4717" s="2" t="n">
        <v>0.0006140168383717761</v>
      </c>
      <c r="J4717" s="40" t="inlineStr">
        <is>
          <t>waste - methane capture</t>
        </is>
      </c>
    </row>
    <row r="4718" ht="15.75" customHeight="1" s="120">
      <c r="A4718" s="2" t="inlineStr">
        <is>
          <t>WASTE</t>
        </is>
      </c>
      <c r="B4718" s="2" t="inlineStr">
        <is>
          <t>LAN</t>
        </is>
      </c>
      <c r="C4718" s="2" t="n">
        <v>2015</v>
      </c>
      <c r="D4718" s="2" t="inlineStr">
        <is>
          <t>United States</t>
        </is>
      </c>
      <c r="E4718" s="2" t="inlineStr">
        <is>
          <t>USA</t>
        </is>
      </c>
      <c r="F4718" s="2" t="inlineStr">
        <is>
          <t>Electricity generation with combined heat and power</t>
        </is>
      </c>
      <c r="G4718" s="2" t="n">
        <v>140</v>
      </c>
      <c r="H4718" s="2" t="n">
        <v>6.90967644914e-05</v>
      </c>
      <c r="I4718" s="2" t="n">
        <v>7.738837623036801e-05</v>
      </c>
      <c r="J4718" s="40" t="inlineStr">
        <is>
          <t>waste - methane capture</t>
        </is>
      </c>
    </row>
    <row r="4719" ht="15.75" customHeight="1" s="120">
      <c r="A4719" s="2" t="inlineStr">
        <is>
          <t>WASTE</t>
        </is>
      </c>
      <c r="B4719" s="2" t="inlineStr">
        <is>
          <t>LAN</t>
        </is>
      </c>
      <c r="C4719" s="2" t="n">
        <v>2015</v>
      </c>
      <c r="D4719" s="2" t="inlineStr">
        <is>
          <t>United States</t>
        </is>
      </c>
      <c r="E4719" s="2" t="inlineStr">
        <is>
          <t>USA</t>
        </is>
      </c>
      <c r="F4719" s="2" t="inlineStr">
        <is>
          <t>Electricity generation with a reciprocating engine</t>
        </is>
      </c>
      <c r="G4719" s="2" t="n">
        <v>141</v>
      </c>
      <c r="H4719" s="2" t="n">
        <v>0.0005386635893956</v>
      </c>
      <c r="I4719" s="2" t="n">
        <v>0.0006033032201230721</v>
      </c>
      <c r="J4719" s="40" t="inlineStr">
        <is>
          <t>waste - methane capture</t>
        </is>
      </c>
    </row>
    <row r="4720" ht="15.75" customHeight="1" s="120">
      <c r="A4720" s="2" t="inlineStr">
        <is>
          <t>WASTE</t>
        </is>
      </c>
      <c r="B4720" s="2" t="inlineStr">
        <is>
          <t>LAN</t>
        </is>
      </c>
      <c r="C4720" s="2" t="n">
        <v>2015</v>
      </c>
      <c r="D4720" s="2" t="inlineStr">
        <is>
          <t>United States</t>
        </is>
      </c>
      <c r="E4720" s="2" t="inlineStr">
        <is>
          <t>USA</t>
        </is>
      </c>
      <c r="F4720" s="2" t="inlineStr">
        <is>
          <t>Electricity generation with combined heat and power</t>
        </is>
      </c>
      <c r="G4720" s="2" t="n">
        <v>142</v>
      </c>
      <c r="H4720" s="2" t="n">
        <v>6.865398609080001e-05</v>
      </c>
      <c r="I4720" s="2" t="n">
        <v>7.689246442169601e-05</v>
      </c>
      <c r="J4720" s="40" t="inlineStr">
        <is>
          <t>waste - methane capture</t>
        </is>
      </c>
    </row>
    <row r="4721" ht="15.75" customHeight="1" s="120">
      <c r="A4721" s="2" t="inlineStr">
        <is>
          <t>WASTE</t>
        </is>
      </c>
      <c r="B4721" s="2" t="inlineStr">
        <is>
          <t>LAN</t>
        </is>
      </c>
      <c r="C4721" s="2" t="n">
        <v>2015</v>
      </c>
      <c r="D4721" s="2" t="inlineStr">
        <is>
          <t>United States</t>
        </is>
      </c>
      <c r="E4721" s="2" t="inlineStr">
        <is>
          <t>USA</t>
        </is>
      </c>
      <c r="F4721" s="2" t="inlineStr">
        <is>
          <t>Electricity generation with a gas turbine</t>
        </is>
      </c>
      <c r="G4721" s="2" t="n">
        <v>143</v>
      </c>
      <c r="H4721" s="2" t="n">
        <v>1.86177712749e-05</v>
      </c>
      <c r="I4721" s="2" t="n">
        <v>2.0851903827888e-05</v>
      </c>
      <c r="J4721" s="40" t="inlineStr">
        <is>
          <t>waste - methane capture</t>
        </is>
      </c>
    </row>
    <row r="4722" ht="15.75" customHeight="1" s="120">
      <c r="A4722" s="2" t="inlineStr">
        <is>
          <t>WASTE</t>
        </is>
      </c>
      <c r="B4722" s="2" t="inlineStr">
        <is>
          <t>LAN</t>
        </is>
      </c>
      <c r="C4722" s="2" t="n">
        <v>2015</v>
      </c>
      <c r="D4722" s="2" t="inlineStr">
        <is>
          <t>United States</t>
        </is>
      </c>
      <c r="E4722" s="2" t="inlineStr">
        <is>
          <t>USA</t>
        </is>
      </c>
      <c r="F4722" s="2" t="inlineStr">
        <is>
          <t>Electricity generation with a reciprocating engine</t>
        </is>
      </c>
      <c r="G4722" s="2" t="n">
        <v>145</v>
      </c>
      <c r="H4722" s="2" t="n">
        <v>0.0005219724262133</v>
      </c>
      <c r="I4722" s="2" t="n">
        <v>0.0005846091173588961</v>
      </c>
      <c r="J4722" s="40" t="inlineStr">
        <is>
          <t>waste - methane capture</t>
        </is>
      </c>
    </row>
    <row r="4723" ht="15.75" customHeight="1" s="120">
      <c r="A4723" s="2" t="inlineStr">
        <is>
          <t>WASTE</t>
        </is>
      </c>
      <c r="B4723" s="2" t="inlineStr">
        <is>
          <t>LAN</t>
        </is>
      </c>
      <c r="C4723" s="2" t="n">
        <v>2015</v>
      </c>
      <c r="D4723" s="2" t="inlineStr">
        <is>
          <t>United States</t>
        </is>
      </c>
      <c r="E4723" s="2" t="inlineStr">
        <is>
          <t>USA</t>
        </is>
      </c>
      <c r="F4723" s="2" t="inlineStr">
        <is>
          <t>Electricity generation with a gas turbine</t>
        </is>
      </c>
      <c r="G4723" s="2" t="n">
        <v>145</v>
      </c>
      <c r="H4723" s="2" t="n">
        <v>1.84597356565e-05</v>
      </c>
      <c r="I4723" s="2" t="n">
        <v>2.067490393528e-05</v>
      </c>
      <c r="J4723" s="40" t="inlineStr">
        <is>
          <t>waste - methane capture</t>
        </is>
      </c>
    </row>
    <row r="4724" ht="15.75" customHeight="1" s="120">
      <c r="A4724" s="2" t="inlineStr">
        <is>
          <t>WASTE</t>
        </is>
      </c>
      <c r="B4724" s="2" t="inlineStr">
        <is>
          <t>LAN</t>
        </is>
      </c>
      <c r="C4724" s="2" t="n">
        <v>2015</v>
      </c>
      <c r="D4724" s="2" t="inlineStr">
        <is>
          <t>United States</t>
        </is>
      </c>
      <c r="E4724" s="2" t="inlineStr">
        <is>
          <t>USA</t>
        </is>
      </c>
      <c r="F4724" s="2" t="inlineStr">
        <is>
          <t>Electricity generation with combined heat and power</t>
        </is>
      </c>
      <c r="G4724" s="2" t="n">
        <v>149</v>
      </c>
      <c r="H4724" s="2" t="n">
        <v>6.491775275209999e-05</v>
      </c>
      <c r="I4724" s="2" t="n">
        <v>7.2707883082352e-05</v>
      </c>
      <c r="J4724" s="40" t="inlineStr">
        <is>
          <t>waste - methane capture</t>
        </is>
      </c>
    </row>
    <row r="4725" ht="15.75" customHeight="1" s="120">
      <c r="A4725" s="2" t="inlineStr">
        <is>
          <t>WASTE</t>
        </is>
      </c>
      <c r="B4725" s="2" t="inlineStr">
        <is>
          <t>LAN</t>
        </is>
      </c>
      <c r="C4725" s="2" t="n">
        <v>2015</v>
      </c>
      <c r="D4725" s="2" t="inlineStr">
        <is>
          <t>United States</t>
        </is>
      </c>
      <c r="E4725" s="2" t="inlineStr">
        <is>
          <t>USA</t>
        </is>
      </c>
      <c r="F4725" s="2" t="inlineStr">
        <is>
          <t>Electricity generation with a reciprocating engine</t>
        </is>
      </c>
      <c r="G4725" s="2" t="n">
        <v>150</v>
      </c>
      <c r="H4725" s="2" t="n">
        <v>0.0005035492358729</v>
      </c>
      <c r="I4725" s="2" t="n">
        <v>0.0005639751441776481</v>
      </c>
      <c r="J4725" s="40" t="inlineStr">
        <is>
          <t>waste - methane capture</t>
        </is>
      </c>
    </row>
    <row r="4726" ht="15.75" customHeight="1" s="120">
      <c r="A4726" s="2" t="inlineStr">
        <is>
          <t>WASTE</t>
        </is>
      </c>
      <c r="B4726" s="2" t="inlineStr">
        <is>
          <t>LAN</t>
        </is>
      </c>
      <c r="C4726" s="2" t="n">
        <v>2015</v>
      </c>
      <c r="D4726" s="2" t="inlineStr">
        <is>
          <t>United States</t>
        </is>
      </c>
      <c r="E4726" s="2" t="inlineStr">
        <is>
          <t>USA</t>
        </is>
      </c>
      <c r="F4726" s="2" t="inlineStr">
        <is>
          <t>Electricity generation with combined heat and power</t>
        </is>
      </c>
      <c r="G4726" s="2" t="n">
        <v>150</v>
      </c>
      <c r="H4726" s="2" t="n">
        <v>6.572291022170001e-05</v>
      </c>
      <c r="I4726" s="2" t="n">
        <v>7.360965944830401e-05</v>
      </c>
      <c r="J4726" s="40" t="inlineStr">
        <is>
          <t>waste - methane capture</t>
        </is>
      </c>
    </row>
    <row r="4727" ht="15.75" customHeight="1" s="120">
      <c r="A4727" s="2" t="inlineStr">
        <is>
          <t>WASTE</t>
        </is>
      </c>
      <c r="B4727" s="2" t="inlineStr">
        <is>
          <t>LAN</t>
        </is>
      </c>
      <c r="C4727" s="2" t="n">
        <v>2015</v>
      </c>
      <c r="D4727" s="2" t="inlineStr">
        <is>
          <t>United States</t>
        </is>
      </c>
      <c r="E4727" s="2" t="inlineStr">
        <is>
          <t>USA</t>
        </is>
      </c>
      <c r="F4727" s="2" t="inlineStr">
        <is>
          <t>Electricity generation with combined heat and power</t>
        </is>
      </c>
      <c r="G4727" s="2" t="n">
        <v>151</v>
      </c>
      <c r="H4727" s="2" t="n">
        <v>6.4489482611e-05</v>
      </c>
      <c r="I4727" s="2" t="n">
        <v>7.222822052432001e-05</v>
      </c>
      <c r="J4727" s="40" t="inlineStr">
        <is>
          <t>waste - methane capture</t>
        </is>
      </c>
    </row>
    <row r="4728" ht="15.75" customHeight="1" s="120">
      <c r="A4728" s="2" t="inlineStr">
        <is>
          <t>WASTE</t>
        </is>
      </c>
      <c r="B4728" s="2" t="inlineStr">
        <is>
          <t>LAN</t>
        </is>
      </c>
      <c r="C4728" s="2" t="n">
        <v>2015</v>
      </c>
      <c r="D4728" s="2" t="inlineStr">
        <is>
          <t>United States</t>
        </is>
      </c>
      <c r="E4728" s="2" t="inlineStr">
        <is>
          <t>USA</t>
        </is>
      </c>
      <c r="F4728" s="2" t="inlineStr">
        <is>
          <t>Electricity generation with a reciprocating engine</t>
        </is>
      </c>
      <c r="G4728" s="2" t="n">
        <v>151</v>
      </c>
      <c r="H4728" s="2" t="n">
        <v>0.0005043332348578</v>
      </c>
      <c r="I4728" s="2" t="n">
        <v>0.0005648532230407361</v>
      </c>
      <c r="J4728" s="40" t="inlineStr">
        <is>
          <t>waste - methane capture</t>
        </is>
      </c>
    </row>
    <row r="4729" ht="15.75" customHeight="1" s="120">
      <c r="A4729" s="2" t="inlineStr">
        <is>
          <t>WASTE</t>
        </is>
      </c>
      <c r="B4729" s="2" t="inlineStr">
        <is>
          <t>LAN</t>
        </is>
      </c>
      <c r="C4729" s="2" t="n">
        <v>2015</v>
      </c>
      <c r="D4729" s="2" t="inlineStr">
        <is>
          <t>United States</t>
        </is>
      </c>
      <c r="E4729" s="2" t="inlineStr">
        <is>
          <t>USA</t>
        </is>
      </c>
      <c r="F4729" s="2" t="inlineStr">
        <is>
          <t>Electricity generation with a gas turbine</t>
        </is>
      </c>
      <c r="G4729" s="2" t="n">
        <v>152</v>
      </c>
      <c r="H4729" s="2" t="n">
        <v>1.76882858796e-05</v>
      </c>
      <c r="I4729" s="2" t="n">
        <v>1.9810880185152e-05</v>
      </c>
      <c r="J4729" s="40" t="inlineStr">
        <is>
          <t>waste - methane capture</t>
        </is>
      </c>
    </row>
    <row r="4730" ht="15.75" customHeight="1" s="120">
      <c r="A4730" s="2" t="inlineStr">
        <is>
          <t>WASTE</t>
        </is>
      </c>
      <c r="B4730" s="2" t="inlineStr">
        <is>
          <t>LAN</t>
        </is>
      </c>
      <c r="C4730" s="2" t="n">
        <v>2015</v>
      </c>
      <c r="D4730" s="2" t="inlineStr">
        <is>
          <t>United States</t>
        </is>
      </c>
      <c r="E4730" s="2" t="inlineStr">
        <is>
          <t>USA</t>
        </is>
      </c>
      <c r="F4730" s="2" t="inlineStr">
        <is>
          <t>Electricity generation with a reciprocating engine</t>
        </is>
      </c>
      <c r="G4730" s="2" t="n">
        <v>155</v>
      </c>
      <c r="H4730" s="2" t="n">
        <v>0.0009788402239791999</v>
      </c>
      <c r="I4730" s="2" t="n">
        <v>0.001096301050856704</v>
      </c>
      <c r="J4730" s="40" t="inlineStr">
        <is>
          <t>waste - methane capture</t>
        </is>
      </c>
    </row>
    <row r="4731" ht="15.75" customHeight="1" s="120">
      <c r="A4731" s="2" t="inlineStr">
        <is>
          <t>WASTE</t>
        </is>
      </c>
      <c r="B4731" s="2" t="inlineStr">
        <is>
          <t>LAN</t>
        </is>
      </c>
      <c r="C4731" s="2" t="n">
        <v>2015</v>
      </c>
      <c r="D4731" s="2" t="inlineStr">
        <is>
          <t>United States</t>
        </is>
      </c>
      <c r="E4731" s="2" t="inlineStr">
        <is>
          <t>USA</t>
        </is>
      </c>
      <c r="F4731" s="2" t="inlineStr">
        <is>
          <t>Flaring of landfill gas</t>
        </is>
      </c>
      <c r="G4731" s="2" t="n">
        <v>155</v>
      </c>
      <c r="H4731" s="2" t="n">
        <v>8.96811907296e-05</v>
      </c>
      <c r="I4731" s="2" t="n">
        <v>0.000100442933617152</v>
      </c>
      <c r="J4731" s="40" t="inlineStr">
        <is>
          <t>waste - methane destruction</t>
        </is>
      </c>
    </row>
    <row r="4732" ht="15.75" customHeight="1" s="120">
      <c r="A4732" s="2" t="inlineStr">
        <is>
          <t>WASTE</t>
        </is>
      </c>
      <c r="B4732" s="2" t="inlineStr">
        <is>
          <t>LAN</t>
        </is>
      </c>
      <c r="C4732" s="2" t="n">
        <v>2015</v>
      </c>
      <c r="D4732" s="2" t="inlineStr">
        <is>
          <t>United States</t>
        </is>
      </c>
      <c r="E4732" s="2" t="inlineStr">
        <is>
          <t>USA</t>
        </is>
      </c>
      <c r="F4732" s="2" t="inlineStr">
        <is>
          <t>Land_x001f_ll gas recovery for direct use</t>
        </is>
      </c>
      <c r="G4732" s="2" t="n">
        <v>155</v>
      </c>
      <c r="H4732" s="2" t="n">
        <v>0.0002201708120992</v>
      </c>
      <c r="I4732" s="2" t="n">
        <v>0.000246591309551104</v>
      </c>
      <c r="J4732" s="40" t="inlineStr">
        <is>
          <t>waste - methane capture</t>
        </is>
      </c>
    </row>
    <row r="4733" ht="15.75" customHeight="1" s="120">
      <c r="A4733" s="2" t="inlineStr">
        <is>
          <t>WASTE</t>
        </is>
      </c>
      <c r="B4733" s="2" t="inlineStr">
        <is>
          <t>LAN</t>
        </is>
      </c>
      <c r="C4733" s="2" t="n">
        <v>2015</v>
      </c>
      <c r="D4733" s="2" t="inlineStr">
        <is>
          <t>United States</t>
        </is>
      </c>
      <c r="E4733" s="2" t="inlineStr">
        <is>
          <t>USA</t>
        </is>
      </c>
      <c r="F4733" s="2" t="inlineStr">
        <is>
          <t>Electricity generation with combined heat and power</t>
        </is>
      </c>
      <c r="G4733" s="2" t="n">
        <v>155</v>
      </c>
      <c r="H4733" s="2" t="n">
        <v>0.0001251892535947</v>
      </c>
      <c r="I4733" s="2" t="n">
        <v>0.000140211964026064</v>
      </c>
      <c r="J4733" s="40" t="inlineStr">
        <is>
          <t>waste - methane capture</t>
        </is>
      </c>
    </row>
    <row r="4734" ht="15.75" customHeight="1" s="120">
      <c r="A4734" s="2" t="inlineStr">
        <is>
          <t>WASTE</t>
        </is>
      </c>
      <c r="B4734" s="2" t="inlineStr">
        <is>
          <t>LAN</t>
        </is>
      </c>
      <c r="C4734" s="2" t="n">
        <v>2015</v>
      </c>
      <c r="D4734" s="2" t="inlineStr">
        <is>
          <t>United States</t>
        </is>
      </c>
      <c r="E4734" s="2" t="inlineStr">
        <is>
          <t>USA</t>
        </is>
      </c>
      <c r="F4734" s="2" t="inlineStr">
        <is>
          <t>Electricity generation with a reciprocating engine</t>
        </is>
      </c>
      <c r="G4734" s="2" t="n">
        <v>156</v>
      </c>
      <c r="H4734" s="2" t="n">
        <v>0.0004838645108975</v>
      </c>
      <c r="I4734" s="2" t="n">
        <v>0.0005419282522052001</v>
      </c>
      <c r="J4734" s="40" t="inlineStr">
        <is>
          <t>waste - methane capture</t>
        </is>
      </c>
    </row>
    <row r="4735" ht="15.75" customHeight="1" s="120">
      <c r="A4735" s="2" t="inlineStr">
        <is>
          <t>WASTE</t>
        </is>
      </c>
      <c r="B4735" s="2" t="inlineStr">
        <is>
          <t>LAN</t>
        </is>
      </c>
      <c r="C4735" s="2" t="n">
        <v>2015</v>
      </c>
      <c r="D4735" s="2" t="inlineStr">
        <is>
          <t>United States</t>
        </is>
      </c>
      <c r="E4735" s="2" t="inlineStr">
        <is>
          <t>USA</t>
        </is>
      </c>
      <c r="F4735" s="2" t="inlineStr">
        <is>
          <t>Land_x001f_ll gas recovery for direct use</t>
        </is>
      </c>
      <c r="G4735" s="2" t="n">
        <v>157</v>
      </c>
      <c r="H4735" s="2" t="n">
        <v>0.0002643737243488</v>
      </c>
      <c r="I4735" s="2" t="n">
        <v>0.000296098571270656</v>
      </c>
      <c r="J4735" s="40" t="inlineStr">
        <is>
          <t>waste - methane capture</t>
        </is>
      </c>
    </row>
    <row r="4736" ht="15.75" customHeight="1" s="120">
      <c r="A4736" s="2" t="inlineStr">
        <is>
          <t>WASTE</t>
        </is>
      </c>
      <c r="B4736" s="2" t="inlineStr">
        <is>
          <t>LAN</t>
        </is>
      </c>
      <c r="C4736" s="2" t="n">
        <v>2015</v>
      </c>
      <c r="D4736" s="2" t="inlineStr">
        <is>
          <t>United States</t>
        </is>
      </c>
      <c r="E4736" s="2" t="inlineStr">
        <is>
          <t>USA</t>
        </is>
      </c>
      <c r="F4736" s="2" t="inlineStr">
        <is>
          <t>Electricity generation with combined heat and power</t>
        </is>
      </c>
      <c r="G4736" s="2" t="n">
        <v>159</v>
      </c>
      <c r="H4736" s="2" t="n">
        <v>6.70011140755e-05</v>
      </c>
      <c r="I4736" s="2" t="n">
        <v>7.504124776456001e-05</v>
      </c>
      <c r="J4736" s="40" t="inlineStr">
        <is>
          <t>waste - methane capture</t>
        </is>
      </c>
    </row>
    <row r="4737" ht="15.75" customHeight="1" s="120">
      <c r="A4737" s="2" t="inlineStr">
        <is>
          <t>WASTE</t>
        </is>
      </c>
      <c r="B4737" s="2" t="inlineStr">
        <is>
          <t>LAN</t>
        </is>
      </c>
      <c r="C4737" s="2" t="n">
        <v>2015</v>
      </c>
      <c r="D4737" s="2" t="inlineStr">
        <is>
          <t>United States</t>
        </is>
      </c>
      <c r="E4737" s="2" t="inlineStr">
        <is>
          <t>USA</t>
        </is>
      </c>
      <c r="F4737" s="2" t="inlineStr">
        <is>
          <t>Land_x001f_ll gas recovery for direct use</t>
        </is>
      </c>
      <c r="G4737" s="2" t="n">
        <v>159</v>
      </c>
      <c r="H4737" s="2" t="n">
        <v>0.0003268794098403</v>
      </c>
      <c r="I4737" s="2" t="n">
        <v>0.000366104939021136</v>
      </c>
      <c r="J4737" s="40" t="inlineStr">
        <is>
          <t>waste - methane capture</t>
        </is>
      </c>
    </row>
    <row r="4738" ht="15.75" customHeight="1" s="120">
      <c r="A4738" s="2" t="inlineStr">
        <is>
          <t>WASTE</t>
        </is>
      </c>
      <c r="B4738" s="2" t="inlineStr">
        <is>
          <t>LAN</t>
        </is>
      </c>
      <c r="C4738" s="2" t="n">
        <v>2015</v>
      </c>
      <c r="D4738" s="2" t="inlineStr">
        <is>
          <t>United States</t>
        </is>
      </c>
      <c r="E4738" s="2" t="inlineStr">
        <is>
          <t>USA</t>
        </is>
      </c>
      <c r="F4738" s="2" t="inlineStr">
        <is>
          <t>Land_x001f_ll gas recovery for direct use</t>
        </is>
      </c>
      <c r="G4738" s="2" t="n">
        <v>160</v>
      </c>
      <c r="H4738" s="2" t="n">
        <v>0.0002163291792385</v>
      </c>
      <c r="I4738" s="2" t="n">
        <v>0.00024228868074712</v>
      </c>
      <c r="J4738" s="40" t="inlineStr">
        <is>
          <t>waste - methane capture</t>
        </is>
      </c>
    </row>
    <row r="4739" ht="15.75" customHeight="1" s="120">
      <c r="A4739" s="2" t="inlineStr">
        <is>
          <t>WASTE</t>
        </is>
      </c>
      <c r="B4739" s="2" t="inlineStr">
        <is>
          <t>LAN</t>
        </is>
      </c>
      <c r="C4739" s="2" t="n">
        <v>2015</v>
      </c>
      <c r="D4739" s="2" t="inlineStr">
        <is>
          <t>United States</t>
        </is>
      </c>
      <c r="E4739" s="2" t="inlineStr">
        <is>
          <t>USA</t>
        </is>
      </c>
      <c r="F4739" s="2" t="inlineStr">
        <is>
          <t>Electricity generation with combined heat and power</t>
        </is>
      </c>
      <c r="G4739" s="2" t="n">
        <v>160</v>
      </c>
      <c r="H4739" s="2" t="n">
        <v>6.14934688201e-05</v>
      </c>
      <c r="I4739" s="2" t="n">
        <v>6.8872685078512e-05</v>
      </c>
      <c r="J4739" s="40" t="inlineStr">
        <is>
          <t>waste - methane capture</t>
        </is>
      </c>
    </row>
    <row r="4740" ht="15.75" customHeight="1" s="120">
      <c r="A4740" s="2" t="inlineStr">
        <is>
          <t>WASTE</t>
        </is>
      </c>
      <c r="B4740" s="2" t="inlineStr">
        <is>
          <t>LAN</t>
        </is>
      </c>
      <c r="C4740" s="2" t="n">
        <v>2015</v>
      </c>
      <c r="D4740" s="2" t="inlineStr">
        <is>
          <t>United States</t>
        </is>
      </c>
      <c r="E4740" s="2" t="inlineStr">
        <is>
          <t>USA</t>
        </is>
      </c>
      <c r="F4740" s="2" t="inlineStr">
        <is>
          <t>Electricity generation with combined heat and power</t>
        </is>
      </c>
      <c r="G4740" s="2" t="n">
        <v>162</v>
      </c>
      <c r="H4740" s="2" t="n">
        <v>0.0001262217192561</v>
      </c>
      <c r="I4740" s="2" t="n">
        <v>0.000141368325566832</v>
      </c>
      <c r="J4740" s="40" t="inlineStr">
        <is>
          <t>waste - methane capture</t>
        </is>
      </c>
    </row>
    <row r="4741" ht="15.75" customHeight="1" s="120">
      <c r="A4741" s="2" t="inlineStr">
        <is>
          <t>WASTE</t>
        </is>
      </c>
      <c r="B4741" s="2" t="inlineStr">
        <is>
          <t>LAN</t>
        </is>
      </c>
      <c r="C4741" s="2" t="n">
        <v>2015</v>
      </c>
      <c r="D4741" s="2" t="inlineStr">
        <is>
          <t>United States</t>
        </is>
      </c>
      <c r="E4741" s="2" t="inlineStr">
        <is>
          <t>USA</t>
        </is>
      </c>
      <c r="F4741" s="2" t="inlineStr">
        <is>
          <t>Electricity generation with a microturbine</t>
        </is>
      </c>
      <c r="G4741" s="2" t="n">
        <v>163</v>
      </c>
      <c r="H4741" s="54" t="n">
        <v>5.97874577579e-06</v>
      </c>
      <c r="I4741" s="2" t="n">
        <v>6.696195268884801e-06</v>
      </c>
      <c r="J4741" s="40" t="inlineStr">
        <is>
          <t>waste - methane capture</t>
        </is>
      </c>
    </row>
    <row r="4742" ht="15.75" customHeight="1" s="120">
      <c r="A4742" s="2" t="inlineStr">
        <is>
          <t>WASTE</t>
        </is>
      </c>
      <c r="B4742" s="2" t="inlineStr">
        <is>
          <t>LAN</t>
        </is>
      </c>
      <c r="C4742" s="2" t="n">
        <v>2015</v>
      </c>
      <c r="D4742" s="2" t="inlineStr">
        <is>
          <t>United States</t>
        </is>
      </c>
      <c r="E4742" s="2" t="inlineStr">
        <is>
          <t>USA</t>
        </is>
      </c>
      <c r="F4742" s="2" t="inlineStr">
        <is>
          <t>Electricity generation with combined heat and power</t>
        </is>
      </c>
      <c r="G4742" s="2" t="n">
        <v>165</v>
      </c>
      <c r="H4742" s="2" t="n">
        <v>6.44742103759e-05</v>
      </c>
      <c r="I4742" s="2" t="n">
        <v>7.221111562100801e-05</v>
      </c>
      <c r="J4742" s="40" t="inlineStr">
        <is>
          <t>waste - methane capture</t>
        </is>
      </c>
    </row>
    <row r="4743" ht="15.75" customHeight="1" s="120">
      <c r="A4743" s="2" t="inlineStr">
        <is>
          <t>WASTE</t>
        </is>
      </c>
      <c r="B4743" s="2" t="inlineStr">
        <is>
          <t>LAN</t>
        </is>
      </c>
      <c r="C4743" s="2" t="n">
        <v>2015</v>
      </c>
      <c r="D4743" s="2" t="inlineStr">
        <is>
          <t>United States</t>
        </is>
      </c>
      <c r="E4743" s="2" t="inlineStr">
        <is>
          <t>USA</t>
        </is>
      </c>
      <c r="F4743" s="2" t="inlineStr">
        <is>
          <t>Electricity generation with a gas turbine</t>
        </is>
      </c>
      <c r="G4743" s="2" t="n">
        <v>165</v>
      </c>
      <c r="H4743" s="2" t="n">
        <v>3.24833126797e-05</v>
      </c>
      <c r="I4743" s="2" t="n">
        <v>3.6381310201264e-05</v>
      </c>
      <c r="J4743" s="40" t="inlineStr">
        <is>
          <t>waste - methane capture</t>
        </is>
      </c>
    </row>
    <row r="4744" ht="15.75" customHeight="1" s="120">
      <c r="A4744" s="2" t="inlineStr">
        <is>
          <t>WASTE</t>
        </is>
      </c>
      <c r="B4744" s="2" t="inlineStr">
        <is>
          <t>LAN</t>
        </is>
      </c>
      <c r="C4744" s="2" t="n">
        <v>2015</v>
      </c>
      <c r="D4744" s="2" t="inlineStr">
        <is>
          <t>United States</t>
        </is>
      </c>
      <c r="E4744" s="2" t="inlineStr">
        <is>
          <t>USA</t>
        </is>
      </c>
      <c r="F4744" s="2" t="inlineStr">
        <is>
          <t>Electricity generation with a reciprocating engine</t>
        </is>
      </c>
      <c r="G4744" s="2" t="n">
        <v>167</v>
      </c>
      <c r="H4744" s="2" t="n">
        <v>0.0004872808349319</v>
      </c>
      <c r="I4744" s="2" t="n">
        <v>0.0005457545351237281</v>
      </c>
      <c r="J4744" s="40" t="inlineStr">
        <is>
          <t>waste - methane capture</t>
        </is>
      </c>
    </row>
    <row r="4745" ht="15.75" customHeight="1" s="120">
      <c r="A4745" s="2" t="inlineStr">
        <is>
          <t>WASTE</t>
        </is>
      </c>
      <c r="B4745" s="2" t="inlineStr">
        <is>
          <t>LAN</t>
        </is>
      </c>
      <c r="C4745" s="2" t="n">
        <v>2015</v>
      </c>
      <c r="D4745" s="2" t="inlineStr">
        <is>
          <t>United States</t>
        </is>
      </c>
      <c r="E4745" s="2" t="inlineStr">
        <is>
          <t>USA</t>
        </is>
      </c>
      <c r="F4745" s="2" t="inlineStr">
        <is>
          <t>Electricity generation with combined heat and power</t>
        </is>
      </c>
      <c r="G4745" s="2" t="n">
        <v>168</v>
      </c>
      <c r="H4745" s="2" t="n">
        <v>5.84245281061e-05</v>
      </c>
      <c r="I4745" s="2" t="n">
        <v>6.543547147883201e-05</v>
      </c>
      <c r="J4745" s="40" t="inlineStr">
        <is>
          <t>waste - methane capture</t>
        </is>
      </c>
    </row>
    <row r="4746" ht="15.75" customHeight="1" s="120">
      <c r="A4746" s="2" t="inlineStr">
        <is>
          <t>WASTE</t>
        </is>
      </c>
      <c r="B4746" s="2" t="inlineStr">
        <is>
          <t>LAN</t>
        </is>
      </c>
      <c r="C4746" s="2" t="n">
        <v>2015</v>
      </c>
      <c r="D4746" s="2" t="inlineStr">
        <is>
          <t>United States</t>
        </is>
      </c>
      <c r="E4746" s="2" t="inlineStr">
        <is>
          <t>USA</t>
        </is>
      </c>
      <c r="F4746" s="2" t="inlineStr">
        <is>
          <t>Electricity generation with a reciprocating engine</t>
        </is>
      </c>
      <c r="G4746" s="2" t="n">
        <v>168</v>
      </c>
      <c r="H4746" s="2" t="n">
        <v>0.0004522994277067</v>
      </c>
      <c r="I4746" s="2" t="n">
        <v>0.0005065753590315041</v>
      </c>
      <c r="J4746" s="40" t="inlineStr">
        <is>
          <t>waste - methane capture</t>
        </is>
      </c>
    </row>
    <row r="4747" ht="15.75" customHeight="1" s="120">
      <c r="A4747" s="2" t="inlineStr">
        <is>
          <t>WASTE</t>
        </is>
      </c>
      <c r="B4747" s="2" t="inlineStr">
        <is>
          <t>LAN</t>
        </is>
      </c>
      <c r="C4747" s="2" t="n">
        <v>2015</v>
      </c>
      <c r="D4747" s="2" t="inlineStr">
        <is>
          <t>United States</t>
        </is>
      </c>
      <c r="E4747" s="2" t="inlineStr">
        <is>
          <t>USA</t>
        </is>
      </c>
      <c r="F4747" s="2" t="inlineStr">
        <is>
          <t>Land_x001f_ll gas recovery for direct use</t>
        </is>
      </c>
      <c r="G4747" s="2" t="n">
        <v>170</v>
      </c>
      <c r="H4747" s="2" t="n">
        <v>0.0004118530923733</v>
      </c>
      <c r="I4747" s="2" t="n">
        <v>0.000461275463458096</v>
      </c>
      <c r="J4747" s="40" t="inlineStr">
        <is>
          <t>waste - methane capture</t>
        </is>
      </c>
    </row>
    <row r="4748" ht="15.75" customHeight="1" s="120">
      <c r="A4748" s="2" t="inlineStr">
        <is>
          <t>WASTE</t>
        </is>
      </c>
      <c r="B4748" s="2" t="inlineStr">
        <is>
          <t>LAN</t>
        </is>
      </c>
      <c r="C4748" s="2" t="n">
        <v>2015</v>
      </c>
      <c r="D4748" s="2" t="inlineStr">
        <is>
          <t>United States</t>
        </is>
      </c>
      <c r="E4748" s="2" t="inlineStr">
        <is>
          <t>USA</t>
        </is>
      </c>
      <c r="F4748" s="2" t="inlineStr">
        <is>
          <t>Electricity generation with a reciprocating engine</t>
        </is>
      </c>
      <c r="G4748" s="2" t="n">
        <v>170</v>
      </c>
      <c r="H4748" s="2" t="n">
        <v>0.0004464256053325</v>
      </c>
      <c r="I4748" s="2" t="n">
        <v>0.0004999966779724001</v>
      </c>
      <c r="J4748" s="40" t="inlineStr">
        <is>
          <t>waste - methane capture</t>
        </is>
      </c>
    </row>
    <row r="4749" ht="15.75" customHeight="1" s="120">
      <c r="A4749" s="2" t="inlineStr">
        <is>
          <t>WASTE</t>
        </is>
      </c>
      <c r="B4749" s="2" t="inlineStr">
        <is>
          <t>LAN</t>
        </is>
      </c>
      <c r="C4749" s="2" t="n">
        <v>2015</v>
      </c>
      <c r="D4749" s="2" t="inlineStr">
        <is>
          <t>United States</t>
        </is>
      </c>
      <c r="E4749" s="2" t="inlineStr">
        <is>
          <t>USA</t>
        </is>
      </c>
      <c r="F4749" s="2" t="inlineStr">
        <is>
          <t>Electricity generation with a reciprocating engine</t>
        </is>
      </c>
      <c r="G4749" s="2" t="n">
        <v>171</v>
      </c>
      <c r="H4749" s="2" t="n">
        <v>0.0004444268997759</v>
      </c>
      <c r="I4749" s="2" t="n">
        <v>0.000497758127749008</v>
      </c>
      <c r="J4749" s="40" t="inlineStr">
        <is>
          <t>waste - methane capture</t>
        </is>
      </c>
    </row>
    <row r="4750" ht="15.75" customHeight="1" s="120">
      <c r="A4750" s="2" t="inlineStr">
        <is>
          <t>WASTE</t>
        </is>
      </c>
      <c r="B4750" s="2" t="inlineStr">
        <is>
          <t>LAN</t>
        </is>
      </c>
      <c r="C4750" s="2" t="n">
        <v>2015</v>
      </c>
      <c r="D4750" s="2" t="inlineStr">
        <is>
          <t>United States</t>
        </is>
      </c>
      <c r="E4750" s="2" t="inlineStr">
        <is>
          <t>USA</t>
        </is>
      </c>
      <c r="F4750" s="2" t="inlineStr">
        <is>
          <t>Electricity generation with a reciprocating engine</t>
        </is>
      </c>
      <c r="G4750" s="2" t="n">
        <v>173</v>
      </c>
      <c r="H4750" s="2" t="n">
        <v>0.0008139356505126</v>
      </c>
      <c r="I4750" s="2" t="n">
        <v>0.0009116079285741121</v>
      </c>
      <c r="J4750" s="40" t="inlineStr">
        <is>
          <t>waste - methane capture</t>
        </is>
      </c>
    </row>
    <row r="4751" ht="15.75" customHeight="1" s="120">
      <c r="A4751" s="2" t="inlineStr">
        <is>
          <t>WASTE</t>
        </is>
      </c>
      <c r="B4751" s="2" t="inlineStr">
        <is>
          <t>LAN</t>
        </is>
      </c>
      <c r="C4751" s="2" t="n">
        <v>2015</v>
      </c>
      <c r="D4751" s="2" t="inlineStr">
        <is>
          <t>United States</t>
        </is>
      </c>
      <c r="E4751" s="2" t="inlineStr">
        <is>
          <t>USA</t>
        </is>
      </c>
      <c r="F4751" s="2" t="inlineStr">
        <is>
          <t>Electricity generation with combined heat and power</t>
        </is>
      </c>
      <c r="G4751" s="2" t="n">
        <v>173</v>
      </c>
      <c r="H4751" s="2" t="n">
        <v>5.64346337342e-05</v>
      </c>
      <c r="I4751" s="2" t="n">
        <v>6.3206789782304e-05</v>
      </c>
      <c r="J4751" s="40" t="inlineStr">
        <is>
          <t>waste - methane capture</t>
        </is>
      </c>
    </row>
    <row r="4752" ht="15.75" customHeight="1" s="120">
      <c r="A4752" s="2" t="inlineStr">
        <is>
          <t>WASTE</t>
        </is>
      </c>
      <c r="B4752" s="2" t="inlineStr">
        <is>
          <t>LAN</t>
        </is>
      </c>
      <c r="C4752" s="2" t="n">
        <v>2015</v>
      </c>
      <c r="D4752" s="2" t="inlineStr">
        <is>
          <t>United States</t>
        </is>
      </c>
      <c r="E4752" s="2" t="inlineStr">
        <is>
          <t>USA</t>
        </is>
      </c>
      <c r="F4752" s="2" t="inlineStr">
        <is>
          <t>Electricity generation with a gas turbine</t>
        </is>
      </c>
      <c r="G4752" s="2" t="n">
        <v>175</v>
      </c>
      <c r="H4752" s="2" t="n">
        <v>1.53065266204e-05</v>
      </c>
      <c r="I4752" s="2" t="n">
        <v>1.7143309814848e-05</v>
      </c>
      <c r="J4752" s="40" t="inlineStr">
        <is>
          <t>waste - methane capture</t>
        </is>
      </c>
    </row>
    <row r="4753" ht="15.75" customHeight="1" s="120">
      <c r="A4753" s="2" t="inlineStr">
        <is>
          <t>WASTE</t>
        </is>
      </c>
      <c r="B4753" s="2" t="inlineStr">
        <is>
          <t>LAN</t>
        </is>
      </c>
      <c r="C4753" s="2" t="n">
        <v>2015</v>
      </c>
      <c r="D4753" s="2" t="inlineStr">
        <is>
          <t>United States</t>
        </is>
      </c>
      <c r="E4753" s="2" t="inlineStr">
        <is>
          <t>USA</t>
        </is>
      </c>
      <c r="F4753" s="2" t="inlineStr">
        <is>
          <t>Land_x001f_ll gas recovery for direct use</t>
        </is>
      </c>
      <c r="G4753" s="2" t="n">
        <v>176</v>
      </c>
      <c r="H4753" s="2" t="n">
        <v>0.0001943216775544</v>
      </c>
      <c r="I4753" s="2" t="n">
        <v>0.000217640278860928</v>
      </c>
      <c r="J4753" s="40" t="inlineStr">
        <is>
          <t>waste - methane capture</t>
        </is>
      </c>
    </row>
    <row r="4754" ht="15.75" customHeight="1" s="120">
      <c r="A4754" s="2" t="inlineStr">
        <is>
          <t>WASTE</t>
        </is>
      </c>
      <c r="B4754" s="2" t="inlineStr">
        <is>
          <t>LAN</t>
        </is>
      </c>
      <c r="C4754" s="2" t="n">
        <v>2015</v>
      </c>
      <c r="D4754" s="2" t="inlineStr">
        <is>
          <t>United States</t>
        </is>
      </c>
      <c r="E4754" s="2" t="inlineStr">
        <is>
          <t>USA</t>
        </is>
      </c>
      <c r="F4754" s="2" t="inlineStr">
        <is>
          <t>Electricity generation with combined heat and power</t>
        </is>
      </c>
      <c r="G4754" s="2" t="n">
        <v>178</v>
      </c>
      <c r="H4754" s="2" t="n">
        <v>5.52376295673e-05</v>
      </c>
      <c r="I4754" s="2" t="n">
        <v>6.186614511537601e-05</v>
      </c>
      <c r="J4754" s="40" t="inlineStr">
        <is>
          <t>waste - methane capture</t>
        </is>
      </c>
    </row>
    <row r="4755" ht="15.75" customHeight="1" s="120">
      <c r="A4755" s="2" t="inlineStr">
        <is>
          <t>WASTE</t>
        </is>
      </c>
      <c r="B4755" s="2" t="inlineStr">
        <is>
          <t>LAN</t>
        </is>
      </c>
      <c r="C4755" s="2" t="n">
        <v>2015</v>
      </c>
      <c r="D4755" s="2" t="inlineStr">
        <is>
          <t>United States</t>
        </is>
      </c>
      <c r="E4755" s="2" t="inlineStr">
        <is>
          <t>USA</t>
        </is>
      </c>
      <c r="F4755" s="2" t="inlineStr">
        <is>
          <t>Electricity generation with a gas turbine</t>
        </is>
      </c>
      <c r="G4755" s="2" t="n">
        <v>179</v>
      </c>
      <c r="H4755" s="2" t="n">
        <v>1.49273582792e-05</v>
      </c>
      <c r="I4755" s="2" t="n">
        <v>1.6718641272704e-05</v>
      </c>
      <c r="J4755" s="40" t="inlineStr">
        <is>
          <t>waste - methane capture</t>
        </is>
      </c>
    </row>
    <row r="4756" ht="15.75" customHeight="1" s="120">
      <c r="A4756" s="2" t="inlineStr">
        <is>
          <t>WASTE</t>
        </is>
      </c>
      <c r="B4756" s="2" t="inlineStr">
        <is>
          <t>LAN</t>
        </is>
      </c>
      <c r="C4756" s="2" t="n">
        <v>2015</v>
      </c>
      <c r="D4756" s="2" t="inlineStr">
        <is>
          <t>United States</t>
        </is>
      </c>
      <c r="E4756" s="2" t="inlineStr">
        <is>
          <t>USA</t>
        </is>
      </c>
      <c r="F4756" s="2" t="inlineStr">
        <is>
          <t>Electricity generation with combined heat and power</t>
        </is>
      </c>
      <c r="G4756" s="2" t="n">
        <v>179</v>
      </c>
      <c r="H4756" s="2" t="n">
        <v>5.4720123444e-05</v>
      </c>
      <c r="I4756" s="2" t="n">
        <v>6.128653825728001e-05</v>
      </c>
      <c r="J4756" s="40" t="inlineStr">
        <is>
          <t>waste - methane capture</t>
        </is>
      </c>
    </row>
    <row r="4757" ht="15.75" customHeight="1" s="120">
      <c r="A4757" s="2" t="inlineStr">
        <is>
          <t>WASTE</t>
        </is>
      </c>
      <c r="B4757" s="2" t="inlineStr">
        <is>
          <t>LAN</t>
        </is>
      </c>
      <c r="C4757" s="2" t="n">
        <v>2015</v>
      </c>
      <c r="D4757" s="2" t="inlineStr">
        <is>
          <t>United States</t>
        </is>
      </c>
      <c r="E4757" s="2" t="inlineStr">
        <is>
          <t>USA</t>
        </is>
      </c>
      <c r="F4757" s="2" t="inlineStr">
        <is>
          <t>Electricity generation with combined heat and power</t>
        </is>
      </c>
      <c r="G4757" s="2" t="n">
        <v>180</v>
      </c>
      <c r="H4757" s="2" t="n">
        <v>5.48702992091e-05</v>
      </c>
      <c r="I4757" s="2" t="n">
        <v>6.145473511419201e-05</v>
      </c>
      <c r="J4757" s="40" t="inlineStr">
        <is>
          <t>waste - methane capture</t>
        </is>
      </c>
    </row>
    <row r="4758" ht="15.75" customHeight="1" s="120">
      <c r="A4758" s="2" t="inlineStr">
        <is>
          <t>WASTE</t>
        </is>
      </c>
      <c r="B4758" s="2" t="inlineStr">
        <is>
          <t>LAN</t>
        </is>
      </c>
      <c r="C4758" s="2" t="n">
        <v>2015</v>
      </c>
      <c r="D4758" s="2" t="inlineStr">
        <is>
          <t>United States</t>
        </is>
      </c>
      <c r="E4758" s="2" t="inlineStr">
        <is>
          <t>USA</t>
        </is>
      </c>
      <c r="F4758" s="2" t="inlineStr">
        <is>
          <t>Electricity generation with combined heat and power</t>
        </is>
      </c>
      <c r="G4758" s="2" t="n">
        <v>182</v>
      </c>
      <c r="H4758" s="2" t="n">
        <v>5.38521453564e-05</v>
      </c>
      <c r="I4758" s="2" t="n">
        <v>6.0314402799168e-05</v>
      </c>
      <c r="J4758" s="40" t="inlineStr">
        <is>
          <t>waste - methane capture</t>
        </is>
      </c>
    </row>
    <row r="4759" ht="15.75" customHeight="1" s="120">
      <c r="A4759" s="2" t="inlineStr">
        <is>
          <t>WASTE</t>
        </is>
      </c>
      <c r="B4759" s="2" t="inlineStr">
        <is>
          <t>LAN</t>
        </is>
      </c>
      <c r="C4759" s="2" t="n">
        <v>2015</v>
      </c>
      <c r="D4759" s="2" t="inlineStr">
        <is>
          <t>United States</t>
        </is>
      </c>
      <c r="E4759" s="2" t="inlineStr">
        <is>
          <t>USA</t>
        </is>
      </c>
      <c r="F4759" s="2" t="inlineStr">
        <is>
          <t>Land_x001f_ll gas recovery for direct use</t>
        </is>
      </c>
      <c r="G4759" s="2" t="n">
        <v>182</v>
      </c>
      <c r="H4759" s="2" t="n">
        <v>0.0003987911040895</v>
      </c>
      <c r="I4759" s="2" t="n">
        <v>0.0004466460365802401</v>
      </c>
      <c r="J4759" s="40" t="inlineStr">
        <is>
          <t>waste - methane capture</t>
        </is>
      </c>
    </row>
    <row r="4760" ht="15.75" customHeight="1" s="120">
      <c r="A4760" s="2" t="inlineStr">
        <is>
          <t>WASTE</t>
        </is>
      </c>
      <c r="B4760" s="2" t="inlineStr">
        <is>
          <t>LAN</t>
        </is>
      </c>
      <c r="C4760" s="2" t="n">
        <v>2015</v>
      </c>
      <c r="D4760" s="2" t="inlineStr">
        <is>
          <t>United States</t>
        </is>
      </c>
      <c r="E4760" s="2" t="inlineStr">
        <is>
          <t>USA</t>
        </is>
      </c>
      <c r="F4760" s="2" t="inlineStr">
        <is>
          <t>Flaring of landfill gas</t>
        </is>
      </c>
      <c r="G4760" s="2" t="n">
        <v>187</v>
      </c>
      <c r="H4760" s="2" t="n">
        <v>7.36606962164e-05</v>
      </c>
      <c r="I4760" s="2" t="n">
        <v>8.249997976236801e-05</v>
      </c>
      <c r="J4760" s="40" t="inlineStr">
        <is>
          <t>waste - methane destruction</t>
        </is>
      </c>
    </row>
    <row r="4761" ht="15.75" customHeight="1" s="120">
      <c r="A4761" s="2" t="inlineStr">
        <is>
          <t>WASTE</t>
        </is>
      </c>
      <c r="B4761" s="2" t="inlineStr">
        <is>
          <t>LAN</t>
        </is>
      </c>
      <c r="C4761" s="2" t="n">
        <v>2015</v>
      </c>
      <c r="D4761" s="2" t="inlineStr">
        <is>
          <t>United States</t>
        </is>
      </c>
      <c r="E4761" s="2" t="inlineStr">
        <is>
          <t>USA</t>
        </is>
      </c>
      <c r="F4761" s="2" t="inlineStr">
        <is>
          <t>Electricity generation with combined heat and power</t>
        </is>
      </c>
      <c r="G4761" s="2" t="n">
        <v>188</v>
      </c>
      <c r="H4761" s="2" t="n">
        <v>5.22012524016e-05</v>
      </c>
      <c r="I4761" s="2" t="n">
        <v>5.8465402689792e-05</v>
      </c>
      <c r="J4761" s="40" t="inlineStr">
        <is>
          <t>waste - methane capture</t>
        </is>
      </c>
    </row>
    <row r="4762" ht="15.75" customHeight="1" s="120">
      <c r="A4762" s="2" t="inlineStr">
        <is>
          <t>WASTE</t>
        </is>
      </c>
      <c r="B4762" s="2" t="inlineStr">
        <is>
          <t>LAN</t>
        </is>
      </c>
      <c r="C4762" s="2" t="n">
        <v>2015</v>
      </c>
      <c r="D4762" s="2" t="inlineStr">
        <is>
          <t>United States</t>
        </is>
      </c>
      <c r="E4762" s="2" t="inlineStr">
        <is>
          <t>USA</t>
        </is>
      </c>
      <c r="F4762" s="2" t="inlineStr">
        <is>
          <t>Electricity generation with combined heat and power</t>
        </is>
      </c>
      <c r="G4762" s="2" t="n">
        <v>191</v>
      </c>
      <c r="H4762" s="2" t="n">
        <v>5.12533770234e-05</v>
      </c>
      <c r="I4762" s="2" t="n">
        <v>5.740378226620801e-05</v>
      </c>
      <c r="J4762" s="40" t="inlineStr">
        <is>
          <t>waste - methane capture</t>
        </is>
      </c>
    </row>
    <row r="4763" ht="15.75" customHeight="1" s="120">
      <c r="A4763" s="2" t="inlineStr">
        <is>
          <t>WASTE</t>
        </is>
      </c>
      <c r="B4763" s="2" t="inlineStr">
        <is>
          <t>LAN</t>
        </is>
      </c>
      <c r="C4763" s="2" t="n">
        <v>2015</v>
      </c>
      <c r="D4763" s="2" t="inlineStr">
        <is>
          <t>United States</t>
        </is>
      </c>
      <c r="E4763" s="2" t="inlineStr">
        <is>
          <t>USA</t>
        </is>
      </c>
      <c r="F4763" s="2" t="inlineStr">
        <is>
          <t>Land_x001f_ll gas recovery for direct use</t>
        </is>
      </c>
      <c r="G4763" s="2" t="n">
        <v>192</v>
      </c>
      <c r="H4763" s="2" t="n">
        <v>0.0001968565484276</v>
      </c>
      <c r="I4763" s="2" t="n">
        <v>0.000220479334238912</v>
      </c>
      <c r="J4763" s="40" t="inlineStr">
        <is>
          <t>waste - methane capture</t>
        </is>
      </c>
    </row>
    <row r="4764" ht="15.75" customHeight="1" s="120">
      <c r="A4764" s="2" t="inlineStr">
        <is>
          <t>WASTE</t>
        </is>
      </c>
      <c r="B4764" s="2" t="inlineStr">
        <is>
          <t>LAN</t>
        </is>
      </c>
      <c r="C4764" s="2" t="n">
        <v>2015</v>
      </c>
      <c r="D4764" s="2" t="inlineStr">
        <is>
          <t>United States</t>
        </is>
      </c>
      <c r="E4764" s="2" t="inlineStr">
        <is>
          <t>USA</t>
        </is>
      </c>
      <c r="F4764" s="2" t="inlineStr">
        <is>
          <t>Electricity generation with a microturbine</t>
        </is>
      </c>
      <c r="G4764" s="2" t="n">
        <v>192</v>
      </c>
      <c r="H4764" s="54" t="n">
        <v>4.91071295983e-06</v>
      </c>
      <c r="I4764" s="2" t="n">
        <v>5.499998515009601e-06</v>
      </c>
      <c r="J4764" s="40" t="inlineStr">
        <is>
          <t>waste - methane capture</t>
        </is>
      </c>
    </row>
    <row r="4765" ht="15.75" customHeight="1" s="120">
      <c r="A4765" s="2" t="inlineStr">
        <is>
          <t>WASTE</t>
        </is>
      </c>
      <c r="B4765" s="2" t="inlineStr">
        <is>
          <t>LAN</t>
        </is>
      </c>
      <c r="C4765" s="2" t="n">
        <v>2015</v>
      </c>
      <c r="D4765" s="2" t="inlineStr">
        <is>
          <t>United States</t>
        </is>
      </c>
      <c r="E4765" s="2" t="inlineStr">
        <is>
          <t>USA</t>
        </is>
      </c>
      <c r="F4765" s="2" t="inlineStr">
        <is>
          <t>Electricity generation with a reciprocating engine</t>
        </is>
      </c>
      <c r="G4765" s="2" t="n">
        <v>194</v>
      </c>
      <c r="H4765" s="2" t="n">
        <v>0.0003914488479495</v>
      </c>
      <c r="I4765" s="2" t="n">
        <v>0.00043842270970344</v>
      </c>
      <c r="J4765" s="40" t="inlineStr">
        <is>
          <t>waste - methane capture</t>
        </is>
      </c>
    </row>
    <row r="4766" ht="15.75" customHeight="1" s="120">
      <c r="A4766" s="2" t="inlineStr">
        <is>
          <t>WASTE</t>
        </is>
      </c>
      <c r="B4766" s="2" t="inlineStr">
        <is>
          <t>LAN</t>
        </is>
      </c>
      <c r="C4766" s="2" t="n">
        <v>2015</v>
      </c>
      <c r="D4766" s="2" t="inlineStr">
        <is>
          <t>United States</t>
        </is>
      </c>
      <c r="E4766" s="2" t="inlineStr">
        <is>
          <t>USA</t>
        </is>
      </c>
      <c r="F4766" s="2" t="inlineStr">
        <is>
          <t>Electricity generation with combined heat and power</t>
        </is>
      </c>
      <c r="G4766" s="2" t="n">
        <v>195</v>
      </c>
      <c r="H4766" s="2" t="n">
        <v>0.0001052643674484</v>
      </c>
      <c r="I4766" s="2" t="n">
        <v>0.000117896091542208</v>
      </c>
      <c r="J4766" s="40" t="inlineStr">
        <is>
          <t>waste - methane capture</t>
        </is>
      </c>
    </row>
    <row r="4767" ht="15.75" customHeight="1" s="120">
      <c r="A4767" s="2" t="inlineStr">
        <is>
          <t>WASTE</t>
        </is>
      </c>
      <c r="B4767" s="2" t="inlineStr">
        <is>
          <t>LAN</t>
        </is>
      </c>
      <c r="C4767" s="2" t="n">
        <v>2015</v>
      </c>
      <c r="D4767" s="2" t="inlineStr">
        <is>
          <t>United States</t>
        </is>
      </c>
      <c r="E4767" s="2" t="inlineStr">
        <is>
          <t>USA</t>
        </is>
      </c>
      <c r="F4767" s="2" t="inlineStr">
        <is>
          <t>Electricity generation with combined heat and power</t>
        </is>
      </c>
      <c r="G4767" s="2" t="n">
        <v>196</v>
      </c>
      <c r="H4767" s="2" t="n">
        <v>5.03624105477e-05</v>
      </c>
      <c r="I4767" s="2" t="n">
        <v>5.640589981342401e-05</v>
      </c>
      <c r="J4767" s="40" t="inlineStr">
        <is>
          <t>waste - methane capture</t>
        </is>
      </c>
    </row>
    <row r="4768" ht="15.75" customHeight="1" s="120">
      <c r="A4768" s="2" t="inlineStr">
        <is>
          <t>WASTE</t>
        </is>
      </c>
      <c r="B4768" s="2" t="inlineStr">
        <is>
          <t>LAN</t>
        </is>
      </c>
      <c r="C4768" s="2" t="n">
        <v>2015</v>
      </c>
      <c r="D4768" s="2" t="inlineStr">
        <is>
          <t>United States</t>
        </is>
      </c>
      <c r="E4768" s="2" t="inlineStr">
        <is>
          <t>USA</t>
        </is>
      </c>
      <c r="F4768" s="2" t="inlineStr">
        <is>
          <t>Electricity generation with combined heat and power</t>
        </is>
      </c>
      <c r="G4768" s="2" t="n">
        <v>200</v>
      </c>
      <c r="H4768" s="2" t="n">
        <v>4.90509082738e-05</v>
      </c>
      <c r="I4768" s="2" t="n">
        <v>5.493701726665601e-05</v>
      </c>
      <c r="J4768" s="40" t="inlineStr">
        <is>
          <t>waste - methane capture</t>
        </is>
      </c>
    </row>
    <row r="4769" ht="15.75" customHeight="1" s="120">
      <c r="A4769" s="2" t="inlineStr">
        <is>
          <t>WASTE</t>
        </is>
      </c>
      <c r="B4769" s="2" t="inlineStr">
        <is>
          <t>LAN</t>
        </is>
      </c>
      <c r="C4769" s="2" t="n">
        <v>2015</v>
      </c>
      <c r="D4769" s="2" t="inlineStr">
        <is>
          <t>United States</t>
        </is>
      </c>
      <c r="E4769" s="2" t="inlineStr">
        <is>
          <t>USA</t>
        </is>
      </c>
      <c r="F4769" s="2" t="inlineStr">
        <is>
          <t>Electricity generation with a reciprocating engine</t>
        </is>
      </c>
      <c r="G4769" s="2" t="n">
        <v>202</v>
      </c>
      <c r="H4769" s="2" t="n">
        <v>0.0003736442013178</v>
      </c>
      <c r="I4769" s="2" t="n">
        <v>0.0004184815054759361</v>
      </c>
      <c r="J4769" s="40" t="inlineStr">
        <is>
          <t>waste - methane capture</t>
        </is>
      </c>
    </row>
    <row r="4770" ht="15.75" customHeight="1" s="120">
      <c r="A4770" s="2" t="inlineStr">
        <is>
          <t>WASTE</t>
        </is>
      </c>
      <c r="B4770" s="2" t="inlineStr">
        <is>
          <t>LAN</t>
        </is>
      </c>
      <c r="C4770" s="2" t="n">
        <v>2015</v>
      </c>
      <c r="D4770" s="2" t="inlineStr">
        <is>
          <t>United States</t>
        </is>
      </c>
      <c r="E4770" s="2" t="inlineStr">
        <is>
          <t>USA</t>
        </is>
      </c>
      <c r="F4770" s="2" t="inlineStr">
        <is>
          <t>Electricity generation with combined heat and power</t>
        </is>
      </c>
      <c r="G4770" s="2" t="n">
        <v>206</v>
      </c>
      <c r="H4770" s="2" t="n">
        <v>4.77631110698e-05</v>
      </c>
      <c r="I4770" s="2" t="n">
        <v>5.3494684398176e-05</v>
      </c>
      <c r="J4770" s="40" t="inlineStr">
        <is>
          <t>waste - methane capture</t>
        </is>
      </c>
    </row>
    <row r="4771" ht="15.75" customHeight="1" s="120">
      <c r="A4771" s="2" t="inlineStr">
        <is>
          <t>WASTE</t>
        </is>
      </c>
      <c r="B4771" s="2" t="inlineStr">
        <is>
          <t>LAN</t>
        </is>
      </c>
      <c r="C4771" s="2" t="n">
        <v>2015</v>
      </c>
      <c r="D4771" s="2" t="inlineStr">
        <is>
          <t>United States</t>
        </is>
      </c>
      <c r="E4771" s="2" t="inlineStr">
        <is>
          <t>USA</t>
        </is>
      </c>
      <c r="F4771" s="2" t="inlineStr">
        <is>
          <t>Electricity generation with a reciprocating engine</t>
        </is>
      </c>
      <c r="G4771" s="2" t="n">
        <v>207</v>
      </c>
      <c r="H4771" s="2" t="n">
        <v>0.0003676949709188</v>
      </c>
      <c r="I4771" s="2" t="n">
        <v>0.000411818367429056</v>
      </c>
      <c r="J4771" s="40" t="inlineStr">
        <is>
          <t>waste - methane capture</t>
        </is>
      </c>
    </row>
    <row r="4772" ht="15.75" customHeight="1" s="120">
      <c r="A4772" s="2" t="inlineStr">
        <is>
          <t>WASTE</t>
        </is>
      </c>
      <c r="B4772" s="2" t="inlineStr">
        <is>
          <t>LAN</t>
        </is>
      </c>
      <c r="C4772" s="2" t="n">
        <v>2015</v>
      </c>
      <c r="D4772" s="2" t="inlineStr">
        <is>
          <t>United States</t>
        </is>
      </c>
      <c r="E4772" s="2" t="inlineStr">
        <is>
          <t>USA</t>
        </is>
      </c>
      <c r="F4772" s="2" t="inlineStr">
        <is>
          <t>Electricity generation with combined heat and power</t>
        </is>
      </c>
      <c r="G4772" s="2" t="n">
        <v>208</v>
      </c>
      <c r="H4772" s="2" t="n">
        <v>4.70546983706e-05</v>
      </c>
      <c r="I4772" s="2" t="n">
        <v>5.2701262175072e-05</v>
      </c>
      <c r="J4772" s="40" t="inlineStr">
        <is>
          <t>waste - methane capture</t>
        </is>
      </c>
    </row>
    <row r="4773" ht="15.75" customHeight="1" s="120">
      <c r="A4773" s="2" t="inlineStr">
        <is>
          <t>WASTE</t>
        </is>
      </c>
      <c r="B4773" s="2" t="inlineStr">
        <is>
          <t>LAN</t>
        </is>
      </c>
      <c r="C4773" s="2" t="n">
        <v>2015</v>
      </c>
      <c r="D4773" s="2" t="inlineStr">
        <is>
          <t>United States</t>
        </is>
      </c>
      <c r="E4773" s="2" t="inlineStr">
        <is>
          <t>USA</t>
        </is>
      </c>
      <c r="F4773" s="2" t="inlineStr">
        <is>
          <t>Electricity generation with combined heat and power</t>
        </is>
      </c>
      <c r="G4773" s="2" t="n">
        <v>211</v>
      </c>
      <c r="H4773" s="2" t="n">
        <v>4.66369056085e-05</v>
      </c>
      <c r="I4773" s="2" t="n">
        <v>5.223333428152001e-05</v>
      </c>
      <c r="J4773" s="40" t="inlineStr">
        <is>
          <t>waste - methane capture</t>
        </is>
      </c>
    </row>
    <row r="4774" ht="15.75" customHeight="1" s="120">
      <c r="A4774" s="2" t="inlineStr">
        <is>
          <t>WASTE</t>
        </is>
      </c>
      <c r="B4774" s="2" t="inlineStr">
        <is>
          <t>LAN</t>
        </is>
      </c>
      <c r="C4774" s="2" t="n">
        <v>2015</v>
      </c>
      <c r="D4774" s="2" t="inlineStr">
        <is>
          <t>United States</t>
        </is>
      </c>
      <c r="E4774" s="2" t="inlineStr">
        <is>
          <t>USA</t>
        </is>
      </c>
      <c r="F4774" s="2" t="inlineStr">
        <is>
          <t>Electricity generation with a reciprocating engine</t>
        </is>
      </c>
      <c r="G4774" s="2" t="n">
        <v>212</v>
      </c>
      <c r="H4774" s="2" t="n">
        <v>0.0003568449756131</v>
      </c>
      <c r="I4774" s="2" t="n">
        <v>0.0003996663726866721</v>
      </c>
      <c r="J4774" s="40" t="inlineStr">
        <is>
          <t>waste - methane capture</t>
        </is>
      </c>
    </row>
    <row r="4775" ht="15.75" customHeight="1" s="120">
      <c r="A4775" s="2" t="inlineStr">
        <is>
          <t>WASTE</t>
        </is>
      </c>
      <c r="B4775" s="2" t="inlineStr">
        <is>
          <t>LAN</t>
        </is>
      </c>
      <c r="C4775" s="2" t="n">
        <v>2015</v>
      </c>
      <c r="D4775" s="2" t="inlineStr">
        <is>
          <t>United States</t>
        </is>
      </c>
      <c r="E4775" s="2" t="inlineStr">
        <is>
          <t>USA</t>
        </is>
      </c>
      <c r="F4775" s="2" t="inlineStr">
        <is>
          <t>Electricity generation with a reciprocating engine</t>
        </is>
      </c>
      <c r="G4775" s="2" t="n">
        <v>214</v>
      </c>
      <c r="H4775" s="2" t="n">
        <v>0.0003544797364157</v>
      </c>
      <c r="I4775" s="2" t="n">
        <v>0.000397017304785584</v>
      </c>
      <c r="J4775" s="40" t="inlineStr">
        <is>
          <t>waste - methane capture</t>
        </is>
      </c>
    </row>
    <row r="4776" ht="15.75" customHeight="1" s="120">
      <c r="A4776" s="2" t="inlineStr">
        <is>
          <t>WASTE</t>
        </is>
      </c>
      <c r="B4776" s="2" t="inlineStr">
        <is>
          <t>LAN</t>
        </is>
      </c>
      <c r="C4776" s="2" t="n">
        <v>2015</v>
      </c>
      <c r="D4776" s="2" t="inlineStr">
        <is>
          <t>United States</t>
        </is>
      </c>
      <c r="E4776" s="2" t="inlineStr">
        <is>
          <t>USA</t>
        </is>
      </c>
      <c r="F4776" s="2" t="inlineStr">
        <is>
          <t>Flaring of landfill gas</t>
        </is>
      </c>
      <c r="G4776" s="2" t="n">
        <v>214</v>
      </c>
      <c r="H4776" s="2" t="n">
        <v>6.46387779852e-05</v>
      </c>
      <c r="I4776" s="2" t="n">
        <v>7.239543134342401e-05</v>
      </c>
      <c r="J4776" s="40" t="inlineStr">
        <is>
          <t>waste - methane destruction</t>
        </is>
      </c>
    </row>
    <row r="4777" ht="15.75" customHeight="1" s="120">
      <c r="A4777" s="2" t="inlineStr">
        <is>
          <t>WASTE</t>
        </is>
      </c>
      <c r="B4777" s="2" t="inlineStr">
        <is>
          <t>LAN</t>
        </is>
      </c>
      <c r="C4777" s="2" t="n">
        <v>2015</v>
      </c>
      <c r="D4777" s="2" t="inlineStr">
        <is>
          <t>United States</t>
        </is>
      </c>
      <c r="E4777" s="2" t="inlineStr">
        <is>
          <t>USA</t>
        </is>
      </c>
      <c r="F4777" s="2" t="inlineStr">
        <is>
          <t>Electricity generation with combined heat and power</t>
        </is>
      </c>
      <c r="G4777" s="2" t="n">
        <v>216</v>
      </c>
      <c r="H4777" s="2" t="n">
        <v>4.56857778772e-05</v>
      </c>
      <c r="I4777" s="2" t="n">
        <v>5.1168071222464e-05</v>
      </c>
      <c r="J4777" s="40" t="inlineStr">
        <is>
          <t>waste - methane capture</t>
        </is>
      </c>
    </row>
    <row r="4778" ht="15.75" customHeight="1" s="120">
      <c r="A4778" s="2" t="inlineStr">
        <is>
          <t>WASTE</t>
        </is>
      </c>
      <c r="B4778" s="2" t="inlineStr">
        <is>
          <t>LAN</t>
        </is>
      </c>
      <c r="C4778" s="2" t="n">
        <v>2015</v>
      </c>
      <c r="D4778" s="2" t="inlineStr">
        <is>
          <t>United States</t>
        </is>
      </c>
      <c r="E4778" s="2" t="inlineStr">
        <is>
          <t>USA</t>
        </is>
      </c>
      <c r="F4778" s="2" t="inlineStr">
        <is>
          <t>Electricity generation with a microturbine</t>
        </is>
      </c>
      <c r="G4778" s="2" t="n">
        <v>220</v>
      </c>
      <c r="H4778" s="54" t="n">
        <v>4.30925183537e-06</v>
      </c>
      <c r="I4778" s="2" t="n">
        <v>4.826362055614401e-06</v>
      </c>
      <c r="J4778" s="40" t="inlineStr">
        <is>
          <t>waste - methane capture</t>
        </is>
      </c>
    </row>
    <row r="4779" ht="15.75" customHeight="1" s="120">
      <c r="A4779" s="2" t="inlineStr">
        <is>
          <t>WASTE</t>
        </is>
      </c>
      <c r="B4779" s="2" t="inlineStr">
        <is>
          <t>LAN</t>
        </is>
      </c>
      <c r="C4779" s="2" t="n">
        <v>2015</v>
      </c>
      <c r="D4779" s="2" t="inlineStr">
        <is>
          <t>United States</t>
        </is>
      </c>
      <c r="E4779" s="2" t="inlineStr">
        <is>
          <t>USA</t>
        </is>
      </c>
      <c r="F4779" s="2" t="inlineStr">
        <is>
          <t>Electricity generation with combined heat and power</t>
        </is>
      </c>
      <c r="G4779" s="2" t="n">
        <v>221</v>
      </c>
      <c r="H4779" s="2" t="n">
        <v>4.4888631237e-05</v>
      </c>
      <c r="I4779" s="2" t="n">
        <v>5.027526698544e-05</v>
      </c>
      <c r="J4779" s="40" t="inlineStr">
        <is>
          <t>waste - methane capture</t>
        </is>
      </c>
    </row>
    <row r="4780" ht="15.75" customHeight="1" s="120">
      <c r="A4780" s="2" t="inlineStr">
        <is>
          <t>WASTE</t>
        </is>
      </c>
      <c r="B4780" s="2" t="inlineStr">
        <is>
          <t>LAN</t>
        </is>
      </c>
      <c r="C4780" s="2" t="n">
        <v>2015</v>
      </c>
      <c r="D4780" s="2" t="inlineStr">
        <is>
          <t>United States</t>
        </is>
      </c>
      <c r="E4780" s="2" t="inlineStr">
        <is>
          <t>USA</t>
        </is>
      </c>
      <c r="F4780" s="2" t="inlineStr">
        <is>
          <t>Land_x001f_ll gas recovery for direct use</t>
        </is>
      </c>
      <c r="G4780" s="2" t="n">
        <v>222</v>
      </c>
      <c r="H4780" s="2" t="n">
        <v>0.0001816450239858</v>
      </c>
      <c r="I4780" s="2" t="n">
        <v>0.000203442426864096</v>
      </c>
      <c r="J4780" s="40" t="inlineStr">
        <is>
          <t>waste - methane capture</t>
        </is>
      </c>
    </row>
    <row r="4781" ht="15.75" customHeight="1" s="120">
      <c r="A4781" s="2" t="inlineStr">
        <is>
          <t>WASTE</t>
        </is>
      </c>
      <c r="B4781" s="2" t="inlineStr">
        <is>
          <t>LAN</t>
        </is>
      </c>
      <c r="C4781" s="2" t="n">
        <v>2015</v>
      </c>
      <c r="D4781" s="2" t="inlineStr">
        <is>
          <t>United States</t>
        </is>
      </c>
      <c r="E4781" s="2" t="inlineStr">
        <is>
          <t>USA</t>
        </is>
      </c>
      <c r="F4781" s="2" t="inlineStr">
        <is>
          <t>Electricity generation with combined heat and power</t>
        </is>
      </c>
      <c r="G4781" s="2" t="n">
        <v>224</v>
      </c>
      <c r="H4781" s="2" t="n">
        <v>6.78279684507e-05</v>
      </c>
      <c r="I4781" s="2" t="n">
        <v>7.596732466478402e-05</v>
      </c>
      <c r="J4781" s="40" t="inlineStr">
        <is>
          <t>waste - methane capture</t>
        </is>
      </c>
    </row>
    <row r="4782" ht="15.75" customHeight="1" s="120">
      <c r="A4782" s="2" t="inlineStr">
        <is>
          <t>WASTE</t>
        </is>
      </c>
      <c r="B4782" s="2" t="inlineStr">
        <is>
          <t>LAN</t>
        </is>
      </c>
      <c r="C4782" s="2" t="n">
        <v>2015</v>
      </c>
      <c r="D4782" s="2" t="inlineStr">
        <is>
          <t>United States</t>
        </is>
      </c>
      <c r="E4782" s="2" t="inlineStr">
        <is>
          <t>USA</t>
        </is>
      </c>
      <c r="F4782" s="2" t="inlineStr">
        <is>
          <t>Land_x001f_ll gas recovery for direct use</t>
        </is>
      </c>
      <c r="G4782" s="2" t="n">
        <v>227</v>
      </c>
      <c r="H4782" s="2" t="n">
        <v>0.0001792860857677</v>
      </c>
      <c r="I4782" s="2" t="n">
        <v>0.000200800416059824</v>
      </c>
      <c r="J4782" s="40" t="inlineStr">
        <is>
          <t>waste - methane capture</t>
        </is>
      </c>
    </row>
    <row r="4783" ht="15.75" customHeight="1" s="120">
      <c r="A4783" s="2" t="inlineStr">
        <is>
          <t>WASTE</t>
        </is>
      </c>
      <c r="B4783" s="2" t="inlineStr">
        <is>
          <t>LAN</t>
        </is>
      </c>
      <c r="C4783" s="2" t="n">
        <v>2015</v>
      </c>
      <c r="D4783" s="2" t="inlineStr">
        <is>
          <t>United States</t>
        </is>
      </c>
      <c r="E4783" s="2" t="inlineStr">
        <is>
          <t>USA</t>
        </is>
      </c>
      <c r="F4783" s="2" t="inlineStr">
        <is>
          <t>Electricity generation with combined heat and power</t>
        </is>
      </c>
      <c r="G4783" s="2" t="n">
        <v>228</v>
      </c>
      <c r="H4783" s="2" t="n">
        <v>4.34977009718e-05</v>
      </c>
      <c r="I4783" s="2" t="n">
        <v>4.871742508841601e-05</v>
      </c>
      <c r="J4783" s="40" t="inlineStr">
        <is>
          <t>waste - methane capture</t>
        </is>
      </c>
    </row>
    <row r="4784" ht="15.75" customHeight="1" s="120">
      <c r="A4784" s="2" t="inlineStr">
        <is>
          <t>WASTE</t>
        </is>
      </c>
      <c r="B4784" s="2" t="inlineStr">
        <is>
          <t>LAN</t>
        </is>
      </c>
      <c r="C4784" s="2" t="n">
        <v>2015</v>
      </c>
      <c r="D4784" s="2" t="inlineStr">
        <is>
          <t>United States</t>
        </is>
      </c>
      <c r="E4784" s="2" t="inlineStr">
        <is>
          <t>USA</t>
        </is>
      </c>
      <c r="F4784" s="2" t="inlineStr">
        <is>
          <t>Land_x001f_ll gas recovery for direct use</t>
        </is>
      </c>
      <c r="G4784" s="2" t="n">
        <v>229</v>
      </c>
      <c r="H4784" s="2" t="n">
        <v>0.0001784834021237</v>
      </c>
      <c r="I4784" s="2" t="n">
        <v>0.000199901410378544</v>
      </c>
      <c r="J4784" s="40" t="inlineStr">
        <is>
          <t>waste - methane capture</t>
        </is>
      </c>
    </row>
    <row r="4785" ht="15.75" customHeight="1" s="120">
      <c r="A4785" s="2" t="inlineStr">
        <is>
          <t>WASTE</t>
        </is>
      </c>
      <c r="B4785" s="2" t="inlineStr">
        <is>
          <t>LAN</t>
        </is>
      </c>
      <c r="C4785" s="2" t="n">
        <v>2015</v>
      </c>
      <c r="D4785" s="2" t="inlineStr">
        <is>
          <t>United States</t>
        </is>
      </c>
      <c r="E4785" s="2" t="inlineStr">
        <is>
          <t>USA</t>
        </is>
      </c>
      <c r="F4785" s="2" t="inlineStr">
        <is>
          <t>Electricity generation with combined heat and power</t>
        </is>
      </c>
      <c r="G4785" s="2" t="n">
        <v>236</v>
      </c>
      <c r="H4785" s="2" t="n">
        <v>8.399020589420001e-05</v>
      </c>
      <c r="I4785" s="2" t="n">
        <v>9.406903060150402e-05</v>
      </c>
      <c r="J4785" s="40" t="inlineStr">
        <is>
          <t>waste - methane capture</t>
        </is>
      </c>
    </row>
    <row r="4786" ht="15.75" customHeight="1" s="120">
      <c r="A4786" s="2" t="inlineStr">
        <is>
          <t>WASTE</t>
        </is>
      </c>
      <c r="B4786" s="2" t="inlineStr">
        <is>
          <t>LAN</t>
        </is>
      </c>
      <c r="C4786" s="2" t="n">
        <v>2015</v>
      </c>
      <c r="D4786" s="2" t="inlineStr">
        <is>
          <t>United States</t>
        </is>
      </c>
      <c r="E4786" s="2" t="inlineStr">
        <is>
          <t>USA</t>
        </is>
      </c>
      <c r="F4786" s="2" t="inlineStr">
        <is>
          <t>Electricity generation with combined heat and power</t>
        </is>
      </c>
      <c r="G4786" s="2" t="n">
        <v>243</v>
      </c>
      <c r="H4786" s="2" t="n">
        <v>8.15700186649e-05</v>
      </c>
      <c r="I4786" s="2" t="n">
        <v>9.1358420904688e-05</v>
      </c>
      <c r="J4786" s="40" t="inlineStr">
        <is>
          <t>waste - methane capture</t>
        </is>
      </c>
    </row>
    <row r="4787" ht="15.75" customHeight="1" s="120">
      <c r="A4787" s="2" t="inlineStr">
        <is>
          <t>WASTE</t>
        </is>
      </c>
      <c r="B4787" s="2" t="inlineStr">
        <is>
          <t>LAN</t>
        </is>
      </c>
      <c r="C4787" s="2" t="n">
        <v>2015</v>
      </c>
      <c r="D4787" s="2" t="inlineStr">
        <is>
          <t>United States</t>
        </is>
      </c>
      <c r="E4787" s="2" t="inlineStr">
        <is>
          <t>USA</t>
        </is>
      </c>
      <c r="F4787" s="2" t="inlineStr">
        <is>
          <t>Electricity generation with a reciprocating engine</t>
        </is>
      </c>
      <c r="G4787" s="2" t="n">
        <v>243</v>
      </c>
      <c r="H4787" s="2" t="n">
        <v>0.0003115602303296</v>
      </c>
      <c r="I4787" s="2" t="n">
        <v>0.000348947457969152</v>
      </c>
      <c r="J4787" s="40" t="inlineStr">
        <is>
          <t>waste - methane capture</t>
        </is>
      </c>
    </row>
    <row r="4788" ht="15.75" customHeight="1" s="120">
      <c r="A4788" s="2" t="inlineStr">
        <is>
          <t>WASTE</t>
        </is>
      </c>
      <c r="B4788" s="2" t="inlineStr">
        <is>
          <t>LAN</t>
        </is>
      </c>
      <c r="C4788" s="2" t="n">
        <v>2015</v>
      </c>
      <c r="D4788" s="2" t="inlineStr">
        <is>
          <t>United States</t>
        </is>
      </c>
      <c r="E4788" s="2" t="inlineStr">
        <is>
          <t>USA</t>
        </is>
      </c>
      <c r="F4788" s="2" t="inlineStr">
        <is>
          <t>Electricity generation with combined heat and power</t>
        </is>
      </c>
      <c r="G4788" s="2" t="n">
        <v>245</v>
      </c>
      <c r="H4788" s="2" t="n">
        <v>4.03220437875e-05</v>
      </c>
      <c r="I4788" s="2" t="n">
        <v>4.5160689042e-05</v>
      </c>
      <c r="J4788" s="40" t="inlineStr">
        <is>
          <t>waste - methane capture</t>
        </is>
      </c>
    </row>
    <row r="4789" ht="15.75" customHeight="1" s="120">
      <c r="A4789" s="2" t="inlineStr">
        <is>
          <t>WASTE</t>
        </is>
      </c>
      <c r="B4789" s="2" t="inlineStr">
        <is>
          <t>LAN</t>
        </is>
      </c>
      <c r="C4789" s="2" t="n">
        <v>2015</v>
      </c>
      <c r="D4789" s="2" t="inlineStr">
        <is>
          <t>United States</t>
        </is>
      </c>
      <c r="E4789" s="2" t="inlineStr">
        <is>
          <t>USA</t>
        </is>
      </c>
      <c r="F4789" s="2" t="inlineStr">
        <is>
          <t>Land_x001f_ll gas recovery for direct use</t>
        </is>
      </c>
      <c r="G4789" s="2" t="n">
        <v>248</v>
      </c>
      <c r="H4789" s="2" t="n">
        <v>0.0001956936903298</v>
      </c>
      <c r="I4789" s="2" t="n">
        <v>0.000219176933169376</v>
      </c>
      <c r="J4789" s="40" t="inlineStr">
        <is>
          <t>waste - methane capture</t>
        </is>
      </c>
    </row>
    <row r="4790" ht="15.75" customHeight="1" s="120">
      <c r="A4790" s="2" t="inlineStr">
        <is>
          <t>WASTE</t>
        </is>
      </c>
      <c r="B4790" s="2" t="inlineStr">
        <is>
          <t>LAN</t>
        </is>
      </c>
      <c r="C4790" s="2" t="n">
        <v>2015</v>
      </c>
      <c r="D4790" s="2" t="inlineStr">
        <is>
          <t>United States</t>
        </is>
      </c>
      <c r="E4790" s="2" t="inlineStr">
        <is>
          <t>USA</t>
        </is>
      </c>
      <c r="F4790" s="2" t="inlineStr">
        <is>
          <t>Flaring of landfill gas</t>
        </is>
      </c>
      <c r="G4790" s="2" t="n">
        <v>249</v>
      </c>
      <c r="H4790" s="2" t="n">
        <v>5.52490382688e-05</v>
      </c>
      <c r="I4790" s="2" t="n">
        <v>6.1878922861056e-05</v>
      </c>
      <c r="J4790" s="40" t="inlineStr">
        <is>
          <t>waste - methane destruction</t>
        </is>
      </c>
    </row>
    <row r="4791" ht="15.75" customHeight="1" s="120">
      <c r="A4791" s="2" t="inlineStr">
        <is>
          <t>WASTE</t>
        </is>
      </c>
      <c r="B4791" s="2" t="inlineStr">
        <is>
          <t>LAN</t>
        </is>
      </c>
      <c r="C4791" s="2" t="n">
        <v>2015</v>
      </c>
      <c r="D4791" s="2" t="inlineStr">
        <is>
          <t>United States</t>
        </is>
      </c>
      <c r="E4791" s="2" t="inlineStr">
        <is>
          <t>USA</t>
        </is>
      </c>
      <c r="F4791" s="2" t="inlineStr">
        <is>
          <t>Electricity generation with a microturbine</t>
        </is>
      </c>
      <c r="G4791" s="2" t="n">
        <v>250</v>
      </c>
      <c r="H4791" s="54" t="n">
        <v>3.68326914213e-06</v>
      </c>
      <c r="I4791" s="2" t="n">
        <v>4.125261439185601e-06</v>
      </c>
      <c r="J4791" s="40" t="inlineStr">
        <is>
          <t>waste - methane capture</t>
        </is>
      </c>
    </row>
    <row r="4792" ht="15.75" customHeight="1" s="120">
      <c r="A4792" s="2" t="inlineStr">
        <is>
          <t>WASTE</t>
        </is>
      </c>
      <c r="B4792" s="2" t="inlineStr">
        <is>
          <t>LAN</t>
        </is>
      </c>
      <c r="C4792" s="2" t="n">
        <v>2015</v>
      </c>
      <c r="D4792" s="2" t="inlineStr">
        <is>
          <t>United States</t>
        </is>
      </c>
      <c r="E4792" s="2" t="inlineStr">
        <is>
          <t>USA</t>
        </is>
      </c>
      <c r="F4792" s="2" t="inlineStr">
        <is>
          <t>Electricity generation with a gas turbine</t>
        </is>
      </c>
      <c r="G4792" s="2" t="n">
        <v>253</v>
      </c>
      <c r="H4792" s="2" t="n">
        <v>1.04628052213e-05</v>
      </c>
      <c r="I4792" s="2" t="n">
        <v>1.1718341847856e-05</v>
      </c>
      <c r="J4792" s="40" t="inlineStr">
        <is>
          <t>waste - methane capture</t>
        </is>
      </c>
    </row>
    <row r="4793" ht="15.75" customHeight="1" s="120">
      <c r="A4793" s="2" t="inlineStr">
        <is>
          <t>WASTE</t>
        </is>
      </c>
      <c r="B4793" s="2" t="inlineStr">
        <is>
          <t>LAN</t>
        </is>
      </c>
      <c r="C4793" s="2" t="n">
        <v>2015</v>
      </c>
      <c r="D4793" s="2" t="inlineStr">
        <is>
          <t>United States</t>
        </is>
      </c>
      <c r="E4793" s="2" t="inlineStr">
        <is>
          <t>USA</t>
        </is>
      </c>
      <c r="F4793" s="2" t="inlineStr">
        <is>
          <t>Land_x001f_ll gas recovery for direct use</t>
        </is>
      </c>
      <c r="G4793" s="2" t="n">
        <v>259</v>
      </c>
      <c r="H4793" s="2" t="n">
        <v>0.0001500568178017</v>
      </c>
      <c r="I4793" s="2" t="n">
        <v>0.000168063635937904</v>
      </c>
      <c r="J4793" s="40" t="inlineStr">
        <is>
          <t>waste - methane capture</t>
        </is>
      </c>
    </row>
    <row r="4794" ht="15.75" customHeight="1" s="120">
      <c r="A4794" s="2" t="inlineStr">
        <is>
          <t>WASTE</t>
        </is>
      </c>
      <c r="B4794" s="2" t="inlineStr">
        <is>
          <t>LAN</t>
        </is>
      </c>
      <c r="C4794" s="2" t="n">
        <v>2015</v>
      </c>
      <c r="D4794" s="2" t="inlineStr">
        <is>
          <t>United States</t>
        </is>
      </c>
      <c r="E4794" s="2" t="inlineStr">
        <is>
          <t>USA</t>
        </is>
      </c>
      <c r="F4794" s="2" t="inlineStr">
        <is>
          <t>Electricity generation with combined heat and power</t>
        </is>
      </c>
      <c r="G4794" s="2" t="n">
        <v>264</v>
      </c>
      <c r="H4794" s="2" t="n">
        <v>7.82983515819e-05</v>
      </c>
      <c r="I4794" s="2" t="n">
        <v>8.769415377172801e-05</v>
      </c>
      <c r="J4794" s="40" t="inlineStr">
        <is>
          <t>waste - methane capture</t>
        </is>
      </c>
    </row>
    <row r="4795" ht="15.75" customHeight="1" s="120">
      <c r="A4795" s="2" t="inlineStr">
        <is>
          <t>WASTE</t>
        </is>
      </c>
      <c r="B4795" s="2" t="inlineStr">
        <is>
          <t>LAN</t>
        </is>
      </c>
      <c r="C4795" s="2" t="n">
        <v>2015</v>
      </c>
      <c r="D4795" s="2" t="inlineStr">
        <is>
          <t>United States</t>
        </is>
      </c>
      <c r="E4795" s="2" t="inlineStr">
        <is>
          <t>USA</t>
        </is>
      </c>
      <c r="F4795" s="2" t="inlineStr">
        <is>
          <t>Electricity generation with combined heat and power</t>
        </is>
      </c>
      <c r="G4795" s="2" t="n">
        <v>267</v>
      </c>
      <c r="H4795" s="2" t="n">
        <v>3.72021349904e-05</v>
      </c>
      <c r="I4795" s="2" t="n">
        <v>4.1666391189248e-05</v>
      </c>
      <c r="J4795" s="40" t="inlineStr">
        <is>
          <t>waste - methane capture</t>
        </is>
      </c>
    </row>
    <row r="4796" ht="15.75" customHeight="1" s="120">
      <c r="A4796" s="2" t="inlineStr">
        <is>
          <t>WASTE</t>
        </is>
      </c>
      <c r="B4796" s="2" t="inlineStr">
        <is>
          <t>LAN</t>
        </is>
      </c>
      <c r="C4796" s="2" t="n">
        <v>2015</v>
      </c>
      <c r="D4796" s="2" t="inlineStr">
        <is>
          <t>United States</t>
        </is>
      </c>
      <c r="E4796" s="2" t="inlineStr">
        <is>
          <t>USA</t>
        </is>
      </c>
      <c r="F4796" s="2" t="inlineStr">
        <is>
          <t>Electricity generation with combined heat and power</t>
        </is>
      </c>
      <c r="G4796" s="2" t="n">
        <v>268</v>
      </c>
      <c r="H4796" s="2" t="n">
        <v>3.70355737687e-05</v>
      </c>
      <c r="I4796" s="2" t="n">
        <v>4.1479842620944e-05</v>
      </c>
      <c r="J4796" s="40" t="inlineStr">
        <is>
          <t>waste - methane capture</t>
        </is>
      </c>
    </row>
    <row r="4797" ht="15.75" customHeight="1" s="120">
      <c r="A4797" s="2" t="inlineStr">
        <is>
          <t>WASTE</t>
        </is>
      </c>
      <c r="B4797" s="2" t="inlineStr">
        <is>
          <t>LAN</t>
        </is>
      </c>
      <c r="C4797" s="2" t="n">
        <v>2015</v>
      </c>
      <c r="D4797" s="2" t="inlineStr">
        <is>
          <t>United States</t>
        </is>
      </c>
      <c r="E4797" s="2" t="inlineStr">
        <is>
          <t>USA</t>
        </is>
      </c>
      <c r="F4797" s="2" t="inlineStr">
        <is>
          <t>Electricity generation with a reciprocating engine</t>
        </is>
      </c>
      <c r="G4797" s="2" t="n">
        <v>275</v>
      </c>
      <c r="H4797" s="2" t="n">
        <v>0.0002749935956672</v>
      </c>
      <c r="I4797" s="2" t="n">
        <v>0.000307992827147264</v>
      </c>
      <c r="J4797" s="40" t="inlineStr">
        <is>
          <t>waste - methane capture</t>
        </is>
      </c>
    </row>
    <row r="4798" ht="15.75" customHeight="1" s="120">
      <c r="A4798" s="2" t="inlineStr">
        <is>
          <t>WASTE</t>
        </is>
      </c>
      <c r="B4798" s="2" t="inlineStr">
        <is>
          <t>LAN</t>
        </is>
      </c>
      <c r="C4798" s="2" t="n">
        <v>2015</v>
      </c>
      <c r="D4798" s="2" t="inlineStr">
        <is>
          <t>United States</t>
        </is>
      </c>
      <c r="E4798" s="2" t="inlineStr">
        <is>
          <t>USA</t>
        </is>
      </c>
      <c r="F4798" s="2" t="inlineStr">
        <is>
          <t>Electricity generation with a reciprocating engine</t>
        </is>
      </c>
      <c r="G4798" s="2" t="n">
        <v>278</v>
      </c>
      <c r="H4798" s="2" t="n">
        <v>0.0002728440740611</v>
      </c>
      <c r="I4798" s="2" t="n">
        <v>0.000305585362948432</v>
      </c>
      <c r="J4798" s="40" t="inlineStr">
        <is>
          <t>waste - methane capture</t>
        </is>
      </c>
    </row>
    <row r="4799" ht="15.75" customHeight="1" s="120">
      <c r="A4799" s="2" t="inlineStr">
        <is>
          <t>WASTE</t>
        </is>
      </c>
      <c r="B4799" s="2" t="inlineStr">
        <is>
          <t>LAN</t>
        </is>
      </c>
      <c r="C4799" s="2" t="n">
        <v>2015</v>
      </c>
      <c r="D4799" s="2" t="inlineStr">
        <is>
          <t>United States</t>
        </is>
      </c>
      <c r="E4799" s="2" t="inlineStr">
        <is>
          <t>USA</t>
        </is>
      </c>
      <c r="F4799" s="2" t="inlineStr">
        <is>
          <t>Land_x001f_ll gas recovery for direct use</t>
        </is>
      </c>
      <c r="G4799" s="2" t="n">
        <v>283</v>
      </c>
      <c r="H4799" s="2" t="n">
        <v>0.0001572072214913</v>
      </c>
      <c r="I4799" s="2" t="n">
        <v>0.000176072088070256</v>
      </c>
      <c r="J4799" s="40" t="inlineStr">
        <is>
          <t>waste - methane capture</t>
        </is>
      </c>
    </row>
    <row r="4800" ht="15.75" customHeight="1" s="120">
      <c r="A4800" s="2" t="inlineStr">
        <is>
          <t>WASTE</t>
        </is>
      </c>
      <c r="B4800" s="2" t="inlineStr">
        <is>
          <t>LAN</t>
        </is>
      </c>
      <c r="C4800" s="2" t="n">
        <v>2015</v>
      </c>
      <c r="D4800" s="2" t="inlineStr">
        <is>
          <t>United States</t>
        </is>
      </c>
      <c r="E4800" s="2" t="inlineStr">
        <is>
          <t>USA</t>
        </is>
      </c>
      <c r="F4800" s="2" t="inlineStr">
        <is>
          <t>Electricity generation with a reciprocating engine</t>
        </is>
      </c>
      <c r="G4800" s="2" t="n">
        <v>288</v>
      </c>
      <c r="H4800" s="2" t="n">
        <v>0.0002633665862959</v>
      </c>
      <c r="I4800" s="2" t="n">
        <v>0.0002949705766514081</v>
      </c>
      <c r="J4800" s="40" t="inlineStr">
        <is>
          <t>waste - methane capture</t>
        </is>
      </c>
    </row>
    <row r="4801" ht="15.75" customHeight="1" s="120">
      <c r="A4801" s="2" t="inlineStr">
        <is>
          <t>WASTE</t>
        </is>
      </c>
      <c r="B4801" s="2" t="inlineStr">
        <is>
          <t>LAN</t>
        </is>
      </c>
      <c r="C4801" s="2" t="n">
        <v>2015</v>
      </c>
      <c r="D4801" s="2" t="inlineStr">
        <is>
          <t>United States</t>
        </is>
      </c>
      <c r="E4801" s="2" t="inlineStr">
        <is>
          <t>USA</t>
        </is>
      </c>
      <c r="F4801" s="2" t="inlineStr">
        <is>
          <t>Electricity generation with a reciprocating engine</t>
        </is>
      </c>
      <c r="G4801" s="2" t="n">
        <v>296</v>
      </c>
      <c r="H4801" s="2" t="n">
        <v>0.0002559418207966</v>
      </c>
      <c r="I4801" s="2" t="n">
        <v>0.000286654839292192</v>
      </c>
      <c r="J4801" s="40" t="inlineStr">
        <is>
          <t>waste - methane capture</t>
        </is>
      </c>
    </row>
    <row r="4802" ht="15.75" customHeight="1" s="120">
      <c r="A4802" s="2" t="inlineStr">
        <is>
          <t>WASTE</t>
        </is>
      </c>
      <c r="B4802" s="2" t="inlineStr">
        <is>
          <t>LAN</t>
        </is>
      </c>
      <c r="C4802" s="2" t="n">
        <v>2015</v>
      </c>
      <c r="D4802" s="2" t="inlineStr">
        <is>
          <t>United States</t>
        </is>
      </c>
      <c r="E4802" s="2" t="inlineStr">
        <is>
          <t>USA</t>
        </is>
      </c>
      <c r="F4802" s="2" t="inlineStr">
        <is>
          <t>Electricity generation with a reciprocating engine</t>
        </is>
      </c>
      <c r="G4802" s="2" t="n">
        <v>302</v>
      </c>
      <c r="H4802" s="2" t="n">
        <v>0.0002515628875699</v>
      </c>
      <c r="I4802" s="2" t="n">
        <v>0.000281750434078288</v>
      </c>
      <c r="J4802" s="40" t="inlineStr">
        <is>
          <t>waste - methane capture</t>
        </is>
      </c>
    </row>
    <row r="4803" ht="15.75" customHeight="1" s="120">
      <c r="A4803" s="2" t="inlineStr">
        <is>
          <t>WASTE</t>
        </is>
      </c>
      <c r="B4803" s="2" t="inlineStr">
        <is>
          <t>LAN</t>
        </is>
      </c>
      <c r="C4803" s="2" t="n">
        <v>2015</v>
      </c>
      <c r="D4803" s="2" t="inlineStr">
        <is>
          <t>United States</t>
        </is>
      </c>
      <c r="E4803" s="2" t="inlineStr">
        <is>
          <t>USA</t>
        </is>
      </c>
      <c r="F4803" s="2" t="inlineStr">
        <is>
          <t>Electricity generation with combined heat and power</t>
        </is>
      </c>
      <c r="G4803" s="2" t="n">
        <v>305</v>
      </c>
      <c r="H4803" s="2" t="n">
        <v>3.26207373291e-05</v>
      </c>
      <c r="I4803" s="2" t="n">
        <v>3.6535225808592e-05</v>
      </c>
      <c r="J4803" s="40" t="inlineStr">
        <is>
          <t>waste - methane capture</t>
        </is>
      </c>
    </row>
    <row r="4804" ht="15.75" customHeight="1" s="120">
      <c r="A4804" s="2" t="inlineStr">
        <is>
          <t>WASTE</t>
        </is>
      </c>
      <c r="B4804" s="2" t="inlineStr">
        <is>
          <t>LAN</t>
        </is>
      </c>
      <c r="C4804" s="2" t="n">
        <v>2015</v>
      </c>
      <c r="D4804" s="2" t="inlineStr">
        <is>
          <t>United States</t>
        </is>
      </c>
      <c r="E4804" s="2" t="inlineStr">
        <is>
          <t>USA</t>
        </is>
      </c>
      <c r="F4804" s="2" t="inlineStr">
        <is>
          <t>Electricity generation with a gas turbine</t>
        </is>
      </c>
      <c r="G4804" s="2" t="n">
        <v>307</v>
      </c>
      <c r="H4804" s="54" t="n">
        <v>8.59374722495e-06</v>
      </c>
      <c r="I4804" s="2" t="n">
        <v>9.624996891944e-06</v>
      </c>
      <c r="J4804" s="40" t="inlineStr">
        <is>
          <t>waste - methane capture</t>
        </is>
      </c>
    </row>
    <row r="4805" ht="15.75" customHeight="1" s="120">
      <c r="A4805" s="2" t="inlineStr">
        <is>
          <t>WASTE</t>
        </is>
      </c>
      <c r="B4805" s="2" t="inlineStr">
        <is>
          <t>LAN</t>
        </is>
      </c>
      <c r="C4805" s="2" t="n">
        <v>2015</v>
      </c>
      <c r="D4805" s="2" t="inlineStr">
        <is>
          <t>United States</t>
        </is>
      </c>
      <c r="E4805" s="2" t="inlineStr">
        <is>
          <t>USA</t>
        </is>
      </c>
      <c r="F4805" s="2" t="inlineStr">
        <is>
          <t>Land_x001f_ll gas recovery for direct use</t>
        </is>
      </c>
      <c r="G4805" s="2" t="n">
        <v>308</v>
      </c>
      <c r="H4805" s="2" t="n">
        <v>0.0001433101861039</v>
      </c>
      <c r="I4805" s="2" t="n">
        <v>0.000160507408436368</v>
      </c>
      <c r="J4805" s="40" t="inlineStr">
        <is>
          <t>waste - methane capture</t>
        </is>
      </c>
    </row>
    <row r="4806" ht="15.75" customHeight="1" s="120">
      <c r="A4806" s="2" t="inlineStr">
        <is>
          <t>WASTE</t>
        </is>
      </c>
      <c r="B4806" s="2" t="inlineStr">
        <is>
          <t>LAN</t>
        </is>
      </c>
      <c r="C4806" s="2" t="n">
        <v>2015</v>
      </c>
      <c r="D4806" s="2" t="inlineStr">
        <is>
          <t>United States</t>
        </is>
      </c>
      <c r="E4806" s="2" t="inlineStr">
        <is>
          <t>USA</t>
        </is>
      </c>
      <c r="F4806" s="2" t="inlineStr">
        <is>
          <t>Land_x001f_ll gas recovery for direct use</t>
        </is>
      </c>
      <c r="G4806" s="2" t="n">
        <v>312</v>
      </c>
      <c r="H4806" s="2" t="n">
        <v>0.0001476675824961</v>
      </c>
      <c r="I4806" s="2" t="n">
        <v>0.000165387692395632</v>
      </c>
      <c r="J4806" s="40" t="inlineStr">
        <is>
          <t>waste - methane capture</t>
        </is>
      </c>
    </row>
    <row r="4807" ht="15.75" customHeight="1" s="120">
      <c r="A4807" s="2" t="inlineStr">
        <is>
          <t>WASTE</t>
        </is>
      </c>
      <c r="B4807" s="2" t="inlineStr">
        <is>
          <t>LAN</t>
        </is>
      </c>
      <c r="C4807" s="2" t="n">
        <v>2015</v>
      </c>
      <c r="D4807" s="2" t="inlineStr">
        <is>
          <t>United States</t>
        </is>
      </c>
      <c r="E4807" s="2" t="inlineStr">
        <is>
          <t>USA</t>
        </is>
      </c>
      <c r="F4807" s="2" t="inlineStr">
        <is>
          <t>Electricity generation with a reciprocating engine</t>
        </is>
      </c>
      <c r="G4807" s="2" t="n">
        <v>316</v>
      </c>
      <c r="H4807" s="2" t="n">
        <v>0.0002406102430541</v>
      </c>
      <c r="I4807" s="2" t="n">
        <v>0.0002694834722205921</v>
      </c>
      <c r="J4807" s="40" t="inlineStr">
        <is>
          <t>waste - methane capture</t>
        </is>
      </c>
    </row>
    <row r="4808" ht="15.75" customHeight="1" s="120">
      <c r="A4808" s="2" t="inlineStr">
        <is>
          <t>WASTE</t>
        </is>
      </c>
      <c r="B4808" s="2" t="inlineStr">
        <is>
          <t>LAN</t>
        </is>
      </c>
      <c r="C4808" s="2" t="n">
        <v>2015</v>
      </c>
      <c r="D4808" s="2" t="inlineStr">
        <is>
          <t>United States</t>
        </is>
      </c>
      <c r="E4808" s="2" t="inlineStr">
        <is>
          <t>USA</t>
        </is>
      </c>
      <c r="F4808" s="2" t="inlineStr">
        <is>
          <t>Electricity generation with combined heat and power</t>
        </is>
      </c>
      <c r="G4808" s="2" t="n">
        <v>317</v>
      </c>
      <c r="H4808" s="2" t="n">
        <v>3.11370167765e-05</v>
      </c>
      <c r="I4808" s="2" t="n">
        <v>3.487345878968e-05</v>
      </c>
      <c r="J4808" s="40" t="inlineStr">
        <is>
          <t>waste - methane capture</t>
        </is>
      </c>
    </row>
    <row r="4809" ht="15.75" customHeight="1" s="120">
      <c r="A4809" s="2" t="inlineStr">
        <is>
          <t>WASTE</t>
        </is>
      </c>
      <c r="B4809" s="2" t="inlineStr">
        <is>
          <t>LAN</t>
        </is>
      </c>
      <c r="C4809" s="2" t="n">
        <v>2015</v>
      </c>
      <c r="D4809" s="2" t="inlineStr">
        <is>
          <t>United States</t>
        </is>
      </c>
      <c r="E4809" s="2" t="inlineStr">
        <is>
          <t>USA</t>
        </is>
      </c>
      <c r="F4809" s="2" t="inlineStr">
        <is>
          <t>Land_x001f_ll gas recovery for direct use</t>
        </is>
      </c>
      <c r="G4809" s="2" t="n">
        <v>321</v>
      </c>
      <c r="H4809" s="2" t="n">
        <v>0.0001423602952855</v>
      </c>
      <c r="I4809" s="2" t="n">
        <v>0.00015944353071976</v>
      </c>
      <c r="J4809" s="40" t="inlineStr">
        <is>
          <t>waste - methane capture</t>
        </is>
      </c>
    </row>
    <row r="4810" ht="15.75" customHeight="1" s="120">
      <c r="A4810" s="2" t="inlineStr">
        <is>
          <t>WASTE</t>
        </is>
      </c>
      <c r="B4810" s="2" t="inlineStr">
        <is>
          <t>LAN</t>
        </is>
      </c>
      <c r="C4810" s="2" t="n">
        <v>2015</v>
      </c>
      <c r="D4810" s="2" t="inlineStr">
        <is>
          <t>United States</t>
        </is>
      </c>
      <c r="E4810" s="2" t="inlineStr">
        <is>
          <t>USA</t>
        </is>
      </c>
      <c r="F4810" s="2" t="inlineStr">
        <is>
          <t>Electricity generation with combined heat and power</t>
        </is>
      </c>
      <c r="G4810" s="2" t="n">
        <v>325</v>
      </c>
      <c r="H4810" s="2" t="n">
        <v>3.06412475766e-05</v>
      </c>
      <c r="I4810" s="2" t="n">
        <v>3.4318197285792e-05</v>
      </c>
      <c r="J4810" s="40" t="inlineStr">
        <is>
          <t>waste - methane capture</t>
        </is>
      </c>
    </row>
    <row r="4811" ht="15.75" customHeight="1" s="120">
      <c r="A4811" s="2" t="inlineStr">
        <is>
          <t>WASTE</t>
        </is>
      </c>
      <c r="B4811" s="2" t="inlineStr">
        <is>
          <t>LAN</t>
        </is>
      </c>
      <c r="C4811" s="2" t="n">
        <v>2015</v>
      </c>
      <c r="D4811" s="2" t="inlineStr">
        <is>
          <t>United States</t>
        </is>
      </c>
      <c r="E4811" s="2" t="inlineStr">
        <is>
          <t>USA</t>
        </is>
      </c>
      <c r="F4811" s="2" t="inlineStr">
        <is>
          <t>Electricity generation with combined heat and power</t>
        </is>
      </c>
      <c r="G4811" s="2" t="n">
        <v>334</v>
      </c>
      <c r="H4811" s="2" t="n">
        <v>2.97370806948e-05</v>
      </c>
      <c r="I4811" s="2" t="n">
        <v>3.3305530378176e-05</v>
      </c>
      <c r="J4811" s="40" t="inlineStr">
        <is>
          <t>waste - methane capture</t>
        </is>
      </c>
    </row>
    <row r="4812" ht="15.75" customHeight="1" s="120">
      <c r="A4812" s="2" t="inlineStr">
        <is>
          <t>WASTE</t>
        </is>
      </c>
      <c r="B4812" s="2" t="inlineStr">
        <is>
          <t>LAN</t>
        </is>
      </c>
      <c r="C4812" s="2" t="n">
        <v>2015</v>
      </c>
      <c r="D4812" s="2" t="inlineStr">
        <is>
          <t>United States</t>
        </is>
      </c>
      <c r="E4812" s="2" t="inlineStr">
        <is>
          <t>USA</t>
        </is>
      </c>
      <c r="F4812" s="2" t="inlineStr">
        <is>
          <t>Electricity generation with combined heat and power</t>
        </is>
      </c>
      <c r="G4812" s="2" t="n">
        <v>337</v>
      </c>
      <c r="H4812" s="2" t="n">
        <v>2.9539976822e-05</v>
      </c>
      <c r="I4812" s="2" t="n">
        <v>3.308477404064e-05</v>
      </c>
      <c r="J4812" s="40" t="inlineStr">
        <is>
          <t>waste - methane capture</t>
        </is>
      </c>
    </row>
    <row r="4813" ht="15.75" customHeight="1" s="120">
      <c r="A4813" s="2" t="inlineStr">
        <is>
          <t>WASTE</t>
        </is>
      </c>
      <c r="B4813" s="2" t="inlineStr">
        <is>
          <t>LAN</t>
        </is>
      </c>
      <c r="C4813" s="2" t="n">
        <v>2015</v>
      </c>
      <c r="D4813" s="2" t="inlineStr">
        <is>
          <t>United States</t>
        </is>
      </c>
      <c r="E4813" s="2" t="inlineStr">
        <is>
          <t>USA</t>
        </is>
      </c>
      <c r="F4813" s="2" t="inlineStr">
        <is>
          <t>Electricity generation with a reciprocating engine</t>
        </is>
      </c>
      <c r="G4813" s="2" t="n">
        <v>340</v>
      </c>
      <c r="H4813" s="2" t="n">
        <v>0.0002234132698504</v>
      </c>
      <c r="I4813" s="2" t="n">
        <v>0.000250222862232448</v>
      </c>
      <c r="J4813" s="40" t="inlineStr">
        <is>
          <t>waste - methane capture</t>
        </is>
      </c>
    </row>
    <row r="4814" ht="15.75" customHeight="1" s="120">
      <c r="A4814" s="2" t="inlineStr">
        <is>
          <t>WASTE</t>
        </is>
      </c>
      <c r="B4814" s="2" t="inlineStr">
        <is>
          <t>LAN</t>
        </is>
      </c>
      <c r="C4814" s="2" t="n">
        <v>2015</v>
      </c>
      <c r="D4814" s="2" t="inlineStr">
        <is>
          <t>United States</t>
        </is>
      </c>
      <c r="E4814" s="2" t="inlineStr">
        <is>
          <t>USA</t>
        </is>
      </c>
      <c r="F4814" s="2" t="inlineStr">
        <is>
          <t>Electricity generation with a reciprocating engine</t>
        </is>
      </c>
      <c r="G4814" s="2" t="n">
        <v>343</v>
      </c>
      <c r="H4814" s="2" t="n">
        <v>0.000221516835154</v>
      </c>
      <c r="I4814" s="2" t="n">
        <v>0.00024809885537248</v>
      </c>
      <c r="J4814" s="40" t="inlineStr">
        <is>
          <t>waste - methane capture</t>
        </is>
      </c>
    </row>
    <row r="4815" ht="15.75" customHeight="1" s="120">
      <c r="A4815" s="2" t="inlineStr">
        <is>
          <t>WASTE</t>
        </is>
      </c>
      <c r="B4815" s="2" t="inlineStr">
        <is>
          <t>LAN</t>
        </is>
      </c>
      <c r="C4815" s="2" t="n">
        <v>2015</v>
      </c>
      <c r="D4815" s="2" t="inlineStr">
        <is>
          <t>United States</t>
        </is>
      </c>
      <c r="E4815" s="2" t="inlineStr">
        <is>
          <t>USA</t>
        </is>
      </c>
      <c r="F4815" s="2" t="inlineStr">
        <is>
          <t>Electricity generation with a gas turbine</t>
        </is>
      </c>
      <c r="G4815" s="2" t="n">
        <v>351</v>
      </c>
      <c r="H4815" s="54" t="n">
        <v>7.54119037083e-06</v>
      </c>
      <c r="I4815" s="2" t="n">
        <v>8.446133215329601e-06</v>
      </c>
      <c r="J4815" s="40" t="inlineStr">
        <is>
          <t>waste - methane capture</t>
        </is>
      </c>
    </row>
    <row r="4816" ht="15.75" customHeight="1" s="120">
      <c r="A4816" s="2" t="inlineStr">
        <is>
          <t>WASTE</t>
        </is>
      </c>
      <c r="B4816" s="2" t="inlineStr">
        <is>
          <t>LAN</t>
        </is>
      </c>
      <c r="C4816" s="2" t="n">
        <v>2015</v>
      </c>
      <c r="D4816" s="2" t="inlineStr">
        <is>
          <t>United States</t>
        </is>
      </c>
      <c r="E4816" s="2" t="inlineStr">
        <is>
          <t>USA</t>
        </is>
      </c>
      <c r="F4816" s="2" t="inlineStr">
        <is>
          <t>Electricity generation with a reciprocating engine</t>
        </is>
      </c>
      <c r="G4816" s="2" t="n">
        <v>358</v>
      </c>
      <c r="H4816" s="2" t="n">
        <v>0.0002122594305547</v>
      </c>
      <c r="I4816" s="2" t="n">
        <v>0.000237730562221264</v>
      </c>
      <c r="J4816" s="40" t="inlineStr">
        <is>
          <t>waste - methane capture</t>
        </is>
      </c>
    </row>
    <row r="4817" ht="15.75" customHeight="1" s="120">
      <c r="A4817" s="2" t="inlineStr">
        <is>
          <t>WASTE</t>
        </is>
      </c>
      <c r="B4817" s="2" t="inlineStr">
        <is>
          <t>LAN</t>
        </is>
      </c>
      <c r="C4817" s="2" t="n">
        <v>2015</v>
      </c>
      <c r="D4817" s="2" t="inlineStr">
        <is>
          <t>United States</t>
        </is>
      </c>
      <c r="E4817" s="2" t="inlineStr">
        <is>
          <t>USA</t>
        </is>
      </c>
      <c r="F4817" s="2" t="inlineStr">
        <is>
          <t>Electricity generation with a microturbine</t>
        </is>
      </c>
      <c r="G4817" s="2" t="n">
        <v>374</v>
      </c>
      <c r="H4817" s="54" t="n">
        <v>2.37470089814e-06</v>
      </c>
      <c r="I4817" s="2" t="n">
        <v>2.6596650059168e-06</v>
      </c>
      <c r="J4817" s="40" t="inlineStr">
        <is>
          <t>waste - methane capture</t>
        </is>
      </c>
    </row>
    <row r="4818" ht="15.75" customHeight="1" s="120">
      <c r="A4818" s="2" t="inlineStr">
        <is>
          <t>WASTE</t>
        </is>
      </c>
      <c r="B4818" s="2" t="inlineStr">
        <is>
          <t>LAN</t>
        </is>
      </c>
      <c r="C4818" s="2" t="n">
        <v>2015</v>
      </c>
      <c r="D4818" s="2" t="inlineStr">
        <is>
          <t>United States</t>
        </is>
      </c>
      <c r="E4818" s="2" t="inlineStr">
        <is>
          <t>USA</t>
        </is>
      </c>
      <c r="F4818" s="2" t="inlineStr">
        <is>
          <t>Flaring of landfill gas</t>
        </is>
      </c>
      <c r="G4818" s="2" t="n">
        <v>384</v>
      </c>
      <c r="H4818" s="2" t="n">
        <v>3.562051279e-05</v>
      </c>
      <c r="I4818" s="2" t="n">
        <v>3.98949743248e-05</v>
      </c>
      <c r="J4818" s="40" t="inlineStr">
        <is>
          <t>waste - methane destruction</t>
        </is>
      </c>
    </row>
    <row r="4819" ht="15.75" customHeight="1" s="120">
      <c r="A4819" s="2" t="inlineStr">
        <is>
          <t>WASTE</t>
        </is>
      </c>
      <c r="B4819" s="2" t="inlineStr">
        <is>
          <t>LAN</t>
        </is>
      </c>
      <c r="C4819" s="2" t="n">
        <v>2015</v>
      </c>
      <c r="D4819" s="2" t="inlineStr">
        <is>
          <t>United States</t>
        </is>
      </c>
      <c r="E4819" s="2" t="inlineStr">
        <is>
          <t>USA</t>
        </is>
      </c>
      <c r="F4819" s="2" t="inlineStr">
        <is>
          <t>Electricity generation with combined heat and power</t>
        </is>
      </c>
      <c r="G4819" s="2" t="n">
        <v>384</v>
      </c>
      <c r="H4819" s="2" t="n">
        <v>2.59633507085e-05</v>
      </c>
      <c r="I4819" s="2" t="n">
        <v>2.907895279352e-05</v>
      </c>
      <c r="J4819" s="40" t="inlineStr">
        <is>
          <t>waste - methane capture</t>
        </is>
      </c>
    </row>
    <row r="4820" ht="15.75" customHeight="1" s="120">
      <c r="A4820" s="2" t="inlineStr">
        <is>
          <t>WASTE</t>
        </is>
      </c>
      <c r="B4820" s="2" t="inlineStr">
        <is>
          <t>LAN</t>
        </is>
      </c>
      <c r="C4820" s="2" t="n">
        <v>2015</v>
      </c>
      <c r="D4820" s="2" t="inlineStr">
        <is>
          <t>United States</t>
        </is>
      </c>
      <c r="E4820" s="2" t="inlineStr">
        <is>
          <t>USA</t>
        </is>
      </c>
      <c r="F4820" s="2" t="inlineStr">
        <is>
          <t>Electricity generation with a reciprocating engine</t>
        </is>
      </c>
      <c r="G4820" s="2" t="n">
        <v>390</v>
      </c>
      <c r="H4820" s="2" t="n">
        <v>0.0003897997376043</v>
      </c>
      <c r="I4820" s="2" t="n">
        <v>0.000436575706116816</v>
      </c>
      <c r="J4820" s="40" t="inlineStr">
        <is>
          <t>waste - methane capture</t>
        </is>
      </c>
    </row>
    <row r="4821" ht="15.75" customHeight="1" s="120">
      <c r="A4821" s="2" t="inlineStr">
        <is>
          <t>WASTE</t>
        </is>
      </c>
      <c r="B4821" s="2" t="inlineStr">
        <is>
          <t>LAN</t>
        </is>
      </c>
      <c r="C4821" s="2" t="n">
        <v>2015</v>
      </c>
      <c r="D4821" s="2" t="inlineStr">
        <is>
          <t>United States</t>
        </is>
      </c>
      <c r="E4821" s="2" t="inlineStr">
        <is>
          <t>USA</t>
        </is>
      </c>
      <c r="F4821" s="2" t="inlineStr">
        <is>
          <t>Land_x001f_ll gas recovery for direct use</t>
        </is>
      </c>
      <c r="G4821" s="2" t="n">
        <v>406</v>
      </c>
      <c r="H4821" s="2" t="n">
        <v>0.0001251236681128</v>
      </c>
      <c r="I4821" s="2" t="n">
        <v>0.000140138508286336</v>
      </c>
      <c r="J4821" s="40" t="inlineStr">
        <is>
          <t>waste - methane capture</t>
        </is>
      </c>
    </row>
    <row r="4822" ht="15.75" customHeight="1" s="120">
      <c r="A4822" s="2" t="inlineStr">
        <is>
          <t>WASTE</t>
        </is>
      </c>
      <c r="B4822" s="2" t="inlineStr">
        <is>
          <t>LAN</t>
        </is>
      </c>
      <c r="C4822" s="2" t="n">
        <v>2015</v>
      </c>
      <c r="D4822" s="2" t="inlineStr">
        <is>
          <t>United States</t>
        </is>
      </c>
      <c r="E4822" s="2" t="inlineStr">
        <is>
          <t>USA</t>
        </is>
      </c>
      <c r="F4822" s="2" t="inlineStr">
        <is>
          <t>Electricity generation with a gas turbine</t>
        </is>
      </c>
      <c r="G4822" s="2" t="n">
        <v>409</v>
      </c>
      <c r="H4822" s="54" t="n">
        <v>6.4457208282e-06</v>
      </c>
      <c r="I4822" s="2" t="n">
        <v>7.219207327584001e-06</v>
      </c>
      <c r="J4822" s="40" t="inlineStr">
        <is>
          <t>waste - methane capture</t>
        </is>
      </c>
    </row>
    <row r="4823" ht="15.75" customHeight="1" s="120">
      <c r="A4823" s="2" t="inlineStr">
        <is>
          <t>WASTE</t>
        </is>
      </c>
      <c r="B4823" s="2" t="inlineStr">
        <is>
          <t>LAN</t>
        </is>
      </c>
      <c r="C4823" s="2" t="n">
        <v>2015</v>
      </c>
      <c r="D4823" s="2" t="inlineStr">
        <is>
          <t>United States</t>
        </is>
      </c>
      <c r="E4823" s="2" t="inlineStr">
        <is>
          <t>USA</t>
        </is>
      </c>
      <c r="F4823" s="2" t="inlineStr">
        <is>
          <t>Electricity generation with a reciprocating engine</t>
        </is>
      </c>
      <c r="G4823" s="2" t="n">
        <v>414</v>
      </c>
      <c r="H4823" s="2" t="n">
        <v>0.0001836783339968</v>
      </c>
      <c r="I4823" s="2" t="n">
        <v>0.000205719734076416</v>
      </c>
      <c r="J4823" s="40" t="inlineStr">
        <is>
          <t>waste - methane capture</t>
        </is>
      </c>
    </row>
    <row r="4824" ht="15.75" customHeight="1" s="120">
      <c r="A4824" s="2" t="inlineStr">
        <is>
          <t>WASTE</t>
        </is>
      </c>
      <c r="B4824" s="2" t="inlineStr">
        <is>
          <t>LAN</t>
        </is>
      </c>
      <c r="C4824" s="2" t="n">
        <v>2015</v>
      </c>
      <c r="D4824" s="2" t="inlineStr">
        <is>
          <t>United States</t>
        </is>
      </c>
      <c r="E4824" s="2" t="inlineStr">
        <is>
          <t>USA</t>
        </is>
      </c>
      <c r="F4824" s="2" t="inlineStr">
        <is>
          <t>Electricity generation with a reciprocating engine</t>
        </is>
      </c>
      <c r="G4824" s="2" t="n">
        <v>424</v>
      </c>
      <c r="H4824" s="2" t="n">
        <v>0.0001791282993509</v>
      </c>
      <c r="I4824" s="2" t="n">
        <v>0.000200623695273008</v>
      </c>
      <c r="J4824" s="40" t="inlineStr">
        <is>
          <t>waste - methane capture</t>
        </is>
      </c>
    </row>
    <row r="4825" ht="15.75" customHeight="1" s="120">
      <c r="A4825" s="2" t="inlineStr">
        <is>
          <t>WASTE</t>
        </is>
      </c>
      <c r="B4825" s="2" t="inlineStr">
        <is>
          <t>LAN</t>
        </is>
      </c>
      <c r="C4825" s="2" t="n">
        <v>2015</v>
      </c>
      <c r="D4825" s="2" t="inlineStr">
        <is>
          <t>United States</t>
        </is>
      </c>
      <c r="E4825" s="2" t="inlineStr">
        <is>
          <t>USA</t>
        </is>
      </c>
      <c r="F4825" s="2" t="inlineStr">
        <is>
          <t>Electricity generation with combined heat and power</t>
        </is>
      </c>
      <c r="G4825" s="2" t="n">
        <v>435</v>
      </c>
      <c r="H4825" s="2" t="n">
        <v>2.29161323659e-05</v>
      </c>
      <c r="I4825" s="2" t="n">
        <v>2.5666068249808e-05</v>
      </c>
      <c r="J4825" s="40" t="inlineStr">
        <is>
          <t>waste - methane capture</t>
        </is>
      </c>
    </row>
    <row r="4826" ht="15.75" customHeight="1" s="120">
      <c r="A4826" s="2" t="inlineStr">
        <is>
          <t>WASTE</t>
        </is>
      </c>
      <c r="B4826" s="2" t="inlineStr">
        <is>
          <t>LAN</t>
        </is>
      </c>
      <c r="C4826" s="2" t="n">
        <v>2015</v>
      </c>
      <c r="D4826" s="2" t="inlineStr">
        <is>
          <t>United States</t>
        </is>
      </c>
      <c r="E4826" s="2" t="inlineStr">
        <is>
          <t>USA</t>
        </is>
      </c>
      <c r="F4826" s="2" t="inlineStr">
        <is>
          <t>Electricity generation with combined heat and power</t>
        </is>
      </c>
      <c r="G4826" s="2" t="n">
        <v>439</v>
      </c>
      <c r="H4826" s="2" t="n">
        <v>2.27370073844e-05</v>
      </c>
      <c r="I4826" s="2" t="n">
        <v>2.5465448270528e-05</v>
      </c>
      <c r="J4826" s="40" t="inlineStr">
        <is>
          <t>waste - methane capture</t>
        </is>
      </c>
    </row>
    <row r="4827" ht="15.75" customHeight="1" s="120">
      <c r="A4827" s="2" t="inlineStr">
        <is>
          <t>WASTE</t>
        </is>
      </c>
      <c r="B4827" s="2" t="inlineStr">
        <is>
          <t>LAN</t>
        </is>
      </c>
      <c r="C4827" s="2" t="n">
        <v>2015</v>
      </c>
      <c r="D4827" s="2" t="inlineStr">
        <is>
          <t>United States</t>
        </is>
      </c>
      <c r="E4827" s="2" t="inlineStr">
        <is>
          <t>USA</t>
        </is>
      </c>
      <c r="F4827" s="2" t="inlineStr">
        <is>
          <t>Electricity generation with combined heat and power</t>
        </is>
      </c>
      <c r="G4827" s="2" t="n">
        <v>455</v>
      </c>
      <c r="H4827" s="2" t="n">
        <v>2.19472149183e-05</v>
      </c>
      <c r="I4827" s="2" t="n">
        <v>2.4580880708496e-05</v>
      </c>
      <c r="J4827" s="40" t="inlineStr">
        <is>
          <t>waste - methane capture</t>
        </is>
      </c>
    </row>
    <row r="4828" ht="15.75" customHeight="1" s="120">
      <c r="A4828" s="2" t="inlineStr">
        <is>
          <t>WASTE</t>
        </is>
      </c>
      <c r="B4828" s="2" t="inlineStr">
        <is>
          <t>LAN</t>
        </is>
      </c>
      <c r="C4828" s="2" t="n">
        <v>2015</v>
      </c>
      <c r="D4828" s="2" t="inlineStr">
        <is>
          <t>United States</t>
        </is>
      </c>
      <c r="E4828" s="2" t="inlineStr">
        <is>
          <t>USA</t>
        </is>
      </c>
      <c r="F4828" s="2" t="inlineStr">
        <is>
          <t>Land_x001f_ll gas recovery for direct use</t>
        </is>
      </c>
      <c r="G4828" s="2" t="n">
        <v>456</v>
      </c>
      <c r="H4828" s="2" t="n">
        <v>0.0001104383845814</v>
      </c>
      <c r="I4828" s="2" t="n">
        <v>0.000123690990731168</v>
      </c>
      <c r="J4828" s="40" t="inlineStr">
        <is>
          <t>waste - methane capture</t>
        </is>
      </c>
    </row>
    <row r="4829" ht="15.75" customHeight="1" s="120">
      <c r="A4829" s="2" t="inlineStr">
        <is>
          <t>WASTE</t>
        </is>
      </c>
      <c r="B4829" s="2" t="inlineStr">
        <is>
          <t>LAN</t>
        </is>
      </c>
      <c r="C4829" s="2" t="n">
        <v>2015</v>
      </c>
      <c r="D4829" s="2" t="inlineStr">
        <is>
          <t>United States</t>
        </is>
      </c>
      <c r="E4829" s="2" t="inlineStr">
        <is>
          <t>USA</t>
        </is>
      </c>
      <c r="F4829" s="2" t="inlineStr">
        <is>
          <t>Electricity generation with combined heat and power</t>
        </is>
      </c>
      <c r="G4829" s="2" t="n">
        <v>468</v>
      </c>
      <c r="H4829" s="2" t="n">
        <v>2.13284856727e-05</v>
      </c>
      <c r="I4829" s="2" t="n">
        <v>2.3887903953424e-05</v>
      </c>
      <c r="J4829" s="40" t="inlineStr">
        <is>
          <t>waste - methane capture</t>
        </is>
      </c>
    </row>
    <row r="4830" ht="15.75" customHeight="1" s="120">
      <c r="A4830" s="2" t="inlineStr">
        <is>
          <t>WASTE</t>
        </is>
      </c>
      <c r="B4830" s="2" t="inlineStr">
        <is>
          <t>LAN</t>
        </is>
      </c>
      <c r="C4830" s="2" t="n">
        <v>2015</v>
      </c>
      <c r="D4830" s="2" t="inlineStr">
        <is>
          <t>United States</t>
        </is>
      </c>
      <c r="E4830" s="2" t="inlineStr">
        <is>
          <t>USA</t>
        </is>
      </c>
      <c r="F4830" s="2" t="inlineStr">
        <is>
          <t>Electricity generation with combined heat and power</t>
        </is>
      </c>
      <c r="G4830" s="2" t="n">
        <v>477</v>
      </c>
      <c r="H4830" s="2" t="n">
        <v>2.09635745705e-05</v>
      </c>
      <c r="I4830" s="2" t="n">
        <v>2.347920351896e-05</v>
      </c>
      <c r="J4830" s="40" t="inlineStr">
        <is>
          <t>waste - methane capture</t>
        </is>
      </c>
    </row>
    <row r="4831" ht="15.75" customHeight="1" s="120">
      <c r="A4831" s="2" t="inlineStr">
        <is>
          <t>WASTE</t>
        </is>
      </c>
      <c r="B4831" s="2" t="inlineStr">
        <is>
          <t>LAN</t>
        </is>
      </c>
      <c r="C4831" s="2" t="n">
        <v>2015</v>
      </c>
      <c r="D4831" s="2" t="inlineStr">
        <is>
          <t>United States</t>
        </is>
      </c>
      <c r="E4831" s="2" t="inlineStr">
        <is>
          <t>USA</t>
        </is>
      </c>
      <c r="F4831" s="2" t="inlineStr">
        <is>
          <t>Land_x001f_ll gas recovery for direct use</t>
        </is>
      </c>
      <c r="G4831" s="2" t="n">
        <v>480</v>
      </c>
      <c r="H4831" s="2" t="n">
        <v>0.0001095751358662</v>
      </c>
      <c r="I4831" s="2" t="n">
        <v>0.000122724152170144</v>
      </c>
      <c r="J4831" s="40" t="inlineStr">
        <is>
          <t>waste - methane capture</t>
        </is>
      </c>
    </row>
    <row r="4832" ht="15.75" customHeight="1" s="120">
      <c r="A4832" s="2" t="inlineStr">
        <is>
          <t>WASTE</t>
        </is>
      </c>
      <c r="B4832" s="2" t="inlineStr">
        <is>
          <t>LAN</t>
        </is>
      </c>
      <c r="C4832" s="2" t="n">
        <v>2015</v>
      </c>
      <c r="D4832" s="2" t="inlineStr">
        <is>
          <t>United States</t>
        </is>
      </c>
      <c r="E4832" s="2" t="inlineStr">
        <is>
          <t>USA</t>
        </is>
      </c>
      <c r="F4832" s="2" t="inlineStr">
        <is>
          <t>Land_x001f_ll gas recovery for direct use</t>
        </is>
      </c>
      <c r="G4832" s="2" t="n">
        <v>489</v>
      </c>
      <c r="H4832" s="2" t="n">
        <v>0.000105768944195</v>
      </c>
      <c r="I4832" s="2" t="n">
        <v>0.0001184612174984</v>
      </c>
      <c r="J4832" s="40" t="inlineStr">
        <is>
          <t>waste - methane capture</t>
        </is>
      </c>
    </row>
    <row r="4833" ht="15.75" customHeight="1" s="120">
      <c r="A4833" s="2" t="inlineStr">
        <is>
          <t>WASTE</t>
        </is>
      </c>
      <c r="B4833" s="2" t="inlineStr">
        <is>
          <t>LAN</t>
        </is>
      </c>
      <c r="C4833" s="2" t="n">
        <v>2015</v>
      </c>
      <c r="D4833" s="2" t="inlineStr">
        <is>
          <t>United States</t>
        </is>
      </c>
      <c r="E4833" s="2" t="inlineStr">
        <is>
          <t>USA</t>
        </is>
      </c>
      <c r="F4833" s="2" t="inlineStr">
        <is>
          <t>Electricity generation with combined heat and power</t>
        </is>
      </c>
      <c r="G4833" s="2" t="n">
        <v>500</v>
      </c>
      <c r="H4833" s="2" t="n">
        <v>2.00508529815e-05</v>
      </c>
      <c r="I4833" s="2" t="n">
        <v>2.245695533928e-05</v>
      </c>
      <c r="J4833" s="40" t="inlineStr">
        <is>
          <t>waste - methane capture</t>
        </is>
      </c>
    </row>
    <row r="4834" ht="15.75" customHeight="1" s="120">
      <c r="A4834" s="2" t="inlineStr">
        <is>
          <t>WASTE</t>
        </is>
      </c>
      <c r="B4834" s="2" t="inlineStr">
        <is>
          <t>LAN</t>
        </is>
      </c>
      <c r="C4834" s="2" t="n">
        <v>2015</v>
      </c>
      <c r="D4834" s="2" t="inlineStr">
        <is>
          <t>United States</t>
        </is>
      </c>
      <c r="E4834" s="2" t="inlineStr">
        <is>
          <t>USA</t>
        </is>
      </c>
      <c r="F4834" s="2" t="inlineStr">
        <is>
          <t>Land_x001f_ll gas recovery for direct use</t>
        </is>
      </c>
      <c r="G4834" s="2" t="n">
        <v>509</v>
      </c>
      <c r="H4834" s="2" t="n">
        <v>0.0001027871330734</v>
      </c>
      <c r="I4834" s="2" t="n">
        <v>0.000115121589042208</v>
      </c>
      <c r="J4834" s="40" t="inlineStr">
        <is>
          <t>waste - methane capture</t>
        </is>
      </c>
    </row>
    <row r="4835" ht="15.75" customHeight="1" s="120">
      <c r="A4835" s="2" t="inlineStr">
        <is>
          <t>WASTE</t>
        </is>
      </c>
      <c r="B4835" s="2" t="inlineStr">
        <is>
          <t>LAN</t>
        </is>
      </c>
      <c r="C4835" s="2" t="n">
        <v>2015</v>
      </c>
      <c r="D4835" s="2" t="inlineStr">
        <is>
          <t>United States</t>
        </is>
      </c>
      <c r="E4835" s="2" t="inlineStr">
        <is>
          <t>USA</t>
        </is>
      </c>
      <c r="F4835" s="2" t="inlineStr">
        <is>
          <t>Land_x001f_ll gas recovery for direct use</t>
        </is>
      </c>
      <c r="G4835" s="2" t="n">
        <v>520</v>
      </c>
      <c r="H4835" s="2" t="n">
        <v>0.0001010285341181</v>
      </c>
      <c r="I4835" s="2" t="n">
        <v>0.000113151958212272</v>
      </c>
      <c r="J4835" s="40" t="inlineStr">
        <is>
          <t>waste - methane capture</t>
        </is>
      </c>
    </row>
    <row r="4836" ht="15.75" customHeight="1" s="120">
      <c r="A4836" s="2" t="inlineStr">
        <is>
          <t>WASTE</t>
        </is>
      </c>
      <c r="B4836" s="2" t="inlineStr">
        <is>
          <t>LAN</t>
        </is>
      </c>
      <c r="C4836" s="2" t="n">
        <v>2015</v>
      </c>
      <c r="D4836" s="2" t="inlineStr">
        <is>
          <t>United States</t>
        </is>
      </c>
      <c r="E4836" s="2" t="inlineStr">
        <is>
          <t>USA</t>
        </is>
      </c>
      <c r="F4836" s="2" t="inlineStr">
        <is>
          <t>Electricity generation with combined heat and power</t>
        </is>
      </c>
      <c r="G4836" s="2" t="n">
        <v>539</v>
      </c>
      <c r="H4836" s="2" t="n">
        <v>1.86177712749e-05</v>
      </c>
      <c r="I4836" s="2" t="n">
        <v>2.0851903827888e-05</v>
      </c>
      <c r="J4836" s="40" t="inlineStr">
        <is>
          <t>waste - methane capture</t>
        </is>
      </c>
    </row>
    <row r="4837" ht="15.75" customHeight="1" s="120">
      <c r="A4837" s="2" t="inlineStr">
        <is>
          <t>WASTE</t>
        </is>
      </c>
      <c r="B4837" s="2" t="inlineStr">
        <is>
          <t>LAN</t>
        </is>
      </c>
      <c r="C4837" s="2" t="n">
        <v>2015</v>
      </c>
      <c r="D4837" s="2" t="inlineStr">
        <is>
          <t>United States</t>
        </is>
      </c>
      <c r="E4837" s="2" t="inlineStr">
        <is>
          <t>USA</t>
        </is>
      </c>
      <c r="F4837" s="2" t="inlineStr">
        <is>
          <t>Electricity generation with combined heat and power</t>
        </is>
      </c>
      <c r="G4837" s="2" t="n">
        <v>543</v>
      </c>
      <c r="H4837" s="2" t="n">
        <v>1.84597356565e-05</v>
      </c>
      <c r="I4837" s="2" t="n">
        <v>2.067490393528e-05</v>
      </c>
      <c r="J4837" s="40" t="inlineStr">
        <is>
          <t>waste - methane capture</t>
        </is>
      </c>
    </row>
    <row r="4838" ht="15.75" customHeight="1" s="120">
      <c r="A4838" s="2" t="inlineStr">
        <is>
          <t>WASTE</t>
        </is>
      </c>
      <c r="B4838" s="2" t="inlineStr">
        <is>
          <t>LAN</t>
        </is>
      </c>
      <c r="C4838" s="2" t="n">
        <v>2015</v>
      </c>
      <c r="D4838" s="2" t="inlineStr">
        <is>
          <t>United States</t>
        </is>
      </c>
      <c r="E4838" s="2" t="inlineStr">
        <is>
          <t>USA</t>
        </is>
      </c>
      <c r="F4838" s="2" t="inlineStr">
        <is>
          <t>Land_x001f_ll gas recovery for direct use</t>
        </is>
      </c>
      <c r="G4838" s="2" t="n">
        <v>563</v>
      </c>
      <c r="H4838" s="2" t="n">
        <v>9.66299121501e-05</v>
      </c>
      <c r="I4838" s="2" t="n">
        <v>0.000108225501608112</v>
      </c>
      <c r="J4838" s="40" t="inlineStr">
        <is>
          <t>waste - methane capture</t>
        </is>
      </c>
    </row>
    <row r="4839" ht="15.75" customHeight="1" s="120">
      <c r="A4839" s="2" t="inlineStr">
        <is>
          <t>WASTE</t>
        </is>
      </c>
      <c r="B4839" s="2" t="inlineStr">
        <is>
          <t>LAN</t>
        </is>
      </c>
      <c r="C4839" s="2" t="n">
        <v>2015</v>
      </c>
      <c r="D4839" s="2" t="inlineStr">
        <is>
          <t>United States</t>
        </is>
      </c>
      <c r="E4839" s="2" t="inlineStr">
        <is>
          <t>USA</t>
        </is>
      </c>
      <c r="F4839" s="2" t="inlineStr">
        <is>
          <t>Electricity generation with combined heat and power</t>
        </is>
      </c>
      <c r="G4839" s="2" t="n">
        <v>567</v>
      </c>
      <c r="H4839" s="2" t="n">
        <v>1.76882858796e-05</v>
      </c>
      <c r="I4839" s="2" t="n">
        <v>1.9810880185152e-05</v>
      </c>
      <c r="J4839" s="40" t="inlineStr">
        <is>
          <t>waste - methane capture</t>
        </is>
      </c>
    </row>
    <row r="4840" ht="15.75" customHeight="1" s="120">
      <c r="A4840" s="2" t="inlineStr">
        <is>
          <t>WASTE</t>
        </is>
      </c>
      <c r="B4840" s="2" t="inlineStr">
        <is>
          <t>LAN</t>
        </is>
      </c>
      <c r="C4840" s="2" t="n">
        <v>2015</v>
      </c>
      <c r="D4840" s="2" t="inlineStr">
        <is>
          <t>United States</t>
        </is>
      </c>
      <c r="E4840" s="2" t="inlineStr">
        <is>
          <t>USA</t>
        </is>
      </c>
      <c r="F4840" s="2" t="inlineStr">
        <is>
          <t>Electricity generation with a reciprocating engine</t>
        </is>
      </c>
      <c r="G4840" s="2" t="n">
        <v>604</v>
      </c>
      <c r="H4840" s="2" t="n">
        <v>0.0001255536626559</v>
      </c>
      <c r="I4840" s="2" t="n">
        <v>0.000140620102174608</v>
      </c>
      <c r="J4840" s="40" t="inlineStr">
        <is>
          <t>waste - methane capture</t>
        </is>
      </c>
    </row>
    <row r="4841" ht="15.75" customHeight="1" s="120">
      <c r="A4841" s="2" t="inlineStr">
        <is>
          <t>WASTE</t>
        </is>
      </c>
      <c r="B4841" s="2" t="inlineStr">
        <is>
          <t>LAN</t>
        </is>
      </c>
      <c r="C4841" s="2" t="n">
        <v>2015</v>
      </c>
      <c r="D4841" s="2" t="inlineStr">
        <is>
          <t>United States</t>
        </is>
      </c>
      <c r="E4841" s="2" t="inlineStr">
        <is>
          <t>USA</t>
        </is>
      </c>
      <c r="F4841" s="2" t="inlineStr">
        <is>
          <t>Electricity generation with combined heat and power</t>
        </is>
      </c>
      <c r="G4841" s="2" t="n">
        <v>618</v>
      </c>
      <c r="H4841" s="2" t="n">
        <v>3.24833126797e-05</v>
      </c>
      <c r="I4841" s="2" t="n">
        <v>3.6381310201264e-05</v>
      </c>
      <c r="J4841" s="40" t="inlineStr">
        <is>
          <t>waste - methane capture</t>
        </is>
      </c>
    </row>
    <row r="4842" ht="15.75" customHeight="1" s="120">
      <c r="A4842" s="2" t="inlineStr">
        <is>
          <t>WASTE</t>
        </is>
      </c>
      <c r="B4842" s="2" t="inlineStr">
        <is>
          <t>LAN</t>
        </is>
      </c>
      <c r="C4842" s="2" t="n">
        <v>2015</v>
      </c>
      <c r="D4842" s="2" t="inlineStr">
        <is>
          <t>United States</t>
        </is>
      </c>
      <c r="E4842" s="2" t="inlineStr">
        <is>
          <t>USA</t>
        </is>
      </c>
      <c r="F4842" s="2" t="inlineStr">
        <is>
          <t>Land_x001f_ll gas recovery for direct use</t>
        </is>
      </c>
      <c r="G4842" s="2" t="n">
        <v>625</v>
      </c>
      <c r="H4842" s="2" t="n">
        <v>8.89619332156e-05</v>
      </c>
      <c r="I4842" s="2" t="n">
        <v>9.963736520147202e-05</v>
      </c>
      <c r="J4842" s="40" t="inlineStr">
        <is>
          <t>waste - methane capture</t>
        </is>
      </c>
    </row>
    <row r="4843" ht="15.75" customHeight="1" s="120">
      <c r="A4843" s="2" t="inlineStr">
        <is>
          <t>WASTE</t>
        </is>
      </c>
      <c r="B4843" s="2" t="inlineStr">
        <is>
          <t>LAN</t>
        </is>
      </c>
      <c r="C4843" s="2" t="n">
        <v>2015</v>
      </c>
      <c r="D4843" s="2" t="inlineStr">
        <is>
          <t>United States</t>
        </is>
      </c>
      <c r="E4843" s="2" t="inlineStr">
        <is>
          <t>USA</t>
        </is>
      </c>
      <c r="F4843" s="2" t="inlineStr">
        <is>
          <t>Electricity generation with a gas turbine</t>
        </is>
      </c>
      <c r="G4843" s="2" t="n">
        <v>633</v>
      </c>
      <c r="H4843" s="54" t="n">
        <v>4.15572685597e-06</v>
      </c>
      <c r="I4843" s="2" t="n">
        <v>4.6544140786864e-06</v>
      </c>
      <c r="J4843" s="40" t="inlineStr">
        <is>
          <t>waste - methane capture</t>
        </is>
      </c>
    </row>
    <row r="4844" ht="15.75" customHeight="1" s="120">
      <c r="A4844" s="2" t="inlineStr">
        <is>
          <t>WASTE</t>
        </is>
      </c>
      <c r="B4844" s="2" t="inlineStr">
        <is>
          <t>LAN</t>
        </is>
      </c>
      <c r="C4844" s="2" t="n">
        <v>2015</v>
      </c>
      <c r="D4844" s="2" t="inlineStr">
        <is>
          <t>United States</t>
        </is>
      </c>
      <c r="E4844" s="2" t="inlineStr">
        <is>
          <t>USA</t>
        </is>
      </c>
      <c r="F4844" s="2" t="inlineStr">
        <is>
          <t>Electricity generation with combined heat and power</t>
        </is>
      </c>
      <c r="G4844" s="2" t="n">
        <v>656</v>
      </c>
      <c r="H4844" s="2" t="n">
        <v>1.53065266204e-05</v>
      </c>
      <c r="I4844" s="2" t="n">
        <v>1.7143309814848e-05</v>
      </c>
      <c r="J4844" s="40" t="inlineStr">
        <is>
          <t>waste - methane capture</t>
        </is>
      </c>
    </row>
    <row r="4845" ht="15.75" customHeight="1" s="120">
      <c r="A4845" s="2" t="inlineStr">
        <is>
          <t>WASTE</t>
        </is>
      </c>
      <c r="B4845" s="2" t="inlineStr">
        <is>
          <t>LAN</t>
        </is>
      </c>
      <c r="C4845" s="2" t="n">
        <v>2015</v>
      </c>
      <c r="D4845" s="2" t="inlineStr">
        <is>
          <t>United States</t>
        </is>
      </c>
      <c r="E4845" s="2" t="inlineStr">
        <is>
          <t>USA</t>
        </is>
      </c>
      <c r="F4845" s="2" t="inlineStr">
        <is>
          <t>Land_x001f_ll gas recovery for direct use</t>
        </is>
      </c>
      <c r="G4845" s="2" t="n">
        <v>656</v>
      </c>
      <c r="H4845" s="2" t="n">
        <v>8.97235513548e-05</v>
      </c>
      <c r="I4845" s="2" t="n">
        <v>0.000100490377517376</v>
      </c>
      <c r="J4845" s="40" t="inlineStr">
        <is>
          <t>waste - methane capture</t>
        </is>
      </c>
    </row>
    <row r="4846" ht="15.75" customHeight="1" s="120">
      <c r="A4846" s="2" t="inlineStr">
        <is>
          <t>WASTE</t>
        </is>
      </c>
      <c r="B4846" s="2" t="inlineStr">
        <is>
          <t>LAN</t>
        </is>
      </c>
      <c r="C4846" s="2" t="n">
        <v>2015</v>
      </c>
      <c r="D4846" s="2" t="inlineStr">
        <is>
          <t>United States</t>
        </is>
      </c>
      <c r="E4846" s="2" t="inlineStr">
        <is>
          <t>USA</t>
        </is>
      </c>
      <c r="F4846" s="2" t="inlineStr">
        <is>
          <t>Land_x001f_ll gas recovery for direct use</t>
        </is>
      </c>
      <c r="G4846" s="2" t="n">
        <v>660</v>
      </c>
      <c r="H4846" s="2" t="n">
        <v>8.52441298775e-05</v>
      </c>
      <c r="I4846" s="2" t="n">
        <v>9.547342546280001e-05</v>
      </c>
      <c r="J4846" s="40" t="inlineStr">
        <is>
          <t>waste - methane capture</t>
        </is>
      </c>
    </row>
    <row r="4847" ht="15.75" customHeight="1" s="120">
      <c r="A4847" s="2" t="inlineStr">
        <is>
          <t>WASTE</t>
        </is>
      </c>
      <c r="B4847" s="2" t="inlineStr">
        <is>
          <t>LAN</t>
        </is>
      </c>
      <c r="C4847" s="2" t="n">
        <v>2015</v>
      </c>
      <c r="D4847" s="2" t="inlineStr">
        <is>
          <t>United States</t>
        </is>
      </c>
      <c r="E4847" s="2" t="inlineStr">
        <is>
          <t>USA</t>
        </is>
      </c>
      <c r="F4847" s="2" t="inlineStr">
        <is>
          <t>Electricity generation with combined heat and power</t>
        </is>
      </c>
      <c r="G4847" s="2" t="n">
        <v>672</v>
      </c>
      <c r="H4847" s="2" t="n">
        <v>1.49273582792e-05</v>
      </c>
      <c r="I4847" s="2" t="n">
        <v>1.6718641272704e-05</v>
      </c>
      <c r="J4847" s="40" t="inlineStr">
        <is>
          <t>waste - methane capture</t>
        </is>
      </c>
    </row>
    <row r="4848" ht="15.75" customHeight="1" s="120">
      <c r="A4848" s="2" t="inlineStr">
        <is>
          <t>WASTE</t>
        </is>
      </c>
      <c r="B4848" s="2" t="inlineStr">
        <is>
          <t>LAN</t>
        </is>
      </c>
      <c r="C4848" s="2" t="n">
        <v>2015</v>
      </c>
      <c r="D4848" s="2" t="inlineStr">
        <is>
          <t>United States</t>
        </is>
      </c>
      <c r="E4848" s="2" t="inlineStr">
        <is>
          <t>USA</t>
        </is>
      </c>
      <c r="F4848" s="2" t="inlineStr">
        <is>
          <t>Land_x001f_ll gas recovery for direct use</t>
        </is>
      </c>
      <c r="G4848" s="2" t="n">
        <v>733</v>
      </c>
      <c r="H4848" s="2" t="n">
        <v>0.0001565449347254</v>
      </c>
      <c r="I4848" s="2" t="n">
        <v>0.000175330326892448</v>
      </c>
      <c r="J4848" s="40" t="inlineStr">
        <is>
          <t>waste - methane capture</t>
        </is>
      </c>
    </row>
    <row r="4849" ht="15.75" customHeight="1" s="120">
      <c r="A4849" s="2" t="inlineStr">
        <is>
          <t>WASTE</t>
        </is>
      </c>
      <c r="B4849" s="2" t="inlineStr">
        <is>
          <t>LAN</t>
        </is>
      </c>
      <c r="C4849" s="2" t="n">
        <v>2015</v>
      </c>
      <c r="D4849" s="2" t="inlineStr">
        <is>
          <t>United States</t>
        </is>
      </c>
      <c r="E4849" s="2" t="inlineStr">
        <is>
          <t>USA</t>
        </is>
      </c>
      <c r="F4849" s="2" t="inlineStr">
        <is>
          <t>Electricity generation with a reciprocating engine</t>
        </is>
      </c>
      <c r="G4849" s="2" t="n">
        <v>735</v>
      </c>
      <c r="H4849" s="2" t="n">
        <v>0.0001031249703374</v>
      </c>
      <c r="I4849" s="2" t="n">
        <v>0.000115499966777888</v>
      </c>
      <c r="J4849" s="40" t="inlineStr">
        <is>
          <t>waste - methane capture</t>
        </is>
      </c>
    </row>
    <row r="4850" ht="15.75" customHeight="1" s="120">
      <c r="A4850" s="2" t="inlineStr">
        <is>
          <t>WASTE</t>
        </is>
      </c>
      <c r="B4850" s="2" t="inlineStr">
        <is>
          <t>LAN</t>
        </is>
      </c>
      <c r="C4850" s="2" t="n">
        <v>2015</v>
      </c>
      <c r="D4850" s="2" t="inlineStr">
        <is>
          <t>United States</t>
        </is>
      </c>
      <c r="E4850" s="2" t="inlineStr">
        <is>
          <t>USA</t>
        </is>
      </c>
      <c r="F4850" s="2" t="inlineStr">
        <is>
          <t>Land_x001f_ll gas recovery for direct use</t>
        </is>
      </c>
      <c r="G4850" s="2" t="n">
        <v>787</v>
      </c>
      <c r="H4850" s="2" t="n">
        <v>7.37658556318e-05</v>
      </c>
      <c r="I4850" s="2" t="n">
        <v>8.261775830761601e-05</v>
      </c>
      <c r="J4850" s="40" t="inlineStr">
        <is>
          <t>waste - methane capture</t>
        </is>
      </c>
    </row>
    <row r="4851" ht="15.75" customHeight="1" s="120">
      <c r="A4851" s="2" t="inlineStr">
        <is>
          <t>WASTE</t>
        </is>
      </c>
      <c r="B4851" s="2" t="inlineStr">
        <is>
          <t>LAN</t>
        </is>
      </c>
      <c r="C4851" s="2" t="n">
        <v>2015</v>
      </c>
      <c r="D4851" s="2" t="inlineStr">
        <is>
          <t>United States</t>
        </is>
      </c>
      <c r="E4851" s="2" t="inlineStr">
        <is>
          <t>USA</t>
        </is>
      </c>
      <c r="F4851" s="2" t="inlineStr">
        <is>
          <t>Land_x001f_ll gas recovery for direct use</t>
        </is>
      </c>
      <c r="G4851" s="2" t="n">
        <v>800</v>
      </c>
      <c r="H4851" s="2" t="n">
        <v>7.193854980869999e-05</v>
      </c>
      <c r="I4851" s="2" t="n">
        <v>8.0571175785744e-05</v>
      </c>
      <c r="J4851" s="40" t="inlineStr">
        <is>
          <t>waste - methane capture</t>
        </is>
      </c>
    </row>
    <row r="4852" ht="15.75" customHeight="1" s="120">
      <c r="A4852" s="2" t="inlineStr">
        <is>
          <t>WASTE</t>
        </is>
      </c>
      <c r="B4852" s="2" t="inlineStr">
        <is>
          <t>LAN</t>
        </is>
      </c>
      <c r="C4852" s="2" t="n">
        <v>2015</v>
      </c>
      <c r="D4852" s="2" t="inlineStr">
        <is>
          <t>United States</t>
        </is>
      </c>
      <c r="E4852" s="2" t="inlineStr">
        <is>
          <t>USA</t>
        </is>
      </c>
      <c r="F4852" s="2" t="inlineStr">
        <is>
          <t>Electricity generation with a reciprocating engine</t>
        </is>
      </c>
      <c r="G4852" s="2" t="n">
        <v>839</v>
      </c>
      <c r="H4852" s="2" t="n">
        <v>9.04942862689e-05</v>
      </c>
      <c r="I4852" s="2" t="n">
        <v>0.000101353600621168</v>
      </c>
      <c r="J4852" s="40" t="inlineStr">
        <is>
          <t>waste - methane capture</t>
        </is>
      </c>
    </row>
    <row r="4853" ht="15.75" customHeight="1" s="120">
      <c r="A4853" s="2" t="inlineStr">
        <is>
          <t>WASTE</t>
        </is>
      </c>
      <c r="B4853" s="2" t="inlineStr">
        <is>
          <t>LAN</t>
        </is>
      </c>
      <c r="C4853" s="2" t="n">
        <v>2015</v>
      </c>
      <c r="D4853" s="2" t="inlineStr">
        <is>
          <t>United States</t>
        </is>
      </c>
      <c r="E4853" s="2" t="inlineStr">
        <is>
          <t>USA</t>
        </is>
      </c>
      <c r="F4853" s="2" t="inlineStr">
        <is>
          <t>Electricity generation with combined heat and power</t>
        </is>
      </c>
      <c r="G4853" s="2" t="n">
        <v>959</v>
      </c>
      <c r="H4853" s="2" t="n">
        <v>1.04628052213e-05</v>
      </c>
      <c r="I4853" s="2" t="n">
        <v>1.1718341847856e-05</v>
      </c>
      <c r="J4853" s="40" t="inlineStr">
        <is>
          <t>waste - methane capture</t>
        </is>
      </c>
    </row>
    <row r="4854" ht="15.75" customHeight="1" s="120">
      <c r="A4854" s="2" t="inlineStr">
        <is>
          <t>WASTE</t>
        </is>
      </c>
      <c r="B4854" s="2" t="inlineStr">
        <is>
          <t>LAN</t>
        </is>
      </c>
      <c r="C4854" s="2" t="n">
        <v>2015</v>
      </c>
      <c r="D4854" s="2" t="inlineStr">
        <is>
          <t>United States</t>
        </is>
      </c>
      <c r="E4854" s="2" t="inlineStr">
        <is>
          <t>USA</t>
        </is>
      </c>
      <c r="F4854" s="2" t="inlineStr">
        <is>
          <t>Electricity generation with a reciprocating engine</t>
        </is>
      </c>
      <c r="G4854" s="2" t="n">
        <v>980</v>
      </c>
      <c r="H4854" s="2" t="n">
        <v>7.734865357630001e-05</v>
      </c>
      <c r="I4854" s="2" t="n">
        <v>8.663049200545602e-05</v>
      </c>
      <c r="J4854" s="40" t="inlineStr">
        <is>
          <t>waste - methane capture</t>
        </is>
      </c>
    </row>
    <row r="4855" ht="15.75" customHeight="1" s="120">
      <c r="A4855" s="2" t="inlineStr">
        <is>
          <t>WASTE</t>
        </is>
      </c>
      <c r="B4855" s="2" t="inlineStr">
        <is>
          <t>LAN</t>
        </is>
      </c>
      <c r="C4855" s="2" t="n">
        <v>2015</v>
      </c>
      <c r="D4855" s="2" t="inlineStr">
        <is>
          <t>United States</t>
        </is>
      </c>
      <c r="E4855" s="2" t="inlineStr">
        <is>
          <t>USA</t>
        </is>
      </c>
      <c r="F4855" s="2" t="inlineStr">
        <is>
          <t>Electricity generation with a microturbine</t>
        </is>
      </c>
      <c r="G4855" s="2" t="n">
        <v>1000</v>
      </c>
      <c r="H4855" s="54" t="n">
        <v>8.39710480705e-07</v>
      </c>
      <c r="I4855" s="2" t="n">
        <v>9.404757383896001e-07</v>
      </c>
      <c r="J4855" s="40" t="inlineStr">
        <is>
          <t>waste - methane capture</t>
        </is>
      </c>
    </row>
    <row r="4856" ht="15.75" customHeight="1" s="120">
      <c r="A4856" s="2" t="inlineStr">
        <is>
          <t>WASTE</t>
        </is>
      </c>
      <c r="B4856" s="2" t="inlineStr">
        <is>
          <t>LAN</t>
        </is>
      </c>
      <c r="C4856" s="2" t="n">
        <v>2015</v>
      </c>
      <c r="D4856" s="2" t="inlineStr">
        <is>
          <t>United States</t>
        </is>
      </c>
      <c r="E4856" s="2" t="inlineStr">
        <is>
          <t>USA</t>
        </is>
      </c>
      <c r="F4856" s="2" t="inlineStr">
        <is>
          <t>Electricity generation with a microturbine</t>
        </is>
      </c>
      <c r="G4856" s="2" t="n">
        <v>1025</v>
      </c>
      <c r="H4856" s="54" t="n">
        <v>8.27597546049e-07</v>
      </c>
      <c r="I4856" s="2" t="n">
        <v>9.269092515748802e-07</v>
      </c>
      <c r="J4856" s="40" t="inlineStr">
        <is>
          <t>waste - methane capture</t>
        </is>
      </c>
    </row>
    <row r="4857" ht="15.75" customHeight="1" s="120">
      <c r="A4857" s="2" t="inlineStr">
        <is>
          <t>WASTE</t>
        </is>
      </c>
      <c r="B4857" s="2" t="inlineStr">
        <is>
          <t>LAN</t>
        </is>
      </c>
      <c r="C4857" s="2" t="n">
        <v>2015</v>
      </c>
      <c r="D4857" s="2" t="inlineStr">
        <is>
          <t>United States</t>
        </is>
      </c>
      <c r="E4857" s="2" t="inlineStr">
        <is>
          <t>USA</t>
        </is>
      </c>
      <c r="F4857" s="2" t="inlineStr">
        <is>
          <t>Flaring of landfill gas</t>
        </is>
      </c>
      <c r="G4857" s="2" t="n">
        <v>1077</v>
      </c>
      <c r="H4857" s="2" t="n">
        <v>1.2595656699e-05</v>
      </c>
      <c r="I4857" s="2" t="n">
        <v>1.410713550288e-05</v>
      </c>
      <c r="J4857" s="40" t="inlineStr">
        <is>
          <t>waste - methane destruction</t>
        </is>
      </c>
    </row>
    <row r="4858" ht="15.75" customHeight="1" s="120">
      <c r="A4858" s="2" t="inlineStr">
        <is>
          <t>WASTE</t>
        </is>
      </c>
      <c r="B4858" s="2" t="inlineStr">
        <is>
          <t>LAN</t>
        </is>
      </c>
      <c r="C4858" s="2" t="n">
        <v>2015</v>
      </c>
      <c r="D4858" s="2" t="inlineStr">
        <is>
          <t>United States</t>
        </is>
      </c>
      <c r="E4858" s="2" t="inlineStr">
        <is>
          <t>USA</t>
        </is>
      </c>
      <c r="F4858" s="2" t="inlineStr">
        <is>
          <t>Flaring of landfill gas</t>
        </is>
      </c>
      <c r="G4858" s="2" t="n">
        <v>1096</v>
      </c>
      <c r="H4858" s="2" t="n">
        <v>1.24139623949e-05</v>
      </c>
      <c r="I4858" s="2" t="n">
        <v>1.3903637882288e-05</v>
      </c>
      <c r="J4858" s="40" t="inlineStr">
        <is>
          <t>waste - methane destruction</t>
        </is>
      </c>
    </row>
    <row r="4859" ht="15.75" customHeight="1" s="120">
      <c r="A4859" s="2" t="inlineStr">
        <is>
          <t>WASTE</t>
        </is>
      </c>
      <c r="B4859" s="2" t="inlineStr">
        <is>
          <t>LAN</t>
        </is>
      </c>
      <c r="C4859" s="2" t="n">
        <v>2015</v>
      </c>
      <c r="D4859" s="2" t="inlineStr">
        <is>
          <t>United States</t>
        </is>
      </c>
      <c r="E4859" s="2" t="inlineStr">
        <is>
          <t>USA</t>
        </is>
      </c>
      <c r="F4859" s="2" t="inlineStr">
        <is>
          <t>Electricity generation with combined heat and power</t>
        </is>
      </c>
      <c r="G4859" s="2" t="n">
        <v>1169</v>
      </c>
      <c r="H4859" s="54" t="n">
        <v>8.59374722495e-06</v>
      </c>
      <c r="I4859" s="2" t="n">
        <v>9.624996891944e-06</v>
      </c>
      <c r="J4859" s="40" t="inlineStr">
        <is>
          <t>waste - methane capture</t>
        </is>
      </c>
    </row>
    <row r="4860" ht="15.75" customHeight="1" s="120">
      <c r="A4860" s="2" t="inlineStr">
        <is>
          <t>WASTE</t>
        </is>
      </c>
      <c r="B4860" s="2" t="inlineStr">
        <is>
          <t>LAN</t>
        </is>
      </c>
      <c r="C4860" s="2" t="n">
        <v>2015</v>
      </c>
      <c r="D4860" s="2" t="inlineStr">
        <is>
          <t>United States</t>
        </is>
      </c>
      <c r="E4860" s="2" t="inlineStr">
        <is>
          <t>USA</t>
        </is>
      </c>
      <c r="F4860" s="2" t="inlineStr">
        <is>
          <t>Land_x001f_ll gas recovery for direct use</t>
        </is>
      </c>
      <c r="G4860" s="2" t="n">
        <v>1201</v>
      </c>
      <c r="H4860" s="2" t="n">
        <v>5.04227900819e-05</v>
      </c>
      <c r="I4860" s="2" t="n">
        <v>5.647352489172801e-05</v>
      </c>
      <c r="J4860" s="40" t="inlineStr">
        <is>
          <t>waste - methane capture</t>
        </is>
      </c>
    </row>
    <row r="4861" ht="15.75" customHeight="1" s="120">
      <c r="A4861" s="2" t="inlineStr">
        <is>
          <t>WASTE</t>
        </is>
      </c>
      <c r="B4861" s="2" t="inlineStr">
        <is>
          <t>LAN</t>
        </is>
      </c>
      <c r="C4861" s="2" t="n">
        <v>2015</v>
      </c>
      <c r="D4861" s="2" t="inlineStr">
        <is>
          <t>United States</t>
        </is>
      </c>
      <c r="E4861" s="2" t="inlineStr">
        <is>
          <t>USA</t>
        </is>
      </c>
      <c r="F4861" s="2" t="inlineStr">
        <is>
          <t>Electricity generation with combined heat and power</t>
        </is>
      </c>
      <c r="G4861" s="2" t="n">
        <v>1334</v>
      </c>
      <c r="H4861" s="54" t="n">
        <v>7.54119037083e-06</v>
      </c>
      <c r="I4861" s="2" t="n">
        <v>8.446133215329601e-06</v>
      </c>
      <c r="J4861" s="40" t="inlineStr">
        <is>
          <t>waste - methane capture</t>
        </is>
      </c>
    </row>
    <row r="4862" ht="15.75" customHeight="1" s="120">
      <c r="A4862" s="2" t="inlineStr">
        <is>
          <t>WASTE</t>
        </is>
      </c>
      <c r="B4862" s="2" t="inlineStr">
        <is>
          <t>LAN</t>
        </is>
      </c>
      <c r="C4862" s="2" t="n">
        <v>2015</v>
      </c>
      <c r="D4862" s="2" t="inlineStr">
        <is>
          <t>United States</t>
        </is>
      </c>
      <c r="E4862" s="2" t="inlineStr">
        <is>
          <t>USA</t>
        </is>
      </c>
      <c r="F4862" s="2" t="inlineStr">
        <is>
          <t>Land_x001f_ll gas recovery for direct use</t>
        </is>
      </c>
      <c r="G4862" s="2" t="n">
        <v>1507</v>
      </c>
      <c r="H4862" s="2" t="n">
        <v>4.14153510064e-05</v>
      </c>
      <c r="I4862" s="2" t="n">
        <v>4.6385193127168e-05</v>
      </c>
      <c r="J4862" s="40" t="inlineStr">
        <is>
          <t>waste - methane capture</t>
        </is>
      </c>
    </row>
    <row r="4863" ht="15.75" customHeight="1" s="120">
      <c r="A4863" s="2" t="inlineStr">
        <is>
          <t>WASTE</t>
        </is>
      </c>
      <c r="B4863" s="2" t="inlineStr">
        <is>
          <t>LAN</t>
        </is>
      </c>
      <c r="C4863" s="2" t="n">
        <v>2015</v>
      </c>
      <c r="D4863" s="2" t="inlineStr">
        <is>
          <t>United States</t>
        </is>
      </c>
      <c r="E4863" s="2" t="inlineStr">
        <is>
          <t>USA</t>
        </is>
      </c>
      <c r="F4863" s="2" t="inlineStr">
        <is>
          <t>Electricity generation with a reciprocating engine</t>
        </is>
      </c>
      <c r="G4863" s="2" t="n">
        <v>1520</v>
      </c>
      <c r="H4863" s="2" t="n">
        <v>4.98687186337e-05</v>
      </c>
      <c r="I4863" s="2" t="n">
        <v>5.585296486974401e-05</v>
      </c>
      <c r="J4863" s="40" t="inlineStr">
        <is>
          <t>waste - methane capture</t>
        </is>
      </c>
    </row>
    <row r="4864" ht="15.75" customHeight="1" s="120">
      <c r="A4864" s="2" t="inlineStr">
        <is>
          <t>WASTE</t>
        </is>
      </c>
      <c r="B4864" s="2" t="inlineStr">
        <is>
          <t>LAN</t>
        </is>
      </c>
      <c r="C4864" s="2" t="n">
        <v>2015</v>
      </c>
      <c r="D4864" s="2" t="inlineStr">
        <is>
          <t>United States</t>
        </is>
      </c>
      <c r="E4864" s="2" t="inlineStr">
        <is>
          <t>USA</t>
        </is>
      </c>
      <c r="F4864" s="2" t="inlineStr">
        <is>
          <t>Electricity generation with combined heat and power</t>
        </is>
      </c>
      <c r="G4864" s="2" t="n">
        <v>1559</v>
      </c>
      <c r="H4864" s="54" t="n">
        <v>6.4457208282e-06</v>
      </c>
      <c r="I4864" s="2" t="n">
        <v>7.219207327584001e-06</v>
      </c>
      <c r="J4864" s="40" t="inlineStr">
        <is>
          <t>waste - methane capture</t>
        </is>
      </c>
    </row>
    <row r="4865" ht="15.75" customHeight="1" s="120">
      <c r="A4865" s="2" t="inlineStr">
        <is>
          <t>WASTE</t>
        </is>
      </c>
      <c r="B4865" s="2" t="inlineStr">
        <is>
          <t>LAN</t>
        </is>
      </c>
      <c r="C4865" s="2" t="n">
        <v>2015</v>
      </c>
      <c r="D4865" s="2" t="inlineStr">
        <is>
          <t>United States</t>
        </is>
      </c>
      <c r="E4865" s="2" t="inlineStr">
        <is>
          <t>USA</t>
        </is>
      </c>
      <c r="F4865" s="2" t="inlineStr">
        <is>
          <t>Land_x001f_ll gas recovery for direct use</t>
        </is>
      </c>
      <c r="G4865" s="2" t="n">
        <v>1752</v>
      </c>
      <c r="H4865" s="2" t="n">
        <v>3.63428225683e-05</v>
      </c>
      <c r="I4865" s="2" t="n">
        <v>4.0703961276496e-05</v>
      </c>
      <c r="J4865" s="40" t="inlineStr">
        <is>
          <t>waste - methane capture</t>
        </is>
      </c>
    </row>
    <row r="4866" ht="15.75" customHeight="1" s="120">
      <c r="A4866" s="2" t="inlineStr">
        <is>
          <t>WASTE</t>
        </is>
      </c>
      <c r="B4866" s="2" t="inlineStr">
        <is>
          <t>LAN</t>
        </is>
      </c>
      <c r="C4866" s="2" t="n">
        <v>2015</v>
      </c>
      <c r="D4866" s="2" t="inlineStr">
        <is>
          <t>United States</t>
        </is>
      </c>
      <c r="E4866" s="2" t="inlineStr">
        <is>
          <t>USA</t>
        </is>
      </c>
      <c r="F4866" s="2" t="inlineStr">
        <is>
          <t>Electricity generation with a gas turbine</t>
        </is>
      </c>
      <c r="G4866" s="2" t="n">
        <v>1783</v>
      </c>
      <c r="H4866" s="54" t="n">
        <v>1.46949332702e-06</v>
      </c>
      <c r="I4866" s="2" t="n">
        <v>1.6458325262624e-06</v>
      </c>
      <c r="J4866" s="40" t="inlineStr">
        <is>
          <t>waste - methane capture</t>
        </is>
      </c>
    </row>
    <row r="4867" ht="15.75" customHeight="1" s="120">
      <c r="A4867" s="2" t="inlineStr">
        <is>
          <t>WASTE</t>
        </is>
      </c>
      <c r="B4867" s="2" t="inlineStr">
        <is>
          <t>LAN</t>
        </is>
      </c>
      <c r="C4867" s="2" t="n">
        <v>2015</v>
      </c>
      <c r="D4867" s="2" t="inlineStr">
        <is>
          <t>United States</t>
        </is>
      </c>
      <c r="E4867" s="2" t="inlineStr">
        <is>
          <t>USA</t>
        </is>
      </c>
      <c r="F4867" s="2" t="inlineStr">
        <is>
          <t>Electricity generation with a gas turbine</t>
        </is>
      </c>
      <c r="G4867" s="2" t="n">
        <v>1812</v>
      </c>
      <c r="H4867" s="54" t="n">
        <v>1.44829562032e-06</v>
      </c>
      <c r="I4867" s="2" t="n">
        <v>1.6220910947584e-06</v>
      </c>
      <c r="J4867" s="40" t="inlineStr">
        <is>
          <t>waste - methane capture</t>
        </is>
      </c>
    </row>
    <row r="4868" ht="15.75" customHeight="1" s="120">
      <c r="A4868" s="2" t="inlineStr">
        <is>
          <t>WASTE</t>
        </is>
      </c>
      <c r="B4868" s="2" t="inlineStr">
        <is>
          <t>LAN</t>
        </is>
      </c>
      <c r="C4868" s="2" t="n">
        <v>2015</v>
      </c>
      <c r="D4868" s="2" t="inlineStr">
        <is>
          <t>United States</t>
        </is>
      </c>
      <c r="E4868" s="2" t="inlineStr">
        <is>
          <t>USA</t>
        </is>
      </c>
      <c r="F4868" s="2" t="inlineStr">
        <is>
          <t>Land_x001f_ll gas recovery for direct use</t>
        </is>
      </c>
      <c r="G4868" s="2" t="n">
        <v>2059</v>
      </c>
      <c r="H4868" s="2" t="n">
        <v>3.10634895868e-05</v>
      </c>
      <c r="I4868" s="2" t="n">
        <v>3.4791108337216e-05</v>
      </c>
      <c r="J4868" s="40" t="inlineStr">
        <is>
          <t>waste - methane capture</t>
        </is>
      </c>
    </row>
    <row r="4869" ht="15.75" customHeight="1" s="120">
      <c r="A4869" s="2" t="inlineStr">
        <is>
          <t>WASTE</t>
        </is>
      </c>
      <c r="B4869" s="2" t="inlineStr">
        <is>
          <t>LAN</t>
        </is>
      </c>
      <c r="C4869" s="2" t="n">
        <v>2015</v>
      </c>
      <c r="D4869" s="2" t="inlineStr">
        <is>
          <t>United States</t>
        </is>
      </c>
      <c r="E4869" s="2" t="inlineStr">
        <is>
          <t>USA</t>
        </is>
      </c>
      <c r="F4869" s="2" t="inlineStr">
        <is>
          <t>Electricity generation with combined heat and power</t>
        </is>
      </c>
      <c r="G4869" s="2" t="n">
        <v>2422</v>
      </c>
      <c r="H4869" s="54" t="n">
        <v>4.15572685597e-06</v>
      </c>
      <c r="I4869" s="2" t="n">
        <v>4.6544140786864e-06</v>
      </c>
      <c r="J4869" s="40" t="inlineStr">
        <is>
          <t>waste - methane capture</t>
        </is>
      </c>
    </row>
    <row r="4870" ht="15.75" customHeight="1" s="120">
      <c r="A4870" s="2" t="inlineStr">
        <is>
          <t>WASTE</t>
        </is>
      </c>
      <c r="B4870" s="2" t="inlineStr">
        <is>
          <t>LAN</t>
        </is>
      </c>
      <c r="C4870" s="2" t="n">
        <v>2015</v>
      </c>
      <c r="D4870" s="2" t="inlineStr">
        <is>
          <t>United States</t>
        </is>
      </c>
      <c r="E4870" s="2" t="inlineStr">
        <is>
          <t>USA</t>
        </is>
      </c>
      <c r="F4870" s="2" t="inlineStr">
        <is>
          <t>Land_x001f_ll gas recovery for direct use</t>
        </is>
      </c>
      <c r="G4870" s="2" t="n">
        <v>3300</v>
      </c>
      <c r="H4870" s="2" t="n">
        <v>2.00274516828e-05</v>
      </c>
      <c r="I4870" s="2" t="n">
        <v>2.2430745884736e-05</v>
      </c>
      <c r="J4870" s="40" t="inlineStr">
        <is>
          <t>waste - methane capture</t>
        </is>
      </c>
    </row>
    <row r="4871" ht="15.75" customHeight="1" s="120">
      <c r="A4871" s="2" t="inlineStr">
        <is>
          <t>WASTE</t>
        </is>
      </c>
      <c r="B4871" s="2" t="inlineStr">
        <is>
          <t>LAN</t>
        </is>
      </c>
      <c r="C4871" s="2" t="n">
        <v>2015</v>
      </c>
      <c r="D4871" s="2" t="inlineStr">
        <is>
          <t>United States</t>
        </is>
      </c>
      <c r="E4871" s="2" t="inlineStr">
        <is>
          <t>USA</t>
        </is>
      </c>
      <c r="F4871" s="2" t="inlineStr">
        <is>
          <t>Electricity generation with a reciprocating engine</t>
        </is>
      </c>
      <c r="G4871" s="2" t="n">
        <v>4298</v>
      </c>
      <c r="H4871" s="2" t="n">
        <v>1.76339199243e-05</v>
      </c>
      <c r="I4871" s="2" t="n">
        <v>1.9749990315216e-05</v>
      </c>
      <c r="J4871" s="40" t="inlineStr">
        <is>
          <t>waste - methane capture</t>
        </is>
      </c>
    </row>
    <row r="4872" ht="15.75" customHeight="1" s="120">
      <c r="A4872" s="2" t="inlineStr">
        <is>
          <t>WASTE</t>
        </is>
      </c>
      <c r="B4872" s="2" t="inlineStr">
        <is>
          <t>LAN</t>
        </is>
      </c>
      <c r="C4872" s="2" t="n">
        <v>2015</v>
      </c>
      <c r="D4872" s="2" t="inlineStr">
        <is>
          <t>United States</t>
        </is>
      </c>
      <c r="E4872" s="2" t="inlineStr">
        <is>
          <t>USA</t>
        </is>
      </c>
      <c r="F4872" s="2" t="inlineStr">
        <is>
          <t>Electricity generation with a reciprocating engine</t>
        </is>
      </c>
      <c r="G4872" s="2" t="n">
        <v>4364</v>
      </c>
      <c r="H4872" s="2" t="n">
        <v>1.73795469891e-05</v>
      </c>
      <c r="I4872" s="2" t="n">
        <v>1.9465092627792e-05</v>
      </c>
      <c r="J4872" s="40" t="inlineStr">
        <is>
          <t>waste - methane capture</t>
        </is>
      </c>
    </row>
    <row r="4873" ht="15.75" customHeight="1" s="120">
      <c r="A4873" s="2" t="inlineStr">
        <is>
          <t>WASTE</t>
        </is>
      </c>
      <c r="B4873" s="2" t="inlineStr">
        <is>
          <t>LAN</t>
        </is>
      </c>
      <c r="C4873" s="2" t="n">
        <v>2015</v>
      </c>
      <c r="D4873" s="2" t="inlineStr">
        <is>
          <t>United States</t>
        </is>
      </c>
      <c r="E4873" s="2" t="inlineStr">
        <is>
          <t>USA</t>
        </is>
      </c>
      <c r="F4873" s="2" t="inlineStr">
        <is>
          <t>Electricity generation with combined heat and power</t>
        </is>
      </c>
      <c r="G4873" s="2" t="n">
        <v>6856</v>
      </c>
      <c r="H4873" s="54" t="n">
        <v>1.46949332702e-06</v>
      </c>
      <c r="I4873" s="2" t="n">
        <v>1.6458325262624e-06</v>
      </c>
      <c r="J4873" s="40" t="inlineStr">
        <is>
          <t>waste - methane capture</t>
        </is>
      </c>
    </row>
    <row r="4874" ht="15.75" customHeight="1" s="120">
      <c r="A4874" s="2" t="inlineStr">
        <is>
          <t>WASTE</t>
        </is>
      </c>
      <c r="B4874" s="2" t="inlineStr">
        <is>
          <t>LAN</t>
        </is>
      </c>
      <c r="C4874" s="2" t="n">
        <v>2015</v>
      </c>
      <c r="D4874" s="2" t="inlineStr">
        <is>
          <t>United States</t>
        </is>
      </c>
      <c r="E4874" s="2" t="inlineStr">
        <is>
          <t>USA</t>
        </is>
      </c>
      <c r="F4874" s="2" t="inlineStr">
        <is>
          <t>Electricity generation with combined heat and power</t>
        </is>
      </c>
      <c r="G4874" s="2" t="n">
        <v>6959</v>
      </c>
      <c r="H4874" s="54" t="n">
        <v>1.44829562032e-06</v>
      </c>
      <c r="I4874" s="2" t="n">
        <v>1.6220910947584e-06</v>
      </c>
      <c r="J4874" s="40" t="inlineStr">
        <is>
          <t>waste - methane capture</t>
        </is>
      </c>
    </row>
    <row r="4875" ht="15.75" customHeight="1" s="120">
      <c r="A4875" s="2" t="inlineStr">
        <is>
          <t>WASTE</t>
        </is>
      </c>
      <c r="B4875" s="2" t="inlineStr">
        <is>
          <t>LAN</t>
        </is>
      </c>
      <c r="C4875" s="2" t="n">
        <v>2015</v>
      </c>
      <c r="D4875" s="2" t="inlineStr">
        <is>
          <t>United States</t>
        </is>
      </c>
      <c r="E4875" s="2" t="inlineStr">
        <is>
          <t>USA</t>
        </is>
      </c>
      <c r="F4875" s="2" t="inlineStr">
        <is>
          <t>Land_x001f_ll gas recovery for direct use</t>
        </is>
      </c>
      <c r="G4875" s="2" t="n">
        <v>9627</v>
      </c>
      <c r="H4875" s="54" t="n">
        <v>7.08184370524e-06</v>
      </c>
      <c r="I4875" s="2" t="n">
        <v>7.9316649498688e-06</v>
      </c>
      <c r="J4875" s="40" t="inlineStr">
        <is>
          <t>waste - methane capture</t>
        </is>
      </c>
    </row>
    <row r="4876" ht="15.75" customHeight="1" s="120">
      <c r="A4876" s="2" t="inlineStr">
        <is>
          <t>WASTE</t>
        </is>
      </c>
      <c r="B4876" s="2" t="inlineStr">
        <is>
          <t>LAN</t>
        </is>
      </c>
      <c r="C4876" s="2" t="n">
        <v>2015</v>
      </c>
      <c r="D4876" s="2" t="inlineStr">
        <is>
          <t>United States</t>
        </is>
      </c>
      <c r="E4876" s="2" t="inlineStr">
        <is>
          <t>USA</t>
        </is>
      </c>
      <c r="F4876" s="2" t="inlineStr">
        <is>
          <t>Land_x001f_ll gas recovery for direct use</t>
        </is>
      </c>
      <c r="G4876" s="2" t="n">
        <v>9775</v>
      </c>
      <c r="H4876" s="54" t="n">
        <v>6.97968744134e-06</v>
      </c>
      <c r="I4876" s="2" t="n">
        <v>7.817249934300801e-06</v>
      </c>
      <c r="J4876" s="40" t="inlineStr">
        <is>
          <t>waste - methane capture</t>
        </is>
      </c>
    </row>
    <row r="4877" ht="15.75" customHeight="1" s="120">
      <c r="A4877" s="2" t="inlineStr">
        <is>
          <t>WASTE</t>
        </is>
      </c>
      <c r="B4877" s="2" t="inlineStr">
        <is>
          <t>LAN</t>
        </is>
      </c>
      <c r="C4877" s="2" t="n">
        <v>2015</v>
      </c>
      <c r="D4877" s="2" t="inlineStr">
        <is>
          <t>United States</t>
        </is>
      </c>
      <c r="E4877" s="2" t="inlineStr">
        <is>
          <t>USA</t>
        </is>
      </c>
      <c r="F4877" s="2" t="inlineStr">
        <is>
          <t>Land_x001f_ll gas recovery for direct use</t>
        </is>
      </c>
      <c r="G4877" s="2" t="n">
        <v>100000</v>
      </c>
      <c r="H4877" s="54" t="n">
        <v>1e-12</v>
      </c>
      <c r="I4877" s="2" t="n">
        <v>1.12e-12</v>
      </c>
      <c r="J4877" s="40" t="inlineStr">
        <is>
          <t>waste - methane capture</t>
        </is>
      </c>
    </row>
    <row r="4878" ht="15.75" customHeight="1" s="120">
      <c r="A4878" s="2" t="inlineStr">
        <is>
          <t>WASTE</t>
        </is>
      </c>
      <c r="B4878" s="2" t="inlineStr">
        <is>
          <t>LAN</t>
        </is>
      </c>
      <c r="C4878" s="2" t="n">
        <v>2020</v>
      </c>
      <c r="D4878" s="2" t="inlineStr">
        <is>
          <t>United States</t>
        </is>
      </c>
      <c r="E4878" s="2" t="inlineStr">
        <is>
          <t>USA</t>
        </is>
      </c>
      <c r="F4878" s="2" t="inlineStr">
        <is>
          <t>Land_x001f_ll gas recovery for direct use</t>
        </is>
      </c>
      <c r="G4878" s="2" t="n">
        <v>-100000</v>
      </c>
      <c r="H4878" s="2" t="n">
        <v>0</v>
      </c>
      <c r="I4878" s="2" t="n">
        <v>0</v>
      </c>
      <c r="J4878" s="40" t="inlineStr">
        <is>
          <t>waste - methane capture</t>
        </is>
      </c>
    </row>
    <row r="4879" ht="15.75" customHeight="1" s="120">
      <c r="A4879" s="2" t="inlineStr">
        <is>
          <t>WASTE</t>
        </is>
      </c>
      <c r="B4879" s="2" t="inlineStr">
        <is>
          <t>LAN</t>
        </is>
      </c>
      <c r="C4879" s="2" t="n">
        <v>2020</v>
      </c>
      <c r="D4879" s="2" t="inlineStr">
        <is>
          <t>United States</t>
        </is>
      </c>
      <c r="E4879" s="2" t="inlineStr">
        <is>
          <t>USA</t>
        </is>
      </c>
      <c r="F4879" s="2" t="inlineStr">
        <is>
          <t>Land_x001f_ll gas recovery for direct use</t>
        </is>
      </c>
      <c r="G4879" s="2" t="n">
        <v>-144</v>
      </c>
      <c r="H4879" s="2" t="n">
        <v>0.006585150025785</v>
      </c>
      <c r="I4879" s="2" t="n">
        <v>0.0073753680288792</v>
      </c>
      <c r="J4879" s="40" t="inlineStr">
        <is>
          <t>waste - methane capture</t>
        </is>
      </c>
    </row>
    <row r="4880" ht="15.75" customHeight="1" s="120">
      <c r="A4880" s="2" t="inlineStr">
        <is>
          <t>WASTE</t>
        </is>
      </c>
      <c r="B4880" s="2" t="inlineStr">
        <is>
          <t>LAN</t>
        </is>
      </c>
      <c r="C4880" s="2" t="n">
        <v>2020</v>
      </c>
      <c r="D4880" s="2" t="inlineStr">
        <is>
          <t>United States</t>
        </is>
      </c>
      <c r="E4880" s="2" t="inlineStr">
        <is>
          <t>USA</t>
        </is>
      </c>
      <c r="F4880" s="2" t="inlineStr">
        <is>
          <t>Land_x001f_ll gas recovery for direct use</t>
        </is>
      </c>
      <c r="G4880" s="2" t="n">
        <v>-144</v>
      </c>
      <c r="H4880" s="2" t="n">
        <v>0</v>
      </c>
      <c r="I4880" s="2" t="n">
        <v>0</v>
      </c>
      <c r="J4880" s="40" t="inlineStr">
        <is>
          <t>waste - methane capture</t>
        </is>
      </c>
    </row>
    <row r="4881" ht="15.75" customHeight="1" s="120">
      <c r="A4881" s="2" t="inlineStr">
        <is>
          <t>WASTE</t>
        </is>
      </c>
      <c r="B4881" s="2" t="inlineStr">
        <is>
          <t>LAN</t>
        </is>
      </c>
      <c r="C4881" s="2" t="n">
        <v>2020</v>
      </c>
      <c r="D4881" s="2" t="inlineStr">
        <is>
          <t>United States</t>
        </is>
      </c>
      <c r="E4881" s="2" t="inlineStr">
        <is>
          <t>USA</t>
        </is>
      </c>
      <c r="F4881" s="2" t="inlineStr">
        <is>
          <t>Land_x001f_ll gas recovery for direct use</t>
        </is>
      </c>
      <c r="G4881" s="2" t="n">
        <v>-142</v>
      </c>
      <c r="H4881" s="2" t="n">
        <v>0.0055037555284798</v>
      </c>
      <c r="I4881" s="2" t="n">
        <v>0.006164206191897377</v>
      </c>
      <c r="J4881" s="40" t="inlineStr">
        <is>
          <t>waste - methane capture</t>
        </is>
      </c>
    </row>
    <row r="4882" ht="15.75" customHeight="1" s="120">
      <c r="A4882" s="2" t="inlineStr">
        <is>
          <t>WASTE</t>
        </is>
      </c>
      <c r="B4882" s="2" t="inlineStr">
        <is>
          <t>LAN</t>
        </is>
      </c>
      <c r="C4882" s="2" t="n">
        <v>2020</v>
      </c>
      <c r="D4882" s="2" t="inlineStr">
        <is>
          <t>United States</t>
        </is>
      </c>
      <c r="E4882" s="2" t="inlineStr">
        <is>
          <t>USA</t>
        </is>
      </c>
      <c r="F4882" s="2" t="inlineStr">
        <is>
          <t>Land_x001f_ll gas recovery for direct use</t>
        </is>
      </c>
      <c r="G4882" s="2" t="n">
        <v>-141</v>
      </c>
      <c r="H4882" s="2" t="n">
        <v>0.0047350046224892</v>
      </c>
      <c r="I4882" s="2" t="n">
        <v>0.005303205177187904</v>
      </c>
      <c r="J4882" s="40" t="inlineStr">
        <is>
          <t>waste - methane capture</t>
        </is>
      </c>
    </row>
    <row r="4883" ht="15.75" customHeight="1" s="120">
      <c r="A4883" s="2" t="inlineStr">
        <is>
          <t>WASTE</t>
        </is>
      </c>
      <c r="B4883" s="2" t="inlineStr">
        <is>
          <t>LAN</t>
        </is>
      </c>
      <c r="C4883" s="2" t="n">
        <v>2020</v>
      </c>
      <c r="D4883" s="2" t="inlineStr">
        <is>
          <t>United States</t>
        </is>
      </c>
      <c r="E4883" s="2" t="inlineStr">
        <is>
          <t>USA</t>
        </is>
      </c>
      <c r="F4883" s="2" t="inlineStr">
        <is>
          <t>Land_x001f_ll gas recovery for direct use</t>
        </is>
      </c>
      <c r="G4883" s="2" t="n">
        <v>-140</v>
      </c>
      <c r="H4883" s="2" t="n">
        <v>0.0072394222952425</v>
      </c>
      <c r="I4883" s="2" t="n">
        <v>0.008108152970671601</v>
      </c>
      <c r="J4883" s="40" t="inlineStr">
        <is>
          <t>waste - methane capture</t>
        </is>
      </c>
    </row>
    <row r="4884" ht="15.75" customHeight="1" s="120">
      <c r="A4884" s="2" t="inlineStr">
        <is>
          <t>WASTE</t>
        </is>
      </c>
      <c r="B4884" s="2" t="inlineStr">
        <is>
          <t>LAN</t>
        </is>
      </c>
      <c r="C4884" s="2" t="n">
        <v>2020</v>
      </c>
      <c r="D4884" s="2" t="inlineStr">
        <is>
          <t>United States</t>
        </is>
      </c>
      <c r="E4884" s="2" t="inlineStr">
        <is>
          <t>USA</t>
        </is>
      </c>
      <c r="F4884" s="2" t="inlineStr">
        <is>
          <t>Land_x001f_ll gas recovery for direct use</t>
        </is>
      </c>
      <c r="G4884" s="2" t="n">
        <v>-137</v>
      </c>
      <c r="H4884" s="2" t="n">
        <v>0.004157199524343</v>
      </c>
      <c r="I4884" s="2" t="n">
        <v>0.004656063467264161</v>
      </c>
      <c r="J4884" s="40" t="inlineStr">
        <is>
          <t>waste - methane capture</t>
        </is>
      </c>
    </row>
    <row r="4885" ht="15.75" customHeight="1" s="120">
      <c r="A4885" s="2" t="inlineStr">
        <is>
          <t>WASTE</t>
        </is>
      </c>
      <c r="B4885" s="2" t="inlineStr">
        <is>
          <t>LAN</t>
        </is>
      </c>
      <c r="C4885" s="2" t="n">
        <v>2020</v>
      </c>
      <c r="D4885" s="2" t="inlineStr">
        <is>
          <t>United States</t>
        </is>
      </c>
      <c r="E4885" s="2" t="inlineStr">
        <is>
          <t>USA</t>
        </is>
      </c>
      <c r="F4885" s="2" t="inlineStr">
        <is>
          <t>Land_x001f_ll gas recovery for direct use</t>
        </is>
      </c>
      <c r="G4885" s="2" t="n">
        <v>-136</v>
      </c>
      <c r="H4885" s="2" t="n">
        <v>0.0054925568401814</v>
      </c>
      <c r="I4885" s="2" t="n">
        <v>0.006151663661003169</v>
      </c>
      <c r="J4885" s="40" t="inlineStr">
        <is>
          <t>waste - methane capture</t>
        </is>
      </c>
    </row>
    <row r="4886" ht="15.75" customHeight="1" s="120">
      <c r="A4886" s="2" t="inlineStr">
        <is>
          <t>WASTE</t>
        </is>
      </c>
      <c r="B4886" s="2" t="inlineStr">
        <is>
          <t>LAN</t>
        </is>
      </c>
      <c r="C4886" s="2" t="n">
        <v>2020</v>
      </c>
      <c r="D4886" s="2" t="inlineStr">
        <is>
          <t>United States</t>
        </is>
      </c>
      <c r="E4886" s="2" t="inlineStr">
        <is>
          <t>USA</t>
        </is>
      </c>
      <c r="F4886" s="2" t="inlineStr">
        <is>
          <t>Land_x001f_ll gas recovery for direct use</t>
        </is>
      </c>
      <c r="G4886" s="2" t="n">
        <v>-132</v>
      </c>
      <c r="H4886" s="2" t="n">
        <v>0.0040134587325156</v>
      </c>
      <c r="I4886" s="2" t="n">
        <v>0.004495073780417472</v>
      </c>
      <c r="J4886" s="40" t="inlineStr">
        <is>
          <t>waste - methane capture</t>
        </is>
      </c>
    </row>
    <row r="4887" ht="15.75" customHeight="1" s="120">
      <c r="A4887" s="2" t="inlineStr">
        <is>
          <t>WASTE</t>
        </is>
      </c>
      <c r="B4887" s="2" t="inlineStr">
        <is>
          <t>LAN</t>
        </is>
      </c>
      <c r="C4887" s="2" t="n">
        <v>2020</v>
      </c>
      <c r="D4887" s="2" t="inlineStr">
        <is>
          <t>United States</t>
        </is>
      </c>
      <c r="E4887" s="2" t="inlineStr">
        <is>
          <t>USA</t>
        </is>
      </c>
      <c r="F4887" s="2" t="inlineStr">
        <is>
          <t>Land_x001f_ll gas recovery for direct use</t>
        </is>
      </c>
      <c r="G4887" s="2" t="n">
        <v>-131</v>
      </c>
      <c r="H4887" s="2" t="n">
        <v>0.0099612376652658</v>
      </c>
      <c r="I4887" s="2" t="n">
        <v>0.0111565861850977</v>
      </c>
      <c r="J4887" s="40" t="inlineStr">
        <is>
          <t>waste - methane capture</t>
        </is>
      </c>
    </row>
    <row r="4888" ht="15.75" customHeight="1" s="120">
      <c r="A4888" s="2" t="inlineStr">
        <is>
          <t>WASTE</t>
        </is>
      </c>
      <c r="B4888" s="2" t="inlineStr">
        <is>
          <t>LAN</t>
        </is>
      </c>
      <c r="C4888" s="2" t="n">
        <v>2020</v>
      </c>
      <c r="D4888" s="2" t="inlineStr">
        <is>
          <t>United States</t>
        </is>
      </c>
      <c r="E4888" s="2" t="inlineStr">
        <is>
          <t>USA</t>
        </is>
      </c>
      <c r="F4888" s="2" t="inlineStr">
        <is>
          <t>Land_x001f_ll gas recovery for direct use</t>
        </is>
      </c>
      <c r="G4888" s="2" t="n">
        <v>-130</v>
      </c>
      <c r="H4888" s="2" t="n">
        <v>0.013313690200448</v>
      </c>
      <c r="I4888" s="2" t="n">
        <v>0.01491133302450176</v>
      </c>
      <c r="J4888" s="40" t="inlineStr">
        <is>
          <t>waste - methane capture</t>
        </is>
      </c>
    </row>
    <row r="4889" ht="15.75" customHeight="1" s="120">
      <c r="A4889" s="2" t="inlineStr">
        <is>
          <t>WASTE</t>
        </is>
      </c>
      <c r="B4889" s="2" t="inlineStr">
        <is>
          <t>LAN</t>
        </is>
      </c>
      <c r="C4889" s="2" t="n">
        <v>2020</v>
      </c>
      <c r="D4889" s="2" t="inlineStr">
        <is>
          <t>United States</t>
        </is>
      </c>
      <c r="E4889" s="2" t="inlineStr">
        <is>
          <t>USA</t>
        </is>
      </c>
      <c r="F4889" s="2" t="inlineStr">
        <is>
          <t>Land_x001f_ll gas recovery for direct use</t>
        </is>
      </c>
      <c r="G4889" s="2" t="n">
        <v>-128</v>
      </c>
      <c r="H4889" s="2" t="n">
        <v>0.0030642510391772</v>
      </c>
      <c r="I4889" s="2" t="n">
        <v>0.003431961163878464</v>
      </c>
      <c r="J4889" s="40" t="inlineStr">
        <is>
          <t>waste - methane capture</t>
        </is>
      </c>
    </row>
    <row r="4890" ht="15.75" customHeight="1" s="120">
      <c r="A4890" s="2" t="inlineStr">
        <is>
          <t>WASTE</t>
        </is>
      </c>
      <c r="B4890" s="2" t="inlineStr">
        <is>
          <t>LAN</t>
        </is>
      </c>
      <c r="C4890" s="2" t="n">
        <v>2020</v>
      </c>
      <c r="D4890" s="2" t="inlineStr">
        <is>
          <t>United States</t>
        </is>
      </c>
      <c r="E4890" s="2" t="inlineStr">
        <is>
          <t>USA</t>
        </is>
      </c>
      <c r="F4890" s="2" t="inlineStr">
        <is>
          <t>Land_x001f_ll gas recovery for direct use</t>
        </is>
      </c>
      <c r="G4890" s="2" t="n">
        <v>-127</v>
      </c>
      <c r="H4890" s="2" t="n">
        <v>0.0313941359054297</v>
      </c>
      <c r="I4890" s="2" t="n">
        <v>0.03516143221408127</v>
      </c>
      <c r="J4890" s="40" t="inlineStr">
        <is>
          <t>waste - methane capture</t>
        </is>
      </c>
    </row>
    <row r="4891" ht="15.75" customHeight="1" s="120">
      <c r="A4891" s="2" t="inlineStr">
        <is>
          <t>WASTE</t>
        </is>
      </c>
      <c r="B4891" s="2" t="inlineStr">
        <is>
          <t>LAN</t>
        </is>
      </c>
      <c r="C4891" s="2" t="n">
        <v>2020</v>
      </c>
      <c r="D4891" s="2" t="inlineStr">
        <is>
          <t>United States</t>
        </is>
      </c>
      <c r="E4891" s="2" t="inlineStr">
        <is>
          <t>USA</t>
        </is>
      </c>
      <c r="F4891" s="2" t="inlineStr">
        <is>
          <t>Land_x001f_ll gas recovery for direct use</t>
        </is>
      </c>
      <c r="G4891" s="2" t="n">
        <v>-126</v>
      </c>
      <c r="H4891" s="2" t="n">
        <v>0.0212303709704429</v>
      </c>
      <c r="I4891" s="2" t="n">
        <v>0.02377801548689605</v>
      </c>
      <c r="J4891" s="40" t="inlineStr">
        <is>
          <t>waste - methane capture</t>
        </is>
      </c>
    </row>
    <row r="4892" ht="15.75" customHeight="1" s="120">
      <c r="A4892" s="2" t="inlineStr">
        <is>
          <t>WASTE</t>
        </is>
      </c>
      <c r="B4892" s="2" t="inlineStr">
        <is>
          <t>LAN</t>
        </is>
      </c>
      <c r="C4892" s="2" t="n">
        <v>2020</v>
      </c>
      <c r="D4892" s="2" t="inlineStr">
        <is>
          <t>United States</t>
        </is>
      </c>
      <c r="E4892" s="2" t="inlineStr">
        <is>
          <t>USA</t>
        </is>
      </c>
      <c r="F4892" s="2" t="inlineStr">
        <is>
          <t>Land_x001f_ll gas recovery for direct use</t>
        </is>
      </c>
      <c r="G4892" s="2" t="n">
        <v>-125</v>
      </c>
      <c r="H4892" s="2" t="n">
        <v>0.0105209262110293</v>
      </c>
      <c r="I4892" s="2" t="n">
        <v>0.01178343735635282</v>
      </c>
      <c r="J4892" s="40" t="inlineStr">
        <is>
          <t>waste - methane capture</t>
        </is>
      </c>
    </row>
    <row r="4893" ht="15.75" customHeight="1" s="120">
      <c r="A4893" s="2" t="inlineStr">
        <is>
          <t>WASTE</t>
        </is>
      </c>
      <c r="B4893" s="2" t="inlineStr">
        <is>
          <t>LAN</t>
        </is>
      </c>
      <c r="C4893" s="2" t="n">
        <v>2020</v>
      </c>
      <c r="D4893" s="2" t="inlineStr">
        <is>
          <t>United States</t>
        </is>
      </c>
      <c r="E4893" s="2" t="inlineStr">
        <is>
          <t>USA</t>
        </is>
      </c>
      <c r="F4893" s="2" t="inlineStr">
        <is>
          <t>Land_x001f_ll gas recovery for direct use</t>
        </is>
      </c>
      <c r="G4893" s="2" t="n">
        <v>-124</v>
      </c>
      <c r="H4893" s="2" t="n">
        <v>0.0223879534751177</v>
      </c>
      <c r="I4893" s="2" t="n">
        <v>0.02507450789213183</v>
      </c>
      <c r="J4893" s="40" t="inlineStr">
        <is>
          <t>waste - methane capture</t>
        </is>
      </c>
    </row>
    <row r="4894" ht="15.75" customHeight="1" s="120">
      <c r="A4894" s="2" t="inlineStr">
        <is>
          <t>WASTE</t>
        </is>
      </c>
      <c r="B4894" s="2" t="inlineStr">
        <is>
          <t>LAN</t>
        </is>
      </c>
      <c r="C4894" s="2" t="n">
        <v>2020</v>
      </c>
      <c r="D4894" s="2" t="inlineStr">
        <is>
          <t>United States</t>
        </is>
      </c>
      <c r="E4894" s="2" t="inlineStr">
        <is>
          <t>USA</t>
        </is>
      </c>
      <c r="F4894" s="2" t="inlineStr">
        <is>
          <t>Land_x001f_ll gas recovery for direct use</t>
        </is>
      </c>
      <c r="G4894" s="2" t="n">
        <v>-123</v>
      </c>
      <c r="H4894" s="2" t="n">
        <v>0.0173614695668221</v>
      </c>
      <c r="I4894" s="2" t="n">
        <v>0.01944484591484075</v>
      </c>
      <c r="J4894" s="40" t="inlineStr">
        <is>
          <t>waste - methane capture</t>
        </is>
      </c>
    </row>
    <row r="4895" ht="15.75" customHeight="1" s="120">
      <c r="A4895" s="2" t="inlineStr">
        <is>
          <t>WASTE</t>
        </is>
      </c>
      <c r="B4895" s="2" t="inlineStr">
        <is>
          <t>LAN</t>
        </is>
      </c>
      <c r="C4895" s="2" t="n">
        <v>2020</v>
      </c>
      <c r="D4895" s="2" t="inlineStr">
        <is>
          <t>United States</t>
        </is>
      </c>
      <c r="E4895" s="2" t="inlineStr">
        <is>
          <t>USA</t>
        </is>
      </c>
      <c r="F4895" s="2" t="inlineStr">
        <is>
          <t>Land_x001f_ll gas recovery for direct use</t>
        </is>
      </c>
      <c r="G4895" s="2" t="n">
        <v>-122</v>
      </c>
      <c r="H4895" s="2" t="n">
        <v>0.0045770020224154</v>
      </c>
      <c r="I4895" s="2" t="n">
        <v>0.005126242265105249</v>
      </c>
      <c r="J4895" s="40" t="inlineStr">
        <is>
          <t>waste - methane capture</t>
        </is>
      </c>
    </row>
    <row r="4896" ht="15.75" customHeight="1" s="120">
      <c r="A4896" s="2" t="inlineStr">
        <is>
          <t>WASTE</t>
        </is>
      </c>
      <c r="B4896" s="2" t="inlineStr">
        <is>
          <t>LAN</t>
        </is>
      </c>
      <c r="C4896" s="2" t="n">
        <v>2020</v>
      </c>
      <c r="D4896" s="2" t="inlineStr">
        <is>
          <t>United States</t>
        </is>
      </c>
      <c r="E4896" s="2" t="inlineStr">
        <is>
          <t>USA</t>
        </is>
      </c>
      <c r="F4896" s="2" t="inlineStr">
        <is>
          <t>Land_x001f_ll gas recovery for direct use</t>
        </is>
      </c>
      <c r="G4896" s="2" t="n">
        <v>-121</v>
      </c>
      <c r="H4896" s="2" t="n">
        <v>0.0221405772026628</v>
      </c>
      <c r="I4896" s="2" t="n">
        <v>0.02479744646698234</v>
      </c>
      <c r="J4896" s="40" t="inlineStr">
        <is>
          <t>waste - methane capture</t>
        </is>
      </c>
    </row>
    <row r="4897" ht="15.75" customHeight="1" s="120">
      <c r="A4897" s="2" t="inlineStr">
        <is>
          <t>WASTE</t>
        </is>
      </c>
      <c r="B4897" s="2" t="inlineStr">
        <is>
          <t>LAN</t>
        </is>
      </c>
      <c r="C4897" s="2" t="n">
        <v>2020</v>
      </c>
      <c r="D4897" s="2" t="inlineStr">
        <is>
          <t>United States</t>
        </is>
      </c>
      <c r="E4897" s="2" t="inlineStr">
        <is>
          <t>USA</t>
        </is>
      </c>
      <c r="F4897" s="2" t="inlineStr">
        <is>
          <t>Land_x001f_ll gas recovery for direct use</t>
        </is>
      </c>
      <c r="G4897" s="2" t="n">
        <v>-120</v>
      </c>
      <c r="H4897" s="2" t="n">
        <v>0.0072654457762837</v>
      </c>
      <c r="I4897" s="2" t="n">
        <v>0.008137299269437745</v>
      </c>
      <c r="J4897" s="40" t="inlineStr">
        <is>
          <t>waste - methane capture</t>
        </is>
      </c>
    </row>
    <row r="4898" ht="15.75" customHeight="1" s="120">
      <c r="A4898" s="2" t="inlineStr">
        <is>
          <t>WASTE</t>
        </is>
      </c>
      <c r="B4898" s="2" t="inlineStr">
        <is>
          <t>LAN</t>
        </is>
      </c>
      <c r="C4898" s="2" t="n">
        <v>2020</v>
      </c>
      <c r="D4898" s="2" t="inlineStr">
        <is>
          <t>United States</t>
        </is>
      </c>
      <c r="E4898" s="2" t="inlineStr">
        <is>
          <t>USA</t>
        </is>
      </c>
      <c r="F4898" s="2" t="inlineStr">
        <is>
          <t>Land_x001f_ll gas recovery for direct use</t>
        </is>
      </c>
      <c r="G4898" s="2" t="n">
        <v>-119</v>
      </c>
      <c r="H4898" s="2" t="n">
        <v>0.0339134098030627</v>
      </c>
      <c r="I4898" s="2" t="n">
        <v>0.03798301897943022</v>
      </c>
      <c r="J4898" s="40" t="inlineStr">
        <is>
          <t>waste - methane capture</t>
        </is>
      </c>
    </row>
    <row r="4899" ht="15.75" customHeight="1" s="120">
      <c r="A4899" s="2" t="inlineStr">
        <is>
          <t>WASTE</t>
        </is>
      </c>
      <c r="B4899" s="2" t="inlineStr">
        <is>
          <t>LAN</t>
        </is>
      </c>
      <c r="C4899" s="2" t="n">
        <v>2020</v>
      </c>
      <c r="D4899" s="2" t="inlineStr">
        <is>
          <t>United States</t>
        </is>
      </c>
      <c r="E4899" s="2" t="inlineStr">
        <is>
          <t>USA</t>
        </is>
      </c>
      <c r="F4899" s="2" t="inlineStr">
        <is>
          <t>Land_x001f_ll gas recovery for direct use</t>
        </is>
      </c>
      <c r="G4899" s="2" t="n">
        <v>-118</v>
      </c>
      <c r="H4899" s="2" t="n">
        <v>0.0219418767374009</v>
      </c>
      <c r="I4899" s="2" t="n">
        <v>0.02457490194588901</v>
      </c>
      <c r="J4899" s="40" t="inlineStr">
        <is>
          <t>waste - methane capture</t>
        </is>
      </c>
    </row>
    <row r="4900" ht="15.75" customHeight="1" s="120">
      <c r="A4900" s="2" t="inlineStr">
        <is>
          <t>WASTE</t>
        </is>
      </c>
      <c r="B4900" s="2" t="inlineStr">
        <is>
          <t>LAN</t>
        </is>
      </c>
      <c r="C4900" s="2" t="n">
        <v>2020</v>
      </c>
      <c r="D4900" s="2" t="inlineStr">
        <is>
          <t>United States</t>
        </is>
      </c>
      <c r="E4900" s="2" t="inlineStr">
        <is>
          <t>USA</t>
        </is>
      </c>
      <c r="F4900" s="2" t="inlineStr">
        <is>
          <t>Land_x001f_ll gas recovery for direct use</t>
        </is>
      </c>
      <c r="G4900" s="2" t="n">
        <v>-117</v>
      </c>
      <c r="H4900" s="2" t="n">
        <v>0.0329466422554106</v>
      </c>
      <c r="I4900" s="2" t="n">
        <v>0.03690023932605987</v>
      </c>
      <c r="J4900" s="40" t="inlineStr">
        <is>
          <t>waste - methane capture</t>
        </is>
      </c>
    </row>
    <row r="4901" ht="15.75" customHeight="1" s="120">
      <c r="A4901" s="2" t="inlineStr">
        <is>
          <t>WASTE</t>
        </is>
      </c>
      <c r="B4901" s="2" t="inlineStr">
        <is>
          <t>LAN</t>
        </is>
      </c>
      <c r="C4901" s="2" t="n">
        <v>2020</v>
      </c>
      <c r="D4901" s="2" t="inlineStr">
        <is>
          <t>United States</t>
        </is>
      </c>
      <c r="E4901" s="2" t="inlineStr">
        <is>
          <t>USA</t>
        </is>
      </c>
      <c r="F4901" s="2" t="inlineStr">
        <is>
          <t>Land_x001f_ll gas recovery for direct use</t>
        </is>
      </c>
      <c r="G4901" s="2" t="n">
        <v>-116</v>
      </c>
      <c r="H4901" s="2" t="n">
        <v>0.0320241104345769</v>
      </c>
      <c r="I4901" s="2" t="n">
        <v>0.03586700368672613</v>
      </c>
      <c r="J4901" s="40" t="inlineStr">
        <is>
          <t>waste - methane capture</t>
        </is>
      </c>
    </row>
    <row r="4902" ht="15.75" customHeight="1" s="120">
      <c r="A4902" s="2" t="inlineStr">
        <is>
          <t>WASTE</t>
        </is>
      </c>
      <c r="B4902" s="2" t="inlineStr">
        <is>
          <t>LAN</t>
        </is>
      </c>
      <c r="C4902" s="2" t="n">
        <v>2020</v>
      </c>
      <c r="D4902" s="2" t="inlineStr">
        <is>
          <t>United States</t>
        </is>
      </c>
      <c r="E4902" s="2" t="inlineStr">
        <is>
          <t>USA</t>
        </is>
      </c>
      <c r="F4902" s="2" t="inlineStr">
        <is>
          <t>Land_x001f_ll gas recovery for direct use</t>
        </is>
      </c>
      <c r="G4902" s="2" t="n">
        <v>-115</v>
      </c>
      <c r="H4902" s="2" t="n">
        <v>0.0139003249350935</v>
      </c>
      <c r="I4902" s="2" t="n">
        <v>0.01556836392730472</v>
      </c>
      <c r="J4902" s="40" t="inlineStr">
        <is>
          <t>waste - methane capture</t>
        </is>
      </c>
    </row>
    <row r="4903" ht="15.75" customHeight="1" s="120">
      <c r="A4903" s="2" t="inlineStr">
        <is>
          <t>WASTE</t>
        </is>
      </c>
      <c r="B4903" s="2" t="inlineStr">
        <is>
          <t>LAN</t>
        </is>
      </c>
      <c r="C4903" s="2" t="n">
        <v>2020</v>
      </c>
      <c r="D4903" s="2" t="inlineStr">
        <is>
          <t>United States</t>
        </is>
      </c>
      <c r="E4903" s="2" t="inlineStr">
        <is>
          <t>USA</t>
        </is>
      </c>
      <c r="F4903" s="2" t="inlineStr">
        <is>
          <t>Land_x001f_ll gas recovery for direct use</t>
        </is>
      </c>
      <c r="G4903" s="2" t="n">
        <v>-114</v>
      </c>
      <c r="H4903" s="2" t="n">
        <v>0.0095182366203517</v>
      </c>
      <c r="I4903" s="2" t="n">
        <v>0.01066042501479391</v>
      </c>
      <c r="J4903" s="40" t="inlineStr">
        <is>
          <t>waste - methane capture</t>
        </is>
      </c>
    </row>
    <row r="4904" ht="15.75" customHeight="1" s="120">
      <c r="A4904" s="2" t="inlineStr">
        <is>
          <t>WASTE</t>
        </is>
      </c>
      <c r="B4904" s="2" t="inlineStr">
        <is>
          <t>LAN</t>
        </is>
      </c>
      <c r="C4904" s="2" t="n">
        <v>2020</v>
      </c>
      <c r="D4904" s="2" t="inlineStr">
        <is>
          <t>United States</t>
        </is>
      </c>
      <c r="E4904" s="2" t="inlineStr">
        <is>
          <t>USA</t>
        </is>
      </c>
      <c r="F4904" s="2" t="inlineStr">
        <is>
          <t>Land_x001f_ll gas recovery for direct use</t>
        </is>
      </c>
      <c r="G4904" s="2" t="n">
        <v>-113</v>
      </c>
      <c r="H4904" s="2" t="n">
        <v>0.0232993056997657</v>
      </c>
      <c r="I4904" s="2" t="n">
        <v>0.02609522238373758</v>
      </c>
      <c r="J4904" s="40" t="inlineStr">
        <is>
          <t>waste - methane capture</t>
        </is>
      </c>
    </row>
    <row r="4905" ht="15.75" customHeight="1" s="120">
      <c r="A4905" s="2" t="inlineStr">
        <is>
          <t>WASTE</t>
        </is>
      </c>
      <c r="B4905" s="2" t="inlineStr">
        <is>
          <t>LAN</t>
        </is>
      </c>
      <c r="C4905" s="2" t="n">
        <v>2020</v>
      </c>
      <c r="D4905" s="2" t="inlineStr">
        <is>
          <t>United States</t>
        </is>
      </c>
      <c r="E4905" s="2" t="inlineStr">
        <is>
          <t>USA</t>
        </is>
      </c>
      <c r="F4905" s="2" t="inlineStr">
        <is>
          <t>Land_x001f_ll gas recovery for direct use</t>
        </is>
      </c>
      <c r="G4905" s="2" t="n">
        <v>-112</v>
      </c>
      <c r="H4905" s="2" t="n">
        <v>0.0146471266634762</v>
      </c>
      <c r="I4905" s="2" t="n">
        <v>0.01640478186309334</v>
      </c>
      <c r="J4905" s="40" t="inlineStr">
        <is>
          <t>waste - methane capture</t>
        </is>
      </c>
    </row>
    <row r="4906" ht="15.75" customHeight="1" s="120">
      <c r="A4906" s="2" t="inlineStr">
        <is>
          <t>WASTE</t>
        </is>
      </c>
      <c r="B4906" s="2" t="inlineStr">
        <is>
          <t>LAN</t>
        </is>
      </c>
      <c r="C4906" s="2" t="n">
        <v>2020</v>
      </c>
      <c r="D4906" s="2" t="inlineStr">
        <is>
          <t>United States</t>
        </is>
      </c>
      <c r="E4906" s="2" t="inlineStr">
        <is>
          <t>USA</t>
        </is>
      </c>
      <c r="F4906" s="2" t="inlineStr">
        <is>
          <t>Land_x001f_ll gas recovery for direct use</t>
        </is>
      </c>
      <c r="G4906" s="2" t="n">
        <v>-111</v>
      </c>
      <c r="H4906" s="2" t="n">
        <v>0.0139164838474244</v>
      </c>
      <c r="I4906" s="2" t="n">
        <v>0.01558646190911533</v>
      </c>
      <c r="J4906" s="40" t="inlineStr">
        <is>
          <t>waste - methane capture</t>
        </is>
      </c>
    </row>
    <row r="4907" ht="15.75" customHeight="1" s="120">
      <c r="A4907" s="2" t="inlineStr">
        <is>
          <t>WASTE</t>
        </is>
      </c>
      <c r="B4907" s="2" t="inlineStr">
        <is>
          <t>LAN</t>
        </is>
      </c>
      <c r="C4907" s="2" t="n">
        <v>2020</v>
      </c>
      <c r="D4907" s="2" t="inlineStr">
        <is>
          <t>United States</t>
        </is>
      </c>
      <c r="E4907" s="2" t="inlineStr">
        <is>
          <t>USA</t>
        </is>
      </c>
      <c r="F4907" s="2" t="inlineStr">
        <is>
          <t>Land_x001f_ll gas recovery for direct use</t>
        </is>
      </c>
      <c r="G4907" s="2" t="n">
        <v>-110</v>
      </c>
      <c r="H4907" s="2" t="n">
        <v>0.0138339446857572</v>
      </c>
      <c r="I4907" s="2" t="n">
        <v>0.01549401804804807</v>
      </c>
      <c r="J4907" s="40" t="inlineStr">
        <is>
          <t>waste - methane capture</t>
        </is>
      </c>
    </row>
    <row r="4908" ht="15.75" customHeight="1" s="120">
      <c r="A4908" s="2" t="inlineStr">
        <is>
          <t>WASTE</t>
        </is>
      </c>
      <c r="B4908" s="2" t="inlineStr">
        <is>
          <t>LAN</t>
        </is>
      </c>
      <c r="C4908" s="2" t="n">
        <v>2020</v>
      </c>
      <c r="D4908" s="2" t="inlineStr">
        <is>
          <t>United States</t>
        </is>
      </c>
      <c r="E4908" s="2" t="inlineStr">
        <is>
          <t>USA</t>
        </is>
      </c>
      <c r="F4908" s="2" t="inlineStr">
        <is>
          <t>Land_x001f_ll gas recovery for direct use</t>
        </is>
      </c>
      <c r="G4908" s="2" t="n">
        <v>-109</v>
      </c>
      <c r="H4908" s="2" t="n">
        <v>0.0219544544816017</v>
      </c>
      <c r="I4908" s="2" t="n">
        <v>0.02458898901939391</v>
      </c>
      <c r="J4908" s="40" t="inlineStr">
        <is>
          <t>waste - methane capture</t>
        </is>
      </c>
    </row>
    <row r="4909" ht="15.75" customHeight="1" s="120">
      <c r="A4909" s="2" t="inlineStr">
        <is>
          <t>WASTE</t>
        </is>
      </c>
      <c r="B4909" s="2" t="inlineStr">
        <is>
          <t>LAN</t>
        </is>
      </c>
      <c r="C4909" s="2" t="n">
        <v>2020</v>
      </c>
      <c r="D4909" s="2" t="inlineStr">
        <is>
          <t>United States</t>
        </is>
      </c>
      <c r="E4909" s="2" t="inlineStr">
        <is>
          <t>USA</t>
        </is>
      </c>
      <c r="F4909" s="2" t="inlineStr">
        <is>
          <t>Land_x001f_ll gas recovery for direct use</t>
        </is>
      </c>
      <c r="G4909" s="2" t="n">
        <v>-108</v>
      </c>
      <c r="H4909" s="2" t="n">
        <v>0.0104101542383432</v>
      </c>
      <c r="I4909" s="2" t="n">
        <v>0.01165937274694439</v>
      </c>
      <c r="J4909" s="40" t="inlineStr">
        <is>
          <t>waste - methane capture</t>
        </is>
      </c>
    </row>
    <row r="4910" ht="15.75" customHeight="1" s="120">
      <c r="A4910" s="2" t="inlineStr">
        <is>
          <t>WASTE</t>
        </is>
      </c>
      <c r="B4910" s="2" t="inlineStr">
        <is>
          <t>LAN</t>
        </is>
      </c>
      <c r="C4910" s="2" t="n">
        <v>2020</v>
      </c>
      <c r="D4910" s="2" t="inlineStr">
        <is>
          <t>United States</t>
        </is>
      </c>
      <c r="E4910" s="2" t="inlineStr">
        <is>
          <t>USA</t>
        </is>
      </c>
      <c r="F4910" s="2" t="inlineStr">
        <is>
          <t>Land_x001f_ll gas recovery for direct use</t>
        </is>
      </c>
      <c r="G4910" s="2" t="n">
        <v>-107</v>
      </c>
      <c r="H4910" s="2" t="n">
        <v>0.0326750446110964</v>
      </c>
      <c r="I4910" s="2" t="n">
        <v>0.03659604996442797</v>
      </c>
      <c r="J4910" s="40" t="inlineStr">
        <is>
          <t>waste - methane capture</t>
        </is>
      </c>
    </row>
    <row r="4911" ht="15.75" customHeight="1" s="120">
      <c r="A4911" s="2" t="inlineStr">
        <is>
          <t>WASTE</t>
        </is>
      </c>
      <c r="B4911" s="2" t="inlineStr">
        <is>
          <t>LAN</t>
        </is>
      </c>
      <c r="C4911" s="2" t="n">
        <v>2020</v>
      </c>
      <c r="D4911" s="2" t="inlineStr">
        <is>
          <t>United States</t>
        </is>
      </c>
      <c r="E4911" s="2" t="inlineStr">
        <is>
          <t>USA</t>
        </is>
      </c>
      <c r="F4911" s="2" t="inlineStr">
        <is>
          <t>Land_x001f_ll gas recovery for direct use</t>
        </is>
      </c>
      <c r="G4911" s="2" t="n">
        <v>-106</v>
      </c>
      <c r="H4911" s="2" t="n">
        <v>0.0332967911381274</v>
      </c>
      <c r="I4911" s="2" t="n">
        <v>0.03729240607470269</v>
      </c>
      <c r="J4911" s="40" t="inlineStr">
        <is>
          <t>waste - methane capture</t>
        </is>
      </c>
    </row>
    <row r="4912" ht="15.75" customHeight="1" s="120">
      <c r="A4912" s="2" t="inlineStr">
        <is>
          <t>WASTE</t>
        </is>
      </c>
      <c r="B4912" s="2" t="inlineStr">
        <is>
          <t>LAN</t>
        </is>
      </c>
      <c r="C4912" s="2" t="n">
        <v>2020</v>
      </c>
      <c r="D4912" s="2" t="inlineStr">
        <is>
          <t>United States</t>
        </is>
      </c>
      <c r="E4912" s="2" t="inlineStr">
        <is>
          <t>USA</t>
        </is>
      </c>
      <c r="F4912" s="2" t="inlineStr">
        <is>
          <t>Land_x001f_ll gas recovery for direct use</t>
        </is>
      </c>
      <c r="G4912" s="2" t="n">
        <v>-105</v>
      </c>
      <c r="H4912" s="2" t="n">
        <v>0.0175623117247596</v>
      </c>
      <c r="I4912" s="2" t="n">
        <v>0.01966978913173075</v>
      </c>
      <c r="J4912" s="40" t="inlineStr">
        <is>
          <t>waste - methane capture</t>
        </is>
      </c>
    </row>
    <row r="4913" ht="15.75" customHeight="1" s="120">
      <c r="A4913" s="2" t="inlineStr">
        <is>
          <t>WASTE</t>
        </is>
      </c>
      <c r="B4913" s="2" t="inlineStr">
        <is>
          <t>LAN</t>
        </is>
      </c>
      <c r="C4913" s="2" t="n">
        <v>2020</v>
      </c>
      <c r="D4913" s="2" t="inlineStr">
        <is>
          <t>United States</t>
        </is>
      </c>
      <c r="E4913" s="2" t="inlineStr">
        <is>
          <t>USA</t>
        </is>
      </c>
      <c r="F4913" s="2" t="inlineStr">
        <is>
          <t>Land_x001f_ll gas recovery for direct use</t>
        </is>
      </c>
      <c r="G4913" s="2" t="n">
        <v>-104</v>
      </c>
      <c r="H4913" s="2" t="n">
        <v>0.0087866624817252</v>
      </c>
      <c r="I4913" s="2" t="n">
        <v>0.009841061979532226</v>
      </c>
      <c r="J4913" s="40" t="inlineStr">
        <is>
          <t>waste - methane capture</t>
        </is>
      </c>
    </row>
    <row r="4914" ht="15.75" customHeight="1" s="120">
      <c r="A4914" s="2" t="inlineStr">
        <is>
          <t>WASTE</t>
        </is>
      </c>
      <c r="B4914" s="2" t="inlineStr">
        <is>
          <t>LAN</t>
        </is>
      </c>
      <c r="C4914" s="2" t="n">
        <v>2020</v>
      </c>
      <c r="D4914" s="2" t="inlineStr">
        <is>
          <t>United States</t>
        </is>
      </c>
      <c r="E4914" s="2" t="inlineStr">
        <is>
          <t>USA</t>
        </is>
      </c>
      <c r="F4914" s="2" t="inlineStr">
        <is>
          <t>Land_x001f_ll gas recovery for direct use</t>
        </is>
      </c>
      <c r="G4914" s="2" t="n">
        <v>-103</v>
      </c>
      <c r="H4914" s="2" t="n">
        <v>0.0213932481128722</v>
      </c>
      <c r="I4914" s="2" t="n">
        <v>0.02396043788641687</v>
      </c>
      <c r="J4914" s="40" t="inlineStr">
        <is>
          <t>waste - methane capture</t>
        </is>
      </c>
    </row>
    <row r="4915" ht="15.75" customHeight="1" s="120">
      <c r="A4915" s="2" t="inlineStr">
        <is>
          <t>WASTE</t>
        </is>
      </c>
      <c r="B4915" s="2" t="inlineStr">
        <is>
          <t>LAN</t>
        </is>
      </c>
      <c r="C4915" s="2" t="n">
        <v>2020</v>
      </c>
      <c r="D4915" s="2" t="inlineStr">
        <is>
          <t>United States</t>
        </is>
      </c>
      <c r="E4915" s="2" t="inlineStr">
        <is>
          <t>USA</t>
        </is>
      </c>
      <c r="F4915" s="2" t="inlineStr">
        <is>
          <t>Land_x001f_ll gas recovery for direct use</t>
        </is>
      </c>
      <c r="G4915" s="2" t="n">
        <v>-102</v>
      </c>
      <c r="H4915" s="2" t="n">
        <v>0.009495633537881101</v>
      </c>
      <c r="I4915" s="2" t="n">
        <v>0.01063510956242683</v>
      </c>
      <c r="J4915" s="40" t="inlineStr">
        <is>
          <t>waste - methane capture</t>
        </is>
      </c>
    </row>
    <row r="4916" ht="15.75" customHeight="1" s="120">
      <c r="A4916" s="2" t="inlineStr">
        <is>
          <t>WASTE</t>
        </is>
      </c>
      <c r="B4916" s="2" t="inlineStr">
        <is>
          <t>LAN</t>
        </is>
      </c>
      <c r="C4916" s="2" t="n">
        <v>2020</v>
      </c>
      <c r="D4916" s="2" t="inlineStr">
        <is>
          <t>United States</t>
        </is>
      </c>
      <c r="E4916" s="2" t="inlineStr">
        <is>
          <t>USA</t>
        </is>
      </c>
      <c r="F4916" s="2" t="inlineStr">
        <is>
          <t>Land_x001f_ll gas recovery for direct use</t>
        </is>
      </c>
      <c r="G4916" s="2" t="n">
        <v>-101</v>
      </c>
      <c r="H4916" s="2" t="n">
        <v>0.009735999861732099</v>
      </c>
      <c r="I4916" s="2" t="n">
        <v>0.01090431984513995</v>
      </c>
      <c r="J4916" s="40" t="inlineStr">
        <is>
          <t>waste - methane capture</t>
        </is>
      </c>
    </row>
    <row r="4917" ht="15.75" customHeight="1" s="120">
      <c r="A4917" s="2" t="inlineStr">
        <is>
          <t>WASTE</t>
        </is>
      </c>
      <c r="B4917" s="2" t="inlineStr">
        <is>
          <t>LAN</t>
        </is>
      </c>
      <c r="C4917" s="2" t="n">
        <v>2020</v>
      </c>
      <c r="D4917" s="2" t="inlineStr">
        <is>
          <t>United States</t>
        </is>
      </c>
      <c r="E4917" s="2" t="inlineStr">
        <is>
          <t>USA</t>
        </is>
      </c>
      <c r="F4917" s="2" t="inlineStr">
        <is>
          <t>Land_x001f_ll gas recovery for direct use</t>
        </is>
      </c>
      <c r="G4917" s="2" t="n">
        <v>-100</v>
      </c>
      <c r="H4917" s="2" t="n">
        <v>0.0112043651752174</v>
      </c>
      <c r="I4917" s="2" t="n">
        <v>0.01254888899624349</v>
      </c>
      <c r="J4917" s="40" t="inlineStr">
        <is>
          <t>waste - methane capture</t>
        </is>
      </c>
    </row>
    <row r="4918" ht="15.75" customHeight="1" s="120">
      <c r="A4918" s="2" t="inlineStr">
        <is>
          <t>WASTE</t>
        </is>
      </c>
      <c r="B4918" s="2" t="inlineStr">
        <is>
          <t>LAN</t>
        </is>
      </c>
      <c r="C4918" s="2" t="n">
        <v>2020</v>
      </c>
      <c r="D4918" s="2" t="inlineStr">
        <is>
          <t>United States</t>
        </is>
      </c>
      <c r="E4918" s="2" t="inlineStr">
        <is>
          <t>USA</t>
        </is>
      </c>
      <c r="F4918" s="2" t="inlineStr">
        <is>
          <t>Land_x001f_ll gas recovery for direct use</t>
        </is>
      </c>
      <c r="G4918" s="2" t="n">
        <v>-99</v>
      </c>
      <c r="H4918" s="2" t="n">
        <v>0.0024021877907217</v>
      </c>
      <c r="I4918" s="2" t="n">
        <v>0.002690450325608304</v>
      </c>
      <c r="J4918" s="40" t="inlineStr">
        <is>
          <t>waste - methane capture</t>
        </is>
      </c>
    </row>
    <row r="4919" ht="15.75" customHeight="1" s="120">
      <c r="A4919" s="2" t="inlineStr">
        <is>
          <t>WASTE</t>
        </is>
      </c>
      <c r="B4919" s="2" t="inlineStr">
        <is>
          <t>LAN</t>
        </is>
      </c>
      <c r="C4919" s="2" t="n">
        <v>2020</v>
      </c>
      <c r="D4919" s="2" t="inlineStr">
        <is>
          <t>United States</t>
        </is>
      </c>
      <c r="E4919" s="2" t="inlineStr">
        <is>
          <t>USA</t>
        </is>
      </c>
      <c r="F4919" s="2" t="inlineStr">
        <is>
          <t>Land_x001f_ll gas recovery for direct use</t>
        </is>
      </c>
      <c r="G4919" s="2" t="n">
        <v>-98</v>
      </c>
      <c r="H4919" s="2" t="n">
        <v>0.0071293867658824</v>
      </c>
      <c r="I4919" s="2" t="n">
        <v>0.007984913177788289</v>
      </c>
      <c r="J4919" s="40" t="inlineStr">
        <is>
          <t>waste - methane capture</t>
        </is>
      </c>
    </row>
    <row r="4920" ht="15.75" customHeight="1" s="120">
      <c r="A4920" s="2" t="inlineStr">
        <is>
          <t>WASTE</t>
        </is>
      </c>
      <c r="B4920" s="2" t="inlineStr">
        <is>
          <t>LAN</t>
        </is>
      </c>
      <c r="C4920" s="2" t="n">
        <v>2020</v>
      </c>
      <c r="D4920" s="2" t="inlineStr">
        <is>
          <t>United States</t>
        </is>
      </c>
      <c r="E4920" s="2" t="inlineStr">
        <is>
          <t>USA</t>
        </is>
      </c>
      <c r="F4920" s="2" t="inlineStr">
        <is>
          <t>Land_x001f_ll gas recovery for direct use</t>
        </is>
      </c>
      <c r="G4920" s="2" t="n">
        <v>-97</v>
      </c>
      <c r="H4920" s="2" t="n">
        <v>0.0182826119707897</v>
      </c>
      <c r="I4920" s="2" t="n">
        <v>0.02047652540728447</v>
      </c>
      <c r="J4920" s="40" t="inlineStr">
        <is>
          <t>waste - methane capture</t>
        </is>
      </c>
    </row>
    <row r="4921" ht="15.75" customHeight="1" s="120">
      <c r="A4921" s="2" t="inlineStr">
        <is>
          <t>WASTE</t>
        </is>
      </c>
      <c r="B4921" s="2" t="inlineStr">
        <is>
          <t>LAN</t>
        </is>
      </c>
      <c r="C4921" s="2" t="n">
        <v>2020</v>
      </c>
      <c r="D4921" s="2" t="inlineStr">
        <is>
          <t>United States</t>
        </is>
      </c>
      <c r="E4921" s="2" t="inlineStr">
        <is>
          <t>USA</t>
        </is>
      </c>
      <c r="F4921" s="2" t="inlineStr">
        <is>
          <t>Land_x001f_ll gas recovery for direct use</t>
        </is>
      </c>
      <c r="G4921" s="2" t="n">
        <v>-96</v>
      </c>
      <c r="H4921" s="2" t="n">
        <v>0.0119356631767005</v>
      </c>
      <c r="I4921" s="2" t="n">
        <v>0.01336794275790456</v>
      </c>
      <c r="J4921" s="40" t="inlineStr">
        <is>
          <t>waste - methane capture</t>
        </is>
      </c>
    </row>
    <row r="4922" ht="15.75" customHeight="1" s="120">
      <c r="A4922" s="2" t="inlineStr">
        <is>
          <t>WASTE</t>
        </is>
      </c>
      <c r="B4922" s="2" t="inlineStr">
        <is>
          <t>LAN</t>
        </is>
      </c>
      <c r="C4922" s="2" t="n">
        <v>2020</v>
      </c>
      <c r="D4922" s="2" t="inlineStr">
        <is>
          <t>United States</t>
        </is>
      </c>
      <c r="E4922" s="2" t="inlineStr">
        <is>
          <t>USA</t>
        </is>
      </c>
      <c r="F4922" s="2" t="inlineStr">
        <is>
          <t>Land_x001f_ll gas recovery for direct use</t>
        </is>
      </c>
      <c r="G4922" s="2" t="n">
        <v>-95</v>
      </c>
      <c r="H4922" s="2" t="n">
        <v>0.004305946524255</v>
      </c>
      <c r="I4922" s="2" t="n">
        <v>0.0048226601071656</v>
      </c>
      <c r="J4922" s="40" t="inlineStr">
        <is>
          <t>waste - methane capture</t>
        </is>
      </c>
    </row>
    <row r="4923" ht="15.75" customHeight="1" s="120">
      <c r="A4923" s="2" t="inlineStr">
        <is>
          <t>WASTE</t>
        </is>
      </c>
      <c r="B4923" s="2" t="inlineStr">
        <is>
          <t>LAN</t>
        </is>
      </c>
      <c r="C4923" s="2" t="n">
        <v>2020</v>
      </c>
      <c r="D4923" s="2" t="inlineStr">
        <is>
          <t>United States</t>
        </is>
      </c>
      <c r="E4923" s="2" t="inlineStr">
        <is>
          <t>USA</t>
        </is>
      </c>
      <c r="F4923" s="2" t="inlineStr">
        <is>
          <t>Land_x001f_ll gas recovery for direct use</t>
        </is>
      </c>
      <c r="G4923" s="2" t="n">
        <v>-94</v>
      </c>
      <c r="H4923" s="2" t="n">
        <v>0.0042230328544974</v>
      </c>
      <c r="I4923" s="2" t="n">
        <v>0.004729796797037088</v>
      </c>
      <c r="J4923" s="40" t="inlineStr">
        <is>
          <t>waste - methane capture</t>
        </is>
      </c>
    </row>
    <row r="4924" ht="15.75" customHeight="1" s="120">
      <c r="A4924" s="2" t="inlineStr">
        <is>
          <t>WASTE</t>
        </is>
      </c>
      <c r="B4924" s="2" t="inlineStr">
        <is>
          <t>LAN</t>
        </is>
      </c>
      <c r="C4924" s="2" t="n">
        <v>2020</v>
      </c>
      <c r="D4924" s="2" t="inlineStr">
        <is>
          <t>United States</t>
        </is>
      </c>
      <c r="E4924" s="2" t="inlineStr">
        <is>
          <t>USA</t>
        </is>
      </c>
      <c r="F4924" s="2" t="inlineStr">
        <is>
          <t>Land_x001f_ll gas recovery for direct use</t>
        </is>
      </c>
      <c r="G4924" s="2" t="n">
        <v>-93</v>
      </c>
      <c r="H4924" s="2" t="n">
        <v>0.0107102730544284</v>
      </c>
      <c r="I4924" s="2" t="n">
        <v>0.01199550582095981</v>
      </c>
      <c r="J4924" s="40" t="inlineStr">
        <is>
          <t>waste - methane capture</t>
        </is>
      </c>
    </row>
    <row r="4925" ht="15.75" customHeight="1" s="120">
      <c r="A4925" s="2" t="inlineStr">
        <is>
          <t>WASTE</t>
        </is>
      </c>
      <c r="B4925" s="2" t="inlineStr">
        <is>
          <t>LAN</t>
        </is>
      </c>
      <c r="C4925" s="2" t="n">
        <v>2020</v>
      </c>
      <c r="D4925" s="2" t="inlineStr">
        <is>
          <t>United States</t>
        </is>
      </c>
      <c r="E4925" s="2" t="inlineStr">
        <is>
          <t>USA</t>
        </is>
      </c>
      <c r="F4925" s="2" t="inlineStr">
        <is>
          <t>Land_x001f_ll gas recovery for direct use</t>
        </is>
      </c>
      <c r="G4925" s="2" t="n">
        <v>-92</v>
      </c>
      <c r="H4925" s="2" t="n">
        <v>0.0064767878502607</v>
      </c>
      <c r="I4925" s="2" t="n">
        <v>0.007254002392291984</v>
      </c>
      <c r="J4925" s="40" t="inlineStr">
        <is>
          <t>waste - methane capture</t>
        </is>
      </c>
    </row>
    <row r="4926" ht="15.75" customHeight="1" s="120">
      <c r="A4926" s="2" t="inlineStr">
        <is>
          <t>WASTE</t>
        </is>
      </c>
      <c r="B4926" s="2" t="inlineStr">
        <is>
          <t>LAN</t>
        </is>
      </c>
      <c r="C4926" s="2" t="n">
        <v>2020</v>
      </c>
      <c r="D4926" s="2" t="inlineStr">
        <is>
          <t>United States</t>
        </is>
      </c>
      <c r="E4926" s="2" t="inlineStr">
        <is>
          <t>USA</t>
        </is>
      </c>
      <c r="F4926" s="2" t="inlineStr">
        <is>
          <t>Land_x001f_ll gas recovery for direct use</t>
        </is>
      </c>
      <c r="G4926" s="2" t="n">
        <v>-91</v>
      </c>
      <c r="H4926" s="2" t="n">
        <v>0.0101443625753745</v>
      </c>
      <c r="I4926" s="2" t="n">
        <v>0.01136168608441944</v>
      </c>
      <c r="J4926" s="40" t="inlineStr">
        <is>
          <t>waste - methane capture</t>
        </is>
      </c>
    </row>
    <row r="4927" ht="15.75" customHeight="1" s="120">
      <c r="A4927" s="2" t="inlineStr">
        <is>
          <t>WASTE</t>
        </is>
      </c>
      <c r="B4927" s="2" t="inlineStr">
        <is>
          <t>LAN</t>
        </is>
      </c>
      <c r="C4927" s="2" t="n">
        <v>2020</v>
      </c>
      <c r="D4927" s="2" t="inlineStr">
        <is>
          <t>United States</t>
        </is>
      </c>
      <c r="E4927" s="2" t="inlineStr">
        <is>
          <t>USA</t>
        </is>
      </c>
      <c r="F4927" s="2" t="inlineStr">
        <is>
          <t>Land_x001f_ll gas recovery for direct use</t>
        </is>
      </c>
      <c r="G4927" s="2" t="n">
        <v>-90</v>
      </c>
      <c r="H4927" s="2" t="n">
        <v>0.0035511190071702</v>
      </c>
      <c r="I4927" s="2" t="n">
        <v>0.003977253288030625</v>
      </c>
      <c r="J4927" s="40" t="inlineStr">
        <is>
          <t>waste - methane capture</t>
        </is>
      </c>
    </row>
    <row r="4928" ht="15.75" customHeight="1" s="120">
      <c r="A4928" s="2" t="inlineStr">
        <is>
          <t>WASTE</t>
        </is>
      </c>
      <c r="B4928" s="2" t="inlineStr">
        <is>
          <t>LAN</t>
        </is>
      </c>
      <c r="C4928" s="2" t="n">
        <v>2020</v>
      </c>
      <c r="D4928" s="2" t="inlineStr">
        <is>
          <t>United States</t>
        </is>
      </c>
      <c r="E4928" s="2" t="inlineStr">
        <is>
          <t>USA</t>
        </is>
      </c>
      <c r="F4928" s="2" t="inlineStr">
        <is>
          <t>Land_x001f_ll gas recovery for direct use</t>
        </is>
      </c>
      <c r="G4928" s="2" t="n">
        <v>-89</v>
      </c>
      <c r="H4928" s="2" t="n">
        <v>0.0078256840351969</v>
      </c>
      <c r="I4928" s="2" t="n">
        <v>0.008764766119420529</v>
      </c>
      <c r="J4928" s="40" t="inlineStr">
        <is>
          <t>waste - methane capture</t>
        </is>
      </c>
    </row>
    <row r="4929" ht="15.75" customHeight="1" s="120">
      <c r="A4929" s="2" t="inlineStr">
        <is>
          <t>WASTE</t>
        </is>
      </c>
      <c r="B4929" s="2" t="inlineStr">
        <is>
          <t>LAN</t>
        </is>
      </c>
      <c r="C4929" s="2" t="n">
        <v>2020</v>
      </c>
      <c r="D4929" s="2" t="inlineStr">
        <is>
          <t>United States</t>
        </is>
      </c>
      <c r="E4929" s="2" t="inlineStr">
        <is>
          <t>USA</t>
        </is>
      </c>
      <c r="F4929" s="2" t="inlineStr">
        <is>
          <t>Land_x001f_ll gas recovery for direct use</t>
        </is>
      </c>
      <c r="G4929" s="2" t="n">
        <v>-88</v>
      </c>
      <c r="H4929" s="2" t="n">
        <v>0.0168566459324211</v>
      </c>
      <c r="I4929" s="2" t="n">
        <v>0.01887944344431163</v>
      </c>
      <c r="J4929" s="40" t="inlineStr">
        <is>
          <t>waste - methane capture</t>
        </is>
      </c>
    </row>
    <row r="4930" ht="15.75" customHeight="1" s="120">
      <c r="A4930" s="2" t="inlineStr">
        <is>
          <t>WASTE</t>
        </is>
      </c>
      <c r="B4930" s="2" t="inlineStr">
        <is>
          <t>LAN</t>
        </is>
      </c>
      <c r="C4930" s="2" t="n">
        <v>2020</v>
      </c>
      <c r="D4930" s="2" t="inlineStr">
        <is>
          <t>United States</t>
        </is>
      </c>
      <c r="E4930" s="2" t="inlineStr">
        <is>
          <t>USA</t>
        </is>
      </c>
      <c r="F4930" s="2" t="inlineStr">
        <is>
          <t>Land_x001f_ll gas recovery for direct use</t>
        </is>
      </c>
      <c r="G4930" s="2" t="n">
        <v>-87</v>
      </c>
      <c r="H4930" s="2" t="n">
        <v>0.009596172370947899</v>
      </c>
      <c r="I4930" s="2" t="n">
        <v>0.01074771305546165</v>
      </c>
      <c r="J4930" s="40" t="inlineStr">
        <is>
          <t>waste - methane capture</t>
        </is>
      </c>
    </row>
    <row r="4931" ht="15.75" customHeight="1" s="120">
      <c r="A4931" s="2" t="inlineStr">
        <is>
          <t>WASTE</t>
        </is>
      </c>
      <c r="B4931" s="2" t="inlineStr">
        <is>
          <t>LAN</t>
        </is>
      </c>
      <c r="C4931" s="2" t="n">
        <v>2020</v>
      </c>
      <c r="D4931" s="2" t="inlineStr">
        <is>
          <t>United States</t>
        </is>
      </c>
      <c r="E4931" s="2" t="inlineStr">
        <is>
          <t>USA</t>
        </is>
      </c>
      <c r="F4931" s="2" t="inlineStr">
        <is>
          <t>Land_x001f_ll gas recovery for direct use</t>
        </is>
      </c>
      <c r="G4931" s="2" t="n">
        <v>-86</v>
      </c>
      <c r="H4931" s="2" t="n">
        <v>0.0057568073971197</v>
      </c>
      <c r="I4931" s="2" t="n">
        <v>0.006447624284774064</v>
      </c>
      <c r="J4931" s="40" t="inlineStr">
        <is>
          <t>waste - methane capture</t>
        </is>
      </c>
    </row>
    <row r="4932" ht="15.75" customHeight="1" s="120">
      <c r="A4932" s="2" t="inlineStr">
        <is>
          <t>WASTE</t>
        </is>
      </c>
      <c r="B4932" s="2" t="inlineStr">
        <is>
          <t>LAN</t>
        </is>
      </c>
      <c r="C4932" s="2" t="n">
        <v>2020</v>
      </c>
      <c r="D4932" s="2" t="inlineStr">
        <is>
          <t>United States</t>
        </is>
      </c>
      <c r="E4932" s="2" t="inlineStr">
        <is>
          <t>USA</t>
        </is>
      </c>
      <c r="F4932" s="2" t="inlineStr">
        <is>
          <t>Land_x001f_ll gas recovery for direct use</t>
        </is>
      </c>
      <c r="G4932" s="2" t="n">
        <v>-85</v>
      </c>
      <c r="H4932" s="2" t="n">
        <v>0.0029979191021994</v>
      </c>
      <c r="I4932" s="2" t="n">
        <v>0.003357669394463328</v>
      </c>
      <c r="J4932" s="40" t="inlineStr">
        <is>
          <t>waste - methane capture</t>
        </is>
      </c>
    </row>
    <row r="4933" ht="15.75" customHeight="1" s="120">
      <c r="A4933" s="2" t="inlineStr">
        <is>
          <t>WASTE</t>
        </is>
      </c>
      <c r="B4933" s="2" t="inlineStr">
        <is>
          <t>LAN</t>
        </is>
      </c>
      <c r="C4933" s="2" t="n">
        <v>2020</v>
      </c>
      <c r="D4933" s="2" t="inlineStr">
        <is>
          <t>United States</t>
        </is>
      </c>
      <c r="E4933" s="2" t="inlineStr">
        <is>
          <t>USA</t>
        </is>
      </c>
      <c r="F4933" s="2" t="inlineStr">
        <is>
          <t>Land_x001f_ll gas recovery for direct use</t>
        </is>
      </c>
      <c r="G4933" s="2" t="n">
        <v>-84</v>
      </c>
      <c r="H4933" s="2" t="n">
        <v>0.0037709721364081</v>
      </c>
      <c r="I4933" s="2" t="n">
        <v>0.004223488792777072</v>
      </c>
      <c r="J4933" s="40" t="inlineStr">
        <is>
          <t>waste - methane capture</t>
        </is>
      </c>
    </row>
    <row r="4934" ht="15.75" customHeight="1" s="120">
      <c r="A4934" s="2" t="inlineStr">
        <is>
          <t>WASTE</t>
        </is>
      </c>
      <c r="B4934" s="2" t="inlineStr">
        <is>
          <t>LAN</t>
        </is>
      </c>
      <c r="C4934" s="2" t="n">
        <v>2020</v>
      </c>
      <c r="D4934" s="2" t="inlineStr">
        <is>
          <t>United States</t>
        </is>
      </c>
      <c r="E4934" s="2" t="inlineStr">
        <is>
          <t>USA</t>
        </is>
      </c>
      <c r="F4934" s="2" t="inlineStr">
        <is>
          <t>Land_x001f_ll gas recovery for direct use</t>
        </is>
      </c>
      <c r="G4934" s="2" t="n">
        <v>-83</v>
      </c>
      <c r="H4934" s="2" t="n">
        <v>0.0013170770835131</v>
      </c>
      <c r="I4934" s="2" t="n">
        <v>0.001475126333534672</v>
      </c>
      <c r="J4934" s="40" t="inlineStr">
        <is>
          <t>waste - methane capture</t>
        </is>
      </c>
    </row>
    <row r="4935" ht="15.75" customHeight="1" s="120">
      <c r="A4935" s="2" t="inlineStr">
        <is>
          <t>WASTE</t>
        </is>
      </c>
      <c r="B4935" s="2" t="inlineStr">
        <is>
          <t>LAN</t>
        </is>
      </c>
      <c r="C4935" s="2" t="n">
        <v>2020</v>
      </c>
      <c r="D4935" s="2" t="inlineStr">
        <is>
          <t>United States</t>
        </is>
      </c>
      <c r="E4935" s="2" t="inlineStr">
        <is>
          <t>USA</t>
        </is>
      </c>
      <c r="F4935" s="2" t="inlineStr">
        <is>
          <t>Land_x001f_ll gas recovery for direct use</t>
        </is>
      </c>
      <c r="G4935" s="2" t="n">
        <v>-82</v>
      </c>
      <c r="H4935" s="2" t="n">
        <v>0.0072575515368953</v>
      </c>
      <c r="I4935" s="2" t="n">
        <v>0.008128457721322736</v>
      </c>
      <c r="J4935" s="40" t="inlineStr">
        <is>
          <t>waste - methane capture</t>
        </is>
      </c>
    </row>
    <row r="4936" ht="15.75" customHeight="1" s="120">
      <c r="A4936" s="2" t="inlineStr">
        <is>
          <t>WASTE</t>
        </is>
      </c>
      <c r="B4936" s="2" t="inlineStr">
        <is>
          <t>LAN</t>
        </is>
      </c>
      <c r="C4936" s="2" t="n">
        <v>2020</v>
      </c>
      <c r="D4936" s="2" t="inlineStr">
        <is>
          <t>United States</t>
        </is>
      </c>
      <c r="E4936" s="2" t="inlineStr">
        <is>
          <t>USA</t>
        </is>
      </c>
      <c r="F4936" s="2" t="inlineStr">
        <is>
          <t>Land_x001f_ll gas recovery for direct use</t>
        </is>
      </c>
      <c r="G4936" s="2" t="n">
        <v>-81</v>
      </c>
      <c r="H4936" s="2" t="n">
        <v>0.0026578434044495</v>
      </c>
      <c r="I4936" s="2" t="n">
        <v>0.00297678461298344</v>
      </c>
      <c r="J4936" s="40" t="inlineStr">
        <is>
          <t>waste - methane capture</t>
        </is>
      </c>
    </row>
    <row r="4937" ht="15.75" customHeight="1" s="120">
      <c r="A4937" s="2" t="inlineStr">
        <is>
          <t>WASTE</t>
        </is>
      </c>
      <c r="B4937" s="2" t="inlineStr">
        <is>
          <t>LAN</t>
        </is>
      </c>
      <c r="C4937" s="2" t="n">
        <v>2020</v>
      </c>
      <c r="D4937" s="2" t="inlineStr">
        <is>
          <t>United States</t>
        </is>
      </c>
      <c r="E4937" s="2" t="inlineStr">
        <is>
          <t>USA</t>
        </is>
      </c>
      <c r="F4937" s="2" t="inlineStr">
        <is>
          <t>Land_x001f_ll gas recovery for direct use</t>
        </is>
      </c>
      <c r="G4937" s="2" t="n">
        <v>-80</v>
      </c>
      <c r="H4937" s="2" t="n">
        <v>0.0013992021558806</v>
      </c>
      <c r="I4937" s="2" t="n">
        <v>0.001567106414586272</v>
      </c>
      <c r="J4937" s="40" t="inlineStr">
        <is>
          <t>waste - methane capture</t>
        </is>
      </c>
    </row>
    <row r="4938" ht="15.75" customHeight="1" s="120">
      <c r="A4938" s="2" t="inlineStr">
        <is>
          <t>WASTE</t>
        </is>
      </c>
      <c r="B4938" s="2" t="inlineStr">
        <is>
          <t>LAN</t>
        </is>
      </c>
      <c r="C4938" s="2" t="n">
        <v>2020</v>
      </c>
      <c r="D4938" s="2" t="inlineStr">
        <is>
          <t>United States</t>
        </is>
      </c>
      <c r="E4938" s="2" t="inlineStr">
        <is>
          <t>USA</t>
        </is>
      </c>
      <c r="F4938" s="2" t="inlineStr">
        <is>
          <t>Land_x001f_ll gas recovery for direct use</t>
        </is>
      </c>
      <c r="G4938" s="2" t="n">
        <v>-79</v>
      </c>
      <c r="H4938" s="2" t="n">
        <v>0.0041555012576282</v>
      </c>
      <c r="I4938" s="2" t="n">
        <v>0.004654161408543584</v>
      </c>
      <c r="J4938" s="40" t="inlineStr">
        <is>
          <t>waste - methane capture</t>
        </is>
      </c>
    </row>
    <row r="4939" ht="15.75" customHeight="1" s="120">
      <c r="A4939" s="2" t="inlineStr">
        <is>
          <t>WASTE</t>
        </is>
      </c>
      <c r="B4939" s="2" t="inlineStr">
        <is>
          <t>LAN</t>
        </is>
      </c>
      <c r="C4939" s="2" t="n">
        <v>2020</v>
      </c>
      <c r="D4939" s="2" t="inlineStr">
        <is>
          <t>United States</t>
        </is>
      </c>
      <c r="E4939" s="2" t="inlineStr">
        <is>
          <t>USA</t>
        </is>
      </c>
      <c r="F4939" s="2" t="inlineStr">
        <is>
          <t>Land_x001f_ll gas recovery for direct use</t>
        </is>
      </c>
      <c r="G4939" s="2" t="n">
        <v>-78</v>
      </c>
      <c r="H4939" s="2" t="n">
        <v>0.008485642843879799</v>
      </c>
      <c r="I4939" s="2" t="n">
        <v>0.009503919985145376</v>
      </c>
      <c r="J4939" s="40" t="inlineStr">
        <is>
          <t>waste - methane capture</t>
        </is>
      </c>
    </row>
    <row r="4940" ht="15.75" customHeight="1" s="120">
      <c r="A4940" s="2" t="inlineStr">
        <is>
          <t>WASTE</t>
        </is>
      </c>
      <c r="B4940" s="2" t="inlineStr">
        <is>
          <t>LAN</t>
        </is>
      </c>
      <c r="C4940" s="2" t="n">
        <v>2020</v>
      </c>
      <c r="D4940" s="2" t="inlineStr">
        <is>
          <t>United States</t>
        </is>
      </c>
      <c r="E4940" s="2" t="inlineStr">
        <is>
          <t>USA</t>
        </is>
      </c>
      <c r="F4940" s="2" t="inlineStr">
        <is>
          <t>Land_x001f_ll gas recovery for direct use</t>
        </is>
      </c>
      <c r="G4940" s="2" t="n">
        <v>-77</v>
      </c>
      <c r="H4940" s="2" t="n">
        <v>0.0054104377049953</v>
      </c>
      <c r="I4940" s="2" t="n">
        <v>0.006059690229594736</v>
      </c>
      <c r="J4940" s="40" t="inlineStr">
        <is>
          <t>waste - methane capture</t>
        </is>
      </c>
    </row>
    <row r="4941" ht="15.75" customHeight="1" s="120">
      <c r="A4941" s="2" t="inlineStr">
        <is>
          <t>WASTE</t>
        </is>
      </c>
      <c r="B4941" s="2" t="inlineStr">
        <is>
          <t>LAN</t>
        </is>
      </c>
      <c r="C4941" s="2" t="n">
        <v>2020</v>
      </c>
      <c r="D4941" s="2" t="inlineStr">
        <is>
          <t>United States</t>
        </is>
      </c>
      <c r="E4941" s="2" t="inlineStr">
        <is>
          <t>USA</t>
        </is>
      </c>
      <c r="F4941" s="2" t="inlineStr">
        <is>
          <t>Land_x001f_ll gas recovery for direct use</t>
        </is>
      </c>
      <c r="G4941" s="2" t="n">
        <v>-76</v>
      </c>
      <c r="H4941" s="2" t="n">
        <v>0.0073594094719738</v>
      </c>
      <c r="I4941" s="2" t="n">
        <v>0.008242538608610657</v>
      </c>
      <c r="J4941" s="40" t="inlineStr">
        <is>
          <t>waste - methane capture</t>
        </is>
      </c>
    </row>
    <row r="4942" ht="15.75" customHeight="1" s="120">
      <c r="A4942" s="2" t="inlineStr">
        <is>
          <t>WASTE</t>
        </is>
      </c>
      <c r="B4942" s="2" t="inlineStr">
        <is>
          <t>LAN</t>
        </is>
      </c>
      <c r="C4942" s="2" t="n">
        <v>2020</v>
      </c>
      <c r="D4942" s="2" t="inlineStr">
        <is>
          <t>United States</t>
        </is>
      </c>
      <c r="E4942" s="2" t="inlineStr">
        <is>
          <t>USA</t>
        </is>
      </c>
      <c r="F4942" s="2" t="inlineStr">
        <is>
          <t>Land_x001f_ll gas recovery for direct use</t>
        </is>
      </c>
      <c r="G4942" s="2" t="n">
        <v>-75</v>
      </c>
      <c r="H4942" s="2" t="n">
        <v>0.0037879991577938</v>
      </c>
      <c r="I4942" s="2" t="n">
        <v>0.004242559056729056</v>
      </c>
      <c r="J4942" s="40" t="inlineStr">
        <is>
          <t>waste - methane capture</t>
        </is>
      </c>
    </row>
    <row r="4943" ht="15.75" customHeight="1" s="120">
      <c r="A4943" s="2" t="inlineStr">
        <is>
          <t>WASTE</t>
        </is>
      </c>
      <c r="B4943" s="2" t="inlineStr">
        <is>
          <t>LAN</t>
        </is>
      </c>
      <c r="C4943" s="2" t="n">
        <v>2020</v>
      </c>
      <c r="D4943" s="2" t="inlineStr">
        <is>
          <t>United States</t>
        </is>
      </c>
      <c r="E4943" s="2" t="inlineStr">
        <is>
          <t>USA</t>
        </is>
      </c>
      <c r="F4943" s="2" t="inlineStr">
        <is>
          <t>Land_x001f_ll gas recovery for direct use</t>
        </is>
      </c>
      <c r="G4943" s="2" t="n">
        <v>-74</v>
      </c>
      <c r="H4943" s="2" t="n">
        <v>0.0083917544689029</v>
      </c>
      <c r="I4943" s="2" t="n">
        <v>0.009398765005171249</v>
      </c>
      <c r="J4943" s="40" t="inlineStr">
        <is>
          <t>waste - methane capture</t>
        </is>
      </c>
    </row>
    <row r="4944" ht="15.75" customHeight="1" s="120">
      <c r="A4944" s="2" t="inlineStr">
        <is>
          <t>WASTE</t>
        </is>
      </c>
      <c r="B4944" s="2" t="inlineStr">
        <is>
          <t>LAN</t>
        </is>
      </c>
      <c r="C4944" s="2" t="n">
        <v>2020</v>
      </c>
      <c r="D4944" s="2" t="inlineStr">
        <is>
          <t>United States</t>
        </is>
      </c>
      <c r="E4944" s="2" t="inlineStr">
        <is>
          <t>USA</t>
        </is>
      </c>
      <c r="F4944" s="2" t="inlineStr">
        <is>
          <t>Land_x001f_ll gas recovery for direct use</t>
        </is>
      </c>
      <c r="G4944" s="2" t="n">
        <v>-73</v>
      </c>
      <c r="H4944" s="2" t="n">
        <v>0.0046445367042907</v>
      </c>
      <c r="I4944" s="2" t="n">
        <v>0.005201881108805585</v>
      </c>
      <c r="J4944" s="40" t="inlineStr">
        <is>
          <t>waste - methane capture</t>
        </is>
      </c>
    </row>
    <row r="4945" ht="15.75" customHeight="1" s="120">
      <c r="A4945" s="2" t="inlineStr">
        <is>
          <t>WASTE</t>
        </is>
      </c>
      <c r="B4945" s="2" t="inlineStr">
        <is>
          <t>LAN</t>
        </is>
      </c>
      <c r="C4945" s="2" t="n">
        <v>2020</v>
      </c>
      <c r="D4945" s="2" t="inlineStr">
        <is>
          <t>United States</t>
        </is>
      </c>
      <c r="E4945" s="2" t="inlineStr">
        <is>
          <t>USA</t>
        </is>
      </c>
      <c r="F4945" s="2" t="inlineStr">
        <is>
          <t>Land_x001f_ll gas recovery for direct use</t>
        </is>
      </c>
      <c r="G4945" s="2" t="n">
        <v>-72</v>
      </c>
      <c r="H4945" s="2" t="n">
        <v>0.007970380480401201</v>
      </c>
      <c r="I4945" s="2" t="n">
        <v>0.008926826138049345</v>
      </c>
      <c r="J4945" s="40" t="inlineStr">
        <is>
          <t>waste - methane capture</t>
        </is>
      </c>
    </row>
    <row r="4946" ht="15.75" customHeight="1" s="120">
      <c r="A4946" s="2" t="inlineStr">
        <is>
          <t>WASTE</t>
        </is>
      </c>
      <c r="B4946" s="2" t="inlineStr">
        <is>
          <t>LAN</t>
        </is>
      </c>
      <c r="C4946" s="2" t="n">
        <v>2020</v>
      </c>
      <c r="D4946" s="2" t="inlineStr">
        <is>
          <t>United States</t>
        </is>
      </c>
      <c r="E4946" s="2" t="inlineStr">
        <is>
          <t>USA</t>
        </is>
      </c>
      <c r="F4946" s="2" t="inlineStr">
        <is>
          <t>Land_x001f_ll gas recovery for direct use</t>
        </is>
      </c>
      <c r="G4946" s="2" t="n">
        <v>-71</v>
      </c>
      <c r="H4946" s="2" t="n">
        <v>0.0063107900787145</v>
      </c>
      <c r="I4946" s="2" t="n">
        <v>0.007068084888160241</v>
      </c>
      <c r="J4946" s="40" t="inlineStr">
        <is>
          <t>waste - methane capture</t>
        </is>
      </c>
    </row>
    <row r="4947" ht="15.75" customHeight="1" s="120">
      <c r="A4947" s="2" t="inlineStr">
        <is>
          <t>WASTE</t>
        </is>
      </c>
      <c r="B4947" s="2" t="inlineStr">
        <is>
          <t>LAN</t>
        </is>
      </c>
      <c r="C4947" s="2" t="n">
        <v>2020</v>
      </c>
      <c r="D4947" s="2" t="inlineStr">
        <is>
          <t>United States</t>
        </is>
      </c>
      <c r="E4947" s="2" t="inlineStr">
        <is>
          <t>USA</t>
        </is>
      </c>
      <c r="F4947" s="2" t="inlineStr">
        <is>
          <t>Land_x001f_ll gas recovery for direct use</t>
        </is>
      </c>
      <c r="G4947" s="2" t="n">
        <v>-70</v>
      </c>
      <c r="H4947" s="2" t="n">
        <v>0.0042882927227765</v>
      </c>
      <c r="I4947" s="2" t="n">
        <v>0.004802887849509681</v>
      </c>
      <c r="J4947" s="40" t="inlineStr">
        <is>
          <t>waste - methane capture</t>
        </is>
      </c>
    </row>
    <row r="4948" ht="15.75" customHeight="1" s="120">
      <c r="A4948" s="2" t="inlineStr">
        <is>
          <t>WASTE</t>
        </is>
      </c>
      <c r="B4948" s="2" t="inlineStr">
        <is>
          <t>LAN</t>
        </is>
      </c>
      <c r="C4948" s="2" t="n">
        <v>2020</v>
      </c>
      <c r="D4948" s="2" t="inlineStr">
        <is>
          <t>United States</t>
        </is>
      </c>
      <c r="E4948" s="2" t="inlineStr">
        <is>
          <t>USA</t>
        </is>
      </c>
      <c r="F4948" s="2" t="inlineStr">
        <is>
          <t>Land_x001f_ll gas recovery for direct use</t>
        </is>
      </c>
      <c r="G4948" s="2" t="n">
        <v>-69</v>
      </c>
      <c r="H4948" s="2" t="n">
        <v>0.0179976179497316</v>
      </c>
      <c r="I4948" s="2" t="n">
        <v>0.02015733210369939</v>
      </c>
      <c r="J4948" s="40" t="inlineStr">
        <is>
          <t>waste - methane capture</t>
        </is>
      </c>
    </row>
    <row r="4949" ht="15.75" customHeight="1" s="120">
      <c r="A4949" s="2" t="inlineStr">
        <is>
          <t>WASTE</t>
        </is>
      </c>
      <c r="B4949" s="2" t="inlineStr">
        <is>
          <t>LAN</t>
        </is>
      </c>
      <c r="C4949" s="2" t="n">
        <v>2020</v>
      </c>
      <c r="D4949" s="2" t="inlineStr">
        <is>
          <t>United States</t>
        </is>
      </c>
      <c r="E4949" s="2" t="inlineStr">
        <is>
          <t>USA</t>
        </is>
      </c>
      <c r="F4949" s="2" t="inlineStr">
        <is>
          <t>Land_x001f_ll gas recovery for direct use</t>
        </is>
      </c>
      <c r="G4949" s="2" t="n">
        <v>-68</v>
      </c>
      <c r="H4949" s="2" t="n">
        <v>0.0012596077285707</v>
      </c>
      <c r="I4949" s="2" t="n">
        <v>0.001410760655999184</v>
      </c>
      <c r="J4949" s="40" t="inlineStr">
        <is>
          <t>waste - methane capture</t>
        </is>
      </c>
    </row>
    <row r="4950" ht="15.75" customHeight="1" s="120">
      <c r="A4950" s="2" t="inlineStr">
        <is>
          <t>WASTE</t>
        </is>
      </c>
      <c r="B4950" s="2" t="inlineStr">
        <is>
          <t>LAN</t>
        </is>
      </c>
      <c r="C4950" s="2" t="n">
        <v>2020</v>
      </c>
      <c r="D4950" s="2" t="inlineStr">
        <is>
          <t>United States</t>
        </is>
      </c>
      <c r="E4950" s="2" t="inlineStr">
        <is>
          <t>USA</t>
        </is>
      </c>
      <c r="F4950" s="2" t="inlineStr">
        <is>
          <t>Land_x001f_ll gas recovery for direct use</t>
        </is>
      </c>
      <c r="G4950" s="2" t="n">
        <v>-67</v>
      </c>
      <c r="H4950" s="2" t="n">
        <v>0.0024680036585778</v>
      </c>
      <c r="I4950" s="2" t="n">
        <v>0.002764164097607136</v>
      </c>
      <c r="J4950" s="40" t="inlineStr">
        <is>
          <t>waste - methane capture</t>
        </is>
      </c>
    </row>
    <row r="4951" ht="15.75" customHeight="1" s="120">
      <c r="A4951" s="2" t="inlineStr">
        <is>
          <t>WASTE</t>
        </is>
      </c>
      <c r="B4951" s="2" t="inlineStr">
        <is>
          <t>LAN</t>
        </is>
      </c>
      <c r="C4951" s="2" t="n">
        <v>2020</v>
      </c>
      <c r="D4951" s="2" t="inlineStr">
        <is>
          <t>United States</t>
        </is>
      </c>
      <c r="E4951" s="2" t="inlineStr">
        <is>
          <t>USA</t>
        </is>
      </c>
      <c r="F4951" s="2" t="inlineStr">
        <is>
          <t>Land_x001f_ll gas recovery for direct use</t>
        </is>
      </c>
      <c r="G4951" s="2" t="n">
        <v>-65</v>
      </c>
      <c r="H4951" s="2" t="n">
        <v>0.0036302463850006</v>
      </c>
      <c r="I4951" s="2" t="n">
        <v>0.004065875951200673</v>
      </c>
      <c r="J4951" s="40" t="inlineStr">
        <is>
          <t>waste - methane capture</t>
        </is>
      </c>
    </row>
    <row r="4952" ht="15.75" customHeight="1" s="120">
      <c r="A4952" s="2" t="inlineStr">
        <is>
          <t>WASTE</t>
        </is>
      </c>
      <c r="B4952" s="2" t="inlineStr">
        <is>
          <t>LAN</t>
        </is>
      </c>
      <c r="C4952" s="2" t="n">
        <v>2020</v>
      </c>
      <c r="D4952" s="2" t="inlineStr">
        <is>
          <t>United States</t>
        </is>
      </c>
      <c r="E4952" s="2" t="inlineStr">
        <is>
          <t>USA</t>
        </is>
      </c>
      <c r="F4952" s="2" t="inlineStr">
        <is>
          <t>Land_x001f_ll gas recovery for direct use</t>
        </is>
      </c>
      <c r="G4952" s="2" t="n">
        <v>-64</v>
      </c>
      <c r="H4952" s="2" t="n">
        <v>0.0081658028066158</v>
      </c>
      <c r="I4952" s="2" t="n">
        <v>0.009145699143409698</v>
      </c>
      <c r="J4952" s="40" t="inlineStr">
        <is>
          <t>waste - methane capture</t>
        </is>
      </c>
    </row>
    <row r="4953" ht="15.75" customHeight="1" s="120">
      <c r="A4953" s="2" t="inlineStr">
        <is>
          <t>WASTE</t>
        </is>
      </c>
      <c r="B4953" s="2" t="inlineStr">
        <is>
          <t>LAN</t>
        </is>
      </c>
      <c r="C4953" s="2" t="n">
        <v>2020</v>
      </c>
      <c r="D4953" s="2" t="inlineStr">
        <is>
          <t>United States</t>
        </is>
      </c>
      <c r="E4953" s="2" t="inlineStr">
        <is>
          <t>USA</t>
        </is>
      </c>
      <c r="F4953" s="2" t="inlineStr">
        <is>
          <t>Land_x001f_ll gas recovery for direct use</t>
        </is>
      </c>
      <c r="G4953" s="2" t="n">
        <v>-63</v>
      </c>
      <c r="H4953" s="2" t="n">
        <v>0.0102020425838418</v>
      </c>
      <c r="I4953" s="2" t="n">
        <v>0.01142628769390282</v>
      </c>
      <c r="J4953" s="40" t="inlineStr">
        <is>
          <t>waste - methane capture</t>
        </is>
      </c>
    </row>
    <row r="4954" ht="15.75" customHeight="1" s="120">
      <c r="A4954" s="2" t="inlineStr">
        <is>
          <t>WASTE</t>
        </is>
      </c>
      <c r="B4954" s="2" t="inlineStr">
        <is>
          <t>LAN</t>
        </is>
      </c>
      <c r="C4954" s="2" t="n">
        <v>2020</v>
      </c>
      <c r="D4954" s="2" t="inlineStr">
        <is>
          <t>United States</t>
        </is>
      </c>
      <c r="E4954" s="2" t="inlineStr">
        <is>
          <t>USA</t>
        </is>
      </c>
      <c r="F4954" s="2" t="inlineStr">
        <is>
          <t>Land_x001f_ll gas recovery for direct use</t>
        </is>
      </c>
      <c r="G4954" s="2" t="n">
        <v>-62</v>
      </c>
      <c r="H4954" s="2" t="n">
        <v>0.0044816712033935</v>
      </c>
      <c r="I4954" s="2" t="n">
        <v>0.005019471747800721</v>
      </c>
      <c r="J4954" s="40" t="inlineStr">
        <is>
          <t>waste - methane capture</t>
        </is>
      </c>
    </row>
    <row r="4955" ht="15.75" customHeight="1" s="120">
      <c r="A4955" s="2" t="inlineStr">
        <is>
          <t>WASTE</t>
        </is>
      </c>
      <c r="B4955" s="2" t="inlineStr">
        <is>
          <t>LAN</t>
        </is>
      </c>
      <c r="C4955" s="2" t="n">
        <v>2020</v>
      </c>
      <c r="D4955" s="2" t="inlineStr">
        <is>
          <t>United States</t>
        </is>
      </c>
      <c r="E4955" s="2" t="inlineStr">
        <is>
          <t>USA</t>
        </is>
      </c>
      <c r="F4955" s="2" t="inlineStr">
        <is>
          <t>Land_x001f_ll gas recovery for direct use</t>
        </is>
      </c>
      <c r="G4955" s="2" t="n">
        <v>-61</v>
      </c>
      <c r="H4955" s="2" t="n">
        <v>0.007074517197907</v>
      </c>
      <c r="I4955" s="2" t="n">
        <v>0.00792345926165584</v>
      </c>
      <c r="J4955" s="40" t="inlineStr">
        <is>
          <t>waste - methane capture</t>
        </is>
      </c>
    </row>
    <row r="4956" ht="15.75" customHeight="1" s="120">
      <c r="A4956" s="2" t="inlineStr">
        <is>
          <t>WASTE</t>
        </is>
      </c>
      <c r="B4956" s="2" t="inlineStr">
        <is>
          <t>LAN</t>
        </is>
      </c>
      <c r="C4956" s="2" t="n">
        <v>2020</v>
      </c>
      <c r="D4956" s="2" t="inlineStr">
        <is>
          <t>United States</t>
        </is>
      </c>
      <c r="E4956" s="2" t="inlineStr">
        <is>
          <t>USA</t>
        </is>
      </c>
      <c r="F4956" s="2" t="inlineStr">
        <is>
          <t>Land_x001f_ll gas recovery for direct use</t>
        </is>
      </c>
      <c r="G4956" s="2" t="n">
        <v>-60</v>
      </c>
      <c r="H4956" s="2" t="n">
        <v>0.0009797122329472999</v>
      </c>
      <c r="I4956" s="2" t="n">
        <v>0.001097277700900976</v>
      </c>
      <c r="J4956" s="40" t="inlineStr">
        <is>
          <t>waste - methane capture</t>
        </is>
      </c>
    </row>
    <row r="4957" ht="15.75" customHeight="1" s="120">
      <c r="A4957" s="2" t="inlineStr">
        <is>
          <t>WASTE</t>
        </is>
      </c>
      <c r="B4957" s="2" t="inlineStr">
        <is>
          <t>LAN</t>
        </is>
      </c>
      <c r="C4957" s="2" t="n">
        <v>2020</v>
      </c>
      <c r="D4957" s="2" t="inlineStr">
        <is>
          <t>United States</t>
        </is>
      </c>
      <c r="E4957" s="2" t="inlineStr">
        <is>
          <t>USA</t>
        </is>
      </c>
      <c r="F4957" s="2" t="inlineStr">
        <is>
          <t>Land_x001f_ll gas recovery for direct use</t>
        </is>
      </c>
      <c r="G4957" s="2" t="n">
        <v>-59</v>
      </c>
      <c r="H4957" s="2" t="n">
        <v>0.0044970099115744</v>
      </c>
      <c r="I4957" s="2" t="n">
        <v>0.005036651100963328</v>
      </c>
      <c r="J4957" s="40" t="inlineStr">
        <is>
          <t>waste - methane capture</t>
        </is>
      </c>
    </row>
    <row r="4958" ht="15.75" customHeight="1" s="120">
      <c r="A4958" s="2" t="inlineStr">
        <is>
          <t>WASTE</t>
        </is>
      </c>
      <c r="B4958" s="2" t="inlineStr">
        <is>
          <t>LAN</t>
        </is>
      </c>
      <c r="C4958" s="2" t="n">
        <v>2020</v>
      </c>
      <c r="D4958" s="2" t="inlineStr">
        <is>
          <t>United States</t>
        </is>
      </c>
      <c r="E4958" s="2" t="inlineStr">
        <is>
          <t>USA</t>
        </is>
      </c>
      <c r="F4958" s="2" t="inlineStr">
        <is>
          <t>Land_x001f_ll gas recovery for direct use</t>
        </is>
      </c>
      <c r="G4958" s="2" t="n">
        <v>-58</v>
      </c>
      <c r="H4958" s="2" t="n">
        <v>0.0020165970781818</v>
      </c>
      <c r="I4958" s="2" t="n">
        <v>0.002258588727563616</v>
      </c>
      <c r="J4958" s="40" t="inlineStr">
        <is>
          <t>waste - methane capture</t>
        </is>
      </c>
    </row>
    <row r="4959" ht="15.75" customHeight="1" s="120">
      <c r="A4959" s="2" t="inlineStr">
        <is>
          <t>WASTE</t>
        </is>
      </c>
      <c r="B4959" s="2" t="inlineStr">
        <is>
          <t>LAN</t>
        </is>
      </c>
      <c r="C4959" s="2" t="n">
        <v>2020</v>
      </c>
      <c r="D4959" s="2" t="inlineStr">
        <is>
          <t>United States</t>
        </is>
      </c>
      <c r="E4959" s="2" t="inlineStr">
        <is>
          <t>USA</t>
        </is>
      </c>
      <c r="F4959" s="2" t="inlineStr">
        <is>
          <t>Land_x001f_ll gas recovery for direct use</t>
        </is>
      </c>
      <c r="G4959" s="2" t="n">
        <v>-57</v>
      </c>
      <c r="H4959" s="2" t="n">
        <v>0.0018257940537296</v>
      </c>
      <c r="I4959" s="2" t="n">
        <v>0.002044889340177152</v>
      </c>
      <c r="J4959" s="40" t="inlineStr">
        <is>
          <t>waste - methane capture</t>
        </is>
      </c>
    </row>
    <row r="4960" ht="15.75" customHeight="1" s="120">
      <c r="A4960" s="2" t="inlineStr">
        <is>
          <t>WASTE</t>
        </is>
      </c>
      <c r="B4960" s="2" t="inlineStr">
        <is>
          <t>LAN</t>
        </is>
      </c>
      <c r="C4960" s="2" t="n">
        <v>2020</v>
      </c>
      <c r="D4960" s="2" t="inlineStr">
        <is>
          <t>United States</t>
        </is>
      </c>
      <c r="E4960" s="2" t="inlineStr">
        <is>
          <t>USA</t>
        </is>
      </c>
      <c r="F4960" s="2" t="inlineStr">
        <is>
          <t>Land_x001f_ll gas recovery for direct use</t>
        </is>
      </c>
      <c r="G4960" s="2" t="n">
        <v>-56</v>
      </c>
      <c r="H4960" s="2" t="n">
        <v>0.0058298161020502</v>
      </c>
      <c r="I4960" s="2" t="n">
        <v>0.006529394034296225</v>
      </c>
      <c r="J4960" s="40" t="inlineStr">
        <is>
          <t>waste - methane capture</t>
        </is>
      </c>
    </row>
    <row r="4961" ht="15.75" customHeight="1" s="120">
      <c r="A4961" s="2" t="inlineStr">
        <is>
          <t>WASTE</t>
        </is>
      </c>
      <c r="B4961" s="2" t="inlineStr">
        <is>
          <t>LAN</t>
        </is>
      </c>
      <c r="C4961" s="2" t="n">
        <v>2020</v>
      </c>
      <c r="D4961" s="2" t="inlineStr">
        <is>
          <t>United States</t>
        </is>
      </c>
      <c r="E4961" s="2" t="inlineStr">
        <is>
          <t>USA</t>
        </is>
      </c>
      <c r="F4961" s="2" t="inlineStr">
        <is>
          <t>Land_x001f_ll gas recovery for direct use</t>
        </is>
      </c>
      <c r="G4961" s="2" t="n">
        <v>-55</v>
      </c>
      <c r="H4961" s="2" t="n">
        <v>0.0064960333984345</v>
      </c>
      <c r="I4961" s="2" t="n">
        <v>0.007275557406246641</v>
      </c>
      <c r="J4961" s="40" t="inlineStr">
        <is>
          <t>waste - methane capture</t>
        </is>
      </c>
    </row>
    <row r="4962" ht="15.75" customHeight="1" s="120">
      <c r="A4962" s="2" t="inlineStr">
        <is>
          <t>WASTE</t>
        </is>
      </c>
      <c r="B4962" s="2" t="inlineStr">
        <is>
          <t>LAN</t>
        </is>
      </c>
      <c r="C4962" s="2" t="n">
        <v>2020</v>
      </c>
      <c r="D4962" s="2" t="inlineStr">
        <is>
          <t>United States</t>
        </is>
      </c>
      <c r="E4962" s="2" t="inlineStr">
        <is>
          <t>USA</t>
        </is>
      </c>
      <c r="F4962" s="2" t="inlineStr">
        <is>
          <t>Land_x001f_ll gas recovery for direct use</t>
        </is>
      </c>
      <c r="G4962" s="2" t="n">
        <v>-54</v>
      </c>
      <c r="H4962" s="2" t="n">
        <v>0.0027039409615099</v>
      </c>
      <c r="I4962" s="2" t="n">
        <v>0.003028413876891089</v>
      </c>
      <c r="J4962" s="40" t="inlineStr">
        <is>
          <t>waste - methane capture</t>
        </is>
      </c>
    </row>
    <row r="4963" ht="15.75" customHeight="1" s="120">
      <c r="A4963" s="2" t="inlineStr">
        <is>
          <t>WASTE</t>
        </is>
      </c>
      <c r="B4963" s="2" t="inlineStr">
        <is>
          <t>LAN</t>
        </is>
      </c>
      <c r="C4963" s="2" t="n">
        <v>2020</v>
      </c>
      <c r="D4963" s="2" t="inlineStr">
        <is>
          <t>United States</t>
        </is>
      </c>
      <c r="E4963" s="2" t="inlineStr">
        <is>
          <t>USA</t>
        </is>
      </c>
      <c r="F4963" s="2" t="inlineStr">
        <is>
          <t>Land_x001f_ll gas recovery for direct use</t>
        </is>
      </c>
      <c r="G4963" s="2" t="n">
        <v>-53</v>
      </c>
      <c r="H4963" s="2" t="n">
        <v>0.0051595701370388</v>
      </c>
      <c r="I4963" s="2" t="n">
        <v>0.005778718553483457</v>
      </c>
      <c r="J4963" s="40" t="inlineStr">
        <is>
          <t>waste - methane capture</t>
        </is>
      </c>
    </row>
    <row r="4964" ht="15.75" customHeight="1" s="120">
      <c r="A4964" s="2" t="inlineStr">
        <is>
          <t>WASTE</t>
        </is>
      </c>
      <c r="B4964" s="2" t="inlineStr">
        <is>
          <t>LAN</t>
        </is>
      </c>
      <c r="C4964" s="2" t="n">
        <v>2020</v>
      </c>
      <c r="D4964" s="2" t="inlineStr">
        <is>
          <t>United States</t>
        </is>
      </c>
      <c r="E4964" s="2" t="inlineStr">
        <is>
          <t>USA</t>
        </is>
      </c>
      <c r="F4964" s="2" t="inlineStr">
        <is>
          <t>Land_x001f_ll gas recovery for direct use</t>
        </is>
      </c>
      <c r="G4964" s="2" t="n">
        <v>-52</v>
      </c>
      <c r="H4964" s="2" t="n">
        <v>0.0016870626132004</v>
      </c>
      <c r="I4964" s="2" t="n">
        <v>0.001889510126784448</v>
      </c>
      <c r="J4964" s="40" t="inlineStr">
        <is>
          <t>waste - methane capture</t>
        </is>
      </c>
    </row>
    <row r="4965" ht="15.75" customHeight="1" s="120">
      <c r="A4965" s="2" t="inlineStr">
        <is>
          <t>WASTE</t>
        </is>
      </c>
      <c r="B4965" s="2" t="inlineStr">
        <is>
          <t>LAN</t>
        </is>
      </c>
      <c r="C4965" s="2" t="n">
        <v>2020</v>
      </c>
      <c r="D4965" s="2" t="inlineStr">
        <is>
          <t>United States</t>
        </is>
      </c>
      <c r="E4965" s="2" t="inlineStr">
        <is>
          <t>USA</t>
        </is>
      </c>
      <c r="F4965" s="2" t="inlineStr">
        <is>
          <t>Land_x001f_ll gas recovery for direct use</t>
        </is>
      </c>
      <c r="G4965" s="2" t="n">
        <v>-51</v>
      </c>
      <c r="H4965" s="2" t="n">
        <v>0.0021104994229972</v>
      </c>
      <c r="I4965" s="2" t="n">
        <v>0.002363759353756864</v>
      </c>
      <c r="J4965" s="40" t="inlineStr">
        <is>
          <t>waste - methane capture</t>
        </is>
      </c>
    </row>
    <row r="4966" ht="15.75" customHeight="1" s="120">
      <c r="A4966" s="2" t="inlineStr">
        <is>
          <t>WASTE</t>
        </is>
      </c>
      <c r="B4966" s="2" t="inlineStr">
        <is>
          <t>LAN</t>
        </is>
      </c>
      <c r="C4966" s="2" t="n">
        <v>2020</v>
      </c>
      <c r="D4966" s="2" t="inlineStr">
        <is>
          <t>United States</t>
        </is>
      </c>
      <c r="E4966" s="2" t="inlineStr">
        <is>
          <t>USA</t>
        </is>
      </c>
      <c r="F4966" s="2" t="inlineStr">
        <is>
          <t>Land_x001f_ll gas recovery for direct use</t>
        </is>
      </c>
      <c r="G4966" s="2" t="n">
        <v>-50</v>
      </c>
      <c r="H4966" s="2" t="n">
        <v>0.0042438153759576</v>
      </c>
      <c r="I4966" s="2" t="n">
        <v>0.004753073221072512</v>
      </c>
      <c r="J4966" s="40" t="inlineStr">
        <is>
          <t>waste - methane capture</t>
        </is>
      </c>
    </row>
    <row r="4967" ht="15.75" customHeight="1" s="120">
      <c r="A4967" s="2" t="inlineStr">
        <is>
          <t>WASTE</t>
        </is>
      </c>
      <c r="B4967" s="2" t="inlineStr">
        <is>
          <t>LAN</t>
        </is>
      </c>
      <c r="C4967" s="2" t="n">
        <v>2020</v>
      </c>
      <c r="D4967" s="2" t="inlineStr">
        <is>
          <t>United States</t>
        </is>
      </c>
      <c r="E4967" s="2" t="inlineStr">
        <is>
          <t>USA</t>
        </is>
      </c>
      <c r="F4967" s="2" t="inlineStr">
        <is>
          <t>Land_x001f_ll gas recovery for direct use</t>
        </is>
      </c>
      <c r="G4967" s="2" t="n">
        <v>-49</v>
      </c>
      <c r="H4967" s="2" t="n">
        <v>0.0017006990965456</v>
      </c>
      <c r="I4967" s="2" t="n">
        <v>0.001904782988131072</v>
      </c>
      <c r="J4967" s="40" t="inlineStr">
        <is>
          <t>waste - methane capture</t>
        </is>
      </c>
    </row>
    <row r="4968" ht="15.75" customHeight="1" s="120">
      <c r="A4968" s="2" t="inlineStr">
        <is>
          <t>WASTE</t>
        </is>
      </c>
      <c r="B4968" s="2" t="inlineStr">
        <is>
          <t>LAN</t>
        </is>
      </c>
      <c r="C4968" s="2" t="n">
        <v>2020</v>
      </c>
      <c r="D4968" s="2" t="inlineStr">
        <is>
          <t>United States</t>
        </is>
      </c>
      <c r="E4968" s="2" t="inlineStr">
        <is>
          <t>USA</t>
        </is>
      </c>
      <c r="F4968" s="2" t="inlineStr">
        <is>
          <t>Land_x001f_ll gas recovery for direct use</t>
        </is>
      </c>
      <c r="G4968" s="2" t="n">
        <v>-48</v>
      </c>
      <c r="H4968" s="2" t="n">
        <v>0.0044813111308031</v>
      </c>
      <c r="I4968" s="2" t="n">
        <v>0.005019068466499473</v>
      </c>
      <c r="J4968" s="40" t="inlineStr">
        <is>
          <t>waste - methane capture</t>
        </is>
      </c>
    </row>
    <row r="4969" ht="15.75" customHeight="1" s="120">
      <c r="A4969" s="2" t="inlineStr">
        <is>
          <t>WASTE</t>
        </is>
      </c>
      <c r="B4969" s="2" t="inlineStr">
        <is>
          <t>LAN</t>
        </is>
      </c>
      <c r="C4969" s="2" t="n">
        <v>2020</v>
      </c>
      <c r="D4969" s="2" t="inlineStr">
        <is>
          <t>United States</t>
        </is>
      </c>
      <c r="E4969" s="2" t="inlineStr">
        <is>
          <t>USA</t>
        </is>
      </c>
      <c r="F4969" s="2" t="inlineStr">
        <is>
          <t>Land_x001f_ll gas recovery for direct use</t>
        </is>
      </c>
      <c r="G4969" s="2" t="n">
        <v>-46</v>
      </c>
      <c r="H4969" s="2" t="n">
        <v>0.0017962060519494</v>
      </c>
      <c r="I4969" s="2" t="n">
        <v>0.002011750778183328</v>
      </c>
      <c r="J4969" s="40" t="inlineStr">
        <is>
          <t>waste - methane capture</t>
        </is>
      </c>
    </row>
    <row r="4970" ht="15.75" customHeight="1" s="120">
      <c r="A4970" s="2" t="inlineStr">
        <is>
          <t>WASTE</t>
        </is>
      </c>
      <c r="B4970" s="2" t="inlineStr">
        <is>
          <t>LAN</t>
        </is>
      </c>
      <c r="C4970" s="2" t="n">
        <v>2020</v>
      </c>
      <c r="D4970" s="2" t="inlineStr">
        <is>
          <t>United States</t>
        </is>
      </c>
      <c r="E4970" s="2" t="inlineStr">
        <is>
          <t>USA</t>
        </is>
      </c>
      <c r="F4970" s="2" t="inlineStr">
        <is>
          <t>Land_x001f_ll gas recovery for direct use</t>
        </is>
      </c>
      <c r="G4970" s="2" t="n">
        <v>-45</v>
      </c>
      <c r="H4970" s="2" t="n">
        <v>0.002994287351612</v>
      </c>
      <c r="I4970" s="2" t="n">
        <v>0.00335360183380544</v>
      </c>
      <c r="J4970" s="40" t="inlineStr">
        <is>
          <t>waste - methane capture</t>
        </is>
      </c>
    </row>
    <row r="4971" ht="15.75" customHeight="1" s="120">
      <c r="A4971" s="2" t="inlineStr">
        <is>
          <t>WASTE</t>
        </is>
      </c>
      <c r="B4971" s="2" t="inlineStr">
        <is>
          <t>LAN</t>
        </is>
      </c>
      <c r="C4971" s="2" t="n">
        <v>2020</v>
      </c>
      <c r="D4971" s="2" t="inlineStr">
        <is>
          <t>United States</t>
        </is>
      </c>
      <c r="E4971" s="2" t="inlineStr">
        <is>
          <t>USA</t>
        </is>
      </c>
      <c r="F4971" s="2" t="inlineStr">
        <is>
          <t>Land_x001f_ll gas recovery for direct use</t>
        </is>
      </c>
      <c r="G4971" s="2" t="n">
        <v>-44</v>
      </c>
      <c r="H4971" s="2" t="n">
        <v>0.0008815704495646</v>
      </c>
      <c r="I4971" s="2" t="n">
        <v>0.000987358903512352</v>
      </c>
      <c r="J4971" s="40" t="inlineStr">
        <is>
          <t>waste - methane capture</t>
        </is>
      </c>
    </row>
    <row r="4972" ht="15.75" customHeight="1" s="120">
      <c r="A4972" s="2" t="inlineStr">
        <is>
          <t>WASTE</t>
        </is>
      </c>
      <c r="B4972" s="2" t="inlineStr">
        <is>
          <t>LAN</t>
        </is>
      </c>
      <c r="C4972" s="2" t="n">
        <v>2020</v>
      </c>
      <c r="D4972" s="2" t="inlineStr">
        <is>
          <t>United States</t>
        </is>
      </c>
      <c r="E4972" s="2" t="inlineStr">
        <is>
          <t>USA</t>
        </is>
      </c>
      <c r="F4972" s="2" t="inlineStr">
        <is>
          <t>Land_x001f_ll gas recovery for direct use</t>
        </is>
      </c>
      <c r="G4972" s="2" t="n">
        <v>-43</v>
      </c>
      <c r="H4972" s="2" t="n">
        <v>0.001943426032085</v>
      </c>
      <c r="I4972" s="2" t="n">
        <v>0.0021766371559352</v>
      </c>
      <c r="J4972" s="40" t="inlineStr">
        <is>
          <t>waste - methane capture</t>
        </is>
      </c>
    </row>
    <row r="4973" ht="15.75" customHeight="1" s="120">
      <c r="A4973" s="2" t="inlineStr">
        <is>
          <t>WASTE</t>
        </is>
      </c>
      <c r="B4973" s="2" t="inlineStr">
        <is>
          <t>LAN</t>
        </is>
      </c>
      <c r="C4973" s="2" t="n">
        <v>2020</v>
      </c>
      <c r="D4973" s="2" t="inlineStr">
        <is>
          <t>United States</t>
        </is>
      </c>
      <c r="E4973" s="2" t="inlineStr">
        <is>
          <t>USA</t>
        </is>
      </c>
      <c r="F4973" s="2" t="inlineStr">
        <is>
          <t>Land_x001f_ll gas recovery for direct use</t>
        </is>
      </c>
      <c r="G4973" s="2" t="n">
        <v>-42</v>
      </c>
      <c r="H4973" s="2" t="n">
        <v>0.0024080526200123</v>
      </c>
      <c r="I4973" s="2" t="n">
        <v>0.002697018934413776</v>
      </c>
      <c r="J4973" s="40" t="inlineStr">
        <is>
          <t>waste - methane capture</t>
        </is>
      </c>
    </row>
    <row r="4974" ht="15.75" customHeight="1" s="120">
      <c r="A4974" s="2" t="inlineStr">
        <is>
          <t>WASTE</t>
        </is>
      </c>
      <c r="B4974" s="2" t="inlineStr">
        <is>
          <t>LAN</t>
        </is>
      </c>
      <c r="C4974" s="2" t="n">
        <v>2020</v>
      </c>
      <c r="D4974" s="2" t="inlineStr">
        <is>
          <t>United States</t>
        </is>
      </c>
      <c r="E4974" s="2" t="inlineStr">
        <is>
          <t>USA</t>
        </is>
      </c>
      <c r="F4974" s="2" t="inlineStr">
        <is>
          <t>Land_x001f_ll gas recovery for direct use</t>
        </is>
      </c>
      <c r="G4974" s="2" t="n">
        <v>-40</v>
      </c>
      <c r="H4974" s="2" t="n">
        <v>0.0031252627377398</v>
      </c>
      <c r="I4974" s="2" t="n">
        <v>0.003500294266268576</v>
      </c>
      <c r="J4974" s="40" t="inlineStr">
        <is>
          <t>waste - methane capture</t>
        </is>
      </c>
    </row>
    <row r="4975" ht="15.75" customHeight="1" s="120">
      <c r="A4975" s="2" t="inlineStr">
        <is>
          <t>WASTE</t>
        </is>
      </c>
      <c r="B4975" s="2" t="inlineStr">
        <is>
          <t>LAN</t>
        </is>
      </c>
      <c r="C4975" s="2" t="n">
        <v>2020</v>
      </c>
      <c r="D4975" s="2" t="inlineStr">
        <is>
          <t>United States</t>
        </is>
      </c>
      <c r="E4975" s="2" t="inlineStr">
        <is>
          <t>USA</t>
        </is>
      </c>
      <c r="F4975" s="2" t="inlineStr">
        <is>
          <t>Land_x001f_ll gas recovery for direct use</t>
        </is>
      </c>
      <c r="G4975" s="2" t="n">
        <v>-37</v>
      </c>
      <c r="H4975" s="2" t="n">
        <v>0.0007200440741144</v>
      </c>
      <c r="I4975" s="2" t="n">
        <v>0.0008064493630081281</v>
      </c>
      <c r="J4975" s="40" t="inlineStr">
        <is>
          <t>waste - methane capture</t>
        </is>
      </c>
    </row>
    <row r="4976" ht="15.75" customHeight="1" s="120">
      <c r="A4976" s="2" t="inlineStr">
        <is>
          <t>WASTE</t>
        </is>
      </c>
      <c r="B4976" s="2" t="inlineStr">
        <is>
          <t>LAN</t>
        </is>
      </c>
      <c r="C4976" s="2" t="n">
        <v>2020</v>
      </c>
      <c r="D4976" s="2" t="inlineStr">
        <is>
          <t>United States</t>
        </is>
      </c>
      <c r="E4976" s="2" t="inlineStr">
        <is>
          <t>USA</t>
        </is>
      </c>
      <c r="F4976" s="2" t="inlineStr">
        <is>
          <t>Land_x001f_ll gas recovery for direct use</t>
        </is>
      </c>
      <c r="G4976" s="2" t="n">
        <v>-36</v>
      </c>
      <c r="H4976" s="2" t="n">
        <v>0.0014748346293345</v>
      </c>
      <c r="I4976" s="2" t="n">
        <v>0.00165181478485464</v>
      </c>
      <c r="J4976" s="40" t="inlineStr">
        <is>
          <t>waste - methane capture</t>
        </is>
      </c>
    </row>
    <row r="4977" ht="15.75" customHeight="1" s="120">
      <c r="A4977" s="2" t="inlineStr">
        <is>
          <t>WASTE</t>
        </is>
      </c>
      <c r="B4977" s="2" t="inlineStr">
        <is>
          <t>LAN</t>
        </is>
      </c>
      <c r="C4977" s="2" t="n">
        <v>2020</v>
      </c>
      <c r="D4977" s="2" t="inlineStr">
        <is>
          <t>United States</t>
        </is>
      </c>
      <c r="E4977" s="2" t="inlineStr">
        <is>
          <t>USA</t>
        </is>
      </c>
      <c r="F4977" s="2" t="inlineStr">
        <is>
          <t>Land_x001f_ll gas recovery for direct use</t>
        </is>
      </c>
      <c r="G4977" s="2" t="n">
        <v>-35</v>
      </c>
      <c r="H4977" s="2" t="n">
        <v>0.0006712914328091</v>
      </c>
      <c r="I4977" s="2" t="n">
        <v>0.0007518464047461921</v>
      </c>
      <c r="J4977" s="40" t="inlineStr">
        <is>
          <t>waste - methane capture</t>
        </is>
      </c>
    </row>
    <row r="4978" ht="15.75" customHeight="1" s="120">
      <c r="A4978" s="2" t="inlineStr">
        <is>
          <t>WASTE</t>
        </is>
      </c>
      <c r="B4978" s="2" t="inlineStr">
        <is>
          <t>LAN</t>
        </is>
      </c>
      <c r="C4978" s="2" t="n">
        <v>2020</v>
      </c>
      <c r="D4978" s="2" t="inlineStr">
        <is>
          <t>United States</t>
        </is>
      </c>
      <c r="E4978" s="2" t="inlineStr">
        <is>
          <t>USA</t>
        </is>
      </c>
      <c r="F4978" s="2" t="inlineStr">
        <is>
          <t>Land_x001f_ll gas recovery for direct use</t>
        </is>
      </c>
      <c r="G4978" s="2" t="n">
        <v>-34</v>
      </c>
      <c r="H4978" s="2" t="n">
        <v>0.0025747754261829</v>
      </c>
      <c r="I4978" s="2" t="n">
        <v>0.002883748477324848</v>
      </c>
      <c r="J4978" s="40" t="inlineStr">
        <is>
          <t>waste - methane capture</t>
        </is>
      </c>
    </row>
    <row r="4979" ht="15.75" customHeight="1" s="120">
      <c r="A4979" s="2" t="inlineStr">
        <is>
          <t>WASTE</t>
        </is>
      </c>
      <c r="B4979" s="2" t="inlineStr">
        <is>
          <t>LAN</t>
        </is>
      </c>
      <c r="C4979" s="2" t="n">
        <v>2020</v>
      </c>
      <c r="D4979" s="2" t="inlineStr">
        <is>
          <t>United States</t>
        </is>
      </c>
      <c r="E4979" s="2" t="inlineStr">
        <is>
          <t>USA</t>
        </is>
      </c>
      <c r="F4979" s="2" t="inlineStr">
        <is>
          <t>Land_x001f_ll gas recovery for direct use</t>
        </is>
      </c>
      <c r="G4979" s="2" t="n">
        <v>-33</v>
      </c>
      <c r="H4979" s="2" t="n">
        <v>0.0035700892913155</v>
      </c>
      <c r="I4979" s="2" t="n">
        <v>0.003998500006273361</v>
      </c>
      <c r="J4979" s="40" t="inlineStr">
        <is>
          <t>waste - methane capture</t>
        </is>
      </c>
    </row>
    <row r="4980" ht="15.75" customHeight="1" s="120">
      <c r="A4980" s="2" t="inlineStr">
        <is>
          <t>WASTE</t>
        </is>
      </c>
      <c r="B4980" s="2" t="inlineStr">
        <is>
          <t>LAN</t>
        </is>
      </c>
      <c r="C4980" s="2" t="n">
        <v>2020</v>
      </c>
      <c r="D4980" s="2" t="inlineStr">
        <is>
          <t>United States</t>
        </is>
      </c>
      <c r="E4980" s="2" t="inlineStr">
        <is>
          <t>USA</t>
        </is>
      </c>
      <c r="F4980" s="2" t="inlineStr">
        <is>
          <t>Land_x001f_ll gas recovery for direct use</t>
        </is>
      </c>
      <c r="G4980" s="2" t="n">
        <v>-32</v>
      </c>
      <c r="H4980" s="2" t="n">
        <v>0.0020405552932061</v>
      </c>
      <c r="I4980" s="2" t="n">
        <v>0.002285421928390832</v>
      </c>
      <c r="J4980" s="40" t="inlineStr">
        <is>
          <t>waste - methane capture</t>
        </is>
      </c>
    </row>
    <row r="4981" ht="15.75" customHeight="1" s="120">
      <c r="A4981" s="2" t="inlineStr">
        <is>
          <t>WASTE</t>
        </is>
      </c>
      <c r="B4981" s="2" t="inlineStr">
        <is>
          <t>LAN</t>
        </is>
      </c>
      <c r="C4981" s="2" t="n">
        <v>2020</v>
      </c>
      <c r="D4981" s="2" t="inlineStr">
        <is>
          <t>United States</t>
        </is>
      </c>
      <c r="E4981" s="2" t="inlineStr">
        <is>
          <t>USA</t>
        </is>
      </c>
      <c r="F4981" s="2" t="inlineStr">
        <is>
          <t>Land_x001f_ll gas recovery for direct use</t>
        </is>
      </c>
      <c r="G4981" s="2" t="n">
        <v>-31</v>
      </c>
      <c r="H4981" s="2" t="n">
        <v>0.0012127250665799</v>
      </c>
      <c r="I4981" s="2" t="n">
        <v>0.001358252074569488</v>
      </c>
      <c r="J4981" s="40" t="inlineStr">
        <is>
          <t>waste - methane capture</t>
        </is>
      </c>
    </row>
    <row r="4982" ht="15.75" customHeight="1" s="120">
      <c r="A4982" s="2" t="inlineStr">
        <is>
          <t>WASTE</t>
        </is>
      </c>
      <c r="B4982" s="2" t="inlineStr">
        <is>
          <t>LAN</t>
        </is>
      </c>
      <c r="C4982" s="2" t="n">
        <v>2020</v>
      </c>
      <c r="D4982" s="2" t="inlineStr">
        <is>
          <t>United States</t>
        </is>
      </c>
      <c r="E4982" s="2" t="inlineStr">
        <is>
          <t>USA</t>
        </is>
      </c>
      <c r="F4982" s="2" t="inlineStr">
        <is>
          <t>Land_x001f_ll gas recovery for direct use</t>
        </is>
      </c>
      <c r="G4982" s="2" t="n">
        <v>-30</v>
      </c>
      <c r="H4982" s="2" t="n">
        <v>0.0012813787907362</v>
      </c>
      <c r="I4982" s="2" t="n">
        <v>0.001435144245624544</v>
      </c>
      <c r="J4982" s="40" t="inlineStr">
        <is>
          <t>waste - methane capture</t>
        </is>
      </c>
    </row>
    <row r="4983" ht="15.75" customHeight="1" s="120">
      <c r="A4983" s="2" t="inlineStr">
        <is>
          <t>WASTE</t>
        </is>
      </c>
      <c r="B4983" s="2" t="inlineStr">
        <is>
          <t>LAN</t>
        </is>
      </c>
      <c r="C4983" s="2" t="n">
        <v>2020</v>
      </c>
      <c r="D4983" s="2" t="inlineStr">
        <is>
          <t>United States</t>
        </is>
      </c>
      <c r="E4983" s="2" t="inlineStr">
        <is>
          <t>USA</t>
        </is>
      </c>
      <c r="F4983" s="2" t="inlineStr">
        <is>
          <t>Land_x001f_ll gas recovery for direct use</t>
        </is>
      </c>
      <c r="G4983" s="2" t="n">
        <v>-28</v>
      </c>
      <c r="H4983" s="2" t="n">
        <v>0.0007313718670048</v>
      </c>
      <c r="I4983" s="2" t="n">
        <v>0.0008191364910453761</v>
      </c>
      <c r="J4983" s="40" t="inlineStr">
        <is>
          <t>waste - methane capture</t>
        </is>
      </c>
    </row>
    <row r="4984" ht="15.75" customHeight="1" s="120">
      <c r="A4984" s="2" t="inlineStr">
        <is>
          <t>WASTE</t>
        </is>
      </c>
      <c r="B4984" s="2" t="inlineStr">
        <is>
          <t>LAN</t>
        </is>
      </c>
      <c r="C4984" s="2" t="n">
        <v>2020</v>
      </c>
      <c r="D4984" s="2" t="inlineStr">
        <is>
          <t>United States</t>
        </is>
      </c>
      <c r="E4984" s="2" t="inlineStr">
        <is>
          <t>USA</t>
        </is>
      </c>
      <c r="F4984" s="2" t="inlineStr">
        <is>
          <t>Land_x001f_ll gas recovery for direct use</t>
        </is>
      </c>
      <c r="G4984" s="2" t="n">
        <v>-27</v>
      </c>
      <c r="H4984" s="2" t="n">
        <v>0.0012663705274463</v>
      </c>
      <c r="I4984" s="2" t="n">
        <v>0.001418334990739856</v>
      </c>
      <c r="J4984" s="40" t="inlineStr">
        <is>
          <t>waste - methane capture</t>
        </is>
      </c>
    </row>
    <row r="4985" ht="15.75" customHeight="1" s="120">
      <c r="A4985" s="2" t="inlineStr">
        <is>
          <t>WASTE</t>
        </is>
      </c>
      <c r="B4985" s="2" t="inlineStr">
        <is>
          <t>LAN</t>
        </is>
      </c>
      <c r="C4985" s="2" t="n">
        <v>2020</v>
      </c>
      <c r="D4985" s="2" t="inlineStr">
        <is>
          <t>United States</t>
        </is>
      </c>
      <c r="E4985" s="2" t="inlineStr">
        <is>
          <t>USA</t>
        </is>
      </c>
      <c r="F4985" s="2" t="inlineStr">
        <is>
          <t>Land_x001f_ll gas recovery for direct use</t>
        </is>
      </c>
      <c r="G4985" s="2" t="n">
        <v>-26</v>
      </c>
      <c r="H4985" s="2" t="n">
        <v>0.0010681449202821</v>
      </c>
      <c r="I4985" s="2" t="n">
        <v>0.001196322310715952</v>
      </c>
      <c r="J4985" s="40" t="inlineStr">
        <is>
          <t>waste - methane capture</t>
        </is>
      </c>
    </row>
    <row r="4986" ht="15.75" customHeight="1" s="120">
      <c r="A4986" s="2" t="inlineStr">
        <is>
          <t>WASTE</t>
        </is>
      </c>
      <c r="B4986" s="2" t="inlineStr">
        <is>
          <t>LAN</t>
        </is>
      </c>
      <c r="C4986" s="2" t="n">
        <v>2020</v>
      </c>
      <c r="D4986" s="2" t="inlineStr">
        <is>
          <t>United States</t>
        </is>
      </c>
      <c r="E4986" s="2" t="inlineStr">
        <is>
          <t>USA</t>
        </is>
      </c>
      <c r="F4986" s="2" t="inlineStr">
        <is>
          <t>Land_x001f_ll gas recovery for direct use</t>
        </is>
      </c>
      <c r="G4986" s="2" t="n">
        <v>-24</v>
      </c>
      <c r="H4986" s="2" t="n">
        <v>0.0005636213463731</v>
      </c>
      <c r="I4986" s="2" t="n">
        <v>0.000631255907937872</v>
      </c>
      <c r="J4986" s="40" t="inlineStr">
        <is>
          <t>waste - methane capture</t>
        </is>
      </c>
    </row>
    <row r="4987" ht="15.75" customHeight="1" s="120">
      <c r="A4987" s="2" t="inlineStr">
        <is>
          <t>WASTE</t>
        </is>
      </c>
      <c r="B4987" s="2" t="inlineStr">
        <is>
          <t>LAN</t>
        </is>
      </c>
      <c r="C4987" s="2" t="n">
        <v>2020</v>
      </c>
      <c r="D4987" s="2" t="inlineStr">
        <is>
          <t>United States</t>
        </is>
      </c>
      <c r="E4987" s="2" t="inlineStr">
        <is>
          <t>USA</t>
        </is>
      </c>
      <c r="F4987" s="2" t="inlineStr">
        <is>
          <t>Land_x001f_ll gas recovery for direct use</t>
        </is>
      </c>
      <c r="G4987" s="2" t="n">
        <v>-23</v>
      </c>
      <c r="H4987" s="2" t="n">
        <v>0.0006133277202025</v>
      </c>
      <c r="I4987" s="2" t="n">
        <v>0.0006869270466268</v>
      </c>
      <c r="J4987" s="40" t="inlineStr">
        <is>
          <t>waste - methane capture</t>
        </is>
      </c>
    </row>
    <row r="4988" ht="15.75" customHeight="1" s="120">
      <c r="A4988" s="2" t="inlineStr">
        <is>
          <t>WASTE</t>
        </is>
      </c>
      <c r="B4988" s="2" t="inlineStr">
        <is>
          <t>LAN</t>
        </is>
      </c>
      <c r="C4988" s="2" t="n">
        <v>2020</v>
      </c>
      <c r="D4988" s="2" t="inlineStr">
        <is>
          <t>United States</t>
        </is>
      </c>
      <c r="E4988" s="2" t="inlineStr">
        <is>
          <t>USA</t>
        </is>
      </c>
      <c r="F4988" s="2" t="inlineStr">
        <is>
          <t>Land_x001f_ll gas recovery for direct use</t>
        </is>
      </c>
      <c r="G4988" s="2" t="n">
        <v>-22</v>
      </c>
      <c r="H4988" s="2" t="n">
        <v>0.0011680815368891</v>
      </c>
      <c r="I4988" s="2" t="n">
        <v>0.001308251321315792</v>
      </c>
      <c r="J4988" s="40" t="inlineStr">
        <is>
          <t>waste - methane capture</t>
        </is>
      </c>
    </row>
    <row r="4989" ht="15.75" customHeight="1" s="120">
      <c r="A4989" s="2" t="inlineStr">
        <is>
          <t>WASTE</t>
        </is>
      </c>
      <c r="B4989" s="2" t="inlineStr">
        <is>
          <t>LAN</t>
        </is>
      </c>
      <c r="C4989" s="2" t="n">
        <v>2020</v>
      </c>
      <c r="D4989" s="2" t="inlineStr">
        <is>
          <t>United States</t>
        </is>
      </c>
      <c r="E4989" s="2" t="inlineStr">
        <is>
          <t>USA</t>
        </is>
      </c>
      <c r="F4989" s="2" t="inlineStr">
        <is>
          <t>Land_x001f_ll gas recovery for direct use</t>
        </is>
      </c>
      <c r="G4989" s="2" t="n">
        <v>-21</v>
      </c>
      <c r="H4989" s="2" t="n">
        <v>0.0010008219396695</v>
      </c>
      <c r="I4989" s="2" t="n">
        <v>0.00112092057242984</v>
      </c>
      <c r="J4989" s="40" t="inlineStr">
        <is>
          <t>waste - methane capture</t>
        </is>
      </c>
    </row>
    <row r="4990" ht="15.75" customHeight="1" s="120">
      <c r="A4990" s="2" t="inlineStr">
        <is>
          <t>WASTE</t>
        </is>
      </c>
      <c r="B4990" s="2" t="inlineStr">
        <is>
          <t>LAN</t>
        </is>
      </c>
      <c r="C4990" s="2" t="n">
        <v>2020</v>
      </c>
      <c r="D4990" s="2" t="inlineStr">
        <is>
          <t>United States</t>
        </is>
      </c>
      <c r="E4990" s="2" t="inlineStr">
        <is>
          <t>USA</t>
        </is>
      </c>
      <c r="F4990" s="2" t="inlineStr">
        <is>
          <t>Land_x001f_ll gas recovery for direct use</t>
        </is>
      </c>
      <c r="G4990" s="2" t="n">
        <v>-20</v>
      </c>
      <c r="H4990" s="2" t="n">
        <v>0.0010393196716905</v>
      </c>
      <c r="I4990" s="2" t="n">
        <v>0.00116403803229336</v>
      </c>
      <c r="J4990" s="40" t="inlineStr">
        <is>
          <t>waste - methane capture</t>
        </is>
      </c>
    </row>
    <row r="4991" ht="15.75" customHeight="1" s="120">
      <c r="A4991" s="2" t="inlineStr">
        <is>
          <t>WASTE</t>
        </is>
      </c>
      <c r="B4991" s="2" t="inlineStr">
        <is>
          <t>LAN</t>
        </is>
      </c>
      <c r="C4991" s="2" t="n">
        <v>2020</v>
      </c>
      <c r="D4991" s="2" t="inlineStr">
        <is>
          <t>United States</t>
        </is>
      </c>
      <c r="E4991" s="2" t="inlineStr">
        <is>
          <t>USA</t>
        </is>
      </c>
      <c r="F4991" s="2" t="inlineStr">
        <is>
          <t>Land_x001f_ll gas recovery for direct use</t>
        </is>
      </c>
      <c r="G4991" s="2" t="n">
        <v>-18</v>
      </c>
      <c r="H4991" s="2" t="n">
        <v>0.0007117823697626999</v>
      </c>
      <c r="I4991" s="2" t="n">
        <v>0.000797196254134224</v>
      </c>
      <c r="J4991" s="40" t="inlineStr">
        <is>
          <t>waste - methane capture</t>
        </is>
      </c>
    </row>
    <row r="4992" ht="15.75" customHeight="1" s="120">
      <c r="A4992" s="2" t="inlineStr">
        <is>
          <t>WASTE</t>
        </is>
      </c>
      <c r="B4992" s="2" t="inlineStr">
        <is>
          <t>LAN</t>
        </is>
      </c>
      <c r="C4992" s="2" t="n">
        <v>2020</v>
      </c>
      <c r="D4992" s="2" t="inlineStr">
        <is>
          <t>United States</t>
        </is>
      </c>
      <c r="E4992" s="2" t="inlineStr">
        <is>
          <t>USA</t>
        </is>
      </c>
      <c r="F4992" s="2" t="inlineStr">
        <is>
          <t>Land_x001f_ll gas recovery for direct use</t>
        </is>
      </c>
      <c r="G4992" s="2" t="n">
        <v>-17</v>
      </c>
      <c r="H4992" s="2" t="n">
        <v>0.0006098093581386</v>
      </c>
      <c r="I4992" s="2" t="n">
        <v>0.0006829864811152321</v>
      </c>
      <c r="J4992" s="40" t="inlineStr">
        <is>
          <t>waste - methane capture</t>
        </is>
      </c>
    </row>
    <row r="4993" ht="15.75" customHeight="1" s="120">
      <c r="A4993" s="2" t="inlineStr">
        <is>
          <t>WASTE</t>
        </is>
      </c>
      <c r="B4993" s="2" t="inlineStr">
        <is>
          <t>LAN</t>
        </is>
      </c>
      <c r="C4993" s="2" t="n">
        <v>2020</v>
      </c>
      <c r="D4993" s="2" t="inlineStr">
        <is>
          <t>United States</t>
        </is>
      </c>
      <c r="E4993" s="2" t="inlineStr">
        <is>
          <t>USA</t>
        </is>
      </c>
      <c r="F4993" s="2" t="inlineStr">
        <is>
          <t>Land_x001f_ll gas recovery for direct use</t>
        </is>
      </c>
      <c r="G4993" s="2" t="n">
        <v>-14</v>
      </c>
      <c r="H4993" s="2" t="n">
        <v>0.0005965655436739</v>
      </c>
      <c r="I4993" s="2" t="n">
        <v>0.0006681534089147681</v>
      </c>
      <c r="J4993" s="40" t="inlineStr">
        <is>
          <t>waste - methane capture</t>
        </is>
      </c>
    </row>
    <row r="4994" ht="15.75" customHeight="1" s="120">
      <c r="A4994" s="2" t="inlineStr">
        <is>
          <t>WASTE</t>
        </is>
      </c>
      <c r="B4994" s="2" t="inlineStr">
        <is>
          <t>LAN</t>
        </is>
      </c>
      <c r="C4994" s="2" t="n">
        <v>2020</v>
      </c>
      <c r="D4994" s="2" t="inlineStr">
        <is>
          <t>United States</t>
        </is>
      </c>
      <c r="E4994" s="2" t="inlineStr">
        <is>
          <t>USA</t>
        </is>
      </c>
      <c r="F4994" s="2" t="inlineStr">
        <is>
          <t>Land_x001f_ll gas recovery for direct use</t>
        </is>
      </c>
      <c r="G4994" s="2" t="n">
        <v>-13</v>
      </c>
      <c r="H4994" s="2" t="n">
        <v>0.0018050736398436</v>
      </c>
      <c r="I4994" s="2" t="n">
        <v>0.002021682476624832</v>
      </c>
      <c r="J4994" s="40" t="inlineStr">
        <is>
          <t>waste - methane capture</t>
        </is>
      </c>
    </row>
    <row r="4995" ht="15.75" customHeight="1" s="120">
      <c r="A4995" s="2" t="inlineStr">
        <is>
          <t>WASTE</t>
        </is>
      </c>
      <c r="B4995" s="2" t="inlineStr">
        <is>
          <t>LAN</t>
        </is>
      </c>
      <c r="C4995" s="2" t="n">
        <v>2020</v>
      </c>
      <c r="D4995" s="2" t="inlineStr">
        <is>
          <t>United States</t>
        </is>
      </c>
      <c r="E4995" s="2" t="inlineStr">
        <is>
          <t>USA</t>
        </is>
      </c>
      <c r="F4995" s="2" t="inlineStr">
        <is>
          <t>Land_x001f_ll gas recovery for direct use</t>
        </is>
      </c>
      <c r="G4995" s="2" t="n">
        <v>-12</v>
      </c>
      <c r="H4995" s="2" t="n">
        <v>0.0005821556551382</v>
      </c>
      <c r="I4995" s="2" t="n">
        <v>0.000652014333754784</v>
      </c>
      <c r="J4995" s="40" t="inlineStr">
        <is>
          <t>waste - methane capture</t>
        </is>
      </c>
    </row>
    <row r="4996" ht="15.75" customHeight="1" s="120">
      <c r="A4996" s="2" t="inlineStr">
        <is>
          <t>WASTE</t>
        </is>
      </c>
      <c r="B4996" s="2" t="inlineStr">
        <is>
          <t>LAN</t>
        </is>
      </c>
      <c r="C4996" s="2" t="n">
        <v>2020</v>
      </c>
      <c r="D4996" s="2" t="inlineStr">
        <is>
          <t>United States</t>
        </is>
      </c>
      <c r="E4996" s="2" t="inlineStr">
        <is>
          <t>USA</t>
        </is>
      </c>
      <c r="F4996" s="2" t="inlineStr">
        <is>
          <t>Land_x001f_ll gas recovery for direct use</t>
        </is>
      </c>
      <c r="G4996" s="2" t="n">
        <v>-11</v>
      </c>
      <c r="H4996" s="2" t="n">
        <v>0.000578205275815</v>
      </c>
      <c r="I4996" s="2" t="n">
        <v>0.0006475899089128</v>
      </c>
      <c r="J4996" s="40" t="inlineStr">
        <is>
          <t>waste - methane capture</t>
        </is>
      </c>
    </row>
    <row r="4997" ht="15.75" customHeight="1" s="120">
      <c r="A4997" s="2" t="inlineStr">
        <is>
          <t>WASTE</t>
        </is>
      </c>
      <c r="B4997" s="2" t="inlineStr">
        <is>
          <t>LAN</t>
        </is>
      </c>
      <c r="C4997" s="2" t="n">
        <v>2020</v>
      </c>
      <c r="D4997" s="2" t="inlineStr">
        <is>
          <t>United States</t>
        </is>
      </c>
      <c r="E4997" s="2" t="inlineStr">
        <is>
          <t>USA</t>
        </is>
      </c>
      <c r="F4997" s="2" t="inlineStr">
        <is>
          <t>Land_x001f_ll gas recovery for direct use</t>
        </is>
      </c>
      <c r="G4997" s="2" t="n">
        <v>-10</v>
      </c>
      <c r="H4997" s="2" t="n">
        <v>0.0014843355747871</v>
      </c>
      <c r="I4997" s="2" t="n">
        <v>0.001662455843761552</v>
      </c>
      <c r="J4997" s="40" t="inlineStr">
        <is>
          <t>waste - methane capture</t>
        </is>
      </c>
    </row>
    <row r="4998" ht="15.75" customHeight="1" s="120">
      <c r="A4998" s="2" t="inlineStr">
        <is>
          <t>WASTE</t>
        </is>
      </c>
      <c r="B4998" s="2" t="inlineStr">
        <is>
          <t>LAN</t>
        </is>
      </c>
      <c r="C4998" s="2" t="n">
        <v>2020</v>
      </c>
      <c r="D4998" s="2" t="inlineStr">
        <is>
          <t>United States</t>
        </is>
      </c>
      <c r="E4998" s="2" t="inlineStr">
        <is>
          <t>USA</t>
        </is>
      </c>
      <c r="F4998" s="2" t="inlineStr">
        <is>
          <t>Land_x001f_ll gas recovery for direct use</t>
        </is>
      </c>
      <c r="G4998" s="2" t="n">
        <v>-8</v>
      </c>
      <c r="H4998" s="2" t="n">
        <v>0.0010959091887344</v>
      </c>
      <c r="I4998" s="2" t="n">
        <v>0.001227418291382528</v>
      </c>
      <c r="J4998" s="40" t="inlineStr">
        <is>
          <t>waste - methane capture</t>
        </is>
      </c>
    </row>
    <row r="4999" ht="15.75" customHeight="1" s="120">
      <c r="A4999" s="2" t="inlineStr">
        <is>
          <t>WASTE</t>
        </is>
      </c>
      <c r="B4999" s="2" t="inlineStr">
        <is>
          <t>LAN</t>
        </is>
      </c>
      <c r="C4999" s="2" t="n">
        <v>2020</v>
      </c>
      <c r="D4999" s="2" t="inlineStr">
        <is>
          <t>United States</t>
        </is>
      </c>
      <c r="E4999" s="2" t="inlineStr">
        <is>
          <t>USA</t>
        </is>
      </c>
      <c r="F4999" s="2" t="inlineStr">
        <is>
          <t>Land_x001f_ll gas recovery for direct use</t>
        </is>
      </c>
      <c r="G4999" s="2" t="n">
        <v>-5</v>
      </c>
      <c r="H4999" s="2" t="n">
        <v>0.0004814614076167</v>
      </c>
      <c r="I4999" s="2" t="n">
        <v>0.0005392367765307041</v>
      </c>
      <c r="J4999" s="40" t="inlineStr">
        <is>
          <t>waste - methane capture</t>
        </is>
      </c>
    </row>
    <row r="5000" ht="15.75" customHeight="1" s="120">
      <c r="A5000" s="2" t="inlineStr">
        <is>
          <t>WASTE</t>
        </is>
      </c>
      <c r="B5000" s="2" t="inlineStr">
        <is>
          <t>LAN</t>
        </is>
      </c>
      <c r="C5000" s="2" t="n">
        <v>2020</v>
      </c>
      <c r="D5000" s="2" t="inlineStr">
        <is>
          <t>United States</t>
        </is>
      </c>
      <c r="E5000" s="2" t="inlineStr">
        <is>
          <t>USA</t>
        </is>
      </c>
      <c r="F5000" s="2" t="inlineStr">
        <is>
          <t>Land_x001f_ll gas recovery for direct use</t>
        </is>
      </c>
      <c r="G5000" s="2" t="n">
        <v>-3</v>
      </c>
      <c r="H5000" s="2" t="n">
        <v>0.0010867292294279</v>
      </c>
      <c r="I5000" s="2" t="n">
        <v>0.001217136736959248</v>
      </c>
      <c r="J5000" s="40" t="inlineStr">
        <is>
          <t>waste - methane capture</t>
        </is>
      </c>
    </row>
    <row r="5001" ht="15.75" customHeight="1" s="120">
      <c r="A5001" s="2" t="inlineStr">
        <is>
          <t>WASTE</t>
        </is>
      </c>
      <c r="B5001" s="2" t="inlineStr">
        <is>
          <t>LAN</t>
        </is>
      </c>
      <c r="C5001" s="2" t="n">
        <v>2020</v>
      </c>
      <c r="D5001" s="2" t="inlineStr">
        <is>
          <t>United States</t>
        </is>
      </c>
      <c r="E5001" s="2" t="inlineStr">
        <is>
          <t>USA</t>
        </is>
      </c>
      <c r="F5001" s="2" t="inlineStr">
        <is>
          <t>Electricity generation with a microturbine</t>
        </is>
      </c>
      <c r="G5001" s="2" t="n">
        <v>-1</v>
      </c>
      <c r="H5001" s="2" t="n">
        <v>0.0008665921050124</v>
      </c>
      <c r="I5001" s="2" t="n">
        <v>0.0009705831576138881</v>
      </c>
      <c r="J5001" s="40" t="inlineStr">
        <is>
          <t>waste - methane capture</t>
        </is>
      </c>
    </row>
    <row r="5002" ht="15.75" customHeight="1" s="120">
      <c r="A5002" s="2" t="inlineStr">
        <is>
          <t>WASTE</t>
        </is>
      </c>
      <c r="B5002" s="2" t="inlineStr">
        <is>
          <t>LAN</t>
        </is>
      </c>
      <c r="C5002" s="2" t="n">
        <v>2020</v>
      </c>
      <c r="D5002" s="2" t="inlineStr">
        <is>
          <t>United States</t>
        </is>
      </c>
      <c r="E5002" s="2" t="inlineStr">
        <is>
          <t>USA</t>
        </is>
      </c>
      <c r="F5002" s="2" t="inlineStr">
        <is>
          <t>Land_x001f_ll gas recovery for direct use</t>
        </is>
      </c>
      <c r="G5002" s="2" t="n">
        <v>-1</v>
      </c>
      <c r="H5002" s="2" t="n">
        <v>0.0005412101163528999</v>
      </c>
      <c r="I5002" s="2" t="n">
        <v>0.000606155330315248</v>
      </c>
      <c r="J5002" s="40" t="inlineStr">
        <is>
          <t>waste - methane capture</t>
        </is>
      </c>
    </row>
    <row r="5003" ht="15.75" customHeight="1" s="120">
      <c r="A5003" s="2" t="inlineStr">
        <is>
          <t>WASTE</t>
        </is>
      </c>
      <c r="B5003" s="2" t="inlineStr">
        <is>
          <t>LAN</t>
        </is>
      </c>
      <c r="C5003" s="2" t="n">
        <v>2020</v>
      </c>
      <c r="D5003" s="2" t="inlineStr">
        <is>
          <t>United States</t>
        </is>
      </c>
      <c r="E5003" s="2" t="inlineStr">
        <is>
          <t>USA</t>
        </is>
      </c>
      <c r="F5003" s="2" t="inlineStr">
        <is>
          <t>Electricity generation with a microturbine</t>
        </is>
      </c>
      <c r="G5003" s="2" t="n">
        <v>0</v>
      </c>
      <c r="H5003" s="2" t="n">
        <v>0.005162509623915</v>
      </c>
      <c r="I5003" s="2" t="n">
        <v>0.005782010778784801</v>
      </c>
      <c r="J5003" s="40" t="inlineStr">
        <is>
          <t>waste - methane capture</t>
        </is>
      </c>
    </row>
    <row r="5004" ht="15.75" customHeight="1" s="120">
      <c r="A5004" s="2" t="inlineStr">
        <is>
          <t>WASTE</t>
        </is>
      </c>
      <c r="B5004" s="2" t="inlineStr">
        <is>
          <t>LAN</t>
        </is>
      </c>
      <c r="C5004" s="2" t="n">
        <v>2020</v>
      </c>
      <c r="D5004" s="2" t="inlineStr">
        <is>
          <t>United States</t>
        </is>
      </c>
      <c r="E5004" s="2" t="inlineStr">
        <is>
          <t>USA</t>
        </is>
      </c>
      <c r="F5004" s="2" t="inlineStr">
        <is>
          <t>Land_x001f_ll gas recovery for direct use</t>
        </is>
      </c>
      <c r="G5004" s="2" t="n">
        <v>0</v>
      </c>
      <c r="H5004" s="2" t="n">
        <v>0.0017679224256426</v>
      </c>
      <c r="I5004" s="2" t="n">
        <v>0.001980073116719712</v>
      </c>
      <c r="J5004" s="40" t="inlineStr">
        <is>
          <t>waste - methane capture</t>
        </is>
      </c>
    </row>
    <row r="5005" ht="15.75" customHeight="1" s="120">
      <c r="A5005" s="2" t="inlineStr">
        <is>
          <t>WASTE</t>
        </is>
      </c>
      <c r="B5005" s="2" t="inlineStr">
        <is>
          <t>LAN</t>
        </is>
      </c>
      <c r="C5005" s="2" t="n">
        <v>2020</v>
      </c>
      <c r="D5005" s="2" t="inlineStr">
        <is>
          <t>United States</t>
        </is>
      </c>
      <c r="E5005" s="2" t="inlineStr">
        <is>
          <t>USA</t>
        </is>
      </c>
      <c r="F5005" s="2" t="inlineStr">
        <is>
          <t>Electricity generation with a microturbine</t>
        </is>
      </c>
      <c r="G5005" s="2" t="n">
        <v>1</v>
      </c>
      <c r="H5005" s="2" t="n">
        <v>0.0128796843637247</v>
      </c>
      <c r="I5005" s="2" t="n">
        <v>0.01442524648737167</v>
      </c>
      <c r="J5005" s="40" t="inlineStr">
        <is>
          <t>waste - methane capture</t>
        </is>
      </c>
    </row>
    <row r="5006" ht="15.75" customHeight="1" s="120">
      <c r="A5006" s="2" t="inlineStr">
        <is>
          <t>WASTE</t>
        </is>
      </c>
      <c r="B5006" s="2" t="inlineStr">
        <is>
          <t>LAN</t>
        </is>
      </c>
      <c r="C5006" s="2" t="n">
        <v>2020</v>
      </c>
      <c r="D5006" s="2" t="inlineStr">
        <is>
          <t>United States</t>
        </is>
      </c>
      <c r="E5006" s="2" t="inlineStr">
        <is>
          <t>USA</t>
        </is>
      </c>
      <c r="F5006" s="2" t="inlineStr">
        <is>
          <t>Electricity generation with combined heat and power</t>
        </is>
      </c>
      <c r="G5006" s="2" t="n">
        <v>1</v>
      </c>
      <c r="H5006" s="2" t="n">
        <v>0.0014849851140752</v>
      </c>
      <c r="I5006" s="2" t="n">
        <v>0.001663183327764224</v>
      </c>
      <c r="J5006" s="40" t="inlineStr">
        <is>
          <t>waste - methane capture</t>
        </is>
      </c>
    </row>
    <row r="5007" ht="15.75" customHeight="1" s="120">
      <c r="A5007" s="2" t="inlineStr">
        <is>
          <t>WASTE</t>
        </is>
      </c>
      <c r="B5007" s="2" t="inlineStr">
        <is>
          <t>LAN</t>
        </is>
      </c>
      <c r="C5007" s="2" t="n">
        <v>2020</v>
      </c>
      <c r="D5007" s="2" t="inlineStr">
        <is>
          <t>United States</t>
        </is>
      </c>
      <c r="E5007" s="2" t="inlineStr">
        <is>
          <t>USA</t>
        </is>
      </c>
      <c r="F5007" s="2" t="inlineStr">
        <is>
          <t>Electricity generation with combined heat and power</t>
        </is>
      </c>
      <c r="G5007" s="2" t="n">
        <v>2</v>
      </c>
      <c r="H5007" s="2" t="n">
        <v>0.0043110179249197</v>
      </c>
      <c r="I5007" s="2" t="n">
        <v>0.004828340075910064</v>
      </c>
      <c r="J5007" s="40" t="inlineStr">
        <is>
          <t>waste - methane capture</t>
        </is>
      </c>
    </row>
    <row r="5008" ht="15.75" customHeight="1" s="120">
      <c r="A5008" s="2" t="inlineStr">
        <is>
          <t>WASTE</t>
        </is>
      </c>
      <c r="B5008" s="2" t="inlineStr">
        <is>
          <t>LAN</t>
        </is>
      </c>
      <c r="C5008" s="2" t="n">
        <v>2020</v>
      </c>
      <c r="D5008" s="2" t="inlineStr">
        <is>
          <t>United States</t>
        </is>
      </c>
      <c r="E5008" s="2" t="inlineStr">
        <is>
          <t>USA</t>
        </is>
      </c>
      <c r="F5008" s="2" t="inlineStr">
        <is>
          <t>Land_x001f_ll gas recovery for direct use</t>
        </is>
      </c>
      <c r="G5008" s="2" t="n">
        <v>2</v>
      </c>
      <c r="H5008" s="2" t="n">
        <v>0.0009652411972638</v>
      </c>
      <c r="I5008" s="2" t="n">
        <v>0.001081070140935456</v>
      </c>
      <c r="J5008" s="40" t="inlineStr">
        <is>
          <t>waste - methane capture</t>
        </is>
      </c>
    </row>
    <row r="5009" ht="15.75" customHeight="1" s="120">
      <c r="A5009" s="2" t="inlineStr">
        <is>
          <t>WASTE</t>
        </is>
      </c>
      <c r="B5009" s="2" t="inlineStr">
        <is>
          <t>LAN</t>
        </is>
      </c>
      <c r="C5009" s="2" t="n">
        <v>2020</v>
      </c>
      <c r="D5009" s="2" t="inlineStr">
        <is>
          <t>United States</t>
        </is>
      </c>
      <c r="E5009" s="2" t="inlineStr">
        <is>
          <t>USA</t>
        </is>
      </c>
      <c r="F5009" s="2" t="inlineStr">
        <is>
          <t>Electricity generation with a microturbine</t>
        </is>
      </c>
      <c r="G5009" s="2" t="n">
        <v>2</v>
      </c>
      <c r="H5009" s="2" t="n">
        <v>0.0203711306094192</v>
      </c>
      <c r="I5009" s="2" t="n">
        <v>0.02281566628254951</v>
      </c>
      <c r="J5009" s="40" t="inlineStr">
        <is>
          <t>waste - methane capture</t>
        </is>
      </c>
    </row>
    <row r="5010" ht="15.75" customHeight="1" s="120">
      <c r="A5010" s="2" t="inlineStr">
        <is>
          <t>WASTE</t>
        </is>
      </c>
      <c r="B5010" s="2" t="inlineStr">
        <is>
          <t>LAN</t>
        </is>
      </c>
      <c r="C5010" s="2" t="n">
        <v>2020</v>
      </c>
      <c r="D5010" s="2" t="inlineStr">
        <is>
          <t>United States</t>
        </is>
      </c>
      <c r="E5010" s="2" t="inlineStr">
        <is>
          <t>USA</t>
        </is>
      </c>
      <c r="F5010" s="2" t="inlineStr">
        <is>
          <t>Land_x001f_ll gas recovery for direct use</t>
        </is>
      </c>
      <c r="G5010" s="2" t="n">
        <v>3</v>
      </c>
      <c r="H5010" s="2" t="n">
        <v>0.0008562612929381</v>
      </c>
      <c r="I5010" s="2" t="n">
        <v>0.000959012648090672</v>
      </c>
      <c r="J5010" s="40" t="inlineStr">
        <is>
          <t>waste - methane capture</t>
        </is>
      </c>
    </row>
    <row r="5011" ht="15.75" customHeight="1" s="120">
      <c r="A5011" s="2" t="inlineStr">
        <is>
          <t>WASTE</t>
        </is>
      </c>
      <c r="B5011" s="2" t="inlineStr">
        <is>
          <t>LAN</t>
        </is>
      </c>
      <c r="C5011" s="2" t="n">
        <v>2020</v>
      </c>
      <c r="D5011" s="2" t="inlineStr">
        <is>
          <t>United States</t>
        </is>
      </c>
      <c r="E5011" s="2" t="inlineStr">
        <is>
          <t>USA</t>
        </is>
      </c>
      <c r="F5011" s="2" t="inlineStr">
        <is>
          <t>Electricity generation with a reciprocating engine</t>
        </is>
      </c>
      <c r="G5011" s="2" t="n">
        <v>3</v>
      </c>
      <c r="H5011" s="2" t="n">
        <v>0.0178198218345642</v>
      </c>
      <c r="I5011" s="2" t="n">
        <v>0.01995820045471191</v>
      </c>
      <c r="J5011" s="40" t="inlineStr">
        <is>
          <t>waste - methane capture</t>
        </is>
      </c>
    </row>
    <row r="5012" ht="15.75" customHeight="1" s="120">
      <c r="A5012" s="2" t="inlineStr">
        <is>
          <t>WASTE</t>
        </is>
      </c>
      <c r="B5012" s="2" t="inlineStr">
        <is>
          <t>LAN</t>
        </is>
      </c>
      <c r="C5012" s="2" t="n">
        <v>2020</v>
      </c>
      <c r="D5012" s="2" t="inlineStr">
        <is>
          <t>United States</t>
        </is>
      </c>
      <c r="E5012" s="2" t="inlineStr">
        <is>
          <t>USA</t>
        </is>
      </c>
      <c r="F5012" s="2" t="inlineStr">
        <is>
          <t>Electricity generation with a gas turbine</t>
        </is>
      </c>
      <c r="G5012" s="2" t="n">
        <v>3</v>
      </c>
      <c r="H5012" s="2" t="n">
        <v>0.0029679681174457</v>
      </c>
      <c r="I5012" s="2" t="n">
        <v>0.003324124291539184</v>
      </c>
      <c r="J5012" s="40" t="inlineStr">
        <is>
          <t>waste - methane capture</t>
        </is>
      </c>
    </row>
    <row r="5013" ht="15.75" customHeight="1" s="120">
      <c r="A5013" s="2" t="inlineStr">
        <is>
          <t>WASTE</t>
        </is>
      </c>
      <c r="B5013" s="2" t="inlineStr">
        <is>
          <t>LAN</t>
        </is>
      </c>
      <c r="C5013" s="2" t="n">
        <v>2020</v>
      </c>
      <c r="D5013" s="2" t="inlineStr">
        <is>
          <t>United States</t>
        </is>
      </c>
      <c r="E5013" s="2" t="inlineStr">
        <is>
          <t>USA</t>
        </is>
      </c>
      <c r="F5013" s="2" t="inlineStr">
        <is>
          <t>Electricity generation with a microturbine</t>
        </is>
      </c>
      <c r="G5013" s="2" t="n">
        <v>3</v>
      </c>
      <c r="H5013" s="2" t="n">
        <v>0.0143322122166865</v>
      </c>
      <c r="I5013" s="2" t="n">
        <v>0.01605207768268888</v>
      </c>
      <c r="J5013" s="40" t="inlineStr">
        <is>
          <t>waste - methane capture</t>
        </is>
      </c>
    </row>
    <row r="5014" ht="15.75" customHeight="1" s="120">
      <c r="A5014" s="2" t="inlineStr">
        <is>
          <t>WASTE</t>
        </is>
      </c>
      <c r="B5014" s="2" t="inlineStr">
        <is>
          <t>LAN</t>
        </is>
      </c>
      <c r="C5014" s="2" t="n">
        <v>2020</v>
      </c>
      <c r="D5014" s="2" t="inlineStr">
        <is>
          <t>United States</t>
        </is>
      </c>
      <c r="E5014" s="2" t="inlineStr">
        <is>
          <t>USA</t>
        </is>
      </c>
      <c r="F5014" s="2" t="inlineStr">
        <is>
          <t>Electricity generation with combined heat and power</t>
        </is>
      </c>
      <c r="G5014" s="2" t="n">
        <v>3</v>
      </c>
      <c r="H5014" s="2" t="n">
        <v>0.006147897336632</v>
      </c>
      <c r="I5014" s="2" t="n">
        <v>0.006885645017027841</v>
      </c>
      <c r="J5014" s="40" t="inlineStr">
        <is>
          <t>waste - methane capture</t>
        </is>
      </c>
    </row>
    <row r="5015" ht="15.75" customHeight="1" s="120">
      <c r="A5015" s="2" t="inlineStr">
        <is>
          <t>WASTE</t>
        </is>
      </c>
      <c r="B5015" s="2" t="inlineStr">
        <is>
          <t>LAN</t>
        </is>
      </c>
      <c r="C5015" s="2" t="n">
        <v>2020</v>
      </c>
      <c r="D5015" s="2" t="inlineStr">
        <is>
          <t>United States</t>
        </is>
      </c>
      <c r="E5015" s="2" t="inlineStr">
        <is>
          <t>USA</t>
        </is>
      </c>
      <c r="F5015" s="2" t="inlineStr">
        <is>
          <t>Flaring of landfill gas</t>
        </is>
      </c>
      <c r="G5015" s="2" t="n">
        <v>3</v>
      </c>
      <c r="H5015" s="2" t="n">
        <v>0.181382487528026</v>
      </c>
      <c r="I5015" s="2" t="n">
        <v>0.2031483860313891</v>
      </c>
      <c r="J5015" s="40" t="inlineStr">
        <is>
          <t>waste - methane destruction</t>
        </is>
      </c>
    </row>
    <row r="5016" ht="15.75" customHeight="1" s="120">
      <c r="A5016" s="2" t="inlineStr">
        <is>
          <t>WASTE</t>
        </is>
      </c>
      <c r="B5016" s="2" t="inlineStr">
        <is>
          <t>LAN</t>
        </is>
      </c>
      <c r="C5016" s="2" t="n">
        <v>2020</v>
      </c>
      <c r="D5016" s="2" t="inlineStr">
        <is>
          <t>United States</t>
        </is>
      </c>
      <c r="E5016" s="2" t="inlineStr">
        <is>
          <t>USA</t>
        </is>
      </c>
      <c r="F5016" s="2" t="inlineStr">
        <is>
          <t>Flaring of landfill gas</t>
        </is>
      </c>
      <c r="G5016" s="2" t="n">
        <v>4</v>
      </c>
      <c r="H5016" s="2" t="n">
        <v>0.702886550687253</v>
      </c>
      <c r="I5016" s="2" t="n">
        <v>0.7872329367697235</v>
      </c>
      <c r="J5016" s="40" t="inlineStr">
        <is>
          <t>waste - methane destruction</t>
        </is>
      </c>
    </row>
    <row r="5017" ht="15.75" customHeight="1" s="120">
      <c r="A5017" s="2" t="inlineStr">
        <is>
          <t>WASTE</t>
        </is>
      </c>
      <c r="B5017" s="2" t="inlineStr">
        <is>
          <t>LAN</t>
        </is>
      </c>
      <c r="C5017" s="2" t="n">
        <v>2020</v>
      </c>
      <c r="D5017" s="2" t="inlineStr">
        <is>
          <t>United States</t>
        </is>
      </c>
      <c r="E5017" s="2" t="inlineStr">
        <is>
          <t>USA</t>
        </is>
      </c>
      <c r="F5017" s="2" t="inlineStr">
        <is>
          <t>Electricity generation with a microturbine</t>
        </is>
      </c>
      <c r="G5017" s="2" t="n">
        <v>4</v>
      </c>
      <c r="H5017" s="2" t="n">
        <v>0.009230361232766901</v>
      </c>
      <c r="I5017" s="2" t="n">
        <v>0.01033800458069893</v>
      </c>
      <c r="J5017" s="40" t="inlineStr">
        <is>
          <t>waste - methane capture</t>
        </is>
      </c>
    </row>
    <row r="5018" ht="15.75" customHeight="1" s="120">
      <c r="A5018" s="2" t="inlineStr">
        <is>
          <t>WASTE</t>
        </is>
      </c>
      <c r="B5018" s="2" t="inlineStr">
        <is>
          <t>LAN</t>
        </is>
      </c>
      <c r="C5018" s="2" t="n">
        <v>2020</v>
      </c>
      <c r="D5018" s="2" t="inlineStr">
        <is>
          <t>United States</t>
        </is>
      </c>
      <c r="E5018" s="2" t="inlineStr">
        <is>
          <t>USA</t>
        </is>
      </c>
      <c r="F5018" s="2" t="inlineStr">
        <is>
          <t>Electricity generation with combined heat and power</t>
        </is>
      </c>
      <c r="G5018" s="2" t="n">
        <v>4</v>
      </c>
      <c r="H5018" s="2" t="n">
        <v>0.0114896350423805</v>
      </c>
      <c r="I5018" s="2" t="n">
        <v>0.01286839124746616</v>
      </c>
      <c r="J5018" s="40" t="inlineStr">
        <is>
          <t>waste - methane capture</t>
        </is>
      </c>
    </row>
    <row r="5019" ht="15.75" customHeight="1" s="120">
      <c r="A5019" s="2" t="inlineStr">
        <is>
          <t>WASTE</t>
        </is>
      </c>
      <c r="B5019" s="2" t="inlineStr">
        <is>
          <t>LAN</t>
        </is>
      </c>
      <c r="C5019" s="2" t="n">
        <v>2020</v>
      </c>
      <c r="D5019" s="2" t="inlineStr">
        <is>
          <t>United States</t>
        </is>
      </c>
      <c r="E5019" s="2" t="inlineStr">
        <is>
          <t>USA</t>
        </is>
      </c>
      <c r="F5019" s="2" t="inlineStr">
        <is>
          <t>Electricity generation with a gas turbine</t>
        </is>
      </c>
      <c r="G5019" s="2" t="n">
        <v>4</v>
      </c>
      <c r="H5019" s="2" t="n">
        <v>0.03988420474343</v>
      </c>
      <c r="I5019" s="2" t="n">
        <v>0.0446703093126416</v>
      </c>
      <c r="J5019" s="40" t="inlineStr">
        <is>
          <t>waste - methane capture</t>
        </is>
      </c>
    </row>
    <row r="5020" ht="15.75" customHeight="1" s="120">
      <c r="A5020" s="2" t="inlineStr">
        <is>
          <t>WASTE</t>
        </is>
      </c>
      <c r="B5020" s="2" t="inlineStr">
        <is>
          <t>LAN</t>
        </is>
      </c>
      <c r="C5020" s="2" t="n">
        <v>2020</v>
      </c>
      <c r="D5020" s="2" t="inlineStr">
        <is>
          <t>United States</t>
        </is>
      </c>
      <c r="E5020" s="2" t="inlineStr">
        <is>
          <t>USA</t>
        </is>
      </c>
      <c r="F5020" s="2" t="inlineStr">
        <is>
          <t>Land_x001f_ll gas recovery for direct use</t>
        </is>
      </c>
      <c r="G5020" s="2" t="n">
        <v>4</v>
      </c>
      <c r="H5020" s="2" t="n">
        <v>0.000487611774588</v>
      </c>
      <c r="I5020" s="2" t="n">
        <v>0.00054612518753856</v>
      </c>
      <c r="J5020" s="40" t="inlineStr">
        <is>
          <t>waste - methane capture</t>
        </is>
      </c>
    </row>
    <row r="5021" ht="15.75" customHeight="1" s="120">
      <c r="A5021" s="2" t="inlineStr">
        <is>
          <t>WASTE</t>
        </is>
      </c>
      <c r="B5021" s="2" t="inlineStr">
        <is>
          <t>LAN</t>
        </is>
      </c>
      <c r="C5021" s="2" t="n">
        <v>2020</v>
      </c>
      <c r="D5021" s="2" t="inlineStr">
        <is>
          <t>United States</t>
        </is>
      </c>
      <c r="E5021" s="2" t="inlineStr">
        <is>
          <t>USA</t>
        </is>
      </c>
      <c r="F5021" s="2" t="inlineStr">
        <is>
          <t>Electricity generation with a reciprocating engine</t>
        </is>
      </c>
      <c r="G5021" s="2" t="n">
        <v>4</v>
      </c>
      <c r="H5021" s="2" t="n">
        <v>0.08312417380511759</v>
      </c>
      <c r="I5021" s="2" t="n">
        <v>0.09309907466173171</v>
      </c>
      <c r="J5021" s="40" t="inlineStr">
        <is>
          <t>waste - methane capture</t>
        </is>
      </c>
    </row>
    <row r="5022" ht="15.75" customHeight="1" s="120">
      <c r="A5022" s="2" t="inlineStr">
        <is>
          <t>WASTE</t>
        </is>
      </c>
      <c r="B5022" s="2" t="inlineStr">
        <is>
          <t>LAN</t>
        </is>
      </c>
      <c r="C5022" s="2" t="n">
        <v>2020</v>
      </c>
      <c r="D5022" s="2" t="inlineStr">
        <is>
          <t>United States</t>
        </is>
      </c>
      <c r="E5022" s="2" t="inlineStr">
        <is>
          <t>USA</t>
        </is>
      </c>
      <c r="F5022" s="2" t="inlineStr">
        <is>
          <t>Electricity generation with a reciprocating engine</t>
        </is>
      </c>
      <c r="G5022" s="2" t="n">
        <v>5</v>
      </c>
      <c r="H5022" s="2" t="n">
        <v>0.206835530698299</v>
      </c>
      <c r="I5022" s="2" t="n">
        <v>0.2316557943820949</v>
      </c>
      <c r="J5022" s="40" t="inlineStr">
        <is>
          <t>waste - methane capture</t>
        </is>
      </c>
    </row>
    <row r="5023" ht="15.75" customHeight="1" s="120">
      <c r="A5023" s="2" t="inlineStr">
        <is>
          <t>WASTE</t>
        </is>
      </c>
      <c r="B5023" s="2" t="inlineStr">
        <is>
          <t>LAN</t>
        </is>
      </c>
      <c r="C5023" s="2" t="n">
        <v>2020</v>
      </c>
      <c r="D5023" s="2" t="inlineStr">
        <is>
          <t>United States</t>
        </is>
      </c>
      <c r="E5023" s="2" t="inlineStr">
        <is>
          <t>USA</t>
        </is>
      </c>
      <c r="F5023" s="2" t="inlineStr">
        <is>
          <t>Electricity generation with combined heat and power</t>
        </is>
      </c>
      <c r="G5023" s="2" t="n">
        <v>5</v>
      </c>
      <c r="H5023" s="2" t="n">
        <v>0.0144410860957578</v>
      </c>
      <c r="I5023" s="2" t="n">
        <v>0.01617401642724874</v>
      </c>
      <c r="J5023" s="40" t="inlineStr">
        <is>
          <t>waste - methane capture</t>
        </is>
      </c>
    </row>
    <row r="5024" ht="15.75" customHeight="1" s="120">
      <c r="A5024" s="2" t="inlineStr">
        <is>
          <t>WASTE</t>
        </is>
      </c>
      <c r="B5024" s="2" t="inlineStr">
        <is>
          <t>LAN</t>
        </is>
      </c>
      <c r="C5024" s="2" t="n">
        <v>2020</v>
      </c>
      <c r="D5024" s="2" t="inlineStr">
        <is>
          <t>United States</t>
        </is>
      </c>
      <c r="E5024" s="2" t="inlineStr">
        <is>
          <t>USA</t>
        </is>
      </c>
      <c r="F5024" s="2" t="inlineStr">
        <is>
          <t>Flaring of landfill gas</t>
        </is>
      </c>
      <c r="G5024" s="2" t="n">
        <v>5</v>
      </c>
      <c r="H5024" s="2" t="n">
        <v>0.274232692318037</v>
      </c>
      <c r="I5024" s="2" t="n">
        <v>0.3071406153962015</v>
      </c>
      <c r="J5024" s="40" t="inlineStr">
        <is>
          <t>waste - methane destruction</t>
        </is>
      </c>
    </row>
    <row r="5025" ht="15.75" customHeight="1" s="120">
      <c r="A5025" s="2" t="inlineStr">
        <is>
          <t>WASTE</t>
        </is>
      </c>
      <c r="B5025" s="2" t="inlineStr">
        <is>
          <t>LAN</t>
        </is>
      </c>
      <c r="C5025" s="2" t="n">
        <v>2020</v>
      </c>
      <c r="D5025" s="2" t="inlineStr">
        <is>
          <t>United States</t>
        </is>
      </c>
      <c r="E5025" s="2" t="inlineStr">
        <is>
          <t>USA</t>
        </is>
      </c>
      <c r="F5025" s="2" t="inlineStr">
        <is>
          <t>Electricity generation with a microturbine</t>
        </is>
      </c>
      <c r="G5025" s="2" t="n">
        <v>5</v>
      </c>
      <c r="H5025" s="2" t="n">
        <v>0.0092740195395891</v>
      </c>
      <c r="I5025" s="2" t="n">
        <v>0.01038690188433979</v>
      </c>
      <c r="J5025" s="40" t="inlineStr">
        <is>
          <t>waste - methane capture</t>
        </is>
      </c>
    </row>
    <row r="5026" ht="15.75" customHeight="1" s="120">
      <c r="A5026" s="2" t="inlineStr">
        <is>
          <t>WASTE</t>
        </is>
      </c>
      <c r="B5026" s="2" t="inlineStr">
        <is>
          <t>LAN</t>
        </is>
      </c>
      <c r="C5026" s="2" t="n">
        <v>2020</v>
      </c>
      <c r="D5026" s="2" t="inlineStr">
        <is>
          <t>United States</t>
        </is>
      </c>
      <c r="E5026" s="2" t="inlineStr">
        <is>
          <t>USA</t>
        </is>
      </c>
      <c r="F5026" s="2" t="inlineStr">
        <is>
          <t>Land_x001f_ll gas recovery for direct use</t>
        </is>
      </c>
      <c r="G5026" s="2" t="n">
        <v>5</v>
      </c>
      <c r="H5026" s="2" t="n">
        <v>0.001337414199952</v>
      </c>
      <c r="I5026" s="2" t="n">
        <v>0.00149790390394624</v>
      </c>
      <c r="J5026" s="40" t="inlineStr">
        <is>
          <t>waste - methane capture</t>
        </is>
      </c>
    </row>
    <row r="5027" ht="15.75" customHeight="1" s="120">
      <c r="A5027" s="2" t="inlineStr">
        <is>
          <t>WASTE</t>
        </is>
      </c>
      <c r="B5027" s="2" t="inlineStr">
        <is>
          <t>LAN</t>
        </is>
      </c>
      <c r="C5027" s="2" t="n">
        <v>2020</v>
      </c>
      <c r="D5027" s="2" t="inlineStr">
        <is>
          <t>United States</t>
        </is>
      </c>
      <c r="E5027" s="2" t="inlineStr">
        <is>
          <t>USA</t>
        </is>
      </c>
      <c r="F5027" s="2" t="inlineStr">
        <is>
          <t>Electricity generation with a gas turbine</t>
        </is>
      </c>
      <c r="G5027" s="2" t="n">
        <v>5</v>
      </c>
      <c r="H5027" s="2" t="n">
        <v>0.0477465516305529</v>
      </c>
      <c r="I5027" s="2" t="n">
        <v>0.05347613782621925</v>
      </c>
      <c r="J5027" s="40" t="inlineStr">
        <is>
          <t>waste - methane capture</t>
        </is>
      </c>
    </row>
    <row r="5028" ht="15.75" customHeight="1" s="120">
      <c r="A5028" s="2" t="inlineStr">
        <is>
          <t>WASTE</t>
        </is>
      </c>
      <c r="B5028" s="2" t="inlineStr">
        <is>
          <t>LAN</t>
        </is>
      </c>
      <c r="C5028" s="2" t="n">
        <v>2020</v>
      </c>
      <c r="D5028" s="2" t="inlineStr">
        <is>
          <t>United States</t>
        </is>
      </c>
      <c r="E5028" s="2" t="inlineStr">
        <is>
          <t>USA</t>
        </is>
      </c>
      <c r="F5028" s="2" t="inlineStr">
        <is>
          <t>Electricity generation with a microturbine</t>
        </is>
      </c>
      <c r="G5028" s="2" t="n">
        <v>6</v>
      </c>
      <c r="H5028" s="2" t="n">
        <v>0.0066846007975983</v>
      </c>
      <c r="I5028" s="2" t="n">
        <v>0.007486752893310096</v>
      </c>
      <c r="J5028" s="40" t="inlineStr">
        <is>
          <t>waste - methane capture</t>
        </is>
      </c>
    </row>
    <row r="5029" ht="15.75" customHeight="1" s="120">
      <c r="A5029" s="2" t="inlineStr">
        <is>
          <t>WASTE</t>
        </is>
      </c>
      <c r="B5029" s="2" t="inlineStr">
        <is>
          <t>LAN</t>
        </is>
      </c>
      <c r="C5029" s="2" t="n">
        <v>2020</v>
      </c>
      <c r="D5029" s="2" t="inlineStr">
        <is>
          <t>United States</t>
        </is>
      </c>
      <c r="E5029" s="2" t="inlineStr">
        <is>
          <t>USA</t>
        </is>
      </c>
      <c r="F5029" s="2" t="inlineStr">
        <is>
          <t>Electricity generation with a reciprocating engine</t>
        </is>
      </c>
      <c r="G5029" s="2" t="n">
        <v>6</v>
      </c>
      <c r="H5029" s="2" t="n">
        <v>0.337744158692657</v>
      </c>
      <c r="I5029" s="2" t="n">
        <v>0.3782734577357759</v>
      </c>
      <c r="J5029" s="40" t="inlineStr">
        <is>
          <t>waste - methane capture</t>
        </is>
      </c>
    </row>
    <row r="5030" ht="15.75" customHeight="1" s="120">
      <c r="A5030" s="2" t="inlineStr">
        <is>
          <t>WASTE</t>
        </is>
      </c>
      <c r="B5030" s="2" t="inlineStr">
        <is>
          <t>LAN</t>
        </is>
      </c>
      <c r="C5030" s="2" t="n">
        <v>2020</v>
      </c>
      <c r="D5030" s="2" t="inlineStr">
        <is>
          <t>United States</t>
        </is>
      </c>
      <c r="E5030" s="2" t="inlineStr">
        <is>
          <t>USA</t>
        </is>
      </c>
      <c r="F5030" s="2" t="inlineStr">
        <is>
          <t>Flaring of landfill gas</t>
        </is>
      </c>
      <c r="G5030" s="2" t="n">
        <v>6</v>
      </c>
      <c r="H5030" s="2" t="n">
        <v>0.136490002740174</v>
      </c>
      <c r="I5030" s="2" t="n">
        <v>0.1528688030689949</v>
      </c>
      <c r="J5030" s="40" t="inlineStr">
        <is>
          <t>waste - methane destruction</t>
        </is>
      </c>
    </row>
    <row r="5031" ht="15.75" customHeight="1" s="120">
      <c r="A5031" s="2" t="inlineStr">
        <is>
          <t>WASTE</t>
        </is>
      </c>
      <c r="B5031" s="2" t="inlineStr">
        <is>
          <t>LAN</t>
        </is>
      </c>
      <c r="C5031" s="2" t="n">
        <v>2020</v>
      </c>
      <c r="D5031" s="2" t="inlineStr">
        <is>
          <t>United States</t>
        </is>
      </c>
      <c r="E5031" s="2" t="inlineStr">
        <is>
          <t>USA</t>
        </is>
      </c>
      <c r="F5031" s="2" t="inlineStr">
        <is>
          <t>Land_x001f_ll gas recovery for direct use</t>
        </is>
      </c>
      <c r="G5031" s="2" t="n">
        <v>6</v>
      </c>
      <c r="H5031" s="2" t="n">
        <v>0.001359997986583</v>
      </c>
      <c r="I5031" s="2" t="n">
        <v>0.00152319774497296</v>
      </c>
      <c r="J5031" s="40" t="inlineStr">
        <is>
          <t>waste - methane capture</t>
        </is>
      </c>
    </row>
    <row r="5032" ht="15.75" customHeight="1" s="120">
      <c r="A5032" s="2" t="inlineStr">
        <is>
          <t>WASTE</t>
        </is>
      </c>
      <c r="B5032" s="2" t="inlineStr">
        <is>
          <t>LAN</t>
        </is>
      </c>
      <c r="C5032" s="2" t="n">
        <v>2020</v>
      </c>
      <c r="D5032" s="2" t="inlineStr">
        <is>
          <t>United States</t>
        </is>
      </c>
      <c r="E5032" s="2" t="inlineStr">
        <is>
          <t>USA</t>
        </is>
      </c>
      <c r="F5032" s="2" t="inlineStr">
        <is>
          <t>Electricity generation with combined heat and power</t>
        </is>
      </c>
      <c r="G5032" s="2" t="n">
        <v>6</v>
      </c>
      <c r="H5032" s="2" t="n">
        <v>0.0185427953256294</v>
      </c>
      <c r="I5032" s="2" t="n">
        <v>0.02076793076470493</v>
      </c>
      <c r="J5032" s="40" t="inlineStr">
        <is>
          <t>waste - methane capture</t>
        </is>
      </c>
    </row>
    <row r="5033" ht="15.75" customHeight="1" s="120">
      <c r="A5033" s="2" t="inlineStr">
        <is>
          <t>WASTE</t>
        </is>
      </c>
      <c r="B5033" s="2" t="inlineStr">
        <is>
          <t>LAN</t>
        </is>
      </c>
      <c r="C5033" s="2" t="n">
        <v>2020</v>
      </c>
      <c r="D5033" s="2" t="inlineStr">
        <is>
          <t>United States</t>
        </is>
      </c>
      <c r="E5033" s="2" t="inlineStr">
        <is>
          <t>USA</t>
        </is>
      </c>
      <c r="F5033" s="2" t="inlineStr">
        <is>
          <t>Electricity generation with a gas turbine</t>
        </is>
      </c>
      <c r="G5033" s="2" t="n">
        <v>6</v>
      </c>
      <c r="H5033" s="2" t="n">
        <v>0.0215677171945572</v>
      </c>
      <c r="I5033" s="2" t="n">
        <v>0.02415584325790407</v>
      </c>
      <c r="J5033" s="40" t="inlineStr">
        <is>
          <t>waste - methane capture</t>
        </is>
      </c>
    </row>
    <row r="5034" ht="15.75" customHeight="1" s="120">
      <c r="A5034" s="2" t="inlineStr">
        <is>
          <t>WASTE</t>
        </is>
      </c>
      <c r="B5034" s="2" t="inlineStr">
        <is>
          <t>LAN</t>
        </is>
      </c>
      <c r="C5034" s="2" t="n">
        <v>2020</v>
      </c>
      <c r="D5034" s="2" t="inlineStr">
        <is>
          <t>United States</t>
        </is>
      </c>
      <c r="E5034" s="2" t="inlineStr">
        <is>
          <t>USA</t>
        </is>
      </c>
      <c r="F5034" s="2" t="inlineStr">
        <is>
          <t>Flaring of landfill gas</t>
        </is>
      </c>
      <c r="G5034" s="2" t="n">
        <v>7</v>
      </c>
      <c r="H5034" s="2" t="n">
        <v>0.109819487435743</v>
      </c>
      <c r="I5034" s="2" t="n">
        <v>0.1229978259280322</v>
      </c>
      <c r="J5034" s="40" t="inlineStr">
        <is>
          <t>waste - methane destruction</t>
        </is>
      </c>
    </row>
    <row r="5035" ht="15.75" customHeight="1" s="120">
      <c r="A5035" s="2" t="inlineStr">
        <is>
          <t>WASTE</t>
        </is>
      </c>
      <c r="B5035" s="2" t="inlineStr">
        <is>
          <t>LAN</t>
        </is>
      </c>
      <c r="C5035" s="2" t="n">
        <v>2020</v>
      </c>
      <c r="D5035" s="2" t="inlineStr">
        <is>
          <t>United States</t>
        </is>
      </c>
      <c r="E5035" s="2" t="inlineStr">
        <is>
          <t>USA</t>
        </is>
      </c>
      <c r="F5035" s="2" t="inlineStr">
        <is>
          <t>Electricity generation with a reciprocating engine</t>
        </is>
      </c>
      <c r="G5035" s="2" t="n">
        <v>7</v>
      </c>
      <c r="H5035" s="2" t="n">
        <v>0.304107570089399</v>
      </c>
      <c r="I5035" s="2" t="n">
        <v>0.3406004785001269</v>
      </c>
      <c r="J5035" s="40" t="inlineStr">
        <is>
          <t>waste - methane capture</t>
        </is>
      </c>
    </row>
    <row r="5036" ht="15.75" customHeight="1" s="120">
      <c r="A5036" s="2" t="inlineStr">
        <is>
          <t>WASTE</t>
        </is>
      </c>
      <c r="B5036" s="2" t="inlineStr">
        <is>
          <t>LAN</t>
        </is>
      </c>
      <c r="C5036" s="2" t="n">
        <v>2020</v>
      </c>
      <c r="D5036" s="2" t="inlineStr">
        <is>
          <t>United States</t>
        </is>
      </c>
      <c r="E5036" s="2" t="inlineStr">
        <is>
          <t>USA</t>
        </is>
      </c>
      <c r="F5036" s="2" t="inlineStr">
        <is>
          <t>Electricity generation with a microturbine</t>
        </is>
      </c>
      <c r="G5036" s="2" t="n">
        <v>7</v>
      </c>
      <c r="H5036" s="2" t="n">
        <v>0.0059301779983798</v>
      </c>
      <c r="I5036" s="2" t="n">
        <v>0.006641799358185377</v>
      </c>
      <c r="J5036" s="40" t="inlineStr">
        <is>
          <t>waste - methane capture</t>
        </is>
      </c>
    </row>
    <row r="5037" ht="15.75" customHeight="1" s="120">
      <c r="A5037" s="2" t="inlineStr">
        <is>
          <t>WASTE</t>
        </is>
      </c>
      <c r="B5037" s="2" t="inlineStr">
        <is>
          <t>LAN</t>
        </is>
      </c>
      <c r="C5037" s="2" t="n">
        <v>2020</v>
      </c>
      <c r="D5037" s="2" t="inlineStr">
        <is>
          <t>United States</t>
        </is>
      </c>
      <c r="E5037" s="2" t="inlineStr">
        <is>
          <t>USA</t>
        </is>
      </c>
      <c r="F5037" s="2" t="inlineStr">
        <is>
          <t>Electricity generation with combined heat and power</t>
        </is>
      </c>
      <c r="G5037" s="2" t="n">
        <v>7</v>
      </c>
      <c r="H5037" s="2" t="n">
        <v>0.0103141853469424</v>
      </c>
      <c r="I5037" s="2" t="n">
        <v>0.01155188758857549</v>
      </c>
      <c r="J5037" s="40" t="inlineStr">
        <is>
          <t>waste - methane capture</t>
        </is>
      </c>
    </row>
    <row r="5038" ht="15.75" customHeight="1" s="120">
      <c r="A5038" s="2" t="inlineStr">
        <is>
          <t>WASTE</t>
        </is>
      </c>
      <c r="B5038" s="2" t="inlineStr">
        <is>
          <t>LAN</t>
        </is>
      </c>
      <c r="C5038" s="2" t="n">
        <v>2020</v>
      </c>
      <c r="D5038" s="2" t="inlineStr">
        <is>
          <t>United States</t>
        </is>
      </c>
      <c r="E5038" s="2" t="inlineStr">
        <is>
          <t>USA</t>
        </is>
      </c>
      <c r="F5038" s="2" t="inlineStr">
        <is>
          <t>Electricity generation with a gas turbine</t>
        </is>
      </c>
      <c r="G5038" s="2" t="n">
        <v>7</v>
      </c>
      <c r="H5038" s="2" t="n">
        <v>0.0183348548016511</v>
      </c>
      <c r="I5038" s="2" t="n">
        <v>0.02053503737784923</v>
      </c>
      <c r="J5038" s="40" t="inlineStr">
        <is>
          <t>waste - methane capture</t>
        </is>
      </c>
    </row>
    <row r="5039" ht="15.75" customHeight="1" s="120">
      <c r="A5039" s="2" t="inlineStr">
        <is>
          <t>WASTE</t>
        </is>
      </c>
      <c r="B5039" s="2" t="inlineStr">
        <is>
          <t>LAN</t>
        </is>
      </c>
      <c r="C5039" s="2" t="n">
        <v>2020</v>
      </c>
      <c r="D5039" s="2" t="inlineStr">
        <is>
          <t>United States</t>
        </is>
      </c>
      <c r="E5039" s="2" t="inlineStr">
        <is>
          <t>USA</t>
        </is>
      </c>
      <c r="F5039" s="2" t="inlineStr">
        <is>
          <t>Flaring of landfill gas</t>
        </is>
      </c>
      <c r="G5039" s="2" t="n">
        <v>8</v>
      </c>
      <c r="H5039" s="2" t="n">
        <v>0.0936883604153991</v>
      </c>
      <c r="I5039" s="2" t="n">
        <v>0.104930963665247</v>
      </c>
      <c r="J5039" s="40" t="inlineStr">
        <is>
          <t>waste - methane destruction</t>
        </is>
      </c>
    </row>
    <row r="5040" ht="15.75" customHeight="1" s="120">
      <c r="A5040" s="2" t="inlineStr">
        <is>
          <t>WASTE</t>
        </is>
      </c>
      <c r="B5040" s="2" t="inlineStr">
        <is>
          <t>LAN</t>
        </is>
      </c>
      <c r="C5040" s="2" t="n">
        <v>2020</v>
      </c>
      <c r="D5040" s="2" t="inlineStr">
        <is>
          <t>United States</t>
        </is>
      </c>
      <c r="E5040" s="2" t="inlineStr">
        <is>
          <t>USA</t>
        </is>
      </c>
      <c r="F5040" s="2" t="inlineStr">
        <is>
          <t>Electricity generation with a gas turbine</t>
        </is>
      </c>
      <c r="G5040" s="2" t="n">
        <v>8</v>
      </c>
      <c r="H5040" s="2" t="n">
        <v>0.0107994881109335</v>
      </c>
      <c r="I5040" s="2" t="n">
        <v>0.01209542668424552</v>
      </c>
      <c r="J5040" s="40" t="inlineStr">
        <is>
          <t>waste - methane capture</t>
        </is>
      </c>
    </row>
    <row r="5041" ht="15.75" customHeight="1" s="120">
      <c r="A5041" s="2" t="inlineStr">
        <is>
          <t>WASTE</t>
        </is>
      </c>
      <c r="B5041" s="2" t="inlineStr">
        <is>
          <t>LAN</t>
        </is>
      </c>
      <c r="C5041" s="2" t="n">
        <v>2020</v>
      </c>
      <c r="D5041" s="2" t="inlineStr">
        <is>
          <t>United States</t>
        </is>
      </c>
      <c r="E5041" s="2" t="inlineStr">
        <is>
          <t>USA</t>
        </is>
      </c>
      <c r="F5041" s="2" t="inlineStr">
        <is>
          <t>Electricity generation with combined heat and power</t>
        </is>
      </c>
      <c r="G5041" s="2" t="n">
        <v>8</v>
      </c>
      <c r="H5041" s="2" t="n">
        <v>0.013889012450818</v>
      </c>
      <c r="I5041" s="2" t="n">
        <v>0.01555569394491616</v>
      </c>
      <c r="J5041" s="40" t="inlineStr">
        <is>
          <t>waste - methane capture</t>
        </is>
      </c>
    </row>
    <row r="5042" ht="15.75" customHeight="1" s="120">
      <c r="A5042" s="2" t="inlineStr">
        <is>
          <t>WASTE</t>
        </is>
      </c>
      <c r="B5042" s="2" t="inlineStr">
        <is>
          <t>LAN</t>
        </is>
      </c>
      <c r="C5042" s="2" t="n">
        <v>2020</v>
      </c>
      <c r="D5042" s="2" t="inlineStr">
        <is>
          <t>United States</t>
        </is>
      </c>
      <c r="E5042" s="2" t="inlineStr">
        <is>
          <t>USA</t>
        </is>
      </c>
      <c r="F5042" s="2" t="inlineStr">
        <is>
          <t>Electricity generation with a microturbine</t>
        </is>
      </c>
      <c r="G5042" s="2" t="n">
        <v>8</v>
      </c>
      <c r="H5042" s="2" t="n">
        <v>0.0035492790630087</v>
      </c>
      <c r="I5042" s="2" t="n">
        <v>0.003975192550569744</v>
      </c>
      <c r="J5042" s="40" t="inlineStr">
        <is>
          <t>waste - methane capture</t>
        </is>
      </c>
    </row>
    <row r="5043" ht="15.75" customHeight="1" s="120">
      <c r="A5043" s="2" t="inlineStr">
        <is>
          <t>WASTE</t>
        </is>
      </c>
      <c r="B5043" s="2" t="inlineStr">
        <is>
          <t>LAN</t>
        </is>
      </c>
      <c r="C5043" s="2" t="n">
        <v>2020</v>
      </c>
      <c r="D5043" s="2" t="inlineStr">
        <is>
          <t>United States</t>
        </is>
      </c>
      <c r="E5043" s="2" t="inlineStr">
        <is>
          <t>USA</t>
        </is>
      </c>
      <c r="F5043" s="2" t="inlineStr">
        <is>
          <t>Electricity generation with a reciprocating engine</t>
        </is>
      </c>
      <c r="G5043" s="2" t="n">
        <v>8</v>
      </c>
      <c r="H5043" s="2" t="n">
        <v>0.156479773111641</v>
      </c>
      <c r="I5043" s="2" t="n">
        <v>0.1752573458850379</v>
      </c>
      <c r="J5043" s="40" t="inlineStr">
        <is>
          <t>waste - methane capture</t>
        </is>
      </c>
    </row>
    <row r="5044" ht="15.75" customHeight="1" s="120">
      <c r="A5044" s="2" t="inlineStr">
        <is>
          <t>WASTE</t>
        </is>
      </c>
      <c r="B5044" s="2" t="inlineStr">
        <is>
          <t>LAN</t>
        </is>
      </c>
      <c r="C5044" s="2" t="n">
        <v>2020</v>
      </c>
      <c r="D5044" s="2" t="inlineStr">
        <is>
          <t>United States</t>
        </is>
      </c>
      <c r="E5044" s="2" t="inlineStr">
        <is>
          <t>USA</t>
        </is>
      </c>
      <c r="F5044" s="2" t="inlineStr">
        <is>
          <t>Land_x001f_ll gas recovery for direct use</t>
        </is>
      </c>
      <c r="G5044" s="2" t="n">
        <v>8</v>
      </c>
      <c r="H5044" s="2" t="n">
        <v>0.0005728657706641</v>
      </c>
      <c r="I5044" s="2" t="n">
        <v>0.0006416096631437921</v>
      </c>
      <c r="J5044" s="40" t="inlineStr">
        <is>
          <t>waste - methane capture</t>
        </is>
      </c>
    </row>
    <row r="5045" ht="15.75" customHeight="1" s="120">
      <c r="A5045" s="2" t="inlineStr">
        <is>
          <t>WASTE</t>
        </is>
      </c>
      <c r="B5045" s="2" t="inlineStr">
        <is>
          <t>LAN</t>
        </is>
      </c>
      <c r="C5045" s="2" t="n">
        <v>2020</v>
      </c>
      <c r="D5045" s="2" t="inlineStr">
        <is>
          <t>United States</t>
        </is>
      </c>
      <c r="E5045" s="2" t="inlineStr">
        <is>
          <t>USA</t>
        </is>
      </c>
      <c r="F5045" s="2" t="inlineStr">
        <is>
          <t>Electricity generation with a microturbine</t>
        </is>
      </c>
      <c r="G5045" s="2" t="n">
        <v>9</v>
      </c>
      <c r="H5045" s="2" t="n">
        <v>0.0048945688467938</v>
      </c>
      <c r="I5045" s="2" t="n">
        <v>0.005481917108409057</v>
      </c>
      <c r="J5045" s="40" t="inlineStr">
        <is>
          <t>waste - methane capture</t>
        </is>
      </c>
    </row>
    <row r="5046" ht="15.75" customHeight="1" s="120">
      <c r="A5046" s="2" t="inlineStr">
        <is>
          <t>WASTE</t>
        </is>
      </c>
      <c r="B5046" s="2" t="inlineStr">
        <is>
          <t>LAN</t>
        </is>
      </c>
      <c r="C5046" s="2" t="n">
        <v>2020</v>
      </c>
      <c r="D5046" s="2" t="inlineStr">
        <is>
          <t>United States</t>
        </is>
      </c>
      <c r="E5046" s="2" t="inlineStr">
        <is>
          <t>USA</t>
        </is>
      </c>
      <c r="F5046" s="2" t="inlineStr">
        <is>
          <t>Electricity generation with a reciprocating engine</t>
        </is>
      </c>
      <c r="G5046" s="2" t="n">
        <v>9</v>
      </c>
      <c r="H5046" s="2" t="n">
        <v>0.132654470391571</v>
      </c>
      <c r="I5046" s="2" t="n">
        <v>0.1485730068385595</v>
      </c>
      <c r="J5046" s="40" t="inlineStr">
        <is>
          <t>waste - methane capture</t>
        </is>
      </c>
    </row>
    <row r="5047" ht="15.75" customHeight="1" s="120">
      <c r="A5047" s="2" t="inlineStr">
        <is>
          <t>WASTE</t>
        </is>
      </c>
      <c r="B5047" s="2" t="inlineStr">
        <is>
          <t>LAN</t>
        </is>
      </c>
      <c r="C5047" s="2" t="n">
        <v>2020</v>
      </c>
      <c r="D5047" s="2" t="inlineStr">
        <is>
          <t>United States</t>
        </is>
      </c>
      <c r="E5047" s="2" t="inlineStr">
        <is>
          <t>USA</t>
        </is>
      </c>
      <c r="F5047" s="2" t="inlineStr">
        <is>
          <t>Electricity generation with combined heat and power</t>
        </is>
      </c>
      <c r="G5047" s="2" t="n">
        <v>9</v>
      </c>
      <c r="H5047" s="2" t="n">
        <v>0.010824914323166</v>
      </c>
      <c r="I5047" s="2" t="n">
        <v>0.01212390404194592</v>
      </c>
      <c r="J5047" s="40" t="inlineStr">
        <is>
          <t>waste - methane capture</t>
        </is>
      </c>
    </row>
    <row r="5048" ht="15.75" customHeight="1" s="120">
      <c r="A5048" s="2" t="inlineStr">
        <is>
          <t>WASTE</t>
        </is>
      </c>
      <c r="B5048" s="2" t="inlineStr">
        <is>
          <t>LAN</t>
        </is>
      </c>
      <c r="C5048" s="2" t="n">
        <v>2020</v>
      </c>
      <c r="D5048" s="2" t="inlineStr">
        <is>
          <t>United States</t>
        </is>
      </c>
      <c r="E5048" s="2" t="inlineStr">
        <is>
          <t>USA</t>
        </is>
      </c>
      <c r="F5048" s="2" t="inlineStr">
        <is>
          <t>Flaring of landfill gas</t>
        </is>
      </c>
      <c r="G5048" s="2" t="n">
        <v>9</v>
      </c>
      <c r="H5048" s="2" t="n">
        <v>0.0454008645610884</v>
      </c>
      <c r="I5048" s="2" t="n">
        <v>0.05084896830841901</v>
      </c>
      <c r="J5048" s="40" t="inlineStr">
        <is>
          <t>waste - methane destruction</t>
        </is>
      </c>
    </row>
    <row r="5049" ht="15.75" customHeight="1" s="120">
      <c r="A5049" s="2" t="inlineStr">
        <is>
          <t>WASTE</t>
        </is>
      </c>
      <c r="B5049" s="2" t="inlineStr">
        <is>
          <t>LAN</t>
        </is>
      </c>
      <c r="C5049" s="2" t="n">
        <v>2020</v>
      </c>
      <c r="D5049" s="2" t="inlineStr">
        <is>
          <t>United States</t>
        </is>
      </c>
      <c r="E5049" s="2" t="inlineStr">
        <is>
          <t>USA</t>
        </is>
      </c>
      <c r="F5049" s="2" t="inlineStr">
        <is>
          <t>Electricity generation with a gas turbine</t>
        </is>
      </c>
      <c r="G5049" s="2" t="n">
        <v>9</v>
      </c>
      <c r="H5049" s="2" t="n">
        <v>0.0107606869132724</v>
      </c>
      <c r="I5049" s="2" t="n">
        <v>0.01205196934286509</v>
      </c>
      <c r="J5049" s="40" t="inlineStr">
        <is>
          <t>waste - methane capture</t>
        </is>
      </c>
    </row>
    <row r="5050" ht="15.75" customHeight="1" s="120">
      <c r="A5050" s="2" t="inlineStr">
        <is>
          <t>WASTE</t>
        </is>
      </c>
      <c r="B5050" s="2" t="inlineStr">
        <is>
          <t>LAN</t>
        </is>
      </c>
      <c r="C5050" s="2" t="n">
        <v>2020</v>
      </c>
      <c r="D5050" s="2" t="inlineStr">
        <is>
          <t>United States</t>
        </is>
      </c>
      <c r="E5050" s="2" t="inlineStr">
        <is>
          <t>USA</t>
        </is>
      </c>
      <c r="F5050" s="2" t="inlineStr">
        <is>
          <t>Electricity generation with a reciprocating engine</t>
        </is>
      </c>
      <c r="G5050" s="2" t="n">
        <v>10</v>
      </c>
      <c r="H5050" s="2" t="n">
        <v>0.08550556795671579</v>
      </c>
      <c r="I5050" s="2" t="n">
        <v>0.0957662361115217</v>
      </c>
      <c r="J5050" s="40" t="inlineStr">
        <is>
          <t>waste - methane capture</t>
        </is>
      </c>
    </row>
    <row r="5051" ht="15.75" customHeight="1" s="120">
      <c r="A5051" s="2" t="inlineStr">
        <is>
          <t>WASTE</t>
        </is>
      </c>
      <c r="B5051" s="2" t="inlineStr">
        <is>
          <t>LAN</t>
        </is>
      </c>
      <c r="C5051" s="2" t="n">
        <v>2020</v>
      </c>
      <c r="D5051" s="2" t="inlineStr">
        <is>
          <t>United States</t>
        </is>
      </c>
      <c r="E5051" s="2" t="inlineStr">
        <is>
          <t>USA</t>
        </is>
      </c>
      <c r="F5051" s="2" t="inlineStr">
        <is>
          <t>Flaring of landfill gas</t>
        </is>
      </c>
      <c r="G5051" s="2" t="n">
        <v>10</v>
      </c>
      <c r="H5051" s="2" t="n">
        <v>0.0282515030121431</v>
      </c>
      <c r="I5051" s="2" t="n">
        <v>0.03164168337360027</v>
      </c>
      <c r="J5051" s="40" t="inlineStr">
        <is>
          <t>waste - methane destruction</t>
        </is>
      </c>
    </row>
    <row r="5052" ht="15.75" customHeight="1" s="120">
      <c r="A5052" s="2" t="inlineStr">
        <is>
          <t>WASTE</t>
        </is>
      </c>
      <c r="B5052" s="2" t="inlineStr">
        <is>
          <t>LAN</t>
        </is>
      </c>
      <c r="C5052" s="2" t="n">
        <v>2020</v>
      </c>
      <c r="D5052" s="2" t="inlineStr">
        <is>
          <t>United States</t>
        </is>
      </c>
      <c r="E5052" s="2" t="inlineStr">
        <is>
          <t>USA</t>
        </is>
      </c>
      <c r="F5052" s="2" t="inlineStr">
        <is>
          <t>Electricity generation with combined heat and power</t>
        </is>
      </c>
      <c r="G5052" s="2" t="n">
        <v>10</v>
      </c>
      <c r="H5052" s="2" t="n">
        <v>0.0061111289542168</v>
      </c>
      <c r="I5052" s="2" t="n">
        <v>0.006844464428722817</v>
      </c>
      <c r="J5052" s="40" t="inlineStr">
        <is>
          <t>waste - methane capture</t>
        </is>
      </c>
    </row>
    <row r="5053" ht="15.75" customHeight="1" s="120">
      <c r="A5053" s="2" t="inlineStr">
        <is>
          <t>WASTE</t>
        </is>
      </c>
      <c r="B5053" s="2" t="inlineStr">
        <is>
          <t>LAN</t>
        </is>
      </c>
      <c r="C5053" s="2" t="n">
        <v>2020</v>
      </c>
      <c r="D5053" s="2" t="inlineStr">
        <is>
          <t>United States</t>
        </is>
      </c>
      <c r="E5053" s="2" t="inlineStr">
        <is>
          <t>USA</t>
        </is>
      </c>
      <c r="F5053" s="2" t="inlineStr">
        <is>
          <t>Land_x001f_ll gas recovery for direct use</t>
        </is>
      </c>
      <c r="G5053" s="2" t="n">
        <v>10</v>
      </c>
      <c r="H5053" s="2" t="n">
        <v>0.0004344928020146</v>
      </c>
      <c r="I5053" s="2" t="n">
        <v>0.000486631938256352</v>
      </c>
      <c r="J5053" s="40" t="inlineStr">
        <is>
          <t>waste - methane capture</t>
        </is>
      </c>
    </row>
    <row r="5054" ht="15.75" customHeight="1" s="120">
      <c r="A5054" s="2" t="inlineStr">
        <is>
          <t>WASTE</t>
        </is>
      </c>
      <c r="B5054" s="2" t="inlineStr">
        <is>
          <t>LAN</t>
        </is>
      </c>
      <c r="C5054" s="2" t="n">
        <v>2020</v>
      </c>
      <c r="D5054" s="2" t="inlineStr">
        <is>
          <t>United States</t>
        </is>
      </c>
      <c r="E5054" s="2" t="inlineStr">
        <is>
          <t>USA</t>
        </is>
      </c>
      <c r="F5054" s="2" t="inlineStr">
        <is>
          <t>Electricity generation with a microturbine</t>
        </is>
      </c>
      <c r="G5054" s="2" t="n">
        <v>10</v>
      </c>
      <c r="H5054" s="2" t="n">
        <v>0.0033085567702074</v>
      </c>
      <c r="I5054" s="2" t="n">
        <v>0.003705583582632288</v>
      </c>
      <c r="J5054" s="40" t="inlineStr">
        <is>
          <t>waste - methane capture</t>
        </is>
      </c>
    </row>
    <row r="5055" ht="15.75" customHeight="1" s="120">
      <c r="A5055" s="2" t="inlineStr">
        <is>
          <t>WASTE</t>
        </is>
      </c>
      <c r="B5055" s="2" t="inlineStr">
        <is>
          <t>LAN</t>
        </is>
      </c>
      <c r="C5055" s="2" t="n">
        <v>2020</v>
      </c>
      <c r="D5055" s="2" t="inlineStr">
        <is>
          <t>United States</t>
        </is>
      </c>
      <c r="E5055" s="2" t="inlineStr">
        <is>
          <t>USA</t>
        </is>
      </c>
      <c r="F5055" s="2" t="inlineStr">
        <is>
          <t>Electricity generation with a gas turbine</t>
        </is>
      </c>
      <c r="G5055" s="2" t="n">
        <v>10</v>
      </c>
      <c r="H5055" s="2" t="n">
        <v>0.008123832987621401</v>
      </c>
      <c r="I5055" s="2" t="n">
        <v>0.00909869294613597</v>
      </c>
      <c r="J5055" s="40" t="inlineStr">
        <is>
          <t>waste - methane capture</t>
        </is>
      </c>
    </row>
    <row r="5056" ht="15.75" customHeight="1" s="120">
      <c r="A5056" s="2" t="inlineStr">
        <is>
          <t>WASTE</t>
        </is>
      </c>
      <c r="B5056" s="2" t="inlineStr">
        <is>
          <t>LAN</t>
        </is>
      </c>
      <c r="C5056" s="2" t="n">
        <v>2020</v>
      </c>
      <c r="D5056" s="2" t="inlineStr">
        <is>
          <t>United States</t>
        </is>
      </c>
      <c r="E5056" s="2" t="inlineStr">
        <is>
          <t>USA</t>
        </is>
      </c>
      <c r="F5056" s="2" t="inlineStr">
        <is>
          <t>Electricity generation with a microturbine</t>
        </is>
      </c>
      <c r="G5056" s="2" t="n">
        <v>11</v>
      </c>
      <c r="H5056" s="2" t="n">
        <v>0.0023084098938853</v>
      </c>
      <c r="I5056" s="2" t="n">
        <v>0.002585419081151536</v>
      </c>
      <c r="J5056" s="40" t="inlineStr">
        <is>
          <t>waste - methane capture</t>
        </is>
      </c>
    </row>
    <row r="5057" ht="15.75" customHeight="1" s="120">
      <c r="A5057" s="2" t="inlineStr">
        <is>
          <t>WASTE</t>
        </is>
      </c>
      <c r="B5057" s="2" t="inlineStr">
        <is>
          <t>LAN</t>
        </is>
      </c>
      <c r="C5057" s="2" t="n">
        <v>2020</v>
      </c>
      <c r="D5057" s="2" t="inlineStr">
        <is>
          <t>United States</t>
        </is>
      </c>
      <c r="E5057" s="2" t="inlineStr">
        <is>
          <t>USA</t>
        </is>
      </c>
      <c r="F5057" s="2" t="inlineStr">
        <is>
          <t>Land_x001f_ll gas recovery for direct use</t>
        </is>
      </c>
      <c r="G5057" s="2" t="n">
        <v>11</v>
      </c>
      <c r="H5057" s="2" t="n">
        <v>0.0004888019757345</v>
      </c>
      <c r="I5057" s="2" t="n">
        <v>0.0005474582128226401</v>
      </c>
      <c r="J5057" s="40" t="inlineStr">
        <is>
          <t>waste - methane capture</t>
        </is>
      </c>
    </row>
    <row r="5058" ht="15.75" customHeight="1" s="120">
      <c r="A5058" s="2" t="inlineStr">
        <is>
          <t>WASTE</t>
        </is>
      </c>
      <c r="B5058" s="2" t="inlineStr">
        <is>
          <t>LAN</t>
        </is>
      </c>
      <c r="C5058" s="2" t="n">
        <v>2020</v>
      </c>
      <c r="D5058" s="2" t="inlineStr">
        <is>
          <t>United States</t>
        </is>
      </c>
      <c r="E5058" s="2" t="inlineStr">
        <is>
          <t>USA</t>
        </is>
      </c>
      <c r="F5058" s="2" t="inlineStr">
        <is>
          <t>Electricity generation with a gas turbine</t>
        </is>
      </c>
      <c r="G5058" s="2" t="n">
        <v>11</v>
      </c>
      <c r="H5058" s="2" t="n">
        <v>0.0057487024751026</v>
      </c>
      <c r="I5058" s="2" t="n">
        <v>0.006438546772114913</v>
      </c>
      <c r="J5058" s="40" t="inlineStr">
        <is>
          <t>waste - methane capture</t>
        </is>
      </c>
    </row>
    <row r="5059" ht="15.75" customHeight="1" s="120">
      <c r="A5059" s="2" t="inlineStr">
        <is>
          <t>WASTE</t>
        </is>
      </c>
      <c r="B5059" s="2" t="inlineStr">
        <is>
          <t>LAN</t>
        </is>
      </c>
      <c r="C5059" s="2" t="n">
        <v>2020</v>
      </c>
      <c r="D5059" s="2" t="inlineStr">
        <is>
          <t>United States</t>
        </is>
      </c>
      <c r="E5059" s="2" t="inlineStr">
        <is>
          <t>USA</t>
        </is>
      </c>
      <c r="F5059" s="2" t="inlineStr">
        <is>
          <t>Flaring of landfill gas</t>
        </is>
      </c>
      <c r="G5059" s="2" t="n">
        <v>11</v>
      </c>
      <c r="H5059" s="2" t="n">
        <v>0.022762727807276</v>
      </c>
      <c r="I5059" s="2" t="n">
        <v>0.02549425514414912</v>
      </c>
      <c r="J5059" s="40" t="inlineStr">
        <is>
          <t>waste - methane destruction</t>
        </is>
      </c>
    </row>
    <row r="5060" ht="15.75" customHeight="1" s="120">
      <c r="A5060" s="2" t="inlineStr">
        <is>
          <t>WASTE</t>
        </is>
      </c>
      <c r="B5060" s="2" t="inlineStr">
        <is>
          <t>LAN</t>
        </is>
      </c>
      <c r="C5060" s="2" t="n">
        <v>2020</v>
      </c>
      <c r="D5060" s="2" t="inlineStr">
        <is>
          <t>United States</t>
        </is>
      </c>
      <c r="E5060" s="2" t="inlineStr">
        <is>
          <t>USA</t>
        </is>
      </c>
      <c r="F5060" s="2" t="inlineStr">
        <is>
          <t>Electricity generation with a reciprocating engine</t>
        </is>
      </c>
      <c r="G5060" s="2" t="n">
        <v>11</v>
      </c>
      <c r="H5060" s="2" t="n">
        <v>0.118809613399207</v>
      </c>
      <c r="I5060" s="2" t="n">
        <v>0.1330667670071118</v>
      </c>
      <c r="J5060" s="40" t="inlineStr">
        <is>
          <t>waste - methane capture</t>
        </is>
      </c>
    </row>
    <row r="5061" ht="15.75" customHeight="1" s="120">
      <c r="A5061" s="2" t="inlineStr">
        <is>
          <t>WASTE</t>
        </is>
      </c>
      <c r="B5061" s="2" t="inlineStr">
        <is>
          <t>LAN</t>
        </is>
      </c>
      <c r="C5061" s="2" t="n">
        <v>2020</v>
      </c>
      <c r="D5061" s="2" t="inlineStr">
        <is>
          <t>United States</t>
        </is>
      </c>
      <c r="E5061" s="2" t="inlineStr">
        <is>
          <t>USA</t>
        </is>
      </c>
      <c r="F5061" s="2" t="inlineStr">
        <is>
          <t>Electricity generation with combined heat and power</t>
        </is>
      </c>
      <c r="G5061" s="2" t="n">
        <v>11</v>
      </c>
      <c r="H5061" s="2" t="n">
        <v>0.0067837925744243</v>
      </c>
      <c r="I5061" s="2" t="n">
        <v>0.007597847683355217</v>
      </c>
      <c r="J5061" s="40" t="inlineStr">
        <is>
          <t>waste - methane capture</t>
        </is>
      </c>
    </row>
    <row r="5062" ht="15.75" customHeight="1" s="120">
      <c r="A5062" s="2" t="inlineStr">
        <is>
          <t>WASTE</t>
        </is>
      </c>
      <c r="B5062" s="2" t="inlineStr">
        <is>
          <t>LAN</t>
        </is>
      </c>
      <c r="C5062" s="2" t="n">
        <v>2020</v>
      </c>
      <c r="D5062" s="2" t="inlineStr">
        <is>
          <t>United States</t>
        </is>
      </c>
      <c r="E5062" s="2" t="inlineStr">
        <is>
          <t>USA</t>
        </is>
      </c>
      <c r="F5062" s="2" t="inlineStr">
        <is>
          <t>Electricity generation with a reciprocating engine</t>
        </is>
      </c>
      <c r="G5062" s="2" t="n">
        <v>12</v>
      </c>
      <c r="H5062" s="2" t="n">
        <v>0.144559949170798</v>
      </c>
      <c r="I5062" s="2" t="n">
        <v>0.1619071430712938</v>
      </c>
      <c r="J5062" s="40" t="inlineStr">
        <is>
          <t>waste - methane capture</t>
        </is>
      </c>
    </row>
    <row r="5063" ht="15.75" customHeight="1" s="120">
      <c r="A5063" s="2" t="inlineStr">
        <is>
          <t>WASTE</t>
        </is>
      </c>
      <c r="B5063" s="2" t="inlineStr">
        <is>
          <t>LAN</t>
        </is>
      </c>
      <c r="C5063" s="2" t="n">
        <v>2020</v>
      </c>
      <c r="D5063" s="2" t="inlineStr">
        <is>
          <t>United States</t>
        </is>
      </c>
      <c r="E5063" s="2" t="inlineStr">
        <is>
          <t>USA</t>
        </is>
      </c>
      <c r="F5063" s="2" t="inlineStr">
        <is>
          <t>Electricity generation with combined heat and power</t>
        </is>
      </c>
      <c r="G5063" s="2" t="n">
        <v>12</v>
      </c>
      <c r="H5063" s="2" t="n">
        <v>0.0054491672781296</v>
      </c>
      <c r="I5063" s="2" t="n">
        <v>0.006103067351505152</v>
      </c>
      <c r="J5063" s="40" t="inlineStr">
        <is>
          <t>waste - methane capture</t>
        </is>
      </c>
    </row>
    <row r="5064" ht="15.75" customHeight="1" s="120">
      <c r="A5064" s="2" t="inlineStr">
        <is>
          <t>WASTE</t>
        </is>
      </c>
      <c r="B5064" s="2" t="inlineStr">
        <is>
          <t>LAN</t>
        </is>
      </c>
      <c r="C5064" s="2" t="n">
        <v>2020</v>
      </c>
      <c r="D5064" s="2" t="inlineStr">
        <is>
          <t>United States</t>
        </is>
      </c>
      <c r="E5064" s="2" t="inlineStr">
        <is>
          <t>USA</t>
        </is>
      </c>
      <c r="F5064" s="2" t="inlineStr">
        <is>
          <t>Electricity generation with a gas turbine</t>
        </is>
      </c>
      <c r="G5064" s="2" t="n">
        <v>12</v>
      </c>
      <c r="H5064" s="2" t="n">
        <v>0.0049040036683436</v>
      </c>
      <c r="I5064" s="2" t="n">
        <v>0.005492484108544833</v>
      </c>
      <c r="J5064" s="40" t="inlineStr">
        <is>
          <t>waste - methane capture</t>
        </is>
      </c>
    </row>
    <row r="5065" ht="15.75" customHeight="1" s="120">
      <c r="A5065" s="2" t="inlineStr">
        <is>
          <t>WASTE</t>
        </is>
      </c>
      <c r="B5065" s="2" t="inlineStr">
        <is>
          <t>LAN</t>
        </is>
      </c>
      <c r="C5065" s="2" t="n">
        <v>2020</v>
      </c>
      <c r="D5065" s="2" t="inlineStr">
        <is>
          <t>United States</t>
        </is>
      </c>
      <c r="E5065" s="2" t="inlineStr">
        <is>
          <t>USA</t>
        </is>
      </c>
      <c r="F5065" s="2" t="inlineStr">
        <is>
          <t>Land_x001f_ll gas recovery for direct use</t>
        </is>
      </c>
      <c r="G5065" s="2" t="n">
        <v>12</v>
      </c>
      <c r="H5065" s="2" t="n">
        <v>0.001184620661661</v>
      </c>
      <c r="I5065" s="2" t="n">
        <v>0.00132677514106032</v>
      </c>
      <c r="J5065" s="40" t="inlineStr">
        <is>
          <t>waste - methane capture</t>
        </is>
      </c>
    </row>
    <row r="5066" ht="15.75" customHeight="1" s="120">
      <c r="A5066" s="2" t="inlineStr">
        <is>
          <t>WASTE</t>
        </is>
      </c>
      <c r="B5066" s="2" t="inlineStr">
        <is>
          <t>LAN</t>
        </is>
      </c>
      <c r="C5066" s="2" t="n">
        <v>2020</v>
      </c>
      <c r="D5066" s="2" t="inlineStr">
        <is>
          <t>United States</t>
        </is>
      </c>
      <c r="E5066" s="2" t="inlineStr">
        <is>
          <t>USA</t>
        </is>
      </c>
      <c r="F5066" s="2" t="inlineStr">
        <is>
          <t>Electricity generation with a microturbine</t>
        </is>
      </c>
      <c r="G5066" s="2" t="n">
        <v>12</v>
      </c>
      <c r="H5066" s="2" t="n">
        <v>0.0019419686504989</v>
      </c>
      <c r="I5066" s="2" t="n">
        <v>0.002175004888558768</v>
      </c>
      <c r="J5066" s="40" t="inlineStr">
        <is>
          <t>waste - methane capture</t>
        </is>
      </c>
    </row>
    <row r="5067" ht="15.75" customHeight="1" s="120">
      <c r="A5067" s="2" t="inlineStr">
        <is>
          <t>WASTE</t>
        </is>
      </c>
      <c r="B5067" s="2" t="inlineStr">
        <is>
          <t>LAN</t>
        </is>
      </c>
      <c r="C5067" s="2" t="n">
        <v>2020</v>
      </c>
      <c r="D5067" s="2" t="inlineStr">
        <is>
          <t>United States</t>
        </is>
      </c>
      <c r="E5067" s="2" t="inlineStr">
        <is>
          <t>USA</t>
        </is>
      </c>
      <c r="F5067" s="2" t="inlineStr">
        <is>
          <t>Flaring of landfill gas</t>
        </is>
      </c>
      <c r="G5067" s="2" t="n">
        <v>12</v>
      </c>
      <c r="H5067" s="2" t="n">
        <v>0.0187154514715075</v>
      </c>
      <c r="I5067" s="2" t="n">
        <v>0.0209613056480884</v>
      </c>
      <c r="J5067" s="40" t="inlineStr">
        <is>
          <t>waste - methane destruction</t>
        </is>
      </c>
    </row>
    <row r="5068" ht="15.75" customHeight="1" s="120">
      <c r="A5068" s="2" t="inlineStr">
        <is>
          <t>WASTE</t>
        </is>
      </c>
      <c r="B5068" s="2" t="inlineStr">
        <is>
          <t>LAN</t>
        </is>
      </c>
      <c r="C5068" s="2" t="n">
        <v>2020</v>
      </c>
      <c r="D5068" s="2" t="inlineStr">
        <is>
          <t>United States</t>
        </is>
      </c>
      <c r="E5068" s="2" t="inlineStr">
        <is>
          <t>USA</t>
        </is>
      </c>
      <c r="F5068" s="2" t="inlineStr">
        <is>
          <t>Electricity generation with a reciprocating engine</t>
        </is>
      </c>
      <c r="G5068" s="2" t="n">
        <v>13</v>
      </c>
      <c r="H5068" s="2" t="n">
        <v>0.0949388411827385</v>
      </c>
      <c r="I5068" s="2" t="n">
        <v>0.1063315021246671</v>
      </c>
      <c r="J5068" s="40" t="inlineStr">
        <is>
          <t>waste - methane capture</t>
        </is>
      </c>
    </row>
    <row r="5069" ht="15.75" customHeight="1" s="120">
      <c r="A5069" s="2" t="inlineStr">
        <is>
          <t>WASTE</t>
        </is>
      </c>
      <c r="B5069" s="2" t="inlineStr">
        <is>
          <t>LAN</t>
        </is>
      </c>
      <c r="C5069" s="2" t="n">
        <v>2020</v>
      </c>
      <c r="D5069" s="2" t="inlineStr">
        <is>
          <t>United States</t>
        </is>
      </c>
      <c r="E5069" s="2" t="inlineStr">
        <is>
          <t>USA</t>
        </is>
      </c>
      <c r="F5069" s="2" t="inlineStr">
        <is>
          <t>Flaring of landfill gas</t>
        </is>
      </c>
      <c r="G5069" s="2" t="n">
        <v>13</v>
      </c>
      <c r="H5069" s="2" t="n">
        <v>0.0140437800437212</v>
      </c>
      <c r="I5069" s="2" t="n">
        <v>0.01572903364896775</v>
      </c>
      <c r="J5069" s="40" t="inlineStr">
        <is>
          <t>waste - methane destruction</t>
        </is>
      </c>
    </row>
    <row r="5070" ht="15.75" customHeight="1" s="120">
      <c r="A5070" s="2" t="inlineStr">
        <is>
          <t>WASTE</t>
        </is>
      </c>
      <c r="B5070" s="2" t="inlineStr">
        <is>
          <t>LAN</t>
        </is>
      </c>
      <c r="C5070" s="2" t="n">
        <v>2020</v>
      </c>
      <c r="D5070" s="2" t="inlineStr">
        <is>
          <t>United States</t>
        </is>
      </c>
      <c r="E5070" s="2" t="inlineStr">
        <is>
          <t>USA</t>
        </is>
      </c>
      <c r="F5070" s="2" t="inlineStr">
        <is>
          <t>Electricity generation with combined heat and power</t>
        </is>
      </c>
      <c r="G5070" s="2" t="n">
        <v>13</v>
      </c>
      <c r="H5070" s="2" t="n">
        <v>0.0043631379376166</v>
      </c>
      <c r="I5070" s="2" t="n">
        <v>0.004886714490130593</v>
      </c>
      <c r="J5070" s="40" t="inlineStr">
        <is>
          <t>waste - methane capture</t>
        </is>
      </c>
    </row>
    <row r="5071" ht="15.75" customHeight="1" s="120">
      <c r="A5071" s="2" t="inlineStr">
        <is>
          <t>WASTE</t>
        </is>
      </c>
      <c r="B5071" s="2" t="inlineStr">
        <is>
          <t>LAN</t>
        </is>
      </c>
      <c r="C5071" s="2" t="n">
        <v>2020</v>
      </c>
      <c r="D5071" s="2" t="inlineStr">
        <is>
          <t>United States</t>
        </is>
      </c>
      <c r="E5071" s="2" t="inlineStr">
        <is>
          <t>USA</t>
        </is>
      </c>
      <c r="F5071" s="2" t="inlineStr">
        <is>
          <t>Land_x001f_ll gas recovery for direct use</t>
        </is>
      </c>
      <c r="G5071" s="2" t="n">
        <v>13</v>
      </c>
      <c r="H5071" s="2" t="n">
        <v>0.0007691626087762</v>
      </c>
      <c r="I5071" s="2" t="n">
        <v>0.0008614621218293442</v>
      </c>
      <c r="J5071" s="40" t="inlineStr">
        <is>
          <t>waste - methane capture</t>
        </is>
      </c>
    </row>
    <row r="5072" ht="15.75" customHeight="1" s="120">
      <c r="A5072" s="2" t="inlineStr">
        <is>
          <t>WASTE</t>
        </is>
      </c>
      <c r="B5072" s="2" t="inlineStr">
        <is>
          <t>LAN</t>
        </is>
      </c>
      <c r="C5072" s="2" t="n">
        <v>2020</v>
      </c>
      <c r="D5072" s="2" t="inlineStr">
        <is>
          <t>United States</t>
        </is>
      </c>
      <c r="E5072" s="2" t="inlineStr">
        <is>
          <t>USA</t>
        </is>
      </c>
      <c r="F5072" s="2" t="inlineStr">
        <is>
          <t>Electricity generation with a gas turbine</t>
        </is>
      </c>
      <c r="G5072" s="2" t="n">
        <v>13</v>
      </c>
      <c r="H5072" s="2" t="n">
        <v>0.0031816916016396</v>
      </c>
      <c r="I5072" s="2" t="n">
        <v>0.003563494593836352</v>
      </c>
      <c r="J5072" s="40" t="inlineStr">
        <is>
          <t>waste - methane capture</t>
        </is>
      </c>
    </row>
    <row r="5073" ht="15.75" customHeight="1" s="120">
      <c r="A5073" s="2" t="inlineStr">
        <is>
          <t>WASTE</t>
        </is>
      </c>
      <c r="B5073" s="2" t="inlineStr">
        <is>
          <t>LAN</t>
        </is>
      </c>
      <c r="C5073" s="2" t="n">
        <v>2020</v>
      </c>
      <c r="D5073" s="2" t="inlineStr">
        <is>
          <t>United States</t>
        </is>
      </c>
      <c r="E5073" s="2" t="inlineStr">
        <is>
          <t>USA</t>
        </is>
      </c>
      <c r="F5073" s="2" t="inlineStr">
        <is>
          <t>Electricity generation with a microturbine</t>
        </is>
      </c>
      <c r="G5073" s="2" t="n">
        <v>13</v>
      </c>
      <c r="H5073" s="2" t="n">
        <v>0.0017363869337714</v>
      </c>
      <c r="I5073" s="2" t="n">
        <v>0.001944753365823968</v>
      </c>
      <c r="J5073" s="40" t="inlineStr">
        <is>
          <t>waste - methane capture</t>
        </is>
      </c>
    </row>
    <row r="5074" ht="15.75" customHeight="1" s="120">
      <c r="A5074" s="2" t="inlineStr">
        <is>
          <t>WASTE</t>
        </is>
      </c>
      <c r="B5074" s="2" t="inlineStr">
        <is>
          <t>LAN</t>
        </is>
      </c>
      <c r="C5074" s="2" t="n">
        <v>2020</v>
      </c>
      <c r="D5074" s="2" t="inlineStr">
        <is>
          <t>United States</t>
        </is>
      </c>
      <c r="E5074" s="2" t="inlineStr">
        <is>
          <t>USA</t>
        </is>
      </c>
      <c r="F5074" s="2" t="inlineStr">
        <is>
          <t>Flaring of landfill gas</t>
        </is>
      </c>
      <c r="G5074" s="2" t="n">
        <v>14</v>
      </c>
      <c r="H5074" s="2" t="n">
        <v>0.0046129546826705</v>
      </c>
      <c r="I5074" s="2" t="n">
        <v>0.00516650924459096</v>
      </c>
      <c r="J5074" s="40" t="inlineStr">
        <is>
          <t>waste - methane destruction</t>
        </is>
      </c>
    </row>
    <row r="5075" ht="15.75" customHeight="1" s="120">
      <c r="A5075" s="2" t="inlineStr">
        <is>
          <t>WASTE</t>
        </is>
      </c>
      <c r="B5075" s="2" t="inlineStr">
        <is>
          <t>LAN</t>
        </is>
      </c>
      <c r="C5075" s="2" t="n">
        <v>2020</v>
      </c>
      <c r="D5075" s="2" t="inlineStr">
        <is>
          <t>United States</t>
        </is>
      </c>
      <c r="E5075" s="2" t="inlineStr">
        <is>
          <t>USA</t>
        </is>
      </c>
      <c r="F5075" s="2" t="inlineStr">
        <is>
          <t>Electricity generation with a microturbine</t>
        </is>
      </c>
      <c r="G5075" s="2" t="n">
        <v>14</v>
      </c>
      <c r="H5075" s="2" t="n">
        <v>0.0008642106331536</v>
      </c>
      <c r="I5075" s="2" t="n">
        <v>0.0009679159091320321</v>
      </c>
      <c r="J5075" s="40" t="inlineStr">
        <is>
          <t>waste - methane capture</t>
        </is>
      </c>
    </row>
    <row r="5076" ht="15.75" customHeight="1" s="120">
      <c r="A5076" s="2" t="inlineStr">
        <is>
          <t>WASTE</t>
        </is>
      </c>
      <c r="B5076" s="2" t="inlineStr">
        <is>
          <t>LAN</t>
        </is>
      </c>
      <c r="C5076" s="2" t="n">
        <v>2020</v>
      </c>
      <c r="D5076" s="2" t="inlineStr">
        <is>
          <t>United States</t>
        </is>
      </c>
      <c r="E5076" s="2" t="inlineStr">
        <is>
          <t>USA</t>
        </is>
      </c>
      <c r="F5076" s="2" t="inlineStr">
        <is>
          <t>Land_x001f_ll gas recovery for direct use</t>
        </is>
      </c>
      <c r="G5076" s="2" t="n">
        <v>14</v>
      </c>
      <c r="H5076" s="2" t="n">
        <v>0.0004435274167918</v>
      </c>
      <c r="I5076" s="2" t="n">
        <v>0.0004967507068068161</v>
      </c>
      <c r="J5076" s="40" t="inlineStr">
        <is>
          <t>waste - methane capture</t>
        </is>
      </c>
    </row>
    <row r="5077" ht="15.75" customHeight="1" s="120">
      <c r="A5077" s="2" t="inlineStr">
        <is>
          <t>WASTE</t>
        </is>
      </c>
      <c r="B5077" s="2" t="inlineStr">
        <is>
          <t>LAN</t>
        </is>
      </c>
      <c r="C5077" s="2" t="n">
        <v>2020</v>
      </c>
      <c r="D5077" s="2" t="inlineStr">
        <is>
          <t>United States</t>
        </is>
      </c>
      <c r="E5077" s="2" t="inlineStr">
        <is>
          <t>USA</t>
        </is>
      </c>
      <c r="F5077" s="2" t="inlineStr">
        <is>
          <t>Electricity generation with a reciprocating engine</t>
        </is>
      </c>
      <c r="G5077" s="2" t="n">
        <v>14</v>
      </c>
      <c r="H5077" s="2" t="n">
        <v>0.0722964969463646</v>
      </c>
      <c r="I5077" s="2" t="n">
        <v>0.08097207657992836</v>
      </c>
      <c r="J5077" s="40" t="inlineStr">
        <is>
          <t>waste - methane capture</t>
        </is>
      </c>
    </row>
    <row r="5078" ht="15.75" customHeight="1" s="120">
      <c r="A5078" s="2" t="inlineStr">
        <is>
          <t>WASTE</t>
        </is>
      </c>
      <c r="B5078" s="2" t="inlineStr">
        <is>
          <t>LAN</t>
        </is>
      </c>
      <c r="C5078" s="2" t="n">
        <v>2020</v>
      </c>
      <c r="D5078" s="2" t="inlineStr">
        <is>
          <t>United States</t>
        </is>
      </c>
      <c r="E5078" s="2" t="inlineStr">
        <is>
          <t>USA</t>
        </is>
      </c>
      <c r="F5078" s="2" t="inlineStr">
        <is>
          <t>Electricity generation with a gas turbine</t>
        </is>
      </c>
      <c r="G5078" s="2" t="n">
        <v>14</v>
      </c>
      <c r="H5078" s="2" t="n">
        <v>0.002891200085287</v>
      </c>
      <c r="I5078" s="2" t="n">
        <v>0.003238144095521441</v>
      </c>
      <c r="J5078" s="40" t="inlineStr">
        <is>
          <t>waste - methane capture</t>
        </is>
      </c>
    </row>
    <row r="5079" ht="15.75" customHeight="1" s="120">
      <c r="A5079" s="2" t="inlineStr">
        <is>
          <t>WASTE</t>
        </is>
      </c>
      <c r="B5079" s="2" t="inlineStr">
        <is>
          <t>LAN</t>
        </is>
      </c>
      <c r="C5079" s="2" t="n">
        <v>2020</v>
      </c>
      <c r="D5079" s="2" t="inlineStr">
        <is>
          <t>United States</t>
        </is>
      </c>
      <c r="E5079" s="2" t="inlineStr">
        <is>
          <t>USA</t>
        </is>
      </c>
      <c r="F5079" s="2" t="inlineStr">
        <is>
          <t>Electricity generation with combined heat and power</t>
        </is>
      </c>
      <c r="G5079" s="2" t="n">
        <v>14</v>
      </c>
      <c r="H5079" s="2" t="n">
        <v>0.0067867956822738</v>
      </c>
      <c r="I5079" s="2" t="n">
        <v>0.007601211164146656</v>
      </c>
      <c r="J5079" s="40" t="inlineStr">
        <is>
          <t>waste - methane capture</t>
        </is>
      </c>
    </row>
    <row r="5080" ht="15.75" customHeight="1" s="120">
      <c r="A5080" s="2" t="inlineStr">
        <is>
          <t>WASTE</t>
        </is>
      </c>
      <c r="B5080" s="2" t="inlineStr">
        <is>
          <t>LAN</t>
        </is>
      </c>
      <c r="C5080" s="2" t="n">
        <v>2020</v>
      </c>
      <c r="D5080" s="2" t="inlineStr">
        <is>
          <t>United States</t>
        </is>
      </c>
      <c r="E5080" s="2" t="inlineStr">
        <is>
          <t>USA</t>
        </is>
      </c>
      <c r="F5080" s="2" t="inlineStr">
        <is>
          <t>Flaring of landfill gas</t>
        </is>
      </c>
      <c r="G5080" s="2" t="n">
        <v>15</v>
      </c>
      <c r="H5080" s="2" t="n">
        <v>0.0074721034616232</v>
      </c>
      <c r="I5080" s="2" t="n">
        <v>0.008368755877017985</v>
      </c>
      <c r="J5080" s="40" t="inlineStr">
        <is>
          <t>waste - methane destruction</t>
        </is>
      </c>
    </row>
    <row r="5081" ht="15.75" customHeight="1" s="120">
      <c r="A5081" s="2" t="inlineStr">
        <is>
          <t>WASTE</t>
        </is>
      </c>
      <c r="B5081" s="2" t="inlineStr">
        <is>
          <t>LAN</t>
        </is>
      </c>
      <c r="C5081" s="2" t="n">
        <v>2020</v>
      </c>
      <c r="D5081" s="2" t="inlineStr">
        <is>
          <t>United States</t>
        </is>
      </c>
      <c r="E5081" s="2" t="inlineStr">
        <is>
          <t>USA</t>
        </is>
      </c>
      <c r="F5081" s="2" t="inlineStr">
        <is>
          <t>Electricity generation with a reciprocating engine</t>
        </is>
      </c>
      <c r="G5081" s="2" t="n">
        <v>15</v>
      </c>
      <c r="H5081" s="2" t="n">
        <v>0.0493309102021158</v>
      </c>
      <c r="I5081" s="2" t="n">
        <v>0.0552506194263697</v>
      </c>
      <c r="J5081" s="40" t="inlineStr">
        <is>
          <t>waste - methane capture</t>
        </is>
      </c>
    </row>
    <row r="5082" ht="15.75" customHeight="1" s="120">
      <c r="A5082" s="2" t="inlineStr">
        <is>
          <t>WASTE</t>
        </is>
      </c>
      <c r="B5082" s="2" t="inlineStr">
        <is>
          <t>LAN</t>
        </is>
      </c>
      <c r="C5082" s="2" t="n">
        <v>2020</v>
      </c>
      <c r="D5082" s="2" t="inlineStr">
        <is>
          <t>United States</t>
        </is>
      </c>
      <c r="E5082" s="2" t="inlineStr">
        <is>
          <t>USA</t>
        </is>
      </c>
      <c r="F5082" s="2" t="inlineStr">
        <is>
          <t>Electricity generation with a microturbine</t>
        </is>
      </c>
      <c r="G5082" s="2" t="n">
        <v>15</v>
      </c>
      <c r="H5082" s="2" t="n">
        <v>0.0006929371666047</v>
      </c>
      <c r="I5082" s="2" t="n">
        <v>0.0007760896265972641</v>
      </c>
      <c r="J5082" s="40" t="inlineStr">
        <is>
          <t>waste - methane capture</t>
        </is>
      </c>
    </row>
    <row r="5083" ht="15.75" customHeight="1" s="120">
      <c r="A5083" s="2" t="inlineStr">
        <is>
          <t>WASTE</t>
        </is>
      </c>
      <c r="B5083" s="2" t="inlineStr">
        <is>
          <t>LAN</t>
        </is>
      </c>
      <c r="C5083" s="2" t="n">
        <v>2020</v>
      </c>
      <c r="D5083" s="2" t="inlineStr">
        <is>
          <t>United States</t>
        </is>
      </c>
      <c r="E5083" s="2" t="inlineStr">
        <is>
          <t>USA</t>
        </is>
      </c>
      <c r="F5083" s="2" t="inlineStr">
        <is>
          <t>Electricity generation with combined heat and power</t>
        </is>
      </c>
      <c r="G5083" s="2" t="n">
        <v>15</v>
      </c>
      <c r="H5083" s="2" t="n">
        <v>0.0076009129697923</v>
      </c>
      <c r="I5083" s="2" t="n">
        <v>0.008513022526167377</v>
      </c>
      <c r="J5083" s="40" t="inlineStr">
        <is>
          <t>waste - methane capture</t>
        </is>
      </c>
    </row>
    <row r="5084" ht="15.75" customHeight="1" s="120">
      <c r="A5084" s="2" t="inlineStr">
        <is>
          <t>WASTE</t>
        </is>
      </c>
      <c r="B5084" s="2" t="inlineStr">
        <is>
          <t>LAN</t>
        </is>
      </c>
      <c r="C5084" s="2" t="n">
        <v>2020</v>
      </c>
      <c r="D5084" s="2" t="inlineStr">
        <is>
          <t>United States</t>
        </is>
      </c>
      <c r="E5084" s="2" t="inlineStr">
        <is>
          <t>USA</t>
        </is>
      </c>
      <c r="F5084" s="2" t="inlineStr">
        <is>
          <t>Electricity generation with a gas turbine</t>
        </is>
      </c>
      <c r="G5084" s="2" t="n">
        <v>15</v>
      </c>
      <c r="H5084" s="2" t="n">
        <v>0.0022312760993373</v>
      </c>
      <c r="I5084" s="2" t="n">
        <v>0.002499029231257776</v>
      </c>
      <c r="J5084" s="40" t="inlineStr">
        <is>
          <t>waste - methane capture</t>
        </is>
      </c>
    </row>
    <row r="5085" ht="15.75" customHeight="1" s="120">
      <c r="A5085" s="2" t="inlineStr">
        <is>
          <t>WASTE</t>
        </is>
      </c>
      <c r="B5085" s="2" t="inlineStr">
        <is>
          <t>LAN</t>
        </is>
      </c>
      <c r="C5085" s="2" t="n">
        <v>2020</v>
      </c>
      <c r="D5085" s="2" t="inlineStr">
        <is>
          <t>United States</t>
        </is>
      </c>
      <c r="E5085" s="2" t="inlineStr">
        <is>
          <t>USA</t>
        </is>
      </c>
      <c r="F5085" s="2" t="inlineStr">
        <is>
          <t>Land_x001f_ll gas recovery for direct use</t>
        </is>
      </c>
      <c r="G5085" s="2" t="n">
        <v>15</v>
      </c>
      <c r="H5085" s="2" t="n">
        <v>0.000505271658767</v>
      </c>
      <c r="I5085" s="2" t="n">
        <v>0.0005659042578190401</v>
      </c>
      <c r="J5085" s="40" t="inlineStr">
        <is>
          <t>waste - methane capture</t>
        </is>
      </c>
    </row>
    <row r="5086" ht="15.75" customHeight="1" s="120">
      <c r="A5086" s="2" t="inlineStr">
        <is>
          <t>WASTE</t>
        </is>
      </c>
      <c r="B5086" s="2" t="inlineStr">
        <is>
          <t>LAN</t>
        </is>
      </c>
      <c r="C5086" s="2" t="n">
        <v>2020</v>
      </c>
      <c r="D5086" s="2" t="inlineStr">
        <is>
          <t>United States</t>
        </is>
      </c>
      <c r="E5086" s="2" t="inlineStr">
        <is>
          <t>USA</t>
        </is>
      </c>
      <c r="F5086" s="2" t="inlineStr">
        <is>
          <t>Electricity generation with a gas turbine</t>
        </is>
      </c>
      <c r="G5086" s="2" t="n">
        <v>16</v>
      </c>
      <c r="H5086" s="2" t="n">
        <v>0.0016934930608841</v>
      </c>
      <c r="I5086" s="2" t="n">
        <v>0.001896712228190192</v>
      </c>
      <c r="J5086" s="40" t="inlineStr">
        <is>
          <t>waste - methane capture</t>
        </is>
      </c>
    </row>
    <row r="5087" ht="15.75" customHeight="1" s="120">
      <c r="A5087" s="2" t="inlineStr">
        <is>
          <t>WASTE</t>
        </is>
      </c>
      <c r="B5087" s="2" t="inlineStr">
        <is>
          <t>LAN</t>
        </is>
      </c>
      <c r="C5087" s="2" t="n">
        <v>2020</v>
      </c>
      <c r="D5087" s="2" t="inlineStr">
        <is>
          <t>United States</t>
        </is>
      </c>
      <c r="E5087" s="2" t="inlineStr">
        <is>
          <t>USA</t>
        </is>
      </c>
      <c r="F5087" s="2" t="inlineStr">
        <is>
          <t>Electricity generation with combined heat and power</t>
        </is>
      </c>
      <c r="G5087" s="2" t="n">
        <v>16</v>
      </c>
      <c r="H5087" s="2" t="n">
        <v>0.00730388937518</v>
      </c>
      <c r="I5087" s="2" t="n">
        <v>0.0081803561002016</v>
      </c>
      <c r="J5087" s="40" t="inlineStr">
        <is>
          <t>waste - methane capture</t>
        </is>
      </c>
    </row>
    <row r="5088" ht="15.75" customHeight="1" s="120">
      <c r="A5088" s="2" t="inlineStr">
        <is>
          <t>WASTE</t>
        </is>
      </c>
      <c r="B5088" s="2" t="inlineStr">
        <is>
          <t>LAN</t>
        </is>
      </c>
      <c r="C5088" s="2" t="n">
        <v>2020</v>
      </c>
      <c r="D5088" s="2" t="inlineStr">
        <is>
          <t>United States</t>
        </is>
      </c>
      <c r="E5088" s="2" t="inlineStr">
        <is>
          <t>USA</t>
        </is>
      </c>
      <c r="F5088" s="2" t="inlineStr">
        <is>
          <t>Electricity generation with a microturbine</t>
        </is>
      </c>
      <c r="G5088" s="2" t="n">
        <v>16</v>
      </c>
      <c r="H5088" s="2" t="n">
        <v>0.000943026629102</v>
      </c>
      <c r="I5088" s="2" t="n">
        <v>0.00105618982459424</v>
      </c>
      <c r="J5088" s="40" t="inlineStr">
        <is>
          <t>waste - methane capture</t>
        </is>
      </c>
    </row>
    <row r="5089" ht="15.75" customHeight="1" s="120">
      <c r="A5089" s="2" t="inlineStr">
        <is>
          <t>WASTE</t>
        </is>
      </c>
      <c r="B5089" s="2" t="inlineStr">
        <is>
          <t>LAN</t>
        </is>
      </c>
      <c r="C5089" s="2" t="n">
        <v>2020</v>
      </c>
      <c r="D5089" s="2" t="inlineStr">
        <is>
          <t>United States</t>
        </is>
      </c>
      <c r="E5089" s="2" t="inlineStr">
        <is>
          <t>USA</t>
        </is>
      </c>
      <c r="F5089" s="2" t="inlineStr">
        <is>
          <t>Flaring of landfill gas</t>
        </is>
      </c>
      <c r="G5089" s="2" t="n">
        <v>16</v>
      </c>
      <c r="H5089" s="2" t="n">
        <v>0.0060050377505831</v>
      </c>
      <c r="I5089" s="2" t="n">
        <v>0.006725642280653073</v>
      </c>
      <c r="J5089" s="40" t="inlineStr">
        <is>
          <t>waste - methane destruction</t>
        </is>
      </c>
    </row>
    <row r="5090" ht="15.75" customHeight="1" s="120">
      <c r="A5090" s="2" t="inlineStr">
        <is>
          <t>WASTE</t>
        </is>
      </c>
      <c r="B5090" s="2" t="inlineStr">
        <is>
          <t>LAN</t>
        </is>
      </c>
      <c r="C5090" s="2" t="n">
        <v>2020</v>
      </c>
      <c r="D5090" s="2" t="inlineStr">
        <is>
          <t>United States</t>
        </is>
      </c>
      <c r="E5090" s="2" t="inlineStr">
        <is>
          <t>USA</t>
        </is>
      </c>
      <c r="F5090" s="2" t="inlineStr">
        <is>
          <t>Electricity generation with a reciprocating engine</t>
        </is>
      </c>
      <c r="G5090" s="2" t="n">
        <v>16</v>
      </c>
      <c r="H5090" s="2" t="n">
        <v>0.0452968459576368</v>
      </c>
      <c r="I5090" s="2" t="n">
        <v>0.05073246747255322</v>
      </c>
      <c r="J5090" s="40" t="inlineStr">
        <is>
          <t>waste - methane capture</t>
        </is>
      </c>
    </row>
    <row r="5091" ht="15.75" customHeight="1" s="120">
      <c r="A5091" s="2" t="inlineStr">
        <is>
          <t>WASTE</t>
        </is>
      </c>
      <c r="B5091" s="2" t="inlineStr">
        <is>
          <t>LAN</t>
        </is>
      </c>
      <c r="C5091" s="2" t="n">
        <v>2020</v>
      </c>
      <c r="D5091" s="2" t="inlineStr">
        <is>
          <t>United States</t>
        </is>
      </c>
      <c r="E5091" s="2" t="inlineStr">
        <is>
          <t>USA</t>
        </is>
      </c>
      <c r="F5091" s="2" t="inlineStr">
        <is>
          <t>Electricity generation with a reciprocating engine</t>
        </is>
      </c>
      <c r="G5091" s="2" t="n">
        <v>17</v>
      </c>
      <c r="H5091" s="2" t="n">
        <v>0.0211089933291078</v>
      </c>
      <c r="I5091" s="2" t="n">
        <v>0.02364207252860074</v>
      </c>
      <c r="J5091" s="40" t="inlineStr">
        <is>
          <t>waste - methane capture</t>
        </is>
      </c>
    </row>
    <row r="5092" ht="15.75" customHeight="1" s="120">
      <c r="A5092" s="2" t="inlineStr">
        <is>
          <t>WASTE</t>
        </is>
      </c>
      <c r="B5092" s="2" t="inlineStr">
        <is>
          <t>LAN</t>
        </is>
      </c>
      <c r="C5092" s="2" t="n">
        <v>2020</v>
      </c>
      <c r="D5092" s="2" t="inlineStr">
        <is>
          <t>United States</t>
        </is>
      </c>
      <c r="E5092" s="2" t="inlineStr">
        <is>
          <t>USA</t>
        </is>
      </c>
      <c r="F5092" s="2" t="inlineStr">
        <is>
          <t>Electricity generation with a gas turbine</t>
        </is>
      </c>
      <c r="G5092" s="2" t="n">
        <v>17</v>
      </c>
      <c r="H5092" s="2" t="n">
        <v>0.0008686628716532</v>
      </c>
      <c r="I5092" s="2" t="n">
        <v>0.0009729024162515841</v>
      </c>
      <c r="J5092" s="40" t="inlineStr">
        <is>
          <t>waste - methane capture</t>
        </is>
      </c>
    </row>
    <row r="5093" ht="15.75" customHeight="1" s="120">
      <c r="A5093" s="2" t="inlineStr">
        <is>
          <t>WASTE</t>
        </is>
      </c>
      <c r="B5093" s="2" t="inlineStr">
        <is>
          <t>LAN</t>
        </is>
      </c>
      <c r="C5093" s="2" t="n">
        <v>2020</v>
      </c>
      <c r="D5093" s="2" t="inlineStr">
        <is>
          <t>United States</t>
        </is>
      </c>
      <c r="E5093" s="2" t="inlineStr">
        <is>
          <t>USA</t>
        </is>
      </c>
      <c r="F5093" s="2" t="inlineStr">
        <is>
          <t>Flaring of landfill gas</t>
        </is>
      </c>
      <c r="G5093" s="2" t="n">
        <v>17</v>
      </c>
      <c r="H5093" s="2" t="n">
        <v>0.0027549638762139</v>
      </c>
      <c r="I5093" s="2" t="n">
        <v>0.003085559541359569</v>
      </c>
      <c r="J5093" s="40" t="inlineStr">
        <is>
          <t>waste - methane destruction</t>
        </is>
      </c>
    </row>
    <row r="5094" ht="15.75" customHeight="1" s="120">
      <c r="A5094" s="2" t="inlineStr">
        <is>
          <t>WASTE</t>
        </is>
      </c>
      <c r="B5094" s="2" t="inlineStr">
        <is>
          <t>LAN</t>
        </is>
      </c>
      <c r="C5094" s="2" t="n">
        <v>2020</v>
      </c>
      <c r="D5094" s="2" t="inlineStr">
        <is>
          <t>United States</t>
        </is>
      </c>
      <c r="E5094" s="2" t="inlineStr">
        <is>
          <t>USA</t>
        </is>
      </c>
      <c r="F5094" s="2" t="inlineStr">
        <is>
          <t>Electricity generation with combined heat and power</t>
        </is>
      </c>
      <c r="G5094" s="2" t="n">
        <v>17</v>
      </c>
      <c r="H5094" s="2" t="n">
        <v>0.0045037168310955</v>
      </c>
      <c r="I5094" s="2" t="n">
        <v>0.005044162850826961</v>
      </c>
      <c r="J5094" s="40" t="inlineStr">
        <is>
          <t>waste - methane capture</t>
        </is>
      </c>
    </row>
    <row r="5095" ht="15.75" customHeight="1" s="120">
      <c r="A5095" s="2" t="inlineStr">
        <is>
          <t>WASTE</t>
        </is>
      </c>
      <c r="B5095" s="2" t="inlineStr">
        <is>
          <t>LAN</t>
        </is>
      </c>
      <c r="C5095" s="2" t="n">
        <v>2020</v>
      </c>
      <c r="D5095" s="2" t="inlineStr">
        <is>
          <t>United States</t>
        </is>
      </c>
      <c r="E5095" s="2" t="inlineStr">
        <is>
          <t>USA</t>
        </is>
      </c>
      <c r="F5095" s="2" t="inlineStr">
        <is>
          <t>Electricity generation with a microturbine</t>
        </is>
      </c>
      <c r="G5095" s="2" t="n">
        <v>17</v>
      </c>
      <c r="H5095" s="2" t="n">
        <v>0.0007690326092415</v>
      </c>
      <c r="I5095" s="2" t="n">
        <v>0.0008613165223504801</v>
      </c>
      <c r="J5095" s="40" t="inlineStr">
        <is>
          <t>waste - methane capture</t>
        </is>
      </c>
    </row>
    <row r="5096" ht="15.75" customHeight="1" s="120">
      <c r="A5096" s="2" t="inlineStr">
        <is>
          <t>WASTE</t>
        </is>
      </c>
      <c r="B5096" s="2" t="inlineStr">
        <is>
          <t>LAN</t>
        </is>
      </c>
      <c r="C5096" s="2" t="n">
        <v>2020</v>
      </c>
      <c r="D5096" s="2" t="inlineStr">
        <is>
          <t>United States</t>
        </is>
      </c>
      <c r="E5096" s="2" t="inlineStr">
        <is>
          <t>USA</t>
        </is>
      </c>
      <c r="F5096" s="2" t="inlineStr">
        <is>
          <t>Electricity generation with a reciprocating engine</t>
        </is>
      </c>
      <c r="G5096" s="2" t="n">
        <v>18</v>
      </c>
      <c r="H5096" s="2" t="n">
        <v>0.0608354406431317</v>
      </c>
      <c r="I5096" s="2" t="n">
        <v>0.0681356935203075</v>
      </c>
      <c r="J5096" s="40" t="inlineStr">
        <is>
          <t>waste - methane capture</t>
        </is>
      </c>
    </row>
    <row r="5097" ht="15.75" customHeight="1" s="120">
      <c r="A5097" s="2" t="inlineStr">
        <is>
          <t>WASTE</t>
        </is>
      </c>
      <c r="B5097" s="2" t="inlineStr">
        <is>
          <t>LAN</t>
        </is>
      </c>
      <c r="C5097" s="2" t="n">
        <v>2020</v>
      </c>
      <c r="D5097" s="2" t="inlineStr">
        <is>
          <t>United States</t>
        </is>
      </c>
      <c r="E5097" s="2" t="inlineStr">
        <is>
          <t>USA</t>
        </is>
      </c>
      <c r="F5097" s="2" t="inlineStr">
        <is>
          <t>Electricity generation with combined heat and power</t>
        </is>
      </c>
      <c r="G5097" s="2" t="n">
        <v>18</v>
      </c>
      <c r="H5097" s="2" t="n">
        <v>0.0045293584116735</v>
      </c>
      <c r="I5097" s="2" t="n">
        <v>0.00507288142107432</v>
      </c>
      <c r="J5097" s="40" t="inlineStr">
        <is>
          <t>waste - methane capture</t>
        </is>
      </c>
    </row>
    <row r="5098" ht="15.75" customHeight="1" s="120">
      <c r="A5098" s="2" t="inlineStr">
        <is>
          <t>WASTE</t>
        </is>
      </c>
      <c r="B5098" s="2" t="inlineStr">
        <is>
          <t>LAN</t>
        </is>
      </c>
      <c r="C5098" s="2" t="n">
        <v>2020</v>
      </c>
      <c r="D5098" s="2" t="inlineStr">
        <is>
          <t>United States</t>
        </is>
      </c>
      <c r="E5098" s="2" t="inlineStr">
        <is>
          <t>USA</t>
        </is>
      </c>
      <c r="F5098" s="2" t="inlineStr">
        <is>
          <t>Electricity generation with a microturbine</t>
        </is>
      </c>
      <c r="G5098" s="2" t="n">
        <v>18</v>
      </c>
      <c r="H5098" s="2" t="n">
        <v>0.0004738992720377</v>
      </c>
      <c r="I5098" s="2" t="n">
        <v>0.0005307671846822241</v>
      </c>
      <c r="J5098" s="40" t="inlineStr">
        <is>
          <t>waste - methane capture</t>
        </is>
      </c>
    </row>
    <row r="5099" ht="15.75" customHeight="1" s="120">
      <c r="A5099" s="2" t="inlineStr">
        <is>
          <t>WASTE</t>
        </is>
      </c>
      <c r="B5099" s="2" t="inlineStr">
        <is>
          <t>LAN</t>
        </is>
      </c>
      <c r="C5099" s="2" t="n">
        <v>2020</v>
      </c>
      <c r="D5099" s="2" t="inlineStr">
        <is>
          <t>United States</t>
        </is>
      </c>
      <c r="E5099" s="2" t="inlineStr">
        <is>
          <t>USA</t>
        </is>
      </c>
      <c r="F5099" s="2" t="inlineStr">
        <is>
          <t>Electricity generation with a gas turbine</t>
        </is>
      </c>
      <c r="G5099" s="2" t="n">
        <v>18</v>
      </c>
      <c r="H5099" s="2" t="n">
        <v>0.0010053271544166</v>
      </c>
      <c r="I5099" s="2" t="n">
        <v>0.001125966412946592</v>
      </c>
      <c r="J5099" s="40" t="inlineStr">
        <is>
          <t>waste - methane capture</t>
        </is>
      </c>
    </row>
    <row r="5100" ht="15.75" customHeight="1" s="120">
      <c r="A5100" s="2" t="inlineStr">
        <is>
          <t>WASTE</t>
        </is>
      </c>
      <c r="B5100" s="2" t="inlineStr">
        <is>
          <t>LAN</t>
        </is>
      </c>
      <c r="C5100" s="2" t="n">
        <v>2020</v>
      </c>
      <c r="D5100" s="2" t="inlineStr">
        <is>
          <t>United States</t>
        </is>
      </c>
      <c r="E5100" s="2" t="inlineStr">
        <is>
          <t>USA</t>
        </is>
      </c>
      <c r="F5100" s="2" t="inlineStr">
        <is>
          <t>Flaring of landfill gas</t>
        </is>
      </c>
      <c r="G5100" s="2" t="n">
        <v>18</v>
      </c>
      <c r="H5100" s="2" t="n">
        <v>0.0060485908179544</v>
      </c>
      <c r="I5100" s="2" t="n">
        <v>0.006774421716108928</v>
      </c>
      <c r="J5100" s="40" t="inlineStr">
        <is>
          <t>waste - methane destruction</t>
        </is>
      </c>
    </row>
    <row r="5101" ht="15.75" customHeight="1" s="120">
      <c r="A5101" s="2" t="inlineStr">
        <is>
          <t>WASTE</t>
        </is>
      </c>
      <c r="B5101" s="2" t="inlineStr">
        <is>
          <t>LAN</t>
        </is>
      </c>
      <c r="C5101" s="2" t="n">
        <v>2020</v>
      </c>
      <c r="D5101" s="2" t="inlineStr">
        <is>
          <t>United States</t>
        </is>
      </c>
      <c r="E5101" s="2" t="inlineStr">
        <is>
          <t>USA</t>
        </is>
      </c>
      <c r="F5101" s="2" t="inlineStr">
        <is>
          <t>Electricity generation with a reciprocating engine</t>
        </is>
      </c>
      <c r="G5101" s="2" t="n">
        <v>19</v>
      </c>
      <c r="H5101" s="2" t="n">
        <v>0.0424746701028198</v>
      </c>
      <c r="I5101" s="2" t="n">
        <v>0.04757163051515818</v>
      </c>
      <c r="J5101" s="40" t="inlineStr">
        <is>
          <t>waste - methane capture</t>
        </is>
      </c>
    </row>
    <row r="5102" ht="15.75" customHeight="1" s="120">
      <c r="A5102" s="2" t="inlineStr">
        <is>
          <t>WASTE</t>
        </is>
      </c>
      <c r="B5102" s="2" t="inlineStr">
        <is>
          <t>LAN</t>
        </is>
      </c>
      <c r="C5102" s="2" t="n">
        <v>2020</v>
      </c>
      <c r="D5102" s="2" t="inlineStr">
        <is>
          <t>United States</t>
        </is>
      </c>
      <c r="E5102" s="2" t="inlineStr">
        <is>
          <t>USA</t>
        </is>
      </c>
      <c r="F5102" s="2" t="inlineStr">
        <is>
          <t>Electricity generation with combined heat and power</t>
        </is>
      </c>
      <c r="G5102" s="2" t="n">
        <v>19</v>
      </c>
      <c r="H5102" s="2" t="n">
        <v>0.0017648019420449</v>
      </c>
      <c r="I5102" s="2" t="n">
        <v>0.001976578175090288</v>
      </c>
      <c r="J5102" s="40" t="inlineStr">
        <is>
          <t>waste - methane capture</t>
        </is>
      </c>
    </row>
    <row r="5103" ht="15.75" customHeight="1" s="120">
      <c r="A5103" s="2" t="inlineStr">
        <is>
          <t>WASTE</t>
        </is>
      </c>
      <c r="B5103" s="2" t="inlineStr">
        <is>
          <t>LAN</t>
        </is>
      </c>
      <c r="C5103" s="2" t="n">
        <v>2020</v>
      </c>
      <c r="D5103" s="2" t="inlineStr">
        <is>
          <t>United States</t>
        </is>
      </c>
      <c r="E5103" s="2" t="inlineStr">
        <is>
          <t>USA</t>
        </is>
      </c>
      <c r="F5103" s="2" t="inlineStr">
        <is>
          <t>Electricity generation with a microturbine</t>
        </is>
      </c>
      <c r="G5103" s="2" t="n">
        <v>19</v>
      </c>
      <c r="H5103" s="2" t="n">
        <v>0.0001468021073379</v>
      </c>
      <c r="I5103" s="2" t="n">
        <v>0.000164418360218448</v>
      </c>
      <c r="J5103" s="40" t="inlineStr">
        <is>
          <t>waste - methane capture</t>
        </is>
      </c>
    </row>
    <row r="5104" ht="15.75" customHeight="1" s="120">
      <c r="A5104" s="2" t="inlineStr">
        <is>
          <t>WASTE</t>
        </is>
      </c>
      <c r="B5104" s="2" t="inlineStr">
        <is>
          <t>LAN</t>
        </is>
      </c>
      <c r="C5104" s="2" t="n">
        <v>2020</v>
      </c>
      <c r="D5104" s="2" t="inlineStr">
        <is>
          <t>United States</t>
        </is>
      </c>
      <c r="E5104" s="2" t="inlineStr">
        <is>
          <t>USA</t>
        </is>
      </c>
      <c r="F5104" s="2" t="inlineStr">
        <is>
          <t>Electricity generation with a gas turbine</t>
        </is>
      </c>
      <c r="G5104" s="2" t="n">
        <v>19</v>
      </c>
      <c r="H5104" s="2" t="n">
        <v>0.0012935424747411</v>
      </c>
      <c r="I5104" s="2" t="n">
        <v>0.001448767571710032</v>
      </c>
      <c r="J5104" s="40" t="inlineStr">
        <is>
          <t>waste - methane capture</t>
        </is>
      </c>
    </row>
    <row r="5105" ht="15.75" customHeight="1" s="120">
      <c r="A5105" s="2" t="inlineStr">
        <is>
          <t>WASTE</t>
        </is>
      </c>
      <c r="B5105" s="2" t="inlineStr">
        <is>
          <t>LAN</t>
        </is>
      </c>
      <c r="C5105" s="2" t="n">
        <v>2020</v>
      </c>
      <c r="D5105" s="2" t="inlineStr">
        <is>
          <t>United States</t>
        </is>
      </c>
      <c r="E5105" s="2" t="inlineStr">
        <is>
          <t>USA</t>
        </is>
      </c>
      <c r="F5105" s="2" t="inlineStr">
        <is>
          <t>Land_x001f_ll gas recovery for direct use</t>
        </is>
      </c>
      <c r="G5105" s="2" t="n">
        <v>19</v>
      </c>
      <c r="H5105" s="2" t="n">
        <v>0.0013947737170383</v>
      </c>
      <c r="I5105" s="2" t="n">
        <v>0.001562146563082896</v>
      </c>
      <c r="J5105" s="40" t="inlineStr">
        <is>
          <t>waste - methane capture</t>
        </is>
      </c>
    </row>
    <row r="5106" ht="15.75" customHeight="1" s="120">
      <c r="A5106" s="2" t="inlineStr">
        <is>
          <t>WASTE</t>
        </is>
      </c>
      <c r="B5106" s="2" t="inlineStr">
        <is>
          <t>LAN</t>
        </is>
      </c>
      <c r="C5106" s="2" t="n">
        <v>2020</v>
      </c>
      <c r="D5106" s="2" t="inlineStr">
        <is>
          <t>United States</t>
        </is>
      </c>
      <c r="E5106" s="2" t="inlineStr">
        <is>
          <t>USA</t>
        </is>
      </c>
      <c r="F5106" s="2" t="inlineStr">
        <is>
          <t>Flaring of landfill gas</t>
        </is>
      </c>
      <c r="G5106" s="2" t="n">
        <v>19</v>
      </c>
      <c r="H5106" s="2" t="n">
        <v>0.0040544964140281</v>
      </c>
      <c r="I5106" s="2" t="n">
        <v>0.004541035983711473</v>
      </c>
      <c r="J5106" s="40" t="inlineStr">
        <is>
          <t>waste - methane destruction</t>
        </is>
      </c>
    </row>
    <row r="5107" ht="15.75" customHeight="1" s="120">
      <c r="A5107" s="2" t="inlineStr">
        <is>
          <t>WASTE</t>
        </is>
      </c>
      <c r="B5107" s="2" t="inlineStr">
        <is>
          <t>LAN</t>
        </is>
      </c>
      <c r="C5107" s="2" t="n">
        <v>2020</v>
      </c>
      <c r="D5107" s="2" t="inlineStr">
        <is>
          <t>United States</t>
        </is>
      </c>
      <c r="E5107" s="2" t="inlineStr">
        <is>
          <t>USA</t>
        </is>
      </c>
      <c r="F5107" s="2" t="inlineStr">
        <is>
          <t>Electricity generation with a gas turbine</t>
        </is>
      </c>
      <c r="G5107" s="2" t="n">
        <v>20</v>
      </c>
      <c r="H5107" s="2" t="n">
        <v>0.0008650432573631</v>
      </c>
      <c r="I5107" s="2" t="n">
        <v>0.0009688484482466721</v>
      </c>
      <c r="J5107" s="40" t="inlineStr">
        <is>
          <t>waste - methane capture</t>
        </is>
      </c>
    </row>
    <row r="5108" ht="15.75" customHeight="1" s="120">
      <c r="A5108" s="2" t="inlineStr">
        <is>
          <t>WASTE</t>
        </is>
      </c>
      <c r="B5108" s="2" t="inlineStr">
        <is>
          <t>LAN</t>
        </is>
      </c>
      <c r="C5108" s="2" t="n">
        <v>2020</v>
      </c>
      <c r="D5108" s="2" t="inlineStr">
        <is>
          <t>United States</t>
        </is>
      </c>
      <c r="E5108" s="2" t="inlineStr">
        <is>
          <t>USA</t>
        </is>
      </c>
      <c r="F5108" s="2" t="inlineStr">
        <is>
          <t>Electricity generation with combined heat and power</t>
        </is>
      </c>
      <c r="G5108" s="2" t="n">
        <v>20</v>
      </c>
      <c r="H5108" s="2" t="n">
        <v>0.0016414985293522</v>
      </c>
      <c r="I5108" s="2" t="n">
        <v>0.001838478352874464</v>
      </c>
      <c r="J5108" s="40" t="inlineStr">
        <is>
          <t>waste - methane capture</t>
        </is>
      </c>
    </row>
    <row r="5109" ht="15.75" customHeight="1" s="120">
      <c r="A5109" s="2" t="inlineStr">
        <is>
          <t>WASTE</t>
        </is>
      </c>
      <c r="B5109" s="2" t="inlineStr">
        <is>
          <t>LAN</t>
        </is>
      </c>
      <c r="C5109" s="2" t="n">
        <v>2020</v>
      </c>
      <c r="D5109" s="2" t="inlineStr">
        <is>
          <t>United States</t>
        </is>
      </c>
      <c r="E5109" s="2" t="inlineStr">
        <is>
          <t>USA</t>
        </is>
      </c>
      <c r="F5109" s="2" t="inlineStr">
        <is>
          <t>Flaring of landfill gas</t>
        </is>
      </c>
      <c r="G5109" s="2" t="n">
        <v>20</v>
      </c>
      <c r="H5109" s="2" t="n">
        <v>0.0038740916061215</v>
      </c>
      <c r="I5109" s="2" t="n">
        <v>0.00433898259885608</v>
      </c>
      <c r="J5109" s="40" t="inlineStr">
        <is>
          <t>waste - methane destruction</t>
        </is>
      </c>
    </row>
    <row r="5110" ht="15.75" customHeight="1" s="120">
      <c r="A5110" s="2" t="inlineStr">
        <is>
          <t>WASTE</t>
        </is>
      </c>
      <c r="B5110" s="2" t="inlineStr">
        <is>
          <t>LAN</t>
        </is>
      </c>
      <c r="C5110" s="2" t="n">
        <v>2020</v>
      </c>
      <c r="D5110" s="2" t="inlineStr">
        <is>
          <t>United States</t>
        </is>
      </c>
      <c r="E5110" s="2" t="inlineStr">
        <is>
          <t>USA</t>
        </is>
      </c>
      <c r="F5110" s="2" t="inlineStr">
        <is>
          <t>Electricity generation with a microturbine</t>
        </is>
      </c>
      <c r="G5110" s="2" t="n">
        <v>20</v>
      </c>
      <c r="H5110" s="2" t="n">
        <v>0.000486884797283</v>
      </c>
      <c r="I5110" s="2" t="n">
        <v>0.00054531097295696</v>
      </c>
      <c r="J5110" s="40" t="inlineStr">
        <is>
          <t>waste - methane capture</t>
        </is>
      </c>
    </row>
    <row r="5111" ht="15.75" customHeight="1" s="120">
      <c r="A5111" s="2" t="inlineStr">
        <is>
          <t>WASTE</t>
        </is>
      </c>
      <c r="B5111" s="2" t="inlineStr">
        <is>
          <t>LAN</t>
        </is>
      </c>
      <c r="C5111" s="2" t="n">
        <v>2020</v>
      </c>
      <c r="D5111" s="2" t="inlineStr">
        <is>
          <t>United States</t>
        </is>
      </c>
      <c r="E5111" s="2" t="inlineStr">
        <is>
          <t>USA</t>
        </is>
      </c>
      <c r="F5111" s="2" t="inlineStr">
        <is>
          <t>Electricity generation with a reciprocating engine</t>
        </is>
      </c>
      <c r="G5111" s="2" t="n">
        <v>20</v>
      </c>
      <c r="H5111" s="2" t="n">
        <v>0.021819724002853</v>
      </c>
      <c r="I5111" s="2" t="n">
        <v>0.02443809088319536</v>
      </c>
      <c r="J5111" s="40" t="inlineStr">
        <is>
          <t>waste - methane capture</t>
        </is>
      </c>
    </row>
    <row r="5112" ht="15.75" customHeight="1" s="120">
      <c r="A5112" s="2" t="inlineStr">
        <is>
          <t>WASTE</t>
        </is>
      </c>
      <c r="B5112" s="2" t="inlineStr">
        <is>
          <t>LAN</t>
        </is>
      </c>
      <c r="C5112" s="2" t="n">
        <v>2020</v>
      </c>
      <c r="D5112" s="2" t="inlineStr">
        <is>
          <t>United States</t>
        </is>
      </c>
      <c r="E5112" s="2" t="inlineStr">
        <is>
          <t>USA</t>
        </is>
      </c>
      <c r="F5112" s="2" t="inlineStr">
        <is>
          <t>Electricity generation with a reciprocating engine</t>
        </is>
      </c>
      <c r="G5112" s="2" t="n">
        <v>21</v>
      </c>
      <c r="H5112" s="2" t="n">
        <v>0.0362473772838712</v>
      </c>
      <c r="I5112" s="2" t="n">
        <v>0.04059706255793575</v>
      </c>
      <c r="J5112" s="40" t="inlineStr">
        <is>
          <t>waste - methane capture</t>
        </is>
      </c>
    </row>
    <row r="5113" ht="15.75" customHeight="1" s="120">
      <c r="A5113" s="2" t="inlineStr">
        <is>
          <t>WASTE</t>
        </is>
      </c>
      <c r="B5113" s="2" t="inlineStr">
        <is>
          <t>LAN</t>
        </is>
      </c>
      <c r="C5113" s="2" t="n">
        <v>2020</v>
      </c>
      <c r="D5113" s="2" t="inlineStr">
        <is>
          <t>United States</t>
        </is>
      </c>
      <c r="E5113" s="2" t="inlineStr">
        <is>
          <t>USA</t>
        </is>
      </c>
      <c r="F5113" s="2" t="inlineStr">
        <is>
          <t>Electricity generation with a gas turbine</t>
        </is>
      </c>
      <c r="G5113" s="2" t="n">
        <v>21</v>
      </c>
      <c r="H5113" s="2" t="n">
        <v>0.000866760572535</v>
      </c>
      <c r="I5113" s="2" t="n">
        <v>0.0009707718412392001</v>
      </c>
      <c r="J5113" s="40" t="inlineStr">
        <is>
          <t>waste - methane capture</t>
        </is>
      </c>
    </row>
    <row r="5114" ht="15.75" customHeight="1" s="120">
      <c r="A5114" s="2" t="inlineStr">
        <is>
          <t>WASTE</t>
        </is>
      </c>
      <c r="B5114" s="2" t="inlineStr">
        <is>
          <t>LAN</t>
        </is>
      </c>
      <c r="C5114" s="2" t="n">
        <v>2020</v>
      </c>
      <c r="D5114" s="2" t="inlineStr">
        <is>
          <t>United States</t>
        </is>
      </c>
      <c r="E5114" s="2" t="inlineStr">
        <is>
          <t>USA</t>
        </is>
      </c>
      <c r="F5114" s="2" t="inlineStr">
        <is>
          <t>Electricity generation with combined heat and power</t>
        </is>
      </c>
      <c r="G5114" s="2" t="n">
        <v>21</v>
      </c>
      <c r="H5114" s="2" t="n">
        <v>0.0042358197679278</v>
      </c>
      <c r="I5114" s="2" t="n">
        <v>0.004744118140079137</v>
      </c>
      <c r="J5114" s="40" t="inlineStr">
        <is>
          <t>waste - methane capture</t>
        </is>
      </c>
    </row>
    <row r="5115" ht="15.75" customHeight="1" s="120">
      <c r="A5115" s="2" t="inlineStr">
        <is>
          <t>WASTE</t>
        </is>
      </c>
      <c r="B5115" s="2" t="inlineStr">
        <is>
          <t>LAN</t>
        </is>
      </c>
      <c r="C5115" s="2" t="n">
        <v>2020</v>
      </c>
      <c r="D5115" s="2" t="inlineStr">
        <is>
          <t>United States</t>
        </is>
      </c>
      <c r="E5115" s="2" t="inlineStr">
        <is>
          <t>USA</t>
        </is>
      </c>
      <c r="F5115" s="2" t="inlineStr">
        <is>
          <t>Electricity generation with a microturbine</t>
        </is>
      </c>
      <c r="G5115" s="2" t="n">
        <v>21</v>
      </c>
      <c r="H5115" s="2" t="n">
        <v>0.0003912903048331</v>
      </c>
      <c r="I5115" s="2" t="n">
        <v>0.000438245141413072</v>
      </c>
      <c r="J5115" s="40" t="inlineStr">
        <is>
          <t>waste - methane capture</t>
        </is>
      </c>
    </row>
    <row r="5116" ht="15.75" customHeight="1" s="120">
      <c r="A5116" s="2" t="inlineStr">
        <is>
          <t>WASTE</t>
        </is>
      </c>
      <c r="B5116" s="2" t="inlineStr">
        <is>
          <t>LAN</t>
        </is>
      </c>
      <c r="C5116" s="2" t="n">
        <v>2020</v>
      </c>
      <c r="D5116" s="2" t="inlineStr">
        <is>
          <t>United States</t>
        </is>
      </c>
      <c r="E5116" s="2" t="inlineStr">
        <is>
          <t>USA</t>
        </is>
      </c>
      <c r="F5116" s="2" t="inlineStr">
        <is>
          <t>Land_x001f_ll gas recovery for direct use</t>
        </is>
      </c>
      <c r="G5116" s="2" t="n">
        <v>21</v>
      </c>
      <c r="H5116" s="2" t="n">
        <v>0.0007609038148075</v>
      </c>
      <c r="I5116" s="2" t="n">
        <v>0.0008522122725844</v>
      </c>
      <c r="J5116" s="40" t="inlineStr">
        <is>
          <t>waste - methane capture</t>
        </is>
      </c>
    </row>
    <row r="5117" ht="15.75" customHeight="1" s="120">
      <c r="A5117" s="2" t="inlineStr">
        <is>
          <t>WASTE</t>
        </is>
      </c>
      <c r="B5117" s="2" t="inlineStr">
        <is>
          <t>LAN</t>
        </is>
      </c>
      <c r="C5117" s="2" t="n">
        <v>2020</v>
      </c>
      <c r="D5117" s="2" t="inlineStr">
        <is>
          <t>United States</t>
        </is>
      </c>
      <c r="E5117" s="2" t="inlineStr">
        <is>
          <t>USA</t>
        </is>
      </c>
      <c r="F5117" s="2" t="inlineStr">
        <is>
          <t>Flaring of landfill gas</t>
        </is>
      </c>
      <c r="G5117" s="2" t="n">
        <v>21</v>
      </c>
      <c r="H5117" s="2" t="n">
        <v>0.0022208328009583</v>
      </c>
      <c r="I5117" s="2" t="n">
        <v>0.002487332737073296</v>
      </c>
      <c r="J5117" s="40" t="inlineStr">
        <is>
          <t>waste - methane destruction</t>
        </is>
      </c>
    </row>
    <row r="5118" ht="15.75" customHeight="1" s="120">
      <c r="A5118" s="2" t="inlineStr">
        <is>
          <t>WASTE</t>
        </is>
      </c>
      <c r="B5118" s="2" t="inlineStr">
        <is>
          <t>LAN</t>
        </is>
      </c>
      <c r="C5118" s="2" t="n">
        <v>2020</v>
      </c>
      <c r="D5118" s="2" t="inlineStr">
        <is>
          <t>United States</t>
        </is>
      </c>
      <c r="E5118" s="2" t="inlineStr">
        <is>
          <t>USA</t>
        </is>
      </c>
      <c r="F5118" s="2" t="inlineStr">
        <is>
          <t>Electricity generation with a reciprocating engine</t>
        </is>
      </c>
      <c r="G5118" s="2" t="n">
        <v>22</v>
      </c>
      <c r="H5118" s="2" t="n">
        <v>0.023941510822624</v>
      </c>
      <c r="I5118" s="2" t="n">
        <v>0.02681449212133888</v>
      </c>
      <c r="J5118" s="40" t="inlineStr">
        <is>
          <t>waste - methane capture</t>
        </is>
      </c>
    </row>
    <row r="5119" ht="15.75" customHeight="1" s="120">
      <c r="A5119" s="2" t="inlineStr">
        <is>
          <t>WASTE</t>
        </is>
      </c>
      <c r="B5119" s="2" t="inlineStr">
        <is>
          <t>LAN</t>
        </is>
      </c>
      <c r="C5119" s="2" t="n">
        <v>2020</v>
      </c>
      <c r="D5119" s="2" t="inlineStr">
        <is>
          <t>United States</t>
        </is>
      </c>
      <c r="E5119" s="2" t="inlineStr">
        <is>
          <t>USA</t>
        </is>
      </c>
      <c r="F5119" s="2" t="inlineStr">
        <is>
          <t>Electricity generation with a gas turbine</t>
        </is>
      </c>
      <c r="G5119" s="2" t="n">
        <v>22</v>
      </c>
      <c r="H5119" s="2" t="n">
        <v>0.0005232063267613</v>
      </c>
      <c r="I5119" s="2" t="n">
        <v>0.0005859910859726561</v>
      </c>
      <c r="J5119" s="40" t="inlineStr">
        <is>
          <t>waste - methane capture</t>
        </is>
      </c>
    </row>
    <row r="5120" ht="15.75" customHeight="1" s="120">
      <c r="A5120" s="2" t="inlineStr">
        <is>
          <t>WASTE</t>
        </is>
      </c>
      <c r="B5120" s="2" t="inlineStr">
        <is>
          <t>LAN</t>
        </is>
      </c>
      <c r="C5120" s="2" t="n">
        <v>2020</v>
      </c>
      <c r="D5120" s="2" t="inlineStr">
        <is>
          <t>United States</t>
        </is>
      </c>
      <c r="E5120" s="2" t="inlineStr">
        <is>
          <t>USA</t>
        </is>
      </c>
      <c r="F5120" s="2" t="inlineStr">
        <is>
          <t>Flaring of landfill gas</t>
        </is>
      </c>
      <c r="G5120" s="2" t="n">
        <v>22</v>
      </c>
      <c r="H5120" s="2" t="n">
        <v>0.002073576906696</v>
      </c>
      <c r="I5120" s="2" t="n">
        <v>0.00232240613549952</v>
      </c>
      <c r="J5120" s="40" t="inlineStr">
        <is>
          <t>waste - methane destruction</t>
        </is>
      </c>
    </row>
    <row r="5121" ht="15.75" customHeight="1" s="120">
      <c r="A5121" s="2" t="inlineStr">
        <is>
          <t>WASTE</t>
        </is>
      </c>
      <c r="B5121" s="2" t="inlineStr">
        <is>
          <t>LAN</t>
        </is>
      </c>
      <c r="C5121" s="2" t="n">
        <v>2020</v>
      </c>
      <c r="D5121" s="2" t="inlineStr">
        <is>
          <t>United States</t>
        </is>
      </c>
      <c r="E5121" s="2" t="inlineStr">
        <is>
          <t>USA</t>
        </is>
      </c>
      <c r="F5121" s="2" t="inlineStr">
        <is>
          <t>Land_x001f_ll gas recovery for direct use</t>
        </is>
      </c>
      <c r="G5121" s="2" t="n">
        <v>22</v>
      </c>
      <c r="H5121" s="2" t="n">
        <v>0.0004810623067897</v>
      </c>
      <c r="I5121" s="2" t="n">
        <v>0.0005387897836044641</v>
      </c>
      <c r="J5121" s="40" t="inlineStr">
        <is>
          <t>waste - methane capture</t>
        </is>
      </c>
    </row>
    <row r="5122" ht="15.75" customHeight="1" s="120">
      <c r="A5122" s="2" t="inlineStr">
        <is>
          <t>WASTE</t>
        </is>
      </c>
      <c r="B5122" s="2" t="inlineStr">
        <is>
          <t>LAN</t>
        </is>
      </c>
      <c r="C5122" s="2" t="n">
        <v>2020</v>
      </c>
      <c r="D5122" s="2" t="inlineStr">
        <is>
          <t>United States</t>
        </is>
      </c>
      <c r="E5122" s="2" t="inlineStr">
        <is>
          <t>USA</t>
        </is>
      </c>
      <c r="F5122" s="2" t="inlineStr">
        <is>
          <t>Electricity generation with a microturbine</t>
        </is>
      </c>
      <c r="G5122" s="2" t="n">
        <v>22</v>
      </c>
      <c r="H5122" s="2" t="n">
        <v>6.200413190529999e-05</v>
      </c>
      <c r="I5122" s="2" t="n">
        <v>6.944462773393601e-05</v>
      </c>
      <c r="J5122" s="40" t="inlineStr">
        <is>
          <t>waste - methane capture</t>
        </is>
      </c>
    </row>
    <row r="5123" ht="15.75" customHeight="1" s="120">
      <c r="A5123" s="2" t="inlineStr">
        <is>
          <t>WASTE</t>
        </is>
      </c>
      <c r="B5123" s="2" t="inlineStr">
        <is>
          <t>LAN</t>
        </is>
      </c>
      <c r="C5123" s="2" t="n">
        <v>2020</v>
      </c>
      <c r="D5123" s="2" t="inlineStr">
        <is>
          <t>United States</t>
        </is>
      </c>
      <c r="E5123" s="2" t="inlineStr">
        <is>
          <t>USA</t>
        </is>
      </c>
      <c r="F5123" s="2" t="inlineStr">
        <is>
          <t>Electricity generation with combined heat and power</t>
        </is>
      </c>
      <c r="G5123" s="2" t="n">
        <v>22</v>
      </c>
      <c r="H5123" s="2" t="n">
        <v>0.0015996558940969</v>
      </c>
      <c r="I5123" s="2" t="n">
        <v>0.001791614601388528</v>
      </c>
      <c r="J5123" s="40" t="inlineStr">
        <is>
          <t>waste - methane capture</t>
        </is>
      </c>
    </row>
    <row r="5124" ht="15.75" customHeight="1" s="120">
      <c r="A5124" s="2" t="inlineStr">
        <is>
          <t>WASTE</t>
        </is>
      </c>
      <c r="B5124" s="2" t="inlineStr">
        <is>
          <t>LAN</t>
        </is>
      </c>
      <c r="C5124" s="2" t="n">
        <v>2020</v>
      </c>
      <c r="D5124" s="2" t="inlineStr">
        <is>
          <t>United States</t>
        </is>
      </c>
      <c r="E5124" s="2" t="inlineStr">
        <is>
          <t>USA</t>
        </is>
      </c>
      <c r="F5124" s="2" t="inlineStr">
        <is>
          <t>Flaring of landfill gas</t>
        </is>
      </c>
      <c r="G5124" s="2" t="n">
        <v>23</v>
      </c>
      <c r="H5124" s="2" t="n">
        <v>0.0013455458101816</v>
      </c>
      <c r="I5124" s="2" t="n">
        <v>0.001507011307403392</v>
      </c>
      <c r="J5124" s="40" t="inlineStr">
        <is>
          <t>waste - methane destruction</t>
        </is>
      </c>
    </row>
    <row r="5125" ht="15.75" customHeight="1" s="120">
      <c r="A5125" s="2" t="inlineStr">
        <is>
          <t>WASTE</t>
        </is>
      </c>
      <c r="B5125" s="2" t="inlineStr">
        <is>
          <t>LAN</t>
        </is>
      </c>
      <c r="C5125" s="2" t="n">
        <v>2020</v>
      </c>
      <c r="D5125" s="2" t="inlineStr">
        <is>
          <t>United States</t>
        </is>
      </c>
      <c r="E5125" s="2" t="inlineStr">
        <is>
          <t>USA</t>
        </is>
      </c>
      <c r="F5125" s="2" t="inlineStr">
        <is>
          <t>Electricity generation with a microturbine</t>
        </is>
      </c>
      <c r="G5125" s="2" t="n">
        <v>23</v>
      </c>
      <c r="H5125" s="2" t="n">
        <v>0.0001739522813295</v>
      </c>
      <c r="I5125" s="2" t="n">
        <v>0.00019482655508904</v>
      </c>
      <c r="J5125" s="40" t="inlineStr">
        <is>
          <t>waste - methane capture</t>
        </is>
      </c>
    </row>
    <row r="5126" ht="15.75" customHeight="1" s="120">
      <c r="A5126" s="2" t="inlineStr">
        <is>
          <t>WASTE</t>
        </is>
      </c>
      <c r="B5126" s="2" t="inlineStr">
        <is>
          <t>LAN</t>
        </is>
      </c>
      <c r="C5126" s="2" t="n">
        <v>2020</v>
      </c>
      <c r="D5126" s="2" t="inlineStr">
        <is>
          <t>United States</t>
        </is>
      </c>
      <c r="E5126" s="2" t="inlineStr">
        <is>
          <t>USA</t>
        </is>
      </c>
      <c r="F5126" s="2" t="inlineStr">
        <is>
          <t>Electricity generation with a reciprocating engine</t>
        </is>
      </c>
      <c r="G5126" s="2" t="n">
        <v>23</v>
      </c>
      <c r="H5126" s="2" t="n">
        <v>0.0233099707402289</v>
      </c>
      <c r="I5126" s="2" t="n">
        <v>0.02610716722905637</v>
      </c>
      <c r="J5126" s="40" t="inlineStr">
        <is>
          <t>waste - methane capture</t>
        </is>
      </c>
    </row>
    <row r="5127" ht="15.75" customHeight="1" s="120">
      <c r="A5127" s="2" t="inlineStr">
        <is>
          <t>WASTE</t>
        </is>
      </c>
      <c r="B5127" s="2" t="inlineStr">
        <is>
          <t>LAN</t>
        </is>
      </c>
      <c r="C5127" s="2" t="n">
        <v>2020</v>
      </c>
      <c r="D5127" s="2" t="inlineStr">
        <is>
          <t>United States</t>
        </is>
      </c>
      <c r="E5127" s="2" t="inlineStr">
        <is>
          <t>USA</t>
        </is>
      </c>
      <c r="F5127" s="2" t="inlineStr">
        <is>
          <t>Electricity generation with combined heat and power</t>
        </is>
      </c>
      <c r="G5127" s="2" t="n">
        <v>23</v>
      </c>
      <c r="H5127" s="2" t="n">
        <v>0.0010732433584053</v>
      </c>
      <c r="I5127" s="2" t="n">
        <v>0.001202032561413936</v>
      </c>
      <c r="J5127" s="40" t="inlineStr">
        <is>
          <t>waste - methane capture</t>
        </is>
      </c>
    </row>
    <row r="5128" ht="15.75" customHeight="1" s="120">
      <c r="A5128" s="2" t="inlineStr">
        <is>
          <t>WASTE</t>
        </is>
      </c>
      <c r="B5128" s="2" t="inlineStr">
        <is>
          <t>LAN</t>
        </is>
      </c>
      <c r="C5128" s="2" t="n">
        <v>2020</v>
      </c>
      <c r="D5128" s="2" t="inlineStr">
        <is>
          <t>United States</t>
        </is>
      </c>
      <c r="E5128" s="2" t="inlineStr">
        <is>
          <t>USA</t>
        </is>
      </c>
      <c r="F5128" s="2" t="inlineStr">
        <is>
          <t>Land_x001f_ll gas recovery for direct use</t>
        </is>
      </c>
      <c r="G5128" s="2" t="n">
        <v>23</v>
      </c>
      <c r="H5128" s="2" t="n">
        <v>0.0004368188092485</v>
      </c>
      <c r="I5128" s="2" t="n">
        <v>0.00048923706635832</v>
      </c>
      <c r="J5128" s="40" t="inlineStr">
        <is>
          <t>waste - methane capture</t>
        </is>
      </c>
    </row>
    <row r="5129" ht="15.75" customHeight="1" s="120">
      <c r="A5129" s="2" t="inlineStr">
        <is>
          <t>WASTE</t>
        </is>
      </c>
      <c r="B5129" s="2" t="inlineStr">
        <is>
          <t>LAN</t>
        </is>
      </c>
      <c r="C5129" s="2" t="n">
        <v>2020</v>
      </c>
      <c r="D5129" s="2" t="inlineStr">
        <is>
          <t>United States</t>
        </is>
      </c>
      <c r="E5129" s="2" t="inlineStr">
        <is>
          <t>USA</t>
        </is>
      </c>
      <c r="F5129" s="2" t="inlineStr">
        <is>
          <t>Electricity generation with a gas turbine</t>
        </is>
      </c>
      <c r="G5129" s="2" t="n">
        <v>23</v>
      </c>
      <c r="H5129" s="2" t="n">
        <v>0.0003671094964375</v>
      </c>
      <c r="I5129" s="2" t="n">
        <v>0.0004111626360100001</v>
      </c>
      <c r="J5129" s="40" t="inlineStr">
        <is>
          <t>waste - methane capture</t>
        </is>
      </c>
    </row>
    <row r="5130" ht="15.75" customHeight="1" s="120">
      <c r="A5130" s="2" t="inlineStr">
        <is>
          <t>WASTE</t>
        </is>
      </c>
      <c r="B5130" s="2" t="inlineStr">
        <is>
          <t>LAN</t>
        </is>
      </c>
      <c r="C5130" s="2" t="n">
        <v>2020</v>
      </c>
      <c r="D5130" s="2" t="inlineStr">
        <is>
          <t>United States</t>
        </is>
      </c>
      <c r="E5130" s="2" t="inlineStr">
        <is>
          <t>USA</t>
        </is>
      </c>
      <c r="F5130" s="2" t="inlineStr">
        <is>
          <t>Electricity generation with combined heat and power</t>
        </is>
      </c>
      <c r="G5130" s="2" t="n">
        <v>24</v>
      </c>
      <c r="H5130" s="2" t="n">
        <v>0.0024466063186992</v>
      </c>
      <c r="I5130" s="2" t="n">
        <v>0.002740199076943104</v>
      </c>
      <c r="J5130" s="40" t="inlineStr">
        <is>
          <t>waste - methane capture</t>
        </is>
      </c>
    </row>
    <row r="5131" ht="15.75" customHeight="1" s="120">
      <c r="A5131" s="2" t="inlineStr">
        <is>
          <t>WASTE</t>
        </is>
      </c>
      <c r="B5131" s="2" t="inlineStr">
        <is>
          <t>LAN</t>
        </is>
      </c>
      <c r="C5131" s="2" t="n">
        <v>2020</v>
      </c>
      <c r="D5131" s="2" t="inlineStr">
        <is>
          <t>United States</t>
        </is>
      </c>
      <c r="E5131" s="2" t="inlineStr">
        <is>
          <t>USA</t>
        </is>
      </c>
      <c r="F5131" s="2" t="inlineStr">
        <is>
          <t>Electricity generation with a gas turbine</t>
        </is>
      </c>
      <c r="G5131" s="2" t="n">
        <v>24</v>
      </c>
      <c r="H5131" s="2" t="n">
        <v>0.0005900081523578</v>
      </c>
      <c r="I5131" s="2" t="n">
        <v>0.0006608091306407361</v>
      </c>
      <c r="J5131" s="40" t="inlineStr">
        <is>
          <t>waste - methane capture</t>
        </is>
      </c>
    </row>
    <row r="5132" ht="15.75" customHeight="1" s="120">
      <c r="A5132" s="2" t="inlineStr">
        <is>
          <t>WASTE</t>
        </is>
      </c>
      <c r="B5132" s="2" t="inlineStr">
        <is>
          <t>LAN</t>
        </is>
      </c>
      <c r="C5132" s="2" t="n">
        <v>2020</v>
      </c>
      <c r="D5132" s="2" t="inlineStr">
        <is>
          <t>United States</t>
        </is>
      </c>
      <c r="E5132" s="2" t="inlineStr">
        <is>
          <t>USA</t>
        </is>
      </c>
      <c r="F5132" s="2" t="inlineStr">
        <is>
          <t>Electricity generation with a reciprocating engine</t>
        </is>
      </c>
      <c r="G5132" s="2" t="n">
        <v>24</v>
      </c>
      <c r="H5132" s="2" t="n">
        <v>0.0251597198657691</v>
      </c>
      <c r="I5132" s="2" t="n">
        <v>0.02817888624966139</v>
      </c>
      <c r="J5132" s="40" t="inlineStr">
        <is>
          <t>waste - methane capture</t>
        </is>
      </c>
    </row>
    <row r="5133" ht="15.75" customHeight="1" s="120">
      <c r="A5133" s="2" t="inlineStr">
        <is>
          <t>WASTE</t>
        </is>
      </c>
      <c r="B5133" s="2" t="inlineStr">
        <is>
          <t>LAN</t>
        </is>
      </c>
      <c r="C5133" s="2" t="n">
        <v>2020</v>
      </c>
      <c r="D5133" s="2" t="inlineStr">
        <is>
          <t>United States</t>
        </is>
      </c>
      <c r="E5133" s="2" t="inlineStr">
        <is>
          <t>USA</t>
        </is>
      </c>
      <c r="F5133" s="2" t="inlineStr">
        <is>
          <t>Flaring of landfill gas</t>
        </is>
      </c>
      <c r="G5133" s="2" t="n">
        <v>24</v>
      </c>
      <c r="H5133" s="2" t="n">
        <v>0.0025486765662208</v>
      </c>
      <c r="I5133" s="2" t="n">
        <v>0.002854517754167296</v>
      </c>
      <c r="J5133" s="40" t="inlineStr">
        <is>
          <t>waste - methane destruction</t>
        </is>
      </c>
    </row>
    <row r="5134" ht="15.75" customHeight="1" s="120">
      <c r="A5134" s="2" t="inlineStr">
        <is>
          <t>WASTE</t>
        </is>
      </c>
      <c r="B5134" s="2" t="inlineStr">
        <is>
          <t>LAN</t>
        </is>
      </c>
      <c r="C5134" s="2" t="n">
        <v>2020</v>
      </c>
      <c r="D5134" s="2" t="inlineStr">
        <is>
          <t>United States</t>
        </is>
      </c>
      <c r="E5134" s="2" t="inlineStr">
        <is>
          <t>USA</t>
        </is>
      </c>
      <c r="F5134" s="2" t="inlineStr">
        <is>
          <t>Electricity generation with a microturbine</t>
        </is>
      </c>
      <c r="G5134" s="2" t="n">
        <v>24</v>
      </c>
      <c r="H5134" s="2" t="n">
        <v>0.0003376862114237</v>
      </c>
      <c r="I5134" s="2" t="n">
        <v>0.0003782085567945441</v>
      </c>
      <c r="J5134" s="40" t="inlineStr">
        <is>
          <t>waste - methane capture</t>
        </is>
      </c>
    </row>
    <row r="5135" ht="15.75" customHeight="1" s="120">
      <c r="A5135" s="2" t="inlineStr">
        <is>
          <t>WASTE</t>
        </is>
      </c>
      <c r="B5135" s="2" t="inlineStr">
        <is>
          <t>LAN</t>
        </is>
      </c>
      <c r="C5135" s="2" t="n">
        <v>2020</v>
      </c>
      <c r="D5135" s="2" t="inlineStr">
        <is>
          <t>United States</t>
        </is>
      </c>
      <c r="E5135" s="2" t="inlineStr">
        <is>
          <t>USA</t>
        </is>
      </c>
      <c r="F5135" s="2" t="inlineStr">
        <is>
          <t>Electricity generation with a microturbine</t>
        </is>
      </c>
      <c r="G5135" s="2" t="n">
        <v>25</v>
      </c>
      <c r="H5135" s="2" t="n">
        <v>0.0002641923674673</v>
      </c>
      <c r="I5135" s="2" t="n">
        <v>0.000295895451563376</v>
      </c>
      <c r="J5135" s="40" t="inlineStr">
        <is>
          <t>waste - methane capture</t>
        </is>
      </c>
    </row>
    <row r="5136" ht="15.75" customHeight="1" s="120">
      <c r="A5136" s="2" t="inlineStr">
        <is>
          <t>WASTE</t>
        </is>
      </c>
      <c r="B5136" s="2" t="inlineStr">
        <is>
          <t>LAN</t>
        </is>
      </c>
      <c r="C5136" s="2" t="n">
        <v>2020</v>
      </c>
      <c r="D5136" s="2" t="inlineStr">
        <is>
          <t>United States</t>
        </is>
      </c>
      <c r="E5136" s="2" t="inlineStr">
        <is>
          <t>USA</t>
        </is>
      </c>
      <c r="F5136" s="2" t="inlineStr">
        <is>
          <t>Electricity generation with combined heat and power</t>
        </is>
      </c>
      <c r="G5136" s="2" t="n">
        <v>25</v>
      </c>
      <c r="H5136" s="2" t="n">
        <v>0.0014740251936018</v>
      </c>
      <c r="I5136" s="2" t="n">
        <v>0.001650908216834016</v>
      </c>
      <c r="J5136" s="40" t="inlineStr">
        <is>
          <t>waste - methane capture</t>
        </is>
      </c>
    </row>
    <row r="5137" ht="15.75" customHeight="1" s="120">
      <c r="A5137" s="2" t="inlineStr">
        <is>
          <t>WASTE</t>
        </is>
      </c>
      <c r="B5137" s="2" t="inlineStr">
        <is>
          <t>LAN</t>
        </is>
      </c>
      <c r="C5137" s="2" t="n">
        <v>2020</v>
      </c>
      <c r="D5137" s="2" t="inlineStr">
        <is>
          <t>United States</t>
        </is>
      </c>
      <c r="E5137" s="2" t="inlineStr">
        <is>
          <t>USA</t>
        </is>
      </c>
      <c r="F5137" s="2" t="inlineStr">
        <is>
          <t>Flaring of landfill gas</t>
        </is>
      </c>
      <c r="G5137" s="2" t="n">
        <v>25</v>
      </c>
      <c r="H5137" s="2" t="n">
        <v>0.0011999397538602</v>
      </c>
      <c r="I5137" s="2" t="n">
        <v>0.001343932524323424</v>
      </c>
      <c r="J5137" s="40" t="inlineStr">
        <is>
          <t>waste - methane destruction</t>
        </is>
      </c>
    </row>
    <row r="5138" ht="15.75" customHeight="1" s="120">
      <c r="A5138" s="2" t="inlineStr">
        <is>
          <t>WASTE</t>
        </is>
      </c>
      <c r="B5138" s="2" t="inlineStr">
        <is>
          <t>LAN</t>
        </is>
      </c>
      <c r="C5138" s="2" t="n">
        <v>2020</v>
      </c>
      <c r="D5138" s="2" t="inlineStr">
        <is>
          <t>United States</t>
        </is>
      </c>
      <c r="E5138" s="2" t="inlineStr">
        <is>
          <t>USA</t>
        </is>
      </c>
      <c r="F5138" s="2" t="inlineStr">
        <is>
          <t>Electricity generation with a gas turbine</t>
        </is>
      </c>
      <c r="G5138" s="2" t="n">
        <v>25</v>
      </c>
      <c r="H5138" s="2" t="n">
        <v>0.0003441595399636</v>
      </c>
      <c r="I5138" s="2" t="n">
        <v>0.000385458684759232</v>
      </c>
      <c r="J5138" s="40" t="inlineStr">
        <is>
          <t>waste - methane capture</t>
        </is>
      </c>
    </row>
    <row r="5139" ht="15.75" customHeight="1" s="120">
      <c r="A5139" s="2" t="inlineStr">
        <is>
          <t>WASTE</t>
        </is>
      </c>
      <c r="B5139" s="2" t="inlineStr">
        <is>
          <t>LAN</t>
        </is>
      </c>
      <c r="C5139" s="2" t="n">
        <v>2020</v>
      </c>
      <c r="D5139" s="2" t="inlineStr">
        <is>
          <t>United States</t>
        </is>
      </c>
      <c r="E5139" s="2" t="inlineStr">
        <is>
          <t>USA</t>
        </is>
      </c>
      <c r="F5139" s="2" t="inlineStr">
        <is>
          <t>Electricity generation with a reciprocating engine</t>
        </is>
      </c>
      <c r="G5139" s="2" t="n">
        <v>25</v>
      </c>
      <c r="H5139" s="2" t="n">
        <v>0.0199098575394601</v>
      </c>
      <c r="I5139" s="2" t="n">
        <v>0.02229904044419532</v>
      </c>
      <c r="J5139" s="40" t="inlineStr">
        <is>
          <t>waste - methane capture</t>
        </is>
      </c>
    </row>
    <row r="5140" ht="15.75" customHeight="1" s="120">
      <c r="A5140" s="2" t="inlineStr">
        <is>
          <t>WASTE</t>
        </is>
      </c>
      <c r="B5140" s="2" t="inlineStr">
        <is>
          <t>LAN</t>
        </is>
      </c>
      <c r="C5140" s="2" t="n">
        <v>2020</v>
      </c>
      <c r="D5140" s="2" t="inlineStr">
        <is>
          <t>United States</t>
        </is>
      </c>
      <c r="E5140" s="2" t="inlineStr">
        <is>
          <t>USA</t>
        </is>
      </c>
      <c r="F5140" s="2" t="inlineStr">
        <is>
          <t>Electricity generation with combined heat and power</t>
        </is>
      </c>
      <c r="G5140" s="2" t="n">
        <v>26</v>
      </c>
      <c r="H5140" s="2" t="n">
        <v>0.0030309882131405</v>
      </c>
      <c r="I5140" s="2" t="n">
        <v>0.00339470679871736</v>
      </c>
      <c r="J5140" s="40" t="inlineStr">
        <is>
          <t>waste - methane capture</t>
        </is>
      </c>
    </row>
    <row r="5141" ht="15.75" customHeight="1" s="120">
      <c r="A5141" s="2" t="inlineStr">
        <is>
          <t>WASTE</t>
        </is>
      </c>
      <c r="B5141" s="2" t="inlineStr">
        <is>
          <t>LAN</t>
        </is>
      </c>
      <c r="C5141" s="2" t="n">
        <v>2020</v>
      </c>
      <c r="D5141" s="2" t="inlineStr">
        <is>
          <t>United States</t>
        </is>
      </c>
      <c r="E5141" s="2" t="inlineStr">
        <is>
          <t>USA</t>
        </is>
      </c>
      <c r="F5141" s="2" t="inlineStr">
        <is>
          <t>Electricity generation with a reciprocating engine</t>
        </is>
      </c>
      <c r="G5141" s="2" t="n">
        <v>26</v>
      </c>
      <c r="H5141" s="2" t="n">
        <v>0.0141927278600633</v>
      </c>
      <c r="I5141" s="2" t="n">
        <v>0.0158958552032709</v>
      </c>
      <c r="J5141" s="40" t="inlineStr">
        <is>
          <t>waste - methane capture</t>
        </is>
      </c>
    </row>
    <row r="5142" ht="15.75" customHeight="1" s="120">
      <c r="A5142" s="2" t="inlineStr">
        <is>
          <t>WASTE</t>
        </is>
      </c>
      <c r="B5142" s="2" t="inlineStr">
        <is>
          <t>LAN</t>
        </is>
      </c>
      <c r="C5142" s="2" t="n">
        <v>2020</v>
      </c>
      <c r="D5142" s="2" t="inlineStr">
        <is>
          <t>United States</t>
        </is>
      </c>
      <c r="E5142" s="2" t="inlineStr">
        <is>
          <t>USA</t>
        </is>
      </c>
      <c r="F5142" s="2" t="inlineStr">
        <is>
          <t>Electricity generation with a gas turbine</t>
        </is>
      </c>
      <c r="G5142" s="2" t="n">
        <v>26</v>
      </c>
      <c r="H5142" s="2" t="n">
        <v>0.0002164649122278</v>
      </c>
      <c r="I5142" s="2" t="n">
        <v>0.000242440701695136</v>
      </c>
      <c r="J5142" s="40" t="inlineStr">
        <is>
          <t>waste - methane capture</t>
        </is>
      </c>
    </row>
    <row r="5143" ht="15.75" customHeight="1" s="120">
      <c r="A5143" s="2" t="inlineStr">
        <is>
          <t>WASTE</t>
        </is>
      </c>
      <c r="B5143" s="2" t="inlineStr">
        <is>
          <t>LAN</t>
        </is>
      </c>
      <c r="C5143" s="2" t="n">
        <v>2020</v>
      </c>
      <c r="D5143" s="2" t="inlineStr">
        <is>
          <t>United States</t>
        </is>
      </c>
      <c r="E5143" s="2" t="inlineStr">
        <is>
          <t>USA</t>
        </is>
      </c>
      <c r="F5143" s="2" t="inlineStr">
        <is>
          <t>Electricity generation with a microturbine</t>
        </is>
      </c>
      <c r="G5143" s="2" t="n">
        <v>26</v>
      </c>
      <c r="H5143" s="2" t="n">
        <v>0.0002997328374477</v>
      </c>
      <c r="I5143" s="2" t="n">
        <v>0.000335700777941424</v>
      </c>
      <c r="J5143" s="40" t="inlineStr">
        <is>
          <t>waste - methane capture</t>
        </is>
      </c>
    </row>
    <row r="5144" ht="15.75" customHeight="1" s="120">
      <c r="A5144" s="2" t="inlineStr">
        <is>
          <t>WASTE</t>
        </is>
      </c>
      <c r="B5144" s="2" t="inlineStr">
        <is>
          <t>LAN</t>
        </is>
      </c>
      <c r="C5144" s="2" t="n">
        <v>2020</v>
      </c>
      <c r="D5144" s="2" t="inlineStr">
        <is>
          <t>United States</t>
        </is>
      </c>
      <c r="E5144" s="2" t="inlineStr">
        <is>
          <t>USA</t>
        </is>
      </c>
      <c r="F5144" s="2" t="inlineStr">
        <is>
          <t>Flaring of landfill gas</t>
        </is>
      </c>
      <c r="G5144" s="2" t="n">
        <v>26</v>
      </c>
      <c r="H5144" s="2" t="n">
        <v>0.0023407425032929</v>
      </c>
      <c r="I5144" s="2" t="n">
        <v>0.002621631603688048</v>
      </c>
      <c r="J5144" s="40" t="inlineStr">
        <is>
          <t>waste - methane destruction</t>
        </is>
      </c>
    </row>
    <row r="5145" ht="15.75" customHeight="1" s="120">
      <c r="A5145" s="2" t="inlineStr">
        <is>
          <t>WASTE</t>
        </is>
      </c>
      <c r="B5145" s="2" t="inlineStr">
        <is>
          <t>LAN</t>
        </is>
      </c>
      <c r="C5145" s="2" t="n">
        <v>2020</v>
      </c>
      <c r="D5145" s="2" t="inlineStr">
        <is>
          <t>United States</t>
        </is>
      </c>
      <c r="E5145" s="2" t="inlineStr">
        <is>
          <t>USA</t>
        </is>
      </c>
      <c r="F5145" s="2" t="inlineStr">
        <is>
          <t>Electricity generation with a reciprocating engine</t>
        </is>
      </c>
      <c r="G5145" s="2" t="n">
        <v>27</v>
      </c>
      <c r="H5145" s="2" t="n">
        <v>0.0164620289579034</v>
      </c>
      <c r="I5145" s="2" t="n">
        <v>0.01843747243285181</v>
      </c>
      <c r="J5145" s="40" t="inlineStr">
        <is>
          <t>waste - methane capture</t>
        </is>
      </c>
    </row>
    <row r="5146" ht="15.75" customHeight="1" s="120">
      <c r="A5146" s="2" t="inlineStr">
        <is>
          <t>WASTE</t>
        </is>
      </c>
      <c r="B5146" s="2" t="inlineStr">
        <is>
          <t>LAN</t>
        </is>
      </c>
      <c r="C5146" s="2" t="n">
        <v>2020</v>
      </c>
      <c r="D5146" s="2" t="inlineStr">
        <is>
          <t>United States</t>
        </is>
      </c>
      <c r="E5146" s="2" t="inlineStr">
        <is>
          <t>USA</t>
        </is>
      </c>
      <c r="F5146" s="2" t="inlineStr">
        <is>
          <t>Flaring of landfill gas</t>
        </is>
      </c>
      <c r="G5146" s="2" t="n">
        <v>27</v>
      </c>
      <c r="H5146" s="2" t="n">
        <v>0.002233863575384</v>
      </c>
      <c r="I5146" s="2" t="n">
        <v>0.00250192720443008</v>
      </c>
      <c r="J5146" s="40" t="inlineStr">
        <is>
          <t>waste - methane destruction</t>
        </is>
      </c>
    </row>
    <row r="5147" ht="15.75" customHeight="1" s="120">
      <c r="A5147" s="2" t="inlineStr">
        <is>
          <t>WASTE</t>
        </is>
      </c>
      <c r="B5147" s="2" t="inlineStr">
        <is>
          <t>LAN</t>
        </is>
      </c>
      <c r="C5147" s="2" t="n">
        <v>2020</v>
      </c>
      <c r="D5147" s="2" t="inlineStr">
        <is>
          <t>United States</t>
        </is>
      </c>
      <c r="E5147" s="2" t="inlineStr">
        <is>
          <t>USA</t>
        </is>
      </c>
      <c r="F5147" s="2" t="inlineStr">
        <is>
          <t>Electricity generation with a gas turbine</t>
        </is>
      </c>
      <c r="G5147" s="2" t="n">
        <v>27</v>
      </c>
      <c r="H5147" s="2" t="n">
        <v>0.0002056429439108</v>
      </c>
      <c r="I5147" s="2" t="n">
        <v>0.000230320097180096</v>
      </c>
      <c r="J5147" s="40" t="inlineStr">
        <is>
          <t>waste - methane capture</t>
        </is>
      </c>
    </row>
    <row r="5148" ht="15.75" customHeight="1" s="120">
      <c r="A5148" s="2" t="inlineStr">
        <is>
          <t>WASTE</t>
        </is>
      </c>
      <c r="B5148" s="2" t="inlineStr">
        <is>
          <t>LAN</t>
        </is>
      </c>
      <c r="C5148" s="2" t="n">
        <v>2020</v>
      </c>
      <c r="D5148" s="2" t="inlineStr">
        <is>
          <t>United States</t>
        </is>
      </c>
      <c r="E5148" s="2" t="inlineStr">
        <is>
          <t>USA</t>
        </is>
      </c>
      <c r="F5148" s="2" t="inlineStr">
        <is>
          <t>Electricity generation with combined heat and power</t>
        </is>
      </c>
      <c r="G5148" s="2" t="n">
        <v>27</v>
      </c>
      <c r="H5148" s="2" t="n">
        <v>0.0026593609363772</v>
      </c>
      <c r="I5148" s="2" t="n">
        <v>0.002978484248742465</v>
      </c>
      <c r="J5148" s="40" t="inlineStr">
        <is>
          <t>waste - methane capture</t>
        </is>
      </c>
    </row>
    <row r="5149" ht="15.75" customHeight="1" s="120">
      <c r="A5149" s="2" t="inlineStr">
        <is>
          <t>WASTE</t>
        </is>
      </c>
      <c r="B5149" s="2" t="inlineStr">
        <is>
          <t>LAN</t>
        </is>
      </c>
      <c r="C5149" s="2" t="n">
        <v>2020</v>
      </c>
      <c r="D5149" s="2" t="inlineStr">
        <is>
          <t>United States</t>
        </is>
      </c>
      <c r="E5149" s="2" t="inlineStr">
        <is>
          <t>USA</t>
        </is>
      </c>
      <c r="F5149" s="2" t="inlineStr">
        <is>
          <t>Electricity generation with a microturbine</t>
        </is>
      </c>
      <c r="G5149" s="2" t="n">
        <v>27</v>
      </c>
      <c r="H5149" s="2" t="n">
        <v>5.16789004905e-05</v>
      </c>
      <c r="I5149" s="2" t="n">
        <v>5.788036854936e-05</v>
      </c>
      <c r="J5149" s="40" t="inlineStr">
        <is>
          <t>waste - methane capture</t>
        </is>
      </c>
    </row>
    <row r="5150" ht="15.75" customHeight="1" s="120">
      <c r="A5150" s="2" t="inlineStr">
        <is>
          <t>WASTE</t>
        </is>
      </c>
      <c r="B5150" s="2" t="inlineStr">
        <is>
          <t>LAN</t>
        </is>
      </c>
      <c r="C5150" s="2" t="n">
        <v>2020</v>
      </c>
      <c r="D5150" s="2" t="inlineStr">
        <is>
          <t>United States</t>
        </is>
      </c>
      <c r="E5150" s="2" t="inlineStr">
        <is>
          <t>USA</t>
        </is>
      </c>
      <c r="F5150" s="2" t="inlineStr">
        <is>
          <t>Electricity generation with a gas turbine</t>
        </is>
      </c>
      <c r="G5150" s="2" t="n">
        <v>28</v>
      </c>
      <c r="H5150" s="2" t="n">
        <v>0.0005931962150498</v>
      </c>
      <c r="I5150" s="2" t="n">
        <v>0.0006643797608557761</v>
      </c>
      <c r="J5150" s="40" t="inlineStr">
        <is>
          <t>waste - methane capture</t>
        </is>
      </c>
    </row>
    <row r="5151" ht="15.75" customHeight="1" s="120">
      <c r="A5151" s="2" t="inlineStr">
        <is>
          <t>WASTE</t>
        </is>
      </c>
      <c r="B5151" s="2" t="inlineStr">
        <is>
          <t>LAN</t>
        </is>
      </c>
      <c r="C5151" s="2" t="n">
        <v>2020</v>
      </c>
      <c r="D5151" s="2" t="inlineStr">
        <is>
          <t>United States</t>
        </is>
      </c>
      <c r="E5151" s="2" t="inlineStr">
        <is>
          <t>USA</t>
        </is>
      </c>
      <c r="F5151" s="2" t="inlineStr">
        <is>
          <t>Flaring of landfill gas</t>
        </is>
      </c>
      <c r="G5151" s="2" t="n">
        <v>28</v>
      </c>
      <c r="H5151" s="2" t="n">
        <v>0.0005491157062352</v>
      </c>
      <c r="I5151" s="2" t="n">
        <v>0.000615009590983424</v>
      </c>
      <c r="J5151" s="40" t="inlineStr">
        <is>
          <t>waste - methane destruction</t>
        </is>
      </c>
    </row>
    <row r="5152" ht="15.75" customHeight="1" s="120">
      <c r="A5152" s="2" t="inlineStr">
        <is>
          <t>WASTE</t>
        </is>
      </c>
      <c r="B5152" s="2" t="inlineStr">
        <is>
          <t>LAN</t>
        </is>
      </c>
      <c r="C5152" s="2" t="n">
        <v>2020</v>
      </c>
      <c r="D5152" s="2" t="inlineStr">
        <is>
          <t>United States</t>
        </is>
      </c>
      <c r="E5152" s="2" t="inlineStr">
        <is>
          <t>USA</t>
        </is>
      </c>
      <c r="F5152" s="2" t="inlineStr">
        <is>
          <t>Electricity generation with a microturbine</t>
        </is>
      </c>
      <c r="G5152" s="2" t="n">
        <v>28</v>
      </c>
      <c r="H5152" s="2" t="n">
        <v>4.57356109109e-05</v>
      </c>
      <c r="I5152" s="2" t="n">
        <v>5.122388422020801e-05</v>
      </c>
      <c r="J5152" s="40" t="inlineStr">
        <is>
          <t>waste - methane capture</t>
        </is>
      </c>
    </row>
    <row r="5153" ht="15.75" customHeight="1" s="120">
      <c r="A5153" s="2" t="inlineStr">
        <is>
          <t>WASTE</t>
        </is>
      </c>
      <c r="B5153" s="2" t="inlineStr">
        <is>
          <t>LAN</t>
        </is>
      </c>
      <c r="C5153" s="2" t="n">
        <v>2020</v>
      </c>
      <c r="D5153" s="2" t="inlineStr">
        <is>
          <t>United States</t>
        </is>
      </c>
      <c r="E5153" s="2" t="inlineStr">
        <is>
          <t>USA</t>
        </is>
      </c>
      <c r="F5153" s="2" t="inlineStr">
        <is>
          <t>Electricity generation with combined heat and power</t>
        </is>
      </c>
      <c r="G5153" s="2" t="n">
        <v>28</v>
      </c>
      <c r="H5153" s="2" t="n">
        <v>0.0009054147230927</v>
      </c>
      <c r="I5153" s="2" t="n">
        <v>0.001014064489863824</v>
      </c>
      <c r="J5153" s="40" t="inlineStr">
        <is>
          <t>waste - methane capture</t>
        </is>
      </c>
    </row>
    <row r="5154" ht="15.75" customHeight="1" s="120">
      <c r="A5154" s="2" t="inlineStr">
        <is>
          <t>WASTE</t>
        </is>
      </c>
      <c r="B5154" s="2" t="inlineStr">
        <is>
          <t>LAN</t>
        </is>
      </c>
      <c r="C5154" s="2" t="n">
        <v>2020</v>
      </c>
      <c r="D5154" s="2" t="inlineStr">
        <is>
          <t>United States</t>
        </is>
      </c>
      <c r="E5154" s="2" t="inlineStr">
        <is>
          <t>USA</t>
        </is>
      </c>
      <c r="F5154" s="2" t="inlineStr">
        <is>
          <t>Electricity generation with a reciprocating engine</t>
        </is>
      </c>
      <c r="G5154" s="2" t="n">
        <v>28</v>
      </c>
      <c r="H5154" s="2" t="n">
        <v>0.0109964364673942</v>
      </c>
      <c r="I5154" s="2" t="n">
        <v>0.0123160088434815</v>
      </c>
      <c r="J5154" s="40" t="inlineStr">
        <is>
          <t>waste - methane capture</t>
        </is>
      </c>
    </row>
    <row r="5155" ht="15.75" customHeight="1" s="120">
      <c r="A5155" s="2" t="inlineStr">
        <is>
          <t>WASTE</t>
        </is>
      </c>
      <c r="B5155" s="2" t="inlineStr">
        <is>
          <t>LAN</t>
        </is>
      </c>
      <c r="C5155" s="2" t="n">
        <v>2020</v>
      </c>
      <c r="D5155" s="2" t="inlineStr">
        <is>
          <t>United States</t>
        </is>
      </c>
      <c r="E5155" s="2" t="inlineStr">
        <is>
          <t>USA</t>
        </is>
      </c>
      <c r="F5155" s="2" t="inlineStr">
        <is>
          <t>Land_x001f_ll gas recovery for direct use</t>
        </is>
      </c>
      <c r="G5155" s="2" t="n">
        <v>28</v>
      </c>
      <c r="H5155" s="2" t="n">
        <v>0.0004495741450228</v>
      </c>
      <c r="I5155" s="2" t="n">
        <v>0.000503523042425536</v>
      </c>
      <c r="J5155" s="40" t="inlineStr">
        <is>
          <t>waste - methane capture</t>
        </is>
      </c>
    </row>
    <row r="5156" ht="15.75" customHeight="1" s="120">
      <c r="A5156" s="2" t="inlineStr">
        <is>
          <t>WASTE</t>
        </is>
      </c>
      <c r="B5156" s="2" t="inlineStr">
        <is>
          <t>LAN</t>
        </is>
      </c>
      <c r="C5156" s="2" t="n">
        <v>2020</v>
      </c>
      <c r="D5156" s="2" t="inlineStr">
        <is>
          <t>United States</t>
        </is>
      </c>
      <c r="E5156" s="2" t="inlineStr">
        <is>
          <t>USA</t>
        </is>
      </c>
      <c r="F5156" s="2" t="inlineStr">
        <is>
          <t>Electricity generation with a microturbine</t>
        </is>
      </c>
      <c r="G5156" s="2" t="n">
        <v>29</v>
      </c>
      <c r="H5156" s="2" t="n">
        <v>0.0001351149730908</v>
      </c>
      <c r="I5156" s="2" t="n">
        <v>0.000151328769861696</v>
      </c>
      <c r="J5156" s="40" t="inlineStr">
        <is>
          <t>waste - methane capture</t>
        </is>
      </c>
    </row>
    <row r="5157" ht="15.75" customHeight="1" s="120">
      <c r="A5157" s="2" t="inlineStr">
        <is>
          <t>WASTE</t>
        </is>
      </c>
      <c r="B5157" s="2" t="inlineStr">
        <is>
          <t>LAN</t>
        </is>
      </c>
      <c r="C5157" s="2" t="n">
        <v>2020</v>
      </c>
      <c r="D5157" s="2" t="inlineStr">
        <is>
          <t>United States</t>
        </is>
      </c>
      <c r="E5157" s="2" t="inlineStr">
        <is>
          <t>USA</t>
        </is>
      </c>
      <c r="F5157" s="2" t="inlineStr">
        <is>
          <t>Land_x001f_ll gas recovery for direct use</t>
        </is>
      </c>
      <c r="G5157" s="2" t="n">
        <v>29</v>
      </c>
      <c r="H5157" s="2" t="n">
        <v>0.0003992084530182</v>
      </c>
      <c r="I5157" s="2" t="n">
        <v>0.000447113467380384</v>
      </c>
      <c r="J5157" s="40" t="inlineStr">
        <is>
          <t>waste - methane capture</t>
        </is>
      </c>
    </row>
    <row r="5158" ht="15.75" customHeight="1" s="120">
      <c r="A5158" s="2" t="inlineStr">
        <is>
          <t>WASTE</t>
        </is>
      </c>
      <c r="B5158" s="2" t="inlineStr">
        <is>
          <t>LAN</t>
        </is>
      </c>
      <c r="C5158" s="2" t="n">
        <v>2020</v>
      </c>
      <c r="D5158" s="2" t="inlineStr">
        <is>
          <t>United States</t>
        </is>
      </c>
      <c r="E5158" s="2" t="inlineStr">
        <is>
          <t>USA</t>
        </is>
      </c>
      <c r="F5158" s="2" t="inlineStr">
        <is>
          <t>Electricity generation with a gas turbine</t>
        </is>
      </c>
      <c r="G5158" s="2" t="n">
        <v>29</v>
      </c>
      <c r="H5158" s="2" t="n">
        <v>0.0002869743402698</v>
      </c>
      <c r="I5158" s="2" t="n">
        <v>0.000321411261102176</v>
      </c>
      <c r="J5158" s="40" t="inlineStr">
        <is>
          <t>waste - methane capture</t>
        </is>
      </c>
    </row>
    <row r="5159" ht="15.75" customHeight="1" s="120">
      <c r="A5159" s="2" t="inlineStr">
        <is>
          <t>WASTE</t>
        </is>
      </c>
      <c r="B5159" s="2" t="inlineStr">
        <is>
          <t>LAN</t>
        </is>
      </c>
      <c r="C5159" s="2" t="n">
        <v>2020</v>
      </c>
      <c r="D5159" s="2" t="inlineStr">
        <is>
          <t>United States</t>
        </is>
      </c>
      <c r="E5159" s="2" t="inlineStr">
        <is>
          <t>USA</t>
        </is>
      </c>
      <c r="F5159" s="2" t="inlineStr">
        <is>
          <t>Electricity generation with a reciprocating engine</t>
        </is>
      </c>
      <c r="G5159" s="2" t="n">
        <v>29</v>
      </c>
      <c r="H5159" s="2" t="n">
        <v>0.0131462481804192</v>
      </c>
      <c r="I5159" s="2" t="n">
        <v>0.0147237979620695</v>
      </c>
      <c r="J5159" s="40" t="inlineStr">
        <is>
          <t>waste - methane capture</t>
        </is>
      </c>
    </row>
    <row r="5160" ht="15.75" customHeight="1" s="120">
      <c r="A5160" s="2" t="inlineStr">
        <is>
          <t>WASTE</t>
        </is>
      </c>
      <c r="B5160" s="2" t="inlineStr">
        <is>
          <t>LAN</t>
        </is>
      </c>
      <c r="C5160" s="2" t="n">
        <v>2020</v>
      </c>
      <c r="D5160" s="2" t="inlineStr">
        <is>
          <t>United States</t>
        </is>
      </c>
      <c r="E5160" s="2" t="inlineStr">
        <is>
          <t>USA</t>
        </is>
      </c>
      <c r="F5160" s="2" t="inlineStr">
        <is>
          <t>Flaring of landfill gas</t>
        </is>
      </c>
      <c r="G5160" s="2" t="n">
        <v>29</v>
      </c>
      <c r="H5160" s="2" t="n">
        <v>0.0010256530367769</v>
      </c>
      <c r="I5160" s="2" t="n">
        <v>0.001148731401190128</v>
      </c>
      <c r="J5160" s="40" t="inlineStr">
        <is>
          <t>waste - methane destruction</t>
        </is>
      </c>
    </row>
    <row r="5161" ht="15.75" customHeight="1" s="120">
      <c r="A5161" s="2" t="inlineStr">
        <is>
          <t>WASTE</t>
        </is>
      </c>
      <c r="B5161" s="2" t="inlineStr">
        <is>
          <t>LAN</t>
        </is>
      </c>
      <c r="C5161" s="2" t="n">
        <v>2020</v>
      </c>
      <c r="D5161" s="2" t="inlineStr">
        <is>
          <t>United States</t>
        </is>
      </c>
      <c r="E5161" s="2" t="inlineStr">
        <is>
          <t>USA</t>
        </is>
      </c>
      <c r="F5161" s="2" t="inlineStr">
        <is>
          <t>Electricity generation with combined heat and power</t>
        </is>
      </c>
      <c r="G5161" s="2" t="n">
        <v>29</v>
      </c>
      <c r="H5161" s="2" t="n">
        <v>0.0017872823227663</v>
      </c>
      <c r="I5161" s="2" t="n">
        <v>0.002001756201498256</v>
      </c>
      <c r="J5161" s="40" t="inlineStr">
        <is>
          <t>waste - methane capture</t>
        </is>
      </c>
    </row>
    <row r="5162" ht="15.75" customHeight="1" s="120">
      <c r="A5162" s="2" t="inlineStr">
        <is>
          <t>WASTE</t>
        </is>
      </c>
      <c r="B5162" s="2" t="inlineStr">
        <is>
          <t>LAN</t>
        </is>
      </c>
      <c r="C5162" s="2" t="n">
        <v>2020</v>
      </c>
      <c r="D5162" s="2" t="inlineStr">
        <is>
          <t>United States</t>
        </is>
      </c>
      <c r="E5162" s="2" t="inlineStr">
        <is>
          <t>USA</t>
        </is>
      </c>
      <c r="F5162" s="2" t="inlineStr">
        <is>
          <t>Electricity generation with a gas turbine</t>
        </is>
      </c>
      <c r="G5162" s="2" t="n">
        <v>30</v>
      </c>
      <c r="H5162" s="2" t="n">
        <v>0.0001829676839407</v>
      </c>
      <c r="I5162" s="2" t="n">
        <v>0.000204923806013584</v>
      </c>
      <c r="J5162" s="40" t="inlineStr">
        <is>
          <t>waste - methane capture</t>
        </is>
      </c>
    </row>
    <row r="5163" ht="15.75" customHeight="1" s="120">
      <c r="A5163" s="2" t="inlineStr">
        <is>
          <t>WASTE</t>
        </is>
      </c>
      <c r="B5163" s="2" t="inlineStr">
        <is>
          <t>LAN</t>
        </is>
      </c>
      <c r="C5163" s="2" t="n">
        <v>2020</v>
      </c>
      <c r="D5163" s="2" t="inlineStr">
        <is>
          <t>United States</t>
        </is>
      </c>
      <c r="E5163" s="2" t="inlineStr">
        <is>
          <t>USA</t>
        </is>
      </c>
      <c r="F5163" s="2" t="inlineStr">
        <is>
          <t>Electricity generation with combined heat and power</t>
        </is>
      </c>
      <c r="G5163" s="2" t="n">
        <v>30</v>
      </c>
      <c r="H5163" s="2" t="n">
        <v>0.0017763959185686</v>
      </c>
      <c r="I5163" s="2" t="n">
        <v>0.001989563428796832</v>
      </c>
      <c r="J5163" s="40" t="inlineStr">
        <is>
          <t>waste - methane capture</t>
        </is>
      </c>
    </row>
    <row r="5164" ht="15.75" customHeight="1" s="120">
      <c r="A5164" s="2" t="inlineStr">
        <is>
          <t>WASTE</t>
        </is>
      </c>
      <c r="B5164" s="2" t="inlineStr">
        <is>
          <t>LAN</t>
        </is>
      </c>
      <c r="C5164" s="2" t="n">
        <v>2020</v>
      </c>
      <c r="D5164" s="2" t="inlineStr">
        <is>
          <t>United States</t>
        </is>
      </c>
      <c r="E5164" s="2" t="inlineStr">
        <is>
          <t>USA</t>
        </is>
      </c>
      <c r="F5164" s="2" t="inlineStr">
        <is>
          <t>Electricity generation with a microturbine</t>
        </is>
      </c>
      <c r="G5164" s="2" t="n">
        <v>30</v>
      </c>
      <c r="H5164" s="2" t="n">
        <v>8.76762242115e-05</v>
      </c>
      <c r="I5164" s="2" t="n">
        <v>9.819737111688001e-05</v>
      </c>
      <c r="J5164" s="40" t="inlineStr">
        <is>
          <t>waste - methane capture</t>
        </is>
      </c>
    </row>
    <row r="5165" ht="15.75" customHeight="1" s="120">
      <c r="A5165" s="2" t="inlineStr">
        <is>
          <t>WASTE</t>
        </is>
      </c>
      <c r="B5165" s="2" t="inlineStr">
        <is>
          <t>LAN</t>
        </is>
      </c>
      <c r="C5165" s="2" t="n">
        <v>2020</v>
      </c>
      <c r="D5165" s="2" t="inlineStr">
        <is>
          <t>United States</t>
        </is>
      </c>
      <c r="E5165" s="2" t="inlineStr">
        <is>
          <t>USA</t>
        </is>
      </c>
      <c r="F5165" s="2" t="inlineStr">
        <is>
          <t>Flaring of landfill gas</t>
        </is>
      </c>
      <c r="G5165" s="2" t="n">
        <v>30</v>
      </c>
      <c r="H5165" s="2" t="n">
        <v>0.0014718581805937</v>
      </c>
      <c r="I5165" s="2" t="n">
        <v>0.001648481162264944</v>
      </c>
      <c r="J5165" s="40" t="inlineStr">
        <is>
          <t>waste - methane destruction</t>
        </is>
      </c>
    </row>
    <row r="5166" ht="15.75" customHeight="1" s="120">
      <c r="A5166" s="2" t="inlineStr">
        <is>
          <t>WASTE</t>
        </is>
      </c>
      <c r="B5166" s="2" t="inlineStr">
        <is>
          <t>LAN</t>
        </is>
      </c>
      <c r="C5166" s="2" t="n">
        <v>2020</v>
      </c>
      <c r="D5166" s="2" t="inlineStr">
        <is>
          <t>United States</t>
        </is>
      </c>
      <c r="E5166" s="2" t="inlineStr">
        <is>
          <t>USA</t>
        </is>
      </c>
      <c r="F5166" s="2" t="inlineStr">
        <is>
          <t>Electricity generation with a reciprocating engine</t>
        </is>
      </c>
      <c r="G5166" s="2" t="n">
        <v>30</v>
      </c>
      <c r="H5166" s="2" t="n">
        <v>0.0150992723647505</v>
      </c>
      <c r="I5166" s="2" t="n">
        <v>0.01691118504852056</v>
      </c>
      <c r="J5166" s="40" t="inlineStr">
        <is>
          <t>waste - methane capture</t>
        </is>
      </c>
    </row>
    <row r="5167" ht="15.75" customHeight="1" s="120">
      <c r="A5167" s="2" t="inlineStr">
        <is>
          <t>WASTE</t>
        </is>
      </c>
      <c r="B5167" s="2" t="inlineStr">
        <is>
          <t>LAN</t>
        </is>
      </c>
      <c r="C5167" s="2" t="n">
        <v>2020</v>
      </c>
      <c r="D5167" s="2" t="inlineStr">
        <is>
          <t>United States</t>
        </is>
      </c>
      <c r="E5167" s="2" t="inlineStr">
        <is>
          <t>USA</t>
        </is>
      </c>
      <c r="F5167" s="2" t="inlineStr">
        <is>
          <t>Land_x001f_ll gas recovery for direct use</t>
        </is>
      </c>
      <c r="G5167" s="2" t="n">
        <v>31</v>
      </c>
      <c r="H5167" s="2" t="n">
        <v>0.0004529722791631</v>
      </c>
      <c r="I5167" s="2" t="n">
        <v>0.0005073289526626721</v>
      </c>
      <c r="J5167" s="40" t="inlineStr">
        <is>
          <t>waste - methane capture</t>
        </is>
      </c>
    </row>
    <row r="5168" ht="15.75" customHeight="1" s="120">
      <c r="A5168" s="2" t="inlineStr">
        <is>
          <t>WASTE</t>
        </is>
      </c>
      <c r="B5168" s="2" t="inlineStr">
        <is>
          <t>LAN</t>
        </is>
      </c>
      <c r="C5168" s="2" t="n">
        <v>2020</v>
      </c>
      <c r="D5168" s="2" t="inlineStr">
        <is>
          <t>United States</t>
        </is>
      </c>
      <c r="E5168" s="2" t="inlineStr">
        <is>
          <t>USA</t>
        </is>
      </c>
      <c r="F5168" s="2" t="inlineStr">
        <is>
          <t>Electricity generation with a reciprocating engine</t>
        </is>
      </c>
      <c r="G5168" s="2" t="n">
        <v>31</v>
      </c>
      <c r="H5168" s="2" t="n">
        <v>0.009764944203197999</v>
      </c>
      <c r="I5168" s="2" t="n">
        <v>0.01093673750758176</v>
      </c>
      <c r="J5168" s="40" t="inlineStr">
        <is>
          <t>waste - methane capture</t>
        </is>
      </c>
    </row>
    <row r="5169" ht="15.75" customHeight="1" s="120">
      <c r="A5169" s="2" t="inlineStr">
        <is>
          <t>WASTE</t>
        </is>
      </c>
      <c r="B5169" s="2" t="inlineStr">
        <is>
          <t>LAN</t>
        </is>
      </c>
      <c r="C5169" s="2" t="n">
        <v>2020</v>
      </c>
      <c r="D5169" s="2" t="inlineStr">
        <is>
          <t>United States</t>
        </is>
      </c>
      <c r="E5169" s="2" t="inlineStr">
        <is>
          <t>USA</t>
        </is>
      </c>
      <c r="F5169" s="2" t="inlineStr">
        <is>
          <t>Electricity generation with a gas turbine</t>
        </is>
      </c>
      <c r="G5169" s="2" t="n">
        <v>31</v>
      </c>
      <c r="H5169" s="2" t="n">
        <v>0.0002673170747585</v>
      </c>
      <c r="I5169" s="2" t="n">
        <v>0.00029939512372952</v>
      </c>
      <c r="J5169" s="40" t="inlineStr">
        <is>
          <t>waste - methane capture</t>
        </is>
      </c>
    </row>
    <row r="5170" ht="15.75" customHeight="1" s="120">
      <c r="A5170" s="2" t="inlineStr">
        <is>
          <t>WASTE</t>
        </is>
      </c>
      <c r="B5170" s="2" t="inlineStr">
        <is>
          <t>LAN</t>
        </is>
      </c>
      <c r="C5170" s="2" t="n">
        <v>2020</v>
      </c>
      <c r="D5170" s="2" t="inlineStr">
        <is>
          <t>United States</t>
        </is>
      </c>
      <c r="E5170" s="2" t="inlineStr">
        <is>
          <t>USA</t>
        </is>
      </c>
      <c r="F5170" s="2" t="inlineStr">
        <is>
          <t>Flaring of landfill gas</t>
        </is>
      </c>
      <c r="G5170" s="2" t="n">
        <v>31</v>
      </c>
      <c r="H5170" s="2" t="n">
        <v>0.0009707439749036001</v>
      </c>
      <c r="I5170" s="2" t="n">
        <v>0.001087233251892032</v>
      </c>
      <c r="J5170" s="40" t="inlineStr">
        <is>
          <t>waste - methane destruction</t>
        </is>
      </c>
    </row>
    <row r="5171" ht="15.75" customHeight="1" s="120">
      <c r="A5171" s="2" t="inlineStr">
        <is>
          <t>WASTE</t>
        </is>
      </c>
      <c r="B5171" s="2" t="inlineStr">
        <is>
          <t>LAN</t>
        </is>
      </c>
      <c r="C5171" s="2" t="n">
        <v>2020</v>
      </c>
      <c r="D5171" s="2" t="inlineStr">
        <is>
          <t>United States</t>
        </is>
      </c>
      <c r="E5171" s="2" t="inlineStr">
        <is>
          <t>USA</t>
        </is>
      </c>
      <c r="F5171" s="2" t="inlineStr">
        <is>
          <t>Electricity generation with combined heat and power</t>
        </is>
      </c>
      <c r="G5171" s="2" t="n">
        <v>31</v>
      </c>
      <c r="H5171" s="2" t="n">
        <v>0.0011740286136046</v>
      </c>
      <c r="I5171" s="2" t="n">
        <v>0.001314912047237152</v>
      </c>
      <c r="J5171" s="40" t="inlineStr">
        <is>
          <t>waste - methane capture</t>
        </is>
      </c>
    </row>
    <row r="5172" ht="15.75" customHeight="1" s="120">
      <c r="A5172" s="2" t="inlineStr">
        <is>
          <t>WASTE</t>
        </is>
      </c>
      <c r="B5172" s="2" t="inlineStr">
        <is>
          <t>LAN</t>
        </is>
      </c>
      <c r="C5172" s="2" t="n">
        <v>2020</v>
      </c>
      <c r="D5172" s="2" t="inlineStr">
        <is>
          <t>United States</t>
        </is>
      </c>
      <c r="E5172" s="2" t="inlineStr">
        <is>
          <t>USA</t>
        </is>
      </c>
      <c r="F5172" s="2" t="inlineStr">
        <is>
          <t>Electricity generation with a microturbine</t>
        </is>
      </c>
      <c r="G5172" s="2" t="n">
        <v>31</v>
      </c>
      <c r="H5172" s="2" t="n">
        <v>0.0002043141357717</v>
      </c>
      <c r="I5172" s="2" t="n">
        <v>0.000228831832064304</v>
      </c>
      <c r="J5172" s="40" t="inlineStr">
        <is>
          <t>waste - methane capture</t>
        </is>
      </c>
    </row>
    <row r="5173" ht="15.75" customHeight="1" s="120">
      <c r="A5173" s="2" t="inlineStr">
        <is>
          <t>WASTE</t>
        </is>
      </c>
      <c r="B5173" s="2" t="inlineStr">
        <is>
          <t>LAN</t>
        </is>
      </c>
      <c r="C5173" s="2" t="n">
        <v>2020</v>
      </c>
      <c r="D5173" s="2" t="inlineStr">
        <is>
          <t>United States</t>
        </is>
      </c>
      <c r="E5173" s="2" t="inlineStr">
        <is>
          <t>USA</t>
        </is>
      </c>
      <c r="F5173" s="2" t="inlineStr">
        <is>
          <t>Electricity generation with a reciprocating engine</t>
        </is>
      </c>
      <c r="G5173" s="2" t="n">
        <v>32</v>
      </c>
      <c r="H5173" s="2" t="n">
        <v>0.0045767913106829</v>
      </c>
      <c r="I5173" s="2" t="n">
        <v>0.005126006267964848</v>
      </c>
      <c r="J5173" s="40" t="inlineStr">
        <is>
          <t>waste - methane capture</t>
        </is>
      </c>
    </row>
    <row r="5174" ht="15.75" customHeight="1" s="120">
      <c r="A5174" s="2" t="inlineStr">
        <is>
          <t>WASTE</t>
        </is>
      </c>
      <c r="B5174" s="2" t="inlineStr">
        <is>
          <t>LAN</t>
        </is>
      </c>
      <c r="C5174" s="2" t="n">
        <v>2020</v>
      </c>
      <c r="D5174" s="2" t="inlineStr">
        <is>
          <t>United States</t>
        </is>
      </c>
      <c r="E5174" s="2" t="inlineStr">
        <is>
          <t>USA</t>
        </is>
      </c>
      <c r="F5174" s="2" t="inlineStr">
        <is>
          <t>Electricity generation with a gas turbine</t>
        </is>
      </c>
      <c r="G5174" s="2" t="n">
        <v>32</v>
      </c>
      <c r="H5174" s="2" t="n">
        <v>0.0002633707335917</v>
      </c>
      <c r="I5174" s="2" t="n">
        <v>0.000294975221622704</v>
      </c>
      <c r="J5174" s="40" t="inlineStr">
        <is>
          <t>waste - methane capture</t>
        </is>
      </c>
    </row>
    <row r="5175" ht="15.75" customHeight="1" s="120">
      <c r="A5175" s="2" t="inlineStr">
        <is>
          <t>WASTE</t>
        </is>
      </c>
      <c r="B5175" s="2" t="inlineStr">
        <is>
          <t>LAN</t>
        </is>
      </c>
      <c r="C5175" s="2" t="n">
        <v>2020</v>
      </c>
      <c r="D5175" s="2" t="inlineStr">
        <is>
          <t>United States</t>
        </is>
      </c>
      <c r="E5175" s="2" t="inlineStr">
        <is>
          <t>USA</t>
        </is>
      </c>
      <c r="F5175" s="2" t="inlineStr">
        <is>
          <t>Electricity generation with combined heat and power</t>
        </is>
      </c>
      <c r="G5175" s="2" t="n">
        <v>32</v>
      </c>
      <c r="H5175" s="2" t="n">
        <v>0.0014163571759127</v>
      </c>
      <c r="I5175" s="2" t="n">
        <v>0.001586320037022224</v>
      </c>
      <c r="J5175" s="40" t="inlineStr">
        <is>
          <t>waste - methane capture</t>
        </is>
      </c>
    </row>
    <row r="5176" ht="15.75" customHeight="1" s="120">
      <c r="A5176" s="2" t="inlineStr">
        <is>
          <t>WASTE</t>
        </is>
      </c>
      <c r="B5176" s="2" t="inlineStr">
        <is>
          <t>LAN</t>
        </is>
      </c>
      <c r="C5176" s="2" t="n">
        <v>2020</v>
      </c>
      <c r="D5176" s="2" t="inlineStr">
        <is>
          <t>United States</t>
        </is>
      </c>
      <c r="E5176" s="2" t="inlineStr">
        <is>
          <t>USA</t>
        </is>
      </c>
      <c r="F5176" s="2" t="inlineStr">
        <is>
          <t>Flaring of landfill gas</t>
        </is>
      </c>
      <c r="G5176" s="2" t="n">
        <v>32</v>
      </c>
      <c r="H5176" s="2" t="n">
        <v>0.0013739265850745</v>
      </c>
      <c r="I5176" s="2" t="n">
        <v>0.00153879777528344</v>
      </c>
      <c r="J5176" s="40" t="inlineStr">
        <is>
          <t>waste - methane destruction</t>
        </is>
      </c>
    </row>
    <row r="5177" ht="15.75" customHeight="1" s="120">
      <c r="A5177" s="2" t="inlineStr">
        <is>
          <t>WASTE</t>
        </is>
      </c>
      <c r="B5177" s="2" t="inlineStr">
        <is>
          <t>LAN</t>
        </is>
      </c>
      <c r="C5177" s="2" t="n">
        <v>2020</v>
      </c>
      <c r="D5177" s="2" t="inlineStr">
        <is>
          <t>United States</t>
        </is>
      </c>
      <c r="E5177" s="2" t="inlineStr">
        <is>
          <t>USA</t>
        </is>
      </c>
      <c r="F5177" s="2" t="inlineStr">
        <is>
          <t>Electricity generation with a microturbine</t>
        </is>
      </c>
      <c r="G5177" s="2" t="n">
        <v>32</v>
      </c>
      <c r="H5177" s="2" t="n">
        <v>7.89322184573e-05</v>
      </c>
      <c r="I5177" s="2" t="n">
        <v>8.840408467217601e-05</v>
      </c>
      <c r="J5177" s="40" t="inlineStr">
        <is>
          <t>waste - methane capture</t>
        </is>
      </c>
    </row>
    <row r="5178" ht="15.75" customHeight="1" s="120">
      <c r="A5178" s="2" t="inlineStr">
        <is>
          <t>WASTE</t>
        </is>
      </c>
      <c r="B5178" s="2" t="inlineStr">
        <is>
          <t>LAN</t>
        </is>
      </c>
      <c r="C5178" s="2" t="n">
        <v>2020</v>
      </c>
      <c r="D5178" s="2" t="inlineStr">
        <is>
          <t>United States</t>
        </is>
      </c>
      <c r="E5178" s="2" t="inlineStr">
        <is>
          <t>USA</t>
        </is>
      </c>
      <c r="F5178" s="2" t="inlineStr">
        <is>
          <t>Flaring of landfill gas</t>
        </is>
      </c>
      <c r="G5178" s="2" t="n">
        <v>33</v>
      </c>
      <c r="H5178" s="2" t="n">
        <v>0.0008877269574441001</v>
      </c>
      <c r="I5178" s="2" t="n">
        <v>0.0009942541923373921</v>
      </c>
      <c r="J5178" s="40" t="inlineStr">
        <is>
          <t>waste - methane destruction</t>
        </is>
      </c>
    </row>
    <row r="5179" ht="15.75" customHeight="1" s="120">
      <c r="A5179" s="2" t="inlineStr">
        <is>
          <t>WASTE</t>
        </is>
      </c>
      <c r="B5179" s="2" t="inlineStr">
        <is>
          <t>LAN</t>
        </is>
      </c>
      <c r="C5179" s="2" t="n">
        <v>2020</v>
      </c>
      <c r="D5179" s="2" t="inlineStr">
        <is>
          <t>United States</t>
        </is>
      </c>
      <c r="E5179" s="2" t="inlineStr">
        <is>
          <t>USA</t>
        </is>
      </c>
      <c r="F5179" s="2" t="inlineStr">
        <is>
          <t>Electricity generation with a microturbine</t>
        </is>
      </c>
      <c r="G5179" s="2" t="n">
        <v>33</v>
      </c>
      <c r="H5179" s="2" t="n">
        <v>0.0001135294551204</v>
      </c>
      <c r="I5179" s="2" t="n">
        <v>0.000127152989734848</v>
      </c>
      <c r="J5179" s="40" t="inlineStr">
        <is>
          <t>waste - methane capture</t>
        </is>
      </c>
    </row>
    <row r="5180" ht="15.75" customHeight="1" s="120">
      <c r="A5180" s="2" t="inlineStr">
        <is>
          <t>WASTE</t>
        </is>
      </c>
      <c r="B5180" s="2" t="inlineStr">
        <is>
          <t>LAN</t>
        </is>
      </c>
      <c r="C5180" s="2" t="n">
        <v>2020</v>
      </c>
      <c r="D5180" s="2" t="inlineStr">
        <is>
          <t>United States</t>
        </is>
      </c>
      <c r="E5180" s="2" t="inlineStr">
        <is>
          <t>USA</t>
        </is>
      </c>
      <c r="F5180" s="2" t="inlineStr">
        <is>
          <t>Land_x001f_ll gas recovery for direct use</t>
        </is>
      </c>
      <c r="G5180" s="2" t="n">
        <v>33</v>
      </c>
      <c r="H5180" s="2" t="n">
        <v>0.0004239529953338</v>
      </c>
      <c r="I5180" s="2" t="n">
        <v>0.000474827354773856</v>
      </c>
      <c r="J5180" s="40" t="inlineStr">
        <is>
          <t>waste - methane capture</t>
        </is>
      </c>
    </row>
    <row r="5181" ht="15.75" customHeight="1" s="120">
      <c r="A5181" s="2" t="inlineStr">
        <is>
          <t>WASTE</t>
        </is>
      </c>
      <c r="B5181" s="2" t="inlineStr">
        <is>
          <t>LAN</t>
        </is>
      </c>
      <c r="C5181" s="2" t="n">
        <v>2020</v>
      </c>
      <c r="D5181" s="2" t="inlineStr">
        <is>
          <t>United States</t>
        </is>
      </c>
      <c r="E5181" s="2" t="inlineStr">
        <is>
          <t>USA</t>
        </is>
      </c>
      <c r="F5181" s="2" t="inlineStr">
        <is>
          <t>Electricity generation with a reciprocating engine</t>
        </is>
      </c>
      <c r="G5181" s="2" t="n">
        <v>33</v>
      </c>
      <c r="H5181" s="2" t="n">
        <v>0.009458967018872499</v>
      </c>
      <c r="I5181" s="2" t="n">
        <v>0.0105940430611372</v>
      </c>
      <c r="J5181" s="40" t="inlineStr">
        <is>
          <t>waste - methane capture</t>
        </is>
      </c>
    </row>
    <row r="5182" ht="15.75" customHeight="1" s="120">
      <c r="A5182" s="2" t="inlineStr">
        <is>
          <t>WASTE</t>
        </is>
      </c>
      <c r="B5182" s="2" t="inlineStr">
        <is>
          <t>LAN</t>
        </is>
      </c>
      <c r="C5182" s="2" t="n">
        <v>2020</v>
      </c>
      <c r="D5182" s="2" t="inlineStr">
        <is>
          <t>United States</t>
        </is>
      </c>
      <c r="E5182" s="2" t="inlineStr">
        <is>
          <t>USA</t>
        </is>
      </c>
      <c r="F5182" s="2" t="inlineStr">
        <is>
          <t>Electricity generation with combined heat and power</t>
        </is>
      </c>
      <c r="G5182" s="2" t="n">
        <v>33</v>
      </c>
      <c r="H5182" s="2" t="n">
        <v>0.0017881467647385</v>
      </c>
      <c r="I5182" s="2" t="n">
        <v>0.00200272437650712</v>
      </c>
      <c r="J5182" s="40" t="inlineStr">
        <is>
          <t>waste - methane capture</t>
        </is>
      </c>
    </row>
    <row r="5183" ht="15.75" customHeight="1" s="120">
      <c r="A5183" s="2" t="inlineStr">
        <is>
          <t>WASTE</t>
        </is>
      </c>
      <c r="B5183" s="2" t="inlineStr">
        <is>
          <t>LAN</t>
        </is>
      </c>
      <c r="C5183" s="2" t="n">
        <v>2020</v>
      </c>
      <c r="D5183" s="2" t="inlineStr">
        <is>
          <t>United States</t>
        </is>
      </c>
      <c r="E5183" s="2" t="inlineStr">
        <is>
          <t>USA</t>
        </is>
      </c>
      <c r="F5183" s="2" t="inlineStr">
        <is>
          <t>Electricity generation with a gas turbine</t>
        </is>
      </c>
      <c r="G5183" s="2" t="n">
        <v>33</v>
      </c>
      <c r="H5183" s="2" t="n">
        <v>8.27674884931e-05</v>
      </c>
      <c r="I5183" s="2" t="n">
        <v>9.269958711227201e-05</v>
      </c>
      <c r="J5183" s="40" t="inlineStr">
        <is>
          <t>waste - methane capture</t>
        </is>
      </c>
    </row>
    <row r="5184" ht="15.75" customHeight="1" s="120">
      <c r="A5184" s="2" t="inlineStr">
        <is>
          <t>WASTE</t>
        </is>
      </c>
      <c r="B5184" s="2" t="inlineStr">
        <is>
          <t>LAN</t>
        </is>
      </c>
      <c r="C5184" s="2" t="n">
        <v>2020</v>
      </c>
      <c r="D5184" s="2" t="inlineStr">
        <is>
          <t>United States</t>
        </is>
      </c>
      <c r="E5184" s="2" t="inlineStr">
        <is>
          <t>USA</t>
        </is>
      </c>
      <c r="F5184" s="2" t="inlineStr">
        <is>
          <t>Electricity generation with combined heat and power</t>
        </is>
      </c>
      <c r="G5184" s="2" t="n">
        <v>34</v>
      </c>
      <c r="H5184" s="2" t="n">
        <v>0.0012885214528069</v>
      </c>
      <c r="I5184" s="2" t="n">
        <v>0.001443144027143728</v>
      </c>
      <c r="J5184" s="40" t="inlineStr">
        <is>
          <t>waste - methane capture</t>
        </is>
      </c>
    </row>
    <row r="5185" ht="15.75" customHeight="1" s="120">
      <c r="A5185" s="2" t="inlineStr">
        <is>
          <t>WASTE</t>
        </is>
      </c>
      <c r="B5185" s="2" t="inlineStr">
        <is>
          <t>LAN</t>
        </is>
      </c>
      <c r="C5185" s="2" t="n">
        <v>2020</v>
      </c>
      <c r="D5185" s="2" t="inlineStr">
        <is>
          <t>United States</t>
        </is>
      </c>
      <c r="E5185" s="2" t="inlineStr">
        <is>
          <t>USA</t>
        </is>
      </c>
      <c r="F5185" s="2" t="inlineStr">
        <is>
          <t>Electricity generation with a gas turbine</t>
        </is>
      </c>
      <c r="G5185" s="2" t="n">
        <v>34</v>
      </c>
      <c r="H5185" s="2" t="n">
        <v>0.000170475395862</v>
      </c>
      <c r="I5185" s="2" t="n">
        <v>0.00019093244336544</v>
      </c>
      <c r="J5185" s="40" t="inlineStr">
        <is>
          <t>waste - methane capture</t>
        </is>
      </c>
    </row>
    <row r="5186" ht="15.75" customHeight="1" s="120">
      <c r="A5186" s="2" t="inlineStr">
        <is>
          <t>WASTE</t>
        </is>
      </c>
      <c r="B5186" s="2" t="inlineStr">
        <is>
          <t>LAN</t>
        </is>
      </c>
      <c r="C5186" s="2" t="n">
        <v>2020</v>
      </c>
      <c r="D5186" s="2" t="inlineStr">
        <is>
          <t>United States</t>
        </is>
      </c>
      <c r="E5186" s="2" t="inlineStr">
        <is>
          <t>USA</t>
        </is>
      </c>
      <c r="F5186" s="2" t="inlineStr">
        <is>
          <t>Flaring of landfill gas</t>
        </is>
      </c>
      <c r="G5186" s="2" t="n">
        <v>34</v>
      </c>
      <c r="H5186" s="2" t="n">
        <v>0.0004265082534403</v>
      </c>
      <c r="I5186" s="2" t="n">
        <v>0.0004776892438531361</v>
      </c>
      <c r="J5186" s="40" t="inlineStr">
        <is>
          <t>waste - methane destruction</t>
        </is>
      </c>
    </row>
    <row r="5187" ht="15.75" customHeight="1" s="120">
      <c r="A5187" s="2" t="inlineStr">
        <is>
          <t>WASTE</t>
        </is>
      </c>
      <c r="B5187" s="2" t="inlineStr">
        <is>
          <t>LAN</t>
        </is>
      </c>
      <c r="C5187" s="2" t="n">
        <v>2020</v>
      </c>
      <c r="D5187" s="2" t="inlineStr">
        <is>
          <t>United States</t>
        </is>
      </c>
      <c r="E5187" s="2" t="inlineStr">
        <is>
          <t>USA</t>
        </is>
      </c>
      <c r="F5187" s="2" t="inlineStr">
        <is>
          <t>Electricity generation with a microturbine</t>
        </is>
      </c>
      <c r="G5187" s="2" t="n">
        <v>34</v>
      </c>
      <c r="H5187" s="2" t="n">
        <v>0.000145568195876</v>
      </c>
      <c r="I5187" s="2" t="n">
        <v>0.00016303637938112</v>
      </c>
      <c r="J5187" s="40" t="inlineStr">
        <is>
          <t>waste - methane capture</t>
        </is>
      </c>
    </row>
    <row r="5188" ht="15.75" customHeight="1" s="120">
      <c r="A5188" s="2" t="inlineStr">
        <is>
          <t>WASTE</t>
        </is>
      </c>
      <c r="B5188" s="2" t="inlineStr">
        <is>
          <t>LAN</t>
        </is>
      </c>
      <c r="C5188" s="2" t="n">
        <v>2020</v>
      </c>
      <c r="D5188" s="2" t="inlineStr">
        <is>
          <t>United States</t>
        </is>
      </c>
      <c r="E5188" s="2" t="inlineStr">
        <is>
          <t>USA</t>
        </is>
      </c>
      <c r="F5188" s="2" t="inlineStr">
        <is>
          <t>Electricity generation with a reciprocating engine</t>
        </is>
      </c>
      <c r="G5188" s="2" t="n">
        <v>34</v>
      </c>
      <c r="H5188" s="2" t="n">
        <v>0.008711974369362</v>
      </c>
      <c r="I5188" s="2" t="n">
        <v>0.009757411293685441</v>
      </c>
      <c r="J5188" s="40" t="inlineStr">
        <is>
          <t>waste - methane capture</t>
        </is>
      </c>
    </row>
    <row r="5189" ht="15.75" customHeight="1" s="120">
      <c r="A5189" s="2" t="inlineStr">
        <is>
          <t>WASTE</t>
        </is>
      </c>
      <c r="B5189" s="2" t="inlineStr">
        <is>
          <t>LAN</t>
        </is>
      </c>
      <c r="C5189" s="2" t="n">
        <v>2020</v>
      </c>
      <c r="D5189" s="2" t="inlineStr">
        <is>
          <t>United States</t>
        </is>
      </c>
      <c r="E5189" s="2" t="inlineStr">
        <is>
          <t>USA</t>
        </is>
      </c>
      <c r="F5189" s="2" t="inlineStr">
        <is>
          <t>Electricity generation with a gas turbine</t>
        </is>
      </c>
      <c r="G5189" s="2" t="n">
        <v>35</v>
      </c>
      <c r="H5189" s="2" t="n">
        <v>0.0002364512038184</v>
      </c>
      <c r="I5189" s="2" t="n">
        <v>0.000264825348276608</v>
      </c>
      <c r="J5189" s="40" t="inlineStr">
        <is>
          <t>waste - methane capture</t>
        </is>
      </c>
    </row>
    <row r="5190" ht="15.75" customHeight="1" s="120">
      <c r="A5190" s="2" t="inlineStr">
        <is>
          <t>WASTE</t>
        </is>
      </c>
      <c r="B5190" s="2" t="inlineStr">
        <is>
          <t>LAN</t>
        </is>
      </c>
      <c r="C5190" s="2" t="n">
        <v>2020</v>
      </c>
      <c r="D5190" s="2" t="inlineStr">
        <is>
          <t>United States</t>
        </is>
      </c>
      <c r="E5190" s="2" t="inlineStr">
        <is>
          <t>USA</t>
        </is>
      </c>
      <c r="F5190" s="2" t="inlineStr">
        <is>
          <t>Electricity generation with a reciprocating engine</t>
        </is>
      </c>
      <c r="G5190" s="2" t="n">
        <v>35</v>
      </c>
      <c r="H5190" s="2" t="n">
        <v>0.0021061121951789</v>
      </c>
      <c r="I5190" s="2" t="n">
        <v>0.002358845658600368</v>
      </c>
      <c r="J5190" s="40" t="inlineStr">
        <is>
          <t>waste - methane capture</t>
        </is>
      </c>
    </row>
    <row r="5191" ht="15.75" customHeight="1" s="120">
      <c r="A5191" s="2" t="inlineStr">
        <is>
          <t>WASTE</t>
        </is>
      </c>
      <c r="B5191" s="2" t="inlineStr">
        <is>
          <t>LAN</t>
        </is>
      </c>
      <c r="C5191" s="2" t="n">
        <v>2020</v>
      </c>
      <c r="D5191" s="2" t="inlineStr">
        <is>
          <t>United States</t>
        </is>
      </c>
      <c r="E5191" s="2" t="inlineStr">
        <is>
          <t>USA</t>
        </is>
      </c>
      <c r="F5191" s="2" t="inlineStr">
        <is>
          <t>Electricity generation with combined heat and power</t>
        </is>
      </c>
      <c r="G5191" s="2" t="n">
        <v>35</v>
      </c>
      <c r="H5191" s="2" t="n">
        <v>0.0010584552073851</v>
      </c>
      <c r="I5191" s="2" t="n">
        <v>0.001185469832271312</v>
      </c>
      <c r="J5191" s="40" t="inlineStr">
        <is>
          <t>waste - methane capture</t>
        </is>
      </c>
    </row>
    <row r="5192" ht="15.75" customHeight="1" s="120">
      <c r="A5192" s="2" t="inlineStr">
        <is>
          <t>WASTE</t>
        </is>
      </c>
      <c r="B5192" s="2" t="inlineStr">
        <is>
          <t>LAN</t>
        </is>
      </c>
      <c r="C5192" s="2" t="n">
        <v>2020</v>
      </c>
      <c r="D5192" s="2" t="inlineStr">
        <is>
          <t>United States</t>
        </is>
      </c>
      <c r="E5192" s="2" t="inlineStr">
        <is>
          <t>USA</t>
        </is>
      </c>
      <c r="F5192" s="2" t="inlineStr">
        <is>
          <t>Electricity generation with a microturbine</t>
        </is>
      </c>
      <c r="G5192" s="2" t="n">
        <v>35</v>
      </c>
      <c r="H5192" s="2" t="n">
        <v>3.57805656677e-05</v>
      </c>
      <c r="I5192" s="2" t="n">
        <v>4.0074233547824e-05</v>
      </c>
      <c r="J5192" s="40" t="inlineStr">
        <is>
          <t>waste - methane capture</t>
        </is>
      </c>
    </row>
    <row r="5193" ht="15.75" customHeight="1" s="120">
      <c r="A5193" s="2" t="inlineStr">
        <is>
          <t>WASTE</t>
        </is>
      </c>
      <c r="B5193" s="2" t="inlineStr">
        <is>
          <t>LAN</t>
        </is>
      </c>
      <c r="C5193" s="2" t="n">
        <v>2020</v>
      </c>
      <c r="D5193" s="2" t="inlineStr">
        <is>
          <t>United States</t>
        </is>
      </c>
      <c r="E5193" s="2" t="inlineStr">
        <is>
          <t>USA</t>
        </is>
      </c>
      <c r="F5193" s="2" t="inlineStr">
        <is>
          <t>Flaring of landfill gas</t>
        </is>
      </c>
      <c r="G5193" s="2" t="n">
        <v>35</v>
      </c>
      <c r="H5193" s="2" t="n">
        <v>0.0012445923348423</v>
      </c>
      <c r="I5193" s="2" t="n">
        <v>0.001393943415023376</v>
      </c>
      <c r="J5193" s="40" t="inlineStr">
        <is>
          <t>waste - methane destruction</t>
        </is>
      </c>
    </row>
    <row r="5194" ht="15.75" customHeight="1" s="120">
      <c r="A5194" s="2" t="inlineStr">
        <is>
          <t>WASTE</t>
        </is>
      </c>
      <c r="B5194" s="2" t="inlineStr">
        <is>
          <t>LAN</t>
        </is>
      </c>
      <c r="C5194" s="2" t="n">
        <v>2020</v>
      </c>
      <c r="D5194" s="2" t="inlineStr">
        <is>
          <t>United States</t>
        </is>
      </c>
      <c r="E5194" s="2" t="inlineStr">
        <is>
          <t>USA</t>
        </is>
      </c>
      <c r="F5194" s="2" t="inlineStr">
        <is>
          <t>Electricity generation with combined heat and power</t>
        </is>
      </c>
      <c r="G5194" s="2" t="n">
        <v>36</v>
      </c>
      <c r="H5194" s="2" t="n">
        <v>0.0004901603679173</v>
      </c>
      <c r="I5194" s="2" t="n">
        <v>0.0005489796120673761</v>
      </c>
      <c r="J5194" s="40" t="inlineStr">
        <is>
          <t>waste - methane capture</t>
        </is>
      </c>
    </row>
    <row r="5195" ht="15.75" customHeight="1" s="120">
      <c r="A5195" s="2" t="inlineStr">
        <is>
          <t>WASTE</t>
        </is>
      </c>
      <c r="B5195" s="2" t="inlineStr">
        <is>
          <t>LAN</t>
        </is>
      </c>
      <c r="C5195" s="2" t="n">
        <v>2020</v>
      </c>
      <c r="D5195" s="2" t="inlineStr">
        <is>
          <t>United States</t>
        </is>
      </c>
      <c r="E5195" s="2" t="inlineStr">
        <is>
          <t>USA</t>
        </is>
      </c>
      <c r="F5195" s="2" t="inlineStr">
        <is>
          <t>Electricity generation with a microturbine</t>
        </is>
      </c>
      <c r="G5195" s="2" t="n">
        <v>36</v>
      </c>
      <c r="H5195" s="2" t="n">
        <v>3.19268074236e-05</v>
      </c>
      <c r="I5195" s="2" t="n">
        <v>3.5758024314432e-05</v>
      </c>
      <c r="J5195" s="40" t="inlineStr">
        <is>
          <t>waste - methane capture</t>
        </is>
      </c>
    </row>
    <row r="5196" ht="15.75" customHeight="1" s="120">
      <c r="A5196" s="2" t="inlineStr">
        <is>
          <t>WASTE</t>
        </is>
      </c>
      <c r="B5196" s="2" t="inlineStr">
        <is>
          <t>LAN</t>
        </is>
      </c>
      <c r="C5196" s="2" t="n">
        <v>2020</v>
      </c>
      <c r="D5196" s="2" t="inlineStr">
        <is>
          <t>United States</t>
        </is>
      </c>
      <c r="E5196" s="2" t="inlineStr">
        <is>
          <t>USA</t>
        </is>
      </c>
      <c r="F5196" s="2" t="inlineStr">
        <is>
          <t>Electricity generation with a reciprocating engine</t>
        </is>
      </c>
      <c r="G5196" s="2" t="n">
        <v>36</v>
      </c>
      <c r="H5196" s="2" t="n">
        <v>0.0020315309520811</v>
      </c>
      <c r="I5196" s="2" t="n">
        <v>0.002275314666330832</v>
      </c>
      <c r="J5196" s="40" t="inlineStr">
        <is>
          <t>waste - methane capture</t>
        </is>
      </c>
    </row>
    <row r="5197" ht="15.75" customHeight="1" s="120">
      <c r="A5197" s="2" t="inlineStr">
        <is>
          <t>WASTE</t>
        </is>
      </c>
      <c r="B5197" s="2" t="inlineStr">
        <is>
          <t>LAN</t>
        </is>
      </c>
      <c r="C5197" s="2" t="n">
        <v>2020</v>
      </c>
      <c r="D5197" s="2" t="inlineStr">
        <is>
          <t>United States</t>
        </is>
      </c>
      <c r="E5197" s="2" t="inlineStr">
        <is>
          <t>USA</t>
        </is>
      </c>
      <c r="F5197" s="2" t="inlineStr">
        <is>
          <t>Electricity generation with a gas turbine</t>
        </is>
      </c>
      <c r="G5197" s="2" t="n">
        <v>36</v>
      </c>
      <c r="H5197" s="2" t="n">
        <v>0.0001534333932796</v>
      </c>
      <c r="I5197" s="2" t="n">
        <v>0.000171845400473152</v>
      </c>
      <c r="J5197" s="40" t="inlineStr">
        <is>
          <t>waste - methane capture</t>
        </is>
      </c>
    </row>
    <row r="5198" ht="15.75" customHeight="1" s="120">
      <c r="A5198" s="2" t="inlineStr">
        <is>
          <t>WASTE</t>
        </is>
      </c>
      <c r="B5198" s="2" t="inlineStr">
        <is>
          <t>LAN</t>
        </is>
      </c>
      <c r="C5198" s="2" t="n">
        <v>2020</v>
      </c>
      <c r="D5198" s="2" t="inlineStr">
        <is>
          <t>United States</t>
        </is>
      </c>
      <c r="E5198" s="2" t="inlineStr">
        <is>
          <t>USA</t>
        </is>
      </c>
      <c r="F5198" s="2" t="inlineStr">
        <is>
          <t>Electricity generation with a microturbine</t>
        </is>
      </c>
      <c r="G5198" s="2" t="n">
        <v>37</v>
      </c>
      <c r="H5198" s="2" t="n">
        <v>9.867133121589999e-05</v>
      </c>
      <c r="I5198" s="2" t="n">
        <v>0.000110511890961808</v>
      </c>
      <c r="J5198" s="40" t="inlineStr">
        <is>
          <t>waste - methane capture</t>
        </is>
      </c>
    </row>
    <row r="5199" ht="15.75" customHeight="1" s="120">
      <c r="A5199" s="2" t="inlineStr">
        <is>
          <t>WASTE</t>
        </is>
      </c>
      <c r="B5199" s="2" t="inlineStr">
        <is>
          <t>LAN</t>
        </is>
      </c>
      <c r="C5199" s="2" t="n">
        <v>2020</v>
      </c>
      <c r="D5199" s="2" t="inlineStr">
        <is>
          <t>United States</t>
        </is>
      </c>
      <c r="E5199" s="2" t="inlineStr">
        <is>
          <t>USA</t>
        </is>
      </c>
      <c r="F5199" s="2" t="inlineStr">
        <is>
          <t>Electricity generation with combined heat and power</t>
        </is>
      </c>
      <c r="G5199" s="2" t="n">
        <v>37</v>
      </c>
      <c r="H5199" s="2" t="n">
        <v>0.0010094685276272</v>
      </c>
      <c r="I5199" s="2" t="n">
        <v>0.001130604750942464</v>
      </c>
      <c r="J5199" s="40" t="inlineStr">
        <is>
          <t>waste - methane capture</t>
        </is>
      </c>
    </row>
    <row r="5200" ht="15.75" customHeight="1" s="120">
      <c r="A5200" s="2" t="inlineStr">
        <is>
          <t>WASTE</t>
        </is>
      </c>
      <c r="B5200" s="2" t="inlineStr">
        <is>
          <t>LAN</t>
        </is>
      </c>
      <c r="C5200" s="2" t="n">
        <v>2020</v>
      </c>
      <c r="D5200" s="2" t="inlineStr">
        <is>
          <t>United States</t>
        </is>
      </c>
      <c r="E5200" s="2" t="inlineStr">
        <is>
          <t>USA</t>
        </is>
      </c>
      <c r="F5200" s="2" t="inlineStr">
        <is>
          <t>Flaring of landfill gas</t>
        </is>
      </c>
      <c r="G5200" s="2" t="n">
        <v>37</v>
      </c>
      <c r="H5200" s="2" t="n">
        <v>0.00124416872859</v>
      </c>
      <c r="I5200" s="2" t="n">
        <v>0.0013934689760208</v>
      </c>
      <c r="J5200" s="40" t="inlineStr">
        <is>
          <t>waste - methane destruction</t>
        </is>
      </c>
    </row>
    <row r="5201" ht="15.75" customHeight="1" s="120">
      <c r="A5201" s="2" t="inlineStr">
        <is>
          <t>WASTE</t>
        </is>
      </c>
      <c r="B5201" s="2" t="inlineStr">
        <is>
          <t>LAN</t>
        </is>
      </c>
      <c r="C5201" s="2" t="n">
        <v>2020</v>
      </c>
      <c r="D5201" s="2" t="inlineStr">
        <is>
          <t>United States</t>
        </is>
      </c>
      <c r="E5201" s="2" t="inlineStr">
        <is>
          <t>USA</t>
        </is>
      </c>
      <c r="F5201" s="2" t="inlineStr">
        <is>
          <t>Electricity generation with a reciprocating engine</t>
        </is>
      </c>
      <c r="G5201" s="2" t="n">
        <v>37</v>
      </c>
      <c r="H5201" s="2" t="n">
        <v>0.0059778285212815</v>
      </c>
      <c r="I5201" s="2" t="n">
        <v>0.006695167943835281</v>
      </c>
      <c r="J5201" s="40" t="inlineStr">
        <is>
          <t>waste - methane capture</t>
        </is>
      </c>
    </row>
    <row r="5202" ht="15.75" customHeight="1" s="120">
      <c r="A5202" s="2" t="inlineStr">
        <is>
          <t>WASTE</t>
        </is>
      </c>
      <c r="B5202" s="2" t="inlineStr">
        <is>
          <t>LAN</t>
        </is>
      </c>
      <c r="C5202" s="2" t="n">
        <v>2020</v>
      </c>
      <c r="D5202" s="2" t="inlineStr">
        <is>
          <t>United States</t>
        </is>
      </c>
      <c r="E5202" s="2" t="inlineStr">
        <is>
          <t>USA</t>
        </is>
      </c>
      <c r="F5202" s="2" t="inlineStr">
        <is>
          <t>Electricity generation with a gas turbine</t>
        </is>
      </c>
      <c r="G5202" s="2" t="n">
        <v>38</v>
      </c>
      <c r="H5202" s="2" t="n">
        <v>0.0002154282701667</v>
      </c>
      <c r="I5202" s="2" t="n">
        <v>0.000241279662586704</v>
      </c>
      <c r="J5202" s="40" t="inlineStr">
        <is>
          <t>waste - methane capture</t>
        </is>
      </c>
    </row>
    <row r="5203" ht="15.75" customHeight="1" s="120">
      <c r="A5203" s="2" t="inlineStr">
        <is>
          <t>WASTE</t>
        </is>
      </c>
      <c r="B5203" s="2" t="inlineStr">
        <is>
          <t>LAN</t>
        </is>
      </c>
      <c r="C5203" s="2" t="n">
        <v>2020</v>
      </c>
      <c r="D5203" s="2" t="inlineStr">
        <is>
          <t>United States</t>
        </is>
      </c>
      <c r="E5203" s="2" t="inlineStr">
        <is>
          <t>USA</t>
        </is>
      </c>
      <c r="F5203" s="2" t="inlineStr">
        <is>
          <t>Electricity generation with a reciprocating engine</t>
        </is>
      </c>
      <c r="G5203" s="2" t="n">
        <v>38</v>
      </c>
      <c r="H5203" s="2" t="n">
        <v>0.0041829642141238</v>
      </c>
      <c r="I5203" s="2" t="n">
        <v>0.004684919919818657</v>
      </c>
      <c r="J5203" s="40" t="inlineStr">
        <is>
          <t>waste - methane capture</t>
        </is>
      </c>
    </row>
    <row r="5204" ht="15.75" customHeight="1" s="120">
      <c r="A5204" s="2" t="inlineStr">
        <is>
          <t>WASTE</t>
        </is>
      </c>
      <c r="B5204" s="2" t="inlineStr">
        <is>
          <t>LAN</t>
        </is>
      </c>
      <c r="C5204" s="2" t="n">
        <v>2020</v>
      </c>
      <c r="D5204" s="2" t="inlineStr">
        <is>
          <t>United States</t>
        </is>
      </c>
      <c r="E5204" s="2" t="inlineStr">
        <is>
          <t>USA</t>
        </is>
      </c>
      <c r="F5204" s="2" t="inlineStr">
        <is>
          <t>Electricity generation with combined heat and power</t>
        </is>
      </c>
      <c r="G5204" s="2" t="n">
        <v>38</v>
      </c>
      <c r="H5204" s="2" t="n">
        <v>0.0011637830903055</v>
      </c>
      <c r="I5204" s="2" t="n">
        <v>0.00130343706114216</v>
      </c>
      <c r="J5204" s="40" t="inlineStr">
        <is>
          <t>waste - methane capture</t>
        </is>
      </c>
    </row>
    <row r="5205" ht="15.75" customHeight="1" s="120">
      <c r="A5205" s="2" t="inlineStr">
        <is>
          <t>WASTE</t>
        </is>
      </c>
      <c r="B5205" s="2" t="inlineStr">
        <is>
          <t>LAN</t>
        </is>
      </c>
      <c r="C5205" s="2" t="n">
        <v>2020</v>
      </c>
      <c r="D5205" s="2" t="inlineStr">
        <is>
          <t>United States</t>
        </is>
      </c>
      <c r="E5205" s="2" t="inlineStr">
        <is>
          <t>USA</t>
        </is>
      </c>
      <c r="F5205" s="2" t="inlineStr">
        <is>
          <t>Electricity generation with a microturbine</t>
        </is>
      </c>
      <c r="G5205" s="2" t="n">
        <v>38</v>
      </c>
      <c r="H5205" s="2" t="n">
        <v>6.40601647319e-05</v>
      </c>
      <c r="I5205" s="2" t="n">
        <v>7.174738449972801e-05</v>
      </c>
      <c r="J5205" s="40" t="inlineStr">
        <is>
          <t>waste - methane capture</t>
        </is>
      </c>
    </row>
    <row r="5206" ht="15.75" customHeight="1" s="120">
      <c r="A5206" s="2" t="inlineStr">
        <is>
          <t>WASTE</t>
        </is>
      </c>
      <c r="B5206" s="2" t="inlineStr">
        <is>
          <t>LAN</t>
        </is>
      </c>
      <c r="C5206" s="2" t="n">
        <v>2020</v>
      </c>
      <c r="D5206" s="2" t="inlineStr">
        <is>
          <t>United States</t>
        </is>
      </c>
      <c r="E5206" s="2" t="inlineStr">
        <is>
          <t>USA</t>
        </is>
      </c>
      <c r="F5206" s="2" t="inlineStr">
        <is>
          <t>Flaring of landfill gas</t>
        </is>
      </c>
      <c r="G5206" s="2" t="n">
        <v>38</v>
      </c>
      <c r="H5206" s="2" t="n">
        <v>0.0003884196048602</v>
      </c>
      <c r="I5206" s="2" t="n">
        <v>0.000435029957443424</v>
      </c>
      <c r="J5206" s="40" t="inlineStr">
        <is>
          <t>waste - methane destruction</t>
        </is>
      </c>
    </row>
    <row r="5207" ht="15.75" customHeight="1" s="120">
      <c r="A5207" s="2" t="inlineStr">
        <is>
          <t>WASTE</t>
        </is>
      </c>
      <c r="B5207" s="2" t="inlineStr">
        <is>
          <t>LAN</t>
        </is>
      </c>
      <c r="C5207" s="2" t="n">
        <v>2020</v>
      </c>
      <c r="D5207" s="2" t="inlineStr">
        <is>
          <t>United States</t>
        </is>
      </c>
      <c r="E5207" s="2" t="inlineStr">
        <is>
          <t>USA</t>
        </is>
      </c>
      <c r="F5207" s="2" t="inlineStr">
        <is>
          <t>Flaring of landfill gas</t>
        </is>
      </c>
      <c r="G5207" s="2" t="n">
        <v>39</v>
      </c>
      <c r="H5207" s="2" t="n">
        <v>0.000750003819121</v>
      </c>
      <c r="I5207" s="2" t="n">
        <v>0.0008400042774155201</v>
      </c>
      <c r="J5207" s="40" t="inlineStr">
        <is>
          <t>waste - methane destruction</t>
        </is>
      </c>
    </row>
    <row r="5208" ht="15.75" customHeight="1" s="120">
      <c r="A5208" s="2" t="inlineStr">
        <is>
          <t>WASTE</t>
        </is>
      </c>
      <c r="B5208" s="2" t="inlineStr">
        <is>
          <t>LAN</t>
        </is>
      </c>
      <c r="C5208" s="2" t="n">
        <v>2020</v>
      </c>
      <c r="D5208" s="2" t="inlineStr">
        <is>
          <t>United States</t>
        </is>
      </c>
      <c r="E5208" s="2" t="inlineStr">
        <is>
          <t>USA</t>
        </is>
      </c>
      <c r="F5208" s="2" t="inlineStr">
        <is>
          <t>Electricity generation with a gas turbine</t>
        </is>
      </c>
      <c r="G5208" s="2" t="n">
        <v>39</v>
      </c>
      <c r="H5208" s="2" t="n">
        <v>6.99072115822e-05</v>
      </c>
      <c r="I5208" s="2" t="n">
        <v>7.8296076972064e-05</v>
      </c>
      <c r="J5208" s="40" t="inlineStr">
        <is>
          <t>waste - methane capture</t>
        </is>
      </c>
    </row>
    <row r="5209" ht="15.75" customHeight="1" s="120">
      <c r="A5209" s="2" t="inlineStr">
        <is>
          <t>WASTE</t>
        </is>
      </c>
      <c r="B5209" s="2" t="inlineStr">
        <is>
          <t>LAN</t>
        </is>
      </c>
      <c r="C5209" s="2" t="n">
        <v>2020</v>
      </c>
      <c r="D5209" s="2" t="inlineStr">
        <is>
          <t>United States</t>
        </is>
      </c>
      <c r="E5209" s="2" t="inlineStr">
        <is>
          <t>USA</t>
        </is>
      </c>
      <c r="F5209" s="2" t="inlineStr">
        <is>
          <t>Electricity generation with combined heat and power</t>
        </is>
      </c>
      <c r="G5209" s="2" t="n">
        <v>39</v>
      </c>
      <c r="H5209" s="2" t="n">
        <v>0.0009190346900141</v>
      </c>
      <c r="I5209" s="2" t="n">
        <v>0.001029318852815792</v>
      </c>
      <c r="J5209" s="40" t="inlineStr">
        <is>
          <t>waste - methane capture</t>
        </is>
      </c>
    </row>
    <row r="5210" ht="15.75" customHeight="1" s="120">
      <c r="A5210" s="2" t="inlineStr">
        <is>
          <t>WASTE</t>
        </is>
      </c>
      <c r="B5210" s="2" t="inlineStr">
        <is>
          <t>LAN</t>
        </is>
      </c>
      <c r="C5210" s="2" t="n">
        <v>2020</v>
      </c>
      <c r="D5210" s="2" t="inlineStr">
        <is>
          <t>United States</t>
        </is>
      </c>
      <c r="E5210" s="2" t="inlineStr">
        <is>
          <t>USA</t>
        </is>
      </c>
      <c r="F5210" s="2" t="inlineStr">
        <is>
          <t>Electricity generation with a reciprocating engine</t>
        </is>
      </c>
      <c r="G5210" s="2" t="n">
        <v>39</v>
      </c>
      <c r="H5210" s="2" t="n">
        <v>0.0102992737665772</v>
      </c>
      <c r="I5210" s="2" t="n">
        <v>0.01153518661856646</v>
      </c>
      <c r="J5210" s="40" t="inlineStr">
        <is>
          <t>waste - methane capture</t>
        </is>
      </c>
    </row>
    <row r="5211" ht="15.75" customHeight="1" s="120">
      <c r="A5211" s="2" t="inlineStr">
        <is>
          <t>WASTE</t>
        </is>
      </c>
      <c r="B5211" s="2" t="inlineStr">
        <is>
          <t>LAN</t>
        </is>
      </c>
      <c r="C5211" s="2" t="n">
        <v>2020</v>
      </c>
      <c r="D5211" s="2" t="inlineStr">
        <is>
          <t>United States</t>
        </is>
      </c>
      <c r="E5211" s="2" t="inlineStr">
        <is>
          <t>USA</t>
        </is>
      </c>
      <c r="F5211" s="2" t="inlineStr">
        <is>
          <t>Electricity generation with a microturbine</t>
        </is>
      </c>
      <c r="G5211" s="2" t="n">
        <v>39</v>
      </c>
      <c r="H5211" s="2" t="n">
        <v>3.13343880407e-05</v>
      </c>
      <c r="I5211" s="2" t="n">
        <v>3.5094514605584e-05</v>
      </c>
      <c r="J5211" s="40" t="inlineStr">
        <is>
          <t>waste - methane capture</t>
        </is>
      </c>
    </row>
    <row r="5212" ht="15.75" customHeight="1" s="120">
      <c r="A5212" s="2" t="inlineStr">
        <is>
          <t>WASTE</t>
        </is>
      </c>
      <c r="B5212" s="2" t="inlineStr">
        <is>
          <t>LAN</t>
        </is>
      </c>
      <c r="C5212" s="2" t="n">
        <v>2020</v>
      </c>
      <c r="D5212" s="2" t="inlineStr">
        <is>
          <t>United States</t>
        </is>
      </c>
      <c r="E5212" s="2" t="inlineStr">
        <is>
          <t>USA</t>
        </is>
      </c>
      <c r="F5212" s="2" t="inlineStr">
        <is>
          <t>Electricity generation with a reciprocating engine</t>
        </is>
      </c>
      <c r="G5212" s="2" t="n">
        <v>40</v>
      </c>
      <c r="H5212" s="2" t="n">
        <v>0.0057974894298241</v>
      </c>
      <c r="I5212" s="2" t="n">
        <v>0.006493188161402993</v>
      </c>
      <c r="J5212" s="40" t="inlineStr">
        <is>
          <t>waste - methane capture</t>
        </is>
      </c>
    </row>
    <row r="5213" ht="15.75" customHeight="1" s="120">
      <c r="A5213" s="2" t="inlineStr">
        <is>
          <t>WASTE</t>
        </is>
      </c>
      <c r="B5213" s="2" t="inlineStr">
        <is>
          <t>LAN</t>
        </is>
      </c>
      <c r="C5213" s="2" t="n">
        <v>2020</v>
      </c>
      <c r="D5213" s="2" t="inlineStr">
        <is>
          <t>United States</t>
        </is>
      </c>
      <c r="E5213" s="2" t="inlineStr">
        <is>
          <t>USA</t>
        </is>
      </c>
      <c r="F5213" s="2" t="inlineStr">
        <is>
          <t>Flaring of landfill gas</t>
        </is>
      </c>
      <c r="G5213" s="2" t="n">
        <v>40</v>
      </c>
      <c r="H5213" s="2" t="n">
        <v>0.0010884544462897</v>
      </c>
      <c r="I5213" s="2" t="n">
        <v>0.001219068979844464</v>
      </c>
      <c r="J5213" s="40" t="inlineStr">
        <is>
          <t>waste - methane destruction</t>
        </is>
      </c>
    </row>
    <row r="5214" ht="15.75" customHeight="1" s="120">
      <c r="A5214" s="2" t="inlineStr">
        <is>
          <t>WASTE</t>
        </is>
      </c>
      <c r="B5214" s="2" t="inlineStr">
        <is>
          <t>LAN</t>
        </is>
      </c>
      <c r="C5214" s="2" t="n">
        <v>2020</v>
      </c>
      <c r="D5214" s="2" t="inlineStr">
        <is>
          <t>United States</t>
        </is>
      </c>
      <c r="E5214" s="2" t="inlineStr">
        <is>
          <t>USA</t>
        </is>
      </c>
      <c r="F5214" s="2" t="inlineStr">
        <is>
          <t>Electricity generation with combined heat and power</t>
        </is>
      </c>
      <c r="G5214" s="2" t="n">
        <v>40</v>
      </c>
      <c r="H5214" s="2" t="n">
        <v>0.0002226602373412</v>
      </c>
      <c r="I5214" s="2" t="n">
        <v>0.000249379465822144</v>
      </c>
      <c r="J5214" s="40" t="inlineStr">
        <is>
          <t>waste - methane capture</t>
        </is>
      </c>
    </row>
    <row r="5215" ht="15.75" customHeight="1" s="120">
      <c r="A5215" s="2" t="inlineStr">
        <is>
          <t>WASTE</t>
        </is>
      </c>
      <c r="B5215" s="2" t="inlineStr">
        <is>
          <t>LAN</t>
        </is>
      </c>
      <c r="C5215" s="2" t="n">
        <v>2020</v>
      </c>
      <c r="D5215" s="2" t="inlineStr">
        <is>
          <t>United States</t>
        </is>
      </c>
      <c r="E5215" s="2" t="inlineStr">
        <is>
          <t>USA</t>
        </is>
      </c>
      <c r="F5215" s="2" t="inlineStr">
        <is>
          <t>Electricity generation with a gas turbine</t>
        </is>
      </c>
      <c r="G5215" s="2" t="n">
        <v>40</v>
      </c>
      <c r="H5215" s="2" t="n">
        <v>0.0001421214619768</v>
      </c>
      <c r="I5215" s="2" t="n">
        <v>0.000159176037414016</v>
      </c>
      <c r="J5215" s="40" t="inlineStr">
        <is>
          <t>waste - methane capture</t>
        </is>
      </c>
    </row>
    <row r="5216" ht="15.75" customHeight="1" s="120">
      <c r="A5216" s="2" t="inlineStr">
        <is>
          <t>WASTE</t>
        </is>
      </c>
      <c r="B5216" s="2" t="inlineStr">
        <is>
          <t>LAN</t>
        </is>
      </c>
      <c r="C5216" s="2" t="n">
        <v>2020</v>
      </c>
      <c r="D5216" s="2" t="inlineStr">
        <is>
          <t>United States</t>
        </is>
      </c>
      <c r="E5216" s="2" t="inlineStr">
        <is>
          <t>USA</t>
        </is>
      </c>
      <c r="F5216" s="2" t="inlineStr">
        <is>
          <t>Electricity generation with a microturbine</t>
        </is>
      </c>
      <c r="G5216" s="2" t="n">
        <v>40</v>
      </c>
      <c r="H5216" s="2" t="n">
        <v>8.95255252544e-05</v>
      </c>
      <c r="I5216" s="2" t="n">
        <v>0.000100268588284928</v>
      </c>
      <c r="J5216" s="40" t="inlineStr">
        <is>
          <t>waste - methane capture</t>
        </is>
      </c>
    </row>
    <row r="5217" ht="15.75" customHeight="1" s="120">
      <c r="A5217" s="2" t="inlineStr">
        <is>
          <t>WASTE</t>
        </is>
      </c>
      <c r="B5217" s="2" t="inlineStr">
        <is>
          <t>LAN</t>
        </is>
      </c>
      <c r="C5217" s="2" t="n">
        <v>2020</v>
      </c>
      <c r="D5217" s="2" t="inlineStr">
        <is>
          <t>United States</t>
        </is>
      </c>
      <c r="E5217" s="2" t="inlineStr">
        <is>
          <t>USA</t>
        </is>
      </c>
      <c r="F5217" s="2" t="inlineStr">
        <is>
          <t>Electricity generation with a microturbine</t>
        </is>
      </c>
      <c r="G5217" s="2" t="n">
        <v>41</v>
      </c>
      <c r="H5217" s="2" t="n">
        <v>2.93038519885e-05</v>
      </c>
      <c r="I5217" s="2" t="n">
        <v>3.282031422712001e-05</v>
      </c>
      <c r="J5217" s="40" t="inlineStr">
        <is>
          <t>waste - methane capture</t>
        </is>
      </c>
    </row>
    <row r="5218" ht="15.75" customHeight="1" s="120">
      <c r="A5218" s="2" t="inlineStr">
        <is>
          <t>WASTE</t>
        </is>
      </c>
      <c r="B5218" s="2" t="inlineStr">
        <is>
          <t>LAN</t>
        </is>
      </c>
      <c r="C5218" s="2" t="n">
        <v>2020</v>
      </c>
      <c r="D5218" s="2" t="inlineStr">
        <is>
          <t>United States</t>
        </is>
      </c>
      <c r="E5218" s="2" t="inlineStr">
        <is>
          <t>USA</t>
        </is>
      </c>
      <c r="F5218" s="2" t="inlineStr">
        <is>
          <t>Electricity generation with a gas turbine</t>
        </is>
      </c>
      <c r="G5218" s="2" t="n">
        <v>41</v>
      </c>
      <c r="H5218" s="2" t="n">
        <v>0.000131769462314</v>
      </c>
      <c r="I5218" s="2" t="n">
        <v>0.00014758179779168</v>
      </c>
      <c r="J5218" s="40" t="inlineStr">
        <is>
          <t>waste - methane capture</t>
        </is>
      </c>
    </row>
    <row r="5219" ht="15.75" customHeight="1" s="120">
      <c r="A5219" s="2" t="inlineStr">
        <is>
          <t>WASTE</t>
        </is>
      </c>
      <c r="B5219" s="2" t="inlineStr">
        <is>
          <t>LAN</t>
        </is>
      </c>
      <c r="C5219" s="2" t="n">
        <v>2020</v>
      </c>
      <c r="D5219" s="2" t="inlineStr">
        <is>
          <t>United States</t>
        </is>
      </c>
      <c r="E5219" s="2" t="inlineStr">
        <is>
          <t>USA</t>
        </is>
      </c>
      <c r="F5219" s="2" t="inlineStr">
        <is>
          <t>Electricity generation with a reciprocating engine</t>
        </is>
      </c>
      <c r="G5219" s="2" t="n">
        <v>41</v>
      </c>
      <c r="H5219" s="2" t="n">
        <v>0.0055392587091774</v>
      </c>
      <c r="I5219" s="2" t="n">
        <v>0.006203969754278688</v>
      </c>
      <c r="J5219" s="40" t="inlineStr">
        <is>
          <t>waste - methane capture</t>
        </is>
      </c>
    </row>
    <row r="5220" ht="15.75" customHeight="1" s="120">
      <c r="A5220" s="2" t="inlineStr">
        <is>
          <t>WASTE</t>
        </is>
      </c>
      <c r="B5220" s="2" t="inlineStr">
        <is>
          <t>LAN</t>
        </is>
      </c>
      <c r="C5220" s="2" t="n">
        <v>2020</v>
      </c>
      <c r="D5220" s="2" t="inlineStr">
        <is>
          <t>United States</t>
        </is>
      </c>
      <c r="E5220" s="2" t="inlineStr">
        <is>
          <t>USA</t>
        </is>
      </c>
      <c r="F5220" s="2" t="inlineStr">
        <is>
          <t>Electricity generation with combined heat and power</t>
        </is>
      </c>
      <c r="G5220" s="2" t="n">
        <v>41</v>
      </c>
      <c r="H5220" s="2" t="n">
        <v>0.0006937095022295</v>
      </c>
      <c r="I5220" s="2" t="n">
        <v>0.0007769546424970401</v>
      </c>
      <c r="J5220" s="40" t="inlineStr">
        <is>
          <t>waste - methane capture</t>
        </is>
      </c>
    </row>
    <row r="5221" ht="15.75" customHeight="1" s="120">
      <c r="A5221" s="2" t="inlineStr">
        <is>
          <t>WASTE</t>
        </is>
      </c>
      <c r="B5221" s="2" t="inlineStr">
        <is>
          <t>LAN</t>
        </is>
      </c>
      <c r="C5221" s="2" t="n">
        <v>2020</v>
      </c>
      <c r="D5221" s="2" t="inlineStr">
        <is>
          <t>United States</t>
        </is>
      </c>
      <c r="E5221" s="2" t="inlineStr">
        <is>
          <t>USA</t>
        </is>
      </c>
      <c r="F5221" s="2" t="inlineStr">
        <is>
          <t>Flaring of landfill gas</t>
        </is>
      </c>
      <c r="G5221" s="2" t="n">
        <v>41</v>
      </c>
      <c r="H5221" s="2" t="n">
        <v>0.0003626042744145</v>
      </c>
      <c r="I5221" s="2" t="n">
        <v>0.00040611678734424</v>
      </c>
      <c r="J5221" s="40" t="inlineStr">
        <is>
          <t>waste - methane destruction</t>
        </is>
      </c>
    </row>
    <row r="5222" ht="15.75" customHeight="1" s="120">
      <c r="A5222" s="2" t="inlineStr">
        <is>
          <t>WASTE</t>
        </is>
      </c>
      <c r="B5222" s="2" t="inlineStr">
        <is>
          <t>LAN</t>
        </is>
      </c>
      <c r="C5222" s="2" t="n">
        <v>2020</v>
      </c>
      <c r="D5222" s="2" t="inlineStr">
        <is>
          <t>United States</t>
        </is>
      </c>
      <c r="E5222" s="2" t="inlineStr">
        <is>
          <t>USA</t>
        </is>
      </c>
      <c r="F5222" s="2" t="inlineStr">
        <is>
          <t>Electricity generation with a gas turbine</t>
        </is>
      </c>
      <c r="G5222" s="2" t="n">
        <v>42</v>
      </c>
      <c r="H5222" s="2" t="n">
        <v>0.0001956986452569</v>
      </c>
      <c r="I5222" s="2" t="n">
        <v>0.000219182482687728</v>
      </c>
      <c r="J5222" s="40" t="inlineStr">
        <is>
          <t>waste - methane capture</t>
        </is>
      </c>
    </row>
    <row r="5223" ht="15.75" customHeight="1" s="120">
      <c r="A5223" s="2" t="inlineStr">
        <is>
          <t>WASTE</t>
        </is>
      </c>
      <c r="B5223" s="2" t="inlineStr">
        <is>
          <t>LAN</t>
        </is>
      </c>
      <c r="C5223" s="2" t="n">
        <v>2020</v>
      </c>
      <c r="D5223" s="2" t="inlineStr">
        <is>
          <t>United States</t>
        </is>
      </c>
      <c r="E5223" s="2" t="inlineStr">
        <is>
          <t>USA</t>
        </is>
      </c>
      <c r="F5223" s="2" t="inlineStr">
        <is>
          <t>Electricity generation with combined heat and power</t>
        </is>
      </c>
      <c r="G5223" s="2" t="n">
        <v>42</v>
      </c>
      <c r="H5223" s="2" t="n">
        <v>0.0006359216786223</v>
      </c>
      <c r="I5223" s="2" t="n">
        <v>0.000712232280056976</v>
      </c>
      <c r="J5223" s="40" t="inlineStr">
        <is>
          <t>waste - methane capture</t>
        </is>
      </c>
    </row>
    <row r="5224" ht="15.75" customHeight="1" s="120">
      <c r="A5224" s="2" t="inlineStr">
        <is>
          <t>WASTE</t>
        </is>
      </c>
      <c r="B5224" s="2" t="inlineStr">
        <is>
          <t>LAN</t>
        </is>
      </c>
      <c r="C5224" s="2" t="n">
        <v>2020</v>
      </c>
      <c r="D5224" s="2" t="inlineStr">
        <is>
          <t>United States</t>
        </is>
      </c>
      <c r="E5224" s="2" t="inlineStr">
        <is>
          <t>USA</t>
        </is>
      </c>
      <c r="F5224" s="2" t="inlineStr">
        <is>
          <t>Electricity generation with a microturbine</t>
        </is>
      </c>
      <c r="G5224" s="2" t="n">
        <v>42</v>
      </c>
      <c r="H5224" s="2" t="n">
        <v>2.8540740459e-05</v>
      </c>
      <c r="I5224" s="2" t="n">
        <v>3.196562931408e-05</v>
      </c>
      <c r="J5224" s="40" t="inlineStr">
        <is>
          <t>waste - methane capture</t>
        </is>
      </c>
    </row>
    <row r="5225" ht="15.75" customHeight="1" s="120">
      <c r="A5225" s="2" t="inlineStr">
        <is>
          <t>WASTE</t>
        </is>
      </c>
      <c r="B5225" s="2" t="inlineStr">
        <is>
          <t>LAN</t>
        </is>
      </c>
      <c r="C5225" s="2" t="n">
        <v>2020</v>
      </c>
      <c r="D5225" s="2" t="inlineStr">
        <is>
          <t>United States</t>
        </is>
      </c>
      <c r="E5225" s="2" t="inlineStr">
        <is>
          <t>USA</t>
        </is>
      </c>
      <c r="F5225" s="2" t="inlineStr">
        <is>
          <t>Electricity generation with a reciprocating engine</t>
        </is>
      </c>
      <c r="G5225" s="2" t="n">
        <v>42</v>
      </c>
      <c r="H5225" s="2" t="n">
        <v>0.0070478309644386</v>
      </c>
      <c r="I5225" s="2" t="n">
        <v>0.007893570680171233</v>
      </c>
      <c r="J5225" s="40" t="inlineStr">
        <is>
          <t>waste - methane capture</t>
        </is>
      </c>
    </row>
    <row r="5226" ht="15.75" customHeight="1" s="120">
      <c r="A5226" s="2" t="inlineStr">
        <is>
          <t>WASTE</t>
        </is>
      </c>
      <c r="B5226" s="2" t="inlineStr">
        <is>
          <t>LAN</t>
        </is>
      </c>
      <c r="C5226" s="2" t="n">
        <v>2020</v>
      </c>
      <c r="D5226" s="2" t="inlineStr">
        <is>
          <t>United States</t>
        </is>
      </c>
      <c r="E5226" s="2" t="inlineStr">
        <is>
          <t>USA</t>
        </is>
      </c>
      <c r="F5226" s="2" t="inlineStr">
        <is>
          <t>Electricity generation with a microturbine</t>
        </is>
      </c>
      <c r="G5226" s="2" t="n">
        <v>43</v>
      </c>
      <c r="H5226" s="2" t="n">
        <v>0.0001088894823624</v>
      </c>
      <c r="I5226" s="2" t="n">
        <v>0.000121956220245888</v>
      </c>
      <c r="J5226" s="40" t="inlineStr">
        <is>
          <t>waste - methane capture</t>
        </is>
      </c>
    </row>
    <row r="5227" ht="15.75" customHeight="1" s="120">
      <c r="A5227" s="2" t="inlineStr">
        <is>
          <t>WASTE</t>
        </is>
      </c>
      <c r="B5227" s="2" t="inlineStr">
        <is>
          <t>LAN</t>
        </is>
      </c>
      <c r="C5227" s="2" t="n">
        <v>2020</v>
      </c>
      <c r="D5227" s="2" t="inlineStr">
        <is>
          <t>United States</t>
        </is>
      </c>
      <c r="E5227" s="2" t="inlineStr">
        <is>
          <t>USA</t>
        </is>
      </c>
      <c r="F5227" s="2" t="inlineStr">
        <is>
          <t>Electricity generation with a gas turbine</t>
        </is>
      </c>
      <c r="G5227" s="2" t="n">
        <v>43</v>
      </c>
      <c r="H5227" s="2" t="n">
        <v>6.692262832080001e-05</v>
      </c>
      <c r="I5227" s="2" t="n">
        <v>7.495334371929601e-05</v>
      </c>
      <c r="J5227" s="40" t="inlineStr">
        <is>
          <t>waste - methane capture</t>
        </is>
      </c>
    </row>
    <row r="5228" ht="15.75" customHeight="1" s="120">
      <c r="A5228" s="2" t="inlineStr">
        <is>
          <t>WASTE</t>
        </is>
      </c>
      <c r="B5228" s="2" t="inlineStr">
        <is>
          <t>LAN</t>
        </is>
      </c>
      <c r="C5228" s="2" t="n">
        <v>2020</v>
      </c>
      <c r="D5228" s="2" t="inlineStr">
        <is>
          <t>United States</t>
        </is>
      </c>
      <c r="E5228" s="2" t="inlineStr">
        <is>
          <t>USA</t>
        </is>
      </c>
      <c r="F5228" s="2" t="inlineStr">
        <is>
          <t>Electricity generation with a reciprocating engine</t>
        </is>
      </c>
      <c r="G5228" s="2" t="n">
        <v>43</v>
      </c>
      <c r="H5228" s="2" t="n">
        <v>0.0016979263164103</v>
      </c>
      <c r="I5228" s="2" t="n">
        <v>0.001901677474379536</v>
      </c>
      <c r="J5228" s="40" t="inlineStr">
        <is>
          <t>waste - methane capture</t>
        </is>
      </c>
    </row>
    <row r="5229" ht="15.75" customHeight="1" s="120">
      <c r="A5229" s="2" t="inlineStr">
        <is>
          <t>WASTE</t>
        </is>
      </c>
      <c r="B5229" s="2" t="inlineStr">
        <is>
          <t>LAN</t>
        </is>
      </c>
      <c r="C5229" s="2" t="n">
        <v>2020</v>
      </c>
      <c r="D5229" s="2" t="inlineStr">
        <is>
          <t>United States</t>
        </is>
      </c>
      <c r="E5229" s="2" t="inlineStr">
        <is>
          <t>USA</t>
        </is>
      </c>
      <c r="F5229" s="2" t="inlineStr">
        <is>
          <t>Electricity generation with combined heat and power</t>
        </is>
      </c>
      <c r="G5229" s="2" t="n">
        <v>43</v>
      </c>
      <c r="H5229" s="2" t="n">
        <v>0.0008708720561117</v>
      </c>
      <c r="I5229" s="2" t="n">
        <v>0.0009753767028451041</v>
      </c>
      <c r="J5229" s="40" t="inlineStr">
        <is>
          <t>waste - methane capture</t>
        </is>
      </c>
    </row>
    <row r="5230" ht="15.75" customHeight="1" s="120">
      <c r="A5230" s="2" t="inlineStr">
        <is>
          <t>WASTE</t>
        </is>
      </c>
      <c r="B5230" s="2" t="inlineStr">
        <is>
          <t>LAN</t>
        </is>
      </c>
      <c r="C5230" s="2" t="n">
        <v>2020</v>
      </c>
      <c r="D5230" s="2" t="inlineStr">
        <is>
          <t>United States</t>
        </is>
      </c>
      <c r="E5230" s="2" t="inlineStr">
        <is>
          <t>USA</t>
        </is>
      </c>
      <c r="F5230" s="2" t="inlineStr">
        <is>
          <t>Flaring of landfill gas</t>
        </is>
      </c>
      <c r="G5230" s="2" t="n">
        <v>43</v>
      </c>
      <c r="H5230" s="2" t="n">
        <v>0.0003365732554812</v>
      </c>
      <c r="I5230" s="2" t="n">
        <v>0.0003769620461389441</v>
      </c>
      <c r="J5230" s="40" t="inlineStr">
        <is>
          <t>waste - methane destruction</t>
        </is>
      </c>
    </row>
    <row r="5231" ht="15.75" customHeight="1" s="120">
      <c r="A5231" s="2" t="inlineStr">
        <is>
          <t>WASTE</t>
        </is>
      </c>
      <c r="B5231" s="2" t="inlineStr">
        <is>
          <t>LAN</t>
        </is>
      </c>
      <c r="C5231" s="2" t="n">
        <v>2020</v>
      </c>
      <c r="D5231" s="2" t="inlineStr">
        <is>
          <t>United States</t>
        </is>
      </c>
      <c r="E5231" s="2" t="inlineStr">
        <is>
          <t>USA</t>
        </is>
      </c>
      <c r="F5231" s="2" t="inlineStr">
        <is>
          <t>Electricity generation with a microturbine</t>
        </is>
      </c>
      <c r="G5231" s="2" t="n">
        <v>44</v>
      </c>
      <c r="H5231" s="2" t="n">
        <v>2.74598933174e-05</v>
      </c>
      <c r="I5231" s="2" t="n">
        <v>3.075508051548801e-05</v>
      </c>
      <c r="J5231" s="40" t="inlineStr">
        <is>
          <t>waste - methane capture</t>
        </is>
      </c>
    </row>
    <row r="5232" ht="15.75" customHeight="1" s="120">
      <c r="A5232" s="2" t="inlineStr">
        <is>
          <t>WASTE</t>
        </is>
      </c>
      <c r="B5232" s="2" t="inlineStr">
        <is>
          <t>LAN</t>
        </is>
      </c>
      <c r="C5232" s="2" t="n">
        <v>2020</v>
      </c>
      <c r="D5232" s="2" t="inlineStr">
        <is>
          <t>United States</t>
        </is>
      </c>
      <c r="E5232" s="2" t="inlineStr">
        <is>
          <t>USA</t>
        </is>
      </c>
      <c r="F5232" s="2" t="inlineStr">
        <is>
          <t>Electricity generation with a gas turbine</t>
        </is>
      </c>
      <c r="G5232" s="2" t="n">
        <v>44</v>
      </c>
      <c r="H5232" s="2" t="n">
        <v>0.0001898702976177</v>
      </c>
      <c r="I5232" s="2" t="n">
        <v>0.000212654733331824</v>
      </c>
      <c r="J5232" s="40" t="inlineStr">
        <is>
          <t>waste - methane capture</t>
        </is>
      </c>
    </row>
    <row r="5233" ht="15.75" customHeight="1" s="120">
      <c r="A5233" s="2" t="inlineStr">
        <is>
          <t>WASTE</t>
        </is>
      </c>
      <c r="B5233" s="2" t="inlineStr">
        <is>
          <t>LAN</t>
        </is>
      </c>
      <c r="C5233" s="2" t="n">
        <v>2020</v>
      </c>
      <c r="D5233" s="2" t="inlineStr">
        <is>
          <t>United States</t>
        </is>
      </c>
      <c r="E5233" s="2" t="inlineStr">
        <is>
          <t>USA</t>
        </is>
      </c>
      <c r="F5233" s="2" t="inlineStr">
        <is>
          <t>Flaring of landfill gas</t>
        </is>
      </c>
      <c r="G5233" s="2" t="n">
        <v>44</v>
      </c>
      <c r="H5233" s="2" t="n">
        <v>0.001015238405671</v>
      </c>
      <c r="I5233" s="2" t="n">
        <v>0.00113706701435152</v>
      </c>
      <c r="J5233" s="40" t="inlineStr">
        <is>
          <t>waste - methane destruction</t>
        </is>
      </c>
    </row>
    <row r="5234" ht="15.75" customHeight="1" s="120">
      <c r="A5234" s="2" t="inlineStr">
        <is>
          <t>WASTE</t>
        </is>
      </c>
      <c r="B5234" s="2" t="inlineStr">
        <is>
          <t>LAN</t>
        </is>
      </c>
      <c r="C5234" s="2" t="n">
        <v>2020</v>
      </c>
      <c r="D5234" s="2" t="inlineStr">
        <is>
          <t>United States</t>
        </is>
      </c>
      <c r="E5234" s="2" t="inlineStr">
        <is>
          <t>USA</t>
        </is>
      </c>
      <c r="F5234" s="2" t="inlineStr">
        <is>
          <t>Electricity generation with a reciprocating engine</t>
        </is>
      </c>
      <c r="G5234" s="2" t="n">
        <v>44</v>
      </c>
      <c r="H5234" s="2" t="n">
        <v>0.0035766230430454</v>
      </c>
      <c r="I5234" s="2" t="n">
        <v>0.004005817808210848</v>
      </c>
      <c r="J5234" s="40" t="inlineStr">
        <is>
          <t>waste - methane capture</t>
        </is>
      </c>
    </row>
    <row r="5235" ht="15.75" customHeight="1" s="120">
      <c r="A5235" s="2" t="inlineStr">
        <is>
          <t>WASTE</t>
        </is>
      </c>
      <c r="B5235" s="2" t="inlineStr">
        <is>
          <t>LAN</t>
        </is>
      </c>
      <c r="C5235" s="2" t="n">
        <v>2020</v>
      </c>
      <c r="D5235" s="2" t="inlineStr">
        <is>
          <t>United States</t>
        </is>
      </c>
      <c r="E5235" s="2" t="inlineStr">
        <is>
          <t>USA</t>
        </is>
      </c>
      <c r="F5235" s="2" t="inlineStr">
        <is>
          <t>Electricity generation with combined heat and power</t>
        </is>
      </c>
      <c r="G5235" s="2" t="n">
        <v>44</v>
      </c>
      <c r="H5235" s="2" t="n">
        <v>0.0008054498175625</v>
      </c>
      <c r="I5235" s="2" t="n">
        <v>0.0009021037956700001</v>
      </c>
      <c r="J5235" s="40" t="inlineStr">
        <is>
          <t>waste - methane capture</t>
        </is>
      </c>
    </row>
    <row r="5236" ht="15.75" customHeight="1" s="120">
      <c r="A5236" s="2" t="inlineStr">
        <is>
          <t>WASTE</t>
        </is>
      </c>
      <c r="B5236" s="2" t="inlineStr">
        <is>
          <t>LAN</t>
        </is>
      </c>
      <c r="C5236" s="2" t="n">
        <v>2020</v>
      </c>
      <c r="D5236" s="2" t="inlineStr">
        <is>
          <t>United States</t>
        </is>
      </c>
      <c r="E5236" s="2" t="inlineStr">
        <is>
          <t>USA</t>
        </is>
      </c>
      <c r="F5236" s="2" t="inlineStr">
        <is>
          <t>Electricity generation with a reciprocating engine</t>
        </is>
      </c>
      <c r="G5236" s="2" t="n">
        <v>45</v>
      </c>
      <c r="H5236" s="2" t="n">
        <v>0.0018932920647785</v>
      </c>
      <c r="I5236" s="2" t="n">
        <v>0.00212048711255192</v>
      </c>
      <c r="J5236" s="40" t="inlineStr">
        <is>
          <t>waste - methane capture</t>
        </is>
      </c>
    </row>
    <row r="5237" ht="15.75" customHeight="1" s="120">
      <c r="A5237" s="2" t="inlineStr">
        <is>
          <t>WASTE</t>
        </is>
      </c>
      <c r="B5237" s="2" t="inlineStr">
        <is>
          <t>LAN</t>
        </is>
      </c>
      <c r="C5237" s="2" t="n">
        <v>2020</v>
      </c>
      <c r="D5237" s="2" t="inlineStr">
        <is>
          <t>United States</t>
        </is>
      </c>
      <c r="E5237" s="2" t="inlineStr">
        <is>
          <t>USA</t>
        </is>
      </c>
      <c r="F5237" s="2" t="inlineStr">
        <is>
          <t>Land_x001f_ll gas recovery for direct use</t>
        </is>
      </c>
      <c r="G5237" s="2" t="n">
        <v>45</v>
      </c>
      <c r="H5237" s="2" t="n">
        <v>0.0003841095895041</v>
      </c>
      <c r="I5237" s="2" t="n">
        <v>0.000430202740244592</v>
      </c>
      <c r="J5237" s="40" t="inlineStr">
        <is>
          <t>waste - methane capture</t>
        </is>
      </c>
    </row>
    <row r="5238" ht="15.75" customHeight="1" s="120">
      <c r="A5238" s="2" t="inlineStr">
        <is>
          <t>WASTE</t>
        </is>
      </c>
      <c r="B5238" s="2" t="inlineStr">
        <is>
          <t>LAN</t>
        </is>
      </c>
      <c r="C5238" s="2" t="n">
        <v>2020</v>
      </c>
      <c r="D5238" s="2" t="inlineStr">
        <is>
          <t>United States</t>
        </is>
      </c>
      <c r="E5238" s="2" t="inlineStr">
        <is>
          <t>USA</t>
        </is>
      </c>
      <c r="F5238" s="2" t="inlineStr">
        <is>
          <t>Electricity generation with combined heat and power</t>
        </is>
      </c>
      <c r="G5238" s="2" t="n">
        <v>45</v>
      </c>
      <c r="H5238" s="2" t="n">
        <v>0.0004405657964526</v>
      </c>
      <c r="I5238" s="2" t="n">
        <v>0.0004934336920269121</v>
      </c>
      <c r="J5238" s="40" t="inlineStr">
        <is>
          <t>waste - methane capture</t>
        </is>
      </c>
    </row>
    <row r="5239" ht="15.75" customHeight="1" s="120">
      <c r="A5239" s="2" t="inlineStr">
        <is>
          <t>WASTE</t>
        </is>
      </c>
      <c r="B5239" s="2" t="inlineStr">
        <is>
          <t>LAN</t>
        </is>
      </c>
      <c r="C5239" s="2" t="n">
        <v>2020</v>
      </c>
      <c r="D5239" s="2" t="inlineStr">
        <is>
          <t>United States</t>
        </is>
      </c>
      <c r="E5239" s="2" t="inlineStr">
        <is>
          <t>USA</t>
        </is>
      </c>
      <c r="F5239" s="2" t="inlineStr">
        <is>
          <t>Electricity generation with a microturbine</t>
        </is>
      </c>
      <c r="G5239" s="2" t="n">
        <v>45</v>
      </c>
      <c r="H5239" s="2" t="n">
        <v>2.74916856142e-05</v>
      </c>
      <c r="I5239" s="2" t="n">
        <v>3.0790687887904e-05</v>
      </c>
      <c r="J5239" s="40" t="inlineStr">
        <is>
          <t>waste - methane capture</t>
        </is>
      </c>
    </row>
    <row r="5240" ht="15.75" customHeight="1" s="120">
      <c r="A5240" s="2" t="inlineStr">
        <is>
          <t>WASTE</t>
        </is>
      </c>
      <c r="B5240" s="2" t="inlineStr">
        <is>
          <t>LAN</t>
        </is>
      </c>
      <c r="C5240" s="2" t="n">
        <v>2020</v>
      </c>
      <c r="D5240" s="2" t="inlineStr">
        <is>
          <t>United States</t>
        </is>
      </c>
      <c r="E5240" s="2" t="inlineStr">
        <is>
          <t>USA</t>
        </is>
      </c>
      <c r="F5240" s="2" t="inlineStr">
        <is>
          <t>Electricity generation with a reciprocating engine</t>
        </is>
      </c>
      <c r="G5240" s="2" t="n">
        <v>46</v>
      </c>
      <c r="H5240" s="2" t="n">
        <v>0.0034737307578325</v>
      </c>
      <c r="I5240" s="2" t="n">
        <v>0.0038905784487724</v>
      </c>
      <c r="J5240" s="40" t="inlineStr">
        <is>
          <t>waste - methane capture</t>
        </is>
      </c>
    </row>
    <row r="5241" ht="15.75" customHeight="1" s="120">
      <c r="A5241" s="2" t="inlineStr">
        <is>
          <t>WASTE</t>
        </is>
      </c>
      <c r="B5241" s="2" t="inlineStr">
        <is>
          <t>LAN</t>
        </is>
      </c>
      <c r="C5241" s="2" t="n">
        <v>2020</v>
      </c>
      <c r="D5241" s="2" t="inlineStr">
        <is>
          <t>United States</t>
        </is>
      </c>
      <c r="E5241" s="2" t="inlineStr">
        <is>
          <t>USA</t>
        </is>
      </c>
      <c r="F5241" s="2" t="inlineStr">
        <is>
          <t>Electricity generation with a microturbine</t>
        </is>
      </c>
      <c r="G5241" s="2" t="n">
        <v>46</v>
      </c>
      <c r="H5241" s="2" t="n">
        <v>2.61188797595e-05</v>
      </c>
      <c r="I5241" s="2" t="n">
        <v>2.925314533064e-05</v>
      </c>
      <c r="J5241" s="40" t="inlineStr">
        <is>
          <t>waste - methane capture</t>
        </is>
      </c>
    </row>
    <row r="5242" ht="15.75" customHeight="1" s="120">
      <c r="A5242" s="2" t="inlineStr">
        <is>
          <t>WASTE</t>
        </is>
      </c>
      <c r="B5242" s="2" t="inlineStr">
        <is>
          <t>LAN</t>
        </is>
      </c>
      <c r="C5242" s="2" t="n">
        <v>2020</v>
      </c>
      <c r="D5242" s="2" t="inlineStr">
        <is>
          <t>United States</t>
        </is>
      </c>
      <c r="E5242" s="2" t="inlineStr">
        <is>
          <t>USA</t>
        </is>
      </c>
      <c r="F5242" s="2" t="inlineStr">
        <is>
          <t>Electricity generation with a gas turbine</t>
        </is>
      </c>
      <c r="G5242" s="2" t="n">
        <v>46</v>
      </c>
      <c r="H5242" s="2" t="n">
        <v>5.94910234213e-05</v>
      </c>
      <c r="I5242" s="2" t="n">
        <v>6.6629946231856e-05</v>
      </c>
      <c r="J5242" s="40" t="inlineStr">
        <is>
          <t>waste - methane capture</t>
        </is>
      </c>
    </row>
    <row r="5243" ht="15.75" customHeight="1" s="120">
      <c r="A5243" s="2" t="inlineStr">
        <is>
          <t>WASTE</t>
        </is>
      </c>
      <c r="B5243" s="2" t="inlineStr">
        <is>
          <t>LAN</t>
        </is>
      </c>
      <c r="C5243" s="2" t="n">
        <v>2020</v>
      </c>
      <c r="D5243" s="2" t="inlineStr">
        <is>
          <t>United States</t>
        </is>
      </c>
      <c r="E5243" s="2" t="inlineStr">
        <is>
          <t>USA</t>
        </is>
      </c>
      <c r="F5243" s="2" t="inlineStr">
        <is>
          <t>Electricity generation with combined heat and power</t>
        </is>
      </c>
      <c r="G5243" s="2" t="n">
        <v>46</v>
      </c>
      <c r="H5243" s="2" t="n">
        <v>0.0004147293657297</v>
      </c>
      <c r="I5243" s="2" t="n">
        <v>0.0004644968896172641</v>
      </c>
      <c r="J5243" s="40" t="inlineStr">
        <is>
          <t>waste - methane capture</t>
        </is>
      </c>
    </row>
    <row r="5244" ht="15.75" customHeight="1" s="120">
      <c r="A5244" s="2" t="inlineStr">
        <is>
          <t>WASTE</t>
        </is>
      </c>
      <c r="B5244" s="2" t="inlineStr">
        <is>
          <t>LAN</t>
        </is>
      </c>
      <c r="C5244" s="2" t="n">
        <v>2020</v>
      </c>
      <c r="D5244" s="2" t="inlineStr">
        <is>
          <t>United States</t>
        </is>
      </c>
      <c r="E5244" s="2" t="inlineStr">
        <is>
          <t>USA</t>
        </is>
      </c>
      <c r="F5244" s="2" t="inlineStr">
        <is>
          <t>Land_x001f_ll gas recovery for direct use</t>
        </is>
      </c>
      <c r="G5244" s="2" t="n">
        <v>46</v>
      </c>
      <c r="H5244" s="2" t="n">
        <v>0.0003975057625212</v>
      </c>
      <c r="I5244" s="2" t="n">
        <v>0.000445206454023744</v>
      </c>
      <c r="J5244" s="40" t="inlineStr">
        <is>
          <t>waste - methane capture</t>
        </is>
      </c>
    </row>
    <row r="5245" ht="15.75" customHeight="1" s="120">
      <c r="A5245" s="2" t="inlineStr">
        <is>
          <t>WASTE</t>
        </is>
      </c>
      <c r="B5245" s="2" t="inlineStr">
        <is>
          <t>LAN</t>
        </is>
      </c>
      <c r="C5245" s="2" t="n">
        <v>2020</v>
      </c>
      <c r="D5245" s="2" t="inlineStr">
        <is>
          <t>United States</t>
        </is>
      </c>
      <c r="E5245" s="2" t="inlineStr">
        <is>
          <t>USA</t>
        </is>
      </c>
      <c r="F5245" s="2" t="inlineStr">
        <is>
          <t>Electricity generation with combined heat and power</t>
        </is>
      </c>
      <c r="G5245" s="2" t="n">
        <v>47</v>
      </c>
      <c r="H5245" s="2" t="n">
        <v>0.000381399251637</v>
      </c>
      <c r="I5245" s="2" t="n">
        <v>0.00042716716183344</v>
      </c>
      <c r="J5245" s="40" t="inlineStr">
        <is>
          <t>waste - methane capture</t>
        </is>
      </c>
    </row>
    <row r="5246" ht="15.75" customHeight="1" s="120">
      <c r="A5246" s="2" t="inlineStr">
        <is>
          <t>WASTE</t>
        </is>
      </c>
      <c r="B5246" s="2" t="inlineStr">
        <is>
          <t>LAN</t>
        </is>
      </c>
      <c r="C5246" s="2" t="n">
        <v>2020</v>
      </c>
      <c r="D5246" s="2" t="inlineStr">
        <is>
          <t>United States</t>
        </is>
      </c>
      <c r="E5246" s="2" t="inlineStr">
        <is>
          <t>USA</t>
        </is>
      </c>
      <c r="F5246" s="2" t="inlineStr">
        <is>
          <t>Electricity generation with a gas turbine</t>
        </is>
      </c>
      <c r="G5246" s="2" t="n">
        <v>47</v>
      </c>
      <c r="H5246" s="2" t="n">
        <v>5.7464803831e-05</v>
      </c>
      <c r="I5246" s="2" t="n">
        <v>6.436058029072e-05</v>
      </c>
      <c r="J5246" s="40" t="inlineStr">
        <is>
          <t>waste - methane capture</t>
        </is>
      </c>
    </row>
    <row r="5247" ht="15.75" customHeight="1" s="120">
      <c r="A5247" s="2" t="inlineStr">
        <is>
          <t>WASTE</t>
        </is>
      </c>
      <c r="B5247" s="2" t="inlineStr">
        <is>
          <t>LAN</t>
        </is>
      </c>
      <c r="C5247" s="2" t="n">
        <v>2020</v>
      </c>
      <c r="D5247" s="2" t="inlineStr">
        <is>
          <t>United States</t>
        </is>
      </c>
      <c r="E5247" s="2" t="inlineStr">
        <is>
          <t>USA</t>
        </is>
      </c>
      <c r="F5247" s="2" t="inlineStr">
        <is>
          <t>Electricity generation with a microturbine</t>
        </is>
      </c>
      <c r="G5247" s="2" t="n">
        <v>47</v>
      </c>
      <c r="H5247" s="2" t="n">
        <v>2.53095549851e-05</v>
      </c>
      <c r="I5247" s="2" t="n">
        <v>2.8346701583312e-05</v>
      </c>
      <c r="J5247" s="40" t="inlineStr">
        <is>
          <t>waste - methane capture</t>
        </is>
      </c>
    </row>
    <row r="5248" ht="15.75" customHeight="1" s="120">
      <c r="A5248" s="2" t="inlineStr">
        <is>
          <t>WASTE</t>
        </is>
      </c>
      <c r="B5248" s="2" t="inlineStr">
        <is>
          <t>LAN</t>
        </is>
      </c>
      <c r="C5248" s="2" t="n">
        <v>2020</v>
      </c>
      <c r="D5248" s="2" t="inlineStr">
        <is>
          <t>United States</t>
        </is>
      </c>
      <c r="E5248" s="2" t="inlineStr">
        <is>
          <t>USA</t>
        </is>
      </c>
      <c r="F5248" s="2" t="inlineStr">
        <is>
          <t>Electricity generation with a reciprocating engine</t>
        </is>
      </c>
      <c r="G5248" s="2" t="n">
        <v>47</v>
      </c>
      <c r="H5248" s="2" t="n">
        <v>0.0048573688836768</v>
      </c>
      <c r="I5248" s="2" t="n">
        <v>0.005440253149718017</v>
      </c>
      <c r="J5248" s="40" t="inlineStr">
        <is>
          <t>waste - methane capture</t>
        </is>
      </c>
    </row>
    <row r="5249" ht="15.75" customHeight="1" s="120">
      <c r="A5249" s="2" t="inlineStr">
        <is>
          <t>WASTE</t>
        </is>
      </c>
      <c r="B5249" s="2" t="inlineStr">
        <is>
          <t>LAN</t>
        </is>
      </c>
      <c r="C5249" s="2" t="n">
        <v>2020</v>
      </c>
      <c r="D5249" s="2" t="inlineStr">
        <is>
          <t>United States</t>
        </is>
      </c>
      <c r="E5249" s="2" t="inlineStr">
        <is>
          <t>USA</t>
        </is>
      </c>
      <c r="F5249" s="2" t="inlineStr">
        <is>
          <t>Electricity generation with combined heat and power</t>
        </is>
      </c>
      <c r="G5249" s="2" t="n">
        <v>48</v>
      </c>
      <c r="H5249" s="2" t="n">
        <v>0.0001866882666945</v>
      </c>
      <c r="I5249" s="2" t="n">
        <v>0.00020909085869784</v>
      </c>
      <c r="J5249" s="40" t="inlineStr">
        <is>
          <t>waste - methane capture</t>
        </is>
      </c>
    </row>
    <row r="5250" ht="15.75" customHeight="1" s="120">
      <c r="A5250" s="2" t="inlineStr">
        <is>
          <t>WASTE</t>
        </is>
      </c>
      <c r="B5250" s="2" t="inlineStr">
        <is>
          <t>LAN</t>
        </is>
      </c>
      <c r="C5250" s="2" t="n">
        <v>2020</v>
      </c>
      <c r="D5250" s="2" t="inlineStr">
        <is>
          <t>United States</t>
        </is>
      </c>
      <c r="E5250" s="2" t="inlineStr">
        <is>
          <t>USA</t>
        </is>
      </c>
      <c r="F5250" s="2" t="inlineStr">
        <is>
          <t>Electricity generation with a gas turbine</t>
        </is>
      </c>
      <c r="G5250" s="2" t="n">
        <v>48</v>
      </c>
      <c r="H5250" s="2" t="n">
        <v>0.0001678368680587</v>
      </c>
      <c r="I5250" s="2" t="n">
        <v>0.000187977292225744</v>
      </c>
      <c r="J5250" s="40" t="inlineStr">
        <is>
          <t>waste - methane capture</t>
        </is>
      </c>
    </row>
    <row r="5251" ht="15.75" customHeight="1" s="120">
      <c r="A5251" s="2" t="inlineStr">
        <is>
          <t>WASTE</t>
        </is>
      </c>
      <c r="B5251" s="2" t="inlineStr">
        <is>
          <t>LAN</t>
        </is>
      </c>
      <c r="C5251" s="2" t="n">
        <v>2020</v>
      </c>
      <c r="D5251" s="2" t="inlineStr">
        <is>
          <t>United States</t>
        </is>
      </c>
      <c r="E5251" s="2" t="inlineStr">
        <is>
          <t>USA</t>
        </is>
      </c>
      <c r="F5251" s="2" t="inlineStr">
        <is>
          <t>Electricity generation with a microturbine</t>
        </is>
      </c>
      <c r="G5251" s="2" t="n">
        <v>48</v>
      </c>
      <c r="H5251" s="2" t="n">
        <v>4.88705045427e-05</v>
      </c>
      <c r="I5251" s="2" t="n">
        <v>5.473496508782401e-05</v>
      </c>
      <c r="J5251" s="40" t="inlineStr">
        <is>
          <t>waste - methane capture</t>
        </is>
      </c>
    </row>
    <row r="5252" ht="15.75" customHeight="1" s="120">
      <c r="A5252" s="2" t="inlineStr">
        <is>
          <t>WASTE</t>
        </is>
      </c>
      <c r="B5252" s="2" t="inlineStr">
        <is>
          <t>LAN</t>
        </is>
      </c>
      <c r="C5252" s="2" t="n">
        <v>2020</v>
      </c>
      <c r="D5252" s="2" t="inlineStr">
        <is>
          <t>United States</t>
        </is>
      </c>
      <c r="E5252" s="2" t="inlineStr">
        <is>
          <t>USA</t>
        </is>
      </c>
      <c r="F5252" s="2" t="inlineStr">
        <is>
          <t>Land_x001f_ll gas recovery for direct use</t>
        </is>
      </c>
      <c r="G5252" s="2" t="n">
        <v>48</v>
      </c>
      <c r="H5252" s="2" t="n">
        <v>0.0003615424793679</v>
      </c>
      <c r="I5252" s="2" t="n">
        <v>0.000404927576892048</v>
      </c>
      <c r="J5252" s="40" t="inlineStr">
        <is>
          <t>waste - methane capture</t>
        </is>
      </c>
    </row>
    <row r="5253" ht="15.75" customHeight="1" s="120">
      <c r="A5253" s="2" t="inlineStr">
        <is>
          <t>WASTE</t>
        </is>
      </c>
      <c r="B5253" s="2" t="inlineStr">
        <is>
          <t>LAN</t>
        </is>
      </c>
      <c r="C5253" s="2" t="n">
        <v>2020</v>
      </c>
      <c r="D5253" s="2" t="inlineStr">
        <is>
          <t>United States</t>
        </is>
      </c>
      <c r="E5253" s="2" t="inlineStr">
        <is>
          <t>USA</t>
        </is>
      </c>
      <c r="F5253" s="2" t="inlineStr">
        <is>
          <t>Electricity generation with a reciprocating engine</t>
        </is>
      </c>
      <c r="G5253" s="2" t="n">
        <v>48</v>
      </c>
      <c r="H5253" s="2" t="n">
        <v>0.0015662481309846</v>
      </c>
      <c r="I5253" s="2" t="n">
        <v>0.001754197906702752</v>
      </c>
      <c r="J5253" s="40" t="inlineStr">
        <is>
          <t>waste - methane capture</t>
        </is>
      </c>
    </row>
    <row r="5254" ht="15.75" customHeight="1" s="120">
      <c r="A5254" s="2" t="inlineStr">
        <is>
          <t>WASTE</t>
        </is>
      </c>
      <c r="B5254" s="2" t="inlineStr">
        <is>
          <t>LAN</t>
        </is>
      </c>
      <c r="C5254" s="2" t="n">
        <v>2020</v>
      </c>
      <c r="D5254" s="2" t="inlineStr">
        <is>
          <t>United States</t>
        </is>
      </c>
      <c r="E5254" s="2" t="inlineStr">
        <is>
          <t>USA</t>
        </is>
      </c>
      <c r="F5254" s="2" t="inlineStr">
        <is>
          <t>Electricity generation with combined heat and power</t>
        </is>
      </c>
      <c r="G5254" s="2" t="n">
        <v>49</v>
      </c>
      <c r="H5254" s="2" t="n">
        <v>0.0003883687459165</v>
      </c>
      <c r="I5254" s="2" t="n">
        <v>0.0004349729954264801</v>
      </c>
      <c r="J5254" s="40" t="inlineStr">
        <is>
          <t>waste - methane capture</t>
        </is>
      </c>
    </row>
    <row r="5255" ht="15.75" customHeight="1" s="120">
      <c r="A5255" s="2" t="inlineStr">
        <is>
          <t>WASTE</t>
        </is>
      </c>
      <c r="B5255" s="2" t="inlineStr">
        <is>
          <t>LAN</t>
        </is>
      </c>
      <c r="C5255" s="2" t="n">
        <v>2020</v>
      </c>
      <c r="D5255" s="2" t="inlineStr">
        <is>
          <t>United States</t>
        </is>
      </c>
      <c r="E5255" s="2" t="inlineStr">
        <is>
          <t>USA</t>
        </is>
      </c>
      <c r="F5255" s="2" t="inlineStr">
        <is>
          <t>Electricity generation with a microturbine</t>
        </is>
      </c>
      <c r="G5255" s="2" t="n">
        <v>49</v>
      </c>
      <c r="H5255" s="2" t="n">
        <v>9.455147846889999e-05</v>
      </c>
      <c r="I5255" s="2" t="n">
        <v>0.000105897655885168</v>
      </c>
      <c r="J5255" s="40" t="inlineStr">
        <is>
          <t>waste - methane capture</t>
        </is>
      </c>
    </row>
    <row r="5256" ht="15.75" customHeight="1" s="120">
      <c r="A5256" s="2" t="inlineStr">
        <is>
          <t>WASTE</t>
        </is>
      </c>
      <c r="B5256" s="2" t="inlineStr">
        <is>
          <t>LAN</t>
        </is>
      </c>
      <c r="C5256" s="2" t="n">
        <v>2020</v>
      </c>
      <c r="D5256" s="2" t="inlineStr">
        <is>
          <t>United States</t>
        </is>
      </c>
      <c r="E5256" s="2" t="inlineStr">
        <is>
          <t>USA</t>
        </is>
      </c>
      <c r="F5256" s="2" t="inlineStr">
        <is>
          <t>Land_x001f_ll gas recovery for direct use</t>
        </is>
      </c>
      <c r="G5256" s="2" t="n">
        <v>49</v>
      </c>
      <c r="H5256" s="2" t="n">
        <v>0.0004128259606659</v>
      </c>
      <c r="I5256" s="2" t="n">
        <v>0.000462365075945808</v>
      </c>
      <c r="J5256" s="40" t="inlineStr">
        <is>
          <t>waste - methane capture</t>
        </is>
      </c>
    </row>
    <row r="5257" ht="15.75" customHeight="1" s="120">
      <c r="A5257" s="2" t="inlineStr">
        <is>
          <t>WASTE</t>
        </is>
      </c>
      <c r="B5257" s="2" t="inlineStr">
        <is>
          <t>LAN</t>
        </is>
      </c>
      <c r="C5257" s="2" t="n">
        <v>2020</v>
      </c>
      <c r="D5257" s="2" t="inlineStr">
        <is>
          <t>United States</t>
        </is>
      </c>
      <c r="E5257" s="2" t="inlineStr">
        <is>
          <t>USA</t>
        </is>
      </c>
      <c r="F5257" s="2" t="inlineStr">
        <is>
          <t>Electricity generation with a gas turbine</t>
        </is>
      </c>
      <c r="G5257" s="2" t="n">
        <v>49</v>
      </c>
      <c r="H5257" s="2" t="n">
        <v>5.48351781617e-05</v>
      </c>
      <c r="I5257" s="2" t="n">
        <v>6.1415399541104e-05</v>
      </c>
      <c r="J5257" s="40" t="inlineStr">
        <is>
          <t>waste - methane capture</t>
        </is>
      </c>
    </row>
    <row r="5258" ht="15.75" customHeight="1" s="120">
      <c r="A5258" s="2" t="inlineStr">
        <is>
          <t>WASTE</t>
        </is>
      </c>
      <c r="B5258" s="2" t="inlineStr">
        <is>
          <t>LAN</t>
        </is>
      </c>
      <c r="C5258" s="2" t="n">
        <v>2020</v>
      </c>
      <c r="D5258" s="2" t="inlineStr">
        <is>
          <t>United States</t>
        </is>
      </c>
      <c r="E5258" s="2" t="inlineStr">
        <is>
          <t>USA</t>
        </is>
      </c>
      <c r="F5258" s="2" t="inlineStr">
        <is>
          <t>Electricity generation with a reciprocating engine</t>
        </is>
      </c>
      <c r="G5258" s="2" t="n">
        <v>49</v>
      </c>
      <c r="H5258" s="2" t="n">
        <v>0.0030107491184026</v>
      </c>
      <c r="I5258" s="2" t="n">
        <v>0.003372039012610912</v>
      </c>
      <c r="J5258" s="40" t="inlineStr">
        <is>
          <t>waste - methane capture</t>
        </is>
      </c>
    </row>
    <row r="5259" ht="15.75" customHeight="1" s="120">
      <c r="A5259" s="2" t="inlineStr">
        <is>
          <t>WASTE</t>
        </is>
      </c>
      <c r="B5259" s="2" t="inlineStr">
        <is>
          <t>LAN</t>
        </is>
      </c>
      <c r="C5259" s="2" t="n">
        <v>2020</v>
      </c>
      <c r="D5259" s="2" t="inlineStr">
        <is>
          <t>United States</t>
        </is>
      </c>
      <c r="E5259" s="2" t="inlineStr">
        <is>
          <t>USA</t>
        </is>
      </c>
      <c r="F5259" s="2" t="inlineStr">
        <is>
          <t>Electricity generation with combined heat and power</t>
        </is>
      </c>
      <c r="G5259" s="2" t="n">
        <v>50</v>
      </c>
      <c r="H5259" s="2" t="n">
        <v>0.0007583561382489</v>
      </c>
      <c r="I5259" s="2" t="n">
        <v>0.0008493588748387681</v>
      </c>
      <c r="J5259" s="40" t="inlineStr">
        <is>
          <t>waste - methane capture</t>
        </is>
      </c>
    </row>
    <row r="5260" ht="15.75" customHeight="1" s="120">
      <c r="A5260" s="2" t="inlineStr">
        <is>
          <t>WASTE</t>
        </is>
      </c>
      <c r="B5260" s="2" t="inlineStr">
        <is>
          <t>LAN</t>
        </is>
      </c>
      <c r="C5260" s="2" t="n">
        <v>2020</v>
      </c>
      <c r="D5260" s="2" t="inlineStr">
        <is>
          <t>United States</t>
        </is>
      </c>
      <c r="E5260" s="2" t="inlineStr">
        <is>
          <t>USA</t>
        </is>
      </c>
      <c r="F5260" s="2" t="inlineStr">
        <is>
          <t>Electricity generation with a reciprocating engine</t>
        </is>
      </c>
      <c r="G5260" s="2" t="n">
        <v>50</v>
      </c>
      <c r="H5260" s="2" t="n">
        <v>0.0014964033616707</v>
      </c>
      <c r="I5260" s="2" t="n">
        <v>0.001675971765071184</v>
      </c>
      <c r="J5260" s="40" t="inlineStr">
        <is>
          <t>waste - methane capture</t>
        </is>
      </c>
    </row>
    <row r="5261" ht="15.75" customHeight="1" s="120">
      <c r="A5261" s="2" t="inlineStr">
        <is>
          <t>WASTE</t>
        </is>
      </c>
      <c r="B5261" s="2" t="inlineStr">
        <is>
          <t>LAN</t>
        </is>
      </c>
      <c r="C5261" s="2" t="n">
        <v>2020</v>
      </c>
      <c r="D5261" s="2" t="inlineStr">
        <is>
          <t>United States</t>
        </is>
      </c>
      <c r="E5261" s="2" t="inlineStr">
        <is>
          <t>USA</t>
        </is>
      </c>
      <c r="F5261" s="2" t="inlineStr">
        <is>
          <t>Flaring of landfill gas</t>
        </is>
      </c>
      <c r="G5261" s="2" t="n">
        <v>50</v>
      </c>
      <c r="H5261" s="2" t="n">
        <v>0.0002912920317613</v>
      </c>
      <c r="I5261" s="2" t="n">
        <v>0.000326247075572656</v>
      </c>
      <c r="J5261" s="40" t="inlineStr">
        <is>
          <t>waste - methane destruction</t>
        </is>
      </c>
    </row>
    <row r="5262" ht="15.75" customHeight="1" s="120">
      <c r="A5262" s="2" t="inlineStr">
        <is>
          <t>WASTE</t>
        </is>
      </c>
      <c r="B5262" s="2" t="inlineStr">
        <is>
          <t>LAN</t>
        </is>
      </c>
      <c r="C5262" s="2" t="n">
        <v>2020</v>
      </c>
      <c r="D5262" s="2" t="inlineStr">
        <is>
          <t>United States</t>
        </is>
      </c>
      <c r="E5262" s="2" t="inlineStr">
        <is>
          <t>USA</t>
        </is>
      </c>
      <c r="F5262" s="2" t="inlineStr">
        <is>
          <t>Electricity generation with a reciprocating engine</t>
        </is>
      </c>
      <c r="G5262" s="2" t="n">
        <v>51</v>
      </c>
      <c r="H5262" s="2" t="n">
        <v>0.0014684447087348</v>
      </c>
      <c r="I5262" s="2" t="n">
        <v>0.001644658073782976</v>
      </c>
      <c r="J5262" s="40" t="inlineStr">
        <is>
          <t>waste - methane capture</t>
        </is>
      </c>
    </row>
    <row r="5263" ht="15.75" customHeight="1" s="120">
      <c r="A5263" s="2" t="inlineStr">
        <is>
          <t>WASTE</t>
        </is>
      </c>
      <c r="B5263" s="2" t="inlineStr">
        <is>
          <t>LAN</t>
        </is>
      </c>
      <c r="C5263" s="2" t="n">
        <v>2020</v>
      </c>
      <c r="D5263" s="2" t="inlineStr">
        <is>
          <t>United States</t>
        </is>
      </c>
      <c r="E5263" s="2" t="inlineStr">
        <is>
          <t>USA</t>
        </is>
      </c>
      <c r="F5263" s="2" t="inlineStr">
        <is>
          <t>Land_x001f_ll gas recovery for direct use</t>
        </is>
      </c>
      <c r="G5263" s="2" t="n">
        <v>51</v>
      </c>
      <c r="H5263" s="2" t="n">
        <v>0.0003824569866993</v>
      </c>
      <c r="I5263" s="2" t="n">
        <v>0.000428351825103216</v>
      </c>
      <c r="J5263" s="40" t="inlineStr">
        <is>
          <t>waste - methane capture</t>
        </is>
      </c>
    </row>
    <row r="5264" ht="15.75" customHeight="1" s="120">
      <c r="A5264" s="2" t="inlineStr">
        <is>
          <t>WASTE</t>
        </is>
      </c>
      <c r="B5264" s="2" t="inlineStr">
        <is>
          <t>LAN</t>
        </is>
      </c>
      <c r="C5264" s="2" t="n">
        <v>2020</v>
      </c>
      <c r="D5264" s="2" t="inlineStr">
        <is>
          <t>United States</t>
        </is>
      </c>
      <c r="E5264" s="2" t="inlineStr">
        <is>
          <t>USA</t>
        </is>
      </c>
      <c r="F5264" s="2" t="inlineStr">
        <is>
          <t>Electricity generation with a gas turbine</t>
        </is>
      </c>
      <c r="G5264" s="2" t="n">
        <v>51</v>
      </c>
      <c r="H5264" s="2" t="n">
        <v>0.0001612024498172</v>
      </c>
      <c r="I5264" s="2" t="n">
        <v>0.000180546743795264</v>
      </c>
      <c r="J5264" s="40" t="inlineStr">
        <is>
          <t>waste - methane capture</t>
        </is>
      </c>
    </row>
    <row r="5265" ht="15.75" customHeight="1" s="120">
      <c r="A5265" s="2" t="inlineStr">
        <is>
          <t>WASTE</t>
        </is>
      </c>
      <c r="B5265" s="2" t="inlineStr">
        <is>
          <t>LAN</t>
        </is>
      </c>
      <c r="C5265" s="2" t="n">
        <v>2020</v>
      </c>
      <c r="D5265" s="2" t="inlineStr">
        <is>
          <t>United States</t>
        </is>
      </c>
      <c r="E5265" s="2" t="inlineStr">
        <is>
          <t>USA</t>
        </is>
      </c>
      <c r="F5265" s="2" t="inlineStr">
        <is>
          <t>Electricity generation with combined heat and power</t>
        </is>
      </c>
      <c r="G5265" s="2" t="n">
        <v>51</v>
      </c>
      <c r="H5265" s="2" t="n">
        <v>0.000356341333827</v>
      </c>
      <c r="I5265" s="2" t="n">
        <v>0.00039910229388624</v>
      </c>
      <c r="J5265" s="40" t="inlineStr">
        <is>
          <t>waste - methane capture</t>
        </is>
      </c>
    </row>
    <row r="5266" ht="15.75" customHeight="1" s="120">
      <c r="A5266" s="2" t="inlineStr">
        <is>
          <t>WASTE</t>
        </is>
      </c>
      <c r="B5266" s="2" t="inlineStr">
        <is>
          <t>LAN</t>
        </is>
      </c>
      <c r="C5266" s="2" t="n">
        <v>2020</v>
      </c>
      <c r="D5266" s="2" t="inlineStr">
        <is>
          <t>United States</t>
        </is>
      </c>
      <c r="E5266" s="2" t="inlineStr">
        <is>
          <t>USA</t>
        </is>
      </c>
      <c r="F5266" s="2" t="inlineStr">
        <is>
          <t>Flaring of landfill gas</t>
        </is>
      </c>
      <c r="G5266" s="2" t="n">
        <v>51</v>
      </c>
      <c r="H5266" s="2" t="n">
        <v>0.0002780429203995</v>
      </c>
      <c r="I5266" s="2" t="n">
        <v>0.00031140807084744</v>
      </c>
      <c r="J5266" s="40" t="inlineStr">
        <is>
          <t>waste - methane destruction</t>
        </is>
      </c>
    </row>
    <row r="5267" ht="15.75" customHeight="1" s="120">
      <c r="A5267" s="2" t="inlineStr">
        <is>
          <t>WASTE</t>
        </is>
      </c>
      <c r="B5267" s="2" t="inlineStr">
        <is>
          <t>LAN</t>
        </is>
      </c>
      <c r="C5267" s="2" t="n">
        <v>2020</v>
      </c>
      <c r="D5267" s="2" t="inlineStr">
        <is>
          <t>United States</t>
        </is>
      </c>
      <c r="E5267" s="2" t="inlineStr">
        <is>
          <t>USA</t>
        </is>
      </c>
      <c r="F5267" s="2" t="inlineStr">
        <is>
          <t>Electricity generation with a microturbine</t>
        </is>
      </c>
      <c r="G5267" s="2" t="n">
        <v>52</v>
      </c>
      <c r="H5267" s="2" t="n">
        <v>2.29573579418e-05</v>
      </c>
      <c r="I5267" s="2" t="n">
        <v>2.5712240894816e-05</v>
      </c>
      <c r="J5267" s="40" t="inlineStr">
        <is>
          <t>waste - methane capture</t>
        </is>
      </c>
    </row>
    <row r="5268" ht="15.75" customHeight="1" s="120">
      <c r="A5268" s="2" t="inlineStr">
        <is>
          <t>WASTE</t>
        </is>
      </c>
      <c r="B5268" s="2" t="inlineStr">
        <is>
          <t>LAN</t>
        </is>
      </c>
      <c r="C5268" s="2" t="n">
        <v>2020</v>
      </c>
      <c r="D5268" s="2" t="inlineStr">
        <is>
          <t>United States</t>
        </is>
      </c>
      <c r="E5268" s="2" t="inlineStr">
        <is>
          <t>USA</t>
        </is>
      </c>
      <c r="F5268" s="2" t="inlineStr">
        <is>
          <t>Electricity generation with a reciprocating engine</t>
        </is>
      </c>
      <c r="G5268" s="2" t="n">
        <v>52</v>
      </c>
      <c r="H5268" s="2" t="n">
        <v>0.0042826140997931</v>
      </c>
      <c r="I5268" s="2" t="n">
        <v>0.004796527791768272</v>
      </c>
      <c r="J5268" s="40" t="inlineStr">
        <is>
          <t>waste - methane capture</t>
        </is>
      </c>
    </row>
    <row r="5269" ht="15.75" customHeight="1" s="120">
      <c r="A5269" s="2" t="inlineStr">
        <is>
          <t>WASTE</t>
        </is>
      </c>
      <c r="B5269" s="2" t="inlineStr">
        <is>
          <t>LAN</t>
        </is>
      </c>
      <c r="C5269" s="2" t="n">
        <v>2020</v>
      </c>
      <c r="D5269" s="2" t="inlineStr">
        <is>
          <t>United States</t>
        </is>
      </c>
      <c r="E5269" s="2" t="inlineStr">
        <is>
          <t>USA</t>
        </is>
      </c>
      <c r="F5269" s="2" t="inlineStr">
        <is>
          <t>Land_x001f_ll gas recovery for direct use</t>
        </is>
      </c>
      <c r="G5269" s="2" t="n">
        <v>52</v>
      </c>
      <c r="H5269" s="2" t="n">
        <v>0.0007805858913343</v>
      </c>
      <c r="I5269" s="2" t="n">
        <v>0.0008742561982944161</v>
      </c>
      <c r="J5269" s="40" t="inlineStr">
        <is>
          <t>waste - methane capture</t>
        </is>
      </c>
    </row>
    <row r="5270" ht="15.75" customHeight="1" s="120">
      <c r="A5270" s="2" t="inlineStr">
        <is>
          <t>WASTE</t>
        </is>
      </c>
      <c r="B5270" s="2" t="inlineStr">
        <is>
          <t>LAN</t>
        </is>
      </c>
      <c r="C5270" s="2" t="n">
        <v>2020</v>
      </c>
      <c r="D5270" s="2" t="inlineStr">
        <is>
          <t>United States</t>
        </is>
      </c>
      <c r="E5270" s="2" t="inlineStr">
        <is>
          <t>USA</t>
        </is>
      </c>
      <c r="F5270" s="2" t="inlineStr">
        <is>
          <t>Electricity generation with a gas turbine</t>
        </is>
      </c>
      <c r="G5270" s="2" t="n">
        <v>52</v>
      </c>
      <c r="H5270" s="2" t="n">
        <v>5.13265549671e-05</v>
      </c>
      <c r="I5270" s="2" t="n">
        <v>5.748574156315201e-05</v>
      </c>
      <c r="J5270" s="40" t="inlineStr">
        <is>
          <t>waste - methane capture</t>
        </is>
      </c>
    </row>
    <row r="5271" ht="15.75" customHeight="1" s="120">
      <c r="A5271" s="2" t="inlineStr">
        <is>
          <t>WASTE</t>
        </is>
      </c>
      <c r="B5271" s="2" t="inlineStr">
        <is>
          <t>LAN</t>
        </is>
      </c>
      <c r="C5271" s="2" t="n">
        <v>2020</v>
      </c>
      <c r="D5271" s="2" t="inlineStr">
        <is>
          <t>United States</t>
        </is>
      </c>
      <c r="E5271" s="2" t="inlineStr">
        <is>
          <t>USA</t>
        </is>
      </c>
      <c r="F5271" s="2" t="inlineStr">
        <is>
          <t>Flaring of landfill gas</t>
        </is>
      </c>
      <c r="G5271" s="2" t="n">
        <v>53</v>
      </c>
      <c r="H5271" s="2" t="n">
        <v>0.000273615878541</v>
      </c>
      <c r="I5271" s="2" t="n">
        <v>0.00030644978396592</v>
      </c>
      <c r="J5271" s="40" t="inlineStr">
        <is>
          <t>waste - methane destruction</t>
        </is>
      </c>
    </row>
    <row r="5272" ht="15.75" customHeight="1" s="120">
      <c r="A5272" s="2" t="inlineStr">
        <is>
          <t>WASTE</t>
        </is>
      </c>
      <c r="B5272" s="2" t="inlineStr">
        <is>
          <t>LAN</t>
        </is>
      </c>
      <c r="C5272" s="2" t="n">
        <v>2020</v>
      </c>
      <c r="D5272" s="2" t="inlineStr">
        <is>
          <t>United States</t>
        </is>
      </c>
      <c r="E5272" s="2" t="inlineStr">
        <is>
          <t>USA</t>
        </is>
      </c>
      <c r="F5272" s="2" t="inlineStr">
        <is>
          <t>Electricity generation with a reciprocating engine</t>
        </is>
      </c>
      <c r="G5272" s="2" t="n">
        <v>53</v>
      </c>
      <c r="H5272" s="2" t="n">
        <v>0.0057180977892131</v>
      </c>
      <c r="I5272" s="2" t="n">
        <v>0.006404269523918673</v>
      </c>
      <c r="J5272" s="40" t="inlineStr">
        <is>
          <t>waste - methane capture</t>
        </is>
      </c>
    </row>
    <row r="5273" ht="15.75" customHeight="1" s="120">
      <c r="A5273" s="2" t="inlineStr">
        <is>
          <t>WASTE</t>
        </is>
      </c>
      <c r="B5273" s="2" t="inlineStr">
        <is>
          <t>LAN</t>
        </is>
      </c>
      <c r="C5273" s="2" t="n">
        <v>2020</v>
      </c>
      <c r="D5273" s="2" t="inlineStr">
        <is>
          <t>United States</t>
        </is>
      </c>
      <c r="E5273" s="2" t="inlineStr">
        <is>
          <t>USA</t>
        </is>
      </c>
      <c r="F5273" s="2" t="inlineStr">
        <is>
          <t>Electricity generation with a gas turbine</t>
        </is>
      </c>
      <c r="G5273" s="2" t="n">
        <v>53</v>
      </c>
      <c r="H5273" s="2" t="n">
        <v>5.12817387062e-05</v>
      </c>
      <c r="I5273" s="2" t="n">
        <v>5.743554735094401e-05</v>
      </c>
      <c r="J5273" s="40" t="inlineStr">
        <is>
          <t>waste - methane capture</t>
        </is>
      </c>
    </row>
    <row r="5274" ht="15.75" customHeight="1" s="120">
      <c r="A5274" s="2" t="inlineStr">
        <is>
          <t>WASTE</t>
        </is>
      </c>
      <c r="B5274" s="2" t="inlineStr">
        <is>
          <t>LAN</t>
        </is>
      </c>
      <c r="C5274" s="2" t="n">
        <v>2020</v>
      </c>
      <c r="D5274" s="2" t="inlineStr">
        <is>
          <t>United States</t>
        </is>
      </c>
      <c r="E5274" s="2" t="inlineStr">
        <is>
          <t>USA</t>
        </is>
      </c>
      <c r="F5274" s="2" t="inlineStr">
        <is>
          <t>Electricity generation with a microturbine</t>
        </is>
      </c>
      <c r="G5274" s="2" t="n">
        <v>53</v>
      </c>
      <c r="H5274" s="2" t="n">
        <v>6.51271493552e-05</v>
      </c>
      <c r="I5274" s="2" t="n">
        <v>7.294240727782401e-05</v>
      </c>
      <c r="J5274" s="40" t="inlineStr">
        <is>
          <t>waste - methane capture</t>
        </is>
      </c>
    </row>
    <row r="5275" ht="15.75" customHeight="1" s="120">
      <c r="A5275" s="2" t="inlineStr">
        <is>
          <t>WASTE</t>
        </is>
      </c>
      <c r="B5275" s="2" t="inlineStr">
        <is>
          <t>LAN</t>
        </is>
      </c>
      <c r="C5275" s="2" t="n">
        <v>2020</v>
      </c>
      <c r="D5275" s="2" t="inlineStr">
        <is>
          <t>United States</t>
        </is>
      </c>
      <c r="E5275" s="2" t="inlineStr">
        <is>
          <t>USA</t>
        </is>
      </c>
      <c r="F5275" s="2" t="inlineStr">
        <is>
          <t>Electricity generation with combined heat and power</t>
        </is>
      </c>
      <c r="G5275" s="2" t="n">
        <v>53</v>
      </c>
      <c r="H5275" s="2" t="n">
        <v>0.0001692942460068</v>
      </c>
      <c r="I5275" s="2" t="n">
        <v>0.000189609555527616</v>
      </c>
      <c r="J5275" s="40" t="inlineStr">
        <is>
          <t>waste - methane capture</t>
        </is>
      </c>
    </row>
    <row r="5276" ht="15.75" customHeight="1" s="120">
      <c r="A5276" s="2" t="inlineStr">
        <is>
          <t>WASTE</t>
        </is>
      </c>
      <c r="B5276" s="2" t="inlineStr">
        <is>
          <t>LAN</t>
        </is>
      </c>
      <c r="C5276" s="2" t="n">
        <v>2020</v>
      </c>
      <c r="D5276" s="2" t="inlineStr">
        <is>
          <t>United States</t>
        </is>
      </c>
      <c r="E5276" s="2" t="inlineStr">
        <is>
          <t>USA</t>
        </is>
      </c>
      <c r="F5276" s="2" t="inlineStr">
        <is>
          <t>Electricity generation with combined heat and power</t>
        </is>
      </c>
      <c r="G5276" s="2" t="n">
        <v>54</v>
      </c>
      <c r="H5276" s="2" t="n">
        <v>0.000166909507243</v>
      </c>
      <c r="I5276" s="2" t="n">
        <v>0.00018693864811216</v>
      </c>
      <c r="J5276" s="40" t="inlineStr">
        <is>
          <t>waste - methane capture</t>
        </is>
      </c>
    </row>
    <row r="5277" ht="15.75" customHeight="1" s="120">
      <c r="A5277" s="2" t="inlineStr">
        <is>
          <t>WASTE</t>
        </is>
      </c>
      <c r="B5277" s="2" t="inlineStr">
        <is>
          <t>LAN</t>
        </is>
      </c>
      <c r="C5277" s="2" t="n">
        <v>2020</v>
      </c>
      <c r="D5277" s="2" t="inlineStr">
        <is>
          <t>United States</t>
        </is>
      </c>
      <c r="E5277" s="2" t="inlineStr">
        <is>
          <t>USA</t>
        </is>
      </c>
      <c r="F5277" s="2" t="inlineStr">
        <is>
          <t>Electricity generation with a gas turbine</t>
        </is>
      </c>
      <c r="G5277" s="2" t="n">
        <v>54</v>
      </c>
      <c r="H5277" s="2" t="n">
        <v>4.99462948937e-05</v>
      </c>
      <c r="I5277" s="2" t="n">
        <v>5.593985028094401e-05</v>
      </c>
      <c r="J5277" s="40" t="inlineStr">
        <is>
          <t>waste - methane capture</t>
        </is>
      </c>
    </row>
    <row r="5278" ht="15.75" customHeight="1" s="120">
      <c r="A5278" s="2" t="inlineStr">
        <is>
          <t>WASTE</t>
        </is>
      </c>
      <c r="B5278" s="2" t="inlineStr">
        <is>
          <t>LAN</t>
        </is>
      </c>
      <c r="C5278" s="2" t="n">
        <v>2020</v>
      </c>
      <c r="D5278" s="2" t="inlineStr">
        <is>
          <t>United States</t>
        </is>
      </c>
      <c r="E5278" s="2" t="inlineStr">
        <is>
          <t>USA</t>
        </is>
      </c>
      <c r="F5278" s="2" t="inlineStr">
        <is>
          <t>Flaring of landfill gas</t>
        </is>
      </c>
      <c r="G5278" s="2" t="n">
        <v>54</v>
      </c>
      <c r="H5278" s="2" t="n">
        <v>0.0005293238500599</v>
      </c>
      <c r="I5278" s="2" t="n">
        <v>0.0005928427120670881</v>
      </c>
      <c r="J5278" s="40" t="inlineStr">
        <is>
          <t>waste - methane destruction</t>
        </is>
      </c>
    </row>
    <row r="5279" ht="15.75" customHeight="1" s="120">
      <c r="A5279" s="2" t="inlineStr">
        <is>
          <t>WASTE</t>
        </is>
      </c>
      <c r="B5279" s="2" t="inlineStr">
        <is>
          <t>LAN</t>
        </is>
      </c>
      <c r="C5279" s="2" t="n">
        <v>2020</v>
      </c>
      <c r="D5279" s="2" t="inlineStr">
        <is>
          <t>United States</t>
        </is>
      </c>
      <c r="E5279" s="2" t="inlineStr">
        <is>
          <t>USA</t>
        </is>
      </c>
      <c r="F5279" s="2" t="inlineStr">
        <is>
          <t>Land_x001f_ll gas recovery for direct use</t>
        </is>
      </c>
      <c r="G5279" s="2" t="n">
        <v>54</v>
      </c>
      <c r="H5279" s="2" t="n">
        <v>0.0006806365854573</v>
      </c>
      <c r="I5279" s="2" t="n">
        <v>0.0007623129757121761</v>
      </c>
      <c r="J5279" s="40" t="inlineStr">
        <is>
          <t>waste - methane capture</t>
        </is>
      </c>
    </row>
    <row r="5280" ht="15.75" customHeight="1" s="120">
      <c r="A5280" s="2" t="inlineStr">
        <is>
          <t>WASTE</t>
        </is>
      </c>
      <c r="B5280" s="2" t="inlineStr">
        <is>
          <t>LAN</t>
        </is>
      </c>
      <c r="C5280" s="2" t="n">
        <v>2020</v>
      </c>
      <c r="D5280" s="2" t="inlineStr">
        <is>
          <t>United States</t>
        </is>
      </c>
      <c r="E5280" s="2" t="inlineStr">
        <is>
          <t>USA</t>
        </is>
      </c>
      <c r="F5280" s="2" t="inlineStr">
        <is>
          <t>Electricity generation with a gas turbine</t>
        </is>
      </c>
      <c r="G5280" s="2" t="n">
        <v>55</v>
      </c>
      <c r="H5280" s="2" t="n">
        <v>4.86349890707e-05</v>
      </c>
      <c r="I5280" s="2" t="n">
        <v>5.4471187759184e-05</v>
      </c>
      <c r="J5280" s="40" t="inlineStr">
        <is>
          <t>waste - methane capture</t>
        </is>
      </c>
    </row>
    <row r="5281" ht="15.75" customHeight="1" s="120">
      <c r="A5281" s="2" t="inlineStr">
        <is>
          <t>WASTE</t>
        </is>
      </c>
      <c r="B5281" s="2" t="inlineStr">
        <is>
          <t>LAN</t>
        </is>
      </c>
      <c r="C5281" s="2" t="n">
        <v>2020</v>
      </c>
      <c r="D5281" s="2" t="inlineStr">
        <is>
          <t>United States</t>
        </is>
      </c>
      <c r="E5281" s="2" t="inlineStr">
        <is>
          <t>USA</t>
        </is>
      </c>
      <c r="F5281" s="2" t="inlineStr">
        <is>
          <t>Electricity generation with combined heat and power</t>
        </is>
      </c>
      <c r="G5281" s="2" t="n">
        <v>55</v>
      </c>
      <c r="H5281" s="2" t="n">
        <v>0.0003312428598292</v>
      </c>
      <c r="I5281" s="2" t="n">
        <v>0.0003709920030087041</v>
      </c>
      <c r="J5281" s="40" t="inlineStr">
        <is>
          <t>waste - methane capture</t>
        </is>
      </c>
    </row>
    <row r="5282" ht="15.75" customHeight="1" s="120">
      <c r="A5282" s="2" t="inlineStr">
        <is>
          <t>WASTE</t>
        </is>
      </c>
      <c r="B5282" s="2" t="inlineStr">
        <is>
          <t>LAN</t>
        </is>
      </c>
      <c r="C5282" s="2" t="n">
        <v>2020</v>
      </c>
      <c r="D5282" s="2" t="inlineStr">
        <is>
          <t>United States</t>
        </is>
      </c>
      <c r="E5282" s="2" t="inlineStr">
        <is>
          <t>USA</t>
        </is>
      </c>
      <c r="F5282" s="2" t="inlineStr">
        <is>
          <t>Flaring of landfill gas</t>
        </is>
      </c>
      <c r="G5282" s="2" t="n">
        <v>56</v>
      </c>
      <c r="H5282" s="2" t="n">
        <v>0.0002700352924876</v>
      </c>
      <c r="I5282" s="2" t="n">
        <v>0.0003024395275861121</v>
      </c>
      <c r="J5282" s="40" t="inlineStr">
        <is>
          <t>waste - methane destruction</t>
        </is>
      </c>
    </row>
    <row r="5283" ht="15.75" customHeight="1" s="120">
      <c r="A5283" s="2" t="inlineStr">
        <is>
          <t>WASTE</t>
        </is>
      </c>
      <c r="B5283" s="2" t="inlineStr">
        <is>
          <t>LAN</t>
        </is>
      </c>
      <c r="C5283" s="2" t="n">
        <v>2020</v>
      </c>
      <c r="D5283" s="2" t="inlineStr">
        <is>
          <t>United States</t>
        </is>
      </c>
      <c r="E5283" s="2" t="inlineStr">
        <is>
          <t>USA</t>
        </is>
      </c>
      <c r="F5283" s="2" t="inlineStr">
        <is>
          <t>Electricity generation with a reciprocating engine</t>
        </is>
      </c>
      <c r="G5283" s="2" t="n">
        <v>56</v>
      </c>
      <c r="H5283" s="2" t="n">
        <v>0.0026576278032735</v>
      </c>
      <c r="I5283" s="2" t="n">
        <v>0.00297654313966632</v>
      </c>
      <c r="J5283" s="40" t="inlineStr">
        <is>
          <t>waste - methane capture</t>
        </is>
      </c>
    </row>
    <row r="5284" ht="15.75" customHeight="1" s="120">
      <c r="A5284" s="2" t="inlineStr">
        <is>
          <t>WASTE</t>
        </is>
      </c>
      <c r="B5284" s="2" t="inlineStr">
        <is>
          <t>LAN</t>
        </is>
      </c>
      <c r="C5284" s="2" t="n">
        <v>2020</v>
      </c>
      <c r="D5284" s="2" t="inlineStr">
        <is>
          <t>United States</t>
        </is>
      </c>
      <c r="E5284" s="2" t="inlineStr">
        <is>
          <t>USA</t>
        </is>
      </c>
      <c r="F5284" s="2" t="inlineStr">
        <is>
          <t>Electricity generation with a gas turbine</t>
        </is>
      </c>
      <c r="G5284" s="2" t="n">
        <v>56</v>
      </c>
      <c r="H5284" s="2" t="n">
        <v>9.5401868748e-05</v>
      </c>
      <c r="I5284" s="2" t="n">
        <v>0.00010685009299776</v>
      </c>
      <c r="J5284" s="40" t="inlineStr">
        <is>
          <t>waste - methane capture</t>
        </is>
      </c>
    </row>
    <row r="5285" ht="15.75" customHeight="1" s="120">
      <c r="A5285" s="2" t="inlineStr">
        <is>
          <t>WASTE</t>
        </is>
      </c>
      <c r="B5285" s="2" t="inlineStr">
        <is>
          <t>LAN</t>
        </is>
      </c>
      <c r="C5285" s="2" t="n">
        <v>2020</v>
      </c>
      <c r="D5285" s="2" t="inlineStr">
        <is>
          <t>United States</t>
        </is>
      </c>
      <c r="E5285" s="2" t="inlineStr">
        <is>
          <t>USA</t>
        </is>
      </c>
      <c r="F5285" s="2" t="inlineStr">
        <is>
          <t>Electricity generation with a gas turbine</t>
        </is>
      </c>
      <c r="G5285" s="2" t="n">
        <v>57</v>
      </c>
      <c r="H5285" s="2" t="n">
        <v>4.6519737225e-05</v>
      </c>
      <c r="I5285" s="2" t="n">
        <v>5.2102105692e-05</v>
      </c>
      <c r="J5285" s="40" t="inlineStr">
        <is>
          <t>waste - methane capture</t>
        </is>
      </c>
    </row>
    <row r="5286" ht="15.75" customHeight="1" s="120">
      <c r="A5286" s="2" t="inlineStr">
        <is>
          <t>WASTE</t>
        </is>
      </c>
      <c r="B5286" s="2" t="inlineStr">
        <is>
          <t>LAN</t>
        </is>
      </c>
      <c r="C5286" s="2" t="n">
        <v>2020</v>
      </c>
      <c r="D5286" s="2" t="inlineStr">
        <is>
          <t>United States</t>
        </is>
      </c>
      <c r="E5286" s="2" t="inlineStr">
        <is>
          <t>USA</t>
        </is>
      </c>
      <c r="F5286" s="2" t="inlineStr">
        <is>
          <t>Electricity generation with combined heat and power</t>
        </is>
      </c>
      <c r="G5286" s="2" t="n">
        <v>57</v>
      </c>
      <c r="H5286" s="2" t="n">
        <v>0.0001617434463697</v>
      </c>
      <c r="I5286" s="2" t="n">
        <v>0.000181152659934064</v>
      </c>
      <c r="J5286" s="40" t="inlineStr">
        <is>
          <t>waste - methane capture</t>
        </is>
      </c>
    </row>
    <row r="5287" ht="15.75" customHeight="1" s="120">
      <c r="A5287" s="2" t="inlineStr">
        <is>
          <t>WASTE</t>
        </is>
      </c>
      <c r="B5287" s="2" t="inlineStr">
        <is>
          <t>LAN</t>
        </is>
      </c>
      <c r="C5287" s="2" t="n">
        <v>2020</v>
      </c>
      <c r="D5287" s="2" t="inlineStr">
        <is>
          <t>United States</t>
        </is>
      </c>
      <c r="E5287" s="2" t="inlineStr">
        <is>
          <t>USA</t>
        </is>
      </c>
      <c r="F5287" s="2" t="inlineStr">
        <is>
          <t>Electricity generation with combined heat and power</t>
        </is>
      </c>
      <c r="G5287" s="2" t="n">
        <v>58</v>
      </c>
      <c r="H5287" s="2" t="n">
        <v>0.0001868369145086</v>
      </c>
      <c r="I5287" s="2" t="n">
        <v>0.000209257344249632</v>
      </c>
      <c r="J5287" s="40" t="inlineStr">
        <is>
          <t>waste - methane capture</t>
        </is>
      </c>
    </row>
    <row r="5288" ht="15.75" customHeight="1" s="120">
      <c r="A5288" s="2" t="inlineStr">
        <is>
          <t>WASTE</t>
        </is>
      </c>
      <c r="B5288" s="2" t="inlineStr">
        <is>
          <t>LAN</t>
        </is>
      </c>
      <c r="C5288" s="2" t="n">
        <v>2020</v>
      </c>
      <c r="D5288" s="2" t="inlineStr">
        <is>
          <t>United States</t>
        </is>
      </c>
      <c r="E5288" s="2" t="inlineStr">
        <is>
          <t>USA</t>
        </is>
      </c>
      <c r="F5288" s="2" t="inlineStr">
        <is>
          <t>Electricity generation with a reciprocating engine</t>
        </is>
      </c>
      <c r="G5288" s="2" t="n">
        <v>58</v>
      </c>
      <c r="H5288" s="2" t="n">
        <v>0.0012761687394232</v>
      </c>
      <c r="I5288" s="2" t="n">
        <v>0.001429308988153984</v>
      </c>
      <c r="J5288" s="40" t="inlineStr">
        <is>
          <t>waste - methane capture</t>
        </is>
      </c>
    </row>
    <row r="5289" ht="15.75" customHeight="1" s="120">
      <c r="A5289" s="2" t="inlineStr">
        <is>
          <t>WASTE</t>
        </is>
      </c>
      <c r="B5289" s="2" t="inlineStr">
        <is>
          <t>LAN</t>
        </is>
      </c>
      <c r="C5289" s="2" t="n">
        <v>2020</v>
      </c>
      <c r="D5289" s="2" t="inlineStr">
        <is>
          <t>United States</t>
        </is>
      </c>
      <c r="E5289" s="2" t="inlineStr">
        <is>
          <t>USA</t>
        </is>
      </c>
      <c r="F5289" s="2" t="inlineStr">
        <is>
          <t>Electricity generation with combined heat and power</t>
        </is>
      </c>
      <c r="G5289" s="2" t="n">
        <v>59</v>
      </c>
      <c r="H5289" s="2" t="n">
        <v>0.0004660417907871</v>
      </c>
      <c r="I5289" s="2" t="n">
        <v>0.0005219668056815521</v>
      </c>
      <c r="J5289" s="40" t="inlineStr">
        <is>
          <t>waste - methane capture</t>
        </is>
      </c>
    </row>
    <row r="5290" ht="15.75" customHeight="1" s="120">
      <c r="A5290" s="2" t="inlineStr">
        <is>
          <t>WASTE</t>
        </is>
      </c>
      <c r="B5290" s="2" t="inlineStr">
        <is>
          <t>LAN</t>
        </is>
      </c>
      <c r="C5290" s="2" t="n">
        <v>2020</v>
      </c>
      <c r="D5290" s="2" t="inlineStr">
        <is>
          <t>United States</t>
        </is>
      </c>
      <c r="E5290" s="2" t="inlineStr">
        <is>
          <t>USA</t>
        </is>
      </c>
      <c r="F5290" s="2" t="inlineStr">
        <is>
          <t>Electricity generation with a reciprocating engine</t>
        </is>
      </c>
      <c r="G5290" s="2" t="n">
        <v>59</v>
      </c>
      <c r="H5290" s="2" t="n">
        <v>0.0012485932093114</v>
      </c>
      <c r="I5290" s="2" t="n">
        <v>0.001398424394428768</v>
      </c>
      <c r="J5290" s="40" t="inlineStr">
        <is>
          <t>waste - methane capture</t>
        </is>
      </c>
    </row>
    <row r="5291" ht="15.75" customHeight="1" s="120">
      <c r="A5291" s="2" t="inlineStr">
        <is>
          <t>WASTE</t>
        </is>
      </c>
      <c r="B5291" s="2" t="inlineStr">
        <is>
          <t>LAN</t>
        </is>
      </c>
      <c r="C5291" s="2" t="n">
        <v>2020</v>
      </c>
      <c r="D5291" s="2" t="inlineStr">
        <is>
          <t>United States</t>
        </is>
      </c>
      <c r="E5291" s="2" t="inlineStr">
        <is>
          <t>USA</t>
        </is>
      </c>
      <c r="F5291" s="2" t="inlineStr">
        <is>
          <t>Electricity generation with a gas turbine</t>
        </is>
      </c>
      <c r="G5291" s="2" t="n">
        <v>59</v>
      </c>
      <c r="H5291" s="2" t="n">
        <v>4.57080386695e-05</v>
      </c>
      <c r="I5291" s="2" t="n">
        <v>5.119300330984e-05</v>
      </c>
      <c r="J5291" s="40" t="inlineStr">
        <is>
          <t>waste - methane capture</t>
        </is>
      </c>
    </row>
    <row r="5292" ht="15.75" customHeight="1" s="120">
      <c r="A5292" s="2" t="inlineStr">
        <is>
          <t>WASTE</t>
        </is>
      </c>
      <c r="B5292" s="2" t="inlineStr">
        <is>
          <t>LAN</t>
        </is>
      </c>
      <c r="C5292" s="2" t="n">
        <v>2020</v>
      </c>
      <c r="D5292" s="2" t="inlineStr">
        <is>
          <t>United States</t>
        </is>
      </c>
      <c r="E5292" s="2" t="inlineStr">
        <is>
          <t>USA</t>
        </is>
      </c>
      <c r="F5292" s="2" t="inlineStr">
        <is>
          <t>Electricity generation with a microturbine</t>
        </is>
      </c>
      <c r="G5292" s="2" t="n">
        <v>59</v>
      </c>
      <c r="H5292" s="2" t="n">
        <v>1.89806869457e-05</v>
      </c>
      <c r="I5292" s="2" t="n">
        <v>2.1258369379184e-05</v>
      </c>
      <c r="J5292" s="40" t="inlineStr">
        <is>
          <t>waste - methane capture</t>
        </is>
      </c>
    </row>
    <row r="5293" ht="15.75" customHeight="1" s="120">
      <c r="A5293" s="2" t="inlineStr">
        <is>
          <t>WASTE</t>
        </is>
      </c>
      <c r="B5293" s="2" t="inlineStr">
        <is>
          <t>LAN</t>
        </is>
      </c>
      <c r="C5293" s="2" t="n">
        <v>2020</v>
      </c>
      <c r="D5293" s="2" t="inlineStr">
        <is>
          <t>United States</t>
        </is>
      </c>
      <c r="E5293" s="2" t="inlineStr">
        <is>
          <t>USA</t>
        </is>
      </c>
      <c r="F5293" s="2" t="inlineStr">
        <is>
          <t>Electricity generation with a reciprocating engine</t>
        </is>
      </c>
      <c r="G5293" s="2" t="n">
        <v>60</v>
      </c>
      <c r="H5293" s="2" t="n">
        <v>0.0024656130699441</v>
      </c>
      <c r="I5293" s="2" t="n">
        <v>0.002761486638337393</v>
      </c>
      <c r="J5293" s="40" t="inlineStr">
        <is>
          <t>waste - methane capture</t>
        </is>
      </c>
    </row>
    <row r="5294" ht="15.75" customHeight="1" s="120">
      <c r="A5294" s="2" t="inlineStr">
        <is>
          <t>WASTE</t>
        </is>
      </c>
      <c r="B5294" s="2" t="inlineStr">
        <is>
          <t>LAN</t>
        </is>
      </c>
      <c r="C5294" s="2" t="n">
        <v>2020</v>
      </c>
      <c r="D5294" s="2" t="inlineStr">
        <is>
          <t>United States</t>
        </is>
      </c>
      <c r="E5294" s="2" t="inlineStr">
        <is>
          <t>USA</t>
        </is>
      </c>
      <c r="F5294" s="2" t="inlineStr">
        <is>
          <t>Electricity generation with combined heat and power</t>
        </is>
      </c>
      <c r="G5294" s="2" t="n">
        <v>60</v>
      </c>
      <c r="H5294" s="2" t="n">
        <v>0.0006997146992944</v>
      </c>
      <c r="I5294" s="2" t="n">
        <v>0.0007836804632097281</v>
      </c>
      <c r="J5294" s="40" t="inlineStr">
        <is>
          <t>waste - methane capture</t>
        </is>
      </c>
    </row>
    <row r="5295" ht="15.75" customHeight="1" s="120">
      <c r="A5295" s="2" t="inlineStr">
        <is>
          <t>WASTE</t>
        </is>
      </c>
      <c r="B5295" s="2" t="inlineStr">
        <is>
          <t>LAN</t>
        </is>
      </c>
      <c r="C5295" s="2" t="n">
        <v>2020</v>
      </c>
      <c r="D5295" s="2" t="inlineStr">
        <is>
          <t>United States</t>
        </is>
      </c>
      <c r="E5295" s="2" t="inlineStr">
        <is>
          <t>USA</t>
        </is>
      </c>
      <c r="F5295" s="2" t="inlineStr">
        <is>
          <t>Land_x001f_ll gas recovery for direct use</t>
        </is>
      </c>
      <c r="G5295" s="2" t="n">
        <v>61</v>
      </c>
      <c r="H5295" s="2" t="n">
        <v>0.0004551892052405</v>
      </c>
      <c r="I5295" s="2" t="n">
        <v>0.0005098119098693601</v>
      </c>
      <c r="J5295" s="40" t="inlineStr">
        <is>
          <t>waste - methane capture</t>
        </is>
      </c>
    </row>
    <row r="5296" ht="15.75" customHeight="1" s="120">
      <c r="A5296" s="2" t="inlineStr">
        <is>
          <t>WASTE</t>
        </is>
      </c>
      <c r="B5296" s="2" t="inlineStr">
        <is>
          <t>LAN</t>
        </is>
      </c>
      <c r="C5296" s="2" t="n">
        <v>2020</v>
      </c>
      <c r="D5296" s="2" t="inlineStr">
        <is>
          <t>United States</t>
        </is>
      </c>
      <c r="E5296" s="2" t="inlineStr">
        <is>
          <t>USA</t>
        </is>
      </c>
      <c r="F5296" s="2" t="inlineStr">
        <is>
          <t>Flaring of landfill gas</t>
        </is>
      </c>
      <c r="G5296" s="2" t="n">
        <v>61</v>
      </c>
      <c r="H5296" s="2" t="n">
        <v>0.0002318438491784</v>
      </c>
      <c r="I5296" s="2" t="n">
        <v>0.000259665111079808</v>
      </c>
      <c r="J5296" s="40" t="inlineStr">
        <is>
          <t>waste - methane destruction</t>
        </is>
      </c>
    </row>
    <row r="5297" ht="15.75" customHeight="1" s="120">
      <c r="A5297" s="2" t="inlineStr">
        <is>
          <t>WASTE</t>
        </is>
      </c>
      <c r="B5297" s="2" t="inlineStr">
        <is>
          <t>LAN</t>
        </is>
      </c>
      <c r="C5297" s="2" t="n">
        <v>2020</v>
      </c>
      <c r="D5297" s="2" t="inlineStr">
        <is>
          <t>United States</t>
        </is>
      </c>
      <c r="E5297" s="2" t="inlineStr">
        <is>
          <t>USA</t>
        </is>
      </c>
      <c r="F5297" s="2" t="inlineStr">
        <is>
          <t>Electricity generation with a reciprocating engine</t>
        </is>
      </c>
      <c r="G5297" s="2" t="n">
        <v>61</v>
      </c>
      <c r="H5297" s="2" t="n">
        <v>0.0036141129676253</v>
      </c>
      <c r="I5297" s="2" t="n">
        <v>0.004047806523740336</v>
      </c>
      <c r="J5297" s="40" t="inlineStr">
        <is>
          <t>waste - methane capture</t>
        </is>
      </c>
    </row>
    <row r="5298" ht="15.75" customHeight="1" s="120">
      <c r="A5298" s="2" t="inlineStr">
        <is>
          <t>WASTE</t>
        </is>
      </c>
      <c r="B5298" s="2" t="inlineStr">
        <is>
          <t>LAN</t>
        </is>
      </c>
      <c r="C5298" s="2" t="n">
        <v>2020</v>
      </c>
      <c r="D5298" s="2" t="inlineStr">
        <is>
          <t>United States</t>
        </is>
      </c>
      <c r="E5298" s="2" t="inlineStr">
        <is>
          <t>USA</t>
        </is>
      </c>
      <c r="F5298" s="2" t="inlineStr">
        <is>
          <t>Electricity generation with a gas turbine</t>
        </is>
      </c>
      <c r="G5298" s="2" t="n">
        <v>61</v>
      </c>
      <c r="H5298" s="2" t="n">
        <v>4.42917189503e-05</v>
      </c>
      <c r="I5298" s="2" t="n">
        <v>4.960672522433601e-05</v>
      </c>
      <c r="J5298" s="40" t="inlineStr">
        <is>
          <t>waste - methane capture</t>
        </is>
      </c>
    </row>
    <row r="5299" ht="15.75" customHeight="1" s="120">
      <c r="A5299" s="2" t="inlineStr">
        <is>
          <t>WASTE</t>
        </is>
      </c>
      <c r="B5299" s="2" t="inlineStr">
        <is>
          <t>LAN</t>
        </is>
      </c>
      <c r="C5299" s="2" t="n">
        <v>2020</v>
      </c>
      <c r="D5299" s="2" t="inlineStr">
        <is>
          <t>United States</t>
        </is>
      </c>
      <c r="E5299" s="2" t="inlineStr">
        <is>
          <t>USA</t>
        </is>
      </c>
      <c r="F5299" s="2" t="inlineStr">
        <is>
          <t>Electricity generation with a microturbine</t>
        </is>
      </c>
      <c r="G5299" s="2" t="n">
        <v>61</v>
      </c>
      <c r="H5299" s="2" t="n">
        <v>1.81173709279e-05</v>
      </c>
      <c r="I5299" s="2" t="n">
        <v>2.0291455439248e-05</v>
      </c>
      <c r="J5299" s="40" t="inlineStr">
        <is>
          <t>waste - methane capture</t>
        </is>
      </c>
    </row>
    <row r="5300" ht="15.75" customHeight="1" s="120">
      <c r="A5300" s="2" t="inlineStr">
        <is>
          <t>WASTE</t>
        </is>
      </c>
      <c r="B5300" s="2" t="inlineStr">
        <is>
          <t>LAN</t>
        </is>
      </c>
      <c r="C5300" s="2" t="n">
        <v>2020</v>
      </c>
      <c r="D5300" s="2" t="inlineStr">
        <is>
          <t>United States</t>
        </is>
      </c>
      <c r="E5300" s="2" t="inlineStr">
        <is>
          <t>USA</t>
        </is>
      </c>
      <c r="F5300" s="2" t="inlineStr">
        <is>
          <t>Electricity generation with combined heat and power</t>
        </is>
      </c>
      <c r="G5300" s="2" t="n">
        <v>62</v>
      </c>
      <c r="H5300" s="2" t="n">
        <v>0.0007845928194001</v>
      </c>
      <c r="I5300" s="2" t="n">
        <v>0.0008787439577281122</v>
      </c>
      <c r="J5300" s="40" t="inlineStr">
        <is>
          <t>waste - methane capture</t>
        </is>
      </c>
    </row>
    <row r="5301" ht="15.75" customHeight="1" s="120">
      <c r="A5301" s="2" t="inlineStr">
        <is>
          <t>WASTE</t>
        </is>
      </c>
      <c r="B5301" s="2" t="inlineStr">
        <is>
          <t>LAN</t>
        </is>
      </c>
      <c r="C5301" s="2" t="n">
        <v>2020</v>
      </c>
      <c r="D5301" s="2" t="inlineStr">
        <is>
          <t>United States</t>
        </is>
      </c>
      <c r="E5301" s="2" t="inlineStr">
        <is>
          <t>USA</t>
        </is>
      </c>
      <c r="F5301" s="2" t="inlineStr">
        <is>
          <t>Electricity generation with a gas turbine</t>
        </is>
      </c>
      <c r="G5301" s="2" t="n">
        <v>62</v>
      </c>
      <c r="H5301" s="2" t="n">
        <v>0.000138893690746</v>
      </c>
      <c r="I5301" s="2" t="n">
        <v>0.00015556093363552</v>
      </c>
      <c r="J5301" s="40" t="inlineStr">
        <is>
          <t>waste - methane capture</t>
        </is>
      </c>
    </row>
    <row r="5302" ht="15.75" customHeight="1" s="120">
      <c r="A5302" s="2" t="inlineStr">
        <is>
          <t>WASTE</t>
        </is>
      </c>
      <c r="B5302" s="2" t="inlineStr">
        <is>
          <t>LAN</t>
        </is>
      </c>
      <c r="C5302" s="2" t="n">
        <v>2020</v>
      </c>
      <c r="D5302" s="2" t="inlineStr">
        <is>
          <t>United States</t>
        </is>
      </c>
      <c r="E5302" s="2" t="inlineStr">
        <is>
          <t>USA</t>
        </is>
      </c>
      <c r="F5302" s="2" t="inlineStr">
        <is>
          <t>Electricity generation with a microturbine</t>
        </is>
      </c>
      <c r="G5302" s="2" t="n">
        <v>62</v>
      </c>
      <c r="H5302" s="2" t="n">
        <v>1.78289028554e-05</v>
      </c>
      <c r="I5302" s="2" t="n">
        <v>1.9968371198048e-05</v>
      </c>
      <c r="J5302" s="40" t="inlineStr">
        <is>
          <t>waste - methane capture</t>
        </is>
      </c>
    </row>
    <row r="5303" ht="15.75" customHeight="1" s="120">
      <c r="A5303" s="2" t="inlineStr">
        <is>
          <t>WASTE</t>
        </is>
      </c>
      <c r="B5303" s="2" t="inlineStr">
        <is>
          <t>LAN</t>
        </is>
      </c>
      <c r="C5303" s="2" t="n">
        <v>2020</v>
      </c>
      <c r="D5303" s="2" t="inlineStr">
        <is>
          <t>United States</t>
        </is>
      </c>
      <c r="E5303" s="2" t="inlineStr">
        <is>
          <t>USA</t>
        </is>
      </c>
      <c r="F5303" s="2" t="inlineStr">
        <is>
          <t>Electricity generation with a reciprocating engine</t>
        </is>
      </c>
      <c r="G5303" s="2" t="n">
        <v>62</v>
      </c>
      <c r="H5303" s="2" t="n">
        <v>0.0023883010726422</v>
      </c>
      <c r="I5303" s="2" t="n">
        <v>0.002674897201359265</v>
      </c>
      <c r="J5303" s="40" t="inlineStr">
        <is>
          <t>waste - methane capture</t>
        </is>
      </c>
    </row>
    <row r="5304" ht="15.75" customHeight="1" s="120">
      <c r="A5304" s="2" t="inlineStr">
        <is>
          <t>WASTE</t>
        </is>
      </c>
      <c r="B5304" s="2" t="inlineStr">
        <is>
          <t>LAN</t>
        </is>
      </c>
      <c r="C5304" s="2" t="n">
        <v>2020</v>
      </c>
      <c r="D5304" s="2" t="inlineStr">
        <is>
          <t>United States</t>
        </is>
      </c>
      <c r="E5304" s="2" t="inlineStr">
        <is>
          <t>USA</t>
        </is>
      </c>
      <c r="F5304" s="2" t="inlineStr">
        <is>
          <t>Electricity generation with a gas turbine</t>
        </is>
      </c>
      <c r="G5304" s="2" t="n">
        <v>63</v>
      </c>
      <c r="H5304" s="2" t="n">
        <v>4.27949526056e-05</v>
      </c>
      <c r="I5304" s="2" t="n">
        <v>4.7930346918272e-05</v>
      </c>
      <c r="J5304" s="40" t="inlineStr">
        <is>
          <t>waste - methane capture</t>
        </is>
      </c>
    </row>
    <row r="5305" ht="15.75" customHeight="1" s="120">
      <c r="A5305" s="2" t="inlineStr">
        <is>
          <t>WASTE</t>
        </is>
      </c>
      <c r="B5305" s="2" t="inlineStr">
        <is>
          <t>LAN</t>
        </is>
      </c>
      <c r="C5305" s="2" t="n">
        <v>2020</v>
      </c>
      <c r="D5305" s="2" t="inlineStr">
        <is>
          <t>United States</t>
        </is>
      </c>
      <c r="E5305" s="2" t="inlineStr">
        <is>
          <t>USA</t>
        </is>
      </c>
      <c r="F5305" s="2" t="inlineStr">
        <is>
          <t>Electricity generation with a reciprocating engine</t>
        </is>
      </c>
      <c r="G5305" s="2" t="n">
        <v>63</v>
      </c>
      <c r="H5305" s="2" t="n">
        <v>0.0011841338127851</v>
      </c>
      <c r="I5305" s="2" t="n">
        <v>0.001326229870319312</v>
      </c>
      <c r="J5305" s="40" t="inlineStr">
        <is>
          <t>waste - methane capture</t>
        </is>
      </c>
    </row>
    <row r="5306" ht="15.75" customHeight="1" s="120">
      <c r="A5306" s="2" t="inlineStr">
        <is>
          <t>WASTE</t>
        </is>
      </c>
      <c r="B5306" s="2" t="inlineStr">
        <is>
          <t>LAN</t>
        </is>
      </c>
      <c r="C5306" s="2" t="n">
        <v>2020</v>
      </c>
      <c r="D5306" s="2" t="inlineStr">
        <is>
          <t>United States</t>
        </is>
      </c>
      <c r="E5306" s="2" t="inlineStr">
        <is>
          <t>USA</t>
        </is>
      </c>
      <c r="F5306" s="2" t="inlineStr">
        <is>
          <t>Electricity generation with combined heat and power</t>
        </is>
      </c>
      <c r="G5306" s="2" t="n">
        <v>63</v>
      </c>
      <c r="H5306" s="2" t="n">
        <v>0.0002939675468951</v>
      </c>
      <c r="I5306" s="2" t="n">
        <v>0.000329243652522512</v>
      </c>
      <c r="J5306" s="40" t="inlineStr">
        <is>
          <t>waste - methane capture</t>
        </is>
      </c>
    </row>
    <row r="5307" ht="15.75" customHeight="1" s="120">
      <c r="A5307" s="2" t="inlineStr">
        <is>
          <t>WASTE</t>
        </is>
      </c>
      <c r="B5307" s="2" t="inlineStr">
        <is>
          <t>LAN</t>
        </is>
      </c>
      <c r="C5307" s="2" t="n">
        <v>2020</v>
      </c>
      <c r="D5307" s="2" t="inlineStr">
        <is>
          <t>United States</t>
        </is>
      </c>
      <c r="E5307" s="2" t="inlineStr">
        <is>
          <t>USA</t>
        </is>
      </c>
      <c r="F5307" s="2" t="inlineStr">
        <is>
          <t>Electricity generation with a reciprocating engine</t>
        </is>
      </c>
      <c r="G5307" s="2" t="n">
        <v>64</v>
      </c>
      <c r="H5307" s="2" t="n">
        <v>0.0011540508130565</v>
      </c>
      <c r="I5307" s="2" t="n">
        <v>0.00129253691062328</v>
      </c>
      <c r="J5307" s="40" t="inlineStr">
        <is>
          <t>waste - methane capture</t>
        </is>
      </c>
    </row>
    <row r="5308" ht="15.75" customHeight="1" s="120">
      <c r="A5308" s="2" t="inlineStr">
        <is>
          <t>WASTE</t>
        </is>
      </c>
      <c r="B5308" s="2" t="inlineStr">
        <is>
          <t>LAN</t>
        </is>
      </c>
      <c r="C5308" s="2" t="n">
        <v>2020</v>
      </c>
      <c r="D5308" s="2" t="inlineStr">
        <is>
          <t>United States</t>
        </is>
      </c>
      <c r="E5308" s="2" t="inlineStr">
        <is>
          <t>USA</t>
        </is>
      </c>
      <c r="F5308" s="2" t="inlineStr">
        <is>
          <t>Electricity generation with a microturbine</t>
        </is>
      </c>
      <c r="G5308" s="2" t="n">
        <v>64</v>
      </c>
      <c r="H5308" s="2" t="n">
        <v>3.44909240084e-05</v>
      </c>
      <c r="I5308" s="2" t="n">
        <v>3.862983488940801e-05</v>
      </c>
      <c r="J5308" s="40" t="inlineStr">
        <is>
          <t>waste - methane capture</t>
        </is>
      </c>
    </row>
    <row r="5309" ht="15.75" customHeight="1" s="120">
      <c r="A5309" s="2" t="inlineStr">
        <is>
          <t>WASTE</t>
        </is>
      </c>
      <c r="B5309" s="2" t="inlineStr">
        <is>
          <t>LAN</t>
        </is>
      </c>
      <c r="C5309" s="2" t="n">
        <v>2020</v>
      </c>
      <c r="D5309" s="2" t="inlineStr">
        <is>
          <t>United States</t>
        </is>
      </c>
      <c r="E5309" s="2" t="inlineStr">
        <is>
          <t>USA</t>
        </is>
      </c>
      <c r="F5309" s="2" t="inlineStr">
        <is>
          <t>Electricity generation with a gas turbine</t>
        </is>
      </c>
      <c r="G5309" s="2" t="n">
        <v>64</v>
      </c>
      <c r="H5309" s="2" t="n">
        <v>8.30590179248e-05</v>
      </c>
      <c r="I5309" s="2" t="n">
        <v>9.302610007577601e-05</v>
      </c>
      <c r="J5309" s="40" t="inlineStr">
        <is>
          <t>waste - methane capture</t>
        </is>
      </c>
    </row>
    <row r="5310" ht="15.75" customHeight="1" s="120">
      <c r="A5310" s="2" t="inlineStr">
        <is>
          <t>WASTE</t>
        </is>
      </c>
      <c r="B5310" s="2" t="inlineStr">
        <is>
          <t>LAN</t>
        </is>
      </c>
      <c r="C5310" s="2" t="n">
        <v>2020</v>
      </c>
      <c r="D5310" s="2" t="inlineStr">
        <is>
          <t>United States</t>
        </is>
      </c>
      <c r="E5310" s="2" t="inlineStr">
        <is>
          <t>USA</t>
        </is>
      </c>
      <c r="F5310" s="2" t="inlineStr">
        <is>
          <t>Electricity generation with combined heat and power</t>
        </is>
      </c>
      <c r="G5310" s="2" t="n">
        <v>64</v>
      </c>
      <c r="H5310" s="2" t="n">
        <v>0.0002874980855267</v>
      </c>
      <c r="I5310" s="2" t="n">
        <v>0.000321997855789904</v>
      </c>
      <c r="J5310" s="40" t="inlineStr">
        <is>
          <t>waste - methane capture</t>
        </is>
      </c>
    </row>
    <row r="5311" ht="15.75" customHeight="1" s="120">
      <c r="A5311" s="2" t="inlineStr">
        <is>
          <t>WASTE</t>
        </is>
      </c>
      <c r="B5311" s="2" t="inlineStr">
        <is>
          <t>LAN</t>
        </is>
      </c>
      <c r="C5311" s="2" t="n">
        <v>2020</v>
      </c>
      <c r="D5311" s="2" t="inlineStr">
        <is>
          <t>United States</t>
        </is>
      </c>
      <c r="E5311" s="2" t="inlineStr">
        <is>
          <t>USA</t>
        </is>
      </c>
      <c r="F5311" s="2" t="inlineStr">
        <is>
          <t>Land_x001f_ll gas recovery for direct use</t>
        </is>
      </c>
      <c r="G5311" s="2" t="n">
        <v>65</v>
      </c>
      <c r="H5311" s="2" t="n">
        <v>0.0003168330003973</v>
      </c>
      <c r="I5311" s="2" t="n">
        <v>0.0003548529604449761</v>
      </c>
      <c r="J5311" s="40" t="inlineStr">
        <is>
          <t>waste - methane capture</t>
        </is>
      </c>
    </row>
    <row r="5312" ht="15.75" customHeight="1" s="120">
      <c r="A5312" s="2" t="inlineStr">
        <is>
          <t>WASTE</t>
        </is>
      </c>
      <c r="B5312" s="2" t="inlineStr">
        <is>
          <t>LAN</t>
        </is>
      </c>
      <c r="C5312" s="2" t="n">
        <v>2020</v>
      </c>
      <c r="D5312" s="2" t="inlineStr">
        <is>
          <t>United States</t>
        </is>
      </c>
      <c r="E5312" s="2" t="inlineStr">
        <is>
          <t>USA</t>
        </is>
      </c>
      <c r="F5312" s="2" t="inlineStr">
        <is>
          <t>Electricity generation with a microturbine</t>
        </is>
      </c>
      <c r="G5312" s="2" t="n">
        <v>65</v>
      </c>
      <c r="H5312" s="2" t="n">
        <v>1.75955901796e-05</v>
      </c>
      <c r="I5312" s="2" t="n">
        <v>1.970706100115201e-05</v>
      </c>
      <c r="J5312" s="40" t="inlineStr">
        <is>
          <t>waste - methane capture</t>
        </is>
      </c>
    </row>
    <row r="5313" ht="15.75" customHeight="1" s="120">
      <c r="A5313" s="2" t="inlineStr">
        <is>
          <t>WASTE</t>
        </is>
      </c>
      <c r="B5313" s="2" t="inlineStr">
        <is>
          <t>LAN</t>
        </is>
      </c>
      <c r="C5313" s="2" t="n">
        <v>2020</v>
      </c>
      <c r="D5313" s="2" t="inlineStr">
        <is>
          <t>United States</t>
        </is>
      </c>
      <c r="E5313" s="2" t="inlineStr">
        <is>
          <t>USA</t>
        </is>
      </c>
      <c r="F5313" s="2" t="inlineStr">
        <is>
          <t>Electricity generation with a gas turbine</t>
        </is>
      </c>
      <c r="G5313" s="2" t="n">
        <v>65</v>
      </c>
      <c r="H5313" s="2" t="n">
        <v>4.10580905736e-05</v>
      </c>
      <c r="I5313" s="2" t="n">
        <v>4.5985061442432e-05</v>
      </c>
      <c r="J5313" s="40" t="inlineStr">
        <is>
          <t>waste - methane capture</t>
        </is>
      </c>
    </row>
    <row r="5314" ht="15.75" customHeight="1" s="120">
      <c r="A5314" s="2" t="inlineStr">
        <is>
          <t>WASTE</t>
        </is>
      </c>
      <c r="B5314" s="2" t="inlineStr">
        <is>
          <t>LAN</t>
        </is>
      </c>
      <c r="C5314" s="2" t="n">
        <v>2020</v>
      </c>
      <c r="D5314" s="2" t="inlineStr">
        <is>
          <t>United States</t>
        </is>
      </c>
      <c r="E5314" s="2" t="inlineStr">
        <is>
          <t>USA</t>
        </is>
      </c>
      <c r="F5314" s="2" t="inlineStr">
        <is>
          <t>Electricity generation with a reciprocating engine</t>
        </is>
      </c>
      <c r="G5314" s="2" t="n">
        <v>65</v>
      </c>
      <c r="H5314" s="2" t="n">
        <v>0.0011397429043427</v>
      </c>
      <c r="I5314" s="2" t="n">
        <v>0.001276512052863824</v>
      </c>
      <c r="J5314" s="40" t="inlineStr">
        <is>
          <t>waste - methane capture</t>
        </is>
      </c>
    </row>
    <row r="5315" ht="15.75" customHeight="1" s="120">
      <c r="A5315" s="2" t="inlineStr">
        <is>
          <t>WASTE</t>
        </is>
      </c>
      <c r="B5315" s="2" t="inlineStr">
        <is>
          <t>LAN</t>
        </is>
      </c>
      <c r="C5315" s="2" t="n">
        <v>2020</v>
      </c>
      <c r="D5315" s="2" t="inlineStr">
        <is>
          <t>United States</t>
        </is>
      </c>
      <c r="E5315" s="2" t="inlineStr">
        <is>
          <t>USA</t>
        </is>
      </c>
      <c r="F5315" s="2" t="inlineStr">
        <is>
          <t>Land_x001f_ll gas recovery for direct use</t>
        </is>
      </c>
      <c r="G5315" s="2" t="n">
        <v>66</v>
      </c>
      <c r="H5315" s="2" t="n">
        <v>0.0003620356146712</v>
      </c>
      <c r="I5315" s="2" t="n">
        <v>0.000405479888431744</v>
      </c>
      <c r="J5315" s="40" t="inlineStr">
        <is>
          <t>waste - methane capture</t>
        </is>
      </c>
    </row>
    <row r="5316" ht="15.75" customHeight="1" s="120">
      <c r="A5316" s="2" t="inlineStr">
        <is>
          <t>WASTE</t>
        </is>
      </c>
      <c r="B5316" s="2" t="inlineStr">
        <is>
          <t>LAN</t>
        </is>
      </c>
      <c r="C5316" s="2" t="n">
        <v>2020</v>
      </c>
      <c r="D5316" s="2" t="inlineStr">
        <is>
          <t>United States</t>
        </is>
      </c>
      <c r="E5316" s="2" t="inlineStr">
        <is>
          <t>USA</t>
        </is>
      </c>
      <c r="F5316" s="2" t="inlineStr">
        <is>
          <t>Electricity generation with a reciprocating engine</t>
        </is>
      </c>
      <c r="G5316" s="2" t="n">
        <v>67</v>
      </c>
      <c r="H5316" s="2" t="n">
        <v>0.0033133577089757</v>
      </c>
      <c r="I5316" s="2" t="n">
        <v>0.003710960634052784</v>
      </c>
      <c r="J5316" s="40" t="inlineStr">
        <is>
          <t>waste - methane capture</t>
        </is>
      </c>
    </row>
    <row r="5317" ht="15.75" customHeight="1" s="120">
      <c r="A5317" s="2" t="inlineStr">
        <is>
          <t>WASTE</t>
        </is>
      </c>
      <c r="B5317" s="2" t="inlineStr">
        <is>
          <t>LAN</t>
        </is>
      </c>
      <c r="C5317" s="2" t="n">
        <v>2020</v>
      </c>
      <c r="D5317" s="2" t="inlineStr">
        <is>
          <t>United States</t>
        </is>
      </c>
      <c r="E5317" s="2" t="inlineStr">
        <is>
          <t>USA</t>
        </is>
      </c>
      <c r="F5317" s="2" t="inlineStr">
        <is>
          <t>Electricity generation with combined heat and power</t>
        </is>
      </c>
      <c r="G5317" s="2" t="n">
        <v>67</v>
      </c>
      <c r="H5317" s="2" t="n">
        <v>0.0001376985164825</v>
      </c>
      <c r="I5317" s="2" t="n">
        <v>0.0001542223384604</v>
      </c>
      <c r="J5317" s="40" t="inlineStr">
        <is>
          <t>waste - methane capture</t>
        </is>
      </c>
    </row>
    <row r="5318" ht="15.75" customHeight="1" s="120">
      <c r="A5318" s="2" t="inlineStr">
        <is>
          <t>WASTE</t>
        </is>
      </c>
      <c r="B5318" s="2" t="inlineStr">
        <is>
          <t>LAN</t>
        </is>
      </c>
      <c r="C5318" s="2" t="n">
        <v>2020</v>
      </c>
      <c r="D5318" s="2" t="inlineStr">
        <is>
          <t>United States</t>
        </is>
      </c>
      <c r="E5318" s="2" t="inlineStr">
        <is>
          <t>USA</t>
        </is>
      </c>
      <c r="F5318" s="2" t="inlineStr">
        <is>
          <t>Electricity generation with a microturbine</t>
        </is>
      </c>
      <c r="G5318" s="2" t="n">
        <v>68</v>
      </c>
      <c r="H5318" s="2" t="n">
        <v>1.51070244101e-05</v>
      </c>
      <c r="I5318" s="2" t="n">
        <v>1.6919867339312e-05</v>
      </c>
      <c r="J5318" s="40" t="inlineStr">
        <is>
          <t>waste - methane capture</t>
        </is>
      </c>
    </row>
    <row r="5319" ht="15.75" customHeight="1" s="120">
      <c r="A5319" s="2" t="inlineStr">
        <is>
          <t>WASTE</t>
        </is>
      </c>
      <c r="B5319" s="2" t="inlineStr">
        <is>
          <t>LAN</t>
        </is>
      </c>
      <c r="C5319" s="2" t="n">
        <v>2020</v>
      </c>
      <c r="D5319" s="2" t="inlineStr">
        <is>
          <t>United States</t>
        </is>
      </c>
      <c r="E5319" s="2" t="inlineStr">
        <is>
          <t>USA</t>
        </is>
      </c>
      <c r="F5319" s="2" t="inlineStr">
        <is>
          <t>Electricity generation with a gas turbine</t>
        </is>
      </c>
      <c r="G5319" s="2" t="n">
        <v>68</v>
      </c>
      <c r="H5319" s="2" t="n">
        <v>4.13479792769e-05</v>
      </c>
      <c r="I5319" s="2" t="n">
        <v>4.6309736790128e-05</v>
      </c>
      <c r="J5319" s="40" t="inlineStr">
        <is>
          <t>waste - methane capture</t>
        </is>
      </c>
    </row>
    <row r="5320" ht="15.75" customHeight="1" s="120">
      <c r="A5320" s="2" t="inlineStr">
        <is>
          <t>WASTE</t>
        </is>
      </c>
      <c r="B5320" s="2" t="inlineStr">
        <is>
          <t>LAN</t>
        </is>
      </c>
      <c r="C5320" s="2" t="n">
        <v>2020</v>
      </c>
      <c r="D5320" s="2" t="inlineStr">
        <is>
          <t>United States</t>
        </is>
      </c>
      <c r="E5320" s="2" t="inlineStr">
        <is>
          <t>USA</t>
        </is>
      </c>
      <c r="F5320" s="2" t="inlineStr">
        <is>
          <t>Flaring of landfill gas</t>
        </is>
      </c>
      <c r="G5320" s="2" t="n">
        <v>68</v>
      </c>
      <c r="H5320" s="2" t="n">
        <v>0.0002046332228929</v>
      </c>
      <c r="I5320" s="2" t="n">
        <v>0.000229189209640048</v>
      </c>
      <c r="J5320" s="40" t="inlineStr">
        <is>
          <t>waste - methane destruction</t>
        </is>
      </c>
    </row>
    <row r="5321" ht="15.75" customHeight="1" s="120">
      <c r="A5321" s="2" t="inlineStr">
        <is>
          <t>WASTE</t>
        </is>
      </c>
      <c r="B5321" s="2" t="inlineStr">
        <is>
          <t>LAN</t>
        </is>
      </c>
      <c r="C5321" s="2" t="n">
        <v>2020</v>
      </c>
      <c r="D5321" s="2" t="inlineStr">
        <is>
          <t>United States</t>
        </is>
      </c>
      <c r="E5321" s="2" t="inlineStr">
        <is>
          <t>USA</t>
        </is>
      </c>
      <c r="F5321" s="2" t="inlineStr">
        <is>
          <t>Electricity generation with combined heat and power</t>
        </is>
      </c>
      <c r="G5321" s="2" t="n">
        <v>68</v>
      </c>
      <c r="H5321" s="2" t="n">
        <v>0.0001603533892194</v>
      </c>
      <c r="I5321" s="2" t="n">
        <v>0.000179595795925728</v>
      </c>
      <c r="J5321" s="40" t="inlineStr">
        <is>
          <t>waste - methane capture</t>
        </is>
      </c>
    </row>
    <row r="5322" ht="15.75" customHeight="1" s="120">
      <c r="A5322" s="2" t="inlineStr">
        <is>
          <t>WASTE</t>
        </is>
      </c>
      <c r="B5322" s="2" t="inlineStr">
        <is>
          <t>LAN</t>
        </is>
      </c>
      <c r="C5322" s="2" t="n">
        <v>2020</v>
      </c>
      <c r="D5322" s="2" t="inlineStr">
        <is>
          <t>United States</t>
        </is>
      </c>
      <c r="E5322" s="2" t="inlineStr">
        <is>
          <t>USA</t>
        </is>
      </c>
      <c r="F5322" s="2" t="inlineStr">
        <is>
          <t>Flaring of landfill gas</t>
        </is>
      </c>
      <c r="G5322" s="2" t="n">
        <v>69</v>
      </c>
      <c r="H5322" s="2" t="n">
        <v>0.0002030337054748</v>
      </c>
      <c r="I5322" s="2" t="n">
        <v>0.000227397750131776</v>
      </c>
      <c r="J5322" s="40" t="inlineStr">
        <is>
          <t>waste - methane destruction</t>
        </is>
      </c>
    </row>
    <row r="5323" ht="15.75" customHeight="1" s="120">
      <c r="A5323" s="2" t="inlineStr">
        <is>
          <t>WASTE</t>
        </is>
      </c>
      <c r="B5323" s="2" t="inlineStr">
        <is>
          <t>LAN</t>
        </is>
      </c>
      <c r="C5323" s="2" t="n">
        <v>2020</v>
      </c>
      <c r="D5323" s="2" t="inlineStr">
        <is>
          <t>United States</t>
        </is>
      </c>
      <c r="E5323" s="2" t="inlineStr">
        <is>
          <t>USA</t>
        </is>
      </c>
      <c r="F5323" s="2" t="inlineStr">
        <is>
          <t>Electricity generation with a reciprocating engine</t>
        </is>
      </c>
      <c r="G5323" s="2" t="n">
        <v>69</v>
      </c>
      <c r="H5323" s="2" t="n">
        <v>0.0021447314647958</v>
      </c>
      <c r="I5323" s="2" t="n">
        <v>0.002402099240571296</v>
      </c>
      <c r="J5323" s="40" t="inlineStr">
        <is>
          <t>waste - methane capture</t>
        </is>
      </c>
    </row>
    <row r="5324" ht="15.75" customHeight="1" s="120">
      <c r="A5324" s="2" t="inlineStr">
        <is>
          <t>WASTE</t>
        </is>
      </c>
      <c r="B5324" s="2" t="inlineStr">
        <is>
          <t>LAN</t>
        </is>
      </c>
      <c r="C5324" s="2" t="n">
        <v>2020</v>
      </c>
      <c r="D5324" s="2" t="inlineStr">
        <is>
          <t>United States</t>
        </is>
      </c>
      <c r="E5324" s="2" t="inlineStr">
        <is>
          <t>USA</t>
        </is>
      </c>
      <c r="F5324" s="2" t="inlineStr">
        <is>
          <t>Land_x001f_ll gas recovery for direct use</t>
        </is>
      </c>
      <c r="G5324" s="2" t="n">
        <v>69</v>
      </c>
      <c r="H5324" s="2" t="n">
        <v>0.0003486817295197</v>
      </c>
      <c r="I5324" s="2" t="n">
        <v>0.000390523537062064</v>
      </c>
      <c r="J5324" s="40" t="inlineStr">
        <is>
          <t>waste - methane capture</t>
        </is>
      </c>
    </row>
    <row r="5325" ht="15.75" customHeight="1" s="120">
      <c r="A5325" s="2" t="inlineStr">
        <is>
          <t>WASTE</t>
        </is>
      </c>
      <c r="B5325" s="2" t="inlineStr">
        <is>
          <t>LAN</t>
        </is>
      </c>
      <c r="C5325" s="2" t="n">
        <v>2020</v>
      </c>
      <c r="D5325" s="2" t="inlineStr">
        <is>
          <t>United States</t>
        </is>
      </c>
      <c r="E5325" s="2" t="inlineStr">
        <is>
          <t>USA</t>
        </is>
      </c>
      <c r="F5325" s="2" t="inlineStr">
        <is>
          <t>Electricity generation with combined heat and power</t>
        </is>
      </c>
      <c r="G5325" s="2" t="n">
        <v>69</v>
      </c>
      <c r="H5325" s="2" t="n">
        <v>0.0001577743387315</v>
      </c>
      <c r="I5325" s="2" t="n">
        <v>0.00017670725937928</v>
      </c>
      <c r="J5325" s="40" t="inlineStr">
        <is>
          <t>waste - methane capture</t>
        </is>
      </c>
    </row>
    <row r="5326" ht="15.75" customHeight="1" s="120">
      <c r="A5326" s="2" t="inlineStr">
        <is>
          <t>WASTE</t>
        </is>
      </c>
      <c r="B5326" s="2" t="inlineStr">
        <is>
          <t>LAN</t>
        </is>
      </c>
      <c r="C5326" s="2" t="n">
        <v>2020</v>
      </c>
      <c r="D5326" s="2" t="inlineStr">
        <is>
          <t>United States</t>
        </is>
      </c>
      <c r="E5326" s="2" t="inlineStr">
        <is>
          <t>USA</t>
        </is>
      </c>
      <c r="F5326" s="2" t="inlineStr">
        <is>
          <t>Electricity generation with combined heat and power</t>
        </is>
      </c>
      <c r="G5326" s="2" t="n">
        <v>70</v>
      </c>
      <c r="H5326" s="2" t="n">
        <v>0.0005523201398319</v>
      </c>
      <c r="I5326" s="2" t="n">
        <v>0.000618598556611728</v>
      </c>
      <c r="J5326" s="40" t="inlineStr">
        <is>
          <t>waste - methane capture</t>
        </is>
      </c>
    </row>
    <row r="5327" ht="15.75" customHeight="1" s="120">
      <c r="A5327" s="2" t="inlineStr">
        <is>
          <t>WASTE</t>
        </is>
      </c>
      <c r="B5327" s="2" t="inlineStr">
        <is>
          <t>LAN</t>
        </is>
      </c>
      <c r="C5327" s="2" t="n">
        <v>2020</v>
      </c>
      <c r="D5327" s="2" t="inlineStr">
        <is>
          <t>United States</t>
        </is>
      </c>
      <c r="E5327" s="2" t="inlineStr">
        <is>
          <t>USA</t>
        </is>
      </c>
      <c r="F5327" s="2" t="inlineStr">
        <is>
          <t>Electricity generation with a gas turbine</t>
        </is>
      </c>
      <c r="G5327" s="2" t="n">
        <v>70</v>
      </c>
      <c r="H5327" s="2" t="n">
        <v>7.62608833611e-05</v>
      </c>
      <c r="I5327" s="2" t="n">
        <v>8.5412189364432e-05</v>
      </c>
      <c r="J5327" s="40" t="inlineStr">
        <is>
          <t>waste - methane capture</t>
        </is>
      </c>
    </row>
    <row r="5328" ht="15.75" customHeight="1" s="120">
      <c r="A5328" s="2" t="inlineStr">
        <is>
          <t>WASTE</t>
        </is>
      </c>
      <c r="B5328" s="2" t="inlineStr">
        <is>
          <t>LAN</t>
        </is>
      </c>
      <c r="C5328" s="2" t="n">
        <v>2020</v>
      </c>
      <c r="D5328" s="2" t="inlineStr">
        <is>
          <t>United States</t>
        </is>
      </c>
      <c r="E5328" s="2" t="inlineStr">
        <is>
          <t>USA</t>
        </is>
      </c>
      <c r="F5328" s="2" t="inlineStr">
        <is>
          <t>Electricity generation with a reciprocating engine</t>
        </is>
      </c>
      <c r="G5328" s="2" t="n">
        <v>71</v>
      </c>
      <c r="H5328" s="2" t="n">
        <v>0.002164006466046</v>
      </c>
      <c r="I5328" s="2" t="n">
        <v>0.00242368724197152</v>
      </c>
      <c r="J5328" s="40" t="inlineStr">
        <is>
          <t>waste - methane capture</t>
        </is>
      </c>
    </row>
    <row r="5329" ht="15.75" customHeight="1" s="120">
      <c r="A5329" s="2" t="inlineStr">
        <is>
          <t>WASTE</t>
        </is>
      </c>
      <c r="B5329" s="2" t="inlineStr">
        <is>
          <t>LAN</t>
        </is>
      </c>
      <c r="C5329" s="2" t="n">
        <v>2020</v>
      </c>
      <c r="D5329" s="2" t="inlineStr">
        <is>
          <t>United States</t>
        </is>
      </c>
      <c r="E5329" s="2" t="inlineStr">
        <is>
          <t>USA</t>
        </is>
      </c>
      <c r="F5329" s="2" t="inlineStr">
        <is>
          <t>Electricity generation with a gas turbine</t>
        </is>
      </c>
      <c r="G5329" s="2" t="n">
        <v>71</v>
      </c>
      <c r="H5329" s="2" t="n">
        <v>3.77116302843e-05</v>
      </c>
      <c r="I5329" s="2" t="n">
        <v>4.2237025918416e-05</v>
      </c>
      <c r="J5329" s="40" t="inlineStr">
        <is>
          <t>waste - methane capture</t>
        </is>
      </c>
    </row>
    <row r="5330" ht="15.75" customHeight="1" s="120">
      <c r="A5330" s="2" t="inlineStr">
        <is>
          <t>WASTE</t>
        </is>
      </c>
      <c r="B5330" s="2" t="inlineStr">
        <is>
          <t>LAN</t>
        </is>
      </c>
      <c r="C5330" s="2" t="n">
        <v>2020</v>
      </c>
      <c r="D5330" s="2" t="inlineStr">
        <is>
          <t>United States</t>
        </is>
      </c>
      <c r="E5330" s="2" t="inlineStr">
        <is>
          <t>USA</t>
        </is>
      </c>
      <c r="F5330" s="2" t="inlineStr">
        <is>
          <t>Electricity generation with combined heat and power</t>
        </is>
      </c>
      <c r="G5330" s="2" t="n">
        <v>72</v>
      </c>
      <c r="H5330" s="2" t="n">
        <v>0.0002724588412093</v>
      </c>
      <c r="I5330" s="2" t="n">
        <v>0.0003051539021544161</v>
      </c>
      <c r="J5330" s="40" t="inlineStr">
        <is>
          <t>waste - methane capture</t>
        </is>
      </c>
    </row>
    <row r="5331" ht="15.75" customHeight="1" s="120">
      <c r="A5331" s="2" t="inlineStr">
        <is>
          <t>WASTE</t>
        </is>
      </c>
      <c r="B5331" s="2" t="inlineStr">
        <is>
          <t>LAN</t>
        </is>
      </c>
      <c r="C5331" s="2" t="n">
        <v>2020</v>
      </c>
      <c r="D5331" s="2" t="inlineStr">
        <is>
          <t>United States</t>
        </is>
      </c>
      <c r="E5331" s="2" t="inlineStr">
        <is>
          <t>USA</t>
        </is>
      </c>
      <c r="F5331" s="2" t="inlineStr">
        <is>
          <t>Flaring of landfill gas</t>
        </is>
      </c>
      <c r="G5331" s="2" t="n">
        <v>72</v>
      </c>
      <c r="H5331" s="2" t="n">
        <v>0.0001959811343113</v>
      </c>
      <c r="I5331" s="2" t="n">
        <v>0.000219498870428656</v>
      </c>
      <c r="J5331" s="40" t="inlineStr">
        <is>
          <t>waste - methane destruction</t>
        </is>
      </c>
    </row>
    <row r="5332" ht="15.75" customHeight="1" s="120">
      <c r="A5332" s="2" t="inlineStr">
        <is>
          <t>WASTE</t>
        </is>
      </c>
      <c r="B5332" s="2" t="inlineStr">
        <is>
          <t>LAN</t>
        </is>
      </c>
      <c r="C5332" s="2" t="n">
        <v>2020</v>
      </c>
      <c r="D5332" s="2" t="inlineStr">
        <is>
          <t>United States</t>
        </is>
      </c>
      <c r="E5332" s="2" t="inlineStr">
        <is>
          <t>USA</t>
        </is>
      </c>
      <c r="F5332" s="2" t="inlineStr">
        <is>
          <t>Electricity generation with a gas turbine</t>
        </is>
      </c>
      <c r="G5332" s="2" t="n">
        <v>73</v>
      </c>
      <c r="H5332" s="2" t="n">
        <v>4.01753786718e-05</v>
      </c>
      <c r="I5332" s="2" t="n">
        <v>4.4996424112416e-05</v>
      </c>
      <c r="J5332" s="40" t="inlineStr">
        <is>
          <t>waste - methane capture</t>
        </is>
      </c>
    </row>
    <row r="5333" ht="15.75" customHeight="1" s="120">
      <c r="A5333" s="2" t="inlineStr">
        <is>
          <t>WASTE</t>
        </is>
      </c>
      <c r="B5333" s="2" t="inlineStr">
        <is>
          <t>LAN</t>
        </is>
      </c>
      <c r="C5333" s="2" t="n">
        <v>2020</v>
      </c>
      <c r="D5333" s="2" t="inlineStr">
        <is>
          <t>United States</t>
        </is>
      </c>
      <c r="E5333" s="2" t="inlineStr">
        <is>
          <t>USA</t>
        </is>
      </c>
      <c r="F5333" s="2" t="inlineStr">
        <is>
          <t>Electricity generation with a reciprocating engine</t>
        </is>
      </c>
      <c r="G5333" s="2" t="n">
        <v>73</v>
      </c>
      <c r="H5333" s="2" t="n">
        <v>0.0010161701356992</v>
      </c>
      <c r="I5333" s="2" t="n">
        <v>0.001138110551983104</v>
      </c>
      <c r="J5333" s="40" t="inlineStr">
        <is>
          <t>waste - methane capture</t>
        </is>
      </c>
    </row>
    <row r="5334" ht="15.75" customHeight="1" s="120">
      <c r="A5334" s="2" t="inlineStr">
        <is>
          <t>WASTE</t>
        </is>
      </c>
      <c r="B5334" s="2" t="inlineStr">
        <is>
          <t>LAN</t>
        </is>
      </c>
      <c r="C5334" s="2" t="n">
        <v>2020</v>
      </c>
      <c r="D5334" s="2" t="inlineStr">
        <is>
          <t>United States</t>
        </is>
      </c>
      <c r="E5334" s="2" t="inlineStr">
        <is>
          <t>USA</t>
        </is>
      </c>
      <c r="F5334" s="2" t="inlineStr">
        <is>
          <t>Flaring of landfill gas</t>
        </is>
      </c>
      <c r="G5334" s="2" t="n">
        <v>73</v>
      </c>
      <c r="H5334" s="2" t="n">
        <v>0.0001904560776893</v>
      </c>
      <c r="I5334" s="2" t="n">
        <v>0.000213310807012016</v>
      </c>
      <c r="J5334" s="40" t="inlineStr">
        <is>
          <t>waste - methane destruction</t>
        </is>
      </c>
    </row>
    <row r="5335" ht="15.75" customHeight="1" s="120">
      <c r="A5335" s="2" t="inlineStr">
        <is>
          <t>WASTE</t>
        </is>
      </c>
      <c r="B5335" s="2" t="inlineStr">
        <is>
          <t>LAN</t>
        </is>
      </c>
      <c r="C5335" s="2" t="n">
        <v>2020</v>
      </c>
      <c r="D5335" s="2" t="inlineStr">
        <is>
          <t>United States</t>
        </is>
      </c>
      <c r="E5335" s="2" t="inlineStr">
        <is>
          <t>USA</t>
        </is>
      </c>
      <c r="F5335" s="2" t="inlineStr">
        <is>
          <t>Electricity generation with combined heat and power</t>
        </is>
      </c>
      <c r="G5335" s="2" t="n">
        <v>74</v>
      </c>
      <c r="H5335" s="2" t="n">
        <v>0.0002508957550162</v>
      </c>
      <c r="I5335" s="2" t="n">
        <v>0.000281003245618144</v>
      </c>
      <c r="J5335" s="40" t="inlineStr">
        <is>
          <t>waste - methane capture</t>
        </is>
      </c>
    </row>
    <row r="5336" ht="15.75" customHeight="1" s="120">
      <c r="A5336" s="2" t="inlineStr">
        <is>
          <t>WASTE</t>
        </is>
      </c>
      <c r="B5336" s="2" t="inlineStr">
        <is>
          <t>LAN</t>
        </is>
      </c>
      <c r="C5336" s="2" t="n">
        <v>2020</v>
      </c>
      <c r="D5336" s="2" t="inlineStr">
        <is>
          <t>United States</t>
        </is>
      </c>
      <c r="E5336" s="2" t="inlineStr">
        <is>
          <t>USA</t>
        </is>
      </c>
      <c r="F5336" s="2" t="inlineStr">
        <is>
          <t>Electricity generation with combined heat and power</t>
        </is>
      </c>
      <c r="G5336" s="2" t="n">
        <v>75</v>
      </c>
      <c r="H5336" s="2" t="n">
        <v>0.0001247002801392</v>
      </c>
      <c r="I5336" s="2" t="n">
        <v>0.000139664313755904</v>
      </c>
      <c r="J5336" s="40" t="inlineStr">
        <is>
          <t>waste - methane capture</t>
        </is>
      </c>
    </row>
    <row r="5337" ht="15.75" customHeight="1" s="120">
      <c r="A5337" s="2" t="inlineStr">
        <is>
          <t>WASTE</t>
        </is>
      </c>
      <c r="B5337" s="2" t="inlineStr">
        <is>
          <t>LAN</t>
        </is>
      </c>
      <c r="C5337" s="2" t="n">
        <v>2020</v>
      </c>
      <c r="D5337" s="2" t="inlineStr">
        <is>
          <t>United States</t>
        </is>
      </c>
      <c r="E5337" s="2" t="inlineStr">
        <is>
          <t>USA</t>
        </is>
      </c>
      <c r="F5337" s="2" t="inlineStr">
        <is>
          <t>Electricity generation with a reciprocating engine</t>
        </is>
      </c>
      <c r="G5337" s="2" t="n">
        <v>75</v>
      </c>
      <c r="H5337" s="2" t="n">
        <v>0.0009826506720855999</v>
      </c>
      <c r="I5337" s="2" t="n">
        <v>0.001100568752735872</v>
      </c>
      <c r="J5337" s="40" t="inlineStr">
        <is>
          <t>waste - methane capture</t>
        </is>
      </c>
    </row>
    <row r="5338" ht="15.75" customHeight="1" s="120">
      <c r="A5338" s="2" t="inlineStr">
        <is>
          <t>WASTE</t>
        </is>
      </c>
      <c r="B5338" s="2" t="inlineStr">
        <is>
          <t>LAN</t>
        </is>
      </c>
      <c r="C5338" s="2" t="n">
        <v>2020</v>
      </c>
      <c r="D5338" s="2" t="inlineStr">
        <is>
          <t>United States</t>
        </is>
      </c>
      <c r="E5338" s="2" t="inlineStr">
        <is>
          <t>USA</t>
        </is>
      </c>
      <c r="F5338" s="2" t="inlineStr">
        <is>
          <t>Flaring of landfill gas</t>
        </is>
      </c>
      <c r="G5338" s="2" t="n">
        <v>75</v>
      </c>
      <c r="H5338" s="2" t="n">
        <v>0.0001871975546237</v>
      </c>
      <c r="I5338" s="2" t="n">
        <v>0.000209661261178544</v>
      </c>
      <c r="J5338" s="40" t="inlineStr">
        <is>
          <t>waste - methane destruction</t>
        </is>
      </c>
    </row>
    <row r="5339" ht="15.75" customHeight="1" s="120">
      <c r="A5339" s="2" t="inlineStr">
        <is>
          <t>WASTE</t>
        </is>
      </c>
      <c r="B5339" s="2" t="inlineStr">
        <is>
          <t>LAN</t>
        </is>
      </c>
      <c r="C5339" s="2" t="n">
        <v>2020</v>
      </c>
      <c r="D5339" s="2" t="inlineStr">
        <is>
          <t>United States</t>
        </is>
      </c>
      <c r="E5339" s="2" t="inlineStr">
        <is>
          <t>USA</t>
        </is>
      </c>
      <c r="F5339" s="2" t="inlineStr">
        <is>
          <t>Electricity generation with combined heat and power</t>
        </is>
      </c>
      <c r="G5339" s="2" t="n">
        <v>76</v>
      </c>
      <c r="H5339" s="2" t="n">
        <v>0.0001223703875439</v>
      </c>
      <c r="I5339" s="2" t="n">
        <v>0.000137054834049168</v>
      </c>
      <c r="J5339" s="40" t="inlineStr">
        <is>
          <t>waste - methane capture</t>
        </is>
      </c>
    </row>
    <row r="5340" ht="15.75" customHeight="1" s="120">
      <c r="A5340" s="2" t="inlineStr">
        <is>
          <t>WASTE</t>
        </is>
      </c>
      <c r="B5340" s="2" t="inlineStr">
        <is>
          <t>LAN</t>
        </is>
      </c>
      <c r="C5340" s="2" t="n">
        <v>2020</v>
      </c>
      <c r="D5340" s="2" t="inlineStr">
        <is>
          <t>United States</t>
        </is>
      </c>
      <c r="E5340" s="2" t="inlineStr">
        <is>
          <t>USA</t>
        </is>
      </c>
      <c r="F5340" s="2" t="inlineStr">
        <is>
          <t>Electricity generation with a reciprocating engine</t>
        </is>
      </c>
      <c r="G5340" s="2" t="n">
        <v>76</v>
      </c>
      <c r="H5340" s="2" t="n">
        <v>0.0030678678303957</v>
      </c>
      <c r="I5340" s="2" t="n">
        <v>0.003436011970043184</v>
      </c>
      <c r="J5340" s="40" t="inlineStr">
        <is>
          <t>waste - methane capture</t>
        </is>
      </c>
    </row>
    <row r="5341" ht="15.75" customHeight="1" s="120">
      <c r="A5341" s="2" t="inlineStr">
        <is>
          <t>WASTE</t>
        </is>
      </c>
      <c r="B5341" s="2" t="inlineStr">
        <is>
          <t>LAN</t>
        </is>
      </c>
      <c r="C5341" s="2" t="n">
        <v>2020</v>
      </c>
      <c r="D5341" s="2" t="inlineStr">
        <is>
          <t>United States</t>
        </is>
      </c>
      <c r="E5341" s="2" t="inlineStr">
        <is>
          <t>USA</t>
        </is>
      </c>
      <c r="F5341" s="2" t="inlineStr">
        <is>
          <t>Electricity generation with a microturbine</t>
        </is>
      </c>
      <c r="G5341" s="2" t="n">
        <v>77</v>
      </c>
      <c r="H5341" s="2" t="n">
        <v>2.65637163466e-05</v>
      </c>
      <c r="I5341" s="2" t="n">
        <v>2.9751362308192e-05</v>
      </c>
      <c r="J5341" s="40" t="inlineStr">
        <is>
          <t>waste - methane capture</t>
        </is>
      </c>
    </row>
    <row r="5342" ht="15.75" customHeight="1" s="120">
      <c r="A5342" s="2" t="inlineStr">
        <is>
          <t>WASTE</t>
        </is>
      </c>
      <c r="B5342" s="2" t="inlineStr">
        <is>
          <t>LAN</t>
        </is>
      </c>
      <c r="C5342" s="2" t="n">
        <v>2020</v>
      </c>
      <c r="D5342" s="2" t="inlineStr">
        <is>
          <t>United States</t>
        </is>
      </c>
      <c r="E5342" s="2" t="inlineStr">
        <is>
          <t>USA</t>
        </is>
      </c>
      <c r="F5342" s="2" t="inlineStr">
        <is>
          <t>Electricity generation with combined heat and power</t>
        </is>
      </c>
      <c r="G5342" s="2" t="n">
        <v>78</v>
      </c>
      <c r="H5342" s="2" t="n">
        <v>0.0001194145734189</v>
      </c>
      <c r="I5342" s="2" t="n">
        <v>0.000133744322229168</v>
      </c>
      <c r="J5342" s="40" t="inlineStr">
        <is>
          <t>waste - methane capture</t>
        </is>
      </c>
    </row>
    <row r="5343" ht="15.75" customHeight="1" s="120">
      <c r="A5343" s="2" t="inlineStr">
        <is>
          <t>WASTE</t>
        </is>
      </c>
      <c r="B5343" s="2" t="inlineStr">
        <is>
          <t>LAN</t>
        </is>
      </c>
      <c r="C5343" s="2" t="n">
        <v>2020</v>
      </c>
      <c r="D5343" s="2" t="inlineStr">
        <is>
          <t>United States</t>
        </is>
      </c>
      <c r="E5343" s="2" t="inlineStr">
        <is>
          <t>USA</t>
        </is>
      </c>
      <c r="F5343" s="2" t="inlineStr">
        <is>
          <t>Land_x001f_ll gas recovery for direct use</t>
        </is>
      </c>
      <c r="G5343" s="2" t="n">
        <v>78</v>
      </c>
      <c r="H5343" s="2" t="n">
        <v>0.0004510851576924</v>
      </c>
      <c r="I5343" s="2" t="n">
        <v>0.0005052153766154881</v>
      </c>
      <c r="J5343" s="40" t="inlineStr">
        <is>
          <t>waste - methane capture</t>
        </is>
      </c>
    </row>
    <row r="5344" ht="15.75" customHeight="1" s="120">
      <c r="A5344" s="2" t="inlineStr">
        <is>
          <t>WASTE</t>
        </is>
      </c>
      <c r="B5344" s="2" t="inlineStr">
        <is>
          <t>LAN</t>
        </is>
      </c>
      <c r="C5344" s="2" t="n">
        <v>2020</v>
      </c>
      <c r="D5344" s="2" t="inlineStr">
        <is>
          <t>United States</t>
        </is>
      </c>
      <c r="E5344" s="2" t="inlineStr">
        <is>
          <t>USA</t>
        </is>
      </c>
      <c r="F5344" s="2" t="inlineStr">
        <is>
          <t>Electricity generation with a reciprocating engine</t>
        </is>
      </c>
      <c r="G5344" s="2" t="n">
        <v>78</v>
      </c>
      <c r="H5344" s="2" t="n">
        <v>0.0009454849059694</v>
      </c>
      <c r="I5344" s="2" t="n">
        <v>0.001058943094685728</v>
      </c>
      <c r="J5344" s="40" t="inlineStr">
        <is>
          <t>waste - methane capture</t>
        </is>
      </c>
    </row>
    <row r="5345" ht="15.75" customHeight="1" s="120">
      <c r="A5345" s="2" t="inlineStr">
        <is>
          <t>WASTE</t>
        </is>
      </c>
      <c r="B5345" s="2" t="inlineStr">
        <is>
          <t>LAN</t>
        </is>
      </c>
      <c r="C5345" s="2" t="n">
        <v>2020</v>
      </c>
      <c r="D5345" s="2" t="inlineStr">
        <is>
          <t>United States</t>
        </is>
      </c>
      <c r="E5345" s="2" t="inlineStr">
        <is>
          <t>USA</t>
        </is>
      </c>
      <c r="F5345" s="2" t="inlineStr">
        <is>
          <t>Electricity generation with combined heat and power</t>
        </is>
      </c>
      <c r="G5345" s="2" t="n">
        <v>79</v>
      </c>
      <c r="H5345" s="2" t="n">
        <v>0.0003551070840331</v>
      </c>
      <c r="I5345" s="2" t="n">
        <v>0.000397719934117072</v>
      </c>
      <c r="J5345" s="40" t="inlineStr">
        <is>
          <t>waste - methane capture</t>
        </is>
      </c>
    </row>
    <row r="5346" ht="15.75" customHeight="1" s="120">
      <c r="A5346" s="2" t="inlineStr">
        <is>
          <t>WASTE</t>
        </is>
      </c>
      <c r="B5346" s="2" t="inlineStr">
        <is>
          <t>LAN</t>
        </is>
      </c>
      <c r="C5346" s="2" t="n">
        <v>2020</v>
      </c>
      <c r="D5346" s="2" t="inlineStr">
        <is>
          <t>United States</t>
        </is>
      </c>
      <c r="E5346" s="2" t="inlineStr">
        <is>
          <t>USA</t>
        </is>
      </c>
      <c r="F5346" s="2" t="inlineStr">
        <is>
          <t>Electricity generation with a reciprocating engine</t>
        </is>
      </c>
      <c r="G5346" s="2" t="n">
        <v>79</v>
      </c>
      <c r="H5346" s="2" t="n">
        <v>0.0018837641691789</v>
      </c>
      <c r="I5346" s="2" t="n">
        <v>0.002109815869480368</v>
      </c>
      <c r="J5346" s="40" t="inlineStr">
        <is>
          <t>waste - methane capture</t>
        </is>
      </c>
    </row>
    <row r="5347" ht="15.75" customHeight="1" s="120">
      <c r="A5347" s="2" t="inlineStr">
        <is>
          <t>WASTE</t>
        </is>
      </c>
      <c r="B5347" s="2" t="inlineStr">
        <is>
          <t>LAN</t>
        </is>
      </c>
      <c r="C5347" s="2" t="n">
        <v>2020</v>
      </c>
      <c r="D5347" s="2" t="inlineStr">
        <is>
          <t>United States</t>
        </is>
      </c>
      <c r="E5347" s="2" t="inlineStr">
        <is>
          <t>USA</t>
        </is>
      </c>
      <c r="F5347" s="2" t="inlineStr">
        <is>
          <t>Flaring of landfill gas</t>
        </is>
      </c>
      <c r="G5347" s="2" t="n">
        <v>79</v>
      </c>
      <c r="H5347" s="2" t="n">
        <v>0.0001790472742869</v>
      </c>
      <c r="I5347" s="2" t="n">
        <v>0.000200532947201328</v>
      </c>
      <c r="J5347" s="40" t="inlineStr">
        <is>
          <t>waste - methane destruction</t>
        </is>
      </c>
    </row>
    <row r="5348" ht="15.75" customHeight="1" s="120">
      <c r="A5348" s="2" t="inlineStr">
        <is>
          <t>WASTE</t>
        </is>
      </c>
      <c r="B5348" s="2" t="inlineStr">
        <is>
          <t>LAN</t>
        </is>
      </c>
      <c r="C5348" s="2" t="n">
        <v>2020</v>
      </c>
      <c r="D5348" s="2" t="inlineStr">
        <is>
          <t>United States</t>
        </is>
      </c>
      <c r="E5348" s="2" t="inlineStr">
        <is>
          <t>USA</t>
        </is>
      </c>
      <c r="F5348" s="2" t="inlineStr">
        <is>
          <t>Land_x001f_ll gas recovery for direct use</t>
        </is>
      </c>
      <c r="G5348" s="2" t="n">
        <v>79</v>
      </c>
      <c r="H5348" s="2" t="n">
        <v>0.0003189815615769</v>
      </c>
      <c r="I5348" s="2" t="n">
        <v>0.000357259348966128</v>
      </c>
      <c r="J5348" s="40" t="inlineStr">
        <is>
          <t>waste - methane capture</t>
        </is>
      </c>
    </row>
    <row r="5349" ht="15.75" customHeight="1" s="120">
      <c r="A5349" s="2" t="inlineStr">
        <is>
          <t>WASTE</t>
        </is>
      </c>
      <c r="B5349" s="2" t="inlineStr">
        <is>
          <t>LAN</t>
        </is>
      </c>
      <c r="C5349" s="2" t="n">
        <v>2020</v>
      </c>
      <c r="D5349" s="2" t="inlineStr">
        <is>
          <t>United States</t>
        </is>
      </c>
      <c r="E5349" s="2" t="inlineStr">
        <is>
          <t>USA</t>
        </is>
      </c>
      <c r="F5349" s="2" t="inlineStr">
        <is>
          <t>Electricity generation with a gas turbine</t>
        </is>
      </c>
      <c r="G5349" s="2" t="n">
        <v>80</v>
      </c>
      <c r="H5349" s="2" t="n">
        <v>3.32162053382e-05</v>
      </c>
      <c r="I5349" s="2" t="n">
        <v>3.7202149978784e-05</v>
      </c>
      <c r="J5349" s="40" t="inlineStr">
        <is>
          <t>waste - methane capture</t>
        </is>
      </c>
    </row>
    <row r="5350" ht="15.75" customHeight="1" s="120">
      <c r="A5350" s="2" t="inlineStr">
        <is>
          <t>WASTE</t>
        </is>
      </c>
      <c r="B5350" s="2" t="inlineStr">
        <is>
          <t>LAN</t>
        </is>
      </c>
      <c r="C5350" s="2" t="n">
        <v>2020</v>
      </c>
      <c r="D5350" s="2" t="inlineStr">
        <is>
          <t>United States</t>
        </is>
      </c>
      <c r="E5350" s="2" t="inlineStr">
        <is>
          <t>USA</t>
        </is>
      </c>
      <c r="F5350" s="2" t="inlineStr">
        <is>
          <t>Electricity generation with combined heat and power</t>
        </is>
      </c>
      <c r="G5350" s="2" t="n">
        <v>80</v>
      </c>
      <c r="H5350" s="2" t="n">
        <v>0.0002331217110623</v>
      </c>
      <c r="I5350" s="2" t="n">
        <v>0.000261096316389776</v>
      </c>
      <c r="J5350" s="40" t="inlineStr">
        <is>
          <t>waste - methane capture</t>
        </is>
      </c>
    </row>
    <row r="5351" ht="15.75" customHeight="1" s="120">
      <c r="A5351" s="2" t="inlineStr">
        <is>
          <t>WASTE</t>
        </is>
      </c>
      <c r="B5351" s="2" t="inlineStr">
        <is>
          <t>LAN</t>
        </is>
      </c>
      <c r="C5351" s="2" t="n">
        <v>2020</v>
      </c>
      <c r="D5351" s="2" t="inlineStr">
        <is>
          <t>United States</t>
        </is>
      </c>
      <c r="E5351" s="2" t="inlineStr">
        <is>
          <t>USA</t>
        </is>
      </c>
      <c r="F5351" s="2" t="inlineStr">
        <is>
          <t>Electricity generation with combined heat and power</t>
        </is>
      </c>
      <c r="G5351" s="2" t="n">
        <v>81</v>
      </c>
      <c r="H5351" s="2" t="n">
        <v>0.0001257492986042</v>
      </c>
      <c r="I5351" s="2" t="n">
        <v>0.000140839214436704</v>
      </c>
      <c r="J5351" s="40" t="inlineStr">
        <is>
          <t>waste - methane capture</t>
        </is>
      </c>
    </row>
    <row r="5352" ht="15.75" customHeight="1" s="120">
      <c r="A5352" s="2" t="inlineStr">
        <is>
          <t>WASTE</t>
        </is>
      </c>
      <c r="B5352" s="2" t="inlineStr">
        <is>
          <t>LAN</t>
        </is>
      </c>
      <c r="C5352" s="2" t="n">
        <v>2020</v>
      </c>
      <c r="D5352" s="2" t="inlineStr">
        <is>
          <t>United States</t>
        </is>
      </c>
      <c r="E5352" s="2" t="inlineStr">
        <is>
          <t>USA</t>
        </is>
      </c>
      <c r="F5352" s="2" t="inlineStr">
        <is>
          <t>Land_x001f_ll gas recovery for direct use</t>
        </is>
      </c>
      <c r="G5352" s="2" t="n">
        <v>82</v>
      </c>
      <c r="H5352" s="2" t="n">
        <v>0.0003275309281889</v>
      </c>
      <c r="I5352" s="2" t="n">
        <v>0.000366834639571568</v>
      </c>
      <c r="J5352" s="40" t="inlineStr">
        <is>
          <t>waste - methane capture</t>
        </is>
      </c>
    </row>
    <row r="5353" ht="15.75" customHeight="1" s="120">
      <c r="A5353" s="2" t="inlineStr">
        <is>
          <t>WASTE</t>
        </is>
      </c>
      <c r="B5353" s="2" t="inlineStr">
        <is>
          <t>LAN</t>
        </is>
      </c>
      <c r="C5353" s="2" t="n">
        <v>2020</v>
      </c>
      <c r="D5353" s="2" t="inlineStr">
        <is>
          <t>United States</t>
        </is>
      </c>
      <c r="E5353" s="2" t="inlineStr">
        <is>
          <t>USA</t>
        </is>
      </c>
      <c r="F5353" s="2" t="inlineStr">
        <is>
          <t>Electricity generation with a microturbine</t>
        </is>
      </c>
      <c r="G5353" s="2" t="n">
        <v>82</v>
      </c>
      <c r="H5353" s="2" t="n">
        <v>2.51803803621e-05</v>
      </c>
      <c r="I5353" s="2" t="n">
        <v>2.8202026005552e-05</v>
      </c>
      <c r="J5353" s="40" t="inlineStr">
        <is>
          <t>waste - methane capture</t>
        </is>
      </c>
    </row>
    <row r="5354" ht="15.75" customHeight="1" s="120">
      <c r="A5354" s="2" t="inlineStr">
        <is>
          <t>WASTE</t>
        </is>
      </c>
      <c r="B5354" s="2" t="inlineStr">
        <is>
          <t>LAN</t>
        </is>
      </c>
      <c r="C5354" s="2" t="n">
        <v>2020</v>
      </c>
      <c r="D5354" s="2" t="inlineStr">
        <is>
          <t>United States</t>
        </is>
      </c>
      <c r="E5354" s="2" t="inlineStr">
        <is>
          <t>USA</t>
        </is>
      </c>
      <c r="F5354" s="2" t="inlineStr">
        <is>
          <t>Electricity generation with a gas turbine</t>
        </is>
      </c>
      <c r="G5354" s="2" t="n">
        <v>83</v>
      </c>
      <c r="H5354" s="2" t="n">
        <v>3.17054000334e-05</v>
      </c>
      <c r="I5354" s="2" t="n">
        <v>3.551004803740801e-05</v>
      </c>
      <c r="J5354" s="40" t="inlineStr">
        <is>
          <t>waste - methane capture</t>
        </is>
      </c>
    </row>
    <row r="5355" ht="15.75" customHeight="1" s="120">
      <c r="A5355" s="2" t="inlineStr">
        <is>
          <t>WASTE</t>
        </is>
      </c>
      <c r="B5355" s="2" t="inlineStr">
        <is>
          <t>LAN</t>
        </is>
      </c>
      <c r="C5355" s="2" t="n">
        <v>2020</v>
      </c>
      <c r="D5355" s="2" t="inlineStr">
        <is>
          <t>United States</t>
        </is>
      </c>
      <c r="E5355" s="2" t="inlineStr">
        <is>
          <t>USA</t>
        </is>
      </c>
      <c r="F5355" s="2" t="inlineStr">
        <is>
          <t>Electricity generation with a reciprocating engine</t>
        </is>
      </c>
      <c r="G5355" s="2" t="n">
        <v>83</v>
      </c>
      <c r="H5355" s="2" t="n">
        <v>0.0008899359963834</v>
      </c>
      <c r="I5355" s="2" t="n">
        <v>0.000996728315949408</v>
      </c>
      <c r="J5355" s="40" t="inlineStr">
        <is>
          <t>waste - methane capture</t>
        </is>
      </c>
    </row>
    <row r="5356" ht="15.75" customHeight="1" s="120">
      <c r="A5356" s="2" t="inlineStr">
        <is>
          <t>WASTE</t>
        </is>
      </c>
      <c r="B5356" s="2" t="inlineStr">
        <is>
          <t>LAN</t>
        </is>
      </c>
      <c r="C5356" s="2" t="n">
        <v>2020</v>
      </c>
      <c r="D5356" s="2" t="inlineStr">
        <is>
          <t>United States</t>
        </is>
      </c>
      <c r="E5356" s="2" t="inlineStr">
        <is>
          <t>USA</t>
        </is>
      </c>
      <c r="F5356" s="2" t="inlineStr">
        <is>
          <t>Flaring of landfill gas</t>
        </is>
      </c>
      <c r="G5356" s="2" t="n">
        <v>83</v>
      </c>
      <c r="H5356" s="2" t="n">
        <v>0.0001662503345869</v>
      </c>
      <c r="I5356" s="2" t="n">
        <v>0.000186200374737328</v>
      </c>
      <c r="J5356" s="40" t="inlineStr">
        <is>
          <t>waste - methane destruction</t>
        </is>
      </c>
    </row>
    <row r="5357" ht="15.75" customHeight="1" s="120">
      <c r="A5357" s="2" t="inlineStr">
        <is>
          <t>WASTE</t>
        </is>
      </c>
      <c r="B5357" s="2" t="inlineStr">
        <is>
          <t>LAN</t>
        </is>
      </c>
      <c r="C5357" s="2" t="n">
        <v>2020</v>
      </c>
      <c r="D5357" s="2" t="inlineStr">
        <is>
          <t>United States</t>
        </is>
      </c>
      <c r="E5357" s="2" t="inlineStr">
        <is>
          <t>USA</t>
        </is>
      </c>
      <c r="F5357" s="2" t="inlineStr">
        <is>
          <t>Electricity generation with a reciprocating engine</t>
        </is>
      </c>
      <c r="G5357" s="2" t="n">
        <v>84</v>
      </c>
      <c r="H5357" s="2" t="n">
        <v>0.0008911498589441</v>
      </c>
      <c r="I5357" s="2" t="n">
        <v>0.0009980878420173922</v>
      </c>
      <c r="J5357" s="40" t="inlineStr">
        <is>
          <t>waste - methane capture</t>
        </is>
      </c>
    </row>
    <row r="5358" ht="15.75" customHeight="1" s="120">
      <c r="A5358" s="2" t="inlineStr">
        <is>
          <t>WASTE</t>
        </is>
      </c>
      <c r="B5358" s="2" t="inlineStr">
        <is>
          <t>LAN</t>
        </is>
      </c>
      <c r="C5358" s="2" t="n">
        <v>2020</v>
      </c>
      <c r="D5358" s="2" t="inlineStr">
        <is>
          <t>United States</t>
        </is>
      </c>
      <c r="E5358" s="2" t="inlineStr">
        <is>
          <t>USA</t>
        </is>
      </c>
      <c r="F5358" s="2" t="inlineStr">
        <is>
          <t>Electricity generation with combined heat and power</t>
        </is>
      </c>
      <c r="G5358" s="2" t="n">
        <v>85</v>
      </c>
      <c r="H5358" s="2" t="n">
        <v>0.0002214689811808</v>
      </c>
      <c r="I5358" s="2" t="n">
        <v>0.000248045258922496</v>
      </c>
      <c r="J5358" s="40" t="inlineStr">
        <is>
          <t>waste - methane capture</t>
        </is>
      </c>
    </row>
    <row r="5359" ht="15.75" customHeight="1" s="120">
      <c r="A5359" s="2" t="inlineStr">
        <is>
          <t>WASTE</t>
        </is>
      </c>
      <c r="B5359" s="2" t="inlineStr">
        <is>
          <t>LAN</t>
        </is>
      </c>
      <c r="C5359" s="2" t="n">
        <v>2020</v>
      </c>
      <c r="D5359" s="2" t="inlineStr">
        <is>
          <t>United States</t>
        </is>
      </c>
      <c r="E5359" s="2" t="inlineStr">
        <is>
          <t>USA</t>
        </is>
      </c>
      <c r="F5359" s="2" t="inlineStr">
        <is>
          <t>Electricity generation with a gas turbine</t>
        </is>
      </c>
      <c r="G5359" s="2" t="n">
        <v>85</v>
      </c>
      <c r="H5359" s="2" t="n">
        <v>3.12005795422e-05</v>
      </c>
      <c r="I5359" s="2" t="n">
        <v>3.494464908726401e-05</v>
      </c>
      <c r="J5359" s="40" t="inlineStr">
        <is>
          <t>waste - methane capture</t>
        </is>
      </c>
    </row>
    <row r="5360" ht="15.75" customHeight="1" s="120">
      <c r="A5360" s="2" t="inlineStr">
        <is>
          <t>WASTE</t>
        </is>
      </c>
      <c r="B5360" s="2" t="inlineStr">
        <is>
          <t>LAN</t>
        </is>
      </c>
      <c r="C5360" s="2" t="n">
        <v>2020</v>
      </c>
      <c r="D5360" s="2" t="inlineStr">
        <is>
          <t>United States</t>
        </is>
      </c>
      <c r="E5360" s="2" t="inlineStr">
        <is>
          <t>USA</t>
        </is>
      </c>
      <c r="F5360" s="2" t="inlineStr">
        <is>
          <t>Flaring of landfill gas</t>
        </is>
      </c>
      <c r="G5360" s="2" t="n">
        <v>85</v>
      </c>
      <c r="H5360" s="2" t="n">
        <v>0.0001648391335038</v>
      </c>
      <c r="I5360" s="2" t="n">
        <v>0.000184619829524256</v>
      </c>
      <c r="J5360" s="40" t="inlineStr">
        <is>
          <t>waste - methane destruction</t>
        </is>
      </c>
    </row>
    <row r="5361" ht="15.75" customHeight="1" s="120">
      <c r="A5361" s="2" t="inlineStr">
        <is>
          <t>WASTE</t>
        </is>
      </c>
      <c r="B5361" s="2" t="inlineStr">
        <is>
          <t>LAN</t>
        </is>
      </c>
      <c r="C5361" s="2" t="n">
        <v>2020</v>
      </c>
      <c r="D5361" s="2" t="inlineStr">
        <is>
          <t>United States</t>
        </is>
      </c>
      <c r="E5361" s="2" t="inlineStr">
        <is>
          <t>USA</t>
        </is>
      </c>
      <c r="F5361" s="2" t="inlineStr">
        <is>
          <t>Electricity generation with a reciprocating engine</t>
        </is>
      </c>
      <c r="G5361" s="2" t="n">
        <v>85</v>
      </c>
      <c r="H5361" s="2" t="n">
        <v>0.0008638147264719</v>
      </c>
      <c r="I5361" s="2" t="n">
        <v>0.000967472493648528</v>
      </c>
      <c r="J5361" s="40" t="inlineStr">
        <is>
          <t>waste - methane capture</t>
        </is>
      </c>
    </row>
    <row r="5362" ht="15.75" customHeight="1" s="120">
      <c r="A5362" s="2" t="inlineStr">
        <is>
          <t>WASTE</t>
        </is>
      </c>
      <c r="B5362" s="2" t="inlineStr">
        <is>
          <t>LAN</t>
        </is>
      </c>
      <c r="C5362" s="2" t="n">
        <v>2020</v>
      </c>
      <c r="D5362" s="2" t="inlineStr">
        <is>
          <t>United States</t>
        </is>
      </c>
      <c r="E5362" s="2" t="inlineStr">
        <is>
          <t>USA</t>
        </is>
      </c>
      <c r="F5362" s="2" t="inlineStr">
        <is>
          <t>Electricity generation with a microturbine</t>
        </is>
      </c>
      <c r="G5362" s="2" t="n">
        <v>85</v>
      </c>
      <c r="H5362" s="2" t="n">
        <v>1.21978564493e-05</v>
      </c>
      <c r="I5362" s="2" t="n">
        <v>1.3661599223216e-05</v>
      </c>
      <c r="J5362" s="40" t="inlineStr">
        <is>
          <t>waste - methane capture</t>
        </is>
      </c>
    </row>
    <row r="5363" ht="15.75" customHeight="1" s="120">
      <c r="A5363" s="2" t="inlineStr">
        <is>
          <t>WASTE</t>
        </is>
      </c>
      <c r="B5363" s="2" t="inlineStr">
        <is>
          <t>LAN</t>
        </is>
      </c>
      <c r="C5363" s="2" t="n">
        <v>2020</v>
      </c>
      <c r="D5363" s="2" t="inlineStr">
        <is>
          <t>United States</t>
        </is>
      </c>
      <c r="E5363" s="2" t="inlineStr">
        <is>
          <t>USA</t>
        </is>
      </c>
      <c r="F5363" s="2" t="inlineStr">
        <is>
          <t>Electricity generation with a reciprocating engine</t>
        </is>
      </c>
      <c r="G5363" s="2" t="n">
        <v>87</v>
      </c>
      <c r="H5363" s="2" t="n">
        <v>0.0008582792943344</v>
      </c>
      <c r="I5363" s="2" t="n">
        <v>0.0009612728096545281</v>
      </c>
      <c r="J5363" s="40" t="inlineStr">
        <is>
          <t>waste - methane capture</t>
        </is>
      </c>
    </row>
    <row r="5364" ht="15.75" customHeight="1" s="120">
      <c r="A5364" s="2" t="inlineStr">
        <is>
          <t>WASTE</t>
        </is>
      </c>
      <c r="B5364" s="2" t="inlineStr">
        <is>
          <t>LAN</t>
        </is>
      </c>
      <c r="C5364" s="2" t="n">
        <v>2020</v>
      </c>
      <c r="D5364" s="2" t="inlineStr">
        <is>
          <t>United States</t>
        </is>
      </c>
      <c r="E5364" s="2" t="inlineStr">
        <is>
          <t>USA</t>
        </is>
      </c>
      <c r="F5364" s="2" t="inlineStr">
        <is>
          <t>Electricity generation with a gas turbine</t>
        </is>
      </c>
      <c r="G5364" s="2" t="n">
        <v>87</v>
      </c>
      <c r="H5364" s="2" t="n">
        <v>3.02799089695e-05</v>
      </c>
      <c r="I5364" s="2" t="n">
        <v>3.391349804584e-05</v>
      </c>
      <c r="J5364" s="40" t="inlineStr">
        <is>
          <t>waste - methane capture</t>
        </is>
      </c>
    </row>
    <row r="5365" ht="15.75" customHeight="1" s="120">
      <c r="A5365" s="2" t="inlineStr">
        <is>
          <t>WASTE</t>
        </is>
      </c>
      <c r="B5365" s="2" t="inlineStr">
        <is>
          <t>LAN</t>
        </is>
      </c>
      <c r="C5365" s="2" t="n">
        <v>2020</v>
      </c>
      <c r="D5365" s="2" t="inlineStr">
        <is>
          <t>United States</t>
        </is>
      </c>
      <c r="E5365" s="2" t="inlineStr">
        <is>
          <t>USA</t>
        </is>
      </c>
      <c r="F5365" s="2" t="inlineStr">
        <is>
          <t>Electricity generation with combined heat and power</t>
        </is>
      </c>
      <c r="G5365" s="2" t="n">
        <v>87</v>
      </c>
      <c r="H5365" s="2" t="n">
        <v>0.0001063473973772</v>
      </c>
      <c r="I5365" s="2" t="n">
        <v>0.000119109085062464</v>
      </c>
      <c r="J5365" s="40" t="inlineStr">
        <is>
          <t>waste - methane capture</t>
        </is>
      </c>
    </row>
    <row r="5366" ht="15.75" customHeight="1" s="120">
      <c r="A5366" s="2" t="inlineStr">
        <is>
          <t>WASTE</t>
        </is>
      </c>
      <c r="B5366" s="2" t="inlineStr">
        <is>
          <t>LAN</t>
        </is>
      </c>
      <c r="C5366" s="2" t="n">
        <v>2020</v>
      </c>
      <c r="D5366" s="2" t="inlineStr">
        <is>
          <t>United States</t>
        </is>
      </c>
      <c r="E5366" s="2" t="inlineStr">
        <is>
          <t>USA</t>
        </is>
      </c>
      <c r="F5366" s="2" t="inlineStr">
        <is>
          <t>Electricity generation with a gas turbine</t>
        </is>
      </c>
      <c r="G5366" s="2" t="n">
        <v>88</v>
      </c>
      <c r="H5366" s="2" t="n">
        <v>3.00792071357e-05</v>
      </c>
      <c r="I5366" s="2" t="n">
        <v>3.368871199198401e-05</v>
      </c>
      <c r="J5366" s="40" t="inlineStr">
        <is>
          <t>waste - methane capture</t>
        </is>
      </c>
    </row>
    <row r="5367" ht="15.75" customHeight="1" s="120">
      <c r="A5367" s="2" t="inlineStr">
        <is>
          <t>WASTE</t>
        </is>
      </c>
      <c r="B5367" s="2" t="inlineStr">
        <is>
          <t>LAN</t>
        </is>
      </c>
      <c r="C5367" s="2" t="n">
        <v>2020</v>
      </c>
      <c r="D5367" s="2" t="inlineStr">
        <is>
          <t>United States</t>
        </is>
      </c>
      <c r="E5367" s="2" t="inlineStr">
        <is>
          <t>USA</t>
        </is>
      </c>
      <c r="F5367" s="2" t="inlineStr">
        <is>
          <t>Electricity generation with a microturbine</t>
        </is>
      </c>
      <c r="G5367" s="2" t="n">
        <v>89</v>
      </c>
      <c r="H5367" s="2" t="n">
        <v>2.24997093028e-05</v>
      </c>
      <c r="I5367" s="2" t="n">
        <v>2.5199674419136e-05</v>
      </c>
      <c r="J5367" s="40" t="inlineStr">
        <is>
          <t>waste - methane capture</t>
        </is>
      </c>
    </row>
    <row r="5368" ht="15.75" customHeight="1" s="120">
      <c r="A5368" s="2" t="inlineStr">
        <is>
          <t>WASTE</t>
        </is>
      </c>
      <c r="B5368" s="2" t="inlineStr">
        <is>
          <t>LAN</t>
        </is>
      </c>
      <c r="C5368" s="2" t="n">
        <v>2020</v>
      </c>
      <c r="D5368" s="2" t="inlineStr">
        <is>
          <t>United States</t>
        </is>
      </c>
      <c r="E5368" s="2" t="inlineStr">
        <is>
          <t>USA</t>
        </is>
      </c>
      <c r="F5368" s="2" t="inlineStr">
        <is>
          <t>Flaring of landfill gas</t>
        </is>
      </c>
      <c r="G5368" s="2" t="n">
        <v>89</v>
      </c>
      <c r="H5368" s="2" t="n">
        <v>0.0001579503586981</v>
      </c>
      <c r="I5368" s="2" t="n">
        <v>0.000176904401741872</v>
      </c>
      <c r="J5368" s="40" t="inlineStr">
        <is>
          <t>waste - methane destruction</t>
        </is>
      </c>
    </row>
    <row r="5369" ht="15.75" customHeight="1" s="120">
      <c r="A5369" s="2" t="inlineStr">
        <is>
          <t>WASTE</t>
        </is>
      </c>
      <c r="B5369" s="2" t="inlineStr">
        <is>
          <t>LAN</t>
        </is>
      </c>
      <c r="C5369" s="2" t="n">
        <v>2020</v>
      </c>
      <c r="D5369" s="2" t="inlineStr">
        <is>
          <t>United States</t>
        </is>
      </c>
      <c r="E5369" s="2" t="inlineStr">
        <is>
          <t>USA</t>
        </is>
      </c>
      <c r="F5369" s="2" t="inlineStr">
        <is>
          <t>Electricity generation with combined heat and power</t>
        </is>
      </c>
      <c r="G5369" s="2" t="n">
        <v>90</v>
      </c>
      <c r="H5369" s="2" t="n">
        <v>0.0001040494389599</v>
      </c>
      <c r="I5369" s="2" t="n">
        <v>0.000116535371635088</v>
      </c>
      <c r="J5369" s="40" t="inlineStr">
        <is>
          <t>waste - methane capture</t>
        </is>
      </c>
    </row>
    <row r="5370" ht="15.75" customHeight="1" s="120">
      <c r="A5370" s="2" t="inlineStr">
        <is>
          <t>WASTE</t>
        </is>
      </c>
      <c r="B5370" s="2" t="inlineStr">
        <is>
          <t>LAN</t>
        </is>
      </c>
      <c r="C5370" s="2" t="n">
        <v>2020</v>
      </c>
      <c r="D5370" s="2" t="inlineStr">
        <is>
          <t>United States</t>
        </is>
      </c>
      <c r="E5370" s="2" t="inlineStr">
        <is>
          <t>USA</t>
        </is>
      </c>
      <c r="F5370" s="2" t="inlineStr">
        <is>
          <t>Electricity generation with combined heat and power</t>
        </is>
      </c>
      <c r="G5370" s="2" t="n">
        <v>91</v>
      </c>
      <c r="H5370" s="2" t="n">
        <v>0.0001036437461153</v>
      </c>
      <c r="I5370" s="2" t="n">
        <v>0.000116080995649136</v>
      </c>
      <c r="J5370" s="40" t="inlineStr">
        <is>
          <t>waste - methane capture</t>
        </is>
      </c>
    </row>
    <row r="5371" ht="15.75" customHeight="1" s="120">
      <c r="A5371" s="2" t="inlineStr">
        <is>
          <t>WASTE</t>
        </is>
      </c>
      <c r="B5371" s="2" t="inlineStr">
        <is>
          <t>LAN</t>
        </is>
      </c>
      <c r="C5371" s="2" t="n">
        <v>2020</v>
      </c>
      <c r="D5371" s="2" t="inlineStr">
        <is>
          <t>United States</t>
        </is>
      </c>
      <c r="E5371" s="2" t="inlineStr">
        <is>
          <t>USA</t>
        </is>
      </c>
      <c r="F5371" s="2" t="inlineStr">
        <is>
          <t>Electricity generation with a reciprocating engine</t>
        </is>
      </c>
      <c r="G5371" s="2" t="n">
        <v>91</v>
      </c>
      <c r="H5371" s="2" t="n">
        <v>0.0016332070226781</v>
      </c>
      <c r="I5371" s="2" t="n">
        <v>0.001829191865399472</v>
      </c>
      <c r="J5371" s="40" t="inlineStr">
        <is>
          <t>waste - methane capture</t>
        </is>
      </c>
    </row>
    <row r="5372" ht="15.75" customHeight="1" s="120">
      <c r="A5372" s="2" t="inlineStr">
        <is>
          <t>WASTE</t>
        </is>
      </c>
      <c r="B5372" s="2" t="inlineStr">
        <is>
          <t>LAN</t>
        </is>
      </c>
      <c r="C5372" s="2" t="n">
        <v>2020</v>
      </c>
      <c r="D5372" s="2" t="inlineStr">
        <is>
          <t>United States</t>
        </is>
      </c>
      <c r="E5372" s="2" t="inlineStr">
        <is>
          <t>USA</t>
        </is>
      </c>
      <c r="F5372" s="2" t="inlineStr">
        <is>
          <t>Electricity generation with combined heat and power</t>
        </is>
      </c>
      <c r="G5372" s="2" t="n">
        <v>92</v>
      </c>
      <c r="H5372" s="2" t="n">
        <v>0.000101824014564</v>
      </c>
      <c r="I5372" s="2" t="n">
        <v>0.00011404289631168</v>
      </c>
      <c r="J5372" s="40" t="inlineStr">
        <is>
          <t>waste - methane capture</t>
        </is>
      </c>
    </row>
    <row r="5373" ht="15.75" customHeight="1" s="120">
      <c r="A5373" s="2" t="inlineStr">
        <is>
          <t>WASTE</t>
        </is>
      </c>
      <c r="B5373" s="2" t="inlineStr">
        <is>
          <t>LAN</t>
        </is>
      </c>
      <c r="C5373" s="2" t="n">
        <v>2020</v>
      </c>
      <c r="D5373" s="2" t="inlineStr">
        <is>
          <t>United States</t>
        </is>
      </c>
      <c r="E5373" s="2" t="inlineStr">
        <is>
          <t>USA</t>
        </is>
      </c>
      <c r="F5373" s="2" t="inlineStr">
        <is>
          <t>Electricity generation with a reciprocating engine</t>
        </is>
      </c>
      <c r="G5373" s="2" t="n">
        <v>92</v>
      </c>
      <c r="H5373" s="2" t="n">
        <v>0.0017294632270932</v>
      </c>
      <c r="I5373" s="2" t="n">
        <v>0.001936998814344384</v>
      </c>
      <c r="J5373" s="40" t="inlineStr">
        <is>
          <t>waste - methane capture</t>
        </is>
      </c>
    </row>
    <row r="5374" ht="15.75" customHeight="1" s="120">
      <c r="A5374" s="2" t="inlineStr">
        <is>
          <t>WASTE</t>
        </is>
      </c>
      <c r="B5374" s="2" t="inlineStr">
        <is>
          <t>LAN</t>
        </is>
      </c>
      <c r="C5374" s="2" t="n">
        <v>2020</v>
      </c>
      <c r="D5374" s="2" t="inlineStr">
        <is>
          <t>United States</t>
        </is>
      </c>
      <c r="E5374" s="2" t="inlineStr">
        <is>
          <t>USA</t>
        </is>
      </c>
      <c r="F5374" s="2" t="inlineStr">
        <is>
          <t>Electricity generation with combined heat and power</t>
        </is>
      </c>
      <c r="G5374" s="2" t="n">
        <v>93</v>
      </c>
      <c r="H5374" s="2" t="n">
        <v>0.0002011548203882</v>
      </c>
      <c r="I5374" s="2" t="n">
        <v>0.000225293398834784</v>
      </c>
      <c r="J5374" s="40" t="inlineStr">
        <is>
          <t>waste - methane capture</t>
        </is>
      </c>
    </row>
    <row r="5375" ht="15.75" customHeight="1" s="120">
      <c r="A5375" s="2" t="inlineStr">
        <is>
          <t>WASTE</t>
        </is>
      </c>
      <c r="B5375" s="2" t="inlineStr">
        <is>
          <t>LAN</t>
        </is>
      </c>
      <c r="C5375" s="2" t="n">
        <v>2020</v>
      </c>
      <c r="D5375" s="2" t="inlineStr">
        <is>
          <t>United States</t>
        </is>
      </c>
      <c r="E5375" s="2" t="inlineStr">
        <is>
          <t>USA</t>
        </is>
      </c>
      <c r="F5375" s="2" t="inlineStr">
        <is>
          <t>Electricity generation with combined heat and power</t>
        </is>
      </c>
      <c r="G5375" s="2" t="n">
        <v>94</v>
      </c>
      <c r="H5375" s="2" t="n">
        <v>0.0002990463617607</v>
      </c>
      <c r="I5375" s="2" t="n">
        <v>0.000334931925171984</v>
      </c>
      <c r="J5375" s="40" t="inlineStr">
        <is>
          <t>waste - methane capture</t>
        </is>
      </c>
    </row>
    <row r="5376" ht="15.75" customHeight="1" s="120">
      <c r="A5376" s="2" t="inlineStr">
        <is>
          <t>WASTE</t>
        </is>
      </c>
      <c r="B5376" s="2" t="inlineStr">
        <is>
          <t>LAN</t>
        </is>
      </c>
      <c r="C5376" s="2" t="n">
        <v>2020</v>
      </c>
      <c r="D5376" s="2" t="inlineStr">
        <is>
          <t>United States</t>
        </is>
      </c>
      <c r="E5376" s="2" t="inlineStr">
        <is>
          <t>USA</t>
        </is>
      </c>
      <c r="F5376" s="2" t="inlineStr">
        <is>
          <t>Electricity generation with a reciprocating engine</t>
        </is>
      </c>
      <c r="G5376" s="2" t="n">
        <v>94</v>
      </c>
      <c r="H5376" s="2" t="n">
        <v>0.0007851723348722</v>
      </c>
      <c r="I5376" s="2" t="n">
        <v>0.0008793930150568641</v>
      </c>
      <c r="J5376" s="40" t="inlineStr">
        <is>
          <t>waste - methane capture</t>
        </is>
      </c>
    </row>
    <row r="5377" ht="15.75" customHeight="1" s="120">
      <c r="A5377" s="2" t="inlineStr">
        <is>
          <t>WASTE</t>
        </is>
      </c>
      <c r="B5377" s="2" t="inlineStr">
        <is>
          <t>LAN</t>
        </is>
      </c>
      <c r="C5377" s="2" t="n">
        <v>2020</v>
      </c>
      <c r="D5377" s="2" t="inlineStr">
        <is>
          <t>United States</t>
        </is>
      </c>
      <c r="E5377" s="2" t="inlineStr">
        <is>
          <t>USA</t>
        </is>
      </c>
      <c r="F5377" s="2" t="inlineStr">
        <is>
          <t>Electricity generation with a gas turbine</t>
        </is>
      </c>
      <c r="G5377" s="2" t="n">
        <v>95</v>
      </c>
      <c r="H5377" s="2" t="n">
        <v>3.07922855427e-05</v>
      </c>
      <c r="I5377" s="2" t="n">
        <v>3.4487359807824e-05</v>
      </c>
      <c r="J5377" s="40" t="inlineStr">
        <is>
          <t>waste - methane capture</t>
        </is>
      </c>
    </row>
    <row r="5378" ht="15.75" customHeight="1" s="120">
      <c r="A5378" s="2" t="inlineStr">
        <is>
          <t>WASTE</t>
        </is>
      </c>
      <c r="B5378" s="2" t="inlineStr">
        <is>
          <t>LAN</t>
        </is>
      </c>
      <c r="C5378" s="2" t="n">
        <v>2020</v>
      </c>
      <c r="D5378" s="2" t="inlineStr">
        <is>
          <t>United States</t>
        </is>
      </c>
      <c r="E5378" s="2" t="inlineStr">
        <is>
          <t>USA</t>
        </is>
      </c>
      <c r="F5378" s="2" t="inlineStr">
        <is>
          <t>Electricity generation with a reciprocating engine</t>
        </is>
      </c>
      <c r="G5378" s="2" t="n">
        <v>95</v>
      </c>
      <c r="H5378" s="2" t="n">
        <v>0.0016174996271729</v>
      </c>
      <c r="I5378" s="2" t="n">
        <v>0.001811599582433648</v>
      </c>
      <c r="J5378" s="40" t="inlineStr">
        <is>
          <t>waste - methane capture</t>
        </is>
      </c>
    </row>
    <row r="5379" ht="15.75" customHeight="1" s="120">
      <c r="A5379" s="2" t="inlineStr">
        <is>
          <t>WASTE</t>
        </is>
      </c>
      <c r="B5379" s="2" t="inlineStr">
        <is>
          <t>LAN</t>
        </is>
      </c>
      <c r="C5379" s="2" t="n">
        <v>2020</v>
      </c>
      <c r="D5379" s="2" t="inlineStr">
        <is>
          <t>United States</t>
        </is>
      </c>
      <c r="E5379" s="2" t="inlineStr">
        <is>
          <t>USA</t>
        </is>
      </c>
      <c r="F5379" s="2" t="inlineStr">
        <is>
          <t>Flaring of landfill gas</t>
        </is>
      </c>
      <c r="G5379" s="2" t="n">
        <v>96</v>
      </c>
      <c r="H5379" s="2" t="n">
        <v>0.0002900648687501</v>
      </c>
      <c r="I5379" s="2" t="n">
        <v>0.000324872653000112</v>
      </c>
      <c r="J5379" s="40" t="inlineStr">
        <is>
          <t>waste - methane destruction</t>
        </is>
      </c>
    </row>
    <row r="5380" ht="15.75" customHeight="1" s="120">
      <c r="A5380" s="2" t="inlineStr">
        <is>
          <t>WASTE</t>
        </is>
      </c>
      <c r="B5380" s="2" t="inlineStr">
        <is>
          <t>LAN</t>
        </is>
      </c>
      <c r="C5380" s="2" t="n">
        <v>2020</v>
      </c>
      <c r="D5380" s="2" t="inlineStr">
        <is>
          <t>United States</t>
        </is>
      </c>
      <c r="E5380" s="2" t="inlineStr">
        <is>
          <t>USA</t>
        </is>
      </c>
      <c r="F5380" s="2" t="inlineStr">
        <is>
          <t>Electricity generation with a microturbine</t>
        </is>
      </c>
      <c r="G5380" s="2" t="n">
        <v>96</v>
      </c>
      <c r="H5380" s="2" t="n">
        <v>5.02073289681e-05</v>
      </c>
      <c r="I5380" s="2" t="n">
        <v>5.623220844427201e-05</v>
      </c>
      <c r="J5380" s="40" t="inlineStr">
        <is>
          <t>waste - methane capture</t>
        </is>
      </c>
    </row>
    <row r="5381" ht="15.75" customHeight="1" s="120">
      <c r="A5381" s="2" t="inlineStr">
        <is>
          <t>WASTE</t>
        </is>
      </c>
      <c r="B5381" s="2" t="inlineStr">
        <is>
          <t>LAN</t>
        </is>
      </c>
      <c r="C5381" s="2" t="n">
        <v>2020</v>
      </c>
      <c r="D5381" s="2" t="inlineStr">
        <is>
          <t>United States</t>
        </is>
      </c>
      <c r="E5381" s="2" t="inlineStr">
        <is>
          <t>USA</t>
        </is>
      </c>
      <c r="F5381" s="2" t="inlineStr">
        <is>
          <t>Electricity generation with combined heat and power</t>
        </is>
      </c>
      <c r="G5381" s="2" t="n">
        <v>96</v>
      </c>
      <c r="H5381" s="2" t="n">
        <v>9.86778177321e-05</v>
      </c>
      <c r="I5381" s="2" t="n">
        <v>0.000110519155859952</v>
      </c>
      <c r="J5381" s="40" t="inlineStr">
        <is>
          <t>waste - methane capture</t>
        </is>
      </c>
    </row>
    <row r="5382" ht="15.75" customHeight="1" s="120">
      <c r="A5382" s="2" t="inlineStr">
        <is>
          <t>WASTE</t>
        </is>
      </c>
      <c r="B5382" s="2" t="inlineStr">
        <is>
          <t>LAN</t>
        </is>
      </c>
      <c r="C5382" s="2" t="n">
        <v>2020</v>
      </c>
      <c r="D5382" s="2" t="inlineStr">
        <is>
          <t>United States</t>
        </is>
      </c>
      <c r="E5382" s="2" t="inlineStr">
        <is>
          <t>USA</t>
        </is>
      </c>
      <c r="F5382" s="2" t="inlineStr">
        <is>
          <t>Electricity generation with combined heat and power</t>
        </is>
      </c>
      <c r="G5382" s="2" t="n">
        <v>97</v>
      </c>
      <c r="H5382" s="2" t="n">
        <v>9.6170901088e-05</v>
      </c>
      <c r="I5382" s="2" t="n">
        <v>0.00010771140921856</v>
      </c>
      <c r="J5382" s="40" t="inlineStr">
        <is>
          <t>waste - methane capture</t>
        </is>
      </c>
    </row>
    <row r="5383" ht="15.75" customHeight="1" s="120">
      <c r="A5383" s="2" t="inlineStr">
        <is>
          <t>WASTE</t>
        </is>
      </c>
      <c r="B5383" s="2" t="inlineStr">
        <is>
          <t>LAN</t>
        </is>
      </c>
      <c r="C5383" s="2" t="n">
        <v>2020</v>
      </c>
      <c r="D5383" s="2" t="inlineStr">
        <is>
          <t>United States</t>
        </is>
      </c>
      <c r="E5383" s="2" t="inlineStr">
        <is>
          <t>USA</t>
        </is>
      </c>
      <c r="F5383" s="2" t="inlineStr">
        <is>
          <t>Electricity generation with a reciprocating engine</t>
        </is>
      </c>
      <c r="G5383" s="2" t="n">
        <v>97</v>
      </c>
      <c r="H5383" s="2" t="n">
        <v>0.0015903983148746</v>
      </c>
      <c r="I5383" s="2" t="n">
        <v>0.001781246112659552</v>
      </c>
      <c r="J5383" s="40" t="inlineStr">
        <is>
          <t>waste - methane capture</t>
        </is>
      </c>
    </row>
    <row r="5384" ht="15.75" customHeight="1" s="120">
      <c r="A5384" s="2" t="inlineStr">
        <is>
          <t>WASTE</t>
        </is>
      </c>
      <c r="B5384" s="2" t="inlineStr">
        <is>
          <t>LAN</t>
        </is>
      </c>
      <c r="C5384" s="2" t="n">
        <v>2020</v>
      </c>
      <c r="D5384" s="2" t="inlineStr">
        <is>
          <t>United States</t>
        </is>
      </c>
      <c r="E5384" s="2" t="inlineStr">
        <is>
          <t>USA</t>
        </is>
      </c>
      <c r="F5384" s="2" t="inlineStr">
        <is>
          <t>Flaring of landfill gas</t>
        </is>
      </c>
      <c r="G5384" s="2" t="n">
        <v>98</v>
      </c>
      <c r="H5384" s="2" t="n">
        <v>0.0006056805723347</v>
      </c>
      <c r="I5384" s="2" t="n">
        <v>0.0006783622410148641</v>
      </c>
      <c r="J5384" s="40" t="inlineStr">
        <is>
          <t>waste - methane destruction</t>
        </is>
      </c>
    </row>
    <row r="5385" ht="15.75" customHeight="1" s="120">
      <c r="A5385" s="2" t="inlineStr">
        <is>
          <t>WASTE</t>
        </is>
      </c>
      <c r="B5385" s="2" t="inlineStr">
        <is>
          <t>LAN</t>
        </is>
      </c>
      <c r="C5385" s="2" t="n">
        <v>2020</v>
      </c>
      <c r="D5385" s="2" t="inlineStr">
        <is>
          <t>United States</t>
        </is>
      </c>
      <c r="E5385" s="2" t="inlineStr">
        <is>
          <t>USA</t>
        </is>
      </c>
      <c r="F5385" s="2" t="inlineStr">
        <is>
          <t>Electricity generation with a reciprocating engine</t>
        </is>
      </c>
      <c r="G5385" s="2" t="n">
        <v>98</v>
      </c>
      <c r="H5385" s="2" t="n">
        <v>0.0007563271792606</v>
      </c>
      <c r="I5385" s="2" t="n">
        <v>0.0008470864407718721</v>
      </c>
      <c r="J5385" s="40" t="inlineStr">
        <is>
          <t>waste - methane capture</t>
        </is>
      </c>
    </row>
    <row r="5386" ht="15.75" customHeight="1" s="120">
      <c r="A5386" s="2" t="inlineStr">
        <is>
          <t>WASTE</t>
        </is>
      </c>
      <c r="B5386" s="2" t="inlineStr">
        <is>
          <t>LAN</t>
        </is>
      </c>
      <c r="C5386" s="2" t="n">
        <v>2020</v>
      </c>
      <c r="D5386" s="2" t="inlineStr">
        <is>
          <t>United States</t>
        </is>
      </c>
      <c r="E5386" s="2" t="inlineStr">
        <is>
          <t>USA</t>
        </is>
      </c>
      <c r="F5386" s="2" t="inlineStr">
        <is>
          <t>Electricity generation with a microturbine</t>
        </is>
      </c>
      <c r="G5386" s="2" t="n">
        <v>99</v>
      </c>
      <c r="H5386" s="2" t="n">
        <v>1.02920985228e-05</v>
      </c>
      <c r="I5386" s="2" t="n">
        <v>1.1527150345536e-05</v>
      </c>
      <c r="J5386" s="40" t="inlineStr">
        <is>
          <t>waste - methane capture</t>
        </is>
      </c>
    </row>
    <row r="5387" ht="15.75" customHeight="1" s="120">
      <c r="A5387" s="2" t="inlineStr">
        <is>
          <t>WASTE</t>
        </is>
      </c>
      <c r="B5387" s="2" t="inlineStr">
        <is>
          <t>LAN</t>
        </is>
      </c>
      <c r="C5387" s="2" t="n">
        <v>2020</v>
      </c>
      <c r="D5387" s="2" t="inlineStr">
        <is>
          <t>United States</t>
        </is>
      </c>
      <c r="E5387" s="2" t="inlineStr">
        <is>
          <t>USA</t>
        </is>
      </c>
      <c r="F5387" s="2" t="inlineStr">
        <is>
          <t>Electricity generation with a reciprocating engine</t>
        </is>
      </c>
      <c r="G5387" s="2" t="n">
        <v>99</v>
      </c>
      <c r="H5387" s="2" t="n">
        <v>0.0008060257532634</v>
      </c>
      <c r="I5387" s="2" t="n">
        <v>0.0009027488436550081</v>
      </c>
      <c r="J5387" s="40" t="inlineStr">
        <is>
          <t>waste - methane capture</t>
        </is>
      </c>
    </row>
    <row r="5388" ht="15.75" customHeight="1" s="120">
      <c r="A5388" s="2" t="inlineStr">
        <is>
          <t>WASTE</t>
        </is>
      </c>
      <c r="B5388" s="2" t="inlineStr">
        <is>
          <t>LAN</t>
        </is>
      </c>
      <c r="C5388" s="2" t="n">
        <v>2020</v>
      </c>
      <c r="D5388" s="2" t="inlineStr">
        <is>
          <t>United States</t>
        </is>
      </c>
      <c r="E5388" s="2" t="inlineStr">
        <is>
          <t>USA</t>
        </is>
      </c>
      <c r="F5388" s="2" t="inlineStr">
        <is>
          <t>Electricity generation with a gas turbine</t>
        </is>
      </c>
      <c r="G5388" s="2" t="n">
        <v>99</v>
      </c>
      <c r="H5388" s="2" t="n">
        <v>2.64372920356e-05</v>
      </c>
      <c r="I5388" s="2" t="n">
        <v>2.9609767079872e-05</v>
      </c>
      <c r="J5388" s="40" t="inlineStr">
        <is>
          <t>waste - methane capture</t>
        </is>
      </c>
    </row>
    <row r="5389" ht="15.75" customHeight="1" s="120">
      <c r="A5389" s="2" t="inlineStr">
        <is>
          <t>WASTE</t>
        </is>
      </c>
      <c r="B5389" s="2" t="inlineStr">
        <is>
          <t>LAN</t>
        </is>
      </c>
      <c r="C5389" s="2" t="n">
        <v>2020</v>
      </c>
      <c r="D5389" s="2" t="inlineStr">
        <is>
          <t>United States</t>
        </is>
      </c>
      <c r="E5389" s="2" t="inlineStr">
        <is>
          <t>USA</t>
        </is>
      </c>
      <c r="F5389" s="2" t="inlineStr">
        <is>
          <t>Land_x001f_ll gas recovery for direct use</t>
        </is>
      </c>
      <c r="G5389" s="2" t="n">
        <v>99</v>
      </c>
      <c r="H5389" s="2" t="n">
        <v>0.0003123147180304</v>
      </c>
      <c r="I5389" s="2" t="n">
        <v>0.0003497924841940481</v>
      </c>
      <c r="J5389" s="40" t="inlineStr">
        <is>
          <t>waste - methane capture</t>
        </is>
      </c>
    </row>
    <row r="5390" ht="15.75" customHeight="1" s="120">
      <c r="A5390" s="2" t="inlineStr">
        <is>
          <t>WASTE</t>
        </is>
      </c>
      <c r="B5390" s="2" t="inlineStr">
        <is>
          <t>LAN</t>
        </is>
      </c>
      <c r="C5390" s="2" t="n">
        <v>2020</v>
      </c>
      <c r="D5390" s="2" t="inlineStr">
        <is>
          <t>United States</t>
        </is>
      </c>
      <c r="E5390" s="2" t="inlineStr">
        <is>
          <t>USA</t>
        </is>
      </c>
      <c r="F5390" s="2" t="inlineStr">
        <is>
          <t>Electricity generation with combined heat and power</t>
        </is>
      </c>
      <c r="G5390" s="2" t="n">
        <v>99</v>
      </c>
      <c r="H5390" s="2" t="n">
        <v>9.497857536189999e-05</v>
      </c>
      <c r="I5390" s="2" t="n">
        <v>0.000106376004405328</v>
      </c>
      <c r="J5390" s="40" t="inlineStr">
        <is>
          <t>waste - methane capture</t>
        </is>
      </c>
    </row>
    <row r="5391" ht="15.75" customHeight="1" s="120">
      <c r="A5391" s="2" t="inlineStr">
        <is>
          <t>WASTE</t>
        </is>
      </c>
      <c r="B5391" s="2" t="inlineStr">
        <is>
          <t>LAN</t>
        </is>
      </c>
      <c r="C5391" s="2" t="n">
        <v>2020</v>
      </c>
      <c r="D5391" s="2" t="inlineStr">
        <is>
          <t>United States</t>
        </is>
      </c>
      <c r="E5391" s="2" t="inlineStr">
        <is>
          <t>USA</t>
        </is>
      </c>
      <c r="F5391" s="2" t="inlineStr">
        <is>
          <t>Land_x001f_ll gas recovery for direct use</t>
        </is>
      </c>
      <c r="G5391" s="2" t="n">
        <v>100</v>
      </c>
      <c r="H5391" s="2" t="n">
        <v>0.0002866217400879</v>
      </c>
      <c r="I5391" s="2" t="n">
        <v>0.000321016348898448</v>
      </c>
      <c r="J5391" s="40" t="inlineStr">
        <is>
          <t>waste - methane capture</t>
        </is>
      </c>
    </row>
    <row r="5392" ht="15.75" customHeight="1" s="120">
      <c r="A5392" s="2" t="inlineStr">
        <is>
          <t>WASTE</t>
        </is>
      </c>
      <c r="B5392" s="2" t="inlineStr">
        <is>
          <t>LAN</t>
        </is>
      </c>
      <c r="C5392" s="2" t="n">
        <v>2020</v>
      </c>
      <c r="D5392" s="2" t="inlineStr">
        <is>
          <t>United States</t>
        </is>
      </c>
      <c r="E5392" s="2" t="inlineStr">
        <is>
          <t>USA</t>
        </is>
      </c>
      <c r="F5392" s="2" t="inlineStr">
        <is>
          <t>Electricity generation with combined heat and power</t>
        </is>
      </c>
      <c r="G5392" s="2" t="n">
        <v>102</v>
      </c>
      <c r="H5392" s="2" t="n">
        <v>0.000185134667845</v>
      </c>
      <c r="I5392" s="2" t="n">
        <v>0.0002073508279864</v>
      </c>
      <c r="J5392" s="40" t="inlineStr">
        <is>
          <t>waste - methane capture</t>
        </is>
      </c>
    </row>
    <row r="5393" ht="15.75" customHeight="1" s="120">
      <c r="A5393" s="2" t="inlineStr">
        <is>
          <t>WASTE</t>
        </is>
      </c>
      <c r="B5393" s="2" t="inlineStr">
        <is>
          <t>LAN</t>
        </is>
      </c>
      <c r="C5393" s="2" t="n">
        <v>2020</v>
      </c>
      <c r="D5393" s="2" t="inlineStr">
        <is>
          <t>United States</t>
        </is>
      </c>
      <c r="E5393" s="2" t="inlineStr">
        <is>
          <t>USA</t>
        </is>
      </c>
      <c r="F5393" s="2" t="inlineStr">
        <is>
          <t>Electricity generation with a reciprocating engine</t>
        </is>
      </c>
      <c r="G5393" s="2" t="n">
        <v>102</v>
      </c>
      <c r="H5393" s="2" t="n">
        <v>0.0007303954917006001</v>
      </c>
      <c r="I5393" s="2" t="n">
        <v>0.0008180429507046722</v>
      </c>
      <c r="J5393" s="40" t="inlineStr">
        <is>
          <t>waste - methane capture</t>
        </is>
      </c>
    </row>
    <row r="5394" ht="15.75" customHeight="1" s="120">
      <c r="A5394" s="2" t="inlineStr">
        <is>
          <t>WASTE</t>
        </is>
      </c>
      <c r="B5394" s="2" t="inlineStr">
        <is>
          <t>LAN</t>
        </is>
      </c>
      <c r="C5394" s="2" t="n">
        <v>2020</v>
      </c>
      <c r="D5394" s="2" t="inlineStr">
        <is>
          <t>United States</t>
        </is>
      </c>
      <c r="E5394" s="2" t="inlineStr">
        <is>
          <t>USA</t>
        </is>
      </c>
      <c r="F5394" s="2" t="inlineStr">
        <is>
          <t>Flaring of landfill gas</t>
        </is>
      </c>
      <c r="G5394" s="2" t="n">
        <v>102</v>
      </c>
      <c r="H5394" s="2" t="n">
        <v>0.0001366820506519</v>
      </c>
      <c r="I5394" s="2" t="n">
        <v>0.000153083896730128</v>
      </c>
      <c r="J5394" s="40" t="inlineStr">
        <is>
          <t>waste - methane destruction</t>
        </is>
      </c>
    </row>
    <row r="5395" ht="15.75" customHeight="1" s="120">
      <c r="A5395" s="2" t="inlineStr">
        <is>
          <t>WASTE</t>
        </is>
      </c>
      <c r="B5395" s="2" t="inlineStr">
        <is>
          <t>LAN</t>
        </is>
      </c>
      <c r="C5395" s="2" t="n">
        <v>2020</v>
      </c>
      <c r="D5395" s="2" t="inlineStr">
        <is>
          <t>United States</t>
        </is>
      </c>
      <c r="E5395" s="2" t="inlineStr">
        <is>
          <t>USA</t>
        </is>
      </c>
      <c r="F5395" s="2" t="inlineStr">
        <is>
          <t>Electricity generation with combined heat and power</t>
        </is>
      </c>
      <c r="G5395" s="2" t="n">
        <v>103</v>
      </c>
      <c r="H5395" s="2" t="n">
        <v>9.09784721443e-05</v>
      </c>
      <c r="I5395" s="2" t="n">
        <v>0.000101895888801616</v>
      </c>
      <c r="J5395" s="40" t="inlineStr">
        <is>
          <t>waste - methane capture</t>
        </is>
      </c>
    </row>
    <row r="5396" ht="15.75" customHeight="1" s="120">
      <c r="A5396" s="2" t="inlineStr">
        <is>
          <t>WASTE</t>
        </is>
      </c>
      <c r="B5396" s="2" t="inlineStr">
        <is>
          <t>LAN</t>
        </is>
      </c>
      <c r="C5396" s="2" t="n">
        <v>2020</v>
      </c>
      <c r="D5396" s="2" t="inlineStr">
        <is>
          <t>United States</t>
        </is>
      </c>
      <c r="E5396" s="2" t="inlineStr">
        <is>
          <t>USA</t>
        </is>
      </c>
      <c r="F5396" s="2" t="inlineStr">
        <is>
          <t>Flaring of landfill gas</t>
        </is>
      </c>
      <c r="G5396" s="2" t="n">
        <v>104</v>
      </c>
      <c r="H5396" s="2" t="n">
        <v>0.0001332962128799</v>
      </c>
      <c r="I5396" s="2" t="n">
        <v>0.000149291758425488</v>
      </c>
      <c r="J5396" s="40" t="inlineStr">
        <is>
          <t>waste - methane destruction</t>
        </is>
      </c>
    </row>
    <row r="5397" ht="15.75" customHeight="1" s="120">
      <c r="A5397" s="2" t="inlineStr">
        <is>
          <t>WASTE</t>
        </is>
      </c>
      <c r="B5397" s="2" t="inlineStr">
        <is>
          <t>LAN</t>
        </is>
      </c>
      <c r="C5397" s="2" t="n">
        <v>2020</v>
      </c>
      <c r="D5397" s="2" t="inlineStr">
        <is>
          <t>United States</t>
        </is>
      </c>
      <c r="E5397" s="2" t="inlineStr">
        <is>
          <t>USA</t>
        </is>
      </c>
      <c r="F5397" s="2" t="inlineStr">
        <is>
          <t>Electricity generation with combined heat and power</t>
        </is>
      </c>
      <c r="G5397" s="2" t="n">
        <v>105</v>
      </c>
      <c r="H5397" s="2" t="n">
        <v>0.000178727626917</v>
      </c>
      <c r="I5397" s="2" t="n">
        <v>0.00020017494214704</v>
      </c>
      <c r="J5397" s="40" t="inlineStr">
        <is>
          <t>waste - methane capture</t>
        </is>
      </c>
    </row>
    <row r="5398" ht="15.75" customHeight="1" s="120">
      <c r="A5398" s="2" t="inlineStr">
        <is>
          <t>WASTE</t>
        </is>
      </c>
      <c r="B5398" s="2" t="inlineStr">
        <is>
          <t>LAN</t>
        </is>
      </c>
      <c r="C5398" s="2" t="n">
        <v>2020</v>
      </c>
      <c r="D5398" s="2" t="inlineStr">
        <is>
          <t>United States</t>
        </is>
      </c>
      <c r="E5398" s="2" t="inlineStr">
        <is>
          <t>USA</t>
        </is>
      </c>
      <c r="F5398" s="2" t="inlineStr">
        <is>
          <t>Land_x001f_ll gas recovery for direct use</t>
        </is>
      </c>
      <c r="G5398" s="2" t="n">
        <v>105</v>
      </c>
      <c r="H5398" s="2" t="n">
        <v>0.000307262991555</v>
      </c>
      <c r="I5398" s="2" t="n">
        <v>0.0003441345505416</v>
      </c>
      <c r="J5398" s="40" t="inlineStr">
        <is>
          <t>waste - methane capture</t>
        </is>
      </c>
    </row>
    <row r="5399" ht="15.75" customHeight="1" s="120">
      <c r="A5399" s="2" t="inlineStr">
        <is>
          <t>WASTE</t>
        </is>
      </c>
      <c r="B5399" s="2" t="inlineStr">
        <is>
          <t>LAN</t>
        </is>
      </c>
      <c r="C5399" s="2" t="n">
        <v>2020</v>
      </c>
      <c r="D5399" s="2" t="inlineStr">
        <is>
          <t>United States</t>
        </is>
      </c>
      <c r="E5399" s="2" t="inlineStr">
        <is>
          <t>USA</t>
        </is>
      </c>
      <c r="F5399" s="2" t="inlineStr">
        <is>
          <t>Electricity generation with a reciprocating engine</t>
        </is>
      </c>
      <c r="G5399" s="2" t="n">
        <v>105</v>
      </c>
      <c r="H5399" s="2" t="n">
        <v>0.0007055187597871</v>
      </c>
      <c r="I5399" s="2" t="n">
        <v>0.0007901810109615521</v>
      </c>
      <c r="J5399" s="40" t="inlineStr">
        <is>
          <t>waste - methane capture</t>
        </is>
      </c>
    </row>
    <row r="5400" ht="15.75" customHeight="1" s="120">
      <c r="A5400" s="2" t="inlineStr">
        <is>
          <t>WASTE</t>
        </is>
      </c>
      <c r="B5400" s="2" t="inlineStr">
        <is>
          <t>LAN</t>
        </is>
      </c>
      <c r="C5400" s="2" t="n">
        <v>2020</v>
      </c>
      <c r="D5400" s="2" t="inlineStr">
        <is>
          <t>United States</t>
        </is>
      </c>
      <c r="E5400" s="2" t="inlineStr">
        <is>
          <t>USA</t>
        </is>
      </c>
      <c r="F5400" s="2" t="inlineStr">
        <is>
          <t>Electricity generation with a microturbine</t>
        </is>
      </c>
      <c r="G5400" s="2" t="n">
        <v>107</v>
      </c>
      <c r="H5400" s="2" t="n">
        <v>1.89007259905e-05</v>
      </c>
      <c r="I5400" s="2" t="n">
        <v>2.116881310936e-05</v>
      </c>
      <c r="J5400" s="40" t="inlineStr">
        <is>
          <t>waste - methane capture</t>
        </is>
      </c>
    </row>
    <row r="5401" ht="15.75" customHeight="1" s="120">
      <c r="A5401" s="2" t="inlineStr">
        <is>
          <t>WASTE</t>
        </is>
      </c>
      <c r="B5401" s="2" t="inlineStr">
        <is>
          <t>LAN</t>
        </is>
      </c>
      <c r="C5401" s="2" t="n">
        <v>2020</v>
      </c>
      <c r="D5401" s="2" t="inlineStr">
        <is>
          <t>United States</t>
        </is>
      </c>
      <c r="E5401" s="2" t="inlineStr">
        <is>
          <t>USA</t>
        </is>
      </c>
      <c r="F5401" s="2" t="inlineStr">
        <is>
          <t>Electricity generation with a reciprocating engine</t>
        </is>
      </c>
      <c r="G5401" s="2" t="n">
        <v>108</v>
      </c>
      <c r="H5401" s="2" t="n">
        <v>0.0020606014295481</v>
      </c>
      <c r="I5401" s="2" t="n">
        <v>0.002307873601093872</v>
      </c>
      <c r="J5401" s="40" t="inlineStr">
        <is>
          <t>waste - methane capture</t>
        </is>
      </c>
    </row>
    <row r="5402" ht="15.75" customHeight="1" s="120">
      <c r="A5402" s="2" t="inlineStr">
        <is>
          <t>WASTE</t>
        </is>
      </c>
      <c r="B5402" s="2" t="inlineStr">
        <is>
          <t>LAN</t>
        </is>
      </c>
      <c r="C5402" s="2" t="n">
        <v>2020</v>
      </c>
      <c r="D5402" s="2" t="inlineStr">
        <is>
          <t>United States</t>
        </is>
      </c>
      <c r="E5402" s="2" t="inlineStr">
        <is>
          <t>USA</t>
        </is>
      </c>
      <c r="F5402" s="2" t="inlineStr">
        <is>
          <t>Electricity generation with combined heat and power</t>
        </is>
      </c>
      <c r="G5402" s="2" t="n">
        <v>109</v>
      </c>
      <c r="H5402" s="2" t="n">
        <v>8.69632785907e-05</v>
      </c>
      <c r="I5402" s="2" t="n">
        <v>9.739887202158402e-05</v>
      </c>
      <c r="J5402" s="40" t="inlineStr">
        <is>
          <t>waste - methane capture</t>
        </is>
      </c>
    </row>
    <row r="5403" ht="15.75" customHeight="1" s="120">
      <c r="A5403" s="2" t="inlineStr">
        <is>
          <t>WASTE</t>
        </is>
      </c>
      <c r="B5403" s="2" t="inlineStr">
        <is>
          <t>LAN</t>
        </is>
      </c>
      <c r="C5403" s="2" t="n">
        <v>2020</v>
      </c>
      <c r="D5403" s="2" t="inlineStr">
        <is>
          <t>United States</t>
        </is>
      </c>
      <c r="E5403" s="2" t="inlineStr">
        <is>
          <t>USA</t>
        </is>
      </c>
      <c r="F5403" s="2" t="inlineStr">
        <is>
          <t>Electricity generation with a reciprocating engine</t>
        </is>
      </c>
      <c r="G5403" s="2" t="n">
        <v>110</v>
      </c>
      <c r="H5403" s="2" t="n">
        <v>0.0006732337642461</v>
      </c>
      <c r="I5403" s="2" t="n">
        <v>0.0007540218159556321</v>
      </c>
      <c r="J5403" s="40" t="inlineStr">
        <is>
          <t>waste - methane capture</t>
        </is>
      </c>
    </row>
    <row r="5404" ht="15.75" customHeight="1" s="120">
      <c r="A5404" s="2" t="inlineStr">
        <is>
          <t>WASTE</t>
        </is>
      </c>
      <c r="B5404" s="2" t="inlineStr">
        <is>
          <t>LAN</t>
        </is>
      </c>
      <c r="C5404" s="2" t="n">
        <v>2020</v>
      </c>
      <c r="D5404" s="2" t="inlineStr">
        <is>
          <t>United States</t>
        </is>
      </c>
      <c r="E5404" s="2" t="inlineStr">
        <is>
          <t>USA</t>
        </is>
      </c>
      <c r="F5404" s="2" t="inlineStr">
        <is>
          <t>Land_x001f_ll gas recovery for direct use</t>
        </is>
      </c>
      <c r="G5404" s="2" t="n">
        <v>111</v>
      </c>
      <c r="H5404" s="2" t="n">
        <v>0.0002967280743178</v>
      </c>
      <c r="I5404" s="2" t="n">
        <v>0.0003323354432359361</v>
      </c>
      <c r="J5404" s="40" t="inlineStr">
        <is>
          <t>waste - methane capture</t>
        </is>
      </c>
    </row>
    <row r="5405" ht="15.75" customHeight="1" s="120">
      <c r="A5405" s="2" t="inlineStr">
        <is>
          <t>WASTE</t>
        </is>
      </c>
      <c r="B5405" s="2" t="inlineStr">
        <is>
          <t>LAN</t>
        </is>
      </c>
      <c r="C5405" s="2" t="n">
        <v>2020</v>
      </c>
      <c r="D5405" s="2" t="inlineStr">
        <is>
          <t>United States</t>
        </is>
      </c>
      <c r="E5405" s="2" t="inlineStr">
        <is>
          <t>USA</t>
        </is>
      </c>
      <c r="F5405" s="2" t="inlineStr">
        <is>
          <t>Electricity generation with combined heat and power</t>
        </is>
      </c>
      <c r="G5405" s="2" t="n">
        <v>111</v>
      </c>
      <c r="H5405" s="2" t="n">
        <v>9.33705960051e-05</v>
      </c>
      <c r="I5405" s="2" t="n">
        <v>0.000104575067525712</v>
      </c>
      <c r="J5405" s="40" t="inlineStr">
        <is>
          <t>waste - methane capture</t>
        </is>
      </c>
    </row>
    <row r="5406" ht="15.75" customHeight="1" s="120">
      <c r="A5406" s="2" t="inlineStr">
        <is>
          <t>WASTE</t>
        </is>
      </c>
      <c r="B5406" s="2" t="inlineStr">
        <is>
          <t>LAN</t>
        </is>
      </c>
      <c r="C5406" s="2" t="n">
        <v>2020</v>
      </c>
      <c r="D5406" s="2" t="inlineStr">
        <is>
          <t>United States</t>
        </is>
      </c>
      <c r="E5406" s="2" t="inlineStr">
        <is>
          <t>USA</t>
        </is>
      </c>
      <c r="F5406" s="2" t="inlineStr">
        <is>
          <t>Land_x001f_ll gas recovery for direct use</t>
        </is>
      </c>
      <c r="G5406" s="2" t="n">
        <v>112</v>
      </c>
      <c r="H5406" s="2" t="n">
        <v>0.0003337952948641</v>
      </c>
      <c r="I5406" s="2" t="n">
        <v>0.000373850730247792</v>
      </c>
      <c r="J5406" s="40" t="inlineStr">
        <is>
          <t>waste - methane capture</t>
        </is>
      </c>
    </row>
    <row r="5407" ht="15.75" customHeight="1" s="120">
      <c r="A5407" s="2" t="inlineStr">
        <is>
          <t>WASTE</t>
        </is>
      </c>
      <c r="B5407" s="2" t="inlineStr">
        <is>
          <t>LAN</t>
        </is>
      </c>
      <c r="C5407" s="2" t="n">
        <v>2020</v>
      </c>
      <c r="D5407" s="2" t="inlineStr">
        <is>
          <t>United States</t>
        </is>
      </c>
      <c r="E5407" s="2" t="inlineStr">
        <is>
          <t>USA</t>
        </is>
      </c>
      <c r="F5407" s="2" t="inlineStr">
        <is>
          <t>Electricity generation with a gas turbine</t>
        </is>
      </c>
      <c r="G5407" s="2" t="n">
        <v>112</v>
      </c>
      <c r="H5407" s="2" t="n">
        <v>2.3334448997e-05</v>
      </c>
      <c r="I5407" s="2" t="n">
        <v>2.613458287664e-05</v>
      </c>
      <c r="J5407" s="40" t="inlineStr">
        <is>
          <t>waste - methane capture</t>
        </is>
      </c>
    </row>
    <row r="5408" ht="15.75" customHeight="1" s="120">
      <c r="A5408" s="2" t="inlineStr">
        <is>
          <t>WASTE</t>
        </is>
      </c>
      <c r="B5408" s="2" t="inlineStr">
        <is>
          <t>LAN</t>
        </is>
      </c>
      <c r="C5408" s="2" t="n">
        <v>2020</v>
      </c>
      <c r="D5408" s="2" t="inlineStr">
        <is>
          <t>United States</t>
        </is>
      </c>
      <c r="E5408" s="2" t="inlineStr">
        <is>
          <t>USA</t>
        </is>
      </c>
      <c r="F5408" s="2" t="inlineStr">
        <is>
          <t>Electricity generation with combined heat and power</t>
        </is>
      </c>
      <c r="G5408" s="2" t="n">
        <v>112</v>
      </c>
      <c r="H5408" s="2" t="n">
        <v>8.46808470669e-05</v>
      </c>
      <c r="I5408" s="2" t="n">
        <v>9.484254871492801e-05</v>
      </c>
      <c r="J5408" s="40" t="inlineStr">
        <is>
          <t>waste - methane capture</t>
        </is>
      </c>
    </row>
    <row r="5409" ht="15.75" customHeight="1" s="120">
      <c r="A5409" s="2" t="inlineStr">
        <is>
          <t>WASTE</t>
        </is>
      </c>
      <c r="B5409" s="2" t="inlineStr">
        <is>
          <t>LAN</t>
        </is>
      </c>
      <c r="C5409" s="2" t="n">
        <v>2020</v>
      </c>
      <c r="D5409" s="2" t="inlineStr">
        <is>
          <t>United States</t>
        </is>
      </c>
      <c r="E5409" s="2" t="inlineStr">
        <is>
          <t>USA</t>
        </is>
      </c>
      <c r="F5409" s="2" t="inlineStr">
        <is>
          <t>Electricity generation with a gas turbine</t>
        </is>
      </c>
      <c r="G5409" s="2" t="n">
        <v>113</v>
      </c>
      <c r="H5409" s="2" t="n">
        <v>2.31520534726e-05</v>
      </c>
      <c r="I5409" s="2" t="n">
        <v>2.5930299889312e-05</v>
      </c>
      <c r="J5409" s="40" t="inlineStr">
        <is>
          <t>waste - methane capture</t>
        </is>
      </c>
    </row>
    <row r="5410" ht="15.75" customHeight="1" s="120">
      <c r="A5410" s="2" t="inlineStr">
        <is>
          <t>WASTE</t>
        </is>
      </c>
      <c r="B5410" s="2" t="inlineStr">
        <is>
          <t>LAN</t>
        </is>
      </c>
      <c r="C5410" s="2" t="n">
        <v>2020</v>
      </c>
      <c r="D5410" s="2" t="inlineStr">
        <is>
          <t>United States</t>
        </is>
      </c>
      <c r="E5410" s="2" t="inlineStr">
        <is>
          <t>USA</t>
        </is>
      </c>
      <c r="F5410" s="2" t="inlineStr">
        <is>
          <t>Electricity generation with a microturbine</t>
        </is>
      </c>
      <c r="G5410" s="2" t="n">
        <v>113</v>
      </c>
      <c r="H5410" s="54" t="n">
        <v>8.906249604479999e-06</v>
      </c>
      <c r="I5410" s="2" t="n">
        <v>9.9749995570176e-06</v>
      </c>
      <c r="J5410" s="40" t="inlineStr">
        <is>
          <t>waste - methane capture</t>
        </is>
      </c>
    </row>
    <row r="5411" ht="15.75" customHeight="1" s="120">
      <c r="A5411" s="2" t="inlineStr">
        <is>
          <t>WASTE</t>
        </is>
      </c>
      <c r="B5411" s="2" t="inlineStr">
        <is>
          <t>LAN</t>
        </is>
      </c>
      <c r="C5411" s="2" t="n">
        <v>2020</v>
      </c>
      <c r="D5411" s="2" t="inlineStr">
        <is>
          <t>United States</t>
        </is>
      </c>
      <c r="E5411" s="2" t="inlineStr">
        <is>
          <t>USA</t>
        </is>
      </c>
      <c r="F5411" s="2" t="inlineStr">
        <is>
          <t>Land_x001f_ll gas recovery for direct use</t>
        </is>
      </c>
      <c r="G5411" s="2" t="n">
        <v>113</v>
      </c>
      <c r="H5411" s="2" t="n">
        <v>0.0002779140486382</v>
      </c>
      <c r="I5411" s="2" t="n">
        <v>0.000311263734474784</v>
      </c>
      <c r="J5411" s="40" t="inlineStr">
        <is>
          <t>waste - methane capture</t>
        </is>
      </c>
    </row>
    <row r="5412" ht="15.75" customHeight="1" s="120">
      <c r="A5412" s="2" t="inlineStr">
        <is>
          <t>WASTE</t>
        </is>
      </c>
      <c r="B5412" s="2" t="inlineStr">
        <is>
          <t>LAN</t>
        </is>
      </c>
      <c r="C5412" s="2" t="n">
        <v>2020</v>
      </c>
      <c r="D5412" s="2" t="inlineStr">
        <is>
          <t>United States</t>
        </is>
      </c>
      <c r="E5412" s="2" t="inlineStr">
        <is>
          <t>USA</t>
        </is>
      </c>
      <c r="F5412" s="2" t="inlineStr">
        <is>
          <t>Electricity generation with a reciprocating engine</t>
        </is>
      </c>
      <c r="G5412" s="2" t="n">
        <v>114</v>
      </c>
      <c r="H5412" s="2" t="n">
        <v>0.000652595073916</v>
      </c>
      <c r="I5412" s="2" t="n">
        <v>0.0007309064827859201</v>
      </c>
      <c r="J5412" s="40" t="inlineStr">
        <is>
          <t>waste - methane capture</t>
        </is>
      </c>
    </row>
    <row r="5413" ht="15.75" customHeight="1" s="120">
      <c r="A5413" s="2" t="inlineStr">
        <is>
          <t>WASTE</t>
        </is>
      </c>
      <c r="B5413" s="2" t="inlineStr">
        <is>
          <t>LAN</t>
        </is>
      </c>
      <c r="C5413" s="2" t="n">
        <v>2020</v>
      </c>
      <c r="D5413" s="2" t="inlineStr">
        <is>
          <t>United States</t>
        </is>
      </c>
      <c r="E5413" s="2" t="inlineStr">
        <is>
          <t>USA</t>
        </is>
      </c>
      <c r="F5413" s="2" t="inlineStr">
        <is>
          <t>Electricity generation with a reciprocating engine</t>
        </is>
      </c>
      <c r="G5413" s="2" t="n">
        <v>115</v>
      </c>
      <c r="H5413" s="2" t="n">
        <v>0.0006407452165149</v>
      </c>
      <c r="I5413" s="2" t="n">
        <v>0.0007176346424966881</v>
      </c>
      <c r="J5413" s="40" t="inlineStr">
        <is>
          <t>waste - methane capture</t>
        </is>
      </c>
    </row>
    <row r="5414" ht="15.75" customHeight="1" s="120">
      <c r="A5414" s="2" t="inlineStr">
        <is>
          <t>WASTE</t>
        </is>
      </c>
      <c r="B5414" s="2" t="inlineStr">
        <is>
          <t>LAN</t>
        </is>
      </c>
      <c r="C5414" s="2" t="n">
        <v>2020</v>
      </c>
      <c r="D5414" s="2" t="inlineStr">
        <is>
          <t>United States</t>
        </is>
      </c>
      <c r="E5414" s="2" t="inlineStr">
        <is>
          <t>USA</t>
        </is>
      </c>
      <c r="F5414" s="2" t="inlineStr">
        <is>
          <t>Electricity generation with combined heat and power</t>
        </is>
      </c>
      <c r="G5414" s="2" t="n">
        <v>115</v>
      </c>
      <c r="H5414" s="2" t="n">
        <v>8.18875632831e-05</v>
      </c>
      <c r="I5414" s="2" t="n">
        <v>9.1714070877072e-05</v>
      </c>
      <c r="J5414" s="40" t="inlineStr">
        <is>
          <t>waste - methane capture</t>
        </is>
      </c>
    </row>
    <row r="5415" ht="15.75" customHeight="1" s="120">
      <c r="A5415" s="2" t="inlineStr">
        <is>
          <t>WASTE</t>
        </is>
      </c>
      <c r="B5415" s="2" t="inlineStr">
        <is>
          <t>LAN</t>
        </is>
      </c>
      <c r="C5415" s="2" t="n">
        <v>2020</v>
      </c>
      <c r="D5415" s="2" t="inlineStr">
        <is>
          <t>United States</t>
        </is>
      </c>
      <c r="E5415" s="2" t="inlineStr">
        <is>
          <t>USA</t>
        </is>
      </c>
      <c r="F5415" s="2" t="inlineStr">
        <is>
          <t>Electricity generation with a microturbine</t>
        </is>
      </c>
      <c r="G5415" s="2" t="n">
        <v>115</v>
      </c>
      <c r="H5415" s="54" t="n">
        <v>8.685626198710001e-06</v>
      </c>
      <c r="I5415" s="2" t="n">
        <v>9.727901342555201e-06</v>
      </c>
      <c r="J5415" s="40" t="inlineStr">
        <is>
          <t>waste - methane capture</t>
        </is>
      </c>
    </row>
    <row r="5416" ht="15.75" customHeight="1" s="120">
      <c r="A5416" s="2" t="inlineStr">
        <is>
          <t>WASTE</t>
        </is>
      </c>
      <c r="B5416" s="2" t="inlineStr">
        <is>
          <t>LAN</t>
        </is>
      </c>
      <c r="C5416" s="2" t="n">
        <v>2020</v>
      </c>
      <c r="D5416" s="2" t="inlineStr">
        <is>
          <t>United States</t>
        </is>
      </c>
      <c r="E5416" s="2" t="inlineStr">
        <is>
          <t>USA</t>
        </is>
      </c>
      <c r="F5416" s="2" t="inlineStr">
        <is>
          <t>Land_x001f_ll gas recovery for direct use</t>
        </is>
      </c>
      <c r="G5416" s="2" t="n">
        <v>116</v>
      </c>
      <c r="H5416" s="2" t="n">
        <v>0.0003402870788705</v>
      </c>
      <c r="I5416" s="2" t="n">
        <v>0.00038112152833496</v>
      </c>
      <c r="J5416" s="40" t="inlineStr">
        <is>
          <t>waste - methane capture</t>
        </is>
      </c>
    </row>
    <row r="5417" ht="15.75" customHeight="1" s="120">
      <c r="A5417" s="2" t="inlineStr">
        <is>
          <t>WASTE</t>
        </is>
      </c>
      <c r="B5417" s="2" t="inlineStr">
        <is>
          <t>LAN</t>
        </is>
      </c>
      <c r="C5417" s="2" t="n">
        <v>2020</v>
      </c>
      <c r="D5417" s="2" t="inlineStr">
        <is>
          <t>United States</t>
        </is>
      </c>
      <c r="E5417" s="2" t="inlineStr">
        <is>
          <t>USA</t>
        </is>
      </c>
      <c r="F5417" s="2" t="inlineStr">
        <is>
          <t>Electricity generation with a gas turbine</t>
        </is>
      </c>
      <c r="G5417" s="2" t="n">
        <v>116</v>
      </c>
      <c r="H5417" s="2" t="n">
        <v>6.90661181579e-05</v>
      </c>
      <c r="I5417" s="2" t="n">
        <v>7.735405233684801e-05</v>
      </c>
      <c r="J5417" s="40" t="inlineStr">
        <is>
          <t>waste - methane capture</t>
        </is>
      </c>
    </row>
    <row r="5418" ht="15.75" customHeight="1" s="120">
      <c r="A5418" s="2" t="inlineStr">
        <is>
          <t>WASTE</t>
        </is>
      </c>
      <c r="B5418" s="2" t="inlineStr">
        <is>
          <t>LAN</t>
        </is>
      </c>
      <c r="C5418" s="2" t="n">
        <v>2020</v>
      </c>
      <c r="D5418" s="2" t="inlineStr">
        <is>
          <t>United States</t>
        </is>
      </c>
      <c r="E5418" s="2" t="inlineStr">
        <is>
          <t>USA</t>
        </is>
      </c>
      <c r="F5418" s="2" t="inlineStr">
        <is>
          <t>Electricity generation with combined heat and power</t>
        </is>
      </c>
      <c r="G5418" s="2" t="n">
        <v>117</v>
      </c>
      <c r="H5418" s="2" t="n">
        <v>0.0001631268969504</v>
      </c>
      <c r="I5418" s="2" t="n">
        <v>0.000182702124584448</v>
      </c>
      <c r="J5418" s="40" t="inlineStr">
        <is>
          <t>waste - methane capture</t>
        </is>
      </c>
    </row>
    <row r="5419" ht="15.75" customHeight="1" s="120">
      <c r="A5419" s="2" t="inlineStr">
        <is>
          <t>WASTE</t>
        </is>
      </c>
      <c r="B5419" s="2" t="inlineStr">
        <is>
          <t>LAN</t>
        </is>
      </c>
      <c r="C5419" s="2" t="n">
        <v>2020</v>
      </c>
      <c r="D5419" s="2" t="inlineStr">
        <is>
          <t>United States</t>
        </is>
      </c>
      <c r="E5419" s="2" t="inlineStr">
        <is>
          <t>USA</t>
        </is>
      </c>
      <c r="F5419" s="2" t="inlineStr">
        <is>
          <t>Electricity generation with a reciprocating engine</t>
        </is>
      </c>
      <c r="G5419" s="2" t="n">
        <v>117</v>
      </c>
      <c r="H5419" s="2" t="n">
        <v>0.0013159647351131</v>
      </c>
      <c r="I5419" s="2" t="n">
        <v>0.001473880503326672</v>
      </c>
      <c r="J5419" s="40" t="inlineStr">
        <is>
          <t>waste - methane capture</t>
        </is>
      </c>
    </row>
    <row r="5420" ht="15.75" customHeight="1" s="120">
      <c r="A5420" s="2" t="inlineStr">
        <is>
          <t>WASTE</t>
        </is>
      </c>
      <c r="B5420" s="2" t="inlineStr">
        <is>
          <t>LAN</t>
        </is>
      </c>
      <c r="C5420" s="2" t="n">
        <v>2020</v>
      </c>
      <c r="D5420" s="2" t="inlineStr">
        <is>
          <t>United States</t>
        </is>
      </c>
      <c r="E5420" s="2" t="inlineStr">
        <is>
          <t>USA</t>
        </is>
      </c>
      <c r="F5420" s="2" t="inlineStr">
        <is>
          <t>Electricity generation with a gas turbine</t>
        </is>
      </c>
      <c r="G5420" s="2" t="n">
        <v>117</v>
      </c>
      <c r="H5420" s="2" t="n">
        <v>2.23478455155e-05</v>
      </c>
      <c r="I5420" s="2" t="n">
        <v>2.502958697736e-05</v>
      </c>
      <c r="J5420" s="40" t="inlineStr">
        <is>
          <t>waste - methane capture</t>
        </is>
      </c>
    </row>
    <row r="5421" ht="15.75" customHeight="1" s="120">
      <c r="A5421" s="2" t="inlineStr">
        <is>
          <t>WASTE</t>
        </is>
      </c>
      <c r="B5421" s="2" t="inlineStr">
        <is>
          <t>LAN</t>
        </is>
      </c>
      <c r="C5421" s="2" t="n">
        <v>2020</v>
      </c>
      <c r="D5421" s="2" t="inlineStr">
        <is>
          <t>United States</t>
        </is>
      </c>
      <c r="E5421" s="2" t="inlineStr">
        <is>
          <t>USA</t>
        </is>
      </c>
      <c r="F5421" s="2" t="inlineStr">
        <is>
          <t>Electricity generation with a reciprocating engine</t>
        </is>
      </c>
      <c r="G5421" s="2" t="n">
        <v>118</v>
      </c>
      <c r="H5421" s="2" t="n">
        <v>0.0006296067731455</v>
      </c>
      <c r="I5421" s="2" t="n">
        <v>0.00070515958592296</v>
      </c>
      <c r="J5421" s="40" t="inlineStr">
        <is>
          <t>waste - methane capture</t>
        </is>
      </c>
    </row>
    <row r="5422" ht="15.75" customHeight="1" s="120">
      <c r="A5422" s="2" t="inlineStr">
        <is>
          <t>WASTE</t>
        </is>
      </c>
      <c r="B5422" s="2" t="inlineStr">
        <is>
          <t>LAN</t>
        </is>
      </c>
      <c r="C5422" s="2" t="n">
        <v>2020</v>
      </c>
      <c r="D5422" s="2" t="inlineStr">
        <is>
          <t>United States</t>
        </is>
      </c>
      <c r="E5422" s="2" t="inlineStr">
        <is>
          <t>USA</t>
        </is>
      </c>
      <c r="F5422" s="2" t="inlineStr">
        <is>
          <t>Electricity generation with combined heat and power</t>
        </is>
      </c>
      <c r="G5422" s="2" t="n">
        <v>119</v>
      </c>
      <c r="H5422" s="2" t="n">
        <v>9.25287531572e-05</v>
      </c>
      <c r="I5422" s="2" t="n">
        <v>0.000103632203536064</v>
      </c>
      <c r="J5422" s="40" t="inlineStr">
        <is>
          <t>waste - methane capture</t>
        </is>
      </c>
    </row>
    <row r="5423" ht="15.75" customHeight="1" s="120">
      <c r="A5423" s="2" t="inlineStr">
        <is>
          <t>WASTE</t>
        </is>
      </c>
      <c r="B5423" s="2" t="inlineStr">
        <is>
          <t>LAN</t>
        </is>
      </c>
      <c r="C5423" s="2" t="n">
        <v>2020</v>
      </c>
      <c r="D5423" s="2" t="inlineStr">
        <is>
          <t>United States</t>
        </is>
      </c>
      <c r="E5423" s="2" t="inlineStr">
        <is>
          <t>USA</t>
        </is>
      </c>
      <c r="F5423" s="2" t="inlineStr">
        <is>
          <t>Electricity generation with a gas turbine</t>
        </is>
      </c>
      <c r="G5423" s="2" t="n">
        <v>120</v>
      </c>
      <c r="H5423" s="2" t="n">
        <v>2.17178203457e-05</v>
      </c>
      <c r="I5423" s="2" t="n">
        <v>2.4323958787184e-05</v>
      </c>
      <c r="J5423" s="40" t="inlineStr">
        <is>
          <t>waste - methane capture</t>
        </is>
      </c>
    </row>
    <row r="5424" ht="15.75" customHeight="1" s="120">
      <c r="A5424" s="2" t="inlineStr">
        <is>
          <t>WASTE</t>
        </is>
      </c>
      <c r="B5424" s="2" t="inlineStr">
        <is>
          <t>LAN</t>
        </is>
      </c>
      <c r="C5424" s="2" t="n">
        <v>2020</v>
      </c>
      <c r="D5424" s="2" t="inlineStr">
        <is>
          <t>United States</t>
        </is>
      </c>
      <c r="E5424" s="2" t="inlineStr">
        <is>
          <t>USA</t>
        </is>
      </c>
      <c r="F5424" s="2" t="inlineStr">
        <is>
          <t>Electricity generation with combined heat and power</t>
        </is>
      </c>
      <c r="G5424" s="2" t="n">
        <v>120</v>
      </c>
      <c r="H5424" s="2" t="n">
        <v>7.87904064055e-05</v>
      </c>
      <c r="I5424" s="2" t="n">
        <v>8.824525517416001e-05</v>
      </c>
      <c r="J5424" s="40" t="inlineStr">
        <is>
          <t>waste - methane capture</t>
        </is>
      </c>
    </row>
    <row r="5425" ht="15.75" customHeight="1" s="120">
      <c r="A5425" s="2" t="inlineStr">
        <is>
          <t>WASTE</t>
        </is>
      </c>
      <c r="B5425" s="2" t="inlineStr">
        <is>
          <t>LAN</t>
        </is>
      </c>
      <c r="C5425" s="2" t="n">
        <v>2020</v>
      </c>
      <c r="D5425" s="2" t="inlineStr">
        <is>
          <t>United States</t>
        </is>
      </c>
      <c r="E5425" s="2" t="inlineStr">
        <is>
          <t>USA</t>
        </is>
      </c>
      <c r="F5425" s="2" t="inlineStr">
        <is>
          <t>Land_x001f_ll gas recovery for direct use</t>
        </is>
      </c>
      <c r="G5425" s="2" t="n">
        <v>120</v>
      </c>
      <c r="H5425" s="2" t="n">
        <v>0.0003750751493499</v>
      </c>
      <c r="I5425" s="2" t="n">
        <v>0.0004200841672718881</v>
      </c>
      <c r="J5425" s="40" t="inlineStr">
        <is>
          <t>waste - methane capture</t>
        </is>
      </c>
    </row>
    <row r="5426" ht="15.75" customHeight="1" s="120">
      <c r="A5426" s="2" t="inlineStr">
        <is>
          <t>WASTE</t>
        </is>
      </c>
      <c r="B5426" s="2" t="inlineStr">
        <is>
          <t>LAN</t>
        </is>
      </c>
      <c r="C5426" s="2" t="n">
        <v>2020</v>
      </c>
      <c r="D5426" s="2" t="inlineStr">
        <is>
          <t>United States</t>
        </is>
      </c>
      <c r="E5426" s="2" t="inlineStr">
        <is>
          <t>USA</t>
        </is>
      </c>
      <c r="F5426" s="2" t="inlineStr">
        <is>
          <t>Electricity generation with combined heat and power</t>
        </is>
      </c>
      <c r="G5426" s="2" t="n">
        <v>121</v>
      </c>
      <c r="H5426" s="2" t="n">
        <v>0.0001569803425809</v>
      </c>
      <c r="I5426" s="2" t="n">
        <v>0.000175817983690608</v>
      </c>
      <c r="J5426" s="40" t="inlineStr">
        <is>
          <t>waste - methane capture</t>
        </is>
      </c>
    </row>
    <row r="5427" ht="15.75" customHeight="1" s="120">
      <c r="A5427" s="2" t="inlineStr">
        <is>
          <t>WASTE</t>
        </is>
      </c>
      <c r="B5427" s="2" t="inlineStr">
        <is>
          <t>LAN</t>
        </is>
      </c>
      <c r="C5427" s="2" t="n">
        <v>2020</v>
      </c>
      <c r="D5427" s="2" t="inlineStr">
        <is>
          <t>United States</t>
        </is>
      </c>
      <c r="E5427" s="2" t="inlineStr">
        <is>
          <t>USA</t>
        </is>
      </c>
      <c r="F5427" s="2" t="inlineStr">
        <is>
          <t>Electricity generation with a reciprocating engine</t>
        </is>
      </c>
      <c r="G5427" s="2" t="n">
        <v>121</v>
      </c>
      <c r="H5427" s="2" t="n">
        <v>0.0006132109556347001</v>
      </c>
      <c r="I5427" s="2" t="n">
        <v>0.0006867962703108641</v>
      </c>
      <c r="J5427" s="40" t="inlineStr">
        <is>
          <t>waste - methane capture</t>
        </is>
      </c>
    </row>
    <row r="5428" ht="15.75" customHeight="1" s="120">
      <c r="A5428" s="2" t="inlineStr">
        <is>
          <t>WASTE</t>
        </is>
      </c>
      <c r="B5428" s="2" t="inlineStr">
        <is>
          <t>LAN</t>
        </is>
      </c>
      <c r="C5428" s="2" t="n">
        <v>2020</v>
      </c>
      <c r="D5428" s="2" t="inlineStr">
        <is>
          <t>United States</t>
        </is>
      </c>
      <c r="E5428" s="2" t="inlineStr">
        <is>
          <t>USA</t>
        </is>
      </c>
      <c r="F5428" s="2" t="inlineStr">
        <is>
          <t>Land_x001f_ll gas recovery for direct use</t>
        </is>
      </c>
      <c r="G5428" s="2" t="n">
        <v>123</v>
      </c>
      <c r="H5428" s="2" t="n">
        <v>0.0002735057496466</v>
      </c>
      <c r="I5428" s="2" t="n">
        <v>0.000306326439604192</v>
      </c>
      <c r="J5428" s="40" t="inlineStr">
        <is>
          <t>waste - methane capture</t>
        </is>
      </c>
    </row>
    <row r="5429" ht="15.75" customHeight="1" s="120">
      <c r="A5429" s="2" t="inlineStr">
        <is>
          <t>WASTE</t>
        </is>
      </c>
      <c r="B5429" s="2" t="inlineStr">
        <is>
          <t>LAN</t>
        </is>
      </c>
      <c r="C5429" s="2" t="n">
        <v>2020</v>
      </c>
      <c r="D5429" s="2" t="inlineStr">
        <is>
          <t>United States</t>
        </is>
      </c>
      <c r="E5429" s="2" t="inlineStr">
        <is>
          <t>USA</t>
        </is>
      </c>
      <c r="F5429" s="2" t="inlineStr">
        <is>
          <t>Electricity generation with a gas turbine</t>
        </is>
      </c>
      <c r="G5429" s="2" t="n">
        <v>123</v>
      </c>
      <c r="H5429" s="2" t="n">
        <v>2.13462481042e-05</v>
      </c>
      <c r="I5429" s="2" t="n">
        <v>2.3907797876704e-05</v>
      </c>
      <c r="J5429" s="40" t="inlineStr">
        <is>
          <t>waste - methane capture</t>
        </is>
      </c>
    </row>
    <row r="5430" ht="15.75" customHeight="1" s="120">
      <c r="A5430" s="2" t="inlineStr">
        <is>
          <t>WASTE</t>
        </is>
      </c>
      <c r="B5430" s="2" t="inlineStr">
        <is>
          <t>LAN</t>
        </is>
      </c>
      <c r="C5430" s="2" t="n">
        <v>2020</v>
      </c>
      <c r="D5430" s="2" t="inlineStr">
        <is>
          <t>United States</t>
        </is>
      </c>
      <c r="E5430" s="2" t="inlineStr">
        <is>
          <t>USA</t>
        </is>
      </c>
      <c r="F5430" s="2" t="inlineStr">
        <is>
          <t>Electricity generation with a reciprocating engine</t>
        </is>
      </c>
      <c r="G5430" s="2" t="n">
        <v>124</v>
      </c>
      <c r="H5430" s="2" t="n">
        <v>0.0005971115315333</v>
      </c>
      <c r="I5430" s="2" t="n">
        <v>0.0006687649153172961</v>
      </c>
      <c r="J5430" s="40" t="inlineStr">
        <is>
          <t>waste - methane capture</t>
        </is>
      </c>
    </row>
    <row r="5431" ht="15.75" customHeight="1" s="120">
      <c r="A5431" s="2" t="inlineStr">
        <is>
          <t>WASTE</t>
        </is>
      </c>
      <c r="B5431" s="2" t="inlineStr">
        <is>
          <t>LAN</t>
        </is>
      </c>
      <c r="C5431" s="2" t="n">
        <v>2020</v>
      </c>
      <c r="D5431" s="2" t="inlineStr">
        <is>
          <t>United States</t>
        </is>
      </c>
      <c r="E5431" s="2" t="inlineStr">
        <is>
          <t>USA</t>
        </is>
      </c>
      <c r="F5431" s="2" t="inlineStr">
        <is>
          <t>Land_x001f_ll gas recovery for direct use</t>
        </is>
      </c>
      <c r="G5431" s="2" t="n">
        <v>124</v>
      </c>
      <c r="H5431" s="2" t="n">
        <v>0.0008683028281666</v>
      </c>
      <c r="I5431" s="2" t="n">
        <v>0.0009724991675465921</v>
      </c>
      <c r="J5431" s="40" t="inlineStr">
        <is>
          <t>waste - methane capture</t>
        </is>
      </c>
    </row>
    <row r="5432" ht="15.75" customHeight="1" s="120">
      <c r="A5432" s="2" t="inlineStr">
        <is>
          <t>WASTE</t>
        </is>
      </c>
      <c r="B5432" s="2" t="inlineStr">
        <is>
          <t>LAN</t>
        </is>
      </c>
      <c r="C5432" s="2" t="n">
        <v>2020</v>
      </c>
      <c r="D5432" s="2" t="inlineStr">
        <is>
          <t>United States</t>
        </is>
      </c>
      <c r="E5432" s="2" t="inlineStr">
        <is>
          <t>USA</t>
        </is>
      </c>
      <c r="F5432" s="2" t="inlineStr">
        <is>
          <t>Electricity generation with a reciprocating engine</t>
        </is>
      </c>
      <c r="G5432" s="2" t="n">
        <v>126</v>
      </c>
      <c r="H5432" s="2" t="n">
        <v>0.000588255294133</v>
      </c>
      <c r="I5432" s="2" t="n">
        <v>0.00065884592942896</v>
      </c>
      <c r="J5432" s="40" t="inlineStr">
        <is>
          <t>waste - methane capture</t>
        </is>
      </c>
    </row>
    <row r="5433" ht="15.75" customHeight="1" s="120">
      <c r="A5433" s="2" t="inlineStr">
        <is>
          <t>WASTE</t>
        </is>
      </c>
      <c r="B5433" s="2" t="inlineStr">
        <is>
          <t>LAN</t>
        </is>
      </c>
      <c r="C5433" s="2" t="n">
        <v>2020</v>
      </c>
      <c r="D5433" s="2" t="inlineStr">
        <is>
          <t>United States</t>
        </is>
      </c>
      <c r="E5433" s="2" t="inlineStr">
        <is>
          <t>USA</t>
        </is>
      </c>
      <c r="F5433" s="2" t="inlineStr">
        <is>
          <t>Land_x001f_ll gas recovery for direct use</t>
        </is>
      </c>
      <c r="G5433" s="2" t="n">
        <v>127</v>
      </c>
      <c r="H5433" s="2" t="n">
        <v>0.0003337952948641</v>
      </c>
      <c r="I5433" s="2" t="n">
        <v>0.000373850730247792</v>
      </c>
      <c r="J5433" s="40" t="inlineStr">
        <is>
          <t>waste - methane capture</t>
        </is>
      </c>
    </row>
    <row r="5434" ht="15.75" customHeight="1" s="120">
      <c r="A5434" s="2" t="inlineStr">
        <is>
          <t>WASTE</t>
        </is>
      </c>
      <c r="B5434" s="2" t="inlineStr">
        <is>
          <t>LAN</t>
        </is>
      </c>
      <c r="C5434" s="2" t="n">
        <v>2020</v>
      </c>
      <c r="D5434" s="2" t="inlineStr">
        <is>
          <t>United States</t>
        </is>
      </c>
      <c r="E5434" s="2" t="inlineStr">
        <is>
          <t>USA</t>
        </is>
      </c>
      <c r="F5434" s="2" t="inlineStr">
        <is>
          <t>Electricity generation with a reciprocating engine</t>
        </is>
      </c>
      <c r="G5434" s="2" t="n">
        <v>127</v>
      </c>
      <c r="H5434" s="2" t="n">
        <v>0.0005830322625116</v>
      </c>
      <c r="I5434" s="2" t="n">
        <v>0.000652996134012992</v>
      </c>
      <c r="J5434" s="40" t="inlineStr">
        <is>
          <t>waste - methane capture</t>
        </is>
      </c>
    </row>
    <row r="5435" ht="15.75" customHeight="1" s="120">
      <c r="A5435" s="2" t="inlineStr">
        <is>
          <t>WASTE</t>
        </is>
      </c>
      <c r="B5435" s="2" t="inlineStr">
        <is>
          <t>LAN</t>
        </is>
      </c>
      <c r="C5435" s="2" t="n">
        <v>2020</v>
      </c>
      <c r="D5435" s="2" t="inlineStr">
        <is>
          <t>United States</t>
        </is>
      </c>
      <c r="E5435" s="2" t="inlineStr">
        <is>
          <t>USA</t>
        </is>
      </c>
      <c r="F5435" s="2" t="inlineStr">
        <is>
          <t>Electricity generation with a gas turbine</t>
        </is>
      </c>
      <c r="G5435" s="2" t="n">
        <v>128</v>
      </c>
      <c r="H5435" s="2" t="n">
        <v>2.04168663913e-05</v>
      </c>
      <c r="I5435" s="2" t="n">
        <v>2.2866890358256e-05</v>
      </c>
      <c r="J5435" s="40" t="inlineStr">
        <is>
          <t>waste - methane capture</t>
        </is>
      </c>
    </row>
    <row r="5436" ht="15.75" customHeight="1" s="120">
      <c r="A5436" s="2" t="inlineStr">
        <is>
          <t>WASTE</t>
        </is>
      </c>
      <c r="B5436" s="2" t="inlineStr">
        <is>
          <t>LAN</t>
        </is>
      </c>
      <c r="C5436" s="2" t="n">
        <v>2020</v>
      </c>
      <c r="D5436" s="2" t="inlineStr">
        <is>
          <t>United States</t>
        </is>
      </c>
      <c r="E5436" s="2" t="inlineStr">
        <is>
          <t>USA</t>
        </is>
      </c>
      <c r="F5436" s="2" t="inlineStr">
        <is>
          <t>Electricity generation with combined heat and power</t>
        </is>
      </c>
      <c r="G5436" s="2" t="n">
        <v>128</v>
      </c>
      <c r="H5436" s="2" t="n">
        <v>7.4161333032e-05</v>
      </c>
      <c r="I5436" s="2" t="n">
        <v>8.306069299584001e-05</v>
      </c>
      <c r="J5436" s="40" t="inlineStr">
        <is>
          <t>waste - methane capture</t>
        </is>
      </c>
    </row>
    <row r="5437" ht="15.75" customHeight="1" s="120">
      <c r="A5437" s="2" t="inlineStr">
        <is>
          <t>WASTE</t>
        </is>
      </c>
      <c r="B5437" s="2" t="inlineStr">
        <is>
          <t>LAN</t>
        </is>
      </c>
      <c r="C5437" s="2" t="n">
        <v>2020</v>
      </c>
      <c r="D5437" s="2" t="inlineStr">
        <is>
          <t>United States</t>
        </is>
      </c>
      <c r="E5437" s="2" t="inlineStr">
        <is>
          <t>USA</t>
        </is>
      </c>
      <c r="F5437" s="2" t="inlineStr">
        <is>
          <t>Electricity generation with combined heat and power</t>
        </is>
      </c>
      <c r="G5437" s="2" t="n">
        <v>129</v>
      </c>
      <c r="H5437" s="2" t="n">
        <v>7.42624833947e-05</v>
      </c>
      <c r="I5437" s="2" t="n">
        <v>8.317398140206401e-05</v>
      </c>
      <c r="J5437" s="40" t="inlineStr">
        <is>
          <t>waste - methane capture</t>
        </is>
      </c>
    </row>
    <row r="5438" ht="15.75" customHeight="1" s="120">
      <c r="A5438" s="2" t="inlineStr">
        <is>
          <t>WASTE</t>
        </is>
      </c>
      <c r="B5438" s="2" t="inlineStr">
        <is>
          <t>LAN</t>
        </is>
      </c>
      <c r="C5438" s="2" t="n">
        <v>2020</v>
      </c>
      <c r="D5438" s="2" t="inlineStr">
        <is>
          <t>United States</t>
        </is>
      </c>
      <c r="E5438" s="2" t="inlineStr">
        <is>
          <t>USA</t>
        </is>
      </c>
      <c r="F5438" s="2" t="inlineStr">
        <is>
          <t>Electricity generation with a reciprocating engine</t>
        </is>
      </c>
      <c r="G5438" s="2" t="n">
        <v>130</v>
      </c>
      <c r="H5438" s="2" t="n">
        <v>0.0005711417179555</v>
      </c>
      <c r="I5438" s="2" t="n">
        <v>0.00063967872411016</v>
      </c>
      <c r="J5438" s="40" t="inlineStr">
        <is>
          <t>waste - methane capture</t>
        </is>
      </c>
    </row>
    <row r="5439" ht="15.75" customHeight="1" s="120">
      <c r="A5439" s="2" t="inlineStr">
        <is>
          <t>WASTE</t>
        </is>
      </c>
      <c r="B5439" s="2" t="inlineStr">
        <is>
          <t>LAN</t>
        </is>
      </c>
      <c r="C5439" s="2" t="n">
        <v>2020</v>
      </c>
      <c r="D5439" s="2" t="inlineStr">
        <is>
          <t>United States</t>
        </is>
      </c>
      <c r="E5439" s="2" t="inlineStr">
        <is>
          <t>USA</t>
        </is>
      </c>
      <c r="F5439" s="2" t="inlineStr">
        <is>
          <t>Land_x001f_ll gas recovery for direct use</t>
        </is>
      </c>
      <c r="G5439" s="2" t="n">
        <v>130</v>
      </c>
      <c r="H5439" s="2" t="n">
        <v>0.0002651211398188</v>
      </c>
      <c r="I5439" s="2" t="n">
        <v>0.000296935676597056</v>
      </c>
      <c r="J5439" s="40" t="inlineStr">
        <is>
          <t>waste - methane capture</t>
        </is>
      </c>
    </row>
    <row r="5440" ht="15.75" customHeight="1" s="120">
      <c r="A5440" s="2" t="inlineStr">
        <is>
          <t>WASTE</t>
        </is>
      </c>
      <c r="B5440" s="2" t="inlineStr">
        <is>
          <t>LAN</t>
        </is>
      </c>
      <c r="C5440" s="2" t="n">
        <v>2020</v>
      </c>
      <c r="D5440" s="2" t="inlineStr">
        <is>
          <t>United States</t>
        </is>
      </c>
      <c r="E5440" s="2" t="inlineStr">
        <is>
          <t>USA</t>
        </is>
      </c>
      <c r="F5440" s="2" t="inlineStr">
        <is>
          <t>Electricity generation with combined heat and power</t>
        </is>
      </c>
      <c r="G5440" s="2" t="n">
        <v>132</v>
      </c>
      <c r="H5440" s="2" t="n">
        <v>7.198456296459999e-05</v>
      </c>
      <c r="I5440" s="2" t="n">
        <v>8.0622710520352e-05</v>
      </c>
      <c r="J5440" s="40" t="inlineStr">
        <is>
          <t>waste - methane capture</t>
        </is>
      </c>
    </row>
    <row r="5441" ht="15.75" customHeight="1" s="120">
      <c r="A5441" s="2" t="inlineStr">
        <is>
          <t>WASTE</t>
        </is>
      </c>
      <c r="B5441" s="2" t="inlineStr">
        <is>
          <t>LAN</t>
        </is>
      </c>
      <c r="C5441" s="2" t="n">
        <v>2020</v>
      </c>
      <c r="D5441" s="2" t="inlineStr">
        <is>
          <t>United States</t>
        </is>
      </c>
      <c r="E5441" s="2" t="inlineStr">
        <is>
          <t>USA</t>
        </is>
      </c>
      <c r="F5441" s="2" t="inlineStr">
        <is>
          <t>Electricity generation with a reciprocating engine</t>
        </is>
      </c>
      <c r="G5441" s="2" t="n">
        <v>133</v>
      </c>
      <c r="H5441" s="2" t="n">
        <v>0.0005611761589535</v>
      </c>
      <c r="I5441" s="2" t="n">
        <v>0.0006285172980279201</v>
      </c>
      <c r="J5441" s="40" t="inlineStr">
        <is>
          <t>waste - methane capture</t>
        </is>
      </c>
    </row>
    <row r="5442" ht="15.75" customHeight="1" s="120">
      <c r="A5442" s="2" t="inlineStr">
        <is>
          <t>WASTE</t>
        </is>
      </c>
      <c r="B5442" s="2" t="inlineStr">
        <is>
          <t>LAN</t>
        </is>
      </c>
      <c r="C5442" s="2" t="n">
        <v>2020</v>
      </c>
      <c r="D5442" s="2" t="inlineStr">
        <is>
          <t>United States</t>
        </is>
      </c>
      <c r="E5442" s="2" t="inlineStr">
        <is>
          <t>USA</t>
        </is>
      </c>
      <c r="F5442" s="2" t="inlineStr">
        <is>
          <t>Electricity generation with combined heat and power</t>
        </is>
      </c>
      <c r="G5442" s="2" t="n">
        <v>134</v>
      </c>
      <c r="H5442" s="2" t="n">
        <v>7.152327452790001e-05</v>
      </c>
      <c r="I5442" s="2" t="n">
        <v>8.010606747124801e-05</v>
      </c>
      <c r="J5442" s="40" t="inlineStr">
        <is>
          <t>waste - methane capture</t>
        </is>
      </c>
    </row>
    <row r="5443" ht="15.75" customHeight="1" s="120">
      <c r="A5443" s="2" t="inlineStr">
        <is>
          <t>WASTE</t>
        </is>
      </c>
      <c r="B5443" s="2" t="inlineStr">
        <is>
          <t>LAN</t>
        </is>
      </c>
      <c r="C5443" s="2" t="n">
        <v>2020</v>
      </c>
      <c r="D5443" s="2" t="inlineStr">
        <is>
          <t>United States</t>
        </is>
      </c>
      <c r="E5443" s="2" t="inlineStr">
        <is>
          <t>USA</t>
        </is>
      </c>
      <c r="F5443" s="2" t="inlineStr">
        <is>
          <t>Land_x001f_ll gas recovery for direct use</t>
        </is>
      </c>
      <c r="G5443" s="2" t="n">
        <v>136</v>
      </c>
      <c r="H5443" s="2" t="n">
        <v>0.000278676772723</v>
      </c>
      <c r="I5443" s="2" t="n">
        <v>0.00031211798544976</v>
      </c>
      <c r="J5443" s="40" t="inlineStr">
        <is>
          <t>waste - methane capture</t>
        </is>
      </c>
    </row>
    <row r="5444" ht="15.75" customHeight="1" s="120">
      <c r="A5444" s="2" t="inlineStr">
        <is>
          <t>WASTE</t>
        </is>
      </c>
      <c r="B5444" s="2" t="inlineStr">
        <is>
          <t>LAN</t>
        </is>
      </c>
      <c r="C5444" s="2" t="n">
        <v>2020</v>
      </c>
      <c r="D5444" s="2" t="inlineStr">
        <is>
          <t>United States</t>
        </is>
      </c>
      <c r="E5444" s="2" t="inlineStr">
        <is>
          <t>USA</t>
        </is>
      </c>
      <c r="F5444" s="2" t="inlineStr">
        <is>
          <t>Electricity generation with a reciprocating engine</t>
        </is>
      </c>
      <c r="G5444" s="2" t="n">
        <v>137</v>
      </c>
      <c r="H5444" s="2" t="n">
        <v>0.0005437874933704999</v>
      </c>
      <c r="I5444" s="2" t="n">
        <v>0.00060904199257496</v>
      </c>
      <c r="J5444" s="40" t="inlineStr">
        <is>
          <t>waste - methane capture</t>
        </is>
      </c>
    </row>
    <row r="5445" ht="15.75" customHeight="1" s="120">
      <c r="A5445" s="2" t="inlineStr">
        <is>
          <t>WASTE</t>
        </is>
      </c>
      <c r="B5445" s="2" t="inlineStr">
        <is>
          <t>LAN</t>
        </is>
      </c>
      <c r="C5445" s="2" t="n">
        <v>2020</v>
      </c>
      <c r="D5445" s="2" t="inlineStr">
        <is>
          <t>United States</t>
        </is>
      </c>
      <c r="E5445" s="2" t="inlineStr">
        <is>
          <t>USA</t>
        </is>
      </c>
      <c r="F5445" s="2" t="inlineStr">
        <is>
          <t>Electricity generation with a gas turbine</t>
        </is>
      </c>
      <c r="G5445" s="2" t="n">
        <v>137</v>
      </c>
      <c r="H5445" s="2" t="n">
        <v>1.89576257981e-05</v>
      </c>
      <c r="I5445" s="2" t="n">
        <v>2.1232540893872e-05</v>
      </c>
      <c r="J5445" s="40" t="inlineStr">
        <is>
          <t>waste - methane capture</t>
        </is>
      </c>
    </row>
    <row r="5446" ht="15.75" customHeight="1" s="120">
      <c r="A5446" s="2" t="inlineStr">
        <is>
          <t>WASTE</t>
        </is>
      </c>
      <c r="B5446" s="2" t="inlineStr">
        <is>
          <t>LAN</t>
        </is>
      </c>
      <c r="C5446" s="2" t="n">
        <v>2020</v>
      </c>
      <c r="D5446" s="2" t="inlineStr">
        <is>
          <t>United States</t>
        </is>
      </c>
      <c r="E5446" s="2" t="inlineStr">
        <is>
          <t>USA</t>
        </is>
      </c>
      <c r="F5446" s="2" t="inlineStr">
        <is>
          <t>Electricity generation with a gas turbine</t>
        </is>
      </c>
      <c r="G5446" s="2" t="n">
        <v>139</v>
      </c>
      <c r="H5446" s="2" t="n">
        <v>1.87967052625e-05</v>
      </c>
      <c r="I5446" s="2" t="n">
        <v>2.1052309894e-05</v>
      </c>
      <c r="J5446" s="40" t="inlineStr">
        <is>
          <t>waste - methane capture</t>
        </is>
      </c>
    </row>
    <row r="5447" ht="15.75" customHeight="1" s="120">
      <c r="A5447" s="2" t="inlineStr">
        <is>
          <t>WASTE</t>
        </is>
      </c>
      <c r="B5447" s="2" t="inlineStr">
        <is>
          <t>LAN</t>
        </is>
      </c>
      <c r="C5447" s="2" t="n">
        <v>2020</v>
      </c>
      <c r="D5447" s="2" t="inlineStr">
        <is>
          <t>United States</t>
        </is>
      </c>
      <c r="E5447" s="2" t="inlineStr">
        <is>
          <t>USA</t>
        </is>
      </c>
      <c r="F5447" s="2" t="inlineStr">
        <is>
          <t>Land_x001f_ll gas recovery for direct use</t>
        </is>
      </c>
      <c r="G5447" s="2" t="n">
        <v>140</v>
      </c>
      <c r="H5447" s="2" t="n">
        <v>0.0005051265761722</v>
      </c>
      <c r="I5447" s="2" t="n">
        <v>0.000565741765312864</v>
      </c>
      <c r="J5447" s="40" t="inlineStr">
        <is>
          <t>waste - methane capture</t>
        </is>
      </c>
    </row>
    <row r="5448" ht="15.75" customHeight="1" s="120">
      <c r="A5448" s="2" t="inlineStr">
        <is>
          <t>WASTE</t>
        </is>
      </c>
      <c r="B5448" s="2" t="inlineStr">
        <is>
          <t>LAN</t>
        </is>
      </c>
      <c r="C5448" s="2" t="n">
        <v>2020</v>
      </c>
      <c r="D5448" s="2" t="inlineStr">
        <is>
          <t>United States</t>
        </is>
      </c>
      <c r="E5448" s="2" t="inlineStr">
        <is>
          <t>USA</t>
        </is>
      </c>
      <c r="F5448" s="2" t="inlineStr">
        <is>
          <t>Electricity generation with combined heat and power</t>
        </is>
      </c>
      <c r="G5448" s="2" t="n">
        <v>140</v>
      </c>
      <c r="H5448" s="2" t="n">
        <v>6.76308845868e-05</v>
      </c>
      <c r="I5448" s="2" t="n">
        <v>7.574659073721601e-05</v>
      </c>
      <c r="J5448" s="40" t="inlineStr">
        <is>
          <t>waste - methane capture</t>
        </is>
      </c>
    </row>
    <row r="5449" ht="15.75" customHeight="1" s="120">
      <c r="A5449" s="2" t="inlineStr">
        <is>
          <t>WASTE</t>
        </is>
      </c>
      <c r="B5449" s="2" t="inlineStr">
        <is>
          <t>LAN</t>
        </is>
      </c>
      <c r="C5449" s="2" t="n">
        <v>2020</v>
      </c>
      <c r="D5449" s="2" t="inlineStr">
        <is>
          <t>United States</t>
        </is>
      </c>
      <c r="E5449" s="2" t="inlineStr">
        <is>
          <t>USA</t>
        </is>
      </c>
      <c r="F5449" s="2" t="inlineStr">
        <is>
          <t>Electricity generation with combined heat and power</t>
        </is>
      </c>
      <c r="G5449" s="2" t="n">
        <v>141</v>
      </c>
      <c r="H5449" s="2" t="n">
        <v>6.84696933604e-05</v>
      </c>
      <c r="I5449" s="2" t="n">
        <v>7.668605656364802e-05</v>
      </c>
      <c r="J5449" s="40" t="inlineStr">
        <is>
          <t>waste - methane capture</t>
        </is>
      </c>
    </row>
    <row r="5450" ht="15.75" customHeight="1" s="120">
      <c r="A5450" s="2" t="inlineStr">
        <is>
          <t>WASTE</t>
        </is>
      </c>
      <c r="B5450" s="2" t="inlineStr">
        <is>
          <t>LAN</t>
        </is>
      </c>
      <c r="C5450" s="2" t="n">
        <v>2020</v>
      </c>
      <c r="D5450" s="2" t="inlineStr">
        <is>
          <t>United States</t>
        </is>
      </c>
      <c r="E5450" s="2" t="inlineStr">
        <is>
          <t>USA</t>
        </is>
      </c>
      <c r="F5450" s="2" t="inlineStr">
        <is>
          <t>Electricity generation with combined heat and power</t>
        </is>
      </c>
      <c r="G5450" s="2" t="n">
        <v>142</v>
      </c>
      <c r="H5450" s="2" t="n">
        <v>6.71847228659e-05</v>
      </c>
      <c r="I5450" s="2" t="n">
        <v>7.524688960980801e-05</v>
      </c>
      <c r="J5450" s="40" t="inlineStr">
        <is>
          <t>waste - methane capture</t>
        </is>
      </c>
    </row>
    <row r="5451" ht="15.75" customHeight="1" s="120">
      <c r="A5451" s="2" t="inlineStr">
        <is>
          <t>WASTE</t>
        </is>
      </c>
      <c r="B5451" s="2" t="inlineStr">
        <is>
          <t>LAN</t>
        </is>
      </c>
      <c r="C5451" s="2" t="n">
        <v>2020</v>
      </c>
      <c r="D5451" s="2" t="inlineStr">
        <is>
          <t>United States</t>
        </is>
      </c>
      <c r="E5451" s="2" t="inlineStr">
        <is>
          <t>USA</t>
        </is>
      </c>
      <c r="F5451" s="2" t="inlineStr">
        <is>
          <t>Electricity generation with a reciprocating engine</t>
        </is>
      </c>
      <c r="G5451" s="2" t="n">
        <v>142</v>
      </c>
      <c r="H5451" s="2" t="n">
        <v>0.0010500053758733</v>
      </c>
      <c r="I5451" s="2" t="n">
        <v>0.001176006020978096</v>
      </c>
      <c r="J5451" s="40" t="inlineStr">
        <is>
          <t>waste - methane capture</t>
        </is>
      </c>
    </row>
    <row r="5452" ht="15.75" customHeight="1" s="120">
      <c r="A5452" s="2" t="inlineStr">
        <is>
          <t>WASTE</t>
        </is>
      </c>
      <c r="B5452" s="2" t="inlineStr">
        <is>
          <t>LAN</t>
        </is>
      </c>
      <c r="C5452" s="2" t="n">
        <v>2020</v>
      </c>
      <c r="D5452" s="2" t="inlineStr">
        <is>
          <t>United States</t>
        </is>
      </c>
      <c r="E5452" s="2" t="inlineStr">
        <is>
          <t>USA</t>
        </is>
      </c>
      <c r="F5452" s="2" t="inlineStr">
        <is>
          <t>Electricity generation with a reciprocating engine</t>
        </is>
      </c>
      <c r="G5452" s="2" t="n">
        <v>143</v>
      </c>
      <c r="H5452" s="2" t="n">
        <v>0.0011806600377895</v>
      </c>
      <c r="I5452" s="2" t="n">
        <v>0.00132233924232424</v>
      </c>
      <c r="J5452" s="40" t="inlineStr">
        <is>
          <t>waste - methane capture</t>
        </is>
      </c>
    </row>
    <row r="5453" ht="15.75" customHeight="1" s="120">
      <c r="A5453" s="2" t="inlineStr">
        <is>
          <t>WASTE</t>
        </is>
      </c>
      <c r="B5453" s="2" t="inlineStr">
        <is>
          <t>LAN</t>
        </is>
      </c>
      <c r="C5453" s="2" t="n">
        <v>2020</v>
      </c>
      <c r="D5453" s="2" t="inlineStr">
        <is>
          <t>United States</t>
        </is>
      </c>
      <c r="E5453" s="2" t="inlineStr">
        <is>
          <t>USA</t>
        </is>
      </c>
      <c r="F5453" s="2" t="inlineStr">
        <is>
          <t>Land_x001f_ll gas recovery for direct use</t>
        </is>
      </c>
      <c r="G5453" s="2" t="n">
        <v>143</v>
      </c>
      <c r="H5453" s="2" t="n">
        <v>0.0002389826695435</v>
      </c>
      <c r="I5453" s="2" t="n">
        <v>0.00026766058988872</v>
      </c>
      <c r="J5453" s="40" t="inlineStr">
        <is>
          <t>waste - methane capture</t>
        </is>
      </c>
    </row>
    <row r="5454" ht="15.75" customHeight="1" s="120">
      <c r="A5454" s="2" t="inlineStr">
        <is>
          <t>WASTE</t>
        </is>
      </c>
      <c r="B5454" s="2" t="inlineStr">
        <is>
          <t>LAN</t>
        </is>
      </c>
      <c r="C5454" s="2" t="n">
        <v>2020</v>
      </c>
      <c r="D5454" s="2" t="inlineStr">
        <is>
          <t>United States</t>
        </is>
      </c>
      <c r="E5454" s="2" t="inlineStr">
        <is>
          <t>USA</t>
        </is>
      </c>
      <c r="F5454" s="2" t="inlineStr">
        <is>
          <t>Electricity generation with combined heat and power</t>
        </is>
      </c>
      <c r="G5454" s="2" t="n">
        <v>144</v>
      </c>
      <c r="H5454" s="2" t="n">
        <v>7.693722000110001e-05</v>
      </c>
      <c r="I5454" s="2" t="n">
        <v>8.616968640123202e-05</v>
      </c>
      <c r="J5454" s="40" t="inlineStr">
        <is>
          <t>waste - methane capture</t>
        </is>
      </c>
    </row>
    <row r="5455" ht="15.75" customHeight="1" s="120">
      <c r="A5455" s="2" t="inlineStr">
        <is>
          <t>WASTE</t>
        </is>
      </c>
      <c r="B5455" s="2" t="inlineStr">
        <is>
          <t>LAN</t>
        </is>
      </c>
      <c r="C5455" s="2" t="n">
        <v>2020</v>
      </c>
      <c r="D5455" s="2" t="inlineStr">
        <is>
          <t>United States</t>
        </is>
      </c>
      <c r="E5455" s="2" t="inlineStr">
        <is>
          <t>USA</t>
        </is>
      </c>
      <c r="F5455" s="2" t="inlineStr">
        <is>
          <t>Electricity generation with a gas turbine</t>
        </is>
      </c>
      <c r="G5455" s="2" t="n">
        <v>145</v>
      </c>
      <c r="H5455" s="2" t="n">
        <v>1.80111728696e-05</v>
      </c>
      <c r="I5455" s="2" t="n">
        <v>2.0172513613952e-05</v>
      </c>
      <c r="J5455" s="40" t="inlineStr">
        <is>
          <t>waste - methane capture</t>
        </is>
      </c>
    </row>
    <row r="5456" ht="15.75" customHeight="1" s="120">
      <c r="A5456" s="2" t="inlineStr">
        <is>
          <t>WASTE</t>
        </is>
      </c>
      <c r="B5456" s="2" t="inlineStr">
        <is>
          <t>LAN</t>
        </is>
      </c>
      <c r="C5456" s="2" t="n">
        <v>2020</v>
      </c>
      <c r="D5456" s="2" t="inlineStr">
        <is>
          <t>United States</t>
        </is>
      </c>
      <c r="E5456" s="2" t="inlineStr">
        <is>
          <t>USA</t>
        </is>
      </c>
      <c r="F5456" s="2" t="inlineStr">
        <is>
          <t>Electricity generation with combined heat and power</t>
        </is>
      </c>
      <c r="G5456" s="2" t="n">
        <v>146</v>
      </c>
      <c r="H5456" s="2" t="n">
        <v>0.0001304213365074</v>
      </c>
      <c r="I5456" s="2" t="n">
        <v>0.000146071896888288</v>
      </c>
      <c r="J5456" s="40" t="inlineStr">
        <is>
          <t>waste - methane capture</t>
        </is>
      </c>
    </row>
    <row r="5457" ht="15.75" customHeight="1" s="120">
      <c r="A5457" s="2" t="inlineStr">
        <is>
          <t>WASTE</t>
        </is>
      </c>
      <c r="B5457" s="2" t="inlineStr">
        <is>
          <t>LAN</t>
        </is>
      </c>
      <c r="C5457" s="2" t="n">
        <v>2020</v>
      </c>
      <c r="D5457" s="2" t="inlineStr">
        <is>
          <t>United States</t>
        </is>
      </c>
      <c r="E5457" s="2" t="inlineStr">
        <is>
          <t>USA</t>
        </is>
      </c>
      <c r="F5457" s="2" t="inlineStr">
        <is>
          <t>Electricity generation with a reciprocating engine</t>
        </is>
      </c>
      <c r="G5457" s="2" t="n">
        <v>146</v>
      </c>
      <c r="H5457" s="2" t="n">
        <v>0.0010197493829764</v>
      </c>
      <c r="I5457" s="2" t="n">
        <v>0.001142119308933568</v>
      </c>
      <c r="J5457" s="40" t="inlineStr">
        <is>
          <t>waste - methane capture</t>
        </is>
      </c>
    </row>
    <row r="5458" ht="15.75" customHeight="1" s="120">
      <c r="A5458" s="2" t="inlineStr">
        <is>
          <t>WASTE</t>
        </is>
      </c>
      <c r="B5458" s="2" t="inlineStr">
        <is>
          <t>LAN</t>
        </is>
      </c>
      <c r="C5458" s="2" t="n">
        <v>2020</v>
      </c>
      <c r="D5458" s="2" t="inlineStr">
        <is>
          <t>United States</t>
        </is>
      </c>
      <c r="E5458" s="2" t="inlineStr">
        <is>
          <t>USA</t>
        </is>
      </c>
      <c r="F5458" s="2" t="inlineStr">
        <is>
          <t>Electricity generation with a reciprocating engine</t>
        </is>
      </c>
      <c r="G5458" s="2" t="n">
        <v>147</v>
      </c>
      <c r="H5458" s="2" t="n">
        <v>0.0005040869000368</v>
      </c>
      <c r="I5458" s="2" t="n">
        <v>0.0005645773280412161</v>
      </c>
      <c r="J5458" s="40" t="inlineStr">
        <is>
          <t>waste - methane capture</t>
        </is>
      </c>
    </row>
    <row r="5459" ht="15.75" customHeight="1" s="120">
      <c r="A5459" s="2" t="inlineStr">
        <is>
          <t>WASTE</t>
        </is>
      </c>
      <c r="B5459" s="2" t="inlineStr">
        <is>
          <t>LAN</t>
        </is>
      </c>
      <c r="C5459" s="2" t="n">
        <v>2020</v>
      </c>
      <c r="D5459" s="2" t="inlineStr">
        <is>
          <t>United States</t>
        </is>
      </c>
      <c r="E5459" s="2" t="inlineStr">
        <is>
          <t>USA</t>
        </is>
      </c>
      <c r="F5459" s="2" t="inlineStr">
        <is>
          <t>Flaring of landfill gas</t>
        </is>
      </c>
      <c r="G5459" s="2" t="n">
        <v>147</v>
      </c>
      <c r="H5459" s="2" t="n">
        <v>9.34292766033e-05</v>
      </c>
      <c r="I5459" s="2" t="n">
        <v>0.000104640789795696</v>
      </c>
      <c r="J5459" s="40" t="inlineStr">
        <is>
          <t>waste - methane destruction</t>
        </is>
      </c>
    </row>
    <row r="5460" ht="15.75" customHeight="1" s="120">
      <c r="A5460" s="2" t="inlineStr">
        <is>
          <t>WASTE</t>
        </is>
      </c>
      <c r="B5460" s="2" t="inlineStr">
        <is>
          <t>LAN</t>
        </is>
      </c>
      <c r="C5460" s="2" t="n">
        <v>2020</v>
      </c>
      <c r="D5460" s="2" t="inlineStr">
        <is>
          <t>United States</t>
        </is>
      </c>
      <c r="E5460" s="2" t="inlineStr">
        <is>
          <t>USA</t>
        </is>
      </c>
      <c r="F5460" s="2" t="inlineStr">
        <is>
          <t>Land_x001f_ll gas recovery for direct use</t>
        </is>
      </c>
      <c r="G5460" s="2" t="n">
        <v>148</v>
      </c>
      <c r="H5460" s="2" t="n">
        <v>0.0002557819825597</v>
      </c>
      <c r="I5460" s="2" t="n">
        <v>0.0002864758204668641</v>
      </c>
      <c r="J5460" s="40" t="inlineStr">
        <is>
          <t>waste - methane capture</t>
        </is>
      </c>
    </row>
    <row r="5461" ht="15.75" customHeight="1" s="120">
      <c r="A5461" s="2" t="inlineStr">
        <is>
          <t>WASTE</t>
        </is>
      </c>
      <c r="B5461" s="2" t="inlineStr">
        <is>
          <t>LAN</t>
        </is>
      </c>
      <c r="C5461" s="2" t="n">
        <v>2020</v>
      </c>
      <c r="D5461" s="2" t="inlineStr">
        <is>
          <t>United States</t>
        </is>
      </c>
      <c r="E5461" s="2" t="inlineStr">
        <is>
          <t>USA</t>
        </is>
      </c>
      <c r="F5461" s="2" t="inlineStr">
        <is>
          <t>Electricity generation with combined heat and power</t>
        </is>
      </c>
      <c r="G5461" s="2" t="n">
        <v>149</v>
      </c>
      <c r="H5461" s="2" t="n">
        <v>6.9801324571e-05</v>
      </c>
      <c r="I5461" s="2" t="n">
        <v>7.817748351952002e-05</v>
      </c>
      <c r="J5461" s="40" t="inlineStr">
        <is>
          <t>waste - methane capture</t>
        </is>
      </c>
    </row>
    <row r="5462" ht="15.75" customHeight="1" s="120">
      <c r="A5462" s="2" t="inlineStr">
        <is>
          <t>WASTE</t>
        </is>
      </c>
      <c r="B5462" s="2" t="inlineStr">
        <is>
          <t>LAN</t>
        </is>
      </c>
      <c r="C5462" s="2" t="n">
        <v>2020</v>
      </c>
      <c r="D5462" s="2" t="inlineStr">
        <is>
          <t>United States</t>
        </is>
      </c>
      <c r="E5462" s="2" t="inlineStr">
        <is>
          <t>USA</t>
        </is>
      </c>
      <c r="F5462" s="2" t="inlineStr">
        <is>
          <t>Electricity generation with combined heat and power</t>
        </is>
      </c>
      <c r="G5462" s="2" t="n">
        <v>150</v>
      </c>
      <c r="H5462" s="2" t="n">
        <v>6.40634971205e-05</v>
      </c>
      <c r="I5462" s="2" t="n">
        <v>7.175111677496001e-05</v>
      </c>
      <c r="J5462" s="40" t="inlineStr">
        <is>
          <t>waste - methane capture</t>
        </is>
      </c>
    </row>
    <row r="5463" ht="15.75" customHeight="1" s="120">
      <c r="A5463" s="2" t="inlineStr">
        <is>
          <t>WASTE</t>
        </is>
      </c>
      <c r="B5463" s="2" t="inlineStr">
        <is>
          <t>LAN</t>
        </is>
      </c>
      <c r="C5463" s="2" t="n">
        <v>2020</v>
      </c>
      <c r="D5463" s="2" t="inlineStr">
        <is>
          <t>United States</t>
        </is>
      </c>
      <c r="E5463" s="2" t="inlineStr">
        <is>
          <t>USA</t>
        </is>
      </c>
      <c r="F5463" s="2" t="inlineStr">
        <is>
          <t>Electricity generation with combined heat and power</t>
        </is>
      </c>
      <c r="G5463" s="2" t="n">
        <v>152</v>
      </c>
      <c r="H5463" s="2" t="n">
        <v>0.0001314969558734</v>
      </c>
      <c r="I5463" s="2" t="n">
        <v>0.000147276590578208</v>
      </c>
      <c r="J5463" s="40" t="inlineStr">
        <is>
          <t>waste - methane capture</t>
        </is>
      </c>
    </row>
    <row r="5464" ht="15.75" customHeight="1" s="120">
      <c r="A5464" s="2" t="inlineStr">
        <is>
          <t>WASTE</t>
        </is>
      </c>
      <c r="B5464" s="2" t="inlineStr">
        <is>
          <t>LAN</t>
        </is>
      </c>
      <c r="C5464" s="2" t="n">
        <v>2020</v>
      </c>
      <c r="D5464" s="2" t="inlineStr">
        <is>
          <t>United States</t>
        </is>
      </c>
      <c r="E5464" s="2" t="inlineStr">
        <is>
          <t>USA</t>
        </is>
      </c>
      <c r="F5464" s="2" t="inlineStr">
        <is>
          <t>Land_x001f_ll gas recovery for direct use</t>
        </is>
      </c>
      <c r="G5464" s="2" t="n">
        <v>155</v>
      </c>
      <c r="H5464" s="2" t="n">
        <v>0.000242580572376</v>
      </c>
      <c r="I5464" s="2" t="n">
        <v>0.00027169024106112</v>
      </c>
      <c r="J5464" s="40" t="inlineStr">
        <is>
          <t>waste - methane capture</t>
        </is>
      </c>
    </row>
    <row r="5465" ht="15.75" customHeight="1" s="120">
      <c r="A5465" s="2" t="inlineStr">
        <is>
          <t>WASTE</t>
        </is>
      </c>
      <c r="B5465" s="2" t="inlineStr">
        <is>
          <t>LAN</t>
        </is>
      </c>
      <c r="C5465" s="2" t="n">
        <v>2020</v>
      </c>
      <c r="D5465" s="2" t="inlineStr">
        <is>
          <t>United States</t>
        </is>
      </c>
      <c r="E5465" s="2" t="inlineStr">
        <is>
          <t>USA</t>
        </is>
      </c>
      <c r="F5465" s="2" t="inlineStr">
        <is>
          <t>Electricity generation with combined heat and power</t>
        </is>
      </c>
      <c r="G5465" s="2" t="n">
        <v>155</v>
      </c>
      <c r="H5465" s="2" t="n">
        <v>6.716881034659999e-05</v>
      </c>
      <c r="I5465" s="2" t="n">
        <v>7.5229067588192e-05</v>
      </c>
      <c r="J5465" s="40" t="inlineStr">
        <is>
          <t>waste - methane capture</t>
        </is>
      </c>
    </row>
    <row r="5466" ht="15.75" customHeight="1" s="120">
      <c r="A5466" s="2" t="inlineStr">
        <is>
          <t>WASTE</t>
        </is>
      </c>
      <c r="B5466" s="2" t="inlineStr">
        <is>
          <t>LAN</t>
        </is>
      </c>
      <c r="C5466" s="2" t="n">
        <v>2020</v>
      </c>
      <c r="D5466" s="2" t="inlineStr">
        <is>
          <t>United States</t>
        </is>
      </c>
      <c r="E5466" s="2" t="inlineStr">
        <is>
          <t>USA</t>
        </is>
      </c>
      <c r="F5466" s="2" t="inlineStr">
        <is>
          <t>Electricity generation with a microturbine</t>
        </is>
      </c>
      <c r="G5466" s="2" t="n">
        <v>156</v>
      </c>
      <c r="H5466" s="54" t="n">
        <v>6.08788332102e-06</v>
      </c>
      <c r="I5466" s="2" t="n">
        <v>6.818429319542401e-06</v>
      </c>
      <c r="J5466" s="40" t="inlineStr">
        <is>
          <t>waste - methane capture</t>
        </is>
      </c>
    </row>
    <row r="5467" ht="15.75" customHeight="1" s="120">
      <c r="A5467" s="2" t="inlineStr">
        <is>
          <t>WASTE</t>
        </is>
      </c>
      <c r="B5467" s="2" t="inlineStr">
        <is>
          <t>LAN</t>
        </is>
      </c>
      <c r="C5467" s="2" t="n">
        <v>2020</v>
      </c>
      <c r="D5467" s="2" t="inlineStr">
        <is>
          <t>United States</t>
        </is>
      </c>
      <c r="E5467" s="2" t="inlineStr">
        <is>
          <t>USA</t>
        </is>
      </c>
      <c r="F5467" s="2" t="inlineStr">
        <is>
          <t>Electricity generation with a reciprocating engine</t>
        </is>
      </c>
      <c r="G5467" s="2" t="n">
        <v>157</v>
      </c>
      <c r="H5467" s="2" t="n">
        <v>0.0005076459492557</v>
      </c>
      <c r="I5467" s="2" t="n">
        <v>0.0005685634631663841</v>
      </c>
      <c r="J5467" s="40" t="inlineStr">
        <is>
          <t>waste - methane capture</t>
        </is>
      </c>
    </row>
    <row r="5468" ht="15.75" customHeight="1" s="120">
      <c r="A5468" s="2" t="inlineStr">
        <is>
          <t>WASTE</t>
        </is>
      </c>
      <c r="B5468" s="2" t="inlineStr">
        <is>
          <t>LAN</t>
        </is>
      </c>
      <c r="C5468" s="2" t="n">
        <v>2020</v>
      </c>
      <c r="D5468" s="2" t="inlineStr">
        <is>
          <t>United States</t>
        </is>
      </c>
      <c r="E5468" s="2" t="inlineStr">
        <is>
          <t>USA</t>
        </is>
      </c>
      <c r="F5468" s="2" t="inlineStr">
        <is>
          <t>Electricity generation with a reciprocating engine</t>
        </is>
      </c>
      <c r="G5468" s="2" t="n">
        <v>158</v>
      </c>
      <c r="H5468" s="2" t="n">
        <v>0.0004712025693152</v>
      </c>
      <c r="I5468" s="2" t="n">
        <v>0.000527746877633024</v>
      </c>
      <c r="J5468" s="40" t="inlineStr">
        <is>
          <t>waste - methane capture</t>
        </is>
      </c>
    </row>
    <row r="5469" ht="15.75" customHeight="1" s="120">
      <c r="A5469" s="2" t="inlineStr">
        <is>
          <t>WASTE</t>
        </is>
      </c>
      <c r="B5469" s="2" t="inlineStr">
        <is>
          <t>LAN</t>
        </is>
      </c>
      <c r="C5469" s="2" t="n">
        <v>2020</v>
      </c>
      <c r="D5469" s="2" t="inlineStr">
        <is>
          <t>United States</t>
        </is>
      </c>
      <c r="E5469" s="2" t="inlineStr">
        <is>
          <t>USA</t>
        </is>
      </c>
      <c r="F5469" s="2" t="inlineStr">
        <is>
          <t>Electricity generation with a gas turbine</t>
        </is>
      </c>
      <c r="G5469" s="2" t="n">
        <v>158</v>
      </c>
      <c r="H5469" s="2" t="n">
        <v>3.30762704834e-05</v>
      </c>
      <c r="I5469" s="2" t="n">
        <v>3.704542294140801e-05</v>
      </c>
      <c r="J5469" s="40" t="inlineStr">
        <is>
          <t>waste - methane capture</t>
        </is>
      </c>
    </row>
    <row r="5470" ht="15.75" customHeight="1" s="120">
      <c r="A5470" s="2" t="inlineStr">
        <is>
          <t>WASTE</t>
        </is>
      </c>
      <c r="B5470" s="2" t="inlineStr">
        <is>
          <t>LAN</t>
        </is>
      </c>
      <c r="C5470" s="2" t="n">
        <v>2020</v>
      </c>
      <c r="D5470" s="2" t="inlineStr">
        <is>
          <t>United States</t>
        </is>
      </c>
      <c r="E5470" s="2" t="inlineStr">
        <is>
          <t>USA</t>
        </is>
      </c>
      <c r="F5470" s="2" t="inlineStr">
        <is>
          <t>Land_x001f_ll gas recovery for direct use</t>
        </is>
      </c>
      <c r="G5470" s="2" t="n">
        <v>158</v>
      </c>
      <c r="H5470" s="2" t="n">
        <v>0.0002368607820245</v>
      </c>
      <c r="I5470" s="2" t="n">
        <v>0.0002652840758674401</v>
      </c>
      <c r="J5470" s="40" t="inlineStr">
        <is>
          <t>waste - methane capture</t>
        </is>
      </c>
    </row>
    <row r="5471" ht="15.75" customHeight="1" s="120">
      <c r="A5471" s="2" t="inlineStr">
        <is>
          <t>WASTE</t>
        </is>
      </c>
      <c r="B5471" s="2" t="inlineStr">
        <is>
          <t>LAN</t>
        </is>
      </c>
      <c r="C5471" s="2" t="n">
        <v>2020</v>
      </c>
      <c r="D5471" s="2" t="inlineStr">
        <is>
          <t>United States</t>
        </is>
      </c>
      <c r="E5471" s="2" t="inlineStr">
        <is>
          <t>USA</t>
        </is>
      </c>
      <c r="F5471" s="2" t="inlineStr">
        <is>
          <t>Electricity generation with combined heat and power</t>
        </is>
      </c>
      <c r="G5471" s="2" t="n">
        <v>158</v>
      </c>
      <c r="H5471" s="2" t="n">
        <v>6.08662885497e-05</v>
      </c>
      <c r="I5471" s="2" t="n">
        <v>6.817024317566401e-05</v>
      </c>
      <c r="J5471" s="40" t="inlineStr">
        <is>
          <t>waste - methane capture</t>
        </is>
      </c>
    </row>
    <row r="5472" ht="15.75" customHeight="1" s="120">
      <c r="A5472" s="2" t="inlineStr">
        <is>
          <t>WASTE</t>
        </is>
      </c>
      <c r="B5472" s="2" t="inlineStr">
        <is>
          <t>LAN</t>
        </is>
      </c>
      <c r="C5472" s="2" t="n">
        <v>2020</v>
      </c>
      <c r="D5472" s="2" t="inlineStr">
        <is>
          <t>United States</t>
        </is>
      </c>
      <c r="E5472" s="2" t="inlineStr">
        <is>
          <t>USA</t>
        </is>
      </c>
      <c r="F5472" s="2" t="inlineStr">
        <is>
          <t>Electricity generation with a reciprocating engine</t>
        </is>
      </c>
      <c r="G5472" s="2" t="n">
        <v>160</v>
      </c>
      <c r="H5472" s="2" t="n">
        <v>0.0004650832852349</v>
      </c>
      <c r="I5472" s="2" t="n">
        <v>0.0005208932794630881</v>
      </c>
      <c r="J5472" s="40" t="inlineStr">
        <is>
          <t>waste - methane capture</t>
        </is>
      </c>
    </row>
    <row r="5473" ht="15.75" customHeight="1" s="120">
      <c r="A5473" s="2" t="inlineStr">
        <is>
          <t>WASTE</t>
        </is>
      </c>
      <c r="B5473" s="2" t="inlineStr">
        <is>
          <t>LAN</t>
        </is>
      </c>
      <c r="C5473" s="2" t="n">
        <v>2020</v>
      </c>
      <c r="D5473" s="2" t="inlineStr">
        <is>
          <t>United States</t>
        </is>
      </c>
      <c r="E5473" s="2" t="inlineStr">
        <is>
          <t>USA</t>
        </is>
      </c>
      <c r="F5473" s="2" t="inlineStr">
        <is>
          <t>Electricity generation with a reciprocating engine</t>
        </is>
      </c>
      <c r="G5473" s="2" t="n">
        <v>161</v>
      </c>
      <c r="H5473" s="2" t="n">
        <v>0.0004630010516848</v>
      </c>
      <c r="I5473" s="2" t="n">
        <v>0.000518561177886976</v>
      </c>
      <c r="J5473" s="40" t="inlineStr">
        <is>
          <t>waste - methane capture</t>
        </is>
      </c>
    </row>
    <row r="5474" ht="15.75" customHeight="1" s="120">
      <c r="A5474" s="2" t="inlineStr">
        <is>
          <t>WASTE</t>
        </is>
      </c>
      <c r="B5474" s="2" t="inlineStr">
        <is>
          <t>LAN</t>
        </is>
      </c>
      <c r="C5474" s="2" t="n">
        <v>2020</v>
      </c>
      <c r="D5474" s="2" t="inlineStr">
        <is>
          <t>United States</t>
        </is>
      </c>
      <c r="E5474" s="2" t="inlineStr">
        <is>
          <t>USA</t>
        </is>
      </c>
      <c r="F5474" s="2" t="inlineStr">
        <is>
          <t>Electricity generation with combined heat and power</t>
        </is>
      </c>
      <c r="G5474" s="2" t="n">
        <v>163</v>
      </c>
      <c r="H5474" s="2" t="n">
        <v>5.87932336202e-05</v>
      </c>
      <c r="I5474" s="2" t="n">
        <v>6.5848421654624e-05</v>
      </c>
      <c r="J5474" s="40" t="inlineStr">
        <is>
          <t>waste - methane capture</t>
        </is>
      </c>
    </row>
    <row r="5475" ht="15.75" customHeight="1" s="120">
      <c r="A5475" s="2" t="inlineStr">
        <is>
          <t>WASTE</t>
        </is>
      </c>
      <c r="B5475" s="2" t="inlineStr">
        <is>
          <t>LAN</t>
        </is>
      </c>
      <c r="C5475" s="2" t="n">
        <v>2020</v>
      </c>
      <c r="D5475" s="2" t="inlineStr">
        <is>
          <t>United States</t>
        </is>
      </c>
      <c r="E5475" s="2" t="inlineStr">
        <is>
          <t>USA</t>
        </is>
      </c>
      <c r="F5475" s="2" t="inlineStr">
        <is>
          <t>Electricity generation with a reciprocating engine</t>
        </is>
      </c>
      <c r="G5475" s="2" t="n">
        <v>163</v>
      </c>
      <c r="H5475" s="2" t="n">
        <v>0.0008479528478347</v>
      </c>
      <c r="I5475" s="2" t="n">
        <v>0.0009497071895748641</v>
      </c>
      <c r="J5475" s="40" t="inlineStr">
        <is>
          <t>waste - methane capture</t>
        </is>
      </c>
    </row>
    <row r="5476" ht="15.75" customHeight="1" s="120">
      <c r="A5476" s="2" t="inlineStr">
        <is>
          <t>WASTE</t>
        </is>
      </c>
      <c r="B5476" s="2" t="inlineStr">
        <is>
          <t>LAN</t>
        </is>
      </c>
      <c r="C5476" s="2" t="n">
        <v>2020</v>
      </c>
      <c r="D5476" s="2" t="inlineStr">
        <is>
          <t>United States</t>
        </is>
      </c>
      <c r="E5476" s="2" t="inlineStr">
        <is>
          <t>USA</t>
        </is>
      </c>
      <c r="F5476" s="2" t="inlineStr">
        <is>
          <t>Electricity generation with a gas turbine</t>
        </is>
      </c>
      <c r="G5476" s="2" t="n">
        <v>167</v>
      </c>
      <c r="H5476" s="2" t="n">
        <v>1.55859361257e-05</v>
      </c>
      <c r="I5476" s="2" t="n">
        <v>1.7456248460784e-05</v>
      </c>
      <c r="J5476" s="40" t="inlineStr">
        <is>
          <t>waste - methane capture</t>
        </is>
      </c>
    </row>
    <row r="5477" ht="15.75" customHeight="1" s="120">
      <c r="A5477" s="2" t="inlineStr">
        <is>
          <t>WASTE</t>
        </is>
      </c>
      <c r="B5477" s="2" t="inlineStr">
        <is>
          <t>LAN</t>
        </is>
      </c>
      <c r="C5477" s="2" t="n">
        <v>2020</v>
      </c>
      <c r="D5477" s="2" t="inlineStr">
        <is>
          <t>United States</t>
        </is>
      </c>
      <c r="E5477" s="2" t="inlineStr">
        <is>
          <t>USA</t>
        </is>
      </c>
      <c r="F5477" s="2" t="inlineStr">
        <is>
          <t>Electricity generation with combined heat and power</t>
        </is>
      </c>
      <c r="G5477" s="2" t="n">
        <v>168</v>
      </c>
      <c r="H5477" s="2" t="n">
        <v>0.0001145532696682</v>
      </c>
      <c r="I5477" s="2" t="n">
        <v>0.000128299662028384</v>
      </c>
      <c r="J5477" s="40" t="inlineStr">
        <is>
          <t>waste - methane capture</t>
        </is>
      </c>
    </row>
    <row r="5478" ht="15.75" customHeight="1" s="120">
      <c r="A5478" s="2" t="inlineStr">
        <is>
          <t>WASTE</t>
        </is>
      </c>
      <c r="B5478" s="2" t="inlineStr">
        <is>
          <t>LAN</t>
        </is>
      </c>
      <c r="C5478" s="2" t="n">
        <v>2020</v>
      </c>
      <c r="D5478" s="2" t="inlineStr">
        <is>
          <t>United States</t>
        </is>
      </c>
      <c r="E5478" s="2" t="inlineStr">
        <is>
          <t>USA</t>
        </is>
      </c>
      <c r="F5478" s="2" t="inlineStr">
        <is>
          <t>Electricity generation with combined heat and power</t>
        </is>
      </c>
      <c r="G5478" s="2" t="n">
        <v>169</v>
      </c>
      <c r="H5478" s="2" t="n">
        <v>5.71635173401e-05</v>
      </c>
      <c r="I5478" s="2" t="n">
        <v>6.402313942091201e-05</v>
      </c>
      <c r="J5478" s="40" t="inlineStr">
        <is>
          <t>waste - methane capture</t>
        </is>
      </c>
    </row>
    <row r="5479" ht="15.75" customHeight="1" s="120">
      <c r="A5479" s="2" t="inlineStr">
        <is>
          <t>WASTE</t>
        </is>
      </c>
      <c r="B5479" s="2" t="inlineStr">
        <is>
          <t>LAN</t>
        </is>
      </c>
      <c r="C5479" s="2" t="n">
        <v>2020</v>
      </c>
      <c r="D5479" s="2" t="inlineStr">
        <is>
          <t>United States</t>
        </is>
      </c>
      <c r="E5479" s="2" t="inlineStr">
        <is>
          <t>USA</t>
        </is>
      </c>
      <c r="F5479" s="2" t="inlineStr">
        <is>
          <t>Electricity generation with combined heat and power</t>
        </is>
      </c>
      <c r="G5479" s="2" t="n">
        <v>171</v>
      </c>
      <c r="H5479" s="2" t="n">
        <v>5.61028136872e-05</v>
      </c>
      <c r="I5479" s="2" t="n">
        <v>6.283515132966401e-05</v>
      </c>
      <c r="J5479" s="40" t="inlineStr">
        <is>
          <t>waste - methane capture</t>
        </is>
      </c>
    </row>
    <row r="5480" ht="15.75" customHeight="1" s="120">
      <c r="A5480" s="2" t="inlineStr">
        <is>
          <t>WASTE</t>
        </is>
      </c>
      <c r="B5480" s="2" t="inlineStr">
        <is>
          <t>LAN</t>
        </is>
      </c>
      <c r="C5480" s="2" t="n">
        <v>2020</v>
      </c>
      <c r="D5480" s="2" t="inlineStr">
        <is>
          <t>United States</t>
        </is>
      </c>
      <c r="E5480" s="2" t="inlineStr">
        <is>
          <t>USA</t>
        </is>
      </c>
      <c r="F5480" s="2" t="inlineStr">
        <is>
          <t>Electricity generation with a gas turbine</t>
        </is>
      </c>
      <c r="G5480" s="2" t="n">
        <v>171</v>
      </c>
      <c r="H5480" s="2" t="n">
        <v>1.51998456204e-05</v>
      </c>
      <c r="I5480" s="2" t="n">
        <v>1.7023827094848e-05</v>
      </c>
      <c r="J5480" s="40" t="inlineStr">
        <is>
          <t>waste - methane capture</t>
        </is>
      </c>
    </row>
    <row r="5481" ht="15.75" customHeight="1" s="120">
      <c r="A5481" s="2" t="inlineStr">
        <is>
          <t>WASTE</t>
        </is>
      </c>
      <c r="B5481" s="2" t="inlineStr">
        <is>
          <t>LAN</t>
        </is>
      </c>
      <c r="C5481" s="2" t="n">
        <v>2020</v>
      </c>
      <c r="D5481" s="2" t="inlineStr">
        <is>
          <t>United States</t>
        </is>
      </c>
      <c r="E5481" s="2" t="inlineStr">
        <is>
          <t>USA</t>
        </is>
      </c>
      <c r="F5481" s="2" t="inlineStr">
        <is>
          <t>Land_x001f_ll gas recovery for direct use</t>
        </is>
      </c>
      <c r="G5481" s="2" t="n">
        <v>171</v>
      </c>
      <c r="H5481" s="2" t="n">
        <v>0.0002786140248645</v>
      </c>
      <c r="I5481" s="2" t="n">
        <v>0.00031204770784824</v>
      </c>
      <c r="J5481" s="40" t="inlineStr">
        <is>
          <t>waste - methane capture</t>
        </is>
      </c>
    </row>
    <row r="5482" ht="15.75" customHeight="1" s="120">
      <c r="A5482" s="2" t="inlineStr">
        <is>
          <t>WASTE</t>
        </is>
      </c>
      <c r="B5482" s="2" t="inlineStr">
        <is>
          <t>LAN</t>
        </is>
      </c>
      <c r="C5482" s="2" t="n">
        <v>2020</v>
      </c>
      <c r="D5482" s="2" t="inlineStr">
        <is>
          <t>United States</t>
        </is>
      </c>
      <c r="E5482" s="2" t="inlineStr">
        <is>
          <t>USA</t>
        </is>
      </c>
      <c r="F5482" s="2" t="inlineStr">
        <is>
          <t>Electricity generation with a reciprocating engine</t>
        </is>
      </c>
      <c r="G5482" s="2" t="n">
        <v>171</v>
      </c>
      <c r="H5482" s="2" t="n">
        <v>0.0004932494484819</v>
      </c>
      <c r="I5482" s="2" t="n">
        <v>0.0005524393822997281</v>
      </c>
      <c r="J5482" s="40" t="inlineStr">
        <is>
          <t>waste - methane capture</t>
        </is>
      </c>
    </row>
    <row r="5483" ht="15.75" customHeight="1" s="120">
      <c r="A5483" s="2" t="inlineStr">
        <is>
          <t>WASTE</t>
        </is>
      </c>
      <c r="B5483" s="2" t="inlineStr">
        <is>
          <t>LAN</t>
        </is>
      </c>
      <c r="C5483" s="2" t="n">
        <v>2020</v>
      </c>
      <c r="D5483" s="2" t="inlineStr">
        <is>
          <t>United States</t>
        </is>
      </c>
      <c r="E5483" s="2" t="inlineStr">
        <is>
          <t>USA</t>
        </is>
      </c>
      <c r="F5483" s="2" t="inlineStr">
        <is>
          <t>Land_x001f_ll gas recovery for direct use</t>
        </is>
      </c>
      <c r="G5483" s="2" t="n">
        <v>176</v>
      </c>
      <c r="H5483" s="2" t="n">
        <v>0.0002320301573491</v>
      </c>
      <c r="I5483" s="2" t="n">
        <v>0.000259873776230992</v>
      </c>
      <c r="J5483" s="40" t="inlineStr">
        <is>
          <t>waste - methane capture</t>
        </is>
      </c>
    </row>
    <row r="5484" ht="15.75" customHeight="1" s="120">
      <c r="A5484" s="2" t="inlineStr">
        <is>
          <t>WASTE</t>
        </is>
      </c>
      <c r="B5484" s="2" t="inlineStr">
        <is>
          <t>LAN</t>
        </is>
      </c>
      <c r="C5484" s="2" t="n">
        <v>2020</v>
      </c>
      <c r="D5484" s="2" t="inlineStr">
        <is>
          <t>United States</t>
        </is>
      </c>
      <c r="E5484" s="2" t="inlineStr">
        <is>
          <t>USA</t>
        </is>
      </c>
      <c r="F5484" s="2" t="inlineStr">
        <is>
          <t>Electricity generation with combined heat and power</t>
        </is>
      </c>
      <c r="G5484" s="2" t="n">
        <v>177</v>
      </c>
      <c r="H5484" s="2" t="n">
        <v>5.43829228263e-05</v>
      </c>
      <c r="I5484" s="2" t="n">
        <v>6.0908873565456e-05</v>
      </c>
      <c r="J5484" s="40" t="inlineStr">
        <is>
          <t>waste - methane capture</t>
        </is>
      </c>
    </row>
    <row r="5485" ht="15.75" customHeight="1" s="120">
      <c r="A5485" s="2" t="inlineStr">
        <is>
          <t>WASTE</t>
        </is>
      </c>
      <c r="B5485" s="2" t="inlineStr">
        <is>
          <t>LAN</t>
        </is>
      </c>
      <c r="C5485" s="2" t="n">
        <v>2020</v>
      </c>
      <c r="D5485" s="2" t="inlineStr">
        <is>
          <t>United States</t>
        </is>
      </c>
      <c r="E5485" s="2" t="inlineStr">
        <is>
          <t>USA</t>
        </is>
      </c>
      <c r="F5485" s="2" t="inlineStr">
        <is>
          <t>Land_x001f_ll gas recovery for direct use</t>
        </is>
      </c>
      <c r="G5485" s="2" t="n">
        <v>177</v>
      </c>
      <c r="H5485" s="2" t="n">
        <v>0.0003444865287747</v>
      </c>
      <c r="I5485" s="2" t="n">
        <v>0.000385824912227664</v>
      </c>
      <c r="J5485" s="40" t="inlineStr">
        <is>
          <t>waste - methane capture</t>
        </is>
      </c>
    </row>
    <row r="5486" ht="15.75" customHeight="1" s="120">
      <c r="A5486" s="2" t="inlineStr">
        <is>
          <t>WASTE</t>
        </is>
      </c>
      <c r="B5486" s="2" t="inlineStr">
        <is>
          <t>LAN</t>
        </is>
      </c>
      <c r="C5486" s="2" t="n">
        <v>2020</v>
      </c>
      <c r="D5486" s="2" t="inlineStr">
        <is>
          <t>United States</t>
        </is>
      </c>
      <c r="E5486" s="2" t="inlineStr">
        <is>
          <t>USA</t>
        </is>
      </c>
      <c r="F5486" s="2" t="inlineStr">
        <is>
          <t>Flaring of landfill gas</t>
        </is>
      </c>
      <c r="G5486" s="2" t="n">
        <v>178</v>
      </c>
      <c r="H5486" s="2" t="n">
        <v>7.67392266425e-05</v>
      </c>
      <c r="I5486" s="2" t="n">
        <v>8.59479338396e-05</v>
      </c>
      <c r="J5486" s="40" t="inlineStr">
        <is>
          <t>waste - methane destruction</t>
        </is>
      </c>
    </row>
    <row r="5487" ht="15.75" customHeight="1" s="120">
      <c r="A5487" s="2" t="inlineStr">
        <is>
          <t>WASTE</t>
        </is>
      </c>
      <c r="B5487" s="2" t="inlineStr">
        <is>
          <t>LAN</t>
        </is>
      </c>
      <c r="C5487" s="2" t="n">
        <v>2020</v>
      </c>
      <c r="D5487" s="2" t="inlineStr">
        <is>
          <t>United States</t>
        </is>
      </c>
      <c r="E5487" s="2" t="inlineStr">
        <is>
          <t>USA</t>
        </is>
      </c>
      <c r="F5487" s="2" t="inlineStr">
        <is>
          <t>Electricity generation with combined heat and power</t>
        </is>
      </c>
      <c r="G5487" s="2" t="n">
        <v>179</v>
      </c>
      <c r="H5487" s="2" t="n">
        <v>5.33954334969e-05</v>
      </c>
      <c r="I5487" s="2" t="n">
        <v>5.9802885516528e-05</v>
      </c>
      <c r="J5487" s="40" t="inlineStr">
        <is>
          <t>waste - methane capture</t>
        </is>
      </c>
    </row>
    <row r="5488" ht="15.75" customHeight="1" s="120">
      <c r="A5488" s="2" t="inlineStr">
        <is>
          <t>WASTE</t>
        </is>
      </c>
      <c r="B5488" s="2" t="inlineStr">
        <is>
          <t>LAN</t>
        </is>
      </c>
      <c r="C5488" s="2" t="n">
        <v>2020</v>
      </c>
      <c r="D5488" s="2" t="inlineStr">
        <is>
          <t>United States</t>
        </is>
      </c>
      <c r="E5488" s="2" t="inlineStr">
        <is>
          <t>USA</t>
        </is>
      </c>
      <c r="F5488" s="2" t="inlineStr">
        <is>
          <t>Land_x001f_ll gas recovery for direct use</t>
        </is>
      </c>
      <c r="G5488" s="2" t="n">
        <v>181</v>
      </c>
      <c r="H5488" s="2" t="n">
        <v>0.0002279815962538</v>
      </c>
      <c r="I5488" s="2" t="n">
        <v>0.000255339387804256</v>
      </c>
      <c r="J5488" s="40" t="inlineStr">
        <is>
          <t>waste - methane capture</t>
        </is>
      </c>
    </row>
    <row r="5489" ht="15.75" customHeight="1" s="120">
      <c r="A5489" s="2" t="inlineStr">
        <is>
          <t>WASTE</t>
        </is>
      </c>
      <c r="B5489" s="2" t="inlineStr">
        <is>
          <t>LAN</t>
        </is>
      </c>
      <c r="C5489" s="2" t="n">
        <v>2020</v>
      </c>
      <c r="D5489" s="2" t="inlineStr">
        <is>
          <t>United States</t>
        </is>
      </c>
      <c r="E5489" s="2" t="inlineStr">
        <is>
          <t>USA</t>
        </is>
      </c>
      <c r="F5489" s="2" t="inlineStr">
        <is>
          <t>Electricity generation with a microturbine</t>
        </is>
      </c>
      <c r="G5489" s="2" t="n">
        <v>183</v>
      </c>
      <c r="H5489" s="54" t="n">
        <v>5.00035412188e-06</v>
      </c>
      <c r="I5489" s="2" t="n">
        <v>5.6003966165056e-06</v>
      </c>
      <c r="J5489" s="40" t="inlineStr">
        <is>
          <t>waste - methane capture</t>
        </is>
      </c>
    </row>
    <row r="5490" ht="15.75" customHeight="1" s="120">
      <c r="A5490" s="2" t="inlineStr">
        <is>
          <t>WASTE</t>
        </is>
      </c>
      <c r="B5490" s="2" t="inlineStr">
        <is>
          <t>LAN</t>
        </is>
      </c>
      <c r="C5490" s="2" t="n">
        <v>2020</v>
      </c>
      <c r="D5490" s="2" t="inlineStr">
        <is>
          <t>United States</t>
        </is>
      </c>
      <c r="E5490" s="2" t="inlineStr">
        <is>
          <t>USA</t>
        </is>
      </c>
      <c r="F5490" s="2" t="inlineStr">
        <is>
          <t>Electricity generation with a reciprocating engine</t>
        </is>
      </c>
      <c r="G5490" s="2" t="n">
        <v>183</v>
      </c>
      <c r="H5490" s="2" t="n">
        <v>0.000407808838645</v>
      </c>
      <c r="I5490" s="2" t="n">
        <v>0.0004567458992824001</v>
      </c>
      <c r="J5490" s="40" t="inlineStr">
        <is>
          <t>waste - methane capture</t>
        </is>
      </c>
    </row>
    <row r="5491" ht="15.75" customHeight="1" s="120">
      <c r="A5491" s="2" t="inlineStr">
        <is>
          <t>WASTE</t>
        </is>
      </c>
      <c r="B5491" s="2" t="inlineStr">
        <is>
          <t>LAN</t>
        </is>
      </c>
      <c r="C5491" s="2" t="n">
        <v>2020</v>
      </c>
      <c r="D5491" s="2" t="inlineStr">
        <is>
          <t>United States</t>
        </is>
      </c>
      <c r="E5491" s="2" t="inlineStr">
        <is>
          <t>USA</t>
        </is>
      </c>
      <c r="F5491" s="2" t="inlineStr">
        <is>
          <t>Electricity generation with combined heat and power</t>
        </is>
      </c>
      <c r="G5491" s="2" t="n">
        <v>183</v>
      </c>
      <c r="H5491" s="2" t="n">
        <v>0.0001096637315641</v>
      </c>
      <c r="I5491" s="2" t="n">
        <v>0.000122823379351792</v>
      </c>
      <c r="J5491" s="40" t="inlineStr">
        <is>
          <t>waste - methane capture</t>
        </is>
      </c>
    </row>
    <row r="5492" ht="15.75" customHeight="1" s="120">
      <c r="A5492" s="2" t="inlineStr">
        <is>
          <t>WASTE</t>
        </is>
      </c>
      <c r="B5492" s="2" t="inlineStr">
        <is>
          <t>LAN</t>
        </is>
      </c>
      <c r="C5492" s="2" t="n">
        <v>2020</v>
      </c>
      <c r="D5492" s="2" t="inlineStr">
        <is>
          <t>United States</t>
        </is>
      </c>
      <c r="E5492" s="2" t="inlineStr">
        <is>
          <t>USA</t>
        </is>
      </c>
      <c r="F5492" s="2" t="inlineStr">
        <is>
          <t>Electricity generation with combined heat and power</t>
        </is>
      </c>
      <c r="G5492" s="2" t="n">
        <v>184</v>
      </c>
      <c r="H5492" s="2" t="n">
        <v>5.24672323081e-05</v>
      </c>
      <c r="I5492" s="2" t="n">
        <v>5.8763300185072e-05</v>
      </c>
      <c r="J5492" s="40" t="inlineStr">
        <is>
          <t>waste - methane capture</t>
        </is>
      </c>
    </row>
    <row r="5493" ht="15.75" customHeight="1" s="120">
      <c r="A5493" s="2" t="inlineStr">
        <is>
          <t>WASTE</t>
        </is>
      </c>
      <c r="B5493" s="2" t="inlineStr">
        <is>
          <t>LAN</t>
        </is>
      </c>
      <c r="C5493" s="2" t="n">
        <v>2020</v>
      </c>
      <c r="D5493" s="2" t="inlineStr">
        <is>
          <t>United States</t>
        </is>
      </c>
      <c r="E5493" s="2" t="inlineStr">
        <is>
          <t>USA</t>
        </is>
      </c>
      <c r="F5493" s="2" t="inlineStr">
        <is>
          <t>Electricity generation with combined heat and power</t>
        </is>
      </c>
      <c r="G5493" s="2" t="n">
        <v>188</v>
      </c>
      <c r="H5493" s="2" t="n">
        <v>5.11009129696e-05</v>
      </c>
      <c r="I5493" s="2" t="n">
        <v>5.723302252595201e-05</v>
      </c>
      <c r="J5493" s="40" t="inlineStr">
        <is>
          <t>waste - methane capture</t>
        </is>
      </c>
    </row>
    <row r="5494" ht="15.75" customHeight="1" s="120">
      <c r="A5494" s="2" t="inlineStr">
        <is>
          <t>WASTE</t>
        </is>
      </c>
      <c r="B5494" s="2" t="inlineStr">
        <is>
          <t>LAN</t>
        </is>
      </c>
      <c r="C5494" s="2" t="n">
        <v>2020</v>
      </c>
      <c r="D5494" s="2" t="inlineStr">
        <is>
          <t>United States</t>
        </is>
      </c>
      <c r="E5494" s="2" t="inlineStr">
        <is>
          <t>USA</t>
        </is>
      </c>
      <c r="F5494" s="2" t="inlineStr">
        <is>
          <t>Electricity generation with a reciprocating engine</t>
        </is>
      </c>
      <c r="G5494" s="2" t="n">
        <v>190</v>
      </c>
      <c r="H5494" s="2" t="n">
        <v>0.00038926009438</v>
      </c>
      <c r="I5494" s="2" t="n">
        <v>0.0004359713057056001</v>
      </c>
      <c r="J5494" s="40" t="inlineStr">
        <is>
          <t>waste - methane capture</t>
        </is>
      </c>
    </row>
    <row r="5495" ht="15.75" customHeight="1" s="120">
      <c r="A5495" s="2" t="inlineStr">
        <is>
          <t>WASTE</t>
        </is>
      </c>
      <c r="B5495" s="2" t="inlineStr">
        <is>
          <t>LAN</t>
        </is>
      </c>
      <c r="C5495" s="2" t="n">
        <v>2020</v>
      </c>
      <c r="D5495" s="2" t="inlineStr">
        <is>
          <t>United States</t>
        </is>
      </c>
      <c r="E5495" s="2" t="inlineStr">
        <is>
          <t>USA</t>
        </is>
      </c>
      <c r="F5495" s="2" t="inlineStr">
        <is>
          <t>Land_x001f_ll gas recovery for direct use</t>
        </is>
      </c>
      <c r="G5495" s="2" t="n">
        <v>191</v>
      </c>
      <c r="H5495" s="2" t="n">
        <v>0.0002209173107985</v>
      </c>
      <c r="I5495" s="2" t="n">
        <v>0.00024742738809432</v>
      </c>
      <c r="J5495" s="40" t="inlineStr">
        <is>
          <t>waste - methane capture</t>
        </is>
      </c>
    </row>
    <row r="5496" ht="15.75" customHeight="1" s="120">
      <c r="A5496" s="2" t="inlineStr">
        <is>
          <t>WASTE</t>
        </is>
      </c>
      <c r="B5496" s="2" t="inlineStr">
        <is>
          <t>LAN</t>
        </is>
      </c>
      <c r="C5496" s="2" t="n">
        <v>2020</v>
      </c>
      <c r="D5496" s="2" t="inlineStr">
        <is>
          <t>United States</t>
        </is>
      </c>
      <c r="E5496" s="2" t="inlineStr">
        <is>
          <t>USA</t>
        </is>
      </c>
      <c r="F5496" s="2" t="inlineStr">
        <is>
          <t>Land_x001f_ll gas recovery for direct use</t>
        </is>
      </c>
      <c r="G5496" s="2" t="n">
        <v>193</v>
      </c>
      <c r="H5496" s="2" t="n">
        <v>0.0002131199726136</v>
      </c>
      <c r="I5496" s="2" t="n">
        <v>0.000238694369327232</v>
      </c>
      <c r="J5496" s="40" t="inlineStr">
        <is>
          <t>waste - methane capture</t>
        </is>
      </c>
    </row>
    <row r="5497" ht="15.75" customHeight="1" s="120">
      <c r="A5497" s="2" t="inlineStr">
        <is>
          <t>WASTE</t>
        </is>
      </c>
      <c r="B5497" s="2" t="inlineStr">
        <is>
          <t>LAN</t>
        </is>
      </c>
      <c r="C5497" s="2" t="n">
        <v>2020</v>
      </c>
      <c r="D5497" s="2" t="inlineStr">
        <is>
          <t>United States</t>
        </is>
      </c>
      <c r="E5497" s="2" t="inlineStr">
        <is>
          <t>USA</t>
        </is>
      </c>
      <c r="F5497" s="2" t="inlineStr">
        <is>
          <t>Electricity generation with a reciprocating engine</t>
        </is>
      </c>
      <c r="G5497" s="2" t="n">
        <v>194</v>
      </c>
      <c r="H5497" s="2" t="n">
        <v>0.0003830622008536</v>
      </c>
      <c r="I5497" s="2" t="n">
        <v>0.0004290296649560321</v>
      </c>
      <c r="J5497" s="40" t="inlineStr">
        <is>
          <t>waste - methane capture</t>
        </is>
      </c>
    </row>
    <row r="5498" ht="15.75" customHeight="1" s="120">
      <c r="A5498" s="2" t="inlineStr">
        <is>
          <t>WASTE</t>
        </is>
      </c>
      <c r="B5498" s="2" t="inlineStr">
        <is>
          <t>LAN</t>
        </is>
      </c>
      <c r="C5498" s="2" t="n">
        <v>2020</v>
      </c>
      <c r="D5498" s="2" t="inlineStr">
        <is>
          <t>United States</t>
        </is>
      </c>
      <c r="E5498" s="2" t="inlineStr">
        <is>
          <t>USA</t>
        </is>
      </c>
      <c r="F5498" s="2" t="inlineStr">
        <is>
          <t>Electricity generation with combined heat and power</t>
        </is>
      </c>
      <c r="G5498" s="2" t="n">
        <v>194</v>
      </c>
      <c r="H5498" s="2" t="n">
        <v>4.97592955071e-05</v>
      </c>
      <c r="I5498" s="2" t="n">
        <v>5.573041096795201e-05</v>
      </c>
      <c r="J5498" s="40" t="inlineStr">
        <is>
          <t>waste - methane capture</t>
        </is>
      </c>
    </row>
    <row r="5499" ht="15.75" customHeight="1" s="120">
      <c r="A5499" s="2" t="inlineStr">
        <is>
          <t>WASTE</t>
        </is>
      </c>
      <c r="B5499" s="2" t="inlineStr">
        <is>
          <t>LAN</t>
        </is>
      </c>
      <c r="C5499" s="2" t="n">
        <v>2020</v>
      </c>
      <c r="D5499" s="2" t="inlineStr">
        <is>
          <t>United States</t>
        </is>
      </c>
      <c r="E5499" s="2" t="inlineStr">
        <is>
          <t>USA</t>
        </is>
      </c>
      <c r="F5499" s="2" t="inlineStr">
        <is>
          <t>Electricity generation with combined heat and power</t>
        </is>
      </c>
      <c r="G5499" s="2" t="n">
        <v>196</v>
      </c>
      <c r="H5499" s="2" t="n">
        <v>4.90212769364e-05</v>
      </c>
      <c r="I5499" s="2" t="n">
        <v>5.4903830168768e-05</v>
      </c>
      <c r="J5499" s="40" t="inlineStr">
        <is>
          <t>waste - methane capture</t>
        </is>
      </c>
    </row>
    <row r="5500" ht="15.75" customHeight="1" s="120">
      <c r="A5500" s="2" t="inlineStr">
        <is>
          <t>WASTE</t>
        </is>
      </c>
      <c r="B5500" s="2" t="inlineStr">
        <is>
          <t>LAN</t>
        </is>
      </c>
      <c r="C5500" s="2" t="n">
        <v>2020</v>
      </c>
      <c r="D5500" s="2" t="inlineStr">
        <is>
          <t>United States</t>
        </is>
      </c>
      <c r="E5500" s="2" t="inlineStr">
        <is>
          <t>USA</t>
        </is>
      </c>
      <c r="F5500" s="2" t="inlineStr">
        <is>
          <t>Electricity generation with combined heat and power</t>
        </is>
      </c>
      <c r="G5500" s="2" t="n">
        <v>198</v>
      </c>
      <c r="H5500" s="2" t="n">
        <v>4.8586021876e-05</v>
      </c>
      <c r="I5500" s="2" t="n">
        <v>5.441634450112e-05</v>
      </c>
      <c r="J5500" s="40" t="inlineStr">
        <is>
          <t>waste - methane capture</t>
        </is>
      </c>
    </row>
    <row r="5501" ht="15.75" customHeight="1" s="120">
      <c r="A5501" s="2" t="inlineStr">
        <is>
          <t>WASTE</t>
        </is>
      </c>
      <c r="B5501" s="2" t="inlineStr">
        <is>
          <t>LAN</t>
        </is>
      </c>
      <c r="C5501" s="2" t="n">
        <v>2020</v>
      </c>
      <c r="D5501" s="2" t="inlineStr">
        <is>
          <t>United States</t>
        </is>
      </c>
      <c r="E5501" s="2" t="inlineStr">
        <is>
          <t>USA</t>
        </is>
      </c>
      <c r="F5501" s="2" t="inlineStr">
        <is>
          <t>Land_x001f_ll gas recovery for direct use</t>
        </is>
      </c>
      <c r="G5501" s="2" t="n">
        <v>200</v>
      </c>
      <c r="H5501" s="2" t="n">
        <v>0.0002047886810033</v>
      </c>
      <c r="I5501" s="2" t="n">
        <v>0.000229363322723696</v>
      </c>
      <c r="J5501" s="40" t="inlineStr">
        <is>
          <t>waste - methane capture</t>
        </is>
      </c>
    </row>
    <row r="5502" ht="15.75" customHeight="1" s="120">
      <c r="A5502" s="2" t="inlineStr">
        <is>
          <t>WASTE</t>
        </is>
      </c>
      <c r="B5502" s="2" t="inlineStr">
        <is>
          <t>LAN</t>
        </is>
      </c>
      <c r="C5502" s="2" t="n">
        <v>2020</v>
      </c>
      <c r="D5502" s="2" t="inlineStr">
        <is>
          <t>United States</t>
        </is>
      </c>
      <c r="E5502" s="2" t="inlineStr">
        <is>
          <t>USA</t>
        </is>
      </c>
      <c r="F5502" s="2" t="inlineStr">
        <is>
          <t>Electricity generation with a reciprocating engine</t>
        </is>
      </c>
      <c r="G5502" s="2" t="n">
        <v>200</v>
      </c>
      <c r="H5502" s="2" t="n">
        <v>0.0003717587387655</v>
      </c>
      <c r="I5502" s="2" t="n">
        <v>0.00041636978741736</v>
      </c>
      <c r="J5502" s="40" t="inlineStr">
        <is>
          <t>waste - methane capture</t>
        </is>
      </c>
    </row>
    <row r="5503" ht="15.75" customHeight="1" s="120">
      <c r="A5503" s="2" t="inlineStr">
        <is>
          <t>WASTE</t>
        </is>
      </c>
      <c r="B5503" s="2" t="inlineStr">
        <is>
          <t>LAN</t>
        </is>
      </c>
      <c r="C5503" s="2" t="n">
        <v>2020</v>
      </c>
      <c r="D5503" s="2" t="inlineStr">
        <is>
          <t>United States</t>
        </is>
      </c>
      <c r="E5503" s="2" t="inlineStr">
        <is>
          <t>USA</t>
        </is>
      </c>
      <c r="F5503" s="2" t="inlineStr">
        <is>
          <t>Electricity generation with a reciprocating engine</t>
        </is>
      </c>
      <c r="G5503" s="2" t="n">
        <v>201</v>
      </c>
      <c r="H5503" s="2" t="n">
        <v>0.0003692946629599</v>
      </c>
      <c r="I5503" s="2" t="n">
        <v>0.0004136100225150881</v>
      </c>
      <c r="J5503" s="40" t="inlineStr">
        <is>
          <t>waste - methane capture</t>
        </is>
      </c>
    </row>
    <row r="5504" ht="15.75" customHeight="1" s="120">
      <c r="A5504" s="2" t="inlineStr">
        <is>
          <t>WASTE</t>
        </is>
      </c>
      <c r="B5504" s="2" t="inlineStr">
        <is>
          <t>LAN</t>
        </is>
      </c>
      <c r="C5504" s="2" t="n">
        <v>2020</v>
      </c>
      <c r="D5504" s="2" t="inlineStr">
        <is>
          <t>United States</t>
        </is>
      </c>
      <c r="E5504" s="2" t="inlineStr">
        <is>
          <t>USA</t>
        </is>
      </c>
      <c r="F5504" s="2" t="inlineStr">
        <is>
          <t>Land_x001f_ll gas recovery for direct use</t>
        </is>
      </c>
      <c r="G5504" s="2" t="n">
        <v>202</v>
      </c>
      <c r="H5504" s="2" t="n">
        <v>0.0002134517708328</v>
      </c>
      <c r="I5504" s="2" t="n">
        <v>0.000239065983332736</v>
      </c>
      <c r="J5504" s="40" t="inlineStr">
        <is>
          <t>waste - methane capture</t>
        </is>
      </c>
    </row>
    <row r="5505" ht="15.75" customHeight="1" s="120">
      <c r="A5505" s="2" t="inlineStr">
        <is>
          <t>WASTE</t>
        </is>
      </c>
      <c r="B5505" s="2" t="inlineStr">
        <is>
          <t>LAN</t>
        </is>
      </c>
      <c r="C5505" s="2" t="n">
        <v>2020</v>
      </c>
      <c r="D5505" s="2" t="inlineStr">
        <is>
          <t>United States</t>
        </is>
      </c>
      <c r="E5505" s="2" t="inlineStr">
        <is>
          <t>USA</t>
        </is>
      </c>
      <c r="F5505" s="2" t="inlineStr">
        <is>
          <t>Flaring of landfill gas</t>
        </is>
      </c>
      <c r="G5505" s="2" t="n">
        <v>203</v>
      </c>
      <c r="H5505" s="2" t="n">
        <v>6.73402537359e-05</v>
      </c>
      <c r="I5505" s="2" t="n">
        <v>7.542108418420801e-05</v>
      </c>
      <c r="J5505" s="40" t="inlineStr">
        <is>
          <t>waste - methane destruction</t>
        </is>
      </c>
    </row>
    <row r="5506" ht="15.75" customHeight="1" s="120">
      <c r="A5506" s="2" t="inlineStr">
        <is>
          <t>WASTE</t>
        </is>
      </c>
      <c r="B5506" s="2" t="inlineStr">
        <is>
          <t>LAN</t>
        </is>
      </c>
      <c r="C5506" s="2" t="n">
        <v>2020</v>
      </c>
      <c r="D5506" s="2" t="inlineStr">
        <is>
          <t>United States</t>
        </is>
      </c>
      <c r="E5506" s="2" t="inlineStr">
        <is>
          <t>USA</t>
        </is>
      </c>
      <c r="F5506" s="2" t="inlineStr">
        <is>
          <t>Electricity generation with combined heat and power</t>
        </is>
      </c>
      <c r="G5506" s="2" t="n">
        <v>203</v>
      </c>
      <c r="H5506" s="2" t="n">
        <v>4.75951419503e-05</v>
      </c>
      <c r="I5506" s="2" t="n">
        <v>5.330655898433601e-05</v>
      </c>
      <c r="J5506" s="40" t="inlineStr">
        <is>
          <t>waste - methane capture</t>
        </is>
      </c>
    </row>
    <row r="5507" ht="15.75" customHeight="1" s="120">
      <c r="A5507" s="2" t="inlineStr">
        <is>
          <t>WASTE</t>
        </is>
      </c>
      <c r="B5507" s="2" t="inlineStr">
        <is>
          <t>LAN</t>
        </is>
      </c>
      <c r="C5507" s="2" t="n">
        <v>2020</v>
      </c>
      <c r="D5507" s="2" t="inlineStr">
        <is>
          <t>United States</t>
        </is>
      </c>
      <c r="E5507" s="2" t="inlineStr">
        <is>
          <t>USA</t>
        </is>
      </c>
      <c r="F5507" s="2" t="inlineStr">
        <is>
          <t>Land_x001f_ll gas recovery for direct use</t>
        </is>
      </c>
      <c r="G5507" s="2" t="n">
        <v>204</v>
      </c>
      <c r="H5507" s="2" t="n">
        <v>0.0002068199391942</v>
      </c>
      <c r="I5507" s="2" t="n">
        <v>0.000231638331897504</v>
      </c>
      <c r="J5507" s="40" t="inlineStr">
        <is>
          <t>waste - methane capture</t>
        </is>
      </c>
    </row>
    <row r="5508" ht="15.75" customHeight="1" s="120">
      <c r="A5508" s="2" t="inlineStr">
        <is>
          <t>WASTE</t>
        </is>
      </c>
      <c r="B5508" s="2" t="inlineStr">
        <is>
          <t>LAN</t>
        </is>
      </c>
      <c r="C5508" s="2" t="n">
        <v>2020</v>
      </c>
      <c r="D5508" s="2" t="inlineStr">
        <is>
          <t>United States</t>
        </is>
      </c>
      <c r="E5508" s="2" t="inlineStr">
        <is>
          <t>USA</t>
        </is>
      </c>
      <c r="F5508" s="2" t="inlineStr">
        <is>
          <t>Electricity generation with combined heat and power</t>
        </is>
      </c>
      <c r="G5508" s="2" t="n">
        <v>207</v>
      </c>
      <c r="H5508" s="2" t="n">
        <v>4.67646823381e-05</v>
      </c>
      <c r="I5508" s="2" t="n">
        <v>5.2376444218672e-05</v>
      </c>
      <c r="J5508" s="40" t="inlineStr">
        <is>
          <t>waste - methane capture</t>
        </is>
      </c>
    </row>
    <row r="5509" ht="15.75" customHeight="1" s="120">
      <c r="A5509" s="2" t="inlineStr">
        <is>
          <t>WASTE</t>
        </is>
      </c>
      <c r="B5509" s="2" t="inlineStr">
        <is>
          <t>LAN</t>
        </is>
      </c>
      <c r="C5509" s="2" t="n">
        <v>2020</v>
      </c>
      <c r="D5509" s="2" t="inlineStr">
        <is>
          <t>United States</t>
        </is>
      </c>
      <c r="E5509" s="2" t="inlineStr">
        <is>
          <t>USA</t>
        </is>
      </c>
      <c r="F5509" s="2" t="inlineStr">
        <is>
          <t>Land_x001f_ll gas recovery for direct use</t>
        </is>
      </c>
      <c r="G5509" s="2" t="n">
        <v>210</v>
      </c>
      <c r="H5509" s="2" t="n">
        <v>0.0002074600924971</v>
      </c>
      <c r="I5509" s="2" t="n">
        <v>0.000232355303596752</v>
      </c>
      <c r="J5509" s="40" t="inlineStr">
        <is>
          <t>waste - methane capture</t>
        </is>
      </c>
    </row>
    <row r="5510" ht="15.75" customHeight="1" s="120">
      <c r="A5510" s="2" t="inlineStr">
        <is>
          <t>WASTE</t>
        </is>
      </c>
      <c r="B5510" s="2" t="inlineStr">
        <is>
          <t>LAN</t>
        </is>
      </c>
      <c r="C5510" s="2" t="n">
        <v>2020</v>
      </c>
      <c r="D5510" s="2" t="inlineStr">
        <is>
          <t>United States</t>
        </is>
      </c>
      <c r="E5510" s="2" t="inlineStr">
        <is>
          <t>USA</t>
        </is>
      </c>
      <c r="F5510" s="2" t="inlineStr">
        <is>
          <t>Electricity generation with a microturbine</t>
        </is>
      </c>
      <c r="G5510" s="2" t="n">
        <v>211</v>
      </c>
      <c r="H5510" s="54" t="n">
        <v>4.38791403212e-06</v>
      </c>
      <c r="I5510" s="2" t="n">
        <v>4.9144637159744e-06</v>
      </c>
      <c r="J5510" s="40" t="inlineStr">
        <is>
          <t>waste - methane capture</t>
        </is>
      </c>
    </row>
    <row r="5511" ht="15.75" customHeight="1" s="120">
      <c r="A5511" s="2" t="inlineStr">
        <is>
          <t>WASTE</t>
        </is>
      </c>
      <c r="B5511" s="2" t="inlineStr">
        <is>
          <t>LAN</t>
        </is>
      </c>
      <c r="C5511" s="2" t="n">
        <v>2020</v>
      </c>
      <c r="D5511" s="2" t="inlineStr">
        <is>
          <t>United States</t>
        </is>
      </c>
      <c r="E5511" s="2" t="inlineStr">
        <is>
          <t>USA</t>
        </is>
      </c>
      <c r="F5511" s="2" t="inlineStr">
        <is>
          <t>Electricity generation with combined heat and power</t>
        </is>
      </c>
      <c r="G5511" s="2" t="n">
        <v>212</v>
      </c>
      <c r="H5511" s="2" t="n">
        <v>7.06627397449e-05</v>
      </c>
      <c r="I5511" s="2" t="n">
        <v>7.914226851428802e-05</v>
      </c>
      <c r="J5511" s="40" t="inlineStr">
        <is>
          <t>waste - methane capture</t>
        </is>
      </c>
    </row>
    <row r="5512" ht="15.75" customHeight="1" s="120">
      <c r="A5512" s="2" t="inlineStr">
        <is>
          <t>WASTE</t>
        </is>
      </c>
      <c r="B5512" s="2" t="inlineStr">
        <is>
          <t>LAN</t>
        </is>
      </c>
      <c r="C5512" s="2" t="n">
        <v>2020</v>
      </c>
      <c r="D5512" s="2" t="inlineStr">
        <is>
          <t>United States</t>
        </is>
      </c>
      <c r="E5512" s="2" t="inlineStr">
        <is>
          <t>USA</t>
        </is>
      </c>
      <c r="F5512" s="2" t="inlineStr">
        <is>
          <t>Electricity generation with combined heat and power</t>
        </is>
      </c>
      <c r="G5512" s="2" t="n">
        <v>214</v>
      </c>
      <c r="H5512" s="2" t="n">
        <v>4.53156208096e-05</v>
      </c>
      <c r="I5512" s="2" t="n">
        <v>5.0753495306752e-05</v>
      </c>
      <c r="J5512" s="40" t="inlineStr">
        <is>
          <t>waste - methane capture</t>
        </is>
      </c>
    </row>
    <row r="5513" ht="15.75" customHeight="1" s="120">
      <c r="A5513" s="2" t="inlineStr">
        <is>
          <t>WASTE</t>
        </is>
      </c>
      <c r="B5513" s="2" t="inlineStr">
        <is>
          <t>LAN</t>
        </is>
      </c>
      <c r="C5513" s="2" t="n">
        <v>2020</v>
      </c>
      <c r="D5513" s="2" t="inlineStr">
        <is>
          <t>United States</t>
        </is>
      </c>
      <c r="E5513" s="2" t="inlineStr">
        <is>
          <t>USA</t>
        </is>
      </c>
      <c r="F5513" s="2" t="inlineStr">
        <is>
          <t>Electricity generation with combined heat and power</t>
        </is>
      </c>
      <c r="G5513" s="2" t="n">
        <v>221</v>
      </c>
      <c r="H5513" s="2" t="n">
        <v>8.75004479894e-05</v>
      </c>
      <c r="I5513" s="2" t="n">
        <v>9.8000501748128e-05</v>
      </c>
      <c r="J5513" s="40" t="inlineStr">
        <is>
          <t>waste - methane capture</t>
        </is>
      </c>
    </row>
    <row r="5514" ht="15.75" customHeight="1" s="120">
      <c r="A5514" s="2" t="inlineStr">
        <is>
          <t>WASTE</t>
        </is>
      </c>
      <c r="B5514" s="2" t="inlineStr">
        <is>
          <t>LAN</t>
        </is>
      </c>
      <c r="C5514" s="2" t="n">
        <v>2020</v>
      </c>
      <c r="D5514" s="2" t="inlineStr">
        <is>
          <t>United States</t>
        </is>
      </c>
      <c r="E5514" s="2" t="inlineStr">
        <is>
          <t>USA</t>
        </is>
      </c>
      <c r="F5514" s="2" t="inlineStr">
        <is>
          <t>Electricity generation with a reciprocating engine</t>
        </is>
      </c>
      <c r="G5514" s="2" t="n">
        <v>223</v>
      </c>
      <c r="H5514" s="2" t="n">
        <v>0.0003780493861996</v>
      </c>
      <c r="I5514" s="2" t="n">
        <v>0.000423415312543552</v>
      </c>
      <c r="J5514" s="40" t="inlineStr">
        <is>
          <t>waste - methane capture</t>
        </is>
      </c>
    </row>
    <row r="5515" ht="15.75" customHeight="1" s="120">
      <c r="A5515" s="2" t="inlineStr">
        <is>
          <t>WASTE</t>
        </is>
      </c>
      <c r="B5515" s="2" t="inlineStr">
        <is>
          <t>LAN</t>
        </is>
      </c>
      <c r="C5515" s="2" t="n">
        <v>2020</v>
      </c>
      <c r="D5515" s="2" t="inlineStr">
        <is>
          <t>United States</t>
        </is>
      </c>
      <c r="E5515" s="2" t="inlineStr">
        <is>
          <t>USA</t>
        </is>
      </c>
      <c r="F5515" s="2" t="inlineStr">
        <is>
          <t>Electricity generation with combined heat and power</t>
        </is>
      </c>
      <c r="G5515" s="2" t="n">
        <v>225</v>
      </c>
      <c r="H5515" s="2" t="n">
        <v>4.92226281494e-05</v>
      </c>
      <c r="I5515" s="2" t="n">
        <v>5.5129343527328e-05</v>
      </c>
      <c r="J5515" s="40" t="inlineStr">
        <is>
          <t>waste - methane capture</t>
        </is>
      </c>
    </row>
    <row r="5516" ht="15.75" customHeight="1" s="120">
      <c r="A5516" s="2" t="inlineStr">
        <is>
          <t>WASTE</t>
        </is>
      </c>
      <c r="B5516" s="2" t="inlineStr">
        <is>
          <t>LAN</t>
        </is>
      </c>
      <c r="C5516" s="2" t="n">
        <v>2020</v>
      </c>
      <c r="D5516" s="2" t="inlineStr">
        <is>
          <t>United States</t>
        </is>
      </c>
      <c r="E5516" s="2" t="inlineStr">
        <is>
          <t>USA</t>
        </is>
      </c>
      <c r="F5516" s="2" t="inlineStr">
        <is>
          <t>Electricity generation with combined heat and power</t>
        </is>
      </c>
      <c r="G5516" s="2" t="n">
        <v>226</v>
      </c>
      <c r="H5516" s="2" t="n">
        <v>4.9165708333e-05</v>
      </c>
      <c r="I5516" s="2" t="n">
        <v>5.506559333296001e-05</v>
      </c>
      <c r="J5516" s="40" t="inlineStr">
        <is>
          <t>waste - methane capture</t>
        </is>
      </c>
    </row>
    <row r="5517" ht="15.75" customHeight="1" s="120">
      <c r="A5517" s="2" t="inlineStr">
        <is>
          <t>WASTE</t>
        </is>
      </c>
      <c r="B5517" s="2" t="inlineStr">
        <is>
          <t>LAN</t>
        </is>
      </c>
      <c r="C5517" s="2" t="n">
        <v>2020</v>
      </c>
      <c r="D5517" s="2" t="inlineStr">
        <is>
          <t>United States</t>
        </is>
      </c>
      <c r="E5517" s="2" t="inlineStr">
        <is>
          <t>USA</t>
        </is>
      </c>
      <c r="F5517" s="2" t="inlineStr">
        <is>
          <t>Electricity generation with a reciprocating engine</t>
        </is>
      </c>
      <c r="G5517" s="2" t="n">
        <v>228</v>
      </c>
      <c r="H5517" s="2" t="n">
        <v>0.0003245814004913</v>
      </c>
      <c r="I5517" s="2" t="n">
        <v>0.0003635311685502561</v>
      </c>
      <c r="J5517" s="40" t="inlineStr">
        <is>
          <t>waste - methane capture</t>
        </is>
      </c>
    </row>
    <row r="5518" ht="15.75" customHeight="1" s="120">
      <c r="A5518" s="2" t="inlineStr">
        <is>
          <t>WASTE</t>
        </is>
      </c>
      <c r="B5518" s="2" t="inlineStr">
        <is>
          <t>LAN</t>
        </is>
      </c>
      <c r="C5518" s="2" t="n">
        <v>2020</v>
      </c>
      <c r="D5518" s="2" t="inlineStr">
        <is>
          <t>United States</t>
        </is>
      </c>
      <c r="E5518" s="2" t="inlineStr">
        <is>
          <t>USA</t>
        </is>
      </c>
      <c r="F5518" s="2" t="inlineStr">
        <is>
          <t>Electricity generation with combined heat and power</t>
        </is>
      </c>
      <c r="G5518" s="2" t="n">
        <v>228</v>
      </c>
      <c r="H5518" s="2" t="n">
        <v>8.49791103974e-05</v>
      </c>
      <c r="I5518" s="2" t="n">
        <v>9.517660364508802e-05</v>
      </c>
      <c r="J5518" s="40" t="inlineStr">
        <is>
          <t>waste - methane capture</t>
        </is>
      </c>
    </row>
    <row r="5519" ht="15.75" customHeight="1" s="120">
      <c r="A5519" s="2" t="inlineStr">
        <is>
          <t>WASTE</t>
        </is>
      </c>
      <c r="B5519" s="2" t="inlineStr">
        <is>
          <t>LAN</t>
        </is>
      </c>
      <c r="C5519" s="2" t="n">
        <v>2020</v>
      </c>
      <c r="D5519" s="2" t="inlineStr">
        <is>
          <t>United States</t>
        </is>
      </c>
      <c r="E5519" s="2" t="inlineStr">
        <is>
          <t>USA</t>
        </is>
      </c>
      <c r="F5519" s="2" t="inlineStr">
        <is>
          <t>Electricity generation with combined heat and power</t>
        </is>
      </c>
      <c r="G5519" s="2" t="n">
        <v>230</v>
      </c>
      <c r="H5519" s="2" t="n">
        <v>4.20072392444e-05</v>
      </c>
      <c r="I5519" s="2" t="n">
        <v>4.7048107953728e-05</v>
      </c>
      <c r="J5519" s="40" t="inlineStr">
        <is>
          <t>waste - methane capture</t>
        </is>
      </c>
    </row>
    <row r="5520" ht="15.75" customHeight="1" s="120">
      <c r="A5520" s="2" t="inlineStr">
        <is>
          <t>WASTE</t>
        </is>
      </c>
      <c r="B5520" s="2" t="inlineStr">
        <is>
          <t>LAN</t>
        </is>
      </c>
      <c r="C5520" s="2" t="n">
        <v>2020</v>
      </c>
      <c r="D5520" s="2" t="inlineStr">
        <is>
          <t>United States</t>
        </is>
      </c>
      <c r="E5520" s="2" t="inlineStr">
        <is>
          <t>USA</t>
        </is>
      </c>
      <c r="F5520" s="2" t="inlineStr">
        <is>
          <t>Land_x001f_ll gas recovery for direct use</t>
        </is>
      </c>
      <c r="G5520" s="2" t="n">
        <v>230</v>
      </c>
      <c r="H5520" s="2" t="n">
        <v>0.0002399642835371</v>
      </c>
      <c r="I5520" s="2" t="n">
        <v>0.000268759997561552</v>
      </c>
      <c r="J5520" s="40" t="inlineStr">
        <is>
          <t>waste - methane capture</t>
        </is>
      </c>
    </row>
    <row r="5521" ht="15.75" customHeight="1" s="120">
      <c r="A5521" s="2" t="inlineStr">
        <is>
          <t>WASTE</t>
        </is>
      </c>
      <c r="B5521" s="2" t="inlineStr">
        <is>
          <t>LAN</t>
        </is>
      </c>
      <c r="C5521" s="2" t="n">
        <v>2020</v>
      </c>
      <c r="D5521" s="2" t="inlineStr">
        <is>
          <t>United States</t>
        </is>
      </c>
      <c r="E5521" s="2" t="inlineStr">
        <is>
          <t>USA</t>
        </is>
      </c>
      <c r="F5521" s="2" t="inlineStr">
        <is>
          <t>Flaring of landfill gas</t>
        </is>
      </c>
      <c r="G5521" s="2" t="n">
        <v>236</v>
      </c>
      <c r="H5521" s="2" t="n">
        <v>5.75580852455e-05</v>
      </c>
      <c r="I5521" s="2" t="n">
        <v>6.446505547496001e-05</v>
      </c>
      <c r="J5521" s="40" t="inlineStr">
        <is>
          <t>waste - methane destruction</t>
        </is>
      </c>
    </row>
    <row r="5522" ht="15.75" customHeight="1" s="120">
      <c r="A5522" s="2" t="inlineStr">
        <is>
          <t>WASTE</t>
        </is>
      </c>
      <c r="B5522" s="2" t="inlineStr">
        <is>
          <t>LAN</t>
        </is>
      </c>
      <c r="C5522" s="2" t="n">
        <v>2020</v>
      </c>
      <c r="D5522" s="2" t="inlineStr">
        <is>
          <t>United States</t>
        </is>
      </c>
      <c r="E5522" s="2" t="inlineStr">
        <is>
          <t>USA</t>
        </is>
      </c>
      <c r="F5522" s="2" t="inlineStr">
        <is>
          <t>Electricity generation with a microturbine</t>
        </is>
      </c>
      <c r="G5522" s="2" t="n">
        <v>239</v>
      </c>
      <c r="H5522" s="54" t="n">
        <v>3.75050444745e-06</v>
      </c>
      <c r="I5522" s="2" t="n">
        <v>4.200564981144001e-06</v>
      </c>
      <c r="J5522" s="40" t="inlineStr">
        <is>
          <t>waste - methane capture</t>
        </is>
      </c>
    </row>
    <row r="5523" ht="15.75" customHeight="1" s="120">
      <c r="A5523" s="2" t="inlineStr">
        <is>
          <t>WASTE</t>
        </is>
      </c>
      <c r="B5523" s="2" t="inlineStr">
        <is>
          <t>LAN</t>
        </is>
      </c>
      <c r="C5523" s="2" t="n">
        <v>2020</v>
      </c>
      <c r="D5523" s="2" t="inlineStr">
        <is>
          <t>United States</t>
        </is>
      </c>
      <c r="E5523" s="2" t="inlineStr">
        <is>
          <t>USA</t>
        </is>
      </c>
      <c r="F5523" s="2" t="inlineStr">
        <is>
          <t>Land_x001f_ll gas recovery for direct use</t>
        </is>
      </c>
      <c r="G5523" s="2" t="n">
        <v>239</v>
      </c>
      <c r="H5523" s="2" t="n">
        <v>0.0001914292079164</v>
      </c>
      <c r="I5523" s="2" t="n">
        <v>0.000214400712866368</v>
      </c>
      <c r="J5523" s="40" t="inlineStr">
        <is>
          <t>waste - methane capture</t>
        </is>
      </c>
    </row>
    <row r="5524" ht="15.75" customHeight="1" s="120">
      <c r="A5524" s="2" t="inlineStr">
        <is>
          <t>WASTE</t>
        </is>
      </c>
      <c r="B5524" s="2" t="inlineStr">
        <is>
          <t>LAN</t>
        </is>
      </c>
      <c r="C5524" s="2" t="n">
        <v>2020</v>
      </c>
      <c r="D5524" s="2" t="inlineStr">
        <is>
          <t>United States</t>
        </is>
      </c>
      <c r="E5524" s="2" t="inlineStr">
        <is>
          <t>USA</t>
        </is>
      </c>
      <c r="F5524" s="2" t="inlineStr">
        <is>
          <t>Electricity generation with a gas turbine</t>
        </is>
      </c>
      <c r="G5524" s="2" t="n">
        <v>242</v>
      </c>
      <c r="H5524" s="2" t="n">
        <v>1.06537954707e-05</v>
      </c>
      <c r="I5524" s="2" t="n">
        <v>1.1932250927184e-05</v>
      </c>
      <c r="J5524" s="40" t="inlineStr">
        <is>
          <t>waste - methane capture</t>
        </is>
      </c>
    </row>
    <row r="5525" ht="15.75" customHeight="1" s="120">
      <c r="A5525" s="2" t="inlineStr">
        <is>
          <t>WASTE</t>
        </is>
      </c>
      <c r="B5525" s="2" t="inlineStr">
        <is>
          <t>LAN</t>
        </is>
      </c>
      <c r="C5525" s="2" t="n">
        <v>2020</v>
      </c>
      <c r="D5525" s="2" t="inlineStr">
        <is>
          <t>United States</t>
        </is>
      </c>
      <c r="E5525" s="2" t="inlineStr">
        <is>
          <t>USA</t>
        </is>
      </c>
      <c r="F5525" s="2" t="inlineStr">
        <is>
          <t>Land_x001f_ll gas recovery for direct use</t>
        </is>
      </c>
      <c r="G5525" s="2" t="n">
        <v>243</v>
      </c>
      <c r="H5525" s="2" t="n">
        <v>0.0001889432169264</v>
      </c>
      <c r="I5525" s="2" t="n">
        <v>0.000211616402957568</v>
      </c>
      <c r="J5525" s="40" t="inlineStr">
        <is>
          <t>waste - methane capture</t>
        </is>
      </c>
    </row>
    <row r="5526" ht="15.75" customHeight="1" s="120">
      <c r="A5526" s="2" t="inlineStr">
        <is>
          <t>WASTE</t>
        </is>
      </c>
      <c r="B5526" s="2" t="inlineStr">
        <is>
          <t>LAN</t>
        </is>
      </c>
      <c r="C5526" s="2" t="n">
        <v>2020</v>
      </c>
      <c r="D5526" s="2" t="inlineStr">
        <is>
          <t>United States</t>
        </is>
      </c>
      <c r="E5526" s="2" t="inlineStr">
        <is>
          <t>USA</t>
        </is>
      </c>
      <c r="F5526" s="2" t="inlineStr">
        <is>
          <t>Land_x001f_ll gas recovery for direct use</t>
        </is>
      </c>
      <c r="G5526" s="2" t="n">
        <v>244</v>
      </c>
      <c r="H5526" s="2" t="n">
        <v>0.0002396867930656</v>
      </c>
      <c r="I5526" s="2" t="n">
        <v>0.0002684492082334721</v>
      </c>
      <c r="J5526" s="40" t="inlineStr">
        <is>
          <t>waste - methane capture</t>
        </is>
      </c>
    </row>
    <row r="5527" ht="15.75" customHeight="1" s="120">
      <c r="A5527" s="2" t="inlineStr">
        <is>
          <t>WASTE</t>
        </is>
      </c>
      <c r="B5527" s="2" t="inlineStr">
        <is>
          <t>LAN</t>
        </is>
      </c>
      <c r="C5527" s="2" t="n">
        <v>2020</v>
      </c>
      <c r="D5527" s="2" t="inlineStr">
        <is>
          <t>United States</t>
        </is>
      </c>
      <c r="E5527" s="2" t="inlineStr">
        <is>
          <t>USA</t>
        </is>
      </c>
      <c r="F5527" s="2" t="inlineStr">
        <is>
          <t>Land_x001f_ll gas recovery for direct use</t>
        </is>
      </c>
      <c r="G5527" s="2" t="n">
        <v>245</v>
      </c>
      <c r="H5527" s="2" t="n">
        <v>0.0001880972849904</v>
      </c>
      <c r="I5527" s="2" t="n">
        <v>0.000210668959189248</v>
      </c>
      <c r="J5527" s="40" t="inlineStr">
        <is>
          <t>waste - methane capture</t>
        </is>
      </c>
    </row>
    <row r="5528" ht="15.75" customHeight="1" s="120">
      <c r="A5528" s="2" t="inlineStr">
        <is>
          <t>WASTE</t>
        </is>
      </c>
      <c r="B5528" s="2" t="inlineStr">
        <is>
          <t>LAN</t>
        </is>
      </c>
      <c r="C5528" s="2" t="n">
        <v>2020</v>
      </c>
      <c r="D5528" s="2" t="inlineStr">
        <is>
          <t>United States</t>
        </is>
      </c>
      <c r="E5528" s="2" t="inlineStr">
        <is>
          <t>USA</t>
        </is>
      </c>
      <c r="F5528" s="2" t="inlineStr">
        <is>
          <t>Electricity generation with combined heat and power</t>
        </is>
      </c>
      <c r="G5528" s="2" t="n">
        <v>247</v>
      </c>
      <c r="H5528" s="2" t="n">
        <v>3.92668807763e-05</v>
      </c>
      <c r="I5528" s="2" t="n">
        <v>4.3978906469456e-05</v>
      </c>
      <c r="J5528" s="40" t="inlineStr">
        <is>
          <t>waste - methane capture</t>
        </is>
      </c>
    </row>
    <row r="5529" ht="15.75" customHeight="1" s="120">
      <c r="A5529" s="2" t="inlineStr">
        <is>
          <t>WASTE</t>
        </is>
      </c>
      <c r="B5529" s="2" t="inlineStr">
        <is>
          <t>LAN</t>
        </is>
      </c>
      <c r="C5529" s="2" t="n">
        <v>2020</v>
      </c>
      <c r="D5529" s="2" t="inlineStr">
        <is>
          <t>United States</t>
        </is>
      </c>
      <c r="E5529" s="2" t="inlineStr">
        <is>
          <t>USA</t>
        </is>
      </c>
      <c r="F5529" s="2" t="inlineStr">
        <is>
          <t>Electricity generation with combined heat and power</t>
        </is>
      </c>
      <c r="G5529" s="2" t="n">
        <v>248</v>
      </c>
      <c r="H5529" s="2" t="n">
        <v>4.23038327426e-05</v>
      </c>
      <c r="I5529" s="2" t="n">
        <v>4.7380292671712e-05</v>
      </c>
      <c r="J5529" s="40" t="inlineStr">
        <is>
          <t>waste - methane capture</t>
        </is>
      </c>
    </row>
    <row r="5530" ht="15.75" customHeight="1" s="120">
      <c r="A5530" s="2" t="inlineStr">
        <is>
          <t>WASTE</t>
        </is>
      </c>
      <c r="B5530" s="2" t="inlineStr">
        <is>
          <t>LAN</t>
        </is>
      </c>
      <c r="C5530" s="2" t="n">
        <v>2020</v>
      </c>
      <c r="D5530" s="2" t="inlineStr">
        <is>
          <t>United States</t>
        </is>
      </c>
      <c r="E5530" s="2" t="inlineStr">
        <is>
          <t>USA</t>
        </is>
      </c>
      <c r="F5530" s="2" t="inlineStr">
        <is>
          <t>Electricity generation with combined heat and power</t>
        </is>
      </c>
      <c r="G5530" s="2" t="n">
        <v>251</v>
      </c>
      <c r="H5530" s="2" t="n">
        <v>3.87569416489e-05</v>
      </c>
      <c r="I5530" s="2" t="n">
        <v>4.3407774646768e-05</v>
      </c>
      <c r="J5530" s="40" t="inlineStr">
        <is>
          <t>waste - methane capture</t>
        </is>
      </c>
    </row>
    <row r="5531" ht="15.75" customHeight="1" s="120">
      <c r="A5531" s="2" t="inlineStr">
        <is>
          <t>WASTE</t>
        </is>
      </c>
      <c r="B5531" s="2" t="inlineStr">
        <is>
          <t>LAN</t>
        </is>
      </c>
      <c r="C5531" s="2" t="n">
        <v>2020</v>
      </c>
      <c r="D5531" s="2" t="inlineStr">
        <is>
          <t>United States</t>
        </is>
      </c>
      <c r="E5531" s="2" t="inlineStr">
        <is>
          <t>USA</t>
        </is>
      </c>
      <c r="F5531" s="2" t="inlineStr">
        <is>
          <t>Electricity generation with combined heat and power</t>
        </is>
      </c>
      <c r="G5531" s="2" t="n">
        <v>252</v>
      </c>
      <c r="H5531" s="2" t="n">
        <v>3.85834209737e-05</v>
      </c>
      <c r="I5531" s="2" t="n">
        <v>4.3213431490544e-05</v>
      </c>
      <c r="J5531" s="40" t="inlineStr">
        <is>
          <t>waste - methane capture</t>
        </is>
      </c>
    </row>
    <row r="5532" ht="15.75" customHeight="1" s="120">
      <c r="A5532" s="2" t="inlineStr">
        <is>
          <t>WASTE</t>
        </is>
      </c>
      <c r="B5532" s="2" t="inlineStr">
        <is>
          <t>LAN</t>
        </is>
      </c>
      <c r="C5532" s="2" t="n">
        <v>2020</v>
      </c>
      <c r="D5532" s="2" t="inlineStr">
        <is>
          <t>United States</t>
        </is>
      </c>
      <c r="E5532" s="2" t="inlineStr">
        <is>
          <t>USA</t>
        </is>
      </c>
      <c r="F5532" s="2" t="inlineStr">
        <is>
          <t>Land_x001f_ll gas recovery for direct use</t>
        </is>
      </c>
      <c r="G5532" s="2" t="n">
        <v>257</v>
      </c>
      <c r="H5532" s="2" t="n">
        <v>0.0002062345884042</v>
      </c>
      <c r="I5532" s="2" t="n">
        <v>0.000230982739012704</v>
      </c>
      <c r="J5532" s="40" t="inlineStr">
        <is>
          <t>waste - methane capture</t>
        </is>
      </c>
    </row>
    <row r="5533" ht="15.75" customHeight="1" s="120">
      <c r="A5533" s="2" t="inlineStr">
        <is>
          <t>WASTE</t>
        </is>
      </c>
      <c r="B5533" s="2" t="inlineStr">
        <is>
          <t>LAN</t>
        </is>
      </c>
      <c r="C5533" s="2" t="n">
        <v>2020</v>
      </c>
      <c r="D5533" s="2" t="inlineStr">
        <is>
          <t>United States</t>
        </is>
      </c>
      <c r="E5533" s="2" t="inlineStr">
        <is>
          <t>USA</t>
        </is>
      </c>
      <c r="F5533" s="2" t="inlineStr">
        <is>
          <t>Electricity generation with a reciprocating engine</t>
        </is>
      </c>
      <c r="G5533" s="2" t="n">
        <v>258</v>
      </c>
      <c r="H5533" s="2" t="n">
        <v>0.0002864865236916</v>
      </c>
      <c r="I5533" s="2" t="n">
        <v>0.000320864906534592</v>
      </c>
      <c r="J5533" s="40" t="inlineStr">
        <is>
          <t>waste - methane capture</t>
        </is>
      </c>
    </row>
    <row r="5534" ht="15.75" customHeight="1" s="120">
      <c r="A5534" s="2" t="inlineStr">
        <is>
          <t>WASTE</t>
        </is>
      </c>
      <c r="B5534" s="2" t="inlineStr">
        <is>
          <t>LAN</t>
        </is>
      </c>
      <c r="C5534" s="2" t="n">
        <v>2020</v>
      </c>
      <c r="D5534" s="2" t="inlineStr">
        <is>
          <t>United States</t>
        </is>
      </c>
      <c r="E5534" s="2" t="inlineStr">
        <is>
          <t>USA</t>
        </is>
      </c>
      <c r="F5534" s="2" t="inlineStr">
        <is>
          <t>Electricity generation with a reciprocating engine</t>
        </is>
      </c>
      <c r="G5534" s="2" t="n">
        <v>261</v>
      </c>
      <c r="H5534" s="2" t="n">
        <v>0.0002842471876647</v>
      </c>
      <c r="I5534" s="2" t="n">
        <v>0.000318356850184464</v>
      </c>
      <c r="J5534" s="40" t="inlineStr">
        <is>
          <t>waste - methane capture</t>
        </is>
      </c>
    </row>
    <row r="5535" ht="15.75" customHeight="1" s="120">
      <c r="A5535" s="2" t="inlineStr">
        <is>
          <t>WASTE</t>
        </is>
      </c>
      <c r="B5535" s="2" t="inlineStr">
        <is>
          <t>LAN</t>
        </is>
      </c>
      <c r="C5535" s="2" t="n">
        <v>2020</v>
      </c>
      <c r="D5535" s="2" t="inlineStr">
        <is>
          <t>United States</t>
        </is>
      </c>
      <c r="E5535" s="2" t="inlineStr">
        <is>
          <t>USA</t>
        </is>
      </c>
      <c r="F5535" s="2" t="inlineStr">
        <is>
          <t>Electricity generation with combined heat and power</t>
        </is>
      </c>
      <c r="G5535" s="2" t="n">
        <v>270</v>
      </c>
      <c r="H5535" s="2" t="n">
        <v>4.11041219195e-05</v>
      </c>
      <c r="I5535" s="2" t="n">
        <v>4.603661654984e-05</v>
      </c>
      <c r="J5535" s="40" t="inlineStr">
        <is>
          <t>waste - methane capture</t>
        </is>
      </c>
    </row>
    <row r="5536" ht="15.75" customHeight="1" s="120">
      <c r="A5536" s="2" t="inlineStr">
        <is>
          <t>WASTE</t>
        </is>
      </c>
      <c r="B5536" s="2" t="inlineStr">
        <is>
          <t>LAN</t>
        </is>
      </c>
      <c r="C5536" s="2" t="n">
        <v>2020</v>
      </c>
      <c r="D5536" s="2" t="inlineStr">
        <is>
          <t>United States</t>
        </is>
      </c>
      <c r="E5536" s="2" t="inlineStr">
        <is>
          <t>USA</t>
        </is>
      </c>
      <c r="F5536" s="2" t="inlineStr">
        <is>
          <t>Electricity generation with a reciprocating engine</t>
        </is>
      </c>
      <c r="G5536" s="2" t="n">
        <v>271</v>
      </c>
      <c r="H5536" s="2" t="n">
        <v>0.000274373596767</v>
      </c>
      <c r="I5536" s="2" t="n">
        <v>0.00030729842837904</v>
      </c>
      <c r="J5536" s="40" t="inlineStr">
        <is>
          <t>waste - methane capture</t>
        </is>
      </c>
    </row>
    <row r="5537" ht="15.75" customHeight="1" s="120">
      <c r="A5537" s="2" t="inlineStr">
        <is>
          <t>WASTE</t>
        </is>
      </c>
      <c r="B5537" s="2" t="inlineStr">
        <is>
          <t>LAN</t>
        </is>
      </c>
      <c r="C5537" s="2" t="n">
        <v>2020</v>
      </c>
      <c r="D5537" s="2" t="inlineStr">
        <is>
          <t>United States</t>
        </is>
      </c>
      <c r="E5537" s="2" t="inlineStr">
        <is>
          <t>USA</t>
        </is>
      </c>
      <c r="F5537" s="2" t="inlineStr">
        <is>
          <t>Electricity generation with a reciprocating engine</t>
        </is>
      </c>
      <c r="G5537" s="2" t="n">
        <v>278</v>
      </c>
      <c r="H5537" s="2" t="n">
        <v>0.0002666385262273</v>
      </c>
      <c r="I5537" s="2" t="n">
        <v>0.000298635149374576</v>
      </c>
      <c r="J5537" s="40" t="inlineStr">
        <is>
          <t>waste - methane capture</t>
        </is>
      </c>
    </row>
    <row r="5538" ht="15.75" customHeight="1" s="120">
      <c r="A5538" s="2" t="inlineStr">
        <is>
          <t>WASTE</t>
        </is>
      </c>
      <c r="B5538" s="2" t="inlineStr">
        <is>
          <t>LAN</t>
        </is>
      </c>
      <c r="C5538" s="2" t="n">
        <v>2020</v>
      </c>
      <c r="D5538" s="2" t="inlineStr">
        <is>
          <t>United States</t>
        </is>
      </c>
      <c r="E5538" s="2" t="inlineStr">
        <is>
          <t>USA</t>
        </is>
      </c>
      <c r="F5538" s="2" t="inlineStr">
        <is>
          <t>Land_x001f_ll gas recovery for direct use</t>
        </is>
      </c>
      <c r="G5538" s="2" t="n">
        <v>281</v>
      </c>
      <c r="H5538" s="2" t="n">
        <v>0.0001581395335961</v>
      </c>
      <c r="I5538" s="2" t="n">
        <v>0.000177116277627632</v>
      </c>
      <c r="J5538" s="40" t="inlineStr">
        <is>
          <t>waste - methane capture</t>
        </is>
      </c>
    </row>
    <row r="5539" ht="15.75" customHeight="1" s="120">
      <c r="A5539" s="2" t="inlineStr">
        <is>
          <t>WASTE</t>
        </is>
      </c>
      <c r="B5539" s="2" t="inlineStr">
        <is>
          <t>LAN</t>
        </is>
      </c>
      <c r="C5539" s="2" t="n">
        <v>2020</v>
      </c>
      <c r="D5539" s="2" t="inlineStr">
        <is>
          <t>United States</t>
        </is>
      </c>
      <c r="E5539" s="2" t="inlineStr">
        <is>
          <t>USA</t>
        </is>
      </c>
      <c r="F5539" s="2" t="inlineStr">
        <is>
          <t>Electricity generation with a reciprocating engine</t>
        </is>
      </c>
      <c r="G5539" s="2" t="n">
        <v>283</v>
      </c>
      <c r="H5539" s="2" t="n">
        <v>0.0002620765590109</v>
      </c>
      <c r="I5539" s="2" t="n">
        <v>0.000293525746092208</v>
      </c>
      <c r="J5539" s="40" t="inlineStr">
        <is>
          <t>waste - methane capture</t>
        </is>
      </c>
    </row>
    <row r="5540" ht="15.75" customHeight="1" s="120">
      <c r="A5540" s="2" t="inlineStr">
        <is>
          <t>WASTE</t>
        </is>
      </c>
      <c r="B5540" s="2" t="inlineStr">
        <is>
          <t>LAN</t>
        </is>
      </c>
      <c r="C5540" s="2" t="n">
        <v>2020</v>
      </c>
      <c r="D5540" s="2" t="inlineStr">
        <is>
          <t>United States</t>
        </is>
      </c>
      <c r="E5540" s="2" t="inlineStr">
        <is>
          <t>USA</t>
        </is>
      </c>
      <c r="F5540" s="2" t="inlineStr">
        <is>
          <t>Electricity generation with combined heat and power</t>
        </is>
      </c>
      <c r="G5540" s="2" t="n">
        <v>286</v>
      </c>
      <c r="H5540" s="2" t="n">
        <v>3.39840698871e-05</v>
      </c>
      <c r="I5540" s="2" t="n">
        <v>3.8062158273552e-05</v>
      </c>
      <c r="J5540" s="40" t="inlineStr">
        <is>
          <t>waste - methane capture</t>
        </is>
      </c>
    </row>
    <row r="5541" ht="15.75" customHeight="1" s="120">
      <c r="A5541" s="2" t="inlineStr">
        <is>
          <t>WASTE</t>
        </is>
      </c>
      <c r="B5541" s="2" t="inlineStr">
        <is>
          <t>LAN</t>
        </is>
      </c>
      <c r="C5541" s="2" t="n">
        <v>2020</v>
      </c>
      <c r="D5541" s="2" t="inlineStr">
        <is>
          <t>United States</t>
        </is>
      </c>
      <c r="E5541" s="2" t="inlineStr">
        <is>
          <t>USA</t>
        </is>
      </c>
      <c r="F5541" s="2" t="inlineStr">
        <is>
          <t>Land_x001f_ll gas recovery for direct use</t>
        </is>
      </c>
      <c r="G5541" s="2" t="n">
        <v>294</v>
      </c>
      <c r="H5541" s="2" t="n">
        <v>0.0003660609800136</v>
      </c>
      <c r="I5541" s="2" t="n">
        <v>0.000409988297615232</v>
      </c>
      <c r="J5541" s="40" t="inlineStr">
        <is>
          <t>waste - methane capture</t>
        </is>
      </c>
    </row>
    <row r="5542" ht="15.75" customHeight="1" s="120">
      <c r="A5542" s="2" t="inlineStr">
        <is>
          <t>WASTE</t>
        </is>
      </c>
      <c r="B5542" s="2" t="inlineStr">
        <is>
          <t>LAN</t>
        </is>
      </c>
      <c r="C5542" s="2" t="n">
        <v>2020</v>
      </c>
      <c r="D5542" s="2" t="inlineStr">
        <is>
          <t>United States</t>
        </is>
      </c>
      <c r="E5542" s="2" t="inlineStr">
        <is>
          <t>USA</t>
        </is>
      </c>
      <c r="F5542" s="2" t="inlineStr">
        <is>
          <t>Electricity generation with a gas turbine</t>
        </is>
      </c>
      <c r="G5542" s="2" t="n">
        <v>294</v>
      </c>
      <c r="H5542" s="54" t="n">
        <v>8.750619599599999e-06</v>
      </c>
      <c r="I5542" s="2" t="n">
        <v>9.800693951552e-06</v>
      </c>
      <c r="J5542" s="40" t="inlineStr">
        <is>
          <t>waste - methane capture</t>
        </is>
      </c>
    </row>
    <row r="5543" ht="15.75" customHeight="1" s="120">
      <c r="A5543" s="2" t="inlineStr">
        <is>
          <t>WASTE</t>
        </is>
      </c>
      <c r="B5543" s="2" t="inlineStr">
        <is>
          <t>LAN</t>
        </is>
      </c>
      <c r="C5543" s="2" t="n">
        <v>2020</v>
      </c>
      <c r="D5543" s="2" t="inlineStr">
        <is>
          <t>United States</t>
        </is>
      </c>
      <c r="E5543" s="2" t="inlineStr">
        <is>
          <t>USA</t>
        </is>
      </c>
      <c r="F5543" s="2" t="inlineStr">
        <is>
          <t>Electricity generation with a reciprocating engine</t>
        </is>
      </c>
      <c r="G5543" s="2" t="n">
        <v>297</v>
      </c>
      <c r="H5543" s="2" t="n">
        <v>0.0002506661694497</v>
      </c>
      <c r="I5543" s="2" t="n">
        <v>0.0002807461097836641</v>
      </c>
      <c r="J5543" s="40" t="inlineStr">
        <is>
          <t>waste - methane capture</t>
        </is>
      </c>
    </row>
    <row r="5544" ht="15.75" customHeight="1" s="120">
      <c r="A5544" s="2" t="inlineStr">
        <is>
          <t>WASTE</t>
        </is>
      </c>
      <c r="B5544" s="2" t="inlineStr">
        <is>
          <t>LAN</t>
        </is>
      </c>
      <c r="C5544" s="2" t="n">
        <v>2020</v>
      </c>
      <c r="D5544" s="2" t="inlineStr">
        <is>
          <t>United States</t>
        </is>
      </c>
      <c r="E5544" s="2" t="inlineStr">
        <is>
          <t>USA</t>
        </is>
      </c>
      <c r="F5544" s="2" t="inlineStr">
        <is>
          <t>Electricity generation with combined heat and power</t>
        </is>
      </c>
      <c r="G5544" s="2" t="n">
        <v>298</v>
      </c>
      <c r="H5544" s="2" t="n">
        <v>3.24383399857e-05</v>
      </c>
      <c r="I5544" s="2" t="n">
        <v>3.6330940783984e-05</v>
      </c>
      <c r="J5544" s="40" t="inlineStr">
        <is>
          <t>waste - methane capture</t>
        </is>
      </c>
    </row>
    <row r="5545" ht="15.75" customHeight="1" s="120">
      <c r="A5545" s="2" t="inlineStr">
        <is>
          <t>WASTE</t>
        </is>
      </c>
      <c r="B5545" s="2" t="inlineStr">
        <is>
          <t>LAN</t>
        </is>
      </c>
      <c r="C5545" s="2" t="n">
        <v>2020</v>
      </c>
      <c r="D5545" s="2" t="inlineStr">
        <is>
          <t>United States</t>
        </is>
      </c>
      <c r="E5545" s="2" t="inlineStr">
        <is>
          <t>USA</t>
        </is>
      </c>
      <c r="F5545" s="2" t="inlineStr">
        <is>
          <t>Electricity generation with combined heat and power</t>
        </is>
      </c>
      <c r="G5545" s="2" t="n">
        <v>305</v>
      </c>
      <c r="H5545" s="2" t="n">
        <v>3.19218524965e-05</v>
      </c>
      <c r="I5545" s="2" t="n">
        <v>3.575247479608001e-05</v>
      </c>
      <c r="J5545" s="40" t="inlineStr">
        <is>
          <t>waste - methane capture</t>
        </is>
      </c>
    </row>
    <row r="5546" ht="15.75" customHeight="1" s="120">
      <c r="A5546" s="2" t="inlineStr">
        <is>
          <t>WASTE</t>
        </is>
      </c>
      <c r="B5546" s="2" t="inlineStr">
        <is>
          <t>LAN</t>
        </is>
      </c>
      <c r="C5546" s="2" t="n">
        <v>2020</v>
      </c>
      <c r="D5546" s="2" t="inlineStr">
        <is>
          <t>United States</t>
        </is>
      </c>
      <c r="E5546" s="2" t="inlineStr">
        <is>
          <t>USA</t>
        </is>
      </c>
      <c r="F5546" s="2" t="inlineStr">
        <is>
          <t>Electricity generation with combined heat and power</t>
        </is>
      </c>
      <c r="G5546" s="2" t="n">
        <v>313</v>
      </c>
      <c r="H5546" s="2" t="n">
        <v>3.09798961098e-05</v>
      </c>
      <c r="I5546" s="2" t="n">
        <v>3.469748364297601e-05</v>
      </c>
      <c r="J5546" s="40" t="inlineStr">
        <is>
          <t>waste - methane capture</t>
        </is>
      </c>
    </row>
    <row r="5547" ht="15.75" customHeight="1" s="120">
      <c r="A5547" s="2" t="inlineStr">
        <is>
          <t>WASTE</t>
        </is>
      </c>
      <c r="B5547" s="2" t="inlineStr">
        <is>
          <t>LAN</t>
        </is>
      </c>
      <c r="C5547" s="2" t="n">
        <v>2020</v>
      </c>
      <c r="D5547" s="2" t="inlineStr">
        <is>
          <t>United States</t>
        </is>
      </c>
      <c r="E5547" s="2" t="inlineStr">
        <is>
          <t>USA</t>
        </is>
      </c>
      <c r="F5547" s="2" t="inlineStr">
        <is>
          <t>Electricity generation with combined heat and power</t>
        </is>
      </c>
      <c r="G5547" s="2" t="n">
        <v>316</v>
      </c>
      <c r="H5547" s="2" t="n">
        <v>3.0774554034e-05</v>
      </c>
      <c r="I5547" s="2" t="n">
        <v>3.446750051808001e-05</v>
      </c>
      <c r="J5547" s="40" t="inlineStr">
        <is>
          <t>waste - methane capture</t>
        </is>
      </c>
    </row>
    <row r="5548" ht="15.75" customHeight="1" s="120">
      <c r="A5548" s="2" t="inlineStr">
        <is>
          <t>WASTE</t>
        </is>
      </c>
      <c r="B5548" s="2" t="inlineStr">
        <is>
          <t>LAN</t>
        </is>
      </c>
      <c r="C5548" s="2" t="n">
        <v>2020</v>
      </c>
      <c r="D5548" s="2" t="inlineStr">
        <is>
          <t>United States</t>
        </is>
      </c>
      <c r="E5548" s="2" t="inlineStr">
        <is>
          <t>USA</t>
        </is>
      </c>
      <c r="F5548" s="2" t="inlineStr">
        <is>
          <t>Electricity generation with a reciprocating engine</t>
        </is>
      </c>
      <c r="G5548" s="2" t="n">
        <v>319</v>
      </c>
      <c r="H5548" s="2" t="n">
        <v>0.0002327504771529</v>
      </c>
      <c r="I5548" s="2" t="n">
        <v>0.000260680534411248</v>
      </c>
      <c r="J5548" s="40" t="inlineStr">
        <is>
          <t>waste - methane capture</t>
        </is>
      </c>
    </row>
    <row r="5549" ht="15.75" customHeight="1" s="120">
      <c r="A5549" s="2" t="inlineStr">
        <is>
          <t>WASTE</t>
        </is>
      </c>
      <c r="B5549" s="2" t="inlineStr">
        <is>
          <t>LAN</t>
        </is>
      </c>
      <c r="C5549" s="2" t="n">
        <v>2020</v>
      </c>
      <c r="D5549" s="2" t="inlineStr">
        <is>
          <t>United States</t>
        </is>
      </c>
      <c r="E5549" s="2" t="inlineStr">
        <is>
          <t>USA</t>
        </is>
      </c>
      <c r="F5549" s="2" t="inlineStr">
        <is>
          <t>Land_x001f_ll gas recovery for direct use</t>
        </is>
      </c>
      <c r="G5549" s="2" t="n">
        <v>321</v>
      </c>
      <c r="H5549" s="2" t="n">
        <v>0.0003066510980716</v>
      </c>
      <c r="I5549" s="2" t="n">
        <v>0.000343449229840192</v>
      </c>
      <c r="J5549" s="40" t="inlineStr">
        <is>
          <t>waste - methane capture</t>
        </is>
      </c>
    </row>
    <row r="5550" ht="15.75" customHeight="1" s="120">
      <c r="A5550" s="2" t="inlineStr">
        <is>
          <t>WASTE</t>
        </is>
      </c>
      <c r="B5550" s="2" t="inlineStr">
        <is>
          <t>LAN</t>
        </is>
      </c>
      <c r="C5550" s="2" t="n">
        <v>2020</v>
      </c>
      <c r="D5550" s="2" t="inlineStr">
        <is>
          <t>United States</t>
        </is>
      </c>
      <c r="E5550" s="2" t="inlineStr">
        <is>
          <t>USA</t>
        </is>
      </c>
      <c r="F5550" s="2" t="inlineStr">
        <is>
          <t>Electricity generation with a reciprocating engine</t>
        </is>
      </c>
      <c r="G5550" s="2" t="n">
        <v>322</v>
      </c>
      <c r="H5550" s="2" t="n">
        <v>0.0002307747781742</v>
      </c>
      <c r="I5550" s="2" t="n">
        <v>0.000258467751555104</v>
      </c>
      <c r="J5550" s="40" t="inlineStr">
        <is>
          <t>waste - methane capture</t>
        </is>
      </c>
    </row>
    <row r="5551" ht="15.75" customHeight="1" s="120">
      <c r="A5551" s="2" t="inlineStr">
        <is>
          <t>WASTE</t>
        </is>
      </c>
      <c r="B5551" s="2" t="inlineStr">
        <is>
          <t>LAN</t>
        </is>
      </c>
      <c r="C5551" s="2" t="n">
        <v>2020</v>
      </c>
      <c r="D5551" s="2" t="inlineStr">
        <is>
          <t>United States</t>
        </is>
      </c>
      <c r="E5551" s="2" t="inlineStr">
        <is>
          <t>USA</t>
        </is>
      </c>
      <c r="F5551" s="2" t="inlineStr">
        <is>
          <t>Land_x001f_ll gas recovery for direct use</t>
        </is>
      </c>
      <c r="G5551" s="2" t="n">
        <v>331</v>
      </c>
      <c r="H5551" s="2" t="n">
        <v>0.000150028441567</v>
      </c>
      <c r="I5551" s="2" t="n">
        <v>0.00016803185455504</v>
      </c>
      <c r="J5551" s="40" t="inlineStr">
        <is>
          <t>waste - methane capture</t>
        </is>
      </c>
    </row>
    <row r="5552" ht="15.75" customHeight="1" s="120">
      <c r="A5552" s="2" t="inlineStr">
        <is>
          <t>WASTE</t>
        </is>
      </c>
      <c r="B5552" s="2" t="inlineStr">
        <is>
          <t>LAN</t>
        </is>
      </c>
      <c r="C5552" s="2" t="n">
        <v>2020</v>
      </c>
      <c r="D5552" s="2" t="inlineStr">
        <is>
          <t>United States</t>
        </is>
      </c>
      <c r="E5552" s="2" t="inlineStr">
        <is>
          <t>USA</t>
        </is>
      </c>
      <c r="F5552" s="2" t="inlineStr">
        <is>
          <t>Electricity generation with a gas turbine</t>
        </is>
      </c>
      <c r="G5552" s="2" t="n">
        <v>335</v>
      </c>
      <c r="H5552" s="54" t="n">
        <v>7.67884921515e-06</v>
      </c>
      <c r="I5552" s="2" t="n">
        <v>8.600311120968e-06</v>
      </c>
      <c r="J5552" s="40" t="inlineStr">
        <is>
          <t>waste - methane capture</t>
        </is>
      </c>
    </row>
    <row r="5553" ht="15.75" customHeight="1" s="120">
      <c r="A5553" s="2" t="inlineStr">
        <is>
          <t>WASTE</t>
        </is>
      </c>
      <c r="B5553" s="2" t="inlineStr">
        <is>
          <t>LAN</t>
        </is>
      </c>
      <c r="C5553" s="2" t="n">
        <v>2020</v>
      </c>
      <c r="D5553" s="2" t="inlineStr">
        <is>
          <t>United States</t>
        </is>
      </c>
      <c r="E5553" s="2" t="inlineStr">
        <is>
          <t>USA</t>
        </is>
      </c>
      <c r="F5553" s="2" t="inlineStr">
        <is>
          <t>Electricity generation with a reciprocating engine</t>
        </is>
      </c>
      <c r="G5553" s="2" t="n">
        <v>336</v>
      </c>
      <c r="H5553" s="2" t="n">
        <v>0.0002211304963566</v>
      </c>
      <c r="I5553" s="2" t="n">
        <v>0.000247666155919392</v>
      </c>
      <c r="J5553" s="40" t="inlineStr">
        <is>
          <t>waste - methane capture</t>
        </is>
      </c>
    </row>
    <row r="5554" ht="15.75" customHeight="1" s="120">
      <c r="A5554" s="2" t="inlineStr">
        <is>
          <t>WASTE</t>
        </is>
      </c>
      <c r="B5554" s="2" t="inlineStr">
        <is>
          <t>LAN</t>
        </is>
      </c>
      <c r="C5554" s="2" t="n">
        <v>2020</v>
      </c>
      <c r="D5554" s="2" t="inlineStr">
        <is>
          <t>United States</t>
        </is>
      </c>
      <c r="E5554" s="2" t="inlineStr">
        <is>
          <t>USA</t>
        </is>
      </c>
      <c r="F5554" s="2" t="inlineStr">
        <is>
          <t>Electricity generation with combined heat and power</t>
        </is>
      </c>
      <c r="G5554" s="2" t="n">
        <v>353</v>
      </c>
      <c r="H5554" s="2" t="n">
        <v>3.1504114304e-05</v>
      </c>
      <c r="I5554" s="2" t="n">
        <v>3.528460802048001e-05</v>
      </c>
      <c r="J5554" s="40" t="inlineStr">
        <is>
          <t>waste - methane capture</t>
        </is>
      </c>
    </row>
    <row r="5555" ht="15.75" customHeight="1" s="120">
      <c r="A5555" s="2" t="inlineStr">
        <is>
          <t>WASTE</t>
        </is>
      </c>
      <c r="B5555" s="2" t="inlineStr">
        <is>
          <t>LAN</t>
        </is>
      </c>
      <c r="C5555" s="2" t="n">
        <v>2020</v>
      </c>
      <c r="D5555" s="2" t="inlineStr">
        <is>
          <t>United States</t>
        </is>
      </c>
      <c r="E5555" s="2" t="inlineStr">
        <is>
          <t>USA</t>
        </is>
      </c>
      <c r="F5555" s="2" t="inlineStr">
        <is>
          <t>Electricity generation with a microturbine</t>
        </is>
      </c>
      <c r="G5555" s="2" t="n">
        <v>358</v>
      </c>
      <c r="H5555" s="54" t="n">
        <v>2.41804923462e-06</v>
      </c>
      <c r="I5555" s="2" t="n">
        <v>2.7082151427744e-06</v>
      </c>
      <c r="J5555" s="40" t="inlineStr">
        <is>
          <t>waste - methane capture</t>
        </is>
      </c>
    </row>
    <row r="5556" ht="15.75" customHeight="1" s="120">
      <c r="A5556" s="2" t="inlineStr">
        <is>
          <t>WASTE</t>
        </is>
      </c>
      <c r="B5556" s="2" t="inlineStr">
        <is>
          <t>LAN</t>
        </is>
      </c>
      <c r="C5556" s="2" t="n">
        <v>2020</v>
      </c>
      <c r="D5556" s="2" t="inlineStr">
        <is>
          <t>United States</t>
        </is>
      </c>
      <c r="E5556" s="2" t="inlineStr">
        <is>
          <t>USA</t>
        </is>
      </c>
      <c r="F5556" s="2" t="inlineStr">
        <is>
          <t>Electricity generation with combined heat and power</t>
        </is>
      </c>
      <c r="G5556" s="2" t="n">
        <v>360</v>
      </c>
      <c r="H5556" s="2" t="n">
        <v>2.70484488283e-05</v>
      </c>
      <c r="I5556" s="2" t="n">
        <v>3.0294262687696e-05</v>
      </c>
      <c r="J5556" s="40" t="inlineStr">
        <is>
          <t>waste - methane capture</t>
        </is>
      </c>
    </row>
    <row r="5557" ht="15.75" customHeight="1" s="120">
      <c r="A5557" s="2" t="inlineStr">
        <is>
          <t>WASTE</t>
        </is>
      </c>
      <c r="B5557" s="2" t="inlineStr">
        <is>
          <t>LAN</t>
        </is>
      </c>
      <c r="C5557" s="2" t="n">
        <v>2020</v>
      </c>
      <c r="D5557" s="2" t="inlineStr">
        <is>
          <t>United States</t>
        </is>
      </c>
      <c r="E5557" s="2" t="inlineStr">
        <is>
          <t>USA</t>
        </is>
      </c>
      <c r="F5557" s="2" t="inlineStr">
        <is>
          <t>Flaring of landfill gas</t>
        </is>
      </c>
      <c r="G5557" s="2" t="n">
        <v>364</v>
      </c>
      <c r="H5557" s="2" t="n">
        <v>3.71092173737e-05</v>
      </c>
      <c r="I5557" s="2" t="n">
        <v>4.156232345854401e-05</v>
      </c>
      <c r="J5557" s="40" t="inlineStr">
        <is>
          <t>waste - methane destruction</t>
        </is>
      </c>
    </row>
    <row r="5558" ht="15.75" customHeight="1" s="120">
      <c r="A5558" s="2" t="inlineStr">
        <is>
          <t>WASTE</t>
        </is>
      </c>
      <c r="B5558" s="2" t="inlineStr">
        <is>
          <t>LAN</t>
        </is>
      </c>
      <c r="C5558" s="2" t="n">
        <v>2020</v>
      </c>
      <c r="D5558" s="2" t="inlineStr">
        <is>
          <t>United States</t>
        </is>
      </c>
      <c r="E5558" s="2" t="inlineStr">
        <is>
          <t>USA</t>
        </is>
      </c>
      <c r="F5558" s="2" t="inlineStr">
        <is>
          <t>Electricity generation with a reciprocating engine</t>
        </is>
      </c>
      <c r="G5558" s="2" t="n">
        <v>366</v>
      </c>
      <c r="H5558" s="2" t="n">
        <v>0.0004060908249812</v>
      </c>
      <c r="I5558" s="2" t="n">
        <v>0.0004548217239789441</v>
      </c>
      <c r="J5558" s="40" t="inlineStr">
        <is>
          <t>waste - methane capture</t>
        </is>
      </c>
    </row>
    <row r="5559" ht="15.75" customHeight="1" s="120">
      <c r="A5559" s="2" t="inlineStr">
        <is>
          <t>WASTE</t>
        </is>
      </c>
      <c r="B5559" s="2" t="inlineStr">
        <is>
          <t>LAN</t>
        </is>
      </c>
      <c r="C5559" s="2" t="n">
        <v>2020</v>
      </c>
      <c r="D5559" s="2" t="inlineStr">
        <is>
          <t>United States</t>
        </is>
      </c>
      <c r="E5559" s="2" t="inlineStr">
        <is>
          <t>USA</t>
        </is>
      </c>
      <c r="F5559" s="2" t="inlineStr">
        <is>
          <t>Electricity generation with a reciprocating engine</t>
        </is>
      </c>
      <c r="G5559" s="2" t="n">
        <v>388</v>
      </c>
      <c r="H5559" s="2" t="n">
        <v>0.0001913548767334</v>
      </c>
      <c r="I5559" s="2" t="n">
        <v>0.000214317461941408</v>
      </c>
      <c r="J5559" s="40" t="inlineStr">
        <is>
          <t>waste - methane capture</t>
        </is>
      </c>
    </row>
    <row r="5560" ht="15.75" customHeight="1" s="120">
      <c r="A5560" s="2" t="inlineStr">
        <is>
          <t>WASTE</t>
        </is>
      </c>
      <c r="B5560" s="2" t="inlineStr">
        <is>
          <t>LAN</t>
        </is>
      </c>
      <c r="C5560" s="2" t="n">
        <v>2020</v>
      </c>
      <c r="D5560" s="2" t="inlineStr">
        <is>
          <t>United States</t>
        </is>
      </c>
      <c r="E5560" s="2" t="inlineStr">
        <is>
          <t>USA</t>
        </is>
      </c>
      <c r="F5560" s="2" t="inlineStr">
        <is>
          <t>Electricity generation with a gas turbine</t>
        </is>
      </c>
      <c r="G5560" s="2" t="n">
        <v>391</v>
      </c>
      <c r="H5560" s="54" t="n">
        <v>6.56338261251e-06</v>
      </c>
      <c r="I5560" s="2" t="n">
        <v>7.350988526011201e-06</v>
      </c>
      <c r="J5560" s="40" t="inlineStr">
        <is>
          <t>waste - methane capture</t>
        </is>
      </c>
    </row>
    <row r="5561" ht="15.75" customHeight="1" s="120">
      <c r="A5561" s="2" t="inlineStr">
        <is>
          <t>WASTE</t>
        </is>
      </c>
      <c r="B5561" s="2" t="inlineStr">
        <is>
          <t>LAN</t>
        </is>
      </c>
      <c r="C5561" s="2" t="n">
        <v>2020</v>
      </c>
      <c r="D5561" s="2" t="inlineStr">
        <is>
          <t>United States</t>
        </is>
      </c>
      <c r="E5561" s="2" t="inlineStr">
        <is>
          <t>USA</t>
        </is>
      </c>
      <c r="F5561" s="2" t="inlineStr">
        <is>
          <t>Electricity generation with a reciprocating engine</t>
        </is>
      </c>
      <c r="G5561" s="2" t="n">
        <v>398</v>
      </c>
      <c r="H5561" s="2" t="n">
        <v>0.0001866146922112</v>
      </c>
      <c r="I5561" s="2" t="n">
        <v>0.000209008455276544</v>
      </c>
      <c r="J5561" s="40" t="inlineStr">
        <is>
          <t>waste - methane capture</t>
        </is>
      </c>
    </row>
    <row r="5562" ht="15.75" customHeight="1" s="120">
      <c r="A5562" s="2" t="inlineStr">
        <is>
          <t>WASTE</t>
        </is>
      </c>
      <c r="B5562" s="2" t="inlineStr">
        <is>
          <t>LAN</t>
        </is>
      </c>
      <c r="C5562" s="2" t="n">
        <v>2020</v>
      </c>
      <c r="D5562" s="2" t="inlineStr">
        <is>
          <t>United States</t>
        </is>
      </c>
      <c r="E5562" s="2" t="inlineStr">
        <is>
          <t>USA</t>
        </is>
      </c>
      <c r="F5562" s="2" t="inlineStr">
        <is>
          <t>Land_x001f_ll gas recovery for direct use</t>
        </is>
      </c>
      <c r="G5562" s="2" t="n">
        <v>406</v>
      </c>
      <c r="H5562" s="2" t="n">
        <v>0.0001318633730989</v>
      </c>
      <c r="I5562" s="2" t="n">
        <v>0.000147686977870768</v>
      </c>
      <c r="J5562" s="40" t="inlineStr">
        <is>
          <t>waste - methane capture</t>
        </is>
      </c>
    </row>
    <row r="5563" ht="15.75" customHeight="1" s="120">
      <c r="A5563" s="2" t="inlineStr">
        <is>
          <t>WASTE</t>
        </is>
      </c>
      <c r="B5563" s="2" t="inlineStr">
        <is>
          <t>LAN</t>
        </is>
      </c>
      <c r="C5563" s="2" t="n">
        <v>2020</v>
      </c>
      <c r="D5563" s="2" t="inlineStr">
        <is>
          <t>United States</t>
        </is>
      </c>
      <c r="E5563" s="2" t="inlineStr">
        <is>
          <t>USA</t>
        </is>
      </c>
      <c r="F5563" s="2" t="inlineStr">
        <is>
          <t>Electricity generation with combined heat and power</t>
        </is>
      </c>
      <c r="G5563" s="2" t="n">
        <v>407</v>
      </c>
      <c r="H5563" s="2" t="n">
        <v>2.38738757616e-05</v>
      </c>
      <c r="I5563" s="2" t="n">
        <v>2.673874085299201e-05</v>
      </c>
      <c r="J5563" s="40" t="inlineStr">
        <is>
          <t>waste - methane capture</t>
        </is>
      </c>
    </row>
    <row r="5564" ht="15.75" customHeight="1" s="120">
      <c r="A5564" s="2" t="inlineStr">
        <is>
          <t>WASTE</t>
        </is>
      </c>
      <c r="B5564" s="2" t="inlineStr">
        <is>
          <t>LAN</t>
        </is>
      </c>
      <c r="C5564" s="2" t="n">
        <v>2020</v>
      </c>
      <c r="D5564" s="2" t="inlineStr">
        <is>
          <t>United States</t>
        </is>
      </c>
      <c r="E5564" s="2" t="inlineStr">
        <is>
          <t>USA</t>
        </is>
      </c>
      <c r="F5564" s="2" t="inlineStr">
        <is>
          <t>Electricity generation with combined heat and power</t>
        </is>
      </c>
      <c r="G5564" s="2" t="n">
        <v>411</v>
      </c>
      <c r="H5564" s="2" t="n">
        <v>2.36872656387e-05</v>
      </c>
      <c r="I5564" s="2" t="n">
        <v>2.6529737515344e-05</v>
      </c>
      <c r="J5564" s="40" t="inlineStr">
        <is>
          <t>waste - methane capture</t>
        </is>
      </c>
    </row>
    <row r="5565" ht="15.75" customHeight="1" s="120">
      <c r="A5565" s="2" t="inlineStr">
        <is>
          <t>WASTE</t>
        </is>
      </c>
      <c r="B5565" s="2" t="inlineStr">
        <is>
          <t>LAN</t>
        </is>
      </c>
      <c r="C5565" s="2" t="n">
        <v>2020</v>
      </c>
      <c r="D5565" s="2" t="inlineStr">
        <is>
          <t>United States</t>
        </is>
      </c>
      <c r="E5565" s="2" t="inlineStr">
        <is>
          <t>USA</t>
        </is>
      </c>
      <c r="F5565" s="2" t="inlineStr">
        <is>
          <t>Land_x001f_ll gas recovery for direct use</t>
        </is>
      </c>
      <c r="G5565" s="2" t="n">
        <v>412</v>
      </c>
      <c r="H5565" s="2" t="n">
        <v>0.0001535851042718</v>
      </c>
      <c r="I5565" s="2" t="n">
        <v>0.000172015316784416</v>
      </c>
      <c r="J5565" s="40" t="inlineStr">
        <is>
          <t>waste - methane capture</t>
        </is>
      </c>
    </row>
    <row r="5566" ht="15.75" customHeight="1" s="120">
      <c r="A5566" s="2" t="inlineStr">
        <is>
          <t>WASTE</t>
        </is>
      </c>
      <c r="B5566" s="2" t="inlineStr">
        <is>
          <t>LAN</t>
        </is>
      </c>
      <c r="C5566" s="2" t="n">
        <v>2020</v>
      </c>
      <c r="D5566" s="2" t="inlineStr">
        <is>
          <t>United States</t>
        </is>
      </c>
      <c r="E5566" s="2" t="inlineStr">
        <is>
          <t>USA</t>
        </is>
      </c>
      <c r="F5566" s="2" t="inlineStr">
        <is>
          <t>Electricity generation with combined heat and power</t>
        </is>
      </c>
      <c r="G5566" s="2" t="n">
        <v>426</v>
      </c>
      <c r="H5566" s="2" t="n">
        <v>2.28644657909e-05</v>
      </c>
      <c r="I5566" s="2" t="n">
        <v>2.5608201685808e-05</v>
      </c>
      <c r="J5566" s="40" t="inlineStr">
        <is>
          <t>waste - methane capture</t>
        </is>
      </c>
    </row>
    <row r="5567" ht="15.75" customHeight="1" s="120">
      <c r="A5567" s="2" t="inlineStr">
        <is>
          <t>WASTE</t>
        </is>
      </c>
      <c r="B5567" s="2" t="inlineStr">
        <is>
          <t>LAN</t>
        </is>
      </c>
      <c r="C5567" s="2" t="n">
        <v>2020</v>
      </c>
      <c r="D5567" s="2" t="inlineStr">
        <is>
          <t>United States</t>
        </is>
      </c>
      <c r="E5567" s="2" t="inlineStr">
        <is>
          <t>USA</t>
        </is>
      </c>
      <c r="F5567" s="2" t="inlineStr">
        <is>
          <t>Electricity generation with combined heat and power</t>
        </is>
      </c>
      <c r="G5567" s="2" t="n">
        <v>438</v>
      </c>
      <c r="H5567" s="2" t="n">
        <v>2.2219875973e-05</v>
      </c>
      <c r="I5567" s="2" t="n">
        <v>2.488626108976e-05</v>
      </c>
      <c r="J5567" s="40" t="inlineStr">
        <is>
          <t>waste - methane capture</t>
        </is>
      </c>
    </row>
    <row r="5568" ht="15.75" customHeight="1" s="120">
      <c r="A5568" s="2" t="inlineStr">
        <is>
          <t>WASTE</t>
        </is>
      </c>
      <c r="B5568" s="2" t="inlineStr">
        <is>
          <t>LAN</t>
        </is>
      </c>
      <c r="C5568" s="2" t="n">
        <v>2020</v>
      </c>
      <c r="D5568" s="2" t="inlineStr">
        <is>
          <t>United States</t>
        </is>
      </c>
      <c r="E5568" s="2" t="inlineStr">
        <is>
          <t>USA</t>
        </is>
      </c>
      <c r="F5568" s="2" t="inlineStr">
        <is>
          <t>Electricity generation with combined heat and power</t>
        </is>
      </c>
      <c r="G5568" s="2" t="n">
        <v>446</v>
      </c>
      <c r="H5568" s="2" t="n">
        <v>2.18397144636e-05</v>
      </c>
      <c r="I5568" s="2" t="n">
        <v>2.4460480199232e-05</v>
      </c>
      <c r="J5568" s="40" t="inlineStr">
        <is>
          <t>waste - methane capture</t>
        </is>
      </c>
    </row>
    <row r="5569" ht="15.75" customHeight="1" s="120">
      <c r="A5569" s="2" t="inlineStr">
        <is>
          <t>WASTE</t>
        </is>
      </c>
      <c r="B5569" s="2" t="inlineStr">
        <is>
          <t>LAN</t>
        </is>
      </c>
      <c r="C5569" s="2" t="n">
        <v>2020</v>
      </c>
      <c r="D5569" s="2" t="inlineStr">
        <is>
          <t>United States</t>
        </is>
      </c>
      <c r="E5569" s="2" t="inlineStr">
        <is>
          <t>USA</t>
        </is>
      </c>
      <c r="F5569" s="2" t="inlineStr">
        <is>
          <t>Land_x001f_ll gas recovery for direct use</t>
        </is>
      </c>
      <c r="G5569" s="2" t="n">
        <v>458</v>
      </c>
      <c r="H5569" s="2" t="n">
        <v>0.0001163870765595</v>
      </c>
      <c r="I5569" s="2" t="n">
        <v>0.00013035352574664</v>
      </c>
      <c r="J5569" s="40" t="inlineStr">
        <is>
          <t>waste - methane capture</t>
        </is>
      </c>
    </row>
    <row r="5570" ht="15.75" customHeight="1" s="120">
      <c r="A5570" s="2" t="inlineStr">
        <is>
          <t>WASTE</t>
        </is>
      </c>
      <c r="B5570" s="2" t="inlineStr">
        <is>
          <t>LAN</t>
        </is>
      </c>
      <c r="C5570" s="2" t="n">
        <v>2020</v>
      </c>
      <c r="D5570" s="2" t="inlineStr">
        <is>
          <t>United States</t>
        </is>
      </c>
      <c r="E5570" s="2" t="inlineStr">
        <is>
          <t>USA</t>
        </is>
      </c>
      <c r="F5570" s="2" t="inlineStr">
        <is>
          <t>Electricity generation with combined heat and power</t>
        </is>
      </c>
      <c r="G5570" s="2" t="n">
        <v>468</v>
      </c>
      <c r="H5570" s="2" t="n">
        <v>2.08888486668e-05</v>
      </c>
      <c r="I5570" s="2" t="n">
        <v>2.3395510506816e-05</v>
      </c>
      <c r="J5570" s="40" t="inlineStr">
        <is>
          <t>waste - methane capture</t>
        </is>
      </c>
    </row>
    <row r="5571" ht="15.75" customHeight="1" s="120">
      <c r="A5571" s="2" t="inlineStr">
        <is>
          <t>WASTE</t>
        </is>
      </c>
      <c r="B5571" s="2" t="inlineStr">
        <is>
          <t>LAN</t>
        </is>
      </c>
      <c r="C5571" s="2" t="n">
        <v>2020</v>
      </c>
      <c r="D5571" s="2" t="inlineStr">
        <is>
          <t>United States</t>
        </is>
      </c>
      <c r="E5571" s="2" t="inlineStr">
        <is>
          <t>USA</t>
        </is>
      </c>
      <c r="F5571" s="2" t="inlineStr">
        <is>
          <t>Land_x001f_ll gas recovery for direct use</t>
        </is>
      </c>
      <c r="G5571" s="2" t="n">
        <v>476</v>
      </c>
      <c r="H5571" s="2" t="n">
        <v>0.0001154773271992</v>
      </c>
      <c r="I5571" s="2" t="n">
        <v>0.000129334606463104</v>
      </c>
      <c r="J5571" s="40" t="inlineStr">
        <is>
          <t>waste - methane capture</t>
        </is>
      </c>
    </row>
    <row r="5572" ht="15.75" customHeight="1" s="120">
      <c r="A5572" s="2" t="inlineStr">
        <is>
          <t>WASTE</t>
        </is>
      </c>
      <c r="B5572" s="2" t="inlineStr">
        <is>
          <t>LAN</t>
        </is>
      </c>
      <c r="C5572" s="2" t="n">
        <v>2020</v>
      </c>
      <c r="D5572" s="2" t="inlineStr">
        <is>
          <t>United States</t>
        </is>
      </c>
      <c r="E5572" s="2" t="inlineStr">
        <is>
          <t>USA</t>
        </is>
      </c>
      <c r="F5572" s="2" t="inlineStr">
        <is>
          <t>Land_x001f_ll gas recovery for direct use</t>
        </is>
      </c>
      <c r="G5572" s="2" t="n">
        <v>487</v>
      </c>
      <c r="H5572" s="2" t="n">
        <v>0.0001114661135944</v>
      </c>
      <c r="I5572" s="2" t="n">
        <v>0.000124842047225728</v>
      </c>
      <c r="J5572" s="40" t="inlineStr">
        <is>
          <t>waste - methane capture</t>
        </is>
      </c>
    </row>
    <row r="5573" ht="15.75" customHeight="1" s="120">
      <c r="A5573" s="2" t="inlineStr">
        <is>
          <t>WASTE</t>
        </is>
      </c>
      <c r="B5573" s="2" t="inlineStr">
        <is>
          <t>LAN</t>
        </is>
      </c>
      <c r="C5573" s="2" t="n">
        <v>2020</v>
      </c>
      <c r="D5573" s="2" t="inlineStr">
        <is>
          <t>United States</t>
        </is>
      </c>
      <c r="E5573" s="2" t="inlineStr">
        <is>
          <t>USA</t>
        </is>
      </c>
      <c r="F5573" s="2" t="inlineStr">
        <is>
          <t>Electricity generation with combined heat and power</t>
        </is>
      </c>
      <c r="G5573" s="2" t="n">
        <v>504</v>
      </c>
      <c r="H5573" s="2" t="n">
        <v>1.93958730961e-05</v>
      </c>
      <c r="I5573" s="2" t="n">
        <v>2.1723377867632e-05</v>
      </c>
      <c r="J5573" s="40" t="inlineStr">
        <is>
          <t>waste - methane capture</t>
        </is>
      </c>
    </row>
    <row r="5574" ht="15.75" customHeight="1" s="120">
      <c r="A5574" s="2" t="inlineStr">
        <is>
          <t>WASTE</t>
        </is>
      </c>
      <c r="B5574" s="2" t="inlineStr">
        <is>
          <t>LAN</t>
        </is>
      </c>
      <c r="C5574" s="2" t="n">
        <v>2020</v>
      </c>
      <c r="D5574" s="2" t="inlineStr">
        <is>
          <t>United States</t>
        </is>
      </c>
      <c r="E5574" s="2" t="inlineStr">
        <is>
          <t>USA</t>
        </is>
      </c>
      <c r="F5574" s="2" t="inlineStr">
        <is>
          <t>Land_x001f_ll gas recovery for direct use</t>
        </is>
      </c>
      <c r="G5574" s="2" t="n">
        <v>505</v>
      </c>
      <c r="H5574" s="2" t="n">
        <v>0.0001083236857085</v>
      </c>
      <c r="I5574" s="2" t="n">
        <v>0.00012132252799352</v>
      </c>
      <c r="J5574" s="40" t="inlineStr">
        <is>
          <t>waste - methane capture</t>
        </is>
      </c>
    </row>
    <row r="5575" ht="15.75" customHeight="1" s="120">
      <c r="A5575" s="2" t="inlineStr">
        <is>
          <t>WASTE</t>
        </is>
      </c>
      <c r="B5575" s="2" t="inlineStr">
        <is>
          <t>LAN</t>
        </is>
      </c>
      <c r="C5575" s="2" t="n">
        <v>2020</v>
      </c>
      <c r="D5575" s="2" t="inlineStr">
        <is>
          <t>United States</t>
        </is>
      </c>
      <c r="E5575" s="2" t="inlineStr">
        <is>
          <t>USA</t>
        </is>
      </c>
      <c r="F5575" s="2" t="inlineStr">
        <is>
          <t>Electricity generation with combined heat and power</t>
        </is>
      </c>
      <c r="G5575" s="2" t="n">
        <v>508</v>
      </c>
      <c r="H5575" s="2" t="n">
        <v>1.92312327272e-05</v>
      </c>
      <c r="I5575" s="2" t="n">
        <v>2.1538980654464e-05</v>
      </c>
      <c r="J5575" s="40" t="inlineStr">
        <is>
          <t>waste - methane capture</t>
        </is>
      </c>
    </row>
    <row r="5576" ht="15.75" customHeight="1" s="120">
      <c r="A5576" s="2" t="inlineStr">
        <is>
          <t>WASTE</t>
        </is>
      </c>
      <c r="B5576" s="2" t="inlineStr">
        <is>
          <t>LAN</t>
        </is>
      </c>
      <c r="C5576" s="2" t="n">
        <v>2020</v>
      </c>
      <c r="D5576" s="2" t="inlineStr">
        <is>
          <t>United States</t>
        </is>
      </c>
      <c r="E5576" s="2" t="inlineStr">
        <is>
          <t>USA</t>
        </is>
      </c>
      <c r="F5576" s="2" t="inlineStr">
        <is>
          <t>Land_x001f_ll gas recovery for direct use</t>
        </is>
      </c>
      <c r="G5576" s="2" t="n">
        <v>516</v>
      </c>
      <c r="H5576" s="2" t="n">
        <v>0.0001064703683369</v>
      </c>
      <c r="I5576" s="2" t="n">
        <v>0.000119246812537328</v>
      </c>
      <c r="J5576" s="40" t="inlineStr">
        <is>
          <t>waste - methane capture</t>
        </is>
      </c>
    </row>
    <row r="5577" ht="15.75" customHeight="1" s="120">
      <c r="A5577" s="2" t="inlineStr">
        <is>
          <t>WASTE</t>
        </is>
      </c>
      <c r="B5577" s="2" t="inlineStr">
        <is>
          <t>LAN</t>
        </is>
      </c>
      <c r="C5577" s="2" t="n">
        <v>2020</v>
      </c>
      <c r="D5577" s="2" t="inlineStr">
        <is>
          <t>United States</t>
        </is>
      </c>
      <c r="E5577" s="2" t="inlineStr">
        <is>
          <t>USA</t>
        </is>
      </c>
      <c r="F5577" s="2" t="inlineStr">
        <is>
          <t>Electricity generation with combined heat and power</t>
        </is>
      </c>
      <c r="G5577" s="2" t="n">
        <v>530</v>
      </c>
      <c r="H5577" s="2" t="n">
        <v>1.84275413631e-05</v>
      </c>
      <c r="I5577" s="2" t="n">
        <v>2.0638846326672e-05</v>
      </c>
      <c r="J5577" s="40" t="inlineStr">
        <is>
          <t>waste - methane capture</t>
        </is>
      </c>
    </row>
    <row r="5578" ht="15.75" customHeight="1" s="120">
      <c r="A5578" s="2" t="inlineStr">
        <is>
          <t>WASTE</t>
        </is>
      </c>
      <c r="B5578" s="2" t="inlineStr">
        <is>
          <t>LAN</t>
        </is>
      </c>
      <c r="C5578" s="2" t="n">
        <v>2020</v>
      </c>
      <c r="D5578" s="2" t="inlineStr">
        <is>
          <t>United States</t>
        </is>
      </c>
      <c r="E5578" s="2" t="inlineStr">
        <is>
          <t>USA</t>
        </is>
      </c>
      <c r="F5578" s="2" t="inlineStr">
        <is>
          <t>Land_x001f_ll gas recovery for direct use</t>
        </is>
      </c>
      <c r="G5578" s="2" t="n">
        <v>553</v>
      </c>
      <c r="H5578" s="2" t="n">
        <v>0.0001018348193611</v>
      </c>
      <c r="I5578" s="2" t="n">
        <v>0.000114054997684432</v>
      </c>
      <c r="J5578" s="40" t="inlineStr">
        <is>
          <t>waste - methane capture</t>
        </is>
      </c>
    </row>
    <row r="5579" ht="15.75" customHeight="1" s="120">
      <c r="A5579" s="2" t="inlineStr">
        <is>
          <t>WASTE</t>
        </is>
      </c>
      <c r="B5579" s="2" t="inlineStr">
        <is>
          <t>LAN</t>
        </is>
      </c>
      <c r="C5579" s="2" t="n">
        <v>2020</v>
      </c>
      <c r="D5579" s="2" t="inlineStr">
        <is>
          <t>United States</t>
        </is>
      </c>
      <c r="E5579" s="2" t="inlineStr">
        <is>
          <t>USA</t>
        </is>
      </c>
      <c r="F5579" s="2" t="inlineStr">
        <is>
          <t>Electricity generation with a reciprocating engine</t>
        </is>
      </c>
      <c r="G5579" s="2" t="n">
        <v>566</v>
      </c>
      <c r="H5579" s="2" t="n">
        <v>0.0001308009814238</v>
      </c>
      <c r="I5579" s="2" t="n">
        <v>0.000146497099194656</v>
      </c>
      <c r="J5579" s="40" t="inlineStr">
        <is>
          <t>waste - methane capture</t>
        </is>
      </c>
    </row>
    <row r="5580" ht="15.75" customHeight="1" s="120">
      <c r="A5580" s="2" t="inlineStr">
        <is>
          <t>WASTE</t>
        </is>
      </c>
      <c r="B5580" s="2" t="inlineStr">
        <is>
          <t>LAN</t>
        </is>
      </c>
      <c r="C5580" s="2" t="n">
        <v>2020</v>
      </c>
      <c r="D5580" s="2" t="inlineStr">
        <is>
          <t>United States</t>
        </is>
      </c>
      <c r="E5580" s="2" t="inlineStr">
        <is>
          <t>USA</t>
        </is>
      </c>
      <c r="F5580" s="2" t="inlineStr">
        <is>
          <t>Electricity generation with combined heat and power</t>
        </is>
      </c>
      <c r="G5580" s="2" t="n">
        <v>578</v>
      </c>
      <c r="H5580" s="2" t="n">
        <v>3.38409008691e-05</v>
      </c>
      <c r="I5580" s="2" t="n">
        <v>3.790180897339201e-05</v>
      </c>
      <c r="J5580" s="40" t="inlineStr">
        <is>
          <t>waste - methane capture</t>
        </is>
      </c>
    </row>
    <row r="5581" ht="15.75" customHeight="1" s="120">
      <c r="A5581" s="2" t="inlineStr">
        <is>
          <t>WASTE</t>
        </is>
      </c>
      <c r="B5581" s="2" t="inlineStr">
        <is>
          <t>LAN</t>
        </is>
      </c>
      <c r="C5581" s="2" t="n">
        <v>2020</v>
      </c>
      <c r="D5581" s="2" t="inlineStr">
        <is>
          <t>United States</t>
        </is>
      </c>
      <c r="E5581" s="2" t="inlineStr">
        <is>
          <t>USA</t>
        </is>
      </c>
      <c r="F5581" s="2" t="inlineStr">
        <is>
          <t>Electricity generation with a gas turbine</t>
        </is>
      </c>
      <c r="G5581" s="2" t="n">
        <v>604</v>
      </c>
      <c r="H5581" s="54" t="n">
        <v>4.2315864448e-06</v>
      </c>
      <c r="I5581" s="2" t="n">
        <v>4.739376818176001e-06</v>
      </c>
      <c r="J5581" s="40" t="inlineStr">
        <is>
          <t>waste - methane capture</t>
        </is>
      </c>
    </row>
    <row r="5582" ht="15.75" customHeight="1" s="120">
      <c r="A5582" s="2" t="inlineStr">
        <is>
          <t>WASTE</t>
        </is>
      </c>
      <c r="B5582" s="2" t="inlineStr">
        <is>
          <t>LAN</t>
        </is>
      </c>
      <c r="C5582" s="2" t="n">
        <v>2020</v>
      </c>
      <c r="D5582" s="2" t="inlineStr">
        <is>
          <t>United States</t>
        </is>
      </c>
      <c r="E5582" s="2" t="inlineStr">
        <is>
          <t>USA</t>
        </is>
      </c>
      <c r="F5582" s="2" t="inlineStr">
        <is>
          <t>Land_x001f_ll gas recovery for direct use</t>
        </is>
      </c>
      <c r="G5582" s="2" t="n">
        <v>611</v>
      </c>
      <c r="H5582" s="2" t="n">
        <v>9.375380614070001e-05</v>
      </c>
      <c r="I5582" s="2" t="n">
        <v>0.000105004262877584</v>
      </c>
      <c r="J5582" s="40" t="inlineStr">
        <is>
          <t>waste - methane capture</t>
        </is>
      </c>
    </row>
    <row r="5583" ht="15.75" customHeight="1" s="120">
      <c r="A5583" s="2" t="inlineStr">
        <is>
          <t>WASTE</t>
        </is>
      </c>
      <c r="B5583" s="2" t="inlineStr">
        <is>
          <t>LAN</t>
        </is>
      </c>
      <c r="C5583" s="2" t="n">
        <v>2020</v>
      </c>
      <c r="D5583" s="2" t="inlineStr">
        <is>
          <t>United States</t>
        </is>
      </c>
      <c r="E5583" s="2" t="inlineStr">
        <is>
          <t>USA</t>
        </is>
      </c>
      <c r="F5583" s="2" t="inlineStr">
        <is>
          <t>Electricity generation with combined heat and power</t>
        </is>
      </c>
      <c r="G5583" s="2" t="n">
        <v>613</v>
      </c>
      <c r="H5583" s="2" t="n">
        <v>1.59462397278e-05</v>
      </c>
      <c r="I5583" s="2" t="n">
        <v>1.7859788495136e-05</v>
      </c>
      <c r="J5583" s="40" t="inlineStr">
        <is>
          <t>waste - methane capture</t>
        </is>
      </c>
    </row>
    <row r="5584" ht="15.75" customHeight="1" s="120">
      <c r="A5584" s="2" t="inlineStr">
        <is>
          <t>WASTE</t>
        </is>
      </c>
      <c r="B5584" s="2" t="inlineStr">
        <is>
          <t>LAN</t>
        </is>
      </c>
      <c r="C5584" s="2" t="n">
        <v>2020</v>
      </c>
      <c r="D5584" s="2" t="inlineStr">
        <is>
          <t>United States</t>
        </is>
      </c>
      <c r="E5584" s="2" t="inlineStr">
        <is>
          <t>USA</t>
        </is>
      </c>
      <c r="F5584" s="2" t="inlineStr">
        <is>
          <t>Electricity generation with combined heat and power</t>
        </is>
      </c>
      <c r="G5584" s="2" t="n">
        <v>628</v>
      </c>
      <c r="H5584" s="2" t="n">
        <v>1.55512243509e-05</v>
      </c>
      <c r="I5584" s="2" t="n">
        <v>1.7417371273008e-05</v>
      </c>
      <c r="J5584" s="40" t="inlineStr">
        <is>
          <t>waste - methane capture</t>
        </is>
      </c>
    </row>
    <row r="5585" ht="15.75" customHeight="1" s="120">
      <c r="A5585" s="2" t="inlineStr">
        <is>
          <t>WASTE</t>
        </is>
      </c>
      <c r="B5585" s="2" t="inlineStr">
        <is>
          <t>LAN</t>
        </is>
      </c>
      <c r="C5585" s="2" t="n">
        <v>2020</v>
      </c>
      <c r="D5585" s="2" t="inlineStr">
        <is>
          <t>United States</t>
        </is>
      </c>
      <c r="E5585" s="2" t="inlineStr">
        <is>
          <t>USA</t>
        </is>
      </c>
      <c r="F5585" s="2" t="inlineStr">
        <is>
          <t>Electricity generation with a microturbine</t>
        </is>
      </c>
      <c r="G5585" s="2" t="n">
        <v>631</v>
      </c>
      <c r="H5585" s="54" t="n">
        <v>1.43039812883e-06</v>
      </c>
      <c r="I5585" s="2" t="n">
        <v>1.6020459042896e-06</v>
      </c>
      <c r="J5585" s="40" t="inlineStr">
        <is>
          <t>waste - methane capture</t>
        </is>
      </c>
    </row>
    <row r="5586" ht="15.75" customHeight="1" s="120">
      <c r="A5586" s="2" t="inlineStr">
        <is>
          <t>WASTE</t>
        </is>
      </c>
      <c r="B5586" s="2" t="inlineStr">
        <is>
          <t>LAN</t>
        </is>
      </c>
      <c r="C5586" s="2" t="n">
        <v>2020</v>
      </c>
      <c r="D5586" s="2" t="inlineStr">
        <is>
          <t>United States</t>
        </is>
      </c>
      <c r="E5586" s="2" t="inlineStr">
        <is>
          <t>USA</t>
        </is>
      </c>
      <c r="F5586" s="2" t="inlineStr">
        <is>
          <t>Land_x001f_ll gas recovery for direct use</t>
        </is>
      </c>
      <c r="G5586" s="2" t="n">
        <v>632</v>
      </c>
      <c r="H5586" s="2" t="n">
        <v>9.4556446129e-05</v>
      </c>
      <c r="I5586" s="2" t="n">
        <v>0.00010590321966448</v>
      </c>
      <c r="J5586" s="40" t="inlineStr">
        <is>
          <t>waste - methane capture</t>
        </is>
      </c>
    </row>
    <row r="5587" ht="15.75" customHeight="1" s="120">
      <c r="A5587" s="2" t="inlineStr">
        <is>
          <t>WASTE</t>
        </is>
      </c>
      <c r="B5587" s="2" t="inlineStr">
        <is>
          <t>LAN</t>
        </is>
      </c>
      <c r="C5587" s="2" t="n">
        <v>2020</v>
      </c>
      <c r="D5587" s="2" t="inlineStr">
        <is>
          <t>United States</t>
        </is>
      </c>
      <c r="E5587" s="2" t="inlineStr">
        <is>
          <t>USA</t>
        </is>
      </c>
      <c r="F5587" s="2" t="inlineStr">
        <is>
          <t>Land_x001f_ll gas recovery for direct use</t>
        </is>
      </c>
      <c r="G5587" s="2" t="n">
        <v>643</v>
      </c>
      <c r="H5587" s="2" t="n">
        <v>8.98357466212e-05</v>
      </c>
      <c r="I5587" s="2" t="n">
        <v>0.000100616036215744</v>
      </c>
      <c r="J5587" s="40" t="inlineStr">
        <is>
          <t>waste - methane capture</t>
        </is>
      </c>
    </row>
    <row r="5588" ht="15.75" customHeight="1" s="120">
      <c r="A5588" s="2" t="inlineStr">
        <is>
          <t>WASTE</t>
        </is>
      </c>
      <c r="B5588" s="2" t="inlineStr">
        <is>
          <t>LAN</t>
        </is>
      </c>
      <c r="C5588" s="2" t="n">
        <v>2020</v>
      </c>
      <c r="D5588" s="2" t="inlineStr">
        <is>
          <t>United States</t>
        </is>
      </c>
      <c r="E5588" s="2" t="inlineStr">
        <is>
          <t>USA</t>
        </is>
      </c>
      <c r="F5588" s="2" t="inlineStr">
        <is>
          <t>Electricity generation with a reciprocating engine</t>
        </is>
      </c>
      <c r="G5588" s="2" t="n">
        <v>689</v>
      </c>
      <c r="H5588" s="2" t="n">
        <v>0.0001074349202099</v>
      </c>
      <c r="I5588" s="2" t="n">
        <v>0.000120327110635088</v>
      </c>
      <c r="J5588" s="40" t="inlineStr">
        <is>
          <t>waste - methane capture</t>
        </is>
      </c>
    </row>
    <row r="5589" ht="15.75" customHeight="1" s="120">
      <c r="A5589" s="2" t="inlineStr">
        <is>
          <t>WASTE</t>
        </is>
      </c>
      <c r="B5589" s="2" t="inlineStr">
        <is>
          <t>LAN</t>
        </is>
      </c>
      <c r="C5589" s="2" t="n">
        <v>2020</v>
      </c>
      <c r="D5589" s="2" t="inlineStr">
        <is>
          <t>United States</t>
        </is>
      </c>
      <c r="E5589" s="2" t="inlineStr">
        <is>
          <t>USA</t>
        </is>
      </c>
      <c r="F5589" s="2" t="inlineStr">
        <is>
          <t>Land_x001f_ll gas recovery for direct use</t>
        </is>
      </c>
      <c r="G5589" s="2" t="n">
        <v>710</v>
      </c>
      <c r="H5589" s="2" t="n">
        <v>0.00016497712204</v>
      </c>
      <c r="I5589" s="2" t="n">
        <v>0.0001847743766848</v>
      </c>
      <c r="J5589" s="40" t="inlineStr">
        <is>
          <t>waste - methane capture</t>
        </is>
      </c>
    </row>
    <row r="5590" ht="15.75" customHeight="1" s="120">
      <c r="A5590" s="2" t="inlineStr">
        <is>
          <t>WASTE</t>
        </is>
      </c>
      <c r="B5590" s="2" t="inlineStr">
        <is>
          <t>LAN</t>
        </is>
      </c>
      <c r="C5590" s="2" t="n">
        <v>2020</v>
      </c>
      <c r="D5590" s="2" t="inlineStr">
        <is>
          <t>United States</t>
        </is>
      </c>
      <c r="E5590" s="2" t="inlineStr">
        <is>
          <t>USA</t>
        </is>
      </c>
      <c r="F5590" s="2" t="inlineStr">
        <is>
          <t>Land_x001f_ll gas recovery for direct use</t>
        </is>
      </c>
      <c r="G5590" s="2" t="n">
        <v>761</v>
      </c>
      <c r="H5590" s="2" t="n">
        <v>7.773920515320001e-05</v>
      </c>
      <c r="I5590" s="2" t="n">
        <v>8.706790977158402e-05</v>
      </c>
      <c r="J5590" s="40" t="inlineStr">
        <is>
          <t>waste - methane capture</t>
        </is>
      </c>
    </row>
    <row r="5591" ht="15.75" customHeight="1" s="120">
      <c r="A5591" s="2" t="inlineStr">
        <is>
          <t>WASTE</t>
        </is>
      </c>
      <c r="B5591" s="2" t="inlineStr">
        <is>
          <t>LAN</t>
        </is>
      </c>
      <c r="C5591" s="2" t="n">
        <v>2020</v>
      </c>
      <c r="D5591" s="2" t="inlineStr">
        <is>
          <t>United States</t>
        </is>
      </c>
      <c r="E5591" s="2" t="inlineStr">
        <is>
          <t>USA</t>
        </is>
      </c>
      <c r="F5591" s="2" t="inlineStr">
        <is>
          <t>Land_x001f_ll gas recovery for direct use</t>
        </is>
      </c>
      <c r="G5591" s="2" t="n">
        <v>775</v>
      </c>
      <c r="H5591" s="2" t="n">
        <v>7.58134701755e-05</v>
      </c>
      <c r="I5591" s="2" t="n">
        <v>8.491108659656002e-05</v>
      </c>
      <c r="J5591" s="40" t="inlineStr">
        <is>
          <t>waste - methane capture</t>
        </is>
      </c>
    </row>
    <row r="5592" ht="15.75" customHeight="1" s="120">
      <c r="A5592" s="2" t="inlineStr">
        <is>
          <t>WASTE</t>
        </is>
      </c>
      <c r="B5592" s="2" t="inlineStr">
        <is>
          <t>LAN</t>
        </is>
      </c>
      <c r="C5592" s="2" t="n">
        <v>2020</v>
      </c>
      <c r="D5592" s="2" t="inlineStr">
        <is>
          <t>United States</t>
        </is>
      </c>
      <c r="E5592" s="2" t="inlineStr">
        <is>
          <t>USA</t>
        </is>
      </c>
      <c r="F5592" s="2" t="inlineStr">
        <is>
          <t>Electricity generation with a reciprocating engine</t>
        </is>
      </c>
      <c r="G5592" s="2" t="n">
        <v>786</v>
      </c>
      <c r="H5592" s="2" t="n">
        <v>9.42763581406e-05</v>
      </c>
      <c r="I5592" s="2" t="n">
        <v>0.000105589521117472</v>
      </c>
      <c r="J5592" s="40" t="inlineStr">
        <is>
          <t>waste - methane capture</t>
        </is>
      </c>
    </row>
    <row r="5593" ht="15.75" customHeight="1" s="120">
      <c r="A5593" s="2" t="inlineStr">
        <is>
          <t>WASTE</t>
        </is>
      </c>
      <c r="B5593" s="2" t="inlineStr">
        <is>
          <t>LAN</t>
        </is>
      </c>
      <c r="C5593" s="2" t="n">
        <v>2020</v>
      </c>
      <c r="D5593" s="2" t="inlineStr">
        <is>
          <t>United States</t>
        </is>
      </c>
      <c r="E5593" s="2" t="inlineStr">
        <is>
          <t>USA</t>
        </is>
      </c>
      <c r="F5593" s="2" t="inlineStr">
        <is>
          <t>Electricity generation with combined heat and power</t>
        </is>
      </c>
      <c r="G5593" s="2" t="n">
        <v>897</v>
      </c>
      <c r="H5593" s="2" t="n">
        <v>1.09000820885e-05</v>
      </c>
      <c r="I5593" s="2" t="n">
        <v>1.220809193912e-05</v>
      </c>
      <c r="J5593" s="40" t="inlineStr">
        <is>
          <t>waste - methane capture</t>
        </is>
      </c>
    </row>
    <row r="5594" ht="15.75" customHeight="1" s="120">
      <c r="A5594" s="2" t="inlineStr">
        <is>
          <t>WASTE</t>
        </is>
      </c>
      <c r="B5594" s="2" t="inlineStr">
        <is>
          <t>LAN</t>
        </is>
      </c>
      <c r="C5594" s="2" t="n">
        <v>2020</v>
      </c>
      <c r="D5594" s="2" t="inlineStr">
        <is>
          <t>United States</t>
        </is>
      </c>
      <c r="E5594" s="2" t="inlineStr">
        <is>
          <t>USA</t>
        </is>
      </c>
      <c r="F5594" s="2" t="inlineStr">
        <is>
          <t>Electricity generation with a reciprocating engine</t>
        </is>
      </c>
      <c r="G5594" s="2" t="n">
        <v>918</v>
      </c>
      <c r="H5594" s="2" t="n">
        <v>8.05813178886e-05</v>
      </c>
      <c r="I5594" s="2" t="n">
        <v>9.025107603523201e-05</v>
      </c>
      <c r="J5594" s="40" t="inlineStr">
        <is>
          <t>waste - methane capture</t>
        </is>
      </c>
    </row>
    <row r="5595" ht="15.75" customHeight="1" s="120">
      <c r="A5595" s="2" t="inlineStr">
        <is>
          <t>WASTE</t>
        </is>
      </c>
      <c r="B5595" s="2" t="inlineStr">
        <is>
          <t>LAN</t>
        </is>
      </c>
      <c r="C5595" s="2" t="n">
        <v>2020</v>
      </c>
      <c r="D5595" s="2" t="inlineStr">
        <is>
          <t>United States</t>
        </is>
      </c>
      <c r="E5595" s="2" t="inlineStr">
        <is>
          <t>USA</t>
        </is>
      </c>
      <c r="F5595" s="2" t="inlineStr">
        <is>
          <t>Electricity generation with a microturbine</t>
        </is>
      </c>
      <c r="G5595" s="2" t="n">
        <v>954</v>
      </c>
      <c r="H5595" s="54" t="n">
        <v>8.55038763348e-07</v>
      </c>
      <c r="I5595" s="2" t="n">
        <v>9.576434149497601e-07</v>
      </c>
      <c r="J5595" s="40" t="inlineStr">
        <is>
          <t>waste - methane capture</t>
        </is>
      </c>
    </row>
    <row r="5596" ht="15.75" customHeight="1" s="120">
      <c r="A5596" s="2" t="inlineStr">
        <is>
          <t>WASTE</t>
        </is>
      </c>
      <c r="B5596" s="2" t="inlineStr">
        <is>
          <t>LAN</t>
        </is>
      </c>
      <c r="C5596" s="2" t="n">
        <v>2020</v>
      </c>
      <c r="D5596" s="2" t="inlineStr">
        <is>
          <t>United States</t>
        </is>
      </c>
      <c r="E5596" s="2" t="inlineStr">
        <is>
          <t>USA</t>
        </is>
      </c>
      <c r="F5596" s="2" t="inlineStr">
        <is>
          <t>Electricity generation with a microturbine</t>
        </is>
      </c>
      <c r="G5596" s="2" t="n">
        <v>978</v>
      </c>
      <c r="H5596" s="54" t="n">
        <v>8.42704707793e-07</v>
      </c>
      <c r="I5596" s="2" t="n">
        <v>9.438292727281601e-07</v>
      </c>
      <c r="J5596" s="40" t="inlineStr">
        <is>
          <t>waste - methane capture</t>
        </is>
      </c>
    </row>
    <row r="5597" ht="15.75" customHeight="1" s="120">
      <c r="A5597" s="2" t="inlineStr">
        <is>
          <t>WASTE</t>
        </is>
      </c>
      <c r="B5597" s="2" t="inlineStr">
        <is>
          <t>LAN</t>
        </is>
      </c>
      <c r="C5597" s="2" t="n">
        <v>2020</v>
      </c>
      <c r="D5597" s="2" t="inlineStr">
        <is>
          <t>United States</t>
        </is>
      </c>
      <c r="E5597" s="2" t="inlineStr">
        <is>
          <t>USA</t>
        </is>
      </c>
      <c r="F5597" s="2" t="inlineStr">
        <is>
          <t>Flaring of landfill gas</t>
        </is>
      </c>
      <c r="G5597" s="2" t="n">
        <v>1020</v>
      </c>
      <c r="H5597" s="2" t="n">
        <v>1.31220731419e-05</v>
      </c>
      <c r="I5597" s="2" t="n">
        <v>1.4696721918928e-05</v>
      </c>
      <c r="J5597" s="40" t="inlineStr">
        <is>
          <t>waste - methane destruction</t>
        </is>
      </c>
    </row>
    <row r="5598" ht="15.75" customHeight="1" s="120">
      <c r="A5598" s="2" t="inlineStr">
        <is>
          <t>WASTE</t>
        </is>
      </c>
      <c r="B5598" s="2" t="inlineStr">
        <is>
          <t>LAN</t>
        </is>
      </c>
      <c r="C5598" s="2" t="n">
        <v>2020</v>
      </c>
      <c r="D5598" s="2" t="inlineStr">
        <is>
          <t>United States</t>
        </is>
      </c>
      <c r="E5598" s="2" t="inlineStr">
        <is>
          <t>USA</t>
        </is>
      </c>
      <c r="F5598" s="2" t="inlineStr">
        <is>
          <t>Flaring of landfill gas</t>
        </is>
      </c>
      <c r="G5598" s="2" t="n">
        <v>1038</v>
      </c>
      <c r="H5598" s="2" t="n">
        <v>1.29327854665e-05</v>
      </c>
      <c r="I5598" s="2" t="n">
        <v>1.448471972248e-05</v>
      </c>
      <c r="J5598" s="40" t="inlineStr">
        <is>
          <t>waste - methane destruction</t>
        </is>
      </c>
    </row>
    <row r="5599" ht="15.75" customHeight="1" s="120">
      <c r="A5599" s="2" t="inlineStr">
        <is>
          <t>WASTE</t>
        </is>
      </c>
      <c r="B5599" s="2" t="inlineStr">
        <is>
          <t>LAN</t>
        </is>
      </c>
      <c r="C5599" s="2" t="n">
        <v>2020</v>
      </c>
      <c r="D5599" s="2" t="inlineStr">
        <is>
          <t>United States</t>
        </is>
      </c>
      <c r="E5599" s="2" t="inlineStr">
        <is>
          <t>USA</t>
        </is>
      </c>
      <c r="F5599" s="2" t="inlineStr">
        <is>
          <t>Electricity generation with combined heat and power</t>
        </is>
      </c>
      <c r="G5599" s="2" t="n">
        <v>1092</v>
      </c>
      <c r="H5599" s="54" t="n">
        <v>8.95291032066e-06</v>
      </c>
      <c r="I5599" s="2" t="n">
        <v>1.00272595591392e-05</v>
      </c>
      <c r="J5599" s="40" t="inlineStr">
        <is>
          <t>waste - methane capture</t>
        </is>
      </c>
    </row>
    <row r="5600" ht="15.75" customHeight="1" s="120">
      <c r="A5600" s="2" t="inlineStr">
        <is>
          <t>WASTE</t>
        </is>
      </c>
      <c r="B5600" s="2" t="inlineStr">
        <is>
          <t>LAN</t>
        </is>
      </c>
      <c r="C5600" s="2" t="n">
        <v>2020</v>
      </c>
      <c r="D5600" s="2" t="inlineStr">
        <is>
          <t>United States</t>
        </is>
      </c>
      <c r="E5600" s="2" t="inlineStr">
        <is>
          <t>USA</t>
        </is>
      </c>
      <c r="F5600" s="2" t="inlineStr">
        <is>
          <t>Electricity generation with a gas turbine</t>
        </is>
      </c>
      <c r="G5600" s="2" t="n">
        <v>1123</v>
      </c>
      <c r="H5600" s="54" t="n">
        <v>2.50319681072e-06</v>
      </c>
      <c r="I5600" s="2" t="n">
        <v>2.8035804280064e-06</v>
      </c>
      <c r="J5600" s="40" t="inlineStr">
        <is>
          <t>waste - methane capture</t>
        </is>
      </c>
    </row>
    <row r="5601" ht="15.75" customHeight="1" s="120">
      <c r="A5601" s="2" t="inlineStr">
        <is>
          <t>WASTE</t>
        </is>
      </c>
      <c r="B5601" s="2" t="inlineStr">
        <is>
          <t>LAN</t>
        </is>
      </c>
      <c r="C5601" s="2" t="n">
        <v>2020</v>
      </c>
      <c r="D5601" s="2" t="inlineStr">
        <is>
          <t>United States</t>
        </is>
      </c>
      <c r="E5601" s="2" t="inlineStr">
        <is>
          <t>USA</t>
        </is>
      </c>
      <c r="F5601" s="2" t="inlineStr">
        <is>
          <t>Land_x001f_ll gas recovery for direct use</t>
        </is>
      </c>
      <c r="G5601" s="2" t="n">
        <v>1148</v>
      </c>
      <c r="H5601" s="2" t="n">
        <v>5.3138781368e-05</v>
      </c>
      <c r="I5601" s="2" t="n">
        <v>5.951543513216e-05</v>
      </c>
      <c r="J5601" s="40" t="inlineStr">
        <is>
          <t>waste - methane capture</t>
        </is>
      </c>
    </row>
    <row r="5602" ht="15.75" customHeight="1" s="120">
      <c r="A5602" s="2" t="inlineStr">
        <is>
          <t>WASTE</t>
        </is>
      </c>
      <c r="B5602" s="2" t="inlineStr">
        <is>
          <t>LAN</t>
        </is>
      </c>
      <c r="C5602" s="2" t="n">
        <v>2020</v>
      </c>
      <c r="D5602" s="2" t="inlineStr">
        <is>
          <t>United States</t>
        </is>
      </c>
      <c r="E5602" s="2" t="inlineStr">
        <is>
          <t>USA</t>
        </is>
      </c>
      <c r="F5602" s="2" t="inlineStr">
        <is>
          <t>Electricity generation with combined heat and power</t>
        </is>
      </c>
      <c r="G5602" s="2" t="n">
        <v>1247</v>
      </c>
      <c r="H5602" s="54" t="n">
        <v>7.85636257206e-06</v>
      </c>
      <c r="I5602" s="2" t="n">
        <v>8.799126080707201e-06</v>
      </c>
      <c r="J5602" s="40" t="inlineStr">
        <is>
          <t>waste - methane capture</t>
        </is>
      </c>
    </row>
    <row r="5603" ht="15.75" customHeight="1" s="120">
      <c r="A5603" s="2" t="inlineStr">
        <is>
          <t>WASTE</t>
        </is>
      </c>
      <c r="B5603" s="2" t="inlineStr">
        <is>
          <t>LAN</t>
        </is>
      </c>
      <c r="C5603" s="2" t="n">
        <v>2020</v>
      </c>
      <c r="D5603" s="2" t="inlineStr">
        <is>
          <t>United States</t>
        </is>
      </c>
      <c r="E5603" s="2" t="inlineStr">
        <is>
          <t>USA</t>
        </is>
      </c>
      <c r="F5603" s="2" t="inlineStr">
        <is>
          <t>Electricity generation with a reciprocating engine</t>
        </is>
      </c>
      <c r="G5603" s="2" t="n">
        <v>1424</v>
      </c>
      <c r="H5603" s="2" t="n">
        <v>5.19529057783e-05</v>
      </c>
      <c r="I5603" s="2" t="n">
        <v>5.8187254471696e-05</v>
      </c>
      <c r="J5603" s="40" t="inlineStr">
        <is>
          <t>waste - methane capture</t>
        </is>
      </c>
    </row>
    <row r="5604" ht="15.75" customHeight="1" s="120">
      <c r="A5604" s="2" t="inlineStr">
        <is>
          <t>WASTE</t>
        </is>
      </c>
      <c r="B5604" s="2" t="inlineStr">
        <is>
          <t>LAN</t>
        </is>
      </c>
      <c r="C5604" s="2" t="n">
        <v>2020</v>
      </c>
      <c r="D5604" s="2" t="inlineStr">
        <is>
          <t>United States</t>
        </is>
      </c>
      <c r="E5604" s="2" t="inlineStr">
        <is>
          <t>USA</t>
        </is>
      </c>
      <c r="F5604" s="2" t="inlineStr">
        <is>
          <t>Land_x001f_ll gas recovery for direct use</t>
        </is>
      </c>
      <c r="G5604" s="2" t="n">
        <v>1429</v>
      </c>
      <c r="H5604" s="2" t="n">
        <v>4.36461596109e-05</v>
      </c>
      <c r="I5604" s="2" t="n">
        <v>4.8883698764208e-05</v>
      </c>
      <c r="J5604" s="40" t="inlineStr">
        <is>
          <t>waste - methane capture</t>
        </is>
      </c>
    </row>
    <row r="5605" ht="15.75" customHeight="1" s="120">
      <c r="A5605" s="2" t="inlineStr">
        <is>
          <t>WASTE</t>
        </is>
      </c>
      <c r="B5605" s="2" t="inlineStr">
        <is>
          <t>LAN</t>
        </is>
      </c>
      <c r="C5605" s="2" t="n">
        <v>2020</v>
      </c>
      <c r="D5605" s="2" t="inlineStr">
        <is>
          <t>United States</t>
        </is>
      </c>
      <c r="E5605" s="2" t="inlineStr">
        <is>
          <t>USA</t>
        </is>
      </c>
      <c r="F5605" s="2" t="inlineStr">
        <is>
          <t>Electricity generation with combined heat and power</t>
        </is>
      </c>
      <c r="G5605" s="2" t="n">
        <v>1458</v>
      </c>
      <c r="H5605" s="54" t="n">
        <v>6.71510997563e-06</v>
      </c>
      <c r="I5605" s="2" t="n">
        <v>7.520923172705601e-06</v>
      </c>
      <c r="J5605" s="40" t="inlineStr">
        <is>
          <t>waste - methane capture</t>
        </is>
      </c>
    </row>
    <row r="5606" ht="15.75" customHeight="1" s="120">
      <c r="A5606" s="2" t="inlineStr">
        <is>
          <t>WASTE</t>
        </is>
      </c>
      <c r="B5606" s="2" t="inlineStr">
        <is>
          <t>LAN</t>
        </is>
      </c>
      <c r="C5606" s="2" t="n">
        <v>2020</v>
      </c>
      <c r="D5606" s="2" t="inlineStr">
        <is>
          <t>United States</t>
        </is>
      </c>
      <c r="E5606" s="2" t="inlineStr">
        <is>
          <t>USA</t>
        </is>
      </c>
      <c r="F5606" s="2" t="inlineStr">
        <is>
          <t>Land_x001f_ll gas recovery for direct use</t>
        </is>
      </c>
      <c r="G5606" s="2" t="n">
        <v>1654</v>
      </c>
      <c r="H5606" s="2" t="n">
        <v>3.83004044124e-05</v>
      </c>
      <c r="I5606" s="2" t="n">
        <v>4.289645294188801e-05</v>
      </c>
      <c r="J5606" s="40" t="inlineStr">
        <is>
          <t>waste - methane capture</t>
        </is>
      </c>
    </row>
    <row r="5607" ht="15.75" customHeight="1" s="120">
      <c r="A5607" s="2" t="inlineStr">
        <is>
          <t>WASTE</t>
        </is>
      </c>
      <c r="B5607" s="2" t="inlineStr">
        <is>
          <t>LAN</t>
        </is>
      </c>
      <c r="C5607" s="2" t="n">
        <v>2020</v>
      </c>
      <c r="D5607" s="2" t="inlineStr">
        <is>
          <t>United States</t>
        </is>
      </c>
      <c r="E5607" s="2" t="inlineStr">
        <is>
          <t>USA</t>
        </is>
      </c>
      <c r="F5607" s="2" t="inlineStr">
        <is>
          <t>Electricity generation with a gas turbine</t>
        </is>
      </c>
      <c r="G5607" s="2" t="n">
        <v>1700</v>
      </c>
      <c r="H5607" s="54" t="n">
        <v>1.49631785007e-06</v>
      </c>
      <c r="I5607" s="2" t="n">
        <v>1.6758759920784e-06</v>
      </c>
      <c r="J5607" s="40" t="inlineStr">
        <is>
          <t>waste - methane capture</t>
        </is>
      </c>
    </row>
    <row r="5608" ht="15.75" customHeight="1" s="120">
      <c r="A5608" s="2" t="inlineStr">
        <is>
          <t>WASTE</t>
        </is>
      </c>
      <c r="B5608" s="2" t="inlineStr">
        <is>
          <t>LAN</t>
        </is>
      </c>
      <c r="C5608" s="2" t="n">
        <v>2020</v>
      </c>
      <c r="D5608" s="2" t="inlineStr">
        <is>
          <t>United States</t>
        </is>
      </c>
      <c r="E5608" s="2" t="inlineStr">
        <is>
          <t>USA</t>
        </is>
      </c>
      <c r="F5608" s="2" t="inlineStr">
        <is>
          <t>Electricity generation with a gas turbine</t>
        </is>
      </c>
      <c r="G5608" s="2" t="n">
        <v>1727</v>
      </c>
      <c r="H5608" s="54" t="n">
        <v>1.47473315337e-06</v>
      </c>
      <c r="I5608" s="2" t="n">
        <v>1.6517011317744e-06</v>
      </c>
      <c r="J5608" s="40" t="inlineStr">
        <is>
          <t>waste - methane capture</t>
        </is>
      </c>
    </row>
    <row r="5609" ht="15.75" customHeight="1" s="120">
      <c r="A5609" s="2" t="inlineStr">
        <is>
          <t>WASTE</t>
        </is>
      </c>
      <c r="B5609" s="2" t="inlineStr">
        <is>
          <t>LAN</t>
        </is>
      </c>
      <c r="C5609" s="2" t="n">
        <v>2020</v>
      </c>
      <c r="D5609" s="2" t="inlineStr">
        <is>
          <t>United States</t>
        </is>
      </c>
      <c r="E5609" s="2" t="inlineStr">
        <is>
          <t>USA</t>
        </is>
      </c>
      <c r="F5609" s="2" t="inlineStr">
        <is>
          <t>Land_x001f_ll gas recovery for direct use</t>
        </is>
      </c>
      <c r="G5609" s="2" t="n">
        <v>1941</v>
      </c>
      <c r="H5609" s="2" t="n">
        <v>3.27367015416e-05</v>
      </c>
      <c r="I5609" s="2" t="n">
        <v>3.6665105726592e-05</v>
      </c>
      <c r="J5609" s="40" t="inlineStr">
        <is>
          <t>waste - methane capture</t>
        </is>
      </c>
    </row>
    <row r="5610" ht="15.75" customHeight="1" s="120">
      <c r="A5610" s="2" t="inlineStr">
        <is>
          <t>WASTE</t>
        </is>
      </c>
      <c r="B5610" s="2" t="inlineStr">
        <is>
          <t>LAN</t>
        </is>
      </c>
      <c r="C5610" s="2" t="n">
        <v>2020</v>
      </c>
      <c r="D5610" s="2" t="inlineStr">
        <is>
          <t>United States</t>
        </is>
      </c>
      <c r="E5610" s="2" t="inlineStr">
        <is>
          <t>USA</t>
        </is>
      </c>
      <c r="F5610" s="2" t="inlineStr">
        <is>
          <t>Electricity generation with combined heat and power</t>
        </is>
      </c>
      <c r="G5610" s="2" t="n">
        <v>2263</v>
      </c>
      <c r="H5610" s="54" t="n">
        <v>4.32940896644e-06</v>
      </c>
      <c r="I5610" s="2" t="n">
        <v>4.848938042412801e-06</v>
      </c>
      <c r="J5610" s="40" t="inlineStr">
        <is>
          <t>waste - methane capture</t>
        </is>
      </c>
    </row>
    <row r="5611" ht="15.75" customHeight="1" s="120">
      <c r="A5611" s="2" t="inlineStr">
        <is>
          <t>WASTE</t>
        </is>
      </c>
      <c r="B5611" s="2" t="inlineStr">
        <is>
          <t>LAN</t>
        </is>
      </c>
      <c r="C5611" s="2" t="n">
        <v>2020</v>
      </c>
      <c r="D5611" s="2" t="inlineStr">
        <is>
          <t>United States</t>
        </is>
      </c>
      <c r="E5611" s="2" t="inlineStr">
        <is>
          <t>USA</t>
        </is>
      </c>
      <c r="F5611" s="2" t="inlineStr">
        <is>
          <t>Electricity generation with a reciprocating engine</t>
        </is>
      </c>
      <c r="G5611" s="2" t="n">
        <v>2719</v>
      </c>
      <c r="H5611" s="2" t="n">
        <v>3.07327645714e-05</v>
      </c>
      <c r="I5611" s="2" t="n">
        <v>3.442069631996801e-05</v>
      </c>
      <c r="J5611" s="40" t="inlineStr">
        <is>
          <t>waste - methane capture</t>
        </is>
      </c>
    </row>
    <row r="5612" ht="15.75" customHeight="1" s="120">
      <c r="A5612" s="2" t="inlineStr">
        <is>
          <t>WASTE</t>
        </is>
      </c>
      <c r="B5612" s="2" t="inlineStr">
        <is>
          <t>LAN</t>
        </is>
      </c>
      <c r="C5612" s="2" t="n">
        <v>2020</v>
      </c>
      <c r="D5612" s="2" t="inlineStr">
        <is>
          <t>United States</t>
        </is>
      </c>
      <c r="E5612" s="2" t="inlineStr">
        <is>
          <t>USA</t>
        </is>
      </c>
      <c r="F5612" s="2" t="inlineStr">
        <is>
          <t>Land_x001f_ll gas recovery for direct use</t>
        </is>
      </c>
      <c r="G5612" s="2" t="n">
        <v>3085</v>
      </c>
      <c r="H5612" s="2" t="n">
        <v>2.11062179005e-05</v>
      </c>
      <c r="I5612" s="2" t="n">
        <v>2.363896404856e-05</v>
      </c>
      <c r="J5612" s="40" t="inlineStr">
        <is>
          <t>waste - methane capture</t>
        </is>
      </c>
    </row>
    <row r="5613" ht="15.75" customHeight="1" s="120">
      <c r="A5613" s="2" t="inlineStr">
        <is>
          <t>WASTE</t>
        </is>
      </c>
      <c r="B5613" s="2" t="inlineStr">
        <is>
          <t>LAN</t>
        </is>
      </c>
      <c r="C5613" s="2" t="n">
        <v>2020</v>
      </c>
      <c r="D5613" s="2" t="inlineStr">
        <is>
          <t>United States</t>
        </is>
      </c>
      <c r="E5613" s="2" t="inlineStr">
        <is>
          <t>USA</t>
        </is>
      </c>
      <c r="F5613" s="2" t="inlineStr">
        <is>
          <t>Electricity generation with a reciprocating engine</t>
        </is>
      </c>
      <c r="G5613" s="2" t="n">
        <v>4022</v>
      </c>
      <c r="H5613" s="2" t="n">
        <v>1.8370901671e-05</v>
      </c>
      <c r="I5613" s="2" t="n">
        <v>2.057540987152e-05</v>
      </c>
      <c r="J5613" s="40" t="inlineStr">
        <is>
          <t>waste - methane capture</t>
        </is>
      </c>
    </row>
    <row r="5614" ht="15.75" customHeight="1" s="120">
      <c r="A5614" s="2" t="inlineStr">
        <is>
          <t>WASTE</t>
        </is>
      </c>
      <c r="B5614" s="2" t="inlineStr">
        <is>
          <t>LAN</t>
        </is>
      </c>
      <c r="C5614" s="2" t="n">
        <v>2020</v>
      </c>
      <c r="D5614" s="2" t="inlineStr">
        <is>
          <t>United States</t>
        </is>
      </c>
      <c r="E5614" s="2" t="inlineStr">
        <is>
          <t>USA</t>
        </is>
      </c>
      <c r="F5614" s="2" t="inlineStr">
        <is>
          <t>Electricity generation with a reciprocating engine</t>
        </is>
      </c>
      <c r="G5614" s="2" t="n">
        <v>4084</v>
      </c>
      <c r="H5614" s="2" t="n">
        <v>1.81058985618e-05</v>
      </c>
      <c r="I5614" s="2" t="n">
        <v>2.0278606389216e-05</v>
      </c>
      <c r="J5614" s="40" t="inlineStr">
        <is>
          <t>waste - methane capture</t>
        </is>
      </c>
    </row>
    <row r="5615" ht="15.75" customHeight="1" s="120">
      <c r="A5615" s="2" t="inlineStr">
        <is>
          <t>WASTE</t>
        </is>
      </c>
      <c r="B5615" s="2" t="inlineStr">
        <is>
          <t>LAN</t>
        </is>
      </c>
      <c r="C5615" s="2" t="n">
        <v>2020</v>
      </c>
      <c r="D5615" s="2" t="inlineStr">
        <is>
          <t>United States</t>
        </is>
      </c>
      <c r="E5615" s="2" t="inlineStr">
        <is>
          <t>USA</t>
        </is>
      </c>
      <c r="F5615" s="2" t="inlineStr">
        <is>
          <t>Electricity generation with combined heat and power</t>
        </is>
      </c>
      <c r="G5615" s="2" t="n">
        <v>4354</v>
      </c>
      <c r="H5615" s="54" t="n">
        <v>2.56106386587e-06</v>
      </c>
      <c r="I5615" s="2" t="n">
        <v>2.8683915297744e-06</v>
      </c>
      <c r="J5615" s="40" t="inlineStr">
        <is>
          <t>waste - methane capture</t>
        </is>
      </c>
    </row>
    <row r="5616" ht="15.75" customHeight="1" s="120">
      <c r="A5616" s="2" t="inlineStr">
        <is>
          <t>WASTE</t>
        </is>
      </c>
      <c r="B5616" s="2" t="inlineStr">
        <is>
          <t>LAN</t>
        </is>
      </c>
      <c r="C5616" s="2" t="n">
        <v>2020</v>
      </c>
      <c r="D5616" s="2" t="inlineStr">
        <is>
          <t>United States</t>
        </is>
      </c>
      <c r="E5616" s="2" t="inlineStr">
        <is>
          <t>USA</t>
        </is>
      </c>
      <c r="F5616" s="2" t="inlineStr">
        <is>
          <t>Land_x001f_ll gas recovery for direct use</t>
        </is>
      </c>
      <c r="G5616" s="2" t="n">
        <v>6056</v>
      </c>
      <c r="H5616" s="2" t="n">
        <v>1.24853922898e-05</v>
      </c>
      <c r="I5616" s="2" t="n">
        <v>1.3983639364576e-05</v>
      </c>
      <c r="J5616" s="40" t="inlineStr">
        <is>
          <t>waste - methane capture</t>
        </is>
      </c>
    </row>
    <row r="5617" ht="15.75" customHeight="1" s="120">
      <c r="A5617" s="2" t="inlineStr">
        <is>
          <t>WASTE</t>
        </is>
      </c>
      <c r="B5617" s="2" t="inlineStr">
        <is>
          <t>LAN</t>
        </is>
      </c>
      <c r="C5617" s="2" t="n">
        <v>2020</v>
      </c>
      <c r="D5617" s="2" t="inlineStr">
        <is>
          <t>United States</t>
        </is>
      </c>
      <c r="E5617" s="2" t="inlineStr">
        <is>
          <t>USA</t>
        </is>
      </c>
      <c r="F5617" s="2" t="inlineStr">
        <is>
          <t>Electricity generation with combined heat and power</t>
        </is>
      </c>
      <c r="G5617" s="2" t="n">
        <v>6404</v>
      </c>
      <c r="H5617" s="54" t="n">
        <v>1.53090854838e-06</v>
      </c>
      <c r="I5617" s="2" t="n">
        <v>1.7146175741856e-06</v>
      </c>
      <c r="J5617" s="40" t="inlineStr">
        <is>
          <t>waste - methane capture</t>
        </is>
      </c>
    </row>
    <row r="5618" ht="15.75" customHeight="1" s="120">
      <c r="A5618" s="2" t="inlineStr">
        <is>
          <t>WASTE</t>
        </is>
      </c>
      <c r="B5618" s="2" t="inlineStr">
        <is>
          <t>LAN</t>
        </is>
      </c>
      <c r="C5618" s="2" t="n">
        <v>2020</v>
      </c>
      <c r="D5618" s="2" t="inlineStr">
        <is>
          <t>United States</t>
        </is>
      </c>
      <c r="E5618" s="2" t="inlineStr">
        <is>
          <t>USA</t>
        </is>
      </c>
      <c r="F5618" s="2" t="inlineStr">
        <is>
          <t>Electricity generation with combined heat and power</t>
        </is>
      </c>
      <c r="G5618" s="2" t="n">
        <v>6501</v>
      </c>
      <c r="H5618" s="54" t="n">
        <v>1.50882499383e-06</v>
      </c>
      <c r="I5618" s="2" t="n">
        <v>1.6898839930896e-06</v>
      </c>
      <c r="J5618" s="40" t="inlineStr">
        <is>
          <t>waste - methane capture</t>
        </is>
      </c>
    </row>
    <row r="5619" ht="15.75" customHeight="1" s="120">
      <c r="A5619" s="2" t="inlineStr">
        <is>
          <t>WASTE</t>
        </is>
      </c>
      <c r="B5619" s="2" t="inlineStr">
        <is>
          <t>LAN</t>
        </is>
      </c>
      <c r="C5619" s="2" t="n">
        <v>2020</v>
      </c>
      <c r="D5619" s="2" t="inlineStr">
        <is>
          <t>United States</t>
        </is>
      </c>
      <c r="E5619" s="2" t="inlineStr">
        <is>
          <t>USA</t>
        </is>
      </c>
      <c r="F5619" s="2" t="inlineStr">
        <is>
          <t>Land_x001f_ll gas recovery for direct use</t>
        </is>
      </c>
      <c r="G5619" s="2" t="n">
        <v>8925</v>
      </c>
      <c r="H5619" s="54" t="n">
        <v>7.46330260881e-06</v>
      </c>
      <c r="I5619" s="2" t="n">
        <v>8.3588989218672e-06</v>
      </c>
      <c r="J5619" s="40" t="inlineStr">
        <is>
          <t>waste - methane capture</t>
        </is>
      </c>
    </row>
    <row r="5620" ht="15.75" customHeight="1" s="120">
      <c r="A5620" s="2" t="inlineStr">
        <is>
          <t>WASTE</t>
        </is>
      </c>
      <c r="B5620" s="2" t="inlineStr">
        <is>
          <t>LAN</t>
        </is>
      </c>
      <c r="C5620" s="2" t="n">
        <v>2020</v>
      </c>
      <c r="D5620" s="2" t="inlineStr">
        <is>
          <t>United States</t>
        </is>
      </c>
      <c r="E5620" s="2" t="inlineStr">
        <is>
          <t>USA</t>
        </is>
      </c>
      <c r="F5620" s="2" t="inlineStr">
        <is>
          <t>Land_x001f_ll gas recovery for direct use</t>
        </is>
      </c>
      <c r="G5620" s="2" t="n">
        <v>9062</v>
      </c>
      <c r="H5620" s="54" t="n">
        <v>7.35564344723e-06</v>
      </c>
      <c r="I5620" s="2" t="n">
        <v>8.238320660897601e-06</v>
      </c>
      <c r="J5620" s="40" t="inlineStr">
        <is>
          <t>waste - methane capture</t>
        </is>
      </c>
    </row>
    <row r="5621" ht="15.75" customHeight="1" s="120">
      <c r="A5621" s="2" t="inlineStr">
        <is>
          <t>WASTE</t>
        </is>
      </c>
      <c r="B5621" s="2" t="inlineStr">
        <is>
          <t>LAN</t>
        </is>
      </c>
      <c r="C5621" s="2" t="n">
        <v>2020</v>
      </c>
      <c r="D5621" s="2" t="inlineStr">
        <is>
          <t>United States</t>
        </is>
      </c>
      <c r="E5621" s="2" t="inlineStr">
        <is>
          <t>USA</t>
        </is>
      </c>
      <c r="F5621" s="2" t="inlineStr">
        <is>
          <t>Land_x001f_ll gas recovery for direct use</t>
        </is>
      </c>
      <c r="G5621" s="2" t="n">
        <v>100000</v>
      </c>
      <c r="H5621" s="54" t="n">
        <v>1e-12</v>
      </c>
      <c r="I5621" s="2" t="n">
        <v>1.12e-12</v>
      </c>
      <c r="J5621" s="40" t="inlineStr">
        <is>
          <t>waste - methane capture</t>
        </is>
      </c>
    </row>
    <row r="5622" ht="15.75" customHeight="1" s="120">
      <c r="A5622" s="2" t="inlineStr">
        <is>
          <t>WASTE</t>
        </is>
      </c>
      <c r="B5622" s="2" t="inlineStr">
        <is>
          <t>LAN</t>
        </is>
      </c>
      <c r="C5622" s="2" t="n">
        <v>2025</v>
      </c>
      <c r="D5622" s="2" t="inlineStr">
        <is>
          <t>United States</t>
        </is>
      </c>
      <c r="E5622" s="2" t="inlineStr">
        <is>
          <t>USA</t>
        </is>
      </c>
      <c r="F5622" s="2" t="inlineStr">
        <is>
          <t>Land_x001f_ll gas recovery for direct use</t>
        </is>
      </c>
      <c r="G5622" s="2" t="n">
        <v>-100000</v>
      </c>
      <c r="H5622" s="2" t="n">
        <v>0</v>
      </c>
      <c r="I5622" s="2" t="n">
        <v>0</v>
      </c>
      <c r="J5622" s="40" t="inlineStr">
        <is>
          <t>waste - methane capture</t>
        </is>
      </c>
    </row>
    <row r="5623" ht="15.75" customHeight="1" s="120">
      <c r="A5623" s="2" t="inlineStr">
        <is>
          <t>WASTE</t>
        </is>
      </c>
      <c r="B5623" s="2" t="inlineStr">
        <is>
          <t>LAN</t>
        </is>
      </c>
      <c r="C5623" s="2" t="n">
        <v>2025</v>
      </c>
      <c r="D5623" s="2" t="inlineStr">
        <is>
          <t>United States</t>
        </is>
      </c>
      <c r="E5623" s="2" t="inlineStr">
        <is>
          <t>USA</t>
        </is>
      </c>
      <c r="F5623" s="2" t="inlineStr">
        <is>
          <t>Land_x001f_ll gas recovery for direct use</t>
        </is>
      </c>
      <c r="G5623" s="2" t="n">
        <v>-174</v>
      </c>
      <c r="H5623" s="2" t="n">
        <v>0</v>
      </c>
      <c r="I5623" s="2" t="n">
        <v>0</v>
      </c>
      <c r="J5623" s="40" t="inlineStr">
        <is>
          <t>waste - methane capture</t>
        </is>
      </c>
    </row>
    <row r="5624" ht="15.75" customHeight="1" s="120">
      <c r="A5624" s="2" t="inlineStr">
        <is>
          <t>WASTE</t>
        </is>
      </c>
      <c r="B5624" s="2" t="inlineStr">
        <is>
          <t>LAN</t>
        </is>
      </c>
      <c r="C5624" s="2" t="n">
        <v>2025</v>
      </c>
      <c r="D5624" s="2" t="inlineStr">
        <is>
          <t>United States</t>
        </is>
      </c>
      <c r="E5624" s="2" t="inlineStr">
        <is>
          <t>USA</t>
        </is>
      </c>
      <c r="F5624" s="2" t="inlineStr">
        <is>
          <t>Land_x001f_ll gas recovery for direct use</t>
        </is>
      </c>
      <c r="G5624" s="2" t="n">
        <v>-174</v>
      </c>
      <c r="H5624" s="2" t="n">
        <v>0.0072345291264355</v>
      </c>
      <c r="I5624" s="2" t="n">
        <v>0.00810267262160776</v>
      </c>
      <c r="J5624" s="40" t="inlineStr">
        <is>
          <t>waste - methane capture</t>
        </is>
      </c>
    </row>
    <row r="5625" ht="15.75" customHeight="1" s="120">
      <c r="A5625" s="2" t="inlineStr">
        <is>
          <t>WASTE</t>
        </is>
      </c>
      <c r="B5625" s="2" t="inlineStr">
        <is>
          <t>LAN</t>
        </is>
      </c>
      <c r="C5625" s="2" t="n">
        <v>2025</v>
      </c>
      <c r="D5625" s="2" t="inlineStr">
        <is>
          <t>United States</t>
        </is>
      </c>
      <c r="E5625" s="2" t="inlineStr">
        <is>
          <t>USA</t>
        </is>
      </c>
      <c r="F5625" s="2" t="inlineStr">
        <is>
          <t>Land_x001f_ll gas recovery for direct use</t>
        </is>
      </c>
      <c r="G5625" s="2" t="n">
        <v>-172</v>
      </c>
      <c r="H5625" s="2" t="n">
        <v>0.0060464954003692</v>
      </c>
      <c r="I5625" s="2" t="n">
        <v>0.006772074848413505</v>
      </c>
      <c r="J5625" s="40" t="inlineStr">
        <is>
          <t>waste - methane capture</t>
        </is>
      </c>
    </row>
    <row r="5626" ht="15.75" customHeight="1" s="120">
      <c r="A5626" s="2" t="inlineStr">
        <is>
          <t>WASTE</t>
        </is>
      </c>
      <c r="B5626" s="2" t="inlineStr">
        <is>
          <t>LAN</t>
        </is>
      </c>
      <c r="C5626" s="2" t="n">
        <v>2025</v>
      </c>
      <c r="D5626" s="2" t="inlineStr">
        <is>
          <t>United States</t>
        </is>
      </c>
      <c r="E5626" s="2" t="inlineStr">
        <is>
          <t>USA</t>
        </is>
      </c>
      <c r="F5626" s="2" t="inlineStr">
        <is>
          <t>Land_x001f_ll gas recovery for direct use</t>
        </is>
      </c>
      <c r="G5626" s="2" t="n">
        <v>-171</v>
      </c>
      <c r="H5626" s="2" t="n">
        <v>0.0052019362337887</v>
      </c>
      <c r="I5626" s="2" t="n">
        <v>0.005826168581843345</v>
      </c>
      <c r="J5626" s="40" t="inlineStr">
        <is>
          <t>waste - methane capture</t>
        </is>
      </c>
    </row>
    <row r="5627" ht="15.75" customHeight="1" s="120">
      <c r="A5627" s="2" t="inlineStr">
        <is>
          <t>WASTE</t>
        </is>
      </c>
      <c r="B5627" s="2" t="inlineStr">
        <is>
          <t>LAN</t>
        </is>
      </c>
      <c r="C5627" s="2" t="n">
        <v>2025</v>
      </c>
      <c r="D5627" s="2" t="inlineStr">
        <is>
          <t>United States</t>
        </is>
      </c>
      <c r="E5627" s="2" t="inlineStr">
        <is>
          <t>USA</t>
        </is>
      </c>
      <c r="F5627" s="2" t="inlineStr">
        <is>
          <t>Land_x001f_ll gas recovery for direct use</t>
        </is>
      </c>
      <c r="G5627" s="2" t="n">
        <v>-169</v>
      </c>
      <c r="H5627" s="2" t="n">
        <v>0.0079533206298947</v>
      </c>
      <c r="I5627" s="2" t="n">
        <v>0.008907719105482065</v>
      </c>
      <c r="J5627" s="40" t="inlineStr">
        <is>
          <t>waste - methane capture</t>
        </is>
      </c>
    </row>
    <row r="5628" ht="15.75" customHeight="1" s="120">
      <c r="A5628" s="2" t="inlineStr">
        <is>
          <t>WASTE</t>
        </is>
      </c>
      <c r="B5628" s="2" t="inlineStr">
        <is>
          <t>LAN</t>
        </is>
      </c>
      <c r="C5628" s="2" t="n">
        <v>2025</v>
      </c>
      <c r="D5628" s="2" t="inlineStr">
        <is>
          <t>United States</t>
        </is>
      </c>
      <c r="E5628" s="2" t="inlineStr">
        <is>
          <t>USA</t>
        </is>
      </c>
      <c r="F5628" s="2" t="inlineStr">
        <is>
          <t>Land_x001f_ll gas recovery for direct use</t>
        </is>
      </c>
      <c r="G5628" s="2" t="n">
        <v>-166</v>
      </c>
      <c r="H5628" s="2" t="n">
        <v>0.004567151889205</v>
      </c>
      <c r="I5628" s="2" t="n">
        <v>0.0051152101159096</v>
      </c>
      <c r="J5628" s="40" t="inlineStr">
        <is>
          <t>waste - methane capture</t>
        </is>
      </c>
    </row>
    <row r="5629" ht="15.75" customHeight="1" s="120">
      <c r="A5629" s="2" t="inlineStr">
        <is>
          <t>WASTE</t>
        </is>
      </c>
      <c r="B5629" s="2" t="inlineStr">
        <is>
          <t>LAN</t>
        </is>
      </c>
      <c r="C5629" s="2" t="n">
        <v>2025</v>
      </c>
      <c r="D5629" s="2" t="inlineStr">
        <is>
          <t>United States</t>
        </is>
      </c>
      <c r="E5629" s="2" t="inlineStr">
        <is>
          <t>USA</t>
        </is>
      </c>
      <c r="F5629" s="2" t="inlineStr">
        <is>
          <t>Land_x001f_ll gas recovery for direct use</t>
        </is>
      </c>
      <c r="G5629" s="2" t="n">
        <v>-165</v>
      </c>
      <c r="H5629" s="2" t="n">
        <v>0.0060341926291585</v>
      </c>
      <c r="I5629" s="2" t="n">
        <v>0.006758295744657521</v>
      </c>
      <c r="J5629" s="40" t="inlineStr">
        <is>
          <t>waste - methane capture</t>
        </is>
      </c>
    </row>
    <row r="5630" ht="15.75" customHeight="1" s="120">
      <c r="A5630" s="2" t="inlineStr">
        <is>
          <t>WASTE</t>
        </is>
      </c>
      <c r="B5630" s="2" t="inlineStr">
        <is>
          <t>LAN</t>
        </is>
      </c>
      <c r="C5630" s="2" t="n">
        <v>2025</v>
      </c>
      <c r="D5630" s="2" t="inlineStr">
        <is>
          <t>United States</t>
        </is>
      </c>
      <c r="E5630" s="2" t="inlineStr">
        <is>
          <t>USA</t>
        </is>
      </c>
      <c r="F5630" s="2" t="inlineStr">
        <is>
          <t>Land_x001f_ll gas recovery for direct use</t>
        </is>
      </c>
      <c r="G5630" s="2" t="n">
        <v>-160</v>
      </c>
      <c r="H5630" s="2" t="n">
        <v>0.0044092368334532</v>
      </c>
      <c r="I5630" s="2" t="n">
        <v>0.004938345253467585</v>
      </c>
      <c r="J5630" s="40" t="inlineStr">
        <is>
          <t>waste - methane capture</t>
        </is>
      </c>
    </row>
    <row r="5631" ht="15.75" customHeight="1" s="120">
      <c r="A5631" s="2" t="inlineStr">
        <is>
          <t>WASTE</t>
        </is>
      </c>
      <c r="B5631" s="2" t="inlineStr">
        <is>
          <t>LAN</t>
        </is>
      </c>
      <c r="C5631" s="2" t="n">
        <v>2025</v>
      </c>
      <c r="D5631" s="2" t="inlineStr">
        <is>
          <t>United States</t>
        </is>
      </c>
      <c r="E5631" s="2" t="inlineStr">
        <is>
          <t>USA</t>
        </is>
      </c>
      <c r="F5631" s="2" t="inlineStr">
        <is>
          <t>Land_x001f_ll gas recovery for direct use</t>
        </is>
      </c>
      <c r="G5631" s="2" t="n">
        <v>-159</v>
      </c>
      <c r="H5631" s="2" t="n">
        <v>0.0109435417689383</v>
      </c>
      <c r="I5631" s="2" t="n">
        <v>0.0122567667812109</v>
      </c>
      <c r="J5631" s="40" t="inlineStr">
        <is>
          <t>waste - methane capture</t>
        </is>
      </c>
    </row>
    <row r="5632" ht="15.75" customHeight="1" s="120">
      <c r="A5632" s="2" t="inlineStr">
        <is>
          <t>WASTE</t>
        </is>
      </c>
      <c r="B5632" s="2" t="inlineStr">
        <is>
          <t>LAN</t>
        </is>
      </c>
      <c r="C5632" s="2" t="n">
        <v>2025</v>
      </c>
      <c r="D5632" s="2" t="inlineStr">
        <is>
          <t>United States</t>
        </is>
      </c>
      <c r="E5632" s="2" t="inlineStr">
        <is>
          <t>USA</t>
        </is>
      </c>
      <c r="F5632" s="2" t="inlineStr">
        <is>
          <t>Land_x001f_ll gas recovery for direct use</t>
        </is>
      </c>
      <c r="G5632" s="2" t="n">
        <v>-158</v>
      </c>
      <c r="H5632" s="2" t="n">
        <v>0.0146265891380608</v>
      </c>
      <c r="I5632" s="2" t="n">
        <v>0.0163817798346281</v>
      </c>
      <c r="J5632" s="40" t="inlineStr">
        <is>
          <t>waste - methane capture</t>
        </is>
      </c>
    </row>
    <row r="5633" ht="15.75" customHeight="1" s="120">
      <c r="A5633" s="2" t="inlineStr">
        <is>
          <t>WASTE</t>
        </is>
      </c>
      <c r="B5633" s="2" t="inlineStr">
        <is>
          <t>LAN</t>
        </is>
      </c>
      <c r="C5633" s="2" t="n">
        <v>2025</v>
      </c>
      <c r="D5633" s="2" t="inlineStr">
        <is>
          <t>United States</t>
        </is>
      </c>
      <c r="E5633" s="2" t="inlineStr">
        <is>
          <t>USA</t>
        </is>
      </c>
      <c r="F5633" s="2" t="inlineStr">
        <is>
          <t>Land_x001f_ll gas recovery for direct use</t>
        </is>
      </c>
      <c r="G5633" s="2" t="n">
        <v>-157</v>
      </c>
      <c r="H5633" s="2" t="n">
        <v>0.0063810597639531</v>
      </c>
      <c r="I5633" s="2" t="n">
        <v>0.007146786935627473</v>
      </c>
      <c r="J5633" s="40" t="inlineStr">
        <is>
          <t>waste - methane capture</t>
        </is>
      </c>
    </row>
    <row r="5634" ht="15.75" customHeight="1" s="120">
      <c r="A5634" s="2" t="inlineStr">
        <is>
          <t>WASTE</t>
        </is>
      </c>
      <c r="B5634" s="2" t="inlineStr">
        <is>
          <t>LAN</t>
        </is>
      </c>
      <c r="C5634" s="2" t="n">
        <v>2025</v>
      </c>
      <c r="D5634" s="2" t="inlineStr">
        <is>
          <t>United States</t>
        </is>
      </c>
      <c r="E5634" s="2" t="inlineStr">
        <is>
          <t>USA</t>
        </is>
      </c>
      <c r="F5634" s="2" t="inlineStr">
        <is>
          <t>Land_x001f_ll gas recovery for direct use</t>
        </is>
      </c>
      <c r="G5634" s="2" t="n">
        <v>-155</v>
      </c>
      <c r="H5634" s="2" t="n">
        <v>0.008552720071747901</v>
      </c>
      <c r="I5634" s="2" t="n">
        <v>0.00957904648035765</v>
      </c>
      <c r="J5634" s="40" t="inlineStr">
        <is>
          <t>waste - methane capture</t>
        </is>
      </c>
    </row>
    <row r="5635" ht="15.75" customHeight="1" s="120">
      <c r="A5635" s="2" t="inlineStr">
        <is>
          <t>WASTE</t>
        </is>
      </c>
      <c r="B5635" s="2" t="inlineStr">
        <is>
          <t>LAN</t>
        </is>
      </c>
      <c r="C5635" s="2" t="n">
        <v>2025</v>
      </c>
      <c r="D5635" s="2" t="inlineStr">
        <is>
          <t>United States</t>
        </is>
      </c>
      <c r="E5635" s="2" t="inlineStr">
        <is>
          <t>USA</t>
        </is>
      </c>
      <c r="F5635" s="2" t="inlineStr">
        <is>
          <t>Land_x001f_ll gas recovery for direct use</t>
        </is>
      </c>
      <c r="G5635" s="2" t="n">
        <v>-154</v>
      </c>
      <c r="H5635" s="2" t="n">
        <v>0.0195801053196192</v>
      </c>
      <c r="I5635" s="2" t="n">
        <v>0.0219297179579735</v>
      </c>
      <c r="J5635" s="40" t="inlineStr">
        <is>
          <t>waste - methane capture</t>
        </is>
      </c>
    </row>
    <row r="5636" ht="15.75" customHeight="1" s="120">
      <c r="A5636" s="2" t="inlineStr">
        <is>
          <t>WASTE</t>
        </is>
      </c>
      <c r="B5636" s="2" t="inlineStr">
        <is>
          <t>LAN</t>
        </is>
      </c>
      <c r="C5636" s="2" t="n">
        <v>2025</v>
      </c>
      <c r="D5636" s="2" t="inlineStr">
        <is>
          <t>United States</t>
        </is>
      </c>
      <c r="E5636" s="2" t="inlineStr">
        <is>
          <t>USA</t>
        </is>
      </c>
      <c r="F5636" s="2" t="inlineStr">
        <is>
          <t>Land_x001f_ll gas recovery for direct use</t>
        </is>
      </c>
      <c r="G5636" s="2" t="n">
        <v>-153</v>
      </c>
      <c r="H5636" s="2" t="n">
        <v>0.0297727114520967</v>
      </c>
      <c r="I5636" s="2" t="n">
        <v>0.03334543682634831</v>
      </c>
      <c r="J5636" s="40" t="inlineStr">
        <is>
          <t>waste - methane capture</t>
        </is>
      </c>
    </row>
    <row r="5637" ht="15.75" customHeight="1" s="120">
      <c r="A5637" s="2" t="inlineStr">
        <is>
          <t>WASTE</t>
        </is>
      </c>
      <c r="B5637" s="2" t="inlineStr">
        <is>
          <t>LAN</t>
        </is>
      </c>
      <c r="C5637" s="2" t="n">
        <v>2025</v>
      </c>
      <c r="D5637" s="2" t="inlineStr">
        <is>
          <t>United States</t>
        </is>
      </c>
      <c r="E5637" s="2" t="inlineStr">
        <is>
          <t>USA</t>
        </is>
      </c>
      <c r="F5637" s="2" t="inlineStr">
        <is>
          <t>Land_x001f_ll gas recovery for direct use</t>
        </is>
      </c>
      <c r="G5637" s="2" t="n">
        <v>-152</v>
      </c>
      <c r="H5637" s="2" t="n">
        <v>0.0262377534527332</v>
      </c>
      <c r="I5637" s="2" t="n">
        <v>0.02938628386706119</v>
      </c>
      <c r="J5637" s="40" t="inlineStr">
        <is>
          <t>waste - methane capture</t>
        </is>
      </c>
    </row>
    <row r="5638" ht="15.75" customHeight="1" s="120">
      <c r="A5638" s="2" t="inlineStr">
        <is>
          <t>WASTE</t>
        </is>
      </c>
      <c r="B5638" s="2" t="inlineStr">
        <is>
          <t>LAN</t>
        </is>
      </c>
      <c r="C5638" s="2" t="n">
        <v>2025</v>
      </c>
      <c r="D5638" s="2" t="inlineStr">
        <is>
          <t>United States</t>
        </is>
      </c>
      <c r="E5638" s="2" t="inlineStr">
        <is>
          <t>USA</t>
        </is>
      </c>
      <c r="F5638" s="2" t="inlineStr">
        <is>
          <t>Land_x001f_ll gas recovery for direct use</t>
        </is>
      </c>
      <c r="G5638" s="2" t="n">
        <v>-151</v>
      </c>
      <c r="H5638" s="2" t="n">
        <v>0.0175735992379487</v>
      </c>
      <c r="I5638" s="2" t="n">
        <v>0.01968243114650255</v>
      </c>
      <c r="J5638" s="40" t="inlineStr">
        <is>
          <t>waste - methane capture</t>
        </is>
      </c>
    </row>
    <row r="5639" ht="15.75" customHeight="1" s="120">
      <c r="A5639" s="2" t="inlineStr">
        <is>
          <t>WASTE</t>
        </is>
      </c>
      <c r="B5639" s="2" t="inlineStr">
        <is>
          <t>LAN</t>
        </is>
      </c>
      <c r="C5639" s="2" t="n">
        <v>2025</v>
      </c>
      <c r="D5639" s="2" t="inlineStr">
        <is>
          <t>United States</t>
        </is>
      </c>
      <c r="E5639" s="2" t="inlineStr">
        <is>
          <t>USA</t>
        </is>
      </c>
      <c r="F5639" s="2" t="inlineStr">
        <is>
          <t>Land_x001f_ll gas recovery for direct use</t>
        </is>
      </c>
      <c r="G5639" s="2" t="n">
        <v>-150</v>
      </c>
      <c r="H5639" s="2" t="n">
        <v>0.0031945705413818</v>
      </c>
      <c r="I5639" s="2" t="n">
        <v>0.003577919006347616</v>
      </c>
      <c r="J5639" s="40" t="inlineStr">
        <is>
          <t>waste - methane capture</t>
        </is>
      </c>
    </row>
    <row r="5640" ht="15.75" customHeight="1" s="120">
      <c r="A5640" s="2" t="inlineStr">
        <is>
          <t>WASTE</t>
        </is>
      </c>
      <c r="B5640" s="2" t="inlineStr">
        <is>
          <t>LAN</t>
        </is>
      </c>
      <c r="C5640" s="2" t="n">
        <v>2025</v>
      </c>
      <c r="D5640" s="2" t="inlineStr">
        <is>
          <t>United States</t>
        </is>
      </c>
      <c r="E5640" s="2" t="inlineStr">
        <is>
          <t>USA</t>
        </is>
      </c>
      <c r="F5640" s="2" t="inlineStr">
        <is>
          <t>Land_x001f_ll gas recovery for direct use</t>
        </is>
      </c>
      <c r="G5640" s="2" t="n">
        <v>-148</v>
      </c>
      <c r="H5640" s="2" t="n">
        <v>0.0404762991238385</v>
      </c>
      <c r="I5640" s="2" t="n">
        <v>0.04533345501869913</v>
      </c>
      <c r="J5640" s="40" t="inlineStr">
        <is>
          <t>waste - methane capture</t>
        </is>
      </c>
    </row>
    <row r="5641" ht="15.75" customHeight="1" s="120">
      <c r="A5641" s="2" t="inlineStr">
        <is>
          <t>WASTE</t>
        </is>
      </c>
      <c r="B5641" s="2" t="inlineStr">
        <is>
          <t>LAN</t>
        </is>
      </c>
      <c r="C5641" s="2" t="n">
        <v>2025</v>
      </c>
      <c r="D5641" s="2" t="inlineStr">
        <is>
          <t>United States</t>
        </is>
      </c>
      <c r="E5641" s="2" t="inlineStr">
        <is>
          <t>USA</t>
        </is>
      </c>
      <c r="F5641" s="2" t="inlineStr">
        <is>
          <t>Land_x001f_ll gas recovery for direct use</t>
        </is>
      </c>
      <c r="G5641" s="2" t="n">
        <v>-147</v>
      </c>
      <c r="H5641" s="2" t="n">
        <v>0.0058811393100768</v>
      </c>
      <c r="I5641" s="2" t="n">
        <v>0.006586876027286017</v>
      </c>
      <c r="J5641" s="40" t="inlineStr">
        <is>
          <t>waste - methane capture</t>
        </is>
      </c>
    </row>
    <row r="5642" ht="15.75" customHeight="1" s="120">
      <c r="A5642" s="2" t="inlineStr">
        <is>
          <t>WASTE</t>
        </is>
      </c>
      <c r="B5642" s="2" t="inlineStr">
        <is>
          <t>LAN</t>
        </is>
      </c>
      <c r="C5642" s="2" t="n">
        <v>2025</v>
      </c>
      <c r="D5642" s="2" t="inlineStr">
        <is>
          <t>United States</t>
        </is>
      </c>
      <c r="E5642" s="2" t="inlineStr">
        <is>
          <t>USA</t>
        </is>
      </c>
      <c r="F5642" s="2" t="inlineStr">
        <is>
          <t>Land_x001f_ll gas recovery for direct use</t>
        </is>
      </c>
      <c r="G5642" s="2" t="n">
        <v>-146</v>
      </c>
      <c r="H5642" s="2" t="n">
        <v>0.007274353178218</v>
      </c>
      <c r="I5642" s="2" t="n">
        <v>0.008147275559604161</v>
      </c>
      <c r="J5642" s="40" t="inlineStr">
        <is>
          <t>waste - methane capture</t>
        </is>
      </c>
    </row>
    <row r="5643" ht="15.75" customHeight="1" s="120">
      <c r="A5643" s="2" t="inlineStr">
        <is>
          <t>WASTE</t>
        </is>
      </c>
      <c r="B5643" s="2" t="inlineStr">
        <is>
          <t>LAN</t>
        </is>
      </c>
      <c r="C5643" s="2" t="n">
        <v>2025</v>
      </c>
      <c r="D5643" s="2" t="inlineStr">
        <is>
          <t>United States</t>
        </is>
      </c>
      <c r="E5643" s="2" t="inlineStr">
        <is>
          <t>USA</t>
        </is>
      </c>
      <c r="F5643" s="2" t="inlineStr">
        <is>
          <t>Land_x001f_ll gas recovery for direct use</t>
        </is>
      </c>
      <c r="G5643" s="2" t="n">
        <v>-145</v>
      </c>
      <c r="H5643" s="2" t="n">
        <v>0.0360877974890172</v>
      </c>
      <c r="I5643" s="2" t="n">
        <v>0.04041833318769927</v>
      </c>
      <c r="J5643" s="40" t="inlineStr">
        <is>
          <t>waste - methane capture</t>
        </is>
      </c>
    </row>
    <row r="5644" ht="15.75" customHeight="1" s="120">
      <c r="A5644" s="2" t="inlineStr">
        <is>
          <t>WASTE</t>
        </is>
      </c>
      <c r="B5644" s="2" t="inlineStr">
        <is>
          <t>LAN</t>
        </is>
      </c>
      <c r="C5644" s="2" t="n">
        <v>2025</v>
      </c>
      <c r="D5644" s="2" t="inlineStr">
        <is>
          <t>United States</t>
        </is>
      </c>
      <c r="E5644" s="2" t="inlineStr">
        <is>
          <t>USA</t>
        </is>
      </c>
      <c r="F5644" s="2" t="inlineStr">
        <is>
          <t>Land_x001f_ll gas recovery for direct use</t>
        </is>
      </c>
      <c r="G5644" s="2" t="n">
        <v>-144</v>
      </c>
      <c r="H5644" s="2" t="n">
        <v>0.0173920774832368</v>
      </c>
      <c r="I5644" s="2" t="n">
        <v>0.01947912678122522</v>
      </c>
      <c r="J5644" s="40" t="inlineStr">
        <is>
          <t>waste - methane capture</t>
        </is>
      </c>
    </row>
    <row r="5645" ht="15.75" customHeight="1" s="120">
      <c r="A5645" s="2" t="inlineStr">
        <is>
          <t>WASTE</t>
        </is>
      </c>
      <c r="B5645" s="2" t="inlineStr">
        <is>
          <t>LAN</t>
        </is>
      </c>
      <c r="C5645" s="2" t="n">
        <v>2025</v>
      </c>
      <c r="D5645" s="2" t="inlineStr">
        <is>
          <t>United States</t>
        </is>
      </c>
      <c r="E5645" s="2" t="inlineStr">
        <is>
          <t>USA</t>
        </is>
      </c>
      <c r="F5645" s="2" t="inlineStr">
        <is>
          <t>Land_x001f_ll gas recovery for direct use</t>
        </is>
      </c>
      <c r="G5645" s="2" t="n">
        <v>-143</v>
      </c>
      <c r="H5645" s="2" t="n">
        <v>0.0170126464217901</v>
      </c>
      <c r="I5645" s="2" t="n">
        <v>0.01905416399240491</v>
      </c>
      <c r="J5645" s="40" t="inlineStr">
        <is>
          <t>waste - methane capture</t>
        </is>
      </c>
    </row>
    <row r="5646" ht="15.75" customHeight="1" s="120">
      <c r="A5646" s="2" t="inlineStr">
        <is>
          <t>WASTE</t>
        </is>
      </c>
      <c r="B5646" s="2" t="inlineStr">
        <is>
          <t>LAN</t>
        </is>
      </c>
      <c r="C5646" s="2" t="n">
        <v>2025</v>
      </c>
      <c r="D5646" s="2" t="inlineStr">
        <is>
          <t>United States</t>
        </is>
      </c>
      <c r="E5646" s="2" t="inlineStr">
        <is>
          <t>USA</t>
        </is>
      </c>
      <c r="F5646" s="2" t="inlineStr">
        <is>
          <t>Land_x001f_ll gas recovery for direct use</t>
        </is>
      </c>
      <c r="G5646" s="2" t="n">
        <v>-142</v>
      </c>
      <c r="H5646" s="2" t="n">
        <v>0.0552314685191959</v>
      </c>
      <c r="I5646" s="2" t="n">
        <v>0.06185924474149941</v>
      </c>
      <c r="J5646" s="40" t="inlineStr">
        <is>
          <t>waste - methane capture</t>
        </is>
      </c>
    </row>
    <row r="5647" ht="15.75" customHeight="1" s="120">
      <c r="A5647" s="2" t="inlineStr">
        <is>
          <t>WASTE</t>
        </is>
      </c>
      <c r="B5647" s="2" t="inlineStr">
        <is>
          <t>LAN</t>
        </is>
      </c>
      <c r="C5647" s="2" t="n">
        <v>2025</v>
      </c>
      <c r="D5647" s="2" t="inlineStr">
        <is>
          <t>United States</t>
        </is>
      </c>
      <c r="E5647" s="2" t="inlineStr">
        <is>
          <t>USA</t>
        </is>
      </c>
      <c r="F5647" s="2" t="inlineStr">
        <is>
          <t>Land_x001f_ll gas recovery for direct use</t>
        </is>
      </c>
      <c r="G5647" s="2" t="n">
        <v>-141</v>
      </c>
      <c r="H5647" s="2" t="n">
        <v>0.0125051357317716</v>
      </c>
      <c r="I5647" s="2" t="n">
        <v>0.01400575201958419</v>
      </c>
      <c r="J5647" s="40" t="inlineStr">
        <is>
          <t>waste - methane capture</t>
        </is>
      </c>
    </row>
    <row r="5648" ht="15.75" customHeight="1" s="120">
      <c r="A5648" s="2" t="inlineStr">
        <is>
          <t>WASTE</t>
        </is>
      </c>
      <c r="B5648" s="2" t="inlineStr">
        <is>
          <t>LAN</t>
        </is>
      </c>
      <c r="C5648" s="2" t="n">
        <v>2025</v>
      </c>
      <c r="D5648" s="2" t="inlineStr">
        <is>
          <t>United States</t>
        </is>
      </c>
      <c r="E5648" s="2" t="inlineStr">
        <is>
          <t>USA</t>
        </is>
      </c>
      <c r="F5648" s="2" t="inlineStr">
        <is>
          <t>Land_x001f_ll gas recovery for direct use</t>
        </is>
      </c>
      <c r="G5648" s="2" t="n">
        <v>-140</v>
      </c>
      <c r="H5648" s="2" t="n">
        <v>0.0173546788282692</v>
      </c>
      <c r="I5648" s="2" t="n">
        <v>0.01943724028766151</v>
      </c>
      <c r="J5648" s="40" t="inlineStr">
        <is>
          <t>waste - methane capture</t>
        </is>
      </c>
    </row>
    <row r="5649" ht="15.75" customHeight="1" s="120">
      <c r="A5649" s="2" t="inlineStr">
        <is>
          <t>WASTE</t>
        </is>
      </c>
      <c r="B5649" s="2" t="inlineStr">
        <is>
          <t>LAN</t>
        </is>
      </c>
      <c r="C5649" s="2" t="n">
        <v>2025</v>
      </c>
      <c r="D5649" s="2" t="inlineStr">
        <is>
          <t>United States</t>
        </is>
      </c>
      <c r="E5649" s="2" t="inlineStr">
        <is>
          <t>USA</t>
        </is>
      </c>
      <c r="F5649" s="2" t="inlineStr">
        <is>
          <t>Land_x001f_ll gas recovery for direct use</t>
        </is>
      </c>
      <c r="G5649" s="2" t="n">
        <v>-139</v>
      </c>
      <c r="H5649" s="2" t="n">
        <v>0.0187173839658499</v>
      </c>
      <c r="I5649" s="2" t="n">
        <v>0.02096347004175189</v>
      </c>
      <c r="J5649" s="40" t="inlineStr">
        <is>
          <t>waste - methane capture</t>
        </is>
      </c>
    </row>
    <row r="5650" ht="15.75" customHeight="1" s="120">
      <c r="A5650" s="2" t="inlineStr">
        <is>
          <t>WASTE</t>
        </is>
      </c>
      <c r="B5650" s="2" t="inlineStr">
        <is>
          <t>LAN</t>
        </is>
      </c>
      <c r="C5650" s="2" t="n">
        <v>2025</v>
      </c>
      <c r="D5650" s="2" t="inlineStr">
        <is>
          <t>United States</t>
        </is>
      </c>
      <c r="E5650" s="2" t="inlineStr">
        <is>
          <t>USA</t>
        </is>
      </c>
      <c r="F5650" s="2" t="inlineStr">
        <is>
          <t>Land_x001f_ll gas recovery for direct use</t>
        </is>
      </c>
      <c r="G5650" s="2" t="n">
        <v>-138</v>
      </c>
      <c r="H5650" s="2" t="n">
        <v>0.0062487171962857</v>
      </c>
      <c r="I5650" s="2" t="n">
        <v>0.006998563259839985</v>
      </c>
      <c r="J5650" s="40" t="inlineStr">
        <is>
          <t>waste - methane capture</t>
        </is>
      </c>
    </row>
    <row r="5651" ht="15.75" customHeight="1" s="120">
      <c r="A5651" s="2" t="inlineStr">
        <is>
          <t>WASTE</t>
        </is>
      </c>
      <c r="B5651" s="2" t="inlineStr">
        <is>
          <t>LAN</t>
        </is>
      </c>
      <c r="C5651" s="2" t="n">
        <v>2025</v>
      </c>
      <c r="D5651" s="2" t="inlineStr">
        <is>
          <t>United States</t>
        </is>
      </c>
      <c r="E5651" s="2" t="inlineStr">
        <is>
          <t>USA</t>
        </is>
      </c>
      <c r="F5651" s="2" t="inlineStr">
        <is>
          <t>Land_x001f_ll gas recovery for direct use</t>
        </is>
      </c>
      <c r="G5651" s="2" t="n">
        <v>-137</v>
      </c>
      <c r="H5651" s="2" t="n">
        <v>0.0104427840560675</v>
      </c>
      <c r="I5651" s="2" t="n">
        <v>0.0116959181427956</v>
      </c>
      <c r="J5651" s="40" t="inlineStr">
        <is>
          <t>waste - methane capture</t>
        </is>
      </c>
    </row>
    <row r="5652" ht="15.75" customHeight="1" s="120">
      <c r="A5652" s="2" t="inlineStr">
        <is>
          <t>WASTE</t>
        </is>
      </c>
      <c r="B5652" s="2" t="inlineStr">
        <is>
          <t>LAN</t>
        </is>
      </c>
      <c r="C5652" s="2" t="n">
        <v>2025</v>
      </c>
      <c r="D5652" s="2" t="inlineStr">
        <is>
          <t>United States</t>
        </is>
      </c>
      <c r="E5652" s="2" t="inlineStr">
        <is>
          <t>USA</t>
        </is>
      </c>
      <c r="F5652" s="2" t="inlineStr">
        <is>
          <t>Land_x001f_ll gas recovery for direct use</t>
        </is>
      </c>
      <c r="G5652" s="2" t="n">
        <v>-136</v>
      </c>
      <c r="H5652" s="2" t="n">
        <v>0.0252048536203802</v>
      </c>
      <c r="I5652" s="2" t="n">
        <v>0.02822943605482583</v>
      </c>
      <c r="J5652" s="40" t="inlineStr">
        <is>
          <t>waste - methane capture</t>
        </is>
      </c>
    </row>
    <row r="5653" ht="15.75" customHeight="1" s="120">
      <c r="A5653" s="2" t="inlineStr">
        <is>
          <t>WASTE</t>
        </is>
      </c>
      <c r="B5653" s="2" t="inlineStr">
        <is>
          <t>LAN</t>
        </is>
      </c>
      <c r="C5653" s="2" t="n">
        <v>2025</v>
      </c>
      <c r="D5653" s="2" t="inlineStr">
        <is>
          <t>United States</t>
        </is>
      </c>
      <c r="E5653" s="2" t="inlineStr">
        <is>
          <t>USA</t>
        </is>
      </c>
      <c r="F5653" s="2" t="inlineStr">
        <is>
          <t>Land_x001f_ll gas recovery for direct use</t>
        </is>
      </c>
      <c r="G5653" s="2" t="n">
        <v>-135</v>
      </c>
      <c r="H5653" s="2" t="n">
        <v>0.0126678196247667</v>
      </c>
      <c r="I5653" s="2" t="n">
        <v>0.01418795797973871</v>
      </c>
      <c r="J5653" s="40" t="inlineStr">
        <is>
          <t>waste - methane capture</t>
        </is>
      </c>
    </row>
    <row r="5654" ht="15.75" customHeight="1" s="120">
      <c r="A5654" s="2" t="inlineStr">
        <is>
          <t>WASTE</t>
        </is>
      </c>
      <c r="B5654" s="2" t="inlineStr">
        <is>
          <t>LAN</t>
        </is>
      </c>
      <c r="C5654" s="2" t="n">
        <v>2025</v>
      </c>
      <c r="D5654" s="2" t="inlineStr">
        <is>
          <t>United States</t>
        </is>
      </c>
      <c r="E5654" s="2" t="inlineStr">
        <is>
          <t>USA</t>
        </is>
      </c>
      <c r="F5654" s="2" t="inlineStr">
        <is>
          <t>Land_x001f_ll gas recovery for direct use</t>
        </is>
      </c>
      <c r="G5654" s="2" t="n">
        <v>-134</v>
      </c>
      <c r="H5654" s="2" t="n">
        <v>0.0346291149035096</v>
      </c>
      <c r="I5654" s="2" t="n">
        <v>0.03878460869193076</v>
      </c>
      <c r="J5654" s="40" t="inlineStr">
        <is>
          <t>waste - methane capture</t>
        </is>
      </c>
    </row>
    <row r="5655" ht="15.75" customHeight="1" s="120">
      <c r="A5655" s="2" t="inlineStr">
        <is>
          <t>WASTE</t>
        </is>
      </c>
      <c r="B5655" s="2" t="inlineStr">
        <is>
          <t>LAN</t>
        </is>
      </c>
      <c r="C5655" s="2" t="n">
        <v>2025</v>
      </c>
      <c r="D5655" s="2" t="inlineStr">
        <is>
          <t>United States</t>
        </is>
      </c>
      <c r="E5655" s="2" t="inlineStr">
        <is>
          <t>USA</t>
        </is>
      </c>
      <c r="F5655" s="2" t="inlineStr">
        <is>
          <t>Land_x001f_ll gas recovery for direct use</t>
        </is>
      </c>
      <c r="G5655" s="2" t="n">
        <v>-133</v>
      </c>
      <c r="H5655" s="2" t="n">
        <v>0.0254260402871296</v>
      </c>
      <c r="I5655" s="2" t="n">
        <v>0.02847716512158515</v>
      </c>
      <c r="J5655" s="40" t="inlineStr">
        <is>
          <t>waste - methane capture</t>
        </is>
      </c>
    </row>
    <row r="5656" ht="15.75" customHeight="1" s="120">
      <c r="A5656" s="2" t="inlineStr">
        <is>
          <t>WASTE</t>
        </is>
      </c>
      <c r="B5656" s="2" t="inlineStr">
        <is>
          <t>LAN</t>
        </is>
      </c>
      <c r="C5656" s="2" t="n">
        <v>2025</v>
      </c>
      <c r="D5656" s="2" t="inlineStr">
        <is>
          <t>United States</t>
        </is>
      </c>
      <c r="E5656" s="2" t="inlineStr">
        <is>
          <t>USA</t>
        </is>
      </c>
      <c r="F5656" s="2" t="inlineStr">
        <is>
          <t>Land_x001f_ll gas recovery for direct use</t>
        </is>
      </c>
      <c r="G5656" s="2" t="n">
        <v>-132</v>
      </c>
      <c r="H5656" s="2" t="n">
        <v>0.0162306104321033</v>
      </c>
      <c r="I5656" s="2" t="n">
        <v>0.0181782836839557</v>
      </c>
      <c r="J5656" s="40" t="inlineStr">
        <is>
          <t>waste - methane capture</t>
        </is>
      </c>
    </row>
    <row r="5657" ht="15.75" customHeight="1" s="120">
      <c r="A5657" s="2" t="inlineStr">
        <is>
          <t>WASTE</t>
        </is>
      </c>
      <c r="B5657" s="2" t="inlineStr">
        <is>
          <t>LAN</t>
        </is>
      </c>
      <c r="C5657" s="2" t="n">
        <v>2025</v>
      </c>
      <c r="D5657" s="2" t="inlineStr">
        <is>
          <t>United States</t>
        </is>
      </c>
      <c r="E5657" s="2" t="inlineStr">
        <is>
          <t>USA</t>
        </is>
      </c>
      <c r="F5657" s="2" t="inlineStr">
        <is>
          <t>Land_x001f_ll gas recovery for direct use</t>
        </is>
      </c>
      <c r="G5657" s="2" t="n">
        <v>-131</v>
      </c>
      <c r="H5657" s="2" t="n">
        <v>0.0354772352147847</v>
      </c>
      <c r="I5657" s="2" t="n">
        <v>0.03973450344055886</v>
      </c>
      <c r="J5657" s="40" t="inlineStr">
        <is>
          <t>waste - methane capture</t>
        </is>
      </c>
    </row>
    <row r="5658" ht="15.75" customHeight="1" s="120">
      <c r="A5658" s="2" t="inlineStr">
        <is>
          <t>WASTE</t>
        </is>
      </c>
      <c r="B5658" s="2" t="inlineStr">
        <is>
          <t>LAN</t>
        </is>
      </c>
      <c r="C5658" s="2" t="n">
        <v>2025</v>
      </c>
      <c r="D5658" s="2" t="inlineStr">
        <is>
          <t>United States</t>
        </is>
      </c>
      <c r="E5658" s="2" t="inlineStr">
        <is>
          <t>USA</t>
        </is>
      </c>
      <c r="F5658" s="2" t="inlineStr">
        <is>
          <t>Land_x001f_ll gas recovery for direct use</t>
        </is>
      </c>
      <c r="G5658" s="2" t="n">
        <v>-130</v>
      </c>
      <c r="H5658" s="2" t="n">
        <v>0.0239747198065743</v>
      </c>
      <c r="I5658" s="2" t="n">
        <v>0.02685168618336322</v>
      </c>
      <c r="J5658" s="40" t="inlineStr">
        <is>
          <t>waste - methane capture</t>
        </is>
      </c>
    </row>
    <row r="5659" ht="15.75" customHeight="1" s="120">
      <c r="A5659" s="2" t="inlineStr">
        <is>
          <t>WASTE</t>
        </is>
      </c>
      <c r="B5659" s="2" t="inlineStr">
        <is>
          <t>LAN</t>
        </is>
      </c>
      <c r="C5659" s="2" t="n">
        <v>2025</v>
      </c>
      <c r="D5659" s="2" t="inlineStr">
        <is>
          <t>United States</t>
        </is>
      </c>
      <c r="E5659" s="2" t="inlineStr">
        <is>
          <t>USA</t>
        </is>
      </c>
      <c r="F5659" s="2" t="inlineStr">
        <is>
          <t>Land_x001f_ll gas recovery for direct use</t>
        </is>
      </c>
      <c r="G5659" s="2" t="n">
        <v>-129</v>
      </c>
      <c r="H5659" s="2" t="n">
        <v>0.0020644795149565</v>
      </c>
      <c r="I5659" s="2" t="n">
        <v>0.00231221705675128</v>
      </c>
      <c r="J5659" s="40" t="inlineStr">
        <is>
          <t>waste - methane capture</t>
        </is>
      </c>
    </row>
    <row r="5660" ht="15.75" customHeight="1" s="120">
      <c r="A5660" s="2" t="inlineStr">
        <is>
          <t>WASTE</t>
        </is>
      </c>
      <c r="B5660" s="2" t="inlineStr">
        <is>
          <t>LAN</t>
        </is>
      </c>
      <c r="C5660" s="2" t="n">
        <v>2025</v>
      </c>
      <c r="D5660" s="2" t="inlineStr">
        <is>
          <t>United States</t>
        </is>
      </c>
      <c r="E5660" s="2" t="inlineStr">
        <is>
          <t>USA</t>
        </is>
      </c>
      <c r="F5660" s="2" t="inlineStr">
        <is>
          <t>Land_x001f_ll gas recovery for direct use</t>
        </is>
      </c>
      <c r="G5660" s="2" t="n">
        <v>-128</v>
      </c>
      <c r="H5660" s="2" t="n">
        <v>0.0165239584166557</v>
      </c>
      <c r="I5660" s="2" t="n">
        <v>0.01850683342665439</v>
      </c>
      <c r="J5660" s="40" t="inlineStr">
        <is>
          <t>waste - methane capture</t>
        </is>
      </c>
    </row>
    <row r="5661" ht="15.75" customHeight="1" s="120">
      <c r="A5661" s="2" t="inlineStr">
        <is>
          <t>WASTE</t>
        </is>
      </c>
      <c r="B5661" s="2" t="inlineStr">
        <is>
          <t>LAN</t>
        </is>
      </c>
      <c r="C5661" s="2" t="n">
        <v>2025</v>
      </c>
      <c r="D5661" s="2" t="inlineStr">
        <is>
          <t>United States</t>
        </is>
      </c>
      <c r="E5661" s="2" t="inlineStr">
        <is>
          <t>USA</t>
        </is>
      </c>
      <c r="F5661" s="2" t="inlineStr">
        <is>
          <t>Land_x001f_ll gas recovery for direct use</t>
        </is>
      </c>
      <c r="G5661" s="2" t="n">
        <v>-127</v>
      </c>
      <c r="H5661" s="2" t="n">
        <v>0.0123813203535974</v>
      </c>
      <c r="I5661" s="2" t="n">
        <v>0.01386707879602909</v>
      </c>
      <c r="J5661" s="40" t="inlineStr">
        <is>
          <t>waste - methane capture</t>
        </is>
      </c>
    </row>
    <row r="5662" ht="15.75" customHeight="1" s="120">
      <c r="A5662" s="2" t="inlineStr">
        <is>
          <t>WASTE</t>
        </is>
      </c>
      <c r="B5662" s="2" t="inlineStr">
        <is>
          <t>LAN</t>
        </is>
      </c>
      <c r="C5662" s="2" t="n">
        <v>2025</v>
      </c>
      <c r="D5662" s="2" t="inlineStr">
        <is>
          <t>United States</t>
        </is>
      </c>
      <c r="E5662" s="2" t="inlineStr">
        <is>
          <t>USA</t>
        </is>
      </c>
      <c r="F5662" s="2" t="inlineStr">
        <is>
          <t>Land_x001f_ll gas recovery for direct use</t>
        </is>
      </c>
      <c r="G5662" s="2" t="n">
        <v>-126</v>
      </c>
      <c r="H5662" s="2" t="n">
        <v>0.0101637884508818</v>
      </c>
      <c r="I5662" s="2" t="n">
        <v>0.01138344306498762</v>
      </c>
      <c r="J5662" s="40" t="inlineStr">
        <is>
          <t>waste - methane capture</t>
        </is>
      </c>
    </row>
    <row r="5663" ht="15.75" customHeight="1" s="120">
      <c r="A5663" s="2" t="inlineStr">
        <is>
          <t>WASTE</t>
        </is>
      </c>
      <c r="B5663" s="2" t="inlineStr">
        <is>
          <t>LAN</t>
        </is>
      </c>
      <c r="C5663" s="2" t="n">
        <v>2025</v>
      </c>
      <c r="D5663" s="2" t="inlineStr">
        <is>
          <t>United States</t>
        </is>
      </c>
      <c r="E5663" s="2" t="inlineStr">
        <is>
          <t>USA</t>
        </is>
      </c>
      <c r="F5663" s="2" t="inlineStr">
        <is>
          <t>Land_x001f_ll gas recovery for direct use</t>
        </is>
      </c>
      <c r="G5663" s="2" t="n">
        <v>-125</v>
      </c>
      <c r="H5663" s="2" t="n">
        <v>0.0097016954096034</v>
      </c>
      <c r="I5663" s="2" t="n">
        <v>0.01086589885875581</v>
      </c>
      <c r="J5663" s="40" t="inlineStr">
        <is>
          <t>waste - methane capture</t>
        </is>
      </c>
    </row>
    <row r="5664" ht="15.75" customHeight="1" s="120">
      <c r="A5664" s="2" t="inlineStr">
        <is>
          <t>WASTE</t>
        </is>
      </c>
      <c r="B5664" s="2" t="inlineStr">
        <is>
          <t>LAN</t>
        </is>
      </c>
      <c r="C5664" s="2" t="n">
        <v>2025</v>
      </c>
      <c r="D5664" s="2" t="inlineStr">
        <is>
          <t>United States</t>
        </is>
      </c>
      <c r="E5664" s="2" t="inlineStr">
        <is>
          <t>USA</t>
        </is>
      </c>
      <c r="F5664" s="2" t="inlineStr">
        <is>
          <t>Land_x001f_ll gas recovery for direct use</t>
        </is>
      </c>
      <c r="G5664" s="2" t="n">
        <v>-124</v>
      </c>
      <c r="H5664" s="2" t="n">
        <v>0.0109458672814071</v>
      </c>
      <c r="I5664" s="2" t="n">
        <v>0.01225937135517595</v>
      </c>
      <c r="J5664" s="40" t="inlineStr">
        <is>
          <t>waste - methane capture</t>
        </is>
      </c>
    </row>
    <row r="5665" ht="15.75" customHeight="1" s="120">
      <c r="A5665" s="2" t="inlineStr">
        <is>
          <t>WASTE</t>
        </is>
      </c>
      <c r="B5665" s="2" t="inlineStr">
        <is>
          <t>LAN</t>
        </is>
      </c>
      <c r="C5665" s="2" t="n">
        <v>2025</v>
      </c>
      <c r="D5665" s="2" t="inlineStr">
        <is>
          <t>United States</t>
        </is>
      </c>
      <c r="E5665" s="2" t="inlineStr">
        <is>
          <t>USA</t>
        </is>
      </c>
      <c r="F5665" s="2" t="inlineStr">
        <is>
          <t>Land_x001f_ll gas recovery for direct use</t>
        </is>
      </c>
      <c r="G5665" s="2" t="n">
        <v>-123</v>
      </c>
      <c r="H5665" s="2" t="n">
        <v>0.0094685228541493</v>
      </c>
      <c r="I5665" s="2" t="n">
        <v>0.01060474559664722</v>
      </c>
      <c r="J5665" s="40" t="inlineStr">
        <is>
          <t>waste - methane capture</t>
        </is>
      </c>
    </row>
    <row r="5666" ht="15.75" customHeight="1" s="120">
      <c r="A5666" s="2" t="inlineStr">
        <is>
          <t>WASTE</t>
        </is>
      </c>
      <c r="B5666" s="2" t="inlineStr">
        <is>
          <t>LAN</t>
        </is>
      </c>
      <c r="C5666" s="2" t="n">
        <v>2025</v>
      </c>
      <c r="D5666" s="2" t="inlineStr">
        <is>
          <t>United States</t>
        </is>
      </c>
      <c r="E5666" s="2" t="inlineStr">
        <is>
          <t>USA</t>
        </is>
      </c>
      <c r="F5666" s="2" t="inlineStr">
        <is>
          <t>Land_x001f_ll gas recovery for direct use</t>
        </is>
      </c>
      <c r="G5666" s="2" t="n">
        <v>-122</v>
      </c>
      <c r="H5666" s="2" t="n">
        <v>0.0204997853143141</v>
      </c>
      <c r="I5666" s="2" t="n">
        <v>0.02295975955203179</v>
      </c>
      <c r="J5666" s="40" t="inlineStr">
        <is>
          <t>waste - methane capture</t>
        </is>
      </c>
    </row>
    <row r="5667" ht="15.75" customHeight="1" s="120">
      <c r="A5667" s="2" t="inlineStr">
        <is>
          <t>WASTE</t>
        </is>
      </c>
      <c r="B5667" s="2" t="inlineStr">
        <is>
          <t>LAN</t>
        </is>
      </c>
      <c r="C5667" s="2" t="n">
        <v>2025</v>
      </c>
      <c r="D5667" s="2" t="inlineStr">
        <is>
          <t>United States</t>
        </is>
      </c>
      <c r="E5667" s="2" t="inlineStr">
        <is>
          <t>USA</t>
        </is>
      </c>
      <c r="F5667" s="2" t="inlineStr">
        <is>
          <t>Land_x001f_ll gas recovery for direct use</t>
        </is>
      </c>
      <c r="G5667" s="2" t="n">
        <v>-121</v>
      </c>
      <c r="H5667" s="2" t="n">
        <v>0.0077130231074989</v>
      </c>
      <c r="I5667" s="2" t="n">
        <v>0.008638585880398768</v>
      </c>
      <c r="J5667" s="40" t="inlineStr">
        <is>
          <t>waste - methane capture</t>
        </is>
      </c>
    </row>
    <row r="5668" ht="15.75" customHeight="1" s="120">
      <c r="A5668" s="2" t="inlineStr">
        <is>
          <t>WASTE</t>
        </is>
      </c>
      <c r="B5668" s="2" t="inlineStr">
        <is>
          <t>LAN</t>
        </is>
      </c>
      <c r="C5668" s="2" t="n">
        <v>2025</v>
      </c>
      <c r="D5668" s="2" t="inlineStr">
        <is>
          <t>United States</t>
        </is>
      </c>
      <c r="E5668" s="2" t="inlineStr">
        <is>
          <t>USA</t>
        </is>
      </c>
      <c r="F5668" s="2" t="inlineStr">
        <is>
          <t>Land_x001f_ll gas recovery for direct use</t>
        </is>
      </c>
      <c r="G5668" s="2" t="n">
        <v>-120</v>
      </c>
      <c r="H5668" s="2" t="n">
        <v>0.0070757201174274</v>
      </c>
      <c r="I5668" s="2" t="n">
        <v>0.007924806531518688</v>
      </c>
      <c r="J5668" s="40" t="inlineStr">
        <is>
          <t>waste - methane capture</t>
        </is>
      </c>
    </row>
    <row r="5669" ht="15.75" customHeight="1" s="120">
      <c r="A5669" s="2" t="inlineStr">
        <is>
          <t>WASTE</t>
        </is>
      </c>
      <c r="B5669" s="2" t="inlineStr">
        <is>
          <t>LAN</t>
        </is>
      </c>
      <c r="C5669" s="2" t="n">
        <v>2025</v>
      </c>
      <c r="D5669" s="2" t="inlineStr">
        <is>
          <t>United States</t>
        </is>
      </c>
      <c r="E5669" s="2" t="inlineStr">
        <is>
          <t>USA</t>
        </is>
      </c>
      <c r="F5669" s="2" t="inlineStr">
        <is>
          <t>Land_x001f_ll gas recovery for direct use</t>
        </is>
      </c>
      <c r="G5669" s="2" t="n">
        <v>-119</v>
      </c>
      <c r="H5669" s="2" t="n">
        <v>0.0036583397304639</v>
      </c>
      <c r="I5669" s="2" t="n">
        <v>0.004097340498119569</v>
      </c>
      <c r="J5669" s="40" t="inlineStr">
        <is>
          <t>waste - methane capture</t>
        </is>
      </c>
    </row>
    <row r="5670" ht="15.75" customHeight="1" s="120">
      <c r="A5670" s="2" t="inlineStr">
        <is>
          <t>WASTE</t>
        </is>
      </c>
      <c r="B5670" s="2" t="inlineStr">
        <is>
          <t>LAN</t>
        </is>
      </c>
      <c r="C5670" s="2" t="n">
        <v>2025</v>
      </c>
      <c r="D5670" s="2" t="inlineStr">
        <is>
          <t>United States</t>
        </is>
      </c>
      <c r="E5670" s="2" t="inlineStr">
        <is>
          <t>USA</t>
        </is>
      </c>
      <c r="F5670" s="2" t="inlineStr">
        <is>
          <t>Land_x001f_ll gas recovery for direct use</t>
        </is>
      </c>
      <c r="G5670" s="2" t="n">
        <v>-118</v>
      </c>
      <c r="H5670" s="2" t="n">
        <v>0.0043691575992852</v>
      </c>
      <c r="I5670" s="2" t="n">
        <v>0.004893456511199424</v>
      </c>
      <c r="J5670" s="40" t="inlineStr">
        <is>
          <t>waste - methane capture</t>
        </is>
      </c>
    </row>
    <row r="5671" ht="15.75" customHeight="1" s="120">
      <c r="A5671" s="2" t="inlineStr">
        <is>
          <t>WASTE</t>
        </is>
      </c>
      <c r="B5671" s="2" t="inlineStr">
        <is>
          <t>LAN</t>
        </is>
      </c>
      <c r="C5671" s="2" t="n">
        <v>2025</v>
      </c>
      <c r="D5671" s="2" t="inlineStr">
        <is>
          <t>United States</t>
        </is>
      </c>
      <c r="E5671" s="2" t="inlineStr">
        <is>
          <t>USA</t>
        </is>
      </c>
      <c r="F5671" s="2" t="inlineStr">
        <is>
          <t>Land_x001f_ll gas recovery for direct use</t>
        </is>
      </c>
      <c r="G5671" s="2" t="n">
        <v>-117</v>
      </c>
      <c r="H5671" s="2" t="n">
        <v>0.0084232145454735</v>
      </c>
      <c r="I5671" s="2" t="n">
        <v>0.009434000290930321</v>
      </c>
      <c r="J5671" s="40" t="inlineStr">
        <is>
          <t>waste - methane capture</t>
        </is>
      </c>
    </row>
    <row r="5672" ht="15.75" customHeight="1" s="120">
      <c r="A5672" s="2" t="inlineStr">
        <is>
          <t>WASTE</t>
        </is>
      </c>
      <c r="B5672" s="2" t="inlineStr">
        <is>
          <t>LAN</t>
        </is>
      </c>
      <c r="C5672" s="2" t="n">
        <v>2025</v>
      </c>
      <c r="D5672" s="2" t="inlineStr">
        <is>
          <t>United States</t>
        </is>
      </c>
      <c r="E5672" s="2" t="inlineStr">
        <is>
          <t>USA</t>
        </is>
      </c>
      <c r="F5672" s="2" t="inlineStr">
        <is>
          <t>Land_x001f_ll gas recovery for direct use</t>
        </is>
      </c>
      <c r="G5672" s="2" t="n">
        <v>-116</v>
      </c>
      <c r="H5672" s="2" t="n">
        <v>0.008551447186619</v>
      </c>
      <c r="I5672" s="2" t="n">
        <v>0.00957762084901328</v>
      </c>
      <c r="J5672" s="40" t="inlineStr">
        <is>
          <t>waste - methane capture</t>
        </is>
      </c>
    </row>
    <row r="5673" ht="15.75" customHeight="1" s="120">
      <c r="A5673" s="2" t="inlineStr">
        <is>
          <t>WASTE</t>
        </is>
      </c>
      <c r="B5673" s="2" t="inlineStr">
        <is>
          <t>LAN</t>
        </is>
      </c>
      <c r="C5673" s="2" t="n">
        <v>2025</v>
      </c>
      <c r="D5673" s="2" t="inlineStr">
        <is>
          <t>United States</t>
        </is>
      </c>
      <c r="E5673" s="2" t="inlineStr">
        <is>
          <t>USA</t>
        </is>
      </c>
      <c r="F5673" s="2" t="inlineStr">
        <is>
          <t>Land_x001f_ll gas recovery for direct use</t>
        </is>
      </c>
      <c r="G5673" s="2" t="n">
        <v>-115</v>
      </c>
      <c r="H5673" s="2" t="n">
        <v>0.0056204103166237</v>
      </c>
      <c r="I5673" s="2" t="n">
        <v>0.006294859554618545</v>
      </c>
      <c r="J5673" s="40" t="inlineStr">
        <is>
          <t>waste - methane capture</t>
        </is>
      </c>
    </row>
    <row r="5674" ht="15.75" customHeight="1" s="120">
      <c r="A5674" s="2" t="inlineStr">
        <is>
          <t>WASTE</t>
        </is>
      </c>
      <c r="B5674" s="2" t="inlineStr">
        <is>
          <t>LAN</t>
        </is>
      </c>
      <c r="C5674" s="2" t="n">
        <v>2025</v>
      </c>
      <c r="D5674" s="2" t="inlineStr">
        <is>
          <t>United States</t>
        </is>
      </c>
      <c r="E5674" s="2" t="inlineStr">
        <is>
          <t>USA</t>
        </is>
      </c>
      <c r="F5674" s="2" t="inlineStr">
        <is>
          <t>Land_x001f_ll gas recovery for direct use</t>
        </is>
      </c>
      <c r="G5674" s="2" t="n">
        <v>-114</v>
      </c>
      <c r="H5674" s="2" t="n">
        <v>0.0073004203150049</v>
      </c>
      <c r="I5674" s="2" t="n">
        <v>0.008176470752805488</v>
      </c>
      <c r="J5674" s="40" t="inlineStr">
        <is>
          <t>waste - methane capture</t>
        </is>
      </c>
    </row>
    <row r="5675" ht="15.75" customHeight="1" s="120">
      <c r="A5675" s="2" t="inlineStr">
        <is>
          <t>WASTE</t>
        </is>
      </c>
      <c r="B5675" s="2" t="inlineStr">
        <is>
          <t>LAN</t>
        </is>
      </c>
      <c r="C5675" s="2" t="n">
        <v>2025</v>
      </c>
      <c r="D5675" s="2" t="inlineStr">
        <is>
          <t>United States</t>
        </is>
      </c>
      <c r="E5675" s="2" t="inlineStr">
        <is>
          <t>USA</t>
        </is>
      </c>
      <c r="F5675" s="2" t="inlineStr">
        <is>
          <t>Land_x001f_ll gas recovery for direct use</t>
        </is>
      </c>
      <c r="G5675" s="2" t="n">
        <v>-113</v>
      </c>
      <c r="H5675" s="2" t="n">
        <v>0.0184628631686792</v>
      </c>
      <c r="I5675" s="2" t="n">
        <v>0.0206784067489207</v>
      </c>
      <c r="J5675" s="40" t="inlineStr">
        <is>
          <t>waste - methane capture</t>
        </is>
      </c>
    </row>
    <row r="5676" ht="15.75" customHeight="1" s="120">
      <c r="A5676" s="2" t="inlineStr">
        <is>
          <t>WASTE</t>
        </is>
      </c>
      <c r="B5676" s="2" t="inlineStr">
        <is>
          <t>LAN</t>
        </is>
      </c>
      <c r="C5676" s="2" t="n">
        <v>2025</v>
      </c>
      <c r="D5676" s="2" t="inlineStr">
        <is>
          <t>United States</t>
        </is>
      </c>
      <c r="E5676" s="2" t="inlineStr">
        <is>
          <t>USA</t>
        </is>
      </c>
      <c r="F5676" s="2" t="inlineStr">
        <is>
          <t>Land_x001f_ll gas recovery for direct use</t>
        </is>
      </c>
      <c r="G5676" s="2" t="n">
        <v>-111</v>
      </c>
      <c r="H5676" s="2" t="n">
        <v>0.0053993931505829</v>
      </c>
      <c r="I5676" s="2" t="n">
        <v>0.006047320328652849</v>
      </c>
      <c r="J5676" s="40" t="inlineStr">
        <is>
          <t>waste - methane capture</t>
        </is>
      </c>
    </row>
    <row r="5677" ht="15.75" customHeight="1" s="120">
      <c r="A5677" s="2" t="inlineStr">
        <is>
          <t>WASTE</t>
        </is>
      </c>
      <c r="B5677" s="2" t="inlineStr">
        <is>
          <t>LAN</t>
        </is>
      </c>
      <c r="C5677" s="2" t="n">
        <v>2025</v>
      </c>
      <c r="D5677" s="2" t="inlineStr">
        <is>
          <t>United States</t>
        </is>
      </c>
      <c r="E5677" s="2" t="inlineStr">
        <is>
          <t>USA</t>
        </is>
      </c>
      <c r="F5677" s="2" t="inlineStr">
        <is>
          <t>Land_x001f_ll gas recovery for direct use</t>
        </is>
      </c>
      <c r="G5677" s="2" t="n">
        <v>-110</v>
      </c>
      <c r="H5677" s="2" t="n">
        <v>0.0015397606184706</v>
      </c>
      <c r="I5677" s="2" t="n">
        <v>0.001724531892687072</v>
      </c>
      <c r="J5677" s="40" t="inlineStr">
        <is>
          <t>waste - methane capture</t>
        </is>
      </c>
    </row>
    <row r="5678" ht="15.75" customHeight="1" s="120">
      <c r="A5678" s="2" t="inlineStr">
        <is>
          <t>WASTE</t>
        </is>
      </c>
      <c r="B5678" s="2" t="inlineStr">
        <is>
          <t>LAN</t>
        </is>
      </c>
      <c r="C5678" s="2" t="n">
        <v>2025</v>
      </c>
      <c r="D5678" s="2" t="inlineStr">
        <is>
          <t>United States</t>
        </is>
      </c>
      <c r="E5678" s="2" t="inlineStr">
        <is>
          <t>USA</t>
        </is>
      </c>
      <c r="F5678" s="2" t="inlineStr">
        <is>
          <t>Land_x001f_ll gas recovery for direct use</t>
        </is>
      </c>
      <c r="G5678" s="2" t="n">
        <v>-109</v>
      </c>
      <c r="H5678" s="2" t="n">
        <v>0.0015826913295314</v>
      </c>
      <c r="I5678" s="2" t="n">
        <v>0.001772614289075168</v>
      </c>
      <c r="J5678" s="40" t="inlineStr">
        <is>
          <t>waste - methane capture</t>
        </is>
      </c>
    </row>
    <row r="5679" ht="15.75" customHeight="1" s="120">
      <c r="A5679" s="2" t="inlineStr">
        <is>
          <t>WASTE</t>
        </is>
      </c>
      <c r="B5679" s="2" t="inlineStr">
        <is>
          <t>LAN</t>
        </is>
      </c>
      <c r="C5679" s="2" t="n">
        <v>2025</v>
      </c>
      <c r="D5679" s="2" t="inlineStr">
        <is>
          <t>United States</t>
        </is>
      </c>
      <c r="E5679" s="2" t="inlineStr">
        <is>
          <t>USA</t>
        </is>
      </c>
      <c r="F5679" s="2" t="inlineStr">
        <is>
          <t>Land_x001f_ll gas recovery for direct use</t>
        </is>
      </c>
      <c r="G5679" s="2" t="n">
        <v>-108</v>
      </c>
      <c r="H5679" s="2" t="n">
        <v>0.0238178391009569</v>
      </c>
      <c r="I5679" s="2" t="n">
        <v>0.02667597979307173</v>
      </c>
      <c r="J5679" s="40" t="inlineStr">
        <is>
          <t>waste - methane capture</t>
        </is>
      </c>
    </row>
    <row r="5680" ht="15.75" customHeight="1" s="120">
      <c r="A5680" s="2" t="inlineStr">
        <is>
          <t>WASTE</t>
        </is>
      </c>
      <c r="B5680" s="2" t="inlineStr">
        <is>
          <t>LAN</t>
        </is>
      </c>
      <c r="C5680" s="2" t="n">
        <v>2025</v>
      </c>
      <c r="D5680" s="2" t="inlineStr">
        <is>
          <t>United States</t>
        </is>
      </c>
      <c r="E5680" s="2" t="inlineStr">
        <is>
          <t>USA</t>
        </is>
      </c>
      <c r="F5680" s="2" t="inlineStr">
        <is>
          <t>Land_x001f_ll gas recovery for direct use</t>
        </is>
      </c>
      <c r="G5680" s="2" t="n">
        <v>-107</v>
      </c>
      <c r="H5680" s="2" t="n">
        <v>0.0027389544993639</v>
      </c>
      <c r="I5680" s="2" t="n">
        <v>0.003067629039287569</v>
      </c>
      <c r="J5680" s="40" t="inlineStr">
        <is>
          <t>waste - methane capture</t>
        </is>
      </c>
    </row>
    <row r="5681" ht="15.75" customHeight="1" s="120">
      <c r="A5681" s="2" t="inlineStr">
        <is>
          <t>WASTE</t>
        </is>
      </c>
      <c r="B5681" s="2" t="inlineStr">
        <is>
          <t>LAN</t>
        </is>
      </c>
      <c r="C5681" s="2" t="n">
        <v>2025</v>
      </c>
      <c r="D5681" s="2" t="inlineStr">
        <is>
          <t>United States</t>
        </is>
      </c>
      <c r="E5681" s="2" t="inlineStr">
        <is>
          <t>USA</t>
        </is>
      </c>
      <c r="F5681" s="2" t="inlineStr">
        <is>
          <t>Land_x001f_ll gas recovery for direct use</t>
        </is>
      </c>
      <c r="G5681" s="2" t="n">
        <v>-106</v>
      </c>
      <c r="H5681" s="2" t="n">
        <v>0.0040520572802052</v>
      </c>
      <c r="I5681" s="2" t="n">
        <v>0.004538304153829824</v>
      </c>
      <c r="J5681" s="40" t="inlineStr">
        <is>
          <t>waste - methane capture</t>
        </is>
      </c>
    </row>
    <row r="5682" ht="15.75" customHeight="1" s="120">
      <c r="A5682" s="2" t="inlineStr">
        <is>
          <t>WASTE</t>
        </is>
      </c>
      <c r="B5682" s="2" t="inlineStr">
        <is>
          <t>LAN</t>
        </is>
      </c>
      <c r="C5682" s="2" t="n">
        <v>2025</v>
      </c>
      <c r="D5682" s="2" t="inlineStr">
        <is>
          <t>United States</t>
        </is>
      </c>
      <c r="E5682" s="2" t="inlineStr">
        <is>
          <t>USA</t>
        </is>
      </c>
      <c r="F5682" s="2" t="inlineStr">
        <is>
          <t>Land_x001f_ll gas recovery for direct use</t>
        </is>
      </c>
      <c r="G5682" s="2" t="n">
        <v>-105</v>
      </c>
      <c r="H5682" s="2" t="n">
        <v>0.0081980684772134</v>
      </c>
      <c r="I5682" s="2" t="n">
        <v>0.00918183669447901</v>
      </c>
      <c r="J5682" s="40" t="inlineStr">
        <is>
          <t>waste - methane capture</t>
        </is>
      </c>
    </row>
    <row r="5683" ht="15.75" customHeight="1" s="120">
      <c r="A5683" s="2" t="inlineStr">
        <is>
          <t>WASTE</t>
        </is>
      </c>
      <c r="B5683" s="2" t="inlineStr">
        <is>
          <t>LAN</t>
        </is>
      </c>
      <c r="C5683" s="2" t="n">
        <v>2025</v>
      </c>
      <c r="D5683" s="2" t="inlineStr">
        <is>
          <t>United States</t>
        </is>
      </c>
      <c r="E5683" s="2" t="inlineStr">
        <is>
          <t>USA</t>
        </is>
      </c>
      <c r="F5683" s="2" t="inlineStr">
        <is>
          <t>Land_x001f_ll gas recovery for direct use</t>
        </is>
      </c>
      <c r="G5683" s="2" t="n">
        <v>-104</v>
      </c>
      <c r="H5683" s="2" t="n">
        <v>0.003195074852556</v>
      </c>
      <c r="I5683" s="2" t="n">
        <v>0.003578483834862721</v>
      </c>
      <c r="J5683" s="40" t="inlineStr">
        <is>
          <t>waste - methane capture</t>
        </is>
      </c>
    </row>
    <row r="5684" ht="15.75" customHeight="1" s="120">
      <c r="A5684" s="2" t="inlineStr">
        <is>
          <t>WASTE</t>
        </is>
      </c>
      <c r="B5684" s="2" t="inlineStr">
        <is>
          <t>LAN</t>
        </is>
      </c>
      <c r="C5684" s="2" t="n">
        <v>2025</v>
      </c>
      <c r="D5684" s="2" t="inlineStr">
        <is>
          <t>United States</t>
        </is>
      </c>
      <c r="E5684" s="2" t="inlineStr">
        <is>
          <t>USA</t>
        </is>
      </c>
      <c r="F5684" s="2" t="inlineStr">
        <is>
          <t>Land_x001f_ll gas recovery for direct use</t>
        </is>
      </c>
      <c r="G5684" s="2" t="n">
        <v>-103</v>
      </c>
      <c r="H5684" s="2" t="n">
        <v>0.008042080095037801</v>
      </c>
      <c r="I5684" s="2" t="n">
        <v>0.009007129706442338</v>
      </c>
      <c r="J5684" s="40" t="inlineStr">
        <is>
          <t>waste - methane capture</t>
        </is>
      </c>
    </row>
    <row r="5685" ht="15.75" customHeight="1" s="120">
      <c r="A5685" s="2" t="inlineStr">
        <is>
          <t>WASTE</t>
        </is>
      </c>
      <c r="B5685" s="2" t="inlineStr">
        <is>
          <t>LAN</t>
        </is>
      </c>
      <c r="C5685" s="2" t="n">
        <v>2025</v>
      </c>
      <c r="D5685" s="2" t="inlineStr">
        <is>
          <t>United States</t>
        </is>
      </c>
      <c r="E5685" s="2" t="inlineStr">
        <is>
          <t>USA</t>
        </is>
      </c>
      <c r="F5685" s="2" t="inlineStr">
        <is>
          <t>Land_x001f_ll gas recovery for direct use</t>
        </is>
      </c>
      <c r="G5685" s="2" t="n">
        <v>-102</v>
      </c>
      <c r="H5685" s="2" t="n">
        <v>0.0060359552735463</v>
      </c>
      <c r="I5685" s="2" t="n">
        <v>0.006760269906371857</v>
      </c>
      <c r="J5685" s="40" t="inlineStr">
        <is>
          <t>waste - methane capture</t>
        </is>
      </c>
    </row>
    <row r="5686" ht="15.75" customHeight="1" s="120">
      <c r="A5686" s="2" t="inlineStr">
        <is>
          <t>WASTE</t>
        </is>
      </c>
      <c r="B5686" s="2" t="inlineStr">
        <is>
          <t>LAN</t>
        </is>
      </c>
      <c r="C5686" s="2" t="n">
        <v>2025</v>
      </c>
      <c r="D5686" s="2" t="inlineStr">
        <is>
          <t>United States</t>
        </is>
      </c>
      <c r="E5686" s="2" t="inlineStr">
        <is>
          <t>USA</t>
        </is>
      </c>
      <c r="F5686" s="2" t="inlineStr">
        <is>
          <t>Land_x001f_ll gas recovery for direct use</t>
        </is>
      </c>
      <c r="G5686" s="2" t="n">
        <v>-101</v>
      </c>
      <c r="H5686" s="2" t="n">
        <v>0.0041443243389949</v>
      </c>
      <c r="I5686" s="2" t="n">
        <v>0.004641643259674289</v>
      </c>
      <c r="J5686" s="40" t="inlineStr">
        <is>
          <t>waste - methane capture</t>
        </is>
      </c>
    </row>
    <row r="5687" ht="15.75" customHeight="1" s="120">
      <c r="A5687" s="2" t="inlineStr">
        <is>
          <t>WASTE</t>
        </is>
      </c>
      <c r="B5687" s="2" t="inlineStr">
        <is>
          <t>LAN</t>
        </is>
      </c>
      <c r="C5687" s="2" t="n">
        <v>2025</v>
      </c>
      <c r="D5687" s="2" t="inlineStr">
        <is>
          <t>United States</t>
        </is>
      </c>
      <c r="E5687" s="2" t="inlineStr">
        <is>
          <t>USA</t>
        </is>
      </c>
      <c r="F5687" s="2" t="inlineStr">
        <is>
          <t>Land_x001f_ll gas recovery for direct use</t>
        </is>
      </c>
      <c r="G5687" s="2" t="n">
        <v>-100</v>
      </c>
      <c r="H5687" s="2" t="n">
        <v>0.001551452674903</v>
      </c>
      <c r="I5687" s="2" t="n">
        <v>0.00173762699589136</v>
      </c>
      <c r="J5687" s="40" t="inlineStr">
        <is>
          <t>waste - methane capture</t>
        </is>
      </c>
    </row>
    <row r="5688" ht="15.75" customHeight="1" s="120">
      <c r="A5688" s="2" t="inlineStr">
        <is>
          <t>WASTE</t>
        </is>
      </c>
      <c r="B5688" s="2" t="inlineStr">
        <is>
          <t>LAN</t>
        </is>
      </c>
      <c r="C5688" s="2" t="n">
        <v>2025</v>
      </c>
      <c r="D5688" s="2" t="inlineStr">
        <is>
          <t>United States</t>
        </is>
      </c>
      <c r="E5688" s="2" t="inlineStr">
        <is>
          <t>USA</t>
        </is>
      </c>
      <c r="F5688" s="2" t="inlineStr">
        <is>
          <t>Land_x001f_ll gas recovery for direct use</t>
        </is>
      </c>
      <c r="G5688" s="2" t="n">
        <v>-99</v>
      </c>
      <c r="H5688" s="2" t="n">
        <v>0.0048526868922636</v>
      </c>
      <c r="I5688" s="2" t="n">
        <v>0.005435009319335232</v>
      </c>
      <c r="J5688" s="40" t="inlineStr">
        <is>
          <t>waste - methane capture</t>
        </is>
      </c>
    </row>
    <row r="5689" ht="15.75" customHeight="1" s="120">
      <c r="A5689" s="2" t="inlineStr">
        <is>
          <t>WASTE</t>
        </is>
      </c>
      <c r="B5689" s="2" t="inlineStr">
        <is>
          <t>LAN</t>
        </is>
      </c>
      <c r="C5689" s="2" t="n">
        <v>2025</v>
      </c>
      <c r="D5689" s="2" t="inlineStr">
        <is>
          <t>United States</t>
        </is>
      </c>
      <c r="E5689" s="2" t="inlineStr">
        <is>
          <t>USA</t>
        </is>
      </c>
      <c r="F5689" s="2" t="inlineStr">
        <is>
          <t>Land_x001f_ll gas recovery for direct use</t>
        </is>
      </c>
      <c r="G5689" s="2" t="n">
        <v>-98</v>
      </c>
      <c r="H5689" s="2" t="n">
        <v>0.0043236837955192</v>
      </c>
      <c r="I5689" s="2" t="n">
        <v>0.004842525850981504</v>
      </c>
      <c r="J5689" s="40" t="inlineStr">
        <is>
          <t>waste - methane capture</t>
        </is>
      </c>
    </row>
    <row r="5690" ht="15.75" customHeight="1" s="120">
      <c r="A5690" s="2" t="inlineStr">
        <is>
          <t>WASTE</t>
        </is>
      </c>
      <c r="B5690" s="2" t="inlineStr">
        <is>
          <t>LAN</t>
        </is>
      </c>
      <c r="C5690" s="2" t="n">
        <v>2025</v>
      </c>
      <c r="D5690" s="2" t="inlineStr">
        <is>
          <t>United States</t>
        </is>
      </c>
      <c r="E5690" s="2" t="inlineStr">
        <is>
          <t>USA</t>
        </is>
      </c>
      <c r="F5690" s="2" t="inlineStr">
        <is>
          <t>Land_x001f_ll gas recovery for direct use</t>
        </is>
      </c>
      <c r="G5690" s="2" t="n">
        <v>-97</v>
      </c>
      <c r="H5690" s="2" t="n">
        <v>0.0028337788535282</v>
      </c>
      <c r="I5690" s="2" t="n">
        <v>0.003173832315951584</v>
      </c>
      <c r="J5690" s="40" t="inlineStr">
        <is>
          <t>waste - methane capture</t>
        </is>
      </c>
    </row>
    <row r="5691" ht="15.75" customHeight="1" s="120">
      <c r="A5691" s="2" t="inlineStr">
        <is>
          <t>WASTE</t>
        </is>
      </c>
      <c r="B5691" s="2" t="inlineStr">
        <is>
          <t>LAN</t>
        </is>
      </c>
      <c r="C5691" s="2" t="n">
        <v>2025</v>
      </c>
      <c r="D5691" s="2" t="inlineStr">
        <is>
          <t>United States</t>
        </is>
      </c>
      <c r="E5691" s="2" t="inlineStr">
        <is>
          <t>USA</t>
        </is>
      </c>
      <c r="F5691" s="2" t="inlineStr">
        <is>
          <t>Land_x001f_ll gas recovery for direct use</t>
        </is>
      </c>
      <c r="G5691" s="2" t="n">
        <v>-96</v>
      </c>
      <c r="H5691" s="2" t="n">
        <v>0.0042112749069929</v>
      </c>
      <c r="I5691" s="2" t="n">
        <v>0.004716627895832048</v>
      </c>
      <c r="J5691" s="40" t="inlineStr">
        <is>
          <t>waste - methane capture</t>
        </is>
      </c>
    </row>
    <row r="5692" ht="15.75" customHeight="1" s="120">
      <c r="A5692" s="2" t="inlineStr">
        <is>
          <t>WASTE</t>
        </is>
      </c>
      <c r="B5692" s="2" t="inlineStr">
        <is>
          <t>LAN</t>
        </is>
      </c>
      <c r="C5692" s="2" t="n">
        <v>2025</v>
      </c>
      <c r="D5692" s="2" t="inlineStr">
        <is>
          <t>United States</t>
        </is>
      </c>
      <c r="E5692" s="2" t="inlineStr">
        <is>
          <t>USA</t>
        </is>
      </c>
      <c r="F5692" s="2" t="inlineStr">
        <is>
          <t>Land_x001f_ll gas recovery for direct use</t>
        </is>
      </c>
      <c r="G5692" s="2" t="n">
        <v>-95</v>
      </c>
      <c r="H5692" s="2" t="n">
        <v>0.0013838210143149</v>
      </c>
      <c r="I5692" s="2" t="n">
        <v>0.001549879536032688</v>
      </c>
      <c r="J5692" s="40" t="inlineStr">
        <is>
          <t>waste - methane capture</t>
        </is>
      </c>
    </row>
    <row r="5693" ht="15.75" customHeight="1" s="120">
      <c r="A5693" s="2" t="inlineStr">
        <is>
          <t>WASTE</t>
        </is>
      </c>
      <c r="B5693" s="2" t="inlineStr">
        <is>
          <t>LAN</t>
        </is>
      </c>
      <c r="C5693" s="2" t="n">
        <v>2025</v>
      </c>
      <c r="D5693" s="2" t="inlineStr">
        <is>
          <t>United States</t>
        </is>
      </c>
      <c r="E5693" s="2" t="inlineStr">
        <is>
          <t>USA</t>
        </is>
      </c>
      <c r="F5693" s="2" t="inlineStr">
        <is>
          <t>Land_x001f_ll gas recovery for direct use</t>
        </is>
      </c>
      <c r="G5693" s="2" t="n">
        <v>-94</v>
      </c>
      <c r="H5693" s="2" t="n">
        <v>0.0113966016797349</v>
      </c>
      <c r="I5693" s="2" t="n">
        <v>0.01276419388130309</v>
      </c>
      <c r="J5693" s="40" t="inlineStr">
        <is>
          <t>waste - methane capture</t>
        </is>
      </c>
    </row>
    <row r="5694" ht="15.75" customHeight="1" s="120">
      <c r="A5694" s="2" t="inlineStr">
        <is>
          <t>WASTE</t>
        </is>
      </c>
      <c r="B5694" s="2" t="inlineStr">
        <is>
          <t>LAN</t>
        </is>
      </c>
      <c r="C5694" s="2" t="n">
        <v>2025</v>
      </c>
      <c r="D5694" s="2" t="inlineStr">
        <is>
          <t>United States</t>
        </is>
      </c>
      <c r="E5694" s="2" t="inlineStr">
        <is>
          <t>USA</t>
        </is>
      </c>
      <c r="F5694" s="2" t="inlineStr">
        <is>
          <t>Land_x001f_ll gas recovery for direct use</t>
        </is>
      </c>
      <c r="G5694" s="2" t="n">
        <v>-93</v>
      </c>
      <c r="H5694" s="2" t="n">
        <v>0.0049492688849568</v>
      </c>
      <c r="I5694" s="2" t="n">
        <v>0.005543181151151617</v>
      </c>
      <c r="J5694" s="40" t="inlineStr">
        <is>
          <t>waste - methane capture</t>
        </is>
      </c>
    </row>
    <row r="5695" ht="15.75" customHeight="1" s="120">
      <c r="A5695" s="2" t="inlineStr">
        <is>
          <t>WASTE</t>
        </is>
      </c>
      <c r="B5695" s="2" t="inlineStr">
        <is>
          <t>LAN</t>
        </is>
      </c>
      <c r="C5695" s="2" t="n">
        <v>2025</v>
      </c>
      <c r="D5695" s="2" t="inlineStr">
        <is>
          <t>United States</t>
        </is>
      </c>
      <c r="E5695" s="2" t="inlineStr">
        <is>
          <t>USA</t>
        </is>
      </c>
      <c r="F5695" s="2" t="inlineStr">
        <is>
          <t>Land_x001f_ll gas recovery for direct use</t>
        </is>
      </c>
      <c r="G5695" s="2" t="n">
        <v>-92</v>
      </c>
      <c r="H5695" s="2" t="n">
        <v>0.008921183529309901</v>
      </c>
      <c r="I5695" s="2" t="n">
        <v>0.00999172555282709</v>
      </c>
      <c r="J5695" s="40" t="inlineStr">
        <is>
          <t>waste - methane capture</t>
        </is>
      </c>
    </row>
    <row r="5696" ht="15.75" customHeight="1" s="120">
      <c r="A5696" s="2" t="inlineStr">
        <is>
          <t>WASTE</t>
        </is>
      </c>
      <c r="B5696" s="2" t="inlineStr">
        <is>
          <t>LAN</t>
        </is>
      </c>
      <c r="C5696" s="2" t="n">
        <v>2025</v>
      </c>
      <c r="D5696" s="2" t="inlineStr">
        <is>
          <t>United States</t>
        </is>
      </c>
      <c r="E5696" s="2" t="inlineStr">
        <is>
          <t>USA</t>
        </is>
      </c>
      <c r="F5696" s="2" t="inlineStr">
        <is>
          <t>Land_x001f_ll gas recovery for direct use</t>
        </is>
      </c>
      <c r="G5696" s="2" t="n">
        <v>-91</v>
      </c>
      <c r="H5696" s="2" t="n">
        <v>0.0063933925703168</v>
      </c>
      <c r="I5696" s="2" t="n">
        <v>0.007160599678754817</v>
      </c>
      <c r="J5696" s="40" t="inlineStr">
        <is>
          <t>waste - methane capture</t>
        </is>
      </c>
    </row>
    <row r="5697" ht="15.75" customHeight="1" s="120">
      <c r="A5697" s="2" t="inlineStr">
        <is>
          <t>WASTE</t>
        </is>
      </c>
      <c r="B5697" s="2" t="inlineStr">
        <is>
          <t>LAN</t>
        </is>
      </c>
      <c r="C5697" s="2" t="n">
        <v>2025</v>
      </c>
      <c r="D5697" s="2" t="inlineStr">
        <is>
          <t>United States</t>
        </is>
      </c>
      <c r="E5697" s="2" t="inlineStr">
        <is>
          <t>USA</t>
        </is>
      </c>
      <c r="F5697" s="2" t="inlineStr">
        <is>
          <t>Land_x001f_ll gas recovery for direct use</t>
        </is>
      </c>
      <c r="G5697" s="2" t="n">
        <v>-90</v>
      </c>
      <c r="H5697" s="2" t="n">
        <v>0.0056300975847989</v>
      </c>
      <c r="I5697" s="2" t="n">
        <v>0.006305709294974768</v>
      </c>
      <c r="J5697" s="40" t="inlineStr">
        <is>
          <t>waste - methane capture</t>
        </is>
      </c>
    </row>
    <row r="5698" ht="15.75" customHeight="1" s="120">
      <c r="A5698" s="2" t="inlineStr">
        <is>
          <t>WASTE</t>
        </is>
      </c>
      <c r="B5698" s="2" t="inlineStr">
        <is>
          <t>LAN</t>
        </is>
      </c>
      <c r="C5698" s="2" t="n">
        <v>2025</v>
      </c>
      <c r="D5698" s="2" t="inlineStr">
        <is>
          <t>United States</t>
        </is>
      </c>
      <c r="E5698" s="2" t="inlineStr">
        <is>
          <t>USA</t>
        </is>
      </c>
      <c r="F5698" s="2" t="inlineStr">
        <is>
          <t>Land_x001f_ll gas recovery for direct use</t>
        </is>
      </c>
      <c r="G5698" s="2" t="n">
        <v>-89</v>
      </c>
      <c r="H5698" s="2" t="n">
        <v>0.0074578092899173</v>
      </c>
      <c r="I5698" s="2" t="n">
        <v>0.008352746404707376</v>
      </c>
      <c r="J5698" s="40" t="inlineStr">
        <is>
          <t>waste - methane capture</t>
        </is>
      </c>
    </row>
    <row r="5699" ht="15.75" customHeight="1" s="120">
      <c r="A5699" s="2" t="inlineStr">
        <is>
          <t>WASTE</t>
        </is>
      </c>
      <c r="B5699" s="2" t="inlineStr">
        <is>
          <t>LAN</t>
        </is>
      </c>
      <c r="C5699" s="2" t="n">
        <v>2025</v>
      </c>
      <c r="D5699" s="2" t="inlineStr">
        <is>
          <t>United States</t>
        </is>
      </c>
      <c r="E5699" s="2" t="inlineStr">
        <is>
          <t>USA</t>
        </is>
      </c>
      <c r="F5699" s="2" t="inlineStr">
        <is>
          <t>Land_x001f_ll gas recovery for direct use</t>
        </is>
      </c>
      <c r="G5699" s="2" t="n">
        <v>-88</v>
      </c>
      <c r="H5699" s="2" t="n">
        <v>0.0022810122463852</v>
      </c>
      <c r="I5699" s="2" t="n">
        <v>0.002554733715951424</v>
      </c>
      <c r="J5699" s="40" t="inlineStr">
        <is>
          <t>waste - methane capture</t>
        </is>
      </c>
    </row>
    <row r="5700" ht="15.75" customHeight="1" s="120">
      <c r="A5700" s="2" t="inlineStr">
        <is>
          <t>WASTE</t>
        </is>
      </c>
      <c r="B5700" s="2" t="inlineStr">
        <is>
          <t>LAN</t>
        </is>
      </c>
      <c r="C5700" s="2" t="n">
        <v>2025</v>
      </c>
      <c r="D5700" s="2" t="inlineStr">
        <is>
          <t>United States</t>
        </is>
      </c>
      <c r="E5700" s="2" t="inlineStr">
        <is>
          <t>USA</t>
        </is>
      </c>
      <c r="F5700" s="2" t="inlineStr">
        <is>
          <t>Land_x001f_ll gas recovery for direct use</t>
        </is>
      </c>
      <c r="G5700" s="2" t="n">
        <v>-87</v>
      </c>
      <c r="H5700" s="2" t="n">
        <v>0.0087185127194971</v>
      </c>
      <c r="I5700" s="2" t="n">
        <v>0.009764734245836753</v>
      </c>
      <c r="J5700" s="40" t="inlineStr">
        <is>
          <t>waste - methane capture</t>
        </is>
      </c>
    </row>
    <row r="5701" ht="15.75" customHeight="1" s="120">
      <c r="A5701" s="2" t="inlineStr">
        <is>
          <t>WASTE</t>
        </is>
      </c>
      <c r="B5701" s="2" t="inlineStr">
        <is>
          <t>LAN</t>
        </is>
      </c>
      <c r="C5701" s="2" t="n">
        <v>2025</v>
      </c>
      <c r="D5701" s="2" t="inlineStr">
        <is>
          <t>United States</t>
        </is>
      </c>
      <c r="E5701" s="2" t="inlineStr">
        <is>
          <t>USA</t>
        </is>
      </c>
      <c r="F5701" s="2" t="inlineStr">
        <is>
          <t>Land_x001f_ll gas recovery for direct use</t>
        </is>
      </c>
      <c r="G5701" s="2" t="n">
        <v>-86</v>
      </c>
      <c r="H5701" s="2" t="n">
        <v>0.0030392372282222</v>
      </c>
      <c r="I5701" s="2" t="n">
        <v>0.003403945695608864</v>
      </c>
      <c r="J5701" s="40" t="inlineStr">
        <is>
          <t>waste - methane capture</t>
        </is>
      </c>
    </row>
    <row r="5702" ht="15.75" customHeight="1" s="120">
      <c r="A5702" s="2" t="inlineStr">
        <is>
          <t>WASTE</t>
        </is>
      </c>
      <c r="B5702" s="2" t="inlineStr">
        <is>
          <t>LAN</t>
        </is>
      </c>
      <c r="C5702" s="2" t="n">
        <v>2025</v>
      </c>
      <c r="D5702" s="2" t="inlineStr">
        <is>
          <t>United States</t>
        </is>
      </c>
      <c r="E5702" s="2" t="inlineStr">
        <is>
          <t>USA</t>
        </is>
      </c>
      <c r="F5702" s="2" t="inlineStr">
        <is>
          <t>Land_x001f_ll gas recovery for direct use</t>
        </is>
      </c>
      <c r="G5702" s="2" t="n">
        <v>-85</v>
      </c>
      <c r="H5702" s="2" t="n">
        <v>0.0060081656556576</v>
      </c>
      <c r="I5702" s="2" t="n">
        <v>0.006729145534336512</v>
      </c>
      <c r="J5702" s="40" t="inlineStr">
        <is>
          <t>waste - methane capture</t>
        </is>
      </c>
    </row>
    <row r="5703" ht="15.75" customHeight="1" s="120">
      <c r="A5703" s="2" t="inlineStr">
        <is>
          <t>WASTE</t>
        </is>
      </c>
      <c r="B5703" s="2" t="inlineStr">
        <is>
          <t>LAN</t>
        </is>
      </c>
      <c r="C5703" s="2" t="n">
        <v>2025</v>
      </c>
      <c r="D5703" s="2" t="inlineStr">
        <is>
          <t>United States</t>
        </is>
      </c>
      <c r="E5703" s="2" t="inlineStr">
        <is>
          <t>USA</t>
        </is>
      </c>
      <c r="F5703" s="2" t="inlineStr">
        <is>
          <t>Land_x001f_ll gas recovery for direct use</t>
        </is>
      </c>
      <c r="G5703" s="2" t="n">
        <v>-84</v>
      </c>
      <c r="H5703" s="2" t="n">
        <v>0.0027836777735502</v>
      </c>
      <c r="I5703" s="2" t="n">
        <v>0.003117719106376224</v>
      </c>
      <c r="J5703" s="40" t="inlineStr">
        <is>
          <t>waste - methane capture</t>
        </is>
      </c>
    </row>
    <row r="5704" ht="15.75" customHeight="1" s="120">
      <c r="A5704" s="2" t="inlineStr">
        <is>
          <t>WASTE</t>
        </is>
      </c>
      <c r="B5704" s="2" t="inlineStr">
        <is>
          <t>LAN</t>
        </is>
      </c>
      <c r="C5704" s="2" t="n">
        <v>2025</v>
      </c>
      <c r="D5704" s="2" t="inlineStr">
        <is>
          <t>United States</t>
        </is>
      </c>
      <c r="E5704" s="2" t="inlineStr">
        <is>
          <t>USA</t>
        </is>
      </c>
      <c r="F5704" s="2" t="inlineStr">
        <is>
          <t>Land_x001f_ll gas recovery for direct use</t>
        </is>
      </c>
      <c r="G5704" s="2" t="n">
        <v>-83</v>
      </c>
      <c r="H5704" s="2" t="n">
        <v>0.009436595719307699</v>
      </c>
      <c r="I5704" s="2" t="n">
        <v>0.01056898720562462</v>
      </c>
      <c r="J5704" s="40" t="inlineStr">
        <is>
          <t>waste - methane capture</t>
        </is>
      </c>
    </row>
    <row r="5705" ht="15.75" customHeight="1" s="120">
      <c r="A5705" s="2" t="inlineStr">
        <is>
          <t>WASTE</t>
        </is>
      </c>
      <c r="B5705" s="2" t="inlineStr">
        <is>
          <t>LAN</t>
        </is>
      </c>
      <c r="C5705" s="2" t="n">
        <v>2025</v>
      </c>
      <c r="D5705" s="2" t="inlineStr">
        <is>
          <t>United States</t>
        </is>
      </c>
      <c r="E5705" s="2" t="inlineStr">
        <is>
          <t>USA</t>
        </is>
      </c>
      <c r="F5705" s="2" t="inlineStr">
        <is>
          <t>Land_x001f_ll gas recovery for direct use</t>
        </is>
      </c>
      <c r="G5705" s="2" t="n">
        <v>-82</v>
      </c>
      <c r="H5705" s="2" t="n">
        <v>0.012894123676233</v>
      </c>
      <c r="I5705" s="2" t="n">
        <v>0.01444141851738096</v>
      </c>
      <c r="J5705" s="40" t="inlineStr">
        <is>
          <t>waste - methane capture</t>
        </is>
      </c>
    </row>
    <row r="5706" ht="15.75" customHeight="1" s="120">
      <c r="A5706" s="2" t="inlineStr">
        <is>
          <t>WASTE</t>
        </is>
      </c>
      <c r="B5706" s="2" t="inlineStr">
        <is>
          <t>LAN</t>
        </is>
      </c>
      <c r="C5706" s="2" t="n">
        <v>2025</v>
      </c>
      <c r="D5706" s="2" t="inlineStr">
        <is>
          <t>United States</t>
        </is>
      </c>
      <c r="E5706" s="2" t="inlineStr">
        <is>
          <t>USA</t>
        </is>
      </c>
      <c r="F5706" s="2" t="inlineStr">
        <is>
          <t>Land_x001f_ll gas recovery for direct use</t>
        </is>
      </c>
      <c r="G5706" s="2" t="n">
        <v>-81</v>
      </c>
      <c r="H5706" s="2" t="n">
        <v>0.0021871912758797</v>
      </c>
      <c r="I5706" s="2" t="n">
        <v>0.002449654228985264</v>
      </c>
      <c r="J5706" s="40" t="inlineStr">
        <is>
          <t>waste - methane capture</t>
        </is>
      </c>
    </row>
    <row r="5707" ht="15.75" customHeight="1" s="120">
      <c r="A5707" s="2" t="inlineStr">
        <is>
          <t>WASTE</t>
        </is>
      </c>
      <c r="B5707" s="2" t="inlineStr">
        <is>
          <t>LAN</t>
        </is>
      </c>
      <c r="C5707" s="2" t="n">
        <v>2025</v>
      </c>
      <c r="D5707" s="2" t="inlineStr">
        <is>
          <t>United States</t>
        </is>
      </c>
      <c r="E5707" s="2" t="inlineStr">
        <is>
          <t>USA</t>
        </is>
      </c>
      <c r="F5707" s="2" t="inlineStr">
        <is>
          <t>Land_x001f_ll gas recovery for direct use</t>
        </is>
      </c>
      <c r="G5707" s="2" t="n">
        <v>-80</v>
      </c>
      <c r="H5707" s="2" t="n">
        <v>0.0056788122747093</v>
      </c>
      <c r="I5707" s="2" t="n">
        <v>0.006360269747674416</v>
      </c>
      <c r="J5707" s="40" t="inlineStr">
        <is>
          <t>waste - methane capture</t>
        </is>
      </c>
    </row>
    <row r="5708" ht="15.75" customHeight="1" s="120">
      <c r="A5708" s="2" t="inlineStr">
        <is>
          <t>WASTE</t>
        </is>
      </c>
      <c r="B5708" s="2" t="inlineStr">
        <is>
          <t>LAN</t>
        </is>
      </c>
      <c r="C5708" s="2" t="n">
        <v>2025</v>
      </c>
      <c r="D5708" s="2" t="inlineStr">
        <is>
          <t>United States</t>
        </is>
      </c>
      <c r="E5708" s="2" t="inlineStr">
        <is>
          <t>USA</t>
        </is>
      </c>
      <c r="F5708" s="2" t="inlineStr">
        <is>
          <t>Land_x001f_ll gas recovery for direct use</t>
        </is>
      </c>
      <c r="G5708" s="2" t="n">
        <v>-79</v>
      </c>
      <c r="H5708" s="2" t="n">
        <v>0.0018065673066303</v>
      </c>
      <c r="I5708" s="2" t="n">
        <v>0.002023355383425936</v>
      </c>
      <c r="J5708" s="40" t="inlineStr">
        <is>
          <t>waste - methane capture</t>
        </is>
      </c>
    </row>
    <row r="5709" ht="15.75" customHeight="1" s="120">
      <c r="A5709" s="2" t="inlineStr">
        <is>
          <t>WASTE</t>
        </is>
      </c>
      <c r="B5709" s="2" t="inlineStr">
        <is>
          <t>LAN</t>
        </is>
      </c>
      <c r="C5709" s="2" t="n">
        <v>2025</v>
      </c>
      <c r="D5709" s="2" t="inlineStr">
        <is>
          <t>United States</t>
        </is>
      </c>
      <c r="E5709" s="2" t="inlineStr">
        <is>
          <t>USA</t>
        </is>
      </c>
      <c r="F5709" s="2" t="inlineStr">
        <is>
          <t>Land_x001f_ll gas recovery for direct use</t>
        </is>
      </c>
      <c r="G5709" s="2" t="n">
        <v>-77</v>
      </c>
      <c r="H5709" s="2" t="n">
        <v>0.0064047097694129</v>
      </c>
      <c r="I5709" s="2" t="n">
        <v>0.007173274941742449</v>
      </c>
      <c r="J5709" s="40" t="inlineStr">
        <is>
          <t>waste - methane capture</t>
        </is>
      </c>
    </row>
    <row r="5710" ht="15.75" customHeight="1" s="120">
      <c r="A5710" s="2" t="inlineStr">
        <is>
          <t>WASTE</t>
        </is>
      </c>
      <c r="B5710" s="2" t="inlineStr">
        <is>
          <t>LAN</t>
        </is>
      </c>
      <c r="C5710" s="2" t="n">
        <v>2025</v>
      </c>
      <c r="D5710" s="2" t="inlineStr">
        <is>
          <t>United States</t>
        </is>
      </c>
      <c r="E5710" s="2" t="inlineStr">
        <is>
          <t>USA</t>
        </is>
      </c>
      <c r="F5710" s="2" t="inlineStr">
        <is>
          <t>Land_x001f_ll gas recovery for direct use</t>
        </is>
      </c>
      <c r="G5710" s="2" t="n">
        <v>-76</v>
      </c>
      <c r="H5710" s="2" t="n">
        <v>0.0048378101782873</v>
      </c>
      <c r="I5710" s="2" t="n">
        <v>0.005418347399681777</v>
      </c>
      <c r="J5710" s="40" t="inlineStr">
        <is>
          <t>waste - methane capture</t>
        </is>
      </c>
    </row>
    <row r="5711" ht="15.75" customHeight="1" s="120">
      <c r="A5711" s="2" t="inlineStr">
        <is>
          <t>WASTE</t>
        </is>
      </c>
      <c r="B5711" s="2" t="inlineStr">
        <is>
          <t>LAN</t>
        </is>
      </c>
      <c r="C5711" s="2" t="n">
        <v>2025</v>
      </c>
      <c r="D5711" s="2" t="inlineStr">
        <is>
          <t>United States</t>
        </is>
      </c>
      <c r="E5711" s="2" t="inlineStr">
        <is>
          <t>USA</t>
        </is>
      </c>
      <c r="F5711" s="2" t="inlineStr">
        <is>
          <t>Land_x001f_ll gas recovery for direct use</t>
        </is>
      </c>
      <c r="G5711" s="2" t="n">
        <v>-75</v>
      </c>
      <c r="H5711" s="2" t="n">
        <v>0.002063873456791</v>
      </c>
      <c r="I5711" s="2" t="n">
        <v>0.00231153827160592</v>
      </c>
      <c r="J5711" s="40" t="inlineStr">
        <is>
          <t>waste - methane capture</t>
        </is>
      </c>
    </row>
    <row r="5712" ht="15.75" customHeight="1" s="120">
      <c r="A5712" s="2" t="inlineStr">
        <is>
          <t>WASTE</t>
        </is>
      </c>
      <c r="B5712" s="2" t="inlineStr">
        <is>
          <t>LAN</t>
        </is>
      </c>
      <c r="C5712" s="2" t="n">
        <v>2025</v>
      </c>
      <c r="D5712" s="2" t="inlineStr">
        <is>
          <t>United States</t>
        </is>
      </c>
      <c r="E5712" s="2" t="inlineStr">
        <is>
          <t>USA</t>
        </is>
      </c>
      <c r="F5712" s="2" t="inlineStr">
        <is>
          <t>Land_x001f_ll gas recovery for direct use</t>
        </is>
      </c>
      <c r="G5712" s="2" t="n">
        <v>-74</v>
      </c>
      <c r="H5712" s="2" t="n">
        <v>0.0008662696345709</v>
      </c>
      <c r="I5712" s="2" t="n">
        <v>0.000970221990719408</v>
      </c>
      <c r="J5712" s="40" t="inlineStr">
        <is>
          <t>waste - methane capture</t>
        </is>
      </c>
    </row>
    <row r="5713" ht="15.75" customHeight="1" s="120">
      <c r="A5713" s="2" t="inlineStr">
        <is>
          <t>WASTE</t>
        </is>
      </c>
      <c r="B5713" s="2" t="inlineStr">
        <is>
          <t>LAN</t>
        </is>
      </c>
      <c r="C5713" s="2" t="n">
        <v>2025</v>
      </c>
      <c r="D5713" s="2" t="inlineStr">
        <is>
          <t>United States</t>
        </is>
      </c>
      <c r="E5713" s="2" t="inlineStr">
        <is>
          <t>USA</t>
        </is>
      </c>
      <c r="F5713" s="2" t="inlineStr">
        <is>
          <t>Land_x001f_ll gas recovery for direct use</t>
        </is>
      </c>
      <c r="G5713" s="2" t="n">
        <v>-73</v>
      </c>
      <c r="H5713" s="2" t="n">
        <v>0.0017953861970454</v>
      </c>
      <c r="I5713" s="2" t="n">
        <v>0.002010832540690848</v>
      </c>
      <c r="J5713" s="40" t="inlineStr">
        <is>
          <t>waste - methane capture</t>
        </is>
      </c>
    </row>
    <row r="5714" ht="15.75" customHeight="1" s="120">
      <c r="A5714" s="2" t="inlineStr">
        <is>
          <t>WASTE</t>
        </is>
      </c>
      <c r="B5714" s="2" t="inlineStr">
        <is>
          <t>LAN</t>
        </is>
      </c>
      <c r="C5714" s="2" t="n">
        <v>2025</v>
      </c>
      <c r="D5714" s="2" t="inlineStr">
        <is>
          <t>United States</t>
        </is>
      </c>
      <c r="E5714" s="2" t="inlineStr">
        <is>
          <t>USA</t>
        </is>
      </c>
      <c r="F5714" s="2" t="inlineStr">
        <is>
          <t>Land_x001f_ll gas recovery for direct use</t>
        </is>
      </c>
      <c r="G5714" s="2" t="n">
        <v>-72</v>
      </c>
      <c r="H5714" s="2" t="n">
        <v>0.0070275212056004</v>
      </c>
      <c r="I5714" s="2" t="n">
        <v>0.007870823750272449</v>
      </c>
      <c r="J5714" s="40" t="inlineStr">
        <is>
          <t>waste - methane capture</t>
        </is>
      </c>
    </row>
    <row r="5715" ht="15.75" customHeight="1" s="120">
      <c r="A5715" s="2" t="inlineStr">
        <is>
          <t>WASTE</t>
        </is>
      </c>
      <c r="B5715" s="2" t="inlineStr">
        <is>
          <t>LAN</t>
        </is>
      </c>
      <c r="C5715" s="2" t="n">
        <v>2025</v>
      </c>
      <c r="D5715" s="2" t="inlineStr">
        <is>
          <t>United States</t>
        </is>
      </c>
      <c r="E5715" s="2" t="inlineStr">
        <is>
          <t>USA</t>
        </is>
      </c>
      <c r="F5715" s="2" t="inlineStr">
        <is>
          <t>Land_x001f_ll gas recovery for direct use</t>
        </is>
      </c>
      <c r="G5715" s="2" t="n">
        <v>-71</v>
      </c>
      <c r="H5715" s="2" t="n">
        <v>0.0027059855055995</v>
      </c>
      <c r="I5715" s="2" t="n">
        <v>0.00303070376627144</v>
      </c>
      <c r="J5715" s="40" t="inlineStr">
        <is>
          <t>waste - methane capture</t>
        </is>
      </c>
    </row>
    <row r="5716" ht="15.75" customHeight="1" s="120">
      <c r="A5716" s="2" t="inlineStr">
        <is>
          <t>WASTE</t>
        </is>
      </c>
      <c r="B5716" s="2" t="inlineStr">
        <is>
          <t>LAN</t>
        </is>
      </c>
      <c r="C5716" s="2" t="n">
        <v>2025</v>
      </c>
      <c r="D5716" s="2" t="inlineStr">
        <is>
          <t>United States</t>
        </is>
      </c>
      <c r="E5716" s="2" t="inlineStr">
        <is>
          <t>USA</t>
        </is>
      </c>
      <c r="F5716" s="2" t="inlineStr">
        <is>
          <t>Land_x001f_ll gas recovery for direct use</t>
        </is>
      </c>
      <c r="G5716" s="2" t="n">
        <v>-70</v>
      </c>
      <c r="H5716" s="2" t="n">
        <v>0.0023186213802546</v>
      </c>
      <c r="I5716" s="2" t="n">
        <v>0.002596855945885152</v>
      </c>
      <c r="J5716" s="40" t="inlineStr">
        <is>
          <t>waste - methane capture</t>
        </is>
      </c>
    </row>
    <row r="5717" ht="15.75" customHeight="1" s="120">
      <c r="A5717" s="2" t="inlineStr">
        <is>
          <t>WASTE</t>
        </is>
      </c>
      <c r="B5717" s="2" t="inlineStr">
        <is>
          <t>LAN</t>
        </is>
      </c>
      <c r="C5717" s="2" t="n">
        <v>2025</v>
      </c>
      <c r="D5717" s="2" t="inlineStr">
        <is>
          <t>United States</t>
        </is>
      </c>
      <c r="E5717" s="2" t="inlineStr">
        <is>
          <t>USA</t>
        </is>
      </c>
      <c r="F5717" s="2" t="inlineStr">
        <is>
          <t>Land_x001f_ll gas recovery for direct use</t>
        </is>
      </c>
      <c r="G5717" s="2" t="n">
        <v>-69</v>
      </c>
      <c r="H5717" s="2" t="n">
        <v>0.0043994796578772</v>
      </c>
      <c r="I5717" s="2" t="n">
        <v>0.004927417216822464</v>
      </c>
      <c r="J5717" s="40" t="inlineStr">
        <is>
          <t>waste - methane capture</t>
        </is>
      </c>
    </row>
    <row r="5718" ht="15.75" customHeight="1" s="120">
      <c r="A5718" s="2" t="inlineStr">
        <is>
          <t>WASTE</t>
        </is>
      </c>
      <c r="B5718" s="2" t="inlineStr">
        <is>
          <t>LAN</t>
        </is>
      </c>
      <c r="C5718" s="2" t="n">
        <v>2025</v>
      </c>
      <c r="D5718" s="2" t="inlineStr">
        <is>
          <t>United States</t>
        </is>
      </c>
      <c r="E5718" s="2" t="inlineStr">
        <is>
          <t>USA</t>
        </is>
      </c>
      <c r="F5718" s="2" t="inlineStr">
        <is>
          <t>Land_x001f_ll gas recovery for direct use</t>
        </is>
      </c>
      <c r="G5718" s="2" t="n">
        <v>-68</v>
      </c>
      <c r="H5718" s="2" t="n">
        <v>0.0080287510063499</v>
      </c>
      <c r="I5718" s="2" t="n">
        <v>0.008992201127111889</v>
      </c>
      <c r="J5718" s="40" t="inlineStr">
        <is>
          <t>waste - methane capture</t>
        </is>
      </c>
    </row>
    <row r="5719" ht="15.75" customHeight="1" s="120">
      <c r="A5719" s="2" t="inlineStr">
        <is>
          <t>WASTE</t>
        </is>
      </c>
      <c r="B5719" s="2" t="inlineStr">
        <is>
          <t>LAN</t>
        </is>
      </c>
      <c r="C5719" s="2" t="n">
        <v>2025</v>
      </c>
      <c r="D5719" s="2" t="inlineStr">
        <is>
          <t>United States</t>
        </is>
      </c>
      <c r="E5719" s="2" t="inlineStr">
        <is>
          <t>USA</t>
        </is>
      </c>
      <c r="F5719" s="2" t="inlineStr">
        <is>
          <t>Land_x001f_ll gas recovery for direct use</t>
        </is>
      </c>
      <c r="G5719" s="2" t="n">
        <v>-67</v>
      </c>
      <c r="H5719" s="2" t="n">
        <v>0.0027667042450048</v>
      </c>
      <c r="I5719" s="2" t="n">
        <v>0.003098708754405376</v>
      </c>
      <c r="J5719" s="40" t="inlineStr">
        <is>
          <t>waste - methane capture</t>
        </is>
      </c>
    </row>
    <row r="5720" ht="15.75" customHeight="1" s="120">
      <c r="A5720" s="2" t="inlineStr">
        <is>
          <t>WASTE</t>
        </is>
      </c>
      <c r="B5720" s="2" t="inlineStr">
        <is>
          <t>LAN</t>
        </is>
      </c>
      <c r="C5720" s="2" t="n">
        <v>2025</v>
      </c>
      <c r="D5720" s="2" t="inlineStr">
        <is>
          <t>United States</t>
        </is>
      </c>
      <c r="E5720" s="2" t="inlineStr">
        <is>
          <t>USA</t>
        </is>
      </c>
      <c r="F5720" s="2" t="inlineStr">
        <is>
          <t>Land_x001f_ll gas recovery for direct use</t>
        </is>
      </c>
      <c r="G5720" s="2" t="n">
        <v>-66</v>
      </c>
      <c r="H5720" s="2" t="n">
        <v>0.0126963272923604</v>
      </c>
      <c r="I5720" s="2" t="n">
        <v>0.01421988656744365</v>
      </c>
      <c r="J5720" s="40" t="inlineStr">
        <is>
          <t>waste - methane capture</t>
        </is>
      </c>
    </row>
    <row r="5721" ht="15.75" customHeight="1" s="120">
      <c r="A5721" s="2" t="inlineStr">
        <is>
          <t>WASTE</t>
        </is>
      </c>
      <c r="B5721" s="2" t="inlineStr">
        <is>
          <t>LAN</t>
        </is>
      </c>
      <c r="C5721" s="2" t="n">
        <v>2025</v>
      </c>
      <c r="D5721" s="2" t="inlineStr">
        <is>
          <t>United States</t>
        </is>
      </c>
      <c r="E5721" s="2" t="inlineStr">
        <is>
          <t>USA</t>
        </is>
      </c>
      <c r="F5721" s="2" t="inlineStr">
        <is>
          <t>Land_x001f_ll gas recovery for direct use</t>
        </is>
      </c>
      <c r="G5721" s="2" t="n">
        <v>-65</v>
      </c>
      <c r="H5721" s="2" t="n">
        <v>0.0007884441874921</v>
      </c>
      <c r="I5721" s="2" t="n">
        <v>0.0008830574899911521</v>
      </c>
      <c r="J5721" s="40" t="inlineStr">
        <is>
          <t>waste - methane capture</t>
        </is>
      </c>
    </row>
    <row r="5722" ht="15.75" customHeight="1" s="120">
      <c r="A5722" s="2" t="inlineStr">
        <is>
          <t>WASTE</t>
        </is>
      </c>
      <c r="B5722" s="2" t="inlineStr">
        <is>
          <t>LAN</t>
        </is>
      </c>
      <c r="C5722" s="2" t="n">
        <v>2025</v>
      </c>
      <c r="D5722" s="2" t="inlineStr">
        <is>
          <t>United States</t>
        </is>
      </c>
      <c r="E5722" s="2" t="inlineStr">
        <is>
          <t>USA</t>
        </is>
      </c>
      <c r="F5722" s="2" t="inlineStr">
        <is>
          <t>Land_x001f_ll gas recovery for direct use</t>
        </is>
      </c>
      <c r="G5722" s="2" t="n">
        <v>-64</v>
      </c>
      <c r="H5722" s="2" t="n">
        <v>0.000789167417679</v>
      </c>
      <c r="I5722" s="2" t="n">
        <v>0.0008838675078004801</v>
      </c>
      <c r="J5722" s="40" t="inlineStr">
        <is>
          <t>waste - methane capture</t>
        </is>
      </c>
    </row>
    <row r="5723" ht="15.75" customHeight="1" s="120">
      <c r="A5723" s="2" t="inlineStr">
        <is>
          <t>WASTE</t>
        </is>
      </c>
      <c r="B5723" s="2" t="inlineStr">
        <is>
          <t>LAN</t>
        </is>
      </c>
      <c r="C5723" s="2" t="n">
        <v>2025</v>
      </c>
      <c r="D5723" s="2" t="inlineStr">
        <is>
          <t>United States</t>
        </is>
      </c>
      <c r="E5723" s="2" t="inlineStr">
        <is>
          <t>USA</t>
        </is>
      </c>
      <c r="F5723" s="2" t="inlineStr">
        <is>
          <t>Land_x001f_ll gas recovery for direct use</t>
        </is>
      </c>
      <c r="G5723" s="2" t="n">
        <v>-63</v>
      </c>
      <c r="H5723" s="2" t="n">
        <v>0.0106584904715419</v>
      </c>
      <c r="I5723" s="2" t="n">
        <v>0.01193750932812693</v>
      </c>
      <c r="J5723" s="40" t="inlineStr">
        <is>
          <t>waste - methane capture</t>
        </is>
      </c>
    </row>
    <row r="5724" ht="15.75" customHeight="1" s="120">
      <c r="A5724" s="2" t="inlineStr">
        <is>
          <t>WASTE</t>
        </is>
      </c>
      <c r="B5724" s="2" t="inlineStr">
        <is>
          <t>LAN</t>
        </is>
      </c>
      <c r="C5724" s="2" t="n">
        <v>2025</v>
      </c>
      <c r="D5724" s="2" t="inlineStr">
        <is>
          <t>United States</t>
        </is>
      </c>
      <c r="E5724" s="2" t="inlineStr">
        <is>
          <t>USA</t>
        </is>
      </c>
      <c r="F5724" s="2" t="inlineStr">
        <is>
          <t>Land_x001f_ll gas recovery for direct use</t>
        </is>
      </c>
      <c r="G5724" s="2" t="n">
        <v>-62</v>
      </c>
      <c r="H5724" s="2" t="n">
        <v>0.0098128473618999</v>
      </c>
      <c r="I5724" s="2" t="n">
        <v>0.01099038904532789</v>
      </c>
      <c r="J5724" s="40" t="inlineStr">
        <is>
          <t>waste - methane capture</t>
        </is>
      </c>
    </row>
    <row r="5725" ht="15.75" customHeight="1" s="120">
      <c r="A5725" s="2" t="inlineStr">
        <is>
          <t>WASTE</t>
        </is>
      </c>
      <c r="B5725" s="2" t="inlineStr">
        <is>
          <t>LAN</t>
        </is>
      </c>
      <c r="C5725" s="2" t="n">
        <v>2025</v>
      </c>
      <c r="D5725" s="2" t="inlineStr">
        <is>
          <t>United States</t>
        </is>
      </c>
      <c r="E5725" s="2" t="inlineStr">
        <is>
          <t>USA</t>
        </is>
      </c>
      <c r="F5725" s="2" t="inlineStr">
        <is>
          <t>Land_x001f_ll gas recovery for direct use</t>
        </is>
      </c>
      <c r="G5725" s="2" t="n">
        <v>-60</v>
      </c>
      <c r="H5725" s="2" t="n">
        <v>0.0017689138185233</v>
      </c>
      <c r="I5725" s="2" t="n">
        <v>0.001981183476746096</v>
      </c>
      <c r="J5725" s="40" t="inlineStr">
        <is>
          <t>waste - methane capture</t>
        </is>
      </c>
    </row>
    <row r="5726" ht="15.75" customHeight="1" s="120">
      <c r="A5726" s="2" t="inlineStr">
        <is>
          <t>WASTE</t>
        </is>
      </c>
      <c r="B5726" s="2" t="inlineStr">
        <is>
          <t>LAN</t>
        </is>
      </c>
      <c r="C5726" s="2" t="n">
        <v>2025</v>
      </c>
      <c r="D5726" s="2" t="inlineStr">
        <is>
          <t>United States</t>
        </is>
      </c>
      <c r="E5726" s="2" t="inlineStr">
        <is>
          <t>USA</t>
        </is>
      </c>
      <c r="F5726" s="2" t="inlineStr">
        <is>
          <t>Land_x001f_ll gas recovery for direct use</t>
        </is>
      </c>
      <c r="G5726" s="2" t="n">
        <v>-59</v>
      </c>
      <c r="H5726" s="2" t="n">
        <v>0.0006192015716806</v>
      </c>
      <c r="I5726" s="2" t="n">
        <v>0.000693505760282272</v>
      </c>
      <c r="J5726" s="40" t="inlineStr">
        <is>
          <t>waste - methane capture</t>
        </is>
      </c>
    </row>
    <row r="5727" ht="15.75" customHeight="1" s="120">
      <c r="A5727" s="2" t="inlineStr">
        <is>
          <t>WASTE</t>
        </is>
      </c>
      <c r="B5727" s="2" t="inlineStr">
        <is>
          <t>LAN</t>
        </is>
      </c>
      <c r="C5727" s="2" t="n">
        <v>2025</v>
      </c>
      <c r="D5727" s="2" t="inlineStr">
        <is>
          <t>United States</t>
        </is>
      </c>
      <c r="E5727" s="2" t="inlineStr">
        <is>
          <t>USA</t>
        </is>
      </c>
      <c r="F5727" s="2" t="inlineStr">
        <is>
          <t>Land_x001f_ll gas recovery for direct use</t>
        </is>
      </c>
      <c r="G5727" s="2" t="n">
        <v>-57</v>
      </c>
      <c r="H5727" s="2" t="n">
        <v>0.0061911685625091</v>
      </c>
      <c r="I5727" s="2" t="n">
        <v>0.006934108790010193</v>
      </c>
      <c r="J5727" s="40" t="inlineStr">
        <is>
          <t>waste - methane capture</t>
        </is>
      </c>
    </row>
    <row r="5728" ht="15.75" customHeight="1" s="120">
      <c r="A5728" s="2" t="inlineStr">
        <is>
          <t>WASTE</t>
        </is>
      </c>
      <c r="B5728" s="2" t="inlineStr">
        <is>
          <t>LAN</t>
        </is>
      </c>
      <c r="C5728" s="2" t="n">
        <v>2025</v>
      </c>
      <c r="D5728" s="2" t="inlineStr">
        <is>
          <t>United States</t>
        </is>
      </c>
      <c r="E5728" s="2" t="inlineStr">
        <is>
          <t>USA</t>
        </is>
      </c>
      <c r="F5728" s="2" t="inlineStr">
        <is>
          <t>Land_x001f_ll gas recovery for direct use</t>
        </is>
      </c>
      <c r="G5728" s="2" t="n">
        <v>-56</v>
      </c>
      <c r="H5728" s="2" t="n">
        <v>0.0042386474087834</v>
      </c>
      <c r="I5728" s="2" t="n">
        <v>0.004747285097837409</v>
      </c>
      <c r="J5728" s="40" t="inlineStr">
        <is>
          <t>waste - methane capture</t>
        </is>
      </c>
    </row>
    <row r="5729" ht="15.75" customHeight="1" s="120">
      <c r="A5729" s="2" t="inlineStr">
        <is>
          <t>WASTE</t>
        </is>
      </c>
      <c r="B5729" s="2" t="inlineStr">
        <is>
          <t>LAN</t>
        </is>
      </c>
      <c r="C5729" s="2" t="n">
        <v>2025</v>
      </c>
      <c r="D5729" s="2" t="inlineStr">
        <is>
          <t>United States</t>
        </is>
      </c>
      <c r="E5729" s="2" t="inlineStr">
        <is>
          <t>USA</t>
        </is>
      </c>
      <c r="F5729" s="2" t="inlineStr">
        <is>
          <t>Land_x001f_ll gas recovery for direct use</t>
        </is>
      </c>
      <c r="G5729" s="2" t="n">
        <v>-55</v>
      </c>
      <c r="H5729" s="2" t="n">
        <v>0.0122727385023609</v>
      </c>
      <c r="I5729" s="2" t="n">
        <v>0.01374546712264421</v>
      </c>
      <c r="J5729" s="40" t="inlineStr">
        <is>
          <t>waste - methane capture</t>
        </is>
      </c>
    </row>
    <row r="5730" ht="15.75" customHeight="1" s="120">
      <c r="A5730" s="2" t="inlineStr">
        <is>
          <t>WASTE</t>
        </is>
      </c>
      <c r="B5730" s="2" t="inlineStr">
        <is>
          <t>LAN</t>
        </is>
      </c>
      <c r="C5730" s="2" t="n">
        <v>2025</v>
      </c>
      <c r="D5730" s="2" t="inlineStr">
        <is>
          <t>United States</t>
        </is>
      </c>
      <c r="E5730" s="2" t="inlineStr">
        <is>
          <t>USA</t>
        </is>
      </c>
      <c r="F5730" s="2" t="inlineStr">
        <is>
          <t>Land_x001f_ll gas recovery for direct use</t>
        </is>
      </c>
      <c r="G5730" s="2" t="n">
        <v>-54</v>
      </c>
      <c r="H5730" s="2" t="n">
        <v>0.0013323151506484</v>
      </c>
      <c r="I5730" s="2" t="n">
        <v>0.001492192968726208</v>
      </c>
      <c r="J5730" s="40" t="inlineStr">
        <is>
          <t>waste - methane capture</t>
        </is>
      </c>
    </row>
    <row r="5731" ht="15.75" customHeight="1" s="120">
      <c r="A5731" s="2" t="inlineStr">
        <is>
          <t>WASTE</t>
        </is>
      </c>
      <c r="B5731" s="2" t="inlineStr">
        <is>
          <t>LAN</t>
        </is>
      </c>
      <c r="C5731" s="2" t="n">
        <v>2025</v>
      </c>
      <c r="D5731" s="2" t="inlineStr">
        <is>
          <t>United States</t>
        </is>
      </c>
      <c r="E5731" s="2" t="inlineStr">
        <is>
          <t>USA</t>
        </is>
      </c>
      <c r="F5731" s="2" t="inlineStr">
        <is>
          <t>Land_x001f_ll gas recovery for direct use</t>
        </is>
      </c>
      <c r="G5731" s="2" t="n">
        <v>-52</v>
      </c>
      <c r="H5731" s="2" t="n">
        <v>0.0053638787940145</v>
      </c>
      <c r="I5731" s="2" t="n">
        <v>0.00600754424929624</v>
      </c>
      <c r="J5731" s="40" t="inlineStr">
        <is>
          <t>waste - methane capture</t>
        </is>
      </c>
    </row>
    <row r="5732" ht="15.75" customHeight="1" s="120">
      <c r="A5732" s="2" t="inlineStr">
        <is>
          <t>WASTE</t>
        </is>
      </c>
      <c r="B5732" s="2" t="inlineStr">
        <is>
          <t>LAN</t>
        </is>
      </c>
      <c r="C5732" s="2" t="n">
        <v>2025</v>
      </c>
      <c r="D5732" s="2" t="inlineStr">
        <is>
          <t>United States</t>
        </is>
      </c>
      <c r="E5732" s="2" t="inlineStr">
        <is>
          <t>USA</t>
        </is>
      </c>
      <c r="F5732" s="2" t="inlineStr">
        <is>
          <t>Land_x001f_ll gas recovery for direct use</t>
        </is>
      </c>
      <c r="G5732" s="2" t="n">
        <v>-51</v>
      </c>
      <c r="H5732" s="2" t="n">
        <v>0.0026227477937937</v>
      </c>
      <c r="I5732" s="2" t="n">
        <v>0.002937477529048944</v>
      </c>
      <c r="J5732" s="40" t="inlineStr">
        <is>
          <t>waste - methane capture</t>
        </is>
      </c>
    </row>
    <row r="5733" ht="15.75" customHeight="1" s="120">
      <c r="A5733" s="2" t="inlineStr">
        <is>
          <t>WASTE</t>
        </is>
      </c>
      <c r="B5733" s="2" t="inlineStr">
        <is>
          <t>LAN</t>
        </is>
      </c>
      <c r="C5733" s="2" t="n">
        <v>2025</v>
      </c>
      <c r="D5733" s="2" t="inlineStr">
        <is>
          <t>United States</t>
        </is>
      </c>
      <c r="E5733" s="2" t="inlineStr">
        <is>
          <t>USA</t>
        </is>
      </c>
      <c r="F5733" s="2" t="inlineStr">
        <is>
          <t>Land_x001f_ll gas recovery for direct use</t>
        </is>
      </c>
      <c r="G5733" s="2" t="n">
        <v>-50</v>
      </c>
      <c r="H5733" s="2" t="n">
        <v>0.0028139129863121</v>
      </c>
      <c r="I5733" s="2" t="n">
        <v>0.003151582544669553</v>
      </c>
      <c r="J5733" s="40" t="inlineStr">
        <is>
          <t>waste - methane capture</t>
        </is>
      </c>
    </row>
    <row r="5734" ht="15.75" customHeight="1" s="120">
      <c r="A5734" s="2" t="inlineStr">
        <is>
          <t>WASTE</t>
        </is>
      </c>
      <c r="B5734" s="2" t="inlineStr">
        <is>
          <t>LAN</t>
        </is>
      </c>
      <c r="C5734" s="2" t="n">
        <v>2025</v>
      </c>
      <c r="D5734" s="2" t="inlineStr">
        <is>
          <t>United States</t>
        </is>
      </c>
      <c r="E5734" s="2" t="inlineStr">
        <is>
          <t>USA</t>
        </is>
      </c>
      <c r="F5734" s="2" t="inlineStr">
        <is>
          <t>Land_x001f_ll gas recovery for direct use</t>
        </is>
      </c>
      <c r="G5734" s="2" t="n">
        <v>-49</v>
      </c>
      <c r="H5734" s="2" t="n">
        <v>0.001843421778176</v>
      </c>
      <c r="I5734" s="2" t="n">
        <v>0.00206463239155712</v>
      </c>
      <c r="J5734" s="40" t="inlineStr">
        <is>
          <t>waste - methane capture</t>
        </is>
      </c>
    </row>
    <row r="5735" ht="15.75" customHeight="1" s="120">
      <c r="A5735" s="2" t="inlineStr">
        <is>
          <t>WASTE</t>
        </is>
      </c>
      <c r="B5735" s="2" t="inlineStr">
        <is>
          <t>LAN</t>
        </is>
      </c>
      <c r="C5735" s="2" t="n">
        <v>2025</v>
      </c>
      <c r="D5735" s="2" t="inlineStr">
        <is>
          <t>United States</t>
        </is>
      </c>
      <c r="E5735" s="2" t="inlineStr">
        <is>
          <t>USA</t>
        </is>
      </c>
      <c r="F5735" s="2" t="inlineStr">
        <is>
          <t>Land_x001f_ll gas recovery for direct use</t>
        </is>
      </c>
      <c r="G5735" s="2" t="n">
        <v>-48</v>
      </c>
      <c r="H5735" s="2" t="n">
        <v>0.0013912507565692</v>
      </c>
      <c r="I5735" s="2" t="n">
        <v>0.001558200847357504</v>
      </c>
      <c r="J5735" s="40" t="inlineStr">
        <is>
          <t>waste - methane capture</t>
        </is>
      </c>
    </row>
    <row r="5736" ht="15.75" customHeight="1" s="120">
      <c r="A5736" s="2" t="inlineStr">
        <is>
          <t>WASTE</t>
        </is>
      </c>
      <c r="B5736" s="2" t="inlineStr">
        <is>
          <t>LAN</t>
        </is>
      </c>
      <c r="C5736" s="2" t="n">
        <v>2025</v>
      </c>
      <c r="D5736" s="2" t="inlineStr">
        <is>
          <t>United States</t>
        </is>
      </c>
      <c r="E5736" s="2" t="inlineStr">
        <is>
          <t>USA</t>
        </is>
      </c>
      <c r="F5736" s="2" t="inlineStr">
        <is>
          <t>Land_x001f_ll gas recovery for direct use</t>
        </is>
      </c>
      <c r="G5736" s="2" t="n">
        <v>-47</v>
      </c>
      <c r="H5736" s="2" t="n">
        <v>0.0006553944549523</v>
      </c>
      <c r="I5736" s="2" t="n">
        <v>0.0007340417895465761</v>
      </c>
      <c r="J5736" s="40" t="inlineStr">
        <is>
          <t>waste - methane capture</t>
        </is>
      </c>
    </row>
    <row r="5737" ht="15.75" customHeight="1" s="120">
      <c r="A5737" s="2" t="inlineStr">
        <is>
          <t>WASTE</t>
        </is>
      </c>
      <c r="B5737" s="2" t="inlineStr">
        <is>
          <t>LAN</t>
        </is>
      </c>
      <c r="C5737" s="2" t="n">
        <v>2025</v>
      </c>
      <c r="D5737" s="2" t="inlineStr">
        <is>
          <t>United States</t>
        </is>
      </c>
      <c r="E5737" s="2" t="inlineStr">
        <is>
          <t>USA</t>
        </is>
      </c>
      <c r="F5737" s="2" t="inlineStr">
        <is>
          <t>Land_x001f_ll gas recovery for direct use</t>
        </is>
      </c>
      <c r="G5737" s="2" t="n">
        <v>-46</v>
      </c>
      <c r="H5737" s="2" t="n">
        <v>0.0034145203535445</v>
      </c>
      <c r="I5737" s="2" t="n">
        <v>0.003824262795969841</v>
      </c>
      <c r="J5737" s="40" t="inlineStr">
        <is>
          <t>waste - methane capture</t>
        </is>
      </c>
    </row>
    <row r="5738" ht="15.75" customHeight="1" s="120">
      <c r="A5738" s="2" t="inlineStr">
        <is>
          <t>WASTE</t>
        </is>
      </c>
      <c r="B5738" s="2" t="inlineStr">
        <is>
          <t>LAN</t>
        </is>
      </c>
      <c r="C5738" s="2" t="n">
        <v>2025</v>
      </c>
      <c r="D5738" s="2" t="inlineStr">
        <is>
          <t>United States</t>
        </is>
      </c>
      <c r="E5738" s="2" t="inlineStr">
        <is>
          <t>USA</t>
        </is>
      </c>
      <c r="F5738" s="2" t="inlineStr">
        <is>
          <t>Land_x001f_ll gas recovery for direct use</t>
        </is>
      </c>
      <c r="G5738" s="2" t="n">
        <v>-44</v>
      </c>
      <c r="H5738" s="2" t="n">
        <v>0.0042151585221291</v>
      </c>
      <c r="I5738" s="2" t="n">
        <v>0.004720977544784592</v>
      </c>
      <c r="J5738" s="40" t="inlineStr">
        <is>
          <t>waste - methane capture</t>
        </is>
      </c>
    </row>
    <row r="5739" ht="15.75" customHeight="1" s="120">
      <c r="A5739" s="2" t="inlineStr">
        <is>
          <t>WASTE</t>
        </is>
      </c>
      <c r="B5739" s="2" t="inlineStr">
        <is>
          <t>LAN</t>
        </is>
      </c>
      <c r="C5739" s="2" t="n">
        <v>2025</v>
      </c>
      <c r="D5739" s="2" t="inlineStr">
        <is>
          <t>United States</t>
        </is>
      </c>
      <c r="E5739" s="2" t="inlineStr">
        <is>
          <t>USA</t>
        </is>
      </c>
      <c r="F5739" s="2" t="inlineStr">
        <is>
          <t>Land_x001f_ll gas recovery for direct use</t>
        </is>
      </c>
      <c r="G5739" s="2" t="n">
        <v>-43</v>
      </c>
      <c r="H5739" s="2" t="n">
        <v>0.0019133131136186</v>
      </c>
      <c r="I5739" s="2" t="n">
        <v>0.002142910687252832</v>
      </c>
      <c r="J5739" s="40" t="inlineStr">
        <is>
          <t>waste - methane capture</t>
        </is>
      </c>
    </row>
    <row r="5740" ht="15.75" customHeight="1" s="120">
      <c r="A5740" s="2" t="inlineStr">
        <is>
          <t>WASTE</t>
        </is>
      </c>
      <c r="B5740" s="2" t="inlineStr">
        <is>
          <t>LAN</t>
        </is>
      </c>
      <c r="C5740" s="2" t="n">
        <v>2025</v>
      </c>
      <c r="D5740" s="2" t="inlineStr">
        <is>
          <t>United States</t>
        </is>
      </c>
      <c r="E5740" s="2" t="inlineStr">
        <is>
          <t>USA</t>
        </is>
      </c>
      <c r="F5740" s="2" t="inlineStr">
        <is>
          <t>Land_x001f_ll gas recovery for direct use</t>
        </is>
      </c>
      <c r="G5740" s="2" t="n">
        <v>-42</v>
      </c>
      <c r="H5740" s="2" t="n">
        <v>0.0012433922966011</v>
      </c>
      <c r="I5740" s="2" t="n">
        <v>0.001392599372193232</v>
      </c>
      <c r="J5740" s="40" t="inlineStr">
        <is>
          <t>waste - methane capture</t>
        </is>
      </c>
    </row>
    <row r="5741" ht="15.75" customHeight="1" s="120">
      <c r="A5741" s="2" t="inlineStr">
        <is>
          <t>WASTE</t>
        </is>
      </c>
      <c r="B5741" s="2" t="inlineStr">
        <is>
          <t>LAN</t>
        </is>
      </c>
      <c r="C5741" s="2" t="n">
        <v>2025</v>
      </c>
      <c r="D5741" s="2" t="inlineStr">
        <is>
          <t>United States</t>
        </is>
      </c>
      <c r="E5741" s="2" t="inlineStr">
        <is>
          <t>USA</t>
        </is>
      </c>
      <c r="F5741" s="2" t="inlineStr">
        <is>
          <t>Land_x001f_ll gas recovery for direct use</t>
        </is>
      </c>
      <c r="G5741" s="2" t="n">
        <v>-39</v>
      </c>
      <c r="H5741" s="2" t="n">
        <v>0.0006678728968836</v>
      </c>
      <c r="I5741" s="2" t="n">
        <v>0.000748017644509632</v>
      </c>
      <c r="J5741" s="40" t="inlineStr">
        <is>
          <t>waste - methane capture</t>
        </is>
      </c>
    </row>
    <row r="5742" ht="15.75" customHeight="1" s="120">
      <c r="A5742" s="2" t="inlineStr">
        <is>
          <t>WASTE</t>
        </is>
      </c>
      <c r="B5742" s="2" t="inlineStr">
        <is>
          <t>LAN</t>
        </is>
      </c>
      <c r="C5742" s="2" t="n">
        <v>2025</v>
      </c>
      <c r="D5742" s="2" t="inlineStr">
        <is>
          <t>United States</t>
        </is>
      </c>
      <c r="E5742" s="2" t="inlineStr">
        <is>
          <t>USA</t>
        </is>
      </c>
      <c r="F5742" s="2" t="inlineStr">
        <is>
          <t>Land_x001f_ll gas recovery for direct use</t>
        </is>
      </c>
      <c r="G5742" s="2" t="n">
        <v>-38</v>
      </c>
      <c r="H5742" s="2" t="n">
        <v>0.0005572705995291</v>
      </c>
      <c r="I5742" s="2" t="n">
        <v>0.000624143071472592</v>
      </c>
      <c r="J5742" s="40" t="inlineStr">
        <is>
          <t>waste - methane capture</t>
        </is>
      </c>
    </row>
    <row r="5743" ht="15.75" customHeight="1" s="120">
      <c r="A5743" s="2" t="inlineStr">
        <is>
          <t>WASTE</t>
        </is>
      </c>
      <c r="B5743" s="2" t="inlineStr">
        <is>
          <t>LAN</t>
        </is>
      </c>
      <c r="C5743" s="2" t="n">
        <v>2025</v>
      </c>
      <c r="D5743" s="2" t="inlineStr">
        <is>
          <t>United States</t>
        </is>
      </c>
      <c r="E5743" s="2" t="inlineStr">
        <is>
          <t>USA</t>
        </is>
      </c>
      <c r="F5743" s="2" t="inlineStr">
        <is>
          <t>Land_x001f_ll gas recovery for direct use</t>
        </is>
      </c>
      <c r="G5743" s="2" t="n">
        <v>-36</v>
      </c>
      <c r="H5743" s="2" t="n">
        <v>0.0040650376467966</v>
      </c>
      <c r="I5743" s="2" t="n">
        <v>0.004552842164412193</v>
      </c>
      <c r="J5743" s="40" t="inlineStr">
        <is>
          <t>waste - methane capture</t>
        </is>
      </c>
    </row>
    <row r="5744" ht="15.75" customHeight="1" s="120">
      <c r="A5744" s="2" t="inlineStr">
        <is>
          <t>WASTE</t>
        </is>
      </c>
      <c r="B5744" s="2" t="inlineStr">
        <is>
          <t>LAN</t>
        </is>
      </c>
      <c r="C5744" s="2" t="n">
        <v>2025</v>
      </c>
      <c r="D5744" s="2" t="inlineStr">
        <is>
          <t>United States</t>
        </is>
      </c>
      <c r="E5744" s="2" t="inlineStr">
        <is>
          <t>USA</t>
        </is>
      </c>
      <c r="F5744" s="2" t="inlineStr">
        <is>
          <t>Land_x001f_ll gas recovery for direct use</t>
        </is>
      </c>
      <c r="G5744" s="2" t="n">
        <v>-34</v>
      </c>
      <c r="H5744" s="2" t="n">
        <v>0.004692007903941</v>
      </c>
      <c r="I5744" s="2" t="n">
        <v>0.005255048852413921</v>
      </c>
      <c r="J5744" s="40" t="inlineStr">
        <is>
          <t>waste - methane capture</t>
        </is>
      </c>
    </row>
    <row r="5745" ht="15.75" customHeight="1" s="120">
      <c r="A5745" s="2" t="inlineStr">
        <is>
          <t>WASTE</t>
        </is>
      </c>
      <c r="B5745" s="2" t="inlineStr">
        <is>
          <t>LAN</t>
        </is>
      </c>
      <c r="C5745" s="2" t="n">
        <v>2025</v>
      </c>
      <c r="D5745" s="2" t="inlineStr">
        <is>
          <t>United States</t>
        </is>
      </c>
      <c r="E5745" s="2" t="inlineStr">
        <is>
          <t>USA</t>
        </is>
      </c>
      <c r="F5745" s="2" t="inlineStr">
        <is>
          <t>Land_x001f_ll gas recovery for direct use</t>
        </is>
      </c>
      <c r="G5745" s="2" t="n">
        <v>-32</v>
      </c>
      <c r="H5745" s="2" t="n">
        <v>0.0005356964538805</v>
      </c>
      <c r="I5745" s="2" t="n">
        <v>0.0005999800283461601</v>
      </c>
      <c r="J5745" s="40" t="inlineStr">
        <is>
          <t>waste - methane capture</t>
        </is>
      </c>
    </row>
    <row r="5746" ht="15.75" customHeight="1" s="120">
      <c r="A5746" s="2" t="inlineStr">
        <is>
          <t>WASTE</t>
        </is>
      </c>
      <c r="B5746" s="2" t="inlineStr">
        <is>
          <t>LAN</t>
        </is>
      </c>
      <c r="C5746" s="2" t="n">
        <v>2025</v>
      </c>
      <c r="D5746" s="2" t="inlineStr">
        <is>
          <t>United States</t>
        </is>
      </c>
      <c r="E5746" s="2" t="inlineStr">
        <is>
          <t>USA</t>
        </is>
      </c>
      <c r="F5746" s="2" t="inlineStr">
        <is>
          <t>Land_x001f_ll gas recovery for direct use</t>
        </is>
      </c>
      <c r="G5746" s="2" t="n">
        <v>-31</v>
      </c>
      <c r="H5746" s="2" t="n">
        <v>0.0005086886812933</v>
      </c>
      <c r="I5746" s="2" t="n">
        <v>0.000569731323048496</v>
      </c>
      <c r="J5746" s="40" t="inlineStr">
        <is>
          <t>waste - methane capture</t>
        </is>
      </c>
    </row>
    <row r="5747" ht="15.75" customHeight="1" s="120">
      <c r="A5747" s="2" t="inlineStr">
        <is>
          <t>WASTE</t>
        </is>
      </c>
      <c r="B5747" s="2" t="inlineStr">
        <is>
          <t>LAN</t>
        </is>
      </c>
      <c r="C5747" s="2" t="n">
        <v>2025</v>
      </c>
      <c r="D5747" s="2" t="inlineStr">
        <is>
          <t>United States</t>
        </is>
      </c>
      <c r="E5747" s="2" t="inlineStr">
        <is>
          <t>USA</t>
        </is>
      </c>
      <c r="F5747" s="2" t="inlineStr">
        <is>
          <t>Land_x001f_ll gas recovery for direct use</t>
        </is>
      </c>
      <c r="G5747" s="2" t="n">
        <v>-30</v>
      </c>
      <c r="H5747" s="2" t="n">
        <v>0.0014952364144847</v>
      </c>
      <c r="I5747" s="2" t="n">
        <v>0.001674664784222864</v>
      </c>
      <c r="J5747" s="40" t="inlineStr">
        <is>
          <t>waste - methane capture</t>
        </is>
      </c>
    </row>
    <row r="5748" ht="15.75" customHeight="1" s="120">
      <c r="A5748" s="2" t="inlineStr">
        <is>
          <t>WASTE</t>
        </is>
      </c>
      <c r="B5748" s="2" t="inlineStr">
        <is>
          <t>LAN</t>
        </is>
      </c>
      <c r="C5748" s="2" t="n">
        <v>2025</v>
      </c>
      <c r="D5748" s="2" t="inlineStr">
        <is>
          <t>United States</t>
        </is>
      </c>
      <c r="E5748" s="2" t="inlineStr">
        <is>
          <t>USA</t>
        </is>
      </c>
      <c r="F5748" s="2" t="inlineStr">
        <is>
          <t>Land_x001f_ll gas recovery for direct use</t>
        </is>
      </c>
      <c r="G5748" s="2" t="n">
        <v>-29</v>
      </c>
      <c r="H5748" s="2" t="n">
        <v>0.0018864706216846</v>
      </c>
      <c r="I5748" s="2" t="n">
        <v>0.002112847096286752</v>
      </c>
      <c r="J5748" s="40" t="inlineStr">
        <is>
          <t>waste - methane capture</t>
        </is>
      </c>
    </row>
    <row r="5749" ht="15.75" customHeight="1" s="120">
      <c r="A5749" s="2" t="inlineStr">
        <is>
          <t>WASTE</t>
        </is>
      </c>
      <c r="B5749" s="2" t="inlineStr">
        <is>
          <t>LAN</t>
        </is>
      </c>
      <c r="C5749" s="2" t="n">
        <v>2025</v>
      </c>
      <c r="D5749" s="2" t="inlineStr">
        <is>
          <t>United States</t>
        </is>
      </c>
      <c r="E5749" s="2" t="inlineStr">
        <is>
          <t>USA</t>
        </is>
      </c>
      <c r="F5749" s="2" t="inlineStr">
        <is>
          <t>Land_x001f_ll gas recovery for direct use</t>
        </is>
      </c>
      <c r="G5749" s="2" t="n">
        <v>-28</v>
      </c>
      <c r="H5749" s="2" t="n">
        <v>0.0030933135421947</v>
      </c>
      <c r="I5749" s="2" t="n">
        <v>0.003464511167258065</v>
      </c>
      <c r="J5749" s="40" t="inlineStr">
        <is>
          <t>waste - methane capture</t>
        </is>
      </c>
    </row>
    <row r="5750" ht="15.75" customHeight="1" s="120">
      <c r="A5750" s="2" t="inlineStr">
        <is>
          <t>WASTE</t>
        </is>
      </c>
      <c r="B5750" s="2" t="inlineStr">
        <is>
          <t>LAN</t>
        </is>
      </c>
      <c r="C5750" s="2" t="n">
        <v>2025</v>
      </c>
      <c r="D5750" s="2" t="inlineStr">
        <is>
          <t>United States</t>
        </is>
      </c>
      <c r="E5750" s="2" t="inlineStr">
        <is>
          <t>USA</t>
        </is>
      </c>
      <c r="F5750" s="2" t="inlineStr">
        <is>
          <t>Land_x001f_ll gas recovery for direct use</t>
        </is>
      </c>
      <c r="G5750" s="2" t="n">
        <v>-27</v>
      </c>
      <c r="H5750" s="2" t="n">
        <v>0.0005915689398535</v>
      </c>
      <c r="I5750" s="2" t="n">
        <v>0.0006625572126359201</v>
      </c>
      <c r="J5750" s="40" t="inlineStr">
        <is>
          <t>waste - methane capture</t>
        </is>
      </c>
    </row>
    <row r="5751" ht="15.75" customHeight="1" s="120">
      <c r="A5751" s="2" t="inlineStr">
        <is>
          <t>WASTE</t>
        </is>
      </c>
      <c r="B5751" s="2" t="inlineStr">
        <is>
          <t>LAN</t>
        </is>
      </c>
      <c r="C5751" s="2" t="n">
        <v>2025</v>
      </c>
      <c r="D5751" s="2" t="inlineStr">
        <is>
          <t>United States</t>
        </is>
      </c>
      <c r="E5751" s="2" t="inlineStr">
        <is>
          <t>USA</t>
        </is>
      </c>
      <c r="F5751" s="2" t="inlineStr">
        <is>
          <t>Land_x001f_ll gas recovery for direct use</t>
        </is>
      </c>
      <c r="G5751" s="2" t="n">
        <v>-23</v>
      </c>
      <c r="H5751" s="2" t="n">
        <v>0.0049687075079419</v>
      </c>
      <c r="I5751" s="2" t="n">
        <v>0.005564952408894928</v>
      </c>
      <c r="J5751" s="40" t="inlineStr">
        <is>
          <t>waste - methane capture</t>
        </is>
      </c>
    </row>
    <row r="5752" ht="15.75" customHeight="1" s="120">
      <c r="A5752" s="2" t="inlineStr">
        <is>
          <t>WASTE</t>
        </is>
      </c>
      <c r="B5752" s="2" t="inlineStr">
        <is>
          <t>LAN</t>
        </is>
      </c>
      <c r="C5752" s="2" t="n">
        <v>2025</v>
      </c>
      <c r="D5752" s="2" t="inlineStr">
        <is>
          <t>United States</t>
        </is>
      </c>
      <c r="E5752" s="2" t="inlineStr">
        <is>
          <t>USA</t>
        </is>
      </c>
      <c r="F5752" s="2" t="inlineStr">
        <is>
          <t>Land_x001f_ll gas recovery for direct use</t>
        </is>
      </c>
      <c r="G5752" s="2" t="n">
        <v>-22</v>
      </c>
      <c r="H5752" s="2" t="n">
        <v>0.0043167875846848</v>
      </c>
      <c r="I5752" s="2" t="n">
        <v>0.004834802094846976</v>
      </c>
      <c r="J5752" s="40" t="inlineStr">
        <is>
          <t>waste - methane capture</t>
        </is>
      </c>
    </row>
    <row r="5753" ht="15.75" customHeight="1" s="120">
      <c r="A5753" s="2" t="inlineStr">
        <is>
          <t>WASTE</t>
        </is>
      </c>
      <c r="B5753" s="2" t="inlineStr">
        <is>
          <t>LAN</t>
        </is>
      </c>
      <c r="C5753" s="2" t="n">
        <v>2025</v>
      </c>
      <c r="D5753" s="2" t="inlineStr">
        <is>
          <t>United States</t>
        </is>
      </c>
      <c r="E5753" s="2" t="inlineStr">
        <is>
          <t>USA</t>
        </is>
      </c>
      <c r="F5753" s="2" t="inlineStr">
        <is>
          <t>Land_x001f_ll gas recovery for direct use</t>
        </is>
      </c>
      <c r="G5753" s="2" t="n">
        <v>-20</v>
      </c>
      <c r="H5753" s="2" t="n">
        <v>0.0009406995377503</v>
      </c>
      <c r="I5753" s="2" t="n">
        <v>0.001053583482280336</v>
      </c>
      <c r="J5753" s="40" t="inlineStr">
        <is>
          <t>waste - methane capture</t>
        </is>
      </c>
    </row>
    <row r="5754" ht="15.75" customHeight="1" s="120">
      <c r="A5754" s="2" t="inlineStr">
        <is>
          <t>WASTE</t>
        </is>
      </c>
      <c r="B5754" s="2" t="inlineStr">
        <is>
          <t>LAN</t>
        </is>
      </c>
      <c r="C5754" s="2" t="n">
        <v>2025</v>
      </c>
      <c r="D5754" s="2" t="inlineStr">
        <is>
          <t>United States</t>
        </is>
      </c>
      <c r="E5754" s="2" t="inlineStr">
        <is>
          <t>USA</t>
        </is>
      </c>
      <c r="F5754" s="2" t="inlineStr">
        <is>
          <t>Land_x001f_ll gas recovery for direct use</t>
        </is>
      </c>
      <c r="G5754" s="2" t="n">
        <v>-19</v>
      </c>
      <c r="H5754" s="2" t="n">
        <v>0.0014128824695945</v>
      </c>
      <c r="I5754" s="2" t="n">
        <v>0.00158242836594584</v>
      </c>
      <c r="J5754" s="40" t="inlineStr">
        <is>
          <t>waste - methane capture</t>
        </is>
      </c>
    </row>
    <row r="5755" ht="15.75" customHeight="1" s="120">
      <c r="A5755" s="2" t="inlineStr">
        <is>
          <t>WASTE</t>
        </is>
      </c>
      <c r="B5755" s="2" t="inlineStr">
        <is>
          <t>LAN</t>
        </is>
      </c>
      <c r="C5755" s="2" t="n">
        <v>2025</v>
      </c>
      <c r="D5755" s="2" t="inlineStr">
        <is>
          <t>United States</t>
        </is>
      </c>
      <c r="E5755" s="2" t="inlineStr">
        <is>
          <t>USA</t>
        </is>
      </c>
      <c r="F5755" s="2" t="inlineStr">
        <is>
          <t>Land_x001f_ll gas recovery for direct use</t>
        </is>
      </c>
      <c r="G5755" s="2" t="n">
        <v>-18</v>
      </c>
      <c r="H5755" s="2" t="n">
        <v>0.0014328290708363</v>
      </c>
      <c r="I5755" s="2" t="n">
        <v>0.001604768559336656</v>
      </c>
      <c r="J5755" s="40" t="inlineStr">
        <is>
          <t>waste - methane capture</t>
        </is>
      </c>
    </row>
    <row r="5756" ht="15.75" customHeight="1" s="120">
      <c r="A5756" s="2" t="inlineStr">
        <is>
          <t>WASTE</t>
        </is>
      </c>
      <c r="B5756" s="2" t="inlineStr">
        <is>
          <t>LAN</t>
        </is>
      </c>
      <c r="C5756" s="2" t="n">
        <v>2025</v>
      </c>
      <c r="D5756" s="2" t="inlineStr">
        <is>
          <t>United States</t>
        </is>
      </c>
      <c r="E5756" s="2" t="inlineStr">
        <is>
          <t>USA</t>
        </is>
      </c>
      <c r="F5756" s="2" t="inlineStr">
        <is>
          <t>Land_x001f_ll gas recovery for direct use</t>
        </is>
      </c>
      <c r="G5756" s="2" t="n">
        <v>-15</v>
      </c>
      <c r="H5756" s="2" t="n">
        <v>0.0024458988336846</v>
      </c>
      <c r="I5756" s="2" t="n">
        <v>0.002739406693726752</v>
      </c>
      <c r="J5756" s="40" t="inlineStr">
        <is>
          <t>waste - methane capture</t>
        </is>
      </c>
    </row>
    <row r="5757" ht="15.75" customHeight="1" s="120">
      <c r="A5757" s="2" t="inlineStr">
        <is>
          <t>WASTE</t>
        </is>
      </c>
      <c r="B5757" s="2" t="inlineStr">
        <is>
          <t>LAN</t>
        </is>
      </c>
      <c r="C5757" s="2" t="n">
        <v>2025</v>
      </c>
      <c r="D5757" s="2" t="inlineStr">
        <is>
          <t>United States</t>
        </is>
      </c>
      <c r="E5757" s="2" t="inlineStr">
        <is>
          <t>USA</t>
        </is>
      </c>
      <c r="F5757" s="2" t="inlineStr">
        <is>
          <t>Land_x001f_ll gas recovery for direct use</t>
        </is>
      </c>
      <c r="G5757" s="2" t="n">
        <v>-13</v>
      </c>
      <c r="H5757" s="2" t="n">
        <v>0.0012400906125549</v>
      </c>
      <c r="I5757" s="2" t="n">
        <v>0.001388901486061488</v>
      </c>
      <c r="J5757" s="40" t="inlineStr">
        <is>
          <t>waste - methane capture</t>
        </is>
      </c>
    </row>
    <row r="5758" ht="15.75" customHeight="1" s="120">
      <c r="A5758" s="2" t="inlineStr">
        <is>
          <t>WASTE</t>
        </is>
      </c>
      <c r="B5758" s="2" t="inlineStr">
        <is>
          <t>LAN</t>
        </is>
      </c>
      <c r="C5758" s="2" t="n">
        <v>2025</v>
      </c>
      <c r="D5758" s="2" t="inlineStr">
        <is>
          <t>United States</t>
        </is>
      </c>
      <c r="E5758" s="2" t="inlineStr">
        <is>
          <t>USA</t>
        </is>
      </c>
      <c r="F5758" s="2" t="inlineStr">
        <is>
          <t>Land_x001f_ll gas recovery for direct use</t>
        </is>
      </c>
      <c r="G5758" s="2" t="n">
        <v>-11</v>
      </c>
      <c r="H5758" s="2" t="n">
        <v>0.0013735129614361</v>
      </c>
      <c r="I5758" s="2" t="n">
        <v>0.001538334516808432</v>
      </c>
      <c r="J5758" s="40" t="inlineStr">
        <is>
          <t>waste - methane capture</t>
        </is>
      </c>
    </row>
    <row r="5759" ht="15.75" customHeight="1" s="120">
      <c r="A5759" s="2" t="inlineStr">
        <is>
          <t>WASTE</t>
        </is>
      </c>
      <c r="B5759" s="2" t="inlineStr">
        <is>
          <t>LAN</t>
        </is>
      </c>
      <c r="C5759" s="2" t="n">
        <v>2025</v>
      </c>
      <c r="D5759" s="2" t="inlineStr">
        <is>
          <t>United States</t>
        </is>
      </c>
      <c r="E5759" s="2" t="inlineStr">
        <is>
          <t>USA</t>
        </is>
      </c>
      <c r="F5759" s="2" t="inlineStr">
        <is>
          <t>Land_x001f_ll gas recovery for direct use</t>
        </is>
      </c>
      <c r="G5759" s="2" t="n">
        <v>-10</v>
      </c>
      <c r="H5759" s="2" t="n">
        <v>0.000438575487351</v>
      </c>
      <c r="I5759" s="2" t="n">
        <v>0.0004912045458331201</v>
      </c>
      <c r="J5759" s="40" t="inlineStr">
        <is>
          <t>waste - methane capture</t>
        </is>
      </c>
    </row>
    <row r="5760" ht="15.75" customHeight="1" s="120">
      <c r="A5760" s="2" t="inlineStr">
        <is>
          <t>WASTE</t>
        </is>
      </c>
      <c r="B5760" s="2" t="inlineStr">
        <is>
          <t>LAN</t>
        </is>
      </c>
      <c r="C5760" s="2" t="n">
        <v>2025</v>
      </c>
      <c r="D5760" s="2" t="inlineStr">
        <is>
          <t>United States</t>
        </is>
      </c>
      <c r="E5760" s="2" t="inlineStr">
        <is>
          <t>USA</t>
        </is>
      </c>
      <c r="F5760" s="2" t="inlineStr">
        <is>
          <t>Land_x001f_ll gas recovery for direct use</t>
        </is>
      </c>
      <c r="G5760" s="2" t="n">
        <v>-9</v>
      </c>
      <c r="H5760" s="2" t="n">
        <v>0.000673491274938</v>
      </c>
      <c r="I5760" s="2" t="n">
        <v>0.0007543102279305601</v>
      </c>
      <c r="J5760" s="40" t="inlineStr">
        <is>
          <t>waste - methane capture</t>
        </is>
      </c>
    </row>
    <row r="5761" ht="15.75" customHeight="1" s="120">
      <c r="A5761" s="2" t="inlineStr">
        <is>
          <t>WASTE</t>
        </is>
      </c>
      <c r="B5761" s="2" t="inlineStr">
        <is>
          <t>LAN</t>
        </is>
      </c>
      <c r="C5761" s="2" t="n">
        <v>2025</v>
      </c>
      <c r="D5761" s="2" t="inlineStr">
        <is>
          <t>United States</t>
        </is>
      </c>
      <c r="E5761" s="2" t="inlineStr">
        <is>
          <t>USA</t>
        </is>
      </c>
      <c r="F5761" s="2" t="inlineStr">
        <is>
          <t>Land_x001f_ll gas recovery for direct use</t>
        </is>
      </c>
      <c r="G5761" s="2" t="n">
        <v>-6</v>
      </c>
      <c r="H5761" s="2" t="n">
        <v>0.0018543200567365</v>
      </c>
      <c r="I5761" s="2" t="n">
        <v>0.00207683846354488</v>
      </c>
      <c r="J5761" s="40" t="inlineStr">
        <is>
          <t>waste - methane capture</t>
        </is>
      </c>
    </row>
    <row r="5762" ht="15.75" customHeight="1" s="120">
      <c r="A5762" s="2" t="inlineStr">
        <is>
          <t>WASTE</t>
        </is>
      </c>
      <c r="B5762" s="2" t="inlineStr">
        <is>
          <t>LAN</t>
        </is>
      </c>
      <c r="C5762" s="2" t="n">
        <v>2025</v>
      </c>
      <c r="D5762" s="2" t="inlineStr">
        <is>
          <t>United States</t>
        </is>
      </c>
      <c r="E5762" s="2" t="inlineStr">
        <is>
          <t>USA</t>
        </is>
      </c>
      <c r="F5762" s="2" t="inlineStr">
        <is>
          <t>Land_x001f_ll gas recovery for direct use</t>
        </is>
      </c>
      <c r="G5762" s="2" t="n">
        <v>-5</v>
      </c>
      <c r="H5762" s="2" t="n">
        <v>0.0011238837614655</v>
      </c>
      <c r="I5762" s="2" t="n">
        <v>0.00125874981284136</v>
      </c>
      <c r="J5762" s="40" t="inlineStr">
        <is>
          <t>waste - methane capture</t>
        </is>
      </c>
    </row>
    <row r="5763" ht="15.75" customHeight="1" s="120">
      <c r="A5763" s="2" t="inlineStr">
        <is>
          <t>WASTE</t>
        </is>
      </c>
      <c r="B5763" s="2" t="inlineStr">
        <is>
          <t>LAN</t>
        </is>
      </c>
      <c r="C5763" s="2" t="n">
        <v>2025</v>
      </c>
      <c r="D5763" s="2" t="inlineStr">
        <is>
          <t>United States</t>
        </is>
      </c>
      <c r="E5763" s="2" t="inlineStr">
        <is>
          <t>USA</t>
        </is>
      </c>
      <c r="F5763" s="2" t="inlineStr">
        <is>
          <t>Land_x001f_ll gas recovery for direct use</t>
        </is>
      </c>
      <c r="G5763" s="2" t="n">
        <v>-4</v>
      </c>
      <c r="H5763" s="2" t="n">
        <v>0.0008588247583248</v>
      </c>
      <c r="I5763" s="2" t="n">
        <v>0.000961883729323776</v>
      </c>
      <c r="J5763" s="40" t="inlineStr">
        <is>
          <t>waste - methane capture</t>
        </is>
      </c>
    </row>
    <row r="5764" ht="15.75" customHeight="1" s="120">
      <c r="A5764" s="2" t="inlineStr">
        <is>
          <t>WASTE</t>
        </is>
      </c>
      <c r="B5764" s="2" t="inlineStr">
        <is>
          <t>LAN</t>
        </is>
      </c>
      <c r="C5764" s="2" t="n">
        <v>2025</v>
      </c>
      <c r="D5764" s="2" t="inlineStr">
        <is>
          <t>United States</t>
        </is>
      </c>
      <c r="E5764" s="2" t="inlineStr">
        <is>
          <t>USA</t>
        </is>
      </c>
      <c r="F5764" s="2" t="inlineStr">
        <is>
          <t>Land_x001f_ll gas recovery for direct use</t>
        </is>
      </c>
      <c r="G5764" s="2" t="n">
        <v>-3</v>
      </c>
      <c r="H5764" s="2" t="n">
        <v>0.0004976411000825</v>
      </c>
      <c r="I5764" s="2" t="n">
        <v>0.0005573580320924</v>
      </c>
      <c r="J5764" s="40" t="inlineStr">
        <is>
          <t>waste - methane capture</t>
        </is>
      </c>
    </row>
    <row r="5765" ht="15.75" customHeight="1" s="120">
      <c r="A5765" s="2" t="inlineStr">
        <is>
          <t>WASTE</t>
        </is>
      </c>
      <c r="B5765" s="2" t="inlineStr">
        <is>
          <t>LAN</t>
        </is>
      </c>
      <c r="C5765" s="2" t="n">
        <v>2025</v>
      </c>
      <c r="D5765" s="2" t="inlineStr">
        <is>
          <t>United States</t>
        </is>
      </c>
      <c r="E5765" s="2" t="inlineStr">
        <is>
          <t>USA</t>
        </is>
      </c>
      <c r="F5765" s="2" t="inlineStr">
        <is>
          <t>Land_x001f_ll gas recovery for direct use</t>
        </is>
      </c>
      <c r="G5765" s="2" t="n">
        <v>-2</v>
      </c>
      <c r="H5765" s="2" t="n">
        <v>0.000465760123916</v>
      </c>
      <c r="I5765" s="2" t="n">
        <v>0.00052165133878592</v>
      </c>
      <c r="J5765" s="40" t="inlineStr">
        <is>
          <t>waste - methane capture</t>
        </is>
      </c>
    </row>
    <row r="5766" ht="15.75" customHeight="1" s="120">
      <c r="A5766" s="2" t="inlineStr">
        <is>
          <t>WASTE</t>
        </is>
      </c>
      <c r="B5766" s="2" t="inlineStr">
        <is>
          <t>LAN</t>
        </is>
      </c>
      <c r="C5766" s="2" t="n">
        <v>2025</v>
      </c>
      <c r="D5766" s="2" t="inlineStr">
        <is>
          <t>United States</t>
        </is>
      </c>
      <c r="E5766" s="2" t="inlineStr">
        <is>
          <t>USA</t>
        </is>
      </c>
      <c r="F5766" s="2" t="inlineStr">
        <is>
          <t>Electricity generation with a microturbine</t>
        </is>
      </c>
      <c r="G5766" s="2" t="n">
        <v>-1</v>
      </c>
      <c r="H5766" s="2" t="n">
        <v>0.0009253753814846</v>
      </c>
      <c r="I5766" s="2" t="n">
        <v>0.001036420427262752</v>
      </c>
      <c r="J5766" s="40" t="inlineStr">
        <is>
          <t>waste - methane capture</t>
        </is>
      </c>
    </row>
    <row r="5767" ht="15.75" customHeight="1" s="120">
      <c r="A5767" s="2" t="inlineStr">
        <is>
          <t>WASTE</t>
        </is>
      </c>
      <c r="B5767" s="2" t="inlineStr">
        <is>
          <t>LAN</t>
        </is>
      </c>
      <c r="C5767" s="2" t="n">
        <v>2025</v>
      </c>
      <c r="D5767" s="2" t="inlineStr">
        <is>
          <t>United States</t>
        </is>
      </c>
      <c r="E5767" s="2" t="inlineStr">
        <is>
          <t>USA</t>
        </is>
      </c>
      <c r="F5767" s="2" t="inlineStr">
        <is>
          <t>Land_x001f_ll gas recovery for direct use</t>
        </is>
      </c>
      <c r="G5767" s="2" t="n">
        <v>-1</v>
      </c>
      <c r="H5767" s="2" t="n">
        <v>0.0008359385537915</v>
      </c>
      <c r="I5767" s="2" t="n">
        <v>0.0009362511802464801</v>
      </c>
      <c r="J5767" s="40" t="inlineStr">
        <is>
          <t>waste - methane capture</t>
        </is>
      </c>
    </row>
    <row r="5768" ht="15.75" customHeight="1" s="120">
      <c r="A5768" s="2" t="inlineStr">
        <is>
          <t>WASTE</t>
        </is>
      </c>
      <c r="B5768" s="2" t="inlineStr">
        <is>
          <t>LAN</t>
        </is>
      </c>
      <c r="C5768" s="2" t="n">
        <v>2025</v>
      </c>
      <c r="D5768" s="2" t="inlineStr">
        <is>
          <t>United States</t>
        </is>
      </c>
      <c r="E5768" s="2" t="inlineStr">
        <is>
          <t>USA</t>
        </is>
      </c>
      <c r="F5768" s="2" t="inlineStr">
        <is>
          <t>Electricity generation with a microturbine</t>
        </is>
      </c>
      <c r="G5768" s="2" t="n">
        <v>0</v>
      </c>
      <c r="H5768" s="2" t="n">
        <v>0.0055126968072727</v>
      </c>
      <c r="I5768" s="2" t="n">
        <v>0.006174220424145425</v>
      </c>
      <c r="J5768" s="40" t="inlineStr">
        <is>
          <t>waste - methane capture</t>
        </is>
      </c>
    </row>
    <row r="5769" ht="15.75" customHeight="1" s="120">
      <c r="A5769" s="2" t="inlineStr">
        <is>
          <t>WASTE</t>
        </is>
      </c>
      <c r="B5769" s="2" t="inlineStr">
        <is>
          <t>LAN</t>
        </is>
      </c>
      <c r="C5769" s="2" t="n">
        <v>2025</v>
      </c>
      <c r="D5769" s="2" t="inlineStr">
        <is>
          <t>United States</t>
        </is>
      </c>
      <c r="E5769" s="2" t="inlineStr">
        <is>
          <t>USA</t>
        </is>
      </c>
      <c r="F5769" s="2" t="inlineStr">
        <is>
          <t>Electricity generation with a microturbine</t>
        </is>
      </c>
      <c r="G5769" s="2" t="n">
        <v>1</v>
      </c>
      <c r="H5769" s="2" t="n">
        <v>0.0125246090465225</v>
      </c>
      <c r="I5769" s="2" t="n">
        <v>0.0140275621321052</v>
      </c>
      <c r="J5769" s="40" t="inlineStr">
        <is>
          <t>waste - methane capture</t>
        </is>
      </c>
    </row>
    <row r="5770" ht="15.75" customHeight="1" s="120">
      <c r="A5770" s="2" t="inlineStr">
        <is>
          <t>WASTE</t>
        </is>
      </c>
      <c r="B5770" s="2" t="inlineStr">
        <is>
          <t>LAN</t>
        </is>
      </c>
      <c r="C5770" s="2" t="n">
        <v>2025</v>
      </c>
      <c r="D5770" s="2" t="inlineStr">
        <is>
          <t>United States</t>
        </is>
      </c>
      <c r="E5770" s="2" t="inlineStr">
        <is>
          <t>USA</t>
        </is>
      </c>
      <c r="F5770" s="2" t="inlineStr">
        <is>
          <t>Electricity generation with combined heat and power</t>
        </is>
      </c>
      <c r="G5770" s="2" t="n">
        <v>1</v>
      </c>
      <c r="H5770" s="2" t="n">
        <v>0.0016158977523446</v>
      </c>
      <c r="I5770" s="2" t="n">
        <v>0.001809805482625952</v>
      </c>
      <c r="J5770" s="40" t="inlineStr">
        <is>
          <t>waste - methane capture</t>
        </is>
      </c>
    </row>
    <row r="5771" ht="15.75" customHeight="1" s="120">
      <c r="A5771" s="2" t="inlineStr">
        <is>
          <t>WASTE</t>
        </is>
      </c>
      <c r="B5771" s="2" t="inlineStr">
        <is>
          <t>LAN</t>
        </is>
      </c>
      <c r="C5771" s="2" t="n">
        <v>2025</v>
      </c>
      <c r="D5771" s="2" t="inlineStr">
        <is>
          <t>United States</t>
        </is>
      </c>
      <c r="E5771" s="2" t="inlineStr">
        <is>
          <t>USA</t>
        </is>
      </c>
      <c r="F5771" s="2" t="inlineStr">
        <is>
          <t>Electricity generation with combined heat and power</t>
        </is>
      </c>
      <c r="G5771" s="2" t="n">
        <v>2</v>
      </c>
      <c r="H5771" s="2" t="n">
        <v>0.004691066686064</v>
      </c>
      <c r="I5771" s="2" t="n">
        <v>0.00525399468839168</v>
      </c>
      <c r="J5771" s="40" t="inlineStr">
        <is>
          <t>waste - methane capture</t>
        </is>
      </c>
    </row>
    <row r="5772" ht="15.75" customHeight="1" s="120">
      <c r="A5772" s="2" t="inlineStr">
        <is>
          <t>WASTE</t>
        </is>
      </c>
      <c r="B5772" s="2" t="inlineStr">
        <is>
          <t>LAN</t>
        </is>
      </c>
      <c r="C5772" s="2" t="n">
        <v>2025</v>
      </c>
      <c r="D5772" s="2" t="inlineStr">
        <is>
          <t>United States</t>
        </is>
      </c>
      <c r="E5772" s="2" t="inlineStr">
        <is>
          <t>USA</t>
        </is>
      </c>
      <c r="F5772" s="2" t="inlineStr">
        <is>
          <t>Electricity generation with a microturbine</t>
        </is>
      </c>
      <c r="G5772" s="2" t="n">
        <v>2</v>
      </c>
      <c r="H5772" s="2" t="n">
        <v>0.0225466469419189</v>
      </c>
      <c r="I5772" s="2" t="n">
        <v>0.02525224457494917</v>
      </c>
      <c r="J5772" s="40" t="inlineStr">
        <is>
          <t>waste - methane capture</t>
        </is>
      </c>
    </row>
    <row r="5773" ht="15.75" customHeight="1" s="120">
      <c r="A5773" s="2" t="inlineStr">
        <is>
          <t>WASTE</t>
        </is>
      </c>
      <c r="B5773" s="2" t="inlineStr">
        <is>
          <t>LAN</t>
        </is>
      </c>
      <c r="C5773" s="2" t="n">
        <v>2025</v>
      </c>
      <c r="D5773" s="2" t="inlineStr">
        <is>
          <t>United States</t>
        </is>
      </c>
      <c r="E5773" s="2" t="inlineStr">
        <is>
          <t>USA</t>
        </is>
      </c>
      <c r="F5773" s="2" t="inlineStr">
        <is>
          <t>Electricity generation with combined heat and power</t>
        </is>
      </c>
      <c r="G5773" s="2" t="n">
        <v>3</v>
      </c>
      <c r="H5773" s="2" t="n">
        <v>0.0066898807417601</v>
      </c>
      <c r="I5773" s="2" t="n">
        <v>0.007492666430771313</v>
      </c>
      <c r="J5773" s="40" t="inlineStr">
        <is>
          <t>waste - methane capture</t>
        </is>
      </c>
    </row>
    <row r="5774" ht="15.75" customHeight="1" s="120">
      <c r="A5774" s="2" t="inlineStr">
        <is>
          <t>WASTE</t>
        </is>
      </c>
      <c r="B5774" s="2" t="inlineStr">
        <is>
          <t>LAN</t>
        </is>
      </c>
      <c r="C5774" s="2" t="n">
        <v>2025</v>
      </c>
      <c r="D5774" s="2" t="inlineStr">
        <is>
          <t>United States</t>
        </is>
      </c>
      <c r="E5774" s="2" t="inlineStr">
        <is>
          <t>USA</t>
        </is>
      </c>
      <c r="F5774" s="2" t="inlineStr">
        <is>
          <t>Electricity generation with a reciprocating engine</t>
        </is>
      </c>
      <c r="G5774" s="2" t="n">
        <v>3</v>
      </c>
      <c r="H5774" s="2" t="n">
        <v>0.0193907730281353</v>
      </c>
      <c r="I5774" s="2" t="n">
        <v>0.02171766579151154</v>
      </c>
      <c r="J5774" s="40" t="inlineStr">
        <is>
          <t>waste - methane capture</t>
        </is>
      </c>
    </row>
    <row r="5775" ht="15.75" customHeight="1" s="120">
      <c r="A5775" s="2" t="inlineStr">
        <is>
          <t>WASTE</t>
        </is>
      </c>
      <c r="B5775" s="2" t="inlineStr">
        <is>
          <t>LAN</t>
        </is>
      </c>
      <c r="C5775" s="2" t="n">
        <v>2025</v>
      </c>
      <c r="D5775" s="2" t="inlineStr">
        <is>
          <t>United States</t>
        </is>
      </c>
      <c r="E5775" s="2" t="inlineStr">
        <is>
          <t>USA</t>
        </is>
      </c>
      <c r="F5775" s="2" t="inlineStr">
        <is>
          <t>Electricity generation with a microturbine</t>
        </is>
      </c>
      <c r="G5775" s="2" t="n">
        <v>3</v>
      </c>
      <c r="H5775" s="2" t="n">
        <v>0.0161918022495229</v>
      </c>
      <c r="I5775" s="2" t="n">
        <v>0.01813481851946565</v>
      </c>
      <c r="J5775" s="40" t="inlineStr">
        <is>
          <t>waste - methane capture</t>
        </is>
      </c>
    </row>
    <row r="5776" ht="15.75" customHeight="1" s="120">
      <c r="A5776" s="2" t="inlineStr">
        <is>
          <t>WASTE</t>
        </is>
      </c>
      <c r="B5776" s="2" t="inlineStr">
        <is>
          <t>LAN</t>
        </is>
      </c>
      <c r="C5776" s="2" t="n">
        <v>2025</v>
      </c>
      <c r="D5776" s="2" t="inlineStr">
        <is>
          <t>United States</t>
        </is>
      </c>
      <c r="E5776" s="2" t="inlineStr">
        <is>
          <t>USA</t>
        </is>
      </c>
      <c r="F5776" s="2" t="inlineStr">
        <is>
          <t>Electricity generation with a gas turbine</t>
        </is>
      </c>
      <c r="G5776" s="2" t="n">
        <v>3</v>
      </c>
      <c r="H5776" s="2" t="n">
        <v>0.0031692936317995</v>
      </c>
      <c r="I5776" s="2" t="n">
        <v>0.00354960886761544</v>
      </c>
      <c r="J5776" s="40" t="inlineStr">
        <is>
          <t>waste - methane capture</t>
        </is>
      </c>
    </row>
    <row r="5777" ht="15.75" customHeight="1" s="120">
      <c r="A5777" s="2" t="inlineStr">
        <is>
          <t>WASTE</t>
        </is>
      </c>
      <c r="B5777" s="2" t="inlineStr">
        <is>
          <t>LAN</t>
        </is>
      </c>
      <c r="C5777" s="2" t="n">
        <v>2025</v>
      </c>
      <c r="D5777" s="2" t="inlineStr">
        <is>
          <t>United States</t>
        </is>
      </c>
      <c r="E5777" s="2" t="inlineStr">
        <is>
          <t>USA</t>
        </is>
      </c>
      <c r="F5777" s="2" t="inlineStr">
        <is>
          <t>Flaring of landfill gas</t>
        </is>
      </c>
      <c r="G5777" s="2" t="n">
        <v>3</v>
      </c>
      <c r="H5777" s="2" t="n">
        <v>0.322004796937108</v>
      </c>
      <c r="I5777" s="2" t="n">
        <v>0.360645372569561</v>
      </c>
      <c r="J5777" s="40" t="inlineStr">
        <is>
          <t>waste - methane destruction</t>
        </is>
      </c>
    </row>
    <row r="5778" ht="15.75" customHeight="1" s="120">
      <c r="A5778" s="2" t="inlineStr">
        <is>
          <t>WASTE</t>
        </is>
      </c>
      <c r="B5778" s="2" t="inlineStr">
        <is>
          <t>LAN</t>
        </is>
      </c>
      <c r="C5778" s="2" t="n">
        <v>2025</v>
      </c>
      <c r="D5778" s="2" t="inlineStr">
        <is>
          <t>United States</t>
        </is>
      </c>
      <c r="E5778" s="2" t="inlineStr">
        <is>
          <t>USA</t>
        </is>
      </c>
      <c r="F5778" s="2" t="inlineStr">
        <is>
          <t>Electricity generation with a reciprocating engine</t>
        </is>
      </c>
      <c r="G5778" s="2" t="n">
        <v>4</v>
      </c>
      <c r="H5778" s="2" t="n">
        <v>0.0904521960765123</v>
      </c>
      <c r="I5778" s="2" t="n">
        <v>0.1013064596056938</v>
      </c>
      <c r="J5778" s="40" t="inlineStr">
        <is>
          <t>waste - methane capture</t>
        </is>
      </c>
    </row>
    <row r="5779" ht="15.75" customHeight="1" s="120">
      <c r="A5779" s="2" t="inlineStr">
        <is>
          <t>WASTE</t>
        </is>
      </c>
      <c r="B5779" s="2" t="inlineStr">
        <is>
          <t>LAN</t>
        </is>
      </c>
      <c r="C5779" s="2" t="n">
        <v>2025</v>
      </c>
      <c r="D5779" s="2" t="inlineStr">
        <is>
          <t>United States</t>
        </is>
      </c>
      <c r="E5779" s="2" t="inlineStr">
        <is>
          <t>USA</t>
        </is>
      </c>
      <c r="F5779" s="2" t="inlineStr">
        <is>
          <t>Electricity generation with a gas turbine</t>
        </is>
      </c>
      <c r="G5779" s="2" t="n">
        <v>4</v>
      </c>
      <c r="H5779" s="2" t="n">
        <v>0.0463399831205606</v>
      </c>
      <c r="I5779" s="2" t="n">
        <v>0.05190078109502787</v>
      </c>
      <c r="J5779" s="40" t="inlineStr">
        <is>
          <t>waste - methane capture</t>
        </is>
      </c>
    </row>
    <row r="5780" ht="15.75" customHeight="1" s="120">
      <c r="A5780" s="2" t="inlineStr">
        <is>
          <t>WASTE</t>
        </is>
      </c>
      <c r="B5780" s="2" t="inlineStr">
        <is>
          <t>LAN</t>
        </is>
      </c>
      <c r="C5780" s="2" t="n">
        <v>2025</v>
      </c>
      <c r="D5780" s="2" t="inlineStr">
        <is>
          <t>United States</t>
        </is>
      </c>
      <c r="E5780" s="2" t="inlineStr">
        <is>
          <t>USA</t>
        </is>
      </c>
      <c r="F5780" s="2" t="inlineStr">
        <is>
          <t>Electricity generation with a microturbine</t>
        </is>
      </c>
      <c r="G5780" s="2" t="n">
        <v>4</v>
      </c>
      <c r="H5780" s="2" t="n">
        <v>0.0094041380798444</v>
      </c>
      <c r="I5780" s="2" t="n">
        <v>0.01053263464942573</v>
      </c>
      <c r="J5780" s="40" t="inlineStr">
        <is>
          <t>waste - methane capture</t>
        </is>
      </c>
    </row>
    <row r="5781" ht="15.75" customHeight="1" s="120">
      <c r="A5781" s="2" t="inlineStr">
        <is>
          <t>WASTE</t>
        </is>
      </c>
      <c r="B5781" s="2" t="inlineStr">
        <is>
          <t>LAN</t>
        </is>
      </c>
      <c r="C5781" s="2" t="n">
        <v>2025</v>
      </c>
      <c r="D5781" s="2" t="inlineStr">
        <is>
          <t>United States</t>
        </is>
      </c>
      <c r="E5781" s="2" t="inlineStr">
        <is>
          <t>USA</t>
        </is>
      </c>
      <c r="F5781" s="2" t="inlineStr">
        <is>
          <t>Flaring of landfill gas</t>
        </is>
      </c>
      <c r="G5781" s="2" t="n">
        <v>4</v>
      </c>
      <c r="H5781" s="2" t="n">
        <v>0.7221837975084781</v>
      </c>
      <c r="I5781" s="2" t="n">
        <v>0.8088458532094955</v>
      </c>
      <c r="J5781" s="40" t="inlineStr">
        <is>
          <t>waste - methane destruction</t>
        </is>
      </c>
    </row>
    <row r="5782" ht="15.75" customHeight="1" s="120">
      <c r="A5782" s="2" t="inlineStr">
        <is>
          <t>WASTE</t>
        </is>
      </c>
      <c r="B5782" s="2" t="inlineStr">
        <is>
          <t>LAN</t>
        </is>
      </c>
      <c r="C5782" s="2" t="n">
        <v>2025</v>
      </c>
      <c r="D5782" s="2" t="inlineStr">
        <is>
          <t>United States</t>
        </is>
      </c>
      <c r="E5782" s="2" t="inlineStr">
        <is>
          <t>USA</t>
        </is>
      </c>
      <c r="F5782" s="2" t="inlineStr">
        <is>
          <t>Electricity generation with combined heat and power</t>
        </is>
      </c>
      <c r="G5782" s="2" t="n">
        <v>4</v>
      </c>
      <c r="H5782" s="2" t="n">
        <v>0.0137065426679328</v>
      </c>
      <c r="I5782" s="2" t="n">
        <v>0.01535132778808474</v>
      </c>
      <c r="J5782" s="40" t="inlineStr">
        <is>
          <t>waste - methane capture</t>
        </is>
      </c>
    </row>
    <row r="5783" ht="15.75" customHeight="1" s="120">
      <c r="A5783" s="2" t="inlineStr">
        <is>
          <t>WASTE</t>
        </is>
      </c>
      <c r="B5783" s="2" t="inlineStr">
        <is>
          <t>LAN</t>
        </is>
      </c>
      <c r="C5783" s="2" t="n">
        <v>2025</v>
      </c>
      <c r="D5783" s="2" t="inlineStr">
        <is>
          <t>United States</t>
        </is>
      </c>
      <c r="E5783" s="2" t="inlineStr">
        <is>
          <t>USA</t>
        </is>
      </c>
      <c r="F5783" s="2" t="inlineStr">
        <is>
          <t>Land_x001f_ll gas recovery for direct use</t>
        </is>
      </c>
      <c r="G5783" s="2" t="n">
        <v>4</v>
      </c>
      <c r="H5783" s="2" t="n">
        <v>0.0011062026023865</v>
      </c>
      <c r="I5783" s="2" t="n">
        <v>0.00123894691467288</v>
      </c>
      <c r="J5783" s="40" t="inlineStr">
        <is>
          <t>waste - methane capture</t>
        </is>
      </c>
    </row>
    <row r="5784" ht="15.75" customHeight="1" s="120">
      <c r="A5784" s="2" t="inlineStr">
        <is>
          <t>WASTE</t>
        </is>
      </c>
      <c r="B5784" s="2" t="inlineStr">
        <is>
          <t>LAN</t>
        </is>
      </c>
      <c r="C5784" s="2" t="n">
        <v>2025</v>
      </c>
      <c r="D5784" s="2" t="inlineStr">
        <is>
          <t>United States</t>
        </is>
      </c>
      <c r="E5784" s="2" t="inlineStr">
        <is>
          <t>USA</t>
        </is>
      </c>
      <c r="F5784" s="2" t="inlineStr">
        <is>
          <t>Electricity generation with a gas turbine</t>
        </is>
      </c>
      <c r="G5784" s="2" t="n">
        <v>5</v>
      </c>
      <c r="H5784" s="2" t="n">
        <v>0.0493883562739938</v>
      </c>
      <c r="I5784" s="2" t="n">
        <v>0.05531495902687306</v>
      </c>
      <c r="J5784" s="40" t="inlineStr">
        <is>
          <t>waste - methane capture</t>
        </is>
      </c>
    </row>
    <row r="5785" ht="15.75" customHeight="1" s="120">
      <c r="A5785" s="2" t="inlineStr">
        <is>
          <t>WASTE</t>
        </is>
      </c>
      <c r="B5785" s="2" t="inlineStr">
        <is>
          <t>LAN</t>
        </is>
      </c>
      <c r="C5785" s="2" t="n">
        <v>2025</v>
      </c>
      <c r="D5785" s="2" t="inlineStr">
        <is>
          <t>United States</t>
        </is>
      </c>
      <c r="E5785" s="2" t="inlineStr">
        <is>
          <t>USA</t>
        </is>
      </c>
      <c r="F5785" s="2" t="inlineStr">
        <is>
          <t>Electricity generation with a reciprocating engine</t>
        </is>
      </c>
      <c r="G5785" s="2" t="n">
        <v>5</v>
      </c>
      <c r="H5785" s="2" t="n">
        <v>0.293842597864568</v>
      </c>
      <c r="I5785" s="2" t="n">
        <v>0.3291037096083162</v>
      </c>
      <c r="J5785" s="40" t="inlineStr">
        <is>
          <t>waste - methane capture</t>
        </is>
      </c>
    </row>
    <row r="5786" ht="15.75" customHeight="1" s="120">
      <c r="A5786" s="2" t="inlineStr">
        <is>
          <t>WASTE</t>
        </is>
      </c>
      <c r="B5786" s="2" t="inlineStr">
        <is>
          <t>LAN</t>
        </is>
      </c>
      <c r="C5786" s="2" t="n">
        <v>2025</v>
      </c>
      <c r="D5786" s="2" t="inlineStr">
        <is>
          <t>United States</t>
        </is>
      </c>
      <c r="E5786" s="2" t="inlineStr">
        <is>
          <t>USA</t>
        </is>
      </c>
      <c r="F5786" s="2" t="inlineStr">
        <is>
          <t>Flaring of landfill gas</t>
        </is>
      </c>
      <c r="G5786" s="2" t="n">
        <v>5</v>
      </c>
      <c r="H5786" s="2" t="n">
        <v>0.259475118946284</v>
      </c>
      <c r="I5786" s="2" t="n">
        <v>0.2906121332198381</v>
      </c>
      <c r="J5786" s="40" t="inlineStr">
        <is>
          <t>waste - methane destruction</t>
        </is>
      </c>
    </row>
    <row r="5787" ht="15.75" customHeight="1" s="120">
      <c r="A5787" s="2" t="inlineStr">
        <is>
          <t>WASTE</t>
        </is>
      </c>
      <c r="B5787" s="2" t="inlineStr">
        <is>
          <t>LAN</t>
        </is>
      </c>
      <c r="C5787" s="2" t="n">
        <v>2025</v>
      </c>
      <c r="D5787" s="2" t="inlineStr">
        <is>
          <t>United States</t>
        </is>
      </c>
      <c r="E5787" s="2" t="inlineStr">
        <is>
          <t>USA</t>
        </is>
      </c>
      <c r="F5787" s="2" t="inlineStr">
        <is>
          <t>Electricity generation with a microturbine</t>
        </is>
      </c>
      <c r="G5787" s="2" t="n">
        <v>5</v>
      </c>
      <c r="H5787" s="2" t="n">
        <v>0.009903101716190601</v>
      </c>
      <c r="I5787" s="2" t="n">
        <v>0.01109147392213347</v>
      </c>
      <c r="J5787" s="40" t="inlineStr">
        <is>
          <t>waste - methane capture</t>
        </is>
      </c>
    </row>
    <row r="5788" ht="15.75" customHeight="1" s="120">
      <c r="A5788" s="2" t="inlineStr">
        <is>
          <t>WASTE</t>
        </is>
      </c>
      <c r="B5788" s="2" t="inlineStr">
        <is>
          <t>LAN</t>
        </is>
      </c>
      <c r="C5788" s="2" t="n">
        <v>2025</v>
      </c>
      <c r="D5788" s="2" t="inlineStr">
        <is>
          <t>United States</t>
        </is>
      </c>
      <c r="E5788" s="2" t="inlineStr">
        <is>
          <t>USA</t>
        </is>
      </c>
      <c r="F5788" s="2" t="inlineStr">
        <is>
          <t>Electricity generation with combined heat and power</t>
        </is>
      </c>
      <c r="G5788" s="2" t="n">
        <v>5</v>
      </c>
      <c r="H5788" s="2" t="n">
        <v>0.0185663104639389</v>
      </c>
      <c r="I5788" s="2" t="n">
        <v>0.02079426771961157</v>
      </c>
      <c r="J5788" s="40" t="inlineStr">
        <is>
          <t>waste - methane capture</t>
        </is>
      </c>
    </row>
    <row r="5789" ht="15.75" customHeight="1" s="120">
      <c r="A5789" s="2" t="inlineStr">
        <is>
          <t>WASTE</t>
        </is>
      </c>
      <c r="B5789" s="2" t="inlineStr">
        <is>
          <t>LAN</t>
        </is>
      </c>
      <c r="C5789" s="2" t="n">
        <v>2025</v>
      </c>
      <c r="D5789" s="2" t="inlineStr">
        <is>
          <t>United States</t>
        </is>
      </c>
      <c r="E5789" s="2" t="inlineStr">
        <is>
          <t>USA</t>
        </is>
      </c>
      <c r="F5789" s="2" t="inlineStr">
        <is>
          <t>Electricity generation with a reciprocating engine</t>
        </is>
      </c>
      <c r="G5789" s="2" t="n">
        <v>6</v>
      </c>
      <c r="H5789" s="2" t="n">
        <v>0.38966563809663</v>
      </c>
      <c r="I5789" s="2" t="n">
        <v>0.4364255146682257</v>
      </c>
      <c r="J5789" s="40" t="inlineStr">
        <is>
          <t>waste - methane capture</t>
        </is>
      </c>
    </row>
    <row r="5790" ht="15.75" customHeight="1" s="120">
      <c r="A5790" s="2" t="inlineStr">
        <is>
          <t>WASTE</t>
        </is>
      </c>
      <c r="B5790" s="2" t="inlineStr">
        <is>
          <t>LAN</t>
        </is>
      </c>
      <c r="C5790" s="2" t="n">
        <v>2025</v>
      </c>
      <c r="D5790" s="2" t="inlineStr">
        <is>
          <t>United States</t>
        </is>
      </c>
      <c r="E5790" s="2" t="inlineStr">
        <is>
          <t>USA</t>
        </is>
      </c>
      <c r="F5790" s="2" t="inlineStr">
        <is>
          <t>Land_x001f_ll gas recovery for direct use</t>
        </is>
      </c>
      <c r="G5790" s="2" t="n">
        <v>6</v>
      </c>
      <c r="H5790" s="2" t="n">
        <v>0.0008818166097626</v>
      </c>
      <c r="I5790" s="2" t="n">
        <v>0.0009876346029341122</v>
      </c>
      <c r="J5790" s="40" t="inlineStr">
        <is>
          <t>waste - methane capture</t>
        </is>
      </c>
    </row>
    <row r="5791" ht="15.75" customHeight="1" s="120">
      <c r="A5791" s="2" t="inlineStr">
        <is>
          <t>WASTE</t>
        </is>
      </c>
      <c r="B5791" s="2" t="inlineStr">
        <is>
          <t>LAN</t>
        </is>
      </c>
      <c r="C5791" s="2" t="n">
        <v>2025</v>
      </c>
      <c r="D5791" s="2" t="inlineStr">
        <is>
          <t>United States</t>
        </is>
      </c>
      <c r="E5791" s="2" t="inlineStr">
        <is>
          <t>USA</t>
        </is>
      </c>
      <c r="F5791" s="2" t="inlineStr">
        <is>
          <t>Electricity generation with combined heat and power</t>
        </is>
      </c>
      <c r="G5791" s="2" t="n">
        <v>6</v>
      </c>
      <c r="H5791" s="2" t="n">
        <v>0.0208520191372372</v>
      </c>
      <c r="I5791" s="2" t="n">
        <v>0.02335426143370567</v>
      </c>
      <c r="J5791" s="40" t="inlineStr">
        <is>
          <t>waste - methane capture</t>
        </is>
      </c>
    </row>
    <row r="5792" ht="15.75" customHeight="1" s="120">
      <c r="A5792" s="2" t="inlineStr">
        <is>
          <t>WASTE</t>
        </is>
      </c>
      <c r="B5792" s="2" t="inlineStr">
        <is>
          <t>LAN</t>
        </is>
      </c>
      <c r="C5792" s="2" t="n">
        <v>2025</v>
      </c>
      <c r="D5792" s="2" t="inlineStr">
        <is>
          <t>United States</t>
        </is>
      </c>
      <c r="E5792" s="2" t="inlineStr">
        <is>
          <t>USA</t>
        </is>
      </c>
      <c r="F5792" s="2" t="inlineStr">
        <is>
          <t>Electricity generation with a gas turbine</t>
        </is>
      </c>
      <c r="G5792" s="2" t="n">
        <v>6</v>
      </c>
      <c r="H5792" s="2" t="n">
        <v>0.0254905465990305</v>
      </c>
      <c r="I5792" s="2" t="n">
        <v>0.02854941219091417</v>
      </c>
      <c r="J5792" s="40" t="inlineStr">
        <is>
          <t>waste - methane capture</t>
        </is>
      </c>
    </row>
    <row r="5793" ht="15.75" customHeight="1" s="120">
      <c r="A5793" s="2" t="inlineStr">
        <is>
          <t>WASTE</t>
        </is>
      </c>
      <c r="B5793" s="2" t="inlineStr">
        <is>
          <t>LAN</t>
        </is>
      </c>
      <c r="C5793" s="2" t="n">
        <v>2025</v>
      </c>
      <c r="D5793" s="2" t="inlineStr">
        <is>
          <t>United States</t>
        </is>
      </c>
      <c r="E5793" s="2" t="inlineStr">
        <is>
          <t>USA</t>
        </is>
      </c>
      <c r="F5793" s="2" t="inlineStr">
        <is>
          <t>Electricity generation with a microturbine</t>
        </is>
      </c>
      <c r="G5793" s="2" t="n">
        <v>6</v>
      </c>
      <c r="H5793" s="2" t="n">
        <v>0.007138035580283</v>
      </c>
      <c r="I5793" s="2" t="n">
        <v>0.00799459984991696</v>
      </c>
      <c r="J5793" s="40" t="inlineStr">
        <is>
          <t>waste - methane capture</t>
        </is>
      </c>
    </row>
    <row r="5794" ht="15.75" customHeight="1" s="120">
      <c r="A5794" s="2" t="inlineStr">
        <is>
          <t>WASTE</t>
        </is>
      </c>
      <c r="B5794" s="2" t="inlineStr">
        <is>
          <t>LAN</t>
        </is>
      </c>
      <c r="C5794" s="2" t="n">
        <v>2025</v>
      </c>
      <c r="D5794" s="2" t="inlineStr">
        <is>
          <t>United States</t>
        </is>
      </c>
      <c r="E5794" s="2" t="inlineStr">
        <is>
          <t>USA</t>
        </is>
      </c>
      <c r="F5794" s="2" t="inlineStr">
        <is>
          <t>Flaring of landfill gas</t>
        </is>
      </c>
      <c r="G5794" s="2" t="n">
        <v>6</v>
      </c>
      <c r="H5794" s="2" t="n">
        <v>0.152326320065185</v>
      </c>
      <c r="I5794" s="2" t="n">
        <v>0.1706054784730072</v>
      </c>
      <c r="J5794" s="40" t="inlineStr">
        <is>
          <t>waste - methane destruction</t>
        </is>
      </c>
    </row>
    <row r="5795" ht="15.75" customHeight="1" s="120">
      <c r="A5795" s="2" t="inlineStr">
        <is>
          <t>WASTE</t>
        </is>
      </c>
      <c r="B5795" s="2" t="inlineStr">
        <is>
          <t>LAN</t>
        </is>
      </c>
      <c r="C5795" s="2" t="n">
        <v>2025</v>
      </c>
      <c r="D5795" s="2" t="inlineStr">
        <is>
          <t>United States</t>
        </is>
      </c>
      <c r="E5795" s="2" t="inlineStr">
        <is>
          <t>USA</t>
        </is>
      </c>
      <c r="F5795" s="2" t="inlineStr">
        <is>
          <t>Electricity generation with a microturbine</t>
        </is>
      </c>
      <c r="G5795" s="2" t="n">
        <v>7</v>
      </c>
      <c r="H5795" s="2" t="n">
        <v>0.007645718549611</v>
      </c>
      <c r="I5795" s="2" t="n">
        <v>0.008563204775564321</v>
      </c>
      <c r="J5795" s="40" t="inlineStr">
        <is>
          <t>waste - methane capture</t>
        </is>
      </c>
    </row>
    <row r="5796" ht="15.75" customHeight="1" s="120">
      <c r="A5796" s="2" t="inlineStr">
        <is>
          <t>WASTE</t>
        </is>
      </c>
      <c r="B5796" s="2" t="inlineStr">
        <is>
          <t>LAN</t>
        </is>
      </c>
      <c r="C5796" s="2" t="n">
        <v>2025</v>
      </c>
      <c r="D5796" s="2" t="inlineStr">
        <is>
          <t>United States</t>
        </is>
      </c>
      <c r="E5796" s="2" t="inlineStr">
        <is>
          <t>USA</t>
        </is>
      </c>
      <c r="F5796" s="2" t="inlineStr">
        <is>
          <t>Electricity generation with a reciprocating engine</t>
        </is>
      </c>
      <c r="G5796" s="2" t="n">
        <v>7</v>
      </c>
      <c r="H5796" s="2" t="n">
        <v>0.269287758506834</v>
      </c>
      <c r="I5796" s="2" t="n">
        <v>0.3016022895276541</v>
      </c>
      <c r="J5796" s="40" t="inlineStr">
        <is>
          <t>waste - methane capture</t>
        </is>
      </c>
    </row>
    <row r="5797" ht="15.75" customHeight="1" s="120">
      <c r="A5797" s="2" t="inlineStr">
        <is>
          <t>WASTE</t>
        </is>
      </c>
      <c r="B5797" s="2" t="inlineStr">
        <is>
          <t>LAN</t>
        </is>
      </c>
      <c r="C5797" s="2" t="n">
        <v>2025</v>
      </c>
      <c r="D5797" s="2" t="inlineStr">
        <is>
          <t>United States</t>
        </is>
      </c>
      <c r="E5797" s="2" t="inlineStr">
        <is>
          <t>USA</t>
        </is>
      </c>
      <c r="F5797" s="2" t="inlineStr">
        <is>
          <t>Land_x001f_ll gas recovery for direct use</t>
        </is>
      </c>
      <c r="G5797" s="2" t="n">
        <v>7</v>
      </c>
      <c r="H5797" s="2" t="n">
        <v>0.0004219876718707</v>
      </c>
      <c r="I5797" s="2" t="n">
        <v>0.000472626192495184</v>
      </c>
      <c r="J5797" s="40" t="inlineStr">
        <is>
          <t>waste - methane capture</t>
        </is>
      </c>
    </row>
    <row r="5798" ht="15.75" customHeight="1" s="120">
      <c r="A5798" s="2" t="inlineStr">
        <is>
          <t>WASTE</t>
        </is>
      </c>
      <c r="B5798" s="2" t="inlineStr">
        <is>
          <t>LAN</t>
        </is>
      </c>
      <c r="C5798" s="2" t="n">
        <v>2025</v>
      </c>
      <c r="D5798" s="2" t="inlineStr">
        <is>
          <t>United States</t>
        </is>
      </c>
      <c r="E5798" s="2" t="inlineStr">
        <is>
          <t>USA</t>
        </is>
      </c>
      <c r="F5798" s="2" t="inlineStr">
        <is>
          <t>Electricity generation with combined heat and power</t>
        </is>
      </c>
      <c r="G5798" s="2" t="n">
        <v>7</v>
      </c>
      <c r="H5798" s="2" t="n">
        <v>0.0116770414169878</v>
      </c>
      <c r="I5798" s="2" t="n">
        <v>0.01307828638702634</v>
      </c>
      <c r="J5798" s="40" t="inlineStr">
        <is>
          <t>waste - methane capture</t>
        </is>
      </c>
    </row>
    <row r="5799" ht="15.75" customHeight="1" s="120">
      <c r="A5799" s="2" t="inlineStr">
        <is>
          <t>WASTE</t>
        </is>
      </c>
      <c r="B5799" s="2" t="inlineStr">
        <is>
          <t>LAN</t>
        </is>
      </c>
      <c r="C5799" s="2" t="n">
        <v>2025</v>
      </c>
      <c r="D5799" s="2" t="inlineStr">
        <is>
          <t>United States</t>
        </is>
      </c>
      <c r="E5799" s="2" t="inlineStr">
        <is>
          <t>USA</t>
        </is>
      </c>
      <c r="F5799" s="2" t="inlineStr">
        <is>
          <t>Electricity generation with a gas turbine</t>
        </is>
      </c>
      <c r="G5799" s="2" t="n">
        <v>7</v>
      </c>
      <c r="H5799" s="2" t="n">
        <v>0.0176375094160903</v>
      </c>
      <c r="I5799" s="2" t="n">
        <v>0.01975401054602114</v>
      </c>
      <c r="J5799" s="40" t="inlineStr">
        <is>
          <t>waste - methane capture</t>
        </is>
      </c>
    </row>
    <row r="5800" ht="15.75" customHeight="1" s="120">
      <c r="A5800" s="2" t="inlineStr">
        <is>
          <t>WASTE</t>
        </is>
      </c>
      <c r="B5800" s="2" t="inlineStr">
        <is>
          <t>LAN</t>
        </is>
      </c>
      <c r="C5800" s="2" t="n">
        <v>2025</v>
      </c>
      <c r="D5800" s="2" t="inlineStr">
        <is>
          <t>United States</t>
        </is>
      </c>
      <c r="E5800" s="2" t="inlineStr">
        <is>
          <t>USA</t>
        </is>
      </c>
      <c r="F5800" s="2" t="inlineStr">
        <is>
          <t>Flaring of landfill gas</t>
        </is>
      </c>
      <c r="G5800" s="2" t="n">
        <v>7</v>
      </c>
      <c r="H5800" s="2" t="n">
        <v>0.163495497545227</v>
      </c>
      <c r="I5800" s="2" t="n">
        <v>0.1831149572506542</v>
      </c>
      <c r="J5800" s="40" t="inlineStr">
        <is>
          <t>waste - methane destruction</t>
        </is>
      </c>
    </row>
    <row r="5801" ht="15.75" customHeight="1" s="120">
      <c r="A5801" s="2" t="inlineStr">
        <is>
          <t>WASTE</t>
        </is>
      </c>
      <c r="B5801" s="2" t="inlineStr">
        <is>
          <t>LAN</t>
        </is>
      </c>
      <c r="C5801" s="2" t="n">
        <v>2025</v>
      </c>
      <c r="D5801" s="2" t="inlineStr">
        <is>
          <t>United States</t>
        </is>
      </c>
      <c r="E5801" s="2" t="inlineStr">
        <is>
          <t>USA</t>
        </is>
      </c>
      <c r="F5801" s="2" t="inlineStr">
        <is>
          <t>Electricity generation with a gas turbine</t>
        </is>
      </c>
      <c r="G5801" s="2" t="n">
        <v>8</v>
      </c>
      <c r="H5801" s="2" t="n">
        <v>0.0117399440787267</v>
      </c>
      <c r="I5801" s="2" t="n">
        <v>0.01314873736817391</v>
      </c>
      <c r="J5801" s="40" t="inlineStr">
        <is>
          <t>waste - methane capture</t>
        </is>
      </c>
    </row>
    <row r="5802" ht="15.75" customHeight="1" s="120">
      <c r="A5802" s="2" t="inlineStr">
        <is>
          <t>WASTE</t>
        </is>
      </c>
      <c r="B5802" s="2" t="inlineStr">
        <is>
          <t>LAN</t>
        </is>
      </c>
      <c r="C5802" s="2" t="n">
        <v>2025</v>
      </c>
      <c r="D5802" s="2" t="inlineStr">
        <is>
          <t>United States</t>
        </is>
      </c>
      <c r="E5802" s="2" t="inlineStr">
        <is>
          <t>USA</t>
        </is>
      </c>
      <c r="F5802" s="2" t="inlineStr">
        <is>
          <t>Electricity generation with a reciprocating engine</t>
        </is>
      </c>
      <c r="G5802" s="2" t="n">
        <v>8</v>
      </c>
      <c r="H5802" s="2" t="n">
        <v>0.193971259519457</v>
      </c>
      <c r="I5802" s="2" t="n">
        <v>0.2172478106617919</v>
      </c>
      <c r="J5802" s="40" t="inlineStr">
        <is>
          <t>waste - methane capture</t>
        </is>
      </c>
    </row>
    <row r="5803" ht="15.75" customHeight="1" s="120">
      <c r="A5803" s="2" t="inlineStr">
        <is>
          <t>WASTE</t>
        </is>
      </c>
      <c r="B5803" s="2" t="inlineStr">
        <is>
          <t>LAN</t>
        </is>
      </c>
      <c r="C5803" s="2" t="n">
        <v>2025</v>
      </c>
      <c r="D5803" s="2" t="inlineStr">
        <is>
          <t>United States</t>
        </is>
      </c>
      <c r="E5803" s="2" t="inlineStr">
        <is>
          <t>USA</t>
        </is>
      </c>
      <c r="F5803" s="2" t="inlineStr">
        <is>
          <t>Land_x001f_ll gas recovery for direct use</t>
        </is>
      </c>
      <c r="G5803" s="2" t="n">
        <v>8</v>
      </c>
      <c r="H5803" s="2" t="n">
        <v>0.0003971951373387</v>
      </c>
      <c r="I5803" s="2" t="n">
        <v>0.0004448585538193441</v>
      </c>
      <c r="J5803" s="40" t="inlineStr">
        <is>
          <t>waste - methane capture</t>
        </is>
      </c>
    </row>
    <row r="5804" ht="15.75" customHeight="1" s="120">
      <c r="A5804" s="2" t="inlineStr">
        <is>
          <t>WASTE</t>
        </is>
      </c>
      <c r="B5804" s="2" t="inlineStr">
        <is>
          <t>LAN</t>
        </is>
      </c>
      <c r="C5804" s="2" t="n">
        <v>2025</v>
      </c>
      <c r="D5804" s="2" t="inlineStr">
        <is>
          <t>United States</t>
        </is>
      </c>
      <c r="E5804" s="2" t="inlineStr">
        <is>
          <t>USA</t>
        </is>
      </c>
      <c r="F5804" s="2" t="inlineStr">
        <is>
          <t>Electricity generation with combined heat and power</t>
        </is>
      </c>
      <c r="G5804" s="2" t="n">
        <v>8</v>
      </c>
      <c r="H5804" s="2" t="n">
        <v>0.0140297797042876</v>
      </c>
      <c r="I5804" s="2" t="n">
        <v>0.01571335326880211</v>
      </c>
      <c r="J5804" s="40" t="inlineStr">
        <is>
          <t>waste - methane capture</t>
        </is>
      </c>
    </row>
    <row r="5805" ht="15.75" customHeight="1" s="120">
      <c r="A5805" s="2" t="inlineStr">
        <is>
          <t>WASTE</t>
        </is>
      </c>
      <c r="B5805" s="2" t="inlineStr">
        <is>
          <t>LAN</t>
        </is>
      </c>
      <c r="C5805" s="2" t="n">
        <v>2025</v>
      </c>
      <c r="D5805" s="2" t="inlineStr">
        <is>
          <t>United States</t>
        </is>
      </c>
      <c r="E5805" s="2" t="inlineStr">
        <is>
          <t>USA</t>
        </is>
      </c>
      <c r="F5805" s="2" t="inlineStr">
        <is>
          <t>Electricity generation with a microturbine</t>
        </is>
      </c>
      <c r="G5805" s="2" t="n">
        <v>8</v>
      </c>
      <c r="H5805" s="2" t="n">
        <v>0.0063296130829258</v>
      </c>
      <c r="I5805" s="2" t="n">
        <v>0.007089166652876897</v>
      </c>
      <c r="J5805" s="40" t="inlineStr">
        <is>
          <t>waste - methane capture</t>
        </is>
      </c>
    </row>
    <row r="5806" ht="15.75" customHeight="1" s="120">
      <c r="A5806" s="2" t="inlineStr">
        <is>
          <t>WASTE</t>
        </is>
      </c>
      <c r="B5806" s="2" t="inlineStr">
        <is>
          <t>LAN</t>
        </is>
      </c>
      <c r="C5806" s="2" t="n">
        <v>2025</v>
      </c>
      <c r="D5806" s="2" t="inlineStr">
        <is>
          <t>United States</t>
        </is>
      </c>
      <c r="E5806" s="2" t="inlineStr">
        <is>
          <t>USA</t>
        </is>
      </c>
      <c r="F5806" s="2" t="inlineStr">
        <is>
          <t>Flaring of landfill gas</t>
        </is>
      </c>
      <c r="G5806" s="2" t="n">
        <v>8</v>
      </c>
      <c r="H5806" s="2" t="n">
        <v>0.112955697579309</v>
      </c>
      <c r="I5806" s="2" t="n">
        <v>0.1265103812888261</v>
      </c>
      <c r="J5806" s="40" t="inlineStr">
        <is>
          <t>waste - methane destruction</t>
        </is>
      </c>
    </row>
    <row r="5807" ht="15.75" customHeight="1" s="120">
      <c r="A5807" s="2" t="inlineStr">
        <is>
          <t>WASTE</t>
        </is>
      </c>
      <c r="B5807" s="2" t="inlineStr">
        <is>
          <t>LAN</t>
        </is>
      </c>
      <c r="C5807" s="2" t="n">
        <v>2025</v>
      </c>
      <c r="D5807" s="2" t="inlineStr">
        <is>
          <t>United States</t>
        </is>
      </c>
      <c r="E5807" s="2" t="inlineStr">
        <is>
          <t>USA</t>
        </is>
      </c>
      <c r="F5807" s="2" t="inlineStr">
        <is>
          <t>Electricity generation with combined heat and power</t>
        </is>
      </c>
      <c r="G5807" s="2" t="n">
        <v>9</v>
      </c>
      <c r="H5807" s="2" t="n">
        <v>0.0099476805189624</v>
      </c>
      <c r="I5807" s="2" t="n">
        <v>0.01114140218123789</v>
      </c>
      <c r="J5807" s="40" t="inlineStr">
        <is>
          <t>waste - methane capture</t>
        </is>
      </c>
    </row>
    <row r="5808" ht="15.75" customHeight="1" s="120">
      <c r="A5808" s="2" t="inlineStr">
        <is>
          <t>WASTE</t>
        </is>
      </c>
      <c r="B5808" s="2" t="inlineStr">
        <is>
          <t>LAN</t>
        </is>
      </c>
      <c r="C5808" s="2" t="n">
        <v>2025</v>
      </c>
      <c r="D5808" s="2" t="inlineStr">
        <is>
          <t>United States</t>
        </is>
      </c>
      <c r="E5808" s="2" t="inlineStr">
        <is>
          <t>USA</t>
        </is>
      </c>
      <c r="F5808" s="2" t="inlineStr">
        <is>
          <t>Electricity generation with a gas turbine</t>
        </is>
      </c>
      <c r="G5808" s="2" t="n">
        <v>9</v>
      </c>
      <c r="H5808" s="2" t="n">
        <v>0.0133424322411884</v>
      </c>
      <c r="I5808" s="2" t="n">
        <v>0.01494352411013101</v>
      </c>
      <c r="J5808" s="40" t="inlineStr">
        <is>
          <t>waste - methane capture</t>
        </is>
      </c>
    </row>
    <row r="5809" ht="15.75" customHeight="1" s="120">
      <c r="A5809" s="2" t="inlineStr">
        <is>
          <t>WASTE</t>
        </is>
      </c>
      <c r="B5809" s="2" t="inlineStr">
        <is>
          <t>LAN</t>
        </is>
      </c>
      <c r="C5809" s="2" t="n">
        <v>2025</v>
      </c>
      <c r="D5809" s="2" t="inlineStr">
        <is>
          <t>United States</t>
        </is>
      </c>
      <c r="E5809" s="2" t="inlineStr">
        <is>
          <t>USA</t>
        </is>
      </c>
      <c r="F5809" s="2" t="inlineStr">
        <is>
          <t>Flaring of landfill gas</t>
        </is>
      </c>
      <c r="G5809" s="2" t="n">
        <v>9</v>
      </c>
      <c r="H5809" s="2" t="n">
        <v>0.0640780308749527</v>
      </c>
      <c r="I5809" s="2" t="n">
        <v>0.07176739457994703</v>
      </c>
      <c r="J5809" s="40" t="inlineStr">
        <is>
          <t>waste - methane destruction</t>
        </is>
      </c>
    </row>
    <row r="5810" ht="15.75" customHeight="1" s="120">
      <c r="A5810" s="2" t="inlineStr">
        <is>
          <t>WASTE</t>
        </is>
      </c>
      <c r="B5810" s="2" t="inlineStr">
        <is>
          <t>LAN</t>
        </is>
      </c>
      <c r="C5810" s="2" t="n">
        <v>2025</v>
      </c>
      <c r="D5810" s="2" t="inlineStr">
        <is>
          <t>United States</t>
        </is>
      </c>
      <c r="E5810" s="2" t="inlineStr">
        <is>
          <t>USA</t>
        </is>
      </c>
      <c r="F5810" s="2" t="inlineStr">
        <is>
          <t>Electricity generation with a microturbine</t>
        </is>
      </c>
      <c r="G5810" s="2" t="n">
        <v>9</v>
      </c>
      <c r="H5810" s="2" t="n">
        <v>0.007048429310089</v>
      </c>
      <c r="I5810" s="2" t="n">
        <v>0.00789424082729968</v>
      </c>
      <c r="J5810" s="40" t="inlineStr">
        <is>
          <t>waste - methane capture</t>
        </is>
      </c>
    </row>
    <row r="5811" ht="15.75" customHeight="1" s="120">
      <c r="A5811" s="2" t="inlineStr">
        <is>
          <t>WASTE</t>
        </is>
      </c>
      <c r="B5811" s="2" t="inlineStr">
        <is>
          <t>LAN</t>
        </is>
      </c>
      <c r="C5811" s="2" t="n">
        <v>2025</v>
      </c>
      <c r="D5811" s="2" t="inlineStr">
        <is>
          <t>United States</t>
        </is>
      </c>
      <c r="E5811" s="2" t="inlineStr">
        <is>
          <t>USA</t>
        </is>
      </c>
      <c r="F5811" s="2" t="inlineStr">
        <is>
          <t>Electricity generation with a reciprocating engine</t>
        </is>
      </c>
      <c r="G5811" s="2" t="n">
        <v>9</v>
      </c>
      <c r="H5811" s="2" t="n">
        <v>0.138976529706269</v>
      </c>
      <c r="I5811" s="2" t="n">
        <v>0.1556537132710213</v>
      </c>
      <c r="J5811" s="40" t="inlineStr">
        <is>
          <t>waste - methane capture</t>
        </is>
      </c>
    </row>
    <row r="5812" ht="15.75" customHeight="1" s="120">
      <c r="A5812" s="2" t="inlineStr">
        <is>
          <t>WASTE</t>
        </is>
      </c>
      <c r="B5812" s="2" t="inlineStr">
        <is>
          <t>LAN</t>
        </is>
      </c>
      <c r="C5812" s="2" t="n">
        <v>2025</v>
      </c>
      <c r="D5812" s="2" t="inlineStr">
        <is>
          <t>United States</t>
        </is>
      </c>
      <c r="E5812" s="2" t="inlineStr">
        <is>
          <t>USA</t>
        </is>
      </c>
      <c r="F5812" s="2" t="inlineStr">
        <is>
          <t>Flaring of landfill gas</t>
        </is>
      </c>
      <c r="G5812" s="2" t="n">
        <v>10</v>
      </c>
      <c r="H5812" s="2" t="n">
        <v>0.0487809147452936</v>
      </c>
      <c r="I5812" s="2" t="n">
        <v>0.05463462451472884</v>
      </c>
      <c r="J5812" s="40" t="inlineStr">
        <is>
          <t>waste - methane destruction</t>
        </is>
      </c>
    </row>
    <row r="5813" ht="15.75" customHeight="1" s="120">
      <c r="A5813" s="2" t="inlineStr">
        <is>
          <t>WASTE</t>
        </is>
      </c>
      <c r="B5813" s="2" t="inlineStr">
        <is>
          <t>LAN</t>
        </is>
      </c>
      <c r="C5813" s="2" t="n">
        <v>2025</v>
      </c>
      <c r="D5813" s="2" t="inlineStr">
        <is>
          <t>United States</t>
        </is>
      </c>
      <c r="E5813" s="2" t="inlineStr">
        <is>
          <t>USA</t>
        </is>
      </c>
      <c r="F5813" s="2" t="inlineStr">
        <is>
          <t>Land_x001f_ll gas recovery for direct use</t>
        </is>
      </c>
      <c r="G5813" s="2" t="n">
        <v>10</v>
      </c>
      <c r="H5813" s="2" t="n">
        <v>0.0004367048677523</v>
      </c>
      <c r="I5813" s="2" t="n">
        <v>0.0004891094518825761</v>
      </c>
      <c r="J5813" s="40" t="inlineStr">
        <is>
          <t>waste - methane capture</t>
        </is>
      </c>
    </row>
    <row r="5814" ht="15.75" customHeight="1" s="120">
      <c r="A5814" s="2" t="inlineStr">
        <is>
          <t>WASTE</t>
        </is>
      </c>
      <c r="B5814" s="2" t="inlineStr">
        <is>
          <t>LAN</t>
        </is>
      </c>
      <c r="C5814" s="2" t="n">
        <v>2025</v>
      </c>
      <c r="D5814" s="2" t="inlineStr">
        <is>
          <t>United States</t>
        </is>
      </c>
      <c r="E5814" s="2" t="inlineStr">
        <is>
          <t>USA</t>
        </is>
      </c>
      <c r="F5814" s="2" t="inlineStr">
        <is>
          <t>Electricity generation with a microturbine</t>
        </is>
      </c>
      <c r="G5814" s="2" t="n">
        <v>10</v>
      </c>
      <c r="H5814" s="2" t="n">
        <v>0.0052524676430039</v>
      </c>
      <c r="I5814" s="2" t="n">
        <v>0.005882763760164369</v>
      </c>
      <c r="J5814" s="40" t="inlineStr">
        <is>
          <t>waste - methane capture</t>
        </is>
      </c>
    </row>
    <row r="5815" ht="15.75" customHeight="1" s="120">
      <c r="A5815" s="2" t="inlineStr">
        <is>
          <t>WASTE</t>
        </is>
      </c>
      <c r="B5815" s="2" t="inlineStr">
        <is>
          <t>LAN</t>
        </is>
      </c>
      <c r="C5815" s="2" t="n">
        <v>2025</v>
      </c>
      <c r="D5815" s="2" t="inlineStr">
        <is>
          <t>United States</t>
        </is>
      </c>
      <c r="E5815" s="2" t="inlineStr">
        <is>
          <t>USA</t>
        </is>
      </c>
      <c r="F5815" s="2" t="inlineStr">
        <is>
          <t>Electricity generation with a reciprocating engine</t>
        </is>
      </c>
      <c r="G5815" s="2" t="n">
        <v>10</v>
      </c>
      <c r="H5815" s="2" t="n">
        <v>0.104857647325843</v>
      </c>
      <c r="I5815" s="2" t="n">
        <v>0.1174405650049442</v>
      </c>
      <c r="J5815" s="40" t="inlineStr">
        <is>
          <t>waste - methane capture</t>
        </is>
      </c>
    </row>
    <row r="5816" ht="15.75" customHeight="1" s="120">
      <c r="A5816" s="2" t="inlineStr">
        <is>
          <t>WASTE</t>
        </is>
      </c>
      <c r="B5816" s="2" t="inlineStr">
        <is>
          <t>LAN</t>
        </is>
      </c>
      <c r="C5816" s="2" t="n">
        <v>2025</v>
      </c>
      <c r="D5816" s="2" t="inlineStr">
        <is>
          <t>United States</t>
        </is>
      </c>
      <c r="E5816" s="2" t="inlineStr">
        <is>
          <t>USA</t>
        </is>
      </c>
      <c r="F5816" s="2" t="inlineStr">
        <is>
          <t>Electricity generation with combined heat and power</t>
        </is>
      </c>
      <c r="G5816" s="2" t="n">
        <v>10</v>
      </c>
      <c r="H5816" s="2" t="n">
        <v>0.0078106648288667</v>
      </c>
      <c r="I5816" s="2" t="n">
        <v>0.008747944608330706</v>
      </c>
      <c r="J5816" s="40" t="inlineStr">
        <is>
          <t>waste - methane capture</t>
        </is>
      </c>
    </row>
    <row r="5817" ht="15.75" customHeight="1" s="120">
      <c r="A5817" s="2" t="inlineStr">
        <is>
          <t>WASTE</t>
        </is>
      </c>
      <c r="B5817" s="2" t="inlineStr">
        <is>
          <t>LAN</t>
        </is>
      </c>
      <c r="C5817" s="2" t="n">
        <v>2025</v>
      </c>
      <c r="D5817" s="2" t="inlineStr">
        <is>
          <t>United States</t>
        </is>
      </c>
      <c r="E5817" s="2" t="inlineStr">
        <is>
          <t>USA</t>
        </is>
      </c>
      <c r="F5817" s="2" t="inlineStr">
        <is>
          <t>Electricity generation with a gas turbine</t>
        </is>
      </c>
      <c r="G5817" s="2" t="n">
        <v>10</v>
      </c>
      <c r="H5817" s="2" t="n">
        <v>0.0123840991582256</v>
      </c>
      <c r="I5817" s="2" t="n">
        <v>0.01387019105721267</v>
      </c>
      <c r="J5817" s="40" t="inlineStr">
        <is>
          <t>waste - methane capture</t>
        </is>
      </c>
    </row>
    <row r="5818" ht="15.75" customHeight="1" s="120">
      <c r="A5818" s="2" t="inlineStr">
        <is>
          <t>WASTE</t>
        </is>
      </c>
      <c r="B5818" s="2" t="inlineStr">
        <is>
          <t>LAN</t>
        </is>
      </c>
      <c r="C5818" s="2" t="n">
        <v>2025</v>
      </c>
      <c r="D5818" s="2" t="inlineStr">
        <is>
          <t>United States</t>
        </is>
      </c>
      <c r="E5818" s="2" t="inlineStr">
        <is>
          <t>USA</t>
        </is>
      </c>
      <c r="F5818" s="2" t="inlineStr">
        <is>
          <t>Electricity generation with a reciprocating engine</t>
        </is>
      </c>
      <c r="G5818" s="2" t="n">
        <v>11</v>
      </c>
      <c r="H5818" s="2" t="n">
        <v>0.182421495672315</v>
      </c>
      <c r="I5818" s="2" t="n">
        <v>0.2043120751529928</v>
      </c>
      <c r="J5818" s="40" t="inlineStr">
        <is>
          <t>waste - methane capture</t>
        </is>
      </c>
    </row>
    <row r="5819" ht="15.75" customHeight="1" s="120">
      <c r="A5819" s="2" t="inlineStr">
        <is>
          <t>WASTE</t>
        </is>
      </c>
      <c r="B5819" s="2" t="inlineStr">
        <is>
          <t>LAN</t>
        </is>
      </c>
      <c r="C5819" s="2" t="n">
        <v>2025</v>
      </c>
      <c r="D5819" s="2" t="inlineStr">
        <is>
          <t>United States</t>
        </is>
      </c>
      <c r="E5819" s="2" t="inlineStr">
        <is>
          <t>USA</t>
        </is>
      </c>
      <c r="F5819" s="2" t="inlineStr">
        <is>
          <t>Electricity generation with a gas turbine</t>
        </is>
      </c>
      <c r="G5819" s="2" t="n">
        <v>11</v>
      </c>
      <c r="H5819" s="2" t="n">
        <v>0.008618614083388799</v>
      </c>
      <c r="I5819" s="2" t="n">
        <v>0.009652847773395456</v>
      </c>
      <c r="J5819" s="40" t="inlineStr">
        <is>
          <t>waste - methane capture</t>
        </is>
      </c>
    </row>
    <row r="5820" ht="15.75" customHeight="1" s="120">
      <c r="A5820" s="2" t="inlineStr">
        <is>
          <t>WASTE</t>
        </is>
      </c>
      <c r="B5820" s="2" t="inlineStr">
        <is>
          <t>LAN</t>
        </is>
      </c>
      <c r="C5820" s="2" t="n">
        <v>2025</v>
      </c>
      <c r="D5820" s="2" t="inlineStr">
        <is>
          <t>United States</t>
        </is>
      </c>
      <c r="E5820" s="2" t="inlineStr">
        <is>
          <t>USA</t>
        </is>
      </c>
      <c r="F5820" s="2" t="inlineStr">
        <is>
          <t>Land_x001f_ll gas recovery for direct use</t>
        </is>
      </c>
      <c r="G5820" s="2" t="n">
        <v>11</v>
      </c>
      <c r="H5820" s="2" t="n">
        <v>0.0003622192307375</v>
      </c>
      <c r="I5820" s="2" t="n">
        <v>0.000405685538426</v>
      </c>
      <c r="J5820" s="40" t="inlineStr">
        <is>
          <t>waste - methane capture</t>
        </is>
      </c>
    </row>
    <row r="5821" ht="15.75" customHeight="1" s="120">
      <c r="A5821" s="2" t="inlineStr">
        <is>
          <t>WASTE</t>
        </is>
      </c>
      <c r="B5821" s="2" t="inlineStr">
        <is>
          <t>LAN</t>
        </is>
      </c>
      <c r="C5821" s="2" t="n">
        <v>2025</v>
      </c>
      <c r="D5821" s="2" t="inlineStr">
        <is>
          <t>United States</t>
        </is>
      </c>
      <c r="E5821" s="2" t="inlineStr">
        <is>
          <t>USA</t>
        </is>
      </c>
      <c r="F5821" s="2" t="inlineStr">
        <is>
          <t>Electricity generation with a microturbine</t>
        </is>
      </c>
      <c r="G5821" s="2" t="n">
        <v>11</v>
      </c>
      <c r="H5821" s="2" t="n">
        <v>0.0031140986538958</v>
      </c>
      <c r="I5821" s="2" t="n">
        <v>0.003487790492363296</v>
      </c>
      <c r="J5821" s="40" t="inlineStr">
        <is>
          <t>waste - methane capture</t>
        </is>
      </c>
    </row>
    <row r="5822" ht="15.75" customHeight="1" s="120">
      <c r="A5822" s="2" t="inlineStr">
        <is>
          <t>WASTE</t>
        </is>
      </c>
      <c r="B5822" s="2" t="inlineStr">
        <is>
          <t>LAN</t>
        </is>
      </c>
      <c r="C5822" s="2" t="n">
        <v>2025</v>
      </c>
      <c r="D5822" s="2" t="inlineStr">
        <is>
          <t>United States</t>
        </is>
      </c>
      <c r="E5822" s="2" t="inlineStr">
        <is>
          <t>USA</t>
        </is>
      </c>
      <c r="F5822" s="2" t="inlineStr">
        <is>
          <t>Flaring of landfill gas</t>
        </is>
      </c>
      <c r="G5822" s="2" t="n">
        <v>11</v>
      </c>
      <c r="H5822" s="2" t="n">
        <v>0.0318511286750436</v>
      </c>
      <c r="I5822" s="2" t="n">
        <v>0.03567326411604883</v>
      </c>
      <c r="J5822" s="40" t="inlineStr">
        <is>
          <t>waste - methane destruction</t>
        </is>
      </c>
    </row>
    <row r="5823" ht="15.75" customHeight="1" s="120">
      <c r="A5823" s="2" t="inlineStr">
        <is>
          <t>WASTE</t>
        </is>
      </c>
      <c r="B5823" s="2" t="inlineStr">
        <is>
          <t>LAN</t>
        </is>
      </c>
      <c r="C5823" s="2" t="n">
        <v>2025</v>
      </c>
      <c r="D5823" s="2" t="inlineStr">
        <is>
          <t>United States</t>
        </is>
      </c>
      <c r="E5823" s="2" t="inlineStr">
        <is>
          <t>USA</t>
        </is>
      </c>
      <c r="F5823" s="2" t="inlineStr">
        <is>
          <t>Electricity generation with combined heat and power</t>
        </is>
      </c>
      <c r="G5823" s="2" t="n">
        <v>11</v>
      </c>
      <c r="H5823" s="2" t="n">
        <v>0.0085449060425162</v>
      </c>
      <c r="I5823" s="2" t="n">
        <v>0.009570294767618144</v>
      </c>
      <c r="J5823" s="40" t="inlineStr">
        <is>
          <t>waste - methane capture</t>
        </is>
      </c>
    </row>
    <row r="5824" ht="15.75" customHeight="1" s="120">
      <c r="A5824" s="2" t="inlineStr">
        <is>
          <t>WASTE</t>
        </is>
      </c>
      <c r="B5824" s="2" t="inlineStr">
        <is>
          <t>LAN</t>
        </is>
      </c>
      <c r="C5824" s="2" t="n">
        <v>2025</v>
      </c>
      <c r="D5824" s="2" t="inlineStr">
        <is>
          <t>United States</t>
        </is>
      </c>
      <c r="E5824" s="2" t="inlineStr">
        <is>
          <t>USA</t>
        </is>
      </c>
      <c r="F5824" s="2" t="inlineStr">
        <is>
          <t>Electricity generation with combined heat and power</t>
        </is>
      </c>
      <c r="G5824" s="2" t="n">
        <v>12</v>
      </c>
      <c r="H5824" s="2" t="n">
        <v>0.0049770307377912</v>
      </c>
      <c r="I5824" s="2" t="n">
        <v>0.005574274426326144</v>
      </c>
      <c r="J5824" s="40" t="inlineStr">
        <is>
          <t>waste - methane capture</t>
        </is>
      </c>
    </row>
    <row r="5825" ht="15.75" customHeight="1" s="120">
      <c r="A5825" s="2" t="inlineStr">
        <is>
          <t>WASTE</t>
        </is>
      </c>
      <c r="B5825" s="2" t="inlineStr">
        <is>
          <t>LAN</t>
        </is>
      </c>
      <c r="C5825" s="2" t="n">
        <v>2025</v>
      </c>
      <c r="D5825" s="2" t="inlineStr">
        <is>
          <t>United States</t>
        </is>
      </c>
      <c r="E5825" s="2" t="inlineStr">
        <is>
          <t>USA</t>
        </is>
      </c>
      <c r="F5825" s="2" t="inlineStr">
        <is>
          <t>Electricity generation with a gas turbine</t>
        </is>
      </c>
      <c r="G5825" s="2" t="n">
        <v>12</v>
      </c>
      <c r="H5825" s="2" t="n">
        <v>0.008342738117789799</v>
      </c>
      <c r="I5825" s="2" t="n">
        <v>0.009343866691924576</v>
      </c>
      <c r="J5825" s="40" t="inlineStr">
        <is>
          <t>waste - methane capture</t>
        </is>
      </c>
    </row>
    <row r="5826" ht="15.75" customHeight="1" s="120">
      <c r="A5826" s="2" t="inlineStr">
        <is>
          <t>WASTE</t>
        </is>
      </c>
      <c r="B5826" s="2" t="inlineStr">
        <is>
          <t>LAN</t>
        </is>
      </c>
      <c r="C5826" s="2" t="n">
        <v>2025</v>
      </c>
      <c r="D5826" s="2" t="inlineStr">
        <is>
          <t>United States</t>
        </is>
      </c>
      <c r="E5826" s="2" t="inlineStr">
        <is>
          <t>USA</t>
        </is>
      </c>
      <c r="F5826" s="2" t="inlineStr">
        <is>
          <t>Electricity generation with a reciprocating engine</t>
        </is>
      </c>
      <c r="G5826" s="2" t="n">
        <v>12</v>
      </c>
      <c r="H5826" s="2" t="n">
        <v>0.153337224386632</v>
      </c>
      <c r="I5826" s="2" t="n">
        <v>0.1717376913130279</v>
      </c>
      <c r="J5826" s="40" t="inlineStr">
        <is>
          <t>waste - methane capture</t>
        </is>
      </c>
    </row>
    <row r="5827" ht="15.75" customHeight="1" s="120">
      <c r="A5827" s="2" t="inlineStr">
        <is>
          <t>WASTE</t>
        </is>
      </c>
      <c r="B5827" s="2" t="inlineStr">
        <is>
          <t>LAN</t>
        </is>
      </c>
      <c r="C5827" s="2" t="n">
        <v>2025</v>
      </c>
      <c r="D5827" s="2" t="inlineStr">
        <is>
          <t>United States</t>
        </is>
      </c>
      <c r="E5827" s="2" t="inlineStr">
        <is>
          <t>USA</t>
        </is>
      </c>
      <c r="F5827" s="2" t="inlineStr">
        <is>
          <t>Electricity generation with a microturbine</t>
        </is>
      </c>
      <c r="G5827" s="2" t="n">
        <v>12</v>
      </c>
      <c r="H5827" s="2" t="n">
        <v>0.0027207512612222</v>
      </c>
      <c r="I5827" s="2" t="n">
        <v>0.003047241412568865</v>
      </c>
      <c r="J5827" s="40" t="inlineStr">
        <is>
          <t>waste - methane capture</t>
        </is>
      </c>
    </row>
    <row r="5828" ht="15.75" customHeight="1" s="120">
      <c r="A5828" s="2" t="inlineStr">
        <is>
          <t>WASTE</t>
        </is>
      </c>
      <c r="B5828" s="2" t="inlineStr">
        <is>
          <t>LAN</t>
        </is>
      </c>
      <c r="C5828" s="2" t="n">
        <v>2025</v>
      </c>
      <c r="D5828" s="2" t="inlineStr">
        <is>
          <t>United States</t>
        </is>
      </c>
      <c r="E5828" s="2" t="inlineStr">
        <is>
          <t>USA</t>
        </is>
      </c>
      <c r="F5828" s="2" t="inlineStr">
        <is>
          <t>Flaring of landfill gas</t>
        </is>
      </c>
      <c r="G5828" s="2" t="n">
        <v>12</v>
      </c>
      <c r="H5828" s="2" t="n">
        <v>0.02236507833004</v>
      </c>
      <c r="I5828" s="2" t="n">
        <v>0.0250488877296448</v>
      </c>
      <c r="J5828" s="40" t="inlineStr">
        <is>
          <t>waste - methane destruction</t>
        </is>
      </c>
    </row>
    <row r="5829" ht="15.75" customHeight="1" s="120">
      <c r="A5829" s="2" t="inlineStr">
        <is>
          <t>WASTE</t>
        </is>
      </c>
      <c r="B5829" s="2" t="inlineStr">
        <is>
          <t>LAN</t>
        </is>
      </c>
      <c r="C5829" s="2" t="n">
        <v>2025</v>
      </c>
      <c r="D5829" s="2" t="inlineStr">
        <is>
          <t>United States</t>
        </is>
      </c>
      <c r="E5829" s="2" t="inlineStr">
        <is>
          <t>USA</t>
        </is>
      </c>
      <c r="F5829" s="2" t="inlineStr">
        <is>
          <t>Electricity generation with a reciprocating engine</t>
        </is>
      </c>
      <c r="G5829" s="2" t="n">
        <v>13</v>
      </c>
      <c r="H5829" s="2" t="n">
        <v>0.143748615402728</v>
      </c>
      <c r="I5829" s="2" t="n">
        <v>0.1609984492510554</v>
      </c>
      <c r="J5829" s="40" t="inlineStr">
        <is>
          <t>waste - methane capture</t>
        </is>
      </c>
    </row>
    <row r="5830" ht="15.75" customHeight="1" s="120">
      <c r="A5830" s="2" t="inlineStr">
        <is>
          <t>WASTE</t>
        </is>
      </c>
      <c r="B5830" s="2" t="inlineStr">
        <is>
          <t>LAN</t>
        </is>
      </c>
      <c r="C5830" s="2" t="n">
        <v>2025</v>
      </c>
      <c r="D5830" s="2" t="inlineStr">
        <is>
          <t>United States</t>
        </is>
      </c>
      <c r="E5830" s="2" t="inlineStr">
        <is>
          <t>USA</t>
        </is>
      </c>
      <c r="F5830" s="2" t="inlineStr">
        <is>
          <t>Electricity generation with a microturbine</t>
        </is>
      </c>
      <c r="G5830" s="2" t="n">
        <v>13</v>
      </c>
      <c r="H5830" s="2" t="n">
        <v>0.0016904412696022</v>
      </c>
      <c r="I5830" s="2" t="n">
        <v>0.001893294221954464</v>
      </c>
      <c r="J5830" s="40" t="inlineStr">
        <is>
          <t>waste - methane capture</t>
        </is>
      </c>
    </row>
    <row r="5831" ht="15.75" customHeight="1" s="120">
      <c r="A5831" s="2" t="inlineStr">
        <is>
          <t>WASTE</t>
        </is>
      </c>
      <c r="B5831" s="2" t="inlineStr">
        <is>
          <t>LAN</t>
        </is>
      </c>
      <c r="C5831" s="2" t="n">
        <v>2025</v>
      </c>
      <c r="D5831" s="2" t="inlineStr">
        <is>
          <t>United States</t>
        </is>
      </c>
      <c r="E5831" s="2" t="inlineStr">
        <is>
          <t>USA</t>
        </is>
      </c>
      <c r="F5831" s="2" t="inlineStr">
        <is>
          <t>Flaring of landfill gas</t>
        </is>
      </c>
      <c r="G5831" s="2" t="n">
        <v>13</v>
      </c>
      <c r="H5831" s="2" t="n">
        <v>0.0174820207757875</v>
      </c>
      <c r="I5831" s="2" t="n">
        <v>0.019579863268882</v>
      </c>
      <c r="J5831" s="40" t="inlineStr">
        <is>
          <t>waste - methane destruction</t>
        </is>
      </c>
    </row>
    <row r="5832" ht="15.75" customHeight="1" s="120">
      <c r="A5832" s="2" t="inlineStr">
        <is>
          <t>WASTE</t>
        </is>
      </c>
      <c r="B5832" s="2" t="inlineStr">
        <is>
          <t>LAN</t>
        </is>
      </c>
      <c r="C5832" s="2" t="n">
        <v>2025</v>
      </c>
      <c r="D5832" s="2" t="inlineStr">
        <is>
          <t>United States</t>
        </is>
      </c>
      <c r="E5832" s="2" t="inlineStr">
        <is>
          <t>USA</t>
        </is>
      </c>
      <c r="F5832" s="2" t="inlineStr">
        <is>
          <t>Electricity generation with combined heat and power</t>
        </is>
      </c>
      <c r="G5832" s="2" t="n">
        <v>13</v>
      </c>
      <c r="H5832" s="2" t="n">
        <v>0.008589978271629699</v>
      </c>
      <c r="I5832" s="2" t="n">
        <v>0.009620775664225265</v>
      </c>
      <c r="J5832" s="40" t="inlineStr">
        <is>
          <t>waste - methane capture</t>
        </is>
      </c>
    </row>
    <row r="5833" ht="15.75" customHeight="1" s="120">
      <c r="A5833" s="2" t="inlineStr">
        <is>
          <t>WASTE</t>
        </is>
      </c>
      <c r="B5833" s="2" t="inlineStr">
        <is>
          <t>LAN</t>
        </is>
      </c>
      <c r="C5833" s="2" t="n">
        <v>2025</v>
      </c>
      <c r="D5833" s="2" t="inlineStr">
        <is>
          <t>United States</t>
        </is>
      </c>
      <c r="E5833" s="2" t="inlineStr">
        <is>
          <t>USA</t>
        </is>
      </c>
      <c r="F5833" s="2" t="inlineStr">
        <is>
          <t>Land_x001f_ll gas recovery for direct use</t>
        </is>
      </c>
      <c r="G5833" s="2" t="n">
        <v>13</v>
      </c>
      <c r="H5833" s="2" t="n">
        <v>0.000874996825587</v>
      </c>
      <c r="I5833" s="2" t="n">
        <v>0.0009799964446574401</v>
      </c>
      <c r="J5833" s="40" t="inlineStr">
        <is>
          <t>waste - methane capture</t>
        </is>
      </c>
    </row>
    <row r="5834" ht="15.75" customHeight="1" s="120">
      <c r="A5834" s="2" t="inlineStr">
        <is>
          <t>WASTE</t>
        </is>
      </c>
      <c r="B5834" s="2" t="inlineStr">
        <is>
          <t>LAN</t>
        </is>
      </c>
      <c r="C5834" s="2" t="n">
        <v>2025</v>
      </c>
      <c r="D5834" s="2" t="inlineStr">
        <is>
          <t>United States</t>
        </is>
      </c>
      <c r="E5834" s="2" t="inlineStr">
        <is>
          <t>USA</t>
        </is>
      </c>
      <c r="F5834" s="2" t="inlineStr">
        <is>
          <t>Electricity generation with a gas turbine</t>
        </is>
      </c>
      <c r="G5834" s="2" t="n">
        <v>13</v>
      </c>
      <c r="H5834" s="2" t="n">
        <v>0.0037008160870755</v>
      </c>
      <c r="I5834" s="2" t="n">
        <v>0.00414491401752456</v>
      </c>
      <c r="J5834" s="40" t="inlineStr">
        <is>
          <t>waste - methane capture</t>
        </is>
      </c>
    </row>
    <row r="5835" ht="15.75" customHeight="1" s="120">
      <c r="A5835" s="2" t="inlineStr">
        <is>
          <t>WASTE</t>
        </is>
      </c>
      <c r="B5835" s="2" t="inlineStr">
        <is>
          <t>LAN</t>
        </is>
      </c>
      <c r="C5835" s="2" t="n">
        <v>2025</v>
      </c>
      <c r="D5835" s="2" t="inlineStr">
        <is>
          <t>United States</t>
        </is>
      </c>
      <c r="E5835" s="2" t="inlineStr">
        <is>
          <t>USA</t>
        </is>
      </c>
      <c r="F5835" s="2" t="inlineStr">
        <is>
          <t>Electricity generation with a reciprocating engine</t>
        </is>
      </c>
      <c r="G5835" s="2" t="n">
        <v>14</v>
      </c>
      <c r="H5835" s="2" t="n">
        <v>0.043301013763994</v>
      </c>
      <c r="I5835" s="2" t="n">
        <v>0.04849713541567328</v>
      </c>
      <c r="J5835" s="40" t="inlineStr">
        <is>
          <t>waste - methane capture</t>
        </is>
      </c>
    </row>
    <row r="5836" ht="15.75" customHeight="1" s="120">
      <c r="A5836" s="2" t="inlineStr">
        <is>
          <t>WASTE</t>
        </is>
      </c>
      <c r="B5836" s="2" t="inlineStr">
        <is>
          <t>LAN</t>
        </is>
      </c>
      <c r="C5836" s="2" t="n">
        <v>2025</v>
      </c>
      <c r="D5836" s="2" t="inlineStr">
        <is>
          <t>United States</t>
        </is>
      </c>
      <c r="E5836" s="2" t="inlineStr">
        <is>
          <t>USA</t>
        </is>
      </c>
      <c r="F5836" s="2" t="inlineStr">
        <is>
          <t>Electricity generation with a microturbine</t>
        </is>
      </c>
      <c r="G5836" s="2" t="n">
        <v>14</v>
      </c>
      <c r="H5836" s="2" t="n">
        <v>0.001245745079359</v>
      </c>
      <c r="I5836" s="2" t="n">
        <v>0.00139523448888208</v>
      </c>
      <c r="J5836" s="40" t="inlineStr">
        <is>
          <t>waste - methane capture</t>
        </is>
      </c>
    </row>
    <row r="5837" ht="15.75" customHeight="1" s="120">
      <c r="A5837" s="2" t="inlineStr">
        <is>
          <t>WASTE</t>
        </is>
      </c>
      <c r="B5837" s="2" t="inlineStr">
        <is>
          <t>LAN</t>
        </is>
      </c>
      <c r="C5837" s="2" t="n">
        <v>2025</v>
      </c>
      <c r="D5837" s="2" t="inlineStr">
        <is>
          <t>United States</t>
        </is>
      </c>
      <c r="E5837" s="2" t="inlineStr">
        <is>
          <t>USA</t>
        </is>
      </c>
      <c r="F5837" s="2" t="inlineStr">
        <is>
          <t>Land_x001f_ll gas recovery for direct use</t>
        </is>
      </c>
      <c r="G5837" s="2" t="n">
        <v>14</v>
      </c>
      <c r="H5837" s="2" t="n">
        <v>0.0008057088125497</v>
      </c>
      <c r="I5837" s="2" t="n">
        <v>0.000902393870055664</v>
      </c>
      <c r="J5837" s="40" t="inlineStr">
        <is>
          <t>waste - methane capture</t>
        </is>
      </c>
    </row>
    <row r="5838" ht="15.75" customHeight="1" s="120">
      <c r="A5838" s="2" t="inlineStr">
        <is>
          <t>WASTE</t>
        </is>
      </c>
      <c r="B5838" s="2" t="inlineStr">
        <is>
          <t>LAN</t>
        </is>
      </c>
      <c r="C5838" s="2" t="n">
        <v>2025</v>
      </c>
      <c r="D5838" s="2" t="inlineStr">
        <is>
          <t>United States</t>
        </is>
      </c>
      <c r="E5838" s="2" t="inlineStr">
        <is>
          <t>USA</t>
        </is>
      </c>
      <c r="F5838" s="2" t="inlineStr">
        <is>
          <t>Electricity generation with a gas turbine</t>
        </is>
      </c>
      <c r="G5838" s="2" t="n">
        <v>14</v>
      </c>
      <c r="H5838" s="2" t="n">
        <v>0.0039154957630672</v>
      </c>
      <c r="I5838" s="2" t="n">
        <v>0.004385355254635265</v>
      </c>
      <c r="J5838" s="40" t="inlineStr">
        <is>
          <t>waste - methane capture</t>
        </is>
      </c>
    </row>
    <row r="5839" ht="15.75" customHeight="1" s="120">
      <c r="A5839" s="2" t="inlineStr">
        <is>
          <t>WASTE</t>
        </is>
      </c>
      <c r="B5839" s="2" t="inlineStr">
        <is>
          <t>LAN</t>
        </is>
      </c>
      <c r="C5839" s="2" t="n">
        <v>2025</v>
      </c>
      <c r="D5839" s="2" t="inlineStr">
        <is>
          <t>United States</t>
        </is>
      </c>
      <c r="E5839" s="2" t="inlineStr">
        <is>
          <t>USA</t>
        </is>
      </c>
      <c r="F5839" s="2" t="inlineStr">
        <is>
          <t>Electricity generation with combined heat and power</t>
        </is>
      </c>
      <c r="G5839" s="2" t="n">
        <v>14</v>
      </c>
      <c r="H5839" s="2" t="n">
        <v>0.0105997765203938</v>
      </c>
      <c r="I5839" s="2" t="n">
        <v>0.01187174970284106</v>
      </c>
      <c r="J5839" s="40" t="inlineStr">
        <is>
          <t>waste - methane capture</t>
        </is>
      </c>
    </row>
    <row r="5840" ht="15.75" customHeight="1" s="120">
      <c r="A5840" s="2" t="inlineStr">
        <is>
          <t>WASTE</t>
        </is>
      </c>
      <c r="B5840" s="2" t="inlineStr">
        <is>
          <t>LAN</t>
        </is>
      </c>
      <c r="C5840" s="2" t="n">
        <v>2025</v>
      </c>
      <c r="D5840" s="2" t="inlineStr">
        <is>
          <t>United States</t>
        </is>
      </c>
      <c r="E5840" s="2" t="inlineStr">
        <is>
          <t>USA</t>
        </is>
      </c>
      <c r="F5840" s="2" t="inlineStr">
        <is>
          <t>Flaring of landfill gas</t>
        </is>
      </c>
      <c r="G5840" s="2" t="n">
        <v>14</v>
      </c>
      <c r="H5840" s="2" t="n">
        <v>0.0118649278301746</v>
      </c>
      <c r="I5840" s="2" t="n">
        <v>0.01328871916979555</v>
      </c>
      <c r="J5840" s="40" t="inlineStr">
        <is>
          <t>waste - methane destruction</t>
        </is>
      </c>
    </row>
    <row r="5841" ht="15.75" customHeight="1" s="120">
      <c r="A5841" s="2" t="inlineStr">
        <is>
          <t>WASTE</t>
        </is>
      </c>
      <c r="B5841" s="2" t="inlineStr">
        <is>
          <t>LAN</t>
        </is>
      </c>
      <c r="C5841" s="2" t="n">
        <v>2025</v>
      </c>
      <c r="D5841" s="2" t="inlineStr">
        <is>
          <t>United States</t>
        </is>
      </c>
      <c r="E5841" s="2" t="inlineStr">
        <is>
          <t>USA</t>
        </is>
      </c>
      <c r="F5841" s="2" t="inlineStr">
        <is>
          <t>Electricity generation with a reciprocating engine</t>
        </is>
      </c>
      <c r="G5841" s="2" t="n">
        <v>15</v>
      </c>
      <c r="H5841" s="2" t="n">
        <v>0.08974148286506529</v>
      </c>
      <c r="I5841" s="2" t="n">
        <v>0.1005104608088731</v>
      </c>
      <c r="J5841" s="40" t="inlineStr">
        <is>
          <t>waste - methane capture</t>
        </is>
      </c>
    </row>
    <row r="5842" ht="15.75" customHeight="1" s="120">
      <c r="A5842" s="2" t="inlineStr">
        <is>
          <t>WASTE</t>
        </is>
      </c>
      <c r="B5842" s="2" t="inlineStr">
        <is>
          <t>LAN</t>
        </is>
      </c>
      <c r="C5842" s="2" t="n">
        <v>2025</v>
      </c>
      <c r="D5842" s="2" t="inlineStr">
        <is>
          <t>United States</t>
        </is>
      </c>
      <c r="E5842" s="2" t="inlineStr">
        <is>
          <t>USA</t>
        </is>
      </c>
      <c r="F5842" s="2" t="inlineStr">
        <is>
          <t>Electricity generation with a microturbine</t>
        </is>
      </c>
      <c r="G5842" s="2" t="n">
        <v>15</v>
      </c>
      <c r="H5842" s="2" t="n">
        <v>0.0010653376739356</v>
      </c>
      <c r="I5842" s="2" t="n">
        <v>0.001193178194807872</v>
      </c>
      <c r="J5842" s="40" t="inlineStr">
        <is>
          <t>waste - methane capture</t>
        </is>
      </c>
    </row>
    <row r="5843" ht="15.75" customHeight="1" s="120">
      <c r="A5843" s="2" t="inlineStr">
        <is>
          <t>WASTE</t>
        </is>
      </c>
      <c r="B5843" s="2" t="inlineStr">
        <is>
          <t>LAN</t>
        </is>
      </c>
      <c r="C5843" s="2" t="n">
        <v>2025</v>
      </c>
      <c r="D5843" s="2" t="inlineStr">
        <is>
          <t>United States</t>
        </is>
      </c>
      <c r="E5843" s="2" t="inlineStr">
        <is>
          <t>USA</t>
        </is>
      </c>
      <c r="F5843" s="2" t="inlineStr">
        <is>
          <t>Flaring of landfill gas</t>
        </is>
      </c>
      <c r="G5843" s="2" t="n">
        <v>15</v>
      </c>
      <c r="H5843" s="2" t="n">
        <v>0.0100775514729321</v>
      </c>
      <c r="I5843" s="2" t="n">
        <v>0.01128685764968395</v>
      </c>
      <c r="J5843" s="40" t="inlineStr">
        <is>
          <t>waste - methane destruction</t>
        </is>
      </c>
    </row>
    <row r="5844" ht="15.75" customHeight="1" s="120">
      <c r="A5844" s="2" t="inlineStr">
        <is>
          <t>WASTE</t>
        </is>
      </c>
      <c r="B5844" s="2" t="inlineStr">
        <is>
          <t>LAN</t>
        </is>
      </c>
      <c r="C5844" s="2" t="n">
        <v>2025</v>
      </c>
      <c r="D5844" s="2" t="inlineStr">
        <is>
          <t>United States</t>
        </is>
      </c>
      <c r="E5844" s="2" t="inlineStr">
        <is>
          <t>USA</t>
        </is>
      </c>
      <c r="F5844" s="2" t="inlineStr">
        <is>
          <t>Electricity generation with a gas turbine</t>
        </is>
      </c>
      <c r="G5844" s="2" t="n">
        <v>15</v>
      </c>
      <c r="H5844" s="2" t="n">
        <v>0.0025146011903416</v>
      </c>
      <c r="I5844" s="2" t="n">
        <v>0.002816353333182592</v>
      </c>
      <c r="J5844" s="40" t="inlineStr">
        <is>
          <t>waste - methane capture</t>
        </is>
      </c>
    </row>
    <row r="5845" ht="15.75" customHeight="1" s="120">
      <c r="A5845" s="2" t="inlineStr">
        <is>
          <t>WASTE</t>
        </is>
      </c>
      <c r="B5845" s="2" t="inlineStr">
        <is>
          <t>LAN</t>
        </is>
      </c>
      <c r="C5845" s="2" t="n">
        <v>2025</v>
      </c>
      <c r="D5845" s="2" t="inlineStr">
        <is>
          <t>United States</t>
        </is>
      </c>
      <c r="E5845" s="2" t="inlineStr">
        <is>
          <t>USA</t>
        </is>
      </c>
      <c r="F5845" s="2" t="inlineStr">
        <is>
          <t>Electricity generation with combined heat and power</t>
        </is>
      </c>
      <c r="G5845" s="2" t="n">
        <v>15</v>
      </c>
      <c r="H5845" s="2" t="n">
        <v>0.0067263329401612</v>
      </c>
      <c r="I5845" s="2" t="n">
        <v>0.007533492892980546</v>
      </c>
      <c r="J5845" s="40" t="inlineStr">
        <is>
          <t>waste - methane capture</t>
        </is>
      </c>
    </row>
    <row r="5846" ht="15.75" customHeight="1" s="120">
      <c r="A5846" s="2" t="inlineStr">
        <is>
          <t>WASTE</t>
        </is>
      </c>
      <c r="B5846" s="2" t="inlineStr">
        <is>
          <t>LAN</t>
        </is>
      </c>
      <c r="C5846" s="2" t="n">
        <v>2025</v>
      </c>
      <c r="D5846" s="2" t="inlineStr">
        <is>
          <t>United States</t>
        </is>
      </c>
      <c r="E5846" s="2" t="inlineStr">
        <is>
          <t>USA</t>
        </is>
      </c>
      <c r="F5846" s="2" t="inlineStr">
        <is>
          <t>Electricity generation with a microturbine</t>
        </is>
      </c>
      <c r="G5846" s="2" t="n">
        <v>16</v>
      </c>
      <c r="H5846" s="2" t="n">
        <v>0.0014485383144347</v>
      </c>
      <c r="I5846" s="2" t="n">
        <v>0.001622362912166864</v>
      </c>
      <c r="J5846" s="40" t="inlineStr">
        <is>
          <t>waste - methane capture</t>
        </is>
      </c>
    </row>
    <row r="5847" ht="15.75" customHeight="1" s="120">
      <c r="A5847" s="2" t="inlineStr">
        <is>
          <t>WASTE</t>
        </is>
      </c>
      <c r="B5847" s="2" t="inlineStr">
        <is>
          <t>LAN</t>
        </is>
      </c>
      <c r="C5847" s="2" t="n">
        <v>2025</v>
      </c>
      <c r="D5847" s="2" t="inlineStr">
        <is>
          <t>United States</t>
        </is>
      </c>
      <c r="E5847" s="2" t="inlineStr">
        <is>
          <t>USA</t>
        </is>
      </c>
      <c r="F5847" s="2" t="inlineStr">
        <is>
          <t>Electricity generation with combined heat and power</t>
        </is>
      </c>
      <c r="G5847" s="2" t="n">
        <v>16</v>
      </c>
      <c r="H5847" s="2" t="n">
        <v>0.0105692260258365</v>
      </c>
      <c r="I5847" s="2" t="n">
        <v>0.01183753314893688</v>
      </c>
      <c r="J5847" s="40" t="inlineStr">
        <is>
          <t>waste - methane capture</t>
        </is>
      </c>
    </row>
    <row r="5848" ht="15.75" customHeight="1" s="120">
      <c r="A5848" s="2" t="inlineStr">
        <is>
          <t>WASTE</t>
        </is>
      </c>
      <c r="B5848" s="2" t="inlineStr">
        <is>
          <t>LAN</t>
        </is>
      </c>
      <c r="C5848" s="2" t="n">
        <v>2025</v>
      </c>
      <c r="D5848" s="2" t="inlineStr">
        <is>
          <t>United States</t>
        </is>
      </c>
      <c r="E5848" s="2" t="inlineStr">
        <is>
          <t>USA</t>
        </is>
      </c>
      <c r="F5848" s="2" t="inlineStr">
        <is>
          <t>Electricity generation with a reciprocating engine</t>
        </is>
      </c>
      <c r="G5848" s="2" t="n">
        <v>16</v>
      </c>
      <c r="H5848" s="2" t="n">
        <v>0.0297731035389006</v>
      </c>
      <c r="I5848" s="2" t="n">
        <v>0.03334587596356867</v>
      </c>
      <c r="J5848" s="40" t="inlineStr">
        <is>
          <t>waste - methane capture</t>
        </is>
      </c>
    </row>
    <row r="5849" ht="15.75" customHeight="1" s="120">
      <c r="A5849" s="2" t="inlineStr">
        <is>
          <t>WASTE</t>
        </is>
      </c>
      <c r="B5849" s="2" t="inlineStr">
        <is>
          <t>LAN</t>
        </is>
      </c>
      <c r="C5849" s="2" t="n">
        <v>2025</v>
      </c>
      <c r="D5849" s="2" t="inlineStr">
        <is>
          <t>United States</t>
        </is>
      </c>
      <c r="E5849" s="2" t="inlineStr">
        <is>
          <t>USA</t>
        </is>
      </c>
      <c r="F5849" s="2" t="inlineStr">
        <is>
          <t>Land_x001f_ll gas recovery for direct use</t>
        </is>
      </c>
      <c r="G5849" s="2" t="n">
        <v>16</v>
      </c>
      <c r="H5849" s="2" t="n">
        <v>0.0016653609345667</v>
      </c>
      <c r="I5849" s="2" t="n">
        <v>0.001865204246714704</v>
      </c>
      <c r="J5849" s="40" t="inlineStr">
        <is>
          <t>waste - methane capture</t>
        </is>
      </c>
    </row>
    <row r="5850" ht="15.75" customHeight="1" s="120">
      <c r="A5850" s="2" t="inlineStr">
        <is>
          <t>WASTE</t>
        </is>
      </c>
      <c r="B5850" s="2" t="inlineStr">
        <is>
          <t>LAN</t>
        </is>
      </c>
      <c r="C5850" s="2" t="n">
        <v>2025</v>
      </c>
      <c r="D5850" s="2" t="inlineStr">
        <is>
          <t>United States</t>
        </is>
      </c>
      <c r="E5850" s="2" t="inlineStr">
        <is>
          <t>USA</t>
        </is>
      </c>
      <c r="F5850" s="2" t="inlineStr">
        <is>
          <t>Electricity generation with a gas turbine</t>
        </is>
      </c>
      <c r="G5850" s="2" t="n">
        <v>16</v>
      </c>
      <c r="H5850" s="2" t="n">
        <v>0.001824672188377</v>
      </c>
      <c r="I5850" s="2" t="n">
        <v>0.00204363285098224</v>
      </c>
      <c r="J5850" s="40" t="inlineStr">
        <is>
          <t>waste - methane capture</t>
        </is>
      </c>
    </row>
    <row r="5851" ht="15.75" customHeight="1" s="120">
      <c r="A5851" s="2" t="inlineStr">
        <is>
          <t>WASTE</t>
        </is>
      </c>
      <c r="B5851" s="2" t="inlineStr">
        <is>
          <t>LAN</t>
        </is>
      </c>
      <c r="C5851" s="2" t="n">
        <v>2025</v>
      </c>
      <c r="D5851" s="2" t="inlineStr">
        <is>
          <t>United States</t>
        </is>
      </c>
      <c r="E5851" s="2" t="inlineStr">
        <is>
          <t>USA</t>
        </is>
      </c>
      <c r="F5851" s="2" t="inlineStr">
        <is>
          <t>Flaring of landfill gas</t>
        </is>
      </c>
      <c r="G5851" s="2" t="n">
        <v>16</v>
      </c>
      <c r="H5851" s="2" t="n">
        <v>0.0043636697810143</v>
      </c>
      <c r="I5851" s="2" t="n">
        <v>0.004887310154736016</v>
      </c>
      <c r="J5851" s="40" t="inlineStr">
        <is>
          <t>waste - methane destruction</t>
        </is>
      </c>
    </row>
    <row r="5852" ht="15.75" customHeight="1" s="120">
      <c r="A5852" s="2" t="inlineStr">
        <is>
          <t>WASTE</t>
        </is>
      </c>
      <c r="B5852" s="2" t="inlineStr">
        <is>
          <t>LAN</t>
        </is>
      </c>
      <c r="C5852" s="2" t="n">
        <v>2025</v>
      </c>
      <c r="D5852" s="2" t="inlineStr">
        <is>
          <t>United States</t>
        </is>
      </c>
      <c r="E5852" s="2" t="inlineStr">
        <is>
          <t>USA</t>
        </is>
      </c>
      <c r="F5852" s="2" t="inlineStr">
        <is>
          <t>Land_x001f_ll gas recovery for direct use</t>
        </is>
      </c>
      <c r="G5852" s="2" t="n">
        <v>17</v>
      </c>
      <c r="H5852" s="2" t="n">
        <v>0.0013674858782906</v>
      </c>
      <c r="I5852" s="2" t="n">
        <v>0.001531584183685472</v>
      </c>
      <c r="J5852" s="40" t="inlineStr">
        <is>
          <t>waste - methane capture</t>
        </is>
      </c>
    </row>
    <row r="5853" ht="15.75" customHeight="1" s="120">
      <c r="A5853" s="2" t="inlineStr">
        <is>
          <t>WASTE</t>
        </is>
      </c>
      <c r="B5853" s="2" t="inlineStr">
        <is>
          <t>LAN</t>
        </is>
      </c>
      <c r="C5853" s="2" t="n">
        <v>2025</v>
      </c>
      <c r="D5853" s="2" t="inlineStr">
        <is>
          <t>United States</t>
        </is>
      </c>
      <c r="E5853" s="2" t="inlineStr">
        <is>
          <t>USA</t>
        </is>
      </c>
      <c r="F5853" s="2" t="inlineStr">
        <is>
          <t>Flaring of landfill gas</t>
        </is>
      </c>
      <c r="G5853" s="2" t="n">
        <v>17</v>
      </c>
      <c r="H5853" s="2" t="n">
        <v>0.008542896190192601</v>
      </c>
      <c r="I5853" s="2" t="n">
        <v>0.009568043733015714</v>
      </c>
      <c r="J5853" s="40" t="inlineStr">
        <is>
          <t>waste - methane destruction</t>
        </is>
      </c>
    </row>
    <row r="5854" ht="15.75" customHeight="1" s="120">
      <c r="A5854" s="2" t="inlineStr">
        <is>
          <t>WASTE</t>
        </is>
      </c>
      <c r="B5854" s="2" t="inlineStr">
        <is>
          <t>LAN</t>
        </is>
      </c>
      <c r="C5854" s="2" t="n">
        <v>2025</v>
      </c>
      <c r="D5854" s="2" t="inlineStr">
        <is>
          <t>United States</t>
        </is>
      </c>
      <c r="E5854" s="2" t="inlineStr">
        <is>
          <t>USA</t>
        </is>
      </c>
      <c r="F5854" s="2" t="inlineStr">
        <is>
          <t>Electricity generation with combined heat and power</t>
        </is>
      </c>
      <c r="G5854" s="2" t="n">
        <v>17</v>
      </c>
      <c r="H5854" s="2" t="n">
        <v>0.0067349299497437</v>
      </c>
      <c r="I5854" s="2" t="n">
        <v>0.007543121543712945</v>
      </c>
      <c r="J5854" s="40" t="inlineStr">
        <is>
          <t>waste - methane capture</t>
        </is>
      </c>
    </row>
    <row r="5855" ht="15.75" customHeight="1" s="120">
      <c r="A5855" s="2" t="inlineStr">
        <is>
          <t>WASTE</t>
        </is>
      </c>
      <c r="B5855" s="2" t="inlineStr">
        <is>
          <t>LAN</t>
        </is>
      </c>
      <c r="C5855" s="2" t="n">
        <v>2025</v>
      </c>
      <c r="D5855" s="2" t="inlineStr">
        <is>
          <t>United States</t>
        </is>
      </c>
      <c r="E5855" s="2" t="inlineStr">
        <is>
          <t>USA</t>
        </is>
      </c>
      <c r="F5855" s="2" t="inlineStr">
        <is>
          <t>Electricity generation with a gas turbine</t>
        </is>
      </c>
      <c r="G5855" s="2" t="n">
        <v>17</v>
      </c>
      <c r="H5855" s="2" t="n">
        <v>0.0012546212528832</v>
      </c>
      <c r="I5855" s="2" t="n">
        <v>0.001405175803229184</v>
      </c>
      <c r="J5855" s="40" t="inlineStr">
        <is>
          <t>waste - methane capture</t>
        </is>
      </c>
    </row>
    <row r="5856" ht="15.75" customHeight="1" s="120">
      <c r="A5856" s="2" t="inlineStr">
        <is>
          <t>WASTE</t>
        </is>
      </c>
      <c r="B5856" s="2" t="inlineStr">
        <is>
          <t>LAN</t>
        </is>
      </c>
      <c r="C5856" s="2" t="n">
        <v>2025</v>
      </c>
      <c r="D5856" s="2" t="inlineStr">
        <is>
          <t>United States</t>
        </is>
      </c>
      <c r="E5856" s="2" t="inlineStr">
        <is>
          <t>USA</t>
        </is>
      </c>
      <c r="F5856" s="2" t="inlineStr">
        <is>
          <t>Electricity generation with a microturbine</t>
        </is>
      </c>
      <c r="G5856" s="2" t="n">
        <v>17</v>
      </c>
      <c r="H5856" s="2" t="n">
        <v>0.0009153095743386</v>
      </c>
      <c r="I5856" s="2" t="n">
        <v>0.001025146723259232</v>
      </c>
      <c r="J5856" s="40" t="inlineStr">
        <is>
          <t>waste - methane capture</t>
        </is>
      </c>
    </row>
    <row r="5857" ht="15.75" customHeight="1" s="120">
      <c r="A5857" s="2" t="inlineStr">
        <is>
          <t>WASTE</t>
        </is>
      </c>
      <c r="B5857" s="2" t="inlineStr">
        <is>
          <t>LAN</t>
        </is>
      </c>
      <c r="C5857" s="2" t="n">
        <v>2025</v>
      </c>
      <c r="D5857" s="2" t="inlineStr">
        <is>
          <t>United States</t>
        </is>
      </c>
      <c r="E5857" s="2" t="inlineStr">
        <is>
          <t>USA</t>
        </is>
      </c>
      <c r="F5857" s="2" t="inlineStr">
        <is>
          <t>Electricity generation with a reciprocating engine</t>
        </is>
      </c>
      <c r="G5857" s="2" t="n">
        <v>17</v>
      </c>
      <c r="H5857" s="2" t="n">
        <v>0.0871662735007703</v>
      </c>
      <c r="I5857" s="2" t="n">
        <v>0.09762622632086275</v>
      </c>
      <c r="J5857" s="40" t="inlineStr">
        <is>
          <t>waste - methane capture</t>
        </is>
      </c>
    </row>
    <row r="5858" ht="15.75" customHeight="1" s="120">
      <c r="A5858" s="2" t="inlineStr">
        <is>
          <t>WASTE</t>
        </is>
      </c>
      <c r="B5858" s="2" t="inlineStr">
        <is>
          <t>LAN</t>
        </is>
      </c>
      <c r="C5858" s="2" t="n">
        <v>2025</v>
      </c>
      <c r="D5858" s="2" t="inlineStr">
        <is>
          <t>United States</t>
        </is>
      </c>
      <c r="E5858" s="2" t="inlineStr">
        <is>
          <t>USA</t>
        </is>
      </c>
      <c r="F5858" s="2" t="inlineStr">
        <is>
          <t>Electricity generation with combined heat and power</t>
        </is>
      </c>
      <c r="G5858" s="2" t="n">
        <v>18</v>
      </c>
      <c r="H5858" s="2" t="n">
        <v>0.0019203825795557</v>
      </c>
      <c r="I5858" s="2" t="n">
        <v>0.002150828489102384</v>
      </c>
      <c r="J5858" s="40" t="inlineStr">
        <is>
          <t>waste - methane capture</t>
        </is>
      </c>
    </row>
    <row r="5859" ht="15.75" customHeight="1" s="120">
      <c r="A5859" s="2" t="inlineStr">
        <is>
          <t>WASTE</t>
        </is>
      </c>
      <c r="B5859" s="2" t="inlineStr">
        <is>
          <t>LAN</t>
        </is>
      </c>
      <c r="C5859" s="2" t="n">
        <v>2025</v>
      </c>
      <c r="D5859" s="2" t="inlineStr">
        <is>
          <t>United States</t>
        </is>
      </c>
      <c r="E5859" s="2" t="inlineStr">
        <is>
          <t>USA</t>
        </is>
      </c>
      <c r="F5859" s="2" t="inlineStr">
        <is>
          <t>Electricity generation with a gas turbine</t>
        </is>
      </c>
      <c r="G5859" s="2" t="n">
        <v>18</v>
      </c>
      <c r="H5859" s="2" t="n">
        <v>0.0021780197857879</v>
      </c>
      <c r="I5859" s="2" t="n">
        <v>0.002439382160082448</v>
      </c>
      <c r="J5859" s="40" t="inlineStr">
        <is>
          <t>waste - methane capture</t>
        </is>
      </c>
    </row>
    <row r="5860" ht="15.75" customHeight="1" s="120">
      <c r="A5860" s="2" t="inlineStr">
        <is>
          <t>WASTE</t>
        </is>
      </c>
      <c r="B5860" s="2" t="inlineStr">
        <is>
          <t>LAN</t>
        </is>
      </c>
      <c r="C5860" s="2" t="n">
        <v>2025</v>
      </c>
      <c r="D5860" s="2" t="inlineStr">
        <is>
          <t>United States</t>
        </is>
      </c>
      <c r="E5860" s="2" t="inlineStr">
        <is>
          <t>USA</t>
        </is>
      </c>
      <c r="F5860" s="2" t="inlineStr">
        <is>
          <t>Electricity generation with a microturbine</t>
        </is>
      </c>
      <c r="G5860" s="2" t="n">
        <v>18</v>
      </c>
      <c r="H5860" s="2" t="n">
        <v>0.0004088620989933</v>
      </c>
      <c r="I5860" s="2" t="n">
        <v>0.000457925550872496</v>
      </c>
      <c r="J5860" s="40" t="inlineStr">
        <is>
          <t>waste - methane capture</t>
        </is>
      </c>
    </row>
    <row r="5861" ht="15.75" customHeight="1" s="120">
      <c r="A5861" s="2" t="inlineStr">
        <is>
          <t>WASTE</t>
        </is>
      </c>
      <c r="B5861" s="2" t="inlineStr">
        <is>
          <t>LAN</t>
        </is>
      </c>
      <c r="C5861" s="2" t="n">
        <v>2025</v>
      </c>
      <c r="D5861" s="2" t="inlineStr">
        <is>
          <t>United States</t>
        </is>
      </c>
      <c r="E5861" s="2" t="inlineStr">
        <is>
          <t>USA</t>
        </is>
      </c>
      <c r="F5861" s="2" t="inlineStr">
        <is>
          <t>Flaring of landfill gas</t>
        </is>
      </c>
      <c r="G5861" s="2" t="n">
        <v>18</v>
      </c>
      <c r="H5861" s="2" t="n">
        <v>0.0035633686929941</v>
      </c>
      <c r="I5861" s="2" t="n">
        <v>0.003990972936153392</v>
      </c>
      <c r="J5861" s="40" t="inlineStr">
        <is>
          <t>waste - methane destruction</t>
        </is>
      </c>
    </row>
    <row r="5862" ht="15.75" customHeight="1" s="120">
      <c r="A5862" s="2" t="inlineStr">
        <is>
          <t>WASTE</t>
        </is>
      </c>
      <c r="B5862" s="2" t="inlineStr">
        <is>
          <t>LAN</t>
        </is>
      </c>
      <c r="C5862" s="2" t="n">
        <v>2025</v>
      </c>
      <c r="D5862" s="2" t="inlineStr">
        <is>
          <t>United States</t>
        </is>
      </c>
      <c r="E5862" s="2" t="inlineStr">
        <is>
          <t>USA</t>
        </is>
      </c>
      <c r="F5862" s="2" t="inlineStr">
        <is>
          <t>Electricity generation with a reciprocating engine</t>
        </is>
      </c>
      <c r="G5862" s="2" t="n">
        <v>18</v>
      </c>
      <c r="H5862" s="2" t="n">
        <v>0.048786323517561</v>
      </c>
      <c r="I5862" s="2" t="n">
        <v>0.05464068233966832</v>
      </c>
      <c r="J5862" s="40" t="inlineStr">
        <is>
          <t>waste - methane capture</t>
        </is>
      </c>
    </row>
    <row r="5863" ht="15.75" customHeight="1" s="120">
      <c r="A5863" s="2" t="inlineStr">
        <is>
          <t>WASTE</t>
        </is>
      </c>
      <c r="B5863" s="2" t="inlineStr">
        <is>
          <t>LAN</t>
        </is>
      </c>
      <c r="C5863" s="2" t="n">
        <v>2025</v>
      </c>
      <c r="D5863" s="2" t="inlineStr">
        <is>
          <t>United States</t>
        </is>
      </c>
      <c r="E5863" s="2" t="inlineStr">
        <is>
          <t>USA</t>
        </is>
      </c>
      <c r="F5863" s="2" t="inlineStr">
        <is>
          <t>Electricity generation with a reciprocating engine</t>
        </is>
      </c>
      <c r="G5863" s="2" t="n">
        <v>19</v>
      </c>
      <c r="H5863" s="2" t="n">
        <v>0.0330559287685901</v>
      </c>
      <c r="I5863" s="2" t="n">
        <v>0.03702264022082091</v>
      </c>
      <c r="J5863" s="40" t="inlineStr">
        <is>
          <t>waste - methane capture</t>
        </is>
      </c>
    </row>
    <row r="5864" ht="15.75" customHeight="1" s="120">
      <c r="A5864" s="2" t="inlineStr">
        <is>
          <t>WASTE</t>
        </is>
      </c>
      <c r="B5864" s="2" t="inlineStr">
        <is>
          <t>LAN</t>
        </is>
      </c>
      <c r="C5864" s="2" t="n">
        <v>2025</v>
      </c>
      <c r="D5864" s="2" t="inlineStr">
        <is>
          <t>United States</t>
        </is>
      </c>
      <c r="E5864" s="2" t="inlineStr">
        <is>
          <t>USA</t>
        </is>
      </c>
      <c r="F5864" s="2" t="inlineStr">
        <is>
          <t>Electricity generation with combined heat and power</t>
        </is>
      </c>
      <c r="G5864" s="2" t="n">
        <v>19</v>
      </c>
      <c r="H5864" s="2" t="n">
        <v>0.0017862090608105</v>
      </c>
      <c r="I5864" s="2" t="n">
        <v>0.00200055414810776</v>
      </c>
      <c r="J5864" s="40" t="inlineStr">
        <is>
          <t>waste - methane capture</t>
        </is>
      </c>
    </row>
    <row r="5865" ht="15.75" customHeight="1" s="120">
      <c r="A5865" s="2" t="inlineStr">
        <is>
          <t>WASTE</t>
        </is>
      </c>
      <c r="B5865" s="2" t="inlineStr">
        <is>
          <t>LAN</t>
        </is>
      </c>
      <c r="C5865" s="2" t="n">
        <v>2025</v>
      </c>
      <c r="D5865" s="2" t="inlineStr">
        <is>
          <t>United States</t>
        </is>
      </c>
      <c r="E5865" s="2" t="inlineStr">
        <is>
          <t>USA</t>
        </is>
      </c>
      <c r="F5865" s="2" t="inlineStr">
        <is>
          <t>Electricity generation with a microturbine</t>
        </is>
      </c>
      <c r="G5865" s="2" t="n">
        <v>19</v>
      </c>
      <c r="H5865" s="2" t="n">
        <v>0.0002314956509508</v>
      </c>
      <c r="I5865" s="2" t="n">
        <v>0.000259275129064896</v>
      </c>
      <c r="J5865" s="40" t="inlineStr">
        <is>
          <t>waste - methane capture</t>
        </is>
      </c>
    </row>
    <row r="5866" ht="15.75" customHeight="1" s="120">
      <c r="A5866" s="2" t="inlineStr">
        <is>
          <t>WASTE</t>
        </is>
      </c>
      <c r="B5866" s="2" t="inlineStr">
        <is>
          <t>LAN</t>
        </is>
      </c>
      <c r="C5866" s="2" t="n">
        <v>2025</v>
      </c>
      <c r="D5866" s="2" t="inlineStr">
        <is>
          <t>United States</t>
        </is>
      </c>
      <c r="E5866" s="2" t="inlineStr">
        <is>
          <t>USA</t>
        </is>
      </c>
      <c r="F5866" s="2" t="inlineStr">
        <is>
          <t>Flaring of landfill gas</t>
        </is>
      </c>
      <c r="G5866" s="2" t="n">
        <v>19</v>
      </c>
      <c r="H5866" s="2" t="n">
        <v>0.0042530720238574</v>
      </c>
      <c r="I5866" s="2" t="n">
        <v>0.004763440666720288</v>
      </c>
      <c r="J5866" s="40" t="inlineStr">
        <is>
          <t>waste - methane destruction</t>
        </is>
      </c>
    </row>
    <row r="5867" ht="15.75" customHeight="1" s="120">
      <c r="A5867" s="2" t="inlineStr">
        <is>
          <t>WASTE</t>
        </is>
      </c>
      <c r="B5867" s="2" t="inlineStr">
        <is>
          <t>LAN</t>
        </is>
      </c>
      <c r="C5867" s="2" t="n">
        <v>2025</v>
      </c>
      <c r="D5867" s="2" t="inlineStr">
        <is>
          <t>United States</t>
        </is>
      </c>
      <c r="E5867" s="2" t="inlineStr">
        <is>
          <t>USA</t>
        </is>
      </c>
      <c r="F5867" s="2" t="inlineStr">
        <is>
          <t>Electricity generation with a gas turbine</t>
        </is>
      </c>
      <c r="G5867" s="2" t="n">
        <v>19</v>
      </c>
      <c r="H5867" s="2" t="n">
        <v>0.0017472860199632</v>
      </c>
      <c r="I5867" s="2" t="n">
        <v>0.001956960342358784</v>
      </c>
      <c r="J5867" s="40" t="inlineStr">
        <is>
          <t>waste - methane capture</t>
        </is>
      </c>
    </row>
    <row r="5868" ht="15.75" customHeight="1" s="120">
      <c r="A5868" s="2" t="inlineStr">
        <is>
          <t>WASTE</t>
        </is>
      </c>
      <c r="B5868" s="2" t="inlineStr">
        <is>
          <t>LAN</t>
        </is>
      </c>
      <c r="C5868" s="2" t="n">
        <v>2025</v>
      </c>
      <c r="D5868" s="2" t="inlineStr">
        <is>
          <t>United States</t>
        </is>
      </c>
      <c r="E5868" s="2" t="inlineStr">
        <is>
          <t>USA</t>
        </is>
      </c>
      <c r="F5868" s="2" t="inlineStr">
        <is>
          <t>Electricity generation with combined heat and power</t>
        </is>
      </c>
      <c r="G5868" s="2" t="n">
        <v>20</v>
      </c>
      <c r="H5868" s="2" t="n">
        <v>0.0052377727115527</v>
      </c>
      <c r="I5868" s="2" t="n">
        <v>0.005866305436939025</v>
      </c>
      <c r="J5868" s="40" t="inlineStr">
        <is>
          <t>waste - methane capture</t>
        </is>
      </c>
    </row>
    <row r="5869" ht="15.75" customHeight="1" s="120">
      <c r="A5869" s="2" t="inlineStr">
        <is>
          <t>WASTE</t>
        </is>
      </c>
      <c r="B5869" s="2" t="inlineStr">
        <is>
          <t>LAN</t>
        </is>
      </c>
      <c r="C5869" s="2" t="n">
        <v>2025</v>
      </c>
      <c r="D5869" s="2" t="inlineStr">
        <is>
          <t>United States</t>
        </is>
      </c>
      <c r="E5869" s="2" t="inlineStr">
        <is>
          <t>USA</t>
        </is>
      </c>
      <c r="F5869" s="2" t="inlineStr">
        <is>
          <t>Electricity generation with a gas turbine</t>
        </is>
      </c>
      <c r="G5869" s="2" t="n">
        <v>20</v>
      </c>
      <c r="H5869" s="2" t="n">
        <v>0.0009568410168868</v>
      </c>
      <c r="I5869" s="2" t="n">
        <v>0.001071661938913216</v>
      </c>
      <c r="J5869" s="40" t="inlineStr">
        <is>
          <t>waste - methane capture</t>
        </is>
      </c>
    </row>
    <row r="5870" ht="15.75" customHeight="1" s="120">
      <c r="A5870" s="2" t="inlineStr">
        <is>
          <t>WASTE</t>
        </is>
      </c>
      <c r="B5870" s="2" t="inlineStr">
        <is>
          <t>LAN</t>
        </is>
      </c>
      <c r="C5870" s="2" t="n">
        <v>2025</v>
      </c>
      <c r="D5870" s="2" t="inlineStr">
        <is>
          <t>United States</t>
        </is>
      </c>
      <c r="E5870" s="2" t="inlineStr">
        <is>
          <t>USA</t>
        </is>
      </c>
      <c r="F5870" s="2" t="inlineStr">
        <is>
          <t>Flaring of landfill gas</t>
        </is>
      </c>
      <c r="G5870" s="2" t="n">
        <v>20</v>
      </c>
      <c r="H5870" s="2" t="n">
        <v>0.0032277280697599</v>
      </c>
      <c r="I5870" s="2" t="n">
        <v>0.003615055438131089</v>
      </c>
      <c r="J5870" s="40" t="inlineStr">
        <is>
          <t>waste - methane destruction</t>
        </is>
      </c>
    </row>
    <row r="5871" ht="15.75" customHeight="1" s="120">
      <c r="A5871" s="2" t="inlineStr">
        <is>
          <t>WASTE</t>
        </is>
      </c>
      <c r="B5871" s="2" t="inlineStr">
        <is>
          <t>LAN</t>
        </is>
      </c>
      <c r="C5871" s="2" t="n">
        <v>2025</v>
      </c>
      <c r="D5871" s="2" t="inlineStr">
        <is>
          <t>United States</t>
        </is>
      </c>
      <c r="E5871" s="2" t="inlineStr">
        <is>
          <t>USA</t>
        </is>
      </c>
      <c r="F5871" s="2" t="inlineStr">
        <is>
          <t>Electricity generation with a microturbine</t>
        </is>
      </c>
      <c r="G5871" s="2" t="n">
        <v>20</v>
      </c>
      <c r="H5871" s="2" t="n">
        <v>0.0005925076839048</v>
      </c>
      <c r="I5871" s="2" t="n">
        <v>0.0006636086059733761</v>
      </c>
      <c r="J5871" s="40" t="inlineStr">
        <is>
          <t>waste - methane capture</t>
        </is>
      </c>
    </row>
    <row r="5872" ht="15.75" customHeight="1" s="120">
      <c r="A5872" s="2" t="inlineStr">
        <is>
          <t>WASTE</t>
        </is>
      </c>
      <c r="B5872" s="2" t="inlineStr">
        <is>
          <t>LAN</t>
        </is>
      </c>
      <c r="C5872" s="2" t="n">
        <v>2025</v>
      </c>
      <c r="D5872" s="2" t="inlineStr">
        <is>
          <t>United States</t>
        </is>
      </c>
      <c r="E5872" s="2" t="inlineStr">
        <is>
          <t>USA</t>
        </is>
      </c>
      <c r="F5872" s="2" t="inlineStr">
        <is>
          <t>Electricity generation with a reciprocating engine</t>
        </is>
      </c>
      <c r="G5872" s="2" t="n">
        <v>20</v>
      </c>
      <c r="H5872" s="2" t="n">
        <v>0.0433794460259378</v>
      </c>
      <c r="I5872" s="2" t="n">
        <v>0.04858497954905034</v>
      </c>
      <c r="J5872" s="40" t="inlineStr">
        <is>
          <t>waste - methane capture</t>
        </is>
      </c>
    </row>
    <row r="5873" ht="15.75" customHeight="1" s="120">
      <c r="A5873" s="2" t="inlineStr">
        <is>
          <t>WASTE</t>
        </is>
      </c>
      <c r="B5873" s="2" t="inlineStr">
        <is>
          <t>LAN</t>
        </is>
      </c>
      <c r="C5873" s="2" t="n">
        <v>2025</v>
      </c>
      <c r="D5873" s="2" t="inlineStr">
        <is>
          <t>United States</t>
        </is>
      </c>
      <c r="E5873" s="2" t="inlineStr">
        <is>
          <t>USA</t>
        </is>
      </c>
      <c r="F5873" s="2" t="inlineStr">
        <is>
          <t>Flaring of landfill gas</t>
        </is>
      </c>
      <c r="G5873" s="2" t="n">
        <v>21</v>
      </c>
      <c r="H5873" s="2" t="n">
        <v>0.002256378356833</v>
      </c>
      <c r="I5873" s="2" t="n">
        <v>0.00252714375965296</v>
      </c>
      <c r="J5873" s="40" t="inlineStr">
        <is>
          <t>waste - methane destruction</t>
        </is>
      </c>
    </row>
    <row r="5874" ht="15.75" customHeight="1" s="120">
      <c r="A5874" s="2" t="inlineStr">
        <is>
          <t>WASTE</t>
        </is>
      </c>
      <c r="B5874" s="2" t="inlineStr">
        <is>
          <t>LAN</t>
        </is>
      </c>
      <c r="C5874" s="2" t="n">
        <v>2025</v>
      </c>
      <c r="D5874" s="2" t="inlineStr">
        <is>
          <t>United States</t>
        </is>
      </c>
      <c r="E5874" s="2" t="inlineStr">
        <is>
          <t>USA</t>
        </is>
      </c>
      <c r="F5874" s="2" t="inlineStr">
        <is>
          <t>Electricity generation with a reciprocating engine</t>
        </is>
      </c>
      <c r="G5874" s="2" t="n">
        <v>21</v>
      </c>
      <c r="H5874" s="2" t="n">
        <v>0.0307494672015309</v>
      </c>
      <c r="I5874" s="2" t="n">
        <v>0.03443940326571461</v>
      </c>
      <c r="J5874" s="40" t="inlineStr">
        <is>
          <t>waste - methane capture</t>
        </is>
      </c>
    </row>
    <row r="5875" ht="15.75" customHeight="1" s="120">
      <c r="A5875" s="2" t="inlineStr">
        <is>
          <t>WASTE</t>
        </is>
      </c>
      <c r="B5875" s="2" t="inlineStr">
        <is>
          <t>LAN</t>
        </is>
      </c>
      <c r="C5875" s="2" t="n">
        <v>2025</v>
      </c>
      <c r="D5875" s="2" t="inlineStr">
        <is>
          <t>United States</t>
        </is>
      </c>
      <c r="E5875" s="2" t="inlineStr">
        <is>
          <t>USA</t>
        </is>
      </c>
      <c r="F5875" s="2" t="inlineStr">
        <is>
          <t>Land_x001f_ll gas recovery for direct use</t>
        </is>
      </c>
      <c r="G5875" s="2" t="n">
        <v>21</v>
      </c>
      <c r="H5875" s="2" t="n">
        <v>0.000348076748196</v>
      </c>
      <c r="I5875" s="2" t="n">
        <v>0.00038984595797952</v>
      </c>
      <c r="J5875" s="40" t="inlineStr">
        <is>
          <t>waste - methane capture</t>
        </is>
      </c>
    </row>
    <row r="5876" ht="15.75" customHeight="1" s="120">
      <c r="A5876" s="2" t="inlineStr">
        <is>
          <t>WASTE</t>
        </is>
      </c>
      <c r="B5876" s="2" t="inlineStr">
        <is>
          <t>LAN</t>
        </is>
      </c>
      <c r="C5876" s="2" t="n">
        <v>2025</v>
      </c>
      <c r="D5876" s="2" t="inlineStr">
        <is>
          <t>United States</t>
        </is>
      </c>
      <c r="E5876" s="2" t="inlineStr">
        <is>
          <t>USA</t>
        </is>
      </c>
      <c r="F5876" s="2" t="inlineStr">
        <is>
          <t>Electricity generation with combined heat and power</t>
        </is>
      </c>
      <c r="G5876" s="2" t="n">
        <v>21</v>
      </c>
      <c r="H5876" s="2" t="n">
        <v>0.0027802462282125</v>
      </c>
      <c r="I5876" s="2" t="n">
        <v>0.003113875775598</v>
      </c>
      <c r="J5876" s="40" t="inlineStr">
        <is>
          <t>waste - methane capture</t>
        </is>
      </c>
    </row>
    <row r="5877" ht="15.75" customHeight="1" s="120">
      <c r="A5877" s="2" t="inlineStr">
        <is>
          <t>WASTE</t>
        </is>
      </c>
      <c r="B5877" s="2" t="inlineStr">
        <is>
          <t>LAN</t>
        </is>
      </c>
      <c r="C5877" s="2" t="n">
        <v>2025</v>
      </c>
      <c r="D5877" s="2" t="inlineStr">
        <is>
          <t>United States</t>
        </is>
      </c>
      <c r="E5877" s="2" t="inlineStr">
        <is>
          <t>USA</t>
        </is>
      </c>
      <c r="F5877" s="2" t="inlineStr">
        <is>
          <t>Electricity generation with a gas turbine</t>
        </is>
      </c>
      <c r="G5877" s="2" t="n">
        <v>21</v>
      </c>
      <c r="H5877" s="2" t="n">
        <v>0.0008972214709502</v>
      </c>
      <c r="I5877" s="2" t="n">
        <v>0.001004888047464224</v>
      </c>
      <c r="J5877" s="40" t="inlineStr">
        <is>
          <t>waste - methane capture</t>
        </is>
      </c>
    </row>
    <row r="5878" ht="15.75" customHeight="1" s="120">
      <c r="A5878" s="2" t="inlineStr">
        <is>
          <t>WASTE</t>
        </is>
      </c>
      <c r="B5878" s="2" t="inlineStr">
        <is>
          <t>LAN</t>
        </is>
      </c>
      <c r="C5878" s="2" t="n">
        <v>2025</v>
      </c>
      <c r="D5878" s="2" t="inlineStr">
        <is>
          <t>United States</t>
        </is>
      </c>
      <c r="E5878" s="2" t="inlineStr">
        <is>
          <t>USA</t>
        </is>
      </c>
      <c r="F5878" s="2" t="inlineStr">
        <is>
          <t>Electricity generation with a microturbine</t>
        </is>
      </c>
      <c r="G5878" s="2" t="n">
        <v>21</v>
      </c>
      <c r="H5878" s="2" t="n">
        <v>0.0002758774717222</v>
      </c>
      <c r="I5878" s="2" t="n">
        <v>0.000308982768328864</v>
      </c>
      <c r="J5878" s="40" t="inlineStr">
        <is>
          <t>waste - methane capture</t>
        </is>
      </c>
    </row>
    <row r="5879" ht="15.75" customHeight="1" s="120">
      <c r="A5879" s="2" t="inlineStr">
        <is>
          <t>WASTE</t>
        </is>
      </c>
      <c r="B5879" s="2" t="inlineStr">
        <is>
          <t>LAN</t>
        </is>
      </c>
      <c r="C5879" s="2" t="n">
        <v>2025</v>
      </c>
      <c r="D5879" s="2" t="inlineStr">
        <is>
          <t>United States</t>
        </is>
      </c>
      <c r="E5879" s="2" t="inlineStr">
        <is>
          <t>USA</t>
        </is>
      </c>
      <c r="F5879" s="2" t="inlineStr">
        <is>
          <t>Electricity generation with a microturbine</t>
        </is>
      </c>
      <c r="G5879" s="2" t="n">
        <v>22</v>
      </c>
      <c r="H5879" s="2" t="n">
        <v>0.0002550335702836</v>
      </c>
      <c r="I5879" s="2" t="n">
        <v>0.000285637598717632</v>
      </c>
      <c r="J5879" s="40" t="inlineStr">
        <is>
          <t>waste - methane capture</t>
        </is>
      </c>
    </row>
    <row r="5880" ht="15.75" customHeight="1" s="120">
      <c r="A5880" s="2" t="inlineStr">
        <is>
          <t>WASTE</t>
        </is>
      </c>
      <c r="B5880" s="2" t="inlineStr">
        <is>
          <t>LAN</t>
        </is>
      </c>
      <c r="C5880" s="2" t="n">
        <v>2025</v>
      </c>
      <c r="D5880" s="2" t="inlineStr">
        <is>
          <t>United States</t>
        </is>
      </c>
      <c r="E5880" s="2" t="inlineStr">
        <is>
          <t>USA</t>
        </is>
      </c>
      <c r="F5880" s="2" t="inlineStr">
        <is>
          <t>Electricity generation with a reciprocating engine</t>
        </is>
      </c>
      <c r="G5880" s="2" t="n">
        <v>22</v>
      </c>
      <c r="H5880" s="2" t="n">
        <v>0.0374226921703666</v>
      </c>
      <c r="I5880" s="2" t="n">
        <v>0.0419134152308106</v>
      </c>
      <c r="J5880" s="40" t="inlineStr">
        <is>
          <t>waste - methane capture</t>
        </is>
      </c>
    </row>
    <row r="5881" ht="15.75" customHeight="1" s="120">
      <c r="A5881" s="2" t="inlineStr">
        <is>
          <t>WASTE</t>
        </is>
      </c>
      <c r="B5881" s="2" t="inlineStr">
        <is>
          <t>LAN</t>
        </is>
      </c>
      <c r="C5881" s="2" t="n">
        <v>2025</v>
      </c>
      <c r="D5881" s="2" t="inlineStr">
        <is>
          <t>United States</t>
        </is>
      </c>
      <c r="E5881" s="2" t="inlineStr">
        <is>
          <t>USA</t>
        </is>
      </c>
      <c r="F5881" s="2" t="inlineStr">
        <is>
          <t>Flaring of landfill gas</t>
        </is>
      </c>
      <c r="G5881" s="2" t="n">
        <v>22</v>
      </c>
      <c r="H5881" s="2" t="n">
        <v>0.0014641658053733</v>
      </c>
      <c r="I5881" s="2" t="n">
        <v>0.001639865702018096</v>
      </c>
      <c r="J5881" s="40" t="inlineStr">
        <is>
          <t>waste - methane destruction</t>
        </is>
      </c>
    </row>
    <row r="5882" ht="15.75" customHeight="1" s="120">
      <c r="A5882" s="2" t="inlineStr">
        <is>
          <t>WASTE</t>
        </is>
      </c>
      <c r="B5882" s="2" t="inlineStr">
        <is>
          <t>LAN</t>
        </is>
      </c>
      <c r="C5882" s="2" t="n">
        <v>2025</v>
      </c>
      <c r="D5882" s="2" t="inlineStr">
        <is>
          <t>United States</t>
        </is>
      </c>
      <c r="E5882" s="2" t="inlineStr">
        <is>
          <t>USA</t>
        </is>
      </c>
      <c r="F5882" s="2" t="inlineStr">
        <is>
          <t>Electricity generation with combined heat and power</t>
        </is>
      </c>
      <c r="G5882" s="2" t="n">
        <v>22</v>
      </c>
      <c r="H5882" s="2" t="n">
        <v>0.0026767824601848</v>
      </c>
      <c r="I5882" s="2" t="n">
        <v>0.002997996355406976</v>
      </c>
      <c r="J5882" s="40" t="inlineStr">
        <is>
          <t>waste - methane capture</t>
        </is>
      </c>
    </row>
    <row r="5883" ht="15.75" customHeight="1" s="120">
      <c r="A5883" s="2" t="inlineStr">
        <is>
          <t>WASTE</t>
        </is>
      </c>
      <c r="B5883" s="2" t="inlineStr">
        <is>
          <t>LAN</t>
        </is>
      </c>
      <c r="C5883" s="2" t="n">
        <v>2025</v>
      </c>
      <c r="D5883" s="2" t="inlineStr">
        <is>
          <t>United States</t>
        </is>
      </c>
      <c r="E5883" s="2" t="inlineStr">
        <is>
          <t>USA</t>
        </is>
      </c>
      <c r="F5883" s="2" t="inlineStr">
        <is>
          <t>Electricity generation with a gas turbine</t>
        </is>
      </c>
      <c r="G5883" s="2" t="n">
        <v>22</v>
      </c>
      <c r="H5883" s="2" t="n">
        <v>0.0002675323194126</v>
      </c>
      <c r="I5883" s="2" t="n">
        <v>0.0002996361977421121</v>
      </c>
      <c r="J5883" s="40" t="inlineStr">
        <is>
          <t>waste - methane capture</t>
        </is>
      </c>
    </row>
    <row r="5884" ht="15.75" customHeight="1" s="120">
      <c r="A5884" s="2" t="inlineStr">
        <is>
          <t>WASTE</t>
        </is>
      </c>
      <c r="B5884" s="2" t="inlineStr">
        <is>
          <t>LAN</t>
        </is>
      </c>
      <c r="C5884" s="2" t="n">
        <v>2025</v>
      </c>
      <c r="D5884" s="2" t="inlineStr">
        <is>
          <t>United States</t>
        </is>
      </c>
      <c r="E5884" s="2" t="inlineStr">
        <is>
          <t>USA</t>
        </is>
      </c>
      <c r="F5884" s="2" t="inlineStr">
        <is>
          <t>Electricity generation with combined heat and power</t>
        </is>
      </c>
      <c r="G5884" s="2" t="n">
        <v>23</v>
      </c>
      <c r="H5884" s="2" t="n">
        <v>0.0013933834852651</v>
      </c>
      <c r="I5884" s="2" t="n">
        <v>0.001560589503496912</v>
      </c>
      <c r="J5884" s="40" t="inlineStr">
        <is>
          <t>waste - methane capture</t>
        </is>
      </c>
    </row>
    <row r="5885" ht="15.75" customHeight="1" s="120">
      <c r="A5885" s="2" t="inlineStr">
        <is>
          <t>WASTE</t>
        </is>
      </c>
      <c r="B5885" s="2" t="inlineStr">
        <is>
          <t>LAN</t>
        </is>
      </c>
      <c r="C5885" s="2" t="n">
        <v>2025</v>
      </c>
      <c r="D5885" s="2" t="inlineStr">
        <is>
          <t>United States</t>
        </is>
      </c>
      <c r="E5885" s="2" t="inlineStr">
        <is>
          <t>USA</t>
        </is>
      </c>
      <c r="F5885" s="2" t="inlineStr">
        <is>
          <t>Electricity generation with a reciprocating engine</t>
        </is>
      </c>
      <c r="G5885" s="2" t="n">
        <v>23</v>
      </c>
      <c r="H5885" s="2" t="n">
        <v>0.0321891605854034</v>
      </c>
      <c r="I5885" s="2" t="n">
        <v>0.03605185985565181</v>
      </c>
      <c r="J5885" s="40" t="inlineStr">
        <is>
          <t>waste - methane capture</t>
        </is>
      </c>
    </row>
    <row r="5886" ht="15.75" customHeight="1" s="120">
      <c r="A5886" s="2" t="inlineStr">
        <is>
          <t>WASTE</t>
        </is>
      </c>
      <c r="B5886" s="2" t="inlineStr">
        <is>
          <t>LAN</t>
        </is>
      </c>
      <c r="C5886" s="2" t="n">
        <v>2025</v>
      </c>
      <c r="D5886" s="2" t="inlineStr">
        <is>
          <t>United States</t>
        </is>
      </c>
      <c r="E5886" s="2" t="inlineStr">
        <is>
          <t>USA</t>
        </is>
      </c>
      <c r="F5886" s="2" t="inlineStr">
        <is>
          <t>Flaring of landfill gas</t>
        </is>
      </c>
      <c r="G5886" s="2" t="n">
        <v>23</v>
      </c>
      <c r="H5886" s="2" t="n">
        <v>0.0027733616298065</v>
      </c>
      <c r="I5886" s="2" t="n">
        <v>0.00310616502538328</v>
      </c>
      <c r="J5886" s="40" t="inlineStr">
        <is>
          <t>waste - methane destruction</t>
        </is>
      </c>
    </row>
    <row r="5887" ht="15.75" customHeight="1" s="120">
      <c r="A5887" s="2" t="inlineStr">
        <is>
          <t>WASTE</t>
        </is>
      </c>
      <c r="B5887" s="2" t="inlineStr">
        <is>
          <t>LAN</t>
        </is>
      </c>
      <c r="C5887" s="2" t="n">
        <v>2025</v>
      </c>
      <c r="D5887" s="2" t="inlineStr">
        <is>
          <t>United States</t>
        </is>
      </c>
      <c r="E5887" s="2" t="inlineStr">
        <is>
          <t>USA</t>
        </is>
      </c>
      <c r="F5887" s="2" t="inlineStr">
        <is>
          <t>Electricity generation with a microturbine</t>
        </is>
      </c>
      <c r="G5887" s="2" t="n">
        <v>23</v>
      </c>
      <c r="H5887" s="2" t="n">
        <v>0.0003610644489527</v>
      </c>
      <c r="I5887" s="2" t="n">
        <v>0.0004043921828270241</v>
      </c>
      <c r="J5887" s="40" t="inlineStr">
        <is>
          <t>waste - methane capture</t>
        </is>
      </c>
    </row>
    <row r="5888" ht="15.75" customHeight="1" s="120">
      <c r="A5888" s="2" t="inlineStr">
        <is>
          <t>WASTE</t>
        </is>
      </c>
      <c r="B5888" s="2" t="inlineStr">
        <is>
          <t>LAN</t>
        </is>
      </c>
      <c r="C5888" s="2" t="n">
        <v>2025</v>
      </c>
      <c r="D5888" s="2" t="inlineStr">
        <is>
          <t>United States</t>
        </is>
      </c>
      <c r="E5888" s="2" t="inlineStr">
        <is>
          <t>USA</t>
        </is>
      </c>
      <c r="F5888" s="2" t="inlineStr">
        <is>
          <t>Electricity generation with a gas turbine</t>
        </is>
      </c>
      <c r="G5888" s="2" t="n">
        <v>23</v>
      </c>
      <c r="H5888" s="2" t="n">
        <v>0.0005110676429467</v>
      </c>
      <c r="I5888" s="2" t="n">
        <v>0.0005723957601003041</v>
      </c>
      <c r="J5888" s="40" t="inlineStr">
        <is>
          <t>waste - methane capture</t>
        </is>
      </c>
    </row>
    <row r="5889" ht="15.75" customHeight="1" s="120">
      <c r="A5889" s="2" t="inlineStr">
        <is>
          <t>WASTE</t>
        </is>
      </c>
      <c r="B5889" s="2" t="inlineStr">
        <is>
          <t>LAN</t>
        </is>
      </c>
      <c r="C5889" s="2" t="n">
        <v>2025</v>
      </c>
      <c r="D5889" s="2" t="inlineStr">
        <is>
          <t>United States</t>
        </is>
      </c>
      <c r="E5889" s="2" t="inlineStr">
        <is>
          <t>USA</t>
        </is>
      </c>
      <c r="F5889" s="2" t="inlineStr">
        <is>
          <t>Electricity generation with a microturbine</t>
        </is>
      </c>
      <c r="G5889" s="2" t="n">
        <v>24</v>
      </c>
      <c r="H5889" s="2" t="n">
        <v>0.0002310065065103</v>
      </c>
      <c r="I5889" s="2" t="n">
        <v>0.000258727287291536</v>
      </c>
      <c r="J5889" s="40" t="inlineStr">
        <is>
          <t>waste - methane capture</t>
        </is>
      </c>
    </row>
    <row r="5890" ht="15.75" customHeight="1" s="120">
      <c r="A5890" s="2" t="inlineStr">
        <is>
          <t>WASTE</t>
        </is>
      </c>
      <c r="B5890" s="2" t="inlineStr">
        <is>
          <t>LAN</t>
        </is>
      </c>
      <c r="C5890" s="2" t="n">
        <v>2025</v>
      </c>
      <c r="D5890" s="2" t="inlineStr">
        <is>
          <t>United States</t>
        </is>
      </c>
      <c r="E5890" s="2" t="inlineStr">
        <is>
          <t>USA</t>
        </is>
      </c>
      <c r="F5890" s="2" t="inlineStr">
        <is>
          <t>Flaring of landfill gas</t>
        </is>
      </c>
      <c r="G5890" s="2" t="n">
        <v>24</v>
      </c>
      <c r="H5890" s="2" t="n">
        <v>0.0013057234464213</v>
      </c>
      <c r="I5890" s="2" t="n">
        <v>0.001462410259991856</v>
      </c>
      <c r="J5890" s="40" t="inlineStr">
        <is>
          <t>waste - methane destruction</t>
        </is>
      </c>
    </row>
    <row r="5891" ht="15.75" customHeight="1" s="120">
      <c r="A5891" s="2" t="inlineStr">
        <is>
          <t>WASTE</t>
        </is>
      </c>
      <c r="B5891" s="2" t="inlineStr">
        <is>
          <t>LAN</t>
        </is>
      </c>
      <c r="C5891" s="2" t="n">
        <v>2025</v>
      </c>
      <c r="D5891" s="2" t="inlineStr">
        <is>
          <t>United States</t>
        </is>
      </c>
      <c r="E5891" s="2" t="inlineStr">
        <is>
          <t>USA</t>
        </is>
      </c>
      <c r="F5891" s="2" t="inlineStr">
        <is>
          <t>Electricity generation with combined heat and power</t>
        </is>
      </c>
      <c r="G5891" s="2" t="n">
        <v>24</v>
      </c>
      <c r="H5891" s="2" t="n">
        <v>0.0054931640042923</v>
      </c>
      <c r="I5891" s="2" t="n">
        <v>0.006152343684807377</v>
      </c>
      <c r="J5891" s="40" t="inlineStr">
        <is>
          <t>waste - methane capture</t>
        </is>
      </c>
    </row>
    <row r="5892" ht="15.75" customHeight="1" s="120">
      <c r="A5892" s="2" t="inlineStr">
        <is>
          <t>WASTE</t>
        </is>
      </c>
      <c r="B5892" s="2" t="inlineStr">
        <is>
          <t>LAN</t>
        </is>
      </c>
      <c r="C5892" s="2" t="n">
        <v>2025</v>
      </c>
      <c r="D5892" s="2" t="inlineStr">
        <is>
          <t>United States</t>
        </is>
      </c>
      <c r="E5892" s="2" t="inlineStr">
        <is>
          <t>USA</t>
        </is>
      </c>
      <c r="F5892" s="2" t="inlineStr">
        <is>
          <t>Electricity generation with a gas turbine</t>
        </is>
      </c>
      <c r="G5892" s="2" t="n">
        <v>24</v>
      </c>
      <c r="H5892" s="2" t="n">
        <v>0.0007471715071006</v>
      </c>
      <c r="I5892" s="2" t="n">
        <v>0.0008368320879526721</v>
      </c>
      <c r="J5892" s="40" t="inlineStr">
        <is>
          <t>waste - methane capture</t>
        </is>
      </c>
    </row>
    <row r="5893" ht="15.75" customHeight="1" s="120">
      <c r="A5893" s="2" t="inlineStr">
        <is>
          <t>WASTE</t>
        </is>
      </c>
      <c r="B5893" s="2" t="inlineStr">
        <is>
          <t>LAN</t>
        </is>
      </c>
      <c r="C5893" s="2" t="n">
        <v>2025</v>
      </c>
      <c r="D5893" s="2" t="inlineStr">
        <is>
          <t>United States</t>
        </is>
      </c>
      <c r="E5893" s="2" t="inlineStr">
        <is>
          <t>USA</t>
        </is>
      </c>
      <c r="F5893" s="2" t="inlineStr">
        <is>
          <t>Electricity generation with a reciprocating engine</t>
        </is>
      </c>
      <c r="G5893" s="2" t="n">
        <v>24</v>
      </c>
      <c r="H5893" s="2" t="n">
        <v>0.0165415403898805</v>
      </c>
      <c r="I5893" s="2" t="n">
        <v>0.01852652523666616</v>
      </c>
      <c r="J5893" s="40" t="inlineStr">
        <is>
          <t>waste - methane capture</t>
        </is>
      </c>
    </row>
    <row r="5894" ht="15.75" customHeight="1" s="120">
      <c r="A5894" s="2" t="inlineStr">
        <is>
          <t>WASTE</t>
        </is>
      </c>
      <c r="B5894" s="2" t="inlineStr">
        <is>
          <t>LAN</t>
        </is>
      </c>
      <c r="C5894" s="2" t="n">
        <v>2025</v>
      </c>
      <c r="D5894" s="2" t="inlineStr">
        <is>
          <t>United States</t>
        </is>
      </c>
      <c r="E5894" s="2" t="inlineStr">
        <is>
          <t>USA</t>
        </is>
      </c>
      <c r="F5894" s="2" t="inlineStr">
        <is>
          <t>Electricity generation with combined heat and power</t>
        </is>
      </c>
      <c r="G5894" s="2" t="n">
        <v>25</v>
      </c>
      <c r="H5894" s="2" t="n">
        <v>0.0015077114512678</v>
      </c>
      <c r="I5894" s="2" t="n">
        <v>0.001688636825419936</v>
      </c>
      <c r="J5894" s="40" t="inlineStr">
        <is>
          <t>waste - methane capture</t>
        </is>
      </c>
    </row>
    <row r="5895" ht="15.75" customHeight="1" s="120">
      <c r="A5895" s="2" t="inlineStr">
        <is>
          <t>WASTE</t>
        </is>
      </c>
      <c r="B5895" s="2" t="inlineStr">
        <is>
          <t>LAN</t>
        </is>
      </c>
      <c r="C5895" s="2" t="n">
        <v>2025</v>
      </c>
      <c r="D5895" s="2" t="inlineStr">
        <is>
          <t>United States</t>
        </is>
      </c>
      <c r="E5895" s="2" t="inlineStr">
        <is>
          <t>USA</t>
        </is>
      </c>
      <c r="F5895" s="2" t="inlineStr">
        <is>
          <t>Electricity generation with a reciprocating engine</t>
        </is>
      </c>
      <c r="G5895" s="2" t="n">
        <v>25</v>
      </c>
      <c r="H5895" s="2" t="n">
        <v>0.0253976986277848</v>
      </c>
      <c r="I5895" s="2" t="n">
        <v>0.02844542246311898</v>
      </c>
      <c r="J5895" s="40" t="inlineStr">
        <is>
          <t>waste - methane capture</t>
        </is>
      </c>
    </row>
    <row r="5896" ht="15.75" customHeight="1" s="120">
      <c r="A5896" s="2" t="inlineStr">
        <is>
          <t>WASTE</t>
        </is>
      </c>
      <c r="B5896" s="2" t="inlineStr">
        <is>
          <t>LAN</t>
        </is>
      </c>
      <c r="C5896" s="2" t="n">
        <v>2025</v>
      </c>
      <c r="D5896" s="2" t="inlineStr">
        <is>
          <t>United States</t>
        </is>
      </c>
      <c r="E5896" s="2" t="inlineStr">
        <is>
          <t>USA</t>
        </is>
      </c>
      <c r="F5896" s="2" t="inlineStr">
        <is>
          <t>Electricity generation with a microturbine</t>
        </is>
      </c>
      <c r="G5896" s="2" t="n">
        <v>25</v>
      </c>
      <c r="H5896" s="2" t="n">
        <v>0.0002220071255579</v>
      </c>
      <c r="I5896" s="2" t="n">
        <v>0.000248647980624848</v>
      </c>
      <c r="J5896" s="40" t="inlineStr">
        <is>
          <t>waste - methane capture</t>
        </is>
      </c>
    </row>
    <row r="5897" ht="15.75" customHeight="1" s="120">
      <c r="A5897" s="2" t="inlineStr">
        <is>
          <t>WASTE</t>
        </is>
      </c>
      <c r="B5897" s="2" t="inlineStr">
        <is>
          <t>LAN</t>
        </is>
      </c>
      <c r="C5897" s="2" t="n">
        <v>2025</v>
      </c>
      <c r="D5897" s="2" t="inlineStr">
        <is>
          <t>United States</t>
        </is>
      </c>
      <c r="E5897" s="2" t="inlineStr">
        <is>
          <t>USA</t>
        </is>
      </c>
      <c r="F5897" s="2" t="inlineStr">
        <is>
          <t>Flaring of landfill gas</t>
        </is>
      </c>
      <c r="G5897" s="2" t="n">
        <v>25</v>
      </c>
      <c r="H5897" s="2" t="n">
        <v>0.0038110509049147</v>
      </c>
      <c r="I5897" s="2" t="n">
        <v>0.004268377013504464</v>
      </c>
      <c r="J5897" s="40" t="inlineStr">
        <is>
          <t>waste - methane destruction</t>
        </is>
      </c>
    </row>
    <row r="5898" ht="15.75" customHeight="1" s="120">
      <c r="A5898" s="2" t="inlineStr">
        <is>
          <t>WASTE</t>
        </is>
      </c>
      <c r="B5898" s="2" t="inlineStr">
        <is>
          <t>LAN</t>
        </is>
      </c>
      <c r="C5898" s="2" t="n">
        <v>2025</v>
      </c>
      <c r="D5898" s="2" t="inlineStr">
        <is>
          <t>United States</t>
        </is>
      </c>
      <c r="E5898" s="2" t="inlineStr">
        <is>
          <t>USA</t>
        </is>
      </c>
      <c r="F5898" s="2" t="inlineStr">
        <is>
          <t>Electricity generation with a gas turbine</t>
        </is>
      </c>
      <c r="G5898" s="2" t="n">
        <v>25</v>
      </c>
      <c r="H5898" s="2" t="n">
        <v>0.0003773024291149</v>
      </c>
      <c r="I5898" s="2" t="n">
        <v>0.0004225787206086881</v>
      </c>
      <c r="J5898" s="40" t="inlineStr">
        <is>
          <t>waste - methane capture</t>
        </is>
      </c>
    </row>
    <row r="5899" ht="15.75" customHeight="1" s="120">
      <c r="A5899" s="2" t="inlineStr">
        <is>
          <t>WASTE</t>
        </is>
      </c>
      <c r="B5899" s="2" t="inlineStr">
        <is>
          <t>LAN</t>
        </is>
      </c>
      <c r="C5899" s="2" t="n">
        <v>2025</v>
      </c>
      <c r="D5899" s="2" t="inlineStr">
        <is>
          <t>United States</t>
        </is>
      </c>
      <c r="E5899" s="2" t="inlineStr">
        <is>
          <t>USA</t>
        </is>
      </c>
      <c r="F5899" s="2" t="inlineStr">
        <is>
          <t>Electricity generation with combined heat and power</t>
        </is>
      </c>
      <c r="G5899" s="2" t="n">
        <v>26</v>
      </c>
      <c r="H5899" s="2" t="n">
        <v>0.0024412946950179</v>
      </c>
      <c r="I5899" s="2" t="n">
        <v>0.002734250058420048</v>
      </c>
      <c r="J5899" s="40" t="inlineStr">
        <is>
          <t>waste - methane capture</t>
        </is>
      </c>
    </row>
    <row r="5900" ht="15.75" customHeight="1" s="120">
      <c r="A5900" s="2" t="inlineStr">
        <is>
          <t>WASTE</t>
        </is>
      </c>
      <c r="B5900" s="2" t="inlineStr">
        <is>
          <t>LAN</t>
        </is>
      </c>
      <c r="C5900" s="2" t="n">
        <v>2025</v>
      </c>
      <c r="D5900" s="2" t="inlineStr">
        <is>
          <t>United States</t>
        </is>
      </c>
      <c r="E5900" s="2" t="inlineStr">
        <is>
          <t>USA</t>
        </is>
      </c>
      <c r="F5900" s="2" t="inlineStr">
        <is>
          <t>Flaring of landfill gas</t>
        </is>
      </c>
      <c r="G5900" s="2" t="n">
        <v>26</v>
      </c>
      <c r="H5900" s="2" t="n">
        <v>0.0030600426252931</v>
      </c>
      <c r="I5900" s="2" t="n">
        <v>0.003427247740328272</v>
      </c>
      <c r="J5900" s="40" t="inlineStr">
        <is>
          <t>waste - methane destruction</t>
        </is>
      </c>
    </row>
    <row r="5901" ht="15.75" customHeight="1" s="120">
      <c r="A5901" s="2" t="inlineStr">
        <is>
          <t>WASTE</t>
        </is>
      </c>
      <c r="B5901" s="2" t="inlineStr">
        <is>
          <t>LAN</t>
        </is>
      </c>
      <c r="C5901" s="2" t="n">
        <v>2025</v>
      </c>
      <c r="D5901" s="2" t="inlineStr">
        <is>
          <t>United States</t>
        </is>
      </c>
      <c r="E5901" s="2" t="inlineStr">
        <is>
          <t>USA</t>
        </is>
      </c>
      <c r="F5901" s="2" t="inlineStr">
        <is>
          <t>Electricity generation with a reciprocating engine</t>
        </is>
      </c>
      <c r="G5901" s="2" t="n">
        <v>26</v>
      </c>
      <c r="H5901" s="2" t="n">
        <v>0.0231927449349314</v>
      </c>
      <c r="I5901" s="2" t="n">
        <v>0.02597587432712317</v>
      </c>
      <c r="J5901" s="40" t="inlineStr">
        <is>
          <t>waste - methane capture</t>
        </is>
      </c>
    </row>
    <row r="5902" ht="15.75" customHeight="1" s="120">
      <c r="A5902" s="2" t="inlineStr">
        <is>
          <t>WASTE</t>
        </is>
      </c>
      <c r="B5902" s="2" t="inlineStr">
        <is>
          <t>LAN</t>
        </is>
      </c>
      <c r="C5902" s="2" t="n">
        <v>2025</v>
      </c>
      <c r="D5902" s="2" t="inlineStr">
        <is>
          <t>United States</t>
        </is>
      </c>
      <c r="E5902" s="2" t="inlineStr">
        <is>
          <t>USA</t>
        </is>
      </c>
      <c r="F5902" s="2" t="inlineStr">
        <is>
          <t>Electricity generation with a microturbine</t>
        </is>
      </c>
      <c r="G5902" s="2" t="n">
        <v>26</v>
      </c>
      <c r="H5902" s="2" t="n">
        <v>0.0002641471728566</v>
      </c>
      <c r="I5902" s="2" t="n">
        <v>0.0002958448335993921</v>
      </c>
      <c r="J5902" s="40" t="inlineStr">
        <is>
          <t>waste - methane capture</t>
        </is>
      </c>
    </row>
    <row r="5903" ht="15.75" customHeight="1" s="120">
      <c r="A5903" s="2" t="inlineStr">
        <is>
          <t>WASTE</t>
        </is>
      </c>
      <c r="B5903" s="2" t="inlineStr">
        <is>
          <t>LAN</t>
        </is>
      </c>
      <c r="C5903" s="2" t="n">
        <v>2025</v>
      </c>
      <c r="D5903" s="2" t="inlineStr">
        <is>
          <t>United States</t>
        </is>
      </c>
      <c r="E5903" s="2" t="inlineStr">
        <is>
          <t>USA</t>
        </is>
      </c>
      <c r="F5903" s="2" t="inlineStr">
        <is>
          <t>Electricity generation with a gas turbine</t>
        </is>
      </c>
      <c r="G5903" s="2" t="n">
        <v>26</v>
      </c>
      <c r="H5903" s="2" t="n">
        <v>0.0002195922643295</v>
      </c>
      <c r="I5903" s="2" t="n">
        <v>0.00024594333604904</v>
      </c>
      <c r="J5903" s="40" t="inlineStr">
        <is>
          <t>waste - methane capture</t>
        </is>
      </c>
    </row>
    <row r="5904" ht="15.75" customHeight="1" s="120">
      <c r="A5904" s="2" t="inlineStr">
        <is>
          <t>WASTE</t>
        </is>
      </c>
      <c r="B5904" s="2" t="inlineStr">
        <is>
          <t>LAN</t>
        </is>
      </c>
      <c r="C5904" s="2" t="n">
        <v>2025</v>
      </c>
      <c r="D5904" s="2" t="inlineStr">
        <is>
          <t>United States</t>
        </is>
      </c>
      <c r="E5904" s="2" t="inlineStr">
        <is>
          <t>USA</t>
        </is>
      </c>
      <c r="F5904" s="2" t="inlineStr">
        <is>
          <t>Electricity generation with a reciprocating engine</t>
        </is>
      </c>
      <c r="G5904" s="2" t="n">
        <v>27</v>
      </c>
      <c r="H5904" s="2" t="n">
        <v>0.0272517481353134</v>
      </c>
      <c r="I5904" s="2" t="n">
        <v>0.03052195791155101</v>
      </c>
      <c r="J5904" s="40" t="inlineStr">
        <is>
          <t>waste - methane capture</t>
        </is>
      </c>
    </row>
    <row r="5905" ht="15.75" customHeight="1" s="120">
      <c r="A5905" s="2" t="inlineStr">
        <is>
          <t>WASTE</t>
        </is>
      </c>
      <c r="B5905" s="2" t="inlineStr">
        <is>
          <t>LAN</t>
        </is>
      </c>
      <c r="C5905" s="2" t="n">
        <v>2025</v>
      </c>
      <c r="D5905" s="2" t="inlineStr">
        <is>
          <t>United States</t>
        </is>
      </c>
      <c r="E5905" s="2" t="inlineStr">
        <is>
          <t>USA</t>
        </is>
      </c>
      <c r="F5905" s="2" t="inlineStr">
        <is>
          <t>Electricity generation with a microturbine</t>
        </is>
      </c>
      <c r="G5905" s="2" t="n">
        <v>27</v>
      </c>
      <c r="H5905" s="2" t="n">
        <v>4.88379810122e-05</v>
      </c>
      <c r="I5905" s="2" t="n">
        <v>5.469853873366401e-05</v>
      </c>
      <c r="J5905" s="40" t="inlineStr">
        <is>
          <t>waste - methane capture</t>
        </is>
      </c>
    </row>
    <row r="5906" ht="15.75" customHeight="1" s="120">
      <c r="A5906" s="2" t="inlineStr">
        <is>
          <t>WASTE</t>
        </is>
      </c>
      <c r="B5906" s="2" t="inlineStr">
        <is>
          <t>LAN</t>
        </is>
      </c>
      <c r="C5906" s="2" t="n">
        <v>2025</v>
      </c>
      <c r="D5906" s="2" t="inlineStr">
        <is>
          <t>United States</t>
        </is>
      </c>
      <c r="E5906" s="2" t="inlineStr">
        <is>
          <t>USA</t>
        </is>
      </c>
      <c r="F5906" s="2" t="inlineStr">
        <is>
          <t>Electricity generation with combined heat and power</t>
        </is>
      </c>
      <c r="G5906" s="2" t="n">
        <v>27</v>
      </c>
      <c r="H5906" s="2" t="n">
        <v>0.0023757703602314</v>
      </c>
      <c r="I5906" s="2" t="n">
        <v>0.002660862803459168</v>
      </c>
      <c r="J5906" s="40" t="inlineStr">
        <is>
          <t>waste - methane capture</t>
        </is>
      </c>
    </row>
    <row r="5907" ht="15.75" customHeight="1" s="120">
      <c r="A5907" s="2" t="inlineStr">
        <is>
          <t>WASTE</t>
        </is>
      </c>
      <c r="B5907" s="2" t="inlineStr">
        <is>
          <t>LAN</t>
        </is>
      </c>
      <c r="C5907" s="2" t="n">
        <v>2025</v>
      </c>
      <c r="D5907" s="2" t="inlineStr">
        <is>
          <t>United States</t>
        </is>
      </c>
      <c r="E5907" s="2" t="inlineStr">
        <is>
          <t>USA</t>
        </is>
      </c>
      <c r="F5907" s="2" t="inlineStr">
        <is>
          <t>Flaring of landfill gas</t>
        </is>
      </c>
      <c r="G5907" s="2" t="n">
        <v>27</v>
      </c>
      <c r="H5907" s="2" t="n">
        <v>0.0006100367172621</v>
      </c>
      <c r="I5907" s="2" t="n">
        <v>0.000683241123333552</v>
      </c>
      <c r="J5907" s="40" t="inlineStr">
        <is>
          <t>waste - methane destruction</t>
        </is>
      </c>
    </row>
    <row r="5908" ht="15.75" customHeight="1" s="120">
      <c r="A5908" s="2" t="inlineStr">
        <is>
          <t>WASTE</t>
        </is>
      </c>
      <c r="B5908" s="2" t="inlineStr">
        <is>
          <t>LAN</t>
        </is>
      </c>
      <c r="C5908" s="2" t="n">
        <v>2025</v>
      </c>
      <c r="D5908" s="2" t="inlineStr">
        <is>
          <t>United States</t>
        </is>
      </c>
      <c r="E5908" s="2" t="inlineStr">
        <is>
          <t>USA</t>
        </is>
      </c>
      <c r="F5908" s="2" t="inlineStr">
        <is>
          <t>Electricity generation with a gas turbine</t>
        </is>
      </c>
      <c r="G5908" s="2" t="n">
        <v>27</v>
      </c>
      <c r="H5908" s="2" t="n">
        <v>0.0005287868116284</v>
      </c>
      <c r="I5908" s="2" t="n">
        <v>0.000592241229023808</v>
      </c>
      <c r="J5908" s="40" t="inlineStr">
        <is>
          <t>waste - methane capture</t>
        </is>
      </c>
    </row>
    <row r="5909" ht="15.75" customHeight="1" s="120">
      <c r="A5909" s="2" t="inlineStr">
        <is>
          <t>WASTE</t>
        </is>
      </c>
      <c r="B5909" s="2" t="inlineStr">
        <is>
          <t>LAN</t>
        </is>
      </c>
      <c r="C5909" s="2" t="n">
        <v>2025</v>
      </c>
      <c r="D5909" s="2" t="inlineStr">
        <is>
          <t>United States</t>
        </is>
      </c>
      <c r="E5909" s="2" t="inlineStr">
        <is>
          <t>USA</t>
        </is>
      </c>
      <c r="F5909" s="2" t="inlineStr">
        <is>
          <t>Electricity generation with a gas turbine</t>
        </is>
      </c>
      <c r="G5909" s="2" t="n">
        <v>28</v>
      </c>
      <c r="H5909" s="2" t="n">
        <v>0.0004110881272936</v>
      </c>
      <c r="I5909" s="2" t="n">
        <v>0.0004604187025688321</v>
      </c>
      <c r="J5909" s="40" t="inlineStr">
        <is>
          <t>waste - methane capture</t>
        </is>
      </c>
    </row>
    <row r="5910" ht="15.75" customHeight="1" s="120">
      <c r="A5910" s="2" t="inlineStr">
        <is>
          <t>WASTE</t>
        </is>
      </c>
      <c r="B5910" s="2" t="inlineStr">
        <is>
          <t>LAN</t>
        </is>
      </c>
      <c r="C5910" s="2" t="n">
        <v>2025</v>
      </c>
      <c r="D5910" s="2" t="inlineStr">
        <is>
          <t>United States</t>
        </is>
      </c>
      <c r="E5910" s="2" t="inlineStr">
        <is>
          <t>USA</t>
        </is>
      </c>
      <c r="F5910" s="2" t="inlineStr">
        <is>
          <t>Electricity generation with a reciprocating engine</t>
        </is>
      </c>
      <c r="G5910" s="2" t="n">
        <v>28</v>
      </c>
      <c r="H5910" s="2" t="n">
        <v>0.0167720918543637</v>
      </c>
      <c r="I5910" s="2" t="n">
        <v>0.01878474287688735</v>
      </c>
      <c r="J5910" s="40" t="inlineStr">
        <is>
          <t>waste - methane capture</t>
        </is>
      </c>
    </row>
    <row r="5911" ht="15.75" customHeight="1" s="120">
      <c r="A5911" s="2" t="inlineStr">
        <is>
          <t>WASTE</t>
        </is>
      </c>
      <c r="B5911" s="2" t="inlineStr">
        <is>
          <t>LAN</t>
        </is>
      </c>
      <c r="C5911" s="2" t="n">
        <v>2025</v>
      </c>
      <c r="D5911" s="2" t="inlineStr">
        <is>
          <t>United States</t>
        </is>
      </c>
      <c r="E5911" s="2" t="inlineStr">
        <is>
          <t>USA</t>
        </is>
      </c>
      <c r="F5911" s="2" t="inlineStr">
        <is>
          <t>Electricity generation with combined heat and power</t>
        </is>
      </c>
      <c r="G5911" s="2" t="n">
        <v>28</v>
      </c>
      <c r="H5911" s="2" t="n">
        <v>0.0015706282574683</v>
      </c>
      <c r="I5911" s="2" t="n">
        <v>0.001759103648364496</v>
      </c>
      <c r="J5911" s="40" t="inlineStr">
        <is>
          <t>waste - methane capture</t>
        </is>
      </c>
    </row>
    <row r="5912" ht="15.75" customHeight="1" s="120">
      <c r="A5912" s="2" t="inlineStr">
        <is>
          <t>WASTE</t>
        </is>
      </c>
      <c r="B5912" s="2" t="inlineStr">
        <is>
          <t>LAN</t>
        </is>
      </c>
      <c r="C5912" s="2" t="n">
        <v>2025</v>
      </c>
      <c r="D5912" s="2" t="inlineStr">
        <is>
          <t>United States</t>
        </is>
      </c>
      <c r="E5912" s="2" t="inlineStr">
        <is>
          <t>USA</t>
        </is>
      </c>
      <c r="F5912" s="2" t="inlineStr">
        <is>
          <t>Flaring of landfill gas</t>
        </is>
      </c>
      <c r="G5912" s="2" t="n">
        <v>28</v>
      </c>
      <c r="H5912" s="2" t="n">
        <v>0.0016492399154231</v>
      </c>
      <c r="I5912" s="2" t="n">
        <v>0.001847148705273872</v>
      </c>
      <c r="J5912" s="40" t="inlineStr">
        <is>
          <t>waste - methane destruction</t>
        </is>
      </c>
    </row>
    <row r="5913" ht="15.75" customHeight="1" s="120">
      <c r="A5913" s="2" t="inlineStr">
        <is>
          <t>WASTE</t>
        </is>
      </c>
      <c r="B5913" s="2" t="inlineStr">
        <is>
          <t>LAN</t>
        </is>
      </c>
      <c r="C5913" s="2" t="n">
        <v>2025</v>
      </c>
      <c r="D5913" s="2" t="inlineStr">
        <is>
          <t>United States</t>
        </is>
      </c>
      <c r="E5913" s="2" t="inlineStr">
        <is>
          <t>USA</t>
        </is>
      </c>
      <c r="F5913" s="2" t="inlineStr">
        <is>
          <t>Electricity generation with a microturbine</t>
        </is>
      </c>
      <c r="G5913" s="2" t="n">
        <v>28</v>
      </c>
      <c r="H5913" s="2" t="n">
        <v>0.0001442801949452</v>
      </c>
      <c r="I5913" s="2" t="n">
        <v>0.000161593818338624</v>
      </c>
      <c r="J5913" s="40" t="inlineStr">
        <is>
          <t>waste - methane capture</t>
        </is>
      </c>
    </row>
    <row r="5914" ht="15.75" customHeight="1" s="120">
      <c r="A5914" s="2" t="inlineStr">
        <is>
          <t>WASTE</t>
        </is>
      </c>
      <c r="B5914" s="2" t="inlineStr">
        <is>
          <t>LAN</t>
        </is>
      </c>
      <c r="C5914" s="2" t="n">
        <v>2025</v>
      </c>
      <c r="D5914" s="2" t="inlineStr">
        <is>
          <t>United States</t>
        </is>
      </c>
      <c r="E5914" s="2" t="inlineStr">
        <is>
          <t>USA</t>
        </is>
      </c>
      <c r="F5914" s="2" t="inlineStr">
        <is>
          <t>Electricity generation with a gas turbine</t>
        </is>
      </c>
      <c r="G5914" s="2" t="n">
        <v>29</v>
      </c>
      <c r="H5914" s="2" t="n">
        <v>0.0003062277828576</v>
      </c>
      <c r="I5914" s="2" t="n">
        <v>0.000342975116800512</v>
      </c>
      <c r="J5914" s="40" t="inlineStr">
        <is>
          <t>waste - methane capture</t>
        </is>
      </c>
    </row>
    <row r="5915" ht="15.75" customHeight="1" s="120">
      <c r="A5915" s="2" t="inlineStr">
        <is>
          <t>WASTE</t>
        </is>
      </c>
      <c r="B5915" s="2" t="inlineStr">
        <is>
          <t>LAN</t>
        </is>
      </c>
      <c r="C5915" s="2" t="n">
        <v>2025</v>
      </c>
      <c r="D5915" s="2" t="inlineStr">
        <is>
          <t>United States</t>
        </is>
      </c>
      <c r="E5915" s="2" t="inlineStr">
        <is>
          <t>USA</t>
        </is>
      </c>
      <c r="F5915" s="2" t="inlineStr">
        <is>
          <t>Flaring of landfill gas</t>
        </is>
      </c>
      <c r="G5915" s="2" t="n">
        <v>29</v>
      </c>
      <c r="H5915" s="2" t="n">
        <v>0.0010684457374737</v>
      </c>
      <c r="I5915" s="2" t="n">
        <v>0.001196659225970544</v>
      </c>
      <c r="J5915" s="40" t="inlineStr">
        <is>
          <t>waste - methane destruction</t>
        </is>
      </c>
    </row>
    <row r="5916" ht="15.75" customHeight="1" s="120">
      <c r="A5916" s="2" t="inlineStr">
        <is>
          <t>WASTE</t>
        </is>
      </c>
      <c r="B5916" s="2" t="inlineStr">
        <is>
          <t>LAN</t>
        </is>
      </c>
      <c r="C5916" s="2" t="n">
        <v>2025</v>
      </c>
      <c r="D5916" s="2" t="inlineStr">
        <is>
          <t>United States</t>
        </is>
      </c>
      <c r="E5916" s="2" t="inlineStr">
        <is>
          <t>USA</t>
        </is>
      </c>
      <c r="F5916" s="2" t="inlineStr">
        <is>
          <t>Electricity generation with a reciprocating engine</t>
        </is>
      </c>
      <c r="G5916" s="2" t="n">
        <v>29</v>
      </c>
      <c r="H5916" s="2" t="n">
        <v>0.0225764566566795</v>
      </c>
      <c r="I5916" s="2" t="n">
        <v>0.02528563145548104</v>
      </c>
      <c r="J5916" s="40" t="inlineStr">
        <is>
          <t>waste - methane capture</t>
        </is>
      </c>
    </row>
    <row r="5917" ht="15.75" customHeight="1" s="120">
      <c r="A5917" s="2" t="inlineStr">
        <is>
          <t>WASTE</t>
        </is>
      </c>
      <c r="B5917" s="2" t="inlineStr">
        <is>
          <t>LAN</t>
        </is>
      </c>
      <c r="C5917" s="2" t="n">
        <v>2025</v>
      </c>
      <c r="D5917" s="2" t="inlineStr">
        <is>
          <t>United States</t>
        </is>
      </c>
      <c r="E5917" s="2" t="inlineStr">
        <is>
          <t>USA</t>
        </is>
      </c>
      <c r="F5917" s="2" t="inlineStr">
        <is>
          <t>Electricity generation with a microturbine</t>
        </is>
      </c>
      <c r="G5917" s="2" t="n">
        <v>29</v>
      </c>
      <c r="H5917" s="2" t="n">
        <v>9.36235446716e-05</v>
      </c>
      <c r="I5917" s="2" t="n">
        <v>0.000104858370032192</v>
      </c>
      <c r="J5917" s="40" t="inlineStr">
        <is>
          <t>waste - methane capture</t>
        </is>
      </c>
    </row>
    <row r="5918" ht="15.75" customHeight="1" s="120">
      <c r="A5918" s="2" t="inlineStr">
        <is>
          <t>WASTE</t>
        </is>
      </c>
      <c r="B5918" s="2" t="inlineStr">
        <is>
          <t>LAN</t>
        </is>
      </c>
      <c r="C5918" s="2" t="n">
        <v>2025</v>
      </c>
      <c r="D5918" s="2" t="inlineStr">
        <is>
          <t>United States</t>
        </is>
      </c>
      <c r="E5918" s="2" t="inlineStr">
        <is>
          <t>USA</t>
        </is>
      </c>
      <c r="F5918" s="2" t="inlineStr">
        <is>
          <t>Electricity generation with combined heat and power</t>
        </is>
      </c>
      <c r="G5918" s="2" t="n">
        <v>29</v>
      </c>
      <c r="H5918" s="2" t="n">
        <v>0.0016674977377988</v>
      </c>
      <c r="I5918" s="2" t="n">
        <v>0.001867597466334656</v>
      </c>
      <c r="J5918" s="40" t="inlineStr">
        <is>
          <t>waste - methane capture</t>
        </is>
      </c>
    </row>
    <row r="5919" ht="15.75" customHeight="1" s="120">
      <c r="A5919" s="2" t="inlineStr">
        <is>
          <t>WASTE</t>
        </is>
      </c>
      <c r="B5919" s="2" t="inlineStr">
        <is>
          <t>LAN</t>
        </is>
      </c>
      <c r="C5919" s="2" t="n">
        <v>2025</v>
      </c>
      <c r="D5919" s="2" t="inlineStr">
        <is>
          <t>United States</t>
        </is>
      </c>
      <c r="E5919" s="2" t="inlineStr">
        <is>
          <t>USA</t>
        </is>
      </c>
      <c r="F5919" s="2" t="inlineStr">
        <is>
          <t>Flaring of landfill gas</t>
        </is>
      </c>
      <c r="G5919" s="2" t="n">
        <v>30</v>
      </c>
      <c r="H5919" s="2" t="n">
        <v>0.0015635553863831</v>
      </c>
      <c r="I5919" s="2" t="n">
        <v>0.001751182032749072</v>
      </c>
      <c r="J5919" s="40" t="inlineStr">
        <is>
          <t>waste - methane destruction</t>
        </is>
      </c>
    </row>
    <row r="5920" ht="15.75" customHeight="1" s="120">
      <c r="A5920" s="2" t="inlineStr">
        <is>
          <t>WASTE</t>
        </is>
      </c>
      <c r="B5920" s="2" t="inlineStr">
        <is>
          <t>LAN</t>
        </is>
      </c>
      <c r="C5920" s="2" t="n">
        <v>2025</v>
      </c>
      <c r="D5920" s="2" t="inlineStr">
        <is>
          <t>United States</t>
        </is>
      </c>
      <c r="E5920" s="2" t="inlineStr">
        <is>
          <t>USA</t>
        </is>
      </c>
      <c r="F5920" s="2" t="inlineStr">
        <is>
          <t>Electricity generation with a gas turbine</t>
        </is>
      </c>
      <c r="G5920" s="2" t="n">
        <v>30</v>
      </c>
      <c r="H5920" s="2" t="n">
        <v>0.0001919314599945</v>
      </c>
      <c r="I5920" s="2" t="n">
        <v>0.00021496323519384</v>
      </c>
      <c r="J5920" s="40" t="inlineStr">
        <is>
          <t>waste - methane capture</t>
        </is>
      </c>
    </row>
    <row r="5921" ht="15.75" customHeight="1" s="120">
      <c r="A5921" s="2" t="inlineStr">
        <is>
          <t>WASTE</t>
        </is>
      </c>
      <c r="B5921" s="2" t="inlineStr">
        <is>
          <t>LAN</t>
        </is>
      </c>
      <c r="C5921" s="2" t="n">
        <v>2025</v>
      </c>
      <c r="D5921" s="2" t="inlineStr">
        <is>
          <t>United States</t>
        </is>
      </c>
      <c r="E5921" s="2" t="inlineStr">
        <is>
          <t>USA</t>
        </is>
      </c>
      <c r="F5921" s="2" t="inlineStr">
        <is>
          <t>Electricity generation with combined heat and power</t>
        </is>
      </c>
      <c r="G5921" s="2" t="n">
        <v>30</v>
      </c>
      <c r="H5921" s="2" t="n">
        <v>0.0015835699159652</v>
      </c>
      <c r="I5921" s="2" t="n">
        <v>0.001773598305881024</v>
      </c>
      <c r="J5921" s="40" t="inlineStr">
        <is>
          <t>waste - methane capture</t>
        </is>
      </c>
    </row>
    <row r="5922" ht="15.75" customHeight="1" s="120">
      <c r="A5922" s="2" t="inlineStr">
        <is>
          <t>WASTE</t>
        </is>
      </c>
      <c r="B5922" s="2" t="inlineStr">
        <is>
          <t>LAN</t>
        </is>
      </c>
      <c r="C5922" s="2" t="n">
        <v>2025</v>
      </c>
      <c r="D5922" s="2" t="inlineStr">
        <is>
          <t>United States</t>
        </is>
      </c>
      <c r="E5922" s="2" t="inlineStr">
        <is>
          <t>USA</t>
        </is>
      </c>
      <c r="F5922" s="2" t="inlineStr">
        <is>
          <t>Land_x001f_ll gas recovery for direct use</t>
        </is>
      </c>
      <c r="G5922" s="2" t="n">
        <v>30</v>
      </c>
      <c r="H5922" s="2" t="n">
        <v>0.0003977369051427</v>
      </c>
      <c r="I5922" s="2" t="n">
        <v>0.000445465333759824</v>
      </c>
      <c r="J5922" s="40" t="inlineStr">
        <is>
          <t>waste - methane capture</t>
        </is>
      </c>
    </row>
    <row r="5923" ht="15.75" customHeight="1" s="120">
      <c r="A5923" s="2" t="inlineStr">
        <is>
          <t>WASTE</t>
        </is>
      </c>
      <c r="B5923" s="2" t="inlineStr">
        <is>
          <t>LAN</t>
        </is>
      </c>
      <c r="C5923" s="2" t="n">
        <v>2025</v>
      </c>
      <c r="D5923" s="2" t="inlineStr">
        <is>
          <t>United States</t>
        </is>
      </c>
      <c r="E5923" s="2" t="inlineStr">
        <is>
          <t>USA</t>
        </is>
      </c>
      <c r="F5923" s="2" t="inlineStr">
        <is>
          <t>Electricity generation with a microturbine</t>
        </is>
      </c>
      <c r="G5923" s="2" t="n">
        <v>30</v>
      </c>
      <c r="H5923" s="2" t="n">
        <v>0.0002181733216275</v>
      </c>
      <c r="I5923" s="2" t="n">
        <v>0.0002443541202228</v>
      </c>
      <c r="J5923" s="40" t="inlineStr">
        <is>
          <t>waste - methane capture</t>
        </is>
      </c>
    </row>
    <row r="5924" ht="15.75" customHeight="1" s="120">
      <c r="A5924" s="2" t="inlineStr">
        <is>
          <t>WASTE</t>
        </is>
      </c>
      <c r="B5924" s="2" t="inlineStr">
        <is>
          <t>LAN</t>
        </is>
      </c>
      <c r="C5924" s="2" t="n">
        <v>2025</v>
      </c>
      <c r="D5924" s="2" t="inlineStr">
        <is>
          <t>United States</t>
        </is>
      </c>
      <c r="E5924" s="2" t="inlineStr">
        <is>
          <t>USA</t>
        </is>
      </c>
      <c r="F5924" s="2" t="inlineStr">
        <is>
          <t>Electricity generation with a reciprocating engine</t>
        </is>
      </c>
      <c r="G5924" s="2" t="n">
        <v>30</v>
      </c>
      <c r="H5924" s="2" t="n">
        <v>0.0075347372330725</v>
      </c>
      <c r="I5924" s="2" t="n">
        <v>0.008438905701041201</v>
      </c>
      <c r="J5924" s="40" t="inlineStr">
        <is>
          <t>waste - methane capture</t>
        </is>
      </c>
    </row>
    <row r="5925" ht="15.75" customHeight="1" s="120">
      <c r="A5925" s="2" t="inlineStr">
        <is>
          <t>WASTE</t>
        </is>
      </c>
      <c r="B5925" s="2" t="inlineStr">
        <is>
          <t>LAN</t>
        </is>
      </c>
      <c r="C5925" s="2" t="n">
        <v>2025</v>
      </c>
      <c r="D5925" s="2" t="inlineStr">
        <is>
          <t>United States</t>
        </is>
      </c>
      <c r="E5925" s="2" t="inlineStr">
        <is>
          <t>USA</t>
        </is>
      </c>
      <c r="F5925" s="2" t="inlineStr">
        <is>
          <t>Land_x001f_ll gas recovery for direct use</t>
        </is>
      </c>
      <c r="G5925" s="2" t="n">
        <v>31</v>
      </c>
      <c r="H5925" s="2" t="n">
        <v>0.0005000766250305</v>
      </c>
      <c r="I5925" s="2" t="n">
        <v>0.00056008582003416</v>
      </c>
      <c r="J5925" s="40" t="inlineStr">
        <is>
          <t>waste - methane capture</t>
        </is>
      </c>
    </row>
    <row r="5926" ht="15.75" customHeight="1" s="120">
      <c r="A5926" s="2" t="inlineStr">
        <is>
          <t>WASTE</t>
        </is>
      </c>
      <c r="B5926" s="2" t="inlineStr">
        <is>
          <t>LAN</t>
        </is>
      </c>
      <c r="C5926" s="2" t="n">
        <v>2025</v>
      </c>
      <c r="D5926" s="2" t="inlineStr">
        <is>
          <t>United States</t>
        </is>
      </c>
      <c r="E5926" s="2" t="inlineStr">
        <is>
          <t>USA</t>
        </is>
      </c>
      <c r="F5926" s="2" t="inlineStr">
        <is>
          <t>Electricity generation with a reciprocating engine</t>
        </is>
      </c>
      <c r="G5926" s="2" t="n">
        <v>31</v>
      </c>
      <c r="H5926" s="2" t="n">
        <v>0.0051184538751841</v>
      </c>
      <c r="I5926" s="2" t="n">
        <v>0.005732668340206193</v>
      </c>
      <c r="J5926" s="40" t="inlineStr">
        <is>
          <t>waste - methane capture</t>
        </is>
      </c>
    </row>
    <row r="5927" ht="15.75" customHeight="1" s="120">
      <c r="A5927" s="2" t="inlineStr">
        <is>
          <t>WASTE</t>
        </is>
      </c>
      <c r="B5927" s="2" t="inlineStr">
        <is>
          <t>LAN</t>
        </is>
      </c>
      <c r="C5927" s="2" t="n">
        <v>2025</v>
      </c>
      <c r="D5927" s="2" t="inlineStr">
        <is>
          <t>United States</t>
        </is>
      </c>
      <c r="E5927" s="2" t="inlineStr">
        <is>
          <t>USA</t>
        </is>
      </c>
      <c r="F5927" s="2" t="inlineStr">
        <is>
          <t>Electricity generation with a microturbine</t>
        </is>
      </c>
      <c r="G5927" s="2" t="n">
        <v>31</v>
      </c>
      <c r="H5927" s="2" t="n">
        <v>0.0001260845128854</v>
      </c>
      <c r="I5927" s="2" t="n">
        <v>0.000141214654431648</v>
      </c>
      <c r="J5927" s="40" t="inlineStr">
        <is>
          <t>waste - methane capture</t>
        </is>
      </c>
    </row>
    <row r="5928" ht="15.75" customHeight="1" s="120">
      <c r="A5928" s="2" t="inlineStr">
        <is>
          <t>WASTE</t>
        </is>
      </c>
      <c r="B5928" s="2" t="inlineStr">
        <is>
          <t>LAN</t>
        </is>
      </c>
      <c r="C5928" s="2" t="n">
        <v>2025</v>
      </c>
      <c r="D5928" s="2" t="inlineStr">
        <is>
          <t>United States</t>
        </is>
      </c>
      <c r="E5928" s="2" t="inlineStr">
        <is>
          <t>USA</t>
        </is>
      </c>
      <c r="F5928" s="2" t="inlineStr">
        <is>
          <t>Electricity generation with a gas turbine</t>
        </is>
      </c>
      <c r="G5928" s="2" t="n">
        <v>31</v>
      </c>
      <c r="H5928" s="2" t="n">
        <v>0.0003747543378267</v>
      </c>
      <c r="I5928" s="2" t="n">
        <v>0.000419724858365904</v>
      </c>
      <c r="J5928" s="40" t="inlineStr">
        <is>
          <t>waste - methane capture</t>
        </is>
      </c>
    </row>
    <row r="5929" ht="15.75" customHeight="1" s="120">
      <c r="A5929" s="2" t="inlineStr">
        <is>
          <t>WASTE</t>
        </is>
      </c>
      <c r="B5929" s="2" t="inlineStr">
        <is>
          <t>LAN</t>
        </is>
      </c>
      <c r="C5929" s="2" t="n">
        <v>2025</v>
      </c>
      <c r="D5929" s="2" t="inlineStr">
        <is>
          <t>United States</t>
        </is>
      </c>
      <c r="E5929" s="2" t="inlineStr">
        <is>
          <t>USA</t>
        </is>
      </c>
      <c r="F5929" s="2" t="inlineStr">
        <is>
          <t>Flaring of landfill gas</t>
        </is>
      </c>
      <c r="G5929" s="2" t="n">
        <v>31</v>
      </c>
      <c r="H5929" s="2" t="n">
        <v>0.0015125512727536</v>
      </c>
      <c r="I5929" s="2" t="n">
        <v>0.001694057425484032</v>
      </c>
      <c r="J5929" s="40" t="inlineStr">
        <is>
          <t>waste - methane destruction</t>
        </is>
      </c>
    </row>
    <row r="5930" ht="15.75" customHeight="1" s="120">
      <c r="A5930" s="2" t="inlineStr">
        <is>
          <t>WASTE</t>
        </is>
      </c>
      <c r="B5930" s="2" t="inlineStr">
        <is>
          <t>LAN</t>
        </is>
      </c>
      <c r="C5930" s="2" t="n">
        <v>2025</v>
      </c>
      <c r="D5930" s="2" t="inlineStr">
        <is>
          <t>United States</t>
        </is>
      </c>
      <c r="E5930" s="2" t="inlineStr">
        <is>
          <t>USA</t>
        </is>
      </c>
      <c r="F5930" s="2" t="inlineStr">
        <is>
          <t>Electricity generation with combined heat and power</t>
        </is>
      </c>
      <c r="G5930" s="2" t="n">
        <v>31</v>
      </c>
      <c r="H5930" s="2" t="n">
        <v>0.0025901840999722</v>
      </c>
      <c r="I5930" s="2" t="n">
        <v>0.002901006191968864</v>
      </c>
      <c r="J5930" s="40" t="inlineStr">
        <is>
          <t>waste - methane capture</t>
        </is>
      </c>
    </row>
    <row r="5931" ht="15.75" customHeight="1" s="120">
      <c r="A5931" s="2" t="inlineStr">
        <is>
          <t>WASTE</t>
        </is>
      </c>
      <c r="B5931" s="2" t="inlineStr">
        <is>
          <t>LAN</t>
        </is>
      </c>
      <c r="C5931" s="2" t="n">
        <v>2025</v>
      </c>
      <c r="D5931" s="2" t="inlineStr">
        <is>
          <t>United States</t>
        </is>
      </c>
      <c r="E5931" s="2" t="inlineStr">
        <is>
          <t>USA</t>
        </is>
      </c>
      <c r="F5931" s="2" t="inlineStr">
        <is>
          <t>Flaring of landfill gas</t>
        </is>
      </c>
      <c r="G5931" s="2" t="n">
        <v>32</v>
      </c>
      <c r="H5931" s="2" t="n">
        <v>0.0014785924286116</v>
      </c>
      <c r="I5931" s="2" t="n">
        <v>0.001656023520044992</v>
      </c>
      <c r="J5931" s="40" t="inlineStr">
        <is>
          <t>waste - methane destruction</t>
        </is>
      </c>
    </row>
    <row r="5932" ht="15.75" customHeight="1" s="120">
      <c r="A5932" s="2" t="inlineStr">
        <is>
          <t>WASTE</t>
        </is>
      </c>
      <c r="B5932" s="2" t="inlineStr">
        <is>
          <t>LAN</t>
        </is>
      </c>
      <c r="C5932" s="2" t="n">
        <v>2025</v>
      </c>
      <c r="D5932" s="2" t="inlineStr">
        <is>
          <t>United States</t>
        </is>
      </c>
      <c r="E5932" s="2" t="inlineStr">
        <is>
          <t>USA</t>
        </is>
      </c>
      <c r="F5932" s="2" t="inlineStr">
        <is>
          <t>Electricity generation with a microturbine</t>
        </is>
      </c>
      <c r="G5932" s="2" t="n">
        <v>32</v>
      </c>
      <c r="H5932" s="2" t="n">
        <v>0.0001622821800993</v>
      </c>
      <c r="I5932" s="2" t="n">
        <v>0.000181756041711216</v>
      </c>
      <c r="J5932" s="40" t="inlineStr">
        <is>
          <t>waste - methane capture</t>
        </is>
      </c>
    </row>
    <row r="5933" ht="15.75" customHeight="1" s="120">
      <c r="A5933" s="2" t="inlineStr">
        <is>
          <t>WASTE</t>
        </is>
      </c>
      <c r="B5933" s="2" t="inlineStr">
        <is>
          <t>LAN</t>
        </is>
      </c>
      <c r="C5933" s="2" t="n">
        <v>2025</v>
      </c>
      <c r="D5933" s="2" t="inlineStr">
        <is>
          <t>United States</t>
        </is>
      </c>
      <c r="E5933" s="2" t="inlineStr">
        <is>
          <t>USA</t>
        </is>
      </c>
      <c r="F5933" s="2" t="inlineStr">
        <is>
          <t>Electricity generation with a gas turbine</t>
        </is>
      </c>
      <c r="G5933" s="2" t="n">
        <v>32</v>
      </c>
      <c r="H5933" s="2" t="n">
        <v>8.8381835667e-05</v>
      </c>
      <c r="I5933" s="2" t="n">
        <v>9.898765594704e-05</v>
      </c>
      <c r="J5933" s="40" t="inlineStr">
        <is>
          <t>waste - methane capture</t>
        </is>
      </c>
    </row>
    <row r="5934" ht="15.75" customHeight="1" s="120">
      <c r="A5934" s="2" t="inlineStr">
        <is>
          <t>WASTE</t>
        </is>
      </c>
      <c r="B5934" s="2" t="inlineStr">
        <is>
          <t>LAN</t>
        </is>
      </c>
      <c r="C5934" s="2" t="n">
        <v>2025</v>
      </c>
      <c r="D5934" s="2" t="inlineStr">
        <is>
          <t>United States</t>
        </is>
      </c>
      <c r="E5934" s="2" t="inlineStr">
        <is>
          <t>USA</t>
        </is>
      </c>
      <c r="F5934" s="2" t="inlineStr">
        <is>
          <t>Electricity generation with a reciprocating engine</t>
        </is>
      </c>
      <c r="G5934" s="2" t="n">
        <v>32</v>
      </c>
      <c r="H5934" s="2" t="n">
        <v>0.0122931089717895</v>
      </c>
      <c r="I5934" s="2" t="n">
        <v>0.01376828204840424</v>
      </c>
      <c r="J5934" s="40" t="inlineStr">
        <is>
          <t>waste - methane capture</t>
        </is>
      </c>
    </row>
    <row r="5935" ht="15.75" customHeight="1" s="120">
      <c r="A5935" s="2" t="inlineStr">
        <is>
          <t>WASTE</t>
        </is>
      </c>
      <c r="B5935" s="2" t="inlineStr">
        <is>
          <t>LAN</t>
        </is>
      </c>
      <c r="C5935" s="2" t="n">
        <v>2025</v>
      </c>
      <c r="D5935" s="2" t="inlineStr">
        <is>
          <t>United States</t>
        </is>
      </c>
      <c r="E5935" s="2" t="inlineStr">
        <is>
          <t>USA</t>
        </is>
      </c>
      <c r="F5935" s="2" t="inlineStr">
        <is>
          <t>Electricity generation with combined heat and power</t>
        </is>
      </c>
      <c r="G5935" s="2" t="n">
        <v>32</v>
      </c>
      <c r="H5935" s="2" t="n">
        <v>0.0015127452788875</v>
      </c>
      <c r="I5935" s="2" t="n">
        <v>0.001694274712354</v>
      </c>
      <c r="J5935" s="40" t="inlineStr">
        <is>
          <t>waste - methane capture</t>
        </is>
      </c>
    </row>
    <row r="5936" ht="15.75" customHeight="1" s="120">
      <c r="A5936" s="2" t="inlineStr">
        <is>
          <t>WASTE</t>
        </is>
      </c>
      <c r="B5936" s="2" t="inlineStr">
        <is>
          <t>LAN</t>
        </is>
      </c>
      <c r="C5936" s="2" t="n">
        <v>2025</v>
      </c>
      <c r="D5936" s="2" t="inlineStr">
        <is>
          <t>United States</t>
        </is>
      </c>
      <c r="E5936" s="2" t="inlineStr">
        <is>
          <t>USA</t>
        </is>
      </c>
      <c r="F5936" s="2" t="inlineStr">
        <is>
          <t>Land_x001f_ll gas recovery for direct use</t>
        </is>
      </c>
      <c r="G5936" s="2" t="n">
        <v>32</v>
      </c>
      <c r="H5936" s="2" t="n">
        <v>0.0003830661589745</v>
      </c>
      <c r="I5936" s="2" t="n">
        <v>0.00042903409805144</v>
      </c>
      <c r="J5936" s="40" t="inlineStr">
        <is>
          <t>waste - methane capture</t>
        </is>
      </c>
    </row>
    <row r="5937" ht="15.75" customHeight="1" s="120">
      <c r="A5937" s="2" t="inlineStr">
        <is>
          <t>WASTE</t>
        </is>
      </c>
      <c r="B5937" s="2" t="inlineStr">
        <is>
          <t>LAN</t>
        </is>
      </c>
      <c r="C5937" s="2" t="n">
        <v>2025</v>
      </c>
      <c r="D5937" s="2" t="inlineStr">
        <is>
          <t>United States</t>
        </is>
      </c>
      <c r="E5937" s="2" t="inlineStr">
        <is>
          <t>USA</t>
        </is>
      </c>
      <c r="F5937" s="2" t="inlineStr">
        <is>
          <t>Flaring of landfill gas</t>
        </is>
      </c>
      <c r="G5937" s="2" t="n">
        <v>33</v>
      </c>
      <c r="H5937" s="2" t="n">
        <v>0.0013744977477472</v>
      </c>
      <c r="I5937" s="2" t="n">
        <v>0.001539437477476864</v>
      </c>
      <c r="J5937" s="40" t="inlineStr">
        <is>
          <t>waste - methane destruction</t>
        </is>
      </c>
    </row>
    <row r="5938" ht="15.75" customHeight="1" s="120">
      <c r="A5938" s="2" t="inlineStr">
        <is>
          <t>WASTE</t>
        </is>
      </c>
      <c r="B5938" s="2" t="inlineStr">
        <is>
          <t>LAN</t>
        </is>
      </c>
      <c r="C5938" s="2" t="n">
        <v>2025</v>
      </c>
      <c r="D5938" s="2" t="inlineStr">
        <is>
          <t>United States</t>
        </is>
      </c>
      <c r="E5938" s="2" t="inlineStr">
        <is>
          <t>USA</t>
        </is>
      </c>
      <c r="F5938" s="2" t="inlineStr">
        <is>
          <t>Electricity generation with a gas turbine</t>
        </is>
      </c>
      <c r="G5938" s="2" t="n">
        <v>33</v>
      </c>
      <c r="H5938" s="2" t="n">
        <v>0.0002671411421034</v>
      </c>
      <c r="I5938" s="2" t="n">
        <v>0.000299198079155808</v>
      </c>
      <c r="J5938" s="40" t="inlineStr">
        <is>
          <t>waste - methane capture</t>
        </is>
      </c>
    </row>
    <row r="5939" ht="15.75" customHeight="1" s="120">
      <c r="A5939" s="2" t="inlineStr">
        <is>
          <t>WASTE</t>
        </is>
      </c>
      <c r="B5939" s="2" t="inlineStr">
        <is>
          <t>LAN</t>
        </is>
      </c>
      <c r="C5939" s="2" t="n">
        <v>2025</v>
      </c>
      <c r="D5939" s="2" t="inlineStr">
        <is>
          <t>United States</t>
        </is>
      </c>
      <c r="E5939" s="2" t="inlineStr">
        <is>
          <t>USA</t>
        </is>
      </c>
      <c r="F5939" s="2" t="inlineStr">
        <is>
          <t>Electricity generation with combined heat and power</t>
        </is>
      </c>
      <c r="G5939" s="2" t="n">
        <v>33</v>
      </c>
      <c r="H5939" s="2" t="n">
        <v>0.0014301674091257</v>
      </c>
      <c r="I5939" s="2" t="n">
        <v>0.001601787498220784</v>
      </c>
      <c r="J5939" s="40" t="inlineStr">
        <is>
          <t>waste - methane capture</t>
        </is>
      </c>
    </row>
    <row r="5940" ht="15.75" customHeight="1" s="120">
      <c r="A5940" s="2" t="inlineStr">
        <is>
          <t>WASTE</t>
        </is>
      </c>
      <c r="B5940" s="2" t="inlineStr">
        <is>
          <t>LAN</t>
        </is>
      </c>
      <c r="C5940" s="2" t="n">
        <v>2025</v>
      </c>
      <c r="D5940" s="2" t="inlineStr">
        <is>
          <t>United States</t>
        </is>
      </c>
      <c r="E5940" s="2" t="inlineStr">
        <is>
          <t>USA</t>
        </is>
      </c>
      <c r="F5940" s="2" t="inlineStr">
        <is>
          <t>Electricity generation with a reciprocating engine</t>
        </is>
      </c>
      <c r="G5940" s="2" t="n">
        <v>33</v>
      </c>
      <c r="H5940" s="2" t="n">
        <v>0.0079698495101184</v>
      </c>
      <c r="I5940" s="2" t="n">
        <v>0.008926231451332608</v>
      </c>
      <c r="J5940" s="40" t="inlineStr">
        <is>
          <t>waste - methane capture</t>
        </is>
      </c>
    </row>
    <row r="5941" ht="15.75" customHeight="1" s="120">
      <c r="A5941" s="2" t="inlineStr">
        <is>
          <t>WASTE</t>
        </is>
      </c>
      <c r="B5941" s="2" t="inlineStr">
        <is>
          <t>LAN</t>
        </is>
      </c>
      <c r="C5941" s="2" t="n">
        <v>2025</v>
      </c>
      <c r="D5941" s="2" t="inlineStr">
        <is>
          <t>United States</t>
        </is>
      </c>
      <c r="E5941" s="2" t="inlineStr">
        <is>
          <t>USA</t>
        </is>
      </c>
      <c r="F5941" s="2" t="inlineStr">
        <is>
          <t>Electricity generation with a microturbine</t>
        </is>
      </c>
      <c r="G5941" s="2" t="n">
        <v>33</v>
      </c>
      <c r="H5941" s="2" t="n">
        <v>0.0001944502218976</v>
      </c>
      <c r="I5941" s="2" t="n">
        <v>0.000217784248525312</v>
      </c>
      <c r="J5941" s="40" t="inlineStr">
        <is>
          <t>waste - methane capture</t>
        </is>
      </c>
    </row>
    <row r="5942" ht="15.75" customHeight="1" s="120">
      <c r="A5942" s="2" t="inlineStr">
        <is>
          <t>WASTE</t>
        </is>
      </c>
      <c r="B5942" s="2" t="inlineStr">
        <is>
          <t>LAN</t>
        </is>
      </c>
      <c r="C5942" s="2" t="n">
        <v>2025</v>
      </c>
      <c r="D5942" s="2" t="inlineStr">
        <is>
          <t>United States</t>
        </is>
      </c>
      <c r="E5942" s="2" t="inlineStr">
        <is>
          <t>USA</t>
        </is>
      </c>
      <c r="F5942" s="2" t="inlineStr">
        <is>
          <t>Electricity generation with a reciprocating engine</t>
        </is>
      </c>
      <c r="G5942" s="2" t="n">
        <v>34</v>
      </c>
      <c r="H5942" s="2" t="n">
        <v>0.0022106259129941</v>
      </c>
      <c r="I5942" s="2" t="n">
        <v>0.002475901022553392</v>
      </c>
      <c r="J5942" s="40" t="inlineStr">
        <is>
          <t>waste - methane capture</t>
        </is>
      </c>
    </row>
    <row r="5943" ht="15.75" customHeight="1" s="120">
      <c r="A5943" s="2" t="inlineStr">
        <is>
          <t>WASTE</t>
        </is>
      </c>
      <c r="B5943" s="2" t="inlineStr">
        <is>
          <t>LAN</t>
        </is>
      </c>
      <c r="C5943" s="2" t="n">
        <v>2025</v>
      </c>
      <c r="D5943" s="2" t="inlineStr">
        <is>
          <t>United States</t>
        </is>
      </c>
      <c r="E5943" s="2" t="inlineStr">
        <is>
          <t>USA</t>
        </is>
      </c>
      <c r="F5943" s="2" t="inlineStr">
        <is>
          <t>Electricity generation with a gas turbine</t>
        </is>
      </c>
      <c r="G5943" s="2" t="n">
        <v>34</v>
      </c>
      <c r="H5943" s="2" t="n">
        <v>0.0001673884034972</v>
      </c>
      <c r="I5943" s="2" t="n">
        <v>0.000187475011916864</v>
      </c>
      <c r="J5943" s="40" t="inlineStr">
        <is>
          <t>waste - methane capture</t>
        </is>
      </c>
    </row>
    <row r="5944" ht="15.75" customHeight="1" s="120">
      <c r="A5944" s="2" t="inlineStr">
        <is>
          <t>WASTE</t>
        </is>
      </c>
      <c r="B5944" s="2" t="inlineStr">
        <is>
          <t>LAN</t>
        </is>
      </c>
      <c r="C5944" s="2" t="n">
        <v>2025</v>
      </c>
      <c r="D5944" s="2" t="inlineStr">
        <is>
          <t>United States</t>
        </is>
      </c>
      <c r="E5944" s="2" t="inlineStr">
        <is>
          <t>USA</t>
        </is>
      </c>
      <c r="F5944" s="2" t="inlineStr">
        <is>
          <t>Electricity generation with a microturbine</t>
        </is>
      </c>
      <c r="G5944" s="2" t="n">
        <v>34</v>
      </c>
      <c r="H5944" s="2" t="n">
        <v>3.82076577807e-05</v>
      </c>
      <c r="I5944" s="2" t="n">
        <v>4.2792576714384e-05</v>
      </c>
      <c r="J5944" s="40" t="inlineStr">
        <is>
          <t>waste - methane capture</t>
        </is>
      </c>
    </row>
    <row r="5945" ht="15.75" customHeight="1" s="120">
      <c r="A5945" s="2" t="inlineStr">
        <is>
          <t>WASTE</t>
        </is>
      </c>
      <c r="B5945" s="2" t="inlineStr">
        <is>
          <t>LAN</t>
        </is>
      </c>
      <c r="C5945" s="2" t="n">
        <v>2025</v>
      </c>
      <c r="D5945" s="2" t="inlineStr">
        <is>
          <t>United States</t>
        </is>
      </c>
      <c r="E5945" s="2" t="inlineStr">
        <is>
          <t>USA</t>
        </is>
      </c>
      <c r="F5945" s="2" t="inlineStr">
        <is>
          <t>Electricity generation with combined heat and power</t>
        </is>
      </c>
      <c r="G5945" s="2" t="n">
        <v>34</v>
      </c>
      <c r="H5945" s="2" t="n">
        <v>0.000863182998728</v>
      </c>
      <c r="I5945" s="2" t="n">
        <v>0.0009667649585753601</v>
      </c>
      <c r="J5945" s="40" t="inlineStr">
        <is>
          <t>waste - methane capture</t>
        </is>
      </c>
    </row>
    <row r="5946" ht="15.75" customHeight="1" s="120">
      <c r="A5946" s="2" t="inlineStr">
        <is>
          <t>WASTE</t>
        </is>
      </c>
      <c r="B5946" s="2" t="inlineStr">
        <is>
          <t>LAN</t>
        </is>
      </c>
      <c r="C5946" s="2" t="n">
        <v>2025</v>
      </c>
      <c r="D5946" s="2" t="inlineStr">
        <is>
          <t>United States</t>
        </is>
      </c>
      <c r="E5946" s="2" t="inlineStr">
        <is>
          <t>USA</t>
        </is>
      </c>
      <c r="F5946" s="2" t="inlineStr">
        <is>
          <t>Flaring of landfill gas</t>
        </is>
      </c>
      <c r="G5946" s="2" t="n">
        <v>34</v>
      </c>
      <c r="H5946" s="2" t="n">
        <v>0.0004439229669515</v>
      </c>
      <c r="I5946" s="2" t="n">
        <v>0.0004971937229856801</v>
      </c>
      <c r="J5946" s="40" t="inlineStr">
        <is>
          <t>waste - methane destruction</t>
        </is>
      </c>
    </row>
    <row r="5947" ht="15.75" customHeight="1" s="120">
      <c r="A5947" s="2" t="inlineStr">
        <is>
          <t>WASTE</t>
        </is>
      </c>
      <c r="B5947" s="2" t="inlineStr">
        <is>
          <t>LAN</t>
        </is>
      </c>
      <c r="C5947" s="2" t="n">
        <v>2025</v>
      </c>
      <c r="D5947" s="2" t="inlineStr">
        <is>
          <t>United States</t>
        </is>
      </c>
      <c r="E5947" s="2" t="inlineStr">
        <is>
          <t>USA</t>
        </is>
      </c>
      <c r="F5947" s="2" t="inlineStr">
        <is>
          <t>Flaring of landfill gas</t>
        </is>
      </c>
      <c r="G5947" s="2" t="n">
        <v>35</v>
      </c>
      <c r="H5947" s="2" t="n">
        <v>0.0013538516068365</v>
      </c>
      <c r="I5947" s="2" t="n">
        <v>0.00151631379965688</v>
      </c>
      <c r="J5947" s="40" t="inlineStr">
        <is>
          <t>waste - methane destruction</t>
        </is>
      </c>
    </row>
    <row r="5948" ht="15.75" customHeight="1" s="120">
      <c r="A5948" s="2" t="inlineStr">
        <is>
          <t>WASTE</t>
        </is>
      </c>
      <c r="B5948" s="2" t="inlineStr">
        <is>
          <t>LAN</t>
        </is>
      </c>
      <c r="C5948" s="2" t="n">
        <v>2025</v>
      </c>
      <c r="D5948" s="2" t="inlineStr">
        <is>
          <t>United States</t>
        </is>
      </c>
      <c r="E5948" s="2" t="inlineStr">
        <is>
          <t>USA</t>
        </is>
      </c>
      <c r="F5948" s="2" t="inlineStr">
        <is>
          <t>Electricity generation with combined heat and power</t>
        </is>
      </c>
      <c r="G5948" s="2" t="n">
        <v>35</v>
      </c>
      <c r="H5948" s="2" t="n">
        <v>0.001357297092909</v>
      </c>
      <c r="I5948" s="2" t="n">
        <v>0.00152017274405808</v>
      </c>
      <c r="J5948" s="40" t="inlineStr">
        <is>
          <t>waste - methane capture</t>
        </is>
      </c>
    </row>
    <row r="5949" ht="15.75" customHeight="1" s="120">
      <c r="A5949" s="2" t="inlineStr">
        <is>
          <t>WASTE</t>
        </is>
      </c>
      <c r="B5949" s="2" t="inlineStr">
        <is>
          <t>LAN</t>
        </is>
      </c>
      <c r="C5949" s="2" t="n">
        <v>2025</v>
      </c>
      <c r="D5949" s="2" t="inlineStr">
        <is>
          <t>United States</t>
        </is>
      </c>
      <c r="E5949" s="2" t="inlineStr">
        <is>
          <t>USA</t>
        </is>
      </c>
      <c r="F5949" s="2" t="inlineStr">
        <is>
          <t>Electricity generation with a reciprocating engine</t>
        </is>
      </c>
      <c r="G5949" s="2" t="n">
        <v>35</v>
      </c>
      <c r="H5949" s="2" t="n">
        <v>0.0092449290677905</v>
      </c>
      <c r="I5949" s="2" t="n">
        <v>0.01035432055592536</v>
      </c>
      <c r="J5949" s="40" t="inlineStr">
        <is>
          <t>waste - methane capture</t>
        </is>
      </c>
    </row>
    <row r="5950" ht="15.75" customHeight="1" s="120">
      <c r="A5950" s="2" t="inlineStr">
        <is>
          <t>WASTE</t>
        </is>
      </c>
      <c r="B5950" s="2" t="inlineStr">
        <is>
          <t>LAN</t>
        </is>
      </c>
      <c r="C5950" s="2" t="n">
        <v>2025</v>
      </c>
      <c r="D5950" s="2" t="inlineStr">
        <is>
          <t>United States</t>
        </is>
      </c>
      <c r="E5950" s="2" t="inlineStr">
        <is>
          <t>USA</t>
        </is>
      </c>
      <c r="F5950" s="2" t="inlineStr">
        <is>
          <t>Electricity generation with a microturbine</t>
        </is>
      </c>
      <c r="G5950" s="2" t="n">
        <v>35</v>
      </c>
      <c r="H5950" s="2" t="n">
        <v>3.40924925695e-05</v>
      </c>
      <c r="I5950" s="2" t="n">
        <v>3.818359167784e-05</v>
      </c>
      <c r="J5950" s="40" t="inlineStr">
        <is>
          <t>waste - methane capture</t>
        </is>
      </c>
    </row>
    <row r="5951" ht="15.75" customHeight="1" s="120">
      <c r="A5951" s="2" t="inlineStr">
        <is>
          <t>WASTE</t>
        </is>
      </c>
      <c r="B5951" s="2" t="inlineStr">
        <is>
          <t>LAN</t>
        </is>
      </c>
      <c r="C5951" s="2" t="n">
        <v>2025</v>
      </c>
      <c r="D5951" s="2" t="inlineStr">
        <is>
          <t>United States</t>
        </is>
      </c>
      <c r="E5951" s="2" t="inlineStr">
        <is>
          <t>USA</t>
        </is>
      </c>
      <c r="F5951" s="2" t="inlineStr">
        <is>
          <t>Electricity generation with a gas turbine</t>
        </is>
      </c>
      <c r="G5951" s="2" t="n">
        <v>35</v>
      </c>
      <c r="H5951" s="2" t="n">
        <v>0.0001638411995373</v>
      </c>
      <c r="I5951" s="2" t="n">
        <v>0.000183502143481776</v>
      </c>
      <c r="J5951" s="40" t="inlineStr">
        <is>
          <t>waste - methane capture</t>
        </is>
      </c>
    </row>
    <row r="5952" ht="15.75" customHeight="1" s="120">
      <c r="A5952" s="2" t="inlineStr">
        <is>
          <t>WASTE</t>
        </is>
      </c>
      <c r="B5952" s="2" t="inlineStr">
        <is>
          <t>LAN</t>
        </is>
      </c>
      <c r="C5952" s="2" t="n">
        <v>2025</v>
      </c>
      <c r="D5952" s="2" t="inlineStr">
        <is>
          <t>United States</t>
        </is>
      </c>
      <c r="E5952" s="2" t="inlineStr">
        <is>
          <t>USA</t>
        </is>
      </c>
      <c r="F5952" s="2" t="inlineStr">
        <is>
          <t>Electricity generation with a gas turbine</t>
        </is>
      </c>
      <c r="G5952" s="2" t="n">
        <v>36</v>
      </c>
      <c r="H5952" s="2" t="n">
        <v>7.740256842229999e-05</v>
      </c>
      <c r="I5952" s="2" t="n">
        <v>8.669087663297601e-05</v>
      </c>
      <c r="J5952" s="40" t="inlineStr">
        <is>
          <t>waste - methane capture</t>
        </is>
      </c>
    </row>
    <row r="5953" ht="15.75" customHeight="1" s="120">
      <c r="A5953" s="2" t="inlineStr">
        <is>
          <t>WASTE</t>
        </is>
      </c>
      <c r="B5953" s="2" t="inlineStr">
        <is>
          <t>LAN</t>
        </is>
      </c>
      <c r="C5953" s="2" t="n">
        <v>2025</v>
      </c>
      <c r="D5953" s="2" t="inlineStr">
        <is>
          <t>United States</t>
        </is>
      </c>
      <c r="E5953" s="2" t="inlineStr">
        <is>
          <t>USA</t>
        </is>
      </c>
      <c r="F5953" s="2" t="inlineStr">
        <is>
          <t>Electricity generation with a microturbine</t>
        </is>
      </c>
      <c r="G5953" s="2" t="n">
        <v>36</v>
      </c>
      <c r="H5953" s="2" t="n">
        <v>0.0001053644773492</v>
      </c>
      <c r="I5953" s="2" t="n">
        <v>0.000118008214631104</v>
      </c>
      <c r="J5953" s="40" t="inlineStr">
        <is>
          <t>waste - methane capture</t>
        </is>
      </c>
    </row>
    <row r="5954" ht="15.75" customHeight="1" s="120">
      <c r="A5954" s="2" t="inlineStr">
        <is>
          <t>WASTE</t>
        </is>
      </c>
      <c r="B5954" s="2" t="inlineStr">
        <is>
          <t>LAN</t>
        </is>
      </c>
      <c r="C5954" s="2" t="n">
        <v>2025</v>
      </c>
      <c r="D5954" s="2" t="inlineStr">
        <is>
          <t>United States</t>
        </is>
      </c>
      <c r="E5954" s="2" t="inlineStr">
        <is>
          <t>USA</t>
        </is>
      </c>
      <c r="F5954" s="2" t="inlineStr">
        <is>
          <t>Electricity generation with a reciprocating engine</t>
        </is>
      </c>
      <c r="G5954" s="2" t="n">
        <v>36</v>
      </c>
      <c r="H5954" s="2" t="n">
        <v>0.0072487259749323</v>
      </c>
      <c r="I5954" s="2" t="n">
        <v>0.008118573091924177</v>
      </c>
      <c r="J5954" s="40" t="inlineStr">
        <is>
          <t>waste - methane capture</t>
        </is>
      </c>
    </row>
    <row r="5955" ht="15.75" customHeight="1" s="120">
      <c r="A5955" s="2" t="inlineStr">
        <is>
          <t>WASTE</t>
        </is>
      </c>
      <c r="B5955" s="2" t="inlineStr">
        <is>
          <t>LAN</t>
        </is>
      </c>
      <c r="C5955" s="2" t="n">
        <v>2025</v>
      </c>
      <c r="D5955" s="2" t="inlineStr">
        <is>
          <t>United States</t>
        </is>
      </c>
      <c r="E5955" s="2" t="inlineStr">
        <is>
          <t>USA</t>
        </is>
      </c>
      <c r="F5955" s="2" t="inlineStr">
        <is>
          <t>Electricity generation with combined heat and power</t>
        </is>
      </c>
      <c r="G5955" s="2" t="n">
        <v>36</v>
      </c>
      <c r="H5955" s="2" t="n">
        <v>0.002132479014108</v>
      </c>
      <c r="I5955" s="2" t="n">
        <v>0.00238837649580096</v>
      </c>
      <c r="J5955" s="40" t="inlineStr">
        <is>
          <t>waste - methane capture</t>
        </is>
      </c>
    </row>
    <row r="5956" ht="15.75" customHeight="1" s="120">
      <c r="A5956" s="2" t="inlineStr">
        <is>
          <t>WASTE</t>
        </is>
      </c>
      <c r="B5956" s="2" t="inlineStr">
        <is>
          <t>LAN</t>
        </is>
      </c>
      <c r="C5956" s="2" t="n">
        <v>2025</v>
      </c>
      <c r="D5956" s="2" t="inlineStr">
        <is>
          <t>United States</t>
        </is>
      </c>
      <c r="E5956" s="2" t="inlineStr">
        <is>
          <t>USA</t>
        </is>
      </c>
      <c r="F5956" s="2" t="inlineStr">
        <is>
          <t>Flaring of landfill gas</t>
        </is>
      </c>
      <c r="G5956" s="2" t="n">
        <v>36</v>
      </c>
      <c r="H5956" s="2" t="n">
        <v>0.0004226617456879</v>
      </c>
      <c r="I5956" s="2" t="n">
        <v>0.000473381155170448</v>
      </c>
      <c r="J5956" s="40" t="inlineStr">
        <is>
          <t>waste - methane destruction</t>
        </is>
      </c>
    </row>
    <row r="5957" ht="15.75" customHeight="1" s="120">
      <c r="A5957" s="2" t="inlineStr">
        <is>
          <t>WASTE</t>
        </is>
      </c>
      <c r="B5957" s="2" t="inlineStr">
        <is>
          <t>LAN</t>
        </is>
      </c>
      <c r="C5957" s="2" t="n">
        <v>2025</v>
      </c>
      <c r="D5957" s="2" t="inlineStr">
        <is>
          <t>United States</t>
        </is>
      </c>
      <c r="E5957" s="2" t="inlineStr">
        <is>
          <t>USA</t>
        </is>
      </c>
      <c r="F5957" s="2" t="inlineStr">
        <is>
          <t>Flaring of landfill gas</t>
        </is>
      </c>
      <c r="G5957" s="2" t="n">
        <v>37</v>
      </c>
      <c r="H5957" s="2" t="n">
        <v>0.0008161223377101</v>
      </c>
      <c r="I5957" s="2" t="n">
        <v>0.000914057018235312</v>
      </c>
      <c r="J5957" s="40" t="inlineStr">
        <is>
          <t>waste - methane destruction</t>
        </is>
      </c>
    </row>
    <row r="5958" ht="15.75" customHeight="1" s="120">
      <c r="A5958" s="2" t="inlineStr">
        <is>
          <t>WASTE</t>
        </is>
      </c>
      <c r="B5958" s="2" t="inlineStr">
        <is>
          <t>LAN</t>
        </is>
      </c>
      <c r="C5958" s="2" t="n">
        <v>2025</v>
      </c>
      <c r="D5958" s="2" t="inlineStr">
        <is>
          <t>United States</t>
        </is>
      </c>
      <c r="E5958" s="2" t="inlineStr">
        <is>
          <t>USA</t>
        </is>
      </c>
      <c r="F5958" s="2" t="inlineStr">
        <is>
          <t>Electricity generation with combined heat and power</t>
        </is>
      </c>
      <c r="G5958" s="2" t="n">
        <v>37</v>
      </c>
      <c r="H5958" s="2" t="n">
        <v>0.0010000545298681</v>
      </c>
      <c r="I5958" s="2" t="n">
        <v>0.001120061073452272</v>
      </c>
      <c r="J5958" s="40" t="inlineStr">
        <is>
          <t>waste - methane capture</t>
        </is>
      </c>
    </row>
    <row r="5959" ht="15.75" customHeight="1" s="120">
      <c r="A5959" s="2" t="inlineStr">
        <is>
          <t>WASTE</t>
        </is>
      </c>
      <c r="B5959" s="2" t="inlineStr">
        <is>
          <t>LAN</t>
        </is>
      </c>
      <c r="C5959" s="2" t="n">
        <v>2025</v>
      </c>
      <c r="D5959" s="2" t="inlineStr">
        <is>
          <t>United States</t>
        </is>
      </c>
      <c r="E5959" s="2" t="inlineStr">
        <is>
          <t>USA</t>
        </is>
      </c>
      <c r="F5959" s="2" t="inlineStr">
        <is>
          <t>Electricity generation with a microturbine</t>
        </is>
      </c>
      <c r="G5959" s="2" t="n">
        <v>37</v>
      </c>
      <c r="H5959" s="2" t="n">
        <v>0.0001019588562485</v>
      </c>
      <c r="I5959" s="2" t="n">
        <v>0.00011419391899832</v>
      </c>
      <c r="J5959" s="40" t="inlineStr">
        <is>
          <t>waste - methane capture</t>
        </is>
      </c>
    </row>
    <row r="5960" ht="15.75" customHeight="1" s="120">
      <c r="A5960" s="2" t="inlineStr">
        <is>
          <t>WASTE</t>
        </is>
      </c>
      <c r="B5960" s="2" t="inlineStr">
        <is>
          <t>LAN</t>
        </is>
      </c>
      <c r="C5960" s="2" t="n">
        <v>2025</v>
      </c>
      <c r="D5960" s="2" t="inlineStr">
        <is>
          <t>United States</t>
        </is>
      </c>
      <c r="E5960" s="2" t="inlineStr">
        <is>
          <t>USA</t>
        </is>
      </c>
      <c r="F5960" s="2" t="inlineStr">
        <is>
          <t>Electricity generation with a reciprocating engine</t>
        </is>
      </c>
      <c r="G5960" s="2" t="n">
        <v>37</v>
      </c>
      <c r="H5960" s="2" t="n">
        <v>0.0132234294433147</v>
      </c>
      <c r="I5960" s="2" t="n">
        <v>0.01481024097651247</v>
      </c>
      <c r="J5960" s="40" t="inlineStr">
        <is>
          <t>waste - methane capture</t>
        </is>
      </c>
    </row>
    <row r="5961" ht="15.75" customHeight="1" s="120">
      <c r="A5961" s="2" t="inlineStr">
        <is>
          <t>WASTE</t>
        </is>
      </c>
      <c r="B5961" s="2" t="inlineStr">
        <is>
          <t>LAN</t>
        </is>
      </c>
      <c r="C5961" s="2" t="n">
        <v>2025</v>
      </c>
      <c r="D5961" s="2" t="inlineStr">
        <is>
          <t>United States</t>
        </is>
      </c>
      <c r="E5961" s="2" t="inlineStr">
        <is>
          <t>USA</t>
        </is>
      </c>
      <c r="F5961" s="2" t="inlineStr">
        <is>
          <t>Electricity generation with a gas turbine</t>
        </is>
      </c>
      <c r="G5961" s="2" t="n">
        <v>37</v>
      </c>
      <c r="H5961" s="2" t="n">
        <v>0.0001526388005004</v>
      </c>
      <c r="I5961" s="2" t="n">
        <v>0.000170955456560448</v>
      </c>
      <c r="J5961" s="40" t="inlineStr">
        <is>
          <t>waste - methane capture</t>
        </is>
      </c>
    </row>
    <row r="5962" ht="15.75" customHeight="1" s="120">
      <c r="A5962" s="2" t="inlineStr">
        <is>
          <t>WASTE</t>
        </is>
      </c>
      <c r="B5962" s="2" t="inlineStr">
        <is>
          <t>LAN</t>
        </is>
      </c>
      <c r="C5962" s="2" t="n">
        <v>2025</v>
      </c>
      <c r="D5962" s="2" t="inlineStr">
        <is>
          <t>United States</t>
        </is>
      </c>
      <c r="E5962" s="2" t="inlineStr">
        <is>
          <t>USA</t>
        </is>
      </c>
      <c r="F5962" s="2" t="inlineStr">
        <is>
          <t>Electricity generation with a microturbine</t>
        </is>
      </c>
      <c r="G5962" s="2" t="n">
        <v>38</v>
      </c>
      <c r="H5962" s="2" t="n">
        <v>6.62375605316e-05</v>
      </c>
      <c r="I5962" s="2" t="n">
        <v>7.418606779539201e-05</v>
      </c>
      <c r="J5962" s="40" t="inlineStr">
        <is>
          <t>waste - methane capture</t>
        </is>
      </c>
    </row>
    <row r="5963" ht="15.75" customHeight="1" s="120">
      <c r="A5963" s="2" t="inlineStr">
        <is>
          <t>WASTE</t>
        </is>
      </c>
      <c r="B5963" s="2" t="inlineStr">
        <is>
          <t>LAN</t>
        </is>
      </c>
      <c r="C5963" s="2" t="n">
        <v>2025</v>
      </c>
      <c r="D5963" s="2" t="inlineStr">
        <is>
          <t>United States</t>
        </is>
      </c>
      <c r="E5963" s="2" t="inlineStr">
        <is>
          <t>USA</t>
        </is>
      </c>
      <c r="F5963" s="2" t="inlineStr">
        <is>
          <t>Electricity generation with a reciprocating engine</t>
        </is>
      </c>
      <c r="G5963" s="2" t="n">
        <v>38</v>
      </c>
      <c r="H5963" s="2" t="n">
        <v>0.0042923849541694</v>
      </c>
      <c r="I5963" s="2" t="n">
        <v>0.004807471148669729</v>
      </c>
      <c r="J5963" s="40" t="inlineStr">
        <is>
          <t>waste - methane capture</t>
        </is>
      </c>
    </row>
    <row r="5964" ht="15.75" customHeight="1" s="120">
      <c r="A5964" s="2" t="inlineStr">
        <is>
          <t>WASTE</t>
        </is>
      </c>
      <c r="B5964" s="2" t="inlineStr">
        <is>
          <t>LAN</t>
        </is>
      </c>
      <c r="C5964" s="2" t="n">
        <v>2025</v>
      </c>
      <c r="D5964" s="2" t="inlineStr">
        <is>
          <t>United States</t>
        </is>
      </c>
      <c r="E5964" s="2" t="inlineStr">
        <is>
          <t>USA</t>
        </is>
      </c>
      <c r="F5964" s="2" t="inlineStr">
        <is>
          <t>Electricity generation with combined heat and power</t>
        </is>
      </c>
      <c r="G5964" s="2" t="n">
        <v>38</v>
      </c>
      <c r="H5964" s="2" t="n">
        <v>0.0002422894176561</v>
      </c>
      <c r="I5964" s="2" t="n">
        <v>0.000271364147774832</v>
      </c>
      <c r="J5964" s="40" t="inlineStr">
        <is>
          <t>waste - methane capture</t>
        </is>
      </c>
    </row>
    <row r="5965" ht="15.75" customHeight="1" s="120">
      <c r="A5965" s="2" t="inlineStr">
        <is>
          <t>WASTE</t>
        </is>
      </c>
      <c r="B5965" s="2" t="inlineStr">
        <is>
          <t>LAN</t>
        </is>
      </c>
      <c r="C5965" s="2" t="n">
        <v>2025</v>
      </c>
      <c r="D5965" s="2" t="inlineStr">
        <is>
          <t>United States</t>
        </is>
      </c>
      <c r="E5965" s="2" t="inlineStr">
        <is>
          <t>USA</t>
        </is>
      </c>
      <c r="F5965" s="2" t="inlineStr">
        <is>
          <t>Land_x001f_ll gas recovery for direct use</t>
        </is>
      </c>
      <c r="G5965" s="2" t="n">
        <v>38</v>
      </c>
      <c r="H5965" s="2" t="n">
        <v>0.0007499971543439</v>
      </c>
      <c r="I5965" s="2" t="n">
        <v>0.0008399968128651682</v>
      </c>
      <c r="J5965" s="40" t="inlineStr">
        <is>
          <t>waste - methane capture</t>
        </is>
      </c>
    </row>
    <row r="5966" ht="15.75" customHeight="1" s="120">
      <c r="A5966" s="2" t="inlineStr">
        <is>
          <t>WASTE</t>
        </is>
      </c>
      <c r="B5966" s="2" t="inlineStr">
        <is>
          <t>LAN</t>
        </is>
      </c>
      <c r="C5966" s="2" t="n">
        <v>2025</v>
      </c>
      <c r="D5966" s="2" t="inlineStr">
        <is>
          <t>United States</t>
        </is>
      </c>
      <c r="E5966" s="2" t="inlineStr">
        <is>
          <t>USA</t>
        </is>
      </c>
      <c r="F5966" s="2" t="inlineStr">
        <is>
          <t>Flaring of landfill gas</t>
        </is>
      </c>
      <c r="G5966" s="2" t="n">
        <v>38</v>
      </c>
      <c r="H5966" s="2" t="n">
        <v>0.0011844099208247</v>
      </c>
      <c r="I5966" s="2" t="n">
        <v>0.001326539111323664</v>
      </c>
      <c r="J5966" s="40" t="inlineStr">
        <is>
          <t>waste - methane destruction</t>
        </is>
      </c>
    </row>
    <row r="5967" ht="15.75" customHeight="1" s="120">
      <c r="A5967" s="2" t="inlineStr">
        <is>
          <t>WASTE</t>
        </is>
      </c>
      <c r="B5967" s="2" t="inlineStr">
        <is>
          <t>LAN</t>
        </is>
      </c>
      <c r="C5967" s="2" t="n">
        <v>2025</v>
      </c>
      <c r="D5967" s="2" t="inlineStr">
        <is>
          <t>United States</t>
        </is>
      </c>
      <c r="E5967" s="2" t="inlineStr">
        <is>
          <t>USA</t>
        </is>
      </c>
      <c r="F5967" s="2" t="inlineStr">
        <is>
          <t>Electricity generation with a gas turbine</t>
        </is>
      </c>
      <c r="G5967" s="2" t="n">
        <v>38</v>
      </c>
      <c r="H5967" s="2" t="n">
        <v>7.46492078179e-05</v>
      </c>
      <c r="I5967" s="2" t="n">
        <v>8.3607112756048e-05</v>
      </c>
      <c r="J5967" s="40" t="inlineStr">
        <is>
          <t>waste - methane capture</t>
        </is>
      </c>
    </row>
    <row r="5968" ht="15.75" customHeight="1" s="120">
      <c r="A5968" s="2" t="inlineStr">
        <is>
          <t>WASTE</t>
        </is>
      </c>
      <c r="B5968" s="2" t="inlineStr">
        <is>
          <t>LAN</t>
        </is>
      </c>
      <c r="C5968" s="2" t="n">
        <v>2025</v>
      </c>
      <c r="D5968" s="2" t="inlineStr">
        <is>
          <t>United States</t>
        </is>
      </c>
      <c r="E5968" s="2" t="inlineStr">
        <is>
          <t>USA</t>
        </is>
      </c>
      <c r="F5968" s="2" t="inlineStr">
        <is>
          <t>Electricity generation with a microturbine</t>
        </is>
      </c>
      <c r="G5968" s="2" t="n">
        <v>39</v>
      </c>
      <c r="H5968" s="2" t="n">
        <v>9.559828322380001e-05</v>
      </c>
      <c r="I5968" s="2" t="n">
        <v>0.000107070077210656</v>
      </c>
      <c r="J5968" s="40" t="inlineStr">
        <is>
          <t>waste - methane capture</t>
        </is>
      </c>
    </row>
    <row r="5969" ht="15.75" customHeight="1" s="120">
      <c r="A5969" s="2" t="inlineStr">
        <is>
          <t>WASTE</t>
        </is>
      </c>
      <c r="B5969" s="2" t="inlineStr">
        <is>
          <t>LAN</t>
        </is>
      </c>
      <c r="C5969" s="2" t="n">
        <v>2025</v>
      </c>
      <c r="D5969" s="2" t="inlineStr">
        <is>
          <t>United States</t>
        </is>
      </c>
      <c r="E5969" s="2" t="inlineStr">
        <is>
          <t>USA</t>
        </is>
      </c>
      <c r="F5969" s="2" t="inlineStr">
        <is>
          <t>Electricity generation with a gas turbine</t>
        </is>
      </c>
      <c r="G5969" s="2" t="n">
        <v>39</v>
      </c>
      <c r="H5969" s="2" t="n">
        <v>0.0001517619457445</v>
      </c>
      <c r="I5969" s="2" t="n">
        <v>0.00016997337923384</v>
      </c>
      <c r="J5969" s="40" t="inlineStr">
        <is>
          <t>waste - methane capture</t>
        </is>
      </c>
    </row>
    <row r="5970" ht="15.75" customHeight="1" s="120">
      <c r="A5970" s="2" t="inlineStr">
        <is>
          <t>WASTE</t>
        </is>
      </c>
      <c r="B5970" s="2" t="inlineStr">
        <is>
          <t>LAN</t>
        </is>
      </c>
      <c r="C5970" s="2" t="n">
        <v>2025</v>
      </c>
      <c r="D5970" s="2" t="inlineStr">
        <is>
          <t>United States</t>
        </is>
      </c>
      <c r="E5970" s="2" t="inlineStr">
        <is>
          <t>USA</t>
        </is>
      </c>
      <c r="F5970" s="2" t="inlineStr">
        <is>
          <t>Electricity generation with a reciprocating engine</t>
        </is>
      </c>
      <c r="G5970" s="2" t="n">
        <v>39</v>
      </c>
      <c r="H5970" s="2" t="n">
        <v>0.0079516335390508</v>
      </c>
      <c r="I5970" s="2" t="n">
        <v>0.008905829563736896</v>
      </c>
      <c r="J5970" s="40" t="inlineStr">
        <is>
          <t>waste - methane capture</t>
        </is>
      </c>
    </row>
    <row r="5971" ht="15.75" customHeight="1" s="120">
      <c r="A5971" s="2" t="inlineStr">
        <is>
          <t>WASTE</t>
        </is>
      </c>
      <c r="B5971" s="2" t="inlineStr">
        <is>
          <t>LAN</t>
        </is>
      </c>
      <c r="C5971" s="2" t="n">
        <v>2025</v>
      </c>
      <c r="D5971" s="2" t="inlineStr">
        <is>
          <t>United States</t>
        </is>
      </c>
      <c r="E5971" s="2" t="inlineStr">
        <is>
          <t>USA</t>
        </is>
      </c>
      <c r="F5971" s="2" t="inlineStr">
        <is>
          <t>Electricity generation with combined heat and power</t>
        </is>
      </c>
      <c r="G5971" s="2" t="n">
        <v>39</v>
      </c>
      <c r="H5971" s="2" t="n">
        <v>0.0019304726447444</v>
      </c>
      <c r="I5971" s="2" t="n">
        <v>0.002162129362113728</v>
      </c>
      <c r="J5971" s="40" t="inlineStr">
        <is>
          <t>waste - methane capture</t>
        </is>
      </c>
    </row>
    <row r="5972" ht="15.75" customHeight="1" s="120">
      <c r="A5972" s="2" t="inlineStr">
        <is>
          <t>WASTE</t>
        </is>
      </c>
      <c r="B5972" s="2" t="inlineStr">
        <is>
          <t>LAN</t>
        </is>
      </c>
      <c r="C5972" s="2" t="n">
        <v>2025</v>
      </c>
      <c r="D5972" s="2" t="inlineStr">
        <is>
          <t>United States</t>
        </is>
      </c>
      <c r="E5972" s="2" t="inlineStr">
        <is>
          <t>USA</t>
        </is>
      </c>
      <c r="F5972" s="2" t="inlineStr">
        <is>
          <t>Land_x001f_ll gas recovery for direct use</t>
        </is>
      </c>
      <c r="G5972" s="2" t="n">
        <v>39</v>
      </c>
      <c r="H5972" s="2" t="n">
        <v>0.0003504371852614</v>
      </c>
      <c r="I5972" s="2" t="n">
        <v>0.000392489647492768</v>
      </c>
      <c r="J5972" s="40" t="inlineStr">
        <is>
          <t>waste - methane capture</t>
        </is>
      </c>
    </row>
    <row r="5973" ht="15.75" customHeight="1" s="120">
      <c r="A5973" s="2" t="inlineStr">
        <is>
          <t>WASTE</t>
        </is>
      </c>
      <c r="B5973" s="2" t="inlineStr">
        <is>
          <t>LAN</t>
        </is>
      </c>
      <c r="C5973" s="2" t="n">
        <v>2025</v>
      </c>
      <c r="D5973" s="2" t="inlineStr">
        <is>
          <t>United States</t>
        </is>
      </c>
      <c r="E5973" s="2" t="inlineStr">
        <is>
          <t>USA</t>
        </is>
      </c>
      <c r="F5973" s="2" t="inlineStr">
        <is>
          <t>Flaring of landfill gas</t>
        </is>
      </c>
      <c r="G5973" s="2" t="n">
        <v>39</v>
      </c>
      <c r="H5973" s="2" t="n">
        <v>0.000394570583012</v>
      </c>
      <c r="I5973" s="2" t="n">
        <v>0.0004419190529734401</v>
      </c>
      <c r="J5973" s="40" t="inlineStr">
        <is>
          <t>waste - methane destruction</t>
        </is>
      </c>
    </row>
    <row r="5974" ht="15.75" customHeight="1" s="120">
      <c r="A5974" s="2" t="inlineStr">
        <is>
          <t>WASTE</t>
        </is>
      </c>
      <c r="B5974" s="2" t="inlineStr">
        <is>
          <t>LAN</t>
        </is>
      </c>
      <c r="C5974" s="2" t="n">
        <v>2025</v>
      </c>
      <c r="D5974" s="2" t="inlineStr">
        <is>
          <t>United States</t>
        </is>
      </c>
      <c r="E5974" s="2" t="inlineStr">
        <is>
          <t>USA</t>
        </is>
      </c>
      <c r="F5974" s="2" t="inlineStr">
        <is>
          <t>Electricity generation with a microturbine</t>
        </is>
      </c>
      <c r="G5974" s="2" t="n">
        <v>40</v>
      </c>
      <c r="H5974" s="2" t="n">
        <v>6.17683490418e-05</v>
      </c>
      <c r="I5974" s="2" t="n">
        <v>6.918055092681601e-05</v>
      </c>
      <c r="J5974" s="40" t="inlineStr">
        <is>
          <t>waste - methane capture</t>
        </is>
      </c>
    </row>
    <row r="5975" ht="15.75" customHeight="1" s="120">
      <c r="A5975" s="2" t="inlineStr">
        <is>
          <t>WASTE</t>
        </is>
      </c>
      <c r="B5975" s="2" t="inlineStr">
        <is>
          <t>LAN</t>
        </is>
      </c>
      <c r="C5975" s="2" t="n">
        <v>2025</v>
      </c>
      <c r="D5975" s="2" t="inlineStr">
        <is>
          <t>United States</t>
        </is>
      </c>
      <c r="E5975" s="2" t="inlineStr">
        <is>
          <t>USA</t>
        </is>
      </c>
      <c r="F5975" s="2" t="inlineStr">
        <is>
          <t>Electricity generation with a reciprocating engine</t>
        </is>
      </c>
      <c r="G5975" s="2" t="n">
        <v>40</v>
      </c>
      <c r="H5975" s="2" t="n">
        <v>0.0057451028842479</v>
      </c>
      <c r="I5975" s="2" t="n">
        <v>0.006434515230357649</v>
      </c>
      <c r="J5975" s="40" t="inlineStr">
        <is>
          <t>waste - methane capture</t>
        </is>
      </c>
    </row>
    <row r="5976" ht="15.75" customHeight="1" s="120">
      <c r="A5976" s="2" t="inlineStr">
        <is>
          <t>WASTE</t>
        </is>
      </c>
      <c r="B5976" s="2" t="inlineStr">
        <is>
          <t>LAN</t>
        </is>
      </c>
      <c r="C5976" s="2" t="n">
        <v>2025</v>
      </c>
      <c r="D5976" s="2" t="inlineStr">
        <is>
          <t>United States</t>
        </is>
      </c>
      <c r="E5976" s="2" t="inlineStr">
        <is>
          <t>USA</t>
        </is>
      </c>
      <c r="F5976" s="2" t="inlineStr">
        <is>
          <t>Electricity generation with a gas turbine</t>
        </is>
      </c>
      <c r="G5976" s="2" t="n">
        <v>40</v>
      </c>
      <c r="H5976" s="2" t="n">
        <v>0.0001407077434123</v>
      </c>
      <c r="I5976" s="2" t="n">
        <v>0.000157592672621776</v>
      </c>
      <c r="J5976" s="40" t="inlineStr">
        <is>
          <t>waste - methane capture</t>
        </is>
      </c>
    </row>
    <row r="5977" ht="15.75" customHeight="1" s="120">
      <c r="A5977" s="2" t="inlineStr">
        <is>
          <t>WASTE</t>
        </is>
      </c>
      <c r="B5977" s="2" t="inlineStr">
        <is>
          <t>LAN</t>
        </is>
      </c>
      <c r="C5977" s="2" t="n">
        <v>2025</v>
      </c>
      <c r="D5977" s="2" t="inlineStr">
        <is>
          <t>United States</t>
        </is>
      </c>
      <c r="E5977" s="2" t="inlineStr">
        <is>
          <t>USA</t>
        </is>
      </c>
      <c r="F5977" s="2" t="inlineStr">
        <is>
          <t>Electricity generation with combined heat and power</t>
        </is>
      </c>
      <c r="G5977" s="2" t="n">
        <v>40</v>
      </c>
      <c r="H5977" s="2" t="n">
        <v>0.0009626730461604999</v>
      </c>
      <c r="I5977" s="2" t="n">
        <v>0.00107819381169976</v>
      </c>
      <c r="J5977" s="40" t="inlineStr">
        <is>
          <t>waste - methane capture</t>
        </is>
      </c>
    </row>
    <row r="5978" ht="15.75" customHeight="1" s="120">
      <c r="A5978" s="2" t="inlineStr">
        <is>
          <t>WASTE</t>
        </is>
      </c>
      <c r="B5978" s="2" t="inlineStr">
        <is>
          <t>LAN</t>
        </is>
      </c>
      <c r="C5978" s="2" t="n">
        <v>2025</v>
      </c>
      <c r="D5978" s="2" t="inlineStr">
        <is>
          <t>United States</t>
        </is>
      </c>
      <c r="E5978" s="2" t="inlineStr">
        <is>
          <t>USA</t>
        </is>
      </c>
      <c r="F5978" s="2" t="inlineStr">
        <is>
          <t>Electricity generation with combined heat and power</t>
        </is>
      </c>
      <c r="G5978" s="2" t="n">
        <v>41</v>
      </c>
      <c r="H5978" s="2" t="n">
        <v>0.0006769559113309</v>
      </c>
      <c r="I5978" s="2" t="n">
        <v>0.000758190620690608</v>
      </c>
      <c r="J5978" s="40" t="inlineStr">
        <is>
          <t>waste - methane capture</t>
        </is>
      </c>
    </row>
    <row r="5979" ht="15.75" customHeight="1" s="120">
      <c r="A5979" s="2" t="inlineStr">
        <is>
          <t>WASTE</t>
        </is>
      </c>
      <c r="B5979" s="2" t="inlineStr">
        <is>
          <t>LAN</t>
        </is>
      </c>
      <c r="C5979" s="2" t="n">
        <v>2025</v>
      </c>
      <c r="D5979" s="2" t="inlineStr">
        <is>
          <t>United States</t>
        </is>
      </c>
      <c r="E5979" s="2" t="inlineStr">
        <is>
          <t>USA</t>
        </is>
      </c>
      <c r="F5979" s="2" t="inlineStr">
        <is>
          <t>Electricity generation with a reciprocating engine</t>
        </is>
      </c>
      <c r="G5979" s="2" t="n">
        <v>41</v>
      </c>
      <c r="H5979" s="2" t="n">
        <v>0.0083995043532923</v>
      </c>
      <c r="I5979" s="2" t="n">
        <v>0.009407444875687378</v>
      </c>
      <c r="J5979" s="40" t="inlineStr">
        <is>
          <t>waste - methane capture</t>
        </is>
      </c>
    </row>
    <row r="5980" ht="15.75" customHeight="1" s="120">
      <c r="A5980" s="2" t="inlineStr">
        <is>
          <t>WASTE</t>
        </is>
      </c>
      <c r="B5980" s="2" t="inlineStr">
        <is>
          <t>LAN</t>
        </is>
      </c>
      <c r="C5980" s="2" t="n">
        <v>2025</v>
      </c>
      <c r="D5980" s="2" t="inlineStr">
        <is>
          <t>United States</t>
        </is>
      </c>
      <c r="E5980" s="2" t="inlineStr">
        <is>
          <t>USA</t>
        </is>
      </c>
      <c r="F5980" s="2" t="inlineStr">
        <is>
          <t>Flaring of landfill gas</t>
        </is>
      </c>
      <c r="G5980" s="2" t="n">
        <v>41</v>
      </c>
      <c r="H5980" s="2" t="n">
        <v>0.0003662447270472</v>
      </c>
      <c r="I5980" s="2" t="n">
        <v>0.0004101940942928641</v>
      </c>
      <c r="J5980" s="40" t="inlineStr">
        <is>
          <t>waste - methane destruction</t>
        </is>
      </c>
    </row>
    <row r="5981" ht="15.75" customHeight="1" s="120">
      <c r="A5981" s="2" t="inlineStr">
        <is>
          <t>WASTE</t>
        </is>
      </c>
      <c r="B5981" s="2" t="inlineStr">
        <is>
          <t>LAN</t>
        </is>
      </c>
      <c r="C5981" s="2" t="n">
        <v>2025</v>
      </c>
      <c r="D5981" s="2" t="inlineStr">
        <is>
          <t>United States</t>
        </is>
      </c>
      <c r="E5981" s="2" t="inlineStr">
        <is>
          <t>USA</t>
        </is>
      </c>
      <c r="F5981" s="2" t="inlineStr">
        <is>
          <t>Electricity generation with a gas turbine</t>
        </is>
      </c>
      <c r="G5981" s="2" t="n">
        <v>41</v>
      </c>
      <c r="H5981" s="2" t="n">
        <v>0.0002089734334731</v>
      </c>
      <c r="I5981" s="2" t="n">
        <v>0.000234050245489872</v>
      </c>
      <c r="J5981" s="40" t="inlineStr">
        <is>
          <t>waste - methane capture</t>
        </is>
      </c>
    </row>
    <row r="5982" ht="15.75" customHeight="1" s="120">
      <c r="A5982" s="2" t="inlineStr">
        <is>
          <t>WASTE</t>
        </is>
      </c>
      <c r="B5982" s="2" t="inlineStr">
        <is>
          <t>LAN</t>
        </is>
      </c>
      <c r="C5982" s="2" t="n">
        <v>2025</v>
      </c>
      <c r="D5982" s="2" t="inlineStr">
        <is>
          <t>United States</t>
        </is>
      </c>
      <c r="E5982" s="2" t="inlineStr">
        <is>
          <t>USA</t>
        </is>
      </c>
      <c r="F5982" s="2" t="inlineStr">
        <is>
          <t>Electricity generation with a microturbine</t>
        </is>
      </c>
      <c r="G5982" s="2" t="n">
        <v>41</v>
      </c>
      <c r="H5982" s="2" t="n">
        <v>5.73627312406e-05</v>
      </c>
      <c r="I5982" s="2" t="n">
        <v>6.424625898947201e-05</v>
      </c>
      <c r="J5982" s="40" t="inlineStr">
        <is>
          <t>waste - methane capture</t>
        </is>
      </c>
    </row>
    <row r="5983" ht="15.75" customHeight="1" s="120">
      <c r="A5983" s="2" t="inlineStr">
        <is>
          <t>WASTE</t>
        </is>
      </c>
      <c r="B5983" s="2" t="inlineStr">
        <is>
          <t>LAN</t>
        </is>
      </c>
      <c r="C5983" s="2" t="n">
        <v>2025</v>
      </c>
      <c r="D5983" s="2" t="inlineStr">
        <is>
          <t>United States</t>
        </is>
      </c>
      <c r="E5983" s="2" t="inlineStr">
        <is>
          <t>USA</t>
        </is>
      </c>
      <c r="F5983" s="2" t="inlineStr">
        <is>
          <t>Electricity generation with a gas turbine</t>
        </is>
      </c>
      <c r="G5983" s="2" t="n">
        <v>42</v>
      </c>
      <c r="H5983" s="2" t="n">
        <v>0.0002742118958849</v>
      </c>
      <c r="I5983" s="2" t="n">
        <v>0.000307117323391088</v>
      </c>
      <c r="J5983" s="40" t="inlineStr">
        <is>
          <t>waste - methane capture</t>
        </is>
      </c>
    </row>
    <row r="5984" ht="15.75" customHeight="1" s="120">
      <c r="A5984" s="2" t="inlineStr">
        <is>
          <t>WASTE</t>
        </is>
      </c>
      <c r="B5984" s="2" t="inlineStr">
        <is>
          <t>LAN</t>
        </is>
      </c>
      <c r="C5984" s="2" t="n">
        <v>2025</v>
      </c>
      <c r="D5984" s="2" t="inlineStr">
        <is>
          <t>United States</t>
        </is>
      </c>
      <c r="E5984" s="2" t="inlineStr">
        <is>
          <t>USA</t>
        </is>
      </c>
      <c r="F5984" s="2" t="inlineStr">
        <is>
          <t>Electricity generation with a reciprocating engine</t>
        </is>
      </c>
      <c r="G5984" s="2" t="n">
        <v>42</v>
      </c>
      <c r="H5984" s="2" t="n">
        <v>0.0038919291691855</v>
      </c>
      <c r="I5984" s="2" t="n">
        <v>0.004358960669487761</v>
      </c>
      <c r="J5984" s="40" t="inlineStr">
        <is>
          <t>waste - methane capture</t>
        </is>
      </c>
    </row>
    <row r="5985" ht="15.75" customHeight="1" s="120">
      <c r="A5985" s="2" t="inlineStr">
        <is>
          <t>WASTE</t>
        </is>
      </c>
      <c r="B5985" s="2" t="inlineStr">
        <is>
          <t>LAN</t>
        </is>
      </c>
      <c r="C5985" s="2" t="n">
        <v>2025</v>
      </c>
      <c r="D5985" s="2" t="inlineStr">
        <is>
          <t>United States</t>
        </is>
      </c>
      <c r="E5985" s="2" t="inlineStr">
        <is>
          <t>USA</t>
        </is>
      </c>
      <c r="F5985" s="2" t="inlineStr">
        <is>
          <t>Electricity generation with combined heat and power</t>
        </is>
      </c>
      <c r="G5985" s="2" t="n">
        <v>42</v>
      </c>
      <c r="H5985" s="2" t="n">
        <v>0.001642920426093</v>
      </c>
      <c r="I5985" s="2" t="n">
        <v>0.00184007087722416</v>
      </c>
      <c r="J5985" s="40" t="inlineStr">
        <is>
          <t>waste - methane capture</t>
        </is>
      </c>
    </row>
    <row r="5986" ht="15.75" customHeight="1" s="120">
      <c r="A5986" s="2" t="inlineStr">
        <is>
          <t>WASTE</t>
        </is>
      </c>
      <c r="B5986" s="2" t="inlineStr">
        <is>
          <t>LAN</t>
        </is>
      </c>
      <c r="C5986" s="2" t="n">
        <v>2025</v>
      </c>
      <c r="D5986" s="2" t="inlineStr">
        <is>
          <t>United States</t>
        </is>
      </c>
      <c r="E5986" s="2" t="inlineStr">
        <is>
          <t>USA</t>
        </is>
      </c>
      <c r="F5986" s="2" t="inlineStr">
        <is>
          <t>Electricity generation with a microturbine</t>
        </is>
      </c>
      <c r="G5986" s="2" t="n">
        <v>42</v>
      </c>
      <c r="H5986" s="2" t="n">
        <v>8.823559619490001e-05</v>
      </c>
      <c r="I5986" s="2" t="n">
        <v>9.882386773828802e-05</v>
      </c>
      <c r="J5986" s="40" t="inlineStr">
        <is>
          <t>waste - methane capture</t>
        </is>
      </c>
    </row>
    <row r="5987" ht="15.75" customHeight="1" s="120">
      <c r="A5987" s="2" t="inlineStr">
        <is>
          <t>WASTE</t>
        </is>
      </c>
      <c r="B5987" s="2" t="inlineStr">
        <is>
          <t>LAN</t>
        </is>
      </c>
      <c r="C5987" s="2" t="n">
        <v>2025</v>
      </c>
      <c r="D5987" s="2" t="inlineStr">
        <is>
          <t>United States</t>
        </is>
      </c>
      <c r="E5987" s="2" t="inlineStr">
        <is>
          <t>USA</t>
        </is>
      </c>
      <c r="F5987" s="2" t="inlineStr">
        <is>
          <t>Flaring of landfill gas</t>
        </is>
      </c>
      <c r="G5987" s="2" t="n">
        <v>42</v>
      </c>
      <c r="H5987" s="2" t="n">
        <v>0.0011047393491026</v>
      </c>
      <c r="I5987" s="2" t="n">
        <v>0.001237308070994912</v>
      </c>
      <c r="J5987" s="40" t="inlineStr">
        <is>
          <t>waste - methane destruction</t>
        </is>
      </c>
    </row>
    <row r="5988" ht="15.75" customHeight="1" s="120">
      <c r="A5988" s="2" t="inlineStr">
        <is>
          <t>WASTE</t>
        </is>
      </c>
      <c r="B5988" s="2" t="inlineStr">
        <is>
          <t>LAN</t>
        </is>
      </c>
      <c r="C5988" s="2" t="n">
        <v>2025</v>
      </c>
      <c r="D5988" s="2" t="inlineStr">
        <is>
          <t>United States</t>
        </is>
      </c>
      <c r="E5988" s="2" t="inlineStr">
        <is>
          <t>USA</t>
        </is>
      </c>
      <c r="F5988" s="2" t="inlineStr">
        <is>
          <t>Electricity generation with combined heat and power</t>
        </is>
      </c>
      <c r="G5988" s="2" t="n">
        <v>43</v>
      </c>
      <c r="H5988" s="2" t="n">
        <v>0.0007120485242922</v>
      </c>
      <c r="I5988" s="2" t="n">
        <v>0.0007974943472072641</v>
      </c>
      <c r="J5988" s="40" t="inlineStr">
        <is>
          <t>waste - methane capture</t>
        </is>
      </c>
    </row>
    <row r="5989" ht="15.75" customHeight="1" s="120">
      <c r="A5989" s="2" t="inlineStr">
        <is>
          <t>WASTE</t>
        </is>
      </c>
      <c r="B5989" s="2" t="inlineStr">
        <is>
          <t>LAN</t>
        </is>
      </c>
      <c r="C5989" s="2" t="n">
        <v>2025</v>
      </c>
      <c r="D5989" s="2" t="inlineStr">
        <is>
          <t>United States</t>
        </is>
      </c>
      <c r="E5989" s="2" t="inlineStr">
        <is>
          <t>USA</t>
        </is>
      </c>
      <c r="F5989" s="2" t="inlineStr">
        <is>
          <t>Electricity generation with a microturbine</t>
        </is>
      </c>
      <c r="G5989" s="2" t="n">
        <v>43</v>
      </c>
      <c r="H5989" s="2" t="n">
        <v>2.93565208267e-05</v>
      </c>
      <c r="I5989" s="2" t="n">
        <v>3.2879303325904e-05</v>
      </c>
      <c r="J5989" s="40" t="inlineStr">
        <is>
          <t>waste - methane capture</t>
        </is>
      </c>
    </row>
    <row r="5990" ht="15.75" customHeight="1" s="120">
      <c r="A5990" s="2" t="inlineStr">
        <is>
          <t>WASTE</t>
        </is>
      </c>
      <c r="B5990" s="2" t="inlineStr">
        <is>
          <t>LAN</t>
        </is>
      </c>
      <c r="C5990" s="2" t="n">
        <v>2025</v>
      </c>
      <c r="D5990" s="2" t="inlineStr">
        <is>
          <t>United States</t>
        </is>
      </c>
      <c r="E5990" s="2" t="inlineStr">
        <is>
          <t>USA</t>
        </is>
      </c>
      <c r="F5990" s="2" t="inlineStr">
        <is>
          <t>Electricity generation with a gas turbine</t>
        </is>
      </c>
      <c r="G5990" s="2" t="n">
        <v>43</v>
      </c>
      <c r="H5990" s="2" t="n">
        <v>0.0001449871851946</v>
      </c>
      <c r="I5990" s="2" t="n">
        <v>0.000162385647417952</v>
      </c>
      <c r="J5990" s="40" t="inlineStr">
        <is>
          <t>waste - methane capture</t>
        </is>
      </c>
    </row>
    <row r="5991" ht="15.75" customHeight="1" s="120">
      <c r="A5991" s="2" t="inlineStr">
        <is>
          <t>WASTE</t>
        </is>
      </c>
      <c r="B5991" s="2" t="inlineStr">
        <is>
          <t>LAN</t>
        </is>
      </c>
      <c r="C5991" s="2" t="n">
        <v>2025</v>
      </c>
      <c r="D5991" s="2" t="inlineStr">
        <is>
          <t>United States</t>
        </is>
      </c>
      <c r="E5991" s="2" t="inlineStr">
        <is>
          <t>USA</t>
        </is>
      </c>
      <c r="F5991" s="2" t="inlineStr">
        <is>
          <t>Electricity generation with a reciprocating engine</t>
        </is>
      </c>
      <c r="G5991" s="2" t="n">
        <v>43</v>
      </c>
      <c r="H5991" s="2" t="n">
        <v>0.0040982789359987</v>
      </c>
      <c r="I5991" s="2" t="n">
        <v>0.004590072408318545</v>
      </c>
      <c r="J5991" s="40" t="inlineStr">
        <is>
          <t>waste - methane capture</t>
        </is>
      </c>
    </row>
    <row r="5992" ht="15.75" customHeight="1" s="120">
      <c r="A5992" s="2" t="inlineStr">
        <is>
          <t>WASTE</t>
        </is>
      </c>
      <c r="B5992" s="2" t="inlineStr">
        <is>
          <t>LAN</t>
        </is>
      </c>
      <c r="C5992" s="2" t="n">
        <v>2025</v>
      </c>
      <c r="D5992" s="2" t="inlineStr">
        <is>
          <t>United States</t>
        </is>
      </c>
      <c r="E5992" s="2" t="inlineStr">
        <is>
          <t>USA</t>
        </is>
      </c>
      <c r="F5992" s="2" t="inlineStr">
        <is>
          <t>Land_x001f_ll gas recovery for direct use</t>
        </is>
      </c>
      <c r="G5992" s="2" t="n">
        <v>44</v>
      </c>
      <c r="H5992" s="2" t="n">
        <v>0.0003598296316341</v>
      </c>
      <c r="I5992" s="2" t="n">
        <v>0.000403009187430192</v>
      </c>
      <c r="J5992" s="40" t="inlineStr">
        <is>
          <t>waste - methane capture</t>
        </is>
      </c>
    </row>
    <row r="5993" ht="15.75" customHeight="1" s="120">
      <c r="A5993" s="2" t="inlineStr">
        <is>
          <t>WASTE</t>
        </is>
      </c>
      <c r="B5993" s="2" t="inlineStr">
        <is>
          <t>LAN</t>
        </is>
      </c>
      <c r="C5993" s="2" t="n">
        <v>2025</v>
      </c>
      <c r="D5993" s="2" t="inlineStr">
        <is>
          <t>United States</t>
        </is>
      </c>
      <c r="E5993" s="2" t="inlineStr">
        <is>
          <t>USA</t>
        </is>
      </c>
      <c r="F5993" s="2" t="inlineStr">
        <is>
          <t>Electricity generation with a gas turbine</t>
        </is>
      </c>
      <c r="G5993" s="2" t="n">
        <v>44</v>
      </c>
      <c r="H5993" s="2" t="n">
        <v>6.352645868900001e-05</v>
      </c>
      <c r="I5993" s="2" t="n">
        <v>7.114963373168001e-05</v>
      </c>
      <c r="J5993" s="40" t="inlineStr">
        <is>
          <t>waste - methane capture</t>
        </is>
      </c>
    </row>
    <row r="5994" ht="15.75" customHeight="1" s="120">
      <c r="A5994" s="2" t="inlineStr">
        <is>
          <t>WASTE</t>
        </is>
      </c>
      <c r="B5994" s="2" t="inlineStr">
        <is>
          <t>LAN</t>
        </is>
      </c>
      <c r="C5994" s="2" t="n">
        <v>2025</v>
      </c>
      <c r="D5994" s="2" t="inlineStr">
        <is>
          <t>United States</t>
        </is>
      </c>
      <c r="E5994" s="2" t="inlineStr">
        <is>
          <t>USA</t>
        </is>
      </c>
      <c r="F5994" s="2" t="inlineStr">
        <is>
          <t>Electricity generation with combined heat and power</t>
        </is>
      </c>
      <c r="G5994" s="2" t="n">
        <v>44</v>
      </c>
      <c r="H5994" s="2" t="n">
        <v>0.0004150224704063</v>
      </c>
      <c r="I5994" s="2" t="n">
        <v>0.000464825166855056</v>
      </c>
      <c r="J5994" s="40" t="inlineStr">
        <is>
          <t>waste - methane capture</t>
        </is>
      </c>
    </row>
    <row r="5995" ht="15.75" customHeight="1" s="120">
      <c r="A5995" s="2" t="inlineStr">
        <is>
          <t>WASTE</t>
        </is>
      </c>
      <c r="B5995" s="2" t="inlineStr">
        <is>
          <t>LAN</t>
        </is>
      </c>
      <c r="C5995" s="2" t="n">
        <v>2025</v>
      </c>
      <c r="D5995" s="2" t="inlineStr">
        <is>
          <t>United States</t>
        </is>
      </c>
      <c r="E5995" s="2" t="inlineStr">
        <is>
          <t>USA</t>
        </is>
      </c>
      <c r="F5995" s="2" t="inlineStr">
        <is>
          <t>Electricity generation with a microturbine</t>
        </is>
      </c>
      <c r="G5995" s="2" t="n">
        <v>44</v>
      </c>
      <c r="H5995" s="2" t="n">
        <v>2.78905954474e-05</v>
      </c>
      <c r="I5995" s="2" t="n">
        <v>3.1237466901088e-05</v>
      </c>
      <c r="J5995" s="40" t="inlineStr">
        <is>
          <t>waste - methane capture</t>
        </is>
      </c>
    </row>
    <row r="5996" ht="15.75" customHeight="1" s="120">
      <c r="A5996" s="2" t="inlineStr">
        <is>
          <t>WASTE</t>
        </is>
      </c>
      <c r="B5996" s="2" t="inlineStr">
        <is>
          <t>LAN</t>
        </is>
      </c>
      <c r="C5996" s="2" t="n">
        <v>2025</v>
      </c>
      <c r="D5996" s="2" t="inlineStr">
        <is>
          <t>United States</t>
        </is>
      </c>
      <c r="E5996" s="2" t="inlineStr">
        <is>
          <t>USA</t>
        </is>
      </c>
      <c r="F5996" s="2" t="inlineStr">
        <is>
          <t>Flaring of landfill gas</t>
        </is>
      </c>
      <c r="G5996" s="2" t="n">
        <v>44</v>
      </c>
      <c r="H5996" s="2" t="n">
        <v>0.0003658065397758</v>
      </c>
      <c r="I5996" s="2" t="n">
        <v>0.000409703324548896</v>
      </c>
      <c r="J5996" s="40" t="inlineStr">
        <is>
          <t>waste - methane destruction</t>
        </is>
      </c>
    </row>
    <row r="5997" ht="15.75" customHeight="1" s="120">
      <c r="A5997" s="2" t="inlineStr">
        <is>
          <t>WASTE</t>
        </is>
      </c>
      <c r="B5997" s="2" t="inlineStr">
        <is>
          <t>LAN</t>
        </is>
      </c>
      <c r="C5997" s="2" t="n">
        <v>2025</v>
      </c>
      <c r="D5997" s="2" t="inlineStr">
        <is>
          <t>United States</t>
        </is>
      </c>
      <c r="E5997" s="2" t="inlineStr">
        <is>
          <t>USA</t>
        </is>
      </c>
      <c r="F5997" s="2" t="inlineStr">
        <is>
          <t>Electricity generation with a reciprocating engine</t>
        </is>
      </c>
      <c r="G5997" s="2" t="n">
        <v>44</v>
      </c>
      <c r="H5997" s="2" t="n">
        <v>0.0051740572089329</v>
      </c>
      <c r="I5997" s="2" t="n">
        <v>0.005794944074004848</v>
      </c>
      <c r="J5997" s="40" t="inlineStr">
        <is>
          <t>waste - methane capture</t>
        </is>
      </c>
    </row>
    <row r="5998" ht="15.75" customHeight="1" s="120">
      <c r="A5998" s="2" t="inlineStr">
        <is>
          <t>WASTE</t>
        </is>
      </c>
      <c r="B5998" s="2" t="inlineStr">
        <is>
          <t>LAN</t>
        </is>
      </c>
      <c r="C5998" s="2" t="n">
        <v>2025</v>
      </c>
      <c r="D5998" s="2" t="inlineStr">
        <is>
          <t>United States</t>
        </is>
      </c>
      <c r="E5998" s="2" t="inlineStr">
        <is>
          <t>USA</t>
        </is>
      </c>
      <c r="F5998" s="2" t="inlineStr">
        <is>
          <t>Electricity generation with a reciprocating engine</t>
        </is>
      </c>
      <c r="G5998" s="2" t="n">
        <v>45</v>
      </c>
      <c r="H5998" s="2" t="n">
        <v>0.0035577376838773</v>
      </c>
      <c r="I5998" s="2" t="n">
        <v>0.003984666205942576</v>
      </c>
      <c r="J5998" s="40" t="inlineStr">
        <is>
          <t>waste - methane capture</t>
        </is>
      </c>
    </row>
    <row r="5999" ht="15.75" customHeight="1" s="120">
      <c r="A5999" s="2" t="inlineStr">
        <is>
          <t>WASTE</t>
        </is>
      </c>
      <c r="B5999" s="2" t="inlineStr">
        <is>
          <t>LAN</t>
        </is>
      </c>
      <c r="C5999" s="2" t="n">
        <v>2025</v>
      </c>
      <c r="D5999" s="2" t="inlineStr">
        <is>
          <t>United States</t>
        </is>
      </c>
      <c r="E5999" s="2" t="inlineStr">
        <is>
          <t>USA</t>
        </is>
      </c>
      <c r="F5999" s="2" t="inlineStr">
        <is>
          <t>Electricity generation with combined heat and power</t>
        </is>
      </c>
      <c r="G5999" s="2" t="n">
        <v>45</v>
      </c>
      <c r="H5999" s="2" t="n">
        <v>0.0002031462499872</v>
      </c>
      <c r="I5999" s="2" t="n">
        <v>0.000227523799985664</v>
      </c>
      <c r="J5999" s="40" t="inlineStr">
        <is>
          <t>waste - methane capture</t>
        </is>
      </c>
    </row>
    <row r="6000" ht="15.75" customHeight="1" s="120">
      <c r="A6000" s="2" t="inlineStr">
        <is>
          <t>WASTE</t>
        </is>
      </c>
      <c r="B6000" s="2" t="inlineStr">
        <is>
          <t>LAN</t>
        </is>
      </c>
      <c r="C6000" s="2" t="n">
        <v>2025</v>
      </c>
      <c r="D6000" s="2" t="inlineStr">
        <is>
          <t>United States</t>
        </is>
      </c>
      <c r="E6000" s="2" t="inlineStr">
        <is>
          <t>USA</t>
        </is>
      </c>
      <c r="F6000" s="2" t="inlineStr">
        <is>
          <t>Electricity generation with a gas turbine</t>
        </is>
      </c>
      <c r="G6000" s="2" t="n">
        <v>45</v>
      </c>
      <c r="H6000" s="2" t="n">
        <v>0.0001296263435506</v>
      </c>
      <c r="I6000" s="2" t="n">
        <v>0.000145181504776672</v>
      </c>
      <c r="J6000" s="40" t="inlineStr">
        <is>
          <t>waste - methane capture</t>
        </is>
      </c>
    </row>
    <row r="6001" ht="15.75" customHeight="1" s="120">
      <c r="A6001" s="2" t="inlineStr">
        <is>
          <t>WASTE</t>
        </is>
      </c>
      <c r="B6001" s="2" t="inlineStr">
        <is>
          <t>LAN</t>
        </is>
      </c>
      <c r="C6001" s="2" t="n">
        <v>2025</v>
      </c>
      <c r="D6001" s="2" t="inlineStr">
        <is>
          <t>United States</t>
        </is>
      </c>
      <c r="E6001" s="2" t="inlineStr">
        <is>
          <t>USA</t>
        </is>
      </c>
      <c r="F6001" s="2" t="inlineStr">
        <is>
          <t>Electricity generation with a microturbine</t>
        </is>
      </c>
      <c r="G6001" s="2" t="n">
        <v>45</v>
      </c>
      <c r="H6001" s="2" t="n">
        <v>2.70263699349e-05</v>
      </c>
      <c r="I6001" s="2" t="n">
        <v>3.0269534327088e-05</v>
      </c>
      <c r="J6001" s="40" t="inlineStr">
        <is>
          <t>waste - methane capture</t>
        </is>
      </c>
    </row>
    <row r="6002" ht="15.75" customHeight="1" s="120">
      <c r="A6002" s="2" t="inlineStr">
        <is>
          <t>WASTE</t>
        </is>
      </c>
      <c r="B6002" s="2" t="inlineStr">
        <is>
          <t>LAN</t>
        </is>
      </c>
      <c r="C6002" s="2" t="n">
        <v>2025</v>
      </c>
      <c r="D6002" s="2" t="inlineStr">
        <is>
          <t>United States</t>
        </is>
      </c>
      <c r="E6002" s="2" t="inlineStr">
        <is>
          <t>USA</t>
        </is>
      </c>
      <c r="F6002" s="2" t="inlineStr">
        <is>
          <t>Electricity generation with a gas turbine</t>
        </is>
      </c>
      <c r="G6002" s="2" t="n">
        <v>46</v>
      </c>
      <c r="H6002" s="2" t="n">
        <v>5.96618592681e-05</v>
      </c>
      <c r="I6002" s="2" t="n">
        <v>6.682128238027201e-05</v>
      </c>
      <c r="J6002" s="40" t="inlineStr">
        <is>
          <t>waste - methane capture</t>
        </is>
      </c>
    </row>
    <row r="6003" ht="15.75" customHeight="1" s="120">
      <c r="A6003" s="2" t="inlineStr">
        <is>
          <t>WASTE</t>
        </is>
      </c>
      <c r="B6003" s="2" t="inlineStr">
        <is>
          <t>LAN</t>
        </is>
      </c>
      <c r="C6003" s="2" t="n">
        <v>2025</v>
      </c>
      <c r="D6003" s="2" t="inlineStr">
        <is>
          <t>United States</t>
        </is>
      </c>
      <c r="E6003" s="2" t="inlineStr">
        <is>
          <t>USA</t>
        </is>
      </c>
      <c r="F6003" s="2" t="inlineStr">
        <is>
          <t>Electricity generation with a microturbine</t>
        </is>
      </c>
      <c r="G6003" s="2" t="n">
        <v>46</v>
      </c>
      <c r="H6003" s="2" t="n">
        <v>2.60724664258e-05</v>
      </c>
      <c r="I6003" s="2" t="n">
        <v>2.9201162396896e-05</v>
      </c>
      <c r="J6003" s="40" t="inlineStr">
        <is>
          <t>waste - methane capture</t>
        </is>
      </c>
    </row>
    <row r="6004" ht="15.75" customHeight="1" s="120">
      <c r="A6004" s="2" t="inlineStr">
        <is>
          <t>WASTE</t>
        </is>
      </c>
      <c r="B6004" s="2" t="inlineStr">
        <is>
          <t>LAN</t>
        </is>
      </c>
      <c r="C6004" s="2" t="n">
        <v>2025</v>
      </c>
      <c r="D6004" s="2" t="inlineStr">
        <is>
          <t>United States</t>
        </is>
      </c>
      <c r="E6004" s="2" t="inlineStr">
        <is>
          <t>USA</t>
        </is>
      </c>
      <c r="F6004" s="2" t="inlineStr">
        <is>
          <t>Electricity generation with combined heat and power</t>
        </is>
      </c>
      <c r="G6004" s="2" t="n">
        <v>46</v>
      </c>
      <c r="H6004" s="2" t="n">
        <v>0.0006990050169406</v>
      </c>
      <c r="I6004" s="2" t="n">
        <v>0.0007828856189734721</v>
      </c>
      <c r="J6004" s="40" t="inlineStr">
        <is>
          <t>waste - methane capture</t>
        </is>
      </c>
    </row>
    <row r="6005" ht="15.75" customHeight="1" s="120">
      <c r="A6005" s="2" t="inlineStr">
        <is>
          <t>WASTE</t>
        </is>
      </c>
      <c r="B6005" s="2" t="inlineStr">
        <is>
          <t>LAN</t>
        </is>
      </c>
      <c r="C6005" s="2" t="n">
        <v>2025</v>
      </c>
      <c r="D6005" s="2" t="inlineStr">
        <is>
          <t>United States</t>
        </is>
      </c>
      <c r="E6005" s="2" t="inlineStr">
        <is>
          <t>USA</t>
        </is>
      </c>
      <c r="F6005" s="2" t="inlineStr">
        <is>
          <t>Electricity generation with a reciprocating engine</t>
        </is>
      </c>
      <c r="G6005" s="2" t="n">
        <v>46</v>
      </c>
      <c r="H6005" s="2" t="n">
        <v>0.003571891807951</v>
      </c>
      <c r="I6005" s="2" t="n">
        <v>0.004000518824905121</v>
      </c>
      <c r="J6005" s="40" t="inlineStr">
        <is>
          <t>waste - methane capture</t>
        </is>
      </c>
    </row>
    <row r="6006" ht="15.75" customHeight="1" s="120">
      <c r="A6006" s="2" t="inlineStr">
        <is>
          <t>WASTE</t>
        </is>
      </c>
      <c r="B6006" s="2" t="inlineStr">
        <is>
          <t>LAN</t>
        </is>
      </c>
      <c r="C6006" s="2" t="n">
        <v>2025</v>
      </c>
      <c r="D6006" s="2" t="inlineStr">
        <is>
          <t>United States</t>
        </is>
      </c>
      <c r="E6006" s="2" t="inlineStr">
        <is>
          <t>USA</t>
        </is>
      </c>
      <c r="F6006" s="2" t="inlineStr">
        <is>
          <t>Electricity generation with a gas turbine</t>
        </is>
      </c>
      <c r="G6006" s="2" t="n">
        <v>47</v>
      </c>
      <c r="H6006" s="2" t="n">
        <v>0.0001195598415507</v>
      </c>
      <c r="I6006" s="2" t="n">
        <v>0.000133907022536784</v>
      </c>
      <c r="J6006" s="40" t="inlineStr">
        <is>
          <t>waste - methane capture</t>
        </is>
      </c>
    </row>
    <row r="6007" ht="15.75" customHeight="1" s="120">
      <c r="A6007" s="2" t="inlineStr">
        <is>
          <t>WASTE</t>
        </is>
      </c>
      <c r="B6007" s="2" t="inlineStr">
        <is>
          <t>LAN</t>
        </is>
      </c>
      <c r="C6007" s="2" t="n">
        <v>2025</v>
      </c>
      <c r="D6007" s="2" t="inlineStr">
        <is>
          <t>United States</t>
        </is>
      </c>
      <c r="E6007" s="2" t="inlineStr">
        <is>
          <t>USA</t>
        </is>
      </c>
      <c r="F6007" s="2" t="inlineStr">
        <is>
          <t>Electricity generation with combined heat and power</t>
        </is>
      </c>
      <c r="G6007" s="2" t="n">
        <v>47</v>
      </c>
      <c r="H6007" s="2" t="n">
        <v>0.0008252109691966</v>
      </c>
      <c r="I6007" s="2" t="n">
        <v>0.0009242362855001921</v>
      </c>
      <c r="J6007" s="40" t="inlineStr">
        <is>
          <t>waste - methane capture</t>
        </is>
      </c>
    </row>
    <row r="6008" ht="15.75" customHeight="1" s="120">
      <c r="A6008" s="2" t="inlineStr">
        <is>
          <t>WASTE</t>
        </is>
      </c>
      <c r="B6008" s="2" t="inlineStr">
        <is>
          <t>LAN</t>
        </is>
      </c>
      <c r="C6008" s="2" t="n">
        <v>2025</v>
      </c>
      <c r="D6008" s="2" t="inlineStr">
        <is>
          <t>United States</t>
        </is>
      </c>
      <c r="E6008" s="2" t="inlineStr">
        <is>
          <t>USA</t>
        </is>
      </c>
      <c r="F6008" s="2" t="inlineStr">
        <is>
          <t>Electricity generation with a microturbine</t>
        </is>
      </c>
      <c r="G6008" s="2" t="n">
        <v>47</v>
      </c>
      <c r="H6008" s="2" t="n">
        <v>5.13431896252e-05</v>
      </c>
      <c r="I6008" s="2" t="n">
        <v>5.750437238022401e-05</v>
      </c>
      <c r="J6008" s="40" t="inlineStr">
        <is>
          <t>waste - methane capture</t>
        </is>
      </c>
    </row>
    <row r="6009" ht="15.75" customHeight="1" s="120">
      <c r="A6009" s="2" t="inlineStr">
        <is>
          <t>WASTE</t>
        </is>
      </c>
      <c r="B6009" s="2" t="inlineStr">
        <is>
          <t>LAN</t>
        </is>
      </c>
      <c r="C6009" s="2" t="n">
        <v>2025</v>
      </c>
      <c r="D6009" s="2" t="inlineStr">
        <is>
          <t>United States</t>
        </is>
      </c>
      <c r="E6009" s="2" t="inlineStr">
        <is>
          <t>USA</t>
        </is>
      </c>
      <c r="F6009" s="2" t="inlineStr">
        <is>
          <t>Electricity generation with a reciprocating engine</t>
        </is>
      </c>
      <c r="G6009" s="2" t="n">
        <v>47</v>
      </c>
      <c r="H6009" s="2" t="n">
        <v>0.0032616953831166</v>
      </c>
      <c r="I6009" s="2" t="n">
        <v>0.003653098829090592</v>
      </c>
      <c r="J6009" s="40" t="inlineStr">
        <is>
          <t>waste - methane capture</t>
        </is>
      </c>
    </row>
    <row r="6010" ht="15.75" customHeight="1" s="120">
      <c r="A6010" s="2" t="inlineStr">
        <is>
          <t>WASTE</t>
        </is>
      </c>
      <c r="B6010" s="2" t="inlineStr">
        <is>
          <t>LAN</t>
        </is>
      </c>
      <c r="C6010" s="2" t="n">
        <v>2025</v>
      </c>
      <c r="D6010" s="2" t="inlineStr">
        <is>
          <t>United States</t>
        </is>
      </c>
      <c r="E6010" s="2" t="inlineStr">
        <is>
          <t>USA</t>
        </is>
      </c>
      <c r="F6010" s="2" t="inlineStr">
        <is>
          <t>Flaring of landfill gas</t>
        </is>
      </c>
      <c r="G6010" s="2" t="n">
        <v>47</v>
      </c>
      <c r="H6010" s="2" t="n">
        <v>0.0006545690412167</v>
      </c>
      <c r="I6010" s="2" t="n">
        <v>0.0007331173261627041</v>
      </c>
      <c r="J6010" s="40" t="inlineStr">
        <is>
          <t>waste - methane destruction</t>
        </is>
      </c>
    </row>
    <row r="6011" ht="15.75" customHeight="1" s="120">
      <c r="A6011" s="2" t="inlineStr">
        <is>
          <t>WASTE</t>
        </is>
      </c>
      <c r="B6011" s="2" t="inlineStr">
        <is>
          <t>LAN</t>
        </is>
      </c>
      <c r="C6011" s="2" t="n">
        <v>2025</v>
      </c>
      <c r="D6011" s="2" t="inlineStr">
        <is>
          <t>United States</t>
        </is>
      </c>
      <c r="E6011" s="2" t="inlineStr">
        <is>
          <t>USA</t>
        </is>
      </c>
      <c r="F6011" s="2" t="inlineStr">
        <is>
          <t>Electricity generation with a gas turbine</t>
        </is>
      </c>
      <c r="G6011" s="2" t="n">
        <v>48</v>
      </c>
      <c r="H6011" s="2" t="n">
        <v>5.85547968512e-05</v>
      </c>
      <c r="I6011" s="2" t="n">
        <v>6.558137247334401e-05</v>
      </c>
      <c r="J6011" s="40" t="inlineStr">
        <is>
          <t>waste - methane capture</t>
        </is>
      </c>
    </row>
    <row r="6012" ht="15.75" customHeight="1" s="120">
      <c r="A6012" s="2" t="inlineStr">
        <is>
          <t>WASTE</t>
        </is>
      </c>
      <c r="B6012" s="2" t="inlineStr">
        <is>
          <t>LAN</t>
        </is>
      </c>
      <c r="C6012" s="2" t="n">
        <v>2025</v>
      </c>
      <c r="D6012" s="2" t="inlineStr">
        <is>
          <t>United States</t>
        </is>
      </c>
      <c r="E6012" s="2" t="inlineStr">
        <is>
          <t>USA</t>
        </is>
      </c>
      <c r="F6012" s="2" t="inlineStr">
        <is>
          <t>Electricity generation with a microturbine</t>
        </is>
      </c>
      <c r="G6012" s="2" t="n">
        <v>48</v>
      </c>
      <c r="H6012" s="2" t="n">
        <v>7.57350371714e-05</v>
      </c>
      <c r="I6012" s="2" t="n">
        <v>8.4823241631968e-05</v>
      </c>
      <c r="J6012" s="40" t="inlineStr">
        <is>
          <t>waste - methane capture</t>
        </is>
      </c>
    </row>
    <row r="6013" ht="15.75" customHeight="1" s="120">
      <c r="A6013" s="2" t="inlineStr">
        <is>
          <t>WASTE</t>
        </is>
      </c>
      <c r="B6013" s="2" t="inlineStr">
        <is>
          <t>LAN</t>
        </is>
      </c>
      <c r="C6013" s="2" t="n">
        <v>2025</v>
      </c>
      <c r="D6013" s="2" t="inlineStr">
        <is>
          <t>United States</t>
        </is>
      </c>
      <c r="E6013" s="2" t="inlineStr">
        <is>
          <t>USA</t>
        </is>
      </c>
      <c r="F6013" s="2" t="inlineStr">
        <is>
          <t>Electricity generation with combined heat and power</t>
        </is>
      </c>
      <c r="G6013" s="2" t="n">
        <v>48</v>
      </c>
      <c r="H6013" s="2" t="n">
        <v>0.0001967736752704</v>
      </c>
      <c r="I6013" s="2" t="n">
        <v>0.000220386516302848</v>
      </c>
      <c r="J6013" s="40" t="inlineStr">
        <is>
          <t>waste - methane capture</t>
        </is>
      </c>
    </row>
    <row r="6014" ht="15.75" customHeight="1" s="120">
      <c r="A6014" s="2" t="inlineStr">
        <is>
          <t>WASTE</t>
        </is>
      </c>
      <c r="B6014" s="2" t="inlineStr">
        <is>
          <t>LAN</t>
        </is>
      </c>
      <c r="C6014" s="2" t="n">
        <v>2025</v>
      </c>
      <c r="D6014" s="2" t="inlineStr">
        <is>
          <t>United States</t>
        </is>
      </c>
      <c r="E6014" s="2" t="inlineStr">
        <is>
          <t>USA</t>
        </is>
      </c>
      <c r="F6014" s="2" t="inlineStr">
        <is>
          <t>Electricity generation with a reciprocating engine</t>
        </is>
      </c>
      <c r="G6014" s="2" t="n">
        <v>48</v>
      </c>
      <c r="H6014" s="2" t="n">
        <v>0.0015978992450982</v>
      </c>
      <c r="I6014" s="2" t="n">
        <v>0.001789647154509984</v>
      </c>
      <c r="J6014" s="40" t="inlineStr">
        <is>
          <t>waste - methane capture</t>
        </is>
      </c>
    </row>
    <row r="6015" ht="15.75" customHeight="1" s="120">
      <c r="A6015" s="2" t="inlineStr">
        <is>
          <t>WASTE</t>
        </is>
      </c>
      <c r="B6015" s="2" t="inlineStr">
        <is>
          <t>LAN</t>
        </is>
      </c>
      <c r="C6015" s="2" t="n">
        <v>2025</v>
      </c>
      <c r="D6015" s="2" t="inlineStr">
        <is>
          <t>United States</t>
        </is>
      </c>
      <c r="E6015" s="2" t="inlineStr">
        <is>
          <t>USA</t>
        </is>
      </c>
      <c r="F6015" s="2" t="inlineStr">
        <is>
          <t>Land_x001f_ll gas recovery for direct use</t>
        </is>
      </c>
      <c r="G6015" s="2" t="n">
        <v>48</v>
      </c>
      <c r="H6015" s="2" t="n">
        <v>0.0004955678596161</v>
      </c>
      <c r="I6015" s="2" t="n">
        <v>0.0005550360027700321</v>
      </c>
      <c r="J6015" s="40" t="inlineStr">
        <is>
          <t>waste - methane capture</t>
        </is>
      </c>
    </row>
    <row r="6016" ht="15.75" customHeight="1" s="120">
      <c r="A6016" s="2" t="inlineStr">
        <is>
          <t>WASTE</t>
        </is>
      </c>
      <c r="B6016" s="2" t="inlineStr">
        <is>
          <t>LAN</t>
        </is>
      </c>
      <c r="C6016" s="2" t="n">
        <v>2025</v>
      </c>
      <c r="D6016" s="2" t="inlineStr">
        <is>
          <t>United States</t>
        </is>
      </c>
      <c r="E6016" s="2" t="inlineStr">
        <is>
          <t>USA</t>
        </is>
      </c>
      <c r="F6016" s="2" t="inlineStr">
        <is>
          <t>Electricity generation with a gas turbine</t>
        </is>
      </c>
      <c r="G6016" s="2" t="n">
        <v>49</v>
      </c>
      <c r="H6016" s="2" t="n">
        <v>0.0001164081659226</v>
      </c>
      <c r="I6016" s="2" t="n">
        <v>0.000130377145833312</v>
      </c>
      <c r="J6016" s="40" t="inlineStr">
        <is>
          <t>waste - methane capture</t>
        </is>
      </c>
    </row>
    <row r="6017" ht="15.75" customHeight="1" s="120">
      <c r="A6017" s="2" t="inlineStr">
        <is>
          <t>WASTE</t>
        </is>
      </c>
      <c r="B6017" s="2" t="inlineStr">
        <is>
          <t>LAN</t>
        </is>
      </c>
      <c r="C6017" s="2" t="n">
        <v>2025</v>
      </c>
      <c r="D6017" s="2" t="inlineStr">
        <is>
          <t>United States</t>
        </is>
      </c>
      <c r="E6017" s="2" t="inlineStr">
        <is>
          <t>USA</t>
        </is>
      </c>
      <c r="F6017" s="2" t="inlineStr">
        <is>
          <t>Electricity generation with a reciprocating engine</t>
        </is>
      </c>
      <c r="G6017" s="2" t="n">
        <v>49</v>
      </c>
      <c r="H6017" s="2" t="n">
        <v>0.0031080237822607</v>
      </c>
      <c r="I6017" s="2" t="n">
        <v>0.003480986636131984</v>
      </c>
      <c r="J6017" s="40" t="inlineStr">
        <is>
          <t>waste - methane capture</t>
        </is>
      </c>
    </row>
    <row r="6018" ht="15.75" customHeight="1" s="120">
      <c r="A6018" s="2" t="inlineStr">
        <is>
          <t>WASTE</t>
        </is>
      </c>
      <c r="B6018" s="2" t="inlineStr">
        <is>
          <t>LAN</t>
        </is>
      </c>
      <c r="C6018" s="2" t="n">
        <v>2025</v>
      </c>
      <c r="D6018" s="2" t="inlineStr">
        <is>
          <t>United States</t>
        </is>
      </c>
      <c r="E6018" s="2" t="inlineStr">
        <is>
          <t>USA</t>
        </is>
      </c>
      <c r="F6018" s="2" t="inlineStr">
        <is>
          <t>Flaring of landfill gas</t>
        </is>
      </c>
      <c r="G6018" s="2" t="n">
        <v>49</v>
      </c>
      <c r="H6018" s="2" t="n">
        <v>0.0003025544865523</v>
      </c>
      <c r="I6018" s="2" t="n">
        <v>0.000338861024938576</v>
      </c>
      <c r="J6018" s="40" t="inlineStr">
        <is>
          <t>waste - methane destruction</t>
        </is>
      </c>
    </row>
    <row r="6019" ht="15.75" customHeight="1" s="120">
      <c r="A6019" s="2" t="inlineStr">
        <is>
          <t>WASTE</t>
        </is>
      </c>
      <c r="B6019" s="2" t="inlineStr">
        <is>
          <t>LAN</t>
        </is>
      </c>
      <c r="C6019" s="2" t="n">
        <v>2025</v>
      </c>
      <c r="D6019" s="2" t="inlineStr">
        <is>
          <t>United States</t>
        </is>
      </c>
      <c r="E6019" s="2" t="inlineStr">
        <is>
          <t>USA</t>
        </is>
      </c>
      <c r="F6019" s="2" t="inlineStr">
        <is>
          <t>Electricity generation with combined heat and power</t>
        </is>
      </c>
      <c r="G6019" s="2" t="n">
        <v>49</v>
      </c>
      <c r="H6019" s="2" t="n">
        <v>0.0001909818238346</v>
      </c>
      <c r="I6019" s="2" t="n">
        <v>0.000213899642694752</v>
      </c>
      <c r="J6019" s="40" t="inlineStr">
        <is>
          <t>waste - methane capture</t>
        </is>
      </c>
    </row>
    <row r="6020" ht="15.75" customHeight="1" s="120">
      <c r="A6020" s="2" t="inlineStr">
        <is>
          <t>WASTE</t>
        </is>
      </c>
      <c r="B6020" s="2" t="inlineStr">
        <is>
          <t>LAN</t>
        </is>
      </c>
      <c r="C6020" s="2" t="n">
        <v>2025</v>
      </c>
      <c r="D6020" s="2" t="inlineStr">
        <is>
          <t>United States</t>
        </is>
      </c>
      <c r="E6020" s="2" t="inlineStr">
        <is>
          <t>USA</t>
        </is>
      </c>
      <c r="F6020" s="2" t="inlineStr">
        <is>
          <t>Electricity generation with a microturbine</t>
        </is>
      </c>
      <c r="G6020" s="2" t="n">
        <v>50</v>
      </c>
      <c r="H6020" s="2" t="n">
        <v>4.79054815514e-05</v>
      </c>
      <c r="I6020" s="2" t="n">
        <v>5.365413933756801e-05</v>
      </c>
      <c r="J6020" s="40" t="inlineStr">
        <is>
          <t>waste - methane capture</t>
        </is>
      </c>
    </row>
    <row r="6021" ht="15.75" customHeight="1" s="120">
      <c r="A6021" s="2" t="inlineStr">
        <is>
          <t>WASTE</t>
        </is>
      </c>
      <c r="B6021" s="2" t="inlineStr">
        <is>
          <t>LAN</t>
        </is>
      </c>
      <c r="C6021" s="2" t="n">
        <v>2025</v>
      </c>
      <c r="D6021" s="2" t="inlineStr">
        <is>
          <t>United States</t>
        </is>
      </c>
      <c r="E6021" s="2" t="inlineStr">
        <is>
          <t>USA</t>
        </is>
      </c>
      <c r="F6021" s="2" t="inlineStr">
        <is>
          <t>Electricity generation with a reciprocating engine</t>
        </is>
      </c>
      <c r="G6021" s="2" t="n">
        <v>50</v>
      </c>
      <c r="H6021" s="2" t="n">
        <v>0.0077743266010657</v>
      </c>
      <c r="I6021" s="2" t="n">
        <v>0.008707245793193584</v>
      </c>
      <c r="J6021" s="40" t="inlineStr">
        <is>
          <t>waste - methane capture</t>
        </is>
      </c>
    </row>
    <row r="6022" ht="15.75" customHeight="1" s="120">
      <c r="A6022" s="2" t="inlineStr">
        <is>
          <t>WASTE</t>
        </is>
      </c>
      <c r="B6022" s="2" t="inlineStr">
        <is>
          <t>LAN</t>
        </is>
      </c>
      <c r="C6022" s="2" t="n">
        <v>2025</v>
      </c>
      <c r="D6022" s="2" t="inlineStr">
        <is>
          <t>United States</t>
        </is>
      </c>
      <c r="E6022" s="2" t="inlineStr">
        <is>
          <t>USA</t>
        </is>
      </c>
      <c r="F6022" s="2" t="inlineStr">
        <is>
          <t>Electricity generation with a gas turbine</t>
        </is>
      </c>
      <c r="G6022" s="2" t="n">
        <v>50</v>
      </c>
      <c r="H6022" s="2" t="n">
        <v>0.0001105372648453</v>
      </c>
      <c r="I6022" s="2" t="n">
        <v>0.000123801736626736</v>
      </c>
      <c r="J6022" s="40" t="inlineStr">
        <is>
          <t>waste - methane capture</t>
        </is>
      </c>
    </row>
    <row r="6023" ht="15.75" customHeight="1" s="120">
      <c r="A6023" s="2" t="inlineStr">
        <is>
          <t>WASTE</t>
        </is>
      </c>
      <c r="B6023" s="2" t="inlineStr">
        <is>
          <t>LAN</t>
        </is>
      </c>
      <c r="C6023" s="2" t="n">
        <v>2025</v>
      </c>
      <c r="D6023" s="2" t="inlineStr">
        <is>
          <t>United States</t>
        </is>
      </c>
      <c r="E6023" s="2" t="inlineStr">
        <is>
          <t>USA</t>
        </is>
      </c>
      <c r="F6023" s="2" t="inlineStr">
        <is>
          <t>Flaring of landfill gas</t>
        </is>
      </c>
      <c r="G6023" s="2" t="n">
        <v>50</v>
      </c>
      <c r="H6023" s="2" t="n">
        <v>0.0002977371623274</v>
      </c>
      <c r="I6023" s="2" t="n">
        <v>0.000333465621806688</v>
      </c>
      <c r="J6023" s="40" t="inlineStr">
        <is>
          <t>waste - methane destruction</t>
        </is>
      </c>
    </row>
    <row r="6024" ht="15.75" customHeight="1" s="120">
      <c r="A6024" s="2" t="inlineStr">
        <is>
          <t>WASTE</t>
        </is>
      </c>
      <c r="B6024" s="2" t="inlineStr">
        <is>
          <t>LAN</t>
        </is>
      </c>
      <c r="C6024" s="2" t="n">
        <v>2025</v>
      </c>
      <c r="D6024" s="2" t="inlineStr">
        <is>
          <t>United States</t>
        </is>
      </c>
      <c r="E6024" s="2" t="inlineStr">
        <is>
          <t>USA</t>
        </is>
      </c>
      <c r="F6024" s="2" t="inlineStr">
        <is>
          <t>Electricity generation with combined heat and power</t>
        </is>
      </c>
      <c r="G6024" s="2" t="n">
        <v>50</v>
      </c>
      <c r="H6024" s="2" t="n">
        <v>0.0001842188212322</v>
      </c>
      <c r="I6024" s="2" t="n">
        <v>0.000206325079780064</v>
      </c>
      <c r="J6024" s="40" t="inlineStr">
        <is>
          <t>waste - methane capture</t>
        </is>
      </c>
    </row>
    <row r="6025" ht="15.75" customHeight="1" s="120">
      <c r="A6025" s="2" t="inlineStr">
        <is>
          <t>WASTE</t>
        </is>
      </c>
      <c r="B6025" s="2" t="inlineStr">
        <is>
          <t>LAN</t>
        </is>
      </c>
      <c r="C6025" s="2" t="n">
        <v>2025</v>
      </c>
      <c r="D6025" s="2" t="inlineStr">
        <is>
          <t>United States</t>
        </is>
      </c>
      <c r="E6025" s="2" t="inlineStr">
        <is>
          <t>USA</t>
        </is>
      </c>
      <c r="F6025" s="2" t="inlineStr">
        <is>
          <t>Flaring of landfill gas</t>
        </is>
      </c>
      <c r="G6025" s="2" t="n">
        <v>51</v>
      </c>
      <c r="H6025" s="2" t="n">
        <v>0.0002889515017159</v>
      </c>
      <c r="I6025" s="2" t="n">
        <v>0.000323625681921808</v>
      </c>
      <c r="J6025" s="40" t="inlineStr">
        <is>
          <t>waste - methane destruction</t>
        </is>
      </c>
    </row>
    <row r="6026" ht="15.75" customHeight="1" s="120">
      <c r="A6026" s="2" t="inlineStr">
        <is>
          <t>WASTE</t>
        </is>
      </c>
      <c r="B6026" s="2" t="inlineStr">
        <is>
          <t>LAN</t>
        </is>
      </c>
      <c r="C6026" s="2" t="n">
        <v>2025</v>
      </c>
      <c r="D6026" s="2" t="inlineStr">
        <is>
          <t>United States</t>
        </is>
      </c>
      <c r="E6026" s="2" t="inlineStr">
        <is>
          <t>USA</t>
        </is>
      </c>
      <c r="F6026" s="2" t="inlineStr">
        <is>
          <t>Electricity generation with a microturbine</t>
        </is>
      </c>
      <c r="G6026" s="2" t="n">
        <v>51</v>
      </c>
      <c r="H6026" s="2" t="n">
        <v>2.34188846662e-05</v>
      </c>
      <c r="I6026" s="2" t="n">
        <v>2.6229150826144e-05</v>
      </c>
      <c r="J6026" s="40" t="inlineStr">
        <is>
          <t>waste - methane capture</t>
        </is>
      </c>
    </row>
    <row r="6027" ht="15.75" customHeight="1" s="120">
      <c r="A6027" s="2" t="inlineStr">
        <is>
          <t>WASTE</t>
        </is>
      </c>
      <c r="B6027" s="2" t="inlineStr">
        <is>
          <t>LAN</t>
        </is>
      </c>
      <c r="C6027" s="2" t="n">
        <v>2025</v>
      </c>
      <c r="D6027" s="2" t="inlineStr">
        <is>
          <t>United States</t>
        </is>
      </c>
      <c r="E6027" s="2" t="inlineStr">
        <is>
          <t>USA</t>
        </is>
      </c>
      <c r="F6027" s="2" t="inlineStr">
        <is>
          <t>Electricity generation with a reciprocating engine</t>
        </is>
      </c>
      <c r="G6027" s="2" t="n">
        <v>51</v>
      </c>
      <c r="H6027" s="2" t="n">
        <v>0.0018285473342985</v>
      </c>
      <c r="I6027" s="2" t="n">
        <v>0.00204797301441432</v>
      </c>
      <c r="J6027" s="40" t="inlineStr">
        <is>
          <t>waste - methane capture</t>
        </is>
      </c>
    </row>
    <row r="6028" ht="15.75" customHeight="1" s="120">
      <c r="A6028" s="2" t="inlineStr">
        <is>
          <t>WASTE</t>
        </is>
      </c>
      <c r="B6028" s="2" t="inlineStr">
        <is>
          <t>LAN</t>
        </is>
      </c>
      <c r="C6028" s="2" t="n">
        <v>2025</v>
      </c>
      <c r="D6028" s="2" t="inlineStr">
        <is>
          <t>United States</t>
        </is>
      </c>
      <c r="E6028" s="2" t="inlineStr">
        <is>
          <t>USA</t>
        </is>
      </c>
      <c r="F6028" s="2" t="inlineStr">
        <is>
          <t>Electricity generation with combined heat and power</t>
        </is>
      </c>
      <c r="G6028" s="2" t="n">
        <v>51</v>
      </c>
      <c r="H6028" s="2" t="n">
        <v>0.0001816238509491</v>
      </c>
      <c r="I6028" s="2" t="n">
        <v>0.000203418713062992</v>
      </c>
      <c r="J6028" s="40" t="inlineStr">
        <is>
          <t>waste - methane capture</t>
        </is>
      </c>
    </row>
    <row r="6029" ht="15.75" customHeight="1" s="120">
      <c r="A6029" s="2" t="inlineStr">
        <is>
          <t>WASTE</t>
        </is>
      </c>
      <c r="B6029" s="2" t="inlineStr">
        <is>
          <t>LAN</t>
        </is>
      </c>
      <c r="C6029" s="2" t="n">
        <v>2025</v>
      </c>
      <c r="D6029" s="2" t="inlineStr">
        <is>
          <t>United States</t>
        </is>
      </c>
      <c r="E6029" s="2" t="inlineStr">
        <is>
          <t>USA</t>
        </is>
      </c>
      <c r="F6029" s="2" t="inlineStr">
        <is>
          <t>Electricity generation with a gas turbine</t>
        </is>
      </c>
      <c r="G6029" s="2" t="n">
        <v>51</v>
      </c>
      <c r="H6029" s="2" t="n">
        <v>5.47603194718e-05</v>
      </c>
      <c r="I6029" s="2" t="n">
        <v>6.133155780841601e-05</v>
      </c>
      <c r="J6029" s="40" t="inlineStr">
        <is>
          <t>waste - methane capture</t>
        </is>
      </c>
    </row>
    <row r="6030" ht="15.75" customHeight="1" s="120">
      <c r="A6030" s="2" t="inlineStr">
        <is>
          <t>WASTE</t>
        </is>
      </c>
      <c r="B6030" s="2" t="inlineStr">
        <is>
          <t>LAN</t>
        </is>
      </c>
      <c r="C6030" s="2" t="n">
        <v>2025</v>
      </c>
      <c r="D6030" s="2" t="inlineStr">
        <is>
          <t>United States</t>
        </is>
      </c>
      <c r="E6030" s="2" t="inlineStr">
        <is>
          <t>USA</t>
        </is>
      </c>
      <c r="F6030" s="2" t="inlineStr">
        <is>
          <t>Electricity generation with combined heat and power</t>
        </is>
      </c>
      <c r="G6030" s="2" t="n">
        <v>52</v>
      </c>
      <c r="H6030" s="2" t="n">
        <v>0.0005887869338039</v>
      </c>
      <c r="I6030" s="2" t="n">
        <v>0.000659441365860368</v>
      </c>
      <c r="J6030" s="40" t="inlineStr">
        <is>
          <t>waste - methane capture</t>
        </is>
      </c>
    </row>
    <row r="6031" ht="15.75" customHeight="1" s="120">
      <c r="A6031" s="2" t="inlineStr">
        <is>
          <t>WASTE</t>
        </is>
      </c>
      <c r="B6031" s="2" t="inlineStr">
        <is>
          <t>LAN</t>
        </is>
      </c>
      <c r="C6031" s="2" t="n">
        <v>2025</v>
      </c>
      <c r="D6031" s="2" t="inlineStr">
        <is>
          <t>United States</t>
        </is>
      </c>
      <c r="E6031" s="2" t="inlineStr">
        <is>
          <t>USA</t>
        </is>
      </c>
      <c r="F6031" s="2" t="inlineStr">
        <is>
          <t>Flaring of landfill gas</t>
        </is>
      </c>
      <c r="G6031" s="2" t="n">
        <v>52</v>
      </c>
      <c r="H6031" s="2" t="n">
        <v>0.0002870362659451</v>
      </c>
      <c r="I6031" s="2" t="n">
        <v>0.000321480617858512</v>
      </c>
      <c r="J6031" s="40" t="inlineStr">
        <is>
          <t>waste - methane destruction</t>
        </is>
      </c>
    </row>
    <row r="6032" ht="15.75" customHeight="1" s="120">
      <c r="A6032" s="2" t="inlineStr">
        <is>
          <t>WASTE</t>
        </is>
      </c>
      <c r="B6032" s="2" t="inlineStr">
        <is>
          <t>LAN</t>
        </is>
      </c>
      <c r="C6032" s="2" t="n">
        <v>2025</v>
      </c>
      <c r="D6032" s="2" t="inlineStr">
        <is>
          <t>United States</t>
        </is>
      </c>
      <c r="E6032" s="2" t="inlineStr">
        <is>
          <t>USA</t>
        </is>
      </c>
      <c r="F6032" s="2" t="inlineStr">
        <is>
          <t>Electricity generation with a gas turbine</t>
        </is>
      </c>
      <c r="G6032" s="2" t="n">
        <v>52</v>
      </c>
      <c r="H6032" s="2" t="n">
        <v>0.0001120525921579</v>
      </c>
      <c r="I6032" s="2" t="n">
        <v>0.000125498903216848</v>
      </c>
      <c r="J6032" s="40" t="inlineStr">
        <is>
          <t>waste - methane capture</t>
        </is>
      </c>
    </row>
    <row r="6033" ht="15.75" customHeight="1" s="120">
      <c r="A6033" s="2" t="inlineStr">
        <is>
          <t>WASTE</t>
        </is>
      </c>
      <c r="B6033" s="2" t="inlineStr">
        <is>
          <t>LAN</t>
        </is>
      </c>
      <c r="C6033" s="2" t="n">
        <v>2025</v>
      </c>
      <c r="D6033" s="2" t="inlineStr">
        <is>
          <t>United States</t>
        </is>
      </c>
      <c r="E6033" s="2" t="inlineStr">
        <is>
          <t>USA</t>
        </is>
      </c>
      <c r="F6033" s="2" t="inlineStr">
        <is>
          <t>Electricity generation with a microturbine</t>
        </is>
      </c>
      <c r="G6033" s="2" t="n">
        <v>52</v>
      </c>
      <c r="H6033" s="2" t="n">
        <v>4.61260187876e-05</v>
      </c>
      <c r="I6033" s="2" t="n">
        <v>5.1661141042112e-05</v>
      </c>
      <c r="J6033" s="40" t="inlineStr">
        <is>
          <t>waste - methane capture</t>
        </is>
      </c>
    </row>
    <row r="6034" ht="15.75" customHeight="1" s="120">
      <c r="A6034" s="2" t="inlineStr">
        <is>
          <t>WASTE</t>
        </is>
      </c>
      <c r="B6034" s="2" t="inlineStr">
        <is>
          <t>LAN</t>
        </is>
      </c>
      <c r="C6034" s="2" t="n">
        <v>2025</v>
      </c>
      <c r="D6034" s="2" t="inlineStr">
        <is>
          <t>United States</t>
        </is>
      </c>
      <c r="E6034" s="2" t="inlineStr">
        <is>
          <t>USA</t>
        </is>
      </c>
      <c r="F6034" s="2" t="inlineStr">
        <is>
          <t>Electricity generation with a reciprocating engine</t>
        </is>
      </c>
      <c r="G6034" s="2" t="n">
        <v>53</v>
      </c>
      <c r="H6034" s="2" t="n">
        <v>0.0028919177129865</v>
      </c>
      <c r="I6034" s="2" t="n">
        <v>0.003238947838544881</v>
      </c>
      <c r="J6034" s="40" t="inlineStr">
        <is>
          <t>waste - methane capture</t>
        </is>
      </c>
    </row>
    <row r="6035" ht="15.75" customHeight="1" s="120">
      <c r="A6035" s="2" t="inlineStr">
        <is>
          <t>WASTE</t>
        </is>
      </c>
      <c r="B6035" s="2" t="inlineStr">
        <is>
          <t>LAN</t>
        </is>
      </c>
      <c r="C6035" s="2" t="n">
        <v>2025</v>
      </c>
      <c r="D6035" s="2" t="inlineStr">
        <is>
          <t>United States</t>
        </is>
      </c>
      <c r="E6035" s="2" t="inlineStr">
        <is>
          <t>USA</t>
        </is>
      </c>
      <c r="F6035" s="2" t="inlineStr">
        <is>
          <t>Electricity generation with combined heat and power</t>
        </is>
      </c>
      <c r="G6035" s="2" t="n">
        <v>53</v>
      </c>
      <c r="H6035" s="2" t="n">
        <v>0.0004007525130874</v>
      </c>
      <c r="I6035" s="2" t="n">
        <v>0.000448842814657888</v>
      </c>
      <c r="J6035" s="40" t="inlineStr">
        <is>
          <t>waste - methane capture</t>
        </is>
      </c>
    </row>
    <row r="6036" ht="15.75" customHeight="1" s="120">
      <c r="A6036" s="2" t="inlineStr">
        <is>
          <t>WASTE</t>
        </is>
      </c>
      <c r="B6036" s="2" t="inlineStr">
        <is>
          <t>LAN</t>
        </is>
      </c>
      <c r="C6036" s="2" t="n">
        <v>2025</v>
      </c>
      <c r="D6036" s="2" t="inlineStr">
        <is>
          <t>United States</t>
        </is>
      </c>
      <c r="E6036" s="2" t="inlineStr">
        <is>
          <t>USA</t>
        </is>
      </c>
      <c r="F6036" s="2" t="inlineStr">
        <is>
          <t>Electricity generation with a microturbine</t>
        </is>
      </c>
      <c r="G6036" s="2" t="n">
        <v>53</v>
      </c>
      <c r="H6036" s="2" t="n">
        <v>2.15870804823e-05</v>
      </c>
      <c r="I6036" s="2" t="n">
        <v>2.4177530140176e-05</v>
      </c>
      <c r="J6036" s="40" t="inlineStr">
        <is>
          <t>waste - methane capture</t>
        </is>
      </c>
    </row>
    <row r="6037" ht="15.75" customHeight="1" s="120">
      <c r="A6037" s="2" t="inlineStr">
        <is>
          <t>WASTE</t>
        </is>
      </c>
      <c r="B6037" s="2" t="inlineStr">
        <is>
          <t>LAN</t>
        </is>
      </c>
      <c r="C6037" s="2" t="n">
        <v>2025</v>
      </c>
      <c r="D6037" s="2" t="inlineStr">
        <is>
          <t>United States</t>
        </is>
      </c>
      <c r="E6037" s="2" t="inlineStr">
        <is>
          <t>USA</t>
        </is>
      </c>
      <c r="F6037" s="2" t="inlineStr">
        <is>
          <t>Electricity generation with a gas turbine</t>
        </is>
      </c>
      <c r="G6037" s="2" t="n">
        <v>54</v>
      </c>
      <c r="H6037" s="2" t="n">
        <v>0.0002111682078976</v>
      </c>
      <c r="I6037" s="2" t="n">
        <v>0.000236508392845312</v>
      </c>
      <c r="J6037" s="40" t="inlineStr">
        <is>
          <t>waste - methane capture</t>
        </is>
      </c>
    </row>
    <row r="6038" ht="15.75" customHeight="1" s="120">
      <c r="A6038" s="2" t="inlineStr">
        <is>
          <t>WASTE</t>
        </is>
      </c>
      <c r="B6038" s="2" t="inlineStr">
        <is>
          <t>LAN</t>
        </is>
      </c>
      <c r="C6038" s="2" t="n">
        <v>2025</v>
      </c>
      <c r="D6038" s="2" t="inlineStr">
        <is>
          <t>United States</t>
        </is>
      </c>
      <c r="E6038" s="2" t="inlineStr">
        <is>
          <t>USA</t>
        </is>
      </c>
      <c r="F6038" s="2" t="inlineStr">
        <is>
          <t>Electricity generation with combined heat and power</t>
        </is>
      </c>
      <c r="G6038" s="2" t="n">
        <v>54</v>
      </c>
      <c r="H6038" s="2" t="n">
        <v>0.0002033079945249</v>
      </c>
      <c r="I6038" s="2" t="n">
        <v>0.000227704953867888</v>
      </c>
      <c r="J6038" s="40" t="inlineStr">
        <is>
          <t>waste - methane capture</t>
        </is>
      </c>
    </row>
    <row r="6039" ht="15.75" customHeight="1" s="120">
      <c r="A6039" s="2" t="inlineStr">
        <is>
          <t>WASTE</t>
        </is>
      </c>
      <c r="B6039" s="2" t="inlineStr">
        <is>
          <t>LAN</t>
        </is>
      </c>
      <c r="C6039" s="2" t="n">
        <v>2025</v>
      </c>
      <c r="D6039" s="2" t="inlineStr">
        <is>
          <t>United States</t>
        </is>
      </c>
      <c r="E6039" s="2" t="inlineStr">
        <is>
          <t>USA</t>
        </is>
      </c>
      <c r="F6039" s="2" t="inlineStr">
        <is>
          <t>Flaring of landfill gas</t>
        </is>
      </c>
      <c r="G6039" s="2" t="n">
        <v>54</v>
      </c>
      <c r="H6039" s="2" t="n">
        <v>0.0002938409161288</v>
      </c>
      <c r="I6039" s="2" t="n">
        <v>0.0003291018260642561</v>
      </c>
      <c r="J6039" s="40" t="inlineStr">
        <is>
          <t>waste - methane destruction</t>
        </is>
      </c>
    </row>
    <row r="6040" ht="15.75" customHeight="1" s="120">
      <c r="A6040" s="2" t="inlineStr">
        <is>
          <t>WASTE</t>
        </is>
      </c>
      <c r="B6040" s="2" t="inlineStr">
        <is>
          <t>LAN</t>
        </is>
      </c>
      <c r="C6040" s="2" t="n">
        <v>2025</v>
      </c>
      <c r="D6040" s="2" t="inlineStr">
        <is>
          <t>United States</t>
        </is>
      </c>
      <c r="E6040" s="2" t="inlineStr">
        <is>
          <t>USA</t>
        </is>
      </c>
      <c r="F6040" s="2" t="inlineStr">
        <is>
          <t>Electricity generation with a reciprocating engine</t>
        </is>
      </c>
      <c r="G6040" s="2" t="n">
        <v>55</v>
      </c>
      <c r="H6040" s="2" t="n">
        <v>0.0013886727392673</v>
      </c>
      <c r="I6040" s="2" t="n">
        <v>0.001555313467979376</v>
      </c>
      <c r="J6040" s="40" t="inlineStr">
        <is>
          <t>waste - methane capture</t>
        </is>
      </c>
    </row>
    <row r="6041" ht="15.75" customHeight="1" s="120">
      <c r="A6041" s="2" t="inlineStr">
        <is>
          <t>WASTE</t>
        </is>
      </c>
      <c r="B6041" s="2" t="inlineStr">
        <is>
          <t>LAN</t>
        </is>
      </c>
      <c r="C6041" s="2" t="n">
        <v>2025</v>
      </c>
      <c r="D6041" s="2" t="inlineStr">
        <is>
          <t>United States</t>
        </is>
      </c>
      <c r="E6041" s="2" t="inlineStr">
        <is>
          <t>USA</t>
        </is>
      </c>
      <c r="F6041" s="2" t="inlineStr">
        <is>
          <t>Electricity generation with a gas turbine</t>
        </is>
      </c>
      <c r="G6041" s="2" t="n">
        <v>55</v>
      </c>
      <c r="H6041" s="2" t="n">
        <v>4.96752982144e-05</v>
      </c>
      <c r="I6041" s="2" t="n">
        <v>5.5636334000128e-05</v>
      </c>
      <c r="J6041" s="40" t="inlineStr">
        <is>
          <t>waste - methane capture</t>
        </is>
      </c>
    </row>
    <row r="6042" ht="15.75" customHeight="1" s="120">
      <c r="A6042" s="2" t="inlineStr">
        <is>
          <t>WASTE</t>
        </is>
      </c>
      <c r="B6042" s="2" t="inlineStr">
        <is>
          <t>LAN</t>
        </is>
      </c>
      <c r="C6042" s="2" t="n">
        <v>2025</v>
      </c>
      <c r="D6042" s="2" t="inlineStr">
        <is>
          <t>United States</t>
        </is>
      </c>
      <c r="E6042" s="2" t="inlineStr">
        <is>
          <t>USA</t>
        </is>
      </c>
      <c r="F6042" s="2" t="inlineStr">
        <is>
          <t>Electricity generation with combined heat and power</t>
        </is>
      </c>
      <c r="G6042" s="2" t="n">
        <v>55</v>
      </c>
      <c r="H6042" s="2" t="n">
        <v>0.0003391104692128</v>
      </c>
      <c r="I6042" s="2" t="n">
        <v>0.0003798037255183361</v>
      </c>
      <c r="J6042" s="40" t="inlineStr">
        <is>
          <t>waste - methane capture</t>
        </is>
      </c>
    </row>
    <row r="6043" ht="15.75" customHeight="1" s="120">
      <c r="A6043" s="2" t="inlineStr">
        <is>
          <t>WASTE</t>
        </is>
      </c>
      <c r="B6043" s="2" t="inlineStr">
        <is>
          <t>LAN</t>
        </is>
      </c>
      <c r="C6043" s="2" t="n">
        <v>2025</v>
      </c>
      <c r="D6043" s="2" t="inlineStr">
        <is>
          <t>United States</t>
        </is>
      </c>
      <c r="E6043" s="2" t="inlineStr">
        <is>
          <t>USA</t>
        </is>
      </c>
      <c r="F6043" s="2" t="inlineStr">
        <is>
          <t>Electricity generation with combined heat and power</t>
        </is>
      </c>
      <c r="G6043" s="2" t="n">
        <v>56</v>
      </c>
      <c r="H6043" s="2" t="n">
        <v>0.0007326665363506999</v>
      </c>
      <c r="I6043" s="2" t="n">
        <v>0.000820586520712784</v>
      </c>
      <c r="J6043" s="40" t="inlineStr">
        <is>
          <t>waste - methane capture</t>
        </is>
      </c>
    </row>
    <row r="6044" ht="15.75" customHeight="1" s="120">
      <c r="A6044" s="2" t="inlineStr">
        <is>
          <t>WASTE</t>
        </is>
      </c>
      <c r="B6044" s="2" t="inlineStr">
        <is>
          <t>LAN</t>
        </is>
      </c>
      <c r="C6044" s="2" t="n">
        <v>2025</v>
      </c>
      <c r="D6044" s="2" t="inlineStr">
        <is>
          <t>United States</t>
        </is>
      </c>
      <c r="E6044" s="2" t="inlineStr">
        <is>
          <t>USA</t>
        </is>
      </c>
      <c r="F6044" s="2" t="inlineStr">
        <is>
          <t>Electricity generation with a reciprocating engine</t>
        </is>
      </c>
      <c r="G6044" s="2" t="n">
        <v>56</v>
      </c>
      <c r="H6044" s="2" t="n">
        <v>0.0013586661079898</v>
      </c>
      <c r="I6044" s="2" t="n">
        <v>0.001521706040948576</v>
      </c>
      <c r="J6044" s="40" t="inlineStr">
        <is>
          <t>waste - methane capture</t>
        </is>
      </c>
    </row>
    <row r="6045" ht="15.75" customHeight="1" s="120">
      <c r="A6045" s="2" t="inlineStr">
        <is>
          <t>WASTE</t>
        </is>
      </c>
      <c r="B6045" s="2" t="inlineStr">
        <is>
          <t>LAN</t>
        </is>
      </c>
      <c r="C6045" s="2" t="n">
        <v>2025</v>
      </c>
      <c r="D6045" s="2" t="inlineStr">
        <is>
          <t>United States</t>
        </is>
      </c>
      <c r="E6045" s="2" t="inlineStr">
        <is>
          <t>USA</t>
        </is>
      </c>
      <c r="F6045" s="2" t="inlineStr">
        <is>
          <t>Electricity generation with combined heat and power</t>
        </is>
      </c>
      <c r="G6045" s="2" t="n">
        <v>57</v>
      </c>
      <c r="H6045" s="2" t="n">
        <v>0.000196749708266</v>
      </c>
      <c r="I6045" s="2" t="n">
        <v>0.00022035967325792</v>
      </c>
      <c r="J6045" s="40" t="inlineStr">
        <is>
          <t>waste - methane capture</t>
        </is>
      </c>
    </row>
    <row r="6046" ht="15.75" customHeight="1" s="120">
      <c r="A6046" s="2" t="inlineStr">
        <is>
          <t>WASTE</t>
        </is>
      </c>
      <c r="B6046" s="2" t="inlineStr">
        <is>
          <t>LAN</t>
        </is>
      </c>
      <c r="C6046" s="2" t="n">
        <v>2025</v>
      </c>
      <c r="D6046" s="2" t="inlineStr">
        <is>
          <t>United States</t>
        </is>
      </c>
      <c r="E6046" s="2" t="inlineStr">
        <is>
          <t>USA</t>
        </is>
      </c>
      <c r="F6046" s="2" t="inlineStr">
        <is>
          <t>Electricity generation with a gas turbine</t>
        </is>
      </c>
      <c r="G6046" s="2" t="n">
        <v>57</v>
      </c>
      <c r="H6046" s="2" t="n">
        <v>4.88085388497e-05</v>
      </c>
      <c r="I6046" s="2" t="n">
        <v>5.466556351166401e-05</v>
      </c>
      <c r="J6046" s="40" t="inlineStr">
        <is>
          <t>waste - methane capture</t>
        </is>
      </c>
    </row>
    <row r="6047" ht="15.75" customHeight="1" s="120">
      <c r="A6047" s="2" t="inlineStr">
        <is>
          <t>WASTE</t>
        </is>
      </c>
      <c r="B6047" s="2" t="inlineStr">
        <is>
          <t>LAN</t>
        </is>
      </c>
      <c r="C6047" s="2" t="n">
        <v>2025</v>
      </c>
      <c r="D6047" s="2" t="inlineStr">
        <is>
          <t>United States</t>
        </is>
      </c>
      <c r="E6047" s="2" t="inlineStr">
        <is>
          <t>USA</t>
        </is>
      </c>
      <c r="F6047" s="2" t="inlineStr">
        <is>
          <t>Electricity generation with a reciprocating engine</t>
        </is>
      </c>
      <c r="G6047" s="2" t="n">
        <v>57</v>
      </c>
      <c r="H6047" s="2" t="n">
        <v>0.0026829756097868</v>
      </c>
      <c r="I6047" s="2" t="n">
        <v>0.003004932682961216</v>
      </c>
      <c r="J6047" s="40" t="inlineStr">
        <is>
          <t>waste - methane capture</t>
        </is>
      </c>
    </row>
    <row r="6048" ht="15.75" customHeight="1" s="120">
      <c r="A6048" s="2" t="inlineStr">
        <is>
          <t>WASTE</t>
        </is>
      </c>
      <c r="B6048" s="2" t="inlineStr">
        <is>
          <t>LAN</t>
        </is>
      </c>
      <c r="C6048" s="2" t="n">
        <v>2025</v>
      </c>
      <c r="D6048" s="2" t="inlineStr">
        <is>
          <t>United States</t>
        </is>
      </c>
      <c r="E6048" s="2" t="inlineStr">
        <is>
          <t>USA</t>
        </is>
      </c>
      <c r="F6048" s="2" t="inlineStr">
        <is>
          <t>Electricity generation with combined heat and power</t>
        </is>
      </c>
      <c r="G6048" s="2" t="n">
        <v>58</v>
      </c>
      <c r="H6048" s="2" t="n">
        <v>0.0005150922661414</v>
      </c>
      <c r="I6048" s="2" t="n">
        <v>0.0005769033380783681</v>
      </c>
      <c r="J6048" s="40" t="inlineStr">
        <is>
          <t>waste - methane capture</t>
        </is>
      </c>
    </row>
    <row r="6049" ht="15.75" customHeight="1" s="120">
      <c r="A6049" s="2" t="inlineStr">
        <is>
          <t>WASTE</t>
        </is>
      </c>
      <c r="B6049" s="2" t="inlineStr">
        <is>
          <t>LAN</t>
        </is>
      </c>
      <c r="C6049" s="2" t="n">
        <v>2025</v>
      </c>
      <c r="D6049" s="2" t="inlineStr">
        <is>
          <t>United States</t>
        </is>
      </c>
      <c r="E6049" s="2" t="inlineStr">
        <is>
          <t>USA</t>
        </is>
      </c>
      <c r="F6049" s="2" t="inlineStr">
        <is>
          <t>Electricity generation with a reciprocating engine</t>
        </is>
      </c>
      <c r="G6049" s="2" t="n">
        <v>58</v>
      </c>
      <c r="H6049" s="2" t="n">
        <v>0.0052419792627916</v>
      </c>
      <c r="I6049" s="2" t="n">
        <v>0.005871016774326592</v>
      </c>
      <c r="J6049" s="40" t="inlineStr">
        <is>
          <t>waste - methane capture</t>
        </is>
      </c>
    </row>
    <row r="6050" ht="15.75" customHeight="1" s="120">
      <c r="A6050" s="2" t="inlineStr">
        <is>
          <t>WASTE</t>
        </is>
      </c>
      <c r="B6050" s="2" t="inlineStr">
        <is>
          <t>LAN</t>
        </is>
      </c>
      <c r="C6050" s="2" t="n">
        <v>2025</v>
      </c>
      <c r="D6050" s="2" t="inlineStr">
        <is>
          <t>United States</t>
        </is>
      </c>
      <c r="E6050" s="2" t="inlineStr">
        <is>
          <t>USA</t>
        </is>
      </c>
      <c r="F6050" s="2" t="inlineStr">
        <is>
          <t>Flaring of landfill gas</t>
        </is>
      </c>
      <c r="G6050" s="2" t="n">
        <v>58</v>
      </c>
      <c r="H6050" s="2" t="n">
        <v>0.0002522826252971</v>
      </c>
      <c r="I6050" s="2" t="n">
        <v>0.0002825565403327521</v>
      </c>
      <c r="J6050" s="40" t="inlineStr">
        <is>
          <t>waste - methane destruction</t>
        </is>
      </c>
    </row>
    <row r="6051" ht="15.75" customHeight="1" s="120">
      <c r="A6051" s="2" t="inlineStr">
        <is>
          <t>WASTE</t>
        </is>
      </c>
      <c r="B6051" s="2" t="inlineStr">
        <is>
          <t>LAN</t>
        </is>
      </c>
      <c r="C6051" s="2" t="n">
        <v>2025</v>
      </c>
      <c r="D6051" s="2" t="inlineStr">
        <is>
          <t>United States</t>
        </is>
      </c>
      <c r="E6051" s="2" t="inlineStr">
        <is>
          <t>USA</t>
        </is>
      </c>
      <c r="F6051" s="2" t="inlineStr">
        <is>
          <t>Land_x001f_ll gas recovery for direct use</t>
        </is>
      </c>
      <c r="G6051" s="2" t="n">
        <v>58</v>
      </c>
      <c r="H6051" s="2" t="n">
        <v>0.0003148862742819</v>
      </c>
      <c r="I6051" s="2" t="n">
        <v>0.000352672627195728</v>
      </c>
      <c r="J6051" s="40" t="inlineStr">
        <is>
          <t>waste - methane capture</t>
        </is>
      </c>
    </row>
    <row r="6052" ht="15.75" customHeight="1" s="120">
      <c r="A6052" s="2" t="inlineStr">
        <is>
          <t>WASTE</t>
        </is>
      </c>
      <c r="B6052" s="2" t="inlineStr">
        <is>
          <t>LAN</t>
        </is>
      </c>
      <c r="C6052" s="2" t="n">
        <v>2025</v>
      </c>
      <c r="D6052" s="2" t="inlineStr">
        <is>
          <t>United States</t>
        </is>
      </c>
      <c r="E6052" s="2" t="inlineStr">
        <is>
          <t>USA</t>
        </is>
      </c>
      <c r="F6052" s="2" t="inlineStr">
        <is>
          <t>Electricity generation with a microturbine</t>
        </is>
      </c>
      <c r="G6052" s="2" t="n">
        <v>58</v>
      </c>
      <c r="H6052" s="2" t="n">
        <v>2.02682003874e-05</v>
      </c>
      <c r="I6052" s="2" t="n">
        <v>2.2700384433888e-05</v>
      </c>
      <c r="J6052" s="40" t="inlineStr">
        <is>
          <t>waste - methane capture</t>
        </is>
      </c>
    </row>
    <row r="6053" ht="15.75" customHeight="1" s="120">
      <c r="A6053" s="2" t="inlineStr">
        <is>
          <t>WASTE</t>
        </is>
      </c>
      <c r="B6053" s="2" t="inlineStr">
        <is>
          <t>LAN</t>
        </is>
      </c>
      <c r="C6053" s="2" t="n">
        <v>2025</v>
      </c>
      <c r="D6053" s="2" t="inlineStr">
        <is>
          <t>United States</t>
        </is>
      </c>
      <c r="E6053" s="2" t="inlineStr">
        <is>
          <t>USA</t>
        </is>
      </c>
      <c r="F6053" s="2" t="inlineStr">
        <is>
          <t>Electricity generation with combined heat and power</t>
        </is>
      </c>
      <c r="G6053" s="2" t="n">
        <v>59</v>
      </c>
      <c r="H6053" s="2" t="n">
        <v>0.0006585513183381</v>
      </c>
      <c r="I6053" s="2" t="n">
        <v>0.000737577476538672</v>
      </c>
      <c r="J6053" s="40" t="inlineStr">
        <is>
          <t>waste - methane capture</t>
        </is>
      </c>
    </row>
    <row r="6054" ht="15.75" customHeight="1" s="120">
      <c r="A6054" s="2" t="inlineStr">
        <is>
          <t>WASTE</t>
        </is>
      </c>
      <c r="B6054" s="2" t="inlineStr">
        <is>
          <t>LAN</t>
        </is>
      </c>
      <c r="C6054" s="2" t="n">
        <v>2025</v>
      </c>
      <c r="D6054" s="2" t="inlineStr">
        <is>
          <t>United States</t>
        </is>
      </c>
      <c r="E6054" s="2" t="inlineStr">
        <is>
          <t>USA</t>
        </is>
      </c>
      <c r="F6054" s="2" t="inlineStr">
        <is>
          <t>Electricity generation with a microturbine</t>
        </is>
      </c>
      <c r="G6054" s="2" t="n">
        <v>59</v>
      </c>
      <c r="H6054" s="2" t="n">
        <v>1.93463220057e-05</v>
      </c>
      <c r="I6054" s="2" t="n">
        <v>2.1667880646384e-05</v>
      </c>
      <c r="J6054" s="40" t="inlineStr">
        <is>
          <t>waste - methane capture</t>
        </is>
      </c>
    </row>
    <row r="6055" ht="15.75" customHeight="1" s="120">
      <c r="A6055" s="2" t="inlineStr">
        <is>
          <t>WASTE</t>
        </is>
      </c>
      <c r="B6055" s="2" t="inlineStr">
        <is>
          <t>LAN</t>
        </is>
      </c>
      <c r="C6055" s="2" t="n">
        <v>2025</v>
      </c>
      <c r="D6055" s="2" t="inlineStr">
        <is>
          <t>United States</t>
        </is>
      </c>
      <c r="E6055" s="2" t="inlineStr">
        <is>
          <t>USA</t>
        </is>
      </c>
      <c r="F6055" s="2" t="inlineStr">
        <is>
          <t>Electricity generation with a gas turbine</t>
        </is>
      </c>
      <c r="G6055" s="2" t="n">
        <v>59</v>
      </c>
      <c r="H6055" s="2" t="n">
        <v>4.72961473861e-05</v>
      </c>
      <c r="I6055" s="2" t="n">
        <v>5.2971685072432e-05</v>
      </c>
      <c r="J6055" s="40" t="inlineStr">
        <is>
          <t>waste - methane capture</t>
        </is>
      </c>
    </row>
    <row r="6056" ht="15.75" customHeight="1" s="120">
      <c r="A6056" s="2" t="inlineStr">
        <is>
          <t>WASTE</t>
        </is>
      </c>
      <c r="B6056" s="2" t="inlineStr">
        <is>
          <t>LAN</t>
        </is>
      </c>
      <c r="C6056" s="2" t="n">
        <v>2025</v>
      </c>
      <c r="D6056" s="2" t="inlineStr">
        <is>
          <t>United States</t>
        </is>
      </c>
      <c r="E6056" s="2" t="inlineStr">
        <is>
          <t>USA</t>
        </is>
      </c>
      <c r="F6056" s="2" t="inlineStr">
        <is>
          <t>Electricity generation with a reciprocating engine</t>
        </is>
      </c>
      <c r="G6056" s="2" t="n">
        <v>59</v>
      </c>
      <c r="H6056" s="2" t="n">
        <v>0.0012895930558443</v>
      </c>
      <c r="I6056" s="2" t="n">
        <v>0.001444344222545616</v>
      </c>
      <c r="J6056" s="40" t="inlineStr">
        <is>
          <t>waste - methane capture</t>
        </is>
      </c>
    </row>
    <row r="6057" ht="15.75" customHeight="1" s="120">
      <c r="A6057" s="2" t="inlineStr">
        <is>
          <t>WASTE</t>
        </is>
      </c>
      <c r="B6057" s="2" t="inlineStr">
        <is>
          <t>LAN</t>
        </is>
      </c>
      <c r="C6057" s="2" t="n">
        <v>2025</v>
      </c>
      <c r="D6057" s="2" t="inlineStr">
        <is>
          <t>United States</t>
        </is>
      </c>
      <c r="E6057" s="2" t="inlineStr">
        <is>
          <t>USA</t>
        </is>
      </c>
      <c r="F6057" s="2" t="inlineStr">
        <is>
          <t>Electricity generation with combined heat and power</t>
        </is>
      </c>
      <c r="G6057" s="2" t="n">
        <v>60</v>
      </c>
      <c r="H6057" s="2" t="n">
        <v>0.0001588755985722</v>
      </c>
      <c r="I6057" s="2" t="n">
        <v>0.000177940670400864</v>
      </c>
      <c r="J6057" s="40" t="inlineStr">
        <is>
          <t>waste - methane capture</t>
        </is>
      </c>
    </row>
    <row r="6058" ht="15.75" customHeight="1" s="120">
      <c r="A6058" s="2" t="inlineStr">
        <is>
          <t>WASTE</t>
        </is>
      </c>
      <c r="B6058" s="2" t="inlineStr">
        <is>
          <t>LAN</t>
        </is>
      </c>
      <c r="C6058" s="2" t="n">
        <v>2025</v>
      </c>
      <c r="D6058" s="2" t="inlineStr">
        <is>
          <t>United States</t>
        </is>
      </c>
      <c r="E6058" s="2" t="inlineStr">
        <is>
          <t>USA</t>
        </is>
      </c>
      <c r="F6058" s="2" t="inlineStr">
        <is>
          <t>Electricity generation with a gas turbine</t>
        </is>
      </c>
      <c r="G6058" s="2" t="n">
        <v>60</v>
      </c>
      <c r="H6058" s="2" t="n">
        <v>0.0001026884128805</v>
      </c>
      <c r="I6058" s="2" t="n">
        <v>0.00011501102242616</v>
      </c>
      <c r="J6058" s="40" t="inlineStr">
        <is>
          <t>waste - methane capture</t>
        </is>
      </c>
    </row>
    <row r="6059" ht="15.75" customHeight="1" s="120">
      <c r="A6059" s="2" t="inlineStr">
        <is>
          <t>WASTE</t>
        </is>
      </c>
      <c r="B6059" s="2" t="inlineStr">
        <is>
          <t>LAN</t>
        </is>
      </c>
      <c r="C6059" s="2" t="n">
        <v>2025</v>
      </c>
      <c r="D6059" s="2" t="inlineStr">
        <is>
          <t>United States</t>
        </is>
      </c>
      <c r="E6059" s="2" t="inlineStr">
        <is>
          <t>USA</t>
        </is>
      </c>
      <c r="F6059" s="2" t="inlineStr">
        <is>
          <t>Electricity generation with a reciprocating engine</t>
        </is>
      </c>
      <c r="G6059" s="2" t="n">
        <v>60</v>
      </c>
      <c r="H6059" s="2" t="n">
        <v>0.0025443132035434</v>
      </c>
      <c r="I6059" s="2" t="n">
        <v>0.002849630787968608</v>
      </c>
      <c r="J6059" s="40" t="inlineStr">
        <is>
          <t>waste - methane capture</t>
        </is>
      </c>
    </row>
    <row r="6060" ht="15.75" customHeight="1" s="120">
      <c r="A6060" s="2" t="inlineStr">
        <is>
          <t>WASTE</t>
        </is>
      </c>
      <c r="B6060" s="2" t="inlineStr">
        <is>
          <t>LAN</t>
        </is>
      </c>
      <c r="C6060" s="2" t="n">
        <v>2025</v>
      </c>
      <c r="D6060" s="2" t="inlineStr">
        <is>
          <t>United States</t>
        </is>
      </c>
      <c r="E6060" s="2" t="inlineStr">
        <is>
          <t>USA</t>
        </is>
      </c>
      <c r="F6060" s="2" t="inlineStr">
        <is>
          <t>Electricity generation with a reciprocating engine</t>
        </is>
      </c>
      <c r="G6060" s="2" t="n">
        <v>61</v>
      </c>
      <c r="H6060" s="2" t="n">
        <v>0.0012402198044583</v>
      </c>
      <c r="I6060" s="2" t="n">
        <v>0.001389046180993296</v>
      </c>
      <c r="J6060" s="40" t="inlineStr">
        <is>
          <t>waste - methane capture</t>
        </is>
      </c>
    </row>
    <row r="6061" ht="15.75" customHeight="1" s="120">
      <c r="A6061" s="2" t="inlineStr">
        <is>
          <t>WASTE</t>
        </is>
      </c>
      <c r="B6061" s="2" t="inlineStr">
        <is>
          <t>LAN</t>
        </is>
      </c>
      <c r="C6061" s="2" t="n">
        <v>2025</v>
      </c>
      <c r="D6061" s="2" t="inlineStr">
        <is>
          <t>United States</t>
        </is>
      </c>
      <c r="E6061" s="2" t="inlineStr">
        <is>
          <t>USA</t>
        </is>
      </c>
      <c r="F6061" s="2" t="inlineStr">
        <is>
          <t>Electricity generation with combined heat and power</t>
        </is>
      </c>
      <c r="G6061" s="2" t="n">
        <v>61</v>
      </c>
      <c r="H6061" s="2" t="n">
        <v>0.0001539676159155</v>
      </c>
      <c r="I6061" s="2" t="n">
        <v>0.00017244372982536</v>
      </c>
      <c r="J6061" s="40" t="inlineStr">
        <is>
          <t>waste - methane capture</t>
        </is>
      </c>
    </row>
    <row r="6062" ht="15.75" customHeight="1" s="120">
      <c r="A6062" s="2" t="inlineStr">
        <is>
          <t>WASTE</t>
        </is>
      </c>
      <c r="B6062" s="2" t="inlineStr">
        <is>
          <t>LAN</t>
        </is>
      </c>
      <c r="C6062" s="2" t="n">
        <v>2025</v>
      </c>
      <c r="D6062" s="2" t="inlineStr">
        <is>
          <t>United States</t>
        </is>
      </c>
      <c r="E6062" s="2" t="inlineStr">
        <is>
          <t>USA</t>
        </is>
      </c>
      <c r="F6062" s="2" t="inlineStr">
        <is>
          <t>Electricity generation with a gas turbine</t>
        </is>
      </c>
      <c r="G6062" s="2" t="n">
        <v>61</v>
      </c>
      <c r="H6062" s="2" t="n">
        <v>9.13246694836e-05</v>
      </c>
      <c r="I6062" s="2" t="n">
        <v>0.000102283629821632</v>
      </c>
      <c r="J6062" s="40" t="inlineStr">
        <is>
          <t>waste - methane capture</t>
        </is>
      </c>
    </row>
    <row r="6063" ht="15.75" customHeight="1" s="120">
      <c r="A6063" s="2" t="inlineStr">
        <is>
          <t>WASTE</t>
        </is>
      </c>
      <c r="B6063" s="2" t="inlineStr">
        <is>
          <t>LAN</t>
        </is>
      </c>
      <c r="C6063" s="2" t="n">
        <v>2025</v>
      </c>
      <c r="D6063" s="2" t="inlineStr">
        <is>
          <t>United States</t>
        </is>
      </c>
      <c r="E6063" s="2" t="inlineStr">
        <is>
          <t>USA</t>
        </is>
      </c>
      <c r="F6063" s="2" t="inlineStr">
        <is>
          <t>Electricity generation with a microturbine</t>
        </is>
      </c>
      <c r="G6063" s="2" t="n">
        <v>61</v>
      </c>
      <c r="H6063" s="2" t="n">
        <v>1.90382870642e-05</v>
      </c>
      <c r="I6063" s="2" t="n">
        <v>2.1322881511904e-05</v>
      </c>
      <c r="J6063" s="40" t="inlineStr">
        <is>
          <t>waste - methane capture</t>
        </is>
      </c>
    </row>
    <row r="6064" ht="15.75" customHeight="1" s="120">
      <c r="A6064" s="2" t="inlineStr">
        <is>
          <t>WASTE</t>
        </is>
      </c>
      <c r="B6064" s="2" t="inlineStr">
        <is>
          <t>LAN</t>
        </is>
      </c>
      <c r="C6064" s="2" t="n">
        <v>2025</v>
      </c>
      <c r="D6064" s="2" t="inlineStr">
        <is>
          <t>United States</t>
        </is>
      </c>
      <c r="E6064" s="2" t="inlineStr">
        <is>
          <t>USA</t>
        </is>
      </c>
      <c r="F6064" s="2" t="inlineStr">
        <is>
          <t>Land_x001f_ll gas recovery for direct use</t>
        </is>
      </c>
      <c r="G6064" s="2" t="n">
        <v>61</v>
      </c>
      <c r="H6064" s="2" t="n">
        <v>0.0003431128861848</v>
      </c>
      <c r="I6064" s="2" t="n">
        <v>0.000384286432526976</v>
      </c>
      <c r="J6064" s="40" t="inlineStr">
        <is>
          <t>waste - methane capture</t>
        </is>
      </c>
    </row>
    <row r="6065" ht="15.75" customHeight="1" s="120">
      <c r="A6065" s="2" t="inlineStr">
        <is>
          <t>WASTE</t>
        </is>
      </c>
      <c r="B6065" s="2" t="inlineStr">
        <is>
          <t>LAN</t>
        </is>
      </c>
      <c r="C6065" s="2" t="n">
        <v>2025</v>
      </c>
      <c r="D6065" s="2" t="inlineStr">
        <is>
          <t>United States</t>
        </is>
      </c>
      <c r="E6065" s="2" t="inlineStr">
        <is>
          <t>USA</t>
        </is>
      </c>
      <c r="F6065" s="2" t="inlineStr">
        <is>
          <t>Electricity generation with a gas turbine</t>
        </is>
      </c>
      <c r="G6065" s="2" t="n">
        <v>62</v>
      </c>
      <c r="H6065" s="2" t="n">
        <v>8.86931375135e-05</v>
      </c>
      <c r="I6065" s="2" t="n">
        <v>9.933631401512002e-05</v>
      </c>
      <c r="J6065" s="40" t="inlineStr">
        <is>
          <t>waste - methane capture</t>
        </is>
      </c>
    </row>
    <row r="6066" ht="15.75" customHeight="1" s="120">
      <c r="A6066" s="2" t="inlineStr">
        <is>
          <t>WASTE</t>
        </is>
      </c>
      <c r="B6066" s="2" t="inlineStr">
        <is>
          <t>LAN</t>
        </is>
      </c>
      <c r="C6066" s="2" t="n">
        <v>2025</v>
      </c>
      <c r="D6066" s="2" t="inlineStr">
        <is>
          <t>United States</t>
        </is>
      </c>
      <c r="E6066" s="2" t="inlineStr">
        <is>
          <t>USA</t>
        </is>
      </c>
      <c r="F6066" s="2" t="inlineStr">
        <is>
          <t>Electricity generation with a microturbine</t>
        </is>
      </c>
      <c r="G6066" s="2" t="n">
        <v>62</v>
      </c>
      <c r="H6066" s="2" t="n">
        <v>1.84765012818e-05</v>
      </c>
      <c r="I6066" s="2" t="n">
        <v>2.0693681435616e-05</v>
      </c>
      <c r="J6066" s="40" t="inlineStr">
        <is>
          <t>waste - methane capture</t>
        </is>
      </c>
    </row>
    <row r="6067" ht="15.75" customHeight="1" s="120">
      <c r="A6067" s="2" t="inlineStr">
        <is>
          <t>WASTE</t>
        </is>
      </c>
      <c r="B6067" s="2" t="inlineStr">
        <is>
          <t>LAN</t>
        </is>
      </c>
      <c r="C6067" s="2" t="n">
        <v>2025</v>
      </c>
      <c r="D6067" s="2" t="inlineStr">
        <is>
          <t>United States</t>
        </is>
      </c>
      <c r="E6067" s="2" t="inlineStr">
        <is>
          <t>USA</t>
        </is>
      </c>
      <c r="F6067" s="2" t="inlineStr">
        <is>
          <t>Electricity generation with combined heat and power</t>
        </is>
      </c>
      <c r="G6067" s="2" t="n">
        <v>62</v>
      </c>
      <c r="H6067" s="2" t="n">
        <v>0.0001890545536298</v>
      </c>
      <c r="I6067" s="2" t="n">
        <v>0.000211741100065376</v>
      </c>
      <c r="J6067" s="40" t="inlineStr">
        <is>
          <t>waste - methane capture</t>
        </is>
      </c>
    </row>
    <row r="6068" ht="15.75" customHeight="1" s="120">
      <c r="A6068" s="2" t="inlineStr">
        <is>
          <t>WASTE</t>
        </is>
      </c>
      <c r="B6068" s="2" t="inlineStr">
        <is>
          <t>LAN</t>
        </is>
      </c>
      <c r="C6068" s="2" t="n">
        <v>2025</v>
      </c>
      <c r="D6068" s="2" t="inlineStr">
        <is>
          <t>United States</t>
        </is>
      </c>
      <c r="E6068" s="2" t="inlineStr">
        <is>
          <t>USA</t>
        </is>
      </c>
      <c r="F6068" s="2" t="inlineStr">
        <is>
          <t>Electricity generation with a microturbine</t>
        </is>
      </c>
      <c r="G6068" s="2" t="n">
        <v>63</v>
      </c>
      <c r="H6068" s="2" t="n">
        <v>3.71431833628e-05</v>
      </c>
      <c r="I6068" s="2" t="n">
        <v>4.1600365366336e-05</v>
      </c>
      <c r="J6068" s="40" t="inlineStr">
        <is>
          <t>waste - methane capture</t>
        </is>
      </c>
    </row>
    <row r="6069" ht="15.75" customHeight="1" s="120">
      <c r="A6069" s="2" t="inlineStr">
        <is>
          <t>WASTE</t>
        </is>
      </c>
      <c r="B6069" s="2" t="inlineStr">
        <is>
          <t>LAN</t>
        </is>
      </c>
      <c r="C6069" s="2" t="n">
        <v>2025</v>
      </c>
      <c r="D6069" s="2" t="inlineStr">
        <is>
          <t>United States</t>
        </is>
      </c>
      <c r="E6069" s="2" t="inlineStr">
        <is>
          <t>USA</t>
        </is>
      </c>
      <c r="F6069" s="2" t="inlineStr">
        <is>
          <t>Electricity generation with a gas turbine</t>
        </is>
      </c>
      <c r="G6069" s="2" t="n">
        <v>63</v>
      </c>
      <c r="H6069" s="2" t="n">
        <v>4.38431743532e-05</v>
      </c>
      <c r="I6069" s="2" t="n">
        <v>4.910435527558401e-05</v>
      </c>
      <c r="J6069" s="40" t="inlineStr">
        <is>
          <t>waste - methane capture</t>
        </is>
      </c>
    </row>
    <row r="6070" ht="15.75" customHeight="1" s="120">
      <c r="A6070" s="2" t="inlineStr">
        <is>
          <t>WASTE</t>
        </is>
      </c>
      <c r="B6070" s="2" t="inlineStr">
        <is>
          <t>LAN</t>
        </is>
      </c>
      <c r="C6070" s="2" t="n">
        <v>2025</v>
      </c>
      <c r="D6070" s="2" t="inlineStr">
        <is>
          <t>United States</t>
        </is>
      </c>
      <c r="E6070" s="2" t="inlineStr">
        <is>
          <t>USA</t>
        </is>
      </c>
      <c r="F6070" s="2" t="inlineStr">
        <is>
          <t>Electricity generation with combined heat and power</t>
        </is>
      </c>
      <c r="G6070" s="2" t="n">
        <v>63</v>
      </c>
      <c r="H6070" s="2" t="n">
        <v>0.0003289987362223</v>
      </c>
      <c r="I6070" s="2" t="n">
        <v>0.0003684785845689761</v>
      </c>
      <c r="J6070" s="40" t="inlineStr">
        <is>
          <t>waste - methane capture</t>
        </is>
      </c>
    </row>
    <row r="6071" ht="15.75" customHeight="1" s="120">
      <c r="A6071" s="2" t="inlineStr">
        <is>
          <t>WASTE</t>
        </is>
      </c>
      <c r="B6071" s="2" t="inlineStr">
        <is>
          <t>LAN</t>
        </is>
      </c>
      <c r="C6071" s="2" t="n">
        <v>2025</v>
      </c>
      <c r="D6071" s="2" t="inlineStr">
        <is>
          <t>United States</t>
        </is>
      </c>
      <c r="E6071" s="2" t="inlineStr">
        <is>
          <t>USA</t>
        </is>
      </c>
      <c r="F6071" s="2" t="inlineStr">
        <is>
          <t>Electricity generation with a reciprocating engine</t>
        </is>
      </c>
      <c r="G6071" s="2" t="n">
        <v>63</v>
      </c>
      <c r="H6071" s="2" t="n">
        <v>0.0038043089443818</v>
      </c>
      <c r="I6071" s="2" t="n">
        <v>0.004260826017707616</v>
      </c>
      <c r="J6071" s="40" t="inlineStr">
        <is>
          <t>waste - methane capture</t>
        </is>
      </c>
    </row>
    <row r="6072" ht="15.75" customHeight="1" s="120">
      <c r="A6072" s="2" t="inlineStr">
        <is>
          <t>WASTE</t>
        </is>
      </c>
      <c r="B6072" s="2" t="inlineStr">
        <is>
          <t>LAN</t>
        </is>
      </c>
      <c r="C6072" s="2" t="n">
        <v>2025</v>
      </c>
      <c r="D6072" s="2" t="inlineStr">
        <is>
          <t>United States</t>
        </is>
      </c>
      <c r="E6072" s="2" t="inlineStr">
        <is>
          <t>USA</t>
        </is>
      </c>
      <c r="F6072" s="2" t="inlineStr">
        <is>
          <t>Electricity generation with a reciprocating engine</t>
        </is>
      </c>
      <c r="G6072" s="2" t="n">
        <v>64</v>
      </c>
      <c r="H6072" s="2" t="n">
        <v>0.001187986927107</v>
      </c>
      <c r="I6072" s="2" t="n">
        <v>0.00133054535835984</v>
      </c>
      <c r="J6072" s="40" t="inlineStr">
        <is>
          <t>waste - methane capture</t>
        </is>
      </c>
    </row>
    <row r="6073" ht="15.75" customHeight="1" s="120">
      <c r="A6073" s="2" t="inlineStr">
        <is>
          <t>WASTE</t>
        </is>
      </c>
      <c r="B6073" s="2" t="inlineStr">
        <is>
          <t>LAN</t>
        </is>
      </c>
      <c r="C6073" s="2" t="n">
        <v>2025</v>
      </c>
      <c r="D6073" s="2" t="inlineStr">
        <is>
          <t>United States</t>
        </is>
      </c>
      <c r="E6073" s="2" t="inlineStr">
        <is>
          <t>USA</t>
        </is>
      </c>
      <c r="F6073" s="2" t="inlineStr">
        <is>
          <t>Electricity generation with combined heat and power</t>
        </is>
      </c>
      <c r="G6073" s="2" t="n">
        <v>64</v>
      </c>
      <c r="H6073" s="2" t="n">
        <v>0.0003522652259562</v>
      </c>
      <c r="I6073" s="2" t="n">
        <v>0.000394537053070944</v>
      </c>
      <c r="J6073" s="40" t="inlineStr">
        <is>
          <t>waste - methane capture</t>
        </is>
      </c>
    </row>
    <row r="6074" ht="15.75" customHeight="1" s="120">
      <c r="A6074" s="2" t="inlineStr">
        <is>
          <t>WASTE</t>
        </is>
      </c>
      <c r="B6074" s="2" t="inlineStr">
        <is>
          <t>LAN</t>
        </is>
      </c>
      <c r="C6074" s="2" t="n">
        <v>2025</v>
      </c>
      <c r="D6074" s="2" t="inlineStr">
        <is>
          <t>United States</t>
        </is>
      </c>
      <c r="E6074" s="2" t="inlineStr">
        <is>
          <t>USA</t>
        </is>
      </c>
      <c r="F6074" s="2" t="inlineStr">
        <is>
          <t>Flaring of landfill gas</t>
        </is>
      </c>
      <c r="G6074" s="2" t="n">
        <v>65</v>
      </c>
      <c r="H6074" s="2" t="n">
        <v>0.0002226731885457</v>
      </c>
      <c r="I6074" s="2" t="n">
        <v>0.000249393971171184</v>
      </c>
      <c r="J6074" s="40" t="inlineStr">
        <is>
          <t>waste - methane destruction</t>
        </is>
      </c>
    </row>
    <row r="6075" ht="15.75" customHeight="1" s="120">
      <c r="A6075" s="2" t="inlineStr">
        <is>
          <t>WASTE</t>
        </is>
      </c>
      <c r="B6075" s="2" t="inlineStr">
        <is>
          <t>LAN</t>
        </is>
      </c>
      <c r="C6075" s="2" t="n">
        <v>2025</v>
      </c>
      <c r="D6075" s="2" t="inlineStr">
        <is>
          <t>United States</t>
        </is>
      </c>
      <c r="E6075" s="2" t="inlineStr">
        <is>
          <t>USA</t>
        </is>
      </c>
      <c r="F6075" s="2" t="inlineStr">
        <is>
          <t>Electricity generation with combined heat and power</t>
        </is>
      </c>
      <c r="G6075" s="2" t="n">
        <v>65</v>
      </c>
      <c r="H6075" s="2" t="n">
        <v>0.0001716833357932</v>
      </c>
      <c r="I6075" s="2" t="n">
        <v>0.000192285336088384</v>
      </c>
      <c r="J6075" s="40" t="inlineStr">
        <is>
          <t>waste - methane capture</t>
        </is>
      </c>
    </row>
    <row r="6076" ht="15.75" customHeight="1" s="120">
      <c r="A6076" s="2" t="inlineStr">
        <is>
          <t>WASTE</t>
        </is>
      </c>
      <c r="B6076" s="2" t="inlineStr">
        <is>
          <t>LAN</t>
        </is>
      </c>
      <c r="C6076" s="2" t="n">
        <v>2025</v>
      </c>
      <c r="D6076" s="2" t="inlineStr">
        <is>
          <t>United States</t>
        </is>
      </c>
      <c r="E6076" s="2" t="inlineStr">
        <is>
          <t>USA</t>
        </is>
      </c>
      <c r="F6076" s="2" t="inlineStr">
        <is>
          <t>Electricity generation with a reciprocating engine</t>
        </is>
      </c>
      <c r="G6076" s="2" t="n">
        <v>65</v>
      </c>
      <c r="H6076" s="2" t="n">
        <v>0.0023338057799265</v>
      </c>
      <c r="I6076" s="2" t="n">
        <v>0.002613862473517681</v>
      </c>
      <c r="J6076" s="40" t="inlineStr">
        <is>
          <t>waste - methane capture</t>
        </is>
      </c>
    </row>
    <row r="6077" ht="15.75" customHeight="1" s="120">
      <c r="A6077" s="2" t="inlineStr">
        <is>
          <t>WASTE</t>
        </is>
      </c>
      <c r="B6077" s="2" t="inlineStr">
        <is>
          <t>LAN</t>
        </is>
      </c>
      <c r="C6077" s="2" t="n">
        <v>2025</v>
      </c>
      <c r="D6077" s="2" t="inlineStr">
        <is>
          <t>United States</t>
        </is>
      </c>
      <c r="E6077" s="2" t="inlineStr">
        <is>
          <t>USA</t>
        </is>
      </c>
      <c r="F6077" s="2" t="inlineStr">
        <is>
          <t>Electricity generation with a microturbine</t>
        </is>
      </c>
      <c r="G6077" s="2" t="n">
        <v>66</v>
      </c>
      <c r="H6077" s="2" t="n">
        <v>1.6131774828e-05</v>
      </c>
      <c r="I6077" s="2" t="n">
        <v>1.806758780736e-05</v>
      </c>
      <c r="J6077" s="40" t="inlineStr">
        <is>
          <t>waste - methane capture</t>
        </is>
      </c>
    </row>
    <row r="6078" ht="15.75" customHeight="1" s="120">
      <c r="A6078" s="2" t="inlineStr">
        <is>
          <t>WASTE</t>
        </is>
      </c>
      <c r="B6078" s="2" t="inlineStr">
        <is>
          <t>LAN</t>
        </is>
      </c>
      <c r="C6078" s="2" t="n">
        <v>2025</v>
      </c>
      <c r="D6078" s="2" t="inlineStr">
        <is>
          <t>United States</t>
        </is>
      </c>
      <c r="E6078" s="2" t="inlineStr">
        <is>
          <t>USA</t>
        </is>
      </c>
      <c r="F6078" s="2" t="inlineStr">
        <is>
          <t>Flaring of landfill gas</t>
        </is>
      </c>
      <c r="G6078" s="2" t="n">
        <v>66</v>
      </c>
      <c r="H6078" s="2" t="n">
        <v>0.0002209326630691</v>
      </c>
      <c r="I6078" s="2" t="n">
        <v>0.000247444582637392</v>
      </c>
      <c r="J6078" s="40" t="inlineStr">
        <is>
          <t>waste - methane destruction</t>
        </is>
      </c>
    </row>
    <row r="6079" ht="15.75" customHeight="1" s="120">
      <c r="A6079" s="2" t="inlineStr">
        <is>
          <t>WASTE</t>
        </is>
      </c>
      <c r="B6079" s="2" t="inlineStr">
        <is>
          <t>LAN</t>
        </is>
      </c>
      <c r="C6079" s="2" t="n">
        <v>2025</v>
      </c>
      <c r="D6079" s="2" t="inlineStr">
        <is>
          <t>United States</t>
        </is>
      </c>
      <c r="E6079" s="2" t="inlineStr">
        <is>
          <t>USA</t>
        </is>
      </c>
      <c r="F6079" s="2" t="inlineStr">
        <is>
          <t>Electricity generation with combined heat and power</t>
        </is>
      </c>
      <c r="G6079" s="2" t="n">
        <v>66</v>
      </c>
      <c r="H6079" s="2" t="n">
        <v>0.0006010113138473</v>
      </c>
      <c r="I6079" s="2" t="n">
        <v>0.000673132671508976</v>
      </c>
      <c r="J6079" s="40" t="inlineStr">
        <is>
          <t>waste - methane capture</t>
        </is>
      </c>
    </row>
    <row r="6080" ht="15.75" customHeight="1" s="120">
      <c r="A6080" s="2" t="inlineStr">
        <is>
          <t>WASTE</t>
        </is>
      </c>
      <c r="B6080" s="2" t="inlineStr">
        <is>
          <t>LAN</t>
        </is>
      </c>
      <c r="C6080" s="2" t="n">
        <v>2025</v>
      </c>
      <c r="D6080" s="2" t="inlineStr">
        <is>
          <t>United States</t>
        </is>
      </c>
      <c r="E6080" s="2" t="inlineStr">
        <is>
          <t>USA</t>
        </is>
      </c>
      <c r="F6080" s="2" t="inlineStr">
        <is>
          <t>Electricity generation with a gas turbine</t>
        </is>
      </c>
      <c r="G6080" s="2" t="n">
        <v>66</v>
      </c>
      <c r="H6080" s="2" t="n">
        <v>4.4152726332e-05</v>
      </c>
      <c r="I6080" s="2" t="n">
        <v>4.945105349184e-05</v>
      </c>
      <c r="J6080" s="40" t="inlineStr">
        <is>
          <t>waste - methane capture</t>
        </is>
      </c>
    </row>
    <row r="6081" ht="15.75" customHeight="1" s="120">
      <c r="A6081" s="2" t="inlineStr">
        <is>
          <t>WASTE</t>
        </is>
      </c>
      <c r="B6081" s="2" t="inlineStr">
        <is>
          <t>LAN</t>
        </is>
      </c>
      <c r="C6081" s="2" t="n">
        <v>2025</v>
      </c>
      <c r="D6081" s="2" t="inlineStr">
        <is>
          <t>United States</t>
        </is>
      </c>
      <c r="E6081" s="2" t="inlineStr">
        <is>
          <t>USA</t>
        </is>
      </c>
      <c r="F6081" s="2" t="inlineStr">
        <is>
          <t>Land_x001f_ll gas recovery for direct use</t>
        </is>
      </c>
      <c r="G6081" s="2" t="n">
        <v>67</v>
      </c>
      <c r="H6081" s="2" t="n">
        <v>0.0003375630185474</v>
      </c>
      <c r="I6081" s="2" t="n">
        <v>0.000378070580773088</v>
      </c>
      <c r="J6081" s="40" t="inlineStr">
        <is>
          <t>waste - methane capture</t>
        </is>
      </c>
    </row>
    <row r="6082" ht="15.75" customHeight="1" s="120">
      <c r="A6082" s="2" t="inlineStr">
        <is>
          <t>WASTE</t>
        </is>
      </c>
      <c r="B6082" s="2" t="inlineStr">
        <is>
          <t>LAN</t>
        </is>
      </c>
      <c r="C6082" s="2" t="n">
        <v>2025</v>
      </c>
      <c r="D6082" s="2" t="inlineStr">
        <is>
          <t>United States</t>
        </is>
      </c>
      <c r="E6082" s="2" t="inlineStr">
        <is>
          <t>USA</t>
        </is>
      </c>
      <c r="F6082" s="2" t="inlineStr">
        <is>
          <t>Electricity generation with a gas turbine</t>
        </is>
      </c>
      <c r="G6082" s="2" t="n">
        <v>67</v>
      </c>
      <c r="H6082" s="2" t="n">
        <v>4.09830463468e-05</v>
      </c>
      <c r="I6082" s="2" t="n">
        <v>4.590101190841601e-05</v>
      </c>
      <c r="J6082" s="40" t="inlineStr">
        <is>
          <t>waste - methane capture</t>
        </is>
      </c>
    </row>
    <row r="6083" ht="15.75" customHeight="1" s="120">
      <c r="A6083" s="2" t="inlineStr">
        <is>
          <t>WASTE</t>
        </is>
      </c>
      <c r="B6083" s="2" t="inlineStr">
        <is>
          <t>LAN</t>
        </is>
      </c>
      <c r="C6083" s="2" t="n">
        <v>2025</v>
      </c>
      <c r="D6083" s="2" t="inlineStr">
        <is>
          <t>United States</t>
        </is>
      </c>
      <c r="E6083" s="2" t="inlineStr">
        <is>
          <t>USA</t>
        </is>
      </c>
      <c r="F6083" s="2" t="inlineStr">
        <is>
          <t>Electricity generation with a reciprocating engine</t>
        </is>
      </c>
      <c r="G6083" s="2" t="n">
        <v>67</v>
      </c>
      <c r="H6083" s="2" t="n">
        <v>0.0011355569586158</v>
      </c>
      <c r="I6083" s="2" t="n">
        <v>0.001271823793649696</v>
      </c>
      <c r="J6083" s="40" t="inlineStr">
        <is>
          <t>waste - methane capture</t>
        </is>
      </c>
    </row>
    <row r="6084" ht="15.75" customHeight="1" s="120">
      <c r="A6084" s="2" t="inlineStr">
        <is>
          <t>WASTE</t>
        </is>
      </c>
      <c r="B6084" s="2" t="inlineStr">
        <is>
          <t>LAN</t>
        </is>
      </c>
      <c r="C6084" s="2" t="n">
        <v>2025</v>
      </c>
      <c r="D6084" s="2" t="inlineStr">
        <is>
          <t>United States</t>
        </is>
      </c>
      <c r="E6084" s="2" t="inlineStr">
        <is>
          <t>USA</t>
        </is>
      </c>
      <c r="F6084" s="2" t="inlineStr">
        <is>
          <t>Electricity generation with combined heat and power</t>
        </is>
      </c>
      <c r="G6084" s="2" t="n">
        <v>68</v>
      </c>
      <c r="H6084" s="2" t="n">
        <v>0.0002964781306218</v>
      </c>
      <c r="I6084" s="2" t="n">
        <v>0.000332055506296416</v>
      </c>
      <c r="J6084" s="40" t="inlineStr">
        <is>
          <t>waste - methane capture</t>
        </is>
      </c>
    </row>
    <row r="6085" ht="15.75" customHeight="1" s="120">
      <c r="A6085" s="2" t="inlineStr">
        <is>
          <t>WASTE</t>
        </is>
      </c>
      <c r="B6085" s="2" t="inlineStr">
        <is>
          <t>LAN</t>
        </is>
      </c>
      <c r="C6085" s="2" t="n">
        <v>2025</v>
      </c>
      <c r="D6085" s="2" t="inlineStr">
        <is>
          <t>United States</t>
        </is>
      </c>
      <c r="E6085" s="2" t="inlineStr">
        <is>
          <t>USA</t>
        </is>
      </c>
      <c r="F6085" s="2" t="inlineStr">
        <is>
          <t>Electricity generation with a reciprocating engine</t>
        </is>
      </c>
      <c r="G6085" s="2" t="n">
        <v>68</v>
      </c>
      <c r="H6085" s="2" t="n">
        <v>0.0012192230205983</v>
      </c>
      <c r="I6085" s="2" t="n">
        <v>0.001365529783070096</v>
      </c>
      <c r="J6085" s="40" t="inlineStr">
        <is>
          <t>waste - methane capture</t>
        </is>
      </c>
    </row>
    <row r="6086" ht="15.75" customHeight="1" s="120">
      <c r="A6086" s="2" t="inlineStr">
        <is>
          <t>WASTE</t>
        </is>
      </c>
      <c r="B6086" s="2" t="inlineStr">
        <is>
          <t>LAN</t>
        </is>
      </c>
      <c r="C6086" s="2" t="n">
        <v>2025</v>
      </c>
      <c r="D6086" s="2" t="inlineStr">
        <is>
          <t>United States</t>
        </is>
      </c>
      <c r="E6086" s="2" t="inlineStr">
        <is>
          <t>USA</t>
        </is>
      </c>
      <c r="F6086" s="2" t="inlineStr">
        <is>
          <t>Electricity generation with a gas turbine</t>
        </is>
      </c>
      <c r="G6086" s="2" t="n">
        <v>68</v>
      </c>
      <c r="H6086" s="2" t="n">
        <v>4.04508173233e-05</v>
      </c>
      <c r="I6086" s="2" t="n">
        <v>4.530491540209601e-05</v>
      </c>
      <c r="J6086" s="40" t="inlineStr">
        <is>
          <t>waste - methane capture</t>
        </is>
      </c>
    </row>
    <row r="6087" ht="15.75" customHeight="1" s="120">
      <c r="A6087" s="2" t="inlineStr">
        <is>
          <t>WASTE</t>
        </is>
      </c>
      <c r="B6087" s="2" t="inlineStr">
        <is>
          <t>LAN</t>
        </is>
      </c>
      <c r="C6087" s="2" t="n">
        <v>2025</v>
      </c>
      <c r="D6087" s="2" t="inlineStr">
        <is>
          <t>United States</t>
        </is>
      </c>
      <c r="E6087" s="2" t="inlineStr">
        <is>
          <t>USA</t>
        </is>
      </c>
      <c r="F6087" s="2" t="inlineStr">
        <is>
          <t>Electricity generation with combined heat and power</t>
        </is>
      </c>
      <c r="G6087" s="2" t="n">
        <v>69</v>
      </c>
      <c r="H6087" s="2" t="n">
        <v>0.0001368997181999</v>
      </c>
      <c r="I6087" s="2" t="n">
        <v>0.000153327684383888</v>
      </c>
      <c r="J6087" s="40" t="inlineStr">
        <is>
          <t>waste - methane capture</t>
        </is>
      </c>
    </row>
    <row r="6088" ht="15.75" customHeight="1" s="120">
      <c r="A6088" s="2" t="inlineStr">
        <is>
          <t>WASTE</t>
        </is>
      </c>
      <c r="B6088" s="2" t="inlineStr">
        <is>
          <t>LAN</t>
        </is>
      </c>
      <c r="C6088" s="2" t="n">
        <v>2025</v>
      </c>
      <c r="D6088" s="2" t="inlineStr">
        <is>
          <t>United States</t>
        </is>
      </c>
      <c r="E6088" s="2" t="inlineStr">
        <is>
          <t>USA</t>
        </is>
      </c>
      <c r="F6088" s="2" t="inlineStr">
        <is>
          <t>Electricity generation with a reciprocating engine</t>
        </is>
      </c>
      <c r="G6088" s="2" t="n">
        <v>69</v>
      </c>
      <c r="H6088" s="2" t="n">
        <v>0.0011057532392442</v>
      </c>
      <c r="I6088" s="2" t="n">
        <v>0.001238443627953504</v>
      </c>
      <c r="J6088" s="40" t="inlineStr">
        <is>
          <t>waste - methane capture</t>
        </is>
      </c>
    </row>
    <row r="6089" ht="15.75" customHeight="1" s="120">
      <c r="A6089" s="2" t="inlineStr">
        <is>
          <t>WASTE</t>
        </is>
      </c>
      <c r="B6089" s="2" t="inlineStr">
        <is>
          <t>LAN</t>
        </is>
      </c>
      <c r="C6089" s="2" t="n">
        <v>2025</v>
      </c>
      <c r="D6089" s="2" t="inlineStr">
        <is>
          <t>United States</t>
        </is>
      </c>
      <c r="E6089" s="2" t="inlineStr">
        <is>
          <t>USA</t>
        </is>
      </c>
      <c r="F6089" s="2" t="inlineStr">
        <is>
          <t>Land_x001f_ll gas recovery for direct use</t>
        </is>
      </c>
      <c r="G6089" s="2" t="n">
        <v>69</v>
      </c>
      <c r="H6089" s="2" t="n">
        <v>0.0005688266828656</v>
      </c>
      <c r="I6089" s="2" t="n">
        <v>0.0006370858848094721</v>
      </c>
      <c r="J6089" s="40" t="inlineStr">
        <is>
          <t>waste - methane capture</t>
        </is>
      </c>
    </row>
    <row r="6090" ht="15.75" customHeight="1" s="120">
      <c r="A6090" s="2" t="inlineStr">
        <is>
          <t>WASTE</t>
        </is>
      </c>
      <c r="B6090" s="2" t="inlineStr">
        <is>
          <t>LAN</t>
        </is>
      </c>
      <c r="C6090" s="2" t="n">
        <v>2025</v>
      </c>
      <c r="D6090" s="2" t="inlineStr">
        <is>
          <t>United States</t>
        </is>
      </c>
      <c r="E6090" s="2" t="inlineStr">
        <is>
          <t>USA</t>
        </is>
      </c>
      <c r="F6090" s="2" t="inlineStr">
        <is>
          <t>Electricity generation with a gas turbine</t>
        </is>
      </c>
      <c r="G6090" s="2" t="n">
        <v>69</v>
      </c>
      <c r="H6090" s="2" t="n">
        <v>4.02697151003e-05</v>
      </c>
      <c r="I6090" s="2" t="n">
        <v>4.510208091233601e-05</v>
      </c>
      <c r="J6090" s="40" t="inlineStr">
        <is>
          <t>waste - methane capture</t>
        </is>
      </c>
    </row>
    <row r="6091" ht="15.75" customHeight="1" s="120">
      <c r="A6091" s="2" t="inlineStr">
        <is>
          <t>WASTE</t>
        </is>
      </c>
      <c r="B6091" s="2" t="inlineStr">
        <is>
          <t>LAN</t>
        </is>
      </c>
      <c r="C6091" s="2" t="n">
        <v>2025</v>
      </c>
      <c r="D6091" s="2" t="inlineStr">
        <is>
          <t>United States</t>
        </is>
      </c>
      <c r="E6091" s="2" t="inlineStr">
        <is>
          <t>USA</t>
        </is>
      </c>
      <c r="F6091" s="2" t="inlineStr">
        <is>
          <t>Flaring of landfill gas</t>
        </is>
      </c>
      <c r="G6091" s="2" t="n">
        <v>69</v>
      </c>
      <c r="H6091" s="2" t="n">
        <v>0.0002132583467755</v>
      </c>
      <c r="I6091" s="2" t="n">
        <v>0.00023884934838856</v>
      </c>
      <c r="J6091" s="40" t="inlineStr">
        <is>
          <t>waste - methane destruction</t>
        </is>
      </c>
    </row>
    <row r="6092" ht="15.75" customHeight="1" s="120">
      <c r="A6092" s="2" t="inlineStr">
        <is>
          <t>WASTE</t>
        </is>
      </c>
      <c r="B6092" s="2" t="inlineStr">
        <is>
          <t>LAN</t>
        </is>
      </c>
      <c r="C6092" s="2" t="n">
        <v>2025</v>
      </c>
      <c r="D6092" s="2" t="inlineStr">
        <is>
          <t>United States</t>
        </is>
      </c>
      <c r="E6092" s="2" t="inlineStr">
        <is>
          <t>USA</t>
        </is>
      </c>
      <c r="F6092" s="2" t="inlineStr">
        <is>
          <t>Flaring of landfill gas</t>
        </is>
      </c>
      <c r="G6092" s="2" t="n">
        <v>70</v>
      </c>
      <c r="H6092" s="2" t="n">
        <v>0.0002072462229989</v>
      </c>
      <c r="I6092" s="2" t="n">
        <v>0.000232115769758768</v>
      </c>
      <c r="J6092" s="40" t="inlineStr">
        <is>
          <t>waste - methane destruction</t>
        </is>
      </c>
    </row>
    <row r="6093" ht="15.75" customHeight="1" s="120">
      <c r="A6093" s="2" t="inlineStr">
        <is>
          <t>WASTE</t>
        </is>
      </c>
      <c r="B6093" s="2" t="inlineStr">
        <is>
          <t>LAN</t>
        </is>
      </c>
      <c r="C6093" s="2" t="n">
        <v>2025</v>
      </c>
      <c r="D6093" s="2" t="inlineStr">
        <is>
          <t>United States</t>
        </is>
      </c>
      <c r="E6093" s="2" t="inlineStr">
        <is>
          <t>USA</t>
        </is>
      </c>
      <c r="F6093" s="2" t="inlineStr">
        <is>
          <t>Electricity generation with combined heat and power</t>
        </is>
      </c>
      <c r="G6093" s="2" t="n">
        <v>70</v>
      </c>
      <c r="H6093" s="2" t="n">
        <v>0.0002968723274535</v>
      </c>
      <c r="I6093" s="2" t="n">
        <v>0.0003324970067479201</v>
      </c>
      <c r="J6093" s="40" t="inlineStr">
        <is>
          <t>waste - methane capture</t>
        </is>
      </c>
    </row>
    <row r="6094" ht="15.75" customHeight="1" s="120">
      <c r="A6094" s="2" t="inlineStr">
        <is>
          <t>WASTE</t>
        </is>
      </c>
      <c r="B6094" s="2" t="inlineStr">
        <is>
          <t>LAN</t>
        </is>
      </c>
      <c r="C6094" s="2" t="n">
        <v>2025</v>
      </c>
      <c r="D6094" s="2" t="inlineStr">
        <is>
          <t>United States</t>
        </is>
      </c>
      <c r="E6094" s="2" t="inlineStr">
        <is>
          <t>USA</t>
        </is>
      </c>
      <c r="F6094" s="2" t="inlineStr">
        <is>
          <t>Electricity generation with combined heat and power</t>
        </is>
      </c>
      <c r="G6094" s="2" t="n">
        <v>71</v>
      </c>
      <c r="H6094" s="2" t="n">
        <v>0.0001356935536023</v>
      </c>
      <c r="I6094" s="2" t="n">
        <v>0.000151976780034576</v>
      </c>
      <c r="J6094" s="40" t="inlineStr">
        <is>
          <t>waste - methane capture</t>
        </is>
      </c>
    </row>
    <row r="6095" ht="15.75" customHeight="1" s="120">
      <c r="A6095" s="2" t="inlineStr">
        <is>
          <t>WASTE</t>
        </is>
      </c>
      <c r="B6095" s="2" t="inlineStr">
        <is>
          <t>LAN</t>
        </is>
      </c>
      <c r="C6095" s="2" t="n">
        <v>2025</v>
      </c>
      <c r="D6095" s="2" t="inlineStr">
        <is>
          <t>United States</t>
        </is>
      </c>
      <c r="E6095" s="2" t="inlineStr">
        <is>
          <t>USA</t>
        </is>
      </c>
      <c r="F6095" s="2" t="inlineStr">
        <is>
          <t>Land_x001f_ll gas recovery for direct use</t>
        </is>
      </c>
      <c r="G6095" s="2" t="n">
        <v>71</v>
      </c>
      <c r="H6095" s="2" t="n">
        <v>0.0003053199034184</v>
      </c>
      <c r="I6095" s="2" t="n">
        <v>0.0003419582918286081</v>
      </c>
      <c r="J6095" s="40" t="inlineStr">
        <is>
          <t>waste - methane capture</t>
        </is>
      </c>
    </row>
    <row r="6096" ht="15.75" customHeight="1" s="120">
      <c r="A6096" s="2" t="inlineStr">
        <is>
          <t>WASTE</t>
        </is>
      </c>
      <c r="B6096" s="2" t="inlineStr">
        <is>
          <t>LAN</t>
        </is>
      </c>
      <c r="C6096" s="2" t="n">
        <v>2025</v>
      </c>
      <c r="D6096" s="2" t="inlineStr">
        <is>
          <t>United States</t>
        </is>
      </c>
      <c r="E6096" s="2" t="inlineStr">
        <is>
          <t>USA</t>
        </is>
      </c>
      <c r="F6096" s="2" t="inlineStr">
        <is>
          <t>Electricity generation with a reciprocating engine</t>
        </is>
      </c>
      <c r="G6096" s="2" t="n">
        <v>71</v>
      </c>
      <c r="H6096" s="2" t="n">
        <v>0.0010692788055167</v>
      </c>
      <c r="I6096" s="2" t="n">
        <v>0.001197592262178704</v>
      </c>
      <c r="J6096" s="40" t="inlineStr">
        <is>
          <t>waste - methane capture</t>
        </is>
      </c>
    </row>
    <row r="6097" ht="15.75" customHeight="1" s="120">
      <c r="A6097" s="2" t="inlineStr">
        <is>
          <t>WASTE</t>
        </is>
      </c>
      <c r="B6097" s="2" t="inlineStr">
        <is>
          <t>LAN</t>
        </is>
      </c>
      <c r="C6097" s="2" t="n">
        <v>2025</v>
      </c>
      <c r="D6097" s="2" t="inlineStr">
        <is>
          <t>United States</t>
        </is>
      </c>
      <c r="E6097" s="2" t="inlineStr">
        <is>
          <t>USA</t>
        </is>
      </c>
      <c r="F6097" s="2" t="inlineStr">
        <is>
          <t>Electricity generation with a gas turbine</t>
        </is>
      </c>
      <c r="G6097" s="2" t="n">
        <v>71</v>
      </c>
      <c r="H6097" s="2" t="n">
        <v>4.29005813203e-05</v>
      </c>
      <c r="I6097" s="2" t="n">
        <v>4.804865107873601e-05</v>
      </c>
      <c r="J6097" s="40" t="inlineStr">
        <is>
          <t>waste - methane capture</t>
        </is>
      </c>
    </row>
    <row r="6098" ht="15.75" customHeight="1" s="120">
      <c r="A6098" s="2" t="inlineStr">
        <is>
          <t>WASTE</t>
        </is>
      </c>
      <c r="B6098" s="2" t="inlineStr">
        <is>
          <t>LAN</t>
        </is>
      </c>
      <c r="C6098" s="2" t="n">
        <v>2025</v>
      </c>
      <c r="D6098" s="2" t="inlineStr">
        <is>
          <t>United States</t>
        </is>
      </c>
      <c r="E6098" s="2" t="inlineStr">
        <is>
          <t>USA</t>
        </is>
      </c>
      <c r="F6098" s="2" t="inlineStr">
        <is>
          <t>Flaring of landfill gas</t>
        </is>
      </c>
      <c r="G6098" s="2" t="n">
        <v>72</v>
      </c>
      <c r="H6098" s="2" t="n">
        <v>0.0002037004305748</v>
      </c>
      <c r="I6098" s="2" t="n">
        <v>0.000228144482243776</v>
      </c>
      <c r="J6098" s="40" t="inlineStr">
        <is>
          <t>waste - methane destruction</t>
        </is>
      </c>
    </row>
    <row r="6099" ht="15.75" customHeight="1" s="120">
      <c r="A6099" s="2" t="inlineStr">
        <is>
          <t>WASTE</t>
        </is>
      </c>
      <c r="B6099" s="2" t="inlineStr">
        <is>
          <t>LAN</t>
        </is>
      </c>
      <c r="C6099" s="2" t="n">
        <v>2025</v>
      </c>
      <c r="D6099" s="2" t="inlineStr">
        <is>
          <t>United States</t>
        </is>
      </c>
      <c r="E6099" s="2" t="inlineStr">
        <is>
          <t>USA</t>
        </is>
      </c>
      <c r="F6099" s="2" t="inlineStr">
        <is>
          <t>Electricity generation with a reciprocating engine</t>
        </is>
      </c>
      <c r="G6099" s="2" t="n">
        <v>72</v>
      </c>
      <c r="H6099" s="2" t="n">
        <v>0.0033383235568181</v>
      </c>
      <c r="I6099" s="2" t="n">
        <v>0.003738922383636272</v>
      </c>
      <c r="J6099" s="40" t="inlineStr">
        <is>
          <t>waste - methane capture</t>
        </is>
      </c>
    </row>
    <row r="6100" ht="15.75" customHeight="1" s="120">
      <c r="A6100" s="2" t="inlineStr">
        <is>
          <t>WASTE</t>
        </is>
      </c>
      <c r="B6100" s="2" t="inlineStr">
        <is>
          <t>LAN</t>
        </is>
      </c>
      <c r="C6100" s="2" t="n">
        <v>2025</v>
      </c>
      <c r="D6100" s="2" t="inlineStr">
        <is>
          <t>United States</t>
        </is>
      </c>
      <c r="E6100" s="2" t="inlineStr">
        <is>
          <t>USA</t>
        </is>
      </c>
      <c r="F6100" s="2" t="inlineStr">
        <is>
          <t>Electricity generation with combined heat and power</t>
        </is>
      </c>
      <c r="G6100" s="2" t="n">
        <v>72</v>
      </c>
      <c r="H6100" s="2" t="n">
        <v>0.0001331582752755</v>
      </c>
      <c r="I6100" s="2" t="n">
        <v>0.00014913726830856</v>
      </c>
      <c r="J6100" s="40" t="inlineStr">
        <is>
          <t>waste - methane capture</t>
        </is>
      </c>
    </row>
    <row r="6101" ht="15.75" customHeight="1" s="120">
      <c r="A6101" s="2" t="inlineStr">
        <is>
          <t>WASTE</t>
        </is>
      </c>
      <c r="B6101" s="2" t="inlineStr">
        <is>
          <t>LAN</t>
        </is>
      </c>
      <c r="C6101" s="2" t="n">
        <v>2025</v>
      </c>
      <c r="D6101" s="2" t="inlineStr">
        <is>
          <t>United States</t>
        </is>
      </c>
      <c r="E6101" s="2" t="inlineStr">
        <is>
          <t>USA</t>
        </is>
      </c>
      <c r="F6101" s="2" t="inlineStr">
        <is>
          <t>Land_x001f_ll gas recovery for direct use</t>
        </is>
      </c>
      <c r="G6101" s="2" t="n">
        <v>72</v>
      </c>
      <c r="H6101" s="2" t="n">
        <v>0.0003259892109782</v>
      </c>
      <c r="I6101" s="2" t="n">
        <v>0.000365107916295584</v>
      </c>
      <c r="J6101" s="40" t="inlineStr">
        <is>
          <t>waste - methane capture</t>
        </is>
      </c>
    </row>
    <row r="6102" ht="15.75" customHeight="1" s="120">
      <c r="A6102" s="2" t="inlineStr">
        <is>
          <t>WASTE</t>
        </is>
      </c>
      <c r="B6102" s="2" t="inlineStr">
        <is>
          <t>LAN</t>
        </is>
      </c>
      <c r="C6102" s="2" t="n">
        <v>2025</v>
      </c>
      <c r="D6102" s="2" t="inlineStr">
        <is>
          <t>United States</t>
        </is>
      </c>
      <c r="E6102" s="2" t="inlineStr">
        <is>
          <t>USA</t>
        </is>
      </c>
      <c r="F6102" s="2" t="inlineStr">
        <is>
          <t>Electricity generation with a gas turbine</t>
        </is>
      </c>
      <c r="G6102" s="2" t="n">
        <v>74</v>
      </c>
      <c r="H6102" s="2" t="n">
        <v>4.09340100305e-05</v>
      </c>
      <c r="I6102" s="2" t="n">
        <v>4.584609123416001e-05</v>
      </c>
      <c r="J6102" s="40" t="inlineStr">
        <is>
          <t>waste - methane capture</t>
        </is>
      </c>
    </row>
    <row r="6103" ht="15.75" customHeight="1" s="120">
      <c r="A6103" s="2" t="inlineStr">
        <is>
          <t>WASTE</t>
        </is>
      </c>
      <c r="B6103" s="2" t="inlineStr">
        <is>
          <t>LAN</t>
        </is>
      </c>
      <c r="C6103" s="2" t="n">
        <v>2025</v>
      </c>
      <c r="D6103" s="2" t="inlineStr">
        <is>
          <t>United States</t>
        </is>
      </c>
      <c r="E6103" s="2" t="inlineStr">
        <is>
          <t>USA</t>
        </is>
      </c>
      <c r="F6103" s="2" t="inlineStr">
        <is>
          <t>Electricity generation with combined heat and power</t>
        </is>
      </c>
      <c r="G6103" s="2" t="n">
        <v>74</v>
      </c>
      <c r="H6103" s="2" t="n">
        <v>0.0002590019721538</v>
      </c>
      <c r="I6103" s="2" t="n">
        <v>0.000290082208812256</v>
      </c>
      <c r="J6103" s="40" t="inlineStr">
        <is>
          <t>waste - methane capture</t>
        </is>
      </c>
    </row>
    <row r="6104" ht="15.75" customHeight="1" s="120">
      <c r="A6104" s="2" t="inlineStr">
        <is>
          <t>WASTE</t>
        </is>
      </c>
      <c r="B6104" s="2" t="inlineStr">
        <is>
          <t>LAN</t>
        </is>
      </c>
      <c r="C6104" s="2" t="n">
        <v>2025</v>
      </c>
      <c r="D6104" s="2" t="inlineStr">
        <is>
          <t>United States</t>
        </is>
      </c>
      <c r="E6104" s="2" t="inlineStr">
        <is>
          <t>USA</t>
        </is>
      </c>
      <c r="F6104" s="2" t="inlineStr">
        <is>
          <t>Electricity generation with a reciprocating engine</t>
        </is>
      </c>
      <c r="G6104" s="2" t="n">
        <v>74</v>
      </c>
      <c r="H6104" s="2" t="n">
        <v>0.0010288364719599</v>
      </c>
      <c r="I6104" s="2" t="n">
        <v>0.001152296848595088</v>
      </c>
      <c r="J6104" s="40" t="inlineStr">
        <is>
          <t>waste - methane capture</t>
        </is>
      </c>
    </row>
    <row r="6105" ht="15.75" customHeight="1" s="120">
      <c r="A6105" s="2" t="inlineStr">
        <is>
          <t>WASTE</t>
        </is>
      </c>
      <c r="B6105" s="2" t="inlineStr">
        <is>
          <t>LAN</t>
        </is>
      </c>
      <c r="C6105" s="2" t="n">
        <v>2025</v>
      </c>
      <c r="D6105" s="2" t="inlineStr">
        <is>
          <t>United States</t>
        </is>
      </c>
      <c r="E6105" s="2" t="inlineStr">
        <is>
          <t>USA</t>
        </is>
      </c>
      <c r="F6105" s="2" t="inlineStr">
        <is>
          <t>Electricity generation with a microturbine</t>
        </is>
      </c>
      <c r="G6105" s="2" t="n">
        <v>74</v>
      </c>
      <c r="H6105" s="2" t="n">
        <v>1.41271548273e-05</v>
      </c>
      <c r="I6105" s="2" t="n">
        <v>1.5822413406576e-05</v>
      </c>
      <c r="J6105" s="40" t="inlineStr">
        <is>
          <t>waste - methane capture</t>
        </is>
      </c>
    </row>
    <row r="6106" ht="15.75" customHeight="1" s="120">
      <c r="A6106" s="2" t="inlineStr">
        <is>
          <t>WASTE</t>
        </is>
      </c>
      <c r="B6106" s="2" t="inlineStr">
        <is>
          <t>LAN</t>
        </is>
      </c>
      <c r="C6106" s="2" t="n">
        <v>2025</v>
      </c>
      <c r="D6106" s="2" t="inlineStr">
        <is>
          <t>United States</t>
        </is>
      </c>
      <c r="E6106" s="2" t="inlineStr">
        <is>
          <t>USA</t>
        </is>
      </c>
      <c r="F6106" s="2" t="inlineStr">
        <is>
          <t>Electricity generation with a reciprocating engine</t>
        </is>
      </c>
      <c r="G6106" s="2" t="n">
        <v>75</v>
      </c>
      <c r="H6106" s="2" t="n">
        <v>0.0020498322555795</v>
      </c>
      <c r="I6106" s="2" t="n">
        <v>0.00229581212624904</v>
      </c>
      <c r="J6106" s="40" t="inlineStr">
        <is>
          <t>waste - methane capture</t>
        </is>
      </c>
    </row>
    <row r="6107" ht="15.75" customHeight="1" s="120">
      <c r="A6107" s="2" t="inlineStr">
        <is>
          <t>WASTE</t>
        </is>
      </c>
      <c r="B6107" s="2" t="inlineStr">
        <is>
          <t>LAN</t>
        </is>
      </c>
      <c r="C6107" s="2" t="n">
        <v>2025</v>
      </c>
      <c r="D6107" s="2" t="inlineStr">
        <is>
          <t>United States</t>
        </is>
      </c>
      <c r="E6107" s="2" t="inlineStr">
        <is>
          <t>USA</t>
        </is>
      </c>
      <c r="F6107" s="2" t="inlineStr">
        <is>
          <t>Flaring of landfill gas</t>
        </is>
      </c>
      <c r="G6107" s="2" t="n">
        <v>75</v>
      </c>
      <c r="H6107" s="2" t="n">
        <v>0.0001948316348717</v>
      </c>
      <c r="I6107" s="2" t="n">
        <v>0.000218211431056304</v>
      </c>
      <c r="J6107" s="40" t="inlineStr">
        <is>
          <t>waste - methane destruction</t>
        </is>
      </c>
    </row>
    <row r="6108" ht="15.75" customHeight="1" s="120">
      <c r="A6108" s="2" t="inlineStr">
        <is>
          <t>WASTE</t>
        </is>
      </c>
      <c r="B6108" s="2" t="inlineStr">
        <is>
          <t>LAN</t>
        </is>
      </c>
      <c r="C6108" s="2" t="n">
        <v>2025</v>
      </c>
      <c r="D6108" s="2" t="inlineStr">
        <is>
          <t>United States</t>
        </is>
      </c>
      <c r="E6108" s="2" t="inlineStr">
        <is>
          <t>USA</t>
        </is>
      </c>
      <c r="F6108" s="2" t="inlineStr">
        <is>
          <t>Electricity generation with a microturbine</t>
        </is>
      </c>
      <c r="G6108" s="2" t="n">
        <v>75</v>
      </c>
      <c r="H6108" s="2" t="n">
        <v>1.42384506034e-05</v>
      </c>
      <c r="I6108" s="2" t="n">
        <v>1.5947064675808e-05</v>
      </c>
      <c r="J6108" s="40" t="inlineStr">
        <is>
          <t>waste - methane capture</t>
        </is>
      </c>
    </row>
    <row r="6109" ht="15.75" customHeight="1" s="120">
      <c r="A6109" s="2" t="inlineStr">
        <is>
          <t>WASTE</t>
        </is>
      </c>
      <c r="B6109" s="2" t="inlineStr">
        <is>
          <t>LAN</t>
        </is>
      </c>
      <c r="C6109" s="2" t="n">
        <v>2025</v>
      </c>
      <c r="D6109" s="2" t="inlineStr">
        <is>
          <t>United States</t>
        </is>
      </c>
      <c r="E6109" s="2" t="inlineStr">
        <is>
          <t>USA</t>
        </is>
      </c>
      <c r="F6109" s="2" t="inlineStr">
        <is>
          <t>Electricity generation with combined heat and power</t>
        </is>
      </c>
      <c r="G6109" s="2" t="n">
        <v>75</v>
      </c>
      <c r="H6109" s="2" t="n">
        <v>0.0005110254860483</v>
      </c>
      <c r="I6109" s="2" t="n">
        <v>0.0005723485443740961</v>
      </c>
      <c r="J6109" s="40" t="inlineStr">
        <is>
          <t>waste - methane capture</t>
        </is>
      </c>
    </row>
    <row r="6110" ht="15.75" customHeight="1" s="120">
      <c r="A6110" s="2" t="inlineStr">
        <is>
          <t>WASTE</t>
        </is>
      </c>
      <c r="B6110" s="2" t="inlineStr">
        <is>
          <t>LAN</t>
        </is>
      </c>
      <c r="C6110" s="2" t="n">
        <v>2025</v>
      </c>
      <c r="D6110" s="2" t="inlineStr">
        <is>
          <t>United States</t>
        </is>
      </c>
      <c r="E6110" s="2" t="inlineStr">
        <is>
          <t>USA</t>
        </is>
      </c>
      <c r="F6110" s="2" t="inlineStr">
        <is>
          <t>Electricity generation with combined heat and power</t>
        </is>
      </c>
      <c r="G6110" s="2" t="n">
        <v>77</v>
      </c>
      <c r="H6110" s="2" t="n">
        <v>0.0002892140037147</v>
      </c>
      <c r="I6110" s="2" t="n">
        <v>0.000323919684160464</v>
      </c>
      <c r="J6110" s="40" t="inlineStr">
        <is>
          <t>waste - methane capture</t>
        </is>
      </c>
    </row>
    <row r="6111" ht="15.75" customHeight="1" s="120">
      <c r="A6111" s="2" t="inlineStr">
        <is>
          <t>WASTE</t>
        </is>
      </c>
      <c r="B6111" s="2" t="inlineStr">
        <is>
          <t>LAN</t>
        </is>
      </c>
      <c r="C6111" s="2" t="n">
        <v>2025</v>
      </c>
      <c r="D6111" s="2" t="inlineStr">
        <is>
          <t>United States</t>
        </is>
      </c>
      <c r="E6111" s="2" t="inlineStr">
        <is>
          <t>USA</t>
        </is>
      </c>
      <c r="F6111" s="2" t="inlineStr">
        <is>
          <t>Electricity generation with a gas turbine</t>
        </is>
      </c>
      <c r="G6111" s="2" t="n">
        <v>78</v>
      </c>
      <c r="H6111" s="2" t="n">
        <v>3.54693511326e-05</v>
      </c>
      <c r="I6111" s="2" t="n">
        <v>3.9725673268512e-05</v>
      </c>
      <c r="J6111" s="40" t="inlineStr">
        <is>
          <t>waste - methane capture</t>
        </is>
      </c>
    </row>
    <row r="6112" ht="15.75" customHeight="1" s="120">
      <c r="A6112" s="2" t="inlineStr">
        <is>
          <t>WASTE</t>
        </is>
      </c>
      <c r="B6112" s="2" t="inlineStr">
        <is>
          <t>LAN</t>
        </is>
      </c>
      <c r="C6112" s="2" t="n">
        <v>2025</v>
      </c>
      <c r="D6112" s="2" t="inlineStr">
        <is>
          <t>United States</t>
        </is>
      </c>
      <c r="E6112" s="2" t="inlineStr">
        <is>
          <t>USA</t>
        </is>
      </c>
      <c r="F6112" s="2" t="inlineStr">
        <is>
          <t>Electricity generation with a microturbine</t>
        </is>
      </c>
      <c r="G6112" s="2" t="n">
        <v>79</v>
      </c>
      <c r="H6112" s="2" t="n">
        <v>1.3251999917e-05</v>
      </c>
      <c r="I6112" s="2" t="n">
        <v>1.484223990704e-05</v>
      </c>
      <c r="J6112" s="40" t="inlineStr">
        <is>
          <t>waste - methane capture</t>
        </is>
      </c>
    </row>
    <row r="6113" ht="15.75" customHeight="1" s="120">
      <c r="A6113" s="2" t="inlineStr">
        <is>
          <t>WASTE</t>
        </is>
      </c>
      <c r="B6113" s="2" t="inlineStr">
        <is>
          <t>LAN</t>
        </is>
      </c>
      <c r="C6113" s="2" t="n">
        <v>2025</v>
      </c>
      <c r="D6113" s="2" t="inlineStr">
        <is>
          <t>United States</t>
        </is>
      </c>
      <c r="E6113" s="2" t="inlineStr">
        <is>
          <t>USA</t>
        </is>
      </c>
      <c r="F6113" s="2" t="inlineStr">
        <is>
          <t>Electricity generation with a reciprocating engine</t>
        </is>
      </c>
      <c r="G6113" s="2" t="n">
        <v>79</v>
      </c>
      <c r="H6113" s="2" t="n">
        <v>0.0019381019519642</v>
      </c>
      <c r="I6113" s="2" t="n">
        <v>0.002170674186199904</v>
      </c>
      <c r="J6113" s="40" t="inlineStr">
        <is>
          <t>waste - methane capture</t>
        </is>
      </c>
    </row>
    <row r="6114" ht="15.75" customHeight="1" s="120">
      <c r="A6114" s="2" t="inlineStr">
        <is>
          <t>WASTE</t>
        </is>
      </c>
      <c r="B6114" s="2" t="inlineStr">
        <is>
          <t>LAN</t>
        </is>
      </c>
      <c r="C6114" s="2" t="n">
        <v>2025</v>
      </c>
      <c r="D6114" s="2" t="inlineStr">
        <is>
          <t>United States</t>
        </is>
      </c>
      <c r="E6114" s="2" t="inlineStr">
        <is>
          <t>USA</t>
        </is>
      </c>
      <c r="F6114" s="2" t="inlineStr">
        <is>
          <t>Flaring of landfill gas</t>
        </is>
      </c>
      <c r="G6114" s="2" t="n">
        <v>80</v>
      </c>
      <c r="H6114" s="2" t="n">
        <v>0.0001809065579437</v>
      </c>
      <c r="I6114" s="2" t="n">
        <v>0.000202615344896944</v>
      </c>
      <c r="J6114" s="40" t="inlineStr">
        <is>
          <t>waste - methane destruction</t>
        </is>
      </c>
    </row>
    <row r="6115" ht="15.75" customHeight="1" s="120">
      <c r="A6115" s="2" t="inlineStr">
        <is>
          <t>WASTE</t>
        </is>
      </c>
      <c r="B6115" s="2" t="inlineStr">
        <is>
          <t>LAN</t>
        </is>
      </c>
      <c r="C6115" s="2" t="n">
        <v>2025</v>
      </c>
      <c r="D6115" s="2" t="inlineStr">
        <is>
          <t>United States</t>
        </is>
      </c>
      <c r="E6115" s="2" t="inlineStr">
        <is>
          <t>USA</t>
        </is>
      </c>
      <c r="F6115" s="2" t="inlineStr">
        <is>
          <t>Electricity generation with combined heat and power</t>
        </is>
      </c>
      <c r="G6115" s="2" t="n">
        <v>80</v>
      </c>
      <c r="H6115" s="2" t="n">
        <v>0.0002409931475995</v>
      </c>
      <c r="I6115" s="2" t="n">
        <v>0.00026991232531144</v>
      </c>
      <c r="J6115" s="40" t="inlineStr">
        <is>
          <t>waste - methane capture</t>
        </is>
      </c>
    </row>
    <row r="6116" ht="15.75" customHeight="1" s="120">
      <c r="A6116" s="2" t="inlineStr">
        <is>
          <t>WASTE</t>
        </is>
      </c>
      <c r="B6116" s="2" t="inlineStr">
        <is>
          <t>LAN</t>
        </is>
      </c>
      <c r="C6116" s="2" t="n">
        <v>2025</v>
      </c>
      <c r="D6116" s="2" t="inlineStr">
        <is>
          <t>United States</t>
        </is>
      </c>
      <c r="E6116" s="2" t="inlineStr">
        <is>
          <t>USA</t>
        </is>
      </c>
      <c r="F6116" s="2" t="inlineStr">
        <is>
          <t>Land_x001f_ll gas recovery for direct use</t>
        </is>
      </c>
      <c r="G6116" s="2" t="n">
        <v>80</v>
      </c>
      <c r="H6116" s="2" t="n">
        <v>0.0006526883516926</v>
      </c>
      <c r="I6116" s="2" t="n">
        <v>0.000731010953895712</v>
      </c>
      <c r="J6116" s="40" t="inlineStr">
        <is>
          <t>waste - methane capture</t>
        </is>
      </c>
    </row>
    <row r="6117" ht="15.75" customHeight="1" s="120">
      <c r="A6117" s="2" t="inlineStr">
        <is>
          <t>WASTE</t>
        </is>
      </c>
      <c r="B6117" s="2" t="inlineStr">
        <is>
          <t>LAN</t>
        </is>
      </c>
      <c r="C6117" s="2" t="n">
        <v>2025</v>
      </c>
      <c r="D6117" s="2" t="inlineStr">
        <is>
          <t>United States</t>
        </is>
      </c>
      <c r="E6117" s="2" t="inlineStr">
        <is>
          <t>USA</t>
        </is>
      </c>
      <c r="F6117" s="2" t="inlineStr">
        <is>
          <t>Electricity generation with a microturbine</t>
        </is>
      </c>
      <c r="G6117" s="2" t="n">
        <v>80</v>
      </c>
      <c r="H6117" s="2" t="n">
        <v>1.36364342325e-05</v>
      </c>
      <c r="I6117" s="2" t="n">
        <v>1.52728063404e-05</v>
      </c>
      <c r="J6117" s="40" t="inlineStr">
        <is>
          <t>waste - methane capture</t>
        </is>
      </c>
    </row>
    <row r="6118" ht="15.75" customHeight="1" s="120">
      <c r="A6118" s="2" t="inlineStr">
        <is>
          <t>WASTE</t>
        </is>
      </c>
      <c r="B6118" s="2" t="inlineStr">
        <is>
          <t>LAN</t>
        </is>
      </c>
      <c r="C6118" s="2" t="n">
        <v>2025</v>
      </c>
      <c r="D6118" s="2" t="inlineStr">
        <is>
          <t>United States</t>
        </is>
      </c>
      <c r="E6118" s="2" t="inlineStr">
        <is>
          <t>USA</t>
        </is>
      </c>
      <c r="F6118" s="2" t="inlineStr">
        <is>
          <t>Electricity generation with a gas turbine</t>
        </is>
      </c>
      <c r="G6118" s="2" t="n">
        <v>80</v>
      </c>
      <c r="H6118" s="2" t="n">
        <v>7.1633454354e-05</v>
      </c>
      <c r="I6118" s="2" t="n">
        <v>8.022946887648001e-05</v>
      </c>
      <c r="J6118" s="40" t="inlineStr">
        <is>
          <t>waste - methane capture</t>
        </is>
      </c>
    </row>
    <row r="6119" ht="15.75" customHeight="1" s="120">
      <c r="A6119" s="2" t="inlineStr">
        <is>
          <t>WASTE</t>
        </is>
      </c>
      <c r="B6119" s="2" t="inlineStr">
        <is>
          <t>LAN</t>
        </is>
      </c>
      <c r="C6119" s="2" t="n">
        <v>2025</v>
      </c>
      <c r="D6119" s="2" t="inlineStr">
        <is>
          <t>United States</t>
        </is>
      </c>
      <c r="E6119" s="2" t="inlineStr">
        <is>
          <t>USA</t>
        </is>
      </c>
      <c r="F6119" s="2" t="inlineStr">
        <is>
          <t>Electricity generation with a reciprocating engine</t>
        </is>
      </c>
      <c r="G6119" s="2" t="n">
        <v>81</v>
      </c>
      <c r="H6119" s="2" t="n">
        <v>0.0009399665286765</v>
      </c>
      <c r="I6119" s="2" t="n">
        <v>0.00105276251211768</v>
      </c>
      <c r="J6119" s="40" t="inlineStr">
        <is>
          <t>waste - methane capture</t>
        </is>
      </c>
    </row>
    <row r="6120" ht="15.75" customHeight="1" s="120">
      <c r="A6120" s="2" t="inlineStr">
        <is>
          <t>WASTE</t>
        </is>
      </c>
      <c r="B6120" s="2" t="inlineStr">
        <is>
          <t>LAN</t>
        </is>
      </c>
      <c r="C6120" s="2" t="n">
        <v>2025</v>
      </c>
      <c r="D6120" s="2" t="inlineStr">
        <is>
          <t>United States</t>
        </is>
      </c>
      <c r="E6120" s="2" t="inlineStr">
        <is>
          <t>USA</t>
        </is>
      </c>
      <c r="F6120" s="2" t="inlineStr">
        <is>
          <t>Flaring of landfill gas</t>
        </is>
      </c>
      <c r="G6120" s="2" t="n">
        <v>81</v>
      </c>
      <c r="H6120" s="2" t="n">
        <v>0.0001793709525373</v>
      </c>
      <c r="I6120" s="2" t="n">
        <v>0.000200895466841776</v>
      </c>
      <c r="J6120" s="40" t="inlineStr">
        <is>
          <t>waste - methane destruction</t>
        </is>
      </c>
    </row>
    <row r="6121" ht="15.75" customHeight="1" s="120">
      <c r="A6121" s="2" t="inlineStr">
        <is>
          <t>WASTE</t>
        </is>
      </c>
      <c r="B6121" s="2" t="inlineStr">
        <is>
          <t>LAN</t>
        </is>
      </c>
      <c r="C6121" s="2" t="n">
        <v>2025</v>
      </c>
      <c r="D6121" s="2" t="inlineStr">
        <is>
          <t>United States</t>
        </is>
      </c>
      <c r="E6121" s="2" t="inlineStr">
        <is>
          <t>USA</t>
        </is>
      </c>
      <c r="F6121" s="2" t="inlineStr">
        <is>
          <t>Land_x001f_ll gas recovery for direct use</t>
        </is>
      </c>
      <c r="G6121" s="2" t="n">
        <v>81</v>
      </c>
      <c r="H6121" s="2" t="n">
        <v>0.0003004768805113</v>
      </c>
      <c r="I6121" s="2" t="n">
        <v>0.000336534106172656</v>
      </c>
      <c r="J6121" s="40" t="inlineStr">
        <is>
          <t>waste - methane capture</t>
        </is>
      </c>
    </row>
    <row r="6122" ht="15.75" customHeight="1" s="120">
      <c r="A6122" s="2" t="inlineStr">
        <is>
          <t>WASTE</t>
        </is>
      </c>
      <c r="B6122" s="2" t="inlineStr">
        <is>
          <t>LAN</t>
        </is>
      </c>
      <c r="C6122" s="2" t="n">
        <v>2025</v>
      </c>
      <c r="D6122" s="2" t="inlineStr">
        <is>
          <t>United States</t>
        </is>
      </c>
      <c r="E6122" s="2" t="inlineStr">
        <is>
          <t>USA</t>
        </is>
      </c>
      <c r="F6122" s="2" t="inlineStr">
        <is>
          <t>Electricity generation with a reciprocating engine</t>
        </is>
      </c>
      <c r="G6122" s="2" t="n">
        <v>82</v>
      </c>
      <c r="H6122" s="2" t="n">
        <v>0.0009339430835098</v>
      </c>
      <c r="I6122" s="2" t="n">
        <v>0.001046016253530976</v>
      </c>
      <c r="J6122" s="40" t="inlineStr">
        <is>
          <t>waste - methane capture</t>
        </is>
      </c>
    </row>
    <row r="6123" ht="15.75" customHeight="1" s="120">
      <c r="A6123" s="2" t="inlineStr">
        <is>
          <t>WASTE</t>
        </is>
      </c>
      <c r="B6123" s="2" t="inlineStr">
        <is>
          <t>LAN</t>
        </is>
      </c>
      <c r="C6123" s="2" t="n">
        <v>2025</v>
      </c>
      <c r="D6123" s="2" t="inlineStr">
        <is>
          <t>United States</t>
        </is>
      </c>
      <c r="E6123" s="2" t="inlineStr">
        <is>
          <t>USA</t>
        </is>
      </c>
      <c r="F6123" s="2" t="inlineStr">
        <is>
          <t>Land_x001f_ll gas recovery for direct use</t>
        </is>
      </c>
      <c r="G6123" s="2" t="n">
        <v>82</v>
      </c>
      <c r="H6123" s="2" t="n">
        <v>0.0003738436789718</v>
      </c>
      <c r="I6123" s="2" t="n">
        <v>0.000418704920448416</v>
      </c>
      <c r="J6123" s="40" t="inlineStr">
        <is>
          <t>waste - methane capture</t>
        </is>
      </c>
    </row>
    <row r="6124" ht="15.75" customHeight="1" s="120">
      <c r="A6124" s="2" t="inlineStr">
        <is>
          <t>WASTE</t>
        </is>
      </c>
      <c r="B6124" s="2" t="inlineStr">
        <is>
          <t>LAN</t>
        </is>
      </c>
      <c r="C6124" s="2" t="n">
        <v>2025</v>
      </c>
      <c r="D6124" s="2" t="inlineStr">
        <is>
          <t>United States</t>
        </is>
      </c>
      <c r="E6124" s="2" t="inlineStr">
        <is>
          <t>USA</t>
        </is>
      </c>
      <c r="F6124" s="2" t="inlineStr">
        <is>
          <t>Electricity generation with a gas turbine</t>
        </is>
      </c>
      <c r="G6124" s="2" t="n">
        <v>82</v>
      </c>
      <c r="H6124" s="2" t="n">
        <v>3.33169991791e-05</v>
      </c>
      <c r="I6124" s="2" t="n">
        <v>3.7315039080592e-05</v>
      </c>
      <c r="J6124" s="40" t="inlineStr">
        <is>
          <t>waste - methane capture</t>
        </is>
      </c>
    </row>
    <row r="6125" ht="15.75" customHeight="1" s="120">
      <c r="A6125" s="2" t="inlineStr">
        <is>
          <t>WASTE</t>
        </is>
      </c>
      <c r="B6125" s="2" t="inlineStr">
        <is>
          <t>LAN</t>
        </is>
      </c>
      <c r="C6125" s="2" t="n">
        <v>2025</v>
      </c>
      <c r="D6125" s="2" t="inlineStr">
        <is>
          <t>United States</t>
        </is>
      </c>
      <c r="E6125" s="2" t="inlineStr">
        <is>
          <t>USA</t>
        </is>
      </c>
      <c r="F6125" s="2" t="inlineStr">
        <is>
          <t>Electricity generation with combined heat and power</t>
        </is>
      </c>
      <c r="G6125" s="2" t="n">
        <v>82</v>
      </c>
      <c r="H6125" s="2" t="n">
        <v>0.0001157227234216</v>
      </c>
      <c r="I6125" s="2" t="n">
        <v>0.000129609450232192</v>
      </c>
      <c r="J6125" s="40" t="inlineStr">
        <is>
          <t>waste - methane capture</t>
        </is>
      </c>
    </row>
    <row r="6126" ht="15.75" customHeight="1" s="120">
      <c r="A6126" s="2" t="inlineStr">
        <is>
          <t>WASTE</t>
        </is>
      </c>
      <c r="B6126" s="2" t="inlineStr">
        <is>
          <t>LAN</t>
        </is>
      </c>
      <c r="C6126" s="2" t="n">
        <v>2025</v>
      </c>
      <c r="D6126" s="2" t="inlineStr">
        <is>
          <t>United States</t>
        </is>
      </c>
      <c r="E6126" s="2" t="inlineStr">
        <is>
          <t>USA</t>
        </is>
      </c>
      <c r="F6126" s="2" t="inlineStr">
        <is>
          <t>Electricity generation with a microturbine</t>
        </is>
      </c>
      <c r="G6126" s="2" t="n">
        <v>83</v>
      </c>
      <c r="H6126" s="2" t="n">
        <v>1.30252701638e-05</v>
      </c>
      <c r="I6126" s="2" t="n">
        <v>1.4588302583456e-05</v>
      </c>
      <c r="J6126" s="40" t="inlineStr">
        <is>
          <t>waste - methane capture</t>
        </is>
      </c>
    </row>
    <row r="6127" ht="15.75" customHeight="1" s="120">
      <c r="A6127" s="2" t="inlineStr">
        <is>
          <t>WASTE</t>
        </is>
      </c>
      <c r="B6127" s="2" t="inlineStr">
        <is>
          <t>LAN</t>
        </is>
      </c>
      <c r="C6127" s="2" t="n">
        <v>2025</v>
      </c>
      <c r="D6127" s="2" t="inlineStr">
        <is>
          <t>United States</t>
        </is>
      </c>
      <c r="E6127" s="2" t="inlineStr">
        <is>
          <t>USA</t>
        </is>
      </c>
      <c r="F6127" s="2" t="inlineStr">
        <is>
          <t>Electricity generation with a gas turbine</t>
        </is>
      </c>
      <c r="G6127" s="2" t="n">
        <v>84</v>
      </c>
      <c r="H6127" s="2" t="n">
        <v>3.23338790622e-05</v>
      </c>
      <c r="I6127" s="2" t="n">
        <v>3.621394454966401e-05</v>
      </c>
      <c r="J6127" s="40" t="inlineStr">
        <is>
          <t>waste - methane capture</t>
        </is>
      </c>
    </row>
    <row r="6128" ht="15.75" customHeight="1" s="120">
      <c r="A6128" s="2" t="inlineStr">
        <is>
          <t>WASTE</t>
        </is>
      </c>
      <c r="B6128" s="2" t="inlineStr">
        <is>
          <t>LAN</t>
        </is>
      </c>
      <c r="C6128" s="2" t="n">
        <v>2025</v>
      </c>
      <c r="D6128" s="2" t="inlineStr">
        <is>
          <t>United States</t>
        </is>
      </c>
      <c r="E6128" s="2" t="inlineStr">
        <is>
          <t>USA</t>
        </is>
      </c>
      <c r="F6128" s="2" t="inlineStr">
        <is>
          <t>Electricity generation with combined heat and power</t>
        </is>
      </c>
      <c r="G6128" s="2" t="n">
        <v>85</v>
      </c>
      <c r="H6128" s="2" t="n">
        <v>0.0001132221805165</v>
      </c>
      <c r="I6128" s="2" t="n">
        <v>0.00012680884217848</v>
      </c>
      <c r="J6128" s="40" t="inlineStr">
        <is>
          <t>waste - methane capture</t>
        </is>
      </c>
    </row>
    <row r="6129" ht="15.75" customHeight="1" s="120">
      <c r="A6129" s="2" t="inlineStr">
        <is>
          <t>WASTE</t>
        </is>
      </c>
      <c r="B6129" s="2" t="inlineStr">
        <is>
          <t>LAN</t>
        </is>
      </c>
      <c r="C6129" s="2" t="n">
        <v>2025</v>
      </c>
      <c r="D6129" s="2" t="inlineStr">
        <is>
          <t>United States</t>
        </is>
      </c>
      <c r="E6129" s="2" t="inlineStr">
        <is>
          <t>USA</t>
        </is>
      </c>
      <c r="F6129" s="2" t="inlineStr">
        <is>
          <t>Flaring of landfill gas</t>
        </is>
      </c>
      <c r="G6129" s="2" t="n">
        <v>85</v>
      </c>
      <c r="H6129" s="2" t="n">
        <v>0.0001718748681014</v>
      </c>
      <c r="I6129" s="2" t="n">
        <v>0.000192499852273568</v>
      </c>
      <c r="J6129" s="40" t="inlineStr">
        <is>
          <t>waste - methane destruction</t>
        </is>
      </c>
    </row>
    <row r="6130" ht="15.75" customHeight="1" s="120">
      <c r="A6130" s="2" t="inlineStr">
        <is>
          <t>WASTE</t>
        </is>
      </c>
      <c r="B6130" s="2" t="inlineStr">
        <is>
          <t>LAN</t>
        </is>
      </c>
      <c r="C6130" s="2" t="n">
        <v>2025</v>
      </c>
      <c r="D6130" s="2" t="inlineStr">
        <is>
          <t>United States</t>
        </is>
      </c>
      <c r="E6130" s="2" t="inlineStr">
        <is>
          <t>USA</t>
        </is>
      </c>
      <c r="F6130" s="2" t="inlineStr">
        <is>
          <t>Electricity generation with a gas turbine</t>
        </is>
      </c>
      <c r="G6130" s="2" t="n">
        <v>85</v>
      </c>
      <c r="H6130" s="2" t="n">
        <v>3.21195620927e-05</v>
      </c>
      <c r="I6130" s="2" t="n">
        <v>3.597390954382401e-05</v>
      </c>
      <c r="J6130" s="40" t="inlineStr">
        <is>
          <t>waste - methane capture</t>
        </is>
      </c>
    </row>
    <row r="6131" ht="15.75" customHeight="1" s="120">
      <c r="A6131" s="2" t="inlineStr">
        <is>
          <t>WASTE</t>
        </is>
      </c>
      <c r="B6131" s="2" t="inlineStr">
        <is>
          <t>LAN</t>
        </is>
      </c>
      <c r="C6131" s="2" t="n">
        <v>2025</v>
      </c>
      <c r="D6131" s="2" t="inlineStr">
        <is>
          <t>United States</t>
        </is>
      </c>
      <c r="E6131" s="2" t="inlineStr">
        <is>
          <t>USA</t>
        </is>
      </c>
      <c r="F6131" s="2" t="inlineStr">
        <is>
          <t>Land_x001f_ll gas recovery for direct use</t>
        </is>
      </c>
      <c r="G6131" s="2" t="n">
        <v>85</v>
      </c>
      <c r="H6131" s="2" t="n">
        <v>0.0003082074108534</v>
      </c>
      <c r="I6131" s="2" t="n">
        <v>0.000345192300155808</v>
      </c>
      <c r="J6131" s="40" t="inlineStr">
        <is>
          <t>waste - methane capture</t>
        </is>
      </c>
    </row>
    <row r="6132" ht="15.75" customHeight="1" s="120">
      <c r="A6132" s="2" t="inlineStr">
        <is>
          <t>WASTE</t>
        </is>
      </c>
      <c r="B6132" s="2" t="inlineStr">
        <is>
          <t>LAN</t>
        </is>
      </c>
      <c r="C6132" s="2" t="n">
        <v>2025</v>
      </c>
      <c r="D6132" s="2" t="inlineStr">
        <is>
          <t>United States</t>
        </is>
      </c>
      <c r="E6132" s="2" t="inlineStr">
        <is>
          <t>USA</t>
        </is>
      </c>
      <c r="F6132" s="2" t="inlineStr">
        <is>
          <t>Electricity generation with a microturbine</t>
        </is>
      </c>
      <c r="G6132" s="2" t="n">
        <v>86</v>
      </c>
      <c r="H6132" s="2" t="n">
        <v>1.15677557915e-05</v>
      </c>
      <c r="I6132" s="2" t="n">
        <v>1.295588648648e-05</v>
      </c>
      <c r="J6132" s="40" t="inlineStr">
        <is>
          <t>waste - methane capture</t>
        </is>
      </c>
    </row>
    <row r="6133" ht="15.75" customHeight="1" s="120">
      <c r="A6133" s="2" t="inlineStr">
        <is>
          <t>WASTE</t>
        </is>
      </c>
      <c r="B6133" s="2" t="inlineStr">
        <is>
          <t>LAN</t>
        </is>
      </c>
      <c r="C6133" s="2" t="n">
        <v>2025</v>
      </c>
      <c r="D6133" s="2" t="inlineStr">
        <is>
          <t>United States</t>
        </is>
      </c>
      <c r="E6133" s="2" t="inlineStr">
        <is>
          <t>USA</t>
        </is>
      </c>
      <c r="F6133" s="2" t="inlineStr">
        <is>
          <t>Electricity generation with combined heat and power</t>
        </is>
      </c>
      <c r="G6133" s="2" t="n">
        <v>86</v>
      </c>
      <c r="H6133" s="2" t="n">
        <v>0.0001127807263401</v>
      </c>
      <c r="I6133" s="2" t="n">
        <v>0.000126314413500912</v>
      </c>
      <c r="J6133" s="40" t="inlineStr">
        <is>
          <t>waste - methane capture</t>
        </is>
      </c>
    </row>
    <row r="6134" ht="15.75" customHeight="1" s="120">
      <c r="A6134" s="2" t="inlineStr">
        <is>
          <t>WASTE</t>
        </is>
      </c>
      <c r="B6134" s="2" t="inlineStr">
        <is>
          <t>LAN</t>
        </is>
      </c>
      <c r="C6134" s="2" t="n">
        <v>2025</v>
      </c>
      <c r="D6134" s="2" t="inlineStr">
        <is>
          <t>United States</t>
        </is>
      </c>
      <c r="E6134" s="2" t="inlineStr">
        <is>
          <t>USA</t>
        </is>
      </c>
      <c r="F6134" s="2" t="inlineStr">
        <is>
          <t>Electricity generation with a reciprocating engine</t>
        </is>
      </c>
      <c r="G6134" s="2" t="n">
        <v>86</v>
      </c>
      <c r="H6134" s="2" t="n">
        <v>0.001777186524123</v>
      </c>
      <c r="I6134" s="2" t="n">
        <v>0.00199044890701776</v>
      </c>
      <c r="J6134" s="40" t="inlineStr">
        <is>
          <t>waste - methane capture</t>
        </is>
      </c>
    </row>
    <row r="6135" ht="15.75" customHeight="1" s="120">
      <c r="A6135" s="2" t="inlineStr">
        <is>
          <t>WASTE</t>
        </is>
      </c>
      <c r="B6135" s="2" t="inlineStr">
        <is>
          <t>LAN</t>
        </is>
      </c>
      <c r="C6135" s="2" t="n">
        <v>2025</v>
      </c>
      <c r="D6135" s="2" t="inlineStr">
        <is>
          <t>United States</t>
        </is>
      </c>
      <c r="E6135" s="2" t="inlineStr">
        <is>
          <t>USA</t>
        </is>
      </c>
      <c r="F6135" s="2" t="inlineStr">
        <is>
          <t>Electricity generation with a reciprocating engine</t>
        </is>
      </c>
      <c r="G6135" s="2" t="n">
        <v>87</v>
      </c>
      <c r="H6135" s="2" t="n">
        <v>0.0018819285323843</v>
      </c>
      <c r="I6135" s="2" t="n">
        <v>0.002107759956270416</v>
      </c>
      <c r="J6135" s="40" t="inlineStr">
        <is>
          <t>waste - methane capture</t>
        </is>
      </c>
    </row>
    <row r="6136" ht="15.75" customHeight="1" s="120">
      <c r="A6136" s="2" t="inlineStr">
        <is>
          <t>WASTE</t>
        </is>
      </c>
      <c r="B6136" s="2" t="inlineStr">
        <is>
          <t>LAN</t>
        </is>
      </c>
      <c r="C6136" s="2" t="n">
        <v>2025</v>
      </c>
      <c r="D6136" s="2" t="inlineStr">
        <is>
          <t>United States</t>
        </is>
      </c>
      <c r="E6136" s="2" t="inlineStr">
        <is>
          <t>USA</t>
        </is>
      </c>
      <c r="F6136" s="2" t="inlineStr">
        <is>
          <t>Electricity generation with a microturbine</t>
        </is>
      </c>
      <c r="G6136" s="2" t="n">
        <v>87</v>
      </c>
      <c r="H6136" s="2" t="n">
        <v>1.24581711134e-05</v>
      </c>
      <c r="I6136" s="2" t="n">
        <v>1.3953151647008e-05</v>
      </c>
      <c r="J6136" s="40" t="inlineStr">
        <is>
          <t>waste - methane capture</t>
        </is>
      </c>
    </row>
    <row r="6137" ht="15.75" customHeight="1" s="120">
      <c r="A6137" s="2" t="inlineStr">
        <is>
          <t>WASTE</t>
        </is>
      </c>
      <c r="B6137" s="2" t="inlineStr">
        <is>
          <t>LAN</t>
        </is>
      </c>
      <c r="C6137" s="2" t="n">
        <v>2025</v>
      </c>
      <c r="D6137" s="2" t="inlineStr">
        <is>
          <t>United States</t>
        </is>
      </c>
      <c r="E6137" s="2" t="inlineStr">
        <is>
          <t>USA</t>
        </is>
      </c>
      <c r="F6137" s="2" t="inlineStr">
        <is>
          <t>Electricity generation with combined heat and power</t>
        </is>
      </c>
      <c r="G6137" s="2" t="n">
        <v>87</v>
      </c>
      <c r="H6137" s="2" t="n">
        <v>0.0001108005671995</v>
      </c>
      <c r="I6137" s="2" t="n">
        <v>0.00012409663526344</v>
      </c>
      <c r="J6137" s="40" t="inlineStr">
        <is>
          <t>waste - methane capture</t>
        </is>
      </c>
    </row>
    <row r="6138" ht="15.75" customHeight="1" s="120">
      <c r="A6138" s="2" t="inlineStr">
        <is>
          <t>WASTE</t>
        </is>
      </c>
      <c r="B6138" s="2" t="inlineStr">
        <is>
          <t>LAN</t>
        </is>
      </c>
      <c r="C6138" s="2" t="n">
        <v>2025</v>
      </c>
      <c r="D6138" s="2" t="inlineStr">
        <is>
          <t>United States</t>
        </is>
      </c>
      <c r="E6138" s="2" t="inlineStr">
        <is>
          <t>USA</t>
        </is>
      </c>
      <c r="F6138" s="2" t="inlineStr">
        <is>
          <t>Land_x001f_ll gas recovery for direct use</t>
        </is>
      </c>
      <c r="G6138" s="2" t="n">
        <v>88</v>
      </c>
      <c r="H6138" s="2" t="n">
        <v>0.0002912654308602</v>
      </c>
      <c r="I6138" s="2" t="n">
        <v>0.000326217282563424</v>
      </c>
      <c r="J6138" s="40" t="inlineStr">
        <is>
          <t>waste - methane capture</t>
        </is>
      </c>
    </row>
    <row r="6139" ht="15.75" customHeight="1" s="120">
      <c r="A6139" s="2" t="inlineStr">
        <is>
          <t>WASTE</t>
        </is>
      </c>
      <c r="B6139" s="2" t="inlineStr">
        <is>
          <t>LAN</t>
        </is>
      </c>
      <c r="C6139" s="2" t="n">
        <v>2025</v>
      </c>
      <c r="D6139" s="2" t="inlineStr">
        <is>
          <t>United States</t>
        </is>
      </c>
      <c r="E6139" s="2" t="inlineStr">
        <is>
          <t>USA</t>
        </is>
      </c>
      <c r="F6139" s="2" t="inlineStr">
        <is>
          <t>Electricity generation with combined heat and power</t>
        </is>
      </c>
      <c r="G6139" s="2" t="n">
        <v>88</v>
      </c>
      <c r="H6139" s="2" t="n">
        <v>0.0003277270370745</v>
      </c>
      <c r="I6139" s="2" t="n">
        <v>0.00036705428152344</v>
      </c>
      <c r="J6139" s="40" t="inlineStr">
        <is>
          <t>waste - methane capture</t>
        </is>
      </c>
    </row>
    <row r="6140" ht="15.75" customHeight="1" s="120">
      <c r="A6140" s="2" t="inlineStr">
        <is>
          <t>WASTE</t>
        </is>
      </c>
      <c r="B6140" s="2" t="inlineStr">
        <is>
          <t>LAN</t>
        </is>
      </c>
      <c r="C6140" s="2" t="n">
        <v>2025</v>
      </c>
      <c r="D6140" s="2" t="inlineStr">
        <is>
          <t>United States</t>
        </is>
      </c>
      <c r="E6140" s="2" t="inlineStr">
        <is>
          <t>USA</t>
        </is>
      </c>
      <c r="F6140" s="2" t="inlineStr">
        <is>
          <t>Land_x001f_ll gas recovery for direct use</t>
        </is>
      </c>
      <c r="G6140" s="2" t="n">
        <v>89</v>
      </c>
      <c r="H6140" s="2" t="n">
        <v>0.0004120623052586</v>
      </c>
      <c r="I6140" s="2" t="n">
        <v>0.0004615097818896321</v>
      </c>
      <c r="J6140" s="40" t="inlineStr">
        <is>
          <t>waste - methane capture</t>
        </is>
      </c>
    </row>
    <row r="6141" ht="15.75" customHeight="1" s="120">
      <c r="A6141" s="2" t="inlineStr">
        <is>
          <t>WASTE</t>
        </is>
      </c>
      <c r="B6141" s="2" t="inlineStr">
        <is>
          <t>LAN</t>
        </is>
      </c>
      <c r="C6141" s="2" t="n">
        <v>2025</v>
      </c>
      <c r="D6141" s="2" t="inlineStr">
        <is>
          <t>United States</t>
        </is>
      </c>
      <c r="E6141" s="2" t="inlineStr">
        <is>
          <t>USA</t>
        </is>
      </c>
      <c r="F6141" s="2" t="inlineStr">
        <is>
          <t>Electricity generation with combined heat and power</t>
        </is>
      </c>
      <c r="G6141" s="2" t="n">
        <v>89</v>
      </c>
      <c r="H6141" s="2" t="n">
        <v>0.0002165706537198</v>
      </c>
      <c r="I6141" s="2" t="n">
        <v>0.000242559132166176</v>
      </c>
      <c r="J6141" s="40" t="inlineStr">
        <is>
          <t>waste - methane capture</t>
        </is>
      </c>
    </row>
    <row r="6142" ht="15.75" customHeight="1" s="120">
      <c r="A6142" s="2" t="inlineStr">
        <is>
          <t>WASTE</t>
        </is>
      </c>
      <c r="B6142" s="2" t="inlineStr">
        <is>
          <t>LAN</t>
        </is>
      </c>
      <c r="C6142" s="2" t="n">
        <v>2025</v>
      </c>
      <c r="D6142" s="2" t="inlineStr">
        <is>
          <t>United States</t>
        </is>
      </c>
      <c r="E6142" s="2" t="inlineStr">
        <is>
          <t>USA</t>
        </is>
      </c>
      <c r="F6142" s="2" t="inlineStr">
        <is>
          <t>Electricity generation with a reciprocating engine</t>
        </is>
      </c>
      <c r="G6142" s="2" t="n">
        <v>89</v>
      </c>
      <c r="H6142" s="2" t="n">
        <v>0.0017030275776051</v>
      </c>
      <c r="I6142" s="2" t="n">
        <v>0.001907390886917712</v>
      </c>
      <c r="J6142" s="40" t="inlineStr">
        <is>
          <t>waste - methane capture</t>
        </is>
      </c>
    </row>
    <row r="6143" ht="15.75" customHeight="1" s="120">
      <c r="A6143" s="2" t="inlineStr">
        <is>
          <t>WASTE</t>
        </is>
      </c>
      <c r="B6143" s="2" t="inlineStr">
        <is>
          <t>LAN</t>
        </is>
      </c>
      <c r="C6143" s="2" t="n">
        <v>2025</v>
      </c>
      <c r="D6143" s="2" t="inlineStr">
        <is>
          <t>United States</t>
        </is>
      </c>
      <c r="E6143" s="2" t="inlineStr">
        <is>
          <t>USA</t>
        </is>
      </c>
      <c r="F6143" s="2" t="inlineStr">
        <is>
          <t>Electricity generation with a reciprocating engine</t>
        </is>
      </c>
      <c r="G6143" s="2" t="n">
        <v>90</v>
      </c>
      <c r="H6143" s="2" t="n">
        <v>0.0009114580461755</v>
      </c>
      <c r="I6143" s="2" t="n">
        <v>0.00102083301171656</v>
      </c>
      <c r="J6143" s="40" t="inlineStr">
        <is>
          <t>waste - methane capture</t>
        </is>
      </c>
    </row>
    <row r="6144" ht="15.75" customHeight="1" s="120">
      <c r="A6144" s="2" t="inlineStr">
        <is>
          <t>WASTE</t>
        </is>
      </c>
      <c r="B6144" s="2" t="inlineStr">
        <is>
          <t>LAN</t>
        </is>
      </c>
      <c r="C6144" s="2" t="n">
        <v>2025</v>
      </c>
      <c r="D6144" s="2" t="inlineStr">
        <is>
          <t>United States</t>
        </is>
      </c>
      <c r="E6144" s="2" t="inlineStr">
        <is>
          <t>USA</t>
        </is>
      </c>
      <c r="F6144" s="2" t="inlineStr">
        <is>
          <t>Land_x001f_ll gas recovery for direct use</t>
        </is>
      </c>
      <c r="G6144" s="2" t="n">
        <v>90</v>
      </c>
      <c r="H6144" s="2" t="n">
        <v>0.0003597444447223</v>
      </c>
      <c r="I6144" s="2" t="n">
        <v>0.000402913778088976</v>
      </c>
      <c r="J6144" s="40" t="inlineStr">
        <is>
          <t>waste - methane capture</t>
        </is>
      </c>
    </row>
    <row r="6145" ht="15.75" customHeight="1" s="120">
      <c r="A6145" s="2" t="inlineStr">
        <is>
          <t>WASTE</t>
        </is>
      </c>
      <c r="B6145" s="2" t="inlineStr">
        <is>
          <t>LAN</t>
        </is>
      </c>
      <c r="C6145" s="2" t="n">
        <v>2025</v>
      </c>
      <c r="D6145" s="2" t="inlineStr">
        <is>
          <t>United States</t>
        </is>
      </c>
      <c r="E6145" s="2" t="inlineStr">
        <is>
          <t>USA</t>
        </is>
      </c>
      <c r="F6145" s="2" t="inlineStr">
        <is>
          <t>Electricity generation with combined heat and power</t>
        </is>
      </c>
      <c r="G6145" s="2" t="n">
        <v>91</v>
      </c>
      <c r="H6145" s="2" t="n">
        <v>0.0001073770108633</v>
      </c>
      <c r="I6145" s="2" t="n">
        <v>0.000120262252166896</v>
      </c>
      <c r="J6145" s="40" t="inlineStr">
        <is>
          <t>waste - methane capture</t>
        </is>
      </c>
    </row>
    <row r="6146" ht="15.75" customHeight="1" s="120">
      <c r="A6146" s="2" t="inlineStr">
        <is>
          <t>WASTE</t>
        </is>
      </c>
      <c r="B6146" s="2" t="inlineStr">
        <is>
          <t>LAN</t>
        </is>
      </c>
      <c r="C6146" s="2" t="n">
        <v>2025</v>
      </c>
      <c r="D6146" s="2" t="inlineStr">
        <is>
          <t>United States</t>
        </is>
      </c>
      <c r="E6146" s="2" t="inlineStr">
        <is>
          <t>USA</t>
        </is>
      </c>
      <c r="F6146" s="2" t="inlineStr">
        <is>
          <t>Flaring of landfill gas</t>
        </is>
      </c>
      <c r="G6146" s="2" t="n">
        <v>92</v>
      </c>
      <c r="H6146" s="2" t="n">
        <v>0.0003156362799928</v>
      </c>
      <c r="I6146" s="2" t="n">
        <v>0.000353512633591936</v>
      </c>
      <c r="J6146" s="40" t="inlineStr">
        <is>
          <t>waste - methane destruction</t>
        </is>
      </c>
    </row>
    <row r="6147" ht="15.75" customHeight="1" s="120">
      <c r="A6147" s="2" t="inlineStr">
        <is>
          <t>WASTE</t>
        </is>
      </c>
      <c r="B6147" s="2" t="inlineStr">
        <is>
          <t>LAN</t>
        </is>
      </c>
      <c r="C6147" s="2" t="n">
        <v>2025</v>
      </c>
      <c r="D6147" s="2" t="inlineStr">
        <is>
          <t>United States</t>
        </is>
      </c>
      <c r="E6147" s="2" t="inlineStr">
        <is>
          <t>USA</t>
        </is>
      </c>
      <c r="F6147" s="2" t="inlineStr">
        <is>
          <t>Electricity generation with a gas turbine</t>
        </is>
      </c>
      <c r="G6147" s="2" t="n">
        <v>92</v>
      </c>
      <c r="H6147" s="2" t="n">
        <v>3.28810092469e-05</v>
      </c>
      <c r="I6147" s="2" t="n">
        <v>3.6826730356528e-05</v>
      </c>
      <c r="J6147" s="40" t="inlineStr">
        <is>
          <t>waste - methane capture</t>
        </is>
      </c>
    </row>
    <row r="6148" ht="15.75" customHeight="1" s="120">
      <c r="A6148" s="2" t="inlineStr">
        <is>
          <t>WASTE</t>
        </is>
      </c>
      <c r="B6148" s="2" t="inlineStr">
        <is>
          <t>LAN</t>
        </is>
      </c>
      <c r="C6148" s="2" t="n">
        <v>2025</v>
      </c>
      <c r="D6148" s="2" t="inlineStr">
        <is>
          <t>United States</t>
        </is>
      </c>
      <c r="E6148" s="2" t="inlineStr">
        <is>
          <t>USA</t>
        </is>
      </c>
      <c r="F6148" s="2" t="inlineStr">
        <is>
          <t>Electricity generation with combined heat and power</t>
        </is>
      </c>
      <c r="G6148" s="2" t="n">
        <v>92</v>
      </c>
      <c r="H6148" s="2" t="n">
        <v>0.0001046490870067</v>
      </c>
      <c r="I6148" s="2" t="n">
        <v>0.000117206977447504</v>
      </c>
      <c r="J6148" s="40" t="inlineStr">
        <is>
          <t>waste - methane capture</t>
        </is>
      </c>
    </row>
    <row r="6149" ht="15.75" customHeight="1" s="120">
      <c r="A6149" s="2" t="inlineStr">
        <is>
          <t>WASTE</t>
        </is>
      </c>
      <c r="B6149" s="2" t="inlineStr">
        <is>
          <t>LAN</t>
        </is>
      </c>
      <c r="C6149" s="2" t="n">
        <v>2025</v>
      </c>
      <c r="D6149" s="2" t="inlineStr">
        <is>
          <t>United States</t>
        </is>
      </c>
      <c r="E6149" s="2" t="inlineStr">
        <is>
          <t>USA</t>
        </is>
      </c>
      <c r="F6149" s="2" t="inlineStr">
        <is>
          <t>Electricity generation with a reciprocating engine</t>
        </is>
      </c>
      <c r="G6149" s="2" t="n">
        <v>92</v>
      </c>
      <c r="H6149" s="2" t="n">
        <v>0.0017306039226241</v>
      </c>
      <c r="I6149" s="2" t="n">
        <v>0.001938276393338992</v>
      </c>
      <c r="J6149" s="40" t="inlineStr">
        <is>
          <t>waste - methane capture</t>
        </is>
      </c>
    </row>
    <row r="6150" ht="15.75" customHeight="1" s="120">
      <c r="A6150" s="2" t="inlineStr">
        <is>
          <t>WASTE</t>
        </is>
      </c>
      <c r="B6150" s="2" t="inlineStr">
        <is>
          <t>LAN</t>
        </is>
      </c>
      <c r="C6150" s="2" t="n">
        <v>2025</v>
      </c>
      <c r="D6150" s="2" t="inlineStr">
        <is>
          <t>United States</t>
        </is>
      </c>
      <c r="E6150" s="2" t="inlineStr">
        <is>
          <t>USA</t>
        </is>
      </c>
      <c r="F6150" s="2" t="inlineStr">
        <is>
          <t>Electricity generation with a microturbine</t>
        </is>
      </c>
      <c r="G6150" s="2" t="n">
        <v>93</v>
      </c>
      <c r="H6150" s="2" t="n">
        <v>5.36130273758e-05</v>
      </c>
      <c r="I6150" s="2" t="n">
        <v>6.004659066089601e-05</v>
      </c>
      <c r="J6150" s="40" t="inlineStr">
        <is>
          <t>waste - methane capture</t>
        </is>
      </c>
    </row>
    <row r="6151" ht="15.75" customHeight="1" s="120">
      <c r="A6151" s="2" t="inlineStr">
        <is>
          <t>WASTE</t>
        </is>
      </c>
      <c r="B6151" s="2" t="inlineStr">
        <is>
          <t>LAN</t>
        </is>
      </c>
      <c r="C6151" s="2" t="n">
        <v>2025</v>
      </c>
      <c r="D6151" s="2" t="inlineStr">
        <is>
          <t>United States</t>
        </is>
      </c>
      <c r="E6151" s="2" t="inlineStr">
        <is>
          <t>USA</t>
        </is>
      </c>
      <c r="F6151" s="2" t="inlineStr">
        <is>
          <t>Electricity generation with a reciprocating engine</t>
        </is>
      </c>
      <c r="G6151" s="2" t="n">
        <v>93</v>
      </c>
      <c r="H6151" s="2" t="n">
        <v>0.0008230031235144</v>
      </c>
      <c r="I6151" s="2" t="n">
        <v>0.000921763498336128</v>
      </c>
      <c r="J6151" s="40" t="inlineStr">
        <is>
          <t>waste - methane capture</t>
        </is>
      </c>
    </row>
    <row r="6152" ht="15.75" customHeight="1" s="120">
      <c r="A6152" s="2" t="inlineStr">
        <is>
          <t>WASTE</t>
        </is>
      </c>
      <c r="B6152" s="2" t="inlineStr">
        <is>
          <t>LAN</t>
        </is>
      </c>
      <c r="C6152" s="2" t="n">
        <v>2025</v>
      </c>
      <c r="D6152" s="2" t="inlineStr">
        <is>
          <t>United States</t>
        </is>
      </c>
      <c r="E6152" s="2" t="inlineStr">
        <is>
          <t>USA</t>
        </is>
      </c>
      <c r="F6152" s="2" t="inlineStr">
        <is>
          <t>Flaring of landfill gas</t>
        </is>
      </c>
      <c r="G6152" s="2" t="n">
        <v>93</v>
      </c>
      <c r="H6152" s="2" t="n">
        <v>0.0006590759148821001</v>
      </c>
      <c r="I6152" s="2" t="n">
        <v>0.0007381650246679521</v>
      </c>
      <c r="J6152" s="40" t="inlineStr">
        <is>
          <t>waste - methane destruction</t>
        </is>
      </c>
    </row>
    <row r="6153" ht="15.75" customHeight="1" s="120">
      <c r="A6153" s="2" t="inlineStr">
        <is>
          <t>WASTE</t>
        </is>
      </c>
      <c r="B6153" s="2" t="inlineStr">
        <is>
          <t>LAN</t>
        </is>
      </c>
      <c r="C6153" s="2" t="n">
        <v>2025</v>
      </c>
      <c r="D6153" s="2" t="inlineStr">
        <is>
          <t>United States</t>
        </is>
      </c>
      <c r="E6153" s="2" t="inlineStr">
        <is>
          <t>USA</t>
        </is>
      </c>
      <c r="F6153" s="2" t="inlineStr">
        <is>
          <t>Electricity generation with combined heat and power</t>
        </is>
      </c>
      <c r="G6153" s="2" t="n">
        <v>93</v>
      </c>
      <c r="H6153" s="2" t="n">
        <v>0.0001033516527968</v>
      </c>
      <c r="I6153" s="2" t="n">
        <v>0.000115753851132416</v>
      </c>
      <c r="J6153" s="40" t="inlineStr">
        <is>
          <t>waste - methane capture</t>
        </is>
      </c>
    </row>
    <row r="6154" ht="15.75" customHeight="1" s="120">
      <c r="A6154" s="2" t="inlineStr">
        <is>
          <t>WASTE</t>
        </is>
      </c>
      <c r="B6154" s="2" t="inlineStr">
        <is>
          <t>LAN</t>
        </is>
      </c>
      <c r="C6154" s="2" t="n">
        <v>2025</v>
      </c>
      <c r="D6154" s="2" t="inlineStr">
        <is>
          <t>United States</t>
        </is>
      </c>
      <c r="E6154" s="2" t="inlineStr">
        <is>
          <t>USA</t>
        </is>
      </c>
      <c r="F6154" s="2" t="inlineStr">
        <is>
          <t>Land_x001f_ll gas recovery for direct use</t>
        </is>
      </c>
      <c r="G6154" s="2" t="n">
        <v>94</v>
      </c>
      <c r="H6154" s="2" t="n">
        <v>0.0003667117271107</v>
      </c>
      <c r="I6154" s="2" t="n">
        <v>0.0004107171343639841</v>
      </c>
      <c r="J6154" s="40" t="inlineStr">
        <is>
          <t>waste - methane capture</t>
        </is>
      </c>
    </row>
    <row r="6155" ht="15.75" customHeight="1" s="120">
      <c r="A6155" s="2" t="inlineStr">
        <is>
          <t>WASTE</t>
        </is>
      </c>
      <c r="B6155" s="2" t="inlineStr">
        <is>
          <t>LAN</t>
        </is>
      </c>
      <c r="C6155" s="2" t="n">
        <v>2025</v>
      </c>
      <c r="D6155" s="2" t="inlineStr">
        <is>
          <t>United States</t>
        </is>
      </c>
      <c r="E6155" s="2" t="inlineStr">
        <is>
          <t>USA</t>
        </is>
      </c>
      <c r="F6155" s="2" t="inlineStr">
        <is>
          <t>Electricity generation with a reciprocating engine</t>
        </is>
      </c>
      <c r="G6155" s="2" t="n">
        <v>94</v>
      </c>
      <c r="H6155" s="2" t="n">
        <v>0.0008770829881541001</v>
      </c>
      <c r="I6155" s="2" t="n">
        <v>0.0009823329467325921</v>
      </c>
      <c r="J6155" s="40" t="inlineStr">
        <is>
          <t>waste - methane capture</t>
        </is>
      </c>
    </row>
    <row r="6156" ht="15.75" customHeight="1" s="120">
      <c r="A6156" s="2" t="inlineStr">
        <is>
          <t>WASTE</t>
        </is>
      </c>
      <c r="B6156" s="2" t="inlineStr">
        <is>
          <t>LAN</t>
        </is>
      </c>
      <c r="C6156" s="2" t="n">
        <v>2025</v>
      </c>
      <c r="D6156" s="2" t="inlineStr">
        <is>
          <t>United States</t>
        </is>
      </c>
      <c r="E6156" s="2" t="inlineStr">
        <is>
          <t>USA</t>
        </is>
      </c>
      <c r="F6156" s="2" t="inlineStr">
        <is>
          <t>Land_x001f_ll gas recovery for direct use</t>
        </is>
      </c>
      <c r="G6156" s="2" t="n">
        <v>95</v>
      </c>
      <c r="H6156" s="2" t="n">
        <v>0.0002736875612754</v>
      </c>
      <c r="I6156" s="2" t="n">
        <v>0.000306530068628448</v>
      </c>
      <c r="J6156" s="40" t="inlineStr">
        <is>
          <t>waste - methane capture</t>
        </is>
      </c>
    </row>
    <row r="6157" ht="15.75" customHeight="1" s="120">
      <c r="A6157" s="2" t="inlineStr">
        <is>
          <t>WASTE</t>
        </is>
      </c>
      <c r="B6157" s="2" t="inlineStr">
        <is>
          <t>LAN</t>
        </is>
      </c>
      <c r="C6157" s="2" t="n">
        <v>2025</v>
      </c>
      <c r="D6157" s="2" t="inlineStr">
        <is>
          <t>United States</t>
        </is>
      </c>
      <c r="E6157" s="2" t="inlineStr">
        <is>
          <t>USA</t>
        </is>
      </c>
      <c r="F6157" s="2" t="inlineStr">
        <is>
          <t>Electricity generation with a reciprocating engine</t>
        </is>
      </c>
      <c r="G6157" s="2" t="n">
        <v>95</v>
      </c>
      <c r="H6157" s="2" t="n">
        <v>0.0009151448612101</v>
      </c>
      <c r="I6157" s="2" t="n">
        <v>0.001024962244555312</v>
      </c>
      <c r="J6157" s="40" t="inlineStr">
        <is>
          <t>waste - methane capture</t>
        </is>
      </c>
    </row>
    <row r="6158" ht="15.75" customHeight="1" s="120">
      <c r="A6158" s="2" t="inlineStr">
        <is>
          <t>WASTE</t>
        </is>
      </c>
      <c r="B6158" s="2" t="inlineStr">
        <is>
          <t>LAN</t>
        </is>
      </c>
      <c r="C6158" s="2" t="n">
        <v>2025</v>
      </c>
      <c r="D6158" s="2" t="inlineStr">
        <is>
          <t>United States</t>
        </is>
      </c>
      <c r="E6158" s="2" t="inlineStr">
        <is>
          <t>USA</t>
        </is>
      </c>
      <c r="F6158" s="2" t="inlineStr">
        <is>
          <t>Land_x001f_ll gas recovery for direct use</t>
        </is>
      </c>
      <c r="G6158" s="2" t="n">
        <v>96</v>
      </c>
      <c r="H6158" s="2" t="n">
        <v>0.0002625493798405</v>
      </c>
      <c r="I6158" s="2" t="n">
        <v>0.00029405530542136</v>
      </c>
      <c r="J6158" s="40" t="inlineStr">
        <is>
          <t>waste - methane capture</t>
        </is>
      </c>
    </row>
    <row r="6159" ht="15.75" customHeight="1" s="120">
      <c r="A6159" s="2" t="inlineStr">
        <is>
          <t>WASTE</t>
        </is>
      </c>
      <c r="B6159" s="2" t="inlineStr">
        <is>
          <t>LAN</t>
        </is>
      </c>
      <c r="C6159" s="2" t="n">
        <v>2025</v>
      </c>
      <c r="D6159" s="2" t="inlineStr">
        <is>
          <t>United States</t>
        </is>
      </c>
      <c r="E6159" s="2" t="inlineStr">
        <is>
          <t>USA</t>
        </is>
      </c>
      <c r="F6159" s="2" t="inlineStr">
        <is>
          <t>Electricity generation with a gas turbine</t>
        </is>
      </c>
      <c r="G6159" s="2" t="n">
        <v>96</v>
      </c>
      <c r="H6159" s="2" t="n">
        <v>2.82306064037e-05</v>
      </c>
      <c r="I6159" s="2" t="n">
        <v>3.1618279172144e-05</v>
      </c>
      <c r="J6159" s="40" t="inlineStr">
        <is>
          <t>waste - methane capture</t>
        </is>
      </c>
    </row>
    <row r="6160" ht="15.75" customHeight="1" s="120">
      <c r="A6160" s="2" t="inlineStr">
        <is>
          <t>WASTE</t>
        </is>
      </c>
      <c r="B6160" s="2" t="inlineStr">
        <is>
          <t>LAN</t>
        </is>
      </c>
      <c r="C6160" s="2" t="n">
        <v>2025</v>
      </c>
      <c r="D6160" s="2" t="inlineStr">
        <is>
          <t>United States</t>
        </is>
      </c>
      <c r="E6160" s="2" t="inlineStr">
        <is>
          <t>USA</t>
        </is>
      </c>
      <c r="F6160" s="2" t="inlineStr">
        <is>
          <t>Electricity generation with a microturbine</t>
        </is>
      </c>
      <c r="G6160" s="2" t="n">
        <v>96</v>
      </c>
      <c r="H6160" s="2" t="n">
        <v>1.09902402983e-05</v>
      </c>
      <c r="I6160" s="2" t="n">
        <v>1.2309069134096e-05</v>
      </c>
      <c r="J6160" s="40" t="inlineStr">
        <is>
          <t>waste - methane capture</t>
        </is>
      </c>
    </row>
    <row r="6161" ht="15.75" customHeight="1" s="120">
      <c r="A6161" s="2" t="inlineStr">
        <is>
          <t>WASTE</t>
        </is>
      </c>
      <c r="B6161" s="2" t="inlineStr">
        <is>
          <t>LAN</t>
        </is>
      </c>
      <c r="C6161" s="2" t="n">
        <v>2025</v>
      </c>
      <c r="D6161" s="2" t="inlineStr">
        <is>
          <t>United States</t>
        </is>
      </c>
      <c r="E6161" s="2" t="inlineStr">
        <is>
          <t>USA</t>
        </is>
      </c>
      <c r="F6161" s="2" t="inlineStr">
        <is>
          <t>Electricity generation with a reciprocating engine</t>
        </is>
      </c>
      <c r="G6161" s="2" t="n">
        <v>97</v>
      </c>
      <c r="H6161" s="2" t="n">
        <v>0.0016935883322731</v>
      </c>
      <c r="I6161" s="2" t="n">
        <v>0.001896818932145872</v>
      </c>
      <c r="J6161" s="40" t="inlineStr">
        <is>
          <t>waste - methane capture</t>
        </is>
      </c>
    </row>
    <row r="6162" ht="15.75" customHeight="1" s="120">
      <c r="A6162" s="2" t="inlineStr">
        <is>
          <t>WASTE</t>
        </is>
      </c>
      <c r="B6162" s="2" t="inlineStr">
        <is>
          <t>LAN</t>
        </is>
      </c>
      <c r="C6162" s="2" t="n">
        <v>2025</v>
      </c>
      <c r="D6162" s="2" t="inlineStr">
        <is>
          <t>United States</t>
        </is>
      </c>
      <c r="E6162" s="2" t="inlineStr">
        <is>
          <t>USA</t>
        </is>
      </c>
      <c r="F6162" s="2" t="inlineStr">
        <is>
          <t>Land_x001f_ll gas recovery for direct use</t>
        </is>
      </c>
      <c r="G6162" s="2" t="n">
        <v>97</v>
      </c>
      <c r="H6162" s="2" t="n">
        <v>0.0002812508901116</v>
      </c>
      <c r="I6162" s="2" t="n">
        <v>0.0003150009969249921</v>
      </c>
      <c r="J6162" s="40" t="inlineStr">
        <is>
          <t>waste - methane capture</t>
        </is>
      </c>
    </row>
    <row r="6163" ht="15.75" customHeight="1" s="120">
      <c r="A6163" s="2" t="inlineStr">
        <is>
          <t>WASTE</t>
        </is>
      </c>
      <c r="B6163" s="2" t="inlineStr">
        <is>
          <t>LAN</t>
        </is>
      </c>
      <c r="C6163" s="2" t="n">
        <v>2025</v>
      </c>
      <c r="D6163" s="2" t="inlineStr">
        <is>
          <t>United States</t>
        </is>
      </c>
      <c r="E6163" s="2" t="inlineStr">
        <is>
          <t>USA</t>
        </is>
      </c>
      <c r="F6163" s="2" t="inlineStr">
        <is>
          <t>Electricity generation with combined heat and power</t>
        </is>
      </c>
      <c r="G6163" s="2" t="n">
        <v>97</v>
      </c>
      <c r="H6163" s="2" t="n">
        <v>0.0003004545942531</v>
      </c>
      <c r="I6163" s="2" t="n">
        <v>0.000336509145563472</v>
      </c>
      <c r="J6163" s="40" t="inlineStr">
        <is>
          <t>waste - methane capture</t>
        </is>
      </c>
    </row>
    <row r="6164" ht="15.75" customHeight="1" s="120">
      <c r="A6164" s="2" t="inlineStr">
        <is>
          <t>WASTE</t>
        </is>
      </c>
      <c r="B6164" s="2" t="inlineStr">
        <is>
          <t>LAN</t>
        </is>
      </c>
      <c r="C6164" s="2" t="n">
        <v>2025</v>
      </c>
      <c r="D6164" s="2" t="inlineStr">
        <is>
          <t>United States</t>
        </is>
      </c>
      <c r="E6164" s="2" t="inlineStr">
        <is>
          <t>USA</t>
        </is>
      </c>
      <c r="F6164" s="2" t="inlineStr">
        <is>
          <t>Land_x001f_ll gas recovery for direct use</t>
        </is>
      </c>
      <c r="G6164" s="2" t="n">
        <v>98</v>
      </c>
      <c r="H6164" s="2" t="n">
        <v>0.0003061578318011</v>
      </c>
      <c r="I6164" s="2" t="n">
        <v>0.000342896771617232</v>
      </c>
      <c r="J6164" s="40" t="inlineStr">
        <is>
          <t>waste - methane capture</t>
        </is>
      </c>
    </row>
    <row r="6165" ht="15.75" customHeight="1" s="120">
      <c r="A6165" s="2" t="inlineStr">
        <is>
          <t>WASTE</t>
        </is>
      </c>
      <c r="B6165" s="2" t="inlineStr">
        <is>
          <t>LAN</t>
        </is>
      </c>
      <c r="C6165" s="2" t="n">
        <v>2025</v>
      </c>
      <c r="D6165" s="2" t="inlineStr">
        <is>
          <t>United States</t>
        </is>
      </c>
      <c r="E6165" s="2" t="inlineStr">
        <is>
          <t>USA</t>
        </is>
      </c>
      <c r="F6165" s="2" t="inlineStr">
        <is>
          <t>Flaring of landfill gas</t>
        </is>
      </c>
      <c r="G6165" s="2" t="n">
        <v>98</v>
      </c>
      <c r="H6165" s="2" t="n">
        <v>0.0001487316185376</v>
      </c>
      <c r="I6165" s="2" t="n">
        <v>0.000166579412762112</v>
      </c>
      <c r="J6165" s="40" t="inlineStr">
        <is>
          <t>waste - methane destruction</t>
        </is>
      </c>
    </row>
    <row r="6166" ht="15.75" customHeight="1" s="120">
      <c r="A6166" s="2" t="inlineStr">
        <is>
          <t>WASTE</t>
        </is>
      </c>
      <c r="B6166" s="2" t="inlineStr">
        <is>
          <t>LAN</t>
        </is>
      </c>
      <c r="C6166" s="2" t="n">
        <v>2025</v>
      </c>
      <c r="D6166" s="2" t="inlineStr">
        <is>
          <t>United States</t>
        </is>
      </c>
      <c r="E6166" s="2" t="inlineStr">
        <is>
          <t>USA</t>
        </is>
      </c>
      <c r="F6166" s="2" t="inlineStr">
        <is>
          <t>Electricity generation with a reciprocating engine</t>
        </is>
      </c>
      <c r="G6166" s="2" t="n">
        <v>99</v>
      </c>
      <c r="H6166" s="2" t="n">
        <v>0.0007677155663259</v>
      </c>
      <c r="I6166" s="2" t="n">
        <v>0.0008598414342850081</v>
      </c>
      <c r="J6166" s="40" t="inlineStr">
        <is>
          <t>waste - methane capture</t>
        </is>
      </c>
    </row>
    <row r="6167" ht="15.75" customHeight="1" s="120">
      <c r="A6167" s="2" t="inlineStr">
        <is>
          <t>WASTE</t>
        </is>
      </c>
      <c r="B6167" s="2" t="inlineStr">
        <is>
          <t>LAN</t>
        </is>
      </c>
      <c r="C6167" s="2" t="n">
        <v>2025</v>
      </c>
      <c r="D6167" s="2" t="inlineStr">
        <is>
          <t>United States</t>
        </is>
      </c>
      <c r="E6167" s="2" t="inlineStr">
        <is>
          <t>USA</t>
        </is>
      </c>
      <c r="F6167" s="2" t="inlineStr">
        <is>
          <t>Electricity generation with combined heat and power</t>
        </is>
      </c>
      <c r="G6167" s="2" t="n">
        <v>99</v>
      </c>
      <c r="H6167" s="2" t="n">
        <v>0.0003100538742729</v>
      </c>
      <c r="I6167" s="2" t="n">
        <v>0.000347260339185648</v>
      </c>
      <c r="J6167" s="40" t="inlineStr">
        <is>
          <t>waste - methane capture</t>
        </is>
      </c>
    </row>
    <row r="6168" ht="15.75" customHeight="1" s="120">
      <c r="A6168" s="2" t="inlineStr">
        <is>
          <t>WASTE</t>
        </is>
      </c>
      <c r="B6168" s="2" t="inlineStr">
        <is>
          <t>LAN</t>
        </is>
      </c>
      <c r="C6168" s="2" t="n">
        <v>2025</v>
      </c>
      <c r="D6168" s="2" t="inlineStr">
        <is>
          <t>United States</t>
        </is>
      </c>
      <c r="E6168" s="2" t="inlineStr">
        <is>
          <t>USA</t>
        </is>
      </c>
      <c r="F6168" s="2" t="inlineStr">
        <is>
          <t>Flaring of landfill gas</t>
        </is>
      </c>
      <c r="G6168" s="2" t="n">
        <v>100</v>
      </c>
      <c r="H6168" s="2" t="n">
        <v>0.0001450472773286</v>
      </c>
      <c r="I6168" s="2" t="n">
        <v>0.000162452950608032</v>
      </c>
      <c r="J6168" s="40" t="inlineStr">
        <is>
          <t>waste - methane destruction</t>
        </is>
      </c>
    </row>
    <row r="6169" ht="15.75" customHeight="1" s="120">
      <c r="A6169" s="2" t="inlineStr">
        <is>
          <t>WASTE</t>
        </is>
      </c>
      <c r="B6169" s="2" t="inlineStr">
        <is>
          <t>LAN</t>
        </is>
      </c>
      <c r="C6169" s="2" t="n">
        <v>2025</v>
      </c>
      <c r="D6169" s="2" t="inlineStr">
        <is>
          <t>United States</t>
        </is>
      </c>
      <c r="E6169" s="2" t="inlineStr">
        <is>
          <t>USA</t>
        </is>
      </c>
      <c r="F6169" s="2" t="inlineStr">
        <is>
          <t>Electricity generation with a reciprocating engine</t>
        </is>
      </c>
      <c r="G6169" s="2" t="n">
        <v>102</v>
      </c>
      <c r="H6169" s="2" t="n">
        <v>0.0030963104800321</v>
      </c>
      <c r="I6169" s="2" t="n">
        <v>0.003467867737635953</v>
      </c>
      <c r="J6169" s="40" t="inlineStr">
        <is>
          <t>waste - methane capture</t>
        </is>
      </c>
    </row>
    <row r="6170" ht="15.75" customHeight="1" s="120">
      <c r="A6170" s="2" t="inlineStr">
        <is>
          <t>WASTE</t>
        </is>
      </c>
      <c r="B6170" s="2" t="inlineStr">
        <is>
          <t>LAN</t>
        </is>
      </c>
      <c r="C6170" s="2" t="n">
        <v>2025</v>
      </c>
      <c r="D6170" s="2" t="inlineStr">
        <is>
          <t>United States</t>
        </is>
      </c>
      <c r="E6170" s="2" t="inlineStr">
        <is>
          <t>USA</t>
        </is>
      </c>
      <c r="F6170" s="2" t="inlineStr">
        <is>
          <t>Electricity generation with combined heat and power</t>
        </is>
      </c>
      <c r="G6170" s="2" t="n">
        <v>103</v>
      </c>
      <c r="H6170" s="2" t="n">
        <v>9.4629744126e-05</v>
      </c>
      <c r="I6170" s="2" t="n">
        <v>0.00010598531342112</v>
      </c>
      <c r="J6170" s="40" t="inlineStr">
        <is>
          <t>waste - methane capture</t>
        </is>
      </c>
    </row>
    <row r="6171" ht="15.75" customHeight="1" s="120">
      <c r="A6171" s="2" t="inlineStr">
        <is>
          <t>WASTE</t>
        </is>
      </c>
      <c r="B6171" s="2" t="inlineStr">
        <is>
          <t>LAN</t>
        </is>
      </c>
      <c r="C6171" s="2" t="n">
        <v>2025</v>
      </c>
      <c r="D6171" s="2" t="inlineStr">
        <is>
          <t>United States</t>
        </is>
      </c>
      <c r="E6171" s="2" t="inlineStr">
        <is>
          <t>USA</t>
        </is>
      </c>
      <c r="F6171" s="2" t="inlineStr">
        <is>
          <t>Electricity generation with combined heat and power</t>
        </is>
      </c>
      <c r="G6171" s="2" t="n">
        <v>104</v>
      </c>
      <c r="H6171" s="2" t="n">
        <v>0.0001016019232338</v>
      </c>
      <c r="I6171" s="2" t="n">
        <v>0.000113794154021856</v>
      </c>
      <c r="J6171" s="40" t="inlineStr">
        <is>
          <t>waste - methane capture</t>
        </is>
      </c>
    </row>
    <row r="6172" ht="15.75" customHeight="1" s="120">
      <c r="A6172" s="2" t="inlineStr">
        <is>
          <t>WASTE</t>
        </is>
      </c>
      <c r="B6172" s="2" t="inlineStr">
        <is>
          <t>LAN</t>
        </is>
      </c>
      <c r="C6172" s="2" t="n">
        <v>2025</v>
      </c>
      <c r="D6172" s="2" t="inlineStr">
        <is>
          <t>United States</t>
        </is>
      </c>
      <c r="E6172" s="2" t="inlineStr">
        <is>
          <t>USA</t>
        </is>
      </c>
      <c r="F6172" s="2" t="inlineStr">
        <is>
          <t>Electricity generation with a microturbine</t>
        </is>
      </c>
      <c r="G6172" s="2" t="n">
        <v>104</v>
      </c>
      <c r="H6172" s="2" t="n">
        <v>2.01828133868e-05</v>
      </c>
      <c r="I6172" s="2" t="n">
        <v>2.2604750993216e-05</v>
      </c>
      <c r="J6172" s="40" t="inlineStr">
        <is>
          <t>waste - methane capture</t>
        </is>
      </c>
    </row>
    <row r="6173" ht="15.75" customHeight="1" s="120">
      <c r="A6173" s="2" t="inlineStr">
        <is>
          <t>WASTE</t>
        </is>
      </c>
      <c r="B6173" s="2" t="inlineStr">
        <is>
          <t>LAN</t>
        </is>
      </c>
      <c r="C6173" s="2" t="n">
        <v>2025</v>
      </c>
      <c r="D6173" s="2" t="inlineStr">
        <is>
          <t>United States</t>
        </is>
      </c>
      <c r="E6173" s="2" t="inlineStr">
        <is>
          <t>USA</t>
        </is>
      </c>
      <c r="F6173" s="2" t="inlineStr">
        <is>
          <t>Electricity generation with a reciprocating engine</t>
        </is>
      </c>
      <c r="G6173" s="2" t="n">
        <v>104</v>
      </c>
      <c r="H6173" s="2" t="n">
        <v>0.0007325843907893</v>
      </c>
      <c r="I6173" s="2" t="n">
        <v>0.0008204945176840161</v>
      </c>
      <c r="J6173" s="40" t="inlineStr">
        <is>
          <t>waste - methane capture</t>
        </is>
      </c>
    </row>
    <row r="6174" ht="15.75" customHeight="1" s="120">
      <c r="A6174" s="2" t="inlineStr">
        <is>
          <t>WASTE</t>
        </is>
      </c>
      <c r="B6174" s="2" t="inlineStr">
        <is>
          <t>LAN</t>
        </is>
      </c>
      <c r="C6174" s="2" t="n">
        <v>2025</v>
      </c>
      <c r="D6174" s="2" t="inlineStr">
        <is>
          <t>United States</t>
        </is>
      </c>
      <c r="E6174" s="2" t="inlineStr">
        <is>
          <t>USA</t>
        </is>
      </c>
      <c r="F6174" s="2" t="inlineStr">
        <is>
          <t>Electricity generation with combined heat and power</t>
        </is>
      </c>
      <c r="G6174" s="2" t="n">
        <v>106</v>
      </c>
      <c r="H6174" s="2" t="n">
        <v>9.21461032704e-05</v>
      </c>
      <c r="I6174" s="2" t="n">
        <v>0.000103203635662848</v>
      </c>
      <c r="J6174" s="40" t="inlineStr">
        <is>
          <t>waste - methane capture</t>
        </is>
      </c>
    </row>
    <row r="6175" ht="15.75" customHeight="1" s="120">
      <c r="A6175" s="2" t="inlineStr">
        <is>
          <t>WASTE</t>
        </is>
      </c>
      <c r="B6175" s="2" t="inlineStr">
        <is>
          <t>LAN</t>
        </is>
      </c>
      <c r="C6175" s="2" t="n">
        <v>2025</v>
      </c>
      <c r="D6175" s="2" t="inlineStr">
        <is>
          <t>United States</t>
        </is>
      </c>
      <c r="E6175" s="2" t="inlineStr">
        <is>
          <t>USA</t>
        </is>
      </c>
      <c r="F6175" s="2" t="inlineStr">
        <is>
          <t>Land_x001f_ll gas recovery for direct use</t>
        </is>
      </c>
      <c r="G6175" s="2" t="n">
        <v>107</v>
      </c>
      <c r="H6175" s="2" t="n">
        <v>0.000281005341094</v>
      </c>
      <c r="I6175" s="2" t="n">
        <v>0.0003147259820252801</v>
      </c>
      <c r="J6175" s="40" t="inlineStr">
        <is>
          <t>waste - methane capture</t>
        </is>
      </c>
    </row>
    <row r="6176" ht="15.75" customHeight="1" s="120">
      <c r="A6176" s="2" t="inlineStr">
        <is>
          <t>WASTE</t>
        </is>
      </c>
      <c r="B6176" s="2" t="inlineStr">
        <is>
          <t>LAN</t>
        </is>
      </c>
      <c r="C6176" s="2" t="n">
        <v>2025</v>
      </c>
      <c r="D6176" s="2" t="inlineStr">
        <is>
          <t>United States</t>
        </is>
      </c>
      <c r="E6176" s="2" t="inlineStr">
        <is>
          <t>USA</t>
        </is>
      </c>
      <c r="F6176" s="2" t="inlineStr">
        <is>
          <t>Electricity generation with a reciprocating engine</t>
        </is>
      </c>
      <c r="G6176" s="2" t="n">
        <v>108</v>
      </c>
      <c r="H6176" s="2" t="n">
        <v>0.0007101262453943</v>
      </c>
      <c r="I6176" s="2" t="n">
        <v>0.0007953413948416161</v>
      </c>
      <c r="J6176" s="40" t="inlineStr">
        <is>
          <t>waste - methane capture</t>
        </is>
      </c>
    </row>
    <row r="6177" ht="15.75" customHeight="1" s="120">
      <c r="A6177" s="2" t="inlineStr">
        <is>
          <t>WASTE</t>
        </is>
      </c>
      <c r="B6177" s="2" t="inlineStr">
        <is>
          <t>LAN</t>
        </is>
      </c>
      <c r="C6177" s="2" t="n">
        <v>2025</v>
      </c>
      <c r="D6177" s="2" t="inlineStr">
        <is>
          <t>United States</t>
        </is>
      </c>
      <c r="E6177" s="2" t="inlineStr">
        <is>
          <t>USA</t>
        </is>
      </c>
      <c r="F6177" s="2" t="inlineStr">
        <is>
          <t>Electricity generation with a gas turbine</t>
        </is>
      </c>
      <c r="G6177" s="2" t="n">
        <v>108</v>
      </c>
      <c r="H6177" s="2" t="n">
        <v>2.49172881013e-05</v>
      </c>
      <c r="I6177" s="2" t="n">
        <v>2.7907362673456e-05</v>
      </c>
      <c r="J6177" s="40" t="inlineStr">
        <is>
          <t>waste - methane capture</t>
        </is>
      </c>
    </row>
    <row r="6178" ht="15.75" customHeight="1" s="120">
      <c r="A6178" s="2" t="inlineStr">
        <is>
          <t>WASTE</t>
        </is>
      </c>
      <c r="B6178" s="2" t="inlineStr">
        <is>
          <t>LAN</t>
        </is>
      </c>
      <c r="C6178" s="2" t="n">
        <v>2025</v>
      </c>
      <c r="D6178" s="2" t="inlineStr">
        <is>
          <t>United States</t>
        </is>
      </c>
      <c r="E6178" s="2" t="inlineStr">
        <is>
          <t>USA</t>
        </is>
      </c>
      <c r="F6178" s="2" t="inlineStr">
        <is>
          <t>Electricity generation with combined heat and power</t>
        </is>
      </c>
      <c r="G6178" s="2" t="n">
        <v>108</v>
      </c>
      <c r="H6178" s="2" t="n">
        <v>8.910656470110001e-05</v>
      </c>
      <c r="I6178" s="2" t="n">
        <v>9.979935246523202e-05</v>
      </c>
      <c r="J6178" s="40" t="inlineStr">
        <is>
          <t>waste - methane capture</t>
        </is>
      </c>
    </row>
    <row r="6179" ht="15.75" customHeight="1" s="120">
      <c r="A6179" s="2" t="inlineStr">
        <is>
          <t>WASTE</t>
        </is>
      </c>
      <c r="B6179" s="2" t="inlineStr">
        <is>
          <t>LAN</t>
        </is>
      </c>
      <c r="C6179" s="2" t="n">
        <v>2025</v>
      </c>
      <c r="D6179" s="2" t="inlineStr">
        <is>
          <t>United States</t>
        </is>
      </c>
      <c r="E6179" s="2" t="inlineStr">
        <is>
          <t>USA</t>
        </is>
      </c>
      <c r="F6179" s="2" t="inlineStr">
        <is>
          <t>Electricity generation with a gas turbine</t>
        </is>
      </c>
      <c r="G6179" s="2" t="n">
        <v>109</v>
      </c>
      <c r="H6179" s="2" t="n">
        <v>2.47225216299e-05</v>
      </c>
      <c r="I6179" s="2" t="n">
        <v>2.7689224225488e-05</v>
      </c>
      <c r="J6179" s="40" t="inlineStr">
        <is>
          <t>waste - methane capture</t>
        </is>
      </c>
    </row>
    <row r="6180" ht="15.75" customHeight="1" s="120">
      <c r="A6180" s="2" t="inlineStr">
        <is>
          <t>WASTE</t>
        </is>
      </c>
      <c r="B6180" s="2" t="inlineStr">
        <is>
          <t>LAN</t>
        </is>
      </c>
      <c r="C6180" s="2" t="n">
        <v>2025</v>
      </c>
      <c r="D6180" s="2" t="inlineStr">
        <is>
          <t>United States</t>
        </is>
      </c>
      <c r="E6180" s="2" t="inlineStr">
        <is>
          <t>USA</t>
        </is>
      </c>
      <c r="F6180" s="2" t="inlineStr">
        <is>
          <t>Electricity generation with a reciprocating engine</t>
        </is>
      </c>
      <c r="G6180" s="2" t="n">
        <v>109</v>
      </c>
      <c r="H6180" s="2" t="n">
        <v>0.0006972317351028</v>
      </c>
      <c r="I6180" s="2" t="n">
        <v>0.0007808995433151361</v>
      </c>
      <c r="J6180" s="40" t="inlineStr">
        <is>
          <t>waste - methane capture</t>
        </is>
      </c>
    </row>
    <row r="6181" ht="15.75" customHeight="1" s="120">
      <c r="A6181" s="2" t="inlineStr">
        <is>
          <t>WASTE</t>
        </is>
      </c>
      <c r="B6181" s="2" t="inlineStr">
        <is>
          <t>LAN</t>
        </is>
      </c>
      <c r="C6181" s="2" t="n">
        <v>2025</v>
      </c>
      <c r="D6181" s="2" t="inlineStr">
        <is>
          <t>United States</t>
        </is>
      </c>
      <c r="E6181" s="2" t="inlineStr">
        <is>
          <t>USA</t>
        </is>
      </c>
      <c r="F6181" s="2" t="inlineStr">
        <is>
          <t>Electricity generation with a microturbine</t>
        </is>
      </c>
      <c r="G6181" s="2" t="n">
        <v>109</v>
      </c>
      <c r="H6181" s="54" t="n">
        <v>9.51038509811e-06</v>
      </c>
      <c r="I6181" s="2" t="n">
        <v>1.06516313098832e-05</v>
      </c>
      <c r="J6181" s="40" t="inlineStr">
        <is>
          <t>waste - methane capture</t>
        </is>
      </c>
    </row>
    <row r="6182" ht="15.75" customHeight="1" s="120">
      <c r="A6182" s="2" t="inlineStr">
        <is>
          <t>WASTE</t>
        </is>
      </c>
      <c r="B6182" s="2" t="inlineStr">
        <is>
          <t>LAN</t>
        </is>
      </c>
      <c r="C6182" s="2" t="n">
        <v>2025</v>
      </c>
      <c r="D6182" s="2" t="inlineStr">
        <is>
          <t>United States</t>
        </is>
      </c>
      <c r="E6182" s="2" t="inlineStr">
        <is>
          <t>USA</t>
        </is>
      </c>
      <c r="F6182" s="2" t="inlineStr">
        <is>
          <t>Electricity generation with combined heat and power</t>
        </is>
      </c>
      <c r="G6182" s="2" t="n">
        <v>110</v>
      </c>
      <c r="H6182" s="2" t="n">
        <v>0.0001775077544153</v>
      </c>
      <c r="I6182" s="2" t="n">
        <v>0.000198808684945136</v>
      </c>
      <c r="J6182" s="40" t="inlineStr">
        <is>
          <t>waste - methane capture</t>
        </is>
      </c>
    </row>
    <row r="6183" ht="15.75" customHeight="1" s="120">
      <c r="A6183" s="2" t="inlineStr">
        <is>
          <t>WASTE</t>
        </is>
      </c>
      <c r="B6183" s="2" t="inlineStr">
        <is>
          <t>LAN</t>
        </is>
      </c>
      <c r="C6183" s="2" t="n">
        <v>2025</v>
      </c>
      <c r="D6183" s="2" t="inlineStr">
        <is>
          <t>United States</t>
        </is>
      </c>
      <c r="E6183" s="2" t="inlineStr">
        <is>
          <t>USA</t>
        </is>
      </c>
      <c r="F6183" s="2" t="inlineStr">
        <is>
          <t>Electricity generation with a reciprocating engine</t>
        </is>
      </c>
      <c r="G6183" s="2" t="n">
        <v>110</v>
      </c>
      <c r="H6183" s="2" t="n">
        <v>0.0007462669163942</v>
      </c>
      <c r="I6183" s="2" t="n">
        <v>0.000835818946361504</v>
      </c>
      <c r="J6183" s="40" t="inlineStr">
        <is>
          <t>waste - methane capture</t>
        </is>
      </c>
    </row>
    <row r="6184" ht="15.75" customHeight="1" s="120">
      <c r="A6184" s="2" t="inlineStr">
        <is>
          <t>WASTE</t>
        </is>
      </c>
      <c r="B6184" s="2" t="inlineStr">
        <is>
          <t>LAN</t>
        </is>
      </c>
      <c r="C6184" s="2" t="n">
        <v>2025</v>
      </c>
      <c r="D6184" s="2" t="inlineStr">
        <is>
          <t>United States</t>
        </is>
      </c>
      <c r="E6184" s="2" t="inlineStr">
        <is>
          <t>USA</t>
        </is>
      </c>
      <c r="F6184" s="2" t="inlineStr">
        <is>
          <t>Electricity generation with a reciprocating engine</t>
        </is>
      </c>
      <c r="G6184" s="2" t="n">
        <v>111</v>
      </c>
      <c r="H6184" s="2" t="n">
        <v>0.000685710052494</v>
      </c>
      <c r="I6184" s="2" t="n">
        <v>0.00076799525879328</v>
      </c>
      <c r="J6184" s="40" t="inlineStr">
        <is>
          <t>waste - methane capture</t>
        </is>
      </c>
    </row>
    <row r="6185" ht="15.75" customHeight="1" s="120">
      <c r="A6185" s="2" t="inlineStr">
        <is>
          <t>WASTE</t>
        </is>
      </c>
      <c r="B6185" s="2" t="inlineStr">
        <is>
          <t>LAN</t>
        </is>
      </c>
      <c r="C6185" s="2" t="n">
        <v>2025</v>
      </c>
      <c r="D6185" s="2" t="inlineStr">
        <is>
          <t>United States</t>
        </is>
      </c>
      <c r="E6185" s="2" t="inlineStr">
        <is>
          <t>USA</t>
        </is>
      </c>
      <c r="F6185" s="2" t="inlineStr">
        <is>
          <t>Land_x001f_ll gas recovery for direct use</t>
        </is>
      </c>
      <c r="G6185" s="2" t="n">
        <v>111</v>
      </c>
      <c r="H6185" s="2" t="n">
        <v>0.0002665020874701</v>
      </c>
      <c r="I6185" s="2" t="n">
        <v>0.0002984823379665121</v>
      </c>
      <c r="J6185" s="40" t="inlineStr">
        <is>
          <t>waste - methane capture</t>
        </is>
      </c>
    </row>
    <row r="6186" ht="15.75" customHeight="1" s="120">
      <c r="A6186" s="2" t="inlineStr">
        <is>
          <t>WASTE</t>
        </is>
      </c>
      <c r="B6186" s="2" t="inlineStr">
        <is>
          <t>LAN</t>
        </is>
      </c>
      <c r="C6186" s="2" t="n">
        <v>2025</v>
      </c>
      <c r="D6186" s="2" t="inlineStr">
        <is>
          <t>United States</t>
        </is>
      </c>
      <c r="E6186" s="2" t="inlineStr">
        <is>
          <t>USA</t>
        </is>
      </c>
      <c r="F6186" s="2" t="inlineStr">
        <is>
          <t>Electricity generation with a microturbine</t>
        </is>
      </c>
      <c r="G6186" s="2" t="n">
        <v>111</v>
      </c>
      <c r="H6186" s="54" t="n">
        <v>9.27479595703e-06</v>
      </c>
      <c r="I6186" s="2" t="n">
        <v>1.03877714718736e-05</v>
      </c>
      <c r="J6186" s="40" t="inlineStr">
        <is>
          <t>waste - methane capture</t>
        </is>
      </c>
    </row>
    <row r="6187" ht="15.75" customHeight="1" s="120">
      <c r="A6187" s="2" t="inlineStr">
        <is>
          <t>WASTE</t>
        </is>
      </c>
      <c r="B6187" s="2" t="inlineStr">
        <is>
          <t>LAN</t>
        </is>
      </c>
      <c r="C6187" s="2" t="n">
        <v>2025</v>
      </c>
      <c r="D6187" s="2" t="inlineStr">
        <is>
          <t>United States</t>
        </is>
      </c>
      <c r="E6187" s="2" t="inlineStr">
        <is>
          <t>USA</t>
        </is>
      </c>
      <c r="F6187" s="2" t="inlineStr">
        <is>
          <t>Electricity generation with combined heat and power</t>
        </is>
      </c>
      <c r="G6187" s="2" t="n">
        <v>112</v>
      </c>
      <c r="H6187" s="2" t="n">
        <v>0.0001006858656183</v>
      </c>
      <c r="I6187" s="2" t="n">
        <v>0.000112768169492496</v>
      </c>
      <c r="J6187" s="40" t="inlineStr">
        <is>
          <t>waste - methane capture</t>
        </is>
      </c>
    </row>
    <row r="6188" ht="15.75" customHeight="1" s="120">
      <c r="A6188" s="2" t="inlineStr">
        <is>
          <t>WASTE</t>
        </is>
      </c>
      <c r="B6188" s="2" t="inlineStr">
        <is>
          <t>LAN</t>
        </is>
      </c>
      <c r="C6188" s="2" t="n">
        <v>2025</v>
      </c>
      <c r="D6188" s="2" t="inlineStr">
        <is>
          <t>United States</t>
        </is>
      </c>
      <c r="E6188" s="2" t="inlineStr">
        <is>
          <t>USA</t>
        </is>
      </c>
      <c r="F6188" s="2" t="inlineStr">
        <is>
          <t>Electricity generation with a reciprocating engine</t>
        </is>
      </c>
      <c r="G6188" s="2" t="n">
        <v>112</v>
      </c>
      <c r="H6188" s="2" t="n">
        <v>0.0006851113867015</v>
      </c>
      <c r="I6188" s="2" t="n">
        <v>0.00076732475310568</v>
      </c>
      <c r="J6188" s="40" t="inlineStr">
        <is>
          <t>waste - methane capture</t>
        </is>
      </c>
    </row>
    <row r="6189" ht="15.75" customHeight="1" s="120">
      <c r="A6189" s="2" t="inlineStr">
        <is>
          <t>WASTE</t>
        </is>
      </c>
      <c r="B6189" s="2" t="inlineStr">
        <is>
          <t>LAN</t>
        </is>
      </c>
      <c r="C6189" s="2" t="n">
        <v>2025</v>
      </c>
      <c r="D6189" s="2" t="inlineStr">
        <is>
          <t>United States</t>
        </is>
      </c>
      <c r="E6189" s="2" t="inlineStr">
        <is>
          <t>USA</t>
        </is>
      </c>
      <c r="F6189" s="2" t="inlineStr">
        <is>
          <t>Electricity generation with a gas turbine</t>
        </is>
      </c>
      <c r="G6189" s="2" t="n">
        <v>113</v>
      </c>
      <c r="H6189" s="2" t="n">
        <v>7.375106361e-05</v>
      </c>
      <c r="I6189" s="2" t="n">
        <v>8.260119124320002e-05</v>
      </c>
      <c r="J6189" s="40" t="inlineStr">
        <is>
          <t>waste - methane capture</t>
        </is>
      </c>
    </row>
    <row r="6190" ht="15.75" customHeight="1" s="120">
      <c r="A6190" s="2" t="inlineStr">
        <is>
          <t>WASTE</t>
        </is>
      </c>
      <c r="B6190" s="2" t="inlineStr">
        <is>
          <t>LAN</t>
        </is>
      </c>
      <c r="C6190" s="2" t="n">
        <v>2025</v>
      </c>
      <c r="D6190" s="2" t="inlineStr">
        <is>
          <t>United States</t>
        </is>
      </c>
      <c r="E6190" s="2" t="inlineStr">
        <is>
          <t>USA</t>
        </is>
      </c>
      <c r="F6190" s="2" t="inlineStr">
        <is>
          <t>Electricity generation with combined heat and power</t>
        </is>
      </c>
      <c r="G6190" s="2" t="n">
        <v>113</v>
      </c>
      <c r="H6190" s="2" t="n">
        <v>8.573637751399999e-05</v>
      </c>
      <c r="I6190" s="2" t="n">
        <v>9.602474281568001e-05</v>
      </c>
      <c r="J6190" s="40" t="inlineStr">
        <is>
          <t>waste - methane capture</t>
        </is>
      </c>
    </row>
    <row r="6191" ht="15.75" customHeight="1" s="120">
      <c r="A6191" s="2" t="inlineStr">
        <is>
          <t>WASTE</t>
        </is>
      </c>
      <c r="B6191" s="2" t="inlineStr">
        <is>
          <t>LAN</t>
        </is>
      </c>
      <c r="C6191" s="2" t="n">
        <v>2025</v>
      </c>
      <c r="D6191" s="2" t="inlineStr">
        <is>
          <t>United States</t>
        </is>
      </c>
      <c r="E6191" s="2" t="inlineStr">
        <is>
          <t>USA</t>
        </is>
      </c>
      <c r="F6191" s="2" t="inlineStr">
        <is>
          <t>Land_x001f_ll gas recovery for direct use</t>
        </is>
      </c>
      <c r="G6191" s="2" t="n">
        <v>113</v>
      </c>
      <c r="H6191" s="2" t="n">
        <v>0.0002602182503324</v>
      </c>
      <c r="I6191" s="2" t="n">
        <v>0.000291444440372288</v>
      </c>
      <c r="J6191" s="40" t="inlineStr">
        <is>
          <t>waste - methane capture</t>
        </is>
      </c>
    </row>
    <row r="6192" ht="15.75" customHeight="1" s="120">
      <c r="A6192" s="2" t="inlineStr">
        <is>
          <t>WASTE</t>
        </is>
      </c>
      <c r="B6192" s="2" t="inlineStr">
        <is>
          <t>LAN</t>
        </is>
      </c>
      <c r="C6192" s="2" t="n">
        <v>2025</v>
      </c>
      <c r="D6192" s="2" t="inlineStr">
        <is>
          <t>United States</t>
        </is>
      </c>
      <c r="E6192" s="2" t="inlineStr">
        <is>
          <t>USA</t>
        </is>
      </c>
      <c r="F6192" s="2" t="inlineStr">
        <is>
          <t>Electricity generation with a gas turbine</t>
        </is>
      </c>
      <c r="G6192" s="2" t="n">
        <v>114</v>
      </c>
      <c r="H6192" s="2" t="n">
        <v>2.38637603616e-05</v>
      </c>
      <c r="I6192" s="2" t="n">
        <v>2.6727411604992e-05</v>
      </c>
      <c r="J6192" s="40" t="inlineStr">
        <is>
          <t>waste - methane capture</t>
        </is>
      </c>
    </row>
    <row r="6193" ht="15.75" customHeight="1" s="120">
      <c r="A6193" s="2" t="inlineStr">
        <is>
          <t>WASTE</t>
        </is>
      </c>
      <c r="B6193" s="2" t="inlineStr">
        <is>
          <t>LAN</t>
        </is>
      </c>
      <c r="C6193" s="2" t="n">
        <v>2025</v>
      </c>
      <c r="D6193" s="2" t="inlineStr">
        <is>
          <t>United States</t>
        </is>
      </c>
      <c r="E6193" s="2" t="inlineStr">
        <is>
          <t>USA</t>
        </is>
      </c>
      <c r="F6193" s="2" t="inlineStr">
        <is>
          <t>Electricity generation with a reciprocating engine</t>
        </is>
      </c>
      <c r="G6193" s="2" t="n">
        <v>114</v>
      </c>
      <c r="H6193" s="2" t="n">
        <v>0.0006672701565549</v>
      </c>
      <c r="I6193" s="2" t="n">
        <v>0.000747342575341488</v>
      </c>
      <c r="J6193" s="40" t="inlineStr">
        <is>
          <t>waste - methane capture</t>
        </is>
      </c>
    </row>
    <row r="6194" ht="15.75" customHeight="1" s="120">
      <c r="A6194" s="2" t="inlineStr">
        <is>
          <t>WASTE</t>
        </is>
      </c>
      <c r="B6194" s="2" t="inlineStr">
        <is>
          <t>LAN</t>
        </is>
      </c>
      <c r="C6194" s="2" t="n">
        <v>2025</v>
      </c>
      <c r="D6194" s="2" t="inlineStr">
        <is>
          <t>United States</t>
        </is>
      </c>
      <c r="E6194" s="2" t="inlineStr">
        <is>
          <t>USA</t>
        </is>
      </c>
      <c r="F6194" s="2" t="inlineStr">
        <is>
          <t>Electricity generation with combined heat and power</t>
        </is>
      </c>
      <c r="G6194" s="2" t="n">
        <v>114</v>
      </c>
      <c r="H6194" s="2" t="n">
        <v>0.0001708193522063</v>
      </c>
      <c r="I6194" s="2" t="n">
        <v>0.000191317674471056</v>
      </c>
      <c r="J6194" s="40" t="inlineStr">
        <is>
          <t>waste - methane capture</t>
        </is>
      </c>
    </row>
    <row r="6195" ht="15.75" customHeight="1" s="120">
      <c r="A6195" s="2" t="inlineStr">
        <is>
          <t>WASTE</t>
        </is>
      </c>
      <c r="B6195" s="2" t="inlineStr">
        <is>
          <t>LAN</t>
        </is>
      </c>
      <c r="C6195" s="2" t="n">
        <v>2025</v>
      </c>
      <c r="D6195" s="2" t="inlineStr">
        <is>
          <t>United States</t>
        </is>
      </c>
      <c r="E6195" s="2" t="inlineStr">
        <is>
          <t>USA</t>
        </is>
      </c>
      <c r="F6195" s="2" t="inlineStr">
        <is>
          <t>Electricity generation with a gas turbine</t>
        </is>
      </c>
      <c r="G6195" s="2" t="n">
        <v>116</v>
      </c>
      <c r="H6195" s="2" t="n">
        <v>2.31909998547e-05</v>
      </c>
      <c r="I6195" s="2" t="n">
        <v>2.5973919837264e-05</v>
      </c>
      <c r="J6195" s="40" t="inlineStr">
        <is>
          <t>waste - methane capture</t>
        </is>
      </c>
    </row>
    <row r="6196" ht="15.75" customHeight="1" s="120">
      <c r="A6196" s="2" t="inlineStr">
        <is>
          <t>WASTE</t>
        </is>
      </c>
      <c r="B6196" s="2" t="inlineStr">
        <is>
          <t>LAN</t>
        </is>
      </c>
      <c r="C6196" s="2" t="n">
        <v>2025</v>
      </c>
      <c r="D6196" s="2" t="inlineStr">
        <is>
          <t>United States</t>
        </is>
      </c>
      <c r="E6196" s="2" t="inlineStr">
        <is>
          <t>USA</t>
        </is>
      </c>
      <c r="F6196" s="2" t="inlineStr">
        <is>
          <t>Electricity generation with a reciprocating engine</t>
        </is>
      </c>
      <c r="G6196" s="2" t="n">
        <v>118</v>
      </c>
      <c r="H6196" s="2" t="n">
        <v>0.0013843814958818</v>
      </c>
      <c r="I6196" s="2" t="n">
        <v>0.001550507275387616</v>
      </c>
      <c r="J6196" s="40" t="inlineStr">
        <is>
          <t>waste - methane capture</t>
        </is>
      </c>
    </row>
    <row r="6197" ht="15.75" customHeight="1" s="120">
      <c r="A6197" s="2" t="inlineStr">
        <is>
          <t>WASTE</t>
        </is>
      </c>
      <c r="B6197" s="2" t="inlineStr">
        <is>
          <t>LAN</t>
        </is>
      </c>
      <c r="C6197" s="2" t="n">
        <v>2025</v>
      </c>
      <c r="D6197" s="2" t="inlineStr">
        <is>
          <t>United States</t>
        </is>
      </c>
      <c r="E6197" s="2" t="inlineStr">
        <is>
          <t>USA</t>
        </is>
      </c>
      <c r="F6197" s="2" t="inlineStr">
        <is>
          <t>Electricity generation with a gas turbine</t>
        </is>
      </c>
      <c r="G6197" s="2" t="n">
        <v>119</v>
      </c>
      <c r="H6197" s="2" t="n">
        <v>2.27942218771e-05</v>
      </c>
      <c r="I6197" s="2" t="n">
        <v>2.552952850235201e-05</v>
      </c>
      <c r="J6197" s="40" t="inlineStr">
        <is>
          <t>waste - methane capture</t>
        </is>
      </c>
    </row>
    <row r="6198" ht="15.75" customHeight="1" s="120">
      <c r="A6198" s="2" t="inlineStr">
        <is>
          <t>WASTE</t>
        </is>
      </c>
      <c r="B6198" s="2" t="inlineStr">
        <is>
          <t>LAN</t>
        </is>
      </c>
      <c r="C6198" s="2" t="n">
        <v>2025</v>
      </c>
      <c r="D6198" s="2" t="inlineStr">
        <is>
          <t>United States</t>
        </is>
      </c>
      <c r="E6198" s="2" t="inlineStr">
        <is>
          <t>USA</t>
        </is>
      </c>
      <c r="F6198" s="2" t="inlineStr">
        <is>
          <t>Electricity generation with a reciprocating engine</t>
        </is>
      </c>
      <c r="G6198" s="2" t="n">
        <v>119</v>
      </c>
      <c r="H6198" s="2" t="n">
        <v>0.0006401144200936</v>
      </c>
      <c r="I6198" s="2" t="n">
        <v>0.000716928150504832</v>
      </c>
      <c r="J6198" s="40" t="inlineStr">
        <is>
          <t>waste - methane capture</t>
        </is>
      </c>
    </row>
    <row r="6199" ht="15.75" customHeight="1" s="120">
      <c r="A6199" s="2" t="inlineStr">
        <is>
          <t>WASTE</t>
        </is>
      </c>
      <c r="B6199" s="2" t="inlineStr">
        <is>
          <t>LAN</t>
        </is>
      </c>
      <c r="C6199" s="2" t="n">
        <v>2025</v>
      </c>
      <c r="D6199" s="2" t="inlineStr">
        <is>
          <t>United States</t>
        </is>
      </c>
      <c r="E6199" s="2" t="inlineStr">
        <is>
          <t>USA</t>
        </is>
      </c>
      <c r="F6199" s="2" t="inlineStr">
        <is>
          <t>Electricity generation with combined heat and power</t>
        </is>
      </c>
      <c r="G6199" s="2" t="n">
        <v>120</v>
      </c>
      <c r="H6199" s="2" t="n">
        <v>8.069921022979999e-05</v>
      </c>
      <c r="I6199" s="2" t="n">
        <v>9.038311545737601e-05</v>
      </c>
      <c r="J6199" s="40" t="inlineStr">
        <is>
          <t>waste - methane capture</t>
        </is>
      </c>
    </row>
    <row r="6200" ht="15.75" customHeight="1" s="120">
      <c r="A6200" s="2" t="inlineStr">
        <is>
          <t>WASTE</t>
        </is>
      </c>
      <c r="B6200" s="2" t="inlineStr">
        <is>
          <t>LAN</t>
        </is>
      </c>
      <c r="C6200" s="2" t="n">
        <v>2025</v>
      </c>
      <c r="D6200" s="2" t="inlineStr">
        <is>
          <t>United States</t>
        </is>
      </c>
      <c r="E6200" s="2" t="inlineStr">
        <is>
          <t>USA</t>
        </is>
      </c>
      <c r="F6200" s="2" t="inlineStr">
        <is>
          <t>Electricity generation with a reciprocating engine</t>
        </is>
      </c>
      <c r="G6200" s="2" t="n">
        <v>120</v>
      </c>
      <c r="H6200" s="2" t="n">
        <v>0.0006344309658743</v>
      </c>
      <c r="I6200" s="2" t="n">
        <v>0.0007105626817792161</v>
      </c>
      <c r="J6200" s="40" t="inlineStr">
        <is>
          <t>waste - methane capture</t>
        </is>
      </c>
    </row>
    <row r="6201" ht="15.75" customHeight="1" s="120">
      <c r="A6201" s="2" t="inlineStr">
        <is>
          <t>WASTE</t>
        </is>
      </c>
      <c r="B6201" s="2" t="inlineStr">
        <is>
          <t>LAN</t>
        </is>
      </c>
      <c r="C6201" s="2" t="n">
        <v>2025</v>
      </c>
      <c r="D6201" s="2" t="inlineStr">
        <is>
          <t>United States</t>
        </is>
      </c>
      <c r="E6201" s="2" t="inlineStr">
        <is>
          <t>USA</t>
        </is>
      </c>
      <c r="F6201" s="2" t="inlineStr">
        <is>
          <t>Electricity generation with combined heat and power</t>
        </is>
      </c>
      <c r="G6201" s="2" t="n">
        <v>121</v>
      </c>
      <c r="H6201" s="2" t="n">
        <v>8.080928819249999e-05</v>
      </c>
      <c r="I6201" s="2" t="n">
        <v>9.05064027756e-05</v>
      </c>
      <c r="J6201" s="40" t="inlineStr">
        <is>
          <t>waste - methane capture</t>
        </is>
      </c>
    </row>
    <row r="6202" ht="15.75" customHeight="1" s="120">
      <c r="A6202" s="2" t="inlineStr">
        <is>
          <t>WASTE</t>
        </is>
      </c>
      <c r="B6202" s="2" t="inlineStr">
        <is>
          <t>LAN</t>
        </is>
      </c>
      <c r="C6202" s="2" t="n">
        <v>2025</v>
      </c>
      <c r="D6202" s="2" t="inlineStr">
        <is>
          <t>United States</t>
        </is>
      </c>
      <c r="E6202" s="2" t="inlineStr">
        <is>
          <t>USA</t>
        </is>
      </c>
      <c r="F6202" s="2" t="inlineStr">
        <is>
          <t>Electricity generation with a reciprocating engine</t>
        </is>
      </c>
      <c r="G6202" s="2" t="n">
        <v>121</v>
      </c>
      <c r="H6202" s="2" t="n">
        <v>0.0007176478975452</v>
      </c>
      <c r="I6202" s="2" t="n">
        <v>0.0008037656452506241</v>
      </c>
      <c r="J6202" s="40" t="inlineStr">
        <is>
          <t>waste - methane capture</t>
        </is>
      </c>
    </row>
    <row r="6203" ht="15.75" customHeight="1" s="120">
      <c r="A6203" s="2" t="inlineStr">
        <is>
          <t>WASTE</t>
        </is>
      </c>
      <c r="B6203" s="2" t="inlineStr">
        <is>
          <t>LAN</t>
        </is>
      </c>
      <c r="C6203" s="2" t="n">
        <v>2025</v>
      </c>
      <c r="D6203" s="2" t="inlineStr">
        <is>
          <t>United States</t>
        </is>
      </c>
      <c r="E6203" s="2" t="inlineStr">
        <is>
          <t>USA</t>
        </is>
      </c>
      <c r="F6203" s="2" t="inlineStr">
        <is>
          <t>Electricity generation with a reciprocating engine</t>
        </is>
      </c>
      <c r="G6203" s="2" t="n">
        <v>123</v>
      </c>
      <c r="H6203" s="2" t="n">
        <v>0.0006214921595529</v>
      </c>
      <c r="I6203" s="2" t="n">
        <v>0.0006960712186992481</v>
      </c>
      <c r="J6203" s="40" t="inlineStr">
        <is>
          <t>waste - methane capture</t>
        </is>
      </c>
    </row>
    <row r="6204" ht="15.75" customHeight="1" s="120">
      <c r="A6204" s="2" t="inlineStr">
        <is>
          <t>WASTE</t>
        </is>
      </c>
      <c r="B6204" s="2" t="inlineStr">
        <is>
          <t>LAN</t>
        </is>
      </c>
      <c r="C6204" s="2" t="n">
        <v>2025</v>
      </c>
      <c r="D6204" s="2" t="inlineStr">
        <is>
          <t>United States</t>
        </is>
      </c>
      <c r="E6204" s="2" t="inlineStr">
        <is>
          <t>USA</t>
        </is>
      </c>
      <c r="F6204" s="2" t="inlineStr">
        <is>
          <t>Electricity generation with a gas turbine</t>
        </is>
      </c>
      <c r="G6204" s="2" t="n">
        <v>124</v>
      </c>
      <c r="H6204" s="2" t="n">
        <v>2.18017994484e-05</v>
      </c>
      <c r="I6204" s="2" t="n">
        <v>2.4418015382208e-05</v>
      </c>
      <c r="J6204" s="40" t="inlineStr">
        <is>
          <t>waste - methane capture</t>
        </is>
      </c>
    </row>
    <row r="6205" ht="15.75" customHeight="1" s="120">
      <c r="A6205" s="2" t="inlineStr">
        <is>
          <t>WASTE</t>
        </is>
      </c>
      <c r="B6205" s="2" t="inlineStr">
        <is>
          <t>LAN</t>
        </is>
      </c>
      <c r="C6205" s="2" t="n">
        <v>2025</v>
      </c>
      <c r="D6205" s="2" t="inlineStr">
        <is>
          <t>United States</t>
        </is>
      </c>
      <c r="E6205" s="2" t="inlineStr">
        <is>
          <t>USA</t>
        </is>
      </c>
      <c r="F6205" s="2" t="inlineStr">
        <is>
          <t>Electricity generation with combined heat and power</t>
        </is>
      </c>
      <c r="G6205" s="2" t="n">
        <v>124</v>
      </c>
      <c r="H6205" s="2" t="n">
        <v>7.833054405640001e-05</v>
      </c>
      <c r="I6205" s="2" t="n">
        <v>8.773020934316802e-05</v>
      </c>
      <c r="J6205" s="40" t="inlineStr">
        <is>
          <t>waste - methane capture</t>
        </is>
      </c>
    </row>
    <row r="6206" ht="15.75" customHeight="1" s="120">
      <c r="A6206" s="2" t="inlineStr">
        <is>
          <t>WASTE</t>
        </is>
      </c>
      <c r="B6206" s="2" t="inlineStr">
        <is>
          <t>LAN</t>
        </is>
      </c>
      <c r="C6206" s="2" t="n">
        <v>2025</v>
      </c>
      <c r="D6206" s="2" t="inlineStr">
        <is>
          <t>United States</t>
        </is>
      </c>
      <c r="E6206" s="2" t="inlineStr">
        <is>
          <t>USA</t>
        </is>
      </c>
      <c r="F6206" s="2" t="inlineStr">
        <is>
          <t>Electricity generation with a reciprocating engine</t>
        </is>
      </c>
      <c r="G6206" s="2" t="n">
        <v>125</v>
      </c>
      <c r="H6206" s="2" t="n">
        <v>0.0006106481305324</v>
      </c>
      <c r="I6206" s="2" t="n">
        <v>0.0006839259061962881</v>
      </c>
      <c r="J6206" s="40" t="inlineStr">
        <is>
          <t>waste - methane capture</t>
        </is>
      </c>
    </row>
    <row r="6207" ht="15.75" customHeight="1" s="120">
      <c r="A6207" s="2" t="inlineStr">
        <is>
          <t>WASTE</t>
        </is>
      </c>
      <c r="B6207" s="2" t="inlineStr">
        <is>
          <t>LAN</t>
        </is>
      </c>
      <c r="C6207" s="2" t="n">
        <v>2025</v>
      </c>
      <c r="D6207" s="2" t="inlineStr">
        <is>
          <t>United States</t>
        </is>
      </c>
      <c r="E6207" s="2" t="inlineStr">
        <is>
          <t>USA</t>
        </is>
      </c>
      <c r="F6207" s="2" t="inlineStr">
        <is>
          <t>Electricity generation with combined heat and power</t>
        </is>
      </c>
      <c r="G6207" s="2" t="n">
        <v>126</v>
      </c>
      <c r="H6207" s="2" t="n">
        <v>7.782859029249999e-05</v>
      </c>
      <c r="I6207" s="2" t="n">
        <v>8.71680211276e-05</v>
      </c>
      <c r="J6207" s="40" t="inlineStr">
        <is>
          <t>waste - methane capture</t>
        </is>
      </c>
    </row>
    <row r="6208" ht="15.75" customHeight="1" s="120">
      <c r="A6208" s="2" t="inlineStr">
        <is>
          <t>WASTE</t>
        </is>
      </c>
      <c r="B6208" s="2" t="inlineStr">
        <is>
          <t>LAN</t>
        </is>
      </c>
      <c r="C6208" s="2" t="n">
        <v>2025</v>
      </c>
      <c r="D6208" s="2" t="inlineStr">
        <is>
          <t>United States</t>
        </is>
      </c>
      <c r="E6208" s="2" t="inlineStr">
        <is>
          <t>USA</t>
        </is>
      </c>
      <c r="F6208" s="2" t="inlineStr">
        <is>
          <t>Land_x001f_ll gas recovery for direct use</t>
        </is>
      </c>
      <c r="G6208" s="2" t="n">
        <v>128</v>
      </c>
      <c r="H6208" s="2" t="n">
        <v>0.0003753558848985</v>
      </c>
      <c r="I6208" s="2" t="n">
        <v>0.00042039859108632</v>
      </c>
      <c r="J6208" s="40" t="inlineStr">
        <is>
          <t>waste - methane capture</t>
        </is>
      </c>
    </row>
    <row r="6209" ht="15.75" customHeight="1" s="120">
      <c r="A6209" s="2" t="inlineStr">
        <is>
          <t>WASTE</t>
        </is>
      </c>
      <c r="B6209" s="2" t="inlineStr">
        <is>
          <t>LAN</t>
        </is>
      </c>
      <c r="C6209" s="2" t="n">
        <v>2025</v>
      </c>
      <c r="D6209" s="2" t="inlineStr">
        <is>
          <t>United States</t>
        </is>
      </c>
      <c r="E6209" s="2" t="inlineStr">
        <is>
          <t>USA</t>
        </is>
      </c>
      <c r="F6209" s="2" t="inlineStr">
        <is>
          <t>Electricity generation with a reciprocating engine</t>
        </is>
      </c>
      <c r="G6209" s="2" t="n">
        <v>129</v>
      </c>
      <c r="H6209" s="2" t="n">
        <v>0.0005917264497839</v>
      </c>
      <c r="I6209" s="2" t="n">
        <v>0.0006627336237579681</v>
      </c>
      <c r="J6209" s="40" t="inlineStr">
        <is>
          <t>waste - methane capture</t>
        </is>
      </c>
    </row>
    <row r="6210" ht="15.75" customHeight="1" s="120">
      <c r="A6210" s="2" t="inlineStr">
        <is>
          <t>WASTE</t>
        </is>
      </c>
      <c r="B6210" s="2" t="inlineStr">
        <is>
          <t>LAN</t>
        </is>
      </c>
      <c r="C6210" s="2" t="n">
        <v>2025</v>
      </c>
      <c r="D6210" s="2" t="inlineStr">
        <is>
          <t>United States</t>
        </is>
      </c>
      <c r="E6210" s="2" t="inlineStr">
        <is>
          <t>USA</t>
        </is>
      </c>
      <c r="F6210" s="2" t="inlineStr">
        <is>
          <t>Land_x001f_ll gas recovery for direct use</t>
        </is>
      </c>
      <c r="G6210" s="2" t="n">
        <v>132</v>
      </c>
      <c r="H6210" s="2" t="n">
        <v>0.0003686530981213</v>
      </c>
      <c r="I6210" s="2" t="n">
        <v>0.0004128914698958561</v>
      </c>
      <c r="J6210" s="40" t="inlineStr">
        <is>
          <t>waste - methane capture</t>
        </is>
      </c>
    </row>
    <row r="6211" ht="15.75" customHeight="1" s="120">
      <c r="A6211" s="2" t="inlineStr">
        <is>
          <t>WASTE</t>
        </is>
      </c>
      <c r="B6211" s="2" t="inlineStr">
        <is>
          <t>LAN</t>
        </is>
      </c>
      <c r="C6211" s="2" t="n">
        <v>2025</v>
      </c>
      <c r="D6211" s="2" t="inlineStr">
        <is>
          <t>United States</t>
        </is>
      </c>
      <c r="E6211" s="2" t="inlineStr">
        <is>
          <t>USA</t>
        </is>
      </c>
      <c r="F6211" s="2" t="inlineStr">
        <is>
          <t>Electricity generation with combined heat and power</t>
        </is>
      </c>
      <c r="G6211" s="2" t="n">
        <v>132</v>
      </c>
      <c r="H6211" s="2" t="n">
        <v>7.35930589144e-05</v>
      </c>
      <c r="I6211" s="2" t="n">
        <v>8.2424225984128e-05</v>
      </c>
      <c r="J6211" s="40" t="inlineStr">
        <is>
          <t>waste - methane capture</t>
        </is>
      </c>
    </row>
    <row r="6212" ht="15.75" customHeight="1" s="120">
      <c r="A6212" s="2" t="inlineStr">
        <is>
          <t>WASTE</t>
        </is>
      </c>
      <c r="B6212" s="2" t="inlineStr">
        <is>
          <t>LAN</t>
        </is>
      </c>
      <c r="C6212" s="2" t="n">
        <v>2025</v>
      </c>
      <c r="D6212" s="2" t="inlineStr">
        <is>
          <t>United States</t>
        </is>
      </c>
      <c r="E6212" s="2" t="inlineStr">
        <is>
          <t>USA</t>
        </is>
      </c>
      <c r="F6212" s="2" t="inlineStr">
        <is>
          <t>Electricity generation with combined heat and power</t>
        </is>
      </c>
      <c r="G6212" s="2" t="n">
        <v>133</v>
      </c>
      <c r="H6212" s="2" t="n">
        <v>7.45058132452e-05</v>
      </c>
      <c r="I6212" s="2" t="n">
        <v>8.3446510834624e-05</v>
      </c>
      <c r="J6212" s="40" t="inlineStr">
        <is>
          <t>waste - methane capture</t>
        </is>
      </c>
    </row>
    <row r="6213" ht="15.75" customHeight="1" s="120">
      <c r="A6213" s="2" t="inlineStr">
        <is>
          <t>WASTE</t>
        </is>
      </c>
      <c r="B6213" s="2" t="inlineStr">
        <is>
          <t>LAN</t>
        </is>
      </c>
      <c r="C6213" s="2" t="n">
        <v>2025</v>
      </c>
      <c r="D6213" s="2" t="inlineStr">
        <is>
          <t>United States</t>
        </is>
      </c>
      <c r="E6213" s="2" t="inlineStr">
        <is>
          <t>USA</t>
        </is>
      </c>
      <c r="F6213" s="2" t="inlineStr">
        <is>
          <t>Electricity generation with a gas turbine</t>
        </is>
      </c>
      <c r="G6213" s="2" t="n">
        <v>133</v>
      </c>
      <c r="H6213" s="2" t="n">
        <v>2.02435730898e-05</v>
      </c>
      <c r="I6213" s="2" t="n">
        <v>2.2672801860576e-05</v>
      </c>
      <c r="J6213" s="40" t="inlineStr">
        <is>
          <t>waste - methane capture</t>
        </is>
      </c>
    </row>
    <row r="6214" ht="15.75" customHeight="1" s="120">
      <c r="A6214" s="2" t="inlineStr">
        <is>
          <t>WASTE</t>
        </is>
      </c>
      <c r="B6214" s="2" t="inlineStr">
        <is>
          <t>LAN</t>
        </is>
      </c>
      <c r="C6214" s="2" t="n">
        <v>2025</v>
      </c>
      <c r="D6214" s="2" t="inlineStr">
        <is>
          <t>United States</t>
        </is>
      </c>
      <c r="E6214" s="2" t="inlineStr">
        <is>
          <t>USA</t>
        </is>
      </c>
      <c r="F6214" s="2" t="inlineStr">
        <is>
          <t>Land_x001f_ll gas recovery for direct use</t>
        </is>
      </c>
      <c r="G6214" s="2" t="n">
        <v>133</v>
      </c>
      <c r="H6214" s="2" t="n">
        <v>0.0002549112832639</v>
      </c>
      <c r="I6214" s="2" t="n">
        <v>0.000285500637255568</v>
      </c>
      <c r="J6214" s="40" t="inlineStr">
        <is>
          <t>waste - methane capture</t>
        </is>
      </c>
    </row>
    <row r="6215" ht="15.75" customHeight="1" s="120">
      <c r="A6215" s="2" t="inlineStr">
        <is>
          <t>WASTE</t>
        </is>
      </c>
      <c r="B6215" s="2" t="inlineStr">
        <is>
          <t>LAN</t>
        </is>
      </c>
      <c r="C6215" s="2" t="n">
        <v>2025</v>
      </c>
      <c r="D6215" s="2" t="inlineStr">
        <is>
          <t>United States</t>
        </is>
      </c>
      <c r="E6215" s="2" t="inlineStr">
        <is>
          <t>USA</t>
        </is>
      </c>
      <c r="F6215" s="2" t="inlineStr">
        <is>
          <t>Electricity generation with a reciprocating engine</t>
        </is>
      </c>
      <c r="G6215" s="2" t="n">
        <v>134</v>
      </c>
      <c r="H6215" s="2" t="n">
        <v>0.0011425712145865</v>
      </c>
      <c r="I6215" s="2" t="n">
        <v>0.00127967976033688</v>
      </c>
      <c r="J6215" s="40" t="inlineStr">
        <is>
          <t>waste - methane capture</t>
        </is>
      </c>
    </row>
    <row r="6216" ht="15.75" customHeight="1" s="120">
      <c r="A6216" s="2" t="inlineStr">
        <is>
          <t>WASTE</t>
        </is>
      </c>
      <c r="B6216" s="2" t="inlineStr">
        <is>
          <t>LAN</t>
        </is>
      </c>
      <c r="C6216" s="2" t="n">
        <v>2025</v>
      </c>
      <c r="D6216" s="2" t="inlineStr">
        <is>
          <t>United States</t>
        </is>
      </c>
      <c r="E6216" s="2" t="inlineStr">
        <is>
          <t>USA</t>
        </is>
      </c>
      <c r="F6216" s="2" t="inlineStr">
        <is>
          <t>Electricity generation with combined heat and power</t>
        </is>
      </c>
      <c r="G6216" s="2" t="n">
        <v>134</v>
      </c>
      <c r="H6216" s="2" t="n">
        <v>7.31075633666e-05</v>
      </c>
      <c r="I6216" s="2" t="n">
        <v>8.1880470970592e-05</v>
      </c>
      <c r="J6216" s="40" t="inlineStr">
        <is>
          <t>waste - methane capture</t>
        </is>
      </c>
    </row>
    <row r="6217" ht="15.75" customHeight="1" s="120">
      <c r="A6217" s="2" t="inlineStr">
        <is>
          <t>WASTE</t>
        </is>
      </c>
      <c r="B6217" s="2" t="inlineStr">
        <is>
          <t>LAN</t>
        </is>
      </c>
      <c r="C6217" s="2" t="n">
        <v>2025</v>
      </c>
      <c r="D6217" s="2" t="inlineStr">
        <is>
          <t>United States</t>
        </is>
      </c>
      <c r="E6217" s="2" t="inlineStr">
        <is>
          <t>USA</t>
        </is>
      </c>
      <c r="F6217" s="2" t="inlineStr">
        <is>
          <t>Electricity generation with a reciprocating engine</t>
        </is>
      </c>
      <c r="G6217" s="2" t="n">
        <v>135</v>
      </c>
      <c r="H6217" s="2" t="n">
        <v>0.0012847441830672</v>
      </c>
      <c r="I6217" s="2" t="n">
        <v>0.001438913485035264</v>
      </c>
      <c r="J6217" s="40" t="inlineStr">
        <is>
          <t>waste - methane capture</t>
        </is>
      </c>
    </row>
    <row r="6218" ht="15.75" customHeight="1" s="120">
      <c r="A6218" s="2" t="inlineStr">
        <is>
          <t>WASTE</t>
        </is>
      </c>
      <c r="B6218" s="2" t="inlineStr">
        <is>
          <t>LAN</t>
        </is>
      </c>
      <c r="C6218" s="2" t="n">
        <v>2025</v>
      </c>
      <c r="D6218" s="2" t="inlineStr">
        <is>
          <t>United States</t>
        </is>
      </c>
      <c r="E6218" s="2" t="inlineStr">
        <is>
          <t>USA</t>
        </is>
      </c>
      <c r="F6218" s="2" t="inlineStr">
        <is>
          <t>Electricity generation with a gas turbine</t>
        </is>
      </c>
      <c r="G6218" s="2" t="n">
        <v>135</v>
      </c>
      <c r="H6218" s="2" t="n">
        <v>2.00717367989e-05</v>
      </c>
      <c r="I6218" s="2" t="n">
        <v>2.2480345214768e-05</v>
      </c>
      <c r="J6218" s="40" t="inlineStr">
        <is>
          <t>waste - methane capture</t>
        </is>
      </c>
    </row>
    <row r="6219" ht="15.75" customHeight="1" s="120">
      <c r="A6219" s="2" t="inlineStr">
        <is>
          <t>WASTE</t>
        </is>
      </c>
      <c r="B6219" s="2" t="inlineStr">
        <is>
          <t>LAN</t>
        </is>
      </c>
      <c r="C6219" s="2" t="n">
        <v>2025</v>
      </c>
      <c r="D6219" s="2" t="inlineStr">
        <is>
          <t>United States</t>
        </is>
      </c>
      <c r="E6219" s="2" t="inlineStr">
        <is>
          <t>USA</t>
        </is>
      </c>
      <c r="F6219" s="2" t="inlineStr">
        <is>
          <t>Land_x001f_ll gas recovery for direct use</t>
        </is>
      </c>
      <c r="G6219" s="2" t="n">
        <v>135</v>
      </c>
      <c r="H6219" s="2" t="n">
        <v>0.0003060888848267</v>
      </c>
      <c r="I6219" s="2" t="n">
        <v>0.0003428195510059041</v>
      </c>
      <c r="J6219" s="40" t="inlineStr">
        <is>
          <t>waste - methane capture</t>
        </is>
      </c>
    </row>
    <row r="6220" ht="15.75" customHeight="1" s="120">
      <c r="A6220" s="2" t="inlineStr">
        <is>
          <t>WASTE</t>
        </is>
      </c>
      <c r="B6220" s="2" t="inlineStr">
        <is>
          <t>LAN</t>
        </is>
      </c>
      <c r="C6220" s="2" t="n">
        <v>2025</v>
      </c>
      <c r="D6220" s="2" t="inlineStr">
        <is>
          <t>United States</t>
        </is>
      </c>
      <c r="E6220" s="2" t="inlineStr">
        <is>
          <t>USA</t>
        </is>
      </c>
      <c r="F6220" s="2" t="inlineStr">
        <is>
          <t>Electricity generation with combined heat and power</t>
        </is>
      </c>
      <c r="G6220" s="2" t="n">
        <v>135</v>
      </c>
      <c r="H6220" s="2" t="n">
        <v>8.37198167574e-05</v>
      </c>
      <c r="I6220" s="2" t="n">
        <v>9.3766194768288e-05</v>
      </c>
      <c r="J6220" s="40" t="inlineStr">
        <is>
          <t>waste - methane capture</t>
        </is>
      </c>
    </row>
    <row r="6221" ht="15.75" customHeight="1" s="120">
      <c r="A6221" s="2" t="inlineStr">
        <is>
          <t>WASTE</t>
        </is>
      </c>
      <c r="B6221" s="2" t="inlineStr">
        <is>
          <t>LAN</t>
        </is>
      </c>
      <c r="C6221" s="2" t="n">
        <v>2025</v>
      </c>
      <c r="D6221" s="2" t="inlineStr">
        <is>
          <t>United States</t>
        </is>
      </c>
      <c r="E6221" s="2" t="inlineStr">
        <is>
          <t>USA</t>
        </is>
      </c>
      <c r="F6221" s="2" t="inlineStr">
        <is>
          <t>Electricity generation with combined heat and power</t>
        </is>
      </c>
      <c r="G6221" s="2" t="n">
        <v>137</v>
      </c>
      <c r="H6221" s="2" t="n">
        <v>7.11992688593e-05</v>
      </c>
      <c r="I6221" s="2" t="n">
        <v>7.9743181122416e-05</v>
      </c>
      <c r="J6221" s="40" t="inlineStr">
        <is>
          <t>waste - methane capture</t>
        </is>
      </c>
    </row>
    <row r="6222" ht="15.75" customHeight="1" s="120">
      <c r="A6222" s="2" t="inlineStr">
        <is>
          <t>WASTE</t>
        </is>
      </c>
      <c r="B6222" s="2" t="inlineStr">
        <is>
          <t>LAN</t>
        </is>
      </c>
      <c r="C6222" s="2" t="n">
        <v>2025</v>
      </c>
      <c r="D6222" s="2" t="inlineStr">
        <is>
          <t>United States</t>
        </is>
      </c>
      <c r="E6222" s="2" t="inlineStr">
        <is>
          <t>USA</t>
        </is>
      </c>
      <c r="F6222" s="2" t="inlineStr">
        <is>
          <t>Electricity generation with combined heat and power</t>
        </is>
      </c>
      <c r="G6222" s="2" t="n">
        <v>138</v>
      </c>
      <c r="H6222" s="2" t="n">
        <v>7.071969594109999e-05</v>
      </c>
      <c r="I6222" s="2" t="n">
        <v>7.9206059454032e-05</v>
      </c>
      <c r="J6222" s="40" t="inlineStr">
        <is>
          <t>waste - methane capture</t>
        </is>
      </c>
    </row>
    <row r="6223" ht="15.75" customHeight="1" s="120">
      <c r="A6223" s="2" t="inlineStr">
        <is>
          <t>WASTE</t>
        </is>
      </c>
      <c r="B6223" s="2" t="inlineStr">
        <is>
          <t>LAN</t>
        </is>
      </c>
      <c r="C6223" s="2" t="n">
        <v>2025</v>
      </c>
      <c r="D6223" s="2" t="inlineStr">
        <is>
          <t>United States</t>
        </is>
      </c>
      <c r="E6223" s="2" t="inlineStr">
        <is>
          <t>USA</t>
        </is>
      </c>
      <c r="F6223" s="2" t="inlineStr">
        <is>
          <t>Land_x001f_ll gas recovery for direct use</t>
        </is>
      </c>
      <c r="G6223" s="2" t="n">
        <v>138</v>
      </c>
      <c r="H6223" s="2" t="n">
        <v>0.0002504634612706</v>
      </c>
      <c r="I6223" s="2" t="n">
        <v>0.000280519076623072</v>
      </c>
      <c r="J6223" s="40" t="inlineStr">
        <is>
          <t>waste - methane capture</t>
        </is>
      </c>
    </row>
    <row r="6224" ht="15.75" customHeight="1" s="120">
      <c r="A6224" s="2" t="inlineStr">
        <is>
          <t>WASTE</t>
        </is>
      </c>
      <c r="B6224" s="2" t="inlineStr">
        <is>
          <t>LAN</t>
        </is>
      </c>
      <c r="C6224" s="2" t="n">
        <v>2025</v>
      </c>
      <c r="D6224" s="2" t="inlineStr">
        <is>
          <t>United States</t>
        </is>
      </c>
      <c r="E6224" s="2" t="inlineStr">
        <is>
          <t>USA</t>
        </is>
      </c>
      <c r="F6224" s="2" t="inlineStr">
        <is>
          <t>Electricity generation with a reciprocating engine</t>
        </is>
      </c>
      <c r="G6224" s="2" t="n">
        <v>138</v>
      </c>
      <c r="H6224" s="2" t="n">
        <v>0.0011096479720436</v>
      </c>
      <c r="I6224" s="2" t="n">
        <v>0.001242805728688832</v>
      </c>
      <c r="J6224" s="40" t="inlineStr">
        <is>
          <t>waste - methane capture</t>
        </is>
      </c>
    </row>
    <row r="6225" ht="15.75" customHeight="1" s="120">
      <c r="A6225" s="2" t="inlineStr">
        <is>
          <t>WASTE</t>
        </is>
      </c>
      <c r="B6225" s="2" t="inlineStr">
        <is>
          <t>LAN</t>
        </is>
      </c>
      <c r="C6225" s="2" t="n">
        <v>2025</v>
      </c>
      <c r="D6225" s="2" t="inlineStr">
        <is>
          <t>United States</t>
        </is>
      </c>
      <c r="E6225" s="2" t="inlineStr">
        <is>
          <t>USA</t>
        </is>
      </c>
      <c r="F6225" s="2" t="inlineStr">
        <is>
          <t>Electricity generation with a reciprocating engine</t>
        </is>
      </c>
      <c r="G6225" s="2" t="n">
        <v>139</v>
      </c>
      <c r="H6225" s="2" t="n">
        <v>0.0005485259462148</v>
      </c>
      <c r="I6225" s="2" t="n">
        <v>0.0006143490597605761</v>
      </c>
      <c r="J6225" s="40" t="inlineStr">
        <is>
          <t>waste - methane capture</t>
        </is>
      </c>
    </row>
    <row r="6226" ht="15.75" customHeight="1" s="120">
      <c r="A6226" s="2" t="inlineStr">
        <is>
          <t>WASTE</t>
        </is>
      </c>
      <c r="B6226" s="2" t="inlineStr">
        <is>
          <t>LAN</t>
        </is>
      </c>
      <c r="C6226" s="2" t="n">
        <v>2025</v>
      </c>
      <c r="D6226" s="2" t="inlineStr">
        <is>
          <t>United States</t>
        </is>
      </c>
      <c r="E6226" s="2" t="inlineStr">
        <is>
          <t>USA</t>
        </is>
      </c>
      <c r="F6226" s="2" t="inlineStr">
        <is>
          <t>Land_x001f_ll gas recovery for direct use</t>
        </is>
      </c>
      <c r="G6226" s="2" t="n">
        <v>139</v>
      </c>
      <c r="H6226" s="2" t="n">
        <v>0.0003784572763834</v>
      </c>
      <c r="I6226" s="2" t="n">
        <v>0.0004238721495494081</v>
      </c>
      <c r="J6226" s="40" t="inlineStr">
        <is>
          <t>waste - methane capture</t>
        </is>
      </c>
    </row>
    <row r="6227" ht="15.75" customHeight="1" s="120">
      <c r="A6227" s="2" t="inlineStr">
        <is>
          <t>WASTE</t>
        </is>
      </c>
      <c r="B6227" s="2" t="inlineStr">
        <is>
          <t>LAN</t>
        </is>
      </c>
      <c r="C6227" s="2" t="n">
        <v>2025</v>
      </c>
      <c r="D6227" s="2" t="inlineStr">
        <is>
          <t>United States</t>
        </is>
      </c>
      <c r="E6227" s="2" t="inlineStr">
        <is>
          <t>USA</t>
        </is>
      </c>
      <c r="F6227" s="2" t="inlineStr">
        <is>
          <t>Flaring of landfill gas</t>
        </is>
      </c>
      <c r="G6227" s="2" t="n">
        <v>140</v>
      </c>
      <c r="H6227" s="2" t="n">
        <v>0.0001016657697619</v>
      </c>
      <c r="I6227" s="2" t="n">
        <v>0.000113865662133328</v>
      </c>
      <c r="J6227" s="40" t="inlineStr">
        <is>
          <t>waste - methane destruction</t>
        </is>
      </c>
    </row>
    <row r="6228" ht="15.75" customHeight="1" s="120">
      <c r="A6228" s="2" t="inlineStr">
        <is>
          <t>WASTE</t>
        </is>
      </c>
      <c r="B6228" s="2" t="inlineStr">
        <is>
          <t>LAN</t>
        </is>
      </c>
      <c r="C6228" s="2" t="n">
        <v>2025</v>
      </c>
      <c r="D6228" s="2" t="inlineStr">
        <is>
          <t>United States</t>
        </is>
      </c>
      <c r="E6228" s="2" t="inlineStr">
        <is>
          <t>USA</t>
        </is>
      </c>
      <c r="F6228" s="2" t="inlineStr">
        <is>
          <t>Electricity generation with combined heat and power</t>
        </is>
      </c>
      <c r="G6228" s="2" t="n">
        <v>140</v>
      </c>
      <c r="H6228" s="2" t="n">
        <v>7.5954834756e-05</v>
      </c>
      <c r="I6228" s="2" t="n">
        <v>8.506941492672001e-05</v>
      </c>
      <c r="J6228" s="40" t="inlineStr">
        <is>
          <t>waste - methane capture</t>
        </is>
      </c>
    </row>
    <row r="6229" ht="15.75" customHeight="1" s="120">
      <c r="A6229" s="2" t="inlineStr">
        <is>
          <t>WASTE</t>
        </is>
      </c>
      <c r="B6229" s="2" t="inlineStr">
        <is>
          <t>LAN</t>
        </is>
      </c>
      <c r="C6229" s="2" t="n">
        <v>2025</v>
      </c>
      <c r="D6229" s="2" t="inlineStr">
        <is>
          <t>United States</t>
        </is>
      </c>
      <c r="E6229" s="2" t="inlineStr">
        <is>
          <t>USA</t>
        </is>
      </c>
      <c r="F6229" s="2" t="inlineStr">
        <is>
          <t>Electricity generation with a gas turbine</t>
        </is>
      </c>
      <c r="G6229" s="2" t="n">
        <v>141</v>
      </c>
      <c r="H6229" s="2" t="n">
        <v>1.92329189304e-05</v>
      </c>
      <c r="I6229" s="2" t="n">
        <v>2.1540869202048e-05</v>
      </c>
      <c r="J6229" s="40" t="inlineStr">
        <is>
          <t>waste - methane capture</t>
        </is>
      </c>
    </row>
    <row r="6230" ht="15.75" customHeight="1" s="120">
      <c r="A6230" s="2" t="inlineStr">
        <is>
          <t>WASTE</t>
        </is>
      </c>
      <c r="B6230" s="2" t="inlineStr">
        <is>
          <t>LAN</t>
        </is>
      </c>
      <c r="C6230" s="2" t="n">
        <v>2025</v>
      </c>
      <c r="D6230" s="2" t="inlineStr">
        <is>
          <t>United States</t>
        </is>
      </c>
      <c r="E6230" s="2" t="inlineStr">
        <is>
          <t>USA</t>
        </is>
      </c>
      <c r="F6230" s="2" t="inlineStr">
        <is>
          <t>Electricity generation with combined heat and power</t>
        </is>
      </c>
      <c r="G6230" s="2" t="n">
        <v>142</v>
      </c>
      <c r="H6230" s="2" t="n">
        <v>6.971117545619999e-05</v>
      </c>
      <c r="I6230" s="2" t="n">
        <v>7.8076516510944e-05</v>
      </c>
      <c r="J6230" s="40" t="inlineStr">
        <is>
          <t>waste - methane capture</t>
        </is>
      </c>
    </row>
    <row r="6231" ht="15.75" customHeight="1" s="120">
      <c r="A6231" s="2" t="inlineStr">
        <is>
          <t>WASTE</t>
        </is>
      </c>
      <c r="B6231" s="2" t="inlineStr">
        <is>
          <t>LAN</t>
        </is>
      </c>
      <c r="C6231" s="2" t="n">
        <v>2025</v>
      </c>
      <c r="D6231" s="2" t="inlineStr">
        <is>
          <t>United States</t>
        </is>
      </c>
      <c r="E6231" s="2" t="inlineStr">
        <is>
          <t>USA</t>
        </is>
      </c>
      <c r="F6231" s="2" t="inlineStr">
        <is>
          <t>Land_x001f_ll gas recovery for direct use</t>
        </is>
      </c>
      <c r="G6231" s="2" t="n">
        <v>143</v>
      </c>
      <c r="H6231" s="2" t="n">
        <v>0.0003502978070173</v>
      </c>
      <c r="I6231" s="2" t="n">
        <v>0.000392333543859376</v>
      </c>
      <c r="J6231" s="40" t="inlineStr">
        <is>
          <t>waste - methane capture</t>
        </is>
      </c>
    </row>
    <row r="6232" ht="15.75" customHeight="1" s="120">
      <c r="A6232" s="2" t="inlineStr">
        <is>
          <t>WASTE</t>
        </is>
      </c>
      <c r="B6232" s="2" t="inlineStr">
        <is>
          <t>LAN</t>
        </is>
      </c>
      <c r="C6232" s="2" t="n">
        <v>2025</v>
      </c>
      <c r="D6232" s="2" t="inlineStr">
        <is>
          <t>United States</t>
        </is>
      </c>
      <c r="E6232" s="2" t="inlineStr">
        <is>
          <t>USA</t>
        </is>
      </c>
      <c r="F6232" s="2" t="inlineStr">
        <is>
          <t>Electricity generation with combined heat and power</t>
        </is>
      </c>
      <c r="G6232" s="2" t="n">
        <v>143</v>
      </c>
      <c r="H6232" s="2" t="n">
        <v>7.45058132452e-05</v>
      </c>
      <c r="I6232" s="2" t="n">
        <v>8.3446510834624e-05</v>
      </c>
      <c r="J6232" s="40" t="inlineStr">
        <is>
          <t>waste - methane capture</t>
        </is>
      </c>
    </row>
    <row r="6233" ht="15.75" customHeight="1" s="120">
      <c r="A6233" s="2" t="inlineStr">
        <is>
          <t>WASTE</t>
        </is>
      </c>
      <c r="B6233" s="2" t="inlineStr">
        <is>
          <t>LAN</t>
        </is>
      </c>
      <c r="C6233" s="2" t="n">
        <v>2025</v>
      </c>
      <c r="D6233" s="2" t="inlineStr">
        <is>
          <t>United States</t>
        </is>
      </c>
      <c r="E6233" s="2" t="inlineStr">
        <is>
          <t>USA</t>
        </is>
      </c>
      <c r="F6233" s="2" t="inlineStr">
        <is>
          <t>Electricity generation with combined heat and power</t>
        </is>
      </c>
      <c r="G6233" s="2" t="n">
        <v>144</v>
      </c>
      <c r="H6233" s="2" t="n">
        <v>6.858359120090001e-05</v>
      </c>
      <c r="I6233" s="2" t="n">
        <v>7.681362214500801e-05</v>
      </c>
      <c r="J6233" s="40" t="inlineStr">
        <is>
          <t>waste - methane capture</t>
        </is>
      </c>
    </row>
    <row r="6234" ht="15.75" customHeight="1" s="120">
      <c r="A6234" s="2" t="inlineStr">
        <is>
          <t>WASTE</t>
        </is>
      </c>
      <c r="B6234" s="2" t="inlineStr">
        <is>
          <t>LAN</t>
        </is>
      </c>
      <c r="C6234" s="2" t="n">
        <v>2025</v>
      </c>
      <c r="D6234" s="2" t="inlineStr">
        <is>
          <t>United States</t>
        </is>
      </c>
      <c r="E6234" s="2" t="inlineStr">
        <is>
          <t>USA</t>
        </is>
      </c>
      <c r="F6234" s="2" t="inlineStr">
        <is>
          <t>Land_x001f_ll gas recovery for direct use</t>
        </is>
      </c>
      <c r="G6234" s="2" t="n">
        <v>146</v>
      </c>
      <c r="H6234" s="2" t="n">
        <v>0.0002341362996958</v>
      </c>
      <c r="I6234" s="2" t="n">
        <v>0.000262232655659296</v>
      </c>
      <c r="J6234" s="40" t="inlineStr">
        <is>
          <t>waste - methane capture</t>
        </is>
      </c>
    </row>
    <row r="6235" ht="15.75" customHeight="1" s="120">
      <c r="A6235" s="2" t="inlineStr">
        <is>
          <t>WASTE</t>
        </is>
      </c>
      <c r="B6235" s="2" t="inlineStr">
        <is>
          <t>LAN</t>
        </is>
      </c>
      <c r="C6235" s="2" t="n">
        <v>2025</v>
      </c>
      <c r="D6235" s="2" t="inlineStr">
        <is>
          <t>United States</t>
        </is>
      </c>
      <c r="E6235" s="2" t="inlineStr">
        <is>
          <t>USA</t>
        </is>
      </c>
      <c r="F6235" s="2" t="inlineStr">
        <is>
          <t>Electricity generation with combined heat and power</t>
        </is>
      </c>
      <c r="G6235" s="2" t="n">
        <v>146</v>
      </c>
      <c r="H6235" s="2" t="n">
        <v>7.30902538635e-05</v>
      </c>
      <c r="I6235" s="2" t="n">
        <v>8.186108432712e-05</v>
      </c>
      <c r="J6235" s="40" t="inlineStr">
        <is>
          <t>waste - methane capture</t>
        </is>
      </c>
    </row>
    <row r="6236" ht="15.75" customHeight="1" s="120">
      <c r="A6236" s="2" t="inlineStr">
        <is>
          <t>WASTE</t>
        </is>
      </c>
      <c r="B6236" s="2" t="inlineStr">
        <is>
          <t>LAN</t>
        </is>
      </c>
      <c r="C6236" s="2" t="n">
        <v>2025</v>
      </c>
      <c r="D6236" s="2" t="inlineStr">
        <is>
          <t>United States</t>
        </is>
      </c>
      <c r="E6236" s="2" t="inlineStr">
        <is>
          <t>USA</t>
        </is>
      </c>
      <c r="F6236" s="2" t="inlineStr">
        <is>
          <t>Land_x001f_ll gas recovery for direct use</t>
        </is>
      </c>
      <c r="G6236" s="2" t="n">
        <v>147</v>
      </c>
      <c r="H6236" s="2" t="n">
        <v>0.0002427025610814</v>
      </c>
      <c r="I6236" s="2" t="n">
        <v>0.000271826868411168</v>
      </c>
      <c r="J6236" s="40" t="inlineStr">
        <is>
          <t>waste - methane capture</t>
        </is>
      </c>
    </row>
    <row r="6237" ht="15.75" customHeight="1" s="120">
      <c r="A6237" s="2" t="inlineStr">
        <is>
          <t>WASTE</t>
        </is>
      </c>
      <c r="B6237" s="2" t="inlineStr">
        <is>
          <t>LAN</t>
        </is>
      </c>
      <c r="C6237" s="2" t="n">
        <v>2025</v>
      </c>
      <c r="D6237" s="2" t="inlineStr">
        <is>
          <t>United States</t>
        </is>
      </c>
      <c r="E6237" s="2" t="inlineStr">
        <is>
          <t>USA</t>
        </is>
      </c>
      <c r="F6237" s="2" t="inlineStr">
        <is>
          <t>Electricity generation with a reciprocating engine</t>
        </is>
      </c>
      <c r="G6237" s="2" t="n">
        <v>148</v>
      </c>
      <c r="H6237" s="2" t="n">
        <v>0.0005523987929337</v>
      </c>
      <c r="I6237" s="2" t="n">
        <v>0.0006186866480857441</v>
      </c>
      <c r="J6237" s="40" t="inlineStr">
        <is>
          <t>waste - methane capture</t>
        </is>
      </c>
    </row>
    <row r="6238" ht="15.75" customHeight="1" s="120">
      <c r="A6238" s="2" t="inlineStr">
        <is>
          <t>WASTE</t>
        </is>
      </c>
      <c r="B6238" s="2" t="inlineStr">
        <is>
          <t>LAN</t>
        </is>
      </c>
      <c r="C6238" s="2" t="n">
        <v>2025</v>
      </c>
      <c r="D6238" s="2" t="inlineStr">
        <is>
          <t>United States</t>
        </is>
      </c>
      <c r="E6238" s="2" t="inlineStr">
        <is>
          <t>USA</t>
        </is>
      </c>
      <c r="F6238" s="2" t="inlineStr">
        <is>
          <t>Electricity generation with combined heat and power</t>
        </is>
      </c>
      <c r="G6238" s="2" t="n">
        <v>149</v>
      </c>
      <c r="H6238" s="2" t="n">
        <v>0.0001424941801815</v>
      </c>
      <c r="I6238" s="2" t="n">
        <v>0.00015959348180328</v>
      </c>
      <c r="J6238" s="40" t="inlineStr">
        <is>
          <t>waste - methane capture</t>
        </is>
      </c>
    </row>
    <row r="6239" ht="15.75" customHeight="1" s="120">
      <c r="A6239" s="2" t="inlineStr">
        <is>
          <t>WASTE</t>
        </is>
      </c>
      <c r="B6239" s="2" t="inlineStr">
        <is>
          <t>LAN</t>
        </is>
      </c>
      <c r="C6239" s="2" t="n">
        <v>2025</v>
      </c>
      <c r="D6239" s="2" t="inlineStr">
        <is>
          <t>United States</t>
        </is>
      </c>
      <c r="E6239" s="2" t="inlineStr">
        <is>
          <t>USA</t>
        </is>
      </c>
      <c r="F6239" s="2" t="inlineStr">
        <is>
          <t>Electricity generation with a reciprocating engine</t>
        </is>
      </c>
      <c r="G6239" s="2" t="n">
        <v>149</v>
      </c>
      <c r="H6239" s="2" t="n">
        <v>0.0005127426120453</v>
      </c>
      <c r="I6239" s="2" t="n">
        <v>0.0005742717254907361</v>
      </c>
      <c r="J6239" s="40" t="inlineStr">
        <is>
          <t>waste - methane capture</t>
        </is>
      </c>
    </row>
    <row r="6240" ht="15.75" customHeight="1" s="120">
      <c r="A6240" s="2" t="inlineStr">
        <is>
          <t>WASTE</t>
        </is>
      </c>
      <c r="B6240" s="2" t="inlineStr">
        <is>
          <t>LAN</t>
        </is>
      </c>
      <c r="C6240" s="2" t="n">
        <v>2025</v>
      </c>
      <c r="D6240" s="2" t="inlineStr">
        <is>
          <t>United States</t>
        </is>
      </c>
      <c r="E6240" s="2" t="inlineStr">
        <is>
          <t>USA</t>
        </is>
      </c>
      <c r="F6240" s="2" t="inlineStr">
        <is>
          <t>Land_x001f_ll gas recovery for direct use</t>
        </is>
      </c>
      <c r="G6240" s="2" t="n">
        <v>151</v>
      </c>
      <c r="H6240" s="2" t="n">
        <v>0.0002249834506074</v>
      </c>
      <c r="I6240" s="2" t="n">
        <v>0.000251981464680288</v>
      </c>
      <c r="J6240" s="40" t="inlineStr">
        <is>
          <t>waste - methane capture</t>
        </is>
      </c>
    </row>
    <row r="6241" ht="15.75" customHeight="1" s="120">
      <c r="A6241" s="2" t="inlineStr">
        <is>
          <t>WASTE</t>
        </is>
      </c>
      <c r="B6241" s="2" t="inlineStr">
        <is>
          <t>LAN</t>
        </is>
      </c>
      <c r="C6241" s="2" t="n">
        <v>2025</v>
      </c>
      <c r="D6241" s="2" t="inlineStr">
        <is>
          <t>United States</t>
        </is>
      </c>
      <c r="E6241" s="2" t="inlineStr">
        <is>
          <t>USA</t>
        </is>
      </c>
      <c r="F6241" s="2" t="inlineStr">
        <is>
          <t>Electricity generation with a microturbine</t>
        </is>
      </c>
      <c r="G6241" s="2" t="n">
        <v>151</v>
      </c>
      <c r="H6241" s="54" t="n">
        <v>6.50084120934e-06</v>
      </c>
      <c r="I6241" s="2" t="n">
        <v>7.280942154460801e-06</v>
      </c>
      <c r="J6241" s="40" t="inlineStr">
        <is>
          <t>waste - methane capture</t>
        </is>
      </c>
    </row>
    <row r="6242" ht="15.75" customHeight="1" s="120">
      <c r="A6242" s="2" t="inlineStr">
        <is>
          <t>WASTE</t>
        </is>
      </c>
      <c r="B6242" s="2" t="inlineStr">
        <is>
          <t>LAN</t>
        </is>
      </c>
      <c r="C6242" s="2" t="n">
        <v>2025</v>
      </c>
      <c r="D6242" s="2" t="inlineStr">
        <is>
          <t>United States</t>
        </is>
      </c>
      <c r="E6242" s="2" t="inlineStr">
        <is>
          <t>USA</t>
        </is>
      </c>
      <c r="F6242" s="2" t="inlineStr">
        <is>
          <t>Electricity generation with a reciprocating engine</t>
        </is>
      </c>
      <c r="G6242" s="2" t="n">
        <v>151</v>
      </c>
      <c r="H6242" s="2" t="n">
        <v>0.0005060838884674</v>
      </c>
      <c r="I6242" s="2" t="n">
        <v>0.000566813955083488</v>
      </c>
      <c r="J6242" s="40" t="inlineStr">
        <is>
          <t>waste - methane capture</t>
        </is>
      </c>
    </row>
    <row r="6243" ht="15.75" customHeight="1" s="120">
      <c r="A6243" s="2" t="inlineStr">
        <is>
          <t>WASTE</t>
        </is>
      </c>
      <c r="B6243" s="2" t="inlineStr">
        <is>
          <t>LAN</t>
        </is>
      </c>
      <c r="C6243" s="2" t="n">
        <v>2025</v>
      </c>
      <c r="D6243" s="2" t="inlineStr">
        <is>
          <t>United States</t>
        </is>
      </c>
      <c r="E6243" s="2" t="inlineStr">
        <is>
          <t>USA</t>
        </is>
      </c>
      <c r="F6243" s="2" t="inlineStr">
        <is>
          <t>Electricity generation with a reciprocating engine</t>
        </is>
      </c>
      <c r="G6243" s="2" t="n">
        <v>152</v>
      </c>
      <c r="H6243" s="2" t="n">
        <v>0.0005038180970587</v>
      </c>
      <c r="I6243" s="2" t="n">
        <v>0.000564276268705744</v>
      </c>
      <c r="J6243" s="40" t="inlineStr">
        <is>
          <t>waste - methane capture</t>
        </is>
      </c>
    </row>
    <row r="6244" ht="15.75" customHeight="1" s="120">
      <c r="A6244" s="2" t="inlineStr">
        <is>
          <t>WASTE</t>
        </is>
      </c>
      <c r="B6244" s="2" t="inlineStr">
        <is>
          <t>LAN</t>
        </is>
      </c>
      <c r="C6244" s="2" t="n">
        <v>2025</v>
      </c>
      <c r="D6244" s="2" t="inlineStr">
        <is>
          <t>United States</t>
        </is>
      </c>
      <c r="E6244" s="2" t="inlineStr">
        <is>
          <t>USA</t>
        </is>
      </c>
      <c r="F6244" s="2" t="inlineStr">
        <is>
          <t>Electricity generation with combined heat and power</t>
        </is>
      </c>
      <c r="G6244" s="2" t="n">
        <v>152</v>
      </c>
      <c r="H6244" s="2" t="n">
        <v>7.49002501834e-05</v>
      </c>
      <c r="I6244" s="2" t="n">
        <v>8.388828020540801e-05</v>
      </c>
      <c r="J6244" s="40" t="inlineStr">
        <is>
          <t>waste - methane capture</t>
        </is>
      </c>
    </row>
    <row r="6245" ht="15.75" customHeight="1" s="120">
      <c r="A6245" s="2" t="inlineStr">
        <is>
          <t>WASTE</t>
        </is>
      </c>
      <c r="B6245" s="2" t="inlineStr">
        <is>
          <t>LAN</t>
        </is>
      </c>
      <c r="C6245" s="2" t="n">
        <v>2025</v>
      </c>
      <c r="D6245" s="2" t="inlineStr">
        <is>
          <t>United States</t>
        </is>
      </c>
      <c r="E6245" s="2" t="inlineStr">
        <is>
          <t>USA</t>
        </is>
      </c>
      <c r="F6245" s="2" t="inlineStr">
        <is>
          <t>Electricity generation with combined heat and power</t>
        </is>
      </c>
      <c r="G6245" s="2" t="n">
        <v>153</v>
      </c>
      <c r="H6245" s="2" t="n">
        <v>6.397630204450001e-05</v>
      </c>
      <c r="I6245" s="2" t="n">
        <v>7.165345828984001e-05</v>
      </c>
      <c r="J6245" s="40" t="inlineStr">
        <is>
          <t>waste - methane capture</t>
        </is>
      </c>
    </row>
    <row r="6246" ht="15.75" customHeight="1" s="120">
      <c r="A6246" s="2" t="inlineStr">
        <is>
          <t>WASTE</t>
        </is>
      </c>
      <c r="B6246" s="2" t="inlineStr">
        <is>
          <t>LAN</t>
        </is>
      </c>
      <c r="C6246" s="2" t="n">
        <v>2025</v>
      </c>
      <c r="D6246" s="2" t="inlineStr">
        <is>
          <t>United States</t>
        </is>
      </c>
      <c r="E6246" s="2" t="inlineStr">
        <is>
          <t>USA</t>
        </is>
      </c>
      <c r="F6246" s="2" t="inlineStr">
        <is>
          <t>Electricity generation with a gas turbine</t>
        </is>
      </c>
      <c r="G6246" s="2" t="n">
        <v>153</v>
      </c>
      <c r="H6246" s="2" t="n">
        <v>3.53199229721e-05</v>
      </c>
      <c r="I6246" s="2" t="n">
        <v>3.955831372875201e-05</v>
      </c>
      <c r="J6246" s="40" t="inlineStr">
        <is>
          <t>waste - methane capture</t>
        </is>
      </c>
    </row>
    <row r="6247" ht="15.75" customHeight="1" s="120">
      <c r="A6247" s="2" t="inlineStr">
        <is>
          <t>WASTE</t>
        </is>
      </c>
      <c r="B6247" s="2" t="inlineStr">
        <is>
          <t>LAN</t>
        </is>
      </c>
      <c r="C6247" s="2" t="n">
        <v>2025</v>
      </c>
      <c r="D6247" s="2" t="inlineStr">
        <is>
          <t>United States</t>
        </is>
      </c>
      <c r="E6247" s="2" t="inlineStr">
        <is>
          <t>USA</t>
        </is>
      </c>
      <c r="F6247" s="2" t="inlineStr">
        <is>
          <t>Electricity generation with a reciprocating engine</t>
        </is>
      </c>
      <c r="G6247" s="2" t="n">
        <v>155</v>
      </c>
      <c r="H6247" s="2" t="n">
        <v>0.0009227062691934</v>
      </c>
      <c r="I6247" s="2" t="n">
        <v>0.001033431021496608</v>
      </c>
      <c r="J6247" s="40" t="inlineStr">
        <is>
          <t>waste - methane capture</t>
        </is>
      </c>
    </row>
    <row r="6248" ht="15.75" customHeight="1" s="120">
      <c r="A6248" s="2" t="inlineStr">
        <is>
          <t>WASTE</t>
        </is>
      </c>
      <c r="B6248" s="2" t="inlineStr">
        <is>
          <t>LAN</t>
        </is>
      </c>
      <c r="C6248" s="2" t="n">
        <v>2025</v>
      </c>
      <c r="D6248" s="2" t="inlineStr">
        <is>
          <t>United States</t>
        </is>
      </c>
      <c r="E6248" s="2" t="inlineStr">
        <is>
          <t>USA</t>
        </is>
      </c>
      <c r="F6248" s="2" t="inlineStr">
        <is>
          <t>Land_x001f_ll gas recovery for direct use</t>
        </is>
      </c>
      <c r="G6248" s="2" t="n">
        <v>157</v>
      </c>
      <c r="H6248" s="2" t="n">
        <v>0.0004617158265319</v>
      </c>
      <c r="I6248" s="2" t="n">
        <v>0.000517121725715728</v>
      </c>
      <c r="J6248" s="40" t="inlineStr">
        <is>
          <t>waste - methane capture</t>
        </is>
      </c>
    </row>
    <row r="6249" ht="15.75" customHeight="1" s="120">
      <c r="A6249" s="2" t="inlineStr">
        <is>
          <t>WASTE</t>
        </is>
      </c>
      <c r="B6249" s="2" t="inlineStr">
        <is>
          <t>LAN</t>
        </is>
      </c>
      <c r="C6249" s="2" t="n">
        <v>2025</v>
      </c>
      <c r="D6249" s="2" t="inlineStr">
        <is>
          <t>United States</t>
        </is>
      </c>
      <c r="E6249" s="2" t="inlineStr">
        <is>
          <t>USA</t>
        </is>
      </c>
      <c r="F6249" s="2" t="inlineStr">
        <is>
          <t>Electricity generation with combined heat and power</t>
        </is>
      </c>
      <c r="G6249" s="2" t="n">
        <v>158</v>
      </c>
      <c r="H6249" s="2" t="n">
        <v>0.0001246520041605</v>
      </c>
      <c r="I6249" s="2" t="n">
        <v>0.00013961024465976</v>
      </c>
      <c r="J6249" s="40" t="inlineStr">
        <is>
          <t>waste - methane capture</t>
        </is>
      </c>
    </row>
    <row r="6250" ht="15.75" customHeight="1" s="120">
      <c r="A6250" s="2" t="inlineStr">
        <is>
          <t>WASTE</t>
        </is>
      </c>
      <c r="B6250" s="2" t="inlineStr">
        <is>
          <t>LAN</t>
        </is>
      </c>
      <c r="C6250" s="2" t="n">
        <v>2025</v>
      </c>
      <c r="D6250" s="2" t="inlineStr">
        <is>
          <t>United States</t>
        </is>
      </c>
      <c r="E6250" s="2" t="inlineStr">
        <is>
          <t>USA</t>
        </is>
      </c>
      <c r="F6250" s="2" t="inlineStr">
        <is>
          <t>Electricity generation with combined heat and power</t>
        </is>
      </c>
      <c r="G6250" s="2" t="n">
        <v>159</v>
      </c>
      <c r="H6250" s="2" t="n">
        <v>6.22029110673e-05</v>
      </c>
      <c r="I6250" s="2" t="n">
        <v>6.966726039537601e-05</v>
      </c>
      <c r="J6250" s="40" t="inlineStr">
        <is>
          <t>waste - methane capture</t>
        </is>
      </c>
    </row>
    <row r="6251" ht="15.75" customHeight="1" s="120">
      <c r="A6251" s="2" t="inlineStr">
        <is>
          <t>WASTE</t>
        </is>
      </c>
      <c r="B6251" s="2" t="inlineStr">
        <is>
          <t>LAN</t>
        </is>
      </c>
      <c r="C6251" s="2" t="n">
        <v>2025</v>
      </c>
      <c r="D6251" s="2" t="inlineStr">
        <is>
          <t>United States</t>
        </is>
      </c>
      <c r="E6251" s="2" t="inlineStr">
        <is>
          <t>USA</t>
        </is>
      </c>
      <c r="F6251" s="2" t="inlineStr">
        <is>
          <t>Electricity generation with combined heat and power</t>
        </is>
      </c>
      <c r="G6251" s="2" t="n">
        <v>160</v>
      </c>
      <c r="H6251" s="2" t="n">
        <v>7.117095083230001e-05</v>
      </c>
      <c r="I6251" s="2" t="n">
        <v>7.971146493217601e-05</v>
      </c>
      <c r="J6251" s="40" t="inlineStr">
        <is>
          <t>waste - methane capture</t>
        </is>
      </c>
    </row>
    <row r="6252" ht="15.75" customHeight="1" s="120">
      <c r="A6252" s="2" t="inlineStr">
        <is>
          <t>WASTE</t>
        </is>
      </c>
      <c r="B6252" s="2" t="inlineStr">
        <is>
          <t>LAN</t>
        </is>
      </c>
      <c r="C6252" s="2" t="n">
        <v>2025</v>
      </c>
      <c r="D6252" s="2" t="inlineStr">
        <is>
          <t>United States</t>
        </is>
      </c>
      <c r="E6252" s="2" t="inlineStr">
        <is>
          <t>USA</t>
        </is>
      </c>
      <c r="F6252" s="2" t="inlineStr">
        <is>
          <t>Electricity generation with a reciprocating engine</t>
        </is>
      </c>
      <c r="G6252" s="2" t="n">
        <v>161</v>
      </c>
      <c r="H6252" s="2" t="n">
        <v>0.0005367331323214</v>
      </c>
      <c r="I6252" s="2" t="n">
        <v>0.0006011411081999681</v>
      </c>
      <c r="J6252" s="40" t="inlineStr">
        <is>
          <t>waste - methane capture</t>
        </is>
      </c>
    </row>
    <row r="6253" ht="15.75" customHeight="1" s="120">
      <c r="A6253" s="2" t="inlineStr">
        <is>
          <t>WASTE</t>
        </is>
      </c>
      <c r="B6253" s="2" t="inlineStr">
        <is>
          <t>LAN</t>
        </is>
      </c>
      <c r="C6253" s="2" t="n">
        <v>2025</v>
      </c>
      <c r="D6253" s="2" t="inlineStr">
        <is>
          <t>United States</t>
        </is>
      </c>
      <c r="E6253" s="2" t="inlineStr">
        <is>
          <t>USA</t>
        </is>
      </c>
      <c r="F6253" s="2" t="inlineStr">
        <is>
          <t>Electricity generation with a gas turbine</t>
        </is>
      </c>
      <c r="G6253" s="2" t="n">
        <v>162</v>
      </c>
      <c r="H6253" s="2" t="n">
        <v>1.66431727848e-05</v>
      </c>
      <c r="I6253" s="2" t="n">
        <v>1.8640353518976e-05</v>
      </c>
      <c r="J6253" s="40" t="inlineStr">
        <is>
          <t>waste - methane capture</t>
        </is>
      </c>
    </row>
    <row r="6254" ht="15.75" customHeight="1" s="120">
      <c r="A6254" s="2" t="inlineStr">
        <is>
          <t>WASTE</t>
        </is>
      </c>
      <c r="B6254" s="2" t="inlineStr">
        <is>
          <t>LAN</t>
        </is>
      </c>
      <c r="C6254" s="2" t="n">
        <v>2025</v>
      </c>
      <c r="D6254" s="2" t="inlineStr">
        <is>
          <t>United States</t>
        </is>
      </c>
      <c r="E6254" s="2" t="inlineStr">
        <is>
          <t>USA</t>
        </is>
      </c>
      <c r="F6254" s="2" t="inlineStr">
        <is>
          <t>Electricity generation with combined heat and power</t>
        </is>
      </c>
      <c r="G6254" s="2" t="n">
        <v>162</v>
      </c>
      <c r="H6254" s="2" t="n">
        <v>6.10487040831e-05</v>
      </c>
      <c r="I6254" s="2" t="n">
        <v>6.837454857307201e-05</v>
      </c>
      <c r="J6254" s="40" t="inlineStr">
        <is>
          <t>waste - methane capture</t>
        </is>
      </c>
    </row>
    <row r="6255" ht="15.75" customHeight="1" s="120">
      <c r="A6255" s="2" t="inlineStr">
        <is>
          <t>WASTE</t>
        </is>
      </c>
      <c r="B6255" s="2" t="inlineStr">
        <is>
          <t>LAN</t>
        </is>
      </c>
      <c r="C6255" s="2" t="n">
        <v>2025</v>
      </c>
      <c r="D6255" s="2" t="inlineStr">
        <is>
          <t>United States</t>
        </is>
      </c>
      <c r="E6255" s="2" t="inlineStr">
        <is>
          <t>USA</t>
        </is>
      </c>
      <c r="F6255" s="2" t="inlineStr">
        <is>
          <t>Land_x001f_ll gas recovery for direct use</t>
        </is>
      </c>
      <c r="G6255" s="2" t="n">
        <v>165</v>
      </c>
      <c r="H6255" s="2" t="n">
        <v>0.0002279182808707</v>
      </c>
      <c r="I6255" s="2" t="n">
        <v>0.000255268474575184</v>
      </c>
      <c r="J6255" s="40" t="inlineStr">
        <is>
          <t>waste - methane capture</t>
        </is>
      </c>
    </row>
    <row r="6256" ht="15.75" customHeight="1" s="120">
      <c r="A6256" s="2" t="inlineStr">
        <is>
          <t>WASTE</t>
        </is>
      </c>
      <c r="B6256" s="2" t="inlineStr">
        <is>
          <t>LAN</t>
        </is>
      </c>
      <c r="C6256" s="2" t="n">
        <v>2025</v>
      </c>
      <c r="D6256" s="2" t="inlineStr">
        <is>
          <t>United States</t>
        </is>
      </c>
      <c r="E6256" s="2" t="inlineStr">
        <is>
          <t>USA</t>
        </is>
      </c>
      <c r="F6256" s="2" t="inlineStr">
        <is>
          <t>Electricity generation with a gas turbine</t>
        </is>
      </c>
      <c r="G6256" s="2" t="n">
        <v>166</v>
      </c>
      <c r="H6256" s="2" t="n">
        <v>1.62308933795e-05</v>
      </c>
      <c r="I6256" s="2" t="n">
        <v>1.817860058504e-05</v>
      </c>
      <c r="J6256" s="40" t="inlineStr">
        <is>
          <t>waste - methane capture</t>
        </is>
      </c>
    </row>
    <row r="6257" ht="15.75" customHeight="1" s="120">
      <c r="A6257" s="2" t="inlineStr">
        <is>
          <t>WASTE</t>
        </is>
      </c>
      <c r="B6257" s="2" t="inlineStr">
        <is>
          <t>LAN</t>
        </is>
      </c>
      <c r="C6257" s="2" t="n">
        <v>2025</v>
      </c>
      <c r="D6257" s="2" t="inlineStr">
        <is>
          <t>United States</t>
        </is>
      </c>
      <c r="E6257" s="2" t="inlineStr">
        <is>
          <t>USA</t>
        </is>
      </c>
      <c r="F6257" s="2" t="inlineStr">
        <is>
          <t>Electricity generation with combined heat and power</t>
        </is>
      </c>
      <c r="G6257" s="2" t="n">
        <v>167</v>
      </c>
      <c r="H6257" s="2" t="n">
        <v>5.91771859035e-05</v>
      </c>
      <c r="I6257" s="2" t="n">
        <v>6.627844821192e-05</v>
      </c>
      <c r="J6257" s="40" t="inlineStr">
        <is>
          <t>waste - methane capture</t>
        </is>
      </c>
    </row>
    <row r="6258" ht="15.75" customHeight="1" s="120">
      <c r="A6258" s="2" t="inlineStr">
        <is>
          <t>WASTE</t>
        </is>
      </c>
      <c r="B6258" s="2" t="inlineStr">
        <is>
          <t>LAN</t>
        </is>
      </c>
      <c r="C6258" s="2" t="n">
        <v>2025</v>
      </c>
      <c r="D6258" s="2" t="inlineStr">
        <is>
          <t>United States</t>
        </is>
      </c>
      <c r="E6258" s="2" t="inlineStr">
        <is>
          <t>USA</t>
        </is>
      </c>
      <c r="F6258" s="2" t="inlineStr">
        <is>
          <t>Electricity generation with combined heat and power</t>
        </is>
      </c>
      <c r="G6258" s="2" t="n">
        <v>169</v>
      </c>
      <c r="H6258" s="2" t="n">
        <v>5.81026433792e-05</v>
      </c>
      <c r="I6258" s="2" t="n">
        <v>6.5074960584704e-05</v>
      </c>
      <c r="J6258" s="40" t="inlineStr">
        <is>
          <t>waste - methane capture</t>
        </is>
      </c>
    </row>
    <row r="6259" ht="15.75" customHeight="1" s="120">
      <c r="A6259" s="2" t="inlineStr">
        <is>
          <t>WASTE</t>
        </is>
      </c>
      <c r="B6259" s="2" t="inlineStr">
        <is>
          <t>LAN</t>
        </is>
      </c>
      <c r="C6259" s="2" t="n">
        <v>2025</v>
      </c>
      <c r="D6259" s="2" t="inlineStr">
        <is>
          <t>United States</t>
        </is>
      </c>
      <c r="E6259" s="2" t="inlineStr">
        <is>
          <t>USA</t>
        </is>
      </c>
      <c r="F6259" s="2" t="inlineStr">
        <is>
          <t>Electricity generation with a reciprocating engine</t>
        </is>
      </c>
      <c r="G6259" s="2" t="n">
        <v>169</v>
      </c>
      <c r="H6259" s="2" t="n">
        <v>0.0005121291615069</v>
      </c>
      <c r="I6259" s="2" t="n">
        <v>0.0005735846608877281</v>
      </c>
      <c r="J6259" s="40" t="inlineStr">
        <is>
          <t>waste - methane capture</t>
        </is>
      </c>
    </row>
    <row r="6260" ht="15.75" customHeight="1" s="120">
      <c r="A6260" s="2" t="inlineStr">
        <is>
          <t>WASTE</t>
        </is>
      </c>
      <c r="B6260" s="2" t="inlineStr">
        <is>
          <t>LAN</t>
        </is>
      </c>
      <c r="C6260" s="2" t="n">
        <v>2025</v>
      </c>
      <c r="D6260" s="2" t="inlineStr">
        <is>
          <t>United States</t>
        </is>
      </c>
      <c r="E6260" s="2" t="inlineStr">
        <is>
          <t>USA</t>
        </is>
      </c>
      <c r="F6260" s="2" t="inlineStr">
        <is>
          <t>Flaring of landfill gas</t>
        </is>
      </c>
      <c r="G6260" s="2" t="n">
        <v>170</v>
      </c>
      <c r="H6260" s="2" t="n">
        <v>8.35043683765e-05</v>
      </c>
      <c r="I6260" s="2" t="n">
        <v>9.352489258168002e-05</v>
      </c>
      <c r="J6260" s="40" t="inlineStr">
        <is>
          <t>waste - methane destruction</t>
        </is>
      </c>
    </row>
    <row r="6261" ht="15.75" customHeight="1" s="120">
      <c r="A6261" s="2" t="inlineStr">
        <is>
          <t>WASTE</t>
        </is>
      </c>
      <c r="B6261" s="2" t="inlineStr">
        <is>
          <t>LAN</t>
        </is>
      </c>
      <c r="C6261" s="2" t="n">
        <v>2025</v>
      </c>
      <c r="D6261" s="2" t="inlineStr">
        <is>
          <t>United States</t>
        </is>
      </c>
      <c r="E6261" s="2" t="inlineStr">
        <is>
          <t>USA</t>
        </is>
      </c>
      <c r="F6261" s="2" t="inlineStr">
        <is>
          <t>Electricity generation with combined heat and power</t>
        </is>
      </c>
      <c r="G6261" s="2" t="n">
        <v>172</v>
      </c>
      <c r="H6261" s="2" t="n">
        <v>0.0001193314164993</v>
      </c>
      <c r="I6261" s="2" t="n">
        <v>0.000133651186479216</v>
      </c>
      <c r="J6261" s="40" t="inlineStr">
        <is>
          <t>waste - methane capture</t>
        </is>
      </c>
    </row>
    <row r="6262" ht="15.75" customHeight="1" s="120">
      <c r="A6262" s="2" t="inlineStr">
        <is>
          <t>WASTE</t>
        </is>
      </c>
      <c r="B6262" s="2" t="inlineStr">
        <is>
          <t>LAN</t>
        </is>
      </c>
      <c r="C6262" s="2" t="n">
        <v>2025</v>
      </c>
      <c r="D6262" s="2" t="inlineStr">
        <is>
          <t>United States</t>
        </is>
      </c>
      <c r="E6262" s="2" t="inlineStr">
        <is>
          <t>USA</t>
        </is>
      </c>
      <c r="F6262" s="2" t="inlineStr">
        <is>
          <t>Electricity generation with a reciprocating engine</t>
        </is>
      </c>
      <c r="G6262" s="2" t="n">
        <v>172</v>
      </c>
      <c r="H6262" s="2" t="n">
        <v>0.0004437602765393</v>
      </c>
      <c r="I6262" s="2" t="n">
        <v>0.000497011509724016</v>
      </c>
      <c r="J6262" s="40" t="inlineStr">
        <is>
          <t>waste - methane capture</t>
        </is>
      </c>
    </row>
    <row r="6263" ht="15.75" customHeight="1" s="120">
      <c r="A6263" s="2" t="inlineStr">
        <is>
          <t>WASTE</t>
        </is>
      </c>
      <c r="B6263" s="2" t="inlineStr">
        <is>
          <t>LAN</t>
        </is>
      </c>
      <c r="C6263" s="2" t="n">
        <v>2025</v>
      </c>
      <c r="D6263" s="2" t="inlineStr">
        <is>
          <t>United States</t>
        </is>
      </c>
      <c r="E6263" s="2" t="inlineStr">
        <is>
          <t>USA</t>
        </is>
      </c>
      <c r="F6263" s="2" t="inlineStr">
        <is>
          <t>Electricity generation with combined heat and power</t>
        </is>
      </c>
      <c r="G6263" s="2" t="n">
        <v>174</v>
      </c>
      <c r="H6263" s="2" t="n">
        <v>5.70926131331e-05</v>
      </c>
      <c r="I6263" s="2" t="n">
        <v>6.394372670907201e-05</v>
      </c>
      <c r="J6263" s="40" t="inlineStr">
        <is>
          <t>waste - methane capture</t>
        </is>
      </c>
    </row>
    <row r="6264" ht="15.75" customHeight="1" s="120">
      <c r="A6264" s="2" t="inlineStr">
        <is>
          <t>WASTE</t>
        </is>
      </c>
      <c r="B6264" s="2" t="inlineStr">
        <is>
          <t>LAN</t>
        </is>
      </c>
      <c r="C6264" s="2" t="n">
        <v>2025</v>
      </c>
      <c r="D6264" s="2" t="inlineStr">
        <is>
          <t>United States</t>
        </is>
      </c>
      <c r="E6264" s="2" t="inlineStr">
        <is>
          <t>USA</t>
        </is>
      </c>
      <c r="F6264" s="2" t="inlineStr">
        <is>
          <t>Electricity generation with combined heat and power</t>
        </is>
      </c>
      <c r="G6264" s="2" t="n">
        <v>177</v>
      </c>
      <c r="H6264" s="2" t="n">
        <v>5.56058439543e-05</v>
      </c>
      <c r="I6264" s="2" t="n">
        <v>6.227854522881601e-05</v>
      </c>
      <c r="J6264" s="40" t="inlineStr">
        <is>
          <t>waste - methane capture</t>
        </is>
      </c>
    </row>
    <row r="6265" ht="15.75" customHeight="1" s="120">
      <c r="A6265" s="2" t="inlineStr">
        <is>
          <t>WASTE</t>
        </is>
      </c>
      <c r="B6265" s="2" t="inlineStr">
        <is>
          <t>LAN</t>
        </is>
      </c>
      <c r="C6265" s="2" t="n">
        <v>2025</v>
      </c>
      <c r="D6265" s="2" t="inlineStr">
        <is>
          <t>United States</t>
        </is>
      </c>
      <c r="E6265" s="2" t="inlineStr">
        <is>
          <t>USA</t>
        </is>
      </c>
      <c r="F6265" s="2" t="inlineStr">
        <is>
          <t>Electricity generation with a microturbine</t>
        </is>
      </c>
      <c r="G6265" s="2" t="n">
        <v>178</v>
      </c>
      <c r="H6265" s="54" t="n">
        <v>5.33954198545e-06</v>
      </c>
      <c r="I6265" s="2" t="n">
        <v>5.980287023704001e-06</v>
      </c>
      <c r="J6265" s="40" t="inlineStr">
        <is>
          <t>waste - methane capture</t>
        </is>
      </c>
    </row>
    <row r="6266" ht="15.75" customHeight="1" s="120">
      <c r="A6266" s="2" t="inlineStr">
        <is>
          <t>WASTE</t>
        </is>
      </c>
      <c r="B6266" s="2" t="inlineStr">
        <is>
          <t>LAN</t>
        </is>
      </c>
      <c r="C6266" s="2" t="n">
        <v>2025</v>
      </c>
      <c r="D6266" s="2" t="inlineStr">
        <is>
          <t>United States</t>
        </is>
      </c>
      <c r="E6266" s="2" t="inlineStr">
        <is>
          <t>USA</t>
        </is>
      </c>
      <c r="F6266" s="2" t="inlineStr">
        <is>
          <t>Electricity generation with a reciprocating engine</t>
        </is>
      </c>
      <c r="G6266" s="2" t="n">
        <v>179</v>
      </c>
      <c r="H6266" s="2" t="n">
        <v>0.0004235763044562</v>
      </c>
      <c r="I6266" s="2" t="n">
        <v>0.000474405460990944</v>
      </c>
      <c r="J6266" s="40" t="inlineStr">
        <is>
          <t>waste - methane capture</t>
        </is>
      </c>
    </row>
    <row r="6267" ht="15.75" customHeight="1" s="120">
      <c r="A6267" s="2" t="inlineStr">
        <is>
          <t>WASTE</t>
        </is>
      </c>
      <c r="B6267" s="2" t="inlineStr">
        <is>
          <t>LAN</t>
        </is>
      </c>
      <c r="C6267" s="2" t="n">
        <v>2025</v>
      </c>
      <c r="D6267" s="2" t="inlineStr">
        <is>
          <t>United States</t>
        </is>
      </c>
      <c r="E6267" s="2" t="inlineStr">
        <is>
          <t>USA</t>
        </is>
      </c>
      <c r="F6267" s="2" t="inlineStr">
        <is>
          <t>Land_x001f_ll gas recovery for direct use</t>
        </is>
      </c>
      <c r="G6267" s="2" t="n">
        <v>180</v>
      </c>
      <c r="H6267" s="2" t="n">
        <v>0.0003013159148395</v>
      </c>
      <c r="I6267" s="2" t="n">
        <v>0.0003374738246202401</v>
      </c>
      <c r="J6267" s="40" t="inlineStr">
        <is>
          <t>waste - methane capture</t>
        </is>
      </c>
    </row>
    <row r="6268" ht="15.75" customHeight="1" s="120">
      <c r="A6268" s="2" t="inlineStr">
        <is>
          <t>WASTE</t>
        </is>
      </c>
      <c r="B6268" s="2" t="inlineStr">
        <is>
          <t>LAN</t>
        </is>
      </c>
      <c r="C6268" s="2" t="n">
        <v>2025</v>
      </c>
      <c r="D6268" s="2" t="inlineStr">
        <is>
          <t>United States</t>
        </is>
      </c>
      <c r="E6268" s="2" t="inlineStr">
        <is>
          <t>USA</t>
        </is>
      </c>
      <c r="F6268" s="2" t="inlineStr">
        <is>
          <t>Electricity generation with combined heat and power</t>
        </is>
      </c>
      <c r="G6268" s="2" t="n">
        <v>183</v>
      </c>
      <c r="H6268" s="2" t="n">
        <v>5.41459521628e-05</v>
      </c>
      <c r="I6268" s="2" t="n">
        <v>6.0643466422336e-05</v>
      </c>
      <c r="J6268" s="40" t="inlineStr">
        <is>
          <t>waste - methane capture</t>
        </is>
      </c>
    </row>
    <row r="6269" ht="15.75" customHeight="1" s="120">
      <c r="A6269" s="2" t="inlineStr">
        <is>
          <t>WASTE</t>
        </is>
      </c>
      <c r="B6269" s="2" t="inlineStr">
        <is>
          <t>LAN</t>
        </is>
      </c>
      <c r="C6269" s="2" t="n">
        <v>2025</v>
      </c>
      <c r="D6269" s="2" t="inlineStr">
        <is>
          <t>United States</t>
        </is>
      </c>
      <c r="E6269" s="2" t="inlineStr">
        <is>
          <t>USA</t>
        </is>
      </c>
      <c r="F6269" s="2" t="inlineStr">
        <is>
          <t>Electricity generation with a reciprocating engine</t>
        </is>
      </c>
      <c r="G6269" s="2" t="n">
        <v>183</v>
      </c>
      <c r="H6269" s="2" t="n">
        <v>0.0008894684142433</v>
      </c>
      <c r="I6269" s="2" t="n">
        <v>0.0009962046239524961</v>
      </c>
      <c r="J6269" s="40" t="inlineStr">
        <is>
          <t>waste - methane capture</t>
        </is>
      </c>
    </row>
    <row r="6270" ht="15.75" customHeight="1" s="120">
      <c r="A6270" s="2" t="inlineStr">
        <is>
          <t>WASTE</t>
        </is>
      </c>
      <c r="B6270" s="2" t="inlineStr">
        <is>
          <t>LAN</t>
        </is>
      </c>
      <c r="C6270" s="2" t="n">
        <v>2025</v>
      </c>
      <c r="D6270" s="2" t="inlineStr">
        <is>
          <t>United States</t>
        </is>
      </c>
      <c r="E6270" s="2" t="inlineStr">
        <is>
          <t>USA</t>
        </is>
      </c>
      <c r="F6270" s="2" t="inlineStr">
        <is>
          <t>Electricity generation with combined heat and power</t>
        </is>
      </c>
      <c r="G6270" s="2" t="n">
        <v>184</v>
      </c>
      <c r="H6270" s="2" t="n">
        <v>5.33428719791e-05</v>
      </c>
      <c r="I6270" s="2" t="n">
        <v>5.974401661659201e-05</v>
      </c>
      <c r="J6270" s="40" t="inlineStr">
        <is>
          <t>waste - methane capture</t>
        </is>
      </c>
    </row>
    <row r="6271" ht="15.75" customHeight="1" s="120">
      <c r="A6271" s="2" t="inlineStr">
        <is>
          <t>WASTE</t>
        </is>
      </c>
      <c r="B6271" s="2" t="inlineStr">
        <is>
          <t>LAN</t>
        </is>
      </c>
      <c r="C6271" s="2" t="n">
        <v>2025</v>
      </c>
      <c r="D6271" s="2" t="inlineStr">
        <is>
          <t>United States</t>
        </is>
      </c>
      <c r="E6271" s="2" t="inlineStr">
        <is>
          <t>USA</t>
        </is>
      </c>
      <c r="F6271" s="2" t="inlineStr">
        <is>
          <t>Electricity generation with combined heat and power</t>
        </is>
      </c>
      <c r="G6271" s="2" t="n">
        <v>186</v>
      </c>
      <c r="H6271" s="2" t="n">
        <v>6.1219172494e-05</v>
      </c>
      <c r="I6271" s="2" t="n">
        <v>6.856547319328e-05</v>
      </c>
      <c r="J6271" s="40" t="inlineStr">
        <is>
          <t>waste - methane capture</t>
        </is>
      </c>
    </row>
    <row r="6272" ht="15.75" customHeight="1" s="120">
      <c r="A6272" s="2" t="inlineStr">
        <is>
          <t>WASTE</t>
        </is>
      </c>
      <c r="B6272" s="2" t="inlineStr">
        <is>
          <t>LAN</t>
        </is>
      </c>
      <c r="C6272" s="2" t="n">
        <v>2025</v>
      </c>
      <c r="D6272" s="2" t="inlineStr">
        <is>
          <t>United States</t>
        </is>
      </c>
      <c r="E6272" s="2" t="inlineStr">
        <is>
          <t>USA</t>
        </is>
      </c>
      <c r="F6272" s="2" t="inlineStr">
        <is>
          <t>Electricity generation with combined heat and power</t>
        </is>
      </c>
      <c r="G6272" s="2" t="n">
        <v>187</v>
      </c>
      <c r="H6272" s="2" t="n">
        <v>5.28692471562e-05</v>
      </c>
      <c r="I6272" s="2" t="n">
        <v>5.9213556814944e-05</v>
      </c>
      <c r="J6272" s="40" t="inlineStr">
        <is>
          <t>waste - methane capture</t>
        </is>
      </c>
    </row>
    <row r="6273" ht="15.75" customHeight="1" s="120">
      <c r="A6273" s="2" t="inlineStr">
        <is>
          <t>WASTE</t>
        </is>
      </c>
      <c r="B6273" s="2" t="inlineStr">
        <is>
          <t>LAN</t>
        </is>
      </c>
      <c r="C6273" s="2" t="n">
        <v>2025</v>
      </c>
      <c r="D6273" s="2" t="inlineStr">
        <is>
          <t>United States</t>
        </is>
      </c>
      <c r="E6273" s="2" t="inlineStr">
        <is>
          <t>USA</t>
        </is>
      </c>
      <c r="F6273" s="2" t="inlineStr">
        <is>
          <t>Electricity generation with a reciprocating engine</t>
        </is>
      </c>
      <c r="G6273" s="2" t="n">
        <v>188</v>
      </c>
      <c r="H6273" s="2" t="n">
        <v>0.0004045320965815</v>
      </c>
      <c r="I6273" s="2" t="n">
        <v>0.00045307594817128</v>
      </c>
      <c r="J6273" s="40" t="inlineStr">
        <is>
          <t>waste - methane capture</t>
        </is>
      </c>
    </row>
    <row r="6274" ht="15.75" customHeight="1" s="120">
      <c r="A6274" s="2" t="inlineStr">
        <is>
          <t>WASTE</t>
        </is>
      </c>
      <c r="B6274" s="2" t="inlineStr">
        <is>
          <t>LAN</t>
        </is>
      </c>
      <c r="C6274" s="2" t="n">
        <v>2025</v>
      </c>
      <c r="D6274" s="2" t="inlineStr">
        <is>
          <t>United States</t>
        </is>
      </c>
      <c r="E6274" s="2" t="inlineStr">
        <is>
          <t>USA</t>
        </is>
      </c>
      <c r="F6274" s="2" t="inlineStr">
        <is>
          <t>Electricity generation with a reciprocating engine</t>
        </is>
      </c>
      <c r="G6274" s="2" t="n">
        <v>190</v>
      </c>
      <c r="H6274" s="2" t="n">
        <v>0.0004018507606816</v>
      </c>
      <c r="I6274" s="2" t="n">
        <v>0.000450072851963392</v>
      </c>
      <c r="J6274" s="40" t="inlineStr">
        <is>
          <t>waste - methane capture</t>
        </is>
      </c>
    </row>
    <row r="6275" ht="15.75" customHeight="1" s="120">
      <c r="A6275" s="2" t="inlineStr">
        <is>
          <t>WASTE</t>
        </is>
      </c>
      <c r="B6275" s="2" t="inlineStr">
        <is>
          <t>LAN</t>
        </is>
      </c>
      <c r="C6275" s="2" t="n">
        <v>2025</v>
      </c>
      <c r="D6275" s="2" t="inlineStr">
        <is>
          <t>United States</t>
        </is>
      </c>
      <c r="E6275" s="2" t="inlineStr">
        <is>
          <t>USA</t>
        </is>
      </c>
      <c r="F6275" s="2" t="inlineStr">
        <is>
          <t>Land_x001f_ll gas recovery for direct use</t>
        </is>
      </c>
      <c r="G6275" s="2" t="n">
        <v>190</v>
      </c>
      <c r="H6275" s="2" t="n">
        <v>0.0002636277931742</v>
      </c>
      <c r="I6275" s="2" t="n">
        <v>0.000295263128355104</v>
      </c>
      <c r="J6275" s="40" t="inlineStr">
        <is>
          <t>waste - methane capture</t>
        </is>
      </c>
    </row>
    <row r="6276" ht="15.75" customHeight="1" s="120">
      <c r="A6276" s="2" t="inlineStr">
        <is>
          <t>WASTE</t>
        </is>
      </c>
      <c r="B6276" s="2" t="inlineStr">
        <is>
          <t>LAN</t>
        </is>
      </c>
      <c r="C6276" s="2" t="n">
        <v>2025</v>
      </c>
      <c r="D6276" s="2" t="inlineStr">
        <is>
          <t>United States</t>
        </is>
      </c>
      <c r="E6276" s="2" t="inlineStr">
        <is>
          <t>USA</t>
        </is>
      </c>
      <c r="F6276" s="2" t="inlineStr">
        <is>
          <t>Electricity generation with combined heat and power</t>
        </is>
      </c>
      <c r="G6276" s="2" t="n">
        <v>191</v>
      </c>
      <c r="H6276" s="2" t="n">
        <v>0.0001115950071835</v>
      </c>
      <c r="I6276" s="2" t="n">
        <v>0.00012498640804552</v>
      </c>
      <c r="J6276" s="40" t="inlineStr">
        <is>
          <t>waste - methane capture</t>
        </is>
      </c>
    </row>
    <row r="6277" ht="15.75" customHeight="1" s="120">
      <c r="A6277" s="2" t="inlineStr">
        <is>
          <t>WASTE</t>
        </is>
      </c>
      <c r="B6277" s="2" t="inlineStr">
        <is>
          <t>LAN</t>
        </is>
      </c>
      <c r="C6277" s="2" t="n">
        <v>2025</v>
      </c>
      <c r="D6277" s="2" t="inlineStr">
        <is>
          <t>United States</t>
        </is>
      </c>
      <c r="E6277" s="2" t="inlineStr">
        <is>
          <t>USA</t>
        </is>
      </c>
      <c r="F6277" s="2" t="inlineStr">
        <is>
          <t>Land_x001f_ll gas recovery for direct use</t>
        </is>
      </c>
      <c r="G6277" s="2" t="n">
        <v>191</v>
      </c>
      <c r="H6277" s="2" t="n">
        <v>0.000210306563531</v>
      </c>
      <c r="I6277" s="2" t="n">
        <v>0.00023554335115472</v>
      </c>
      <c r="J6277" s="40" t="inlineStr">
        <is>
          <t>waste - methane capture</t>
        </is>
      </c>
    </row>
    <row r="6278" ht="15.75" customHeight="1" s="120">
      <c r="A6278" s="2" t="inlineStr">
        <is>
          <t>WASTE</t>
        </is>
      </c>
      <c r="B6278" s="2" t="inlineStr">
        <is>
          <t>LAN</t>
        </is>
      </c>
      <c r="C6278" s="2" t="n">
        <v>2025</v>
      </c>
      <c r="D6278" s="2" t="inlineStr">
        <is>
          <t>United States</t>
        </is>
      </c>
      <c r="E6278" s="2" t="inlineStr">
        <is>
          <t>USA</t>
        </is>
      </c>
      <c r="F6278" s="2" t="inlineStr">
        <is>
          <t>Land_x001f_ll gas recovery for direct use</t>
        </is>
      </c>
      <c r="G6278" s="2" t="n">
        <v>193</v>
      </c>
      <c r="H6278" s="2" t="n">
        <v>0.0002943505242001</v>
      </c>
      <c r="I6278" s="2" t="n">
        <v>0.0003296725871041121</v>
      </c>
      <c r="J6278" s="40" t="inlineStr">
        <is>
          <t>waste - methane capture</t>
        </is>
      </c>
    </row>
    <row r="6279" ht="15.75" customHeight="1" s="120">
      <c r="A6279" s="2" t="inlineStr">
        <is>
          <t>WASTE</t>
        </is>
      </c>
      <c r="B6279" s="2" t="inlineStr">
        <is>
          <t>LAN</t>
        </is>
      </c>
      <c r="C6279" s="2" t="n">
        <v>2025</v>
      </c>
      <c r="D6279" s="2" t="inlineStr">
        <is>
          <t>United States</t>
        </is>
      </c>
      <c r="E6279" s="2" t="inlineStr">
        <is>
          <t>USA</t>
        </is>
      </c>
      <c r="F6279" s="2" t="inlineStr">
        <is>
          <t>Flaring of landfill gas</t>
        </is>
      </c>
      <c r="G6279" s="2" t="n">
        <v>194</v>
      </c>
      <c r="H6279" s="2" t="n">
        <v>7.32768021408e-05</v>
      </c>
      <c r="I6279" s="2" t="n">
        <v>8.207001839769601e-05</v>
      </c>
      <c r="J6279" s="40" t="inlineStr">
        <is>
          <t>waste - methane destruction</t>
        </is>
      </c>
    </row>
    <row r="6280" ht="15.75" customHeight="1" s="120">
      <c r="A6280" s="2" t="inlineStr">
        <is>
          <t>WASTE</t>
        </is>
      </c>
      <c r="B6280" s="2" t="inlineStr">
        <is>
          <t>LAN</t>
        </is>
      </c>
      <c r="C6280" s="2" t="n">
        <v>2025</v>
      </c>
      <c r="D6280" s="2" t="inlineStr">
        <is>
          <t>United States</t>
        </is>
      </c>
      <c r="E6280" s="2" t="inlineStr">
        <is>
          <t>USA</t>
        </is>
      </c>
      <c r="F6280" s="2" t="inlineStr">
        <is>
          <t>Electricity generation with combined heat and power</t>
        </is>
      </c>
      <c r="G6280" s="2" t="n">
        <v>195</v>
      </c>
      <c r="H6280" s="2" t="n">
        <v>5.08873417857e-05</v>
      </c>
      <c r="I6280" s="2" t="n">
        <v>5.6993822799984e-05</v>
      </c>
      <c r="J6280" s="40" t="inlineStr">
        <is>
          <t>waste - methane capture</t>
        </is>
      </c>
    </row>
    <row r="6281" ht="15.75" customHeight="1" s="120">
      <c r="A6281" s="2" t="inlineStr">
        <is>
          <t>WASTE</t>
        </is>
      </c>
      <c r="B6281" s="2" t="inlineStr">
        <is>
          <t>LAN</t>
        </is>
      </c>
      <c r="C6281" s="2" t="n">
        <v>2025</v>
      </c>
      <c r="D6281" s="2" t="inlineStr">
        <is>
          <t>United States</t>
        </is>
      </c>
      <c r="E6281" s="2" t="inlineStr">
        <is>
          <t>USA</t>
        </is>
      </c>
      <c r="F6281" s="2" t="inlineStr">
        <is>
          <t>Land_x001f_ll gas recovery for direct use</t>
        </is>
      </c>
      <c r="G6281" s="2" t="n">
        <v>196</v>
      </c>
      <c r="H6281" s="2" t="n">
        <v>0.0002075754018733</v>
      </c>
      <c r="I6281" s="2" t="n">
        <v>0.000232484450098096</v>
      </c>
      <c r="J6281" s="40" t="inlineStr">
        <is>
          <t>waste - methane capture</t>
        </is>
      </c>
    </row>
    <row r="6282" ht="15.75" customHeight="1" s="120">
      <c r="A6282" s="2" t="inlineStr">
        <is>
          <t>WASTE</t>
        </is>
      </c>
      <c r="B6282" s="2" t="inlineStr">
        <is>
          <t>LAN</t>
        </is>
      </c>
      <c r="C6282" s="2" t="n">
        <v>2025</v>
      </c>
      <c r="D6282" s="2" t="inlineStr">
        <is>
          <t>United States</t>
        </is>
      </c>
      <c r="E6282" s="2" t="inlineStr">
        <is>
          <t>USA</t>
        </is>
      </c>
      <c r="F6282" s="2" t="inlineStr">
        <is>
          <t>Land_x001f_ll gas recovery for direct use</t>
        </is>
      </c>
      <c r="G6282" s="2" t="n">
        <v>197</v>
      </c>
      <c r="H6282" s="2" t="n">
        <v>0.0002066460583592</v>
      </c>
      <c r="I6282" s="2" t="n">
        <v>0.000231443585362304</v>
      </c>
      <c r="J6282" s="40" t="inlineStr">
        <is>
          <t>waste - methane capture</t>
        </is>
      </c>
    </row>
    <row r="6283" ht="15.75" customHeight="1" s="120">
      <c r="A6283" s="2" t="inlineStr">
        <is>
          <t>WASTE</t>
        </is>
      </c>
      <c r="B6283" s="2" t="inlineStr">
        <is>
          <t>LAN</t>
        </is>
      </c>
      <c r="C6283" s="2" t="n">
        <v>2025</v>
      </c>
      <c r="D6283" s="2" t="inlineStr">
        <is>
          <t>United States</t>
        </is>
      </c>
      <c r="E6283" s="2" t="inlineStr">
        <is>
          <t>USA</t>
        </is>
      </c>
      <c r="F6283" s="2" t="inlineStr">
        <is>
          <t>Electricity generation with combined heat and power</t>
        </is>
      </c>
      <c r="G6283" s="2" t="n">
        <v>200</v>
      </c>
      <c r="H6283" s="2" t="n">
        <v>7.68921890995e-05</v>
      </c>
      <c r="I6283" s="2" t="n">
        <v>8.611925179144e-05</v>
      </c>
      <c r="J6283" s="40" t="inlineStr">
        <is>
          <t>waste - methane capture</t>
        </is>
      </c>
    </row>
    <row r="6284" ht="15.75" customHeight="1" s="120">
      <c r="A6284" s="2" t="inlineStr">
        <is>
          <t>WASTE</t>
        </is>
      </c>
      <c r="B6284" s="2" t="inlineStr">
        <is>
          <t>LAN</t>
        </is>
      </c>
      <c r="C6284" s="2" t="n">
        <v>2025</v>
      </c>
      <c r="D6284" s="2" t="inlineStr">
        <is>
          <t>United States</t>
        </is>
      </c>
      <c r="E6284" s="2" t="inlineStr">
        <is>
          <t>USA</t>
        </is>
      </c>
      <c r="F6284" s="2" t="inlineStr">
        <is>
          <t>Electricity generation with combined heat and power</t>
        </is>
      </c>
      <c r="G6284" s="2" t="n">
        <v>201</v>
      </c>
      <c r="H6284" s="2" t="n">
        <v>4.93105362693e-05</v>
      </c>
      <c r="I6284" s="2" t="n">
        <v>5.5227800621616e-05</v>
      </c>
      <c r="J6284" s="40" t="inlineStr">
        <is>
          <t>waste - methane capture</t>
        </is>
      </c>
    </row>
    <row r="6285" ht="15.75" customHeight="1" s="120">
      <c r="A6285" s="2" t="inlineStr">
        <is>
          <t>WASTE</t>
        </is>
      </c>
      <c r="B6285" s="2" t="inlineStr">
        <is>
          <t>LAN</t>
        </is>
      </c>
      <c r="C6285" s="2" t="n">
        <v>2025</v>
      </c>
      <c r="D6285" s="2" t="inlineStr">
        <is>
          <t>United States</t>
        </is>
      </c>
      <c r="E6285" s="2" t="inlineStr">
        <is>
          <t>USA</t>
        </is>
      </c>
      <c r="F6285" s="2" t="inlineStr">
        <is>
          <t>Electricity generation with a microturbine</t>
        </is>
      </c>
      <c r="G6285" s="2" t="n">
        <v>204</v>
      </c>
      <c r="H6285" s="54" t="n">
        <v>4.68555799671e-06</v>
      </c>
      <c r="I6285" s="2" t="n">
        <v>5.247824956315201e-06</v>
      </c>
      <c r="J6285" s="40" t="inlineStr">
        <is>
          <t>waste - methane capture</t>
        </is>
      </c>
    </row>
    <row r="6286" ht="15.75" customHeight="1" s="120">
      <c r="A6286" s="2" t="inlineStr">
        <is>
          <t>WASTE</t>
        </is>
      </c>
      <c r="B6286" s="2" t="inlineStr">
        <is>
          <t>LAN</t>
        </is>
      </c>
      <c r="C6286" s="2" t="n">
        <v>2025</v>
      </c>
      <c r="D6286" s="2" t="inlineStr">
        <is>
          <t>United States</t>
        </is>
      </c>
      <c r="E6286" s="2" t="inlineStr">
        <is>
          <t>USA</t>
        </is>
      </c>
      <c r="F6286" s="2" t="inlineStr">
        <is>
          <t>Land_x001f_ll gas recovery for direct use</t>
        </is>
      </c>
      <c r="G6286" s="2" t="n">
        <v>207</v>
      </c>
      <c r="H6286" s="2" t="n">
        <v>0.000263322959654</v>
      </c>
      <c r="I6286" s="2" t="n">
        <v>0.0002949217148124801</v>
      </c>
      <c r="J6286" s="40" t="inlineStr">
        <is>
          <t>waste - methane capture</t>
        </is>
      </c>
    </row>
    <row r="6287" ht="15.75" customHeight="1" s="120">
      <c r="A6287" s="2" t="inlineStr">
        <is>
          <t>WASTE</t>
        </is>
      </c>
      <c r="B6287" s="2" t="inlineStr">
        <is>
          <t>LAN</t>
        </is>
      </c>
      <c r="C6287" s="2" t="n">
        <v>2025</v>
      </c>
      <c r="D6287" s="2" t="inlineStr">
        <is>
          <t>United States</t>
        </is>
      </c>
      <c r="E6287" s="2" t="inlineStr">
        <is>
          <t>USA</t>
        </is>
      </c>
      <c r="F6287" s="2" t="inlineStr">
        <is>
          <t>Electricity generation with combined heat and power</t>
        </is>
      </c>
      <c r="G6287" s="2" t="n">
        <v>208</v>
      </c>
      <c r="H6287" s="2" t="n">
        <v>4.75701053801e-05</v>
      </c>
      <c r="I6287" s="2" t="n">
        <v>5.3278518025712e-05</v>
      </c>
      <c r="J6287" s="40" t="inlineStr">
        <is>
          <t>waste - methane capture</t>
        </is>
      </c>
    </row>
    <row r="6288" ht="15.75" customHeight="1" s="120">
      <c r="A6288" s="2" t="inlineStr">
        <is>
          <t>WASTE</t>
        </is>
      </c>
      <c r="B6288" s="2" t="inlineStr">
        <is>
          <t>LAN</t>
        </is>
      </c>
      <c r="C6288" s="2" t="n">
        <v>2025</v>
      </c>
      <c r="D6288" s="2" t="inlineStr">
        <is>
          <t>United States</t>
        </is>
      </c>
      <c r="E6288" s="2" t="inlineStr">
        <is>
          <t>USA</t>
        </is>
      </c>
      <c r="F6288" s="2" t="inlineStr">
        <is>
          <t>Electricity generation with combined heat and power</t>
        </is>
      </c>
      <c r="G6288" s="2" t="n">
        <v>209</v>
      </c>
      <c r="H6288" s="2" t="n">
        <v>4.76441673527e-05</v>
      </c>
      <c r="I6288" s="2" t="n">
        <v>5.336146743502401e-05</v>
      </c>
      <c r="J6288" s="40" t="inlineStr">
        <is>
          <t>waste - methane capture</t>
        </is>
      </c>
    </row>
    <row r="6289" ht="15.75" customHeight="1" s="120">
      <c r="A6289" s="2" t="inlineStr">
        <is>
          <t>WASTE</t>
        </is>
      </c>
      <c r="B6289" s="2" t="inlineStr">
        <is>
          <t>LAN</t>
        </is>
      </c>
      <c r="C6289" s="2" t="n">
        <v>2025</v>
      </c>
      <c r="D6289" s="2" t="inlineStr">
        <is>
          <t>United States</t>
        </is>
      </c>
      <c r="E6289" s="2" t="inlineStr">
        <is>
          <t>USA</t>
        </is>
      </c>
      <c r="F6289" s="2" t="inlineStr">
        <is>
          <t>Electricity generation with a reciprocating engine</t>
        </is>
      </c>
      <c r="G6289" s="2" t="n">
        <v>210</v>
      </c>
      <c r="H6289" s="2" t="n">
        <v>0.0004113772884011</v>
      </c>
      <c r="I6289" s="2" t="n">
        <v>0.000460742563009232</v>
      </c>
      <c r="J6289" s="40" t="inlineStr">
        <is>
          <t>waste - methane capture</t>
        </is>
      </c>
    </row>
    <row r="6290" ht="15.75" customHeight="1" s="120">
      <c r="A6290" s="2" t="inlineStr">
        <is>
          <t>WASTE</t>
        </is>
      </c>
      <c r="B6290" s="2" t="inlineStr">
        <is>
          <t>LAN</t>
        </is>
      </c>
      <c r="C6290" s="2" t="n">
        <v>2025</v>
      </c>
      <c r="D6290" s="2" t="inlineStr">
        <is>
          <t>United States</t>
        </is>
      </c>
      <c r="E6290" s="2" t="inlineStr">
        <is>
          <t>USA</t>
        </is>
      </c>
      <c r="F6290" s="2" t="inlineStr">
        <is>
          <t>Electricity generation with combined heat and power</t>
        </is>
      </c>
      <c r="G6290" s="2" t="n">
        <v>212</v>
      </c>
      <c r="H6290" s="2" t="n">
        <v>5.35619765287e-05</v>
      </c>
      <c r="I6290" s="2" t="n">
        <v>5.998941371214401e-05</v>
      </c>
      <c r="J6290" s="40" t="inlineStr">
        <is>
          <t>waste - methane capture</t>
        </is>
      </c>
    </row>
    <row r="6291" ht="15.75" customHeight="1" s="120">
      <c r="A6291" s="2" t="inlineStr">
        <is>
          <t>WASTE</t>
        </is>
      </c>
      <c r="B6291" s="2" t="inlineStr">
        <is>
          <t>LAN</t>
        </is>
      </c>
      <c r="C6291" s="2" t="n">
        <v>2025</v>
      </c>
      <c r="D6291" s="2" t="inlineStr">
        <is>
          <t>United States</t>
        </is>
      </c>
      <c r="E6291" s="2" t="inlineStr">
        <is>
          <t>USA</t>
        </is>
      </c>
      <c r="F6291" s="2" t="inlineStr">
        <is>
          <t>Land_x001f_ll gas recovery for direct use</t>
        </is>
      </c>
      <c r="G6291" s="2" t="n">
        <v>213</v>
      </c>
      <c r="H6291" s="2" t="n">
        <v>0.0002265719376737</v>
      </c>
      <c r="I6291" s="2" t="n">
        <v>0.000253760570194544</v>
      </c>
      <c r="J6291" s="40" t="inlineStr">
        <is>
          <t>waste - methane capture</t>
        </is>
      </c>
    </row>
    <row r="6292" ht="15.75" customHeight="1" s="120">
      <c r="A6292" s="2" t="inlineStr">
        <is>
          <t>WASTE</t>
        </is>
      </c>
      <c r="B6292" s="2" t="inlineStr">
        <is>
          <t>LAN</t>
        </is>
      </c>
      <c r="C6292" s="2" t="n">
        <v>2025</v>
      </c>
      <c r="D6292" s="2" t="inlineStr">
        <is>
          <t>United States</t>
        </is>
      </c>
      <c r="E6292" s="2" t="inlineStr">
        <is>
          <t>USA</t>
        </is>
      </c>
      <c r="F6292" s="2" t="inlineStr">
        <is>
          <t>Electricity generation with combined heat and power</t>
        </is>
      </c>
      <c r="G6292" s="2" t="n">
        <v>213</v>
      </c>
      <c r="H6292" s="2" t="n">
        <v>5.35000363016e-05</v>
      </c>
      <c r="I6292" s="2" t="n">
        <v>5.9920040657792e-05</v>
      </c>
      <c r="J6292" s="40" t="inlineStr">
        <is>
          <t>waste - methane capture</t>
        </is>
      </c>
    </row>
    <row r="6293" ht="15.75" customHeight="1" s="120">
      <c r="A6293" s="2" t="inlineStr">
        <is>
          <t>WASTE</t>
        </is>
      </c>
      <c r="B6293" s="2" t="inlineStr">
        <is>
          <t>LAN</t>
        </is>
      </c>
      <c r="C6293" s="2" t="n">
        <v>2025</v>
      </c>
      <c r="D6293" s="2" t="inlineStr">
        <is>
          <t>United States</t>
        </is>
      </c>
      <c r="E6293" s="2" t="inlineStr">
        <is>
          <t>USA</t>
        </is>
      </c>
      <c r="F6293" s="2" t="inlineStr">
        <is>
          <t>Electricity generation with combined heat and power</t>
        </is>
      </c>
      <c r="G6293" s="2" t="n">
        <v>215</v>
      </c>
      <c r="H6293" s="2" t="n">
        <v>9.247066191159999e-05</v>
      </c>
      <c r="I6293" s="2" t="n">
        <v>0.000103567141340992</v>
      </c>
      <c r="J6293" s="40" t="inlineStr">
        <is>
          <t>waste - methane capture</t>
        </is>
      </c>
    </row>
    <row r="6294" ht="15.75" customHeight="1" s="120">
      <c r="A6294" s="2" t="inlineStr">
        <is>
          <t>WASTE</t>
        </is>
      </c>
      <c r="B6294" s="2" t="inlineStr">
        <is>
          <t>LAN</t>
        </is>
      </c>
      <c r="C6294" s="2" t="n">
        <v>2025</v>
      </c>
      <c r="D6294" s="2" t="inlineStr">
        <is>
          <t>United States</t>
        </is>
      </c>
      <c r="E6294" s="2" t="inlineStr">
        <is>
          <t>USA</t>
        </is>
      </c>
      <c r="F6294" s="2" t="inlineStr">
        <is>
          <t>Electricity generation with combined heat and power</t>
        </is>
      </c>
      <c r="G6294" s="2" t="n">
        <v>216</v>
      </c>
      <c r="H6294" s="2" t="n">
        <v>4.57104943052e-05</v>
      </c>
      <c r="I6294" s="2" t="n">
        <v>5.1195753621824e-05</v>
      </c>
      <c r="J6294" s="40" t="inlineStr">
        <is>
          <t>waste - methane capture</t>
        </is>
      </c>
    </row>
    <row r="6295" ht="15.75" customHeight="1" s="120">
      <c r="A6295" s="2" t="inlineStr">
        <is>
          <t>WASTE</t>
        </is>
      </c>
      <c r="B6295" s="2" t="inlineStr">
        <is>
          <t>LAN</t>
        </is>
      </c>
      <c r="C6295" s="2" t="n">
        <v>2025</v>
      </c>
      <c r="D6295" s="2" t="inlineStr">
        <is>
          <t>United States</t>
        </is>
      </c>
      <c r="E6295" s="2" t="inlineStr">
        <is>
          <t>USA</t>
        </is>
      </c>
      <c r="F6295" s="2" t="inlineStr">
        <is>
          <t>Electricity generation with a reciprocating engine</t>
        </is>
      </c>
      <c r="G6295" s="2" t="n">
        <v>216</v>
      </c>
      <c r="H6295" s="2" t="n">
        <v>0.0003531957045197</v>
      </c>
      <c r="I6295" s="2" t="n">
        <v>0.000395579189062064</v>
      </c>
      <c r="J6295" s="40" t="inlineStr">
        <is>
          <t>waste - methane capture</t>
        </is>
      </c>
    </row>
    <row r="6296" ht="15.75" customHeight="1" s="120">
      <c r="A6296" s="2" t="inlineStr">
        <is>
          <t>WASTE</t>
        </is>
      </c>
      <c r="B6296" s="2" t="inlineStr">
        <is>
          <t>LAN</t>
        </is>
      </c>
      <c r="C6296" s="2" t="n">
        <v>2025</v>
      </c>
      <c r="D6296" s="2" t="inlineStr">
        <is>
          <t>United States</t>
        </is>
      </c>
      <c r="E6296" s="2" t="inlineStr">
        <is>
          <t>USA</t>
        </is>
      </c>
      <c r="F6296" s="2" t="inlineStr">
        <is>
          <t>Land_x001f_ll gas recovery for direct use</t>
        </is>
      </c>
      <c r="G6296" s="2" t="n">
        <v>223</v>
      </c>
      <c r="H6296" s="2" t="n">
        <v>0.0001737340935506</v>
      </c>
      <c r="I6296" s="2" t="n">
        <v>0.000194582184776672</v>
      </c>
      <c r="J6296" s="40" t="inlineStr">
        <is>
          <t>waste - methane capture</t>
        </is>
      </c>
    </row>
    <row r="6297" ht="15.75" customHeight="1" s="120">
      <c r="A6297" s="2" t="inlineStr">
        <is>
          <t>WASTE</t>
        </is>
      </c>
      <c r="B6297" s="2" t="inlineStr">
        <is>
          <t>LAN</t>
        </is>
      </c>
      <c r="C6297" s="2" t="n">
        <v>2025</v>
      </c>
      <c r="D6297" s="2" t="inlineStr">
        <is>
          <t>United States</t>
        </is>
      </c>
      <c r="E6297" s="2" t="inlineStr">
        <is>
          <t>USA</t>
        </is>
      </c>
      <c r="F6297" s="2" t="inlineStr">
        <is>
          <t>Flaring of landfill gas</t>
        </is>
      </c>
      <c r="G6297" s="2" t="n">
        <v>225</v>
      </c>
      <c r="H6297" s="2" t="n">
        <v>6.26322653261e-05</v>
      </c>
      <c r="I6297" s="2" t="n">
        <v>7.014813716523201e-05</v>
      </c>
      <c r="J6297" s="40" t="inlineStr">
        <is>
          <t>waste - methane destruction</t>
        </is>
      </c>
    </row>
    <row r="6298" ht="15.75" customHeight="1" s="120">
      <c r="A6298" s="2" t="inlineStr">
        <is>
          <t>WASTE</t>
        </is>
      </c>
      <c r="B6298" s="2" t="inlineStr">
        <is>
          <t>LAN</t>
        </is>
      </c>
      <c r="C6298" s="2" t="n">
        <v>2025</v>
      </c>
      <c r="D6298" s="2" t="inlineStr">
        <is>
          <t>United States</t>
        </is>
      </c>
      <c r="E6298" s="2" t="inlineStr">
        <is>
          <t>USA</t>
        </is>
      </c>
      <c r="F6298" s="2" t="inlineStr">
        <is>
          <t>Electricity generation with a microturbine</t>
        </is>
      </c>
      <c r="G6298" s="2" t="n">
        <v>232</v>
      </c>
      <c r="H6298" s="54" t="n">
        <v>4.00491126129e-06</v>
      </c>
      <c r="I6298" s="2" t="n">
        <v>4.4855006126448e-06</v>
      </c>
      <c r="J6298" s="40" t="inlineStr">
        <is>
          <t>waste - methane capture</t>
        </is>
      </c>
    </row>
    <row r="6299" ht="15.75" customHeight="1" s="120">
      <c r="A6299" s="2" t="inlineStr">
        <is>
          <t>WASTE</t>
        </is>
      </c>
      <c r="B6299" s="2" t="inlineStr">
        <is>
          <t>LAN</t>
        </is>
      </c>
      <c r="C6299" s="2" t="n">
        <v>2025</v>
      </c>
      <c r="D6299" s="2" t="inlineStr">
        <is>
          <t>United States</t>
        </is>
      </c>
      <c r="E6299" s="2" t="inlineStr">
        <is>
          <t>USA</t>
        </is>
      </c>
      <c r="F6299" s="2" t="inlineStr">
        <is>
          <t>Electricity generation with combined heat and power</t>
        </is>
      </c>
      <c r="G6299" s="2" t="n">
        <v>233</v>
      </c>
      <c r="H6299" s="2" t="n">
        <v>8.87617861736e-05</v>
      </c>
      <c r="I6299" s="2" t="n">
        <v>9.941320051443201e-05</v>
      </c>
      <c r="J6299" s="40" t="inlineStr">
        <is>
          <t>waste - methane capture</t>
        </is>
      </c>
    </row>
    <row r="6300" ht="15.75" customHeight="1" s="120">
      <c r="A6300" s="2" t="inlineStr">
        <is>
          <t>WASTE</t>
        </is>
      </c>
      <c r="B6300" s="2" t="inlineStr">
        <is>
          <t>LAN</t>
        </is>
      </c>
      <c r="C6300" s="2" t="n">
        <v>2025</v>
      </c>
      <c r="D6300" s="2" t="inlineStr">
        <is>
          <t>United States</t>
        </is>
      </c>
      <c r="E6300" s="2" t="inlineStr">
        <is>
          <t>USA</t>
        </is>
      </c>
      <c r="F6300" s="2" t="inlineStr">
        <is>
          <t>Electricity generation with a gas turbine</t>
        </is>
      </c>
      <c r="G6300" s="2" t="n">
        <v>234</v>
      </c>
      <c r="H6300" s="2" t="n">
        <v>1.13764717753e-05</v>
      </c>
      <c r="I6300" s="2" t="n">
        <v>1.2741648388336e-05</v>
      </c>
      <c r="J6300" s="40" t="inlineStr">
        <is>
          <t>waste - methane capture</t>
        </is>
      </c>
    </row>
    <row r="6301" ht="15.75" customHeight="1" s="120">
      <c r="A6301" s="2" t="inlineStr">
        <is>
          <t>WASTE</t>
        </is>
      </c>
      <c r="B6301" s="2" t="inlineStr">
        <is>
          <t>LAN</t>
        </is>
      </c>
      <c r="C6301" s="2" t="n">
        <v>2025</v>
      </c>
      <c r="D6301" s="2" t="inlineStr">
        <is>
          <t>United States</t>
        </is>
      </c>
      <c r="E6301" s="2" t="inlineStr">
        <is>
          <t>USA</t>
        </is>
      </c>
      <c r="F6301" s="2" t="inlineStr">
        <is>
          <t>Electricity generation with combined heat and power</t>
        </is>
      </c>
      <c r="G6301" s="2" t="n">
        <v>236</v>
      </c>
      <c r="H6301" s="2" t="n">
        <v>4.21736585849e-05</v>
      </c>
      <c r="I6301" s="2" t="n">
        <v>4.723449761508801e-05</v>
      </c>
      <c r="J6301" s="40" t="inlineStr">
        <is>
          <t>waste - methane capture</t>
        </is>
      </c>
    </row>
    <row r="6302" ht="15.75" customHeight="1" s="120">
      <c r="A6302" s="2" t="inlineStr">
        <is>
          <t>WASTE</t>
        </is>
      </c>
      <c r="B6302" s="2" t="inlineStr">
        <is>
          <t>LAN</t>
        </is>
      </c>
      <c r="C6302" s="2" t="n">
        <v>2025</v>
      </c>
      <c r="D6302" s="2" t="inlineStr">
        <is>
          <t>United States</t>
        </is>
      </c>
      <c r="E6302" s="2" t="inlineStr">
        <is>
          <t>USA</t>
        </is>
      </c>
      <c r="F6302" s="2" t="inlineStr">
        <is>
          <t>Electricity generation with combined heat and power</t>
        </is>
      </c>
      <c r="G6302" s="2" t="n">
        <v>237</v>
      </c>
      <c r="H6302" s="2" t="n">
        <v>4.19848402089e-05</v>
      </c>
      <c r="I6302" s="2" t="n">
        <v>4.702302103396801e-05</v>
      </c>
      <c r="J6302" s="40" t="inlineStr">
        <is>
          <t>waste - methane capture</t>
        </is>
      </c>
    </row>
    <row r="6303" ht="15.75" customHeight="1" s="120">
      <c r="A6303" s="2" t="inlineStr">
        <is>
          <t>WASTE</t>
        </is>
      </c>
      <c r="B6303" s="2" t="inlineStr">
        <is>
          <t>LAN</t>
        </is>
      </c>
      <c r="C6303" s="2" t="n">
        <v>2025</v>
      </c>
      <c r="D6303" s="2" t="inlineStr">
        <is>
          <t>United States</t>
        </is>
      </c>
      <c r="E6303" s="2" t="inlineStr">
        <is>
          <t>USA</t>
        </is>
      </c>
      <c r="F6303" s="2" t="inlineStr">
        <is>
          <t>Land_x001f_ll gas recovery for direct use</t>
        </is>
      </c>
      <c r="G6303" s="2" t="n">
        <v>243</v>
      </c>
      <c r="H6303" s="2" t="n">
        <v>0.0001820127508836</v>
      </c>
      <c r="I6303" s="2" t="n">
        <v>0.000203854280989632</v>
      </c>
      <c r="J6303" s="40" t="inlineStr">
        <is>
          <t>waste - methane capture</t>
        </is>
      </c>
    </row>
    <row r="6304" ht="15.75" customHeight="1" s="120">
      <c r="A6304" s="2" t="inlineStr">
        <is>
          <t>WASTE</t>
        </is>
      </c>
      <c r="B6304" s="2" t="inlineStr">
        <is>
          <t>LAN</t>
        </is>
      </c>
      <c r="C6304" s="2" t="n">
        <v>2025</v>
      </c>
      <c r="D6304" s="2" t="inlineStr">
        <is>
          <t>United States</t>
        </is>
      </c>
      <c r="E6304" s="2" t="inlineStr">
        <is>
          <t>USA</t>
        </is>
      </c>
      <c r="F6304" s="2" t="inlineStr">
        <is>
          <t>Electricity generation with a reciprocating engine</t>
        </is>
      </c>
      <c r="G6304" s="2" t="n">
        <v>244</v>
      </c>
      <c r="H6304" s="2" t="n">
        <v>0.0003117424494121</v>
      </c>
      <c r="I6304" s="2" t="n">
        <v>0.000349151543341552</v>
      </c>
      <c r="J6304" s="40" t="inlineStr">
        <is>
          <t>waste - methane capture</t>
        </is>
      </c>
    </row>
    <row r="6305" ht="15.75" customHeight="1" s="120">
      <c r="A6305" s="2" t="inlineStr">
        <is>
          <t>WASTE</t>
        </is>
      </c>
      <c r="B6305" s="2" t="inlineStr">
        <is>
          <t>LAN</t>
        </is>
      </c>
      <c r="C6305" s="2" t="n">
        <v>2025</v>
      </c>
      <c r="D6305" s="2" t="inlineStr">
        <is>
          <t>United States</t>
        </is>
      </c>
      <c r="E6305" s="2" t="inlineStr">
        <is>
          <t>USA</t>
        </is>
      </c>
      <c r="F6305" s="2" t="inlineStr">
        <is>
          <t>Electricity generation with a reciprocating engine</t>
        </is>
      </c>
      <c r="G6305" s="2" t="n">
        <v>246</v>
      </c>
      <c r="H6305" s="2" t="n">
        <v>0.0003093057312071</v>
      </c>
      <c r="I6305" s="2" t="n">
        <v>0.000346422418951952</v>
      </c>
      <c r="J6305" s="40" t="inlineStr">
        <is>
          <t>waste - methane capture</t>
        </is>
      </c>
    </row>
    <row r="6306" ht="15.75" customHeight="1" s="120">
      <c r="A6306" s="2" t="inlineStr">
        <is>
          <t>WASTE</t>
        </is>
      </c>
      <c r="B6306" s="2" t="inlineStr">
        <is>
          <t>LAN</t>
        </is>
      </c>
      <c r="C6306" s="2" t="n">
        <v>2025</v>
      </c>
      <c r="D6306" s="2" t="inlineStr">
        <is>
          <t>United States</t>
        </is>
      </c>
      <c r="E6306" s="2" t="inlineStr">
        <is>
          <t>USA</t>
        </is>
      </c>
      <c r="F6306" s="2" t="inlineStr">
        <is>
          <t>Land_x001f_ll gas recovery for direct use</t>
        </is>
      </c>
      <c r="G6306" s="2" t="n">
        <v>250</v>
      </c>
      <c r="H6306" s="2" t="n">
        <v>0.0002201464958489</v>
      </c>
      <c r="I6306" s="2" t="n">
        <v>0.000246564075350768</v>
      </c>
      <c r="J6306" s="40" t="inlineStr">
        <is>
          <t>waste - methane capture</t>
        </is>
      </c>
    </row>
    <row r="6307" ht="15.75" customHeight="1" s="120">
      <c r="A6307" s="2" t="inlineStr">
        <is>
          <t>WASTE</t>
        </is>
      </c>
      <c r="B6307" s="2" t="inlineStr">
        <is>
          <t>LAN</t>
        </is>
      </c>
      <c r="C6307" s="2" t="n">
        <v>2025</v>
      </c>
      <c r="D6307" s="2" t="inlineStr">
        <is>
          <t>United States</t>
        </is>
      </c>
      <c r="E6307" s="2" t="inlineStr">
        <is>
          <t>USA</t>
        </is>
      </c>
      <c r="F6307" s="2" t="inlineStr">
        <is>
          <t>Electricity generation with combined heat and power</t>
        </is>
      </c>
      <c r="G6307" s="2" t="n">
        <v>254</v>
      </c>
      <c r="H6307" s="2" t="n">
        <v>4.47277598141e-05</v>
      </c>
      <c r="I6307" s="2" t="n">
        <v>5.0095090991792e-05</v>
      </c>
      <c r="J6307" s="40" t="inlineStr">
        <is>
          <t>waste - methane capture</t>
        </is>
      </c>
    </row>
    <row r="6308" ht="15.75" customHeight="1" s="120">
      <c r="A6308" s="2" t="inlineStr">
        <is>
          <t>WASTE</t>
        </is>
      </c>
      <c r="B6308" s="2" t="inlineStr">
        <is>
          <t>LAN</t>
        </is>
      </c>
      <c r="C6308" s="2" t="n">
        <v>2025</v>
      </c>
      <c r="D6308" s="2" t="inlineStr">
        <is>
          <t>United States</t>
        </is>
      </c>
      <c r="E6308" s="2" t="inlineStr">
        <is>
          <t>USA</t>
        </is>
      </c>
      <c r="F6308" s="2" t="inlineStr">
        <is>
          <t>Electricity generation with a reciprocating engine</t>
        </is>
      </c>
      <c r="G6308" s="2" t="n">
        <v>255</v>
      </c>
      <c r="H6308" s="2" t="n">
        <v>0.0002985616738442</v>
      </c>
      <c r="I6308" s="2" t="n">
        <v>0.000334389074705504</v>
      </c>
      <c r="J6308" s="40" t="inlineStr">
        <is>
          <t>waste - methane capture</t>
        </is>
      </c>
    </row>
    <row r="6309" ht="15.75" customHeight="1" s="120">
      <c r="A6309" s="2" t="inlineStr">
        <is>
          <t>WASTE</t>
        </is>
      </c>
      <c r="B6309" s="2" t="inlineStr">
        <is>
          <t>LAN</t>
        </is>
      </c>
      <c r="C6309" s="2" t="n">
        <v>2025</v>
      </c>
      <c r="D6309" s="2" t="inlineStr">
        <is>
          <t>United States</t>
        </is>
      </c>
      <c r="E6309" s="2" t="inlineStr">
        <is>
          <t>USA</t>
        </is>
      </c>
      <c r="F6309" s="2" t="inlineStr">
        <is>
          <t>Electricity generation with a reciprocating engine</t>
        </is>
      </c>
      <c r="G6309" s="2" t="n">
        <v>262</v>
      </c>
      <c r="H6309" s="2" t="n">
        <v>0.000290144700557</v>
      </c>
      <c r="I6309" s="2" t="n">
        <v>0.00032496206462384</v>
      </c>
      <c r="J6309" s="40" t="inlineStr">
        <is>
          <t>waste - methane capture</t>
        </is>
      </c>
    </row>
    <row r="6310" ht="15.75" customHeight="1" s="120">
      <c r="A6310" s="2" t="inlineStr">
        <is>
          <t>WASTE</t>
        </is>
      </c>
      <c r="B6310" s="2" t="inlineStr">
        <is>
          <t>LAN</t>
        </is>
      </c>
      <c r="C6310" s="2" t="n">
        <v>2025</v>
      </c>
      <c r="D6310" s="2" t="inlineStr">
        <is>
          <t>United States</t>
        </is>
      </c>
      <c r="E6310" s="2" t="inlineStr">
        <is>
          <t>USA</t>
        </is>
      </c>
      <c r="F6310" s="2" t="inlineStr">
        <is>
          <t>Land_x001f_ll gas recovery for direct use</t>
        </is>
      </c>
      <c r="G6310" s="2" t="n">
        <v>265</v>
      </c>
      <c r="H6310" s="2" t="n">
        <v>0.0001659229164943</v>
      </c>
      <c r="I6310" s="2" t="n">
        <v>0.000185833666473616</v>
      </c>
      <c r="J6310" s="40" t="inlineStr">
        <is>
          <t>waste - methane capture</t>
        </is>
      </c>
    </row>
    <row r="6311" ht="15.75" customHeight="1" s="120">
      <c r="A6311" s="2" t="inlineStr">
        <is>
          <t>WASTE</t>
        </is>
      </c>
      <c r="B6311" s="2" t="inlineStr">
        <is>
          <t>LAN</t>
        </is>
      </c>
      <c r="C6311" s="2" t="n">
        <v>2025</v>
      </c>
      <c r="D6311" s="2" t="inlineStr">
        <is>
          <t>United States</t>
        </is>
      </c>
      <c r="E6311" s="2" t="inlineStr">
        <is>
          <t>USA</t>
        </is>
      </c>
      <c r="F6311" s="2" t="inlineStr">
        <is>
          <t>Electricity generation with a reciprocating engine</t>
        </is>
      </c>
      <c r="G6311" s="2" t="n">
        <v>267</v>
      </c>
      <c r="H6311" s="2" t="n">
        <v>0.0002851806057151</v>
      </c>
      <c r="I6311" s="2" t="n">
        <v>0.000319402278400912</v>
      </c>
      <c r="J6311" s="40" t="inlineStr">
        <is>
          <t>waste - methane capture</t>
        </is>
      </c>
    </row>
    <row r="6312" ht="15.75" customHeight="1" s="120">
      <c r="A6312" s="2" t="inlineStr">
        <is>
          <t>WASTE</t>
        </is>
      </c>
      <c r="B6312" s="2" t="inlineStr">
        <is>
          <t>LAN</t>
        </is>
      </c>
      <c r="C6312" s="2" t="n">
        <v>2025</v>
      </c>
      <c r="D6312" s="2" t="inlineStr">
        <is>
          <t>United States</t>
        </is>
      </c>
      <c r="E6312" s="2" t="inlineStr">
        <is>
          <t>USA</t>
        </is>
      </c>
      <c r="F6312" s="2" t="inlineStr">
        <is>
          <t>Land_x001f_ll gas recovery for direct use</t>
        </is>
      </c>
      <c r="G6312" s="2" t="n">
        <v>268</v>
      </c>
      <c r="H6312" s="2" t="n">
        <v>0.0001709678617772</v>
      </c>
      <c r="I6312" s="2" t="n">
        <v>0.000191484005190464</v>
      </c>
      <c r="J6312" s="40" t="inlineStr">
        <is>
          <t>waste - methane capture</t>
        </is>
      </c>
    </row>
    <row r="6313" ht="15.75" customHeight="1" s="120">
      <c r="A6313" s="2" t="inlineStr">
        <is>
          <t>WASTE</t>
        </is>
      </c>
      <c r="B6313" s="2" t="inlineStr">
        <is>
          <t>LAN</t>
        </is>
      </c>
      <c r="C6313" s="2" t="n">
        <v>2025</v>
      </c>
      <c r="D6313" s="2" t="inlineStr">
        <is>
          <t>United States</t>
        </is>
      </c>
      <c r="E6313" s="2" t="inlineStr">
        <is>
          <t>USA</t>
        </is>
      </c>
      <c r="F6313" s="2" t="inlineStr">
        <is>
          <t>Electricity generation with combined heat and power</t>
        </is>
      </c>
      <c r="G6313" s="2" t="n">
        <v>268</v>
      </c>
      <c r="H6313" s="2" t="n">
        <v>4.26774277003e-05</v>
      </c>
      <c r="I6313" s="2" t="n">
        <v>4.7798719024336e-05</v>
      </c>
      <c r="J6313" s="40" t="inlineStr">
        <is>
          <t>waste - methane capture</t>
        </is>
      </c>
    </row>
    <row r="6314" ht="15.75" customHeight="1" s="120">
      <c r="A6314" s="2" t="inlineStr">
        <is>
          <t>WASTE</t>
        </is>
      </c>
      <c r="B6314" s="2" t="inlineStr">
        <is>
          <t>LAN</t>
        </is>
      </c>
      <c r="C6314" s="2" t="n">
        <v>2025</v>
      </c>
      <c r="D6314" s="2" t="inlineStr">
        <is>
          <t>United States</t>
        </is>
      </c>
      <c r="E6314" s="2" t="inlineStr">
        <is>
          <t>USA</t>
        </is>
      </c>
      <c r="F6314" s="2" t="inlineStr">
        <is>
          <t>Electricity generation with combined heat and power</t>
        </is>
      </c>
      <c r="G6314" s="2" t="n">
        <v>270</v>
      </c>
      <c r="H6314" s="2" t="n">
        <v>3.69800218323e-05</v>
      </c>
      <c r="I6314" s="2" t="n">
        <v>4.1417624452176e-05</v>
      </c>
      <c r="J6314" s="40" t="inlineStr">
        <is>
          <t>waste - methane capture</t>
        </is>
      </c>
    </row>
    <row r="6315" ht="15.75" customHeight="1" s="120">
      <c r="A6315" s="2" t="inlineStr">
        <is>
          <t>WASTE</t>
        </is>
      </c>
      <c r="B6315" s="2" t="inlineStr">
        <is>
          <t>LAN</t>
        </is>
      </c>
      <c r="C6315" s="2" t="n">
        <v>2025</v>
      </c>
      <c r="D6315" s="2" t="inlineStr">
        <is>
          <t>United States</t>
        </is>
      </c>
      <c r="E6315" s="2" t="inlineStr">
        <is>
          <t>USA</t>
        </is>
      </c>
      <c r="F6315" s="2" t="inlineStr">
        <is>
          <t>Land_x001f_ll gas recovery for direct use</t>
        </is>
      </c>
      <c r="G6315" s="2" t="n">
        <v>276</v>
      </c>
      <c r="H6315" s="2" t="n">
        <v>0.000164823140949</v>
      </c>
      <c r="I6315" s="2" t="n">
        <v>0.00018460191786288</v>
      </c>
      <c r="J6315" s="40" t="inlineStr">
        <is>
          <t>waste - methane capture</t>
        </is>
      </c>
    </row>
    <row r="6316" ht="15.75" customHeight="1" s="120">
      <c r="A6316" s="2" t="inlineStr">
        <is>
          <t>WASTE</t>
        </is>
      </c>
      <c r="B6316" s="2" t="inlineStr">
        <is>
          <t>LAN</t>
        </is>
      </c>
      <c r="C6316" s="2" t="n">
        <v>2025</v>
      </c>
      <c r="D6316" s="2" t="inlineStr">
        <is>
          <t>United States</t>
        </is>
      </c>
      <c r="E6316" s="2" t="inlineStr">
        <is>
          <t>USA</t>
        </is>
      </c>
      <c r="F6316" s="2" t="inlineStr">
        <is>
          <t>Electricity generation with a reciprocating engine</t>
        </is>
      </c>
      <c r="G6316" s="2" t="n">
        <v>280</v>
      </c>
      <c r="H6316" s="2" t="n">
        <v>0.0002727643004619</v>
      </c>
      <c r="I6316" s="2" t="n">
        <v>0.000305496016517328</v>
      </c>
      <c r="J6316" s="40" t="inlineStr">
        <is>
          <t>waste - methane capture</t>
        </is>
      </c>
    </row>
    <row r="6317" ht="15.75" customHeight="1" s="120">
      <c r="A6317" s="2" t="inlineStr">
        <is>
          <t>WASTE</t>
        </is>
      </c>
      <c r="B6317" s="2" t="inlineStr">
        <is>
          <t>LAN</t>
        </is>
      </c>
      <c r="C6317" s="2" t="n">
        <v>2025</v>
      </c>
      <c r="D6317" s="2" t="inlineStr">
        <is>
          <t>United States</t>
        </is>
      </c>
      <c r="E6317" s="2" t="inlineStr">
        <is>
          <t>USA</t>
        </is>
      </c>
      <c r="F6317" s="2" t="inlineStr">
        <is>
          <t>Electricity generation with combined heat and power</t>
        </is>
      </c>
      <c r="G6317" s="2" t="n">
        <v>280</v>
      </c>
      <c r="H6317" s="2" t="n">
        <v>3.52980241587e-05</v>
      </c>
      <c r="I6317" s="2" t="n">
        <v>3.9533787057744e-05</v>
      </c>
      <c r="J6317" s="40" t="inlineStr">
        <is>
          <t>waste - methane capture</t>
        </is>
      </c>
    </row>
    <row r="6318" ht="15.75" customHeight="1" s="120">
      <c r="A6318" s="2" t="inlineStr">
        <is>
          <t>WASTE</t>
        </is>
      </c>
      <c r="B6318" s="2" t="inlineStr">
        <is>
          <t>LAN</t>
        </is>
      </c>
      <c r="C6318" s="2" t="n">
        <v>2025</v>
      </c>
      <c r="D6318" s="2" t="inlineStr">
        <is>
          <t>United States</t>
        </is>
      </c>
      <c r="E6318" s="2" t="inlineStr">
        <is>
          <t>USA</t>
        </is>
      </c>
      <c r="F6318" s="2" t="inlineStr">
        <is>
          <t>Electricity generation with a gas turbine</t>
        </is>
      </c>
      <c r="G6318" s="2" t="n">
        <v>284</v>
      </c>
      <c r="H6318" s="54" t="n">
        <v>9.34419858822e-06</v>
      </c>
      <c r="I6318" s="2" t="n">
        <v>1.04655024188064e-05</v>
      </c>
      <c r="J6318" s="40" t="inlineStr">
        <is>
          <t>waste - methane capture</t>
        </is>
      </c>
    </row>
    <row r="6319" ht="15.75" customHeight="1" s="120">
      <c r="A6319" s="2" t="inlineStr">
        <is>
          <t>WASTE</t>
        </is>
      </c>
      <c r="B6319" s="2" t="inlineStr">
        <is>
          <t>LAN</t>
        </is>
      </c>
      <c r="C6319" s="2" t="n">
        <v>2025</v>
      </c>
      <c r="D6319" s="2" t="inlineStr">
        <is>
          <t>United States</t>
        </is>
      </c>
      <c r="E6319" s="2" t="inlineStr">
        <is>
          <t>USA</t>
        </is>
      </c>
      <c r="F6319" s="2" t="inlineStr">
        <is>
          <t>Electricity generation with combined heat and power</t>
        </is>
      </c>
      <c r="G6319" s="2" t="n">
        <v>287</v>
      </c>
      <c r="H6319" s="2" t="n">
        <v>3.47360037267e-05</v>
      </c>
      <c r="I6319" s="2" t="n">
        <v>3.8904324173904e-05</v>
      </c>
      <c r="J6319" s="40" t="inlineStr">
        <is>
          <t>waste - methane capture</t>
        </is>
      </c>
    </row>
    <row r="6320" ht="15.75" customHeight="1" s="120">
      <c r="A6320" s="2" t="inlineStr">
        <is>
          <t>WASTE</t>
        </is>
      </c>
      <c r="B6320" s="2" t="inlineStr">
        <is>
          <t>LAN</t>
        </is>
      </c>
      <c r="C6320" s="2" t="n">
        <v>2025</v>
      </c>
      <c r="D6320" s="2" t="inlineStr">
        <is>
          <t>United States</t>
        </is>
      </c>
      <c r="E6320" s="2" t="inlineStr">
        <is>
          <t>USA</t>
        </is>
      </c>
      <c r="F6320" s="2" t="inlineStr">
        <is>
          <t>Electricity generation with combined heat and power</t>
        </is>
      </c>
      <c r="G6320" s="2" t="n">
        <v>290</v>
      </c>
      <c r="H6320" s="2" t="n">
        <v>3.93863665522e-05</v>
      </c>
      <c r="I6320" s="2" t="n">
        <v>4.411273053846401e-05</v>
      </c>
      <c r="J6320" s="40" t="inlineStr">
        <is>
          <t>waste - methane capture</t>
        </is>
      </c>
    </row>
    <row r="6321" ht="15.75" customHeight="1" s="120">
      <c r="A6321" s="2" t="inlineStr">
        <is>
          <t>WASTE</t>
        </is>
      </c>
      <c r="B6321" s="2" t="inlineStr">
        <is>
          <t>LAN</t>
        </is>
      </c>
      <c r="C6321" s="2" t="n">
        <v>2025</v>
      </c>
      <c r="D6321" s="2" t="inlineStr">
        <is>
          <t>United States</t>
        </is>
      </c>
      <c r="E6321" s="2" t="inlineStr">
        <is>
          <t>USA</t>
        </is>
      </c>
      <c r="F6321" s="2" t="inlineStr">
        <is>
          <t>Land_x001f_ll gas recovery for direct use</t>
        </is>
      </c>
      <c r="G6321" s="2" t="n">
        <v>295</v>
      </c>
      <c r="H6321" s="2" t="n">
        <v>0.0002100549318129</v>
      </c>
      <c r="I6321" s="2" t="n">
        <v>0.000235261523630448</v>
      </c>
      <c r="J6321" s="40" t="inlineStr">
        <is>
          <t>waste - methane capture</t>
        </is>
      </c>
    </row>
    <row r="6322" ht="15.75" customHeight="1" s="120">
      <c r="A6322" s="2" t="inlineStr">
        <is>
          <t>WASTE</t>
        </is>
      </c>
      <c r="B6322" s="2" t="inlineStr">
        <is>
          <t>LAN</t>
        </is>
      </c>
      <c r="C6322" s="2" t="n">
        <v>2025</v>
      </c>
      <c r="D6322" s="2" t="inlineStr">
        <is>
          <t>United States</t>
        </is>
      </c>
      <c r="E6322" s="2" t="inlineStr">
        <is>
          <t>USA</t>
        </is>
      </c>
      <c r="F6322" s="2" t="inlineStr">
        <is>
          <t>Electricity generation with combined heat and power</t>
        </is>
      </c>
      <c r="G6322" s="2" t="n">
        <v>295</v>
      </c>
      <c r="H6322" s="2" t="n">
        <v>3.37110068358e-05</v>
      </c>
      <c r="I6322" s="2" t="n">
        <v>3.7756327656096e-05</v>
      </c>
      <c r="J6322" s="40" t="inlineStr">
        <is>
          <t>waste - methane capture</t>
        </is>
      </c>
    </row>
    <row r="6323" ht="15.75" customHeight="1" s="120">
      <c r="A6323" s="2" t="inlineStr">
        <is>
          <t>WASTE</t>
        </is>
      </c>
      <c r="B6323" s="2" t="inlineStr">
        <is>
          <t>LAN</t>
        </is>
      </c>
      <c r="C6323" s="2" t="n">
        <v>2025</v>
      </c>
      <c r="D6323" s="2" t="inlineStr">
        <is>
          <t>United States</t>
        </is>
      </c>
      <c r="E6323" s="2" t="inlineStr">
        <is>
          <t>USA</t>
        </is>
      </c>
      <c r="F6323" s="2" t="inlineStr">
        <is>
          <t>Electricity generation with combined heat and power</t>
        </is>
      </c>
      <c r="G6323" s="2" t="n">
        <v>297</v>
      </c>
      <c r="H6323" s="2" t="n">
        <v>3.34875658154e-05</v>
      </c>
      <c r="I6323" s="2" t="n">
        <v>3.7506073713248e-05</v>
      </c>
      <c r="J6323" s="40" t="inlineStr">
        <is>
          <t>waste - methane capture</t>
        </is>
      </c>
    </row>
    <row r="6324" ht="15.75" customHeight="1" s="120">
      <c r="A6324" s="2" t="inlineStr">
        <is>
          <t>WASTE</t>
        </is>
      </c>
      <c r="B6324" s="2" t="inlineStr">
        <is>
          <t>LAN</t>
        </is>
      </c>
      <c r="C6324" s="2" t="n">
        <v>2025</v>
      </c>
      <c r="D6324" s="2" t="inlineStr">
        <is>
          <t>United States</t>
        </is>
      </c>
      <c r="E6324" s="2" t="inlineStr">
        <is>
          <t>USA</t>
        </is>
      </c>
      <c r="F6324" s="2" t="inlineStr">
        <is>
          <t>Electricity generation with a reciprocating engine</t>
        </is>
      </c>
      <c r="G6324" s="2" t="n">
        <v>301</v>
      </c>
      <c r="H6324" s="2" t="n">
        <v>0.0002532691869419</v>
      </c>
      <c r="I6324" s="2" t="n">
        <v>0.000283661489374928</v>
      </c>
      <c r="J6324" s="40" t="inlineStr">
        <is>
          <t>waste - methane capture</t>
        </is>
      </c>
    </row>
    <row r="6325" ht="15.75" customHeight="1" s="120">
      <c r="A6325" s="2" t="inlineStr">
        <is>
          <t>WASTE</t>
        </is>
      </c>
      <c r="B6325" s="2" t="inlineStr">
        <is>
          <t>LAN</t>
        </is>
      </c>
      <c r="C6325" s="2" t="n">
        <v>2025</v>
      </c>
      <c r="D6325" s="2" t="inlineStr">
        <is>
          <t>United States</t>
        </is>
      </c>
      <c r="E6325" s="2" t="inlineStr">
        <is>
          <t>USA</t>
        </is>
      </c>
      <c r="F6325" s="2" t="inlineStr">
        <is>
          <t>Electricity generation with a reciprocating engine</t>
        </is>
      </c>
      <c r="G6325" s="2" t="n">
        <v>304</v>
      </c>
      <c r="H6325" s="2" t="n">
        <v>0.0002511193160899</v>
      </c>
      <c r="I6325" s="2" t="n">
        <v>0.000281253634020688</v>
      </c>
      <c r="J6325" s="40" t="inlineStr">
        <is>
          <t>waste - methane capture</t>
        </is>
      </c>
    </row>
    <row r="6326" ht="15.75" customHeight="1" s="120">
      <c r="A6326" s="2" t="inlineStr">
        <is>
          <t>WASTE</t>
        </is>
      </c>
      <c r="B6326" s="2" t="inlineStr">
        <is>
          <t>LAN</t>
        </is>
      </c>
      <c r="C6326" s="2" t="n">
        <v>2025</v>
      </c>
      <c r="D6326" s="2" t="inlineStr">
        <is>
          <t>United States</t>
        </is>
      </c>
      <c r="E6326" s="2" t="inlineStr">
        <is>
          <t>USA</t>
        </is>
      </c>
      <c r="F6326" s="2" t="inlineStr">
        <is>
          <t>Electricity generation with a reciprocating engine</t>
        </is>
      </c>
      <c r="G6326" s="2" t="n">
        <v>317</v>
      </c>
      <c r="H6326" s="2" t="n">
        <v>0.0002406248095213</v>
      </c>
      <c r="I6326" s="2" t="n">
        <v>0.000269499786663856</v>
      </c>
      <c r="J6326" s="40" t="inlineStr">
        <is>
          <t>waste - methane capture</t>
        </is>
      </c>
    </row>
    <row r="6327" ht="15.75" customHeight="1" s="120">
      <c r="A6327" s="2" t="inlineStr">
        <is>
          <t>WASTE</t>
        </is>
      </c>
      <c r="B6327" s="2" t="inlineStr">
        <is>
          <t>LAN</t>
        </is>
      </c>
      <c r="C6327" s="2" t="n">
        <v>2025</v>
      </c>
      <c r="D6327" s="2" t="inlineStr">
        <is>
          <t>United States</t>
        </is>
      </c>
      <c r="E6327" s="2" t="inlineStr">
        <is>
          <t>USA</t>
        </is>
      </c>
      <c r="F6327" s="2" t="inlineStr">
        <is>
          <t>Electricity generation with a gas turbine</t>
        </is>
      </c>
      <c r="G6327" s="2" t="n">
        <v>324</v>
      </c>
      <c r="H6327" s="54" t="n">
        <v>8.199726835299999e-06</v>
      </c>
      <c r="I6327" s="2" t="n">
        <v>9.183694055536e-06</v>
      </c>
      <c r="J6327" s="40" t="inlineStr">
        <is>
          <t>waste - methane capture</t>
        </is>
      </c>
    </row>
    <row r="6328" ht="15.75" customHeight="1" s="120">
      <c r="A6328" s="2" t="inlineStr">
        <is>
          <t>WASTE</t>
        </is>
      </c>
      <c r="B6328" s="2" t="inlineStr">
        <is>
          <t>LAN</t>
        </is>
      </c>
      <c r="C6328" s="2" t="n">
        <v>2025</v>
      </c>
      <c r="D6328" s="2" t="inlineStr">
        <is>
          <t>United States</t>
        </is>
      </c>
      <c r="E6328" s="2" t="inlineStr">
        <is>
          <t>USA</t>
        </is>
      </c>
      <c r="F6328" s="2" t="inlineStr">
        <is>
          <t>Electricity generation with combined heat and power</t>
        </is>
      </c>
      <c r="G6328" s="2" t="n">
        <v>332</v>
      </c>
      <c r="H6328" s="2" t="n">
        <v>3.42814419128e-05</v>
      </c>
      <c r="I6328" s="2" t="n">
        <v>3.839521494233601e-05</v>
      </c>
      <c r="J6328" s="40" t="inlineStr">
        <is>
          <t>waste - methane capture</t>
        </is>
      </c>
    </row>
    <row r="6329" ht="15.75" customHeight="1" s="120">
      <c r="A6329" s="2" t="inlineStr">
        <is>
          <t>WASTE</t>
        </is>
      </c>
      <c r="B6329" s="2" t="inlineStr">
        <is>
          <t>LAN</t>
        </is>
      </c>
      <c r="C6329" s="2" t="n">
        <v>2025</v>
      </c>
      <c r="D6329" s="2" t="inlineStr">
        <is>
          <t>United States</t>
        </is>
      </c>
      <c r="E6329" s="2" t="inlineStr">
        <is>
          <t>USA</t>
        </is>
      </c>
      <c r="F6329" s="2" t="inlineStr">
        <is>
          <t>Electricity generation with combined heat and power</t>
        </is>
      </c>
      <c r="G6329" s="2" t="n">
        <v>339</v>
      </c>
      <c r="H6329" s="2" t="n">
        <v>2.94329747703e-05</v>
      </c>
      <c r="I6329" s="2" t="n">
        <v>3.2964931742736e-05</v>
      </c>
      <c r="J6329" s="40" t="inlineStr">
        <is>
          <t>waste - methane capture</t>
        </is>
      </c>
    </row>
    <row r="6330" ht="15.75" customHeight="1" s="120">
      <c r="A6330" s="2" t="inlineStr">
        <is>
          <t>WASTE</t>
        </is>
      </c>
      <c r="B6330" s="2" t="inlineStr">
        <is>
          <t>LAN</t>
        </is>
      </c>
      <c r="C6330" s="2" t="n">
        <v>2025</v>
      </c>
      <c r="D6330" s="2" t="inlineStr">
        <is>
          <t>United States</t>
        </is>
      </c>
      <c r="E6330" s="2" t="inlineStr">
        <is>
          <t>USA</t>
        </is>
      </c>
      <c r="F6330" s="2" t="inlineStr">
        <is>
          <t>Land_x001f_ll gas recovery for direct use</t>
        </is>
      </c>
      <c r="G6330" s="2" t="n">
        <v>340</v>
      </c>
      <c r="H6330" s="2" t="n">
        <v>0.0001938565692399</v>
      </c>
      <c r="I6330" s="2" t="n">
        <v>0.000217119357548688</v>
      </c>
      <c r="J6330" s="40" t="inlineStr">
        <is>
          <t>waste - methane capture</t>
        </is>
      </c>
    </row>
    <row r="6331" ht="15.75" customHeight="1" s="120">
      <c r="A6331" s="2" t="inlineStr">
        <is>
          <t>WASTE</t>
        </is>
      </c>
      <c r="B6331" s="2" t="inlineStr">
        <is>
          <t>LAN</t>
        </is>
      </c>
      <c r="C6331" s="2" t="n">
        <v>2025</v>
      </c>
      <c r="D6331" s="2" t="inlineStr">
        <is>
          <t>United States</t>
        </is>
      </c>
      <c r="E6331" s="2" t="inlineStr">
        <is>
          <t>USA</t>
        </is>
      </c>
      <c r="F6331" s="2" t="inlineStr">
        <is>
          <t>Electricity generation with a reciprocating engine</t>
        </is>
      </c>
      <c r="G6331" s="2" t="n">
        <v>345</v>
      </c>
      <c r="H6331" s="2" t="n">
        <v>0.0004418907774379</v>
      </c>
      <c r="I6331" s="2" t="n">
        <v>0.0004949176707304481</v>
      </c>
      <c r="J6331" s="40" t="inlineStr">
        <is>
          <t>waste - methane capture</t>
        </is>
      </c>
    </row>
    <row r="6332" ht="15.75" customHeight="1" s="120">
      <c r="A6332" s="2" t="inlineStr">
        <is>
          <t>WASTE</t>
        </is>
      </c>
      <c r="B6332" s="2" t="inlineStr">
        <is>
          <t>LAN</t>
        </is>
      </c>
      <c r="C6332" s="2" t="n">
        <v>2025</v>
      </c>
      <c r="D6332" s="2" t="inlineStr">
        <is>
          <t>United States</t>
        </is>
      </c>
      <c r="E6332" s="2" t="inlineStr">
        <is>
          <t>USA</t>
        </is>
      </c>
      <c r="F6332" s="2" t="inlineStr">
        <is>
          <t>Electricity generation with a microturbine</t>
        </is>
      </c>
      <c r="G6332" s="2" t="n">
        <v>347</v>
      </c>
      <c r="H6332" s="54" t="n">
        <v>2.58207228399e-06</v>
      </c>
      <c r="I6332" s="2" t="n">
        <v>2.8919209580688e-06</v>
      </c>
      <c r="J6332" s="40" t="inlineStr">
        <is>
          <t>waste - methane capture</t>
        </is>
      </c>
    </row>
    <row r="6333" ht="15.75" customHeight="1" s="120">
      <c r="A6333" s="2" t="inlineStr">
        <is>
          <t>WASTE</t>
        </is>
      </c>
      <c r="B6333" s="2" t="inlineStr">
        <is>
          <t>LAN</t>
        </is>
      </c>
      <c r="C6333" s="2" t="n">
        <v>2025</v>
      </c>
      <c r="D6333" s="2" t="inlineStr">
        <is>
          <t>United States</t>
        </is>
      </c>
      <c r="E6333" s="2" t="inlineStr">
        <is>
          <t>USA</t>
        </is>
      </c>
      <c r="F6333" s="2" t="inlineStr">
        <is>
          <t>Flaring of landfill gas</t>
        </is>
      </c>
      <c r="G6333" s="2" t="n">
        <v>348</v>
      </c>
      <c r="H6333" s="2" t="n">
        <v>4.03806770919e-05</v>
      </c>
      <c r="I6333" s="2" t="n">
        <v>4.522635834292801e-05</v>
      </c>
      <c r="J6333" s="40" t="inlineStr">
        <is>
          <t>waste - methane destruction</t>
        </is>
      </c>
    </row>
    <row r="6334" ht="15.75" customHeight="1" s="120">
      <c r="A6334" s="2" t="inlineStr">
        <is>
          <t>WASTE</t>
        </is>
      </c>
      <c r="B6334" s="2" t="inlineStr">
        <is>
          <t>LAN</t>
        </is>
      </c>
      <c r="C6334" s="2" t="n">
        <v>2025</v>
      </c>
      <c r="D6334" s="2" t="inlineStr">
        <is>
          <t>United States</t>
        </is>
      </c>
      <c r="E6334" s="2" t="inlineStr">
        <is>
          <t>USA</t>
        </is>
      </c>
      <c r="F6334" s="2" t="inlineStr">
        <is>
          <t>Land_x001f_ll gas recovery for direct use</t>
        </is>
      </c>
      <c r="G6334" s="2" t="n">
        <v>350</v>
      </c>
      <c r="H6334" s="2" t="n">
        <v>0.0001448667753721</v>
      </c>
      <c r="I6334" s="2" t="n">
        <v>0.000162250788416752</v>
      </c>
      <c r="J6334" s="40" t="inlineStr">
        <is>
          <t>waste - methane capture</t>
        </is>
      </c>
    </row>
    <row r="6335" ht="15.75" customHeight="1" s="120">
      <c r="A6335" s="2" t="inlineStr">
        <is>
          <t>WASTE</t>
        </is>
      </c>
      <c r="B6335" s="2" t="inlineStr">
        <is>
          <t>LAN</t>
        </is>
      </c>
      <c r="C6335" s="2" t="n">
        <v>2025</v>
      </c>
      <c r="D6335" s="2" t="inlineStr">
        <is>
          <t>United States</t>
        </is>
      </c>
      <c r="E6335" s="2" t="inlineStr">
        <is>
          <t>USA</t>
        </is>
      </c>
      <c r="F6335" s="2" t="inlineStr">
        <is>
          <t>Land_x001f_ll gas recovery for direct use</t>
        </is>
      </c>
      <c r="G6335" s="2" t="n">
        <v>360</v>
      </c>
      <c r="H6335" s="2" t="n">
        <v>0.0001687305484666</v>
      </c>
      <c r="I6335" s="2" t="n">
        <v>0.000188978214282592</v>
      </c>
      <c r="J6335" s="40" t="inlineStr">
        <is>
          <t>waste - methane capture</t>
        </is>
      </c>
    </row>
    <row r="6336" ht="15.75" customHeight="1" s="120">
      <c r="A6336" s="2" t="inlineStr">
        <is>
          <t>WASTE</t>
        </is>
      </c>
      <c r="B6336" s="2" t="inlineStr">
        <is>
          <t>LAN</t>
        </is>
      </c>
      <c r="C6336" s="2" t="n">
        <v>2025</v>
      </c>
      <c r="D6336" s="2" t="inlineStr">
        <is>
          <t>United States</t>
        </is>
      </c>
      <c r="E6336" s="2" t="inlineStr">
        <is>
          <t>USA</t>
        </is>
      </c>
      <c r="F6336" s="2" t="inlineStr">
        <is>
          <t>Electricity generation with a reciprocating engine</t>
        </is>
      </c>
      <c r="G6336" s="2" t="n">
        <v>366</v>
      </c>
      <c r="H6336" s="2" t="n">
        <v>0.0002082242572214</v>
      </c>
      <c r="I6336" s="2" t="n">
        <v>0.000233211168087968</v>
      </c>
      <c r="J6336" s="40" t="inlineStr">
        <is>
          <t>waste - methane capture</t>
        </is>
      </c>
    </row>
    <row r="6337" ht="15.75" customHeight="1" s="120">
      <c r="A6337" s="2" t="inlineStr">
        <is>
          <t>WASTE</t>
        </is>
      </c>
      <c r="B6337" s="2" t="inlineStr">
        <is>
          <t>LAN</t>
        </is>
      </c>
      <c r="C6337" s="2" t="n">
        <v>2025</v>
      </c>
      <c r="D6337" s="2" t="inlineStr">
        <is>
          <t>United States</t>
        </is>
      </c>
      <c r="E6337" s="2" t="inlineStr">
        <is>
          <t>USA</t>
        </is>
      </c>
      <c r="F6337" s="2" t="inlineStr">
        <is>
          <t>Electricity generation with a reciprocating engine</t>
        </is>
      </c>
      <c r="G6337" s="2" t="n">
        <v>375</v>
      </c>
      <c r="H6337" s="2" t="n">
        <v>0.0002030661853496</v>
      </c>
      <c r="I6337" s="2" t="n">
        <v>0.000227434127591552</v>
      </c>
      <c r="J6337" s="40" t="inlineStr">
        <is>
          <t>waste - methane capture</t>
        </is>
      </c>
    </row>
    <row r="6338" ht="15.75" customHeight="1" s="120">
      <c r="A6338" s="2" t="inlineStr">
        <is>
          <t>WASTE</t>
        </is>
      </c>
      <c r="B6338" s="2" t="inlineStr">
        <is>
          <t>LAN</t>
        </is>
      </c>
      <c r="C6338" s="2" t="n">
        <v>2025</v>
      </c>
      <c r="D6338" s="2" t="inlineStr">
        <is>
          <t>United States</t>
        </is>
      </c>
      <c r="E6338" s="2" t="inlineStr">
        <is>
          <t>USA</t>
        </is>
      </c>
      <c r="F6338" s="2" t="inlineStr">
        <is>
          <t>Electricity generation with a gas turbine</t>
        </is>
      </c>
      <c r="G6338" s="2" t="n">
        <v>378</v>
      </c>
      <c r="H6338" s="54" t="n">
        <v>7.00859482095e-06</v>
      </c>
      <c r="I6338" s="2" t="n">
        <v>7.849626199464e-06</v>
      </c>
      <c r="J6338" s="40" t="inlineStr">
        <is>
          <t>waste - methane capture</t>
        </is>
      </c>
    </row>
    <row r="6339" ht="15.75" customHeight="1" s="120">
      <c r="A6339" s="2" t="inlineStr">
        <is>
          <t>WASTE</t>
        </is>
      </c>
      <c r="B6339" s="2" t="inlineStr">
        <is>
          <t>LAN</t>
        </is>
      </c>
      <c r="C6339" s="2" t="n">
        <v>2025</v>
      </c>
      <c r="D6339" s="2" t="inlineStr">
        <is>
          <t>United States</t>
        </is>
      </c>
      <c r="E6339" s="2" t="inlineStr">
        <is>
          <t>USA</t>
        </is>
      </c>
      <c r="F6339" s="2" t="inlineStr">
        <is>
          <t>Electricity generation with combined heat and power</t>
        </is>
      </c>
      <c r="G6339" s="2" t="n">
        <v>384</v>
      </c>
      <c r="H6339" s="2" t="n">
        <v>2.597853927e-05</v>
      </c>
      <c r="I6339" s="2" t="n">
        <v>2.90959639824e-05</v>
      </c>
      <c r="J6339" s="40" t="inlineStr">
        <is>
          <t>waste - methane capture</t>
        </is>
      </c>
    </row>
    <row r="6340" ht="15.75" customHeight="1" s="120">
      <c r="A6340" s="2" t="inlineStr">
        <is>
          <t>WASTE</t>
        </is>
      </c>
      <c r="B6340" s="2" t="inlineStr">
        <is>
          <t>LAN</t>
        </is>
      </c>
      <c r="C6340" s="2" t="n">
        <v>2025</v>
      </c>
      <c r="D6340" s="2" t="inlineStr">
        <is>
          <t>United States</t>
        </is>
      </c>
      <c r="E6340" s="2" t="inlineStr">
        <is>
          <t>USA</t>
        </is>
      </c>
      <c r="F6340" s="2" t="inlineStr">
        <is>
          <t>Electricity generation with combined heat and power</t>
        </is>
      </c>
      <c r="G6340" s="2" t="n">
        <v>387</v>
      </c>
      <c r="H6340" s="2" t="n">
        <v>2.57754763879e-05</v>
      </c>
      <c r="I6340" s="2" t="n">
        <v>2.8868533554448e-05</v>
      </c>
      <c r="J6340" s="40" t="inlineStr">
        <is>
          <t>waste - methane capture</t>
        </is>
      </c>
    </row>
    <row r="6341" ht="15.75" customHeight="1" s="120">
      <c r="A6341" s="2" t="inlineStr">
        <is>
          <t>WASTE</t>
        </is>
      </c>
      <c r="B6341" s="2" t="inlineStr">
        <is>
          <t>LAN</t>
        </is>
      </c>
      <c r="C6341" s="2" t="n">
        <v>2025</v>
      </c>
      <c r="D6341" s="2" t="inlineStr">
        <is>
          <t>United States</t>
        </is>
      </c>
      <c r="E6341" s="2" t="inlineStr">
        <is>
          <t>USA</t>
        </is>
      </c>
      <c r="F6341" s="2" t="inlineStr">
        <is>
          <t>Land_x001f_ll gas recovery for direct use</t>
        </is>
      </c>
      <c r="G6341" s="2" t="n">
        <v>393</v>
      </c>
      <c r="H6341" s="2" t="n">
        <v>0.0001278643176192</v>
      </c>
      <c r="I6341" s="2" t="n">
        <v>0.000143208035733504</v>
      </c>
      <c r="J6341" s="40" t="inlineStr">
        <is>
          <t>waste - methane capture</t>
        </is>
      </c>
    </row>
    <row r="6342" ht="15.75" customHeight="1" s="120">
      <c r="A6342" s="2" t="inlineStr">
        <is>
          <t>WASTE</t>
        </is>
      </c>
      <c r="B6342" s="2" t="inlineStr">
        <is>
          <t>LAN</t>
        </is>
      </c>
      <c r="C6342" s="2" t="n">
        <v>2025</v>
      </c>
      <c r="D6342" s="2" t="inlineStr">
        <is>
          <t>United States</t>
        </is>
      </c>
      <c r="E6342" s="2" t="inlineStr">
        <is>
          <t>USA</t>
        </is>
      </c>
      <c r="F6342" s="2" t="inlineStr">
        <is>
          <t>Electricity generation with combined heat and power</t>
        </is>
      </c>
      <c r="G6342" s="2" t="n">
        <v>401</v>
      </c>
      <c r="H6342" s="2" t="n">
        <v>2.48801406997e-05</v>
      </c>
      <c r="I6342" s="2" t="n">
        <v>2.7865757583664e-05</v>
      </c>
      <c r="J6342" s="40" t="inlineStr">
        <is>
          <t>waste - methane capture</t>
        </is>
      </c>
    </row>
    <row r="6343" ht="15.75" customHeight="1" s="120">
      <c r="A6343" s="2" t="inlineStr">
        <is>
          <t>WASTE</t>
        </is>
      </c>
      <c r="B6343" s="2" t="inlineStr">
        <is>
          <t>LAN</t>
        </is>
      </c>
      <c r="C6343" s="2" t="n">
        <v>2025</v>
      </c>
      <c r="D6343" s="2" t="inlineStr">
        <is>
          <t>United States</t>
        </is>
      </c>
      <c r="E6343" s="2" t="inlineStr">
        <is>
          <t>USA</t>
        </is>
      </c>
      <c r="F6343" s="2" t="inlineStr">
        <is>
          <t>Electricity generation with combined heat and power</t>
        </is>
      </c>
      <c r="G6343" s="2" t="n">
        <v>413</v>
      </c>
      <c r="H6343" s="2" t="n">
        <v>2.41787256527e-05</v>
      </c>
      <c r="I6343" s="2" t="n">
        <v>2.7080172731024e-05</v>
      </c>
      <c r="J6343" s="40" t="inlineStr">
        <is>
          <t>waste - methane capture</t>
        </is>
      </c>
    </row>
    <row r="6344" ht="15.75" customHeight="1" s="120">
      <c r="A6344" s="2" t="inlineStr">
        <is>
          <t>WASTE</t>
        </is>
      </c>
      <c r="B6344" s="2" t="inlineStr">
        <is>
          <t>LAN</t>
        </is>
      </c>
      <c r="C6344" s="2" t="n">
        <v>2025</v>
      </c>
      <c r="D6344" s="2" t="inlineStr">
        <is>
          <t>United States</t>
        </is>
      </c>
      <c r="E6344" s="2" t="inlineStr">
        <is>
          <t>USA</t>
        </is>
      </c>
      <c r="F6344" s="2" t="inlineStr">
        <is>
          <t>Land_x001f_ll gas recovery for direct use</t>
        </is>
      </c>
      <c r="G6344" s="2" t="n">
        <v>414</v>
      </c>
      <c r="H6344" s="2" t="n">
        <v>0.0001268648629775</v>
      </c>
      <c r="I6344" s="2" t="n">
        <v>0.0001420886465348</v>
      </c>
      <c r="J6344" s="40" t="inlineStr">
        <is>
          <t>waste - methane capture</t>
        </is>
      </c>
    </row>
    <row r="6345" ht="15.75" customHeight="1" s="120">
      <c r="A6345" s="2" t="inlineStr">
        <is>
          <t>WASTE</t>
        </is>
      </c>
      <c r="B6345" s="2" t="inlineStr">
        <is>
          <t>LAN</t>
        </is>
      </c>
      <c r="C6345" s="2" t="n">
        <v>2025</v>
      </c>
      <c r="D6345" s="2" t="inlineStr">
        <is>
          <t>United States</t>
        </is>
      </c>
      <c r="E6345" s="2" t="inlineStr">
        <is>
          <t>USA</t>
        </is>
      </c>
      <c r="F6345" s="2" t="inlineStr">
        <is>
          <t>Electricity generation with combined heat and power</t>
        </is>
      </c>
      <c r="G6345" s="2" t="n">
        <v>420</v>
      </c>
      <c r="H6345" s="2" t="n">
        <v>2.37650492636e-05</v>
      </c>
      <c r="I6345" s="2" t="n">
        <v>2.6616855175232e-05</v>
      </c>
      <c r="J6345" s="40" t="inlineStr">
        <is>
          <t>waste - methane capture</t>
        </is>
      </c>
    </row>
    <row r="6346" ht="15.75" customHeight="1" s="120">
      <c r="A6346" s="2" t="inlineStr">
        <is>
          <t>WASTE</t>
        </is>
      </c>
      <c r="B6346" s="2" t="inlineStr">
        <is>
          <t>LAN</t>
        </is>
      </c>
      <c r="C6346" s="2" t="n">
        <v>2025</v>
      </c>
      <c r="D6346" s="2" t="inlineStr">
        <is>
          <t>United States</t>
        </is>
      </c>
      <c r="E6346" s="2" t="inlineStr">
        <is>
          <t>USA</t>
        </is>
      </c>
      <c r="F6346" s="2" t="inlineStr">
        <is>
          <t>Land_x001f_ll gas recovery for direct use</t>
        </is>
      </c>
      <c r="G6346" s="2" t="n">
        <v>421</v>
      </c>
      <c r="H6346" s="2" t="n">
        <v>0.0001224580773851</v>
      </c>
      <c r="I6346" s="2" t="n">
        <v>0.000137153046671312</v>
      </c>
      <c r="J6346" s="40" t="inlineStr">
        <is>
          <t>waste - methane capture</t>
        </is>
      </c>
    </row>
    <row r="6347" ht="15.75" customHeight="1" s="120">
      <c r="A6347" s="2" t="inlineStr">
        <is>
          <t>WASTE</t>
        </is>
      </c>
      <c r="B6347" s="2" t="inlineStr">
        <is>
          <t>LAN</t>
        </is>
      </c>
      <c r="C6347" s="2" t="n">
        <v>2025</v>
      </c>
      <c r="D6347" s="2" t="inlineStr">
        <is>
          <t>United States</t>
        </is>
      </c>
      <c r="E6347" s="2" t="inlineStr">
        <is>
          <t>USA</t>
        </is>
      </c>
      <c r="F6347" s="2" t="inlineStr">
        <is>
          <t>Land_x001f_ll gas recovery for direct use</t>
        </is>
      </c>
      <c r="G6347" s="2" t="n">
        <v>439</v>
      </c>
      <c r="H6347" s="2" t="n">
        <v>0.0001190057737404</v>
      </c>
      <c r="I6347" s="2" t="n">
        <v>0.000133286466589248</v>
      </c>
      <c r="J6347" s="40" t="inlineStr">
        <is>
          <t>waste - methane capture</t>
        </is>
      </c>
    </row>
    <row r="6348" ht="15.75" customHeight="1" s="120">
      <c r="A6348" s="2" t="inlineStr">
        <is>
          <t>WASTE</t>
        </is>
      </c>
      <c r="B6348" s="2" t="inlineStr">
        <is>
          <t>LAN</t>
        </is>
      </c>
      <c r="C6348" s="2" t="n">
        <v>2025</v>
      </c>
      <c r="D6348" s="2" t="inlineStr">
        <is>
          <t>United States</t>
        </is>
      </c>
      <c r="E6348" s="2" t="inlineStr">
        <is>
          <t>USA</t>
        </is>
      </c>
      <c r="F6348" s="2" t="inlineStr">
        <is>
          <t>Electricity generation with combined heat and power</t>
        </is>
      </c>
      <c r="G6348" s="2" t="n">
        <v>440</v>
      </c>
      <c r="H6348" s="2" t="n">
        <v>2.27303571592e-05</v>
      </c>
      <c r="I6348" s="2" t="n">
        <v>2.5458000018304e-05</v>
      </c>
      <c r="J6348" s="40" t="inlineStr">
        <is>
          <t>waste - methane capture</t>
        </is>
      </c>
    </row>
    <row r="6349" ht="15.75" customHeight="1" s="120">
      <c r="A6349" s="2" t="inlineStr">
        <is>
          <t>WASTE</t>
        </is>
      </c>
      <c r="B6349" s="2" t="inlineStr">
        <is>
          <t>LAN</t>
        </is>
      </c>
      <c r="C6349" s="2" t="n">
        <v>2025</v>
      </c>
      <c r="D6349" s="2" t="inlineStr">
        <is>
          <t>United States</t>
        </is>
      </c>
      <c r="E6349" s="2" t="inlineStr">
        <is>
          <t>USA</t>
        </is>
      </c>
      <c r="F6349" s="2" t="inlineStr">
        <is>
          <t>Land_x001f_ll gas recovery for direct use</t>
        </is>
      </c>
      <c r="G6349" s="2" t="n">
        <v>448</v>
      </c>
      <c r="H6349" s="2" t="n">
        <v>0.0001169696988654</v>
      </c>
      <c r="I6349" s="2" t="n">
        <v>0.000131006062729248</v>
      </c>
      <c r="J6349" s="40" t="inlineStr">
        <is>
          <t>waste - methane capture</t>
        </is>
      </c>
    </row>
    <row r="6350" ht="15.75" customHeight="1" s="120">
      <c r="A6350" s="2" t="inlineStr">
        <is>
          <t>WASTE</t>
        </is>
      </c>
      <c r="B6350" s="2" t="inlineStr">
        <is>
          <t>LAN</t>
        </is>
      </c>
      <c r="C6350" s="2" t="n">
        <v>2025</v>
      </c>
      <c r="D6350" s="2" t="inlineStr">
        <is>
          <t>United States</t>
        </is>
      </c>
      <c r="E6350" s="2" t="inlineStr">
        <is>
          <t>USA</t>
        </is>
      </c>
      <c r="F6350" s="2" t="inlineStr">
        <is>
          <t>Electricity generation with combined heat and power</t>
        </is>
      </c>
      <c r="G6350" s="2" t="n">
        <v>475</v>
      </c>
      <c r="H6350" s="2" t="n">
        <v>2.11057649722e-05</v>
      </c>
      <c r="I6350" s="2" t="n">
        <v>2.3638456768864e-05</v>
      </c>
      <c r="J6350" s="40" t="inlineStr">
        <is>
          <t>waste - methane capture</t>
        </is>
      </c>
    </row>
    <row r="6351" ht="15.75" customHeight="1" s="120">
      <c r="A6351" s="2" t="inlineStr">
        <is>
          <t>WASTE</t>
        </is>
      </c>
      <c r="B6351" s="2" t="inlineStr">
        <is>
          <t>LAN</t>
        </is>
      </c>
      <c r="C6351" s="2" t="n">
        <v>2025</v>
      </c>
      <c r="D6351" s="2" t="inlineStr">
        <is>
          <t>United States</t>
        </is>
      </c>
      <c r="E6351" s="2" t="inlineStr">
        <is>
          <t>USA</t>
        </is>
      </c>
      <c r="F6351" s="2" t="inlineStr">
        <is>
          <t>Electricity generation with combined heat and power</t>
        </is>
      </c>
      <c r="G6351" s="2" t="n">
        <v>479</v>
      </c>
      <c r="H6351" s="2" t="n">
        <v>2.09266108868e-05</v>
      </c>
      <c r="I6351" s="2" t="n">
        <v>2.3437804193216e-05</v>
      </c>
      <c r="J6351" s="40" t="inlineStr">
        <is>
          <t>waste - methane capture</t>
        </is>
      </c>
    </row>
    <row r="6352" ht="15.75" customHeight="1" s="120">
      <c r="A6352" s="2" t="inlineStr">
        <is>
          <t>WASTE</t>
        </is>
      </c>
      <c r="B6352" s="2" t="inlineStr">
        <is>
          <t>LAN</t>
        </is>
      </c>
      <c r="C6352" s="2" t="n">
        <v>2025</v>
      </c>
      <c r="D6352" s="2" t="inlineStr">
        <is>
          <t>United States</t>
        </is>
      </c>
      <c r="E6352" s="2" t="inlineStr">
        <is>
          <t>USA</t>
        </is>
      </c>
      <c r="F6352" s="2" t="inlineStr">
        <is>
          <t>Land_x001f_ll gas recovery for direct use</t>
        </is>
      </c>
      <c r="G6352" s="2" t="n">
        <v>485</v>
      </c>
      <c r="H6352" s="2" t="n">
        <v>0.0001118770233006</v>
      </c>
      <c r="I6352" s="2" t="n">
        <v>0.000125302266096672</v>
      </c>
      <c r="J6352" s="40" t="inlineStr">
        <is>
          <t>waste - methane capture</t>
        </is>
      </c>
    </row>
    <row r="6353" ht="15.75" customHeight="1" s="120">
      <c r="A6353" s="2" t="inlineStr">
        <is>
          <t>WASTE</t>
        </is>
      </c>
      <c r="B6353" s="2" t="inlineStr">
        <is>
          <t>LAN</t>
        </is>
      </c>
      <c r="C6353" s="2" t="n">
        <v>2025</v>
      </c>
      <c r="D6353" s="2" t="inlineStr">
        <is>
          <t>United States</t>
        </is>
      </c>
      <c r="E6353" s="2" t="inlineStr">
        <is>
          <t>USA</t>
        </is>
      </c>
      <c r="F6353" s="2" t="inlineStr">
        <is>
          <t>Electricity generation with combined heat and power</t>
        </is>
      </c>
      <c r="G6353" s="2" t="n">
        <v>500</v>
      </c>
      <c r="H6353" s="2" t="n">
        <v>2.00520680664e-05</v>
      </c>
      <c r="I6353" s="2" t="n">
        <v>2.2458316234368e-05</v>
      </c>
      <c r="J6353" s="40" t="inlineStr">
        <is>
          <t>waste - methane capture</t>
        </is>
      </c>
    </row>
    <row r="6354" ht="15.75" customHeight="1" s="120">
      <c r="A6354" s="2" t="inlineStr">
        <is>
          <t>WASTE</t>
        </is>
      </c>
      <c r="B6354" s="2" t="inlineStr">
        <is>
          <t>LAN</t>
        </is>
      </c>
      <c r="C6354" s="2" t="n">
        <v>2025</v>
      </c>
      <c r="D6354" s="2" t="inlineStr">
        <is>
          <t>United States</t>
        </is>
      </c>
      <c r="E6354" s="2" t="inlineStr">
        <is>
          <t>USA</t>
        </is>
      </c>
      <c r="F6354" s="2" t="inlineStr">
        <is>
          <t>Electricity generation with a reciprocating engine</t>
        </is>
      </c>
      <c r="G6354" s="2" t="n">
        <v>534</v>
      </c>
      <c r="H6354" s="2" t="n">
        <v>0.0001423320791218</v>
      </c>
      <c r="I6354" s="2" t="n">
        <v>0.000159411928616416</v>
      </c>
      <c r="J6354" s="40" t="inlineStr">
        <is>
          <t>waste - methane capture</t>
        </is>
      </c>
    </row>
    <row r="6355" ht="15.75" customHeight="1" s="120">
      <c r="A6355" s="2" t="inlineStr">
        <is>
          <t>WASTE</t>
        </is>
      </c>
      <c r="B6355" s="2" t="inlineStr">
        <is>
          <t>LAN</t>
        </is>
      </c>
      <c r="C6355" s="2" t="n">
        <v>2025</v>
      </c>
      <c r="D6355" s="2" t="inlineStr">
        <is>
          <t>United States</t>
        </is>
      </c>
      <c r="E6355" s="2" t="inlineStr">
        <is>
          <t>USA</t>
        </is>
      </c>
      <c r="F6355" s="2" t="inlineStr">
        <is>
          <t>Land_x001f_ll gas recovery for direct use</t>
        </is>
      </c>
      <c r="G6355" s="2" t="n">
        <v>539</v>
      </c>
      <c r="H6355" s="2" t="n">
        <v>0.0001029991180985</v>
      </c>
      <c r="I6355" s="2" t="n">
        <v>0.00011535901227032</v>
      </c>
      <c r="J6355" s="40" t="inlineStr">
        <is>
          <t>waste - methane capture</t>
        </is>
      </c>
    </row>
    <row r="6356" ht="15.75" customHeight="1" s="120">
      <c r="A6356" s="2" t="inlineStr">
        <is>
          <t>WASTE</t>
        </is>
      </c>
      <c r="B6356" s="2" t="inlineStr">
        <is>
          <t>LAN</t>
        </is>
      </c>
      <c r="C6356" s="2" t="n">
        <v>2025</v>
      </c>
      <c r="D6356" s="2" t="inlineStr">
        <is>
          <t>United States</t>
        </is>
      </c>
      <c r="E6356" s="2" t="inlineStr">
        <is>
          <t>USA</t>
        </is>
      </c>
      <c r="F6356" s="2" t="inlineStr">
        <is>
          <t>Electricity generation with combined heat and power</t>
        </is>
      </c>
      <c r="G6356" s="2" t="n">
        <v>544</v>
      </c>
      <c r="H6356" s="2" t="n">
        <v>3.68242308468e-05</v>
      </c>
      <c r="I6356" s="2" t="n">
        <v>4.1243138548416e-05</v>
      </c>
      <c r="J6356" s="40" t="inlineStr">
        <is>
          <t>waste - methane capture</t>
        </is>
      </c>
    </row>
    <row r="6357" ht="15.75" customHeight="1" s="120">
      <c r="A6357" s="2" t="inlineStr">
        <is>
          <t>WASTE</t>
        </is>
      </c>
      <c r="B6357" s="2" t="inlineStr">
        <is>
          <t>LAN</t>
        </is>
      </c>
      <c r="C6357" s="2" t="n">
        <v>2025</v>
      </c>
      <c r="D6357" s="2" t="inlineStr">
        <is>
          <t>United States</t>
        </is>
      </c>
      <c r="E6357" s="2" t="inlineStr">
        <is>
          <t>USA</t>
        </is>
      </c>
      <c r="F6357" s="2" t="inlineStr">
        <is>
          <t>Land_x001f_ll gas recovery for direct use</t>
        </is>
      </c>
      <c r="G6357" s="2" t="n">
        <v>566</v>
      </c>
      <c r="H6357" s="2" t="n">
        <v>0.0001038809132297</v>
      </c>
      <c r="I6357" s="2" t="n">
        <v>0.000116346622817264</v>
      </c>
      <c r="J6357" s="40" t="inlineStr">
        <is>
          <t>waste - methane capture</t>
        </is>
      </c>
    </row>
    <row r="6358" ht="15.75" customHeight="1" s="120">
      <c r="A6358" s="2" t="inlineStr">
        <is>
          <t>WASTE</t>
        </is>
      </c>
      <c r="B6358" s="2" t="inlineStr">
        <is>
          <t>LAN</t>
        </is>
      </c>
      <c r="C6358" s="2" t="n">
        <v>2025</v>
      </c>
      <c r="D6358" s="2" t="inlineStr">
        <is>
          <t>United States</t>
        </is>
      </c>
      <c r="E6358" s="2" t="inlineStr">
        <is>
          <t>USA</t>
        </is>
      </c>
      <c r="F6358" s="2" t="inlineStr">
        <is>
          <t>Land_x001f_ll gas recovery for direct use</t>
        </is>
      </c>
      <c r="G6358" s="2" t="n">
        <v>568</v>
      </c>
      <c r="H6358" s="2" t="n">
        <v>9.86946906778e-05</v>
      </c>
      <c r="I6358" s="2" t="n">
        <v>0.000110538053559136</v>
      </c>
      <c r="J6358" s="40" t="inlineStr">
        <is>
          <t>waste - methane capture</t>
        </is>
      </c>
    </row>
    <row r="6359" ht="15.75" customHeight="1" s="120">
      <c r="A6359" s="2" t="inlineStr">
        <is>
          <t>WASTE</t>
        </is>
      </c>
      <c r="B6359" s="2" t="inlineStr">
        <is>
          <t>LAN</t>
        </is>
      </c>
      <c r="C6359" s="2" t="n">
        <v>2025</v>
      </c>
      <c r="D6359" s="2" t="inlineStr">
        <is>
          <t>United States</t>
        </is>
      </c>
      <c r="E6359" s="2" t="inlineStr">
        <is>
          <t>USA</t>
        </is>
      </c>
      <c r="F6359" s="2" t="inlineStr">
        <is>
          <t>Electricity generation with combined heat and power</t>
        </is>
      </c>
      <c r="G6359" s="2" t="n">
        <v>578</v>
      </c>
      <c r="H6359" s="2" t="n">
        <v>1.73520220415e-05</v>
      </c>
      <c r="I6359" s="2" t="n">
        <v>1.943426468648e-05</v>
      </c>
      <c r="J6359" s="40" t="inlineStr">
        <is>
          <t>waste - methane capture</t>
        </is>
      </c>
    </row>
    <row r="6360" ht="15.75" customHeight="1" s="120">
      <c r="A6360" s="2" t="inlineStr">
        <is>
          <t>WASTE</t>
        </is>
      </c>
      <c r="B6360" s="2" t="inlineStr">
        <is>
          <t>LAN</t>
        </is>
      </c>
      <c r="C6360" s="2" t="n">
        <v>2025</v>
      </c>
      <c r="D6360" s="2" t="inlineStr">
        <is>
          <t>United States</t>
        </is>
      </c>
      <c r="E6360" s="2" t="inlineStr">
        <is>
          <t>USA</t>
        </is>
      </c>
      <c r="F6360" s="2" t="inlineStr">
        <is>
          <t>Electricity generation with a gas turbine</t>
        </is>
      </c>
      <c r="G6360" s="2" t="n">
        <v>585</v>
      </c>
      <c r="H6360" s="54" t="n">
        <v>4.51862661066e-06</v>
      </c>
      <c r="I6360" s="2" t="n">
        <v>5.0608618039392e-06</v>
      </c>
      <c r="J6360" s="40" t="inlineStr">
        <is>
          <t>waste - methane capture</t>
        </is>
      </c>
    </row>
    <row r="6361" ht="15.75" customHeight="1" s="120">
      <c r="A6361" s="2" t="inlineStr">
        <is>
          <t>WASTE</t>
        </is>
      </c>
      <c r="B6361" s="2" t="inlineStr">
        <is>
          <t>LAN</t>
        </is>
      </c>
      <c r="C6361" s="2" t="n">
        <v>2025</v>
      </c>
      <c r="D6361" s="2" t="inlineStr">
        <is>
          <t>United States</t>
        </is>
      </c>
      <c r="E6361" s="2" t="inlineStr">
        <is>
          <t>USA</t>
        </is>
      </c>
      <c r="F6361" s="2" t="inlineStr">
        <is>
          <t>Electricity generation with combined heat and power</t>
        </is>
      </c>
      <c r="G6361" s="2" t="n">
        <v>592</v>
      </c>
      <c r="H6361" s="2" t="n">
        <v>1.69221821125e-05</v>
      </c>
      <c r="I6361" s="2" t="n">
        <v>1.8952843966e-05</v>
      </c>
      <c r="J6361" s="40" t="inlineStr">
        <is>
          <t>waste - methane capture</t>
        </is>
      </c>
    </row>
    <row r="6362" ht="15.75" customHeight="1" s="120">
      <c r="A6362" s="2" t="inlineStr">
        <is>
          <t>WASTE</t>
        </is>
      </c>
      <c r="B6362" s="2" t="inlineStr">
        <is>
          <t>LAN</t>
        </is>
      </c>
      <c r="C6362" s="2" t="n">
        <v>2025</v>
      </c>
      <c r="D6362" s="2" t="inlineStr">
        <is>
          <t>United States</t>
        </is>
      </c>
      <c r="E6362" s="2" t="inlineStr">
        <is>
          <t>USA</t>
        </is>
      </c>
      <c r="F6362" s="2" t="inlineStr">
        <is>
          <t>Electricity generation with a microturbine</t>
        </is>
      </c>
      <c r="G6362" s="2" t="n">
        <v>612</v>
      </c>
      <c r="H6362" s="54" t="n">
        <v>1.52742597948e-06</v>
      </c>
      <c r="I6362" s="2" t="n">
        <v>1.7107170970176e-06</v>
      </c>
      <c r="J6362" s="40" t="inlineStr">
        <is>
          <t>waste - methane capture</t>
        </is>
      </c>
    </row>
    <row r="6363" ht="15.75" customHeight="1" s="120">
      <c r="A6363" s="2" t="inlineStr">
        <is>
          <t>WASTE</t>
        </is>
      </c>
      <c r="B6363" s="2" t="inlineStr">
        <is>
          <t>LAN</t>
        </is>
      </c>
      <c r="C6363" s="2" t="n">
        <v>2025</v>
      </c>
      <c r="D6363" s="2" t="inlineStr">
        <is>
          <t>United States</t>
        </is>
      </c>
      <c r="E6363" s="2" t="inlineStr">
        <is>
          <t>USA</t>
        </is>
      </c>
      <c r="F6363" s="2" t="inlineStr">
        <is>
          <t>Land_x001f_ll gas recovery for direct use</t>
        </is>
      </c>
      <c r="G6363" s="2" t="n">
        <v>631</v>
      </c>
      <c r="H6363" s="2" t="n">
        <v>0.0001812459522625</v>
      </c>
      <c r="I6363" s="2" t="n">
        <v>0.000202995466534</v>
      </c>
      <c r="J6363" s="40" t="inlineStr">
        <is>
          <t>waste - methane capture</t>
        </is>
      </c>
    </row>
    <row r="6364" ht="15.75" customHeight="1" s="120">
      <c r="A6364" s="2" t="inlineStr">
        <is>
          <t>WASTE</t>
        </is>
      </c>
      <c r="B6364" s="2" t="inlineStr">
        <is>
          <t>LAN</t>
        </is>
      </c>
      <c r="C6364" s="2" t="n">
        <v>2025</v>
      </c>
      <c r="D6364" s="2" t="inlineStr">
        <is>
          <t>United States</t>
        </is>
      </c>
      <c r="E6364" s="2" t="inlineStr">
        <is>
          <t>USA</t>
        </is>
      </c>
      <c r="F6364" s="2" t="inlineStr">
        <is>
          <t>Electricity generation with a reciprocating engine</t>
        </is>
      </c>
      <c r="G6364" s="2" t="n">
        <v>650</v>
      </c>
      <c r="H6364" s="2" t="n">
        <v>0.0001169061215478</v>
      </c>
      <c r="I6364" s="2" t="n">
        <v>0.000130934856133536</v>
      </c>
      <c r="J6364" s="40" t="inlineStr">
        <is>
          <t>waste - methane capture</t>
        </is>
      </c>
    </row>
    <row r="6365" ht="15.75" customHeight="1" s="120">
      <c r="A6365" s="2" t="inlineStr">
        <is>
          <t>WASTE</t>
        </is>
      </c>
      <c r="B6365" s="2" t="inlineStr">
        <is>
          <t>LAN</t>
        </is>
      </c>
      <c r="C6365" s="2" t="n">
        <v>2025</v>
      </c>
      <c r="D6365" s="2" t="inlineStr">
        <is>
          <t>United States</t>
        </is>
      </c>
      <c r="E6365" s="2" t="inlineStr">
        <is>
          <t>USA</t>
        </is>
      </c>
      <c r="F6365" s="2" t="inlineStr">
        <is>
          <t>Land_x001f_ll gas recovery for direct use</t>
        </is>
      </c>
      <c r="G6365" s="2" t="n">
        <v>678</v>
      </c>
      <c r="H6365" s="2" t="n">
        <v>8.54052777868e-05</v>
      </c>
      <c r="I6365" s="2" t="n">
        <v>9.565391112121602e-05</v>
      </c>
      <c r="J6365" s="40" t="inlineStr">
        <is>
          <t>waste - methane capture</t>
        </is>
      </c>
    </row>
    <row r="6366" ht="15.75" customHeight="1" s="120">
      <c r="A6366" s="2" t="inlineStr">
        <is>
          <t>WASTE</t>
        </is>
      </c>
      <c r="B6366" s="2" t="inlineStr">
        <is>
          <t>LAN</t>
        </is>
      </c>
      <c r="C6366" s="2" t="n">
        <v>2025</v>
      </c>
      <c r="D6366" s="2" t="inlineStr">
        <is>
          <t>United States</t>
        </is>
      </c>
      <c r="E6366" s="2" t="inlineStr">
        <is>
          <t>USA</t>
        </is>
      </c>
      <c r="F6366" s="2" t="inlineStr">
        <is>
          <t>Land_x001f_ll gas recovery for direct use</t>
        </is>
      </c>
      <c r="G6366" s="2" t="n">
        <v>690</v>
      </c>
      <c r="H6366" s="2" t="n">
        <v>8.32896403153e-05</v>
      </c>
      <c r="I6366" s="2" t="n">
        <v>9.328439715313602e-05</v>
      </c>
      <c r="J6366" s="40" t="inlineStr">
        <is>
          <t>waste - methane capture</t>
        </is>
      </c>
    </row>
    <row r="6367" ht="15.75" customHeight="1" s="120">
      <c r="A6367" s="2" t="inlineStr">
        <is>
          <t>WASTE</t>
        </is>
      </c>
      <c r="B6367" s="2" t="inlineStr">
        <is>
          <t>LAN</t>
        </is>
      </c>
      <c r="C6367" s="2" t="n">
        <v>2025</v>
      </c>
      <c r="D6367" s="2" t="inlineStr">
        <is>
          <t>United States</t>
        </is>
      </c>
      <c r="E6367" s="2" t="inlineStr">
        <is>
          <t>USA</t>
        </is>
      </c>
      <c r="F6367" s="2" t="inlineStr">
        <is>
          <t>Electricity generation with a reciprocating engine</t>
        </is>
      </c>
      <c r="G6367" s="2" t="n">
        <v>741</v>
      </c>
      <c r="H6367" s="2" t="n">
        <v>0.0001025875244522</v>
      </c>
      <c r="I6367" s="2" t="n">
        <v>0.000114898027386464</v>
      </c>
      <c r="J6367" s="40" t="inlineStr">
        <is>
          <t>waste - methane capture</t>
        </is>
      </c>
    </row>
    <row r="6368" ht="15.75" customHeight="1" s="120">
      <c r="A6368" s="2" t="inlineStr">
        <is>
          <t>WASTE</t>
        </is>
      </c>
      <c r="B6368" s="2" t="inlineStr">
        <is>
          <t>LAN</t>
        </is>
      </c>
      <c r="C6368" s="2" t="n">
        <v>2025</v>
      </c>
      <c r="D6368" s="2" t="inlineStr">
        <is>
          <t>United States</t>
        </is>
      </c>
      <c r="E6368" s="2" t="inlineStr">
        <is>
          <t>USA</t>
        </is>
      </c>
      <c r="F6368" s="2" t="inlineStr">
        <is>
          <t>Electricity generation with combined heat and power</t>
        </is>
      </c>
      <c r="G6368" s="2" t="n">
        <v>844</v>
      </c>
      <c r="H6368" s="2" t="n">
        <v>1.18610068967e-05</v>
      </c>
      <c r="I6368" s="2" t="n">
        <v>1.3284327724304e-05</v>
      </c>
      <c r="J6368" s="40" t="inlineStr">
        <is>
          <t>waste - methane capture</t>
        </is>
      </c>
    </row>
    <row r="6369" ht="15.75" customHeight="1" s="120">
      <c r="A6369" s="2" t="inlineStr">
        <is>
          <t>WASTE</t>
        </is>
      </c>
      <c r="B6369" s="2" t="inlineStr">
        <is>
          <t>LAN</t>
        </is>
      </c>
      <c r="C6369" s="2" t="n">
        <v>2025</v>
      </c>
      <c r="D6369" s="2" t="inlineStr">
        <is>
          <t>United States</t>
        </is>
      </c>
      <c r="E6369" s="2" t="inlineStr">
        <is>
          <t>USA</t>
        </is>
      </c>
      <c r="F6369" s="2" t="inlineStr">
        <is>
          <t>Electricity generation with a reciprocating engine</t>
        </is>
      </c>
      <c r="G6369" s="2" t="n">
        <v>866</v>
      </c>
      <c r="H6369" s="2" t="n">
        <v>8.76851700014e-05</v>
      </c>
      <c r="I6369" s="2" t="n">
        <v>9.820739040156801e-05</v>
      </c>
      <c r="J6369" s="40" t="inlineStr">
        <is>
          <t>waste - methane capture</t>
        </is>
      </c>
    </row>
    <row r="6370" ht="15.75" customHeight="1" s="120">
      <c r="A6370" s="2" t="inlineStr">
        <is>
          <t>WASTE</t>
        </is>
      </c>
      <c r="B6370" s="2" t="inlineStr">
        <is>
          <t>LAN</t>
        </is>
      </c>
      <c r="C6370" s="2" t="n">
        <v>2025</v>
      </c>
      <c r="D6370" s="2" t="inlineStr">
        <is>
          <t>United States</t>
        </is>
      </c>
      <c r="E6370" s="2" t="inlineStr">
        <is>
          <t>USA</t>
        </is>
      </c>
      <c r="F6370" s="2" t="inlineStr">
        <is>
          <t>Electricity generation with a microturbine</t>
        </is>
      </c>
      <c r="G6370" s="2" t="n">
        <v>926</v>
      </c>
      <c r="H6370" s="54" t="n">
        <v>9.13038377348e-07</v>
      </c>
      <c r="I6370" s="2" t="n">
        <v>1.02260298262976e-06</v>
      </c>
      <c r="J6370" s="40" t="inlineStr">
        <is>
          <t>waste - methane capture</t>
        </is>
      </c>
    </row>
    <row r="6371" ht="15.75" customHeight="1" s="120">
      <c r="A6371" s="2" t="inlineStr">
        <is>
          <t>WASTE</t>
        </is>
      </c>
      <c r="B6371" s="2" t="inlineStr">
        <is>
          <t>LAN</t>
        </is>
      </c>
      <c r="C6371" s="2" t="n">
        <v>2025</v>
      </c>
      <c r="D6371" s="2" t="inlineStr">
        <is>
          <t>United States</t>
        </is>
      </c>
      <c r="E6371" s="2" t="inlineStr">
        <is>
          <t>USA</t>
        </is>
      </c>
      <c r="F6371" s="2" t="inlineStr">
        <is>
          <t>Electricity generation with a microturbine</t>
        </is>
      </c>
      <c r="G6371" s="2" t="n">
        <v>949</v>
      </c>
      <c r="H6371" s="54" t="n">
        <v>8.99867643511e-07</v>
      </c>
      <c r="I6371" s="2" t="n">
        <v>1.00785176073232e-06</v>
      </c>
      <c r="J6371" s="40" t="inlineStr">
        <is>
          <t>waste - methane capture</t>
        </is>
      </c>
    </row>
    <row r="6372" ht="15.75" customHeight="1" s="120">
      <c r="A6372" s="2" t="inlineStr">
        <is>
          <t>WASTE</t>
        </is>
      </c>
      <c r="B6372" s="2" t="inlineStr">
        <is>
          <t>LAN</t>
        </is>
      </c>
      <c r="C6372" s="2" t="n">
        <v>2025</v>
      </c>
      <c r="D6372" s="2" t="inlineStr">
        <is>
          <t>United States</t>
        </is>
      </c>
      <c r="E6372" s="2" t="inlineStr">
        <is>
          <t>USA</t>
        </is>
      </c>
      <c r="F6372" s="2" t="inlineStr">
        <is>
          <t>Flaring of landfill gas</t>
        </is>
      </c>
      <c r="G6372" s="2" t="n">
        <v>975</v>
      </c>
      <c r="H6372" s="2" t="n">
        <v>1.42788830999e-05</v>
      </c>
      <c r="I6372" s="2" t="n">
        <v>1.5992349071888e-05</v>
      </c>
      <c r="J6372" s="40" t="inlineStr">
        <is>
          <t>waste - methane destruction</t>
        </is>
      </c>
    </row>
    <row r="6373" ht="15.75" customHeight="1" s="120">
      <c r="A6373" s="2" t="inlineStr">
        <is>
          <t>WASTE</t>
        </is>
      </c>
      <c r="B6373" s="2" t="inlineStr">
        <is>
          <t>LAN</t>
        </is>
      </c>
      <c r="C6373" s="2" t="n">
        <v>2025</v>
      </c>
      <c r="D6373" s="2" t="inlineStr">
        <is>
          <t>United States</t>
        </is>
      </c>
      <c r="E6373" s="2" t="inlineStr">
        <is>
          <t>USA</t>
        </is>
      </c>
      <c r="F6373" s="2" t="inlineStr">
        <is>
          <t>Flaring of landfill gas</t>
        </is>
      </c>
      <c r="G6373" s="2" t="n">
        <v>992</v>
      </c>
      <c r="H6373" s="2" t="n">
        <v>1.40729080158e-05</v>
      </c>
      <c r="I6373" s="2" t="n">
        <v>1.5761656977696e-05</v>
      </c>
      <c r="J6373" s="40" t="inlineStr">
        <is>
          <t>waste - methane destruction</t>
        </is>
      </c>
    </row>
    <row r="6374" ht="15.75" customHeight="1" s="120">
      <c r="A6374" s="2" t="inlineStr">
        <is>
          <t>WASTE</t>
        </is>
      </c>
      <c r="B6374" s="2" t="inlineStr">
        <is>
          <t>LAN</t>
        </is>
      </c>
      <c r="C6374" s="2" t="n">
        <v>2025</v>
      </c>
      <c r="D6374" s="2" t="inlineStr">
        <is>
          <t>United States</t>
        </is>
      </c>
      <c r="E6374" s="2" t="inlineStr">
        <is>
          <t>USA</t>
        </is>
      </c>
      <c r="F6374" s="2" t="inlineStr">
        <is>
          <t>Electricity generation with combined heat and power</t>
        </is>
      </c>
      <c r="G6374" s="2" t="n">
        <v>1029</v>
      </c>
      <c r="H6374" s="54" t="n">
        <v>9.742176189319999e-06</v>
      </c>
      <c r="I6374" s="2" t="n">
        <v>1.09112373320384e-05</v>
      </c>
      <c r="J6374" s="40" t="inlineStr">
        <is>
          <t>waste - methane capture</t>
        </is>
      </c>
    </row>
    <row r="6375" ht="15.75" customHeight="1" s="120">
      <c r="A6375" s="2" t="inlineStr">
        <is>
          <t>WASTE</t>
        </is>
      </c>
      <c r="B6375" s="2" t="inlineStr">
        <is>
          <t>LAN</t>
        </is>
      </c>
      <c r="C6375" s="2" t="n">
        <v>2025</v>
      </c>
      <c r="D6375" s="2" t="inlineStr">
        <is>
          <t>United States</t>
        </is>
      </c>
      <c r="E6375" s="2" t="inlineStr">
        <is>
          <t>USA</t>
        </is>
      </c>
      <c r="F6375" s="2" t="inlineStr">
        <is>
          <t>Land_x001f_ll gas recovery for direct use</t>
        </is>
      </c>
      <c r="G6375" s="2" t="n">
        <v>1035</v>
      </c>
      <c r="H6375" s="2" t="n">
        <v>5.83789369557e-05</v>
      </c>
      <c r="I6375" s="2" t="n">
        <v>6.5384409390384e-05</v>
      </c>
      <c r="J6375" s="40" t="inlineStr">
        <is>
          <t>waste - methane capture</t>
        </is>
      </c>
    </row>
    <row r="6376" ht="15.75" customHeight="1" s="120">
      <c r="A6376" s="2" t="inlineStr">
        <is>
          <t>WASTE</t>
        </is>
      </c>
      <c r="B6376" s="2" t="inlineStr">
        <is>
          <t>LAN</t>
        </is>
      </c>
      <c r="C6376" s="2" t="n">
        <v>2025</v>
      </c>
      <c r="D6376" s="2" t="inlineStr">
        <is>
          <t>United States</t>
        </is>
      </c>
      <c r="E6376" s="2" t="inlineStr">
        <is>
          <t>USA</t>
        </is>
      </c>
      <c r="F6376" s="2" t="inlineStr">
        <is>
          <t>Electricity generation with a gas turbine</t>
        </is>
      </c>
      <c r="G6376" s="2" t="n">
        <v>1086</v>
      </c>
      <c r="H6376" s="54" t="n">
        <v>2.67299560619e-06</v>
      </c>
      <c r="I6376" s="2" t="n">
        <v>2.9937550789328e-06</v>
      </c>
      <c r="J6376" s="40" t="inlineStr">
        <is>
          <t>waste - methane capture</t>
        </is>
      </c>
    </row>
    <row r="6377" ht="15.75" customHeight="1" s="120">
      <c r="A6377" s="2" t="inlineStr">
        <is>
          <t>WASTE</t>
        </is>
      </c>
      <c r="B6377" s="2" t="inlineStr">
        <is>
          <t>LAN</t>
        </is>
      </c>
      <c r="C6377" s="2" t="n">
        <v>2025</v>
      </c>
      <c r="D6377" s="2" t="inlineStr">
        <is>
          <t>United States</t>
        </is>
      </c>
      <c r="E6377" s="2" t="inlineStr">
        <is>
          <t>USA</t>
        </is>
      </c>
      <c r="F6377" s="2" t="inlineStr">
        <is>
          <t>Electricity generation with combined heat and power</t>
        </is>
      </c>
      <c r="G6377" s="2" t="n">
        <v>1174</v>
      </c>
      <c r="H6377" s="54" t="n">
        <v>8.548960977350001e-06</v>
      </c>
      <c r="I6377" s="2" t="n">
        <v>9.574836294632002e-06</v>
      </c>
      <c r="J6377" s="40" t="inlineStr">
        <is>
          <t>waste - methane capture</t>
        </is>
      </c>
    </row>
    <row r="6378" ht="15.75" customHeight="1" s="120">
      <c r="A6378" s="2" t="inlineStr">
        <is>
          <t>WASTE</t>
        </is>
      </c>
      <c r="B6378" s="2" t="inlineStr">
        <is>
          <t>LAN</t>
        </is>
      </c>
      <c r="C6378" s="2" t="n">
        <v>2025</v>
      </c>
      <c r="D6378" s="2" t="inlineStr">
        <is>
          <t>United States</t>
        </is>
      </c>
      <c r="E6378" s="2" t="inlineStr">
        <is>
          <t>USA</t>
        </is>
      </c>
      <c r="F6378" s="2" t="inlineStr">
        <is>
          <t>Land_x001f_ll gas recovery for direct use</t>
        </is>
      </c>
      <c r="G6378" s="2" t="n">
        <v>1299</v>
      </c>
      <c r="H6378" s="2" t="n">
        <v>4.79502232338e-05</v>
      </c>
      <c r="I6378" s="2" t="n">
        <v>5.370425002185601e-05</v>
      </c>
      <c r="J6378" s="40" t="inlineStr">
        <is>
          <t>waste - methane capture</t>
        </is>
      </c>
    </row>
    <row r="6379" ht="15.75" customHeight="1" s="120">
      <c r="A6379" s="2" t="inlineStr">
        <is>
          <t>WASTE</t>
        </is>
      </c>
      <c r="B6379" s="2" t="inlineStr">
        <is>
          <t>LAN</t>
        </is>
      </c>
      <c r="C6379" s="2" t="n">
        <v>2025</v>
      </c>
      <c r="D6379" s="2" t="inlineStr">
        <is>
          <t>United States</t>
        </is>
      </c>
      <c r="E6379" s="2" t="inlineStr">
        <is>
          <t>USA</t>
        </is>
      </c>
      <c r="F6379" s="2" t="inlineStr">
        <is>
          <t>Electricity generation with a reciprocating engine</t>
        </is>
      </c>
      <c r="G6379" s="2" t="n">
        <v>1343</v>
      </c>
      <c r="H6379" s="2" t="n">
        <v>5.65329464735e-05</v>
      </c>
      <c r="I6379" s="2" t="n">
        <v>6.331690005032e-05</v>
      </c>
      <c r="J6379" s="40" t="inlineStr">
        <is>
          <t>waste - methane capture</t>
        </is>
      </c>
    </row>
    <row r="6380" ht="15.75" customHeight="1" s="120">
      <c r="A6380" s="2" t="inlineStr">
        <is>
          <t>WASTE</t>
        </is>
      </c>
      <c r="B6380" s="2" t="inlineStr">
        <is>
          <t>LAN</t>
        </is>
      </c>
      <c r="C6380" s="2" t="n">
        <v>2025</v>
      </c>
      <c r="D6380" s="2" t="inlineStr">
        <is>
          <t>United States</t>
        </is>
      </c>
      <c r="E6380" s="2" t="inlineStr">
        <is>
          <t>USA</t>
        </is>
      </c>
      <c r="F6380" s="2" t="inlineStr">
        <is>
          <t>Electricity generation with combined heat and power</t>
        </is>
      </c>
      <c r="G6380" s="2" t="n">
        <v>1373</v>
      </c>
      <c r="H6380" s="54" t="n">
        <v>7.30709780328e-06</v>
      </c>
      <c r="I6380" s="2" t="n">
        <v>8.1839495396736e-06</v>
      </c>
      <c r="J6380" s="40" t="inlineStr">
        <is>
          <t>waste - methane capture</t>
        </is>
      </c>
    </row>
    <row r="6381" ht="15.75" customHeight="1" s="120">
      <c r="A6381" s="2" t="inlineStr">
        <is>
          <t>WASTE</t>
        </is>
      </c>
      <c r="B6381" s="2" t="inlineStr">
        <is>
          <t>LAN</t>
        </is>
      </c>
      <c r="C6381" s="2" t="n">
        <v>2025</v>
      </c>
      <c r="D6381" s="2" t="inlineStr">
        <is>
          <t>United States</t>
        </is>
      </c>
      <c r="E6381" s="2" t="inlineStr">
        <is>
          <t>USA</t>
        </is>
      </c>
      <c r="F6381" s="2" t="inlineStr">
        <is>
          <t>Land_x001f_ll gas recovery for direct use</t>
        </is>
      </c>
      <c r="G6381" s="2" t="n">
        <v>1510</v>
      </c>
      <c r="H6381" s="2" t="n">
        <v>4.20773067162e-05</v>
      </c>
      <c r="I6381" s="2" t="n">
        <v>4.7126583522144e-05</v>
      </c>
      <c r="J6381" s="40" t="inlineStr">
        <is>
          <t>waste - methane capture</t>
        </is>
      </c>
    </row>
    <row r="6382" ht="15.75" customHeight="1" s="120">
      <c r="A6382" s="2" t="inlineStr">
        <is>
          <t>WASTE</t>
        </is>
      </c>
      <c r="B6382" s="2" t="inlineStr">
        <is>
          <t>LAN</t>
        </is>
      </c>
      <c r="C6382" s="2" t="n">
        <v>2025</v>
      </c>
      <c r="D6382" s="2" t="inlineStr">
        <is>
          <t>United States</t>
        </is>
      </c>
      <c r="E6382" s="2" t="inlineStr">
        <is>
          <t>USA</t>
        </is>
      </c>
      <c r="F6382" s="2" t="inlineStr">
        <is>
          <t>Electricity generation with a gas turbine</t>
        </is>
      </c>
      <c r="G6382" s="2" t="n">
        <v>1645</v>
      </c>
      <c r="H6382" s="54" t="n">
        <v>1.59781711773e-06</v>
      </c>
      <c r="I6382" s="2" t="n">
        <v>1.7895551718576e-06</v>
      </c>
      <c r="J6382" s="40" t="inlineStr">
        <is>
          <t>waste - methane capture</t>
        </is>
      </c>
    </row>
    <row r="6383" ht="15.75" customHeight="1" s="120">
      <c r="A6383" s="2" t="inlineStr">
        <is>
          <t>WASTE</t>
        </is>
      </c>
      <c r="B6383" s="2" t="inlineStr">
        <is>
          <t>LAN</t>
        </is>
      </c>
      <c r="C6383" s="2" t="n">
        <v>2025</v>
      </c>
      <c r="D6383" s="2" t="inlineStr">
        <is>
          <t>United States</t>
        </is>
      </c>
      <c r="E6383" s="2" t="inlineStr">
        <is>
          <t>USA</t>
        </is>
      </c>
      <c r="F6383" s="2" t="inlineStr">
        <is>
          <t>Electricity generation with a gas turbine</t>
        </is>
      </c>
      <c r="G6383" s="2" t="n">
        <v>1672</v>
      </c>
      <c r="H6383" s="54" t="n">
        <v>1.57476836193e-06</v>
      </c>
      <c r="I6383" s="2" t="n">
        <v>1.7637405653616e-06</v>
      </c>
      <c r="J6383" s="40" t="inlineStr">
        <is>
          <t>waste - methane capture</t>
        </is>
      </c>
    </row>
    <row r="6384" ht="15.75" customHeight="1" s="120">
      <c r="A6384" s="2" t="inlineStr">
        <is>
          <t>WASTE</t>
        </is>
      </c>
      <c r="B6384" s="2" t="inlineStr">
        <is>
          <t>LAN</t>
        </is>
      </c>
      <c r="C6384" s="2" t="n">
        <v>2025</v>
      </c>
      <c r="D6384" s="2" t="inlineStr">
        <is>
          <t>United States</t>
        </is>
      </c>
      <c r="E6384" s="2" t="inlineStr">
        <is>
          <t>USA</t>
        </is>
      </c>
      <c r="F6384" s="2" t="inlineStr">
        <is>
          <t>Land_x001f_ll gas recovery for direct use</t>
        </is>
      </c>
      <c r="G6384" s="2" t="n">
        <v>1774</v>
      </c>
      <c r="H6384" s="2" t="n">
        <v>3.59649566235e-05</v>
      </c>
      <c r="I6384" s="2" t="n">
        <v>4.028075141832001e-05</v>
      </c>
      <c r="J6384" s="40" t="inlineStr">
        <is>
          <t>waste - methane capture</t>
        </is>
      </c>
    </row>
    <row r="6385" ht="15.75" customHeight="1" s="120">
      <c r="A6385" s="2" t="inlineStr">
        <is>
          <t>WASTE</t>
        </is>
      </c>
      <c r="B6385" s="2" t="inlineStr">
        <is>
          <t>LAN</t>
        </is>
      </c>
      <c r="C6385" s="2" t="n">
        <v>2025</v>
      </c>
      <c r="D6385" s="2" t="inlineStr">
        <is>
          <t>United States</t>
        </is>
      </c>
      <c r="E6385" s="2" t="inlineStr">
        <is>
          <t>USA</t>
        </is>
      </c>
      <c r="F6385" s="2" t="inlineStr">
        <is>
          <t>Electricity generation with combined heat and power</t>
        </is>
      </c>
      <c r="G6385" s="2" t="n">
        <v>2131</v>
      </c>
      <c r="H6385" s="54" t="n">
        <v>4.71107887279e-06</v>
      </c>
      <c r="I6385" s="2" t="n">
        <v>5.276408337524801e-06</v>
      </c>
      <c r="J6385" s="40" t="inlineStr">
        <is>
          <t>waste - methane capture</t>
        </is>
      </c>
    </row>
    <row r="6386" ht="15.75" customHeight="1" s="120">
      <c r="A6386" s="2" t="inlineStr">
        <is>
          <t>WASTE</t>
        </is>
      </c>
      <c r="B6386" s="2" t="inlineStr">
        <is>
          <t>LAN</t>
        </is>
      </c>
      <c r="C6386" s="2" t="n">
        <v>2025</v>
      </c>
      <c r="D6386" s="2" t="inlineStr">
        <is>
          <t>United States</t>
        </is>
      </c>
      <c r="E6386" s="2" t="inlineStr">
        <is>
          <t>USA</t>
        </is>
      </c>
      <c r="F6386" s="2" t="inlineStr">
        <is>
          <t>Electricity generation with a reciprocating engine</t>
        </is>
      </c>
      <c r="G6386" s="2" t="n">
        <v>2563</v>
      </c>
      <c r="H6386" s="2" t="n">
        <v>3.34420910804e-05</v>
      </c>
      <c r="I6386" s="2" t="n">
        <v>3.7455142010048e-05</v>
      </c>
      <c r="J6386" s="40" t="inlineStr">
        <is>
          <t>waste - methane capture</t>
        </is>
      </c>
    </row>
    <row r="6387" ht="15.75" customHeight="1" s="120">
      <c r="A6387" s="2" t="inlineStr">
        <is>
          <t>WASTE</t>
        </is>
      </c>
      <c r="B6387" s="2" t="inlineStr">
        <is>
          <t>LAN</t>
        </is>
      </c>
      <c r="C6387" s="2" t="n">
        <v>2025</v>
      </c>
      <c r="D6387" s="2" t="inlineStr">
        <is>
          <t>United States</t>
        </is>
      </c>
      <c r="E6387" s="2" t="inlineStr">
        <is>
          <t>USA</t>
        </is>
      </c>
      <c r="F6387" s="2" t="inlineStr">
        <is>
          <t>Land_x001f_ll gas recovery for direct use</t>
        </is>
      </c>
      <c r="G6387" s="2" t="n">
        <v>2844</v>
      </c>
      <c r="H6387" s="2" t="n">
        <v>2.31875583268e-05</v>
      </c>
      <c r="I6387" s="2" t="n">
        <v>2.5970065326016e-05</v>
      </c>
      <c r="J6387" s="40" t="inlineStr">
        <is>
          <t>waste - methane capture</t>
        </is>
      </c>
    </row>
    <row r="6388" ht="15.75" customHeight="1" s="120">
      <c r="A6388" s="2" t="inlineStr">
        <is>
          <t>WASTE</t>
        </is>
      </c>
      <c r="B6388" s="2" t="inlineStr">
        <is>
          <t>LAN</t>
        </is>
      </c>
      <c r="C6388" s="2" t="n">
        <v>2025</v>
      </c>
      <c r="D6388" s="2" t="inlineStr">
        <is>
          <t>United States</t>
        </is>
      </c>
      <c r="E6388" s="2" t="inlineStr">
        <is>
          <t>USA</t>
        </is>
      </c>
      <c r="F6388" s="2" t="inlineStr">
        <is>
          <t>Electricity generation with a reciprocating engine</t>
        </is>
      </c>
      <c r="G6388" s="2" t="n">
        <v>3794</v>
      </c>
      <c r="H6388" s="2" t="n">
        <v>1.99904352485e-05</v>
      </c>
      <c r="I6388" s="2" t="n">
        <v>2.238928747832e-05</v>
      </c>
      <c r="J6388" s="40" t="inlineStr">
        <is>
          <t>waste - methane capture</t>
        </is>
      </c>
    </row>
    <row r="6389" ht="15.75" customHeight="1" s="120">
      <c r="A6389" s="2" t="inlineStr">
        <is>
          <t>WASTE</t>
        </is>
      </c>
      <c r="B6389" s="2" t="inlineStr">
        <is>
          <t>LAN</t>
        </is>
      </c>
      <c r="C6389" s="2" t="n">
        <v>2025</v>
      </c>
      <c r="D6389" s="2" t="inlineStr">
        <is>
          <t>United States</t>
        </is>
      </c>
      <c r="E6389" s="2" t="inlineStr">
        <is>
          <t>USA</t>
        </is>
      </c>
      <c r="F6389" s="2" t="inlineStr">
        <is>
          <t>Electricity generation with a reciprocating engine</t>
        </is>
      </c>
      <c r="G6389" s="2" t="n">
        <v>3852</v>
      </c>
      <c r="H6389" s="2" t="n">
        <v>1.97020708583e-05</v>
      </c>
      <c r="I6389" s="2" t="n">
        <v>2.2066319361296e-05</v>
      </c>
      <c r="J6389" s="40" t="inlineStr">
        <is>
          <t>waste - methane capture</t>
        </is>
      </c>
    </row>
    <row r="6390" ht="15.75" customHeight="1" s="120">
      <c r="A6390" s="2" t="inlineStr">
        <is>
          <t>WASTE</t>
        </is>
      </c>
      <c r="B6390" s="2" t="inlineStr">
        <is>
          <t>LAN</t>
        </is>
      </c>
      <c r="C6390" s="2" t="n">
        <v>2025</v>
      </c>
      <c r="D6390" s="2" t="inlineStr">
        <is>
          <t>United States</t>
        </is>
      </c>
      <c r="E6390" s="2" t="inlineStr">
        <is>
          <t>USA</t>
        </is>
      </c>
      <c r="F6390" s="2" t="inlineStr">
        <is>
          <t>Electricity generation with combined heat and power</t>
        </is>
      </c>
      <c r="G6390" s="2" t="n">
        <v>4098</v>
      </c>
      <c r="H6390" s="54" t="n">
        <v>2.78684092336e-06</v>
      </c>
      <c r="I6390" s="2" t="n">
        <v>3.1212618341632e-06</v>
      </c>
      <c r="J6390" s="40" t="inlineStr">
        <is>
          <t>waste - methane capture</t>
        </is>
      </c>
    </row>
    <row r="6391" ht="15.75" customHeight="1" s="120">
      <c r="A6391" s="2" t="inlineStr">
        <is>
          <t>WASTE</t>
        </is>
      </c>
      <c r="B6391" s="2" t="inlineStr">
        <is>
          <t>LAN</t>
        </is>
      </c>
      <c r="C6391" s="2" t="n">
        <v>2025</v>
      </c>
      <c r="D6391" s="2" t="inlineStr">
        <is>
          <t>United States</t>
        </is>
      </c>
      <c r="E6391" s="2" t="inlineStr">
        <is>
          <t>USA</t>
        </is>
      </c>
      <c r="F6391" s="2" t="inlineStr">
        <is>
          <t>Land_x001f_ll gas recovery for direct use</t>
        </is>
      </c>
      <c r="G6391" s="2" t="n">
        <v>5623</v>
      </c>
      <c r="H6391" s="2" t="n">
        <v>1.37166107379e-05</v>
      </c>
      <c r="I6391" s="2" t="n">
        <v>1.5362604026448e-05</v>
      </c>
      <c r="J6391" s="40" t="inlineStr">
        <is>
          <t>waste - methane capture</t>
        </is>
      </c>
    </row>
    <row r="6392" ht="15.75" customHeight="1" s="120">
      <c r="A6392" s="2" t="inlineStr">
        <is>
          <t>WASTE</t>
        </is>
      </c>
      <c r="B6392" s="2" t="inlineStr">
        <is>
          <t>LAN</t>
        </is>
      </c>
      <c r="C6392" s="2" t="n">
        <v>2025</v>
      </c>
      <c r="D6392" s="2" t="inlineStr">
        <is>
          <t>United States</t>
        </is>
      </c>
      <c r="E6392" s="2" t="inlineStr">
        <is>
          <t>USA</t>
        </is>
      </c>
      <c r="F6392" s="2" t="inlineStr">
        <is>
          <t>Electricity generation with combined heat and power</t>
        </is>
      </c>
      <c r="G6392" s="2" t="n">
        <v>6030</v>
      </c>
      <c r="H6392" s="54" t="n">
        <v>1.66586960404e-06</v>
      </c>
      <c r="I6392" s="2" t="n">
        <v>1.8657739565248e-06</v>
      </c>
      <c r="J6392" s="40" t="inlineStr">
        <is>
          <t>waste - methane capture</t>
        </is>
      </c>
    </row>
    <row r="6393" ht="15.75" customHeight="1" s="120">
      <c r="A6393" s="2" t="inlineStr">
        <is>
          <t>WASTE</t>
        </is>
      </c>
      <c r="B6393" s="2" t="inlineStr">
        <is>
          <t>LAN</t>
        </is>
      </c>
      <c r="C6393" s="2" t="n">
        <v>2025</v>
      </c>
      <c r="D6393" s="2" t="inlineStr">
        <is>
          <t>United States</t>
        </is>
      </c>
      <c r="E6393" s="2" t="inlineStr">
        <is>
          <t>USA</t>
        </is>
      </c>
      <c r="F6393" s="2" t="inlineStr">
        <is>
          <t>Electricity generation with combined heat and power</t>
        </is>
      </c>
      <c r="G6393" s="2" t="n">
        <v>6121</v>
      </c>
      <c r="H6393" s="54" t="n">
        <v>1.64183927609e-06</v>
      </c>
      <c r="I6393" s="2" t="n">
        <v>1.8388599892208e-06</v>
      </c>
      <c r="J6393" s="40" t="inlineStr">
        <is>
          <t>waste - methane capture</t>
        </is>
      </c>
    </row>
    <row r="6394" ht="15.75" customHeight="1" s="120">
      <c r="A6394" s="2" t="inlineStr">
        <is>
          <t>WASTE</t>
        </is>
      </c>
      <c r="B6394" s="2" t="inlineStr">
        <is>
          <t>LAN</t>
        </is>
      </c>
      <c r="C6394" s="2" t="n">
        <v>2025</v>
      </c>
      <c r="D6394" s="2" t="inlineStr">
        <is>
          <t>United States</t>
        </is>
      </c>
      <c r="E6394" s="2" t="inlineStr">
        <is>
          <t>USA</t>
        </is>
      </c>
      <c r="F6394" s="2" t="inlineStr">
        <is>
          <t>Land_x001f_ll gas recovery for direct use</t>
        </is>
      </c>
      <c r="G6394" s="2" t="n">
        <v>8294</v>
      </c>
      <c r="H6394" s="54" t="n">
        <v>8.199278454410001e-06</v>
      </c>
      <c r="I6394" s="2" t="n">
        <v>9.183191868939202e-06</v>
      </c>
      <c r="J6394" s="40" t="inlineStr">
        <is>
          <t>waste - methane capture</t>
        </is>
      </c>
    </row>
    <row r="6395" ht="15.75" customHeight="1" s="120">
      <c r="A6395" s="2" t="inlineStr">
        <is>
          <t>WASTE</t>
        </is>
      </c>
      <c r="B6395" s="2" t="inlineStr">
        <is>
          <t>LAN</t>
        </is>
      </c>
      <c r="C6395" s="2" t="n">
        <v>2025</v>
      </c>
      <c r="D6395" s="2" t="inlineStr">
        <is>
          <t>United States</t>
        </is>
      </c>
      <c r="E6395" s="2" t="inlineStr">
        <is>
          <t>USA</t>
        </is>
      </c>
      <c r="F6395" s="2" t="inlineStr">
        <is>
          <t>Land_x001f_ll gas recovery for direct use</t>
        </is>
      </c>
      <c r="G6395" s="2" t="n">
        <v>8422</v>
      </c>
      <c r="H6395" s="54" t="n">
        <v>8.08100321592e-06</v>
      </c>
      <c r="I6395" s="2" t="n">
        <v>9.050723601830401e-06</v>
      </c>
      <c r="J6395" s="40" t="inlineStr">
        <is>
          <t>waste - methane capture</t>
        </is>
      </c>
    </row>
    <row r="6396" ht="15.75" customHeight="1" s="120">
      <c r="A6396" s="2" t="inlineStr">
        <is>
          <t>WASTE</t>
        </is>
      </c>
      <c r="B6396" s="2" t="inlineStr">
        <is>
          <t>LAN</t>
        </is>
      </c>
      <c r="C6396" s="2" t="n">
        <v>2025</v>
      </c>
      <c r="D6396" s="2" t="inlineStr">
        <is>
          <t>United States</t>
        </is>
      </c>
      <c r="E6396" s="2" t="inlineStr">
        <is>
          <t>USA</t>
        </is>
      </c>
      <c r="F6396" s="2" t="inlineStr">
        <is>
          <t>Land_x001f_ll gas recovery for direct use</t>
        </is>
      </c>
      <c r="G6396" s="2" t="n">
        <v>100000</v>
      </c>
      <c r="H6396" s="54" t="n">
        <v>1e-12</v>
      </c>
      <c r="I6396" s="2" t="n">
        <v>1.12e-12</v>
      </c>
      <c r="J6396" s="40" t="inlineStr">
        <is>
          <t>waste - methane capture</t>
        </is>
      </c>
    </row>
    <row r="6397" ht="15.75" customHeight="1" s="120">
      <c r="A6397" s="2" t="inlineStr">
        <is>
          <t>WASTE</t>
        </is>
      </c>
      <c r="B6397" s="2" t="inlineStr">
        <is>
          <t>LAN</t>
        </is>
      </c>
      <c r="C6397" s="2" t="n">
        <v>2030</v>
      </c>
      <c r="D6397" s="2" t="inlineStr">
        <is>
          <t>United States</t>
        </is>
      </c>
      <c r="E6397" s="2" t="inlineStr">
        <is>
          <t>USA</t>
        </is>
      </c>
      <c r="F6397" s="2" t="inlineStr">
        <is>
          <t>Land_x001f_ll gas recovery for direct use</t>
        </is>
      </c>
      <c r="G6397" s="2" t="n">
        <v>-100000</v>
      </c>
      <c r="H6397" s="2" t="n">
        <v>0</v>
      </c>
      <c r="I6397" s="2" t="n">
        <v>0</v>
      </c>
      <c r="J6397" s="40" t="inlineStr">
        <is>
          <t>waste - methane capture</t>
        </is>
      </c>
    </row>
    <row r="6398" ht="15.75" customHeight="1" s="120">
      <c r="A6398" s="2" t="inlineStr">
        <is>
          <t>WASTE</t>
        </is>
      </c>
      <c r="B6398" s="2" t="inlineStr">
        <is>
          <t>LAN</t>
        </is>
      </c>
      <c r="C6398" s="2" t="n">
        <v>2030</v>
      </c>
      <c r="D6398" s="2" t="inlineStr">
        <is>
          <t>United States</t>
        </is>
      </c>
      <c r="E6398" s="2" t="inlineStr">
        <is>
          <t>USA</t>
        </is>
      </c>
      <c r="F6398" s="2" t="inlineStr">
        <is>
          <t>Land_x001f_ll gas recovery for direct use</t>
        </is>
      </c>
      <c r="G6398" s="2" t="n">
        <v>-193</v>
      </c>
      <c r="H6398" s="2" t="n">
        <v>0.0078317588195205</v>
      </c>
      <c r="I6398" s="2" t="n">
        <v>0.008771569877862961</v>
      </c>
      <c r="J6398" s="40" t="inlineStr">
        <is>
          <t>waste - methane capture</t>
        </is>
      </c>
    </row>
    <row r="6399" ht="15.75" customHeight="1" s="120">
      <c r="A6399" s="2" t="inlineStr">
        <is>
          <t>WASTE</t>
        </is>
      </c>
      <c r="B6399" s="2" t="inlineStr">
        <is>
          <t>LAN</t>
        </is>
      </c>
      <c r="C6399" s="2" t="n">
        <v>2030</v>
      </c>
      <c r="D6399" s="2" t="inlineStr">
        <is>
          <t>United States</t>
        </is>
      </c>
      <c r="E6399" s="2" t="inlineStr">
        <is>
          <t>USA</t>
        </is>
      </c>
      <c r="F6399" s="2" t="inlineStr">
        <is>
          <t>Land_x001f_ll gas recovery for direct use</t>
        </is>
      </c>
      <c r="G6399" s="2" t="n">
        <v>-193</v>
      </c>
      <c r="H6399" s="2" t="n">
        <v>0</v>
      </c>
      <c r="I6399" s="2" t="n">
        <v>0</v>
      </c>
      <c r="J6399" s="40" t="inlineStr">
        <is>
          <t>waste - methane capture</t>
        </is>
      </c>
    </row>
    <row r="6400" ht="15.75" customHeight="1" s="120">
      <c r="A6400" s="2" t="inlineStr">
        <is>
          <t>WASTE</t>
        </is>
      </c>
      <c r="B6400" s="2" t="inlineStr">
        <is>
          <t>LAN</t>
        </is>
      </c>
      <c r="C6400" s="2" t="n">
        <v>2030</v>
      </c>
      <c r="D6400" s="2" t="inlineStr">
        <is>
          <t>United States</t>
        </is>
      </c>
      <c r="E6400" s="2" t="inlineStr">
        <is>
          <t>USA</t>
        </is>
      </c>
      <c r="F6400" s="2" t="inlineStr">
        <is>
          <t>Land_x001f_ll gas recovery for direct use</t>
        </is>
      </c>
      <c r="G6400" s="2" t="n">
        <v>-191</v>
      </c>
      <c r="H6400" s="2" t="n">
        <v>0.0065456493757665</v>
      </c>
      <c r="I6400" s="2" t="n">
        <v>0.007331127300858481</v>
      </c>
      <c r="J6400" s="40" t="inlineStr">
        <is>
          <t>waste - methane capture</t>
        </is>
      </c>
    </row>
    <row r="6401" ht="15.75" customHeight="1" s="120">
      <c r="A6401" s="2" t="inlineStr">
        <is>
          <t>WASTE</t>
        </is>
      </c>
      <c r="B6401" s="2" t="inlineStr">
        <is>
          <t>LAN</t>
        </is>
      </c>
      <c r="C6401" s="2" t="n">
        <v>2030</v>
      </c>
      <c r="D6401" s="2" t="inlineStr">
        <is>
          <t>United States</t>
        </is>
      </c>
      <c r="E6401" s="2" t="inlineStr">
        <is>
          <t>USA</t>
        </is>
      </c>
      <c r="F6401" s="2" t="inlineStr">
        <is>
          <t>Land_x001f_ll gas recovery for direct use</t>
        </is>
      </c>
      <c r="G6401" s="2" t="n">
        <v>-190</v>
      </c>
      <c r="H6401" s="2" t="n">
        <v>0.0056313695386052</v>
      </c>
      <c r="I6401" s="2" t="n">
        <v>0.006307133883237824</v>
      </c>
      <c r="J6401" s="40" t="inlineStr">
        <is>
          <t>waste - methane capture</t>
        </is>
      </c>
    </row>
    <row r="6402" ht="15.75" customHeight="1" s="120">
      <c r="A6402" s="2" t="inlineStr">
        <is>
          <t>WASTE</t>
        </is>
      </c>
      <c r="B6402" s="2" t="inlineStr">
        <is>
          <t>LAN</t>
        </is>
      </c>
      <c r="C6402" s="2" t="n">
        <v>2030</v>
      </c>
      <c r="D6402" s="2" t="inlineStr">
        <is>
          <t>United States</t>
        </is>
      </c>
      <c r="E6402" s="2" t="inlineStr">
        <is>
          <t>USA</t>
        </is>
      </c>
      <c r="F6402" s="2" t="inlineStr">
        <is>
          <t>Land_x001f_ll gas recovery for direct use</t>
        </is>
      </c>
      <c r="G6402" s="2" t="n">
        <v>-187</v>
      </c>
      <c r="H6402" s="2" t="n">
        <v>0.008609889075160001</v>
      </c>
      <c r="I6402" s="2" t="n">
        <v>0.009643075764179202</v>
      </c>
      <c r="J6402" s="40" t="inlineStr">
        <is>
          <t>waste - methane capture</t>
        </is>
      </c>
    </row>
    <row r="6403" ht="15.75" customHeight="1" s="120">
      <c r="A6403" s="2" t="inlineStr">
        <is>
          <t>WASTE</t>
        </is>
      </c>
      <c r="B6403" s="2" t="inlineStr">
        <is>
          <t>LAN</t>
        </is>
      </c>
      <c r="C6403" s="2" t="n">
        <v>2030</v>
      </c>
      <c r="D6403" s="2" t="inlineStr">
        <is>
          <t>United States</t>
        </is>
      </c>
      <c r="E6403" s="2" t="inlineStr">
        <is>
          <t>USA</t>
        </is>
      </c>
      <c r="F6403" s="2" t="inlineStr">
        <is>
          <t>Land_x001f_ll gas recovery for direct use</t>
        </is>
      </c>
      <c r="G6403" s="2" t="n">
        <v>-185</v>
      </c>
      <c r="H6403" s="2" t="n">
        <v>0.0049441824667156</v>
      </c>
      <c r="I6403" s="2" t="n">
        <v>0.005537484362721473</v>
      </c>
      <c r="J6403" s="40" t="inlineStr">
        <is>
          <t>waste - methane capture</t>
        </is>
      </c>
    </row>
    <row r="6404" ht="15.75" customHeight="1" s="120">
      <c r="A6404" s="2" t="inlineStr">
        <is>
          <t>WASTE</t>
        </is>
      </c>
      <c r="B6404" s="2" t="inlineStr">
        <is>
          <t>LAN</t>
        </is>
      </c>
      <c r="C6404" s="2" t="n">
        <v>2030</v>
      </c>
      <c r="D6404" s="2" t="inlineStr">
        <is>
          <t>United States</t>
        </is>
      </c>
      <c r="E6404" s="2" t="inlineStr">
        <is>
          <t>USA</t>
        </is>
      </c>
      <c r="F6404" s="2" t="inlineStr">
        <is>
          <t>Land_x001f_ll gas recovery for direct use</t>
        </is>
      </c>
      <c r="G6404" s="2" t="n">
        <v>-183</v>
      </c>
      <c r="H6404" s="2" t="n">
        <v>0.0065323309972882</v>
      </c>
      <c r="I6404" s="2" t="n">
        <v>0.007316210716962785</v>
      </c>
      <c r="J6404" s="40" t="inlineStr">
        <is>
          <t>waste - methane capture</t>
        </is>
      </c>
    </row>
    <row r="6405" ht="15.75" customHeight="1" s="120">
      <c r="A6405" s="2" t="inlineStr">
        <is>
          <t>WASTE</t>
        </is>
      </c>
      <c r="B6405" s="2" t="inlineStr">
        <is>
          <t>LAN</t>
        </is>
      </c>
      <c r="C6405" s="2" t="n">
        <v>2030</v>
      </c>
      <c r="D6405" s="2" t="inlineStr">
        <is>
          <t>United States</t>
        </is>
      </c>
      <c r="E6405" s="2" t="inlineStr">
        <is>
          <t>USA</t>
        </is>
      </c>
      <c r="F6405" s="2" t="inlineStr">
        <is>
          <t>Land_x001f_ll gas recovery for direct use</t>
        </is>
      </c>
      <c r="G6405" s="2" t="n">
        <v>-179</v>
      </c>
      <c r="H6405" s="2" t="n">
        <v>0.0047732307575643</v>
      </c>
      <c r="I6405" s="2" t="n">
        <v>0.005346018448472017</v>
      </c>
      <c r="J6405" s="40" t="inlineStr">
        <is>
          <t>waste - methane capture</t>
        </is>
      </c>
    </row>
    <row r="6406" ht="15.75" customHeight="1" s="120">
      <c r="A6406" s="2" t="inlineStr">
        <is>
          <t>WASTE</t>
        </is>
      </c>
      <c r="B6406" s="2" t="inlineStr">
        <is>
          <t>LAN</t>
        </is>
      </c>
      <c r="C6406" s="2" t="n">
        <v>2030</v>
      </c>
      <c r="D6406" s="2" t="inlineStr">
        <is>
          <t>United States</t>
        </is>
      </c>
      <c r="E6406" s="2" t="inlineStr">
        <is>
          <t>USA</t>
        </is>
      </c>
      <c r="F6406" s="2" t="inlineStr">
        <is>
          <t>Land_x001f_ll gas recovery for direct use</t>
        </is>
      </c>
      <c r="G6406" s="2" t="n">
        <v>-177</v>
      </c>
      <c r="H6406" s="2" t="n">
        <v>0.0118469600565732</v>
      </c>
      <c r="I6406" s="2" t="n">
        <v>0.01326859526336198</v>
      </c>
      <c r="J6406" s="40" t="inlineStr">
        <is>
          <t>waste - methane capture</t>
        </is>
      </c>
    </row>
    <row r="6407" ht="15.75" customHeight="1" s="120">
      <c r="A6407" s="2" t="inlineStr">
        <is>
          <t>WASTE</t>
        </is>
      </c>
      <c r="B6407" s="2" t="inlineStr">
        <is>
          <t>LAN</t>
        </is>
      </c>
      <c r="C6407" s="2" t="n">
        <v>2030</v>
      </c>
      <c r="D6407" s="2" t="inlineStr">
        <is>
          <t>United States</t>
        </is>
      </c>
      <c r="E6407" s="2" t="inlineStr">
        <is>
          <t>USA</t>
        </is>
      </c>
      <c r="F6407" s="2" t="inlineStr">
        <is>
          <t>Land_x001f_ll gas recovery for direct use</t>
        </is>
      </c>
      <c r="G6407" s="2" t="n">
        <v>-176</v>
      </c>
      <c r="H6407" s="2" t="n">
        <v>0.022741885157302</v>
      </c>
      <c r="I6407" s="2" t="n">
        <v>0.02547091137617824</v>
      </c>
      <c r="J6407" s="40" t="inlineStr">
        <is>
          <t>waste - methane capture</t>
        </is>
      </c>
    </row>
    <row r="6408" ht="15.75" customHeight="1" s="120">
      <c r="A6408" s="2" t="inlineStr">
        <is>
          <t>WASTE</t>
        </is>
      </c>
      <c r="B6408" s="2" t="inlineStr">
        <is>
          <t>LAN</t>
        </is>
      </c>
      <c r="C6408" s="2" t="n">
        <v>2030</v>
      </c>
      <c r="D6408" s="2" t="inlineStr">
        <is>
          <t>United States</t>
        </is>
      </c>
      <c r="E6408" s="2" t="inlineStr">
        <is>
          <t>USA</t>
        </is>
      </c>
      <c r="F6408" s="2" t="inlineStr">
        <is>
          <t>Land_x001f_ll gas recovery for direct use</t>
        </is>
      </c>
      <c r="G6408" s="2" t="n">
        <v>-173</v>
      </c>
      <c r="H6408" s="2" t="n">
        <v>0.0071953895967454</v>
      </c>
      <c r="I6408" s="2" t="n">
        <v>0.008058836348354848</v>
      </c>
      <c r="J6408" s="40" t="inlineStr">
        <is>
          <t>waste - methane capture</t>
        </is>
      </c>
    </row>
    <row r="6409" ht="15.75" customHeight="1" s="120">
      <c r="A6409" s="2" t="inlineStr">
        <is>
          <t>WASTE</t>
        </is>
      </c>
      <c r="B6409" s="2" t="inlineStr">
        <is>
          <t>LAN</t>
        </is>
      </c>
      <c r="C6409" s="2" t="n">
        <v>2030</v>
      </c>
      <c r="D6409" s="2" t="inlineStr">
        <is>
          <t>United States</t>
        </is>
      </c>
      <c r="E6409" s="2" t="inlineStr">
        <is>
          <t>USA</t>
        </is>
      </c>
      <c r="F6409" s="2" t="inlineStr">
        <is>
          <t>Land_x001f_ll gas recovery for direct use</t>
        </is>
      </c>
      <c r="G6409" s="2" t="n">
        <v>-172</v>
      </c>
      <c r="H6409" s="2" t="n">
        <v>0.0157722039148211</v>
      </c>
      <c r="I6409" s="2" t="n">
        <v>0.01766486838459963</v>
      </c>
      <c r="J6409" s="40" t="inlineStr">
        <is>
          <t>waste - methane capture</t>
        </is>
      </c>
    </row>
    <row r="6410" ht="15.75" customHeight="1" s="120">
      <c r="A6410" s="2" t="inlineStr">
        <is>
          <t>WASTE</t>
        </is>
      </c>
      <c r="B6410" s="2" t="inlineStr">
        <is>
          <t>LAN</t>
        </is>
      </c>
      <c r="C6410" s="2" t="n">
        <v>2030</v>
      </c>
      <c r="D6410" s="2" t="inlineStr">
        <is>
          <t>United States</t>
        </is>
      </c>
      <c r="E6410" s="2" t="inlineStr">
        <is>
          <t>USA</t>
        </is>
      </c>
      <c r="F6410" s="2" t="inlineStr">
        <is>
          <t>Land_x001f_ll gas recovery for direct use</t>
        </is>
      </c>
      <c r="G6410" s="2" t="n">
        <v>-171</v>
      </c>
      <c r="H6410" s="2" t="n">
        <v>0.0176035328768194</v>
      </c>
      <c r="I6410" s="2" t="n">
        <v>0.01971595682203773</v>
      </c>
      <c r="J6410" s="40" t="inlineStr">
        <is>
          <t>waste - methane capture</t>
        </is>
      </c>
    </row>
    <row r="6411" ht="15.75" customHeight="1" s="120">
      <c r="A6411" s="2" t="inlineStr">
        <is>
          <t>WASTE</t>
        </is>
      </c>
      <c r="B6411" s="2" t="inlineStr">
        <is>
          <t>LAN</t>
        </is>
      </c>
      <c r="C6411" s="2" t="n">
        <v>2030</v>
      </c>
      <c r="D6411" s="2" t="inlineStr">
        <is>
          <t>United States</t>
        </is>
      </c>
      <c r="E6411" s="2" t="inlineStr">
        <is>
          <t>USA</t>
        </is>
      </c>
      <c r="F6411" s="2" t="inlineStr">
        <is>
          <t>Land_x001f_ll gas recovery for direct use</t>
        </is>
      </c>
      <c r="G6411" s="2" t="n">
        <v>-170</v>
      </c>
      <c r="H6411" s="2" t="n">
        <v>0.0380058148875833</v>
      </c>
      <c r="I6411" s="2" t="n">
        <v>0.0425665126740933</v>
      </c>
      <c r="J6411" s="40" t="inlineStr">
        <is>
          <t>waste - methane capture</t>
        </is>
      </c>
    </row>
    <row r="6412" ht="15.75" customHeight="1" s="120">
      <c r="A6412" s="2" t="inlineStr">
        <is>
          <t>WASTE</t>
        </is>
      </c>
      <c r="B6412" s="2" t="inlineStr">
        <is>
          <t>LAN</t>
        </is>
      </c>
      <c r="C6412" s="2" t="n">
        <v>2030</v>
      </c>
      <c r="D6412" s="2" t="inlineStr">
        <is>
          <t>United States</t>
        </is>
      </c>
      <c r="E6412" s="2" t="inlineStr">
        <is>
          <t>USA</t>
        </is>
      </c>
      <c r="F6412" s="2" t="inlineStr">
        <is>
          <t>Land_x001f_ll gas recovery for direct use</t>
        </is>
      </c>
      <c r="G6412" s="2" t="n">
        <v>-169</v>
      </c>
      <c r="H6412" s="2" t="n">
        <v>0.0163660051766783</v>
      </c>
      <c r="I6412" s="2" t="n">
        <v>0.0183299257978797</v>
      </c>
      <c r="J6412" s="40" t="inlineStr">
        <is>
          <t>waste - methane capture</t>
        </is>
      </c>
    </row>
    <row r="6413" ht="15.75" customHeight="1" s="120">
      <c r="A6413" s="2" t="inlineStr">
        <is>
          <t>WASTE</t>
        </is>
      </c>
      <c r="B6413" s="2" t="inlineStr">
        <is>
          <t>LAN</t>
        </is>
      </c>
      <c r="C6413" s="2" t="n">
        <v>2030</v>
      </c>
      <c r="D6413" s="2" t="inlineStr">
        <is>
          <t>United States</t>
        </is>
      </c>
      <c r="E6413" s="2" t="inlineStr">
        <is>
          <t>USA</t>
        </is>
      </c>
      <c r="F6413" s="2" t="inlineStr">
        <is>
          <t>Land_x001f_ll gas recovery for direct use</t>
        </is>
      </c>
      <c r="G6413" s="2" t="n">
        <v>-168</v>
      </c>
      <c r="H6413" s="2" t="n">
        <v>0.0186292328871787</v>
      </c>
      <c r="I6413" s="2" t="n">
        <v>0.02086474083364015</v>
      </c>
      <c r="J6413" s="40" t="inlineStr">
        <is>
          <t>waste - methane capture</t>
        </is>
      </c>
    </row>
    <row r="6414" ht="15.75" customHeight="1" s="120">
      <c r="A6414" s="2" t="inlineStr">
        <is>
          <t>WASTE</t>
        </is>
      </c>
      <c r="B6414" s="2" t="inlineStr">
        <is>
          <t>LAN</t>
        </is>
      </c>
      <c r="C6414" s="2" t="n">
        <v>2030</v>
      </c>
      <c r="D6414" s="2" t="inlineStr">
        <is>
          <t>United States</t>
        </is>
      </c>
      <c r="E6414" s="2" t="inlineStr">
        <is>
          <t>USA</t>
        </is>
      </c>
      <c r="F6414" s="2" t="inlineStr">
        <is>
          <t>Land_x001f_ll gas recovery for direct use</t>
        </is>
      </c>
      <c r="G6414" s="2" t="n">
        <v>-167</v>
      </c>
      <c r="H6414" s="2" t="n">
        <v>0.0027948338538408</v>
      </c>
      <c r="I6414" s="2" t="n">
        <v>0.003130213916301697</v>
      </c>
      <c r="J6414" s="40" t="inlineStr">
        <is>
          <t>waste - methane capture</t>
        </is>
      </c>
    </row>
    <row r="6415" ht="15.75" customHeight="1" s="120">
      <c r="A6415" s="2" t="inlineStr">
        <is>
          <t>WASTE</t>
        </is>
      </c>
      <c r="B6415" s="2" t="inlineStr">
        <is>
          <t>LAN</t>
        </is>
      </c>
      <c r="C6415" s="2" t="n">
        <v>2030</v>
      </c>
      <c r="D6415" s="2" t="inlineStr">
        <is>
          <t>United States</t>
        </is>
      </c>
      <c r="E6415" s="2" t="inlineStr">
        <is>
          <t>USA</t>
        </is>
      </c>
      <c r="F6415" s="2" t="inlineStr">
        <is>
          <t>Land_x001f_ll gas recovery for direct use</t>
        </is>
      </c>
      <c r="G6415" s="2" t="n">
        <v>-166</v>
      </c>
      <c r="H6415" s="2" t="n">
        <v>0.0238768742419779</v>
      </c>
      <c r="I6415" s="2" t="n">
        <v>0.02674209915101525</v>
      </c>
      <c r="J6415" s="40" t="inlineStr">
        <is>
          <t>waste - methane capture</t>
        </is>
      </c>
    </row>
    <row r="6416" ht="15.75" customHeight="1" s="120">
      <c r="A6416" s="2" t="inlineStr">
        <is>
          <t>WASTE</t>
        </is>
      </c>
      <c r="B6416" s="2" t="inlineStr">
        <is>
          <t>LAN</t>
        </is>
      </c>
      <c r="C6416" s="2" t="n">
        <v>2030</v>
      </c>
      <c r="D6416" s="2" t="inlineStr">
        <is>
          <t>United States</t>
        </is>
      </c>
      <c r="E6416" s="2" t="inlineStr">
        <is>
          <t>USA</t>
        </is>
      </c>
      <c r="F6416" s="2" t="inlineStr">
        <is>
          <t>Land_x001f_ll gas recovery for direct use</t>
        </is>
      </c>
      <c r="G6416" s="2" t="n">
        <v>-165</v>
      </c>
      <c r="H6416" s="2" t="n">
        <v>0.0174603241030127</v>
      </c>
      <c r="I6416" s="2" t="n">
        <v>0.01955556299537422</v>
      </c>
      <c r="J6416" s="40" t="inlineStr">
        <is>
          <t>waste - methane capture</t>
        </is>
      </c>
    </row>
    <row r="6417" ht="15.75" customHeight="1" s="120">
      <c r="A6417" s="2" t="inlineStr">
        <is>
          <t>WASTE</t>
        </is>
      </c>
      <c r="B6417" s="2" t="inlineStr">
        <is>
          <t>LAN</t>
        </is>
      </c>
      <c r="C6417" s="2" t="n">
        <v>2030</v>
      </c>
      <c r="D6417" s="2" t="inlineStr">
        <is>
          <t>United States</t>
        </is>
      </c>
      <c r="E6417" s="2" t="inlineStr">
        <is>
          <t>USA</t>
        </is>
      </c>
      <c r="F6417" s="2" t="inlineStr">
        <is>
          <t>Land_x001f_ll gas recovery for direct use</t>
        </is>
      </c>
      <c r="G6417" s="2" t="n">
        <v>-164</v>
      </c>
      <c r="H6417" s="2" t="n">
        <v>0.008996086195111301</v>
      </c>
      <c r="I6417" s="2" t="n">
        <v>0.01007561653852466</v>
      </c>
      <c r="J6417" s="40" t="inlineStr">
        <is>
          <t>waste - methane capture</t>
        </is>
      </c>
    </row>
    <row r="6418" ht="15.75" customHeight="1" s="120">
      <c r="A6418" s="2" t="inlineStr">
        <is>
          <t>WASTE</t>
        </is>
      </c>
      <c r="B6418" s="2" t="inlineStr">
        <is>
          <t>LAN</t>
        </is>
      </c>
      <c r="C6418" s="2" t="n">
        <v>2030</v>
      </c>
      <c r="D6418" s="2" t="inlineStr">
        <is>
          <t>United States</t>
        </is>
      </c>
      <c r="E6418" s="2" t="inlineStr">
        <is>
          <t>USA</t>
        </is>
      </c>
      <c r="F6418" s="2" t="inlineStr">
        <is>
          <t>Land_x001f_ll gas recovery for direct use</t>
        </is>
      </c>
      <c r="G6418" s="2" t="n">
        <v>-163</v>
      </c>
      <c r="H6418" s="2" t="n">
        <v>0.0119104883633554</v>
      </c>
      <c r="I6418" s="2" t="n">
        <v>0.01333974696695805</v>
      </c>
      <c r="J6418" s="40" t="inlineStr">
        <is>
          <t>waste - methane capture</t>
        </is>
      </c>
    </row>
    <row r="6419" ht="15.75" customHeight="1" s="120">
      <c r="A6419" s="2" t="inlineStr">
        <is>
          <t>WASTE</t>
        </is>
      </c>
      <c r="B6419" s="2" t="inlineStr">
        <is>
          <t>LAN</t>
        </is>
      </c>
      <c r="C6419" s="2" t="n">
        <v>2030</v>
      </c>
      <c r="D6419" s="2" t="inlineStr">
        <is>
          <t>United States</t>
        </is>
      </c>
      <c r="E6419" s="2" t="inlineStr">
        <is>
          <t>USA</t>
        </is>
      </c>
      <c r="F6419" s="2" t="inlineStr">
        <is>
          <t>Land_x001f_ll gas recovery for direct use</t>
        </is>
      </c>
      <c r="G6419" s="2" t="n">
        <v>-162</v>
      </c>
      <c r="H6419" s="2" t="n">
        <v>0.0154347494244576</v>
      </c>
      <c r="I6419" s="2" t="n">
        <v>0.01728691935539252</v>
      </c>
      <c r="J6419" s="40" t="inlineStr">
        <is>
          <t>waste - methane capture</t>
        </is>
      </c>
    </row>
    <row r="6420" ht="15.75" customHeight="1" s="120">
      <c r="A6420" s="2" t="inlineStr">
        <is>
          <t>WASTE</t>
        </is>
      </c>
      <c r="B6420" s="2" t="inlineStr">
        <is>
          <t>LAN</t>
        </is>
      </c>
      <c r="C6420" s="2" t="n">
        <v>2030</v>
      </c>
      <c r="D6420" s="2" t="inlineStr">
        <is>
          <t>United States</t>
        </is>
      </c>
      <c r="E6420" s="2" t="inlineStr">
        <is>
          <t>USA</t>
        </is>
      </c>
      <c r="F6420" s="2" t="inlineStr">
        <is>
          <t>Land_x001f_ll gas recovery for direct use</t>
        </is>
      </c>
      <c r="G6420" s="2" t="n">
        <v>-161</v>
      </c>
      <c r="H6420" s="2" t="n">
        <v>0.0328612215816975</v>
      </c>
      <c r="I6420" s="2" t="n">
        <v>0.0368045681715012</v>
      </c>
      <c r="J6420" s="40" t="inlineStr">
        <is>
          <t>waste - methane capture</t>
        </is>
      </c>
    </row>
    <row r="6421" ht="15.75" customHeight="1" s="120">
      <c r="A6421" s="2" t="inlineStr">
        <is>
          <t>WASTE</t>
        </is>
      </c>
      <c r="B6421" s="2" t="inlineStr">
        <is>
          <t>LAN</t>
        </is>
      </c>
      <c r="C6421" s="2" t="n">
        <v>2030</v>
      </c>
      <c r="D6421" s="2" t="inlineStr">
        <is>
          <t>United States</t>
        </is>
      </c>
      <c r="E6421" s="2" t="inlineStr">
        <is>
          <t>USA</t>
        </is>
      </c>
      <c r="F6421" s="2" t="inlineStr">
        <is>
          <t>Land_x001f_ll gas recovery for direct use</t>
        </is>
      </c>
      <c r="G6421" s="2" t="n">
        <v>-160</v>
      </c>
      <c r="H6421" s="2" t="n">
        <v>0.0187892562244087</v>
      </c>
      <c r="I6421" s="2" t="n">
        <v>0.02104396697133775</v>
      </c>
      <c r="J6421" s="40" t="inlineStr">
        <is>
          <t>waste - methane capture</t>
        </is>
      </c>
    </row>
    <row r="6422" ht="15.75" customHeight="1" s="120">
      <c r="A6422" s="2" t="inlineStr">
        <is>
          <t>WASTE</t>
        </is>
      </c>
      <c r="B6422" s="2" t="inlineStr">
        <is>
          <t>LAN</t>
        </is>
      </c>
      <c r="C6422" s="2" t="n">
        <v>2030</v>
      </c>
      <c r="D6422" s="2" t="inlineStr">
        <is>
          <t>United States</t>
        </is>
      </c>
      <c r="E6422" s="2" t="inlineStr">
        <is>
          <t>USA</t>
        </is>
      </c>
      <c r="F6422" s="2" t="inlineStr">
        <is>
          <t>Land_x001f_ll gas recovery for direct use</t>
        </is>
      </c>
      <c r="G6422" s="2" t="n">
        <v>-159</v>
      </c>
      <c r="H6422" s="2" t="n">
        <v>0.0328014839906245</v>
      </c>
      <c r="I6422" s="2" t="n">
        <v>0.03673766206949945</v>
      </c>
      <c r="J6422" s="40" t="inlineStr">
        <is>
          <t>waste - methane capture</t>
        </is>
      </c>
    </row>
    <row r="6423" ht="15.75" customHeight="1" s="120">
      <c r="A6423" s="2" t="inlineStr">
        <is>
          <t>WASTE</t>
        </is>
      </c>
      <c r="B6423" s="2" t="inlineStr">
        <is>
          <t>LAN</t>
        </is>
      </c>
      <c r="C6423" s="2" t="n">
        <v>2030</v>
      </c>
      <c r="D6423" s="2" t="inlineStr">
        <is>
          <t>United States</t>
        </is>
      </c>
      <c r="E6423" s="2" t="inlineStr">
        <is>
          <t>USA</t>
        </is>
      </c>
      <c r="F6423" s="2" t="inlineStr">
        <is>
          <t>Land_x001f_ll gas recovery for direct use</t>
        </is>
      </c>
      <c r="G6423" s="2" t="n">
        <v>-158</v>
      </c>
      <c r="H6423" s="2" t="n">
        <v>0.0482793007977307</v>
      </c>
      <c r="I6423" s="2" t="n">
        <v>0.05407281689345839</v>
      </c>
      <c r="J6423" s="40" t="inlineStr">
        <is>
          <t>waste - methane capture</t>
        </is>
      </c>
    </row>
    <row r="6424" ht="15.75" customHeight="1" s="120">
      <c r="A6424" s="2" t="inlineStr">
        <is>
          <t>WASTE</t>
        </is>
      </c>
      <c r="B6424" s="2" t="inlineStr">
        <is>
          <t>LAN</t>
        </is>
      </c>
      <c r="C6424" s="2" t="n">
        <v>2030</v>
      </c>
      <c r="D6424" s="2" t="inlineStr">
        <is>
          <t>United States</t>
        </is>
      </c>
      <c r="E6424" s="2" t="inlineStr">
        <is>
          <t>USA</t>
        </is>
      </c>
      <c r="F6424" s="2" t="inlineStr">
        <is>
          <t>Land_x001f_ll gas recovery for direct use</t>
        </is>
      </c>
      <c r="G6424" s="2" t="n">
        <v>-157</v>
      </c>
      <c r="H6424" s="2" t="n">
        <v>0.006104945205152</v>
      </c>
      <c r="I6424" s="2" t="n">
        <v>0.006837538629770241</v>
      </c>
      <c r="J6424" s="40" t="inlineStr">
        <is>
          <t>waste - methane capture</t>
        </is>
      </c>
    </row>
    <row r="6425" ht="15.75" customHeight="1" s="120">
      <c r="A6425" s="2" t="inlineStr">
        <is>
          <t>WASTE</t>
        </is>
      </c>
      <c r="B6425" s="2" t="inlineStr">
        <is>
          <t>LAN</t>
        </is>
      </c>
      <c r="C6425" s="2" t="n">
        <v>2030</v>
      </c>
      <c r="D6425" s="2" t="inlineStr">
        <is>
          <t>United States</t>
        </is>
      </c>
      <c r="E6425" s="2" t="inlineStr">
        <is>
          <t>USA</t>
        </is>
      </c>
      <c r="F6425" s="2" t="inlineStr">
        <is>
          <t>Land_x001f_ll gas recovery for direct use</t>
        </is>
      </c>
      <c r="G6425" s="2" t="n">
        <v>-156</v>
      </c>
      <c r="H6425" s="2" t="n">
        <v>0.0300679977517575</v>
      </c>
      <c r="I6425" s="2" t="n">
        <v>0.0336761574819684</v>
      </c>
      <c r="J6425" s="40" t="inlineStr">
        <is>
          <t>waste - methane capture</t>
        </is>
      </c>
    </row>
    <row r="6426" ht="15.75" customHeight="1" s="120">
      <c r="A6426" s="2" t="inlineStr">
        <is>
          <t>WASTE</t>
        </is>
      </c>
      <c r="B6426" s="2" t="inlineStr">
        <is>
          <t>LAN</t>
        </is>
      </c>
      <c r="C6426" s="2" t="n">
        <v>2030</v>
      </c>
      <c r="D6426" s="2" t="inlineStr">
        <is>
          <t>United States</t>
        </is>
      </c>
      <c r="E6426" s="2" t="inlineStr">
        <is>
          <t>USA</t>
        </is>
      </c>
      <c r="F6426" s="2" t="inlineStr">
        <is>
          <t>Land_x001f_ll gas recovery for direct use</t>
        </is>
      </c>
      <c r="G6426" s="2" t="n">
        <v>-155</v>
      </c>
      <c r="H6426" s="2" t="n">
        <v>0.0062052826397121</v>
      </c>
      <c r="I6426" s="2" t="n">
        <v>0.006949916556477552</v>
      </c>
      <c r="J6426" s="40" t="inlineStr">
        <is>
          <t>waste - methane capture</t>
        </is>
      </c>
    </row>
    <row r="6427" ht="15.75" customHeight="1" s="120">
      <c r="A6427" s="2" t="inlineStr">
        <is>
          <t>WASTE</t>
        </is>
      </c>
      <c r="B6427" s="2" t="inlineStr">
        <is>
          <t>LAN</t>
        </is>
      </c>
      <c r="C6427" s="2" t="n">
        <v>2030</v>
      </c>
      <c r="D6427" s="2" t="inlineStr">
        <is>
          <t>United States</t>
        </is>
      </c>
      <c r="E6427" s="2" t="inlineStr">
        <is>
          <t>USA</t>
        </is>
      </c>
      <c r="F6427" s="2" t="inlineStr">
        <is>
          <t>Land_x001f_ll gas recovery for direct use</t>
        </is>
      </c>
      <c r="G6427" s="2" t="n">
        <v>-154</v>
      </c>
      <c r="H6427" s="2" t="n">
        <v>0.0086048578377813</v>
      </c>
      <c r="I6427" s="2" t="n">
        <v>0.009637440778315057</v>
      </c>
      <c r="J6427" s="40" t="inlineStr">
        <is>
          <t>waste - methane capture</t>
        </is>
      </c>
    </row>
    <row r="6428" ht="15.75" customHeight="1" s="120">
      <c r="A6428" s="2" t="inlineStr">
        <is>
          <t>WASTE</t>
        </is>
      </c>
      <c r="B6428" s="2" t="inlineStr">
        <is>
          <t>LAN</t>
        </is>
      </c>
      <c r="C6428" s="2" t="n">
        <v>2030</v>
      </c>
      <c r="D6428" s="2" t="inlineStr">
        <is>
          <t>United States</t>
        </is>
      </c>
      <c r="E6428" s="2" t="inlineStr">
        <is>
          <t>USA</t>
        </is>
      </c>
      <c r="F6428" s="2" t="inlineStr">
        <is>
          <t>Land_x001f_ll gas recovery for direct use</t>
        </is>
      </c>
      <c r="G6428" s="2" t="n">
        <v>-153</v>
      </c>
      <c r="H6428" s="2" t="n">
        <v>0.0124622152652591</v>
      </c>
      <c r="I6428" s="2" t="n">
        <v>0.01395768109709019</v>
      </c>
      <c r="J6428" s="40" t="inlineStr">
        <is>
          <t>waste - methane capture</t>
        </is>
      </c>
    </row>
    <row r="6429" ht="15.75" customHeight="1" s="120">
      <c r="A6429" s="2" t="inlineStr">
        <is>
          <t>WASTE</t>
        </is>
      </c>
      <c r="B6429" s="2" t="inlineStr">
        <is>
          <t>LAN</t>
        </is>
      </c>
      <c r="C6429" s="2" t="n">
        <v>2030</v>
      </c>
      <c r="D6429" s="2" t="inlineStr">
        <is>
          <t>United States</t>
        </is>
      </c>
      <c r="E6429" s="2" t="inlineStr">
        <is>
          <t>USA</t>
        </is>
      </c>
      <c r="F6429" s="2" t="inlineStr">
        <is>
          <t>Land_x001f_ll gas recovery for direct use</t>
        </is>
      </c>
      <c r="G6429" s="2" t="n">
        <v>-152</v>
      </c>
      <c r="H6429" s="2" t="n">
        <v>0.0352723414544016</v>
      </c>
      <c r="I6429" s="2" t="n">
        <v>0.0395050224289298</v>
      </c>
      <c r="J6429" s="40" t="inlineStr">
        <is>
          <t>waste - methane capture</t>
        </is>
      </c>
    </row>
    <row r="6430" ht="15.75" customHeight="1" s="120">
      <c r="A6430" s="2" t="inlineStr">
        <is>
          <t>WASTE</t>
        </is>
      </c>
      <c r="B6430" s="2" t="inlineStr">
        <is>
          <t>LAN</t>
        </is>
      </c>
      <c r="C6430" s="2" t="n">
        <v>2030</v>
      </c>
      <c r="D6430" s="2" t="inlineStr">
        <is>
          <t>United States</t>
        </is>
      </c>
      <c r="E6430" s="2" t="inlineStr">
        <is>
          <t>USA</t>
        </is>
      </c>
      <c r="F6430" s="2" t="inlineStr">
        <is>
          <t>Land_x001f_ll gas recovery for direct use</t>
        </is>
      </c>
      <c r="G6430" s="2" t="n">
        <v>-151</v>
      </c>
      <c r="H6430" s="2" t="n">
        <v>0.0155689450912178</v>
      </c>
      <c r="I6430" s="2" t="n">
        <v>0.01743721850216394</v>
      </c>
      <c r="J6430" s="40" t="inlineStr">
        <is>
          <t>waste - methane capture</t>
        </is>
      </c>
    </row>
    <row r="6431" ht="15.75" customHeight="1" s="120">
      <c r="A6431" s="2" t="inlineStr">
        <is>
          <t>WASTE</t>
        </is>
      </c>
      <c r="B6431" s="2" t="inlineStr">
        <is>
          <t>LAN</t>
        </is>
      </c>
      <c r="C6431" s="2" t="n">
        <v>2030</v>
      </c>
      <c r="D6431" s="2" t="inlineStr">
        <is>
          <t>United States</t>
        </is>
      </c>
      <c r="E6431" s="2" t="inlineStr">
        <is>
          <t>USA</t>
        </is>
      </c>
      <c r="F6431" s="2" t="inlineStr">
        <is>
          <t>Land_x001f_ll gas recovery for direct use</t>
        </is>
      </c>
      <c r="G6431" s="2" t="n">
        <v>-150</v>
      </c>
      <c r="H6431" s="2" t="n">
        <v>0.0244740768102929</v>
      </c>
      <c r="I6431" s="2" t="n">
        <v>0.02741096602752805</v>
      </c>
      <c r="J6431" s="40" t="inlineStr">
        <is>
          <t>waste - methane capture</t>
        </is>
      </c>
    </row>
    <row r="6432" ht="15.75" customHeight="1" s="120">
      <c r="A6432" s="2" t="inlineStr">
        <is>
          <t>WASTE</t>
        </is>
      </c>
      <c r="B6432" s="2" t="inlineStr">
        <is>
          <t>LAN</t>
        </is>
      </c>
      <c r="C6432" s="2" t="n">
        <v>2030</v>
      </c>
      <c r="D6432" s="2" t="inlineStr">
        <is>
          <t>United States</t>
        </is>
      </c>
      <c r="E6432" s="2" t="inlineStr">
        <is>
          <t>USA</t>
        </is>
      </c>
      <c r="F6432" s="2" t="inlineStr">
        <is>
          <t>Land_x001f_ll gas recovery for direct use</t>
        </is>
      </c>
      <c r="G6432" s="2" t="n">
        <v>-149</v>
      </c>
      <c r="H6432" s="2" t="n">
        <v>0.0256514023058116</v>
      </c>
      <c r="I6432" s="2" t="n">
        <v>0.02872957058250899</v>
      </c>
      <c r="J6432" s="40" t="inlineStr">
        <is>
          <t>waste - methane capture</t>
        </is>
      </c>
    </row>
    <row r="6433" ht="15.75" customHeight="1" s="120">
      <c r="A6433" s="2" t="inlineStr">
        <is>
          <t>WASTE</t>
        </is>
      </c>
      <c r="B6433" s="2" t="inlineStr">
        <is>
          <t>LAN</t>
        </is>
      </c>
      <c r="C6433" s="2" t="n">
        <v>2030</v>
      </c>
      <c r="D6433" s="2" t="inlineStr">
        <is>
          <t>United States</t>
        </is>
      </c>
      <c r="E6433" s="2" t="inlineStr">
        <is>
          <t>USA</t>
        </is>
      </c>
      <c r="F6433" s="2" t="inlineStr">
        <is>
          <t>Land_x001f_ll gas recovery for direct use</t>
        </is>
      </c>
      <c r="G6433" s="2" t="n">
        <v>-148</v>
      </c>
      <c r="H6433" s="2" t="n">
        <v>0.0197440641932189</v>
      </c>
      <c r="I6433" s="2" t="n">
        <v>0.02211335189640517</v>
      </c>
      <c r="J6433" s="40" t="inlineStr">
        <is>
          <t>waste - methane capture</t>
        </is>
      </c>
    </row>
    <row r="6434" ht="15.75" customHeight="1" s="120">
      <c r="A6434" s="2" t="inlineStr">
        <is>
          <t>WASTE</t>
        </is>
      </c>
      <c r="B6434" s="2" t="inlineStr">
        <is>
          <t>LAN</t>
        </is>
      </c>
      <c r="C6434" s="2" t="n">
        <v>2030</v>
      </c>
      <c r="D6434" s="2" t="inlineStr">
        <is>
          <t>United States</t>
        </is>
      </c>
      <c r="E6434" s="2" t="inlineStr">
        <is>
          <t>USA</t>
        </is>
      </c>
      <c r="F6434" s="2" t="inlineStr">
        <is>
          <t>Land_x001f_ll gas recovery for direct use</t>
        </is>
      </c>
      <c r="G6434" s="2" t="n">
        <v>-147</v>
      </c>
      <c r="H6434" s="2" t="n">
        <v>0.0233907420188189</v>
      </c>
      <c r="I6434" s="2" t="n">
        <v>0.02619763106107717</v>
      </c>
      <c r="J6434" s="40" t="inlineStr">
        <is>
          <t>waste - methane capture</t>
        </is>
      </c>
    </row>
    <row r="6435" ht="15.75" customHeight="1" s="120">
      <c r="A6435" s="2" t="inlineStr">
        <is>
          <t>WASTE</t>
        </is>
      </c>
      <c r="B6435" s="2" t="inlineStr">
        <is>
          <t>LAN</t>
        </is>
      </c>
      <c r="C6435" s="2" t="n">
        <v>2030</v>
      </c>
      <c r="D6435" s="2" t="inlineStr">
        <is>
          <t>United States</t>
        </is>
      </c>
      <c r="E6435" s="2" t="inlineStr">
        <is>
          <t>USA</t>
        </is>
      </c>
      <c r="F6435" s="2" t="inlineStr">
        <is>
          <t>Land_x001f_ll gas recovery for direct use</t>
        </is>
      </c>
      <c r="G6435" s="2" t="n">
        <v>-146</v>
      </c>
      <c r="H6435" s="2" t="n">
        <v>0.0255027974490076</v>
      </c>
      <c r="I6435" s="2" t="n">
        <v>0.02856313314288851</v>
      </c>
      <c r="J6435" s="40" t="inlineStr">
        <is>
          <t>waste - methane capture</t>
        </is>
      </c>
    </row>
    <row r="6436" ht="15.75" customHeight="1" s="120">
      <c r="A6436" s="2" t="inlineStr">
        <is>
          <t>WASTE</t>
        </is>
      </c>
      <c r="B6436" s="2" t="inlineStr">
        <is>
          <t>LAN</t>
        </is>
      </c>
      <c r="C6436" s="2" t="n">
        <v>2030</v>
      </c>
      <c r="D6436" s="2" t="inlineStr">
        <is>
          <t>United States</t>
        </is>
      </c>
      <c r="E6436" s="2" t="inlineStr">
        <is>
          <t>USA</t>
        </is>
      </c>
      <c r="F6436" s="2" t="inlineStr">
        <is>
          <t>Land_x001f_ll gas recovery for direct use</t>
        </is>
      </c>
      <c r="G6436" s="2" t="n">
        <v>-145</v>
      </c>
      <c r="H6436" s="2" t="n">
        <v>0.0190032250247896</v>
      </c>
      <c r="I6436" s="2" t="n">
        <v>0.02128361202776435</v>
      </c>
      <c r="J6436" s="40" t="inlineStr">
        <is>
          <t>waste - methane capture</t>
        </is>
      </c>
    </row>
    <row r="6437" ht="15.75" customHeight="1" s="120">
      <c r="A6437" s="2" t="inlineStr">
        <is>
          <t>WASTE</t>
        </is>
      </c>
      <c r="B6437" s="2" t="inlineStr">
        <is>
          <t>LAN</t>
        </is>
      </c>
      <c r="C6437" s="2" t="n">
        <v>2030</v>
      </c>
      <c r="D6437" s="2" t="inlineStr">
        <is>
          <t>United States</t>
        </is>
      </c>
      <c r="E6437" s="2" t="inlineStr">
        <is>
          <t>USA</t>
        </is>
      </c>
      <c r="F6437" s="2" t="inlineStr">
        <is>
          <t>Land_x001f_ll gas recovery for direct use</t>
        </is>
      </c>
      <c r="G6437" s="2" t="n">
        <v>-144</v>
      </c>
      <c r="H6437" s="2" t="n">
        <v>0.0179396993480623</v>
      </c>
      <c r="I6437" s="2" t="n">
        <v>0.02009246326982978</v>
      </c>
      <c r="J6437" s="40" t="inlineStr">
        <is>
          <t>waste - methane capture</t>
        </is>
      </c>
    </row>
    <row r="6438" ht="15.75" customHeight="1" s="120">
      <c r="A6438" s="2" t="inlineStr">
        <is>
          <t>WASTE</t>
        </is>
      </c>
      <c r="B6438" s="2" t="inlineStr">
        <is>
          <t>LAN</t>
        </is>
      </c>
      <c r="C6438" s="2" t="n">
        <v>2030</v>
      </c>
      <c r="D6438" s="2" t="inlineStr">
        <is>
          <t>United States</t>
        </is>
      </c>
      <c r="E6438" s="2" t="inlineStr">
        <is>
          <t>USA</t>
        </is>
      </c>
      <c r="F6438" s="2" t="inlineStr">
        <is>
          <t>Land_x001f_ll gas recovery for direct use</t>
        </is>
      </c>
      <c r="G6438" s="2" t="n">
        <v>-143</v>
      </c>
      <c r="H6438" s="2" t="n">
        <v>0.0161253837868571</v>
      </c>
      <c r="I6438" s="2" t="n">
        <v>0.01806042984127995</v>
      </c>
      <c r="J6438" s="40" t="inlineStr">
        <is>
          <t>waste - methane capture</t>
        </is>
      </c>
    </row>
    <row r="6439" ht="15.75" customHeight="1" s="120">
      <c r="A6439" s="2" t="inlineStr">
        <is>
          <t>WASTE</t>
        </is>
      </c>
      <c r="B6439" s="2" t="inlineStr">
        <is>
          <t>LAN</t>
        </is>
      </c>
      <c r="C6439" s="2" t="n">
        <v>2030</v>
      </c>
      <c r="D6439" s="2" t="inlineStr">
        <is>
          <t>United States</t>
        </is>
      </c>
      <c r="E6439" s="2" t="inlineStr">
        <is>
          <t>USA</t>
        </is>
      </c>
      <c r="F6439" s="2" t="inlineStr">
        <is>
          <t>Land_x001f_ll gas recovery for direct use</t>
        </is>
      </c>
      <c r="G6439" s="2" t="n">
        <v>-142</v>
      </c>
      <c r="H6439" s="2" t="n">
        <v>0.008149476139806201</v>
      </c>
      <c r="I6439" s="2" t="n">
        <v>0.009127413276582945</v>
      </c>
      <c r="J6439" s="40" t="inlineStr">
        <is>
          <t>waste - methane capture</t>
        </is>
      </c>
    </row>
    <row r="6440" ht="15.75" customHeight="1" s="120">
      <c r="A6440" s="2" t="inlineStr">
        <is>
          <t>WASTE</t>
        </is>
      </c>
      <c r="B6440" s="2" t="inlineStr">
        <is>
          <t>LAN</t>
        </is>
      </c>
      <c r="C6440" s="2" t="n">
        <v>2030</v>
      </c>
      <c r="D6440" s="2" t="inlineStr">
        <is>
          <t>United States</t>
        </is>
      </c>
      <c r="E6440" s="2" t="inlineStr">
        <is>
          <t>USA</t>
        </is>
      </c>
      <c r="F6440" s="2" t="inlineStr">
        <is>
          <t>Land_x001f_ll gas recovery for direct use</t>
        </is>
      </c>
      <c r="G6440" s="2" t="n">
        <v>-141</v>
      </c>
      <c r="H6440" s="2" t="n">
        <v>0.0107785083819181</v>
      </c>
      <c r="I6440" s="2" t="n">
        <v>0.01207192938774827</v>
      </c>
      <c r="J6440" s="40" t="inlineStr">
        <is>
          <t>waste - methane capture</t>
        </is>
      </c>
    </row>
    <row r="6441" ht="15.75" customHeight="1" s="120">
      <c r="A6441" s="2" t="inlineStr">
        <is>
          <t>WASTE</t>
        </is>
      </c>
      <c r="B6441" s="2" t="inlineStr">
        <is>
          <t>LAN</t>
        </is>
      </c>
      <c r="C6441" s="2" t="n">
        <v>2030</v>
      </c>
      <c r="D6441" s="2" t="inlineStr">
        <is>
          <t>United States</t>
        </is>
      </c>
      <c r="E6441" s="2" t="inlineStr">
        <is>
          <t>USA</t>
        </is>
      </c>
      <c r="F6441" s="2" t="inlineStr">
        <is>
          <t>Land_x001f_ll gas recovery for direct use</t>
        </is>
      </c>
      <c r="G6441" s="2" t="n">
        <v>-140</v>
      </c>
      <c r="H6441" s="2" t="n">
        <v>0.002259477507323</v>
      </c>
      <c r="I6441" s="2" t="n">
        <v>0.00253061480820176</v>
      </c>
      <c r="J6441" s="40" t="inlineStr">
        <is>
          <t>waste - methane capture</t>
        </is>
      </c>
    </row>
    <row r="6442" ht="15.75" customHeight="1" s="120">
      <c r="A6442" s="2" t="inlineStr">
        <is>
          <t>WASTE</t>
        </is>
      </c>
      <c r="B6442" s="2" t="inlineStr">
        <is>
          <t>LAN</t>
        </is>
      </c>
      <c r="C6442" s="2" t="n">
        <v>2030</v>
      </c>
      <c r="D6442" s="2" t="inlineStr">
        <is>
          <t>United States</t>
        </is>
      </c>
      <c r="E6442" s="2" t="inlineStr">
        <is>
          <t>USA</t>
        </is>
      </c>
      <c r="F6442" s="2" t="inlineStr">
        <is>
          <t>Land_x001f_ll gas recovery for direct use</t>
        </is>
      </c>
      <c r="G6442" s="2" t="n">
        <v>-139</v>
      </c>
      <c r="H6442" s="2" t="n">
        <v>0.0145839583128691</v>
      </c>
      <c r="I6442" s="2" t="n">
        <v>0.01633403331041339</v>
      </c>
      <c r="J6442" s="40" t="inlineStr">
        <is>
          <t>waste - methane capture</t>
        </is>
      </c>
    </row>
    <row r="6443" ht="15.75" customHeight="1" s="120">
      <c r="A6443" s="2" t="inlineStr">
        <is>
          <t>WASTE</t>
        </is>
      </c>
      <c r="B6443" s="2" t="inlineStr">
        <is>
          <t>LAN</t>
        </is>
      </c>
      <c r="C6443" s="2" t="n">
        <v>2030</v>
      </c>
      <c r="D6443" s="2" t="inlineStr">
        <is>
          <t>United States</t>
        </is>
      </c>
      <c r="E6443" s="2" t="inlineStr">
        <is>
          <t>USA</t>
        </is>
      </c>
      <c r="F6443" s="2" t="inlineStr">
        <is>
          <t>Land_x001f_ll gas recovery for direct use</t>
        </is>
      </c>
      <c r="G6443" s="2" t="n">
        <v>-138</v>
      </c>
      <c r="H6443" s="2" t="n">
        <v>0.025895026512444</v>
      </c>
      <c r="I6443" s="2" t="n">
        <v>0.02900242969393728</v>
      </c>
      <c r="J6443" s="40" t="inlineStr">
        <is>
          <t>waste - methane capture</t>
        </is>
      </c>
    </row>
    <row r="6444" ht="15.75" customHeight="1" s="120">
      <c r="A6444" s="2" t="inlineStr">
        <is>
          <t>WASTE</t>
        </is>
      </c>
      <c r="B6444" s="2" t="inlineStr">
        <is>
          <t>LAN</t>
        </is>
      </c>
      <c r="C6444" s="2" t="n">
        <v>2030</v>
      </c>
      <c r="D6444" s="2" t="inlineStr">
        <is>
          <t>United States</t>
        </is>
      </c>
      <c r="E6444" s="2" t="inlineStr">
        <is>
          <t>USA</t>
        </is>
      </c>
      <c r="F6444" s="2" t="inlineStr">
        <is>
          <t>Land_x001f_ll gas recovery for direct use</t>
        </is>
      </c>
      <c r="G6444" s="2" t="n">
        <v>-137</v>
      </c>
      <c r="H6444" s="2" t="n">
        <v>0.0053571541793644</v>
      </c>
      <c r="I6444" s="2" t="n">
        <v>0.006000012680888129</v>
      </c>
      <c r="J6444" s="40" t="inlineStr">
        <is>
          <t>waste - methane capture</t>
        </is>
      </c>
    </row>
    <row r="6445" ht="15.75" customHeight="1" s="120">
      <c r="A6445" s="2" t="inlineStr">
        <is>
          <t>WASTE</t>
        </is>
      </c>
      <c r="B6445" s="2" t="inlineStr">
        <is>
          <t>LAN</t>
        </is>
      </c>
      <c r="C6445" s="2" t="n">
        <v>2030</v>
      </c>
      <c r="D6445" s="2" t="inlineStr">
        <is>
          <t>United States</t>
        </is>
      </c>
      <c r="E6445" s="2" t="inlineStr">
        <is>
          <t>USA</t>
        </is>
      </c>
      <c r="F6445" s="2" t="inlineStr">
        <is>
          <t>Land_x001f_ll gas recovery for direct use</t>
        </is>
      </c>
      <c r="G6445" s="2" t="n">
        <v>-136</v>
      </c>
      <c r="H6445" s="2" t="n">
        <v>0.009431776008568701</v>
      </c>
      <c r="I6445" s="2" t="n">
        <v>0.01056358912959695</v>
      </c>
      <c r="J6445" s="40" t="inlineStr">
        <is>
          <t>waste - methane capture</t>
        </is>
      </c>
    </row>
    <row r="6446" ht="15.75" customHeight="1" s="120">
      <c r="A6446" s="2" t="inlineStr">
        <is>
          <t>WASTE</t>
        </is>
      </c>
      <c r="B6446" s="2" t="inlineStr">
        <is>
          <t>LAN</t>
        </is>
      </c>
      <c r="C6446" s="2" t="n">
        <v>2030</v>
      </c>
      <c r="D6446" s="2" t="inlineStr">
        <is>
          <t>United States</t>
        </is>
      </c>
      <c r="E6446" s="2" t="inlineStr">
        <is>
          <t>USA</t>
        </is>
      </c>
      <c r="F6446" s="2" t="inlineStr">
        <is>
          <t>Land_x001f_ll gas recovery for direct use</t>
        </is>
      </c>
      <c r="G6446" s="2" t="n">
        <v>-135</v>
      </c>
      <c r="H6446" s="2" t="n">
        <v>0.0038199034752324</v>
      </c>
      <c r="I6446" s="2" t="n">
        <v>0.004278291892260288</v>
      </c>
      <c r="J6446" s="40" t="inlineStr">
        <is>
          <t>waste - methane capture</t>
        </is>
      </c>
    </row>
    <row r="6447" ht="15.75" customHeight="1" s="120">
      <c r="A6447" s="2" t="inlineStr">
        <is>
          <t>WASTE</t>
        </is>
      </c>
      <c r="B6447" s="2" t="inlineStr">
        <is>
          <t>LAN</t>
        </is>
      </c>
      <c r="C6447" s="2" t="n">
        <v>2030</v>
      </c>
      <c r="D6447" s="2" t="inlineStr">
        <is>
          <t>United States</t>
        </is>
      </c>
      <c r="E6447" s="2" t="inlineStr">
        <is>
          <t>USA</t>
        </is>
      </c>
      <c r="F6447" s="2" t="inlineStr">
        <is>
          <t>Land_x001f_ll gas recovery for direct use</t>
        </is>
      </c>
      <c r="G6447" s="2" t="n">
        <v>-134</v>
      </c>
      <c r="H6447" s="2" t="n">
        <v>0.0043232142925262</v>
      </c>
      <c r="I6447" s="2" t="n">
        <v>0.004842000007629344</v>
      </c>
      <c r="J6447" s="40" t="inlineStr">
        <is>
          <t>waste - methane capture</t>
        </is>
      </c>
    </row>
    <row r="6448" ht="15.75" customHeight="1" s="120">
      <c r="A6448" s="2" t="inlineStr">
        <is>
          <t>WASTE</t>
        </is>
      </c>
      <c r="B6448" s="2" t="inlineStr">
        <is>
          <t>LAN</t>
        </is>
      </c>
      <c r="C6448" s="2" t="n">
        <v>2030</v>
      </c>
      <c r="D6448" s="2" t="inlineStr">
        <is>
          <t>United States</t>
        </is>
      </c>
      <c r="E6448" s="2" t="inlineStr">
        <is>
          <t>USA</t>
        </is>
      </c>
      <c r="F6448" s="2" t="inlineStr">
        <is>
          <t>Land_x001f_ll gas recovery for direct use</t>
        </is>
      </c>
      <c r="G6448" s="2" t="n">
        <v>-133</v>
      </c>
      <c r="H6448" s="2" t="n">
        <v>0.0138262074906379</v>
      </c>
      <c r="I6448" s="2" t="n">
        <v>0.01548535238951445</v>
      </c>
      <c r="J6448" s="40" t="inlineStr">
        <is>
          <t>waste - methane capture</t>
        </is>
      </c>
    </row>
    <row r="6449" ht="15.75" customHeight="1" s="120">
      <c r="A6449" s="2" t="inlineStr">
        <is>
          <t>WASTE</t>
        </is>
      </c>
      <c r="B6449" s="2" t="inlineStr">
        <is>
          <t>LAN</t>
        </is>
      </c>
      <c r="C6449" s="2" t="n">
        <v>2030</v>
      </c>
      <c r="D6449" s="2" t="inlineStr">
        <is>
          <t>United States</t>
        </is>
      </c>
      <c r="E6449" s="2" t="inlineStr">
        <is>
          <t>USA</t>
        </is>
      </c>
      <c r="F6449" s="2" t="inlineStr">
        <is>
          <t>Land_x001f_ll gas recovery for direct use</t>
        </is>
      </c>
      <c r="G6449" s="2" t="n">
        <v>-132</v>
      </c>
      <c r="H6449" s="2" t="n">
        <v>0.0080575319007039</v>
      </c>
      <c r="I6449" s="2" t="n">
        <v>0.009024435728788369</v>
      </c>
      <c r="J6449" s="40" t="inlineStr">
        <is>
          <t>waste - methane capture</t>
        </is>
      </c>
    </row>
    <row r="6450" ht="15.75" customHeight="1" s="120">
      <c r="A6450" s="2" t="inlineStr">
        <is>
          <t>WASTE</t>
        </is>
      </c>
      <c r="B6450" s="2" t="inlineStr">
        <is>
          <t>LAN</t>
        </is>
      </c>
      <c r="C6450" s="2" t="n">
        <v>2030</v>
      </c>
      <c r="D6450" s="2" t="inlineStr">
        <is>
          <t>United States</t>
        </is>
      </c>
      <c r="E6450" s="2" t="inlineStr">
        <is>
          <t>USA</t>
        </is>
      </c>
      <c r="F6450" s="2" t="inlineStr">
        <is>
          <t>Land_x001f_ll gas recovery for direct use</t>
        </is>
      </c>
      <c r="G6450" s="2" t="n">
        <v>-131</v>
      </c>
      <c r="H6450" s="2" t="n">
        <v>0.009922734228894101</v>
      </c>
      <c r="I6450" s="2" t="n">
        <v>0.01111346233636139</v>
      </c>
      <c r="J6450" s="40" t="inlineStr">
        <is>
          <t>waste - methane capture</t>
        </is>
      </c>
    </row>
    <row r="6451" ht="15.75" customHeight="1" s="120">
      <c r="A6451" s="2" t="inlineStr">
        <is>
          <t>WASTE</t>
        </is>
      </c>
      <c r="B6451" s="2" t="inlineStr">
        <is>
          <t>LAN</t>
        </is>
      </c>
      <c r="C6451" s="2" t="n">
        <v>2030</v>
      </c>
      <c r="D6451" s="2" t="inlineStr">
        <is>
          <t>United States</t>
        </is>
      </c>
      <c r="E6451" s="2" t="inlineStr">
        <is>
          <t>USA</t>
        </is>
      </c>
      <c r="F6451" s="2" t="inlineStr">
        <is>
          <t>Land_x001f_ll gas recovery for direct use</t>
        </is>
      </c>
      <c r="G6451" s="2" t="n">
        <v>-130</v>
      </c>
      <c r="H6451" s="2" t="n">
        <v>0.0032525237184018</v>
      </c>
      <c r="I6451" s="2" t="n">
        <v>0.003642826564610016</v>
      </c>
      <c r="J6451" s="40" t="inlineStr">
        <is>
          <t>waste - methane capture</t>
        </is>
      </c>
    </row>
    <row r="6452" ht="15.75" customHeight="1" s="120">
      <c r="A6452" s="2" t="inlineStr">
        <is>
          <t>WASTE</t>
        </is>
      </c>
      <c r="B6452" s="2" t="inlineStr">
        <is>
          <t>LAN</t>
        </is>
      </c>
      <c r="C6452" s="2" t="n">
        <v>2030</v>
      </c>
      <c r="D6452" s="2" t="inlineStr">
        <is>
          <t>United States</t>
        </is>
      </c>
      <c r="E6452" s="2" t="inlineStr">
        <is>
          <t>USA</t>
        </is>
      </c>
      <c r="F6452" s="2" t="inlineStr">
        <is>
          <t>Land_x001f_ll gas recovery for direct use</t>
        </is>
      </c>
      <c r="G6452" s="2" t="n">
        <v>-129</v>
      </c>
      <c r="H6452" s="2" t="n">
        <v>0.0034460399765521</v>
      </c>
      <c r="I6452" s="2" t="n">
        <v>0.003859564773738353</v>
      </c>
      <c r="J6452" s="40" t="inlineStr">
        <is>
          <t>waste - methane capture</t>
        </is>
      </c>
    </row>
    <row r="6453" ht="15.75" customHeight="1" s="120">
      <c r="A6453" s="2" t="inlineStr">
        <is>
          <t>WASTE</t>
        </is>
      </c>
      <c r="B6453" s="2" t="inlineStr">
        <is>
          <t>LAN</t>
        </is>
      </c>
      <c r="C6453" s="2" t="n">
        <v>2030</v>
      </c>
      <c r="D6453" s="2" t="inlineStr">
        <is>
          <t>United States</t>
        </is>
      </c>
      <c r="E6453" s="2" t="inlineStr">
        <is>
          <t>USA</t>
        </is>
      </c>
      <c r="F6453" s="2" t="inlineStr">
        <is>
          <t>Land_x001f_ll gas recovery for direct use</t>
        </is>
      </c>
      <c r="G6453" s="2" t="n">
        <v>-128</v>
      </c>
      <c r="H6453" s="2" t="n">
        <v>0.0056779664009809</v>
      </c>
      <c r="I6453" s="2" t="n">
        <v>0.006359322369098608</v>
      </c>
      <c r="J6453" s="40" t="inlineStr">
        <is>
          <t>waste - methane capture</t>
        </is>
      </c>
    </row>
    <row r="6454" ht="15.75" customHeight="1" s="120">
      <c r="A6454" s="2" t="inlineStr">
        <is>
          <t>WASTE</t>
        </is>
      </c>
      <c r="B6454" s="2" t="inlineStr">
        <is>
          <t>LAN</t>
        </is>
      </c>
      <c r="C6454" s="2" t="n">
        <v>2030</v>
      </c>
      <c r="D6454" s="2" t="inlineStr">
        <is>
          <t>United States</t>
        </is>
      </c>
      <c r="E6454" s="2" t="inlineStr">
        <is>
          <t>USA</t>
        </is>
      </c>
      <c r="F6454" s="2" t="inlineStr">
        <is>
          <t>Land_x001f_ll gas recovery for direct use</t>
        </is>
      </c>
      <c r="G6454" s="2" t="n">
        <v>-127</v>
      </c>
      <c r="H6454" s="2" t="n">
        <v>0.0017133466899395</v>
      </c>
      <c r="I6454" s="2" t="n">
        <v>0.00191894829273224</v>
      </c>
      <c r="J6454" s="40" t="inlineStr">
        <is>
          <t>waste - methane capture</t>
        </is>
      </c>
    </row>
    <row r="6455" ht="15.75" customHeight="1" s="120">
      <c r="A6455" s="2" t="inlineStr">
        <is>
          <t>WASTE</t>
        </is>
      </c>
      <c r="B6455" s="2" t="inlineStr">
        <is>
          <t>LAN</t>
        </is>
      </c>
      <c r="C6455" s="2" t="n">
        <v>2030</v>
      </c>
      <c r="D6455" s="2" t="inlineStr">
        <is>
          <t>United States</t>
        </is>
      </c>
      <c r="E6455" s="2" t="inlineStr">
        <is>
          <t>USA</t>
        </is>
      </c>
      <c r="F6455" s="2" t="inlineStr">
        <is>
          <t>Land_x001f_ll gas recovery for direct use</t>
        </is>
      </c>
      <c r="G6455" s="2" t="n">
        <v>-126</v>
      </c>
      <c r="H6455" s="2" t="n">
        <v>0.0119534716941416</v>
      </c>
      <c r="I6455" s="2" t="n">
        <v>0.01338788829743859</v>
      </c>
      <c r="J6455" s="40" t="inlineStr">
        <is>
          <t>waste - methane capture</t>
        </is>
      </c>
    </row>
    <row r="6456" ht="15.75" customHeight="1" s="120">
      <c r="A6456" s="2" t="inlineStr">
        <is>
          <t>WASTE</t>
        </is>
      </c>
      <c r="B6456" s="2" t="inlineStr">
        <is>
          <t>LAN</t>
        </is>
      </c>
      <c r="C6456" s="2" t="n">
        <v>2030</v>
      </c>
      <c r="D6456" s="2" t="inlineStr">
        <is>
          <t>United States</t>
        </is>
      </c>
      <c r="E6456" s="2" t="inlineStr">
        <is>
          <t>USA</t>
        </is>
      </c>
      <c r="F6456" s="2" t="inlineStr">
        <is>
          <t>Land_x001f_ll gas recovery for direct use</t>
        </is>
      </c>
      <c r="G6456" s="2" t="n">
        <v>-125</v>
      </c>
      <c r="H6456" s="2" t="n">
        <v>0.0072420670185238</v>
      </c>
      <c r="I6456" s="2" t="n">
        <v>0.008111115060746656</v>
      </c>
      <c r="J6456" s="40" t="inlineStr">
        <is>
          <t>waste - methane capture</t>
        </is>
      </c>
    </row>
    <row r="6457" ht="15.75" customHeight="1" s="120">
      <c r="A6457" s="2" t="inlineStr">
        <is>
          <t>WASTE</t>
        </is>
      </c>
      <c r="B6457" s="2" t="inlineStr">
        <is>
          <t>LAN</t>
        </is>
      </c>
      <c r="C6457" s="2" t="n">
        <v>2030</v>
      </c>
      <c r="D6457" s="2" t="inlineStr">
        <is>
          <t>United States</t>
        </is>
      </c>
      <c r="E6457" s="2" t="inlineStr">
        <is>
          <t>USA</t>
        </is>
      </c>
      <c r="F6457" s="2" t="inlineStr">
        <is>
          <t>Land_x001f_ll gas recovery for direct use</t>
        </is>
      </c>
      <c r="G6457" s="2" t="n">
        <v>-124</v>
      </c>
      <c r="H6457" s="2" t="n">
        <v>0.0015276189660653</v>
      </c>
      <c r="I6457" s="2" t="n">
        <v>0.001710933241993136</v>
      </c>
      <c r="J6457" s="40" t="inlineStr">
        <is>
          <t>waste - methane capture</t>
        </is>
      </c>
    </row>
    <row r="6458" ht="15.75" customHeight="1" s="120">
      <c r="A6458" s="2" t="inlineStr">
        <is>
          <t>WASTE</t>
        </is>
      </c>
      <c r="B6458" s="2" t="inlineStr">
        <is>
          <t>LAN</t>
        </is>
      </c>
      <c r="C6458" s="2" t="n">
        <v>2030</v>
      </c>
      <c r="D6458" s="2" t="inlineStr">
        <is>
          <t>United States</t>
        </is>
      </c>
      <c r="E6458" s="2" t="inlineStr">
        <is>
          <t>USA</t>
        </is>
      </c>
      <c r="F6458" s="2" t="inlineStr">
        <is>
          <t>Land_x001f_ll gas recovery for direct use</t>
        </is>
      </c>
      <c r="G6458" s="2" t="n">
        <v>-123</v>
      </c>
      <c r="H6458" s="2" t="n">
        <v>0.0048963817534968</v>
      </c>
      <c r="I6458" s="2" t="n">
        <v>0.005483947563916416</v>
      </c>
      <c r="J6458" s="40" t="inlineStr">
        <is>
          <t>waste - methane capture</t>
        </is>
      </c>
    </row>
    <row r="6459" ht="15.75" customHeight="1" s="120">
      <c r="A6459" s="2" t="inlineStr">
        <is>
          <t>WASTE</t>
        </is>
      </c>
      <c r="B6459" s="2" t="inlineStr">
        <is>
          <t>LAN</t>
        </is>
      </c>
      <c r="C6459" s="2" t="n">
        <v>2030</v>
      </c>
      <c r="D6459" s="2" t="inlineStr">
        <is>
          <t>United States</t>
        </is>
      </c>
      <c r="E6459" s="2" t="inlineStr">
        <is>
          <t>USA</t>
        </is>
      </c>
      <c r="F6459" s="2" t="inlineStr">
        <is>
          <t>Land_x001f_ll gas recovery for direct use</t>
        </is>
      </c>
      <c r="G6459" s="2" t="n">
        <v>-122</v>
      </c>
      <c r="H6459" s="2" t="n">
        <v>0.0128396131331101</v>
      </c>
      <c r="I6459" s="2" t="n">
        <v>0.01438036670908331</v>
      </c>
      <c r="J6459" s="40" t="inlineStr">
        <is>
          <t>waste - methane capture</t>
        </is>
      </c>
    </row>
    <row r="6460" ht="15.75" customHeight="1" s="120">
      <c r="A6460" s="2" t="inlineStr">
        <is>
          <t>WASTE</t>
        </is>
      </c>
      <c r="B6460" s="2" t="inlineStr">
        <is>
          <t>LAN</t>
        </is>
      </c>
      <c r="C6460" s="2" t="n">
        <v>2030</v>
      </c>
      <c r="D6460" s="2" t="inlineStr">
        <is>
          <t>United States</t>
        </is>
      </c>
      <c r="E6460" s="2" t="inlineStr">
        <is>
          <t>USA</t>
        </is>
      </c>
      <c r="F6460" s="2" t="inlineStr">
        <is>
          <t>Land_x001f_ll gas recovery for direct use</t>
        </is>
      </c>
      <c r="G6460" s="2" t="n">
        <v>-121</v>
      </c>
      <c r="H6460" s="2" t="n">
        <v>0.0168045088648796</v>
      </c>
      <c r="I6460" s="2" t="n">
        <v>0.01882104992866515</v>
      </c>
      <c r="J6460" s="40" t="inlineStr">
        <is>
          <t>waste - methane capture</t>
        </is>
      </c>
    </row>
    <row r="6461" ht="15.75" customHeight="1" s="120">
      <c r="A6461" s="2" t="inlineStr">
        <is>
          <t>WASTE</t>
        </is>
      </c>
      <c r="B6461" s="2" t="inlineStr">
        <is>
          <t>LAN</t>
        </is>
      </c>
      <c r="C6461" s="2" t="n">
        <v>2030</v>
      </c>
      <c r="D6461" s="2" t="inlineStr">
        <is>
          <t>United States</t>
        </is>
      </c>
      <c r="E6461" s="2" t="inlineStr">
        <is>
          <t>USA</t>
        </is>
      </c>
      <c r="F6461" s="2" t="inlineStr">
        <is>
          <t>Land_x001f_ll gas recovery for direct use</t>
        </is>
      </c>
      <c r="G6461" s="2" t="n">
        <v>-120</v>
      </c>
      <c r="H6461" s="2" t="n">
        <v>0.0077728842152283</v>
      </c>
      <c r="I6461" s="2" t="n">
        <v>0.008705630321055697</v>
      </c>
      <c r="J6461" s="40" t="inlineStr">
        <is>
          <t>waste - methane capture</t>
        </is>
      </c>
    </row>
    <row r="6462" ht="15.75" customHeight="1" s="120">
      <c r="A6462" s="2" t="inlineStr">
        <is>
          <t>WASTE</t>
        </is>
      </c>
      <c r="B6462" s="2" t="inlineStr">
        <is>
          <t>LAN</t>
        </is>
      </c>
      <c r="C6462" s="2" t="n">
        <v>2030</v>
      </c>
      <c r="D6462" s="2" t="inlineStr">
        <is>
          <t>United States</t>
        </is>
      </c>
      <c r="E6462" s="2" t="inlineStr">
        <is>
          <t>USA</t>
        </is>
      </c>
      <c r="F6462" s="2" t="inlineStr">
        <is>
          <t>Land_x001f_ll gas recovery for direct use</t>
        </is>
      </c>
      <c r="G6462" s="2" t="n">
        <v>-119</v>
      </c>
      <c r="H6462" s="2" t="n">
        <v>0.0034649706212804</v>
      </c>
      <c r="I6462" s="2" t="n">
        <v>0.003880767095834048</v>
      </c>
      <c r="J6462" s="40" t="inlineStr">
        <is>
          <t>waste - methane capture</t>
        </is>
      </c>
    </row>
    <row r="6463" ht="15.75" customHeight="1" s="120">
      <c r="A6463" s="2" t="inlineStr">
        <is>
          <t>WASTE</t>
        </is>
      </c>
      <c r="B6463" s="2" t="inlineStr">
        <is>
          <t>LAN</t>
        </is>
      </c>
      <c r="C6463" s="2" t="n">
        <v>2030</v>
      </c>
      <c r="D6463" s="2" t="inlineStr">
        <is>
          <t>United States</t>
        </is>
      </c>
      <c r="E6463" s="2" t="inlineStr">
        <is>
          <t>USA</t>
        </is>
      </c>
      <c r="F6463" s="2" t="inlineStr">
        <is>
          <t>Land_x001f_ll gas recovery for direct use</t>
        </is>
      </c>
      <c r="G6463" s="2" t="n">
        <v>-118</v>
      </c>
      <c r="H6463" s="2" t="n">
        <v>0.001679529203102</v>
      </c>
      <c r="I6463" s="2" t="n">
        <v>0.00188107270747424</v>
      </c>
      <c r="J6463" s="40" t="inlineStr">
        <is>
          <t>waste - methane capture</t>
        </is>
      </c>
    </row>
    <row r="6464" ht="15.75" customHeight="1" s="120">
      <c r="A6464" s="2" t="inlineStr">
        <is>
          <t>WASTE</t>
        </is>
      </c>
      <c r="B6464" s="2" t="inlineStr">
        <is>
          <t>LAN</t>
        </is>
      </c>
      <c r="C6464" s="2" t="n">
        <v>2030</v>
      </c>
      <c r="D6464" s="2" t="inlineStr">
        <is>
          <t>United States</t>
        </is>
      </c>
      <c r="E6464" s="2" t="inlineStr">
        <is>
          <t>USA</t>
        </is>
      </c>
      <c r="F6464" s="2" t="inlineStr">
        <is>
          <t>Land_x001f_ll gas recovery for direct use</t>
        </is>
      </c>
      <c r="G6464" s="2" t="n">
        <v>-117</v>
      </c>
      <c r="H6464" s="2" t="n">
        <v>0.0029561603441834</v>
      </c>
      <c r="I6464" s="2" t="n">
        <v>0.003310899585485408</v>
      </c>
      <c r="J6464" s="40" t="inlineStr">
        <is>
          <t>waste - methane capture</t>
        </is>
      </c>
    </row>
    <row r="6465" ht="15.75" customHeight="1" s="120">
      <c r="A6465" s="2" t="inlineStr">
        <is>
          <t>WASTE</t>
        </is>
      </c>
      <c r="B6465" s="2" t="inlineStr">
        <is>
          <t>LAN</t>
        </is>
      </c>
      <c r="C6465" s="2" t="n">
        <v>2030</v>
      </c>
      <c r="D6465" s="2" t="inlineStr">
        <is>
          <t>United States</t>
        </is>
      </c>
      <c r="E6465" s="2" t="inlineStr">
        <is>
          <t>USA</t>
        </is>
      </c>
      <c r="F6465" s="2" t="inlineStr">
        <is>
          <t>Land_x001f_ll gas recovery for direct use</t>
        </is>
      </c>
      <c r="G6465" s="2" t="n">
        <v>-116</v>
      </c>
      <c r="H6465" s="2" t="n">
        <v>0.0041626850143075</v>
      </c>
      <c r="I6465" s="2" t="n">
        <v>0.0046622072160244</v>
      </c>
      <c r="J6465" s="40" t="inlineStr">
        <is>
          <t>waste - methane capture</t>
        </is>
      </c>
    </row>
    <row r="6466" ht="15.75" customHeight="1" s="120">
      <c r="A6466" s="2" t="inlineStr">
        <is>
          <t>WASTE</t>
        </is>
      </c>
      <c r="B6466" s="2" t="inlineStr">
        <is>
          <t>LAN</t>
        </is>
      </c>
      <c r="C6466" s="2" t="n">
        <v>2030</v>
      </c>
      <c r="D6466" s="2" t="inlineStr">
        <is>
          <t>United States</t>
        </is>
      </c>
      <c r="E6466" s="2" t="inlineStr">
        <is>
          <t>USA</t>
        </is>
      </c>
      <c r="F6466" s="2" t="inlineStr">
        <is>
          <t>Land_x001f_ll gas recovery for direct use</t>
        </is>
      </c>
      <c r="G6466" s="2" t="n">
        <v>-115</v>
      </c>
      <c r="H6466" s="2" t="n">
        <v>0.0057612209348008</v>
      </c>
      <c r="I6466" s="2" t="n">
        <v>0.006452567446976897</v>
      </c>
      <c r="J6466" s="40" t="inlineStr">
        <is>
          <t>waste - methane capture</t>
        </is>
      </c>
    </row>
    <row r="6467" ht="15.75" customHeight="1" s="120">
      <c r="A6467" s="2" t="inlineStr">
        <is>
          <t>WASTE</t>
        </is>
      </c>
      <c r="B6467" s="2" t="inlineStr">
        <is>
          <t>LAN</t>
        </is>
      </c>
      <c r="C6467" s="2" t="n">
        <v>2030</v>
      </c>
      <c r="D6467" s="2" t="inlineStr">
        <is>
          <t>United States</t>
        </is>
      </c>
      <c r="E6467" s="2" t="inlineStr">
        <is>
          <t>USA</t>
        </is>
      </c>
      <c r="F6467" s="2" t="inlineStr">
        <is>
          <t>Land_x001f_ll gas recovery for direct use</t>
        </is>
      </c>
      <c r="G6467" s="2" t="n">
        <v>-114</v>
      </c>
      <c r="H6467" s="2" t="n">
        <v>0.0041143347043544</v>
      </c>
      <c r="I6467" s="2" t="n">
        <v>0.004608054868876929</v>
      </c>
      <c r="J6467" s="40" t="inlineStr">
        <is>
          <t>waste - methane capture</t>
        </is>
      </c>
    </row>
    <row r="6468" ht="15.75" customHeight="1" s="120">
      <c r="A6468" s="2" t="inlineStr">
        <is>
          <t>WASTE</t>
        </is>
      </c>
      <c r="B6468" s="2" t="inlineStr">
        <is>
          <t>LAN</t>
        </is>
      </c>
      <c r="C6468" s="2" t="n">
        <v>2030</v>
      </c>
      <c r="D6468" s="2" t="inlineStr">
        <is>
          <t>United States</t>
        </is>
      </c>
      <c r="E6468" s="2" t="inlineStr">
        <is>
          <t>USA</t>
        </is>
      </c>
      <c r="F6468" s="2" t="inlineStr">
        <is>
          <t>Land_x001f_ll gas recovery for direct use</t>
        </is>
      </c>
      <c r="G6468" s="2" t="n">
        <v>-113</v>
      </c>
      <c r="H6468" s="2" t="n">
        <v>0.0083899063756689</v>
      </c>
      <c r="I6468" s="2" t="n">
        <v>0.009396695140749168</v>
      </c>
      <c r="J6468" s="40" t="inlineStr">
        <is>
          <t>waste - methane capture</t>
        </is>
      </c>
    </row>
    <row r="6469" ht="15.75" customHeight="1" s="120">
      <c r="A6469" s="2" t="inlineStr">
        <is>
          <t>WASTE</t>
        </is>
      </c>
      <c r="B6469" s="2" t="inlineStr">
        <is>
          <t>LAN</t>
        </is>
      </c>
      <c r="C6469" s="2" t="n">
        <v>2030</v>
      </c>
      <c r="D6469" s="2" t="inlineStr">
        <is>
          <t>United States</t>
        </is>
      </c>
      <c r="E6469" s="2" t="inlineStr">
        <is>
          <t>USA</t>
        </is>
      </c>
      <c r="F6469" s="2" t="inlineStr">
        <is>
          <t>Land_x001f_ll gas recovery for direct use</t>
        </is>
      </c>
      <c r="G6469" s="2" t="n">
        <v>-112</v>
      </c>
      <c r="H6469" s="2" t="n">
        <v>0.008481764001771801</v>
      </c>
      <c r="I6469" s="2" t="n">
        <v>0.009499575681984418</v>
      </c>
      <c r="J6469" s="40" t="inlineStr">
        <is>
          <t>waste - methane capture</t>
        </is>
      </c>
    </row>
    <row r="6470" ht="15.75" customHeight="1" s="120">
      <c r="A6470" s="2" t="inlineStr">
        <is>
          <t>WASTE</t>
        </is>
      </c>
      <c r="B6470" s="2" t="inlineStr">
        <is>
          <t>LAN</t>
        </is>
      </c>
      <c r="C6470" s="2" t="n">
        <v>2030</v>
      </c>
      <c r="D6470" s="2" t="inlineStr">
        <is>
          <t>United States</t>
        </is>
      </c>
      <c r="E6470" s="2" t="inlineStr">
        <is>
          <t>USA</t>
        </is>
      </c>
      <c r="F6470" s="2" t="inlineStr">
        <is>
          <t>Land_x001f_ll gas recovery for direct use</t>
        </is>
      </c>
      <c r="G6470" s="2" t="n">
        <v>-110</v>
      </c>
      <c r="H6470" s="2" t="n">
        <v>0.0014303120551631</v>
      </c>
      <c r="I6470" s="2" t="n">
        <v>0.001601949501782672</v>
      </c>
      <c r="J6470" s="40" t="inlineStr">
        <is>
          <t>waste - methane capture</t>
        </is>
      </c>
    </row>
    <row r="6471" ht="15.75" customHeight="1" s="120">
      <c r="A6471" s="2" t="inlineStr">
        <is>
          <t>WASTE</t>
        </is>
      </c>
      <c r="B6471" s="2" t="inlineStr">
        <is>
          <t>LAN</t>
        </is>
      </c>
      <c r="C6471" s="2" t="n">
        <v>2030</v>
      </c>
      <c r="D6471" s="2" t="inlineStr">
        <is>
          <t>United States</t>
        </is>
      </c>
      <c r="E6471" s="2" t="inlineStr">
        <is>
          <t>USA</t>
        </is>
      </c>
      <c r="F6471" s="2" t="inlineStr">
        <is>
          <t>Land_x001f_ll gas recovery for direct use</t>
        </is>
      </c>
      <c r="G6471" s="2" t="n">
        <v>-109</v>
      </c>
      <c r="H6471" s="2" t="n">
        <v>0.0029896572232246</v>
      </c>
      <c r="I6471" s="2" t="n">
        <v>0.003348416090011552</v>
      </c>
      <c r="J6471" s="40" t="inlineStr">
        <is>
          <t>waste - methane capture</t>
        </is>
      </c>
    </row>
    <row r="6472" ht="15.75" customHeight="1" s="120">
      <c r="A6472" s="2" t="inlineStr">
        <is>
          <t>WASTE</t>
        </is>
      </c>
      <c r="B6472" s="2" t="inlineStr">
        <is>
          <t>LAN</t>
        </is>
      </c>
      <c r="C6472" s="2" t="n">
        <v>2030</v>
      </c>
      <c r="D6472" s="2" t="inlineStr">
        <is>
          <t>United States</t>
        </is>
      </c>
      <c r="E6472" s="2" t="inlineStr">
        <is>
          <t>USA</t>
        </is>
      </c>
      <c r="F6472" s="2" t="inlineStr">
        <is>
          <t>Land_x001f_ll gas recovery for direct use</t>
        </is>
      </c>
      <c r="G6472" s="2" t="n">
        <v>-108</v>
      </c>
      <c r="H6472" s="2" t="n">
        <v>0.0059469598345459</v>
      </c>
      <c r="I6472" s="2" t="n">
        <v>0.006660595014691409</v>
      </c>
      <c r="J6472" s="40" t="inlineStr">
        <is>
          <t>waste - methane capture</t>
        </is>
      </c>
    </row>
    <row r="6473" ht="15.75" customHeight="1" s="120">
      <c r="A6473" s="2" t="inlineStr">
        <is>
          <t>WASTE</t>
        </is>
      </c>
      <c r="B6473" s="2" t="inlineStr">
        <is>
          <t>LAN</t>
        </is>
      </c>
      <c r="C6473" s="2" t="n">
        <v>2030</v>
      </c>
      <c r="D6473" s="2" t="inlineStr">
        <is>
          <t>United States</t>
        </is>
      </c>
      <c r="E6473" s="2" t="inlineStr">
        <is>
          <t>USA</t>
        </is>
      </c>
      <c r="F6473" s="2" t="inlineStr">
        <is>
          <t>Land_x001f_ll gas recovery for direct use</t>
        </is>
      </c>
      <c r="G6473" s="2" t="n">
        <v>-107</v>
      </c>
      <c r="H6473" s="2" t="n">
        <v>0.0106175080873072</v>
      </c>
      <c r="I6473" s="2" t="n">
        <v>0.01189160905778407</v>
      </c>
      <c r="J6473" s="40" t="inlineStr">
        <is>
          <t>waste - methane capture</t>
        </is>
      </c>
    </row>
    <row r="6474" ht="15.75" customHeight="1" s="120">
      <c r="A6474" s="2" t="inlineStr">
        <is>
          <t>WASTE</t>
        </is>
      </c>
      <c r="B6474" s="2" t="inlineStr">
        <is>
          <t>LAN</t>
        </is>
      </c>
      <c r="C6474" s="2" t="n">
        <v>2030</v>
      </c>
      <c r="D6474" s="2" t="inlineStr">
        <is>
          <t>United States</t>
        </is>
      </c>
      <c r="E6474" s="2" t="inlineStr">
        <is>
          <t>USA</t>
        </is>
      </c>
      <c r="F6474" s="2" t="inlineStr">
        <is>
          <t>Land_x001f_ll gas recovery for direct use</t>
        </is>
      </c>
      <c r="G6474" s="2" t="n">
        <v>-106</v>
      </c>
      <c r="H6474" s="2" t="n">
        <v>0.0048268876271322</v>
      </c>
      <c r="I6474" s="2" t="n">
        <v>0.005406114142388064</v>
      </c>
      <c r="J6474" s="40" t="inlineStr">
        <is>
          <t>waste - methane capture</t>
        </is>
      </c>
    </row>
    <row r="6475" ht="15.75" customHeight="1" s="120">
      <c r="A6475" s="2" t="inlineStr">
        <is>
          <t>WASTE</t>
        </is>
      </c>
      <c r="B6475" s="2" t="inlineStr">
        <is>
          <t>LAN</t>
        </is>
      </c>
      <c r="C6475" s="2" t="n">
        <v>2030</v>
      </c>
      <c r="D6475" s="2" t="inlineStr">
        <is>
          <t>United States</t>
        </is>
      </c>
      <c r="E6475" s="2" t="inlineStr">
        <is>
          <t>USA</t>
        </is>
      </c>
      <c r="F6475" s="2" t="inlineStr">
        <is>
          <t>Land_x001f_ll gas recovery for direct use</t>
        </is>
      </c>
      <c r="G6475" s="2" t="n">
        <v>-105</v>
      </c>
      <c r="H6475" s="2" t="n">
        <v>0.0103386906557716</v>
      </c>
      <c r="I6475" s="2" t="n">
        <v>0.01157933353446419</v>
      </c>
      <c r="J6475" s="40" t="inlineStr">
        <is>
          <t>waste - methane capture</t>
        </is>
      </c>
    </row>
    <row r="6476" ht="15.75" customHeight="1" s="120">
      <c r="A6476" s="2" t="inlineStr">
        <is>
          <t>WASTE</t>
        </is>
      </c>
      <c r="B6476" s="2" t="inlineStr">
        <is>
          <t>LAN</t>
        </is>
      </c>
      <c r="C6476" s="2" t="n">
        <v>2030</v>
      </c>
      <c r="D6476" s="2" t="inlineStr">
        <is>
          <t>United States</t>
        </is>
      </c>
      <c r="E6476" s="2" t="inlineStr">
        <is>
          <t>USA</t>
        </is>
      </c>
      <c r="F6476" s="2" t="inlineStr">
        <is>
          <t>Land_x001f_ll gas recovery for direct use</t>
        </is>
      </c>
      <c r="G6476" s="2" t="n">
        <v>-104</v>
      </c>
      <c r="H6476" s="2" t="n">
        <v>0.0066125826560892</v>
      </c>
      <c r="I6476" s="2" t="n">
        <v>0.007406092574819905</v>
      </c>
      <c r="J6476" s="40" t="inlineStr">
        <is>
          <t>waste - methane capture</t>
        </is>
      </c>
    </row>
    <row r="6477" ht="15.75" customHeight="1" s="120">
      <c r="A6477" s="2" t="inlineStr">
        <is>
          <t>WASTE</t>
        </is>
      </c>
      <c r="B6477" s="2" t="inlineStr">
        <is>
          <t>LAN</t>
        </is>
      </c>
      <c r="C6477" s="2" t="n">
        <v>2030</v>
      </c>
      <c r="D6477" s="2" t="inlineStr">
        <is>
          <t>United States</t>
        </is>
      </c>
      <c r="E6477" s="2" t="inlineStr">
        <is>
          <t>USA</t>
        </is>
      </c>
      <c r="F6477" s="2" t="inlineStr">
        <is>
          <t>Land_x001f_ll gas recovery for direct use</t>
        </is>
      </c>
      <c r="G6477" s="2" t="n">
        <v>-103</v>
      </c>
      <c r="H6477" s="2" t="n">
        <v>0.00481467472855</v>
      </c>
      <c r="I6477" s="2" t="n">
        <v>0.005392435695976001</v>
      </c>
      <c r="J6477" s="40" t="inlineStr">
        <is>
          <t>waste - methane capture</t>
        </is>
      </c>
    </row>
    <row r="6478" ht="15.75" customHeight="1" s="120">
      <c r="A6478" s="2" t="inlineStr">
        <is>
          <t>WASTE</t>
        </is>
      </c>
      <c r="B6478" s="2" t="inlineStr">
        <is>
          <t>LAN</t>
        </is>
      </c>
      <c r="C6478" s="2" t="n">
        <v>2030</v>
      </c>
      <c r="D6478" s="2" t="inlineStr">
        <is>
          <t>United States</t>
        </is>
      </c>
      <c r="E6478" s="2" t="inlineStr">
        <is>
          <t>USA</t>
        </is>
      </c>
      <c r="F6478" s="2" t="inlineStr">
        <is>
          <t>Land_x001f_ll gas recovery for direct use</t>
        </is>
      </c>
      <c r="G6478" s="2" t="n">
        <v>-102</v>
      </c>
      <c r="H6478" s="2" t="n">
        <v>0.009153296006843401</v>
      </c>
      <c r="I6478" s="2" t="n">
        <v>0.01025169152766461</v>
      </c>
      <c r="J6478" s="40" t="inlineStr">
        <is>
          <t>waste - methane capture</t>
        </is>
      </c>
    </row>
    <row r="6479" ht="15.75" customHeight="1" s="120">
      <c r="A6479" s="2" t="inlineStr">
        <is>
          <t>WASTE</t>
        </is>
      </c>
      <c r="B6479" s="2" t="inlineStr">
        <is>
          <t>LAN</t>
        </is>
      </c>
      <c r="C6479" s="2" t="n">
        <v>2030</v>
      </c>
      <c r="D6479" s="2" t="inlineStr">
        <is>
          <t>United States</t>
        </is>
      </c>
      <c r="E6479" s="2" t="inlineStr">
        <is>
          <t>USA</t>
        </is>
      </c>
      <c r="F6479" s="2" t="inlineStr">
        <is>
          <t>Land_x001f_ll gas recovery for direct use</t>
        </is>
      </c>
      <c r="G6479" s="2" t="n">
        <v>-101</v>
      </c>
      <c r="H6479" s="2" t="n">
        <v>0.0024343273835257</v>
      </c>
      <c r="I6479" s="2" t="n">
        <v>0.002726446669548784</v>
      </c>
      <c r="J6479" s="40" t="inlineStr">
        <is>
          <t>waste - methane capture</t>
        </is>
      </c>
    </row>
    <row r="6480" ht="15.75" customHeight="1" s="120">
      <c r="A6480" s="2" t="inlineStr">
        <is>
          <t>WASTE</t>
        </is>
      </c>
      <c r="B6480" s="2" t="inlineStr">
        <is>
          <t>LAN</t>
        </is>
      </c>
      <c r="C6480" s="2" t="n">
        <v>2030</v>
      </c>
      <c r="D6480" s="2" t="inlineStr">
        <is>
          <t>United States</t>
        </is>
      </c>
      <c r="E6480" s="2" t="inlineStr">
        <is>
          <t>USA</t>
        </is>
      </c>
      <c r="F6480" s="2" t="inlineStr">
        <is>
          <t>Land_x001f_ll gas recovery for direct use</t>
        </is>
      </c>
      <c r="G6480" s="2" t="n">
        <v>-100</v>
      </c>
      <c r="H6480" s="2" t="n">
        <v>0.0020847917767242</v>
      </c>
      <c r="I6480" s="2" t="n">
        <v>0.002334966789931104</v>
      </c>
      <c r="J6480" s="40" t="inlineStr">
        <is>
          <t>waste - methane capture</t>
        </is>
      </c>
    </row>
    <row r="6481" ht="15.75" customHeight="1" s="120">
      <c r="A6481" s="2" t="inlineStr">
        <is>
          <t>WASTE</t>
        </is>
      </c>
      <c r="B6481" s="2" t="inlineStr">
        <is>
          <t>LAN</t>
        </is>
      </c>
      <c r="C6481" s="2" t="n">
        <v>2030</v>
      </c>
      <c r="D6481" s="2" t="inlineStr">
        <is>
          <t>United States</t>
        </is>
      </c>
      <c r="E6481" s="2" t="inlineStr">
        <is>
          <t>USA</t>
        </is>
      </c>
      <c r="F6481" s="2" t="inlineStr">
        <is>
          <t>Land_x001f_ll gas recovery for direct use</t>
        </is>
      </c>
      <c r="G6481" s="2" t="n">
        <v>-99</v>
      </c>
      <c r="H6481" s="2" t="n">
        <v>0.008022094261832501</v>
      </c>
      <c r="I6481" s="2" t="n">
        <v>0.008984745573252401</v>
      </c>
      <c r="J6481" s="40" t="inlineStr">
        <is>
          <t>waste - methane capture</t>
        </is>
      </c>
    </row>
    <row r="6482" ht="15.75" customHeight="1" s="120">
      <c r="A6482" s="2" t="inlineStr">
        <is>
          <t>WASTE</t>
        </is>
      </c>
      <c r="B6482" s="2" t="inlineStr">
        <is>
          <t>LAN</t>
        </is>
      </c>
      <c r="C6482" s="2" t="n">
        <v>2030</v>
      </c>
      <c r="D6482" s="2" t="inlineStr">
        <is>
          <t>United States</t>
        </is>
      </c>
      <c r="E6482" s="2" t="inlineStr">
        <is>
          <t>USA</t>
        </is>
      </c>
      <c r="F6482" s="2" t="inlineStr">
        <is>
          <t>Land_x001f_ll gas recovery for direct use</t>
        </is>
      </c>
      <c r="G6482" s="2" t="n">
        <v>-98</v>
      </c>
      <c r="H6482" s="2" t="n">
        <v>0.0050070476718247</v>
      </c>
      <c r="I6482" s="2" t="n">
        <v>0.005607893392443664</v>
      </c>
      <c r="J6482" s="40" t="inlineStr">
        <is>
          <t>waste - methane capture</t>
        </is>
      </c>
    </row>
    <row r="6483" ht="15.75" customHeight="1" s="120">
      <c r="A6483" s="2" t="inlineStr">
        <is>
          <t>WASTE</t>
        </is>
      </c>
      <c r="B6483" s="2" t="inlineStr">
        <is>
          <t>LAN</t>
        </is>
      </c>
      <c r="C6483" s="2" t="n">
        <v>2030</v>
      </c>
      <c r="D6483" s="2" t="inlineStr">
        <is>
          <t>United States</t>
        </is>
      </c>
      <c r="E6483" s="2" t="inlineStr">
        <is>
          <t>USA</t>
        </is>
      </c>
      <c r="F6483" s="2" t="inlineStr">
        <is>
          <t>Land_x001f_ll gas recovery for direct use</t>
        </is>
      </c>
      <c r="G6483" s="2" t="n">
        <v>-97</v>
      </c>
      <c r="H6483" s="2" t="n">
        <v>0.0089295695070177</v>
      </c>
      <c r="I6483" s="2" t="n">
        <v>0.01000111784785983</v>
      </c>
      <c r="J6483" s="40" t="inlineStr">
        <is>
          <t>waste - methane capture</t>
        </is>
      </c>
    </row>
    <row r="6484" ht="15.75" customHeight="1" s="120">
      <c r="A6484" s="2" t="inlineStr">
        <is>
          <t>WASTE</t>
        </is>
      </c>
      <c r="B6484" s="2" t="inlineStr">
        <is>
          <t>LAN</t>
        </is>
      </c>
      <c r="C6484" s="2" t="n">
        <v>2030</v>
      </c>
      <c r="D6484" s="2" t="inlineStr">
        <is>
          <t>United States</t>
        </is>
      </c>
      <c r="E6484" s="2" t="inlineStr">
        <is>
          <t>USA</t>
        </is>
      </c>
      <c r="F6484" s="2" t="inlineStr">
        <is>
          <t>Land_x001f_ll gas recovery for direct use</t>
        </is>
      </c>
      <c r="G6484" s="2" t="n">
        <v>-96</v>
      </c>
      <c r="H6484" s="2" t="n">
        <v>0.0038564502610825</v>
      </c>
      <c r="I6484" s="2" t="n">
        <v>0.0043192242924124</v>
      </c>
      <c r="J6484" s="40" t="inlineStr">
        <is>
          <t>waste - methane capture</t>
        </is>
      </c>
    </row>
    <row r="6485" ht="15.75" customHeight="1" s="120">
      <c r="A6485" s="2" t="inlineStr">
        <is>
          <t>WASTE</t>
        </is>
      </c>
      <c r="B6485" s="2" t="inlineStr">
        <is>
          <t>LAN</t>
        </is>
      </c>
      <c r="C6485" s="2" t="n">
        <v>2030</v>
      </c>
      <c r="D6485" s="2" t="inlineStr">
        <is>
          <t>United States</t>
        </is>
      </c>
      <c r="E6485" s="2" t="inlineStr">
        <is>
          <t>USA</t>
        </is>
      </c>
      <c r="F6485" s="2" t="inlineStr">
        <is>
          <t>Land_x001f_ll gas recovery for direct use</t>
        </is>
      </c>
      <c r="G6485" s="2" t="n">
        <v>-94</v>
      </c>
      <c r="H6485" s="2" t="n">
        <v>0.0098092806292698</v>
      </c>
      <c r="I6485" s="2" t="n">
        <v>0.01098639430478218</v>
      </c>
      <c r="J6485" s="40" t="inlineStr">
        <is>
          <t>waste - methane capture</t>
        </is>
      </c>
    </row>
    <row r="6486" ht="15.75" customHeight="1" s="120">
      <c r="A6486" s="2" t="inlineStr">
        <is>
          <t>WASTE</t>
        </is>
      </c>
      <c r="B6486" s="2" t="inlineStr">
        <is>
          <t>LAN</t>
        </is>
      </c>
      <c r="C6486" s="2" t="n">
        <v>2030</v>
      </c>
      <c r="D6486" s="2" t="inlineStr">
        <is>
          <t>United States</t>
        </is>
      </c>
      <c r="E6486" s="2" t="inlineStr">
        <is>
          <t>USA</t>
        </is>
      </c>
      <c r="F6486" s="2" t="inlineStr">
        <is>
          <t>Land_x001f_ll gas recovery for direct use</t>
        </is>
      </c>
      <c r="G6486" s="2" t="n">
        <v>-93</v>
      </c>
      <c r="H6486" s="2" t="n">
        <v>0.0026722035836428</v>
      </c>
      <c r="I6486" s="2" t="n">
        <v>0.002992868013679936</v>
      </c>
      <c r="J6486" s="40" t="inlineStr">
        <is>
          <t>waste - methane capture</t>
        </is>
      </c>
    </row>
    <row r="6487" ht="15.75" customHeight="1" s="120">
      <c r="A6487" s="2" t="inlineStr">
        <is>
          <t>WASTE</t>
        </is>
      </c>
      <c r="B6487" s="2" t="inlineStr">
        <is>
          <t>LAN</t>
        </is>
      </c>
      <c r="C6487" s="2" t="n">
        <v>2030</v>
      </c>
      <c r="D6487" s="2" t="inlineStr">
        <is>
          <t>United States</t>
        </is>
      </c>
      <c r="E6487" s="2" t="inlineStr">
        <is>
          <t>USA</t>
        </is>
      </c>
      <c r="F6487" s="2" t="inlineStr">
        <is>
          <t>Land_x001f_ll gas recovery for direct use</t>
        </is>
      </c>
      <c r="G6487" s="2" t="n">
        <v>-92</v>
      </c>
      <c r="H6487" s="2" t="n">
        <v>0.0064751509926282</v>
      </c>
      <c r="I6487" s="2" t="n">
        <v>0.007252169111743585</v>
      </c>
      <c r="J6487" s="40" t="inlineStr">
        <is>
          <t>waste - methane capture</t>
        </is>
      </c>
    </row>
    <row r="6488" ht="15.75" customHeight="1" s="120">
      <c r="A6488" s="2" t="inlineStr">
        <is>
          <t>WASTE</t>
        </is>
      </c>
      <c r="B6488" s="2" t="inlineStr">
        <is>
          <t>LAN</t>
        </is>
      </c>
      <c r="C6488" s="2" t="n">
        <v>2030</v>
      </c>
      <c r="D6488" s="2" t="inlineStr">
        <is>
          <t>United States</t>
        </is>
      </c>
      <c r="E6488" s="2" t="inlineStr">
        <is>
          <t>USA</t>
        </is>
      </c>
      <c r="F6488" s="2" t="inlineStr">
        <is>
          <t>Land_x001f_ll gas recovery for direct use</t>
        </is>
      </c>
      <c r="G6488" s="2" t="n">
        <v>-91</v>
      </c>
      <c r="H6488" s="2" t="n">
        <v>0.0033222909551114</v>
      </c>
      <c r="I6488" s="2" t="n">
        <v>0.003720965869724768</v>
      </c>
      <c r="J6488" s="40" t="inlineStr">
        <is>
          <t>waste - methane capture</t>
        </is>
      </c>
    </row>
    <row r="6489" ht="15.75" customHeight="1" s="120">
      <c r="A6489" s="2" t="inlineStr">
        <is>
          <t>WASTE</t>
        </is>
      </c>
      <c r="B6489" s="2" t="inlineStr">
        <is>
          <t>LAN</t>
        </is>
      </c>
      <c r="C6489" s="2" t="n">
        <v>2030</v>
      </c>
      <c r="D6489" s="2" t="inlineStr">
        <is>
          <t>United States</t>
        </is>
      </c>
      <c r="E6489" s="2" t="inlineStr">
        <is>
          <t>USA</t>
        </is>
      </c>
      <c r="F6489" s="2" t="inlineStr">
        <is>
          <t>Land_x001f_ll gas recovery for direct use</t>
        </is>
      </c>
      <c r="G6489" s="2" t="n">
        <v>-90</v>
      </c>
      <c r="H6489" s="2" t="n">
        <v>0.0073766729328781</v>
      </c>
      <c r="I6489" s="2" t="n">
        <v>0.008261873684823473</v>
      </c>
      <c r="J6489" s="40" t="inlineStr">
        <is>
          <t>waste - methane capture</t>
        </is>
      </c>
    </row>
    <row r="6490" ht="15.75" customHeight="1" s="120">
      <c r="A6490" s="2" t="inlineStr">
        <is>
          <t>WASTE</t>
        </is>
      </c>
      <c r="B6490" s="2" t="inlineStr">
        <is>
          <t>LAN</t>
        </is>
      </c>
      <c r="C6490" s="2" t="n">
        <v>2030</v>
      </c>
      <c r="D6490" s="2" t="inlineStr">
        <is>
          <t>United States</t>
        </is>
      </c>
      <c r="E6490" s="2" t="inlineStr">
        <is>
          <t>USA</t>
        </is>
      </c>
      <c r="F6490" s="2" t="inlineStr">
        <is>
          <t>Land_x001f_ll gas recovery for direct use</t>
        </is>
      </c>
      <c r="G6490" s="2" t="n">
        <v>-89</v>
      </c>
      <c r="H6490" s="2" t="n">
        <v>0.0065401120809838</v>
      </c>
      <c r="I6490" s="2" t="n">
        <v>0.007324925530701857</v>
      </c>
      <c r="J6490" s="40" t="inlineStr">
        <is>
          <t>waste - methane capture</t>
        </is>
      </c>
    </row>
    <row r="6491" ht="15.75" customHeight="1" s="120">
      <c r="A6491" s="2" t="inlineStr">
        <is>
          <t>WASTE</t>
        </is>
      </c>
      <c r="B6491" s="2" t="inlineStr">
        <is>
          <t>LAN</t>
        </is>
      </c>
      <c r="C6491" s="2" t="n">
        <v>2030</v>
      </c>
      <c r="D6491" s="2" t="inlineStr">
        <is>
          <t>United States</t>
        </is>
      </c>
      <c r="E6491" s="2" t="inlineStr">
        <is>
          <t>USA</t>
        </is>
      </c>
      <c r="F6491" s="2" t="inlineStr">
        <is>
          <t>Land_x001f_ll gas recovery for direct use</t>
        </is>
      </c>
      <c r="G6491" s="2" t="n">
        <v>-87</v>
      </c>
      <c r="H6491" s="2" t="n">
        <v>0.0016270522028208</v>
      </c>
      <c r="I6491" s="2" t="n">
        <v>0.001822298467159296</v>
      </c>
      <c r="J6491" s="40" t="inlineStr">
        <is>
          <t>waste - methane capture</t>
        </is>
      </c>
    </row>
    <row r="6492" ht="15.75" customHeight="1" s="120">
      <c r="A6492" s="2" t="inlineStr">
        <is>
          <t>WASTE</t>
        </is>
      </c>
      <c r="B6492" s="2" t="inlineStr">
        <is>
          <t>LAN</t>
        </is>
      </c>
      <c r="C6492" s="2" t="n">
        <v>2030</v>
      </c>
      <c r="D6492" s="2" t="inlineStr">
        <is>
          <t>United States</t>
        </is>
      </c>
      <c r="E6492" s="2" t="inlineStr">
        <is>
          <t>USA</t>
        </is>
      </c>
      <c r="F6492" s="2" t="inlineStr">
        <is>
          <t>Land_x001f_ll gas recovery for direct use</t>
        </is>
      </c>
      <c r="G6492" s="2" t="n">
        <v>-86</v>
      </c>
      <c r="H6492" s="2" t="n">
        <v>0.0023774838773534</v>
      </c>
      <c r="I6492" s="2" t="n">
        <v>0.002662781942635808</v>
      </c>
      <c r="J6492" s="40" t="inlineStr">
        <is>
          <t>waste - methane capture</t>
        </is>
      </c>
    </row>
    <row r="6493" ht="15.75" customHeight="1" s="120">
      <c r="A6493" s="2" t="inlineStr">
        <is>
          <t>WASTE</t>
        </is>
      </c>
      <c r="B6493" s="2" t="inlineStr">
        <is>
          <t>LAN</t>
        </is>
      </c>
      <c r="C6493" s="2" t="n">
        <v>2030</v>
      </c>
      <c r="D6493" s="2" t="inlineStr">
        <is>
          <t>United States</t>
        </is>
      </c>
      <c r="E6493" s="2" t="inlineStr">
        <is>
          <t>USA</t>
        </is>
      </c>
      <c r="F6493" s="2" t="inlineStr">
        <is>
          <t>Land_x001f_ll gas recovery for direct use</t>
        </is>
      </c>
      <c r="G6493" s="2" t="n">
        <v>-85</v>
      </c>
      <c r="H6493" s="2" t="n">
        <v>0.005677790439222</v>
      </c>
      <c r="I6493" s="2" t="n">
        <v>0.006359125291928641</v>
      </c>
      <c r="J6493" s="40" t="inlineStr">
        <is>
          <t>waste - methane capture</t>
        </is>
      </c>
    </row>
    <row r="6494" ht="15.75" customHeight="1" s="120">
      <c r="A6494" s="2" t="inlineStr">
        <is>
          <t>WASTE</t>
        </is>
      </c>
      <c r="B6494" s="2" t="inlineStr">
        <is>
          <t>LAN</t>
        </is>
      </c>
      <c r="C6494" s="2" t="n">
        <v>2030</v>
      </c>
      <c r="D6494" s="2" t="inlineStr">
        <is>
          <t>United States</t>
        </is>
      </c>
      <c r="E6494" s="2" t="inlineStr">
        <is>
          <t>USA</t>
        </is>
      </c>
      <c r="F6494" s="2" t="inlineStr">
        <is>
          <t>Land_x001f_ll gas recovery for direct use</t>
        </is>
      </c>
      <c r="G6494" s="2" t="n">
        <v>-84</v>
      </c>
      <c r="H6494" s="2" t="n">
        <v>0.0030629340326414</v>
      </c>
      <c r="I6494" s="2" t="n">
        <v>0.003430486116558368</v>
      </c>
      <c r="J6494" s="40" t="inlineStr">
        <is>
          <t>waste - methane capture</t>
        </is>
      </c>
    </row>
    <row r="6495" ht="15.75" customHeight="1" s="120">
      <c r="A6495" s="2" t="inlineStr">
        <is>
          <t>WASTE</t>
        </is>
      </c>
      <c r="B6495" s="2" t="inlineStr">
        <is>
          <t>LAN</t>
        </is>
      </c>
      <c r="C6495" s="2" t="n">
        <v>2030</v>
      </c>
      <c r="D6495" s="2" t="inlineStr">
        <is>
          <t>United States</t>
        </is>
      </c>
      <c r="E6495" s="2" t="inlineStr">
        <is>
          <t>USA</t>
        </is>
      </c>
      <c r="F6495" s="2" t="inlineStr">
        <is>
          <t>Land_x001f_ll gas recovery for direct use</t>
        </is>
      </c>
      <c r="G6495" s="2" t="n">
        <v>-83</v>
      </c>
      <c r="H6495" s="2" t="n">
        <v>0.002510029822588</v>
      </c>
      <c r="I6495" s="2" t="n">
        <v>0.00281123340129856</v>
      </c>
      <c r="J6495" s="40" t="inlineStr">
        <is>
          <t>waste - methane capture</t>
        </is>
      </c>
    </row>
    <row r="6496" ht="15.75" customHeight="1" s="120">
      <c r="A6496" s="2" t="inlineStr">
        <is>
          <t>WASTE</t>
        </is>
      </c>
      <c r="B6496" s="2" t="inlineStr">
        <is>
          <t>LAN</t>
        </is>
      </c>
      <c r="C6496" s="2" t="n">
        <v>2030</v>
      </c>
      <c r="D6496" s="2" t="inlineStr">
        <is>
          <t>United States</t>
        </is>
      </c>
      <c r="E6496" s="2" t="inlineStr">
        <is>
          <t>USA</t>
        </is>
      </c>
      <c r="F6496" s="2" t="inlineStr">
        <is>
          <t>Land_x001f_ll gas recovery for direct use</t>
        </is>
      </c>
      <c r="G6496" s="2" t="n">
        <v>-82</v>
      </c>
      <c r="H6496" s="2" t="n">
        <v>0.0037381261354312</v>
      </c>
      <c r="I6496" s="2" t="n">
        <v>0.004186701271682945</v>
      </c>
      <c r="J6496" s="40" t="inlineStr">
        <is>
          <t>waste - methane capture</t>
        </is>
      </c>
    </row>
    <row r="6497" ht="15.75" customHeight="1" s="120">
      <c r="A6497" s="2" t="inlineStr">
        <is>
          <t>WASTE</t>
        </is>
      </c>
      <c r="B6497" s="2" t="inlineStr">
        <is>
          <t>LAN</t>
        </is>
      </c>
      <c r="C6497" s="2" t="n">
        <v>2030</v>
      </c>
      <c r="D6497" s="2" t="inlineStr">
        <is>
          <t>United States</t>
        </is>
      </c>
      <c r="E6497" s="2" t="inlineStr">
        <is>
          <t>USA</t>
        </is>
      </c>
      <c r="F6497" s="2" t="inlineStr">
        <is>
          <t>Land_x001f_ll gas recovery for direct use</t>
        </is>
      </c>
      <c r="G6497" s="2" t="n">
        <v>-81</v>
      </c>
      <c r="H6497" s="2" t="n">
        <v>0.0023125421721488</v>
      </c>
      <c r="I6497" s="2" t="n">
        <v>0.002590047232806656</v>
      </c>
      <c r="J6497" s="40" t="inlineStr">
        <is>
          <t>waste - methane capture</t>
        </is>
      </c>
    </row>
    <row r="6498" ht="15.75" customHeight="1" s="120">
      <c r="A6498" s="2" t="inlineStr">
        <is>
          <t>WASTE</t>
        </is>
      </c>
      <c r="B6498" s="2" t="inlineStr">
        <is>
          <t>LAN</t>
        </is>
      </c>
      <c r="C6498" s="2" t="n">
        <v>2030</v>
      </c>
      <c r="D6498" s="2" t="inlineStr">
        <is>
          <t>United States</t>
        </is>
      </c>
      <c r="E6498" s="2" t="inlineStr">
        <is>
          <t>USA</t>
        </is>
      </c>
      <c r="F6498" s="2" t="inlineStr">
        <is>
          <t>Land_x001f_ll gas recovery for direct use</t>
        </is>
      </c>
      <c r="G6498" s="2" t="n">
        <v>-80</v>
      </c>
      <c r="H6498" s="2" t="n">
        <v>0.0021967319771647</v>
      </c>
      <c r="I6498" s="2" t="n">
        <v>0.002460339814424464</v>
      </c>
      <c r="J6498" s="40" t="inlineStr">
        <is>
          <t>waste - methane capture</t>
        </is>
      </c>
    </row>
    <row r="6499" ht="15.75" customHeight="1" s="120">
      <c r="A6499" s="2" t="inlineStr">
        <is>
          <t>WASTE</t>
        </is>
      </c>
      <c r="B6499" s="2" t="inlineStr">
        <is>
          <t>LAN</t>
        </is>
      </c>
      <c r="C6499" s="2" t="n">
        <v>2030</v>
      </c>
      <c r="D6499" s="2" t="inlineStr">
        <is>
          <t>United States</t>
        </is>
      </c>
      <c r="E6499" s="2" t="inlineStr">
        <is>
          <t>USA</t>
        </is>
      </c>
      <c r="F6499" s="2" t="inlineStr">
        <is>
          <t>Land_x001f_ll gas recovery for direct use</t>
        </is>
      </c>
      <c r="G6499" s="2" t="n">
        <v>-79</v>
      </c>
      <c r="H6499" s="2" t="n">
        <v>0.0007294343668036</v>
      </c>
      <c r="I6499" s="2" t="n">
        <v>0.0008169664908200321</v>
      </c>
      <c r="J6499" s="40" t="inlineStr">
        <is>
          <t>waste - methane capture</t>
        </is>
      </c>
    </row>
    <row r="6500" ht="15.75" customHeight="1" s="120">
      <c r="A6500" s="2" t="inlineStr">
        <is>
          <t>WASTE</t>
        </is>
      </c>
      <c r="B6500" s="2" t="inlineStr">
        <is>
          <t>LAN</t>
        </is>
      </c>
      <c r="C6500" s="2" t="n">
        <v>2030</v>
      </c>
      <c r="D6500" s="2" t="inlineStr">
        <is>
          <t>United States</t>
        </is>
      </c>
      <c r="E6500" s="2" t="inlineStr">
        <is>
          <t>USA</t>
        </is>
      </c>
      <c r="F6500" s="2" t="inlineStr">
        <is>
          <t>Land_x001f_ll gas recovery for direct use</t>
        </is>
      </c>
      <c r="G6500" s="2" t="n">
        <v>-78</v>
      </c>
      <c r="H6500" s="2" t="n">
        <v>0.0063790031708777</v>
      </c>
      <c r="I6500" s="2" t="n">
        <v>0.007144483551383025</v>
      </c>
      <c r="J6500" s="40" t="inlineStr">
        <is>
          <t>waste - methane capture</t>
        </is>
      </c>
    </row>
    <row r="6501" ht="15.75" customHeight="1" s="120">
      <c r="A6501" s="2" t="inlineStr">
        <is>
          <t>WASTE</t>
        </is>
      </c>
      <c r="B6501" s="2" t="inlineStr">
        <is>
          <t>LAN</t>
        </is>
      </c>
      <c r="C6501" s="2" t="n">
        <v>2030</v>
      </c>
      <c r="D6501" s="2" t="inlineStr">
        <is>
          <t>United States</t>
        </is>
      </c>
      <c r="E6501" s="2" t="inlineStr">
        <is>
          <t>USA</t>
        </is>
      </c>
      <c r="F6501" s="2" t="inlineStr">
        <is>
          <t>Land_x001f_ll gas recovery for direct use</t>
        </is>
      </c>
      <c r="G6501" s="2" t="n">
        <v>-77</v>
      </c>
      <c r="H6501" s="2" t="n">
        <v>0.0008698249584995</v>
      </c>
      <c r="I6501" s="2" t="n">
        <v>0.00097420395351944</v>
      </c>
      <c r="J6501" s="40" t="inlineStr">
        <is>
          <t>waste - methane capture</t>
        </is>
      </c>
    </row>
    <row r="6502" ht="15.75" customHeight="1" s="120">
      <c r="A6502" s="2" t="inlineStr">
        <is>
          <t>WASTE</t>
        </is>
      </c>
      <c r="B6502" s="2" t="inlineStr">
        <is>
          <t>LAN</t>
        </is>
      </c>
      <c r="C6502" s="2" t="n">
        <v>2030</v>
      </c>
      <c r="D6502" s="2" t="inlineStr">
        <is>
          <t>United States</t>
        </is>
      </c>
      <c r="E6502" s="2" t="inlineStr">
        <is>
          <t>USA</t>
        </is>
      </c>
      <c r="F6502" s="2" t="inlineStr">
        <is>
          <t>Land_x001f_ll gas recovery for direct use</t>
        </is>
      </c>
      <c r="G6502" s="2" t="n">
        <v>-76</v>
      </c>
      <c r="H6502" s="2" t="n">
        <v>0.006789268925786</v>
      </c>
      <c r="I6502" s="2" t="n">
        <v>0.007603981196880321</v>
      </c>
      <c r="J6502" s="40" t="inlineStr">
        <is>
          <t>waste - methane capture</t>
        </is>
      </c>
    </row>
    <row r="6503" ht="15.75" customHeight="1" s="120">
      <c r="A6503" s="2" t="inlineStr">
        <is>
          <t>WASTE</t>
        </is>
      </c>
      <c r="B6503" s="2" t="inlineStr">
        <is>
          <t>LAN</t>
        </is>
      </c>
      <c r="C6503" s="2" t="n">
        <v>2030</v>
      </c>
      <c r="D6503" s="2" t="inlineStr">
        <is>
          <t>United States</t>
        </is>
      </c>
      <c r="E6503" s="2" t="inlineStr">
        <is>
          <t>USA</t>
        </is>
      </c>
      <c r="F6503" s="2" t="inlineStr">
        <is>
          <t>Land_x001f_ll gas recovery for direct use</t>
        </is>
      </c>
      <c r="G6503" s="2" t="n">
        <v>-75</v>
      </c>
      <c r="H6503" s="2" t="n">
        <v>0.008174590417183899</v>
      </c>
      <c r="I6503" s="2" t="n">
        <v>0.009155541267245968</v>
      </c>
      <c r="J6503" s="40" t="inlineStr">
        <is>
          <t>waste - methane capture</t>
        </is>
      </c>
    </row>
    <row r="6504" ht="15.75" customHeight="1" s="120">
      <c r="A6504" s="2" t="inlineStr">
        <is>
          <t>WASTE</t>
        </is>
      </c>
      <c r="B6504" s="2" t="inlineStr">
        <is>
          <t>LAN</t>
        </is>
      </c>
      <c r="C6504" s="2" t="n">
        <v>2030</v>
      </c>
      <c r="D6504" s="2" t="inlineStr">
        <is>
          <t>United States</t>
        </is>
      </c>
      <c r="E6504" s="2" t="inlineStr">
        <is>
          <t>USA</t>
        </is>
      </c>
      <c r="F6504" s="2" t="inlineStr">
        <is>
          <t>Land_x001f_ll gas recovery for direct use</t>
        </is>
      </c>
      <c r="G6504" s="2" t="n">
        <v>-74</v>
      </c>
      <c r="H6504" s="2" t="n">
        <v>0.0019149422878399</v>
      </c>
      <c r="I6504" s="2" t="n">
        <v>0.002144735362380688</v>
      </c>
      <c r="J6504" s="40" t="inlineStr">
        <is>
          <t>waste - methane capture</t>
        </is>
      </c>
    </row>
    <row r="6505" ht="15.75" customHeight="1" s="120">
      <c r="A6505" s="2" t="inlineStr">
        <is>
          <t>WASTE</t>
        </is>
      </c>
      <c r="B6505" s="2" t="inlineStr">
        <is>
          <t>LAN</t>
        </is>
      </c>
      <c r="C6505" s="2" t="n">
        <v>2030</v>
      </c>
      <c r="D6505" s="2" t="inlineStr">
        <is>
          <t>United States</t>
        </is>
      </c>
      <c r="E6505" s="2" t="inlineStr">
        <is>
          <t>USA</t>
        </is>
      </c>
      <c r="F6505" s="2" t="inlineStr">
        <is>
          <t>Land_x001f_ll gas recovery for direct use</t>
        </is>
      </c>
      <c r="G6505" s="2" t="n">
        <v>-73</v>
      </c>
      <c r="H6505" s="2" t="n">
        <v>0.009163544978946401</v>
      </c>
      <c r="I6505" s="2" t="n">
        <v>0.01026317037641997</v>
      </c>
      <c r="J6505" s="40" t="inlineStr">
        <is>
          <t>waste - methane capture</t>
        </is>
      </c>
    </row>
    <row r="6506" ht="15.75" customHeight="1" s="120">
      <c r="A6506" s="2" t="inlineStr">
        <is>
          <t>WASTE</t>
        </is>
      </c>
      <c r="B6506" s="2" t="inlineStr">
        <is>
          <t>LAN</t>
        </is>
      </c>
      <c r="C6506" s="2" t="n">
        <v>2030</v>
      </c>
      <c r="D6506" s="2" t="inlineStr">
        <is>
          <t>United States</t>
        </is>
      </c>
      <c r="E6506" s="2" t="inlineStr">
        <is>
          <t>USA</t>
        </is>
      </c>
      <c r="F6506" s="2" t="inlineStr">
        <is>
          <t>Land_x001f_ll gas recovery for direct use</t>
        </is>
      </c>
      <c r="G6506" s="2" t="n">
        <v>-72</v>
      </c>
      <c r="H6506" s="2" t="n">
        <v>0.0092269232845865</v>
      </c>
      <c r="I6506" s="2" t="n">
        <v>0.01033415407873688</v>
      </c>
      <c r="J6506" s="40" t="inlineStr">
        <is>
          <t>waste - methane capture</t>
        </is>
      </c>
    </row>
    <row r="6507" ht="15.75" customHeight="1" s="120">
      <c r="A6507" s="2" t="inlineStr">
        <is>
          <t>WASTE</t>
        </is>
      </c>
      <c r="B6507" s="2" t="inlineStr">
        <is>
          <t>LAN</t>
        </is>
      </c>
      <c r="C6507" s="2" t="n">
        <v>2030</v>
      </c>
      <c r="D6507" s="2" t="inlineStr">
        <is>
          <t>United States</t>
        </is>
      </c>
      <c r="E6507" s="2" t="inlineStr">
        <is>
          <t>USA</t>
        </is>
      </c>
      <c r="F6507" s="2" t="inlineStr">
        <is>
          <t>Land_x001f_ll gas recovery for direct use</t>
        </is>
      </c>
      <c r="G6507" s="2" t="n">
        <v>-71</v>
      </c>
      <c r="H6507" s="2" t="n">
        <v>0.0007252499926835</v>
      </c>
      <c r="I6507" s="2" t="n">
        <v>0.0008122799918055202</v>
      </c>
      <c r="J6507" s="40" t="inlineStr">
        <is>
          <t>waste - methane capture</t>
        </is>
      </c>
    </row>
    <row r="6508" ht="15.75" customHeight="1" s="120">
      <c r="A6508" s="2" t="inlineStr">
        <is>
          <t>WASTE</t>
        </is>
      </c>
      <c r="B6508" s="2" t="inlineStr">
        <is>
          <t>LAN</t>
        </is>
      </c>
      <c r="C6508" s="2" t="n">
        <v>2030</v>
      </c>
      <c r="D6508" s="2" t="inlineStr">
        <is>
          <t>United States</t>
        </is>
      </c>
      <c r="E6508" s="2" t="inlineStr">
        <is>
          <t>USA</t>
        </is>
      </c>
      <c r="F6508" s="2" t="inlineStr">
        <is>
          <t>Land_x001f_ll gas recovery for direct use</t>
        </is>
      </c>
      <c r="G6508" s="2" t="n">
        <v>-70</v>
      </c>
      <c r="H6508" s="2" t="n">
        <v>0.0031235897913575</v>
      </c>
      <c r="I6508" s="2" t="n">
        <v>0.0034984205663204</v>
      </c>
      <c r="J6508" s="40" t="inlineStr">
        <is>
          <t>waste - methane capture</t>
        </is>
      </c>
    </row>
    <row r="6509" ht="15.75" customHeight="1" s="120">
      <c r="A6509" s="2" t="inlineStr">
        <is>
          <t>WASTE</t>
        </is>
      </c>
      <c r="B6509" s="2" t="inlineStr">
        <is>
          <t>LAN</t>
        </is>
      </c>
      <c r="C6509" s="2" t="n">
        <v>2030</v>
      </c>
      <c r="D6509" s="2" t="inlineStr">
        <is>
          <t>United States</t>
        </is>
      </c>
      <c r="E6509" s="2" t="inlineStr">
        <is>
          <t>USA</t>
        </is>
      </c>
      <c r="F6509" s="2" t="inlineStr">
        <is>
          <t>Land_x001f_ll gas recovery for direct use</t>
        </is>
      </c>
      <c r="G6509" s="2" t="n">
        <v>-69</v>
      </c>
      <c r="H6509" s="2" t="n">
        <v>0.0021518003195524</v>
      </c>
      <c r="I6509" s="2" t="n">
        <v>0.002410016357898688</v>
      </c>
      <c r="J6509" s="40" t="inlineStr">
        <is>
          <t>waste - methane capture</t>
        </is>
      </c>
    </row>
    <row r="6510" ht="15.75" customHeight="1" s="120">
      <c r="A6510" s="2" t="inlineStr">
        <is>
          <t>WASTE</t>
        </is>
      </c>
      <c r="B6510" s="2" t="inlineStr">
        <is>
          <t>LAN</t>
        </is>
      </c>
      <c r="C6510" s="2" t="n">
        <v>2030</v>
      </c>
      <c r="D6510" s="2" t="inlineStr">
        <is>
          <t>United States</t>
        </is>
      </c>
      <c r="E6510" s="2" t="inlineStr">
        <is>
          <t>USA</t>
        </is>
      </c>
      <c r="F6510" s="2" t="inlineStr">
        <is>
          <t>Land_x001f_ll gas recovery for direct use</t>
        </is>
      </c>
      <c r="G6510" s="2" t="n">
        <v>-68</v>
      </c>
      <c r="H6510" s="2" t="n">
        <v>0.0005726049421355</v>
      </c>
      <c r="I6510" s="2" t="n">
        <v>0.0006413175351917601</v>
      </c>
      <c r="J6510" s="40" t="inlineStr">
        <is>
          <t>waste - methane capture</t>
        </is>
      </c>
    </row>
    <row r="6511" ht="15.75" customHeight="1" s="120">
      <c r="A6511" s="2" t="inlineStr">
        <is>
          <t>WASTE</t>
        </is>
      </c>
      <c r="B6511" s="2" t="inlineStr">
        <is>
          <t>LAN</t>
        </is>
      </c>
      <c r="C6511" s="2" t="n">
        <v>2030</v>
      </c>
      <c r="D6511" s="2" t="inlineStr">
        <is>
          <t>United States</t>
        </is>
      </c>
      <c r="E6511" s="2" t="inlineStr">
        <is>
          <t>USA</t>
        </is>
      </c>
      <c r="F6511" s="2" t="inlineStr">
        <is>
          <t>Land_x001f_ll gas recovery for direct use</t>
        </is>
      </c>
      <c r="G6511" s="2" t="n">
        <v>-67</v>
      </c>
      <c r="H6511" s="2" t="n">
        <v>0.0033489768393338</v>
      </c>
      <c r="I6511" s="2" t="n">
        <v>0.003750854060053856</v>
      </c>
      <c r="J6511" s="40" t="inlineStr">
        <is>
          <t>waste - methane capture</t>
        </is>
      </c>
    </row>
    <row r="6512" ht="15.75" customHeight="1" s="120">
      <c r="A6512" s="2" t="inlineStr">
        <is>
          <t>WASTE</t>
        </is>
      </c>
      <c r="B6512" s="2" t="inlineStr">
        <is>
          <t>LAN</t>
        </is>
      </c>
      <c r="C6512" s="2" t="n">
        <v>2030</v>
      </c>
      <c r="D6512" s="2" t="inlineStr">
        <is>
          <t>United States</t>
        </is>
      </c>
      <c r="E6512" s="2" t="inlineStr">
        <is>
          <t>USA</t>
        </is>
      </c>
      <c r="F6512" s="2" t="inlineStr">
        <is>
          <t>Land_x001f_ll gas recovery for direct use</t>
        </is>
      </c>
      <c r="G6512" s="2" t="n">
        <v>-66</v>
      </c>
      <c r="H6512" s="2" t="n">
        <v>0.0109793954179622</v>
      </c>
      <c r="I6512" s="2" t="n">
        <v>0.01229692286811767</v>
      </c>
      <c r="J6512" s="40" t="inlineStr">
        <is>
          <t>waste - methane capture</t>
        </is>
      </c>
    </row>
    <row r="6513" ht="15.75" customHeight="1" s="120">
      <c r="A6513" s="2" t="inlineStr">
        <is>
          <t>WASTE</t>
        </is>
      </c>
      <c r="B6513" s="2" t="inlineStr">
        <is>
          <t>LAN</t>
        </is>
      </c>
      <c r="C6513" s="2" t="n">
        <v>2030</v>
      </c>
      <c r="D6513" s="2" t="inlineStr">
        <is>
          <t>United States</t>
        </is>
      </c>
      <c r="E6513" s="2" t="inlineStr">
        <is>
          <t>USA</t>
        </is>
      </c>
      <c r="F6513" s="2" t="inlineStr">
        <is>
          <t>Land_x001f_ll gas recovery for direct use</t>
        </is>
      </c>
      <c r="G6513" s="2" t="n">
        <v>-65</v>
      </c>
      <c r="H6513" s="2" t="n">
        <v>0.0149975310196169</v>
      </c>
      <c r="I6513" s="2" t="n">
        <v>0.01679723474197093</v>
      </c>
      <c r="J6513" s="40" t="inlineStr">
        <is>
          <t>waste - methane capture</t>
        </is>
      </c>
    </row>
    <row r="6514" ht="15.75" customHeight="1" s="120">
      <c r="A6514" s="2" t="inlineStr">
        <is>
          <t>WASTE</t>
        </is>
      </c>
      <c r="B6514" s="2" t="inlineStr">
        <is>
          <t>LAN</t>
        </is>
      </c>
      <c r="C6514" s="2" t="n">
        <v>2030</v>
      </c>
      <c r="D6514" s="2" t="inlineStr">
        <is>
          <t>United States</t>
        </is>
      </c>
      <c r="E6514" s="2" t="inlineStr">
        <is>
          <t>USA</t>
        </is>
      </c>
      <c r="F6514" s="2" t="inlineStr">
        <is>
          <t>Land_x001f_ll gas recovery for direct use</t>
        </is>
      </c>
      <c r="G6514" s="2" t="n">
        <v>-64</v>
      </c>
      <c r="H6514" s="2" t="n">
        <v>0.0012703512329608</v>
      </c>
      <c r="I6514" s="2" t="n">
        <v>0.001422793380916096</v>
      </c>
      <c r="J6514" s="40" t="inlineStr">
        <is>
          <t>waste - methane capture</t>
        </is>
      </c>
    </row>
    <row r="6515" ht="15.75" customHeight="1" s="120">
      <c r="A6515" s="2" t="inlineStr">
        <is>
          <t>WASTE</t>
        </is>
      </c>
      <c r="B6515" s="2" t="inlineStr">
        <is>
          <t>LAN</t>
        </is>
      </c>
      <c r="C6515" s="2" t="n">
        <v>2030</v>
      </c>
      <c r="D6515" s="2" t="inlineStr">
        <is>
          <t>United States</t>
        </is>
      </c>
      <c r="E6515" s="2" t="inlineStr">
        <is>
          <t>USA</t>
        </is>
      </c>
      <c r="F6515" s="2" t="inlineStr">
        <is>
          <t>Land_x001f_ll gas recovery for direct use</t>
        </is>
      </c>
      <c r="G6515" s="2" t="n">
        <v>-62</v>
      </c>
      <c r="H6515" s="2" t="n">
        <v>0.0057220722083002</v>
      </c>
      <c r="I6515" s="2" t="n">
        <v>0.006408720873296225</v>
      </c>
      <c r="J6515" s="40" t="inlineStr">
        <is>
          <t>waste - methane capture</t>
        </is>
      </c>
    </row>
    <row r="6516" ht="15.75" customHeight="1" s="120">
      <c r="A6516" s="2" t="inlineStr">
        <is>
          <t>WASTE</t>
        </is>
      </c>
      <c r="B6516" s="2" t="inlineStr">
        <is>
          <t>LAN</t>
        </is>
      </c>
      <c r="C6516" s="2" t="n">
        <v>2030</v>
      </c>
      <c r="D6516" s="2" t="inlineStr">
        <is>
          <t>United States</t>
        </is>
      </c>
      <c r="E6516" s="2" t="inlineStr">
        <is>
          <t>USA</t>
        </is>
      </c>
      <c r="F6516" s="2" t="inlineStr">
        <is>
          <t>Land_x001f_ll gas recovery for direct use</t>
        </is>
      </c>
      <c r="G6516" s="2" t="n">
        <v>-61</v>
      </c>
      <c r="H6516" s="2" t="n">
        <v>0.0029872059240006</v>
      </c>
      <c r="I6516" s="2" t="n">
        <v>0.003345670634880673</v>
      </c>
      <c r="J6516" s="40" t="inlineStr">
        <is>
          <t>waste - methane capture</t>
        </is>
      </c>
    </row>
    <row r="6517" ht="15.75" customHeight="1" s="120">
      <c r="A6517" s="2" t="inlineStr">
        <is>
          <t>WASTE</t>
        </is>
      </c>
      <c r="B6517" s="2" t="inlineStr">
        <is>
          <t>LAN</t>
        </is>
      </c>
      <c r="C6517" s="2" t="n">
        <v>2030</v>
      </c>
      <c r="D6517" s="2" t="inlineStr">
        <is>
          <t>United States</t>
        </is>
      </c>
      <c r="E6517" s="2" t="inlineStr">
        <is>
          <t>USA</t>
        </is>
      </c>
      <c r="F6517" s="2" t="inlineStr">
        <is>
          <t>Land_x001f_ll gas recovery for direct use</t>
        </is>
      </c>
      <c r="G6517" s="2" t="n">
        <v>-60</v>
      </c>
      <c r="H6517" s="2" t="n">
        <v>0.0019132911693305</v>
      </c>
      <c r="I6517" s="2" t="n">
        <v>0.00214288610965016</v>
      </c>
      <c r="J6517" s="40" t="inlineStr">
        <is>
          <t>waste - methane capture</t>
        </is>
      </c>
    </row>
    <row r="6518" ht="15.75" customHeight="1" s="120">
      <c r="A6518" s="2" t="inlineStr">
        <is>
          <t>WASTE</t>
        </is>
      </c>
      <c r="B6518" s="2" t="inlineStr">
        <is>
          <t>LAN</t>
        </is>
      </c>
      <c r="C6518" s="2" t="n">
        <v>2030</v>
      </c>
      <c r="D6518" s="2" t="inlineStr">
        <is>
          <t>United States</t>
        </is>
      </c>
      <c r="E6518" s="2" t="inlineStr">
        <is>
          <t>USA</t>
        </is>
      </c>
      <c r="F6518" s="2" t="inlineStr">
        <is>
          <t>Land_x001f_ll gas recovery for direct use</t>
        </is>
      </c>
      <c r="G6518" s="2" t="n">
        <v>-59</v>
      </c>
      <c r="H6518" s="2" t="n">
        <v>0.0012360691325739</v>
      </c>
      <c r="I6518" s="2" t="n">
        <v>0.001384397428482768</v>
      </c>
      <c r="J6518" s="40" t="inlineStr">
        <is>
          <t>waste - methane capture</t>
        </is>
      </c>
    </row>
    <row r="6519" ht="15.75" customHeight="1" s="120">
      <c r="A6519" s="2" t="inlineStr">
        <is>
          <t>WASTE</t>
        </is>
      </c>
      <c r="B6519" s="2" t="inlineStr">
        <is>
          <t>LAN</t>
        </is>
      </c>
      <c r="C6519" s="2" t="n">
        <v>2030</v>
      </c>
      <c r="D6519" s="2" t="inlineStr">
        <is>
          <t>United States</t>
        </is>
      </c>
      <c r="E6519" s="2" t="inlineStr">
        <is>
          <t>USA</t>
        </is>
      </c>
      <c r="F6519" s="2" t="inlineStr">
        <is>
          <t>Land_x001f_ll gas recovery for direct use</t>
        </is>
      </c>
      <c r="G6519" s="2" t="n">
        <v>-58</v>
      </c>
      <c r="H6519" s="2" t="n">
        <v>0.0019795782282017</v>
      </c>
      <c r="I6519" s="2" t="n">
        <v>0.002217127615585904</v>
      </c>
      <c r="J6519" s="40" t="inlineStr">
        <is>
          <t>waste - methane capture</t>
        </is>
      </c>
    </row>
    <row r="6520" ht="15.75" customHeight="1" s="120">
      <c r="A6520" s="2" t="inlineStr">
        <is>
          <t>WASTE</t>
        </is>
      </c>
      <c r="B6520" s="2" t="inlineStr">
        <is>
          <t>LAN</t>
        </is>
      </c>
      <c r="C6520" s="2" t="n">
        <v>2030</v>
      </c>
      <c r="D6520" s="2" t="inlineStr">
        <is>
          <t>United States</t>
        </is>
      </c>
      <c r="E6520" s="2" t="inlineStr">
        <is>
          <t>USA</t>
        </is>
      </c>
      <c r="F6520" s="2" t="inlineStr">
        <is>
          <t>Land_x001f_ll gas recovery for direct use</t>
        </is>
      </c>
      <c r="G6520" s="2" t="n">
        <v>-57</v>
      </c>
      <c r="H6520" s="2" t="n">
        <v>0.002820189401973</v>
      </c>
      <c r="I6520" s="2" t="n">
        <v>0.00315861213020976</v>
      </c>
      <c r="J6520" s="40" t="inlineStr">
        <is>
          <t>waste - methane capture</t>
        </is>
      </c>
    </row>
    <row r="6521" ht="15.75" customHeight="1" s="120">
      <c r="A6521" s="2" t="inlineStr">
        <is>
          <t>WASTE</t>
        </is>
      </c>
      <c r="B6521" s="2" t="inlineStr">
        <is>
          <t>LAN</t>
        </is>
      </c>
      <c r="C6521" s="2" t="n">
        <v>2030</v>
      </c>
      <c r="D6521" s="2" t="inlineStr">
        <is>
          <t>United States</t>
        </is>
      </c>
      <c r="E6521" s="2" t="inlineStr">
        <is>
          <t>USA</t>
        </is>
      </c>
      <c r="F6521" s="2" t="inlineStr">
        <is>
          <t>Land_x001f_ll gas recovery for direct use</t>
        </is>
      </c>
      <c r="G6521" s="2" t="n">
        <v>-56</v>
      </c>
      <c r="H6521" s="2" t="n">
        <v>0.0012235840549693</v>
      </c>
      <c r="I6521" s="2" t="n">
        <v>0.001370414141565616</v>
      </c>
      <c r="J6521" s="40" t="inlineStr">
        <is>
          <t>waste - methane capture</t>
        </is>
      </c>
    </row>
    <row r="6522" ht="15.75" customHeight="1" s="120">
      <c r="A6522" s="2" t="inlineStr">
        <is>
          <t>WASTE</t>
        </is>
      </c>
      <c r="B6522" s="2" t="inlineStr">
        <is>
          <t>LAN</t>
        </is>
      </c>
      <c r="C6522" s="2" t="n">
        <v>2030</v>
      </c>
      <c r="D6522" s="2" t="inlineStr">
        <is>
          <t>United States</t>
        </is>
      </c>
      <c r="E6522" s="2" t="inlineStr">
        <is>
          <t>USA</t>
        </is>
      </c>
      <c r="F6522" s="2" t="inlineStr">
        <is>
          <t>Land_x001f_ll gas recovery for direct use</t>
        </is>
      </c>
      <c r="G6522" s="2" t="n">
        <v>-55</v>
      </c>
      <c r="H6522" s="2" t="n">
        <v>0.0012059237924404</v>
      </c>
      <c r="I6522" s="2" t="n">
        <v>0.001350634647533248</v>
      </c>
      <c r="J6522" s="40" t="inlineStr">
        <is>
          <t>waste - methane capture</t>
        </is>
      </c>
    </row>
    <row r="6523" ht="15.75" customHeight="1" s="120">
      <c r="A6523" s="2" t="inlineStr">
        <is>
          <t>WASTE</t>
        </is>
      </c>
      <c r="B6523" s="2" t="inlineStr">
        <is>
          <t>LAN</t>
        </is>
      </c>
      <c r="C6523" s="2" t="n">
        <v>2030</v>
      </c>
      <c r="D6523" s="2" t="inlineStr">
        <is>
          <t>United States</t>
        </is>
      </c>
      <c r="E6523" s="2" t="inlineStr">
        <is>
          <t>USA</t>
        </is>
      </c>
      <c r="F6523" s="2" t="inlineStr">
        <is>
          <t>Land_x001f_ll gas recovery for direct use</t>
        </is>
      </c>
      <c r="G6523" s="2" t="n">
        <v>-50</v>
      </c>
      <c r="H6523" s="2" t="n">
        <v>0.0010832734405994</v>
      </c>
      <c r="I6523" s="2" t="n">
        <v>0.001213266253471328</v>
      </c>
      <c r="J6523" s="40" t="inlineStr">
        <is>
          <t>waste - methane capture</t>
        </is>
      </c>
    </row>
    <row r="6524" ht="15.75" customHeight="1" s="120">
      <c r="A6524" s="2" t="inlineStr">
        <is>
          <t>WASTE</t>
        </is>
      </c>
      <c r="B6524" s="2" t="inlineStr">
        <is>
          <t>LAN</t>
        </is>
      </c>
      <c r="C6524" s="2" t="n">
        <v>2030</v>
      </c>
      <c r="D6524" s="2" t="inlineStr">
        <is>
          <t>United States</t>
        </is>
      </c>
      <c r="E6524" s="2" t="inlineStr">
        <is>
          <t>USA</t>
        </is>
      </c>
      <c r="F6524" s="2" t="inlineStr">
        <is>
          <t>Land_x001f_ll gas recovery for direct use</t>
        </is>
      </c>
      <c r="G6524" s="2" t="n">
        <v>-49</v>
      </c>
      <c r="H6524" s="2" t="n">
        <v>0.0011678943410516</v>
      </c>
      <c r="I6524" s="2" t="n">
        <v>0.001308041661977792</v>
      </c>
      <c r="J6524" s="40" t="inlineStr">
        <is>
          <t>waste - methane capture</t>
        </is>
      </c>
    </row>
    <row r="6525" ht="15.75" customHeight="1" s="120">
      <c r="A6525" s="2" t="inlineStr">
        <is>
          <t>WASTE</t>
        </is>
      </c>
      <c r="B6525" s="2" t="inlineStr">
        <is>
          <t>LAN</t>
        </is>
      </c>
      <c r="C6525" s="2" t="n">
        <v>2030</v>
      </c>
      <c r="D6525" s="2" t="inlineStr">
        <is>
          <t>United States</t>
        </is>
      </c>
      <c r="E6525" s="2" t="inlineStr">
        <is>
          <t>USA</t>
        </is>
      </c>
      <c r="F6525" s="2" t="inlineStr">
        <is>
          <t>Land_x001f_ll gas recovery for direct use</t>
        </is>
      </c>
      <c r="G6525" s="2" t="n">
        <v>-48</v>
      </c>
      <c r="H6525" s="2" t="n">
        <v>0.0017573133809492</v>
      </c>
      <c r="I6525" s="2" t="n">
        <v>0.001968190986663104</v>
      </c>
      <c r="J6525" s="40" t="inlineStr">
        <is>
          <t>waste - methane capture</t>
        </is>
      </c>
    </row>
    <row r="6526" ht="15.75" customHeight="1" s="120">
      <c r="A6526" s="2" t="inlineStr">
        <is>
          <t>WASTE</t>
        </is>
      </c>
      <c r="B6526" s="2" t="inlineStr">
        <is>
          <t>LAN</t>
        </is>
      </c>
      <c r="C6526" s="2" t="n">
        <v>2030</v>
      </c>
      <c r="D6526" s="2" t="inlineStr">
        <is>
          <t>United States</t>
        </is>
      </c>
      <c r="E6526" s="2" t="inlineStr">
        <is>
          <t>USA</t>
        </is>
      </c>
      <c r="F6526" s="2" t="inlineStr">
        <is>
          <t>Land_x001f_ll gas recovery for direct use</t>
        </is>
      </c>
      <c r="G6526" s="2" t="n">
        <v>-46</v>
      </c>
      <c r="H6526" s="2" t="n">
        <v>0.0026670437073335</v>
      </c>
      <c r="I6526" s="2" t="n">
        <v>0.00298708895221352</v>
      </c>
      <c r="J6526" s="40" t="inlineStr">
        <is>
          <t>waste - methane capture</t>
        </is>
      </c>
    </row>
    <row r="6527" ht="15.75" customHeight="1" s="120">
      <c r="A6527" s="2" t="inlineStr">
        <is>
          <t>WASTE</t>
        </is>
      </c>
      <c r="B6527" s="2" t="inlineStr">
        <is>
          <t>LAN</t>
        </is>
      </c>
      <c r="C6527" s="2" t="n">
        <v>2030</v>
      </c>
      <c r="D6527" s="2" t="inlineStr">
        <is>
          <t>United States</t>
        </is>
      </c>
      <c r="E6527" s="2" t="inlineStr">
        <is>
          <t>USA</t>
        </is>
      </c>
      <c r="F6527" s="2" t="inlineStr">
        <is>
          <t>Land_x001f_ll gas recovery for direct use</t>
        </is>
      </c>
      <c r="G6527" s="2" t="n">
        <v>-45</v>
      </c>
      <c r="H6527" s="2" t="n">
        <v>0.000585924310144</v>
      </c>
      <c r="I6527" s="2" t="n">
        <v>0.0006562352273612801</v>
      </c>
      <c r="J6527" s="40" t="inlineStr">
        <is>
          <t>waste - methane capture</t>
        </is>
      </c>
    </row>
    <row r="6528" ht="15.75" customHeight="1" s="120">
      <c r="A6528" s="2" t="inlineStr">
        <is>
          <t>WASTE</t>
        </is>
      </c>
      <c r="B6528" s="2" t="inlineStr">
        <is>
          <t>LAN</t>
        </is>
      </c>
      <c r="C6528" s="2" t="n">
        <v>2030</v>
      </c>
      <c r="D6528" s="2" t="inlineStr">
        <is>
          <t>United States</t>
        </is>
      </c>
      <c r="E6528" s="2" t="inlineStr">
        <is>
          <t>USA</t>
        </is>
      </c>
      <c r="F6528" s="2" t="inlineStr">
        <is>
          <t>Land_x001f_ll gas recovery for direct use</t>
        </is>
      </c>
      <c r="G6528" s="2" t="n">
        <v>-44</v>
      </c>
      <c r="H6528" s="2" t="n">
        <v>0.0020728569943458</v>
      </c>
      <c r="I6528" s="2" t="n">
        <v>0.002321599833667296</v>
      </c>
      <c r="J6528" s="40" t="inlineStr">
        <is>
          <t>waste - methane capture</t>
        </is>
      </c>
    </row>
    <row r="6529" ht="15.75" customHeight="1" s="120">
      <c r="A6529" s="2" t="inlineStr">
        <is>
          <t>WASTE</t>
        </is>
      </c>
      <c r="B6529" s="2" t="inlineStr">
        <is>
          <t>LAN</t>
        </is>
      </c>
      <c r="C6529" s="2" t="n">
        <v>2030</v>
      </c>
      <c r="D6529" s="2" t="inlineStr">
        <is>
          <t>United States</t>
        </is>
      </c>
      <c r="E6529" s="2" t="inlineStr">
        <is>
          <t>USA</t>
        </is>
      </c>
      <c r="F6529" s="2" t="inlineStr">
        <is>
          <t>Land_x001f_ll gas recovery for direct use</t>
        </is>
      </c>
      <c r="G6529" s="2" t="n">
        <v>-42</v>
      </c>
      <c r="H6529" s="2" t="n">
        <v>0.0022999848006293</v>
      </c>
      <c r="I6529" s="2" t="n">
        <v>0.002575982976704816</v>
      </c>
      <c r="J6529" s="40" t="inlineStr">
        <is>
          <t>waste - methane capture</t>
        </is>
      </c>
    </row>
    <row r="6530" ht="15.75" customHeight="1" s="120">
      <c r="A6530" s="2" t="inlineStr">
        <is>
          <t>WASTE</t>
        </is>
      </c>
      <c r="B6530" s="2" t="inlineStr">
        <is>
          <t>LAN</t>
        </is>
      </c>
      <c r="C6530" s="2" t="n">
        <v>2030</v>
      </c>
      <c r="D6530" s="2" t="inlineStr">
        <is>
          <t>United States</t>
        </is>
      </c>
      <c r="E6530" s="2" t="inlineStr">
        <is>
          <t>USA</t>
        </is>
      </c>
      <c r="F6530" s="2" t="inlineStr">
        <is>
          <t>Land_x001f_ll gas recovery for direct use</t>
        </is>
      </c>
      <c r="G6530" s="2" t="n">
        <v>-41</v>
      </c>
      <c r="H6530" s="2" t="n">
        <v>0.0015254588797688</v>
      </c>
      <c r="I6530" s="2" t="n">
        <v>0.001708513945341056</v>
      </c>
      <c r="J6530" s="40" t="inlineStr">
        <is>
          <t>waste - methane capture</t>
        </is>
      </c>
    </row>
    <row r="6531" ht="15.75" customHeight="1" s="120">
      <c r="A6531" s="2" t="inlineStr">
        <is>
          <t>WASTE</t>
        </is>
      </c>
      <c r="B6531" s="2" t="inlineStr">
        <is>
          <t>LAN</t>
        </is>
      </c>
      <c r="C6531" s="2" t="n">
        <v>2030</v>
      </c>
      <c r="D6531" s="2" t="inlineStr">
        <is>
          <t>United States</t>
        </is>
      </c>
      <c r="E6531" s="2" t="inlineStr">
        <is>
          <t>USA</t>
        </is>
      </c>
      <c r="F6531" s="2" t="inlineStr">
        <is>
          <t>Land_x001f_ll gas recovery for direct use</t>
        </is>
      </c>
      <c r="G6531" s="2" t="n">
        <v>-40</v>
      </c>
      <c r="H6531" s="2" t="n">
        <v>0.0021396657684818</v>
      </c>
      <c r="I6531" s="2" t="n">
        <v>0.002396425660699616</v>
      </c>
      <c r="J6531" s="40" t="inlineStr">
        <is>
          <t>waste - methane capture</t>
        </is>
      </c>
    </row>
    <row r="6532" ht="15.75" customHeight="1" s="120">
      <c r="A6532" s="2" t="inlineStr">
        <is>
          <t>WASTE</t>
        </is>
      </c>
      <c r="B6532" s="2" t="inlineStr">
        <is>
          <t>LAN</t>
        </is>
      </c>
      <c r="C6532" s="2" t="n">
        <v>2030</v>
      </c>
      <c r="D6532" s="2" t="inlineStr">
        <is>
          <t>United States</t>
        </is>
      </c>
      <c r="E6532" s="2" t="inlineStr">
        <is>
          <t>USA</t>
        </is>
      </c>
      <c r="F6532" s="2" t="inlineStr">
        <is>
          <t>Land_x001f_ll gas recovery for direct use</t>
        </is>
      </c>
      <c r="G6532" s="2" t="n">
        <v>-39</v>
      </c>
      <c r="H6532" s="2" t="n">
        <v>0.0039125324692577</v>
      </c>
      <c r="I6532" s="2" t="n">
        <v>0.004382036365568625</v>
      </c>
      <c r="J6532" s="40" t="inlineStr">
        <is>
          <t>waste - methane capture</t>
        </is>
      </c>
    </row>
    <row r="6533" ht="15.75" customHeight="1" s="120">
      <c r="A6533" s="2" t="inlineStr">
        <is>
          <t>WASTE</t>
        </is>
      </c>
      <c r="B6533" s="2" t="inlineStr">
        <is>
          <t>LAN</t>
        </is>
      </c>
      <c r="C6533" s="2" t="n">
        <v>2030</v>
      </c>
      <c r="D6533" s="2" t="inlineStr">
        <is>
          <t>United States</t>
        </is>
      </c>
      <c r="E6533" s="2" t="inlineStr">
        <is>
          <t>USA</t>
        </is>
      </c>
      <c r="F6533" s="2" t="inlineStr">
        <is>
          <t>Land_x001f_ll gas recovery for direct use</t>
        </is>
      </c>
      <c r="G6533" s="2" t="n">
        <v>-38</v>
      </c>
      <c r="H6533" s="2" t="n">
        <v>0.0005195112316869</v>
      </c>
      <c r="I6533" s="2" t="n">
        <v>0.000581852579489328</v>
      </c>
      <c r="J6533" s="40" t="inlineStr">
        <is>
          <t>waste - methane capture</t>
        </is>
      </c>
    </row>
    <row r="6534" ht="15.75" customHeight="1" s="120">
      <c r="A6534" s="2" t="inlineStr">
        <is>
          <t>WASTE</t>
        </is>
      </c>
      <c r="B6534" s="2" t="inlineStr">
        <is>
          <t>LAN</t>
        </is>
      </c>
      <c r="C6534" s="2" t="n">
        <v>2030</v>
      </c>
      <c r="D6534" s="2" t="inlineStr">
        <is>
          <t>United States</t>
        </is>
      </c>
      <c r="E6534" s="2" t="inlineStr">
        <is>
          <t>USA</t>
        </is>
      </c>
      <c r="F6534" s="2" t="inlineStr">
        <is>
          <t>Land_x001f_ll gas recovery for direct use</t>
        </is>
      </c>
      <c r="G6534" s="2" t="n">
        <v>-37</v>
      </c>
      <c r="H6534" s="2" t="n">
        <v>0.000474781030789</v>
      </c>
      <c r="I6534" s="2" t="n">
        <v>0.00053175475448368</v>
      </c>
      <c r="J6534" s="40" t="inlineStr">
        <is>
          <t>waste - methane capture</t>
        </is>
      </c>
    </row>
    <row r="6535" ht="15.75" customHeight="1" s="120">
      <c r="A6535" s="2" t="inlineStr">
        <is>
          <t>WASTE</t>
        </is>
      </c>
      <c r="B6535" s="2" t="inlineStr">
        <is>
          <t>LAN</t>
        </is>
      </c>
      <c r="C6535" s="2" t="n">
        <v>2030</v>
      </c>
      <c r="D6535" s="2" t="inlineStr">
        <is>
          <t>United States</t>
        </is>
      </c>
      <c r="E6535" s="2" t="inlineStr">
        <is>
          <t>USA</t>
        </is>
      </c>
      <c r="F6535" s="2" t="inlineStr">
        <is>
          <t>Land_x001f_ll gas recovery for direct use</t>
        </is>
      </c>
      <c r="G6535" s="2" t="n">
        <v>-36</v>
      </c>
      <c r="H6535" s="2" t="n">
        <v>0.0010183567646891</v>
      </c>
      <c r="I6535" s="2" t="n">
        <v>0.001140559576451792</v>
      </c>
      <c r="J6535" s="40" t="inlineStr">
        <is>
          <t>waste - methane capture</t>
        </is>
      </c>
    </row>
    <row r="6536" ht="15.75" customHeight="1" s="120">
      <c r="A6536" s="2" t="inlineStr">
        <is>
          <t>WASTE</t>
        </is>
      </c>
      <c r="B6536" s="2" t="inlineStr">
        <is>
          <t>LAN</t>
        </is>
      </c>
      <c r="C6536" s="2" t="n">
        <v>2030</v>
      </c>
      <c r="D6536" s="2" t="inlineStr">
        <is>
          <t>United States</t>
        </is>
      </c>
      <c r="E6536" s="2" t="inlineStr">
        <is>
          <t>USA</t>
        </is>
      </c>
      <c r="F6536" s="2" t="inlineStr">
        <is>
          <t>Land_x001f_ll gas recovery for direct use</t>
        </is>
      </c>
      <c r="G6536" s="2" t="n">
        <v>-35</v>
      </c>
      <c r="H6536" s="2" t="n">
        <v>0.0013893787981942</v>
      </c>
      <c r="I6536" s="2" t="n">
        <v>0.001556104253977504</v>
      </c>
      <c r="J6536" s="40" t="inlineStr">
        <is>
          <t>waste - methane capture</t>
        </is>
      </c>
    </row>
    <row r="6537" ht="15.75" customHeight="1" s="120">
      <c r="A6537" s="2" t="inlineStr">
        <is>
          <t>WASTE</t>
        </is>
      </c>
      <c r="B6537" s="2" t="inlineStr">
        <is>
          <t>LAN</t>
        </is>
      </c>
      <c r="C6537" s="2" t="n">
        <v>2030</v>
      </c>
      <c r="D6537" s="2" t="inlineStr">
        <is>
          <t>United States</t>
        </is>
      </c>
      <c r="E6537" s="2" t="inlineStr">
        <is>
          <t>USA</t>
        </is>
      </c>
      <c r="F6537" s="2" t="inlineStr">
        <is>
          <t>Land_x001f_ll gas recovery for direct use</t>
        </is>
      </c>
      <c r="G6537" s="2" t="n">
        <v>-34</v>
      </c>
      <c r="H6537" s="2" t="n">
        <v>0.0015223206137307</v>
      </c>
      <c r="I6537" s="2" t="n">
        <v>0.001704999087378384</v>
      </c>
      <c r="J6537" s="40" t="inlineStr">
        <is>
          <t>waste - methane capture</t>
        </is>
      </c>
    </row>
    <row r="6538" ht="15.75" customHeight="1" s="120">
      <c r="A6538" s="2" t="inlineStr">
        <is>
          <t>WASTE</t>
        </is>
      </c>
      <c r="B6538" s="2" t="inlineStr">
        <is>
          <t>LAN</t>
        </is>
      </c>
      <c r="C6538" s="2" t="n">
        <v>2030</v>
      </c>
      <c r="D6538" s="2" t="inlineStr">
        <is>
          <t>United States</t>
        </is>
      </c>
      <c r="E6538" s="2" t="inlineStr">
        <is>
          <t>USA</t>
        </is>
      </c>
      <c r="F6538" s="2" t="inlineStr">
        <is>
          <t>Land_x001f_ll gas recovery for direct use</t>
        </is>
      </c>
      <c r="G6538" s="2" t="n">
        <v>-33</v>
      </c>
      <c r="H6538" s="2" t="n">
        <v>0.0021674614399672</v>
      </c>
      <c r="I6538" s="2" t="n">
        <v>0.002427556812763264</v>
      </c>
      <c r="J6538" s="40" t="inlineStr">
        <is>
          <t>waste - methane capture</t>
        </is>
      </c>
    </row>
    <row r="6539" ht="15.75" customHeight="1" s="120">
      <c r="A6539" s="2" t="inlineStr">
        <is>
          <t>WASTE</t>
        </is>
      </c>
      <c r="B6539" s="2" t="inlineStr">
        <is>
          <t>LAN</t>
        </is>
      </c>
      <c r="C6539" s="2" t="n">
        <v>2030</v>
      </c>
      <c r="D6539" s="2" t="inlineStr">
        <is>
          <t>United States</t>
        </is>
      </c>
      <c r="E6539" s="2" t="inlineStr">
        <is>
          <t>USA</t>
        </is>
      </c>
      <c r="F6539" s="2" t="inlineStr">
        <is>
          <t>Land_x001f_ll gas recovery for direct use</t>
        </is>
      </c>
      <c r="G6539" s="2" t="n">
        <v>-32</v>
      </c>
      <c r="H6539" s="2" t="n">
        <v>0.0020165338646621</v>
      </c>
      <c r="I6539" s="2" t="n">
        <v>0.002258517928421553</v>
      </c>
      <c r="J6539" s="40" t="inlineStr">
        <is>
          <t>waste - methane capture</t>
        </is>
      </c>
    </row>
    <row r="6540" ht="15.75" customHeight="1" s="120">
      <c r="A6540" s="2" t="inlineStr">
        <is>
          <t>WASTE</t>
        </is>
      </c>
      <c r="B6540" s="2" t="inlineStr">
        <is>
          <t>LAN</t>
        </is>
      </c>
      <c r="C6540" s="2" t="n">
        <v>2030</v>
      </c>
      <c r="D6540" s="2" t="inlineStr">
        <is>
          <t>United States</t>
        </is>
      </c>
      <c r="E6540" s="2" t="inlineStr">
        <is>
          <t>USA</t>
        </is>
      </c>
      <c r="F6540" s="2" t="inlineStr">
        <is>
          <t>Land_x001f_ll gas recovery for direct use</t>
        </is>
      </c>
      <c r="G6540" s="2" t="n">
        <v>-31</v>
      </c>
      <c r="H6540" s="2" t="n">
        <v>0.0008229521918111</v>
      </c>
      <c r="I6540" s="2" t="n">
        <v>0.0009217064548284322</v>
      </c>
      <c r="J6540" s="40" t="inlineStr">
        <is>
          <t>waste - methane capture</t>
        </is>
      </c>
    </row>
    <row r="6541" ht="15.75" customHeight="1" s="120">
      <c r="A6541" s="2" t="inlineStr">
        <is>
          <t>WASTE</t>
        </is>
      </c>
      <c r="B6541" s="2" t="inlineStr">
        <is>
          <t>LAN</t>
        </is>
      </c>
      <c r="C6541" s="2" t="n">
        <v>2030</v>
      </c>
      <c r="D6541" s="2" t="inlineStr">
        <is>
          <t>United States</t>
        </is>
      </c>
      <c r="E6541" s="2" t="inlineStr">
        <is>
          <t>USA</t>
        </is>
      </c>
      <c r="F6541" s="2" t="inlineStr">
        <is>
          <t>Land_x001f_ll gas recovery for direct use</t>
        </is>
      </c>
      <c r="G6541" s="2" t="n">
        <v>-30</v>
      </c>
      <c r="H6541" s="2" t="n">
        <v>0.0025962912477553</v>
      </c>
      <c r="I6541" s="2" t="n">
        <v>0.002907846197485936</v>
      </c>
      <c r="J6541" s="40" t="inlineStr">
        <is>
          <t>waste - methane capture</t>
        </is>
      </c>
    </row>
    <row r="6542" ht="15.75" customHeight="1" s="120">
      <c r="A6542" s="2" t="inlineStr">
        <is>
          <t>WASTE</t>
        </is>
      </c>
      <c r="B6542" s="2" t="inlineStr">
        <is>
          <t>LAN</t>
        </is>
      </c>
      <c r="C6542" s="2" t="n">
        <v>2030</v>
      </c>
      <c r="D6542" s="2" t="inlineStr">
        <is>
          <t>United States</t>
        </is>
      </c>
      <c r="E6542" s="2" t="inlineStr">
        <is>
          <t>USA</t>
        </is>
      </c>
      <c r="F6542" s="2" t="inlineStr">
        <is>
          <t>Land_x001f_ll gas recovery for direct use</t>
        </is>
      </c>
      <c r="G6542" s="2" t="n">
        <v>-29</v>
      </c>
      <c r="H6542" s="2" t="n">
        <v>0.0005346812540665</v>
      </c>
      <c r="I6542" s="2" t="n">
        <v>0.0005988430045544801</v>
      </c>
      <c r="J6542" s="40" t="inlineStr">
        <is>
          <t>waste - methane capture</t>
        </is>
      </c>
    </row>
    <row r="6543" ht="15.75" customHeight="1" s="120">
      <c r="A6543" s="2" t="inlineStr">
        <is>
          <t>WASTE</t>
        </is>
      </c>
      <c r="B6543" s="2" t="inlineStr">
        <is>
          <t>LAN</t>
        </is>
      </c>
      <c r="C6543" s="2" t="n">
        <v>2030</v>
      </c>
      <c r="D6543" s="2" t="inlineStr">
        <is>
          <t>United States</t>
        </is>
      </c>
      <c r="E6543" s="2" t="inlineStr">
        <is>
          <t>USA</t>
        </is>
      </c>
      <c r="F6543" s="2" t="inlineStr">
        <is>
          <t>Land_x001f_ll gas recovery for direct use</t>
        </is>
      </c>
      <c r="G6543" s="2" t="n">
        <v>-28</v>
      </c>
      <c r="H6543" s="2" t="n">
        <v>0.000729089777451</v>
      </c>
      <c r="I6543" s="2" t="n">
        <v>0.0008165805507451201</v>
      </c>
      <c r="J6543" s="40" t="inlineStr">
        <is>
          <t>waste - methane capture</t>
        </is>
      </c>
    </row>
    <row r="6544" ht="15.75" customHeight="1" s="120">
      <c r="A6544" s="2" t="inlineStr">
        <is>
          <t>WASTE</t>
        </is>
      </c>
      <c r="B6544" s="2" t="inlineStr">
        <is>
          <t>LAN</t>
        </is>
      </c>
      <c r="C6544" s="2" t="n">
        <v>2030</v>
      </c>
      <c r="D6544" s="2" t="inlineStr">
        <is>
          <t>United States</t>
        </is>
      </c>
      <c r="E6544" s="2" t="inlineStr">
        <is>
          <t>USA</t>
        </is>
      </c>
      <c r="F6544" s="2" t="inlineStr">
        <is>
          <t>Land_x001f_ll gas recovery for direct use</t>
        </is>
      </c>
      <c r="G6544" s="2" t="n">
        <v>-27</v>
      </c>
      <c r="H6544" s="2" t="n">
        <v>0.0014189796638675</v>
      </c>
      <c r="I6544" s="2" t="n">
        <v>0.0015892572235316</v>
      </c>
      <c r="J6544" s="40" t="inlineStr">
        <is>
          <t>waste - methane capture</t>
        </is>
      </c>
    </row>
    <row r="6545" ht="15.75" customHeight="1" s="120">
      <c r="A6545" s="2" t="inlineStr">
        <is>
          <t>WASTE</t>
        </is>
      </c>
      <c r="B6545" s="2" t="inlineStr">
        <is>
          <t>LAN</t>
        </is>
      </c>
      <c r="C6545" s="2" t="n">
        <v>2030</v>
      </c>
      <c r="D6545" s="2" t="inlineStr">
        <is>
          <t>United States</t>
        </is>
      </c>
      <c r="E6545" s="2" t="inlineStr">
        <is>
          <t>USA</t>
        </is>
      </c>
      <c r="F6545" s="2" t="inlineStr">
        <is>
          <t>Land_x001f_ll gas recovery for direct use</t>
        </is>
      </c>
      <c r="G6545" s="2" t="n">
        <v>-26</v>
      </c>
      <c r="H6545" s="2" t="n">
        <v>0.0021197654423304</v>
      </c>
      <c r="I6545" s="2" t="n">
        <v>0.002374137295410049</v>
      </c>
      <c r="J6545" s="40" t="inlineStr">
        <is>
          <t>waste - methane capture</t>
        </is>
      </c>
    </row>
    <row r="6546" ht="15.75" customHeight="1" s="120">
      <c r="A6546" s="2" t="inlineStr">
        <is>
          <t>WASTE</t>
        </is>
      </c>
      <c r="B6546" s="2" t="inlineStr">
        <is>
          <t>LAN</t>
        </is>
      </c>
      <c r="C6546" s="2" t="n">
        <v>2030</v>
      </c>
      <c r="D6546" s="2" t="inlineStr">
        <is>
          <t>United States</t>
        </is>
      </c>
      <c r="E6546" s="2" t="inlineStr">
        <is>
          <t>USA</t>
        </is>
      </c>
      <c r="F6546" s="2" t="inlineStr">
        <is>
          <t>Land_x001f_ll gas recovery for direct use</t>
        </is>
      </c>
      <c r="G6546" s="2" t="n">
        <v>-25</v>
      </c>
      <c r="H6546" s="2" t="n">
        <v>0.0266325091943145</v>
      </c>
      <c r="I6546" s="2" t="n">
        <v>0.02982841029763224</v>
      </c>
      <c r="J6546" s="40" t="inlineStr">
        <is>
          <t>waste - methane capture</t>
        </is>
      </c>
    </row>
    <row r="6547" ht="15.75" customHeight="1" s="120">
      <c r="A6547" s="2" t="inlineStr">
        <is>
          <t>WASTE</t>
        </is>
      </c>
      <c r="B6547" s="2" t="inlineStr">
        <is>
          <t>LAN</t>
        </is>
      </c>
      <c r="C6547" s="2" t="n">
        <v>2030</v>
      </c>
      <c r="D6547" s="2" t="inlineStr">
        <is>
          <t>United States</t>
        </is>
      </c>
      <c r="E6547" s="2" t="inlineStr">
        <is>
          <t>USA</t>
        </is>
      </c>
      <c r="F6547" s="2" t="inlineStr">
        <is>
          <t>Land_x001f_ll gas recovery for direct use</t>
        </is>
      </c>
      <c r="G6547" s="2" t="n">
        <v>-24</v>
      </c>
      <c r="H6547" s="2" t="n">
        <v>0.0147607605904341</v>
      </c>
      <c r="I6547" s="2" t="n">
        <v>0.01653205186128619</v>
      </c>
      <c r="J6547" s="40" t="inlineStr">
        <is>
          <t>waste - methane capture</t>
        </is>
      </c>
    </row>
    <row r="6548" ht="15.75" customHeight="1" s="120">
      <c r="A6548" s="2" t="inlineStr">
        <is>
          <t>WASTE</t>
        </is>
      </c>
      <c r="B6548" s="2" t="inlineStr">
        <is>
          <t>LAN</t>
        </is>
      </c>
      <c r="C6548" s="2" t="n">
        <v>2030</v>
      </c>
      <c r="D6548" s="2" t="inlineStr">
        <is>
          <t>United States</t>
        </is>
      </c>
      <c r="E6548" s="2" t="inlineStr">
        <is>
          <t>USA</t>
        </is>
      </c>
      <c r="F6548" s="2" t="inlineStr">
        <is>
          <t>Land_x001f_ll gas recovery for direct use</t>
        </is>
      </c>
      <c r="G6548" s="2" t="n">
        <v>-21</v>
      </c>
      <c r="H6548" s="2" t="n">
        <v>0.0193155007436872</v>
      </c>
      <c r="I6548" s="2" t="n">
        <v>0.02163336083292967</v>
      </c>
      <c r="J6548" s="40" t="inlineStr">
        <is>
          <t>waste - methane capture</t>
        </is>
      </c>
    </row>
    <row r="6549" ht="15.75" customHeight="1" s="120">
      <c r="A6549" s="2" t="inlineStr">
        <is>
          <t>WASTE</t>
        </is>
      </c>
      <c r="B6549" s="2" t="inlineStr">
        <is>
          <t>LAN</t>
        </is>
      </c>
      <c r="C6549" s="2" t="n">
        <v>2030</v>
      </c>
      <c r="D6549" s="2" t="inlineStr">
        <is>
          <t>United States</t>
        </is>
      </c>
      <c r="E6549" s="2" t="inlineStr">
        <is>
          <t>USA</t>
        </is>
      </c>
      <c r="F6549" s="2" t="inlineStr">
        <is>
          <t>Land_x001f_ll gas recovery for direct use</t>
        </is>
      </c>
      <c r="G6549" s="2" t="n">
        <v>-19</v>
      </c>
      <c r="H6549" s="2" t="n">
        <v>0.0082672490098048</v>
      </c>
      <c r="I6549" s="2" t="n">
        <v>0.009259318890981376</v>
      </c>
      <c r="J6549" s="40" t="inlineStr">
        <is>
          <t>waste - methane capture</t>
        </is>
      </c>
    </row>
    <row r="6550" ht="15.75" customHeight="1" s="120">
      <c r="A6550" s="2" t="inlineStr">
        <is>
          <t>WASTE</t>
        </is>
      </c>
      <c r="B6550" s="2" t="inlineStr">
        <is>
          <t>LAN</t>
        </is>
      </c>
      <c r="C6550" s="2" t="n">
        <v>2030</v>
      </c>
      <c r="D6550" s="2" t="inlineStr">
        <is>
          <t>United States</t>
        </is>
      </c>
      <c r="E6550" s="2" t="inlineStr">
        <is>
          <t>USA</t>
        </is>
      </c>
      <c r="F6550" s="2" t="inlineStr">
        <is>
          <t>Land_x001f_ll gas recovery for direct use</t>
        </is>
      </c>
      <c r="G6550" s="2" t="n">
        <v>-18</v>
      </c>
      <c r="H6550" s="2" t="n">
        <v>0.0014727178495377</v>
      </c>
      <c r="I6550" s="2" t="n">
        <v>0.001649443991482224</v>
      </c>
      <c r="J6550" s="40" t="inlineStr">
        <is>
          <t>waste - methane capture</t>
        </is>
      </c>
    </row>
    <row r="6551" ht="15.75" customHeight="1" s="120">
      <c r="A6551" s="2" t="inlineStr">
        <is>
          <t>WASTE</t>
        </is>
      </c>
      <c r="B6551" s="2" t="inlineStr">
        <is>
          <t>LAN</t>
        </is>
      </c>
      <c r="C6551" s="2" t="n">
        <v>2030</v>
      </c>
      <c r="D6551" s="2" t="inlineStr">
        <is>
          <t>United States</t>
        </is>
      </c>
      <c r="E6551" s="2" t="inlineStr">
        <is>
          <t>USA</t>
        </is>
      </c>
      <c r="F6551" s="2" t="inlineStr">
        <is>
          <t>Land_x001f_ll gas recovery for direct use</t>
        </is>
      </c>
      <c r="G6551" s="2" t="n">
        <v>-17</v>
      </c>
      <c r="H6551" s="2" t="n">
        <v>0.0021216109162197</v>
      </c>
      <c r="I6551" s="2" t="n">
        <v>0.002376204226166064</v>
      </c>
      <c r="J6551" s="40" t="inlineStr">
        <is>
          <t>waste - methane capture</t>
        </is>
      </c>
    </row>
    <row r="6552" ht="15.75" customHeight="1" s="120">
      <c r="A6552" s="2" t="inlineStr">
        <is>
          <t>WASTE</t>
        </is>
      </c>
      <c r="B6552" s="2" t="inlineStr">
        <is>
          <t>LAN</t>
        </is>
      </c>
      <c r="C6552" s="2" t="n">
        <v>2030</v>
      </c>
      <c r="D6552" s="2" t="inlineStr">
        <is>
          <t>United States</t>
        </is>
      </c>
      <c r="E6552" s="2" t="inlineStr">
        <is>
          <t>USA</t>
        </is>
      </c>
      <c r="F6552" s="2" t="inlineStr">
        <is>
          <t>Land_x001f_ll gas recovery for direct use</t>
        </is>
      </c>
      <c r="G6552" s="2" t="n">
        <v>-16</v>
      </c>
      <c r="H6552" s="2" t="n">
        <v>0.013599596451968</v>
      </c>
      <c r="I6552" s="2" t="n">
        <v>0.01523154802620416</v>
      </c>
      <c r="J6552" s="40" t="inlineStr">
        <is>
          <t>waste - methane capture</t>
        </is>
      </c>
    </row>
    <row r="6553" ht="15.75" customHeight="1" s="120">
      <c r="A6553" s="2" t="inlineStr">
        <is>
          <t>WASTE</t>
        </is>
      </c>
      <c r="B6553" s="2" t="inlineStr">
        <is>
          <t>LAN</t>
        </is>
      </c>
      <c r="C6553" s="2" t="n">
        <v>2030</v>
      </c>
      <c r="D6553" s="2" t="inlineStr">
        <is>
          <t>United States</t>
        </is>
      </c>
      <c r="E6553" s="2" t="inlineStr">
        <is>
          <t>USA</t>
        </is>
      </c>
      <c r="F6553" s="2" t="inlineStr">
        <is>
          <t>Land_x001f_ll gas recovery for direct use</t>
        </is>
      </c>
      <c r="G6553" s="2" t="n">
        <v>-15</v>
      </c>
      <c r="H6553" s="2" t="n">
        <v>0.0062881390331313</v>
      </c>
      <c r="I6553" s="2" t="n">
        <v>0.007042715717107057</v>
      </c>
      <c r="J6553" s="40" t="inlineStr">
        <is>
          <t>waste - methane capture</t>
        </is>
      </c>
    </row>
    <row r="6554" ht="15.75" customHeight="1" s="120">
      <c r="A6554" s="2" t="inlineStr">
        <is>
          <t>WASTE</t>
        </is>
      </c>
      <c r="B6554" s="2" t="inlineStr">
        <is>
          <t>LAN</t>
        </is>
      </c>
      <c r="C6554" s="2" t="n">
        <v>2030</v>
      </c>
      <c r="D6554" s="2" t="inlineStr">
        <is>
          <t>United States</t>
        </is>
      </c>
      <c r="E6554" s="2" t="inlineStr">
        <is>
          <t>USA</t>
        </is>
      </c>
      <c r="F6554" s="2" t="inlineStr">
        <is>
          <t>Land_x001f_ll gas recovery for direct use</t>
        </is>
      </c>
      <c r="G6554" s="2" t="n">
        <v>-14</v>
      </c>
      <c r="H6554" s="2" t="n">
        <v>0.0256312363781035</v>
      </c>
      <c r="I6554" s="2" t="n">
        <v>0.02870698474347592</v>
      </c>
      <c r="J6554" s="40" t="inlineStr">
        <is>
          <t>waste - methane capture</t>
        </is>
      </c>
    </row>
    <row r="6555" ht="15.75" customHeight="1" s="120">
      <c r="A6555" s="2" t="inlineStr">
        <is>
          <t>WASTE</t>
        </is>
      </c>
      <c r="B6555" s="2" t="inlineStr">
        <is>
          <t>LAN</t>
        </is>
      </c>
      <c r="C6555" s="2" t="n">
        <v>2030</v>
      </c>
      <c r="D6555" s="2" t="inlineStr">
        <is>
          <t>United States</t>
        </is>
      </c>
      <c r="E6555" s="2" t="inlineStr">
        <is>
          <t>USA</t>
        </is>
      </c>
      <c r="F6555" s="2" t="inlineStr">
        <is>
          <t>Land_x001f_ll gas recovery for direct use</t>
        </is>
      </c>
      <c r="G6555" s="2" t="n">
        <v>-13</v>
      </c>
      <c r="H6555" s="2" t="n">
        <v>0.0004173638299108</v>
      </c>
      <c r="I6555" s="2" t="n">
        <v>0.000467447489500096</v>
      </c>
      <c r="J6555" s="40" t="inlineStr">
        <is>
          <t>waste - methane capture</t>
        </is>
      </c>
    </row>
    <row r="6556" ht="15.75" customHeight="1" s="120">
      <c r="A6556" s="2" t="inlineStr">
        <is>
          <t>WASTE</t>
        </is>
      </c>
      <c r="B6556" s="2" t="inlineStr">
        <is>
          <t>LAN</t>
        </is>
      </c>
      <c r="C6556" s="2" t="n">
        <v>2030</v>
      </c>
      <c r="D6556" s="2" t="inlineStr">
        <is>
          <t>United States</t>
        </is>
      </c>
      <c r="E6556" s="2" t="inlineStr">
        <is>
          <t>USA</t>
        </is>
      </c>
      <c r="F6556" s="2" t="inlineStr">
        <is>
          <t>Land_x001f_ll gas recovery for direct use</t>
        </is>
      </c>
      <c r="G6556" s="2" t="n">
        <v>-12</v>
      </c>
      <c r="H6556" s="2" t="n">
        <v>0.0103325196541846</v>
      </c>
      <c r="I6556" s="2" t="n">
        <v>0.01157242201268675</v>
      </c>
      <c r="J6556" s="40" t="inlineStr">
        <is>
          <t>waste - methane capture</t>
        </is>
      </c>
    </row>
    <row r="6557" ht="15.75" customHeight="1" s="120">
      <c r="A6557" s="2" t="inlineStr">
        <is>
          <t>WASTE</t>
        </is>
      </c>
      <c r="B6557" s="2" t="inlineStr">
        <is>
          <t>LAN</t>
        </is>
      </c>
      <c r="C6557" s="2" t="n">
        <v>2030</v>
      </c>
      <c r="D6557" s="2" t="inlineStr">
        <is>
          <t>United States</t>
        </is>
      </c>
      <c r="E6557" s="2" t="inlineStr">
        <is>
          <t>USA</t>
        </is>
      </c>
      <c r="F6557" s="2" t="inlineStr">
        <is>
          <t>Land_x001f_ll gas recovery for direct use</t>
        </is>
      </c>
      <c r="G6557" s="2" t="n">
        <v>-11</v>
      </c>
      <c r="H6557" s="2" t="n">
        <v>0.0044855582527816</v>
      </c>
      <c r="I6557" s="2" t="n">
        <v>0.005023825243115392</v>
      </c>
      <c r="J6557" s="40" t="inlineStr">
        <is>
          <t>waste - methane capture</t>
        </is>
      </c>
    </row>
    <row r="6558" ht="15.75" customHeight="1" s="120">
      <c r="A6558" s="2" t="inlineStr">
        <is>
          <t>WASTE</t>
        </is>
      </c>
      <c r="B6558" s="2" t="inlineStr">
        <is>
          <t>LAN</t>
        </is>
      </c>
      <c r="C6558" s="2" t="n">
        <v>2030</v>
      </c>
      <c r="D6558" s="2" t="inlineStr">
        <is>
          <t>United States</t>
        </is>
      </c>
      <c r="E6558" s="2" t="inlineStr">
        <is>
          <t>USA</t>
        </is>
      </c>
      <c r="F6558" s="2" t="inlineStr">
        <is>
          <t>Land_x001f_ll gas recovery for direct use</t>
        </is>
      </c>
      <c r="G6558" s="2" t="n">
        <v>-10</v>
      </c>
      <c r="H6558" s="2" t="n">
        <v>0.0044033261947334</v>
      </c>
      <c r="I6558" s="2" t="n">
        <v>0.004931725338101408</v>
      </c>
      <c r="J6558" s="40" t="inlineStr">
        <is>
          <t>waste - methane capture</t>
        </is>
      </c>
    </row>
    <row r="6559" ht="15.75" customHeight="1" s="120">
      <c r="A6559" s="2" t="inlineStr">
        <is>
          <t>WASTE</t>
        </is>
      </c>
      <c r="B6559" s="2" t="inlineStr">
        <is>
          <t>LAN</t>
        </is>
      </c>
      <c r="C6559" s="2" t="n">
        <v>2030</v>
      </c>
      <c r="D6559" s="2" t="inlineStr">
        <is>
          <t>United States</t>
        </is>
      </c>
      <c r="E6559" s="2" t="inlineStr">
        <is>
          <t>USA</t>
        </is>
      </c>
      <c r="F6559" s="2" t="inlineStr">
        <is>
          <t>Land_x001f_ll gas recovery for direct use</t>
        </is>
      </c>
      <c r="G6559" s="2" t="n">
        <v>-9</v>
      </c>
      <c r="H6559" s="2" t="n">
        <v>0.0130678480491042</v>
      </c>
      <c r="I6559" s="2" t="n">
        <v>0.01463598981499671</v>
      </c>
      <c r="J6559" s="40" t="inlineStr">
        <is>
          <t>waste - methane capture</t>
        </is>
      </c>
    </row>
    <row r="6560" ht="15.75" customHeight="1" s="120">
      <c r="A6560" s="2" t="inlineStr">
        <is>
          <t>WASTE</t>
        </is>
      </c>
      <c r="B6560" s="2" t="inlineStr">
        <is>
          <t>LAN</t>
        </is>
      </c>
      <c r="C6560" s="2" t="n">
        <v>2030</v>
      </c>
      <c r="D6560" s="2" t="inlineStr">
        <is>
          <t>United States</t>
        </is>
      </c>
      <c r="E6560" s="2" t="inlineStr">
        <is>
          <t>USA</t>
        </is>
      </c>
      <c r="F6560" s="2" t="inlineStr">
        <is>
          <t>Land_x001f_ll gas recovery for direct use</t>
        </is>
      </c>
      <c r="G6560" s="2" t="n">
        <v>-8</v>
      </c>
      <c r="H6560" s="2" t="n">
        <v>0.0054899253300391</v>
      </c>
      <c r="I6560" s="2" t="n">
        <v>0.006148716369643792</v>
      </c>
      <c r="J6560" s="40" t="inlineStr">
        <is>
          <t>waste - methane capture</t>
        </is>
      </c>
    </row>
    <row r="6561" ht="15.75" customHeight="1" s="120">
      <c r="A6561" s="2" t="inlineStr">
        <is>
          <t>WASTE</t>
        </is>
      </c>
      <c r="B6561" s="2" t="inlineStr">
        <is>
          <t>LAN</t>
        </is>
      </c>
      <c r="C6561" s="2" t="n">
        <v>2030</v>
      </c>
      <c r="D6561" s="2" t="inlineStr">
        <is>
          <t>United States</t>
        </is>
      </c>
      <c r="E6561" s="2" t="inlineStr">
        <is>
          <t>USA</t>
        </is>
      </c>
      <c r="F6561" s="2" t="inlineStr">
        <is>
          <t>Land_x001f_ll gas recovery for direct use</t>
        </is>
      </c>
      <c r="G6561" s="2" t="n">
        <v>-7</v>
      </c>
      <c r="H6561" s="2" t="n">
        <v>0.0058390340709593</v>
      </c>
      <c r="I6561" s="2" t="n">
        <v>0.006539718159474416</v>
      </c>
      <c r="J6561" s="40" t="inlineStr">
        <is>
          <t>waste - methane capture</t>
        </is>
      </c>
    </row>
    <row r="6562" ht="15.75" customHeight="1" s="120">
      <c r="A6562" s="2" t="inlineStr">
        <is>
          <t>WASTE</t>
        </is>
      </c>
      <c r="B6562" s="2" t="inlineStr">
        <is>
          <t>LAN</t>
        </is>
      </c>
      <c r="C6562" s="2" t="n">
        <v>2030</v>
      </c>
      <c r="D6562" s="2" t="inlineStr">
        <is>
          <t>United States</t>
        </is>
      </c>
      <c r="E6562" s="2" t="inlineStr">
        <is>
          <t>USA</t>
        </is>
      </c>
      <c r="F6562" s="2" t="inlineStr">
        <is>
          <t>Land_x001f_ll gas recovery for direct use</t>
        </is>
      </c>
      <c r="G6562" s="2" t="n">
        <v>-6</v>
      </c>
      <c r="H6562" s="2" t="n">
        <v>0.0049184714443982</v>
      </c>
      <c r="I6562" s="2" t="n">
        <v>0.005508688017725985</v>
      </c>
      <c r="J6562" s="40" t="inlineStr">
        <is>
          <t>waste - methane capture</t>
        </is>
      </c>
    </row>
    <row r="6563" ht="15.75" customHeight="1" s="120">
      <c r="A6563" s="2" t="inlineStr">
        <is>
          <t>WASTE</t>
        </is>
      </c>
      <c r="B6563" s="2" t="inlineStr">
        <is>
          <t>LAN</t>
        </is>
      </c>
      <c r="C6563" s="2" t="n">
        <v>2030</v>
      </c>
      <c r="D6563" s="2" t="inlineStr">
        <is>
          <t>United States</t>
        </is>
      </c>
      <c r="E6563" s="2" t="inlineStr">
        <is>
          <t>USA</t>
        </is>
      </c>
      <c r="F6563" s="2" t="inlineStr">
        <is>
          <t>Land_x001f_ll gas recovery for direct use</t>
        </is>
      </c>
      <c r="G6563" s="2" t="n">
        <v>-5</v>
      </c>
      <c r="H6563" s="2" t="n">
        <v>0.0029345080256462</v>
      </c>
      <c r="I6563" s="2" t="n">
        <v>0.003286648988723744</v>
      </c>
      <c r="J6563" s="40" t="inlineStr">
        <is>
          <t>waste - methane capture</t>
        </is>
      </c>
    </row>
    <row r="6564" ht="15.75" customHeight="1" s="120">
      <c r="A6564" s="2" t="inlineStr">
        <is>
          <t>WASTE</t>
        </is>
      </c>
      <c r="B6564" s="2" t="inlineStr">
        <is>
          <t>LAN</t>
        </is>
      </c>
      <c r="C6564" s="2" t="n">
        <v>2030</v>
      </c>
      <c r="D6564" s="2" t="inlineStr">
        <is>
          <t>United States</t>
        </is>
      </c>
      <c r="E6564" s="2" t="inlineStr">
        <is>
          <t>USA</t>
        </is>
      </c>
      <c r="F6564" s="2" t="inlineStr">
        <is>
          <t>Land_x001f_ll gas recovery for direct use</t>
        </is>
      </c>
      <c r="G6564" s="2" t="n">
        <v>-4</v>
      </c>
      <c r="H6564" s="2" t="n">
        <v>0.0108535981271416</v>
      </c>
      <c r="I6564" s="2" t="n">
        <v>0.01215602990239859</v>
      </c>
      <c r="J6564" s="40" t="inlineStr">
        <is>
          <t>waste - methane capture</t>
        </is>
      </c>
    </row>
    <row r="6565" ht="15.75" customHeight="1" s="120">
      <c r="A6565" s="2" t="inlineStr">
        <is>
          <t>WASTE</t>
        </is>
      </c>
      <c r="B6565" s="2" t="inlineStr">
        <is>
          <t>LAN</t>
        </is>
      </c>
      <c r="C6565" s="2" t="n">
        <v>2030</v>
      </c>
      <c r="D6565" s="2" t="inlineStr">
        <is>
          <t>United States</t>
        </is>
      </c>
      <c r="E6565" s="2" t="inlineStr">
        <is>
          <t>USA</t>
        </is>
      </c>
      <c r="F6565" s="2" t="inlineStr">
        <is>
          <t>Land_x001f_ll gas recovery for direct use</t>
        </is>
      </c>
      <c r="G6565" s="2" t="n">
        <v>-2</v>
      </c>
      <c r="H6565" s="2" t="n">
        <v>0.0080351505894214</v>
      </c>
      <c r="I6565" s="2" t="n">
        <v>0.008999368660151968</v>
      </c>
      <c r="J6565" s="40" t="inlineStr">
        <is>
          <t>waste - methane capture</t>
        </is>
      </c>
    </row>
    <row r="6566" ht="15.75" customHeight="1" s="120">
      <c r="A6566" s="2" t="inlineStr">
        <is>
          <t>WASTE</t>
        </is>
      </c>
      <c r="B6566" s="2" t="inlineStr">
        <is>
          <t>LAN</t>
        </is>
      </c>
      <c r="C6566" s="2" t="n">
        <v>2030</v>
      </c>
      <c r="D6566" s="2" t="inlineStr">
        <is>
          <t>United States</t>
        </is>
      </c>
      <c r="E6566" s="2" t="inlineStr">
        <is>
          <t>USA</t>
        </is>
      </c>
      <c r="F6566" s="2" t="inlineStr">
        <is>
          <t>Electricity generation with a microturbine</t>
        </is>
      </c>
      <c r="G6566" s="2" t="n">
        <v>-1</v>
      </c>
      <c r="H6566" s="2" t="n">
        <v>0.0009782762499526</v>
      </c>
      <c r="I6566" s="2" t="n">
        <v>0.001095669399946912</v>
      </c>
      <c r="J6566" s="40" t="inlineStr">
        <is>
          <t>waste - methane capture</t>
        </is>
      </c>
    </row>
    <row r="6567" ht="15.75" customHeight="1" s="120">
      <c r="A6567" s="2" t="inlineStr">
        <is>
          <t>WASTE</t>
        </is>
      </c>
      <c r="B6567" s="2" t="inlineStr">
        <is>
          <t>LAN</t>
        </is>
      </c>
      <c r="C6567" s="2" t="n">
        <v>2030</v>
      </c>
      <c r="D6567" s="2" t="inlineStr">
        <is>
          <t>United States</t>
        </is>
      </c>
      <c r="E6567" s="2" t="inlineStr">
        <is>
          <t>USA</t>
        </is>
      </c>
      <c r="F6567" s="2" t="inlineStr">
        <is>
          <t>Land_x001f_ll gas recovery for direct use</t>
        </is>
      </c>
      <c r="G6567" s="2" t="n">
        <v>-1</v>
      </c>
      <c r="H6567" s="2" t="n">
        <v>0.0030350957531482</v>
      </c>
      <c r="I6567" s="2" t="n">
        <v>0.003399307243525984</v>
      </c>
      <c r="J6567" s="40" t="inlineStr">
        <is>
          <t>waste - methane capture</t>
        </is>
      </c>
    </row>
    <row r="6568" ht="15.75" customHeight="1" s="120">
      <c r="A6568" s="2" t="inlineStr">
        <is>
          <t>WASTE</t>
        </is>
      </c>
      <c r="B6568" s="2" t="inlineStr">
        <is>
          <t>LAN</t>
        </is>
      </c>
      <c r="C6568" s="2" t="n">
        <v>2030</v>
      </c>
      <c r="D6568" s="2" t="inlineStr">
        <is>
          <t>United States</t>
        </is>
      </c>
      <c r="E6568" s="2" t="inlineStr">
        <is>
          <t>USA</t>
        </is>
      </c>
      <c r="F6568" s="2" t="inlineStr">
        <is>
          <t>Electricity generation with a microturbine</t>
        </is>
      </c>
      <c r="G6568" s="2" t="n">
        <v>0</v>
      </c>
      <c r="H6568" s="2" t="n">
        <v>0.0058278407668695</v>
      </c>
      <c r="I6568" s="2" t="n">
        <v>0.00652718165889384</v>
      </c>
      <c r="J6568" s="40" t="inlineStr">
        <is>
          <t>waste - methane capture</t>
        </is>
      </c>
    </row>
    <row r="6569" ht="15.75" customHeight="1" s="120">
      <c r="A6569" s="2" t="inlineStr">
        <is>
          <t>WASTE</t>
        </is>
      </c>
      <c r="B6569" s="2" t="inlineStr">
        <is>
          <t>LAN</t>
        </is>
      </c>
      <c r="C6569" s="2" t="n">
        <v>2030</v>
      </c>
      <c r="D6569" s="2" t="inlineStr">
        <is>
          <t>United States</t>
        </is>
      </c>
      <c r="E6569" s="2" t="inlineStr">
        <is>
          <t>USA</t>
        </is>
      </c>
      <c r="F6569" s="2" t="inlineStr">
        <is>
          <t>Land_x001f_ll gas recovery for direct use</t>
        </is>
      </c>
      <c r="G6569" s="2" t="n">
        <v>0</v>
      </c>
      <c r="H6569" s="2" t="n">
        <v>0.0009472301462665</v>
      </c>
      <c r="I6569" s="2" t="n">
        <v>0.00106089776381848</v>
      </c>
      <c r="J6569" s="40" t="inlineStr">
        <is>
          <t>waste - methane capture</t>
        </is>
      </c>
    </row>
    <row r="6570" ht="15.75" customHeight="1" s="120">
      <c r="A6570" s="2" t="inlineStr">
        <is>
          <t>WASTE</t>
        </is>
      </c>
      <c r="B6570" s="2" t="inlineStr">
        <is>
          <t>LAN</t>
        </is>
      </c>
      <c r="C6570" s="2" t="n">
        <v>2030</v>
      </c>
      <c r="D6570" s="2" t="inlineStr">
        <is>
          <t>United States</t>
        </is>
      </c>
      <c r="E6570" s="2" t="inlineStr">
        <is>
          <t>USA</t>
        </is>
      </c>
      <c r="F6570" s="2" t="inlineStr">
        <is>
          <t>Land_x001f_ll gas recovery for direct use</t>
        </is>
      </c>
      <c r="G6570" s="2" t="n">
        <v>1</v>
      </c>
      <c r="H6570" s="2" t="n">
        <v>0.0008565566386096</v>
      </c>
      <c r="I6570" s="2" t="n">
        <v>0.0009593434352427521</v>
      </c>
      <c r="J6570" s="40" t="inlineStr">
        <is>
          <t>waste - methane capture</t>
        </is>
      </c>
    </row>
    <row r="6571" ht="15.75" customHeight="1" s="120">
      <c r="A6571" s="2" t="inlineStr">
        <is>
          <t>WASTE</t>
        </is>
      </c>
      <c r="B6571" s="2" t="inlineStr">
        <is>
          <t>LAN</t>
        </is>
      </c>
      <c r="C6571" s="2" t="n">
        <v>2030</v>
      </c>
      <c r="D6571" s="2" t="inlineStr">
        <is>
          <t>United States</t>
        </is>
      </c>
      <c r="E6571" s="2" t="inlineStr">
        <is>
          <t>USA</t>
        </is>
      </c>
      <c r="F6571" s="2" t="inlineStr">
        <is>
          <t>Electricity generation with a microturbine</t>
        </is>
      </c>
      <c r="G6571" s="2" t="n">
        <v>1</v>
      </c>
      <c r="H6571" s="2" t="n">
        <v>0.0126282211858779</v>
      </c>
      <c r="I6571" s="2" t="n">
        <v>0.01414360772818325</v>
      </c>
      <c r="J6571" s="40" t="inlineStr">
        <is>
          <t>waste - methane capture</t>
        </is>
      </c>
    </row>
    <row r="6572" ht="15.75" customHeight="1" s="120">
      <c r="A6572" s="2" t="inlineStr">
        <is>
          <t>WASTE</t>
        </is>
      </c>
      <c r="B6572" s="2" t="inlineStr">
        <is>
          <t>LAN</t>
        </is>
      </c>
      <c r="C6572" s="2" t="n">
        <v>2030</v>
      </c>
      <c r="D6572" s="2" t="inlineStr">
        <is>
          <t>United States</t>
        </is>
      </c>
      <c r="E6572" s="2" t="inlineStr">
        <is>
          <t>USA</t>
        </is>
      </c>
      <c r="F6572" s="2" t="inlineStr">
        <is>
          <t>Electricity generation with combined heat and power</t>
        </is>
      </c>
      <c r="G6572" s="2" t="n">
        <v>1</v>
      </c>
      <c r="H6572" s="2" t="n">
        <v>0.0017352369613945</v>
      </c>
      <c r="I6572" s="2" t="n">
        <v>0.00194346539676184</v>
      </c>
      <c r="J6572" s="40" t="inlineStr">
        <is>
          <t>waste - methane capture</t>
        </is>
      </c>
    </row>
    <row r="6573" ht="15.75" customHeight="1" s="120">
      <c r="A6573" s="2" t="inlineStr">
        <is>
          <t>WASTE</t>
        </is>
      </c>
      <c r="B6573" s="2" t="inlineStr">
        <is>
          <t>LAN</t>
        </is>
      </c>
      <c r="C6573" s="2" t="n">
        <v>2030</v>
      </c>
      <c r="D6573" s="2" t="inlineStr">
        <is>
          <t>United States</t>
        </is>
      </c>
      <c r="E6573" s="2" t="inlineStr">
        <is>
          <t>USA</t>
        </is>
      </c>
      <c r="F6573" s="2" t="inlineStr">
        <is>
          <t>Electricity generation with combined heat and power</t>
        </is>
      </c>
      <c r="G6573" s="2" t="n">
        <v>2</v>
      </c>
      <c r="H6573" s="2" t="n">
        <v>0.0050375168211758</v>
      </c>
      <c r="I6573" s="2" t="n">
        <v>0.005642018839716896</v>
      </c>
      <c r="J6573" s="40" t="inlineStr">
        <is>
          <t>waste - methane capture</t>
        </is>
      </c>
    </row>
    <row r="6574" ht="15.75" customHeight="1" s="120">
      <c r="A6574" s="2" t="inlineStr">
        <is>
          <t>WASTE</t>
        </is>
      </c>
      <c r="B6574" s="2" t="inlineStr">
        <is>
          <t>LAN</t>
        </is>
      </c>
      <c r="C6574" s="2" t="n">
        <v>2030</v>
      </c>
      <c r="D6574" s="2" t="inlineStr">
        <is>
          <t>United States</t>
        </is>
      </c>
      <c r="E6574" s="2" t="inlineStr">
        <is>
          <t>USA</t>
        </is>
      </c>
      <c r="F6574" s="2" t="inlineStr">
        <is>
          <t>Electricity generation with a microturbine</t>
        </is>
      </c>
      <c r="G6574" s="2" t="n">
        <v>2</v>
      </c>
      <c r="H6574" s="2" t="n">
        <v>0.0249078746128362</v>
      </c>
      <c r="I6574" s="2" t="n">
        <v>0.02789681956637655</v>
      </c>
      <c r="J6574" s="40" t="inlineStr">
        <is>
          <t>waste - methane capture</t>
        </is>
      </c>
    </row>
    <row r="6575" ht="15.75" customHeight="1" s="120">
      <c r="A6575" s="2" t="inlineStr">
        <is>
          <t>WASTE</t>
        </is>
      </c>
      <c r="B6575" s="2" t="inlineStr">
        <is>
          <t>LAN</t>
        </is>
      </c>
      <c r="C6575" s="2" t="n">
        <v>2030</v>
      </c>
      <c r="D6575" s="2" t="inlineStr">
        <is>
          <t>United States</t>
        </is>
      </c>
      <c r="E6575" s="2" t="inlineStr">
        <is>
          <t>USA</t>
        </is>
      </c>
      <c r="F6575" s="2" t="inlineStr">
        <is>
          <t>Electricity generation with a gas turbine</t>
        </is>
      </c>
      <c r="G6575" s="2" t="n">
        <v>3</v>
      </c>
      <c r="H6575" s="2" t="n">
        <v>0.0049047311767936</v>
      </c>
      <c r="I6575" s="2" t="n">
        <v>0.005493298918008832</v>
      </c>
      <c r="J6575" s="40" t="inlineStr">
        <is>
          <t>waste - methane capture</t>
        </is>
      </c>
    </row>
    <row r="6576" ht="15.75" customHeight="1" s="120">
      <c r="A6576" s="2" t="inlineStr">
        <is>
          <t>WASTE</t>
        </is>
      </c>
      <c r="B6576" s="2" t="inlineStr">
        <is>
          <t>LAN</t>
        </is>
      </c>
      <c r="C6576" s="2" t="n">
        <v>2030</v>
      </c>
      <c r="D6576" s="2" t="inlineStr">
        <is>
          <t>United States</t>
        </is>
      </c>
      <c r="E6576" s="2" t="inlineStr">
        <is>
          <t>USA</t>
        </is>
      </c>
      <c r="F6576" s="2" t="inlineStr">
        <is>
          <t>Electricity generation with a microturbine</t>
        </is>
      </c>
      <c r="G6576" s="2" t="n">
        <v>3</v>
      </c>
      <c r="H6576" s="2" t="n">
        <v>0.0166575142939109</v>
      </c>
      <c r="I6576" s="2" t="n">
        <v>0.01865641600918021</v>
      </c>
      <c r="J6576" s="40" t="inlineStr">
        <is>
          <t>waste - methane capture</t>
        </is>
      </c>
    </row>
    <row r="6577" ht="15.75" customHeight="1" s="120">
      <c r="A6577" s="2" t="inlineStr">
        <is>
          <t>WASTE</t>
        </is>
      </c>
      <c r="B6577" s="2" t="inlineStr">
        <is>
          <t>LAN</t>
        </is>
      </c>
      <c r="C6577" s="2" t="n">
        <v>2030</v>
      </c>
      <c r="D6577" s="2" t="inlineStr">
        <is>
          <t>United States</t>
        </is>
      </c>
      <c r="E6577" s="2" t="inlineStr">
        <is>
          <t>USA</t>
        </is>
      </c>
      <c r="F6577" s="2" t="inlineStr">
        <is>
          <t>Electricity generation with combined heat and power</t>
        </is>
      </c>
      <c r="G6577" s="2" t="n">
        <v>3</v>
      </c>
      <c r="H6577" s="2" t="n">
        <v>0.008662526262924099</v>
      </c>
      <c r="I6577" s="2" t="n">
        <v>0.009702029414474992</v>
      </c>
      <c r="J6577" s="40" t="inlineStr">
        <is>
          <t>waste - methane capture</t>
        </is>
      </c>
    </row>
    <row r="6578" ht="15.75" customHeight="1" s="120">
      <c r="A6578" s="2" t="inlineStr">
        <is>
          <t>WASTE</t>
        </is>
      </c>
      <c r="B6578" s="2" t="inlineStr">
        <is>
          <t>LAN</t>
        </is>
      </c>
      <c r="C6578" s="2" t="n">
        <v>2030</v>
      </c>
      <c r="D6578" s="2" t="inlineStr">
        <is>
          <t>United States</t>
        </is>
      </c>
      <c r="E6578" s="2" t="inlineStr">
        <is>
          <t>USA</t>
        </is>
      </c>
      <c r="F6578" s="2" t="inlineStr">
        <is>
          <t>Flaring of landfill gas</t>
        </is>
      </c>
      <c r="G6578" s="2" t="n">
        <v>3</v>
      </c>
      <c r="H6578" s="2" t="n">
        <v>0.446404385380446</v>
      </c>
      <c r="I6578" s="2" t="n">
        <v>0.4999729116260996</v>
      </c>
      <c r="J6578" s="40" t="inlineStr">
        <is>
          <t>waste - methane destruction</t>
        </is>
      </c>
    </row>
    <row r="6579" ht="15.75" customHeight="1" s="120">
      <c r="A6579" s="2" t="inlineStr">
        <is>
          <t>WASTE</t>
        </is>
      </c>
      <c r="B6579" s="2" t="inlineStr">
        <is>
          <t>LAN</t>
        </is>
      </c>
      <c r="C6579" s="2" t="n">
        <v>2030</v>
      </c>
      <c r="D6579" s="2" t="inlineStr">
        <is>
          <t>United States</t>
        </is>
      </c>
      <c r="E6579" s="2" t="inlineStr">
        <is>
          <t>USA</t>
        </is>
      </c>
      <c r="F6579" s="2" t="inlineStr">
        <is>
          <t>Electricity generation with a reciprocating engine</t>
        </is>
      </c>
      <c r="G6579" s="2" t="n">
        <v>3</v>
      </c>
      <c r="H6579" s="2" t="n">
        <v>0.0208228435367346</v>
      </c>
      <c r="I6579" s="2" t="n">
        <v>0.02332158476114275</v>
      </c>
      <c r="J6579" s="40" t="inlineStr">
        <is>
          <t>waste - methane capture</t>
        </is>
      </c>
    </row>
    <row r="6580" ht="15.75" customHeight="1" s="120">
      <c r="A6580" s="2" t="inlineStr">
        <is>
          <t>WASTE</t>
        </is>
      </c>
      <c r="B6580" s="2" t="inlineStr">
        <is>
          <t>LAN</t>
        </is>
      </c>
      <c r="C6580" s="2" t="n">
        <v>2030</v>
      </c>
      <c r="D6580" s="2" t="inlineStr">
        <is>
          <t>United States</t>
        </is>
      </c>
      <c r="E6580" s="2" t="inlineStr">
        <is>
          <t>USA</t>
        </is>
      </c>
      <c r="F6580" s="2" t="inlineStr">
        <is>
          <t>Electricity generation with a microturbine</t>
        </is>
      </c>
      <c r="G6580" s="2" t="n">
        <v>4</v>
      </c>
      <c r="H6580" s="2" t="n">
        <v>0.0106266530056018</v>
      </c>
      <c r="I6580" s="2" t="n">
        <v>0.01190185136627402</v>
      </c>
      <c r="J6580" s="40" t="inlineStr">
        <is>
          <t>waste - methane capture</t>
        </is>
      </c>
    </row>
    <row r="6581" ht="15.75" customHeight="1" s="120">
      <c r="A6581" s="2" t="inlineStr">
        <is>
          <t>WASTE</t>
        </is>
      </c>
      <c r="B6581" s="2" t="inlineStr">
        <is>
          <t>LAN</t>
        </is>
      </c>
      <c r="C6581" s="2" t="n">
        <v>2030</v>
      </c>
      <c r="D6581" s="2" t="inlineStr">
        <is>
          <t>United States</t>
        </is>
      </c>
      <c r="E6581" s="2" t="inlineStr">
        <is>
          <t>USA</t>
        </is>
      </c>
      <c r="F6581" s="2" t="inlineStr">
        <is>
          <t>Land_x001f_ll gas recovery for direct use</t>
        </is>
      </c>
      <c r="G6581" s="2" t="n">
        <v>4</v>
      </c>
      <c r="H6581" s="2" t="n">
        <v>0.0014378988416865</v>
      </c>
      <c r="I6581" s="2" t="n">
        <v>0.00161044670268888</v>
      </c>
      <c r="J6581" s="40" t="inlineStr">
        <is>
          <t>waste - methane capture</t>
        </is>
      </c>
    </row>
    <row r="6582" ht="15.75" customHeight="1" s="120">
      <c r="A6582" s="2" t="inlineStr">
        <is>
          <t>WASTE</t>
        </is>
      </c>
      <c r="B6582" s="2" t="inlineStr">
        <is>
          <t>LAN</t>
        </is>
      </c>
      <c r="C6582" s="2" t="n">
        <v>2030</v>
      </c>
      <c r="D6582" s="2" t="inlineStr">
        <is>
          <t>United States</t>
        </is>
      </c>
      <c r="E6582" s="2" t="inlineStr">
        <is>
          <t>USA</t>
        </is>
      </c>
      <c r="F6582" s="2" t="inlineStr">
        <is>
          <t>Electricity generation with combined heat and power</t>
        </is>
      </c>
      <c r="G6582" s="2" t="n">
        <v>4</v>
      </c>
      <c r="H6582" s="2" t="n">
        <v>0.0157645477447659</v>
      </c>
      <c r="I6582" s="2" t="n">
        <v>0.01765629347413781</v>
      </c>
      <c r="J6582" s="40" t="inlineStr">
        <is>
          <t>waste - methane capture</t>
        </is>
      </c>
    </row>
    <row r="6583" ht="15.75" customHeight="1" s="120">
      <c r="A6583" s="2" t="inlineStr">
        <is>
          <t>WASTE</t>
        </is>
      </c>
      <c r="B6583" s="2" t="inlineStr">
        <is>
          <t>LAN</t>
        </is>
      </c>
      <c r="C6583" s="2" t="n">
        <v>2030</v>
      </c>
      <c r="D6583" s="2" t="inlineStr">
        <is>
          <t>United States</t>
        </is>
      </c>
      <c r="E6583" s="2" t="inlineStr">
        <is>
          <t>USA</t>
        </is>
      </c>
      <c r="F6583" s="2" t="inlineStr">
        <is>
          <t>Flaring of landfill gas</t>
        </is>
      </c>
      <c r="G6583" s="2" t="n">
        <v>4</v>
      </c>
      <c r="H6583" s="2" t="n">
        <v>0.725171397440135</v>
      </c>
      <c r="I6583" s="2" t="n">
        <v>0.8121919651329513</v>
      </c>
      <c r="J6583" s="40" t="inlineStr">
        <is>
          <t>waste - methane destruction</t>
        </is>
      </c>
    </row>
    <row r="6584" ht="15.75" customHeight="1" s="120">
      <c r="A6584" s="2" t="inlineStr">
        <is>
          <t>WASTE</t>
        </is>
      </c>
      <c r="B6584" s="2" t="inlineStr">
        <is>
          <t>LAN</t>
        </is>
      </c>
      <c r="C6584" s="2" t="n">
        <v>2030</v>
      </c>
      <c r="D6584" s="2" t="inlineStr">
        <is>
          <t>United States</t>
        </is>
      </c>
      <c r="E6584" s="2" t="inlineStr">
        <is>
          <t>USA</t>
        </is>
      </c>
      <c r="F6584" s="2" t="inlineStr">
        <is>
          <t>Electricity generation with a reciprocating engine</t>
        </is>
      </c>
      <c r="G6584" s="2" t="n">
        <v>4</v>
      </c>
      <c r="H6584" s="2" t="n">
        <v>0.168511785566806</v>
      </c>
      <c r="I6584" s="2" t="n">
        <v>0.1887331998348227</v>
      </c>
      <c r="J6584" s="40" t="inlineStr">
        <is>
          <t>waste - methane capture</t>
        </is>
      </c>
    </row>
    <row r="6585" ht="15.75" customHeight="1" s="120">
      <c r="A6585" s="2" t="inlineStr">
        <is>
          <t>WASTE</t>
        </is>
      </c>
      <c r="B6585" s="2" t="inlineStr">
        <is>
          <t>LAN</t>
        </is>
      </c>
      <c r="C6585" s="2" t="n">
        <v>2030</v>
      </c>
      <c r="D6585" s="2" t="inlineStr">
        <is>
          <t>United States</t>
        </is>
      </c>
      <c r="E6585" s="2" t="inlineStr">
        <is>
          <t>USA</t>
        </is>
      </c>
      <c r="F6585" s="2" t="inlineStr">
        <is>
          <t>Electricity generation with a gas turbine</t>
        </is>
      </c>
      <c r="G6585" s="2" t="n">
        <v>4</v>
      </c>
      <c r="H6585" s="2" t="n">
        <v>0.0578161534504034</v>
      </c>
      <c r="I6585" s="2" t="n">
        <v>0.06475409186445182</v>
      </c>
      <c r="J6585" s="40" t="inlineStr">
        <is>
          <t>waste - methane capture</t>
        </is>
      </c>
    </row>
    <row r="6586" ht="15.75" customHeight="1" s="120">
      <c r="A6586" s="2" t="inlineStr">
        <is>
          <t>WASTE</t>
        </is>
      </c>
      <c r="B6586" s="2" t="inlineStr">
        <is>
          <t>LAN</t>
        </is>
      </c>
      <c r="C6586" s="2" t="n">
        <v>2030</v>
      </c>
      <c r="D6586" s="2" t="inlineStr">
        <is>
          <t>United States</t>
        </is>
      </c>
      <c r="E6586" s="2" t="inlineStr">
        <is>
          <t>USA</t>
        </is>
      </c>
      <c r="F6586" s="2" t="inlineStr">
        <is>
          <t>Flaring of landfill gas</t>
        </is>
      </c>
      <c r="G6586" s="2" t="n">
        <v>5</v>
      </c>
      <c r="H6586" s="2" t="n">
        <v>0.259896944742649</v>
      </c>
      <c r="I6586" s="2" t="n">
        <v>0.2910845781117669</v>
      </c>
      <c r="J6586" s="40" t="inlineStr">
        <is>
          <t>waste - methane destruction</t>
        </is>
      </c>
    </row>
    <row r="6587" ht="15.75" customHeight="1" s="120">
      <c r="A6587" s="2" t="inlineStr">
        <is>
          <t>WASTE</t>
        </is>
      </c>
      <c r="B6587" s="2" t="inlineStr">
        <is>
          <t>LAN</t>
        </is>
      </c>
      <c r="C6587" s="2" t="n">
        <v>2030</v>
      </c>
      <c r="D6587" s="2" t="inlineStr">
        <is>
          <t>United States</t>
        </is>
      </c>
      <c r="E6587" s="2" t="inlineStr">
        <is>
          <t>USA</t>
        </is>
      </c>
      <c r="F6587" s="2" t="inlineStr">
        <is>
          <t>Electricity generation with a microturbine</t>
        </is>
      </c>
      <c r="G6587" s="2" t="n">
        <v>5</v>
      </c>
      <c r="H6587" s="2" t="n">
        <v>0.009784322581253901</v>
      </c>
      <c r="I6587" s="2" t="n">
        <v>0.01095844129100437</v>
      </c>
      <c r="J6587" s="40" t="inlineStr">
        <is>
          <t>waste - methane capture</t>
        </is>
      </c>
    </row>
    <row r="6588" ht="15.75" customHeight="1" s="120">
      <c r="A6588" s="2" t="inlineStr">
        <is>
          <t>WASTE</t>
        </is>
      </c>
      <c r="B6588" s="2" t="inlineStr">
        <is>
          <t>LAN</t>
        </is>
      </c>
      <c r="C6588" s="2" t="n">
        <v>2030</v>
      </c>
      <c r="D6588" s="2" t="inlineStr">
        <is>
          <t>United States</t>
        </is>
      </c>
      <c r="E6588" s="2" t="inlineStr">
        <is>
          <t>USA</t>
        </is>
      </c>
      <c r="F6588" s="2" t="inlineStr">
        <is>
          <t>Electricity generation with combined heat and power</t>
        </is>
      </c>
      <c r="G6588" s="2" t="n">
        <v>5</v>
      </c>
      <c r="H6588" s="2" t="n">
        <v>0.0239864866016433</v>
      </c>
      <c r="I6588" s="2" t="n">
        <v>0.0268648649938405</v>
      </c>
      <c r="J6588" s="40" t="inlineStr">
        <is>
          <t>waste - methane capture</t>
        </is>
      </c>
    </row>
    <row r="6589" ht="15.75" customHeight="1" s="120">
      <c r="A6589" s="2" t="inlineStr">
        <is>
          <t>WASTE</t>
        </is>
      </c>
      <c r="B6589" s="2" t="inlineStr">
        <is>
          <t>LAN</t>
        </is>
      </c>
      <c r="C6589" s="2" t="n">
        <v>2030</v>
      </c>
      <c r="D6589" s="2" t="inlineStr">
        <is>
          <t>United States</t>
        </is>
      </c>
      <c r="E6589" s="2" t="inlineStr">
        <is>
          <t>USA</t>
        </is>
      </c>
      <c r="F6589" s="2" t="inlineStr">
        <is>
          <t>Land_x001f_ll gas recovery for direct use</t>
        </is>
      </c>
      <c r="G6589" s="2" t="n">
        <v>5</v>
      </c>
      <c r="H6589" s="2" t="n">
        <v>0.002897381054936</v>
      </c>
      <c r="I6589" s="2" t="n">
        <v>0.00324506678152832</v>
      </c>
      <c r="J6589" s="40" t="inlineStr">
        <is>
          <t>waste - methane capture</t>
        </is>
      </c>
    </row>
    <row r="6590" ht="15.75" customHeight="1" s="120">
      <c r="A6590" s="2" t="inlineStr">
        <is>
          <t>WASTE</t>
        </is>
      </c>
      <c r="B6590" s="2" t="inlineStr">
        <is>
          <t>LAN</t>
        </is>
      </c>
      <c r="C6590" s="2" t="n">
        <v>2030</v>
      </c>
      <c r="D6590" s="2" t="inlineStr">
        <is>
          <t>United States</t>
        </is>
      </c>
      <c r="E6590" s="2" t="inlineStr">
        <is>
          <t>USA</t>
        </is>
      </c>
      <c r="F6590" s="2" t="inlineStr">
        <is>
          <t>Electricity generation with a reciprocating engine</t>
        </is>
      </c>
      <c r="G6590" s="2" t="n">
        <v>5</v>
      </c>
      <c r="H6590" s="2" t="n">
        <v>0.286657086573541</v>
      </c>
      <c r="I6590" s="2" t="n">
        <v>0.321055936962366</v>
      </c>
      <c r="J6590" s="40" t="inlineStr">
        <is>
          <t>waste - methane capture</t>
        </is>
      </c>
    </row>
    <row r="6591" ht="15.75" customHeight="1" s="120">
      <c r="A6591" s="2" t="inlineStr">
        <is>
          <t>WASTE</t>
        </is>
      </c>
      <c r="B6591" s="2" t="inlineStr">
        <is>
          <t>LAN</t>
        </is>
      </c>
      <c r="C6591" s="2" t="n">
        <v>2030</v>
      </c>
      <c r="D6591" s="2" t="inlineStr">
        <is>
          <t>United States</t>
        </is>
      </c>
      <c r="E6591" s="2" t="inlineStr">
        <is>
          <t>USA</t>
        </is>
      </c>
      <c r="F6591" s="2" t="inlineStr">
        <is>
          <t>Electricity generation with a gas turbine</t>
        </is>
      </c>
      <c r="G6591" s="2" t="n">
        <v>5</v>
      </c>
      <c r="H6591" s="2" t="n">
        <v>0.0463357058470137</v>
      </c>
      <c r="I6591" s="2" t="n">
        <v>0.05189599054865535</v>
      </c>
      <c r="J6591" s="40" t="inlineStr">
        <is>
          <t>waste - methane capture</t>
        </is>
      </c>
    </row>
    <row r="6592" ht="15.75" customHeight="1" s="120">
      <c r="A6592" s="2" t="inlineStr">
        <is>
          <t>WASTE</t>
        </is>
      </c>
      <c r="B6592" s="2" t="inlineStr">
        <is>
          <t>LAN</t>
        </is>
      </c>
      <c r="C6592" s="2" t="n">
        <v>2030</v>
      </c>
      <c r="D6592" s="2" t="inlineStr">
        <is>
          <t>United States</t>
        </is>
      </c>
      <c r="E6592" s="2" t="inlineStr">
        <is>
          <t>USA</t>
        </is>
      </c>
      <c r="F6592" s="2" t="inlineStr">
        <is>
          <t>Electricity generation with a microturbine</t>
        </is>
      </c>
      <c r="G6592" s="2" t="n">
        <v>6</v>
      </c>
      <c r="H6592" s="2" t="n">
        <v>0.008839941263431701</v>
      </c>
      <c r="I6592" s="2" t="n">
        <v>0.009900734215043505</v>
      </c>
      <c r="J6592" s="40" t="inlineStr">
        <is>
          <t>waste - methane capture</t>
        </is>
      </c>
    </row>
    <row r="6593" ht="15.75" customHeight="1" s="120">
      <c r="A6593" s="2" t="inlineStr">
        <is>
          <t>WASTE</t>
        </is>
      </c>
      <c r="B6593" s="2" t="inlineStr">
        <is>
          <t>LAN</t>
        </is>
      </c>
      <c r="C6593" s="2" t="n">
        <v>2030</v>
      </c>
      <c r="D6593" s="2" t="inlineStr">
        <is>
          <t>United States</t>
        </is>
      </c>
      <c r="E6593" s="2" t="inlineStr">
        <is>
          <t>USA</t>
        </is>
      </c>
      <c r="F6593" s="2" t="inlineStr">
        <is>
          <t>Electricity generation with a gas turbine</t>
        </is>
      </c>
      <c r="G6593" s="2" t="n">
        <v>6</v>
      </c>
      <c r="H6593" s="2" t="n">
        <v>0.0252933157607913</v>
      </c>
      <c r="I6593" s="2" t="n">
        <v>0.02832851365208626</v>
      </c>
      <c r="J6593" s="40" t="inlineStr">
        <is>
          <t>waste - methane capture</t>
        </is>
      </c>
    </row>
    <row r="6594" ht="15.75" customHeight="1" s="120">
      <c r="A6594" s="2" t="inlineStr">
        <is>
          <t>WASTE</t>
        </is>
      </c>
      <c r="B6594" s="2" t="inlineStr">
        <is>
          <t>LAN</t>
        </is>
      </c>
      <c r="C6594" s="2" t="n">
        <v>2030</v>
      </c>
      <c r="D6594" s="2" t="inlineStr">
        <is>
          <t>United States</t>
        </is>
      </c>
      <c r="E6594" s="2" t="inlineStr">
        <is>
          <t>USA</t>
        </is>
      </c>
      <c r="F6594" s="2" t="inlineStr">
        <is>
          <t>Land_x001f_ll gas recovery for direct use</t>
        </is>
      </c>
      <c r="G6594" s="2" t="n">
        <v>6</v>
      </c>
      <c r="H6594" s="2" t="n">
        <v>0.0021239006891847</v>
      </c>
      <c r="I6594" s="2" t="n">
        <v>0.002378768771886864</v>
      </c>
      <c r="J6594" s="40" t="inlineStr">
        <is>
          <t>waste - methane capture</t>
        </is>
      </c>
    </row>
    <row r="6595" ht="15.75" customHeight="1" s="120">
      <c r="A6595" s="2" t="inlineStr">
        <is>
          <t>WASTE</t>
        </is>
      </c>
      <c r="B6595" s="2" t="inlineStr">
        <is>
          <t>LAN</t>
        </is>
      </c>
      <c r="C6595" s="2" t="n">
        <v>2030</v>
      </c>
      <c r="D6595" s="2" t="inlineStr">
        <is>
          <t>United States</t>
        </is>
      </c>
      <c r="E6595" s="2" t="inlineStr">
        <is>
          <t>USA</t>
        </is>
      </c>
      <c r="F6595" s="2" t="inlineStr">
        <is>
          <t>Flaring of landfill gas</t>
        </is>
      </c>
      <c r="G6595" s="2" t="n">
        <v>6</v>
      </c>
      <c r="H6595" s="2" t="n">
        <v>0.170937013579532</v>
      </c>
      <c r="I6595" s="2" t="n">
        <v>0.1914494552090759</v>
      </c>
      <c r="J6595" s="40" t="inlineStr">
        <is>
          <t>waste - methane destruction</t>
        </is>
      </c>
    </row>
    <row r="6596" ht="15.75" customHeight="1" s="120">
      <c r="A6596" s="2" t="inlineStr">
        <is>
          <t>WASTE</t>
        </is>
      </c>
      <c r="B6596" s="2" t="inlineStr">
        <is>
          <t>LAN</t>
        </is>
      </c>
      <c r="C6596" s="2" t="n">
        <v>2030</v>
      </c>
      <c r="D6596" s="2" t="inlineStr">
        <is>
          <t>United States</t>
        </is>
      </c>
      <c r="E6596" s="2" t="inlineStr">
        <is>
          <t>USA</t>
        </is>
      </c>
      <c r="F6596" s="2" t="inlineStr">
        <is>
          <t>Electricity generation with a reciprocating engine</t>
        </is>
      </c>
      <c r="G6596" s="2" t="n">
        <v>6</v>
      </c>
      <c r="H6596" s="2" t="n">
        <v>0.424489631317555</v>
      </c>
      <c r="I6596" s="2" t="n">
        <v>0.4754283870756617</v>
      </c>
      <c r="J6596" s="40" t="inlineStr">
        <is>
          <t>waste - methane capture</t>
        </is>
      </c>
    </row>
    <row r="6597" ht="15.75" customHeight="1" s="120">
      <c r="A6597" s="2" t="inlineStr">
        <is>
          <t>WASTE</t>
        </is>
      </c>
      <c r="B6597" s="2" t="inlineStr">
        <is>
          <t>LAN</t>
        </is>
      </c>
      <c r="C6597" s="2" t="n">
        <v>2030</v>
      </c>
      <c r="D6597" s="2" t="inlineStr">
        <is>
          <t>United States</t>
        </is>
      </c>
      <c r="E6597" s="2" t="inlineStr">
        <is>
          <t>USA</t>
        </is>
      </c>
      <c r="F6597" s="2" t="inlineStr">
        <is>
          <t>Electricity generation with combined heat and power</t>
        </is>
      </c>
      <c r="G6597" s="2" t="n">
        <v>6</v>
      </c>
      <c r="H6597" s="2" t="n">
        <v>0.0198537976830266</v>
      </c>
      <c r="I6597" s="2" t="n">
        <v>0.02223625340498979</v>
      </c>
      <c r="J6597" s="40" t="inlineStr">
        <is>
          <t>waste - methane capture</t>
        </is>
      </c>
    </row>
    <row r="6598" ht="15.75" customHeight="1" s="120">
      <c r="A6598" s="2" t="inlineStr">
        <is>
          <t>WASTE</t>
        </is>
      </c>
      <c r="B6598" s="2" t="inlineStr">
        <is>
          <t>LAN</t>
        </is>
      </c>
      <c r="C6598" s="2" t="n">
        <v>2030</v>
      </c>
      <c r="D6598" s="2" t="inlineStr">
        <is>
          <t>United States</t>
        </is>
      </c>
      <c r="E6598" s="2" t="inlineStr">
        <is>
          <t>USA</t>
        </is>
      </c>
      <c r="F6598" s="2" t="inlineStr">
        <is>
          <t>Electricity generation with a gas turbine</t>
        </is>
      </c>
      <c r="G6598" s="2" t="n">
        <v>7</v>
      </c>
      <c r="H6598" s="2" t="n">
        <v>0.0198705551738385</v>
      </c>
      <c r="I6598" s="2" t="n">
        <v>0.02225502179469912</v>
      </c>
      <c r="J6598" s="40" t="inlineStr">
        <is>
          <t>waste - methane capture</t>
        </is>
      </c>
    </row>
    <row r="6599" ht="15.75" customHeight="1" s="120">
      <c r="A6599" s="2" t="inlineStr">
        <is>
          <t>WASTE</t>
        </is>
      </c>
      <c r="B6599" s="2" t="inlineStr">
        <is>
          <t>LAN</t>
        </is>
      </c>
      <c r="C6599" s="2" t="n">
        <v>2030</v>
      </c>
      <c r="D6599" s="2" t="inlineStr">
        <is>
          <t>United States</t>
        </is>
      </c>
      <c r="E6599" s="2" t="inlineStr">
        <is>
          <t>USA</t>
        </is>
      </c>
      <c r="F6599" s="2" t="inlineStr">
        <is>
          <t>Flaring of landfill gas</t>
        </is>
      </c>
      <c r="G6599" s="2" t="n">
        <v>7</v>
      </c>
      <c r="H6599" s="2" t="n">
        <v>0.207725184969604</v>
      </c>
      <c r="I6599" s="2" t="n">
        <v>0.2326522071659565</v>
      </c>
      <c r="J6599" s="40" t="inlineStr">
        <is>
          <t>waste - methane destruction</t>
        </is>
      </c>
    </row>
    <row r="6600" ht="15.75" customHeight="1" s="120">
      <c r="A6600" s="2" t="inlineStr">
        <is>
          <t>WASTE</t>
        </is>
      </c>
      <c r="B6600" s="2" t="inlineStr">
        <is>
          <t>LAN</t>
        </is>
      </c>
      <c r="C6600" s="2" t="n">
        <v>2030</v>
      </c>
      <c r="D6600" s="2" t="inlineStr">
        <is>
          <t>United States</t>
        </is>
      </c>
      <c r="E6600" s="2" t="inlineStr">
        <is>
          <t>USA</t>
        </is>
      </c>
      <c r="F6600" s="2" t="inlineStr">
        <is>
          <t>Electricity generation with combined heat and power</t>
        </is>
      </c>
      <c r="G6600" s="2" t="n">
        <v>7</v>
      </c>
      <c r="H6600" s="2" t="n">
        <v>0.0174319259822369</v>
      </c>
      <c r="I6600" s="2" t="n">
        <v>0.01952375710010533</v>
      </c>
      <c r="J6600" s="40" t="inlineStr">
        <is>
          <t>waste - methane capture</t>
        </is>
      </c>
    </row>
    <row r="6601" ht="15.75" customHeight="1" s="120">
      <c r="A6601" s="2" t="inlineStr">
        <is>
          <t>WASTE</t>
        </is>
      </c>
      <c r="B6601" s="2" t="inlineStr">
        <is>
          <t>LAN</t>
        </is>
      </c>
      <c r="C6601" s="2" t="n">
        <v>2030</v>
      </c>
      <c r="D6601" s="2" t="inlineStr">
        <is>
          <t>United States</t>
        </is>
      </c>
      <c r="E6601" s="2" t="inlineStr">
        <is>
          <t>USA</t>
        </is>
      </c>
      <c r="F6601" s="2" t="inlineStr">
        <is>
          <t>Electricity generation with a reciprocating engine</t>
        </is>
      </c>
      <c r="G6601" s="2" t="n">
        <v>7</v>
      </c>
      <c r="H6601" s="2" t="n">
        <v>0.303826974704861</v>
      </c>
      <c r="I6601" s="2" t="n">
        <v>0.3402862116694443</v>
      </c>
      <c r="J6601" s="40" t="inlineStr">
        <is>
          <t>waste - methane capture</t>
        </is>
      </c>
    </row>
    <row r="6602" ht="15.75" customHeight="1" s="120">
      <c r="A6602" s="2" t="inlineStr">
        <is>
          <t>WASTE</t>
        </is>
      </c>
      <c r="B6602" s="2" t="inlineStr">
        <is>
          <t>LAN</t>
        </is>
      </c>
      <c r="C6602" s="2" t="n">
        <v>2030</v>
      </c>
      <c r="D6602" s="2" t="inlineStr">
        <is>
          <t>United States</t>
        </is>
      </c>
      <c r="E6602" s="2" t="inlineStr">
        <is>
          <t>USA</t>
        </is>
      </c>
      <c r="F6602" s="2" t="inlineStr">
        <is>
          <t>Electricity generation with a microturbine</t>
        </is>
      </c>
      <c r="G6602" s="2" t="n">
        <v>7</v>
      </c>
      <c r="H6602" s="2" t="n">
        <v>0.009138687237282299</v>
      </c>
      <c r="I6602" s="2" t="n">
        <v>0.01023532970575618</v>
      </c>
      <c r="J6602" s="40" t="inlineStr">
        <is>
          <t>waste - methane capture</t>
        </is>
      </c>
    </row>
    <row r="6603" ht="15.75" customHeight="1" s="120">
      <c r="A6603" s="2" t="inlineStr">
        <is>
          <t>WASTE</t>
        </is>
      </c>
      <c r="B6603" s="2" t="inlineStr">
        <is>
          <t>LAN</t>
        </is>
      </c>
      <c r="C6603" s="2" t="n">
        <v>2030</v>
      </c>
      <c r="D6603" s="2" t="inlineStr">
        <is>
          <t>United States</t>
        </is>
      </c>
      <c r="E6603" s="2" t="inlineStr">
        <is>
          <t>USA</t>
        </is>
      </c>
      <c r="F6603" s="2" t="inlineStr">
        <is>
          <t>Flaring of landfill gas</t>
        </is>
      </c>
      <c r="G6603" s="2" t="n">
        <v>8</v>
      </c>
      <c r="H6603" s="2" t="n">
        <v>0.141300456132739</v>
      </c>
      <c r="I6603" s="2" t="n">
        <v>0.1582565108686677</v>
      </c>
      <c r="J6603" s="40" t="inlineStr">
        <is>
          <t>waste - methane destruction</t>
        </is>
      </c>
    </row>
    <row r="6604" ht="15.75" customHeight="1" s="120">
      <c r="A6604" s="2" t="inlineStr">
        <is>
          <t>WASTE</t>
        </is>
      </c>
      <c r="B6604" s="2" t="inlineStr">
        <is>
          <t>LAN</t>
        </is>
      </c>
      <c r="C6604" s="2" t="n">
        <v>2030</v>
      </c>
      <c r="D6604" s="2" t="inlineStr">
        <is>
          <t>United States</t>
        </is>
      </c>
      <c r="E6604" s="2" t="inlineStr">
        <is>
          <t>USA</t>
        </is>
      </c>
      <c r="F6604" s="2" t="inlineStr">
        <is>
          <t>Electricity generation with a gas turbine</t>
        </is>
      </c>
      <c r="G6604" s="2" t="n">
        <v>8</v>
      </c>
      <c r="H6604" s="2" t="n">
        <v>0.0141440676525235</v>
      </c>
      <c r="I6604" s="2" t="n">
        <v>0.01584135577082632</v>
      </c>
      <c r="J6604" s="40" t="inlineStr">
        <is>
          <t>waste - methane capture</t>
        </is>
      </c>
    </row>
    <row r="6605" ht="15.75" customHeight="1" s="120">
      <c r="A6605" s="2" t="inlineStr">
        <is>
          <t>WASTE</t>
        </is>
      </c>
      <c r="B6605" s="2" t="inlineStr">
        <is>
          <t>LAN</t>
        </is>
      </c>
      <c r="C6605" s="2" t="n">
        <v>2030</v>
      </c>
      <c r="D6605" s="2" t="inlineStr">
        <is>
          <t>United States</t>
        </is>
      </c>
      <c r="E6605" s="2" t="inlineStr">
        <is>
          <t>USA</t>
        </is>
      </c>
      <c r="F6605" s="2" t="inlineStr">
        <is>
          <t>Electricity generation with a microturbine</t>
        </is>
      </c>
      <c r="G6605" s="2" t="n">
        <v>8</v>
      </c>
      <c r="H6605" s="2" t="n">
        <v>0.0092156703758519</v>
      </c>
      <c r="I6605" s="2" t="n">
        <v>0.01032155082095413</v>
      </c>
      <c r="J6605" s="40" t="inlineStr">
        <is>
          <t>waste - methane capture</t>
        </is>
      </c>
    </row>
    <row r="6606" ht="15.75" customHeight="1" s="120">
      <c r="A6606" s="2" t="inlineStr">
        <is>
          <t>WASTE</t>
        </is>
      </c>
      <c r="B6606" s="2" t="inlineStr">
        <is>
          <t>LAN</t>
        </is>
      </c>
      <c r="C6606" s="2" t="n">
        <v>2030</v>
      </c>
      <c r="D6606" s="2" t="inlineStr">
        <is>
          <t>United States</t>
        </is>
      </c>
      <c r="E6606" s="2" t="inlineStr">
        <is>
          <t>USA</t>
        </is>
      </c>
      <c r="F6606" s="2" t="inlineStr">
        <is>
          <t>Electricity generation with a reciprocating engine</t>
        </is>
      </c>
      <c r="G6606" s="2" t="n">
        <v>8</v>
      </c>
      <c r="H6606" s="2" t="n">
        <v>0.200615681707859</v>
      </c>
      <c r="I6606" s="2" t="n">
        <v>0.2246895635128021</v>
      </c>
      <c r="J6606" s="40" t="inlineStr">
        <is>
          <t>waste - methane capture</t>
        </is>
      </c>
    </row>
    <row r="6607" ht="15.75" customHeight="1" s="120">
      <c r="A6607" s="2" t="inlineStr">
        <is>
          <t>WASTE</t>
        </is>
      </c>
      <c r="B6607" s="2" t="inlineStr">
        <is>
          <t>LAN</t>
        </is>
      </c>
      <c r="C6607" s="2" t="n">
        <v>2030</v>
      </c>
      <c r="D6607" s="2" t="inlineStr">
        <is>
          <t>United States</t>
        </is>
      </c>
      <c r="E6607" s="2" t="inlineStr">
        <is>
          <t>USA</t>
        </is>
      </c>
      <c r="F6607" s="2" t="inlineStr">
        <is>
          <t>Land_x001f_ll gas recovery for direct use</t>
        </is>
      </c>
      <c r="G6607" s="2" t="n">
        <v>8</v>
      </c>
      <c r="H6607" s="2" t="n">
        <v>0.0020450653973967</v>
      </c>
      <c r="I6607" s="2" t="n">
        <v>0.002290473245084304</v>
      </c>
      <c r="J6607" s="40" t="inlineStr">
        <is>
          <t>waste - methane capture</t>
        </is>
      </c>
    </row>
    <row r="6608" ht="15.75" customHeight="1" s="120">
      <c r="A6608" s="2" t="inlineStr">
        <is>
          <t>WASTE</t>
        </is>
      </c>
      <c r="B6608" s="2" t="inlineStr">
        <is>
          <t>LAN</t>
        </is>
      </c>
      <c r="C6608" s="2" t="n">
        <v>2030</v>
      </c>
      <c r="D6608" s="2" t="inlineStr">
        <is>
          <t>United States</t>
        </is>
      </c>
      <c r="E6608" s="2" t="inlineStr">
        <is>
          <t>USA</t>
        </is>
      </c>
      <c r="F6608" s="2" t="inlineStr">
        <is>
          <t>Electricity generation with combined heat and power</t>
        </is>
      </c>
      <c r="G6608" s="2" t="n">
        <v>8</v>
      </c>
      <c r="H6608" s="2" t="n">
        <v>0.0112318842438981</v>
      </c>
      <c r="I6608" s="2" t="n">
        <v>0.01257971035316587</v>
      </c>
      <c r="J6608" s="40" t="inlineStr">
        <is>
          <t>waste - methane capture</t>
        </is>
      </c>
    </row>
    <row r="6609" ht="15.75" customHeight="1" s="120">
      <c r="A6609" s="2" t="inlineStr">
        <is>
          <t>WASTE</t>
        </is>
      </c>
      <c r="B6609" s="2" t="inlineStr">
        <is>
          <t>LAN</t>
        </is>
      </c>
      <c r="C6609" s="2" t="n">
        <v>2030</v>
      </c>
      <c r="D6609" s="2" t="inlineStr">
        <is>
          <t>United States</t>
        </is>
      </c>
      <c r="E6609" s="2" t="inlineStr">
        <is>
          <t>USA</t>
        </is>
      </c>
      <c r="F6609" s="2" t="inlineStr">
        <is>
          <t>Land_x001f_ll gas recovery for direct use</t>
        </is>
      </c>
      <c r="G6609" s="2" t="n">
        <v>9</v>
      </c>
      <c r="H6609" s="2" t="n">
        <v>0.0101127781672403</v>
      </c>
      <c r="I6609" s="2" t="n">
        <v>0.01132631154730914</v>
      </c>
      <c r="J6609" s="40" t="inlineStr">
        <is>
          <t>waste - methane capture</t>
        </is>
      </c>
    </row>
    <row r="6610" ht="15.75" customHeight="1" s="120">
      <c r="A6610" s="2" t="inlineStr">
        <is>
          <t>WASTE</t>
        </is>
      </c>
      <c r="B6610" s="2" t="inlineStr">
        <is>
          <t>LAN</t>
        </is>
      </c>
      <c r="C6610" s="2" t="n">
        <v>2030</v>
      </c>
      <c r="D6610" s="2" t="inlineStr">
        <is>
          <t>United States</t>
        </is>
      </c>
      <c r="E6610" s="2" t="inlineStr">
        <is>
          <t>USA</t>
        </is>
      </c>
      <c r="F6610" s="2" t="inlineStr">
        <is>
          <t>Flaring of landfill gas</t>
        </is>
      </c>
      <c r="G6610" s="2" t="n">
        <v>9</v>
      </c>
      <c r="H6610" s="2" t="n">
        <v>0.134505187626928</v>
      </c>
      <c r="I6610" s="2" t="n">
        <v>0.1506458101421594</v>
      </c>
      <c r="J6610" s="40" t="inlineStr">
        <is>
          <t>waste - methane destruction</t>
        </is>
      </c>
    </row>
    <row r="6611" ht="15.75" customHeight="1" s="120">
      <c r="A6611" s="2" t="inlineStr">
        <is>
          <t>WASTE</t>
        </is>
      </c>
      <c r="B6611" s="2" t="inlineStr">
        <is>
          <t>LAN</t>
        </is>
      </c>
      <c r="C6611" s="2" t="n">
        <v>2030</v>
      </c>
      <c r="D6611" s="2" t="inlineStr">
        <is>
          <t>United States</t>
        </is>
      </c>
      <c r="E6611" s="2" t="inlineStr">
        <is>
          <t>USA</t>
        </is>
      </c>
      <c r="F6611" s="2" t="inlineStr">
        <is>
          <t>Electricity generation with a microturbine</t>
        </is>
      </c>
      <c r="G6611" s="2" t="n">
        <v>9</v>
      </c>
      <c r="H6611" s="2" t="n">
        <v>0.0107977892039344</v>
      </c>
      <c r="I6611" s="2" t="n">
        <v>0.01209352390840653</v>
      </c>
      <c r="J6611" s="40" t="inlineStr">
        <is>
          <t>waste - methane capture</t>
        </is>
      </c>
    </row>
    <row r="6612" ht="15.75" customHeight="1" s="120">
      <c r="A6612" s="2" t="inlineStr">
        <is>
          <t>WASTE</t>
        </is>
      </c>
      <c r="B6612" s="2" t="inlineStr">
        <is>
          <t>LAN</t>
        </is>
      </c>
      <c r="C6612" s="2" t="n">
        <v>2030</v>
      </c>
      <c r="D6612" s="2" t="inlineStr">
        <is>
          <t>United States</t>
        </is>
      </c>
      <c r="E6612" s="2" t="inlineStr">
        <is>
          <t>USA</t>
        </is>
      </c>
      <c r="F6612" s="2" t="inlineStr">
        <is>
          <t>Electricity generation with combined heat and power</t>
        </is>
      </c>
      <c r="G6612" s="2" t="n">
        <v>9</v>
      </c>
      <c r="H6612" s="2" t="n">
        <v>0.0102931220899336</v>
      </c>
      <c r="I6612" s="2" t="n">
        <v>0.01152829674072563</v>
      </c>
      <c r="J6612" s="40" t="inlineStr">
        <is>
          <t>waste - methane capture</t>
        </is>
      </c>
    </row>
    <row r="6613" ht="15.75" customHeight="1" s="120">
      <c r="A6613" s="2" t="inlineStr">
        <is>
          <t>WASTE</t>
        </is>
      </c>
      <c r="B6613" s="2" t="inlineStr">
        <is>
          <t>LAN</t>
        </is>
      </c>
      <c r="C6613" s="2" t="n">
        <v>2030</v>
      </c>
      <c r="D6613" s="2" t="inlineStr">
        <is>
          <t>United States</t>
        </is>
      </c>
      <c r="E6613" s="2" t="inlineStr">
        <is>
          <t>USA</t>
        </is>
      </c>
      <c r="F6613" s="2" t="inlineStr">
        <is>
          <t>Electricity generation with a reciprocating engine</t>
        </is>
      </c>
      <c r="G6613" s="2" t="n">
        <v>9</v>
      </c>
      <c r="H6613" s="2" t="n">
        <v>0.174972892738878</v>
      </c>
      <c r="I6613" s="2" t="n">
        <v>0.1959696398675434</v>
      </c>
      <c r="J6613" s="40" t="inlineStr">
        <is>
          <t>waste - methane capture</t>
        </is>
      </c>
    </row>
    <row r="6614" ht="15.75" customHeight="1" s="120">
      <c r="A6614" s="2" t="inlineStr">
        <is>
          <t>WASTE</t>
        </is>
      </c>
      <c r="B6614" s="2" t="inlineStr">
        <is>
          <t>LAN</t>
        </is>
      </c>
      <c r="C6614" s="2" t="n">
        <v>2030</v>
      </c>
      <c r="D6614" s="2" t="inlineStr">
        <is>
          <t>United States</t>
        </is>
      </c>
      <c r="E6614" s="2" t="inlineStr">
        <is>
          <t>USA</t>
        </is>
      </c>
      <c r="F6614" s="2" t="inlineStr">
        <is>
          <t>Electricity generation with a gas turbine</t>
        </is>
      </c>
      <c r="G6614" s="2" t="n">
        <v>9</v>
      </c>
      <c r="H6614" s="2" t="n">
        <v>0.0171964351029601</v>
      </c>
      <c r="I6614" s="2" t="n">
        <v>0.01926000731531531</v>
      </c>
      <c r="J6614" s="40" t="inlineStr">
        <is>
          <t>waste - methane capture</t>
        </is>
      </c>
    </row>
    <row r="6615" ht="15.75" customHeight="1" s="120">
      <c r="A6615" s="2" t="inlineStr">
        <is>
          <t>WASTE</t>
        </is>
      </c>
      <c r="B6615" s="2" t="inlineStr">
        <is>
          <t>LAN</t>
        </is>
      </c>
      <c r="C6615" s="2" t="n">
        <v>2030</v>
      </c>
      <c r="D6615" s="2" t="inlineStr">
        <is>
          <t>United States</t>
        </is>
      </c>
      <c r="E6615" s="2" t="inlineStr">
        <is>
          <t>USA</t>
        </is>
      </c>
      <c r="F6615" s="2" t="inlineStr">
        <is>
          <t>Flaring of landfill gas</t>
        </is>
      </c>
      <c r="G6615" s="2" t="n">
        <v>10</v>
      </c>
      <c r="H6615" s="2" t="n">
        <v>0.111551423440687</v>
      </c>
      <c r="I6615" s="2" t="n">
        <v>0.1249375942535694</v>
      </c>
      <c r="J6615" s="40" t="inlineStr">
        <is>
          <t>waste - methane destruction</t>
        </is>
      </c>
    </row>
    <row r="6616" ht="15.75" customHeight="1" s="120">
      <c r="A6616" s="2" t="inlineStr">
        <is>
          <t>WASTE</t>
        </is>
      </c>
      <c r="B6616" s="2" t="inlineStr">
        <is>
          <t>LAN</t>
        </is>
      </c>
      <c r="C6616" s="2" t="n">
        <v>2030</v>
      </c>
      <c r="D6616" s="2" t="inlineStr">
        <is>
          <t>United States</t>
        </is>
      </c>
      <c r="E6616" s="2" t="inlineStr">
        <is>
          <t>USA</t>
        </is>
      </c>
      <c r="F6616" s="2" t="inlineStr">
        <is>
          <t>Electricity generation with a gas turbine</t>
        </is>
      </c>
      <c r="G6616" s="2" t="n">
        <v>10</v>
      </c>
      <c r="H6616" s="2" t="n">
        <v>0.0162315614579711</v>
      </c>
      <c r="I6616" s="2" t="n">
        <v>0.01817934883292763</v>
      </c>
      <c r="J6616" s="40" t="inlineStr">
        <is>
          <t>waste - methane capture</t>
        </is>
      </c>
    </row>
    <row r="6617" ht="15.75" customHeight="1" s="120">
      <c r="A6617" s="2" t="inlineStr">
        <is>
          <t>WASTE</t>
        </is>
      </c>
      <c r="B6617" s="2" t="inlineStr">
        <is>
          <t>LAN</t>
        </is>
      </c>
      <c r="C6617" s="2" t="n">
        <v>2030</v>
      </c>
      <c r="D6617" s="2" t="inlineStr">
        <is>
          <t>United States</t>
        </is>
      </c>
      <c r="E6617" s="2" t="inlineStr">
        <is>
          <t>USA</t>
        </is>
      </c>
      <c r="F6617" s="2" t="inlineStr">
        <is>
          <t>Electricity generation with combined heat and power</t>
        </is>
      </c>
      <c r="G6617" s="2" t="n">
        <v>10</v>
      </c>
      <c r="H6617" s="2" t="n">
        <v>0.010631823388394</v>
      </c>
      <c r="I6617" s="2" t="n">
        <v>0.01190764219500128</v>
      </c>
      <c r="J6617" s="40" t="inlineStr">
        <is>
          <t>waste - methane capture</t>
        </is>
      </c>
    </row>
    <row r="6618" ht="15.75" customHeight="1" s="120">
      <c r="A6618" s="2" t="inlineStr">
        <is>
          <t>WASTE</t>
        </is>
      </c>
      <c r="B6618" s="2" t="inlineStr">
        <is>
          <t>LAN</t>
        </is>
      </c>
      <c r="C6618" s="2" t="n">
        <v>2030</v>
      </c>
      <c r="D6618" s="2" t="inlineStr">
        <is>
          <t>United States</t>
        </is>
      </c>
      <c r="E6618" s="2" t="inlineStr">
        <is>
          <t>USA</t>
        </is>
      </c>
      <c r="F6618" s="2" t="inlineStr">
        <is>
          <t>Land_x001f_ll gas recovery for direct use</t>
        </is>
      </c>
      <c r="G6618" s="2" t="n">
        <v>10</v>
      </c>
      <c r="H6618" s="2" t="n">
        <v>0.0084296931745484</v>
      </c>
      <c r="I6618" s="2" t="n">
        <v>0.009441256355494209</v>
      </c>
      <c r="J6618" s="40" t="inlineStr">
        <is>
          <t>waste - methane capture</t>
        </is>
      </c>
    </row>
    <row r="6619" ht="15.75" customHeight="1" s="120">
      <c r="A6619" s="2" t="inlineStr">
        <is>
          <t>WASTE</t>
        </is>
      </c>
      <c r="B6619" s="2" t="inlineStr">
        <is>
          <t>LAN</t>
        </is>
      </c>
      <c r="C6619" s="2" t="n">
        <v>2030</v>
      </c>
      <c r="D6619" s="2" t="inlineStr">
        <is>
          <t>United States</t>
        </is>
      </c>
      <c r="E6619" s="2" t="inlineStr">
        <is>
          <t>USA</t>
        </is>
      </c>
      <c r="F6619" s="2" t="inlineStr">
        <is>
          <t>Electricity generation with a reciprocating engine</t>
        </is>
      </c>
      <c r="G6619" s="2" t="n">
        <v>10</v>
      </c>
      <c r="H6619" s="2" t="n">
        <v>0.171964601147919</v>
      </c>
      <c r="I6619" s="2" t="n">
        <v>0.1926003532856693</v>
      </c>
      <c r="J6619" s="40" t="inlineStr">
        <is>
          <t>waste - methane capture</t>
        </is>
      </c>
    </row>
    <row r="6620" ht="15.75" customHeight="1" s="120">
      <c r="A6620" s="2" t="inlineStr">
        <is>
          <t>WASTE</t>
        </is>
      </c>
      <c r="B6620" s="2" t="inlineStr">
        <is>
          <t>LAN</t>
        </is>
      </c>
      <c r="C6620" s="2" t="n">
        <v>2030</v>
      </c>
      <c r="D6620" s="2" t="inlineStr">
        <is>
          <t>United States</t>
        </is>
      </c>
      <c r="E6620" s="2" t="inlineStr">
        <is>
          <t>USA</t>
        </is>
      </c>
      <c r="F6620" s="2" t="inlineStr">
        <is>
          <t>Electricity generation with a microturbine</t>
        </is>
      </c>
      <c r="G6620" s="2" t="n">
        <v>10</v>
      </c>
      <c r="H6620" s="2" t="n">
        <v>0.0071284525765805</v>
      </c>
      <c r="I6620" s="2" t="n">
        <v>0.007983866885770161</v>
      </c>
      <c r="J6620" s="40" t="inlineStr">
        <is>
          <t>waste - methane capture</t>
        </is>
      </c>
    </row>
    <row r="6621" ht="15.75" customHeight="1" s="120">
      <c r="A6621" s="2" t="inlineStr">
        <is>
          <t>WASTE</t>
        </is>
      </c>
      <c r="B6621" s="2" t="inlineStr">
        <is>
          <t>LAN</t>
        </is>
      </c>
      <c r="C6621" s="2" t="n">
        <v>2030</v>
      </c>
      <c r="D6621" s="2" t="inlineStr">
        <is>
          <t>United States</t>
        </is>
      </c>
      <c r="E6621" s="2" t="inlineStr">
        <is>
          <t>USA</t>
        </is>
      </c>
      <c r="F6621" s="2" t="inlineStr">
        <is>
          <t>Electricity generation with a microturbine</t>
        </is>
      </c>
      <c r="G6621" s="2" t="n">
        <v>11</v>
      </c>
      <c r="H6621" s="2" t="n">
        <v>0.008850270940456499</v>
      </c>
      <c r="I6621" s="2" t="n">
        <v>0.00991230345331128</v>
      </c>
      <c r="J6621" s="40" t="inlineStr">
        <is>
          <t>waste - methane capture</t>
        </is>
      </c>
    </row>
    <row r="6622" ht="15.75" customHeight="1" s="120">
      <c r="A6622" s="2" t="inlineStr">
        <is>
          <t>WASTE</t>
        </is>
      </c>
      <c r="B6622" s="2" t="inlineStr">
        <is>
          <t>LAN</t>
        </is>
      </c>
      <c r="C6622" s="2" t="n">
        <v>2030</v>
      </c>
      <c r="D6622" s="2" t="inlineStr">
        <is>
          <t>United States</t>
        </is>
      </c>
      <c r="E6622" s="2" t="inlineStr">
        <is>
          <t>USA</t>
        </is>
      </c>
      <c r="F6622" s="2" t="inlineStr">
        <is>
          <t>Electricity generation with combined heat and power</t>
        </is>
      </c>
      <c r="G6622" s="2" t="n">
        <v>11</v>
      </c>
      <c r="H6622" s="2" t="n">
        <v>0.0090301681193523</v>
      </c>
      <c r="I6622" s="2" t="n">
        <v>0.01011378829367458</v>
      </c>
      <c r="J6622" s="40" t="inlineStr">
        <is>
          <t>waste - methane capture</t>
        </is>
      </c>
    </row>
    <row r="6623" ht="15.75" customHeight="1" s="120">
      <c r="A6623" s="2" t="inlineStr">
        <is>
          <t>WASTE</t>
        </is>
      </c>
      <c r="B6623" s="2" t="inlineStr">
        <is>
          <t>LAN</t>
        </is>
      </c>
      <c r="C6623" s="2" t="n">
        <v>2030</v>
      </c>
      <c r="D6623" s="2" t="inlineStr">
        <is>
          <t>United States</t>
        </is>
      </c>
      <c r="E6623" s="2" t="inlineStr">
        <is>
          <t>USA</t>
        </is>
      </c>
      <c r="F6623" s="2" t="inlineStr">
        <is>
          <t>Electricity generation with a gas turbine</t>
        </is>
      </c>
      <c r="G6623" s="2" t="n">
        <v>11</v>
      </c>
      <c r="H6623" s="2" t="n">
        <v>0.0137760498910211</v>
      </c>
      <c r="I6623" s="2" t="n">
        <v>0.01542917587794363</v>
      </c>
      <c r="J6623" s="40" t="inlineStr">
        <is>
          <t>waste - methane capture</t>
        </is>
      </c>
    </row>
    <row r="6624" ht="15.75" customHeight="1" s="120">
      <c r="A6624" s="2" t="inlineStr">
        <is>
          <t>WASTE</t>
        </is>
      </c>
      <c r="B6624" s="2" t="inlineStr">
        <is>
          <t>LAN</t>
        </is>
      </c>
      <c r="C6624" s="2" t="n">
        <v>2030</v>
      </c>
      <c r="D6624" s="2" t="inlineStr">
        <is>
          <t>United States</t>
        </is>
      </c>
      <c r="E6624" s="2" t="inlineStr">
        <is>
          <t>USA</t>
        </is>
      </c>
      <c r="F6624" s="2" t="inlineStr">
        <is>
          <t>Electricity generation with a reciprocating engine</t>
        </is>
      </c>
      <c r="G6624" s="2" t="n">
        <v>11</v>
      </c>
      <c r="H6624" s="2" t="n">
        <v>0.225473843049258</v>
      </c>
      <c r="I6624" s="2" t="n">
        <v>0.252530704215169</v>
      </c>
      <c r="J6624" s="40" t="inlineStr">
        <is>
          <t>waste - methane capture</t>
        </is>
      </c>
    </row>
    <row r="6625" ht="15.75" customHeight="1" s="120">
      <c r="A6625" s="2" t="inlineStr">
        <is>
          <t>WASTE</t>
        </is>
      </c>
      <c r="B6625" s="2" t="inlineStr">
        <is>
          <t>LAN</t>
        </is>
      </c>
      <c r="C6625" s="2" t="n">
        <v>2030</v>
      </c>
      <c r="D6625" s="2" t="inlineStr">
        <is>
          <t>United States</t>
        </is>
      </c>
      <c r="E6625" s="2" t="inlineStr">
        <is>
          <t>USA</t>
        </is>
      </c>
      <c r="F6625" s="2" t="inlineStr">
        <is>
          <t>Flaring of landfill gas</t>
        </is>
      </c>
      <c r="G6625" s="2" t="n">
        <v>11</v>
      </c>
      <c r="H6625" s="2" t="n">
        <v>0.07335704960860311</v>
      </c>
      <c r="I6625" s="2" t="n">
        <v>0.08215989556163548</v>
      </c>
      <c r="J6625" s="40" t="inlineStr">
        <is>
          <t>waste - methane destruction</t>
        </is>
      </c>
    </row>
    <row r="6626" ht="15.75" customHeight="1" s="120">
      <c r="A6626" s="2" t="inlineStr">
        <is>
          <t>WASTE</t>
        </is>
      </c>
      <c r="B6626" s="2" t="inlineStr">
        <is>
          <t>LAN</t>
        </is>
      </c>
      <c r="C6626" s="2" t="n">
        <v>2030</v>
      </c>
      <c r="D6626" s="2" t="inlineStr">
        <is>
          <t>United States</t>
        </is>
      </c>
      <c r="E6626" s="2" t="inlineStr">
        <is>
          <t>USA</t>
        </is>
      </c>
      <c r="F6626" s="2" t="inlineStr">
        <is>
          <t>Electricity generation with a gas turbine</t>
        </is>
      </c>
      <c r="G6626" s="2" t="n">
        <v>12</v>
      </c>
      <c r="H6626" s="2" t="n">
        <v>0.0107733589538839</v>
      </c>
      <c r="I6626" s="2" t="n">
        <v>0.01206616202834997</v>
      </c>
      <c r="J6626" s="40" t="inlineStr">
        <is>
          <t>waste - methane capture</t>
        </is>
      </c>
    </row>
    <row r="6627" ht="15.75" customHeight="1" s="120">
      <c r="A6627" s="2" t="inlineStr">
        <is>
          <t>WASTE</t>
        </is>
      </c>
      <c r="B6627" s="2" t="inlineStr">
        <is>
          <t>LAN</t>
        </is>
      </c>
      <c r="C6627" s="2" t="n">
        <v>2030</v>
      </c>
      <c r="D6627" s="2" t="inlineStr">
        <is>
          <t>United States</t>
        </is>
      </c>
      <c r="E6627" s="2" t="inlineStr">
        <is>
          <t>USA</t>
        </is>
      </c>
      <c r="F6627" s="2" t="inlineStr">
        <is>
          <t>Flaring of landfill gas</t>
        </is>
      </c>
      <c r="G6627" s="2" t="n">
        <v>12</v>
      </c>
      <c r="H6627" s="2" t="n">
        <v>0.0681165474234149</v>
      </c>
      <c r="I6627" s="2" t="n">
        <v>0.07629053311422469</v>
      </c>
      <c r="J6627" s="40" t="inlineStr">
        <is>
          <t>waste - methane destruction</t>
        </is>
      </c>
    </row>
    <row r="6628" ht="15.75" customHeight="1" s="120">
      <c r="A6628" s="2" t="inlineStr">
        <is>
          <t>WASTE</t>
        </is>
      </c>
      <c r="B6628" s="2" t="inlineStr">
        <is>
          <t>LAN</t>
        </is>
      </c>
      <c r="C6628" s="2" t="n">
        <v>2030</v>
      </c>
      <c r="D6628" s="2" t="inlineStr">
        <is>
          <t>United States</t>
        </is>
      </c>
      <c r="E6628" s="2" t="inlineStr">
        <is>
          <t>USA</t>
        </is>
      </c>
      <c r="F6628" s="2" t="inlineStr">
        <is>
          <t>Electricity generation with a reciprocating engine</t>
        </is>
      </c>
      <c r="G6628" s="2" t="n">
        <v>12</v>
      </c>
      <c r="H6628" s="2" t="n">
        <v>0.227040278259664</v>
      </c>
      <c r="I6628" s="2" t="n">
        <v>0.2542851116508237</v>
      </c>
      <c r="J6628" s="40" t="inlineStr">
        <is>
          <t>waste - methane capture</t>
        </is>
      </c>
    </row>
    <row r="6629" ht="15.75" customHeight="1" s="120">
      <c r="A6629" s="2" t="inlineStr">
        <is>
          <t>WASTE</t>
        </is>
      </c>
      <c r="B6629" s="2" t="inlineStr">
        <is>
          <t>LAN</t>
        </is>
      </c>
      <c r="C6629" s="2" t="n">
        <v>2030</v>
      </c>
      <c r="D6629" s="2" t="inlineStr">
        <is>
          <t>United States</t>
        </is>
      </c>
      <c r="E6629" s="2" t="inlineStr">
        <is>
          <t>USA</t>
        </is>
      </c>
      <c r="F6629" s="2" t="inlineStr">
        <is>
          <t>Electricity generation with combined heat and power</t>
        </is>
      </c>
      <c r="G6629" s="2" t="n">
        <v>12</v>
      </c>
      <c r="H6629" s="2" t="n">
        <v>0.0106386065599509</v>
      </c>
      <c r="I6629" s="2" t="n">
        <v>0.01191523934714501</v>
      </c>
      <c r="J6629" s="40" t="inlineStr">
        <is>
          <t>waste - methane capture</t>
        </is>
      </c>
    </row>
    <row r="6630" ht="15.75" customHeight="1" s="120">
      <c r="A6630" s="2" t="inlineStr">
        <is>
          <t>WASTE</t>
        </is>
      </c>
      <c r="B6630" s="2" t="inlineStr">
        <is>
          <t>LAN</t>
        </is>
      </c>
      <c r="C6630" s="2" t="n">
        <v>2030</v>
      </c>
      <c r="D6630" s="2" t="inlineStr">
        <is>
          <t>United States</t>
        </is>
      </c>
      <c r="E6630" s="2" t="inlineStr">
        <is>
          <t>USA</t>
        </is>
      </c>
      <c r="F6630" s="2" t="inlineStr">
        <is>
          <t>Electricity generation with a microturbine</t>
        </is>
      </c>
      <c r="G6630" s="2" t="n">
        <v>12</v>
      </c>
      <c r="H6630" s="2" t="n">
        <v>0.0052286063146312</v>
      </c>
      <c r="I6630" s="2" t="n">
        <v>0.005856039072386944</v>
      </c>
      <c r="J6630" s="40" t="inlineStr">
        <is>
          <t>waste - methane capture</t>
        </is>
      </c>
    </row>
    <row r="6631" ht="15.75" customHeight="1" s="120">
      <c r="A6631" s="2" t="inlineStr">
        <is>
          <t>WASTE</t>
        </is>
      </c>
      <c r="B6631" s="2" t="inlineStr">
        <is>
          <t>LAN</t>
        </is>
      </c>
      <c r="C6631" s="2" t="n">
        <v>2030</v>
      </c>
      <c r="D6631" s="2" t="inlineStr">
        <is>
          <t>United States</t>
        </is>
      </c>
      <c r="E6631" s="2" t="inlineStr">
        <is>
          <t>USA</t>
        </is>
      </c>
      <c r="F6631" s="2" t="inlineStr">
        <is>
          <t>Electricity generation with a gas turbine</t>
        </is>
      </c>
      <c r="G6631" s="2" t="n">
        <v>13</v>
      </c>
      <c r="H6631" s="2" t="n">
        <v>0.0129028457449749</v>
      </c>
      <c r="I6631" s="2" t="n">
        <v>0.01445118723437189</v>
      </c>
      <c r="J6631" s="40" t="inlineStr">
        <is>
          <t>waste - methane capture</t>
        </is>
      </c>
    </row>
    <row r="6632" ht="15.75" customHeight="1" s="120">
      <c r="A6632" s="2" t="inlineStr">
        <is>
          <t>WASTE</t>
        </is>
      </c>
      <c r="B6632" s="2" t="inlineStr">
        <is>
          <t>LAN</t>
        </is>
      </c>
      <c r="C6632" s="2" t="n">
        <v>2030</v>
      </c>
      <c r="D6632" s="2" t="inlineStr">
        <is>
          <t>United States</t>
        </is>
      </c>
      <c r="E6632" s="2" t="inlineStr">
        <is>
          <t>USA</t>
        </is>
      </c>
      <c r="F6632" s="2" t="inlineStr">
        <is>
          <t>Electricity generation with a microturbine</t>
        </is>
      </c>
      <c r="G6632" s="2" t="n">
        <v>13</v>
      </c>
      <c r="H6632" s="2" t="n">
        <v>0.0055946626962395</v>
      </c>
      <c r="I6632" s="2" t="n">
        <v>0.006266022219788241</v>
      </c>
      <c r="J6632" s="40" t="inlineStr">
        <is>
          <t>waste - methane capture</t>
        </is>
      </c>
    </row>
    <row r="6633" ht="15.75" customHeight="1" s="120">
      <c r="A6633" s="2" t="inlineStr">
        <is>
          <t>WASTE</t>
        </is>
      </c>
      <c r="B6633" s="2" t="inlineStr">
        <is>
          <t>LAN</t>
        </is>
      </c>
      <c r="C6633" s="2" t="n">
        <v>2030</v>
      </c>
      <c r="D6633" s="2" t="inlineStr">
        <is>
          <t>United States</t>
        </is>
      </c>
      <c r="E6633" s="2" t="inlineStr">
        <is>
          <t>USA</t>
        </is>
      </c>
      <c r="F6633" s="2" t="inlineStr">
        <is>
          <t>Electricity generation with a reciprocating engine</t>
        </is>
      </c>
      <c r="G6633" s="2" t="n">
        <v>13</v>
      </c>
      <c r="H6633" s="2" t="n">
        <v>0.112825201358646</v>
      </c>
      <c r="I6633" s="2" t="n">
        <v>0.1263642255216835</v>
      </c>
      <c r="J6633" s="40" t="inlineStr">
        <is>
          <t>waste - methane capture</t>
        </is>
      </c>
    </row>
    <row r="6634" ht="15.75" customHeight="1" s="120">
      <c r="A6634" s="2" t="inlineStr">
        <is>
          <t>WASTE</t>
        </is>
      </c>
      <c r="B6634" s="2" t="inlineStr">
        <is>
          <t>LAN</t>
        </is>
      </c>
      <c r="C6634" s="2" t="n">
        <v>2030</v>
      </c>
      <c r="D6634" s="2" t="inlineStr">
        <is>
          <t>United States</t>
        </is>
      </c>
      <c r="E6634" s="2" t="inlineStr">
        <is>
          <t>USA</t>
        </is>
      </c>
      <c r="F6634" s="2" t="inlineStr">
        <is>
          <t>Electricity generation with combined heat and power</t>
        </is>
      </c>
      <c r="G6634" s="2" t="n">
        <v>13</v>
      </c>
      <c r="H6634" s="2" t="n">
        <v>0.009226858790498201</v>
      </c>
      <c r="I6634" s="2" t="n">
        <v>0.01033408184535799</v>
      </c>
      <c r="J6634" s="40" t="inlineStr">
        <is>
          <t>waste - methane capture</t>
        </is>
      </c>
    </row>
    <row r="6635" ht="15.75" customHeight="1" s="120">
      <c r="A6635" s="2" t="inlineStr">
        <is>
          <t>WASTE</t>
        </is>
      </c>
      <c r="B6635" s="2" t="inlineStr">
        <is>
          <t>LAN</t>
        </is>
      </c>
      <c r="C6635" s="2" t="n">
        <v>2030</v>
      </c>
      <c r="D6635" s="2" t="inlineStr">
        <is>
          <t>United States</t>
        </is>
      </c>
      <c r="E6635" s="2" t="inlineStr">
        <is>
          <t>USA</t>
        </is>
      </c>
      <c r="F6635" s="2" t="inlineStr">
        <is>
          <t>Flaring of landfill gas</t>
        </is>
      </c>
      <c r="G6635" s="2" t="n">
        <v>13</v>
      </c>
      <c r="H6635" s="2" t="n">
        <v>0.0688937093364075</v>
      </c>
      <c r="I6635" s="2" t="n">
        <v>0.0771609544567764</v>
      </c>
      <c r="J6635" s="40" t="inlineStr">
        <is>
          <t>waste - methane destruction</t>
        </is>
      </c>
    </row>
    <row r="6636" ht="15.75" customHeight="1" s="120">
      <c r="A6636" s="2" t="inlineStr">
        <is>
          <t>WASTE</t>
        </is>
      </c>
      <c r="B6636" s="2" t="inlineStr">
        <is>
          <t>LAN</t>
        </is>
      </c>
      <c r="C6636" s="2" t="n">
        <v>2030</v>
      </c>
      <c r="D6636" s="2" t="inlineStr">
        <is>
          <t>United States</t>
        </is>
      </c>
      <c r="E6636" s="2" t="inlineStr">
        <is>
          <t>USA</t>
        </is>
      </c>
      <c r="F6636" s="2" t="inlineStr">
        <is>
          <t>Electricity generation with a gas turbine</t>
        </is>
      </c>
      <c r="G6636" s="2" t="n">
        <v>14</v>
      </c>
      <c r="H6636" s="2" t="n">
        <v>0.0069772422139067</v>
      </c>
      <c r="I6636" s="2" t="n">
        <v>0.007814511279575505</v>
      </c>
      <c r="J6636" s="40" t="inlineStr">
        <is>
          <t>waste - methane capture</t>
        </is>
      </c>
    </row>
    <row r="6637" ht="15.75" customHeight="1" s="120">
      <c r="A6637" s="2" t="inlineStr">
        <is>
          <t>WASTE</t>
        </is>
      </c>
      <c r="B6637" s="2" t="inlineStr">
        <is>
          <t>LAN</t>
        </is>
      </c>
      <c r="C6637" s="2" t="n">
        <v>2030</v>
      </c>
      <c r="D6637" s="2" t="inlineStr">
        <is>
          <t>United States</t>
        </is>
      </c>
      <c r="E6637" s="2" t="inlineStr">
        <is>
          <t>USA</t>
        </is>
      </c>
      <c r="F6637" s="2" t="inlineStr">
        <is>
          <t>Electricity generation with a reciprocating engine</t>
        </is>
      </c>
      <c r="G6637" s="2" t="n">
        <v>14</v>
      </c>
      <c r="H6637" s="2" t="n">
        <v>0.106229665223509</v>
      </c>
      <c r="I6637" s="2" t="n">
        <v>0.1189772250503301</v>
      </c>
      <c r="J6637" s="40" t="inlineStr">
        <is>
          <t>waste - methane capture</t>
        </is>
      </c>
    </row>
    <row r="6638" ht="15.75" customHeight="1" s="120">
      <c r="A6638" s="2" t="inlineStr">
        <is>
          <t>WASTE</t>
        </is>
      </c>
      <c r="B6638" s="2" t="inlineStr">
        <is>
          <t>LAN</t>
        </is>
      </c>
      <c r="C6638" s="2" t="n">
        <v>2030</v>
      </c>
      <c r="D6638" s="2" t="inlineStr">
        <is>
          <t>United States</t>
        </is>
      </c>
      <c r="E6638" s="2" t="inlineStr">
        <is>
          <t>USA</t>
        </is>
      </c>
      <c r="F6638" s="2" t="inlineStr">
        <is>
          <t>Electricity generation with a microturbine</t>
        </is>
      </c>
      <c r="G6638" s="2" t="n">
        <v>14</v>
      </c>
      <c r="H6638" s="2" t="n">
        <v>0.0013308779598447</v>
      </c>
      <c r="I6638" s="2" t="n">
        <v>0.001490583315026064</v>
      </c>
      <c r="J6638" s="40" t="inlineStr">
        <is>
          <t>waste - methane capture</t>
        </is>
      </c>
    </row>
    <row r="6639" ht="15.75" customHeight="1" s="120">
      <c r="A6639" s="2" t="inlineStr">
        <is>
          <t>WASTE</t>
        </is>
      </c>
      <c r="B6639" s="2" t="inlineStr">
        <is>
          <t>LAN</t>
        </is>
      </c>
      <c r="C6639" s="2" t="n">
        <v>2030</v>
      </c>
      <c r="D6639" s="2" t="inlineStr">
        <is>
          <t>United States</t>
        </is>
      </c>
      <c r="E6639" s="2" t="inlineStr">
        <is>
          <t>USA</t>
        </is>
      </c>
      <c r="F6639" s="2" t="inlineStr">
        <is>
          <t>Flaring of landfill gas</t>
        </is>
      </c>
      <c r="G6639" s="2" t="n">
        <v>14</v>
      </c>
      <c r="H6639" s="2" t="n">
        <v>0.0203938079066575</v>
      </c>
      <c r="I6639" s="2" t="n">
        <v>0.0228410648554564</v>
      </c>
      <c r="J6639" s="40" t="inlineStr">
        <is>
          <t>waste - methane destruction</t>
        </is>
      </c>
    </row>
    <row r="6640" ht="15.75" customHeight="1" s="120">
      <c r="A6640" s="2" t="inlineStr">
        <is>
          <t>WASTE</t>
        </is>
      </c>
      <c r="B6640" s="2" t="inlineStr">
        <is>
          <t>LAN</t>
        </is>
      </c>
      <c r="C6640" s="2" t="n">
        <v>2030</v>
      </c>
      <c r="D6640" s="2" t="inlineStr">
        <is>
          <t>United States</t>
        </is>
      </c>
      <c r="E6640" s="2" t="inlineStr">
        <is>
          <t>USA</t>
        </is>
      </c>
      <c r="F6640" s="2" t="inlineStr">
        <is>
          <t>Electricity generation with combined heat and power</t>
        </is>
      </c>
      <c r="G6640" s="2" t="n">
        <v>14</v>
      </c>
      <c r="H6640" s="2" t="n">
        <v>0.0159042667364702</v>
      </c>
      <c r="I6640" s="2" t="n">
        <v>0.01781277874484663</v>
      </c>
      <c r="J6640" s="40" t="inlineStr">
        <is>
          <t>waste - methane capture</t>
        </is>
      </c>
    </row>
    <row r="6641" ht="15.75" customHeight="1" s="120">
      <c r="A6641" s="2" t="inlineStr">
        <is>
          <t>WASTE</t>
        </is>
      </c>
      <c r="B6641" s="2" t="inlineStr">
        <is>
          <t>LAN</t>
        </is>
      </c>
      <c r="C6641" s="2" t="n">
        <v>2030</v>
      </c>
      <c r="D6641" s="2" t="inlineStr">
        <is>
          <t>United States</t>
        </is>
      </c>
      <c r="E6641" s="2" t="inlineStr">
        <is>
          <t>USA</t>
        </is>
      </c>
      <c r="F6641" s="2" t="inlineStr">
        <is>
          <t>Electricity generation with a reciprocating engine</t>
        </is>
      </c>
      <c r="G6641" s="2" t="n">
        <v>15</v>
      </c>
      <c r="H6641" s="2" t="n">
        <v>0.12664789147675</v>
      </c>
      <c r="I6641" s="2" t="n">
        <v>0.14184563845396</v>
      </c>
      <c r="J6641" s="40" t="inlineStr">
        <is>
          <t>waste - methane capture</t>
        </is>
      </c>
    </row>
    <row r="6642" ht="15.75" customHeight="1" s="120">
      <c r="A6642" s="2" t="inlineStr">
        <is>
          <t>WASTE</t>
        </is>
      </c>
      <c r="B6642" s="2" t="inlineStr">
        <is>
          <t>LAN</t>
        </is>
      </c>
      <c r="C6642" s="2" t="n">
        <v>2030</v>
      </c>
      <c r="D6642" s="2" t="inlineStr">
        <is>
          <t>United States</t>
        </is>
      </c>
      <c r="E6642" s="2" t="inlineStr">
        <is>
          <t>USA</t>
        </is>
      </c>
      <c r="F6642" s="2" t="inlineStr">
        <is>
          <t>Land_x001f_ll gas recovery for direct use</t>
        </is>
      </c>
      <c r="G6642" s="2" t="n">
        <v>15</v>
      </c>
      <c r="H6642" s="2" t="n">
        <v>0.005290133645758</v>
      </c>
      <c r="I6642" s="2" t="n">
        <v>0.005924949683248961</v>
      </c>
      <c r="J6642" s="40" t="inlineStr">
        <is>
          <t>waste - methane capture</t>
        </is>
      </c>
    </row>
    <row r="6643" ht="15.75" customHeight="1" s="120">
      <c r="A6643" s="2" t="inlineStr">
        <is>
          <t>WASTE</t>
        </is>
      </c>
      <c r="B6643" s="2" t="inlineStr">
        <is>
          <t>LAN</t>
        </is>
      </c>
      <c r="C6643" s="2" t="n">
        <v>2030</v>
      </c>
      <c r="D6643" s="2" t="inlineStr">
        <is>
          <t>United States</t>
        </is>
      </c>
      <c r="E6643" s="2" t="inlineStr">
        <is>
          <t>USA</t>
        </is>
      </c>
      <c r="F6643" s="2" t="inlineStr">
        <is>
          <t>Electricity generation with combined heat and power</t>
        </is>
      </c>
      <c r="G6643" s="2" t="n">
        <v>15</v>
      </c>
      <c r="H6643" s="2" t="n">
        <v>0.0129869013908319</v>
      </c>
      <c r="I6643" s="2" t="n">
        <v>0.01454532955773173</v>
      </c>
      <c r="J6643" s="40" t="inlineStr">
        <is>
          <t>waste - methane capture</t>
        </is>
      </c>
    </row>
    <row r="6644" ht="15.75" customHeight="1" s="120">
      <c r="A6644" s="2" t="inlineStr">
        <is>
          <t>WASTE</t>
        </is>
      </c>
      <c r="B6644" s="2" t="inlineStr">
        <is>
          <t>LAN</t>
        </is>
      </c>
      <c r="C6644" s="2" t="n">
        <v>2030</v>
      </c>
      <c r="D6644" s="2" t="inlineStr">
        <is>
          <t>United States</t>
        </is>
      </c>
      <c r="E6644" s="2" t="inlineStr">
        <is>
          <t>USA</t>
        </is>
      </c>
      <c r="F6644" s="2" t="inlineStr">
        <is>
          <t>Electricity generation with a gas turbine</t>
        </is>
      </c>
      <c r="G6644" s="2" t="n">
        <v>15</v>
      </c>
      <c r="H6644" s="2" t="n">
        <v>0.008710010341019399</v>
      </c>
      <c r="I6644" s="2" t="n">
        <v>0.009755211581941727</v>
      </c>
      <c r="J6644" s="40" t="inlineStr">
        <is>
          <t>waste - methane capture</t>
        </is>
      </c>
    </row>
    <row r="6645" ht="15.75" customHeight="1" s="120">
      <c r="A6645" s="2" t="inlineStr">
        <is>
          <t>WASTE</t>
        </is>
      </c>
      <c r="B6645" s="2" t="inlineStr">
        <is>
          <t>LAN</t>
        </is>
      </c>
      <c r="C6645" s="2" t="n">
        <v>2030</v>
      </c>
      <c r="D6645" s="2" t="inlineStr">
        <is>
          <t>United States</t>
        </is>
      </c>
      <c r="E6645" s="2" t="inlineStr">
        <is>
          <t>USA</t>
        </is>
      </c>
      <c r="F6645" s="2" t="inlineStr">
        <is>
          <t>Electricity generation with a microturbine</t>
        </is>
      </c>
      <c r="G6645" s="2" t="n">
        <v>15</v>
      </c>
      <c r="H6645" s="2" t="n">
        <v>0.0039401130779879</v>
      </c>
      <c r="I6645" s="2" t="n">
        <v>0.004412926647346448</v>
      </c>
      <c r="J6645" s="40" t="inlineStr">
        <is>
          <t>waste - methane capture</t>
        </is>
      </c>
    </row>
    <row r="6646" ht="15.75" customHeight="1" s="120">
      <c r="A6646" s="2" t="inlineStr">
        <is>
          <t>WASTE</t>
        </is>
      </c>
      <c r="B6646" s="2" t="inlineStr">
        <is>
          <t>LAN</t>
        </is>
      </c>
      <c r="C6646" s="2" t="n">
        <v>2030</v>
      </c>
      <c r="D6646" s="2" t="inlineStr">
        <is>
          <t>United States</t>
        </is>
      </c>
      <c r="E6646" s="2" t="inlineStr">
        <is>
          <t>USA</t>
        </is>
      </c>
      <c r="F6646" s="2" t="inlineStr">
        <is>
          <t>Flaring of landfill gas</t>
        </is>
      </c>
      <c r="G6646" s="2" t="n">
        <v>15</v>
      </c>
      <c r="H6646" s="2" t="n">
        <v>0.0403923200210556</v>
      </c>
      <c r="I6646" s="2" t="n">
        <v>0.04523939842358227</v>
      </c>
      <c r="J6646" s="40" t="inlineStr">
        <is>
          <t>waste - methane destruction</t>
        </is>
      </c>
    </row>
    <row r="6647" ht="15.75" customHeight="1" s="120">
      <c r="A6647" s="2" t="inlineStr">
        <is>
          <t>WASTE</t>
        </is>
      </c>
      <c r="B6647" s="2" t="inlineStr">
        <is>
          <t>LAN</t>
        </is>
      </c>
      <c r="C6647" s="2" t="n">
        <v>2030</v>
      </c>
      <c r="D6647" s="2" t="inlineStr">
        <is>
          <t>United States</t>
        </is>
      </c>
      <c r="E6647" s="2" t="inlineStr">
        <is>
          <t>USA</t>
        </is>
      </c>
      <c r="F6647" s="2" t="inlineStr">
        <is>
          <t>Electricity generation with combined heat and power</t>
        </is>
      </c>
      <c r="G6647" s="2" t="n">
        <v>16</v>
      </c>
      <c r="H6647" s="2" t="n">
        <v>0.008136834600009</v>
      </c>
      <c r="I6647" s="2" t="n">
        <v>0.00911325475201008</v>
      </c>
      <c r="J6647" s="40" t="inlineStr">
        <is>
          <t>waste - methane capture</t>
        </is>
      </c>
    </row>
    <row r="6648" ht="15.75" customHeight="1" s="120">
      <c r="A6648" s="2" t="inlineStr">
        <is>
          <t>WASTE</t>
        </is>
      </c>
      <c r="B6648" s="2" t="inlineStr">
        <is>
          <t>LAN</t>
        </is>
      </c>
      <c r="C6648" s="2" t="n">
        <v>2030</v>
      </c>
      <c r="D6648" s="2" t="inlineStr">
        <is>
          <t>United States</t>
        </is>
      </c>
      <c r="E6648" s="2" t="inlineStr">
        <is>
          <t>USA</t>
        </is>
      </c>
      <c r="F6648" s="2" t="inlineStr">
        <is>
          <t>Electricity generation with a gas turbine</t>
        </is>
      </c>
      <c r="G6648" s="2" t="n">
        <v>16</v>
      </c>
      <c r="H6648" s="2" t="n">
        <v>0.0022584977996303</v>
      </c>
      <c r="I6648" s="2" t="n">
        <v>0.002529517535585936</v>
      </c>
      <c r="J6648" s="40" t="inlineStr">
        <is>
          <t>waste - methane capture</t>
        </is>
      </c>
    </row>
    <row r="6649" ht="15.75" customHeight="1" s="120">
      <c r="A6649" s="2" t="inlineStr">
        <is>
          <t>WASTE</t>
        </is>
      </c>
      <c r="B6649" s="2" t="inlineStr">
        <is>
          <t>LAN</t>
        </is>
      </c>
      <c r="C6649" s="2" t="n">
        <v>2030</v>
      </c>
      <c r="D6649" s="2" t="inlineStr">
        <is>
          <t>United States</t>
        </is>
      </c>
      <c r="E6649" s="2" t="inlineStr">
        <is>
          <t>USA</t>
        </is>
      </c>
      <c r="F6649" s="2" t="inlineStr">
        <is>
          <t>Electricity generation with a reciprocating engine</t>
        </is>
      </c>
      <c r="G6649" s="2" t="n">
        <v>16</v>
      </c>
      <c r="H6649" s="2" t="n">
        <v>0.125569996424019</v>
      </c>
      <c r="I6649" s="2" t="n">
        <v>0.1406383959949013</v>
      </c>
      <c r="J6649" s="40" t="inlineStr">
        <is>
          <t>waste - methane capture</t>
        </is>
      </c>
    </row>
    <row r="6650" ht="15.75" customHeight="1" s="120">
      <c r="A6650" s="2" t="inlineStr">
        <is>
          <t>WASTE</t>
        </is>
      </c>
      <c r="B6650" s="2" t="inlineStr">
        <is>
          <t>LAN</t>
        </is>
      </c>
      <c r="C6650" s="2" t="n">
        <v>2030</v>
      </c>
      <c r="D6650" s="2" t="inlineStr">
        <is>
          <t>United States</t>
        </is>
      </c>
      <c r="E6650" s="2" t="inlineStr">
        <is>
          <t>USA</t>
        </is>
      </c>
      <c r="F6650" s="2" t="inlineStr">
        <is>
          <t>Electricity generation with a microturbine</t>
        </is>
      </c>
      <c r="G6650" s="2" t="n">
        <v>16</v>
      </c>
      <c r="H6650" s="2" t="n">
        <v>0.0018762229374261</v>
      </c>
      <c r="I6650" s="2" t="n">
        <v>0.002101369689917232</v>
      </c>
      <c r="J6650" s="40" t="inlineStr">
        <is>
          <t>waste - methane capture</t>
        </is>
      </c>
    </row>
    <row r="6651" ht="15.75" customHeight="1" s="120">
      <c r="A6651" s="2" t="inlineStr">
        <is>
          <t>WASTE</t>
        </is>
      </c>
      <c r="B6651" s="2" t="inlineStr">
        <is>
          <t>LAN</t>
        </is>
      </c>
      <c r="C6651" s="2" t="n">
        <v>2030</v>
      </c>
      <c r="D6651" s="2" t="inlineStr">
        <is>
          <t>United States</t>
        </is>
      </c>
      <c r="E6651" s="2" t="inlineStr">
        <is>
          <t>USA</t>
        </is>
      </c>
      <c r="F6651" s="2" t="inlineStr">
        <is>
          <t>Flaring of landfill gas</t>
        </is>
      </c>
      <c r="G6651" s="2" t="n">
        <v>16</v>
      </c>
      <c r="H6651" s="2" t="n">
        <v>0.0077762725995854</v>
      </c>
      <c r="I6651" s="2" t="n">
        <v>0.00870942531153565</v>
      </c>
      <c r="J6651" s="40" t="inlineStr">
        <is>
          <t>waste - methane destruction</t>
        </is>
      </c>
    </row>
    <row r="6652" ht="15.75" customHeight="1" s="120">
      <c r="A6652" s="2" t="inlineStr">
        <is>
          <t>WASTE</t>
        </is>
      </c>
      <c r="B6652" s="2" t="inlineStr">
        <is>
          <t>LAN</t>
        </is>
      </c>
      <c r="C6652" s="2" t="n">
        <v>2030</v>
      </c>
      <c r="D6652" s="2" t="inlineStr">
        <is>
          <t>United States</t>
        </is>
      </c>
      <c r="E6652" s="2" t="inlineStr">
        <is>
          <t>USA</t>
        </is>
      </c>
      <c r="F6652" s="2" t="inlineStr">
        <is>
          <t>Electricity generation with a microturbine</t>
        </is>
      </c>
      <c r="G6652" s="2" t="n">
        <v>17</v>
      </c>
      <c r="H6652" s="2" t="n">
        <v>0.0008213543551392</v>
      </c>
      <c r="I6652" s="2" t="n">
        <v>0.0009199168777559041</v>
      </c>
      <c r="J6652" s="40" t="inlineStr">
        <is>
          <t>waste - methane capture</t>
        </is>
      </c>
    </row>
    <row r="6653" ht="15.75" customHeight="1" s="120">
      <c r="A6653" s="2" t="inlineStr">
        <is>
          <t>WASTE</t>
        </is>
      </c>
      <c r="B6653" s="2" t="inlineStr">
        <is>
          <t>LAN</t>
        </is>
      </c>
      <c r="C6653" s="2" t="n">
        <v>2030</v>
      </c>
      <c r="D6653" s="2" t="inlineStr">
        <is>
          <t>United States</t>
        </is>
      </c>
      <c r="E6653" s="2" t="inlineStr">
        <is>
          <t>USA</t>
        </is>
      </c>
      <c r="F6653" s="2" t="inlineStr">
        <is>
          <t>Flaring of landfill gas</t>
        </is>
      </c>
      <c r="G6653" s="2" t="n">
        <v>17</v>
      </c>
      <c r="H6653" s="2" t="n">
        <v>0.0104570784023963</v>
      </c>
      <c r="I6653" s="2" t="n">
        <v>0.01171192781068386</v>
      </c>
      <c r="J6653" s="40" t="inlineStr">
        <is>
          <t>waste - methane destruction</t>
        </is>
      </c>
    </row>
    <row r="6654" ht="15.75" customHeight="1" s="120">
      <c r="A6654" s="2" t="inlineStr">
        <is>
          <t>WASTE</t>
        </is>
      </c>
      <c r="B6654" s="2" t="inlineStr">
        <is>
          <t>LAN</t>
        </is>
      </c>
      <c r="C6654" s="2" t="n">
        <v>2030</v>
      </c>
      <c r="D6654" s="2" t="inlineStr">
        <is>
          <t>United States</t>
        </is>
      </c>
      <c r="E6654" s="2" t="inlineStr">
        <is>
          <t>USA</t>
        </is>
      </c>
      <c r="F6654" s="2" t="inlineStr">
        <is>
          <t>Electricity generation with combined heat and power</t>
        </is>
      </c>
      <c r="G6654" s="2" t="n">
        <v>17</v>
      </c>
      <c r="H6654" s="2" t="n">
        <v>0.009700050984975001</v>
      </c>
      <c r="I6654" s="2" t="n">
        <v>0.010864057103172</v>
      </c>
      <c r="J6654" s="40" t="inlineStr">
        <is>
          <t>waste - methane capture</t>
        </is>
      </c>
    </row>
    <row r="6655" ht="15.75" customHeight="1" s="120">
      <c r="A6655" s="2" t="inlineStr">
        <is>
          <t>WASTE</t>
        </is>
      </c>
      <c r="B6655" s="2" t="inlineStr">
        <is>
          <t>LAN</t>
        </is>
      </c>
      <c r="C6655" s="2" t="n">
        <v>2030</v>
      </c>
      <c r="D6655" s="2" t="inlineStr">
        <is>
          <t>United States</t>
        </is>
      </c>
      <c r="E6655" s="2" t="inlineStr">
        <is>
          <t>USA</t>
        </is>
      </c>
      <c r="F6655" s="2" t="inlineStr">
        <is>
          <t>Electricity generation with a reciprocating engine</t>
        </is>
      </c>
      <c r="G6655" s="2" t="n">
        <v>17</v>
      </c>
      <c r="H6655" s="2" t="n">
        <v>0.09545621462166309</v>
      </c>
      <c r="I6655" s="2" t="n">
        <v>0.1069109603762627</v>
      </c>
      <c r="J6655" s="40" t="inlineStr">
        <is>
          <t>waste - methane capture</t>
        </is>
      </c>
    </row>
    <row r="6656" ht="15.75" customHeight="1" s="120">
      <c r="A6656" s="2" t="inlineStr">
        <is>
          <t>WASTE</t>
        </is>
      </c>
      <c r="B6656" s="2" t="inlineStr">
        <is>
          <t>LAN</t>
        </is>
      </c>
      <c r="C6656" s="2" t="n">
        <v>2030</v>
      </c>
      <c r="D6656" s="2" t="inlineStr">
        <is>
          <t>United States</t>
        </is>
      </c>
      <c r="E6656" s="2" t="inlineStr">
        <is>
          <t>USA</t>
        </is>
      </c>
      <c r="F6656" s="2" t="inlineStr">
        <is>
          <t>Electricity generation with a gas turbine</t>
        </is>
      </c>
      <c r="G6656" s="2" t="n">
        <v>17</v>
      </c>
      <c r="H6656" s="2" t="n">
        <v>0.0032559973624302</v>
      </c>
      <c r="I6656" s="2" t="n">
        <v>0.003646717045921824</v>
      </c>
      <c r="J6656" s="40" t="inlineStr">
        <is>
          <t>waste - methane capture</t>
        </is>
      </c>
    </row>
    <row r="6657" ht="15.75" customHeight="1" s="120">
      <c r="A6657" s="2" t="inlineStr">
        <is>
          <t>WASTE</t>
        </is>
      </c>
      <c r="B6657" s="2" t="inlineStr">
        <is>
          <t>LAN</t>
        </is>
      </c>
      <c r="C6657" s="2" t="n">
        <v>2030</v>
      </c>
      <c r="D6657" s="2" t="inlineStr">
        <is>
          <t>United States</t>
        </is>
      </c>
      <c r="E6657" s="2" t="inlineStr">
        <is>
          <t>USA</t>
        </is>
      </c>
      <c r="F6657" s="2" t="inlineStr">
        <is>
          <t>Land_x001f_ll gas recovery for direct use</t>
        </is>
      </c>
      <c r="G6657" s="2" t="n">
        <v>17</v>
      </c>
      <c r="H6657" s="2" t="n">
        <v>0.0003895345143974</v>
      </c>
      <c r="I6657" s="2" t="n">
        <v>0.000436278656125088</v>
      </c>
      <c r="J6657" s="40" t="inlineStr">
        <is>
          <t>waste - methane capture</t>
        </is>
      </c>
    </row>
    <row r="6658" ht="15.75" customHeight="1" s="120">
      <c r="A6658" s="2" t="inlineStr">
        <is>
          <t>WASTE</t>
        </is>
      </c>
      <c r="B6658" s="2" t="inlineStr">
        <is>
          <t>LAN</t>
        </is>
      </c>
      <c r="C6658" s="2" t="n">
        <v>2030</v>
      </c>
      <c r="D6658" s="2" t="inlineStr">
        <is>
          <t>United States</t>
        </is>
      </c>
      <c r="E6658" s="2" t="inlineStr">
        <is>
          <t>USA</t>
        </is>
      </c>
      <c r="F6658" s="2" t="inlineStr">
        <is>
          <t>Flaring of landfill gas</t>
        </is>
      </c>
      <c r="G6658" s="2" t="n">
        <v>18</v>
      </c>
      <c r="H6658" s="2" t="n">
        <v>0.013698372291401</v>
      </c>
      <c r="I6658" s="2" t="n">
        <v>0.01534217696636912</v>
      </c>
      <c r="J6658" s="40" t="inlineStr">
        <is>
          <t>waste - methane destruction</t>
        </is>
      </c>
    </row>
    <row r="6659" ht="15.75" customHeight="1" s="120">
      <c r="A6659" s="2" t="inlineStr">
        <is>
          <t>WASTE</t>
        </is>
      </c>
      <c r="B6659" s="2" t="inlineStr">
        <is>
          <t>LAN</t>
        </is>
      </c>
      <c r="C6659" s="2" t="n">
        <v>2030</v>
      </c>
      <c r="D6659" s="2" t="inlineStr">
        <is>
          <t>United States</t>
        </is>
      </c>
      <c r="E6659" s="2" t="inlineStr">
        <is>
          <t>USA</t>
        </is>
      </c>
      <c r="F6659" s="2" t="inlineStr">
        <is>
          <t>Electricity generation with a gas turbine</t>
        </is>
      </c>
      <c r="G6659" s="2" t="n">
        <v>18</v>
      </c>
      <c r="H6659" s="2" t="n">
        <v>0.004597755803843</v>
      </c>
      <c r="I6659" s="2" t="n">
        <v>0.005149486500304161</v>
      </c>
      <c r="J6659" s="40" t="inlineStr">
        <is>
          <t>waste - methane capture</t>
        </is>
      </c>
    </row>
    <row r="6660" ht="15.75" customHeight="1" s="120">
      <c r="A6660" s="2" t="inlineStr">
        <is>
          <t>WASTE</t>
        </is>
      </c>
      <c r="B6660" s="2" t="inlineStr">
        <is>
          <t>LAN</t>
        </is>
      </c>
      <c r="C6660" s="2" t="n">
        <v>2030</v>
      </c>
      <c r="D6660" s="2" t="inlineStr">
        <is>
          <t>United States</t>
        </is>
      </c>
      <c r="E6660" s="2" t="inlineStr">
        <is>
          <t>USA</t>
        </is>
      </c>
      <c r="F6660" s="2" t="inlineStr">
        <is>
          <t>Electricity generation with a microturbine</t>
        </is>
      </c>
      <c r="G6660" s="2" t="n">
        <v>18</v>
      </c>
      <c r="H6660" s="2" t="n">
        <v>0.0006425382016459</v>
      </c>
      <c r="I6660" s="2" t="n">
        <v>0.0007196427858434081</v>
      </c>
      <c r="J6660" s="40" t="inlineStr">
        <is>
          <t>waste - methane capture</t>
        </is>
      </c>
    </row>
    <row r="6661" ht="15.75" customHeight="1" s="120">
      <c r="A6661" s="2" t="inlineStr">
        <is>
          <t>WASTE</t>
        </is>
      </c>
      <c r="B6661" s="2" t="inlineStr">
        <is>
          <t>LAN</t>
        </is>
      </c>
      <c r="C6661" s="2" t="n">
        <v>2030</v>
      </c>
      <c r="D6661" s="2" t="inlineStr">
        <is>
          <t>United States</t>
        </is>
      </c>
      <c r="E6661" s="2" t="inlineStr">
        <is>
          <t>USA</t>
        </is>
      </c>
      <c r="F6661" s="2" t="inlineStr">
        <is>
          <t>Electricity generation with a reciprocating engine</t>
        </is>
      </c>
      <c r="G6661" s="2" t="n">
        <v>18</v>
      </c>
      <c r="H6661" s="2" t="n">
        <v>0.09565527224913239</v>
      </c>
      <c r="I6661" s="2" t="n">
        <v>0.1071339049190283</v>
      </c>
      <c r="J6661" s="40" t="inlineStr">
        <is>
          <t>waste - methane capture</t>
        </is>
      </c>
    </row>
    <row r="6662" ht="15.75" customHeight="1" s="120">
      <c r="A6662" s="2" t="inlineStr">
        <is>
          <t>WASTE</t>
        </is>
      </c>
      <c r="B6662" s="2" t="inlineStr">
        <is>
          <t>LAN</t>
        </is>
      </c>
      <c r="C6662" s="2" t="n">
        <v>2030</v>
      </c>
      <c r="D6662" s="2" t="inlineStr">
        <is>
          <t>United States</t>
        </is>
      </c>
      <c r="E6662" s="2" t="inlineStr">
        <is>
          <t>USA</t>
        </is>
      </c>
      <c r="F6662" s="2" t="inlineStr">
        <is>
          <t>Electricity generation with combined heat and power</t>
        </is>
      </c>
      <c r="G6662" s="2" t="n">
        <v>18</v>
      </c>
      <c r="H6662" s="2" t="n">
        <v>0.0049656669725664</v>
      </c>
      <c r="I6662" s="2" t="n">
        <v>0.005561547009274369</v>
      </c>
      <c r="J6662" s="40" t="inlineStr">
        <is>
          <t>waste - methane capture</t>
        </is>
      </c>
    </row>
    <row r="6663" ht="15.75" customHeight="1" s="120">
      <c r="A6663" s="2" t="inlineStr">
        <is>
          <t>WASTE</t>
        </is>
      </c>
      <c r="B6663" s="2" t="inlineStr">
        <is>
          <t>LAN</t>
        </is>
      </c>
      <c r="C6663" s="2" t="n">
        <v>2030</v>
      </c>
      <c r="D6663" s="2" t="inlineStr">
        <is>
          <t>United States</t>
        </is>
      </c>
      <c r="E6663" s="2" t="inlineStr">
        <is>
          <t>USA</t>
        </is>
      </c>
      <c r="F6663" s="2" t="inlineStr">
        <is>
          <t>Land_x001f_ll gas recovery for direct use</t>
        </is>
      </c>
      <c r="G6663" s="2" t="n">
        <v>19</v>
      </c>
      <c r="H6663" s="2" t="n">
        <v>0.0047172124031931</v>
      </c>
      <c r="I6663" s="2" t="n">
        <v>0.005283277891576272</v>
      </c>
      <c r="J6663" s="40" t="inlineStr">
        <is>
          <t>waste - methane capture</t>
        </is>
      </c>
    </row>
    <row r="6664" ht="15.75" customHeight="1" s="120">
      <c r="A6664" s="2" t="inlineStr">
        <is>
          <t>WASTE</t>
        </is>
      </c>
      <c r="B6664" s="2" t="inlineStr">
        <is>
          <t>LAN</t>
        </is>
      </c>
      <c r="C6664" s="2" t="n">
        <v>2030</v>
      </c>
      <c r="D6664" s="2" t="inlineStr">
        <is>
          <t>United States</t>
        </is>
      </c>
      <c r="E6664" s="2" t="inlineStr">
        <is>
          <t>USA</t>
        </is>
      </c>
      <c r="F6664" s="2" t="inlineStr">
        <is>
          <t>Electricity generation with a gas turbine</t>
        </is>
      </c>
      <c r="G6664" s="2" t="n">
        <v>19</v>
      </c>
      <c r="H6664" s="2" t="n">
        <v>0.0022914901928743</v>
      </c>
      <c r="I6664" s="2" t="n">
        <v>0.002566469016019216</v>
      </c>
      <c r="J6664" s="40" t="inlineStr">
        <is>
          <t>waste - methane capture</t>
        </is>
      </c>
    </row>
    <row r="6665" ht="15.75" customHeight="1" s="120">
      <c r="A6665" s="2" t="inlineStr">
        <is>
          <t>WASTE</t>
        </is>
      </c>
      <c r="B6665" s="2" t="inlineStr">
        <is>
          <t>LAN</t>
        </is>
      </c>
      <c r="C6665" s="2" t="n">
        <v>2030</v>
      </c>
      <c r="D6665" s="2" t="inlineStr">
        <is>
          <t>United States</t>
        </is>
      </c>
      <c r="E6665" s="2" t="inlineStr">
        <is>
          <t>USA</t>
        </is>
      </c>
      <c r="F6665" s="2" t="inlineStr">
        <is>
          <t>Electricity generation with a microturbine</t>
        </is>
      </c>
      <c r="G6665" s="2" t="n">
        <v>19</v>
      </c>
      <c r="H6665" s="2" t="n">
        <v>0.0009661796793807</v>
      </c>
      <c r="I6665" s="2" t="n">
        <v>0.001082121240906384</v>
      </c>
      <c r="J6665" s="40" t="inlineStr">
        <is>
          <t>waste - methane capture</t>
        </is>
      </c>
    </row>
    <row r="6666" ht="15.75" customHeight="1" s="120">
      <c r="A6666" s="2" t="inlineStr">
        <is>
          <t>WASTE</t>
        </is>
      </c>
      <c r="B6666" s="2" t="inlineStr">
        <is>
          <t>LAN</t>
        </is>
      </c>
      <c r="C6666" s="2" t="n">
        <v>2030</v>
      </c>
      <c r="D6666" s="2" t="inlineStr">
        <is>
          <t>United States</t>
        </is>
      </c>
      <c r="E6666" s="2" t="inlineStr">
        <is>
          <t>USA</t>
        </is>
      </c>
      <c r="F6666" s="2" t="inlineStr">
        <is>
          <t>Flaring of landfill gas</t>
        </is>
      </c>
      <c r="G6666" s="2" t="n">
        <v>19</v>
      </c>
      <c r="H6666" s="2" t="n">
        <v>0.0049341724370606</v>
      </c>
      <c r="I6666" s="2" t="n">
        <v>0.005526273129507872</v>
      </c>
      <c r="J6666" s="40" t="inlineStr">
        <is>
          <t>waste - methane destruction</t>
        </is>
      </c>
    </row>
    <row r="6667" ht="15.75" customHeight="1" s="120">
      <c r="A6667" s="2" t="inlineStr">
        <is>
          <t>WASTE</t>
        </is>
      </c>
      <c r="B6667" s="2" t="inlineStr">
        <is>
          <t>LAN</t>
        </is>
      </c>
      <c r="C6667" s="2" t="n">
        <v>2030</v>
      </c>
      <c r="D6667" s="2" t="inlineStr">
        <is>
          <t>United States</t>
        </is>
      </c>
      <c r="E6667" s="2" t="inlineStr">
        <is>
          <t>USA</t>
        </is>
      </c>
      <c r="F6667" s="2" t="inlineStr">
        <is>
          <t>Electricity generation with combined heat and power</t>
        </is>
      </c>
      <c r="G6667" s="2" t="n">
        <v>19</v>
      </c>
      <c r="H6667" s="2" t="n">
        <v>0.0075253560498822</v>
      </c>
      <c r="I6667" s="2" t="n">
        <v>0.008428398775868064</v>
      </c>
      <c r="J6667" s="40" t="inlineStr">
        <is>
          <t>waste - methane capture</t>
        </is>
      </c>
    </row>
    <row r="6668" ht="15.75" customHeight="1" s="120">
      <c r="A6668" s="2" t="inlineStr">
        <is>
          <t>WASTE</t>
        </is>
      </c>
      <c r="B6668" s="2" t="inlineStr">
        <is>
          <t>LAN</t>
        </is>
      </c>
      <c r="C6668" s="2" t="n">
        <v>2030</v>
      </c>
      <c r="D6668" s="2" t="inlineStr">
        <is>
          <t>United States</t>
        </is>
      </c>
      <c r="E6668" s="2" t="inlineStr">
        <is>
          <t>USA</t>
        </is>
      </c>
      <c r="F6668" s="2" t="inlineStr">
        <is>
          <t>Electricity generation with a reciprocating engine</t>
        </is>
      </c>
      <c r="G6668" s="2" t="n">
        <v>19</v>
      </c>
      <c r="H6668" s="2" t="n">
        <v>0.07482385216280819</v>
      </c>
      <c r="I6668" s="2" t="n">
        <v>0.08380271442234519</v>
      </c>
      <c r="J6668" s="40" t="inlineStr">
        <is>
          <t>waste - methane capture</t>
        </is>
      </c>
    </row>
    <row r="6669" ht="15.75" customHeight="1" s="120">
      <c r="A6669" s="2" t="inlineStr">
        <is>
          <t>WASTE</t>
        </is>
      </c>
      <c r="B6669" s="2" t="inlineStr">
        <is>
          <t>LAN</t>
        </is>
      </c>
      <c r="C6669" s="2" t="n">
        <v>2030</v>
      </c>
      <c r="D6669" s="2" t="inlineStr">
        <is>
          <t>United States</t>
        </is>
      </c>
      <c r="E6669" s="2" t="inlineStr">
        <is>
          <t>USA</t>
        </is>
      </c>
      <c r="F6669" s="2" t="inlineStr">
        <is>
          <t>Electricity generation with a microturbine</t>
        </is>
      </c>
      <c r="G6669" s="2" t="n">
        <v>20</v>
      </c>
      <c r="H6669" s="2" t="n">
        <v>0.0008391767551075</v>
      </c>
      <c r="I6669" s="2" t="n">
        <v>0.0009398779657204001</v>
      </c>
      <c r="J6669" s="40" t="inlineStr">
        <is>
          <t>waste - methane capture</t>
        </is>
      </c>
    </row>
    <row r="6670" ht="15.75" customHeight="1" s="120">
      <c r="A6670" s="2" t="inlineStr">
        <is>
          <t>WASTE</t>
        </is>
      </c>
      <c r="B6670" s="2" t="inlineStr">
        <is>
          <t>LAN</t>
        </is>
      </c>
      <c r="C6670" s="2" t="n">
        <v>2030</v>
      </c>
      <c r="D6670" s="2" t="inlineStr">
        <is>
          <t>United States</t>
        </is>
      </c>
      <c r="E6670" s="2" t="inlineStr">
        <is>
          <t>USA</t>
        </is>
      </c>
      <c r="F6670" s="2" t="inlineStr">
        <is>
          <t>Electricity generation with combined heat and power</t>
        </is>
      </c>
      <c r="G6670" s="2" t="n">
        <v>20</v>
      </c>
      <c r="H6670" s="2" t="n">
        <v>0.0061631917196792</v>
      </c>
      <c r="I6670" s="2" t="n">
        <v>0.006902774726040705</v>
      </c>
      <c r="J6670" s="40" t="inlineStr">
        <is>
          <t>waste - methane capture</t>
        </is>
      </c>
    </row>
    <row r="6671" ht="15.75" customHeight="1" s="120">
      <c r="A6671" s="2" t="inlineStr">
        <is>
          <t>WASTE</t>
        </is>
      </c>
      <c r="B6671" s="2" t="inlineStr">
        <is>
          <t>LAN</t>
        </is>
      </c>
      <c r="C6671" s="2" t="n">
        <v>2030</v>
      </c>
      <c r="D6671" s="2" t="inlineStr">
        <is>
          <t>United States</t>
        </is>
      </c>
      <c r="E6671" s="2" t="inlineStr">
        <is>
          <t>USA</t>
        </is>
      </c>
      <c r="F6671" s="2" t="inlineStr">
        <is>
          <t>Electricity generation with a gas turbine</t>
        </is>
      </c>
      <c r="G6671" s="2" t="n">
        <v>20</v>
      </c>
      <c r="H6671" s="2" t="n">
        <v>0.0013797733117826</v>
      </c>
      <c r="I6671" s="2" t="n">
        <v>0.001545346109196512</v>
      </c>
      <c r="J6671" s="40" t="inlineStr">
        <is>
          <t>waste - methane capture</t>
        </is>
      </c>
    </row>
    <row r="6672" ht="15.75" customHeight="1" s="120">
      <c r="A6672" s="2" t="inlineStr">
        <is>
          <t>WASTE</t>
        </is>
      </c>
      <c r="B6672" s="2" t="inlineStr">
        <is>
          <t>LAN</t>
        </is>
      </c>
      <c r="C6672" s="2" t="n">
        <v>2030</v>
      </c>
      <c r="D6672" s="2" t="inlineStr">
        <is>
          <t>United States</t>
        </is>
      </c>
      <c r="E6672" s="2" t="inlineStr">
        <is>
          <t>USA</t>
        </is>
      </c>
      <c r="F6672" s="2" t="inlineStr">
        <is>
          <t>Flaring of landfill gas</t>
        </is>
      </c>
      <c r="G6672" s="2" t="n">
        <v>20</v>
      </c>
      <c r="H6672" s="2" t="n">
        <v>0.0104297176003456</v>
      </c>
      <c r="I6672" s="2" t="n">
        <v>0.01168128371238707</v>
      </c>
      <c r="J6672" s="40" t="inlineStr">
        <is>
          <t>waste - methane destruction</t>
        </is>
      </c>
    </row>
    <row r="6673" ht="15.75" customHeight="1" s="120">
      <c r="A6673" s="2" t="inlineStr">
        <is>
          <t>WASTE</t>
        </is>
      </c>
      <c r="B6673" s="2" t="inlineStr">
        <is>
          <t>LAN</t>
        </is>
      </c>
      <c r="C6673" s="2" t="n">
        <v>2030</v>
      </c>
      <c r="D6673" s="2" t="inlineStr">
        <is>
          <t>United States</t>
        </is>
      </c>
      <c r="E6673" s="2" t="inlineStr">
        <is>
          <t>USA</t>
        </is>
      </c>
      <c r="F6673" s="2" t="inlineStr">
        <is>
          <t>Electricity generation with a reciprocating engine</t>
        </is>
      </c>
      <c r="G6673" s="2" t="n">
        <v>20</v>
      </c>
      <c r="H6673" s="2" t="n">
        <v>0.0578020934481174</v>
      </c>
      <c r="I6673" s="2" t="n">
        <v>0.0647383446618915</v>
      </c>
      <c r="J6673" s="40" t="inlineStr">
        <is>
          <t>waste - methane capture</t>
        </is>
      </c>
    </row>
    <row r="6674" ht="15.75" customHeight="1" s="120">
      <c r="A6674" s="2" t="inlineStr">
        <is>
          <t>WASTE</t>
        </is>
      </c>
      <c r="B6674" s="2" t="inlineStr">
        <is>
          <t>LAN</t>
        </is>
      </c>
      <c r="C6674" s="2" t="n">
        <v>2030</v>
      </c>
      <c r="D6674" s="2" t="inlineStr">
        <is>
          <t>United States</t>
        </is>
      </c>
      <c r="E6674" s="2" t="inlineStr">
        <is>
          <t>USA</t>
        </is>
      </c>
      <c r="F6674" s="2" t="inlineStr">
        <is>
          <t>Land_x001f_ll gas recovery for direct use</t>
        </is>
      </c>
      <c r="G6674" s="2" t="n">
        <v>20</v>
      </c>
      <c r="H6674" s="2" t="n">
        <v>0.0031971971038729</v>
      </c>
      <c r="I6674" s="2" t="n">
        <v>0.003580860756337648</v>
      </c>
      <c r="J6674" s="40" t="inlineStr">
        <is>
          <t>waste - methane capture</t>
        </is>
      </c>
    </row>
    <row r="6675" ht="15.75" customHeight="1" s="120">
      <c r="A6675" s="2" t="inlineStr">
        <is>
          <t>WASTE</t>
        </is>
      </c>
      <c r="B6675" s="2" t="inlineStr">
        <is>
          <t>LAN</t>
        </is>
      </c>
      <c r="C6675" s="2" t="n">
        <v>2030</v>
      </c>
      <c r="D6675" s="2" t="inlineStr">
        <is>
          <t>United States</t>
        </is>
      </c>
      <c r="E6675" s="2" t="inlineStr">
        <is>
          <t>USA</t>
        </is>
      </c>
      <c r="F6675" s="2" t="inlineStr">
        <is>
          <t>Flaring of landfill gas</t>
        </is>
      </c>
      <c r="G6675" s="2" t="n">
        <v>21</v>
      </c>
      <c r="H6675" s="2" t="n">
        <v>0.0044966922723688</v>
      </c>
      <c r="I6675" s="2" t="n">
        <v>0.005036295345053057</v>
      </c>
      <c r="J6675" s="40" t="inlineStr">
        <is>
          <t>waste - methane destruction</t>
        </is>
      </c>
    </row>
    <row r="6676" ht="15.75" customHeight="1" s="120">
      <c r="A6676" s="2" t="inlineStr">
        <is>
          <t>WASTE</t>
        </is>
      </c>
      <c r="B6676" s="2" t="inlineStr">
        <is>
          <t>LAN</t>
        </is>
      </c>
      <c r="C6676" s="2" t="n">
        <v>2030</v>
      </c>
      <c r="D6676" s="2" t="inlineStr">
        <is>
          <t>United States</t>
        </is>
      </c>
      <c r="E6676" s="2" t="inlineStr">
        <is>
          <t>USA</t>
        </is>
      </c>
      <c r="F6676" s="2" t="inlineStr">
        <is>
          <t>Electricity generation with a reciprocating engine</t>
        </is>
      </c>
      <c r="G6676" s="2" t="n">
        <v>21</v>
      </c>
      <c r="H6676" s="2" t="n">
        <v>0.0461908164434135</v>
      </c>
      <c r="I6676" s="2" t="n">
        <v>0.05173371441662312</v>
      </c>
      <c r="J6676" s="40" t="inlineStr">
        <is>
          <t>waste - methane capture</t>
        </is>
      </c>
    </row>
    <row r="6677" ht="15.75" customHeight="1" s="120">
      <c r="A6677" s="2" t="inlineStr">
        <is>
          <t>WASTE</t>
        </is>
      </c>
      <c r="B6677" s="2" t="inlineStr">
        <is>
          <t>LAN</t>
        </is>
      </c>
      <c r="C6677" s="2" t="n">
        <v>2030</v>
      </c>
      <c r="D6677" s="2" t="inlineStr">
        <is>
          <t>United States</t>
        </is>
      </c>
      <c r="E6677" s="2" t="inlineStr">
        <is>
          <t>USA</t>
        </is>
      </c>
      <c r="F6677" s="2" t="inlineStr">
        <is>
          <t>Electricity generation with a gas turbine</t>
        </is>
      </c>
      <c r="G6677" s="2" t="n">
        <v>21</v>
      </c>
      <c r="H6677" s="2" t="n">
        <v>0.0012032712256769</v>
      </c>
      <c r="I6677" s="2" t="n">
        <v>0.001347663772758128</v>
      </c>
      <c r="J6677" s="40" t="inlineStr">
        <is>
          <t>waste - methane capture</t>
        </is>
      </c>
    </row>
    <row r="6678" ht="15.75" customHeight="1" s="120">
      <c r="A6678" s="2" t="inlineStr">
        <is>
          <t>WASTE</t>
        </is>
      </c>
      <c r="B6678" s="2" t="inlineStr">
        <is>
          <t>LAN</t>
        </is>
      </c>
      <c r="C6678" s="2" t="n">
        <v>2030</v>
      </c>
      <c r="D6678" s="2" t="inlineStr">
        <is>
          <t>United States</t>
        </is>
      </c>
      <c r="E6678" s="2" t="inlineStr">
        <is>
          <t>USA</t>
        </is>
      </c>
      <c r="F6678" s="2" t="inlineStr">
        <is>
          <t>Electricity generation with combined heat and power</t>
        </is>
      </c>
      <c r="G6678" s="2" t="n">
        <v>21</v>
      </c>
      <c r="H6678" s="2" t="n">
        <v>0.0044944880064577</v>
      </c>
      <c r="I6678" s="2" t="n">
        <v>0.005033826567232625</v>
      </c>
      <c r="J6678" s="40" t="inlineStr">
        <is>
          <t>waste - methane capture</t>
        </is>
      </c>
    </row>
    <row r="6679" ht="15.75" customHeight="1" s="120">
      <c r="A6679" s="2" t="inlineStr">
        <is>
          <t>WASTE</t>
        </is>
      </c>
      <c r="B6679" s="2" t="inlineStr">
        <is>
          <t>LAN</t>
        </is>
      </c>
      <c r="C6679" s="2" t="n">
        <v>2030</v>
      </c>
      <c r="D6679" s="2" t="inlineStr">
        <is>
          <t>United States</t>
        </is>
      </c>
      <c r="E6679" s="2" t="inlineStr">
        <is>
          <t>USA</t>
        </is>
      </c>
      <c r="F6679" s="2" t="inlineStr">
        <is>
          <t>Electricity generation with a microturbine</t>
        </is>
      </c>
      <c r="G6679" s="2" t="n">
        <v>21</v>
      </c>
      <c r="H6679" s="2" t="n">
        <v>0.0004088989153388</v>
      </c>
      <c r="I6679" s="2" t="n">
        <v>0.0004579667851794561</v>
      </c>
      <c r="J6679" s="40" t="inlineStr">
        <is>
          <t>waste - methane capture</t>
        </is>
      </c>
    </row>
    <row r="6680" ht="15.75" customHeight="1" s="120">
      <c r="A6680" s="2" t="inlineStr">
        <is>
          <t>WASTE</t>
        </is>
      </c>
      <c r="B6680" s="2" t="inlineStr">
        <is>
          <t>LAN</t>
        </is>
      </c>
      <c r="C6680" s="2" t="n">
        <v>2030</v>
      </c>
      <c r="D6680" s="2" t="inlineStr">
        <is>
          <t>United States</t>
        </is>
      </c>
      <c r="E6680" s="2" t="inlineStr">
        <is>
          <t>USA</t>
        </is>
      </c>
      <c r="F6680" s="2" t="inlineStr">
        <is>
          <t>Land_x001f_ll gas recovery for direct use</t>
        </is>
      </c>
      <c r="G6680" s="2" t="n">
        <v>21</v>
      </c>
      <c r="H6680" s="2" t="n">
        <v>0.0017851697048172</v>
      </c>
      <c r="I6680" s="2" t="n">
        <v>0.001999390069395264</v>
      </c>
      <c r="J6680" s="40" t="inlineStr">
        <is>
          <t>waste - methane capture</t>
        </is>
      </c>
    </row>
    <row r="6681" ht="15.75" customHeight="1" s="120">
      <c r="A6681" s="2" t="inlineStr">
        <is>
          <t>WASTE</t>
        </is>
      </c>
      <c r="B6681" s="2" t="inlineStr">
        <is>
          <t>LAN</t>
        </is>
      </c>
      <c r="C6681" s="2" t="n">
        <v>2030</v>
      </c>
      <c r="D6681" s="2" t="inlineStr">
        <is>
          <t>United States</t>
        </is>
      </c>
      <c r="E6681" s="2" t="inlineStr">
        <is>
          <t>USA</t>
        </is>
      </c>
      <c r="F6681" s="2" t="inlineStr">
        <is>
          <t>Electricity generation with combined heat and power</t>
        </is>
      </c>
      <c r="G6681" s="2" t="n">
        <v>22</v>
      </c>
      <c r="H6681" s="2" t="n">
        <v>0.0028364484605845</v>
      </c>
      <c r="I6681" s="2" t="n">
        <v>0.00317682227585464</v>
      </c>
      <c r="J6681" s="40" t="inlineStr">
        <is>
          <t>waste - methane capture</t>
        </is>
      </c>
    </row>
    <row r="6682" ht="15.75" customHeight="1" s="120">
      <c r="A6682" s="2" t="inlineStr">
        <is>
          <t>WASTE</t>
        </is>
      </c>
      <c r="B6682" s="2" t="inlineStr">
        <is>
          <t>LAN</t>
        </is>
      </c>
      <c r="C6682" s="2" t="n">
        <v>2030</v>
      </c>
      <c r="D6682" s="2" t="inlineStr">
        <is>
          <t>United States</t>
        </is>
      </c>
      <c r="E6682" s="2" t="inlineStr">
        <is>
          <t>USA</t>
        </is>
      </c>
      <c r="F6682" s="2" t="inlineStr">
        <is>
          <t>Electricity generation with a reciprocating engine</t>
        </is>
      </c>
      <c r="G6682" s="2" t="n">
        <v>22</v>
      </c>
      <c r="H6682" s="2" t="n">
        <v>0.0397030427120626</v>
      </c>
      <c r="I6682" s="2" t="n">
        <v>0.04446740783751011</v>
      </c>
      <c r="J6682" s="40" t="inlineStr">
        <is>
          <t>waste - methane capture</t>
        </is>
      </c>
    </row>
    <row r="6683" ht="15.75" customHeight="1" s="120">
      <c r="A6683" s="2" t="inlineStr">
        <is>
          <t>WASTE</t>
        </is>
      </c>
      <c r="B6683" s="2" t="inlineStr">
        <is>
          <t>LAN</t>
        </is>
      </c>
      <c r="C6683" s="2" t="n">
        <v>2030</v>
      </c>
      <c r="D6683" s="2" t="inlineStr">
        <is>
          <t>United States</t>
        </is>
      </c>
      <c r="E6683" s="2" t="inlineStr">
        <is>
          <t>USA</t>
        </is>
      </c>
      <c r="F6683" s="2" t="inlineStr">
        <is>
          <t>Electricity generation with a microturbine</t>
        </is>
      </c>
      <c r="G6683" s="2" t="n">
        <v>22</v>
      </c>
      <c r="H6683" s="2" t="n">
        <v>0.0003236337579438</v>
      </c>
      <c r="I6683" s="2" t="n">
        <v>0.000362469808897056</v>
      </c>
      <c r="J6683" s="40" t="inlineStr">
        <is>
          <t>waste - methane capture</t>
        </is>
      </c>
    </row>
    <row r="6684" ht="15.75" customHeight="1" s="120">
      <c r="A6684" s="2" t="inlineStr">
        <is>
          <t>WASTE</t>
        </is>
      </c>
      <c r="B6684" s="2" t="inlineStr">
        <is>
          <t>LAN</t>
        </is>
      </c>
      <c r="C6684" s="2" t="n">
        <v>2030</v>
      </c>
      <c r="D6684" s="2" t="inlineStr">
        <is>
          <t>United States</t>
        </is>
      </c>
      <c r="E6684" s="2" t="inlineStr">
        <is>
          <t>USA</t>
        </is>
      </c>
      <c r="F6684" s="2" t="inlineStr">
        <is>
          <t>Electricity generation with a gas turbine</t>
        </is>
      </c>
      <c r="G6684" s="2" t="n">
        <v>22</v>
      </c>
      <c r="H6684" s="2" t="n">
        <v>0.0009943145414581999</v>
      </c>
      <c r="I6684" s="2" t="n">
        <v>0.001113632286433184</v>
      </c>
      <c r="J6684" s="40" t="inlineStr">
        <is>
          <t>waste - methane capture</t>
        </is>
      </c>
    </row>
    <row r="6685" ht="15.75" customHeight="1" s="120">
      <c r="A6685" s="2" t="inlineStr">
        <is>
          <t>WASTE</t>
        </is>
      </c>
      <c r="B6685" s="2" t="inlineStr">
        <is>
          <t>LAN</t>
        </is>
      </c>
      <c r="C6685" s="2" t="n">
        <v>2030</v>
      </c>
      <c r="D6685" s="2" t="inlineStr">
        <is>
          <t>United States</t>
        </is>
      </c>
      <c r="E6685" s="2" t="inlineStr">
        <is>
          <t>USA</t>
        </is>
      </c>
      <c r="F6685" s="2" t="inlineStr">
        <is>
          <t>Flaring of landfill gas</t>
        </is>
      </c>
      <c r="G6685" s="2" t="n">
        <v>22</v>
      </c>
      <c r="H6685" s="2" t="n">
        <v>0.0037711239419878</v>
      </c>
      <c r="I6685" s="2" t="n">
        <v>0.004223658815026336</v>
      </c>
      <c r="J6685" s="40" t="inlineStr">
        <is>
          <t>waste - methane destruction</t>
        </is>
      </c>
    </row>
    <row r="6686" ht="15.75" customHeight="1" s="120">
      <c r="A6686" s="2" t="inlineStr">
        <is>
          <t>WASTE</t>
        </is>
      </c>
      <c r="B6686" s="2" t="inlineStr">
        <is>
          <t>LAN</t>
        </is>
      </c>
      <c r="C6686" s="2" t="n">
        <v>2030</v>
      </c>
      <c r="D6686" s="2" t="inlineStr">
        <is>
          <t>United States</t>
        </is>
      </c>
      <c r="E6686" s="2" t="inlineStr">
        <is>
          <t>USA</t>
        </is>
      </c>
      <c r="F6686" s="2" t="inlineStr">
        <is>
          <t>Electricity generation with a gas turbine</t>
        </is>
      </c>
      <c r="G6686" s="2" t="n">
        <v>23</v>
      </c>
      <c r="H6686" s="2" t="n">
        <v>0.0026515267818468</v>
      </c>
      <c r="I6686" s="2" t="n">
        <v>0.002969709995668416</v>
      </c>
      <c r="J6686" s="40" t="inlineStr">
        <is>
          <t>waste - methane capture</t>
        </is>
      </c>
    </row>
    <row r="6687" ht="15.75" customHeight="1" s="120">
      <c r="A6687" s="2" t="inlineStr">
        <is>
          <t>WASTE</t>
        </is>
      </c>
      <c r="B6687" s="2" t="inlineStr">
        <is>
          <t>LAN</t>
        </is>
      </c>
      <c r="C6687" s="2" t="n">
        <v>2030</v>
      </c>
      <c r="D6687" s="2" t="inlineStr">
        <is>
          <t>United States</t>
        </is>
      </c>
      <c r="E6687" s="2" t="inlineStr">
        <is>
          <t>USA</t>
        </is>
      </c>
      <c r="F6687" s="2" t="inlineStr">
        <is>
          <t>Flaring of landfill gas</t>
        </is>
      </c>
      <c r="G6687" s="2" t="n">
        <v>23</v>
      </c>
      <c r="H6687" s="2" t="n">
        <v>0.0014021552633494</v>
      </c>
      <c r="I6687" s="2" t="n">
        <v>0.001570413894951328</v>
      </c>
      <c r="J6687" s="40" t="inlineStr">
        <is>
          <t>waste - methane destruction</t>
        </is>
      </c>
    </row>
    <row r="6688" ht="15.75" customHeight="1" s="120">
      <c r="A6688" s="2" t="inlineStr">
        <is>
          <t>WASTE</t>
        </is>
      </c>
      <c r="B6688" s="2" t="inlineStr">
        <is>
          <t>LAN</t>
        </is>
      </c>
      <c r="C6688" s="2" t="n">
        <v>2030</v>
      </c>
      <c r="D6688" s="2" t="inlineStr">
        <is>
          <t>United States</t>
        </is>
      </c>
      <c r="E6688" s="2" t="inlineStr">
        <is>
          <t>USA</t>
        </is>
      </c>
      <c r="F6688" s="2" t="inlineStr">
        <is>
          <t>Electricity generation with a microturbine</t>
        </is>
      </c>
      <c r="G6688" s="2" t="n">
        <v>23</v>
      </c>
      <c r="H6688" s="2" t="n">
        <v>0.0004317262209952</v>
      </c>
      <c r="I6688" s="2" t="n">
        <v>0.0004835333675146241</v>
      </c>
      <c r="J6688" s="40" t="inlineStr">
        <is>
          <t>waste - methane capture</t>
        </is>
      </c>
    </row>
    <row r="6689" ht="15.75" customHeight="1" s="120">
      <c r="A6689" s="2" t="inlineStr">
        <is>
          <t>WASTE</t>
        </is>
      </c>
      <c r="B6689" s="2" t="inlineStr">
        <is>
          <t>LAN</t>
        </is>
      </c>
      <c r="C6689" s="2" t="n">
        <v>2030</v>
      </c>
      <c r="D6689" s="2" t="inlineStr">
        <is>
          <t>United States</t>
        </is>
      </c>
      <c r="E6689" s="2" t="inlineStr">
        <is>
          <t>USA</t>
        </is>
      </c>
      <c r="F6689" s="2" t="inlineStr">
        <is>
          <t>Land_x001f_ll gas recovery for direct use</t>
        </is>
      </c>
      <c r="G6689" s="2" t="n">
        <v>23</v>
      </c>
      <c r="H6689" s="2" t="n">
        <v>0.0014177809935063</v>
      </c>
      <c r="I6689" s="2" t="n">
        <v>0.001587914712727056</v>
      </c>
      <c r="J6689" s="40" t="inlineStr">
        <is>
          <t>waste - methane capture</t>
        </is>
      </c>
    </row>
    <row r="6690" ht="15.75" customHeight="1" s="120">
      <c r="A6690" s="2" t="inlineStr">
        <is>
          <t>WASTE</t>
        </is>
      </c>
      <c r="B6690" s="2" t="inlineStr">
        <is>
          <t>LAN</t>
        </is>
      </c>
      <c r="C6690" s="2" t="n">
        <v>2030</v>
      </c>
      <c r="D6690" s="2" t="inlineStr">
        <is>
          <t>United States</t>
        </is>
      </c>
      <c r="E6690" s="2" t="inlineStr">
        <is>
          <t>USA</t>
        </is>
      </c>
      <c r="F6690" s="2" t="inlineStr">
        <is>
          <t>Electricity generation with a reciprocating engine</t>
        </is>
      </c>
      <c r="G6690" s="2" t="n">
        <v>23</v>
      </c>
      <c r="H6690" s="2" t="n">
        <v>0.0227091345004737</v>
      </c>
      <c r="I6690" s="2" t="n">
        <v>0.02543423064053055</v>
      </c>
      <c r="J6690" s="40" t="inlineStr">
        <is>
          <t>waste - methane capture</t>
        </is>
      </c>
    </row>
    <row r="6691" ht="15.75" customHeight="1" s="120">
      <c r="A6691" s="2" t="inlineStr">
        <is>
          <t>WASTE</t>
        </is>
      </c>
      <c r="B6691" s="2" t="inlineStr">
        <is>
          <t>LAN</t>
        </is>
      </c>
      <c r="C6691" s="2" t="n">
        <v>2030</v>
      </c>
      <c r="D6691" s="2" t="inlineStr">
        <is>
          <t>United States</t>
        </is>
      </c>
      <c r="E6691" s="2" t="inlineStr">
        <is>
          <t>USA</t>
        </is>
      </c>
      <c r="F6691" s="2" t="inlineStr">
        <is>
          <t>Electricity generation with combined heat and power</t>
        </is>
      </c>
      <c r="G6691" s="2" t="n">
        <v>23</v>
      </c>
      <c r="H6691" s="2" t="n">
        <v>0.007092232874129</v>
      </c>
      <c r="I6691" s="2" t="n">
        <v>0.007943300819024481</v>
      </c>
      <c r="J6691" s="40" t="inlineStr">
        <is>
          <t>waste - methane capture</t>
        </is>
      </c>
    </row>
    <row r="6692" ht="15.75" customHeight="1" s="120">
      <c r="A6692" s="2" t="inlineStr">
        <is>
          <t>WASTE</t>
        </is>
      </c>
      <c r="B6692" s="2" t="inlineStr">
        <is>
          <t>LAN</t>
        </is>
      </c>
      <c r="C6692" s="2" t="n">
        <v>2030</v>
      </c>
      <c r="D6692" s="2" t="inlineStr">
        <is>
          <t>United States</t>
        </is>
      </c>
      <c r="E6692" s="2" t="inlineStr">
        <is>
          <t>USA</t>
        </is>
      </c>
      <c r="F6692" s="2" t="inlineStr">
        <is>
          <t>Land_x001f_ll gas recovery for direct use</t>
        </is>
      </c>
      <c r="G6692" s="2" t="n">
        <v>24</v>
      </c>
      <c r="H6692" s="2" t="n">
        <v>0.000811911362689</v>
      </c>
      <c r="I6692" s="2" t="n">
        <v>0.0009093407262116801</v>
      </c>
      <c r="J6692" s="40" t="inlineStr">
        <is>
          <t>waste - methane capture</t>
        </is>
      </c>
    </row>
    <row r="6693" ht="15.75" customHeight="1" s="120">
      <c r="A6693" s="2" t="inlineStr">
        <is>
          <t>WASTE</t>
        </is>
      </c>
      <c r="B6693" s="2" t="inlineStr">
        <is>
          <t>LAN</t>
        </is>
      </c>
      <c r="C6693" s="2" t="n">
        <v>2030</v>
      </c>
      <c r="D6693" s="2" t="inlineStr">
        <is>
          <t>United States</t>
        </is>
      </c>
      <c r="E6693" s="2" t="inlineStr">
        <is>
          <t>USA</t>
        </is>
      </c>
      <c r="F6693" s="2" t="inlineStr">
        <is>
          <t>Flaring of landfill gas</t>
        </is>
      </c>
      <c r="G6693" s="2" t="n">
        <v>24</v>
      </c>
      <c r="H6693" s="2" t="n">
        <v>0.0048001862014644</v>
      </c>
      <c r="I6693" s="2" t="n">
        <v>0.005376208545640129</v>
      </c>
      <c r="J6693" s="40" t="inlineStr">
        <is>
          <t>waste - methane destruction</t>
        </is>
      </c>
    </row>
    <row r="6694" ht="15.75" customHeight="1" s="120">
      <c r="A6694" s="2" t="inlineStr">
        <is>
          <t>WASTE</t>
        </is>
      </c>
      <c r="B6694" s="2" t="inlineStr">
        <is>
          <t>LAN</t>
        </is>
      </c>
      <c r="C6694" s="2" t="n">
        <v>2030</v>
      </c>
      <c r="D6694" s="2" t="inlineStr">
        <is>
          <t>United States</t>
        </is>
      </c>
      <c r="E6694" s="2" t="inlineStr">
        <is>
          <t>USA</t>
        </is>
      </c>
      <c r="F6694" s="2" t="inlineStr">
        <is>
          <t>Electricity generation with combined heat and power</t>
        </is>
      </c>
      <c r="G6694" s="2" t="n">
        <v>24</v>
      </c>
      <c r="H6694" s="2" t="n">
        <v>0.005034296278609</v>
      </c>
      <c r="I6694" s="2" t="n">
        <v>0.00563841183204208</v>
      </c>
      <c r="J6694" s="40" t="inlineStr">
        <is>
          <t>waste - methane capture</t>
        </is>
      </c>
    </row>
    <row r="6695" ht="15.75" customHeight="1" s="120">
      <c r="A6695" s="2" t="inlineStr">
        <is>
          <t>WASTE</t>
        </is>
      </c>
      <c r="B6695" s="2" t="inlineStr">
        <is>
          <t>LAN</t>
        </is>
      </c>
      <c r="C6695" s="2" t="n">
        <v>2030</v>
      </c>
      <c r="D6695" s="2" t="inlineStr">
        <is>
          <t>United States</t>
        </is>
      </c>
      <c r="E6695" s="2" t="inlineStr">
        <is>
          <t>USA</t>
        </is>
      </c>
      <c r="F6695" s="2" t="inlineStr">
        <is>
          <t>Electricity generation with a gas turbine</t>
        </is>
      </c>
      <c r="G6695" s="2" t="n">
        <v>24</v>
      </c>
      <c r="H6695" s="2" t="n">
        <v>0.0003988716634922</v>
      </c>
      <c r="I6695" s="2" t="n">
        <v>0.000446736263111264</v>
      </c>
      <c r="J6695" s="40" t="inlineStr">
        <is>
          <t>waste - methane capture</t>
        </is>
      </c>
    </row>
    <row r="6696" ht="15.75" customHeight="1" s="120">
      <c r="A6696" s="2" t="inlineStr">
        <is>
          <t>WASTE</t>
        </is>
      </c>
      <c r="B6696" s="2" t="inlineStr">
        <is>
          <t>LAN</t>
        </is>
      </c>
      <c r="C6696" s="2" t="n">
        <v>2030</v>
      </c>
      <c r="D6696" s="2" t="inlineStr">
        <is>
          <t>United States</t>
        </is>
      </c>
      <c r="E6696" s="2" t="inlineStr">
        <is>
          <t>USA</t>
        </is>
      </c>
      <c r="F6696" s="2" t="inlineStr">
        <is>
          <t>Electricity generation with a reciprocating engine</t>
        </is>
      </c>
      <c r="G6696" s="2" t="n">
        <v>24</v>
      </c>
      <c r="H6696" s="2" t="n">
        <v>0.0491730403155088</v>
      </c>
      <c r="I6696" s="2" t="n">
        <v>0.05507380515336986</v>
      </c>
      <c r="J6696" s="40" t="inlineStr">
        <is>
          <t>waste - methane capture</t>
        </is>
      </c>
    </row>
    <row r="6697" ht="15.75" customHeight="1" s="120">
      <c r="A6697" s="2" t="inlineStr">
        <is>
          <t>WASTE</t>
        </is>
      </c>
      <c r="B6697" s="2" t="inlineStr">
        <is>
          <t>LAN</t>
        </is>
      </c>
      <c r="C6697" s="2" t="n">
        <v>2030</v>
      </c>
      <c r="D6697" s="2" t="inlineStr">
        <is>
          <t>United States</t>
        </is>
      </c>
      <c r="E6697" s="2" t="inlineStr">
        <is>
          <t>USA</t>
        </is>
      </c>
      <c r="F6697" s="2" t="inlineStr">
        <is>
          <t>Electricity generation with a microturbine</t>
        </is>
      </c>
      <c r="G6697" s="2" t="n">
        <v>24</v>
      </c>
      <c r="H6697" s="2" t="n">
        <v>0.0002342591142224</v>
      </c>
      <c r="I6697" s="2" t="n">
        <v>0.000262370207929088</v>
      </c>
      <c r="J6697" s="40" t="inlineStr">
        <is>
          <t>waste - methane capture</t>
        </is>
      </c>
    </row>
    <row r="6698" ht="15.75" customHeight="1" s="120">
      <c r="A6698" s="2" t="inlineStr">
        <is>
          <t>WASTE</t>
        </is>
      </c>
      <c r="B6698" s="2" t="inlineStr">
        <is>
          <t>LAN</t>
        </is>
      </c>
      <c r="C6698" s="2" t="n">
        <v>2030</v>
      </c>
      <c r="D6698" s="2" t="inlineStr">
        <is>
          <t>United States</t>
        </is>
      </c>
      <c r="E6698" s="2" t="inlineStr">
        <is>
          <t>USA</t>
        </is>
      </c>
      <c r="F6698" s="2" t="inlineStr">
        <is>
          <t>Electricity generation with a microturbine</t>
        </is>
      </c>
      <c r="G6698" s="2" t="n">
        <v>25</v>
      </c>
      <c r="H6698" s="2" t="n">
        <v>0.0003877462331729</v>
      </c>
      <c r="I6698" s="2" t="n">
        <v>0.000434275781153648</v>
      </c>
      <c r="J6698" s="40" t="inlineStr">
        <is>
          <t>waste - methane capture</t>
        </is>
      </c>
    </row>
    <row r="6699" ht="15.75" customHeight="1" s="120">
      <c r="A6699" s="2" t="inlineStr">
        <is>
          <t>WASTE</t>
        </is>
      </c>
      <c r="B6699" s="2" t="inlineStr">
        <is>
          <t>LAN</t>
        </is>
      </c>
      <c r="C6699" s="2" t="n">
        <v>2030</v>
      </c>
      <c r="D6699" s="2" t="inlineStr">
        <is>
          <t>United States</t>
        </is>
      </c>
      <c r="E6699" s="2" t="inlineStr">
        <is>
          <t>USA</t>
        </is>
      </c>
      <c r="F6699" s="2" t="inlineStr">
        <is>
          <t>Electricity generation with a gas turbine</t>
        </is>
      </c>
      <c r="G6699" s="2" t="n">
        <v>25</v>
      </c>
      <c r="H6699" s="2" t="n">
        <v>0.0001173405908048</v>
      </c>
      <c r="I6699" s="2" t="n">
        <v>0.000131421461701376</v>
      </c>
      <c r="J6699" s="40" t="inlineStr">
        <is>
          <t>waste - methane capture</t>
        </is>
      </c>
    </row>
    <row r="6700" ht="15.75" customHeight="1" s="120">
      <c r="A6700" s="2" t="inlineStr">
        <is>
          <t>WASTE</t>
        </is>
      </c>
      <c r="B6700" s="2" t="inlineStr">
        <is>
          <t>LAN</t>
        </is>
      </c>
      <c r="C6700" s="2" t="n">
        <v>2030</v>
      </c>
      <c r="D6700" s="2" t="inlineStr">
        <is>
          <t>United States</t>
        </is>
      </c>
      <c r="E6700" s="2" t="inlineStr">
        <is>
          <t>USA</t>
        </is>
      </c>
      <c r="F6700" s="2" t="inlineStr">
        <is>
          <t>Land_x001f_ll gas recovery for direct use</t>
        </is>
      </c>
      <c r="G6700" s="2" t="n">
        <v>25</v>
      </c>
      <c r="H6700" s="2" t="n">
        <v>0.0017929349560291</v>
      </c>
      <c r="I6700" s="2" t="n">
        <v>0.002008087150752592</v>
      </c>
      <c r="J6700" s="40" t="inlineStr">
        <is>
          <t>waste - methane capture</t>
        </is>
      </c>
    </row>
    <row r="6701" ht="15.75" customHeight="1" s="120">
      <c r="A6701" s="2" t="inlineStr">
        <is>
          <t>WASTE</t>
        </is>
      </c>
      <c r="B6701" s="2" t="inlineStr">
        <is>
          <t>LAN</t>
        </is>
      </c>
      <c r="C6701" s="2" t="n">
        <v>2030</v>
      </c>
      <c r="D6701" s="2" t="inlineStr">
        <is>
          <t>United States</t>
        </is>
      </c>
      <c r="E6701" s="2" t="inlineStr">
        <is>
          <t>USA</t>
        </is>
      </c>
      <c r="F6701" s="2" t="inlineStr">
        <is>
          <t>Electricity generation with a reciprocating engine</t>
        </is>
      </c>
      <c r="G6701" s="2" t="n">
        <v>25</v>
      </c>
      <c r="H6701" s="2" t="n">
        <v>0.0568031503353268</v>
      </c>
      <c r="I6701" s="2" t="n">
        <v>0.06361952837556602</v>
      </c>
      <c r="J6701" s="40" t="inlineStr">
        <is>
          <t>waste - methane capture</t>
        </is>
      </c>
    </row>
    <row r="6702" ht="15.75" customHeight="1" s="120">
      <c r="A6702" s="2" t="inlineStr">
        <is>
          <t>WASTE</t>
        </is>
      </c>
      <c r="B6702" s="2" t="inlineStr">
        <is>
          <t>LAN</t>
        </is>
      </c>
      <c r="C6702" s="2" t="n">
        <v>2030</v>
      </c>
      <c r="D6702" s="2" t="inlineStr">
        <is>
          <t>United States</t>
        </is>
      </c>
      <c r="E6702" s="2" t="inlineStr">
        <is>
          <t>USA</t>
        </is>
      </c>
      <c r="F6702" s="2" t="inlineStr">
        <is>
          <t>Flaring of landfill gas</t>
        </is>
      </c>
      <c r="G6702" s="2" t="n">
        <v>25</v>
      </c>
      <c r="H6702" s="2" t="n">
        <v>0.0032860364299268</v>
      </c>
      <c r="I6702" s="2" t="n">
        <v>0.003680360801518016</v>
      </c>
      <c r="J6702" s="40" t="inlineStr">
        <is>
          <t>waste - methane destruction</t>
        </is>
      </c>
    </row>
    <row r="6703" ht="15.75" customHeight="1" s="120">
      <c r="A6703" s="2" t="inlineStr">
        <is>
          <t>WASTE</t>
        </is>
      </c>
      <c r="B6703" s="2" t="inlineStr">
        <is>
          <t>LAN</t>
        </is>
      </c>
      <c r="C6703" s="2" t="n">
        <v>2030</v>
      </c>
      <c r="D6703" s="2" t="inlineStr">
        <is>
          <t>United States</t>
        </is>
      </c>
      <c r="E6703" s="2" t="inlineStr">
        <is>
          <t>USA</t>
        </is>
      </c>
      <c r="F6703" s="2" t="inlineStr">
        <is>
          <t>Electricity generation with combined heat and power</t>
        </is>
      </c>
      <c r="G6703" s="2" t="n">
        <v>25</v>
      </c>
      <c r="H6703" s="2" t="n">
        <v>0.0036075771495234</v>
      </c>
      <c r="I6703" s="2" t="n">
        <v>0.004040486407466209</v>
      </c>
      <c r="J6703" s="40" t="inlineStr">
        <is>
          <t>waste - methane capture</t>
        </is>
      </c>
    </row>
    <row r="6704" ht="15.75" customHeight="1" s="120">
      <c r="A6704" s="2" t="inlineStr">
        <is>
          <t>WASTE</t>
        </is>
      </c>
      <c r="B6704" s="2" t="inlineStr">
        <is>
          <t>LAN</t>
        </is>
      </c>
      <c r="C6704" s="2" t="n">
        <v>2030</v>
      </c>
      <c r="D6704" s="2" t="inlineStr">
        <is>
          <t>United States</t>
        </is>
      </c>
      <c r="E6704" s="2" t="inlineStr">
        <is>
          <t>USA</t>
        </is>
      </c>
      <c r="F6704" s="2" t="inlineStr">
        <is>
          <t>Electricity generation with combined heat and power</t>
        </is>
      </c>
      <c r="G6704" s="2" t="n">
        <v>26</v>
      </c>
      <c r="H6704" s="2" t="n">
        <v>0.0030794696649536</v>
      </c>
      <c r="I6704" s="2" t="n">
        <v>0.003449006024748032</v>
      </c>
      <c r="J6704" s="40" t="inlineStr">
        <is>
          <t>waste - methane capture</t>
        </is>
      </c>
    </row>
    <row r="6705" ht="15.75" customHeight="1" s="120">
      <c r="A6705" s="2" t="inlineStr">
        <is>
          <t>WASTE</t>
        </is>
      </c>
      <c r="B6705" s="2" t="inlineStr">
        <is>
          <t>LAN</t>
        </is>
      </c>
      <c r="C6705" s="2" t="n">
        <v>2030</v>
      </c>
      <c r="D6705" s="2" t="inlineStr">
        <is>
          <t>United States</t>
        </is>
      </c>
      <c r="E6705" s="2" t="inlineStr">
        <is>
          <t>USA</t>
        </is>
      </c>
      <c r="F6705" s="2" t="inlineStr">
        <is>
          <t>Electricity generation with a reciprocating engine</t>
        </is>
      </c>
      <c r="G6705" s="2" t="n">
        <v>26</v>
      </c>
      <c r="H6705" s="2" t="n">
        <v>0.0237320910673589</v>
      </c>
      <c r="I6705" s="2" t="n">
        <v>0.02657994199544197</v>
      </c>
      <c r="J6705" s="40" t="inlineStr">
        <is>
          <t>waste - methane capture</t>
        </is>
      </c>
    </row>
    <row r="6706" ht="15.75" customHeight="1" s="120">
      <c r="A6706" s="2" t="inlineStr">
        <is>
          <t>WASTE</t>
        </is>
      </c>
      <c r="B6706" s="2" t="inlineStr">
        <is>
          <t>LAN</t>
        </is>
      </c>
      <c r="C6706" s="2" t="n">
        <v>2030</v>
      </c>
      <c r="D6706" s="2" t="inlineStr">
        <is>
          <t>United States</t>
        </is>
      </c>
      <c r="E6706" s="2" t="inlineStr">
        <is>
          <t>USA</t>
        </is>
      </c>
      <c r="F6706" s="2" t="inlineStr">
        <is>
          <t>Electricity generation with a gas turbine</t>
        </is>
      </c>
      <c r="G6706" s="2" t="n">
        <v>26</v>
      </c>
      <c r="H6706" s="2" t="n">
        <v>0.0008996940232464</v>
      </c>
      <c r="I6706" s="2" t="n">
        <v>0.001007657306035968</v>
      </c>
      <c r="J6706" s="40" t="inlineStr">
        <is>
          <t>waste - methane capture</t>
        </is>
      </c>
    </row>
    <row r="6707" ht="15.75" customHeight="1" s="120">
      <c r="A6707" s="2" t="inlineStr">
        <is>
          <t>WASTE</t>
        </is>
      </c>
      <c r="B6707" s="2" t="inlineStr">
        <is>
          <t>LAN</t>
        </is>
      </c>
      <c r="C6707" s="2" t="n">
        <v>2030</v>
      </c>
      <c r="D6707" s="2" t="inlineStr">
        <is>
          <t>United States</t>
        </is>
      </c>
      <c r="E6707" s="2" t="inlineStr">
        <is>
          <t>USA</t>
        </is>
      </c>
      <c r="F6707" s="2" t="inlineStr">
        <is>
          <t>Flaring of landfill gas</t>
        </is>
      </c>
      <c r="G6707" s="2" t="n">
        <v>26</v>
      </c>
      <c r="H6707" s="2" t="n">
        <v>0.0006550898542628</v>
      </c>
      <c r="I6707" s="2" t="n">
        <v>0.0007337006367743361</v>
      </c>
      <c r="J6707" s="40" t="inlineStr">
        <is>
          <t>waste - methane destruction</t>
        </is>
      </c>
    </row>
    <row r="6708" ht="15.75" customHeight="1" s="120">
      <c r="A6708" s="2" t="inlineStr">
        <is>
          <t>WASTE</t>
        </is>
      </c>
      <c r="B6708" s="2" t="inlineStr">
        <is>
          <t>LAN</t>
        </is>
      </c>
      <c r="C6708" s="2" t="n">
        <v>2030</v>
      </c>
      <c r="D6708" s="2" t="inlineStr">
        <is>
          <t>United States</t>
        </is>
      </c>
      <c r="E6708" s="2" t="inlineStr">
        <is>
          <t>USA</t>
        </is>
      </c>
      <c r="F6708" s="2" t="inlineStr">
        <is>
          <t>Electricity generation with a microturbine</t>
        </is>
      </c>
      <c r="G6708" s="2" t="n">
        <v>26</v>
      </c>
      <c r="H6708" s="2" t="n">
        <v>5.1629900554e-05</v>
      </c>
      <c r="I6708" s="2" t="n">
        <v>5.782548862048e-05</v>
      </c>
      <c r="J6708" s="40" t="inlineStr">
        <is>
          <t>waste - methane capture</t>
        </is>
      </c>
    </row>
    <row r="6709" ht="15.75" customHeight="1" s="120">
      <c r="A6709" s="2" t="inlineStr">
        <is>
          <t>WASTE</t>
        </is>
      </c>
      <c r="B6709" s="2" t="inlineStr">
        <is>
          <t>LAN</t>
        </is>
      </c>
      <c r="C6709" s="2" t="n">
        <v>2030</v>
      </c>
      <c r="D6709" s="2" t="inlineStr">
        <is>
          <t>United States</t>
        </is>
      </c>
      <c r="E6709" s="2" t="inlineStr">
        <is>
          <t>USA</t>
        </is>
      </c>
      <c r="F6709" s="2" t="inlineStr">
        <is>
          <t>Electricity generation with a microturbine</t>
        </is>
      </c>
      <c r="G6709" s="2" t="n">
        <v>27</v>
      </c>
      <c r="H6709" s="2" t="n">
        <v>0.0001970762859855</v>
      </c>
      <c r="I6709" s="2" t="n">
        <v>0.00022072544030376</v>
      </c>
      <c r="J6709" s="40" t="inlineStr">
        <is>
          <t>waste - methane capture</t>
        </is>
      </c>
    </row>
    <row r="6710" ht="15.75" customHeight="1" s="120">
      <c r="A6710" s="2" t="inlineStr">
        <is>
          <t>WASTE</t>
        </is>
      </c>
      <c r="B6710" s="2" t="inlineStr">
        <is>
          <t>LAN</t>
        </is>
      </c>
      <c r="C6710" s="2" t="n">
        <v>2030</v>
      </c>
      <c r="D6710" s="2" t="inlineStr">
        <is>
          <t>United States</t>
        </is>
      </c>
      <c r="E6710" s="2" t="inlineStr">
        <is>
          <t>USA</t>
        </is>
      </c>
      <c r="F6710" s="2" t="inlineStr">
        <is>
          <t>Electricity generation with a reciprocating engine</t>
        </is>
      </c>
      <c r="G6710" s="2" t="n">
        <v>27</v>
      </c>
      <c r="H6710" s="2" t="n">
        <v>0.0202711750753224</v>
      </c>
      <c r="I6710" s="2" t="n">
        <v>0.02270371608436109</v>
      </c>
      <c r="J6710" s="40" t="inlineStr">
        <is>
          <t>waste - methane capture</t>
        </is>
      </c>
    </row>
    <row r="6711" ht="15.75" customHeight="1" s="120">
      <c r="A6711" s="2" t="inlineStr">
        <is>
          <t>WASTE</t>
        </is>
      </c>
      <c r="B6711" s="2" t="inlineStr">
        <is>
          <t>LAN</t>
        </is>
      </c>
      <c r="C6711" s="2" t="n">
        <v>2030</v>
      </c>
      <c r="D6711" s="2" t="inlineStr">
        <is>
          <t>United States</t>
        </is>
      </c>
      <c r="E6711" s="2" t="inlineStr">
        <is>
          <t>USA</t>
        </is>
      </c>
      <c r="F6711" s="2" t="inlineStr">
        <is>
          <t>Land_x001f_ll gas recovery for direct use</t>
        </is>
      </c>
      <c r="G6711" s="2" t="n">
        <v>27</v>
      </c>
      <c r="H6711" s="2" t="n">
        <v>0.0008773592708167</v>
      </c>
      <c r="I6711" s="2" t="n">
        <v>0.0009826423833147041</v>
      </c>
      <c r="J6711" s="40" t="inlineStr">
        <is>
          <t>waste - methane capture</t>
        </is>
      </c>
    </row>
    <row r="6712" ht="15.75" customHeight="1" s="120">
      <c r="A6712" s="2" t="inlineStr">
        <is>
          <t>WASTE</t>
        </is>
      </c>
      <c r="B6712" s="2" t="inlineStr">
        <is>
          <t>LAN</t>
        </is>
      </c>
      <c r="C6712" s="2" t="n">
        <v>2030</v>
      </c>
      <c r="D6712" s="2" t="inlineStr">
        <is>
          <t>United States</t>
        </is>
      </c>
      <c r="E6712" s="2" t="inlineStr">
        <is>
          <t>USA</t>
        </is>
      </c>
      <c r="F6712" s="2" t="inlineStr">
        <is>
          <t>Electricity generation with combined heat and power</t>
        </is>
      </c>
      <c r="G6712" s="2" t="n">
        <v>27</v>
      </c>
      <c r="H6712" s="2" t="n">
        <v>0.002075756638078</v>
      </c>
      <c r="I6712" s="2" t="n">
        <v>0.00232484743464736</v>
      </c>
      <c r="J6712" s="40" t="inlineStr">
        <is>
          <t>waste - methane capture</t>
        </is>
      </c>
    </row>
    <row r="6713" ht="15.75" customHeight="1" s="120">
      <c r="A6713" s="2" t="inlineStr">
        <is>
          <t>WASTE</t>
        </is>
      </c>
      <c r="B6713" s="2" t="inlineStr">
        <is>
          <t>LAN</t>
        </is>
      </c>
      <c r="C6713" s="2" t="n">
        <v>2030</v>
      </c>
      <c r="D6713" s="2" t="inlineStr">
        <is>
          <t>United States</t>
        </is>
      </c>
      <c r="E6713" s="2" t="inlineStr">
        <is>
          <t>USA</t>
        </is>
      </c>
      <c r="F6713" s="2" t="inlineStr">
        <is>
          <t>Flaring of landfill gas</t>
        </is>
      </c>
      <c r="G6713" s="2" t="n">
        <v>27</v>
      </c>
      <c r="H6713" s="2" t="n">
        <v>0.0017710414831527</v>
      </c>
      <c r="I6713" s="2" t="n">
        <v>0.001983566461131024</v>
      </c>
      <c r="J6713" s="40" t="inlineStr">
        <is>
          <t>waste - methane destruction</t>
        </is>
      </c>
    </row>
    <row r="6714" ht="15.75" customHeight="1" s="120">
      <c r="A6714" s="2" t="inlineStr">
        <is>
          <t>WASTE</t>
        </is>
      </c>
      <c r="B6714" s="2" t="inlineStr">
        <is>
          <t>LAN</t>
        </is>
      </c>
      <c r="C6714" s="2" t="n">
        <v>2030</v>
      </c>
      <c r="D6714" s="2" t="inlineStr">
        <is>
          <t>United States</t>
        </is>
      </c>
      <c r="E6714" s="2" t="inlineStr">
        <is>
          <t>USA</t>
        </is>
      </c>
      <c r="F6714" s="2" t="inlineStr">
        <is>
          <t>Electricity generation with a gas turbine</t>
        </is>
      </c>
      <c r="G6714" s="2" t="n">
        <v>27</v>
      </c>
      <c r="H6714" s="2" t="n">
        <v>0.0006709017397952</v>
      </c>
      <c r="I6714" s="2" t="n">
        <v>0.0007514099485706241</v>
      </c>
      <c r="J6714" s="40" t="inlineStr">
        <is>
          <t>waste - methane capture</t>
        </is>
      </c>
    </row>
    <row r="6715" ht="15.75" customHeight="1" s="120">
      <c r="A6715" s="2" t="inlineStr">
        <is>
          <t>WASTE</t>
        </is>
      </c>
      <c r="B6715" s="2" t="inlineStr">
        <is>
          <t>LAN</t>
        </is>
      </c>
      <c r="C6715" s="2" t="n">
        <v>2030</v>
      </c>
      <c r="D6715" s="2" t="inlineStr">
        <is>
          <t>United States</t>
        </is>
      </c>
      <c r="E6715" s="2" t="inlineStr">
        <is>
          <t>USA</t>
        </is>
      </c>
      <c r="F6715" s="2" t="inlineStr">
        <is>
          <t>Electricity generation with a reciprocating engine</t>
        </is>
      </c>
      <c r="G6715" s="2" t="n">
        <v>28</v>
      </c>
      <c r="H6715" s="2" t="n">
        <v>0.0358263826929033</v>
      </c>
      <c r="I6715" s="2" t="n">
        <v>0.0401255486160517</v>
      </c>
      <c r="J6715" s="40" t="inlineStr">
        <is>
          <t>waste - methane capture</t>
        </is>
      </c>
    </row>
    <row r="6716" ht="15.75" customHeight="1" s="120">
      <c r="A6716" s="2" t="inlineStr">
        <is>
          <t>WASTE</t>
        </is>
      </c>
      <c r="B6716" s="2" t="inlineStr">
        <is>
          <t>LAN</t>
        </is>
      </c>
      <c r="C6716" s="2" t="n">
        <v>2030</v>
      </c>
      <c r="D6716" s="2" t="inlineStr">
        <is>
          <t>United States</t>
        </is>
      </c>
      <c r="E6716" s="2" t="inlineStr">
        <is>
          <t>USA</t>
        </is>
      </c>
      <c r="F6716" s="2" t="inlineStr">
        <is>
          <t>Electricity generation with a gas turbine</t>
        </is>
      </c>
      <c r="G6716" s="2" t="n">
        <v>28</v>
      </c>
      <c r="H6716" s="2" t="n">
        <v>0.0004818336747121</v>
      </c>
      <c r="I6716" s="2" t="n">
        <v>0.0005396537156775521</v>
      </c>
      <c r="J6716" s="40" t="inlineStr">
        <is>
          <t>waste - methane capture</t>
        </is>
      </c>
    </row>
    <row r="6717" ht="15.75" customHeight="1" s="120">
      <c r="A6717" s="2" t="inlineStr">
        <is>
          <t>WASTE</t>
        </is>
      </c>
      <c r="B6717" s="2" t="inlineStr">
        <is>
          <t>LAN</t>
        </is>
      </c>
      <c r="C6717" s="2" t="n">
        <v>2030</v>
      </c>
      <c r="D6717" s="2" t="inlineStr">
        <is>
          <t>United States</t>
        </is>
      </c>
      <c r="E6717" s="2" t="inlineStr">
        <is>
          <t>USA</t>
        </is>
      </c>
      <c r="F6717" s="2" t="inlineStr">
        <is>
          <t>Electricity generation with combined heat and power</t>
        </is>
      </c>
      <c r="G6717" s="2" t="n">
        <v>28</v>
      </c>
      <c r="H6717" s="2" t="n">
        <v>0.0017922312545124</v>
      </c>
      <c r="I6717" s="2" t="n">
        <v>0.002007299005053888</v>
      </c>
      <c r="J6717" s="40" t="inlineStr">
        <is>
          <t>waste - methane capture</t>
        </is>
      </c>
    </row>
    <row r="6718" ht="15.75" customHeight="1" s="120">
      <c r="A6718" s="2" t="inlineStr">
        <is>
          <t>WASTE</t>
        </is>
      </c>
      <c r="B6718" s="2" t="inlineStr">
        <is>
          <t>LAN</t>
        </is>
      </c>
      <c r="C6718" s="2" t="n">
        <v>2030</v>
      </c>
      <c r="D6718" s="2" t="inlineStr">
        <is>
          <t>United States</t>
        </is>
      </c>
      <c r="E6718" s="2" t="inlineStr">
        <is>
          <t>USA</t>
        </is>
      </c>
      <c r="F6718" s="2" t="inlineStr">
        <is>
          <t>Electricity generation with a microturbine</t>
        </is>
      </c>
      <c r="G6718" s="2" t="n">
        <v>28</v>
      </c>
      <c r="H6718" s="2" t="n">
        <v>9.89757136267e-05</v>
      </c>
      <c r="I6718" s="2" t="n">
        <v>0.000110852799261904</v>
      </c>
      <c r="J6718" s="40" t="inlineStr">
        <is>
          <t>waste - methane capture</t>
        </is>
      </c>
    </row>
    <row r="6719" ht="15.75" customHeight="1" s="120">
      <c r="A6719" s="2" t="inlineStr">
        <is>
          <t>WASTE</t>
        </is>
      </c>
      <c r="B6719" s="2" t="inlineStr">
        <is>
          <t>LAN</t>
        </is>
      </c>
      <c r="C6719" s="2" t="n">
        <v>2030</v>
      </c>
      <c r="D6719" s="2" t="inlineStr">
        <is>
          <t>United States</t>
        </is>
      </c>
      <c r="E6719" s="2" t="inlineStr">
        <is>
          <t>USA</t>
        </is>
      </c>
      <c r="F6719" s="2" t="inlineStr">
        <is>
          <t>Flaring of landfill gas</t>
        </is>
      </c>
      <c r="G6719" s="2" t="n">
        <v>28</v>
      </c>
      <c r="H6719" s="2" t="n">
        <v>0.0017092738999054</v>
      </c>
      <c r="I6719" s="2" t="n">
        <v>0.001914386767894048</v>
      </c>
      <c r="J6719" s="40" t="inlineStr">
        <is>
          <t>waste - methane destruction</t>
        </is>
      </c>
    </row>
    <row r="6720" ht="15.75" customHeight="1" s="120">
      <c r="A6720" s="2" t="inlineStr">
        <is>
          <t>WASTE</t>
        </is>
      </c>
      <c r="B6720" s="2" t="inlineStr">
        <is>
          <t>LAN</t>
        </is>
      </c>
      <c r="C6720" s="2" t="n">
        <v>2030</v>
      </c>
      <c r="D6720" s="2" t="inlineStr">
        <is>
          <t>United States</t>
        </is>
      </c>
      <c r="E6720" s="2" t="inlineStr">
        <is>
          <t>USA</t>
        </is>
      </c>
      <c r="F6720" s="2" t="inlineStr">
        <is>
          <t>Electricity generation with a gas turbine</t>
        </is>
      </c>
      <c r="G6720" s="2" t="n">
        <v>29</v>
      </c>
      <c r="H6720" s="2" t="n">
        <v>0.0003046551209991</v>
      </c>
      <c r="I6720" s="2" t="n">
        <v>0.000341213735518992</v>
      </c>
      <c r="J6720" s="40" t="inlineStr">
        <is>
          <t>waste - methane capture</t>
        </is>
      </c>
    </row>
    <row r="6721" ht="15.75" customHeight="1" s="120">
      <c r="A6721" s="2" t="inlineStr">
        <is>
          <t>WASTE</t>
        </is>
      </c>
      <c r="B6721" s="2" t="inlineStr">
        <is>
          <t>LAN</t>
        </is>
      </c>
      <c r="C6721" s="2" t="n">
        <v>2030</v>
      </c>
      <c r="D6721" s="2" t="inlineStr">
        <is>
          <t>United States</t>
        </is>
      </c>
      <c r="E6721" s="2" t="inlineStr">
        <is>
          <t>USA</t>
        </is>
      </c>
      <c r="F6721" s="2" t="inlineStr">
        <is>
          <t>Flaring of landfill gas</t>
        </is>
      </c>
      <c r="G6721" s="2" t="n">
        <v>29</v>
      </c>
      <c r="H6721" s="2" t="n">
        <v>0.0016519120545126</v>
      </c>
      <c r="I6721" s="2" t="n">
        <v>0.001850141501054112</v>
      </c>
      <c r="J6721" s="40" t="inlineStr">
        <is>
          <t>waste - methane destruction</t>
        </is>
      </c>
    </row>
    <row r="6722" ht="15.75" customHeight="1" s="120">
      <c r="A6722" s="2" t="inlineStr">
        <is>
          <t>WASTE</t>
        </is>
      </c>
      <c r="B6722" s="2" t="inlineStr">
        <is>
          <t>LAN</t>
        </is>
      </c>
      <c r="C6722" s="2" t="n">
        <v>2030</v>
      </c>
      <c r="D6722" s="2" t="inlineStr">
        <is>
          <t>United States</t>
        </is>
      </c>
      <c r="E6722" s="2" t="inlineStr">
        <is>
          <t>USA</t>
        </is>
      </c>
      <c r="F6722" s="2" t="inlineStr">
        <is>
          <t>Electricity generation with combined heat and power</t>
        </is>
      </c>
      <c r="G6722" s="2" t="n">
        <v>29</v>
      </c>
      <c r="H6722" s="2" t="n">
        <v>0.0031795894901734</v>
      </c>
      <c r="I6722" s="2" t="n">
        <v>0.003561140228994209</v>
      </c>
      <c r="J6722" s="40" t="inlineStr">
        <is>
          <t>waste - methane capture</t>
        </is>
      </c>
    </row>
    <row r="6723" ht="15.75" customHeight="1" s="120">
      <c r="A6723" s="2" t="inlineStr">
        <is>
          <t>WASTE</t>
        </is>
      </c>
      <c r="B6723" s="2" t="inlineStr">
        <is>
          <t>LAN</t>
        </is>
      </c>
      <c r="C6723" s="2" t="n">
        <v>2030</v>
      </c>
      <c r="D6723" s="2" t="inlineStr">
        <is>
          <t>United States</t>
        </is>
      </c>
      <c r="E6723" s="2" t="inlineStr">
        <is>
          <t>USA</t>
        </is>
      </c>
      <c r="F6723" s="2" t="inlineStr">
        <is>
          <t>Electricity generation with a microturbine</t>
        </is>
      </c>
      <c r="G6723" s="2" t="n">
        <v>29</v>
      </c>
      <c r="H6723" s="2" t="n">
        <v>0.0001838233110902</v>
      </c>
      <c r="I6723" s="2" t="n">
        <v>0.000205882108421024</v>
      </c>
      <c r="J6723" s="40" t="inlineStr">
        <is>
          <t>waste - methane capture</t>
        </is>
      </c>
    </row>
    <row r="6724" ht="15.75" customHeight="1" s="120">
      <c r="A6724" s="2" t="inlineStr">
        <is>
          <t>WASTE</t>
        </is>
      </c>
      <c r="B6724" s="2" t="inlineStr">
        <is>
          <t>LAN</t>
        </is>
      </c>
      <c r="C6724" s="2" t="n">
        <v>2030</v>
      </c>
      <c r="D6724" s="2" t="inlineStr">
        <is>
          <t>United States</t>
        </is>
      </c>
      <c r="E6724" s="2" t="inlineStr">
        <is>
          <t>USA</t>
        </is>
      </c>
      <c r="F6724" s="2" t="inlineStr">
        <is>
          <t>Electricity generation with a reciprocating engine</t>
        </is>
      </c>
      <c r="G6724" s="2" t="n">
        <v>29</v>
      </c>
      <c r="H6724" s="2" t="n">
        <v>0.0197525285184383</v>
      </c>
      <c r="I6724" s="2" t="n">
        <v>0.0221228319406509</v>
      </c>
      <c r="J6724" s="40" t="inlineStr">
        <is>
          <t>waste - methane capture</t>
        </is>
      </c>
    </row>
    <row r="6725" ht="15.75" customHeight="1" s="120">
      <c r="A6725" s="2" t="inlineStr">
        <is>
          <t>WASTE</t>
        </is>
      </c>
      <c r="B6725" s="2" t="inlineStr">
        <is>
          <t>LAN</t>
        </is>
      </c>
      <c r="C6725" s="2" t="n">
        <v>2030</v>
      </c>
      <c r="D6725" s="2" t="inlineStr">
        <is>
          <t>United States</t>
        </is>
      </c>
      <c r="E6725" s="2" t="inlineStr">
        <is>
          <t>USA</t>
        </is>
      </c>
      <c r="F6725" s="2" t="inlineStr">
        <is>
          <t>Electricity generation with a reciprocating engine</t>
        </is>
      </c>
      <c r="G6725" s="2" t="n">
        <v>30</v>
      </c>
      <c r="H6725" s="2" t="n">
        <v>0.0264718476682901</v>
      </c>
      <c r="I6725" s="2" t="n">
        <v>0.02964846938848491</v>
      </c>
      <c r="J6725" s="40" t="inlineStr">
        <is>
          <t>waste - methane capture</t>
        </is>
      </c>
    </row>
    <row r="6726" ht="15.75" customHeight="1" s="120">
      <c r="A6726" s="2" t="inlineStr">
        <is>
          <t>WASTE</t>
        </is>
      </c>
      <c r="B6726" s="2" t="inlineStr">
        <is>
          <t>LAN</t>
        </is>
      </c>
      <c r="C6726" s="2" t="n">
        <v>2030</v>
      </c>
      <c r="D6726" s="2" t="inlineStr">
        <is>
          <t>United States</t>
        </is>
      </c>
      <c r="E6726" s="2" t="inlineStr">
        <is>
          <t>USA</t>
        </is>
      </c>
      <c r="F6726" s="2" t="inlineStr">
        <is>
          <t>Electricity generation with a microturbine</t>
        </is>
      </c>
      <c r="G6726" s="2" t="n">
        <v>30</v>
      </c>
      <c r="H6726" s="2" t="n">
        <v>0.0001361051326967</v>
      </c>
      <c r="I6726" s="2" t="n">
        <v>0.000152437748620304</v>
      </c>
      <c r="J6726" s="40" t="inlineStr">
        <is>
          <t>waste - methane capture</t>
        </is>
      </c>
    </row>
    <row r="6727" ht="15.75" customHeight="1" s="120">
      <c r="A6727" s="2" t="inlineStr">
        <is>
          <t>WASTE</t>
        </is>
      </c>
      <c r="B6727" s="2" t="inlineStr">
        <is>
          <t>LAN</t>
        </is>
      </c>
      <c r="C6727" s="2" t="n">
        <v>2030</v>
      </c>
      <c r="D6727" s="2" t="inlineStr">
        <is>
          <t>United States</t>
        </is>
      </c>
      <c r="E6727" s="2" t="inlineStr">
        <is>
          <t>USA</t>
        </is>
      </c>
      <c r="F6727" s="2" t="inlineStr">
        <is>
          <t>Electricity generation with combined heat and power</t>
        </is>
      </c>
      <c r="G6727" s="2" t="n">
        <v>30</v>
      </c>
      <c r="H6727" s="2" t="n">
        <v>0.0017908194859046</v>
      </c>
      <c r="I6727" s="2" t="n">
        <v>0.002005717824213152</v>
      </c>
      <c r="J6727" s="40" t="inlineStr">
        <is>
          <t>waste - methane capture</t>
        </is>
      </c>
    </row>
    <row r="6728" ht="15.75" customHeight="1" s="120">
      <c r="A6728" s="2" t="inlineStr">
        <is>
          <t>WASTE</t>
        </is>
      </c>
      <c r="B6728" s="2" t="inlineStr">
        <is>
          <t>LAN</t>
        </is>
      </c>
      <c r="C6728" s="2" t="n">
        <v>2030</v>
      </c>
      <c r="D6728" s="2" t="inlineStr">
        <is>
          <t>United States</t>
        </is>
      </c>
      <c r="E6728" s="2" t="inlineStr">
        <is>
          <t>USA</t>
        </is>
      </c>
      <c r="F6728" s="2" t="inlineStr">
        <is>
          <t>Land_x001f_ll gas recovery for direct use</t>
        </is>
      </c>
      <c r="G6728" s="2" t="n">
        <v>30</v>
      </c>
      <c r="H6728" s="2" t="n">
        <v>0.001228648237884</v>
      </c>
      <c r="I6728" s="2" t="n">
        <v>0.00137608602643008</v>
      </c>
      <c r="J6728" s="40" t="inlineStr">
        <is>
          <t>waste - methane capture</t>
        </is>
      </c>
    </row>
    <row r="6729" ht="15.75" customHeight="1" s="120">
      <c r="A6729" s="2" t="inlineStr">
        <is>
          <t>WASTE</t>
        </is>
      </c>
      <c r="B6729" s="2" t="inlineStr">
        <is>
          <t>LAN</t>
        </is>
      </c>
      <c r="C6729" s="2" t="n">
        <v>2030</v>
      </c>
      <c r="D6729" s="2" t="inlineStr">
        <is>
          <t>United States</t>
        </is>
      </c>
      <c r="E6729" s="2" t="inlineStr">
        <is>
          <t>USA</t>
        </is>
      </c>
      <c r="F6729" s="2" t="inlineStr">
        <is>
          <t>Flaring of landfill gas</t>
        </is>
      </c>
      <c r="G6729" s="2" t="n">
        <v>30</v>
      </c>
      <c r="H6729" s="2" t="n">
        <v>0.002749596547801</v>
      </c>
      <c r="I6729" s="2" t="n">
        <v>0.00307954813353712</v>
      </c>
      <c r="J6729" s="40" t="inlineStr">
        <is>
          <t>waste - methane destruction</t>
        </is>
      </c>
    </row>
    <row r="6730" ht="15.75" customHeight="1" s="120">
      <c r="A6730" s="2" t="inlineStr">
        <is>
          <t>WASTE</t>
        </is>
      </c>
      <c r="B6730" s="2" t="inlineStr">
        <is>
          <t>LAN</t>
        </is>
      </c>
      <c r="C6730" s="2" t="n">
        <v>2030</v>
      </c>
      <c r="D6730" s="2" t="inlineStr">
        <is>
          <t>United States</t>
        </is>
      </c>
      <c r="E6730" s="2" t="inlineStr">
        <is>
          <t>USA</t>
        </is>
      </c>
      <c r="F6730" s="2" t="inlineStr">
        <is>
          <t>Electricity generation with a gas turbine</t>
        </is>
      </c>
      <c r="G6730" s="2" t="n">
        <v>30</v>
      </c>
      <c r="H6730" s="2" t="n">
        <v>0.0003961779075325</v>
      </c>
      <c r="I6730" s="2" t="n">
        <v>0.0004437192564364</v>
      </c>
      <c r="J6730" s="40" t="inlineStr">
        <is>
          <t>waste - methane capture</t>
        </is>
      </c>
    </row>
    <row r="6731" ht="15.75" customHeight="1" s="120">
      <c r="A6731" s="2" t="inlineStr">
        <is>
          <t>WASTE</t>
        </is>
      </c>
      <c r="B6731" s="2" t="inlineStr">
        <is>
          <t>LAN</t>
        </is>
      </c>
      <c r="C6731" s="2" t="n">
        <v>2030</v>
      </c>
      <c r="D6731" s="2" t="inlineStr">
        <is>
          <t>United States</t>
        </is>
      </c>
      <c r="E6731" s="2" t="inlineStr">
        <is>
          <t>USA</t>
        </is>
      </c>
      <c r="F6731" s="2" t="inlineStr">
        <is>
          <t>Electricity generation with a gas turbine</t>
        </is>
      </c>
      <c r="G6731" s="2" t="n">
        <v>31</v>
      </c>
      <c r="H6731" s="2" t="n">
        <v>9.34343552217e-05</v>
      </c>
      <c r="I6731" s="2" t="n">
        <v>0.000104646477848304</v>
      </c>
      <c r="J6731" s="40" t="inlineStr">
        <is>
          <t>waste - methane capture</t>
        </is>
      </c>
    </row>
    <row r="6732" ht="15.75" customHeight="1" s="120">
      <c r="A6732" s="2" t="inlineStr">
        <is>
          <t>WASTE</t>
        </is>
      </c>
      <c r="B6732" s="2" t="inlineStr">
        <is>
          <t>LAN</t>
        </is>
      </c>
      <c r="C6732" s="2" t="n">
        <v>2030</v>
      </c>
      <c r="D6732" s="2" t="inlineStr">
        <is>
          <t>United States</t>
        </is>
      </c>
      <c r="E6732" s="2" t="inlineStr">
        <is>
          <t>USA</t>
        </is>
      </c>
      <c r="F6732" s="2" t="inlineStr">
        <is>
          <t>Flaring of landfill gas</t>
        </is>
      </c>
      <c r="G6732" s="2" t="n">
        <v>31</v>
      </c>
      <c r="H6732" s="2" t="n">
        <v>0.0021645042579621</v>
      </c>
      <c r="I6732" s="2" t="n">
        <v>0.002424244768917552</v>
      </c>
      <c r="J6732" s="40" t="inlineStr">
        <is>
          <t>waste - methane destruction</t>
        </is>
      </c>
    </row>
    <row r="6733" ht="15.75" customHeight="1" s="120">
      <c r="A6733" s="2" t="inlineStr">
        <is>
          <t>WASTE</t>
        </is>
      </c>
      <c r="B6733" s="2" t="inlineStr">
        <is>
          <t>LAN</t>
        </is>
      </c>
      <c r="C6733" s="2" t="n">
        <v>2030</v>
      </c>
      <c r="D6733" s="2" t="inlineStr">
        <is>
          <t>United States</t>
        </is>
      </c>
      <c r="E6733" s="2" t="inlineStr">
        <is>
          <t>USA</t>
        </is>
      </c>
      <c r="F6733" s="2" t="inlineStr">
        <is>
          <t>Electricity generation with a reciprocating engine</t>
        </is>
      </c>
      <c r="G6733" s="2" t="n">
        <v>31</v>
      </c>
      <c r="H6733" s="2" t="n">
        <v>0.0141604708041996</v>
      </c>
      <c r="I6733" s="2" t="n">
        <v>0.01585972730070355</v>
      </c>
      <c r="J6733" s="40" t="inlineStr">
        <is>
          <t>waste - methane capture</t>
        </is>
      </c>
    </row>
    <row r="6734" ht="15.75" customHeight="1" s="120">
      <c r="A6734" s="2" t="inlineStr">
        <is>
          <t>WASTE</t>
        </is>
      </c>
      <c r="B6734" s="2" t="inlineStr">
        <is>
          <t>LAN</t>
        </is>
      </c>
      <c r="C6734" s="2" t="n">
        <v>2030</v>
      </c>
      <c r="D6734" s="2" t="inlineStr">
        <is>
          <t>United States</t>
        </is>
      </c>
      <c r="E6734" s="2" t="inlineStr">
        <is>
          <t>USA</t>
        </is>
      </c>
      <c r="F6734" s="2" t="inlineStr">
        <is>
          <t>Electricity generation with combined heat and power</t>
        </is>
      </c>
      <c r="G6734" s="2" t="n">
        <v>31</v>
      </c>
      <c r="H6734" s="2" t="n">
        <v>0.0021422202989925</v>
      </c>
      <c r="I6734" s="2" t="n">
        <v>0.0023992867348716</v>
      </c>
      <c r="J6734" s="40" t="inlineStr">
        <is>
          <t>waste - methane capture</t>
        </is>
      </c>
    </row>
    <row r="6735" ht="15.75" customHeight="1" s="120">
      <c r="A6735" s="2" t="inlineStr">
        <is>
          <t>WASTE</t>
        </is>
      </c>
      <c r="B6735" s="2" t="inlineStr">
        <is>
          <t>LAN</t>
        </is>
      </c>
      <c r="C6735" s="2" t="n">
        <v>2030</v>
      </c>
      <c r="D6735" s="2" t="inlineStr">
        <is>
          <t>United States</t>
        </is>
      </c>
      <c r="E6735" s="2" t="inlineStr">
        <is>
          <t>USA</t>
        </is>
      </c>
      <c r="F6735" s="2" t="inlineStr">
        <is>
          <t>Electricity generation with a microturbine</t>
        </is>
      </c>
      <c r="G6735" s="2" t="n">
        <v>31</v>
      </c>
      <c r="H6735" s="2" t="n">
        <v>0.0001305780388066</v>
      </c>
      <c r="I6735" s="2" t="n">
        <v>0.000146247403463392</v>
      </c>
      <c r="J6735" s="40" t="inlineStr">
        <is>
          <t>waste - methane capture</t>
        </is>
      </c>
    </row>
    <row r="6736" ht="15.75" customHeight="1" s="120">
      <c r="A6736" s="2" t="inlineStr">
        <is>
          <t>WASTE</t>
        </is>
      </c>
      <c r="B6736" s="2" t="inlineStr">
        <is>
          <t>LAN</t>
        </is>
      </c>
      <c r="C6736" s="2" t="n">
        <v>2030</v>
      </c>
      <c r="D6736" s="2" t="inlineStr">
        <is>
          <t>United States</t>
        </is>
      </c>
      <c r="E6736" s="2" t="inlineStr">
        <is>
          <t>USA</t>
        </is>
      </c>
      <c r="F6736" s="2" t="inlineStr">
        <is>
          <t>Electricity generation with a gas turbine</t>
        </is>
      </c>
      <c r="G6736" s="2" t="n">
        <v>32</v>
      </c>
      <c r="H6736" s="2" t="n">
        <v>0.0001924458338181</v>
      </c>
      <c r="I6736" s="2" t="n">
        <v>0.000215539333876272</v>
      </c>
      <c r="J6736" s="40" t="inlineStr">
        <is>
          <t>waste - methane capture</t>
        </is>
      </c>
    </row>
    <row r="6737" ht="15.75" customHeight="1" s="120">
      <c r="A6737" s="2" t="inlineStr">
        <is>
          <t>WASTE</t>
        </is>
      </c>
      <c r="B6737" s="2" t="inlineStr">
        <is>
          <t>LAN</t>
        </is>
      </c>
      <c r="C6737" s="2" t="n">
        <v>2030</v>
      </c>
      <c r="D6737" s="2" t="inlineStr">
        <is>
          <t>United States</t>
        </is>
      </c>
      <c r="E6737" s="2" t="inlineStr">
        <is>
          <t>USA</t>
        </is>
      </c>
      <c r="F6737" s="2" t="inlineStr">
        <is>
          <t>Electricity generation with combined heat and power</t>
        </is>
      </c>
      <c r="G6737" s="2" t="n">
        <v>32</v>
      </c>
      <c r="H6737" s="2" t="n">
        <v>0.0021414367365651</v>
      </c>
      <c r="I6737" s="2" t="n">
        <v>0.002398409144952912</v>
      </c>
      <c r="J6737" s="40" t="inlineStr">
        <is>
          <t>waste - methane capture</t>
        </is>
      </c>
    </row>
    <row r="6738" ht="15.75" customHeight="1" s="120">
      <c r="A6738" s="2" t="inlineStr">
        <is>
          <t>WASTE</t>
        </is>
      </c>
      <c r="B6738" s="2" t="inlineStr">
        <is>
          <t>LAN</t>
        </is>
      </c>
      <c r="C6738" s="2" t="n">
        <v>2030</v>
      </c>
      <c r="D6738" s="2" t="inlineStr">
        <is>
          <t>United States</t>
        </is>
      </c>
      <c r="E6738" s="2" t="inlineStr">
        <is>
          <t>USA</t>
        </is>
      </c>
      <c r="F6738" s="2" t="inlineStr">
        <is>
          <t>Land_x001f_ll gas recovery for direct use</t>
        </is>
      </c>
      <c r="G6738" s="2" t="n">
        <v>32</v>
      </c>
      <c r="H6738" s="2" t="n">
        <v>0.0012248047860339</v>
      </c>
      <c r="I6738" s="2" t="n">
        <v>0.001371781360357968</v>
      </c>
      <c r="J6738" s="40" t="inlineStr">
        <is>
          <t>waste - methane capture</t>
        </is>
      </c>
    </row>
    <row r="6739" ht="15.75" customHeight="1" s="120">
      <c r="A6739" s="2" t="inlineStr">
        <is>
          <t>WASTE</t>
        </is>
      </c>
      <c r="B6739" s="2" t="inlineStr">
        <is>
          <t>LAN</t>
        </is>
      </c>
      <c r="C6739" s="2" t="n">
        <v>2030</v>
      </c>
      <c r="D6739" s="2" t="inlineStr">
        <is>
          <t>United States</t>
        </is>
      </c>
      <c r="E6739" s="2" t="inlineStr">
        <is>
          <t>USA</t>
        </is>
      </c>
      <c r="F6739" s="2" t="inlineStr">
        <is>
          <t>Flaring of landfill gas</t>
        </is>
      </c>
      <c r="G6739" s="2" t="n">
        <v>32</v>
      </c>
      <c r="H6739" s="2" t="n">
        <v>0.0014760087360628</v>
      </c>
      <c r="I6739" s="2" t="n">
        <v>0.001653129784390336</v>
      </c>
      <c r="J6739" s="40" t="inlineStr">
        <is>
          <t>waste - methane destruction</t>
        </is>
      </c>
    </row>
    <row r="6740" ht="15.75" customHeight="1" s="120">
      <c r="A6740" s="2" t="inlineStr">
        <is>
          <t>WASTE</t>
        </is>
      </c>
      <c r="B6740" s="2" t="inlineStr">
        <is>
          <t>LAN</t>
        </is>
      </c>
      <c r="C6740" s="2" t="n">
        <v>2030</v>
      </c>
      <c r="D6740" s="2" t="inlineStr">
        <is>
          <t>United States</t>
        </is>
      </c>
      <c r="E6740" s="2" t="inlineStr">
        <is>
          <t>USA</t>
        </is>
      </c>
      <c r="F6740" s="2" t="inlineStr">
        <is>
          <t>Electricity generation with a microturbine</t>
        </is>
      </c>
      <c r="G6740" s="2" t="n">
        <v>32</v>
      </c>
      <c r="H6740" s="2" t="n">
        <v>0.0003266372659709</v>
      </c>
      <c r="I6740" s="2" t="n">
        <v>0.000365833737887408</v>
      </c>
      <c r="J6740" s="40" t="inlineStr">
        <is>
          <t>waste - methane capture</t>
        </is>
      </c>
    </row>
    <row r="6741" ht="15.75" customHeight="1" s="120">
      <c r="A6741" s="2" t="inlineStr">
        <is>
          <t>WASTE</t>
        </is>
      </c>
      <c r="B6741" s="2" t="inlineStr">
        <is>
          <t>LAN</t>
        </is>
      </c>
      <c r="C6741" s="2" t="n">
        <v>2030</v>
      </c>
      <c r="D6741" s="2" t="inlineStr">
        <is>
          <t>United States</t>
        </is>
      </c>
      <c r="E6741" s="2" t="inlineStr">
        <is>
          <t>USA</t>
        </is>
      </c>
      <c r="F6741" s="2" t="inlineStr">
        <is>
          <t>Electricity generation with a reciprocating engine</t>
        </is>
      </c>
      <c r="G6741" s="2" t="n">
        <v>32</v>
      </c>
      <c r="H6741" s="2" t="n">
        <v>0.0048349245917052</v>
      </c>
      <c r="I6741" s="2" t="n">
        <v>0.005415115542709824</v>
      </c>
      <c r="J6741" s="40" t="inlineStr">
        <is>
          <t>waste - methane capture</t>
        </is>
      </c>
    </row>
    <row r="6742" ht="15.75" customHeight="1" s="120">
      <c r="A6742" s="2" t="inlineStr">
        <is>
          <t>WASTE</t>
        </is>
      </c>
      <c r="B6742" s="2" t="inlineStr">
        <is>
          <t>LAN</t>
        </is>
      </c>
      <c r="C6742" s="2" t="n">
        <v>2030</v>
      </c>
      <c r="D6742" s="2" t="inlineStr">
        <is>
          <t>United States</t>
        </is>
      </c>
      <c r="E6742" s="2" t="inlineStr">
        <is>
          <t>USA</t>
        </is>
      </c>
      <c r="F6742" s="2" t="inlineStr">
        <is>
          <t>Electricity generation with a reciprocating engine</t>
        </is>
      </c>
      <c r="G6742" s="2" t="n">
        <v>33</v>
      </c>
      <c r="H6742" s="2" t="n">
        <v>0.010560052935034</v>
      </c>
      <c r="I6742" s="2" t="n">
        <v>0.01182725928723808</v>
      </c>
      <c r="J6742" s="40" t="inlineStr">
        <is>
          <t>waste - methane capture</t>
        </is>
      </c>
    </row>
    <row r="6743" ht="15.75" customHeight="1" s="120">
      <c r="A6743" s="2" t="inlineStr">
        <is>
          <t>WASTE</t>
        </is>
      </c>
      <c r="B6743" s="2" t="inlineStr">
        <is>
          <t>LAN</t>
        </is>
      </c>
      <c r="C6743" s="2" t="n">
        <v>2030</v>
      </c>
      <c r="D6743" s="2" t="inlineStr">
        <is>
          <t>United States</t>
        </is>
      </c>
      <c r="E6743" s="2" t="inlineStr">
        <is>
          <t>USA</t>
        </is>
      </c>
      <c r="F6743" s="2" t="inlineStr">
        <is>
          <t>Electricity generation with a microturbine</t>
        </is>
      </c>
      <c r="G6743" s="2" t="n">
        <v>33</v>
      </c>
      <c r="H6743" s="2" t="n">
        <v>0.0001451211101084</v>
      </c>
      <c r="I6743" s="2" t="n">
        <v>0.000162535643321408</v>
      </c>
      <c r="J6743" s="40" t="inlineStr">
        <is>
          <t>waste - methane capture</t>
        </is>
      </c>
    </row>
    <row r="6744" ht="15.75" customHeight="1" s="120">
      <c r="A6744" s="2" t="inlineStr">
        <is>
          <t>WASTE</t>
        </is>
      </c>
      <c r="B6744" s="2" t="inlineStr">
        <is>
          <t>LAN</t>
        </is>
      </c>
      <c r="C6744" s="2" t="n">
        <v>2030</v>
      </c>
      <c r="D6744" s="2" t="inlineStr">
        <is>
          <t>United States</t>
        </is>
      </c>
      <c r="E6744" s="2" t="inlineStr">
        <is>
          <t>USA</t>
        </is>
      </c>
      <c r="F6744" s="2" t="inlineStr">
        <is>
          <t>Electricity generation with combined heat and power</t>
        </is>
      </c>
      <c r="G6744" s="2" t="n">
        <v>33</v>
      </c>
      <c r="H6744" s="2" t="n">
        <v>0.0035811384732369</v>
      </c>
      <c r="I6744" s="2" t="n">
        <v>0.004010875090025328</v>
      </c>
      <c r="J6744" s="40" t="inlineStr">
        <is>
          <t>waste - methane capture</t>
        </is>
      </c>
    </row>
    <row r="6745" ht="15.75" customHeight="1" s="120">
      <c r="A6745" s="2" t="inlineStr">
        <is>
          <t>WASTE</t>
        </is>
      </c>
      <c r="B6745" s="2" t="inlineStr">
        <is>
          <t>LAN</t>
        </is>
      </c>
      <c r="C6745" s="2" t="n">
        <v>2030</v>
      </c>
      <c r="D6745" s="2" t="inlineStr">
        <is>
          <t>United States</t>
        </is>
      </c>
      <c r="E6745" s="2" t="inlineStr">
        <is>
          <t>USA</t>
        </is>
      </c>
      <c r="F6745" s="2" t="inlineStr">
        <is>
          <t>Flaring of landfill gas</t>
        </is>
      </c>
      <c r="G6745" s="2" t="n">
        <v>33</v>
      </c>
      <c r="H6745" s="2" t="n">
        <v>0.0009785293077584</v>
      </c>
      <c r="I6745" s="2" t="n">
        <v>0.001095952824689408</v>
      </c>
      <c r="J6745" s="40" t="inlineStr">
        <is>
          <t>waste - methane destruction</t>
        </is>
      </c>
    </row>
    <row r="6746" ht="15.75" customHeight="1" s="120">
      <c r="A6746" s="2" t="inlineStr">
        <is>
          <t>WASTE</t>
        </is>
      </c>
      <c r="B6746" s="2" t="inlineStr">
        <is>
          <t>LAN</t>
        </is>
      </c>
      <c r="C6746" s="2" t="n">
        <v>2030</v>
      </c>
      <c r="D6746" s="2" t="inlineStr">
        <is>
          <t>United States</t>
        </is>
      </c>
      <c r="E6746" s="2" t="inlineStr">
        <is>
          <t>USA</t>
        </is>
      </c>
      <c r="F6746" s="2" t="inlineStr">
        <is>
          <t>Electricity generation with a gas turbine</t>
        </is>
      </c>
      <c r="G6746" s="2" t="n">
        <v>33</v>
      </c>
      <c r="H6746" s="2" t="n">
        <v>0.0003630540086306</v>
      </c>
      <c r="I6746" s="2" t="n">
        <v>0.0004066204896662721</v>
      </c>
      <c r="J6746" s="40" t="inlineStr">
        <is>
          <t>waste - methane capture</t>
        </is>
      </c>
    </row>
    <row r="6747" ht="15.75" customHeight="1" s="120">
      <c r="A6747" s="2" t="inlineStr">
        <is>
          <t>WASTE</t>
        </is>
      </c>
      <c r="B6747" s="2" t="inlineStr">
        <is>
          <t>LAN</t>
        </is>
      </c>
      <c r="C6747" s="2" t="n">
        <v>2030</v>
      </c>
      <c r="D6747" s="2" t="inlineStr">
        <is>
          <t>United States</t>
        </is>
      </c>
      <c r="E6747" s="2" t="inlineStr">
        <is>
          <t>USA</t>
        </is>
      </c>
      <c r="F6747" s="2" t="inlineStr">
        <is>
          <t>Electricity generation with a gas turbine</t>
        </is>
      </c>
      <c r="G6747" s="2" t="n">
        <v>34</v>
      </c>
      <c r="H6747" s="2" t="n">
        <v>0.0001732074961183</v>
      </c>
      <c r="I6747" s="2" t="n">
        <v>0.000193992395652496</v>
      </c>
      <c r="J6747" s="40" t="inlineStr">
        <is>
          <t>waste - methane capture</t>
        </is>
      </c>
    </row>
    <row r="6748" ht="15.75" customHeight="1" s="120">
      <c r="A6748" s="2" t="inlineStr">
        <is>
          <t>WASTE</t>
        </is>
      </c>
      <c r="B6748" s="2" t="inlineStr">
        <is>
          <t>LAN</t>
        </is>
      </c>
      <c r="C6748" s="2" t="n">
        <v>2030</v>
      </c>
      <c r="D6748" s="2" t="inlineStr">
        <is>
          <t>United States</t>
        </is>
      </c>
      <c r="E6748" s="2" t="inlineStr">
        <is>
          <t>USA</t>
        </is>
      </c>
      <c r="F6748" s="2" t="inlineStr">
        <is>
          <t>Flaring of landfill gas</t>
        </is>
      </c>
      <c r="G6748" s="2" t="n">
        <v>34</v>
      </c>
      <c r="H6748" s="2" t="n">
        <v>0.0014538378163707</v>
      </c>
      <c r="I6748" s="2" t="n">
        <v>0.001628298354335184</v>
      </c>
      <c r="J6748" s="40" t="inlineStr">
        <is>
          <t>waste - methane destruction</t>
        </is>
      </c>
    </row>
    <row r="6749" ht="15.75" customHeight="1" s="120">
      <c r="A6749" s="2" t="inlineStr">
        <is>
          <t>WASTE</t>
        </is>
      </c>
      <c r="B6749" s="2" t="inlineStr">
        <is>
          <t>LAN</t>
        </is>
      </c>
      <c r="C6749" s="2" t="n">
        <v>2030</v>
      </c>
      <c r="D6749" s="2" t="inlineStr">
        <is>
          <t>United States</t>
        </is>
      </c>
      <c r="E6749" s="2" t="inlineStr">
        <is>
          <t>USA</t>
        </is>
      </c>
      <c r="F6749" s="2" t="inlineStr">
        <is>
          <t>Electricity generation with combined heat and power</t>
        </is>
      </c>
      <c r="G6749" s="2" t="n">
        <v>34</v>
      </c>
      <c r="H6749" s="2" t="n">
        <v>0.0029899233777542</v>
      </c>
      <c r="I6749" s="2" t="n">
        <v>0.003348714183084705</v>
      </c>
      <c r="J6749" s="40" t="inlineStr">
        <is>
          <t>waste - methane capture</t>
        </is>
      </c>
    </row>
    <row r="6750" ht="15.75" customHeight="1" s="120">
      <c r="A6750" s="2" t="inlineStr">
        <is>
          <t>WASTE</t>
        </is>
      </c>
      <c r="B6750" s="2" t="inlineStr">
        <is>
          <t>LAN</t>
        </is>
      </c>
      <c r="C6750" s="2" t="n">
        <v>2030</v>
      </c>
      <c r="D6750" s="2" t="inlineStr">
        <is>
          <t>United States</t>
        </is>
      </c>
      <c r="E6750" s="2" t="inlineStr">
        <is>
          <t>USA</t>
        </is>
      </c>
      <c r="F6750" s="2" t="inlineStr">
        <is>
          <t>Electricity generation with a microturbine</t>
        </is>
      </c>
      <c r="G6750" s="2" t="n">
        <v>34</v>
      </c>
      <c r="H6750" s="2" t="n">
        <v>3.60414560419e-05</v>
      </c>
      <c r="I6750" s="2" t="n">
        <v>4.0366430766928e-05</v>
      </c>
      <c r="J6750" s="40" t="inlineStr">
        <is>
          <t>waste - methane capture</t>
        </is>
      </c>
    </row>
    <row r="6751" ht="15.75" customHeight="1" s="120">
      <c r="A6751" s="2" t="inlineStr">
        <is>
          <t>WASTE</t>
        </is>
      </c>
      <c r="B6751" s="2" t="inlineStr">
        <is>
          <t>LAN</t>
        </is>
      </c>
      <c r="C6751" s="2" t="n">
        <v>2030</v>
      </c>
      <c r="D6751" s="2" t="inlineStr">
        <is>
          <t>United States</t>
        </is>
      </c>
      <c r="E6751" s="2" t="inlineStr">
        <is>
          <t>USA</t>
        </is>
      </c>
      <c r="F6751" s="2" t="inlineStr">
        <is>
          <t>Electricity generation with a reciprocating engine</t>
        </is>
      </c>
      <c r="G6751" s="2" t="n">
        <v>34</v>
      </c>
      <c r="H6751" s="2" t="n">
        <v>0.0101138767786324</v>
      </c>
      <c r="I6751" s="2" t="n">
        <v>0.01132754199206829</v>
      </c>
      <c r="J6751" s="40" t="inlineStr">
        <is>
          <t>waste - methane capture</t>
        </is>
      </c>
    </row>
    <row r="6752" ht="15.75" customHeight="1" s="120">
      <c r="A6752" s="2" t="inlineStr">
        <is>
          <t>WASTE</t>
        </is>
      </c>
      <c r="B6752" s="2" t="inlineStr">
        <is>
          <t>LAN</t>
        </is>
      </c>
      <c r="C6752" s="2" t="n">
        <v>2030</v>
      </c>
      <c r="D6752" s="2" t="inlineStr">
        <is>
          <t>United States</t>
        </is>
      </c>
      <c r="E6752" s="2" t="inlineStr">
        <is>
          <t>USA</t>
        </is>
      </c>
      <c r="F6752" s="2" t="inlineStr">
        <is>
          <t>Land_x001f_ll gas recovery for direct use</t>
        </is>
      </c>
      <c r="G6752" s="2" t="n">
        <v>34</v>
      </c>
      <c r="H6752" s="2" t="n">
        <v>0.0030459151603281</v>
      </c>
      <c r="I6752" s="2" t="n">
        <v>0.003411424979567472</v>
      </c>
      <c r="J6752" s="40" t="inlineStr">
        <is>
          <t>waste - methane capture</t>
        </is>
      </c>
    </row>
    <row r="6753" ht="15.75" customHeight="1" s="120">
      <c r="A6753" s="2" t="inlineStr">
        <is>
          <t>WASTE</t>
        </is>
      </c>
      <c r="B6753" s="2" t="inlineStr">
        <is>
          <t>LAN</t>
        </is>
      </c>
      <c r="C6753" s="2" t="n">
        <v>2030</v>
      </c>
      <c r="D6753" s="2" t="inlineStr">
        <is>
          <t>United States</t>
        </is>
      </c>
      <c r="E6753" s="2" t="inlineStr">
        <is>
          <t>USA</t>
        </is>
      </c>
      <c r="F6753" s="2" t="inlineStr">
        <is>
          <t>Electricity generation with a reciprocating engine</t>
        </is>
      </c>
      <c r="G6753" s="2" t="n">
        <v>35</v>
      </c>
      <c r="H6753" s="2" t="n">
        <v>0.0109373978339136</v>
      </c>
      <c r="I6753" s="2" t="n">
        <v>0.01224988557398323</v>
      </c>
      <c r="J6753" s="40" t="inlineStr">
        <is>
          <t>waste - methane capture</t>
        </is>
      </c>
    </row>
    <row r="6754" ht="15.75" customHeight="1" s="120">
      <c r="A6754" s="2" t="inlineStr">
        <is>
          <t>WASTE</t>
        </is>
      </c>
      <c r="B6754" s="2" t="inlineStr">
        <is>
          <t>LAN</t>
        </is>
      </c>
      <c r="C6754" s="2" t="n">
        <v>2030</v>
      </c>
      <c r="D6754" s="2" t="inlineStr">
        <is>
          <t>United States</t>
        </is>
      </c>
      <c r="E6754" s="2" t="inlineStr">
        <is>
          <t>USA</t>
        </is>
      </c>
      <c r="F6754" s="2" t="inlineStr">
        <is>
          <t>Electricity generation with combined heat and power</t>
        </is>
      </c>
      <c r="G6754" s="2" t="n">
        <v>35</v>
      </c>
      <c r="H6754" s="2" t="n">
        <v>0.001720071741147</v>
      </c>
      <c r="I6754" s="2" t="n">
        <v>0.00192648035008464</v>
      </c>
      <c r="J6754" s="40" t="inlineStr">
        <is>
          <t>waste - methane capture</t>
        </is>
      </c>
    </row>
    <row r="6755" ht="15.75" customHeight="1" s="120">
      <c r="A6755" s="2" t="inlineStr">
        <is>
          <t>WASTE</t>
        </is>
      </c>
      <c r="B6755" s="2" t="inlineStr">
        <is>
          <t>LAN</t>
        </is>
      </c>
      <c r="C6755" s="2" t="n">
        <v>2030</v>
      </c>
      <c r="D6755" s="2" t="inlineStr">
        <is>
          <t>United States</t>
        </is>
      </c>
      <c r="E6755" s="2" t="inlineStr">
        <is>
          <t>USA</t>
        </is>
      </c>
      <c r="F6755" s="2" t="inlineStr">
        <is>
          <t>Electricity generation with a gas turbine</t>
        </is>
      </c>
      <c r="G6755" s="2" t="n">
        <v>35</v>
      </c>
      <c r="H6755" s="2" t="n">
        <v>8.182743476939999e-05</v>
      </c>
      <c r="I6755" s="2" t="n">
        <v>9.1646726941728e-05</v>
      </c>
      <c r="J6755" s="40" t="inlineStr">
        <is>
          <t>waste - methane capture</t>
        </is>
      </c>
    </row>
    <row r="6756" ht="15.75" customHeight="1" s="120">
      <c r="A6756" s="2" t="inlineStr">
        <is>
          <t>WASTE</t>
        </is>
      </c>
      <c r="B6756" s="2" t="inlineStr">
        <is>
          <t>LAN</t>
        </is>
      </c>
      <c r="C6756" s="2" t="n">
        <v>2030</v>
      </c>
      <c r="D6756" s="2" t="inlineStr">
        <is>
          <t>United States</t>
        </is>
      </c>
      <c r="E6756" s="2" t="inlineStr">
        <is>
          <t>USA</t>
        </is>
      </c>
      <c r="F6756" s="2" t="inlineStr">
        <is>
          <t>Flaring of landfill gas</t>
        </is>
      </c>
      <c r="G6756" s="2" t="n">
        <v>35</v>
      </c>
      <c r="H6756" s="2" t="n">
        <v>0.0004538766515907</v>
      </c>
      <c r="I6756" s="2" t="n">
        <v>0.000508341849781584</v>
      </c>
      <c r="J6756" s="40" t="inlineStr">
        <is>
          <t>waste - methane destruction</t>
        </is>
      </c>
    </row>
    <row r="6757" ht="15.75" customHeight="1" s="120">
      <c r="A6757" s="2" t="inlineStr">
        <is>
          <t>WASTE</t>
        </is>
      </c>
      <c r="B6757" s="2" t="inlineStr">
        <is>
          <t>LAN</t>
        </is>
      </c>
      <c r="C6757" s="2" t="n">
        <v>2030</v>
      </c>
      <c r="D6757" s="2" t="inlineStr">
        <is>
          <t>United States</t>
        </is>
      </c>
      <c r="E6757" s="2" t="inlineStr">
        <is>
          <t>USA</t>
        </is>
      </c>
      <c r="F6757" s="2" t="inlineStr">
        <is>
          <t>Land_x001f_ll gas recovery for direct use</t>
        </is>
      </c>
      <c r="G6757" s="2" t="n">
        <v>35</v>
      </c>
      <c r="H6757" s="2" t="n">
        <v>0.001764132786775</v>
      </c>
      <c r="I6757" s="2" t="n">
        <v>0.001975828721188</v>
      </c>
      <c r="J6757" s="40" t="inlineStr">
        <is>
          <t>waste - methane capture</t>
        </is>
      </c>
    </row>
    <row r="6758" ht="15.75" customHeight="1" s="120">
      <c r="A6758" s="2" t="inlineStr">
        <is>
          <t>WASTE</t>
        </is>
      </c>
      <c r="B6758" s="2" t="inlineStr">
        <is>
          <t>LAN</t>
        </is>
      </c>
      <c r="C6758" s="2" t="n">
        <v>2030</v>
      </c>
      <c r="D6758" s="2" t="inlineStr">
        <is>
          <t>United States</t>
        </is>
      </c>
      <c r="E6758" s="2" t="inlineStr">
        <is>
          <t>USA</t>
        </is>
      </c>
      <c r="F6758" s="2" t="inlineStr">
        <is>
          <t>Electricity generation with a microturbine</t>
        </is>
      </c>
      <c r="G6758" s="2" t="n">
        <v>35</v>
      </c>
      <c r="H6758" s="2" t="n">
        <v>0.0001113878388423</v>
      </c>
      <c r="I6758" s="2" t="n">
        <v>0.000124754379503376</v>
      </c>
      <c r="J6758" s="40" t="inlineStr">
        <is>
          <t>waste - methane capture</t>
        </is>
      </c>
    </row>
    <row r="6759" ht="15.75" customHeight="1" s="120">
      <c r="A6759" s="2" t="inlineStr">
        <is>
          <t>WASTE</t>
        </is>
      </c>
      <c r="B6759" s="2" t="inlineStr">
        <is>
          <t>LAN</t>
        </is>
      </c>
      <c r="C6759" s="2" t="n">
        <v>2030</v>
      </c>
      <c r="D6759" s="2" t="inlineStr">
        <is>
          <t>United States</t>
        </is>
      </c>
      <c r="E6759" s="2" t="inlineStr">
        <is>
          <t>USA</t>
        </is>
      </c>
      <c r="F6759" s="2" t="inlineStr">
        <is>
          <t>Electricity generation with a reciprocating engine</t>
        </is>
      </c>
      <c r="G6759" s="2" t="n">
        <v>36</v>
      </c>
      <c r="H6759" s="2" t="n">
        <v>0.0145125538110733</v>
      </c>
      <c r="I6759" s="2" t="n">
        <v>0.0162540602684021</v>
      </c>
      <c r="J6759" s="40" t="inlineStr">
        <is>
          <t>waste - methane capture</t>
        </is>
      </c>
    </row>
    <row r="6760" ht="15.75" customHeight="1" s="120">
      <c r="A6760" s="2" t="inlineStr">
        <is>
          <t>WASTE</t>
        </is>
      </c>
      <c r="B6760" s="2" t="inlineStr">
        <is>
          <t>LAN</t>
        </is>
      </c>
      <c r="C6760" s="2" t="n">
        <v>2030</v>
      </c>
      <c r="D6760" s="2" t="inlineStr">
        <is>
          <t>United States</t>
        </is>
      </c>
      <c r="E6760" s="2" t="inlineStr">
        <is>
          <t>USA</t>
        </is>
      </c>
      <c r="F6760" s="2" t="inlineStr">
        <is>
          <t>Flaring of landfill gas</t>
        </is>
      </c>
      <c r="G6760" s="2" t="n">
        <v>36</v>
      </c>
      <c r="H6760" s="2" t="n">
        <v>0.0008763955265749</v>
      </c>
      <c r="I6760" s="2" t="n">
        <v>0.0009815629897638881</v>
      </c>
      <c r="J6760" s="40" t="inlineStr">
        <is>
          <t>waste - methane destruction</t>
        </is>
      </c>
    </row>
    <row r="6761" ht="15.75" customHeight="1" s="120">
      <c r="A6761" s="2" t="inlineStr">
        <is>
          <t>WASTE</t>
        </is>
      </c>
      <c r="B6761" s="2" t="inlineStr">
        <is>
          <t>LAN</t>
        </is>
      </c>
      <c r="C6761" s="2" t="n">
        <v>2030</v>
      </c>
      <c r="D6761" s="2" t="inlineStr">
        <is>
          <t>United States</t>
        </is>
      </c>
      <c r="E6761" s="2" t="inlineStr">
        <is>
          <t>USA</t>
        </is>
      </c>
      <c r="F6761" s="2" t="inlineStr">
        <is>
          <t>Electricity generation with a gas turbine</t>
        </is>
      </c>
      <c r="G6761" s="2" t="n">
        <v>36</v>
      </c>
      <c r="H6761" s="2" t="n">
        <v>0.0001613646891201</v>
      </c>
      <c r="I6761" s="2" t="n">
        <v>0.000180728451814512</v>
      </c>
      <c r="J6761" s="40" t="inlineStr">
        <is>
          <t>waste - methane capture</t>
        </is>
      </c>
    </row>
    <row r="6762" ht="15.75" customHeight="1" s="120">
      <c r="A6762" s="2" t="inlineStr">
        <is>
          <t>WASTE</t>
        </is>
      </c>
      <c r="B6762" s="2" t="inlineStr">
        <is>
          <t>LAN</t>
        </is>
      </c>
      <c r="C6762" s="2" t="n">
        <v>2030</v>
      </c>
      <c r="D6762" s="2" t="inlineStr">
        <is>
          <t>United States</t>
        </is>
      </c>
      <c r="E6762" s="2" t="inlineStr">
        <is>
          <t>USA</t>
        </is>
      </c>
      <c r="F6762" s="2" t="inlineStr">
        <is>
          <t>Electricity generation with a microturbine</t>
        </is>
      </c>
      <c r="G6762" s="2" t="n">
        <v>36</v>
      </c>
      <c r="H6762" s="2" t="n">
        <v>0.0001393770144205</v>
      </c>
      <c r="I6762" s="2" t="n">
        <v>0.00015610225615096</v>
      </c>
      <c r="J6762" s="40" t="inlineStr">
        <is>
          <t>waste - methane capture</t>
        </is>
      </c>
    </row>
    <row r="6763" ht="15.75" customHeight="1" s="120">
      <c r="A6763" s="2" t="inlineStr">
        <is>
          <t>WASTE</t>
        </is>
      </c>
      <c r="B6763" s="2" t="inlineStr">
        <is>
          <t>LAN</t>
        </is>
      </c>
      <c r="C6763" s="2" t="n">
        <v>2030</v>
      </c>
      <c r="D6763" s="2" t="inlineStr">
        <is>
          <t>United States</t>
        </is>
      </c>
      <c r="E6763" s="2" t="inlineStr">
        <is>
          <t>USA</t>
        </is>
      </c>
      <c r="F6763" s="2" t="inlineStr">
        <is>
          <t>Electricity generation with combined heat and power</t>
        </is>
      </c>
      <c r="G6763" s="2" t="n">
        <v>36</v>
      </c>
      <c r="H6763" s="2" t="n">
        <v>0.0006463468598667999</v>
      </c>
      <c r="I6763" s="2" t="n">
        <v>0.000723908483050816</v>
      </c>
      <c r="J6763" s="40" t="inlineStr">
        <is>
          <t>waste - methane capture</t>
        </is>
      </c>
    </row>
    <row r="6764" ht="15.75" customHeight="1" s="120">
      <c r="A6764" s="2" t="inlineStr">
        <is>
          <t>WASTE</t>
        </is>
      </c>
      <c r="B6764" s="2" t="inlineStr">
        <is>
          <t>LAN</t>
        </is>
      </c>
      <c r="C6764" s="2" t="n">
        <v>2030</v>
      </c>
      <c r="D6764" s="2" t="inlineStr">
        <is>
          <t>United States</t>
        </is>
      </c>
      <c r="E6764" s="2" t="inlineStr">
        <is>
          <t>USA</t>
        </is>
      </c>
      <c r="F6764" s="2" t="inlineStr">
        <is>
          <t>Flaring of landfill gas</t>
        </is>
      </c>
      <c r="G6764" s="2" t="n">
        <v>37</v>
      </c>
      <c r="H6764" s="2" t="n">
        <v>0.0012718823272735</v>
      </c>
      <c r="I6764" s="2" t="n">
        <v>0.00142450820654632</v>
      </c>
      <c r="J6764" s="40" t="inlineStr">
        <is>
          <t>waste - methane destruction</t>
        </is>
      </c>
    </row>
    <row r="6765" ht="15.75" customHeight="1" s="120">
      <c r="A6765" s="2" t="inlineStr">
        <is>
          <t>WASTE</t>
        </is>
      </c>
      <c r="B6765" s="2" t="inlineStr">
        <is>
          <t>LAN</t>
        </is>
      </c>
      <c r="C6765" s="2" t="n">
        <v>2030</v>
      </c>
      <c r="D6765" s="2" t="inlineStr">
        <is>
          <t>United States</t>
        </is>
      </c>
      <c r="E6765" s="2" t="inlineStr">
        <is>
          <t>USA</t>
        </is>
      </c>
      <c r="F6765" s="2" t="inlineStr">
        <is>
          <t>Electricity generation with a microturbine</t>
        </is>
      </c>
      <c r="G6765" s="2" t="n">
        <v>37</v>
      </c>
      <c r="H6765" s="2" t="n">
        <v>7.00241580489e-05</v>
      </c>
      <c r="I6765" s="2" t="n">
        <v>7.8427057014768e-05</v>
      </c>
      <c r="J6765" s="40" t="inlineStr">
        <is>
          <t>waste - methane capture</t>
        </is>
      </c>
    </row>
    <row r="6766" ht="15.75" customHeight="1" s="120">
      <c r="A6766" s="2" t="inlineStr">
        <is>
          <t>WASTE</t>
        </is>
      </c>
      <c r="B6766" s="2" t="inlineStr">
        <is>
          <t>LAN</t>
        </is>
      </c>
      <c r="C6766" s="2" t="n">
        <v>2030</v>
      </c>
      <c r="D6766" s="2" t="inlineStr">
        <is>
          <t>United States</t>
        </is>
      </c>
      <c r="E6766" s="2" t="inlineStr">
        <is>
          <t>USA</t>
        </is>
      </c>
      <c r="F6766" s="2" t="inlineStr">
        <is>
          <t>Electricity generation with a reciprocating engine</t>
        </is>
      </c>
      <c r="G6766" s="2" t="n">
        <v>37</v>
      </c>
      <c r="H6766" s="2" t="n">
        <v>0.010566892568022</v>
      </c>
      <c r="I6766" s="2" t="n">
        <v>0.01183491967618464</v>
      </c>
      <c r="J6766" s="40" t="inlineStr">
        <is>
          <t>waste - methane capture</t>
        </is>
      </c>
    </row>
    <row r="6767" ht="15.75" customHeight="1" s="120">
      <c r="A6767" s="2" t="inlineStr">
        <is>
          <t>WASTE</t>
        </is>
      </c>
      <c r="B6767" s="2" t="inlineStr">
        <is>
          <t>LAN</t>
        </is>
      </c>
      <c r="C6767" s="2" t="n">
        <v>2030</v>
      </c>
      <c r="D6767" s="2" t="inlineStr">
        <is>
          <t>United States</t>
        </is>
      </c>
      <c r="E6767" s="2" t="inlineStr">
        <is>
          <t>USA</t>
        </is>
      </c>
      <c r="F6767" s="2" t="inlineStr">
        <is>
          <t>Electricity generation with a gas turbine</t>
        </is>
      </c>
      <c r="G6767" s="2" t="n">
        <v>37</v>
      </c>
      <c r="H6767" s="2" t="n">
        <v>0.0001662685608608</v>
      </c>
      <c r="I6767" s="2" t="n">
        <v>0.000186220788164096</v>
      </c>
      <c r="J6767" s="40" t="inlineStr">
        <is>
          <t>waste - methane capture</t>
        </is>
      </c>
    </row>
    <row r="6768" ht="15.75" customHeight="1" s="120">
      <c r="A6768" s="2" t="inlineStr">
        <is>
          <t>WASTE</t>
        </is>
      </c>
      <c r="B6768" s="2" t="inlineStr">
        <is>
          <t>LAN</t>
        </is>
      </c>
      <c r="C6768" s="2" t="n">
        <v>2030</v>
      </c>
      <c r="D6768" s="2" t="inlineStr">
        <is>
          <t>United States</t>
        </is>
      </c>
      <c r="E6768" s="2" t="inlineStr">
        <is>
          <t>USA</t>
        </is>
      </c>
      <c r="F6768" s="2" t="inlineStr">
        <is>
          <t>Electricity generation with combined heat and power</t>
        </is>
      </c>
      <c r="G6768" s="2" t="n">
        <v>37</v>
      </c>
      <c r="H6768" s="2" t="n">
        <v>0.0020730441901833</v>
      </c>
      <c r="I6768" s="2" t="n">
        <v>0.002321809493005297</v>
      </c>
      <c r="J6768" s="40" t="inlineStr">
        <is>
          <t>waste - methane capture</t>
        </is>
      </c>
    </row>
    <row r="6769" ht="15.75" customHeight="1" s="120">
      <c r="A6769" s="2" t="inlineStr">
        <is>
          <t>WASTE</t>
        </is>
      </c>
      <c r="B6769" s="2" t="inlineStr">
        <is>
          <t>LAN</t>
        </is>
      </c>
      <c r="C6769" s="2" t="n">
        <v>2030</v>
      </c>
      <c r="D6769" s="2" t="inlineStr">
        <is>
          <t>United States</t>
        </is>
      </c>
      <c r="E6769" s="2" t="inlineStr">
        <is>
          <t>USA</t>
        </is>
      </c>
      <c r="F6769" s="2" t="inlineStr">
        <is>
          <t>Electricity generation with combined heat and power</t>
        </is>
      </c>
      <c r="G6769" s="2" t="n">
        <v>38</v>
      </c>
      <c r="H6769" s="2" t="n">
        <v>0.0025579282373656</v>
      </c>
      <c r="I6769" s="2" t="n">
        <v>0.002864879625849472</v>
      </c>
      <c r="J6769" s="40" t="inlineStr">
        <is>
          <t>waste - methane capture</t>
        </is>
      </c>
    </row>
    <row r="6770" ht="15.75" customHeight="1" s="120">
      <c r="A6770" s="2" t="inlineStr">
        <is>
          <t>WASTE</t>
        </is>
      </c>
      <c r="B6770" s="2" t="inlineStr">
        <is>
          <t>LAN</t>
        </is>
      </c>
      <c r="C6770" s="2" t="n">
        <v>2030</v>
      </c>
      <c r="D6770" s="2" t="inlineStr">
        <is>
          <t>United States</t>
        </is>
      </c>
      <c r="E6770" s="2" t="inlineStr">
        <is>
          <t>USA</t>
        </is>
      </c>
      <c r="F6770" s="2" t="inlineStr">
        <is>
          <t>Electricity generation with a microturbine</t>
        </is>
      </c>
      <c r="G6770" s="2" t="n">
        <v>38</v>
      </c>
      <c r="H6770" s="2" t="n">
        <v>0.0001010633459373</v>
      </c>
      <c r="I6770" s="2" t="n">
        <v>0.000113190947449776</v>
      </c>
      <c r="J6770" s="40" t="inlineStr">
        <is>
          <t>waste - methane capture</t>
        </is>
      </c>
    </row>
    <row r="6771" ht="15.75" customHeight="1" s="120">
      <c r="A6771" s="2" t="inlineStr">
        <is>
          <t>WASTE</t>
        </is>
      </c>
      <c r="B6771" s="2" t="inlineStr">
        <is>
          <t>LAN</t>
        </is>
      </c>
      <c r="C6771" s="2" t="n">
        <v>2030</v>
      </c>
      <c r="D6771" s="2" t="inlineStr">
        <is>
          <t>United States</t>
        </is>
      </c>
      <c r="E6771" s="2" t="inlineStr">
        <is>
          <t>USA</t>
        </is>
      </c>
      <c r="F6771" s="2" t="inlineStr">
        <is>
          <t>Flaring of landfill gas</t>
        </is>
      </c>
      <c r="G6771" s="2" t="n">
        <v>38</v>
      </c>
      <c r="H6771" s="2" t="n">
        <v>0.0004237108514644</v>
      </c>
      <c r="I6771" s="2" t="n">
        <v>0.0004745561536401281</v>
      </c>
      <c r="J6771" s="40" t="inlineStr">
        <is>
          <t>waste - methane destruction</t>
        </is>
      </c>
    </row>
    <row r="6772" ht="15.75" customHeight="1" s="120">
      <c r="A6772" s="2" t="inlineStr">
        <is>
          <t>WASTE</t>
        </is>
      </c>
      <c r="B6772" s="2" t="inlineStr">
        <is>
          <t>LAN</t>
        </is>
      </c>
      <c r="C6772" s="2" t="n">
        <v>2030</v>
      </c>
      <c r="D6772" s="2" t="inlineStr">
        <is>
          <t>United States</t>
        </is>
      </c>
      <c r="E6772" s="2" t="inlineStr">
        <is>
          <t>USA</t>
        </is>
      </c>
      <c r="F6772" s="2" t="inlineStr">
        <is>
          <t>Electricity generation with a gas turbine</t>
        </is>
      </c>
      <c r="G6772" s="2" t="n">
        <v>38</v>
      </c>
      <c r="H6772" s="2" t="n">
        <v>0.0001604377102922</v>
      </c>
      <c r="I6772" s="2" t="n">
        <v>0.000179690235527264</v>
      </c>
      <c r="J6772" s="40" t="inlineStr">
        <is>
          <t>waste - methane capture</t>
        </is>
      </c>
    </row>
    <row r="6773" ht="15.75" customHeight="1" s="120">
      <c r="A6773" s="2" t="inlineStr">
        <is>
          <t>WASTE</t>
        </is>
      </c>
      <c r="B6773" s="2" t="inlineStr">
        <is>
          <t>LAN</t>
        </is>
      </c>
      <c r="C6773" s="2" t="n">
        <v>2030</v>
      </c>
      <c r="D6773" s="2" t="inlineStr">
        <is>
          <t>United States</t>
        </is>
      </c>
      <c r="E6773" s="2" t="inlineStr">
        <is>
          <t>USA</t>
        </is>
      </c>
      <c r="F6773" s="2" t="inlineStr">
        <is>
          <t>Electricity generation with a reciprocating engine</t>
        </is>
      </c>
      <c r="G6773" s="2" t="n">
        <v>38</v>
      </c>
      <c r="H6773" s="2" t="n">
        <v>0.0082355414051563</v>
      </c>
      <c r="I6773" s="2" t="n">
        <v>0.009223806373775057</v>
      </c>
      <c r="J6773" s="40" t="inlineStr">
        <is>
          <t>waste - methane capture</t>
        </is>
      </c>
    </row>
    <row r="6774" ht="15.75" customHeight="1" s="120">
      <c r="A6774" s="2" t="inlineStr">
        <is>
          <t>WASTE</t>
        </is>
      </c>
      <c r="B6774" s="2" t="inlineStr">
        <is>
          <t>LAN</t>
        </is>
      </c>
      <c r="C6774" s="2" t="n">
        <v>2030</v>
      </c>
      <c r="D6774" s="2" t="inlineStr">
        <is>
          <t>United States</t>
        </is>
      </c>
      <c r="E6774" s="2" t="inlineStr">
        <is>
          <t>USA</t>
        </is>
      </c>
      <c r="F6774" s="2" t="inlineStr">
        <is>
          <t>Electricity generation with a microturbine</t>
        </is>
      </c>
      <c r="G6774" s="2" t="n">
        <v>39</v>
      </c>
      <c r="H6774" s="2" t="n">
        <v>6.52994567645e-05</v>
      </c>
      <c r="I6774" s="2" t="n">
        <v>7.313539157624e-05</v>
      </c>
      <c r="J6774" s="40" t="inlineStr">
        <is>
          <t>waste - methane capture</t>
        </is>
      </c>
    </row>
    <row r="6775" ht="15.75" customHeight="1" s="120">
      <c r="A6775" s="2" t="inlineStr">
        <is>
          <t>WASTE</t>
        </is>
      </c>
      <c r="B6775" s="2" t="inlineStr">
        <is>
          <t>LAN</t>
        </is>
      </c>
      <c r="C6775" s="2" t="n">
        <v>2030</v>
      </c>
      <c r="D6775" s="2" t="inlineStr">
        <is>
          <t>United States</t>
        </is>
      </c>
      <c r="E6775" s="2" t="inlineStr">
        <is>
          <t>USA</t>
        </is>
      </c>
      <c r="F6775" s="2" t="inlineStr">
        <is>
          <t>Electricity generation with a reciprocating engine</t>
        </is>
      </c>
      <c r="G6775" s="2" t="n">
        <v>39</v>
      </c>
      <c r="H6775" s="2" t="n">
        <v>0.0115800688508898</v>
      </c>
      <c r="I6775" s="2" t="n">
        <v>0.01296967711299658</v>
      </c>
      <c r="J6775" s="40" t="inlineStr">
        <is>
          <t>waste - methane capture</t>
        </is>
      </c>
    </row>
    <row r="6776" ht="15.75" customHeight="1" s="120">
      <c r="A6776" s="2" t="inlineStr">
        <is>
          <t>WASTE</t>
        </is>
      </c>
      <c r="B6776" s="2" t="inlineStr">
        <is>
          <t>LAN</t>
        </is>
      </c>
      <c r="C6776" s="2" t="n">
        <v>2030</v>
      </c>
      <c r="D6776" s="2" t="inlineStr">
        <is>
          <t>United States</t>
        </is>
      </c>
      <c r="E6776" s="2" t="inlineStr">
        <is>
          <t>USA</t>
        </is>
      </c>
      <c r="F6776" s="2" t="inlineStr">
        <is>
          <t>Electricity generation with combined heat and power</t>
        </is>
      </c>
      <c r="G6776" s="2" t="n">
        <v>39</v>
      </c>
      <c r="H6776" s="2" t="n">
        <v>0.0011629140208242</v>
      </c>
      <c r="I6776" s="2" t="n">
        <v>0.001302463703323104</v>
      </c>
      <c r="J6776" s="40" t="inlineStr">
        <is>
          <t>waste - methane capture</t>
        </is>
      </c>
    </row>
    <row r="6777" ht="15.75" customHeight="1" s="120">
      <c r="A6777" s="2" t="inlineStr">
        <is>
          <t>WASTE</t>
        </is>
      </c>
      <c r="B6777" s="2" t="inlineStr">
        <is>
          <t>LAN</t>
        </is>
      </c>
      <c r="C6777" s="2" t="n">
        <v>2030</v>
      </c>
      <c r="D6777" s="2" t="inlineStr">
        <is>
          <t>United States</t>
        </is>
      </c>
      <c r="E6777" s="2" t="inlineStr">
        <is>
          <t>USA</t>
        </is>
      </c>
      <c r="F6777" s="2" t="inlineStr">
        <is>
          <t>Electricity generation with a gas turbine</t>
        </is>
      </c>
      <c r="G6777" s="2" t="n">
        <v>39</v>
      </c>
      <c r="H6777" s="2" t="n">
        <v>0.0001487515764893</v>
      </c>
      <c r="I6777" s="2" t="n">
        <v>0.000166601765668016</v>
      </c>
      <c r="J6777" s="40" t="inlineStr">
        <is>
          <t>waste - methane capture</t>
        </is>
      </c>
    </row>
    <row r="6778" ht="15.75" customHeight="1" s="120">
      <c r="A6778" s="2" t="inlineStr">
        <is>
          <t>WASTE</t>
        </is>
      </c>
      <c r="B6778" s="2" t="inlineStr">
        <is>
          <t>LAN</t>
        </is>
      </c>
      <c r="C6778" s="2" t="n">
        <v>2030</v>
      </c>
      <c r="D6778" s="2" t="inlineStr">
        <is>
          <t>United States</t>
        </is>
      </c>
      <c r="E6778" s="2" t="inlineStr">
        <is>
          <t>USA</t>
        </is>
      </c>
      <c r="F6778" s="2" t="inlineStr">
        <is>
          <t>Land_x001f_ll gas recovery for direct use</t>
        </is>
      </c>
      <c r="G6778" s="2" t="n">
        <v>40</v>
      </c>
      <c r="H6778" s="2" t="n">
        <v>0.0003654297324829</v>
      </c>
      <c r="I6778" s="2" t="n">
        <v>0.000409281300380848</v>
      </c>
      <c r="J6778" s="40" t="inlineStr">
        <is>
          <t>waste - methane capture</t>
        </is>
      </c>
    </row>
    <row r="6779" ht="15.75" customHeight="1" s="120">
      <c r="A6779" s="2" t="inlineStr">
        <is>
          <t>WASTE</t>
        </is>
      </c>
      <c r="B6779" s="2" t="inlineStr">
        <is>
          <t>LAN</t>
        </is>
      </c>
      <c r="C6779" s="2" t="n">
        <v>2030</v>
      </c>
      <c r="D6779" s="2" t="inlineStr">
        <is>
          <t>United States</t>
        </is>
      </c>
      <c r="E6779" s="2" t="inlineStr">
        <is>
          <t>USA</t>
        </is>
      </c>
      <c r="F6779" s="2" t="inlineStr">
        <is>
          <t>Electricity generation with a microturbine</t>
        </is>
      </c>
      <c r="G6779" s="2" t="n">
        <v>40</v>
      </c>
      <c r="H6779" s="2" t="n">
        <v>6.06419816904e-05</v>
      </c>
      <c r="I6779" s="2" t="n">
        <v>6.791901949324801e-05</v>
      </c>
      <c r="J6779" s="40" t="inlineStr">
        <is>
          <t>waste - methane capture</t>
        </is>
      </c>
    </row>
    <row r="6780" ht="15.75" customHeight="1" s="120">
      <c r="A6780" s="2" t="inlineStr">
        <is>
          <t>WASTE</t>
        </is>
      </c>
      <c r="B6780" s="2" t="inlineStr">
        <is>
          <t>LAN</t>
        </is>
      </c>
      <c r="C6780" s="2" t="n">
        <v>2030</v>
      </c>
      <c r="D6780" s="2" t="inlineStr">
        <is>
          <t>United States</t>
        </is>
      </c>
      <c r="E6780" s="2" t="inlineStr">
        <is>
          <t>USA</t>
        </is>
      </c>
      <c r="F6780" s="2" t="inlineStr">
        <is>
          <t>Electricity generation with a reciprocating engine</t>
        </is>
      </c>
      <c r="G6780" s="2" t="n">
        <v>40</v>
      </c>
      <c r="H6780" s="2" t="n">
        <v>0.006621178239584</v>
      </c>
      <c r="I6780" s="2" t="n">
        <v>0.007415719628334081</v>
      </c>
      <c r="J6780" s="40" t="inlineStr">
        <is>
          <t>waste - methane capture</t>
        </is>
      </c>
    </row>
    <row r="6781" ht="15.75" customHeight="1" s="120">
      <c r="A6781" s="2" t="inlineStr">
        <is>
          <t>WASTE</t>
        </is>
      </c>
      <c r="B6781" s="2" t="inlineStr">
        <is>
          <t>LAN</t>
        </is>
      </c>
      <c r="C6781" s="2" t="n">
        <v>2030</v>
      </c>
      <c r="D6781" s="2" t="inlineStr">
        <is>
          <t>United States</t>
        </is>
      </c>
      <c r="E6781" s="2" t="inlineStr">
        <is>
          <t>USA</t>
        </is>
      </c>
      <c r="F6781" s="2" t="inlineStr">
        <is>
          <t>Electricity generation with combined heat and power</t>
        </is>
      </c>
      <c r="G6781" s="2" t="n">
        <v>40</v>
      </c>
      <c r="H6781" s="2" t="n">
        <v>0.0017642553139012</v>
      </c>
      <c r="I6781" s="2" t="n">
        <v>0.001975965951569344</v>
      </c>
      <c r="J6781" s="40" t="inlineStr">
        <is>
          <t>waste - methane capture</t>
        </is>
      </c>
    </row>
    <row r="6782" ht="15.75" customHeight="1" s="120">
      <c r="A6782" s="2" t="inlineStr">
        <is>
          <t>WASTE</t>
        </is>
      </c>
      <c r="B6782" s="2" t="inlineStr">
        <is>
          <t>LAN</t>
        </is>
      </c>
      <c r="C6782" s="2" t="n">
        <v>2030</v>
      </c>
      <c r="D6782" s="2" t="inlineStr">
        <is>
          <t>United States</t>
        </is>
      </c>
      <c r="E6782" s="2" t="inlineStr">
        <is>
          <t>USA</t>
        </is>
      </c>
      <c r="F6782" s="2" t="inlineStr">
        <is>
          <t>Flaring of landfill gas</t>
        </is>
      </c>
      <c r="G6782" s="2" t="n">
        <v>40</v>
      </c>
      <c r="H6782" s="2" t="n">
        <v>0.0015796208754182</v>
      </c>
      <c r="I6782" s="2" t="n">
        <v>0.001769175380468384</v>
      </c>
      <c r="J6782" s="40" t="inlineStr">
        <is>
          <t>waste - methane destruction</t>
        </is>
      </c>
    </row>
    <row r="6783" ht="15.75" customHeight="1" s="120">
      <c r="A6783" s="2" t="inlineStr">
        <is>
          <t>WASTE</t>
        </is>
      </c>
      <c r="B6783" s="2" t="inlineStr">
        <is>
          <t>LAN</t>
        </is>
      </c>
      <c r="C6783" s="2" t="n">
        <v>2030</v>
      </c>
      <c r="D6783" s="2" t="inlineStr">
        <is>
          <t>United States</t>
        </is>
      </c>
      <c r="E6783" s="2" t="inlineStr">
        <is>
          <t>USA</t>
        </is>
      </c>
      <c r="F6783" s="2" t="inlineStr">
        <is>
          <t>Electricity generation with a gas turbine</t>
        </is>
      </c>
      <c r="G6783" s="2" t="n">
        <v>40</v>
      </c>
      <c r="H6783" s="2" t="n">
        <v>0.0002964672385133</v>
      </c>
      <c r="I6783" s="2" t="n">
        <v>0.000332043307134896</v>
      </c>
      <c r="J6783" s="40" t="inlineStr">
        <is>
          <t>waste - methane capture</t>
        </is>
      </c>
    </row>
    <row r="6784" ht="15.75" customHeight="1" s="120">
      <c r="A6784" s="2" t="inlineStr">
        <is>
          <t>WASTE</t>
        </is>
      </c>
      <c r="B6784" s="2" t="inlineStr">
        <is>
          <t>LAN</t>
        </is>
      </c>
      <c r="C6784" s="2" t="n">
        <v>2030</v>
      </c>
      <c r="D6784" s="2" t="inlineStr">
        <is>
          <t>United States</t>
        </is>
      </c>
      <c r="E6784" s="2" t="inlineStr">
        <is>
          <t>USA</t>
        </is>
      </c>
      <c r="F6784" s="2" t="inlineStr">
        <is>
          <t>Electricity generation with combined heat and power</t>
        </is>
      </c>
      <c r="G6784" s="2" t="n">
        <v>41</v>
      </c>
      <c r="H6784" s="2" t="n">
        <v>0.0011244186316617</v>
      </c>
      <c r="I6784" s="2" t="n">
        <v>0.001259348867461104</v>
      </c>
      <c r="J6784" s="40" t="inlineStr">
        <is>
          <t>waste - methane capture</t>
        </is>
      </c>
    </row>
    <row r="6785" ht="15.75" customHeight="1" s="120">
      <c r="A6785" s="2" t="inlineStr">
        <is>
          <t>WASTE</t>
        </is>
      </c>
      <c r="B6785" s="2" t="inlineStr">
        <is>
          <t>LAN</t>
        </is>
      </c>
      <c r="C6785" s="2" t="n">
        <v>2030</v>
      </c>
      <c r="D6785" s="2" t="inlineStr">
        <is>
          <t>United States</t>
        </is>
      </c>
      <c r="E6785" s="2" t="inlineStr">
        <is>
          <t>USA</t>
        </is>
      </c>
      <c r="F6785" s="2" t="inlineStr">
        <is>
          <t>Electricity generation with a reciprocating engine</t>
        </is>
      </c>
      <c r="G6785" s="2" t="n">
        <v>41</v>
      </c>
      <c r="H6785" s="2" t="n">
        <v>0.0044009496923536</v>
      </c>
      <c r="I6785" s="2" t="n">
        <v>0.004929063655436033</v>
      </c>
      <c r="J6785" s="40" t="inlineStr">
        <is>
          <t>waste - methane capture</t>
        </is>
      </c>
    </row>
    <row r="6786" ht="15.75" customHeight="1" s="120">
      <c r="A6786" s="2" t="inlineStr">
        <is>
          <t>WASTE</t>
        </is>
      </c>
      <c r="B6786" s="2" t="inlineStr">
        <is>
          <t>LAN</t>
        </is>
      </c>
      <c r="C6786" s="2" t="n">
        <v>2030</v>
      </c>
      <c r="D6786" s="2" t="inlineStr">
        <is>
          <t>United States</t>
        </is>
      </c>
      <c r="E6786" s="2" t="inlineStr">
        <is>
          <t>USA</t>
        </is>
      </c>
      <c r="F6786" s="2" t="inlineStr">
        <is>
          <t>Electricity generation with a gas turbine</t>
        </is>
      </c>
      <c r="G6786" s="2" t="n">
        <v>41</v>
      </c>
      <c r="H6786" s="2" t="n">
        <v>0.0003696276326082</v>
      </c>
      <c r="I6786" s="2" t="n">
        <v>0.000413982948521184</v>
      </c>
      <c r="J6786" s="40" t="inlineStr">
        <is>
          <t>waste - methane capture</t>
        </is>
      </c>
    </row>
    <row r="6787" ht="15.75" customHeight="1" s="120">
      <c r="A6787" s="2" t="inlineStr">
        <is>
          <t>WASTE</t>
        </is>
      </c>
      <c r="B6787" s="2" t="inlineStr">
        <is>
          <t>LAN</t>
        </is>
      </c>
      <c r="C6787" s="2" t="n">
        <v>2030</v>
      </c>
      <c r="D6787" s="2" t="inlineStr">
        <is>
          <t>United States</t>
        </is>
      </c>
      <c r="E6787" s="2" t="inlineStr">
        <is>
          <t>USA</t>
        </is>
      </c>
      <c r="F6787" s="2" t="inlineStr">
        <is>
          <t>Land_x001f_ll gas recovery for direct use</t>
        </is>
      </c>
      <c r="G6787" s="2" t="n">
        <v>41</v>
      </c>
      <c r="H6787" s="2" t="n">
        <v>0.0003305248683318</v>
      </c>
      <c r="I6787" s="2" t="n">
        <v>0.0003701878525316161</v>
      </c>
      <c r="J6787" s="40" t="inlineStr">
        <is>
          <t>waste - methane capture</t>
        </is>
      </c>
    </row>
    <row r="6788" ht="15.75" customHeight="1" s="120">
      <c r="A6788" s="2" t="inlineStr">
        <is>
          <t>WASTE</t>
        </is>
      </c>
      <c r="B6788" s="2" t="inlineStr">
        <is>
          <t>LAN</t>
        </is>
      </c>
      <c r="C6788" s="2" t="n">
        <v>2030</v>
      </c>
      <c r="D6788" s="2" t="inlineStr">
        <is>
          <t>United States</t>
        </is>
      </c>
      <c r="E6788" s="2" t="inlineStr">
        <is>
          <t>USA</t>
        </is>
      </c>
      <c r="F6788" s="2" t="inlineStr">
        <is>
          <t>Electricity generation with a microturbine</t>
        </is>
      </c>
      <c r="G6788" s="2" t="n">
        <v>41</v>
      </c>
      <c r="H6788" s="2" t="n">
        <v>9.32797556743e-05</v>
      </c>
      <c r="I6788" s="2" t="n">
        <v>0.000104473326355216</v>
      </c>
      <c r="J6788" s="40" t="inlineStr">
        <is>
          <t>waste - methane capture</t>
        </is>
      </c>
    </row>
    <row r="6789" ht="15.75" customHeight="1" s="120">
      <c r="A6789" s="2" t="inlineStr">
        <is>
          <t>WASTE</t>
        </is>
      </c>
      <c r="B6789" s="2" t="inlineStr">
        <is>
          <t>LAN</t>
        </is>
      </c>
      <c r="C6789" s="2" t="n">
        <v>2030</v>
      </c>
      <c r="D6789" s="2" t="inlineStr">
        <is>
          <t>United States</t>
        </is>
      </c>
      <c r="E6789" s="2" t="inlineStr">
        <is>
          <t>USA</t>
        </is>
      </c>
      <c r="F6789" s="2" t="inlineStr">
        <is>
          <t>Flaring of landfill gas</t>
        </is>
      </c>
      <c r="G6789" s="2" t="n">
        <v>42</v>
      </c>
      <c r="H6789" s="2" t="n">
        <v>0.0003928224905394</v>
      </c>
      <c r="I6789" s="2" t="n">
        <v>0.000439961189404128</v>
      </c>
      <c r="J6789" s="40" t="inlineStr">
        <is>
          <t>waste - methane destruction</t>
        </is>
      </c>
    </row>
    <row r="6790" ht="15.75" customHeight="1" s="120">
      <c r="A6790" s="2" t="inlineStr">
        <is>
          <t>WASTE</t>
        </is>
      </c>
      <c r="B6790" s="2" t="inlineStr">
        <is>
          <t>LAN</t>
        </is>
      </c>
      <c r="C6790" s="2" t="n">
        <v>2030</v>
      </c>
      <c r="D6790" s="2" t="inlineStr">
        <is>
          <t>United States</t>
        </is>
      </c>
      <c r="E6790" s="2" t="inlineStr">
        <is>
          <t>USA</t>
        </is>
      </c>
      <c r="F6790" s="2" t="inlineStr">
        <is>
          <t>Electricity generation with a microturbine</t>
        </is>
      </c>
      <c r="G6790" s="2" t="n">
        <v>42</v>
      </c>
      <c r="H6790" s="2" t="n">
        <v>3.10347422783e-05</v>
      </c>
      <c r="I6790" s="2" t="n">
        <v>3.4758911351696e-05</v>
      </c>
      <c r="J6790" s="40" t="inlineStr">
        <is>
          <t>waste - methane capture</t>
        </is>
      </c>
    </row>
    <row r="6791" ht="15.75" customHeight="1" s="120">
      <c r="A6791" s="2" t="inlineStr">
        <is>
          <t>WASTE</t>
        </is>
      </c>
      <c r="B6791" s="2" t="inlineStr">
        <is>
          <t>LAN</t>
        </is>
      </c>
      <c r="C6791" s="2" t="n">
        <v>2030</v>
      </c>
      <c r="D6791" s="2" t="inlineStr">
        <is>
          <t>United States</t>
        </is>
      </c>
      <c r="E6791" s="2" t="inlineStr">
        <is>
          <t>USA</t>
        </is>
      </c>
      <c r="F6791" s="2" t="inlineStr">
        <is>
          <t>Electricity generation with a reciprocating engine</t>
        </is>
      </c>
      <c r="G6791" s="2" t="n">
        <v>42</v>
      </c>
      <c r="H6791" s="2" t="n">
        <v>0.0075464709661901</v>
      </c>
      <c r="I6791" s="2" t="n">
        <v>0.008452047482132912</v>
      </c>
      <c r="J6791" s="40" t="inlineStr">
        <is>
          <t>waste - methane capture</t>
        </is>
      </c>
    </row>
    <row r="6792" ht="15.75" customHeight="1" s="120">
      <c r="A6792" s="2" t="inlineStr">
        <is>
          <t>WASTE</t>
        </is>
      </c>
      <c r="B6792" s="2" t="inlineStr">
        <is>
          <t>LAN</t>
        </is>
      </c>
      <c r="C6792" s="2" t="n">
        <v>2030</v>
      </c>
      <c r="D6792" s="2" t="inlineStr">
        <is>
          <t>United States</t>
        </is>
      </c>
      <c r="E6792" s="2" t="inlineStr">
        <is>
          <t>USA</t>
        </is>
      </c>
      <c r="F6792" s="2" t="inlineStr">
        <is>
          <t>Electricity generation with a gas turbine</t>
        </is>
      </c>
      <c r="G6792" s="2" t="n">
        <v>42</v>
      </c>
      <c r="H6792" s="2" t="n">
        <v>7.594739872729999e-05</v>
      </c>
      <c r="I6792" s="2" t="n">
        <v>8.5061086574576e-05</v>
      </c>
      <c r="J6792" s="40" t="inlineStr">
        <is>
          <t>waste - methane capture</t>
        </is>
      </c>
    </row>
    <row r="6793" ht="15.75" customHeight="1" s="120">
      <c r="A6793" s="2" t="inlineStr">
        <is>
          <t>WASTE</t>
        </is>
      </c>
      <c r="B6793" s="2" t="inlineStr">
        <is>
          <t>LAN</t>
        </is>
      </c>
      <c r="C6793" s="2" t="n">
        <v>2030</v>
      </c>
      <c r="D6793" s="2" t="inlineStr">
        <is>
          <t>United States</t>
        </is>
      </c>
      <c r="E6793" s="2" t="inlineStr">
        <is>
          <t>USA</t>
        </is>
      </c>
      <c r="F6793" s="2" t="inlineStr">
        <is>
          <t>Electricity generation with combined heat and power</t>
        </is>
      </c>
      <c r="G6793" s="2" t="n">
        <v>42</v>
      </c>
      <c r="H6793" s="2" t="n">
        <v>0.0011219797306694</v>
      </c>
      <c r="I6793" s="2" t="n">
        <v>0.001256617298349728</v>
      </c>
      <c r="J6793" s="40" t="inlineStr">
        <is>
          <t>waste - methane capture</t>
        </is>
      </c>
    </row>
    <row r="6794" ht="15.75" customHeight="1" s="120">
      <c r="A6794" s="2" t="inlineStr">
        <is>
          <t>WASTE</t>
        </is>
      </c>
      <c r="B6794" s="2" t="inlineStr">
        <is>
          <t>LAN</t>
        </is>
      </c>
      <c r="C6794" s="2" t="n">
        <v>2030</v>
      </c>
      <c r="D6794" s="2" t="inlineStr">
        <is>
          <t>United States</t>
        </is>
      </c>
      <c r="E6794" s="2" t="inlineStr">
        <is>
          <t>USA</t>
        </is>
      </c>
      <c r="F6794" s="2" t="inlineStr">
        <is>
          <t>Electricity generation with a microturbine</t>
        </is>
      </c>
      <c r="G6794" s="2" t="n">
        <v>43</v>
      </c>
      <c r="H6794" s="2" t="n">
        <v>2.94850142382e-05</v>
      </c>
      <c r="I6794" s="2" t="n">
        <v>3.302321594678401e-05</v>
      </c>
      <c r="J6794" s="40" t="inlineStr">
        <is>
          <t>waste - methane capture</t>
        </is>
      </c>
    </row>
    <row r="6795" ht="15.75" customHeight="1" s="120">
      <c r="A6795" s="2" t="inlineStr">
        <is>
          <t>WASTE</t>
        </is>
      </c>
      <c r="B6795" s="2" t="inlineStr">
        <is>
          <t>LAN</t>
        </is>
      </c>
      <c r="C6795" s="2" t="n">
        <v>2030</v>
      </c>
      <c r="D6795" s="2" t="inlineStr">
        <is>
          <t>United States</t>
        </is>
      </c>
      <c r="E6795" s="2" t="inlineStr">
        <is>
          <t>USA</t>
        </is>
      </c>
      <c r="F6795" s="2" t="inlineStr">
        <is>
          <t>Electricity generation with combined heat and power</t>
        </is>
      </c>
      <c r="G6795" s="2" t="n">
        <v>43</v>
      </c>
      <c r="H6795" s="2" t="n">
        <v>0.0002181492454838</v>
      </c>
      <c r="I6795" s="2" t="n">
        <v>0.000244327154941856</v>
      </c>
      <c r="J6795" s="40" t="inlineStr">
        <is>
          <t>waste - methane capture</t>
        </is>
      </c>
    </row>
    <row r="6796" ht="15.75" customHeight="1" s="120">
      <c r="A6796" s="2" t="inlineStr">
        <is>
          <t>WASTE</t>
        </is>
      </c>
      <c r="B6796" s="2" t="inlineStr">
        <is>
          <t>LAN</t>
        </is>
      </c>
      <c r="C6796" s="2" t="n">
        <v>2030</v>
      </c>
      <c r="D6796" s="2" t="inlineStr">
        <is>
          <t>United States</t>
        </is>
      </c>
      <c r="E6796" s="2" t="inlineStr">
        <is>
          <t>USA</t>
        </is>
      </c>
      <c r="F6796" s="2" t="inlineStr">
        <is>
          <t>Electricity generation with a reciprocating engine</t>
        </is>
      </c>
      <c r="G6796" s="2" t="n">
        <v>43</v>
      </c>
      <c r="H6796" s="2" t="n">
        <v>0.0039017595117912</v>
      </c>
      <c r="I6796" s="2" t="n">
        <v>0.004369970653206144</v>
      </c>
      <c r="J6796" s="40" t="inlineStr">
        <is>
          <t>waste - methane capture</t>
        </is>
      </c>
    </row>
    <row r="6797" ht="15.75" customHeight="1" s="120">
      <c r="A6797" s="2" t="inlineStr">
        <is>
          <t>WASTE</t>
        </is>
      </c>
      <c r="B6797" s="2" t="inlineStr">
        <is>
          <t>LAN</t>
        </is>
      </c>
      <c r="C6797" s="2" t="n">
        <v>2030</v>
      </c>
      <c r="D6797" s="2" t="inlineStr">
        <is>
          <t>United States</t>
        </is>
      </c>
      <c r="E6797" s="2" t="inlineStr">
        <is>
          <t>USA</t>
        </is>
      </c>
      <c r="F6797" s="2" t="inlineStr">
        <is>
          <t>Electricity generation with a gas turbine</t>
        </is>
      </c>
      <c r="G6797" s="2" t="n">
        <v>43</v>
      </c>
      <c r="H6797" s="2" t="n">
        <v>6.71580783091e-05</v>
      </c>
      <c r="I6797" s="2" t="n">
        <v>7.521704770619202e-05</v>
      </c>
      <c r="J6797" s="40" t="inlineStr">
        <is>
          <t>waste - methane capture</t>
        </is>
      </c>
    </row>
    <row r="6798" ht="15.75" customHeight="1" s="120">
      <c r="A6798" s="2" t="inlineStr">
        <is>
          <t>WASTE</t>
        </is>
      </c>
      <c r="B6798" s="2" t="inlineStr">
        <is>
          <t>LAN</t>
        </is>
      </c>
      <c r="C6798" s="2" t="n">
        <v>2030</v>
      </c>
      <c r="D6798" s="2" t="inlineStr">
        <is>
          <t>United States</t>
        </is>
      </c>
      <c r="E6798" s="2" t="inlineStr">
        <is>
          <t>USA</t>
        </is>
      </c>
      <c r="F6798" s="2" t="inlineStr">
        <is>
          <t>Electricity generation with a gas turbine</t>
        </is>
      </c>
      <c r="G6798" s="2" t="n">
        <v>44</v>
      </c>
      <c r="H6798" s="2" t="n">
        <v>0.000137036680826</v>
      </c>
      <c r="I6798" s="2" t="n">
        <v>0.00015348108252512</v>
      </c>
      <c r="J6798" s="40" t="inlineStr">
        <is>
          <t>waste - methane capture</t>
        </is>
      </c>
    </row>
    <row r="6799" ht="15.75" customHeight="1" s="120">
      <c r="A6799" s="2" t="inlineStr">
        <is>
          <t>WASTE</t>
        </is>
      </c>
      <c r="B6799" s="2" t="inlineStr">
        <is>
          <t>LAN</t>
        </is>
      </c>
      <c r="C6799" s="2" t="n">
        <v>2030</v>
      </c>
      <c r="D6799" s="2" t="inlineStr">
        <is>
          <t>United States</t>
        </is>
      </c>
      <c r="E6799" s="2" t="inlineStr">
        <is>
          <t>USA</t>
        </is>
      </c>
      <c r="F6799" s="2" t="inlineStr">
        <is>
          <t>Electricity generation with combined heat and power</t>
        </is>
      </c>
      <c r="G6799" s="2" t="n">
        <v>44</v>
      </c>
      <c r="H6799" s="2" t="n">
        <v>0.0010363683104515</v>
      </c>
      <c r="I6799" s="2" t="n">
        <v>0.00116073250770568</v>
      </c>
      <c r="J6799" s="40" t="inlineStr">
        <is>
          <t>waste - methane capture</t>
        </is>
      </c>
    </row>
    <row r="6800" ht="15.75" customHeight="1" s="120">
      <c r="A6800" s="2" t="inlineStr">
        <is>
          <t>WASTE</t>
        </is>
      </c>
      <c r="B6800" s="2" t="inlineStr">
        <is>
          <t>LAN</t>
        </is>
      </c>
      <c r="C6800" s="2" t="n">
        <v>2030</v>
      </c>
      <c r="D6800" s="2" t="inlineStr">
        <is>
          <t>United States</t>
        </is>
      </c>
      <c r="E6800" s="2" t="inlineStr">
        <is>
          <t>USA</t>
        </is>
      </c>
      <c r="F6800" s="2" t="inlineStr">
        <is>
          <t>Electricity generation with a microturbine</t>
        </is>
      </c>
      <c r="G6800" s="2" t="n">
        <v>44</v>
      </c>
      <c r="H6800" s="2" t="n">
        <v>2.85713849735e-05</v>
      </c>
      <c r="I6800" s="2" t="n">
        <v>3.199995117032e-05</v>
      </c>
      <c r="J6800" s="40" t="inlineStr">
        <is>
          <t>waste - methane capture</t>
        </is>
      </c>
    </row>
    <row r="6801" ht="15.75" customHeight="1" s="120">
      <c r="A6801" s="2" t="inlineStr">
        <is>
          <t>WASTE</t>
        </is>
      </c>
      <c r="B6801" s="2" t="inlineStr">
        <is>
          <t>LAN</t>
        </is>
      </c>
      <c r="C6801" s="2" t="n">
        <v>2030</v>
      </c>
      <c r="D6801" s="2" t="inlineStr">
        <is>
          <t>United States</t>
        </is>
      </c>
      <c r="E6801" s="2" t="inlineStr">
        <is>
          <t>USA</t>
        </is>
      </c>
      <c r="F6801" s="2" t="inlineStr">
        <is>
          <t>Electricity generation with a reciprocating engine</t>
        </is>
      </c>
      <c r="G6801" s="2" t="n">
        <v>44</v>
      </c>
      <c r="H6801" s="2" t="n">
        <v>0.0017641222802922</v>
      </c>
      <c r="I6801" s="2" t="n">
        <v>0.001975816953927264</v>
      </c>
      <c r="J6801" s="40" t="inlineStr">
        <is>
          <t>waste - methane capture</t>
        </is>
      </c>
    </row>
    <row r="6802" ht="15.75" customHeight="1" s="120">
      <c r="A6802" s="2" t="inlineStr">
        <is>
          <t>WASTE</t>
        </is>
      </c>
      <c r="B6802" s="2" t="inlineStr">
        <is>
          <t>LAN</t>
        </is>
      </c>
      <c r="C6802" s="2" t="n">
        <v>2030</v>
      </c>
      <c r="D6802" s="2" t="inlineStr">
        <is>
          <t>United States</t>
        </is>
      </c>
      <c r="E6802" s="2" t="inlineStr">
        <is>
          <t>USA</t>
        </is>
      </c>
      <c r="F6802" s="2" t="inlineStr">
        <is>
          <t>Electricity generation with a reciprocating engine</t>
        </is>
      </c>
      <c r="G6802" s="2" t="n">
        <v>45</v>
      </c>
      <c r="H6802" s="2" t="n">
        <v>0.0056964537361637</v>
      </c>
      <c r="I6802" s="2" t="n">
        <v>0.006380028184503344</v>
      </c>
      <c r="J6802" s="40" t="inlineStr">
        <is>
          <t>waste - methane capture</t>
        </is>
      </c>
    </row>
    <row r="6803" ht="15.75" customHeight="1" s="120">
      <c r="A6803" s="2" t="inlineStr">
        <is>
          <t>WASTE</t>
        </is>
      </c>
      <c r="B6803" s="2" t="inlineStr">
        <is>
          <t>LAN</t>
        </is>
      </c>
      <c r="C6803" s="2" t="n">
        <v>2030</v>
      </c>
      <c r="D6803" s="2" t="inlineStr">
        <is>
          <t>United States</t>
        </is>
      </c>
      <c r="E6803" s="2" t="inlineStr">
        <is>
          <t>USA</t>
        </is>
      </c>
      <c r="F6803" s="2" t="inlineStr">
        <is>
          <t>Electricity generation with a microturbine</t>
        </is>
      </c>
      <c r="G6803" s="2" t="n">
        <v>45</v>
      </c>
      <c r="H6803" s="2" t="n">
        <v>2.75629499811e-05</v>
      </c>
      <c r="I6803" s="2" t="n">
        <v>3.0870503978832e-05</v>
      </c>
      <c r="J6803" s="40" t="inlineStr">
        <is>
          <t>waste - methane capture</t>
        </is>
      </c>
    </row>
    <row r="6804" ht="15.75" customHeight="1" s="120">
      <c r="A6804" s="2" t="inlineStr">
        <is>
          <t>WASTE</t>
        </is>
      </c>
      <c r="B6804" s="2" t="inlineStr">
        <is>
          <t>LAN</t>
        </is>
      </c>
      <c r="C6804" s="2" t="n">
        <v>2030</v>
      </c>
      <c r="D6804" s="2" t="inlineStr">
        <is>
          <t>United States</t>
        </is>
      </c>
      <c r="E6804" s="2" t="inlineStr">
        <is>
          <t>USA</t>
        </is>
      </c>
      <c r="F6804" s="2" t="inlineStr">
        <is>
          <t>Electricity generation with a gas turbine</t>
        </is>
      </c>
      <c r="G6804" s="2" t="n">
        <v>45</v>
      </c>
      <c r="H6804" s="2" t="n">
        <v>0.0001259724667761</v>
      </c>
      <c r="I6804" s="2" t="n">
        <v>0.000141089162789232</v>
      </c>
      <c r="J6804" s="40" t="inlineStr">
        <is>
          <t>waste - methane capture</t>
        </is>
      </c>
    </row>
    <row r="6805" ht="15.75" customHeight="1" s="120">
      <c r="A6805" s="2" t="inlineStr">
        <is>
          <t>WASTE</t>
        </is>
      </c>
      <c r="B6805" s="2" t="inlineStr">
        <is>
          <t>LAN</t>
        </is>
      </c>
      <c r="C6805" s="2" t="n">
        <v>2030</v>
      </c>
      <c r="D6805" s="2" t="inlineStr">
        <is>
          <t>United States</t>
        </is>
      </c>
      <c r="E6805" s="2" t="inlineStr">
        <is>
          <t>USA</t>
        </is>
      </c>
      <c r="F6805" s="2" t="inlineStr">
        <is>
          <t>Flaring of landfill gas</t>
        </is>
      </c>
      <c r="G6805" s="2" t="n">
        <v>45</v>
      </c>
      <c r="H6805" s="2" t="n">
        <v>0.0003625300596468</v>
      </c>
      <c r="I6805" s="2" t="n">
        <v>0.000406033666804416</v>
      </c>
      <c r="J6805" s="40" t="inlineStr">
        <is>
          <t>waste - methane destruction</t>
        </is>
      </c>
    </row>
    <row r="6806" ht="15.75" customHeight="1" s="120">
      <c r="A6806" s="2" t="inlineStr">
        <is>
          <t>WASTE</t>
        </is>
      </c>
      <c r="B6806" s="2" t="inlineStr">
        <is>
          <t>LAN</t>
        </is>
      </c>
      <c r="C6806" s="2" t="n">
        <v>2030</v>
      </c>
      <c r="D6806" s="2" t="inlineStr">
        <is>
          <t>United States</t>
        </is>
      </c>
      <c r="E6806" s="2" t="inlineStr">
        <is>
          <t>USA</t>
        </is>
      </c>
      <c r="F6806" s="2" t="inlineStr">
        <is>
          <t>Electricity generation with combined heat and power</t>
        </is>
      </c>
      <c r="G6806" s="2" t="n">
        <v>45</v>
      </c>
      <c r="H6806" s="2" t="n">
        <v>0.0010974614415318</v>
      </c>
      <c r="I6806" s="2" t="n">
        <v>0.001229156814515616</v>
      </c>
      <c r="J6806" s="40" t="inlineStr">
        <is>
          <t>waste - methane capture</t>
        </is>
      </c>
    </row>
    <row r="6807" ht="15.75" customHeight="1" s="120">
      <c r="A6807" s="2" t="inlineStr">
        <is>
          <t>WASTE</t>
        </is>
      </c>
      <c r="B6807" s="2" t="inlineStr">
        <is>
          <t>LAN</t>
        </is>
      </c>
      <c r="C6807" s="2" t="n">
        <v>2030</v>
      </c>
      <c r="D6807" s="2" t="inlineStr">
        <is>
          <t>United States</t>
        </is>
      </c>
      <c r="E6807" s="2" t="inlineStr">
        <is>
          <t>USA</t>
        </is>
      </c>
      <c r="F6807" s="2" t="inlineStr">
        <is>
          <t>Land_x001f_ll gas recovery for direct use</t>
        </is>
      </c>
      <c r="G6807" s="2" t="n">
        <v>45</v>
      </c>
      <c r="H6807" s="2" t="n">
        <v>0.0003529005043674</v>
      </c>
      <c r="I6807" s="2" t="n">
        <v>0.000395248564891488</v>
      </c>
      <c r="J6807" s="40" t="inlineStr">
        <is>
          <t>waste - methane capture</t>
        </is>
      </c>
    </row>
    <row r="6808" ht="15.75" customHeight="1" s="120">
      <c r="A6808" s="2" t="inlineStr">
        <is>
          <t>WASTE</t>
        </is>
      </c>
      <c r="B6808" s="2" t="inlineStr">
        <is>
          <t>LAN</t>
        </is>
      </c>
      <c r="C6808" s="2" t="n">
        <v>2030</v>
      </c>
      <c r="D6808" s="2" t="inlineStr">
        <is>
          <t>United States</t>
        </is>
      </c>
      <c r="E6808" s="2" t="inlineStr">
        <is>
          <t>USA</t>
        </is>
      </c>
      <c r="F6808" s="2" t="inlineStr">
        <is>
          <t>Electricity generation with a reciprocating engine</t>
        </is>
      </c>
      <c r="G6808" s="2" t="n">
        <v>46</v>
      </c>
      <c r="H6808" s="2" t="n">
        <v>0.0017159091075882</v>
      </c>
      <c r="I6808" s="2" t="n">
        <v>0.001921818200498784</v>
      </c>
      <c r="J6808" s="40" t="inlineStr">
        <is>
          <t>waste - methane capture</t>
        </is>
      </c>
    </row>
    <row r="6809" ht="15.75" customHeight="1" s="120">
      <c r="A6809" s="2" t="inlineStr">
        <is>
          <t>WASTE</t>
        </is>
      </c>
      <c r="B6809" s="2" t="inlineStr">
        <is>
          <t>LAN</t>
        </is>
      </c>
      <c r="C6809" s="2" t="n">
        <v>2030</v>
      </c>
      <c r="D6809" s="2" t="inlineStr">
        <is>
          <t>United States</t>
        </is>
      </c>
      <c r="E6809" s="2" t="inlineStr">
        <is>
          <t>USA</t>
        </is>
      </c>
      <c r="F6809" s="2" t="inlineStr">
        <is>
          <t>Electricity generation with combined heat and power</t>
        </is>
      </c>
      <c r="G6809" s="2" t="n">
        <v>46</v>
      </c>
      <c r="H6809" s="2" t="n">
        <v>0.0002050864277408</v>
      </c>
      <c r="I6809" s="2" t="n">
        <v>0.000229696799069696</v>
      </c>
      <c r="J6809" s="40" t="inlineStr">
        <is>
          <t>waste - methane capture</t>
        </is>
      </c>
    </row>
    <row r="6810" ht="15.75" customHeight="1" s="120">
      <c r="A6810" s="2" t="inlineStr">
        <is>
          <t>WASTE</t>
        </is>
      </c>
      <c r="B6810" s="2" t="inlineStr">
        <is>
          <t>LAN</t>
        </is>
      </c>
      <c r="C6810" s="2" t="n">
        <v>2030</v>
      </c>
      <c r="D6810" s="2" t="inlineStr">
        <is>
          <t>United States</t>
        </is>
      </c>
      <c r="E6810" s="2" t="inlineStr">
        <is>
          <t>USA</t>
        </is>
      </c>
      <c r="F6810" s="2" t="inlineStr">
        <is>
          <t>Flaring of landfill gas</t>
        </is>
      </c>
      <c r="G6810" s="2" t="n">
        <v>46</v>
      </c>
      <c r="H6810" s="2" t="n">
        <v>0.0003403809678275</v>
      </c>
      <c r="I6810" s="2" t="n">
        <v>0.0003812266839668001</v>
      </c>
      <c r="J6810" s="40" t="inlineStr">
        <is>
          <t>waste - methane destruction</t>
        </is>
      </c>
    </row>
    <row r="6811" ht="15.75" customHeight="1" s="120">
      <c r="A6811" s="2" t="inlineStr">
        <is>
          <t>WASTE</t>
        </is>
      </c>
      <c r="B6811" s="2" t="inlineStr">
        <is>
          <t>LAN</t>
        </is>
      </c>
      <c r="C6811" s="2" t="n">
        <v>2030</v>
      </c>
      <c r="D6811" s="2" t="inlineStr">
        <is>
          <t>United States</t>
        </is>
      </c>
      <c r="E6811" s="2" t="inlineStr">
        <is>
          <t>USA</t>
        </is>
      </c>
      <c r="F6811" s="2" t="inlineStr">
        <is>
          <t>Electricity generation with a microturbine</t>
        </is>
      </c>
      <c r="G6811" s="2" t="n">
        <v>46</v>
      </c>
      <c r="H6811" s="2" t="n">
        <v>0.0001075119434972</v>
      </c>
      <c r="I6811" s="2" t="n">
        <v>0.000120413376716864</v>
      </c>
      <c r="J6811" s="40" t="inlineStr">
        <is>
          <t>waste - methane capture</t>
        </is>
      </c>
    </row>
    <row r="6812" ht="15.75" customHeight="1" s="120">
      <c r="A6812" s="2" t="inlineStr">
        <is>
          <t>WASTE</t>
        </is>
      </c>
      <c r="B6812" s="2" t="inlineStr">
        <is>
          <t>LAN</t>
        </is>
      </c>
      <c r="C6812" s="2" t="n">
        <v>2030</v>
      </c>
      <c r="D6812" s="2" t="inlineStr">
        <is>
          <t>United States</t>
        </is>
      </c>
      <c r="E6812" s="2" t="inlineStr">
        <is>
          <t>USA</t>
        </is>
      </c>
      <c r="F6812" s="2" t="inlineStr">
        <is>
          <t>Electricity generation with a gas turbine</t>
        </is>
      </c>
      <c r="G6812" s="2" t="n">
        <v>46</v>
      </c>
      <c r="H6812" s="2" t="n">
        <v>0.0001253969821846</v>
      </c>
      <c r="I6812" s="2" t="n">
        <v>0.000140444620046752</v>
      </c>
      <c r="J6812" s="40" t="inlineStr">
        <is>
          <t>waste - methane capture</t>
        </is>
      </c>
    </row>
    <row r="6813" ht="15.75" customHeight="1" s="120">
      <c r="A6813" s="2" t="inlineStr">
        <is>
          <t>WASTE</t>
        </is>
      </c>
      <c r="B6813" s="2" t="inlineStr">
        <is>
          <t>LAN</t>
        </is>
      </c>
      <c r="C6813" s="2" t="n">
        <v>2030</v>
      </c>
      <c r="D6813" s="2" t="inlineStr">
        <is>
          <t>United States</t>
        </is>
      </c>
      <c r="E6813" s="2" t="inlineStr">
        <is>
          <t>USA</t>
        </is>
      </c>
      <c r="F6813" s="2" t="inlineStr">
        <is>
          <t>Land_x001f_ll gas recovery for direct use</t>
        </is>
      </c>
      <c r="G6813" s="2" t="n">
        <v>47</v>
      </c>
      <c r="H6813" s="2" t="n">
        <v>0.0010586130665615</v>
      </c>
      <c r="I6813" s="2" t="n">
        <v>0.00118564663454888</v>
      </c>
      <c r="J6813" s="40" t="inlineStr">
        <is>
          <t>waste - methane capture</t>
        </is>
      </c>
    </row>
    <row r="6814" ht="15.75" customHeight="1" s="120">
      <c r="A6814" s="2" t="inlineStr">
        <is>
          <t>WASTE</t>
        </is>
      </c>
      <c r="B6814" s="2" t="inlineStr">
        <is>
          <t>LAN</t>
        </is>
      </c>
      <c r="C6814" s="2" t="n">
        <v>2030</v>
      </c>
      <c r="D6814" s="2" t="inlineStr">
        <is>
          <t>United States</t>
        </is>
      </c>
      <c r="E6814" s="2" t="inlineStr">
        <is>
          <t>USA</t>
        </is>
      </c>
      <c r="F6814" s="2" t="inlineStr">
        <is>
          <t>Flaring of landfill gas</t>
        </is>
      </c>
      <c r="G6814" s="2" t="n">
        <v>47</v>
      </c>
      <c r="H6814" s="2" t="n">
        <v>0.0003248990979046</v>
      </c>
      <c r="I6814" s="2" t="n">
        <v>0.000363886989653152</v>
      </c>
      <c r="J6814" s="40" t="inlineStr">
        <is>
          <t>waste - methane destruction</t>
        </is>
      </c>
    </row>
    <row r="6815" ht="15.75" customHeight="1" s="120">
      <c r="A6815" s="2" t="inlineStr">
        <is>
          <t>WASTE</t>
        </is>
      </c>
      <c r="B6815" s="2" t="inlineStr">
        <is>
          <t>LAN</t>
        </is>
      </c>
      <c r="C6815" s="2" t="n">
        <v>2030</v>
      </c>
      <c r="D6815" s="2" t="inlineStr">
        <is>
          <t>United States</t>
        </is>
      </c>
      <c r="E6815" s="2" t="inlineStr">
        <is>
          <t>USA</t>
        </is>
      </c>
      <c r="F6815" s="2" t="inlineStr">
        <is>
          <t>Electricity generation with a microturbine</t>
        </is>
      </c>
      <c r="G6815" s="2" t="n">
        <v>47</v>
      </c>
      <c r="H6815" s="2" t="n">
        <v>2.68309540843e-05</v>
      </c>
      <c r="I6815" s="2" t="n">
        <v>3.0050668574416e-05</v>
      </c>
      <c r="J6815" s="40" t="inlineStr">
        <is>
          <t>waste - methane capture</t>
        </is>
      </c>
    </row>
    <row r="6816" ht="15.75" customHeight="1" s="120">
      <c r="A6816" s="2" t="inlineStr">
        <is>
          <t>WASTE</t>
        </is>
      </c>
      <c r="B6816" s="2" t="inlineStr">
        <is>
          <t>LAN</t>
        </is>
      </c>
      <c r="C6816" s="2" t="n">
        <v>2030</v>
      </c>
      <c r="D6816" s="2" t="inlineStr">
        <is>
          <t>United States</t>
        </is>
      </c>
      <c r="E6816" s="2" t="inlineStr">
        <is>
          <t>USA</t>
        </is>
      </c>
      <c r="F6816" s="2" t="inlineStr">
        <is>
          <t>Electricity generation with a reciprocating engine</t>
        </is>
      </c>
      <c r="G6816" s="2" t="n">
        <v>47</v>
      </c>
      <c r="H6816" s="2" t="n">
        <v>0.0083016058197245</v>
      </c>
      <c r="I6816" s="2" t="n">
        <v>0.009297798518091441</v>
      </c>
      <c r="J6816" s="40" t="inlineStr">
        <is>
          <t>waste - methane capture</t>
        </is>
      </c>
    </row>
    <row r="6817" ht="15.75" customHeight="1" s="120">
      <c r="A6817" s="2" t="inlineStr">
        <is>
          <t>WASTE</t>
        </is>
      </c>
      <c r="B6817" s="2" t="inlineStr">
        <is>
          <t>LAN</t>
        </is>
      </c>
      <c r="C6817" s="2" t="n">
        <v>2030</v>
      </c>
      <c r="D6817" s="2" t="inlineStr">
        <is>
          <t>United States</t>
        </is>
      </c>
      <c r="E6817" s="2" t="inlineStr">
        <is>
          <t>USA</t>
        </is>
      </c>
      <c r="F6817" s="2" t="inlineStr">
        <is>
          <t>Flaring of landfill gas</t>
        </is>
      </c>
      <c r="G6817" s="2" t="n">
        <v>48</v>
      </c>
      <c r="H6817" s="2" t="n">
        <v>0.0003197260084562</v>
      </c>
      <c r="I6817" s="2" t="n">
        <v>0.000358093129470944</v>
      </c>
      <c r="J6817" s="40" t="inlineStr">
        <is>
          <t>waste - methane destruction</t>
        </is>
      </c>
    </row>
    <row r="6818" ht="15.75" customHeight="1" s="120">
      <c r="A6818" s="2" t="inlineStr">
        <is>
          <t>WASTE</t>
        </is>
      </c>
      <c r="B6818" s="2" t="inlineStr">
        <is>
          <t>LAN</t>
        </is>
      </c>
      <c r="C6818" s="2" t="n">
        <v>2030</v>
      </c>
      <c r="D6818" s="2" t="inlineStr">
        <is>
          <t>United States</t>
        </is>
      </c>
      <c r="E6818" s="2" t="inlineStr">
        <is>
          <t>USA</t>
        </is>
      </c>
      <c r="F6818" s="2" t="inlineStr">
        <is>
          <t>Electricity generation with combined heat and power</t>
        </is>
      </c>
      <c r="G6818" s="2" t="n">
        <v>48</v>
      </c>
      <c r="H6818" s="2" t="n">
        <v>0.0004454456939129</v>
      </c>
      <c r="I6818" s="2" t="n">
        <v>0.0004988991771824481</v>
      </c>
      <c r="J6818" s="40" t="inlineStr">
        <is>
          <t>waste - methane capture</t>
        </is>
      </c>
    </row>
    <row r="6819" ht="15.75" customHeight="1" s="120">
      <c r="A6819" s="2" t="inlineStr">
        <is>
          <t>WASTE</t>
        </is>
      </c>
      <c r="B6819" s="2" t="inlineStr">
        <is>
          <t>LAN</t>
        </is>
      </c>
      <c r="C6819" s="2" t="n">
        <v>2030</v>
      </c>
      <c r="D6819" s="2" t="inlineStr">
        <is>
          <t>United States</t>
        </is>
      </c>
      <c r="E6819" s="2" t="inlineStr">
        <is>
          <t>USA</t>
        </is>
      </c>
      <c r="F6819" s="2" t="inlineStr">
        <is>
          <t>Electricity generation with a gas turbine</t>
        </is>
      </c>
      <c r="G6819" s="2" t="n">
        <v>48</v>
      </c>
      <c r="H6819" s="2" t="n">
        <v>0.0001819778117351</v>
      </c>
      <c r="I6819" s="2" t="n">
        <v>0.000203815149143312</v>
      </c>
      <c r="J6819" s="40" t="inlineStr">
        <is>
          <t>waste - methane capture</t>
        </is>
      </c>
    </row>
    <row r="6820" ht="15.75" customHeight="1" s="120">
      <c r="A6820" s="2" t="inlineStr">
        <is>
          <t>WASTE</t>
        </is>
      </c>
      <c r="B6820" s="2" t="inlineStr">
        <is>
          <t>LAN</t>
        </is>
      </c>
      <c r="C6820" s="2" t="n">
        <v>2030</v>
      </c>
      <c r="D6820" s="2" t="inlineStr">
        <is>
          <t>United States</t>
        </is>
      </c>
      <c r="E6820" s="2" t="inlineStr">
        <is>
          <t>USA</t>
        </is>
      </c>
      <c r="F6820" s="2" t="inlineStr">
        <is>
          <t>Electricity generation with a reciprocating engine</t>
        </is>
      </c>
      <c r="G6820" s="2" t="n">
        <v>48</v>
      </c>
      <c r="H6820" s="2" t="n">
        <v>0.0053480317583308</v>
      </c>
      <c r="I6820" s="2" t="n">
        <v>0.005989795569330496</v>
      </c>
      <c r="J6820" s="40" t="inlineStr">
        <is>
          <t>waste - methane capture</t>
        </is>
      </c>
    </row>
    <row r="6821" ht="15.75" customHeight="1" s="120">
      <c r="A6821" s="2" t="inlineStr">
        <is>
          <t>WASTE</t>
        </is>
      </c>
      <c r="B6821" s="2" t="inlineStr">
        <is>
          <t>LAN</t>
        </is>
      </c>
      <c r="C6821" s="2" t="n">
        <v>2030</v>
      </c>
      <c r="D6821" s="2" t="inlineStr">
        <is>
          <t>United States</t>
        </is>
      </c>
      <c r="E6821" s="2" t="inlineStr">
        <is>
          <t>USA</t>
        </is>
      </c>
      <c r="F6821" s="2" t="inlineStr">
        <is>
          <t>Electricity generation with a reciprocating engine</t>
        </is>
      </c>
      <c r="G6821" s="2" t="n">
        <v>49</v>
      </c>
      <c r="H6821" s="2" t="n">
        <v>0.0018547312356532</v>
      </c>
      <c r="I6821" s="2" t="n">
        <v>0.002077298983931584</v>
      </c>
      <c r="J6821" s="40" t="inlineStr">
        <is>
          <t>waste - methane capture</t>
        </is>
      </c>
    </row>
    <row r="6822" ht="15.75" customHeight="1" s="120">
      <c r="A6822" s="2" t="inlineStr">
        <is>
          <t>WASTE</t>
        </is>
      </c>
      <c r="B6822" s="2" t="inlineStr">
        <is>
          <t>LAN</t>
        </is>
      </c>
      <c r="C6822" s="2" t="n">
        <v>2030</v>
      </c>
      <c r="D6822" s="2" t="inlineStr">
        <is>
          <t>United States</t>
        </is>
      </c>
      <c r="E6822" s="2" t="inlineStr">
        <is>
          <t>USA</t>
        </is>
      </c>
      <c r="F6822" s="2" t="inlineStr">
        <is>
          <t>Electricity generation with combined heat and power</t>
        </is>
      </c>
      <c r="G6822" s="2" t="n">
        <v>49</v>
      </c>
      <c r="H6822" s="2" t="n">
        <v>0.0011684872297337</v>
      </c>
      <c r="I6822" s="2" t="n">
        <v>0.001308705697301744</v>
      </c>
      <c r="J6822" s="40" t="inlineStr">
        <is>
          <t>waste - methane capture</t>
        </is>
      </c>
    </row>
    <row r="6823" ht="15.75" customHeight="1" s="120">
      <c r="A6823" s="2" t="inlineStr">
        <is>
          <t>WASTE</t>
        </is>
      </c>
      <c r="B6823" s="2" t="inlineStr">
        <is>
          <t>LAN</t>
        </is>
      </c>
      <c r="C6823" s="2" t="n">
        <v>2030</v>
      </c>
      <c r="D6823" s="2" t="inlineStr">
        <is>
          <t>United States</t>
        </is>
      </c>
      <c r="E6823" s="2" t="inlineStr">
        <is>
          <t>USA</t>
        </is>
      </c>
      <c r="F6823" s="2" t="inlineStr">
        <is>
          <t>Electricity generation with a microturbine</t>
        </is>
      </c>
      <c r="G6823" s="2" t="n">
        <v>49</v>
      </c>
      <c r="H6823" s="2" t="n">
        <v>5.06440919708e-05</v>
      </c>
      <c r="I6823" s="2" t="n">
        <v>5.672138300729601e-05</v>
      </c>
      <c r="J6823" s="40" t="inlineStr">
        <is>
          <t>waste - methane capture</t>
        </is>
      </c>
    </row>
    <row r="6824" ht="15.75" customHeight="1" s="120">
      <c r="A6824" s="2" t="inlineStr">
        <is>
          <t>WASTE</t>
        </is>
      </c>
      <c r="B6824" s="2" t="inlineStr">
        <is>
          <t>LAN</t>
        </is>
      </c>
      <c r="C6824" s="2" t="n">
        <v>2030</v>
      </c>
      <c r="D6824" s="2" t="inlineStr">
        <is>
          <t>United States</t>
        </is>
      </c>
      <c r="E6824" s="2" t="inlineStr">
        <is>
          <t>USA</t>
        </is>
      </c>
      <c r="F6824" s="2" t="inlineStr">
        <is>
          <t>Land_x001f_ll gas recovery for direct use</t>
        </is>
      </c>
      <c r="G6824" s="2" t="n">
        <v>49</v>
      </c>
      <c r="H6824" s="2" t="n">
        <v>0.0003095847496297</v>
      </c>
      <c r="I6824" s="2" t="n">
        <v>0.000346734919585264</v>
      </c>
      <c r="J6824" s="40" t="inlineStr">
        <is>
          <t>waste - methane capture</t>
        </is>
      </c>
    </row>
    <row r="6825" ht="15.75" customHeight="1" s="120">
      <c r="A6825" s="2" t="inlineStr">
        <is>
          <t>WASTE</t>
        </is>
      </c>
      <c r="B6825" s="2" t="inlineStr">
        <is>
          <t>LAN</t>
        </is>
      </c>
      <c r="C6825" s="2" t="n">
        <v>2030</v>
      </c>
      <c r="D6825" s="2" t="inlineStr">
        <is>
          <t>United States</t>
        </is>
      </c>
      <c r="E6825" s="2" t="inlineStr">
        <is>
          <t>USA</t>
        </is>
      </c>
      <c r="F6825" s="2" t="inlineStr">
        <is>
          <t>Flaring of landfill gas</t>
        </is>
      </c>
      <c r="G6825" s="2" t="n">
        <v>49</v>
      </c>
      <c r="H6825" s="2" t="n">
        <v>0.0003102914779447</v>
      </c>
      <c r="I6825" s="2" t="n">
        <v>0.000347526455298064</v>
      </c>
      <c r="J6825" s="40" t="inlineStr">
        <is>
          <t>waste - methane destruction</t>
        </is>
      </c>
    </row>
    <row r="6826" ht="15.75" customHeight="1" s="120">
      <c r="A6826" s="2" t="inlineStr">
        <is>
          <t>WASTE</t>
        </is>
      </c>
      <c r="B6826" s="2" t="inlineStr">
        <is>
          <t>LAN</t>
        </is>
      </c>
      <c r="C6826" s="2" t="n">
        <v>2030</v>
      </c>
      <c r="D6826" s="2" t="inlineStr">
        <is>
          <t>United States</t>
        </is>
      </c>
      <c r="E6826" s="2" t="inlineStr">
        <is>
          <t>USA</t>
        </is>
      </c>
      <c r="F6826" s="2" t="inlineStr">
        <is>
          <t>Electricity generation with a gas turbine</t>
        </is>
      </c>
      <c r="G6826" s="2" t="n">
        <v>49</v>
      </c>
      <c r="H6826" s="2" t="n">
        <v>5.79413899686e-05</v>
      </c>
      <c r="I6826" s="2" t="n">
        <v>6.489435676483201e-05</v>
      </c>
      <c r="J6826" s="40" t="inlineStr">
        <is>
          <t>waste - methane capture</t>
        </is>
      </c>
    </row>
    <row r="6827" ht="15.75" customHeight="1" s="120">
      <c r="A6827" s="2" t="inlineStr">
        <is>
          <t>WASTE</t>
        </is>
      </c>
      <c r="B6827" s="2" t="inlineStr">
        <is>
          <t>LAN</t>
        </is>
      </c>
      <c r="C6827" s="2" t="n">
        <v>2030</v>
      </c>
      <c r="D6827" s="2" t="inlineStr">
        <is>
          <t>United States</t>
        </is>
      </c>
      <c r="E6827" s="2" t="inlineStr">
        <is>
          <t>USA</t>
        </is>
      </c>
      <c r="F6827" s="2" t="inlineStr">
        <is>
          <t>Electricity generation with combined heat and power</t>
        </is>
      </c>
      <c r="G6827" s="2" t="n">
        <v>50</v>
      </c>
      <c r="H6827" s="2" t="n">
        <v>0.0007608903251821</v>
      </c>
      <c r="I6827" s="2" t="n">
        <v>0.000852197164203952</v>
      </c>
      <c r="J6827" s="40" t="inlineStr">
        <is>
          <t>waste - methane capture</t>
        </is>
      </c>
    </row>
    <row r="6828" ht="15.75" customHeight="1" s="120">
      <c r="A6828" s="2" t="inlineStr">
        <is>
          <t>WASTE</t>
        </is>
      </c>
      <c r="B6828" s="2" t="inlineStr">
        <is>
          <t>LAN</t>
        </is>
      </c>
      <c r="C6828" s="2" t="n">
        <v>2030</v>
      </c>
      <c r="D6828" s="2" t="inlineStr">
        <is>
          <t>United States</t>
        </is>
      </c>
      <c r="E6828" s="2" t="inlineStr">
        <is>
          <t>USA</t>
        </is>
      </c>
      <c r="F6828" s="2" t="inlineStr">
        <is>
          <t>Electricity generation with a reciprocating engine</t>
        </is>
      </c>
      <c r="G6828" s="2" t="n">
        <v>50</v>
      </c>
      <c r="H6828" s="2" t="n">
        <v>0.00310549500864</v>
      </c>
      <c r="I6828" s="2" t="n">
        <v>0.0034781544096768</v>
      </c>
      <c r="J6828" s="40" t="inlineStr">
        <is>
          <t>waste - methane capture</t>
        </is>
      </c>
    </row>
    <row r="6829" ht="15.75" customHeight="1" s="120">
      <c r="A6829" s="2" t="inlineStr">
        <is>
          <t>WASTE</t>
        </is>
      </c>
      <c r="B6829" s="2" t="inlineStr">
        <is>
          <t>LAN</t>
        </is>
      </c>
      <c r="C6829" s="2" t="n">
        <v>2030</v>
      </c>
      <c r="D6829" s="2" t="inlineStr">
        <is>
          <t>United States</t>
        </is>
      </c>
      <c r="E6829" s="2" t="inlineStr">
        <is>
          <t>USA</t>
        </is>
      </c>
      <c r="F6829" s="2" t="inlineStr">
        <is>
          <t>Electricity generation with a gas turbine</t>
        </is>
      </c>
      <c r="G6829" s="2" t="n">
        <v>50</v>
      </c>
      <c r="H6829" s="2" t="n">
        <v>0.0001210308837472</v>
      </c>
      <c r="I6829" s="2" t="n">
        <v>0.000135554589796864</v>
      </c>
      <c r="J6829" s="40" t="inlineStr">
        <is>
          <t>waste - methane capture</t>
        </is>
      </c>
    </row>
    <row r="6830" ht="15.75" customHeight="1" s="120">
      <c r="A6830" s="2" t="inlineStr">
        <is>
          <t>WASTE</t>
        </is>
      </c>
      <c r="B6830" s="2" t="inlineStr">
        <is>
          <t>LAN</t>
        </is>
      </c>
      <c r="C6830" s="2" t="n">
        <v>2030</v>
      </c>
      <c r="D6830" s="2" t="inlineStr">
        <is>
          <t>United States</t>
        </is>
      </c>
      <c r="E6830" s="2" t="inlineStr">
        <is>
          <t>USA</t>
        </is>
      </c>
      <c r="F6830" s="2" t="inlineStr">
        <is>
          <t>Electricity generation with a microturbine</t>
        </is>
      </c>
      <c r="G6830" s="2" t="n">
        <v>50</v>
      </c>
      <c r="H6830" s="2" t="n">
        <v>7.35205721867e-05</v>
      </c>
      <c r="I6830" s="2" t="n">
        <v>8.2343040849104e-05</v>
      </c>
      <c r="J6830" s="40" t="inlineStr">
        <is>
          <t>waste - methane capture</t>
        </is>
      </c>
    </row>
    <row r="6831" ht="15.75" customHeight="1" s="120">
      <c r="A6831" s="2" t="inlineStr">
        <is>
          <t>WASTE</t>
        </is>
      </c>
      <c r="B6831" s="2" t="inlineStr">
        <is>
          <t>LAN</t>
        </is>
      </c>
      <c r="C6831" s="2" t="n">
        <v>2030</v>
      </c>
      <c r="D6831" s="2" t="inlineStr">
        <is>
          <t>United States</t>
        </is>
      </c>
      <c r="E6831" s="2" t="inlineStr">
        <is>
          <t>USA</t>
        </is>
      </c>
      <c r="F6831" s="2" t="inlineStr">
        <is>
          <t>Flaring of landfill gas</t>
        </is>
      </c>
      <c r="G6831" s="2" t="n">
        <v>50</v>
      </c>
      <c r="H6831" s="2" t="n">
        <v>0.0003082347975578</v>
      </c>
      <c r="I6831" s="2" t="n">
        <v>0.0003452229732647361</v>
      </c>
      <c r="J6831" s="40" t="inlineStr">
        <is>
          <t>waste - methane destruction</t>
        </is>
      </c>
    </row>
    <row r="6832" ht="15.75" customHeight="1" s="120">
      <c r="A6832" s="2" t="inlineStr">
        <is>
          <t>WASTE</t>
        </is>
      </c>
      <c r="B6832" s="2" t="inlineStr">
        <is>
          <t>LAN</t>
        </is>
      </c>
      <c r="C6832" s="2" t="n">
        <v>2030</v>
      </c>
      <c r="D6832" s="2" t="inlineStr">
        <is>
          <t>United States</t>
        </is>
      </c>
      <c r="E6832" s="2" t="inlineStr">
        <is>
          <t>USA</t>
        </is>
      </c>
      <c r="F6832" s="2" t="inlineStr">
        <is>
          <t>Electricity generation with combined heat and power</t>
        </is>
      </c>
      <c r="G6832" s="2" t="n">
        <v>51</v>
      </c>
      <c r="H6832" s="2" t="n">
        <v>0.0004696844262071</v>
      </c>
      <c r="I6832" s="2" t="n">
        <v>0.0005260465573519521</v>
      </c>
      <c r="J6832" s="40" t="inlineStr">
        <is>
          <t>waste - methane capture</t>
        </is>
      </c>
    </row>
    <row r="6833" ht="15.75" customHeight="1" s="120">
      <c r="A6833" s="2" t="inlineStr">
        <is>
          <t>WASTE</t>
        </is>
      </c>
      <c r="B6833" s="2" t="inlineStr">
        <is>
          <t>LAN</t>
        </is>
      </c>
      <c r="C6833" s="2" t="n">
        <v>2030</v>
      </c>
      <c r="D6833" s="2" t="inlineStr">
        <is>
          <t>United States</t>
        </is>
      </c>
      <c r="E6833" s="2" t="inlineStr">
        <is>
          <t>USA</t>
        </is>
      </c>
      <c r="F6833" s="2" t="inlineStr">
        <is>
          <t>Land_x001f_ll gas recovery for direct use</t>
        </is>
      </c>
      <c r="G6833" s="2" t="n">
        <v>51</v>
      </c>
      <c r="H6833" s="2" t="n">
        <v>0.0013349317596294</v>
      </c>
      <c r="I6833" s="2" t="n">
        <v>0.001495123570784928</v>
      </c>
      <c r="J6833" s="40" t="inlineStr">
        <is>
          <t>waste - methane capture</t>
        </is>
      </c>
    </row>
    <row r="6834" ht="15.75" customHeight="1" s="120">
      <c r="A6834" s="2" t="inlineStr">
        <is>
          <t>WASTE</t>
        </is>
      </c>
      <c r="B6834" s="2" t="inlineStr">
        <is>
          <t>LAN</t>
        </is>
      </c>
      <c r="C6834" s="2" t="n">
        <v>2030</v>
      </c>
      <c r="D6834" s="2" t="inlineStr">
        <is>
          <t>United States</t>
        </is>
      </c>
      <c r="E6834" s="2" t="inlineStr">
        <is>
          <t>USA</t>
        </is>
      </c>
      <c r="F6834" s="2" t="inlineStr">
        <is>
          <t>Electricity generation with a gas turbine</t>
        </is>
      </c>
      <c r="G6834" s="2" t="n">
        <v>51</v>
      </c>
      <c r="H6834" s="2" t="n">
        <v>0.0001803118248063</v>
      </c>
      <c r="I6834" s="2" t="n">
        <v>0.000201949243783056</v>
      </c>
      <c r="J6834" s="40" t="inlineStr">
        <is>
          <t>waste - methane capture</t>
        </is>
      </c>
    </row>
    <row r="6835" ht="15.75" customHeight="1" s="120">
      <c r="A6835" s="2" t="inlineStr">
        <is>
          <t>WASTE</t>
        </is>
      </c>
      <c r="B6835" s="2" t="inlineStr">
        <is>
          <t>LAN</t>
        </is>
      </c>
      <c r="C6835" s="2" t="n">
        <v>2030</v>
      </c>
      <c r="D6835" s="2" t="inlineStr">
        <is>
          <t>United States</t>
        </is>
      </c>
      <c r="E6835" s="2" t="inlineStr">
        <is>
          <t>USA</t>
        </is>
      </c>
      <c r="F6835" s="2" t="inlineStr">
        <is>
          <t>Electricity generation with combined heat and power</t>
        </is>
      </c>
      <c r="G6835" s="2" t="n">
        <v>52</v>
      </c>
      <c r="H6835" s="2" t="n">
        <v>0.000218322937144</v>
      </c>
      <c r="I6835" s="2" t="n">
        <v>0.00024452168960128</v>
      </c>
      <c r="J6835" s="40" t="inlineStr">
        <is>
          <t>waste - methane capture</t>
        </is>
      </c>
    </row>
    <row r="6836" ht="15.75" customHeight="1" s="120">
      <c r="A6836" s="2" t="inlineStr">
        <is>
          <t>WASTE</t>
        </is>
      </c>
      <c r="B6836" s="2" t="inlineStr">
        <is>
          <t>LAN</t>
        </is>
      </c>
      <c r="C6836" s="2" t="n">
        <v>2030</v>
      </c>
      <c r="D6836" s="2" t="inlineStr">
        <is>
          <t>United States</t>
        </is>
      </c>
      <c r="E6836" s="2" t="inlineStr">
        <is>
          <t>USA</t>
        </is>
      </c>
      <c r="F6836" s="2" t="inlineStr">
        <is>
          <t>Electricity generation with a reciprocating engine</t>
        </is>
      </c>
      <c r="G6836" s="2" t="n">
        <v>52</v>
      </c>
      <c r="H6836" s="2" t="n">
        <v>0.0034450347302482</v>
      </c>
      <c r="I6836" s="2" t="n">
        <v>0.003858438897877984</v>
      </c>
      <c r="J6836" s="40" t="inlineStr">
        <is>
          <t>waste - methane capture</t>
        </is>
      </c>
    </row>
    <row r="6837" ht="15.75" customHeight="1" s="120">
      <c r="A6837" s="2" t="inlineStr">
        <is>
          <t>WASTE</t>
        </is>
      </c>
      <c r="B6837" s="2" t="inlineStr">
        <is>
          <t>LAN</t>
        </is>
      </c>
      <c r="C6837" s="2" t="n">
        <v>2030</v>
      </c>
      <c r="D6837" s="2" t="inlineStr">
        <is>
          <t>United States</t>
        </is>
      </c>
      <c r="E6837" s="2" t="inlineStr">
        <is>
          <t>USA</t>
        </is>
      </c>
      <c r="F6837" s="2" t="inlineStr">
        <is>
          <t>Electricity generation with a gas turbine</t>
        </is>
      </c>
      <c r="G6837" s="2" t="n">
        <v>52</v>
      </c>
      <c r="H6837" s="2" t="n">
        <v>0.0002910542898462</v>
      </c>
      <c r="I6837" s="2" t="n">
        <v>0.000325980804627744</v>
      </c>
      <c r="J6837" s="40" t="inlineStr">
        <is>
          <t>waste - methane capture</t>
        </is>
      </c>
    </row>
    <row r="6838" ht="15.75" customHeight="1" s="120">
      <c r="A6838" s="2" t="inlineStr">
        <is>
          <t>WASTE</t>
        </is>
      </c>
      <c r="B6838" s="2" t="inlineStr">
        <is>
          <t>LAN</t>
        </is>
      </c>
      <c r="C6838" s="2" t="n">
        <v>2030</v>
      </c>
      <c r="D6838" s="2" t="inlineStr">
        <is>
          <t>United States</t>
        </is>
      </c>
      <c r="E6838" s="2" t="inlineStr">
        <is>
          <t>USA</t>
        </is>
      </c>
      <c r="F6838" s="2" t="inlineStr">
        <is>
          <t>Electricity generation with a microturbine</t>
        </is>
      </c>
      <c r="G6838" s="2" t="n">
        <v>52</v>
      </c>
      <c r="H6838" s="2" t="n">
        <v>2.28211483773e-05</v>
      </c>
      <c r="I6838" s="2" t="n">
        <v>2.5559686182576e-05</v>
      </c>
      <c r="J6838" s="40" t="inlineStr">
        <is>
          <t>waste - methane capture</t>
        </is>
      </c>
    </row>
    <row r="6839" ht="15.75" customHeight="1" s="120">
      <c r="A6839" s="2" t="inlineStr">
        <is>
          <t>WASTE</t>
        </is>
      </c>
      <c r="B6839" s="2" t="inlineStr">
        <is>
          <t>LAN</t>
        </is>
      </c>
      <c r="C6839" s="2" t="n">
        <v>2030</v>
      </c>
      <c r="D6839" s="2" t="inlineStr">
        <is>
          <t>United States</t>
        </is>
      </c>
      <c r="E6839" s="2" t="inlineStr">
        <is>
          <t>USA</t>
        </is>
      </c>
      <c r="F6839" s="2" t="inlineStr">
        <is>
          <t>Flaring of landfill gas</t>
        </is>
      </c>
      <c r="G6839" s="2" t="n">
        <v>52</v>
      </c>
      <c r="H6839" s="2" t="n">
        <v>0.0003155420126859</v>
      </c>
      <c r="I6839" s="2" t="n">
        <v>0.000353407054208208</v>
      </c>
      <c r="J6839" s="40" t="inlineStr">
        <is>
          <t>waste - methane destruction</t>
        </is>
      </c>
    </row>
    <row r="6840" ht="15.75" customHeight="1" s="120">
      <c r="A6840" s="2" t="inlineStr">
        <is>
          <t>WASTE</t>
        </is>
      </c>
      <c r="B6840" s="2" t="inlineStr">
        <is>
          <t>LAN</t>
        </is>
      </c>
      <c r="C6840" s="2" t="n">
        <v>2030</v>
      </c>
      <c r="D6840" s="2" t="inlineStr">
        <is>
          <t>United States</t>
        </is>
      </c>
      <c r="E6840" s="2" t="inlineStr">
        <is>
          <t>USA</t>
        </is>
      </c>
      <c r="F6840" s="2" t="inlineStr">
        <is>
          <t>Electricity generation with a gas turbine</t>
        </is>
      </c>
      <c r="G6840" s="2" t="n">
        <v>53</v>
      </c>
      <c r="H6840" s="2" t="n">
        <v>5.36083862244e-05</v>
      </c>
      <c r="I6840" s="2" t="n">
        <v>6.004139257132801e-05</v>
      </c>
      <c r="J6840" s="40" t="inlineStr">
        <is>
          <t>waste - methane capture</t>
        </is>
      </c>
    </row>
    <row r="6841" ht="15.75" customHeight="1" s="120">
      <c r="A6841" s="2" t="inlineStr">
        <is>
          <t>WASTE</t>
        </is>
      </c>
      <c r="B6841" s="2" t="inlineStr">
        <is>
          <t>LAN</t>
        </is>
      </c>
      <c r="C6841" s="2" t="n">
        <v>2030</v>
      </c>
      <c r="D6841" s="2" t="inlineStr">
        <is>
          <t>United States</t>
        </is>
      </c>
      <c r="E6841" s="2" t="inlineStr">
        <is>
          <t>USA</t>
        </is>
      </c>
      <c r="F6841" s="2" t="inlineStr">
        <is>
          <t>Electricity generation with combined heat and power</t>
        </is>
      </c>
      <c r="G6841" s="2" t="n">
        <v>53</v>
      </c>
      <c r="H6841" s="2" t="n">
        <v>0.0011509311298141</v>
      </c>
      <c r="I6841" s="2" t="n">
        <v>0.001289042865391792</v>
      </c>
      <c r="J6841" s="40" t="inlineStr">
        <is>
          <t>waste - methane capture</t>
        </is>
      </c>
    </row>
    <row r="6842" ht="15.75" customHeight="1" s="120">
      <c r="A6842" s="2" t="inlineStr">
        <is>
          <t>WASTE</t>
        </is>
      </c>
      <c r="B6842" s="2" t="inlineStr">
        <is>
          <t>LAN</t>
        </is>
      </c>
      <c r="C6842" s="2" t="n">
        <v>2030</v>
      </c>
      <c r="D6842" s="2" t="inlineStr">
        <is>
          <t>United States</t>
        </is>
      </c>
      <c r="E6842" s="2" t="inlineStr">
        <is>
          <t>USA</t>
        </is>
      </c>
      <c r="F6842" s="2" t="inlineStr">
        <is>
          <t>Electricity generation with a reciprocating engine</t>
        </is>
      </c>
      <c r="G6842" s="2" t="n">
        <v>53</v>
      </c>
      <c r="H6842" s="2" t="n">
        <v>0.0014590079663321</v>
      </c>
      <c r="I6842" s="2" t="n">
        <v>0.001634088922291952</v>
      </c>
      <c r="J6842" s="40" t="inlineStr">
        <is>
          <t>waste - methane capture</t>
        </is>
      </c>
    </row>
    <row r="6843" ht="15.75" customHeight="1" s="120">
      <c r="A6843" s="2" t="inlineStr">
        <is>
          <t>WASTE</t>
        </is>
      </c>
      <c r="B6843" s="2" t="inlineStr">
        <is>
          <t>LAN</t>
        </is>
      </c>
      <c r="C6843" s="2" t="n">
        <v>2030</v>
      </c>
      <c r="D6843" s="2" t="inlineStr">
        <is>
          <t>United States</t>
        </is>
      </c>
      <c r="E6843" s="2" t="inlineStr">
        <is>
          <t>USA</t>
        </is>
      </c>
      <c r="F6843" s="2" t="inlineStr">
        <is>
          <t>Electricity generation with combined heat and power</t>
        </is>
      </c>
      <c r="G6843" s="2" t="n">
        <v>54</v>
      </c>
      <c r="H6843" s="2" t="n">
        <v>0.0002112802903866</v>
      </c>
      <c r="I6843" s="2" t="n">
        <v>0.000236633925232992</v>
      </c>
      <c r="J6843" s="40" t="inlineStr">
        <is>
          <t>waste - methane capture</t>
        </is>
      </c>
    </row>
    <row r="6844" ht="15.75" customHeight="1" s="120">
      <c r="A6844" s="2" t="inlineStr">
        <is>
          <t>WASTE</t>
        </is>
      </c>
      <c r="B6844" s="2" t="inlineStr">
        <is>
          <t>LAN</t>
        </is>
      </c>
      <c r="C6844" s="2" t="n">
        <v>2030</v>
      </c>
      <c r="D6844" s="2" t="inlineStr">
        <is>
          <t>United States</t>
        </is>
      </c>
      <c r="E6844" s="2" t="inlineStr">
        <is>
          <t>USA</t>
        </is>
      </c>
      <c r="F6844" s="2" t="inlineStr">
        <is>
          <t>Electricity generation with a reciprocating engine</t>
        </is>
      </c>
      <c r="G6844" s="2" t="n">
        <v>54</v>
      </c>
      <c r="H6844" s="2" t="n">
        <v>0.0028811217052862</v>
      </c>
      <c r="I6844" s="2" t="n">
        <v>0.003226856309920544</v>
      </c>
      <c r="J6844" s="40" t="inlineStr">
        <is>
          <t>waste - methane capture</t>
        </is>
      </c>
    </row>
    <row r="6845" ht="15.75" customHeight="1" s="120">
      <c r="A6845" s="2" t="inlineStr">
        <is>
          <t>WASTE</t>
        </is>
      </c>
      <c r="B6845" s="2" t="inlineStr">
        <is>
          <t>LAN</t>
        </is>
      </c>
      <c r="C6845" s="2" t="n">
        <v>2030</v>
      </c>
      <c r="D6845" s="2" t="inlineStr">
        <is>
          <t>United States</t>
        </is>
      </c>
      <c r="E6845" s="2" t="inlineStr">
        <is>
          <t>USA</t>
        </is>
      </c>
      <c r="F6845" s="2" t="inlineStr">
        <is>
          <t>Electricity generation with a gas turbine</t>
        </is>
      </c>
      <c r="G6845" s="2" t="n">
        <v>54</v>
      </c>
      <c r="H6845" s="2" t="n">
        <v>5.25150826434e-05</v>
      </c>
      <c r="I6845" s="2" t="n">
        <v>5.8816892560608e-05</v>
      </c>
      <c r="J6845" s="40" t="inlineStr">
        <is>
          <t>waste - methane capture</t>
        </is>
      </c>
    </row>
    <row r="6846" ht="15.75" customHeight="1" s="120">
      <c r="A6846" s="2" t="inlineStr">
        <is>
          <t>WASTE</t>
        </is>
      </c>
      <c r="B6846" s="2" t="inlineStr">
        <is>
          <t>LAN</t>
        </is>
      </c>
      <c r="C6846" s="2" t="n">
        <v>2030</v>
      </c>
      <c r="D6846" s="2" t="inlineStr">
        <is>
          <t>United States</t>
        </is>
      </c>
      <c r="E6846" s="2" t="inlineStr">
        <is>
          <t>USA</t>
        </is>
      </c>
      <c r="F6846" s="2" t="inlineStr">
        <is>
          <t>Land_x001f_ll gas recovery for direct use</t>
        </is>
      </c>
      <c r="G6846" s="2" t="n">
        <v>54</v>
      </c>
      <c r="H6846" s="2" t="n">
        <v>0.0006157848401926</v>
      </c>
      <c r="I6846" s="2" t="n">
        <v>0.0006896790210157121</v>
      </c>
      <c r="J6846" s="40" t="inlineStr">
        <is>
          <t>waste - methane capture</t>
        </is>
      </c>
    </row>
    <row r="6847" ht="15.75" customHeight="1" s="120">
      <c r="A6847" s="2" t="inlineStr">
        <is>
          <t>WASTE</t>
        </is>
      </c>
      <c r="B6847" s="2" t="inlineStr">
        <is>
          <t>LAN</t>
        </is>
      </c>
      <c r="C6847" s="2" t="n">
        <v>2030</v>
      </c>
      <c r="D6847" s="2" t="inlineStr">
        <is>
          <t>United States</t>
        </is>
      </c>
      <c r="E6847" s="2" t="inlineStr">
        <is>
          <t>USA</t>
        </is>
      </c>
      <c r="F6847" s="2" t="inlineStr">
        <is>
          <t>Electricity generation with a reciprocating engine</t>
        </is>
      </c>
      <c r="G6847" s="2" t="n">
        <v>55</v>
      </c>
      <c r="H6847" s="2" t="n">
        <v>0.0042231684783474</v>
      </c>
      <c r="I6847" s="2" t="n">
        <v>0.004729948695749089</v>
      </c>
      <c r="J6847" s="40" t="inlineStr">
        <is>
          <t>waste - methane capture</t>
        </is>
      </c>
    </row>
    <row r="6848" ht="15.75" customHeight="1" s="120">
      <c r="A6848" s="2" t="inlineStr">
        <is>
          <t>WASTE</t>
        </is>
      </c>
      <c r="B6848" s="2" t="inlineStr">
        <is>
          <t>LAN</t>
        </is>
      </c>
      <c r="C6848" s="2" t="n">
        <v>2030</v>
      </c>
      <c r="D6848" s="2" t="inlineStr">
        <is>
          <t>United States</t>
        </is>
      </c>
      <c r="E6848" s="2" t="inlineStr">
        <is>
          <t>USA</t>
        </is>
      </c>
      <c r="F6848" s="2" t="inlineStr">
        <is>
          <t>Electricity generation with a gas turbine</t>
        </is>
      </c>
      <c r="G6848" s="2" t="n">
        <v>55</v>
      </c>
      <c r="H6848" s="2" t="n">
        <v>5.15987740073e-05</v>
      </c>
      <c r="I6848" s="2" t="n">
        <v>5.779062688817601e-05</v>
      </c>
      <c r="J6848" s="40" t="inlineStr">
        <is>
          <t>waste - methane capture</t>
        </is>
      </c>
    </row>
    <row r="6849" ht="15.75" customHeight="1" s="120">
      <c r="A6849" s="2" t="inlineStr">
        <is>
          <t>WASTE</t>
        </is>
      </c>
      <c r="B6849" s="2" t="inlineStr">
        <is>
          <t>LAN</t>
        </is>
      </c>
      <c r="C6849" s="2" t="n">
        <v>2030</v>
      </c>
      <c r="D6849" s="2" t="inlineStr">
        <is>
          <t>United States</t>
        </is>
      </c>
      <c r="E6849" s="2" t="inlineStr">
        <is>
          <t>USA</t>
        </is>
      </c>
      <c r="F6849" s="2" t="inlineStr">
        <is>
          <t>Electricity generation with combined heat and power</t>
        </is>
      </c>
      <c r="G6849" s="2" t="n">
        <v>55</v>
      </c>
      <c r="H6849" s="2" t="n">
        <v>0.0003805441374425</v>
      </c>
      <c r="I6849" s="2" t="n">
        <v>0.0004262094339356001</v>
      </c>
      <c r="J6849" s="40" t="inlineStr">
        <is>
          <t>waste - methane capture</t>
        </is>
      </c>
    </row>
    <row r="6850" ht="15.75" customHeight="1" s="120">
      <c r="A6850" s="2" t="inlineStr">
        <is>
          <t>WASTE</t>
        </is>
      </c>
      <c r="B6850" s="2" t="inlineStr">
        <is>
          <t>LAN</t>
        </is>
      </c>
      <c r="C6850" s="2" t="n">
        <v>2030</v>
      </c>
      <c r="D6850" s="2" t="inlineStr">
        <is>
          <t>United States</t>
        </is>
      </c>
      <c r="E6850" s="2" t="inlineStr">
        <is>
          <t>USA</t>
        </is>
      </c>
      <c r="F6850" s="2" t="inlineStr">
        <is>
          <t>Electricity generation with a reciprocating engine</t>
        </is>
      </c>
      <c r="G6850" s="2" t="n">
        <v>56</v>
      </c>
      <c r="H6850" s="2" t="n">
        <v>0.0027907809708267</v>
      </c>
      <c r="I6850" s="2" t="n">
        <v>0.003125674687325904</v>
      </c>
      <c r="J6850" s="40" t="inlineStr">
        <is>
          <t>waste - methane capture</t>
        </is>
      </c>
    </row>
    <row r="6851" ht="15.75" customHeight="1" s="120">
      <c r="A6851" s="2" t="inlineStr">
        <is>
          <t>WASTE</t>
        </is>
      </c>
      <c r="B6851" s="2" t="inlineStr">
        <is>
          <t>LAN</t>
        </is>
      </c>
      <c r="C6851" s="2" t="n">
        <v>2030</v>
      </c>
      <c r="D6851" s="2" t="inlineStr">
        <is>
          <t>United States</t>
        </is>
      </c>
      <c r="E6851" s="2" t="inlineStr">
        <is>
          <t>USA</t>
        </is>
      </c>
      <c r="F6851" s="2" t="inlineStr">
        <is>
          <t>Flaring of landfill gas</t>
        </is>
      </c>
      <c r="G6851" s="2" t="n">
        <v>56</v>
      </c>
      <c r="H6851" s="2" t="n">
        <v>0.0002709145192057</v>
      </c>
      <c r="I6851" s="2" t="n">
        <v>0.000303424261510384</v>
      </c>
      <c r="J6851" s="40" t="inlineStr">
        <is>
          <t>waste - methane destruction</t>
        </is>
      </c>
    </row>
    <row r="6852" ht="15.75" customHeight="1" s="120">
      <c r="A6852" s="2" t="inlineStr">
        <is>
          <t>WASTE</t>
        </is>
      </c>
      <c r="B6852" s="2" t="inlineStr">
        <is>
          <t>LAN</t>
        </is>
      </c>
      <c r="C6852" s="2" t="n">
        <v>2030</v>
      </c>
      <c r="D6852" s="2" t="inlineStr">
        <is>
          <t>United States</t>
        </is>
      </c>
      <c r="E6852" s="2" t="inlineStr">
        <is>
          <t>USA</t>
        </is>
      </c>
      <c r="F6852" s="2" t="inlineStr">
        <is>
          <t>Electricity generation with combined heat and power</t>
        </is>
      </c>
      <c r="G6852" s="2" t="n">
        <v>56</v>
      </c>
      <c r="H6852" s="2" t="n">
        <v>0.0008797767222859</v>
      </c>
      <c r="I6852" s="2" t="n">
        <v>0.0009853499289602082</v>
      </c>
      <c r="J6852" s="40" t="inlineStr">
        <is>
          <t>waste - methane capture</t>
        </is>
      </c>
    </row>
    <row r="6853" ht="15.75" customHeight="1" s="120">
      <c r="A6853" s="2" t="inlineStr">
        <is>
          <t>WASTE</t>
        </is>
      </c>
      <c r="B6853" s="2" t="inlineStr">
        <is>
          <t>LAN</t>
        </is>
      </c>
      <c r="C6853" s="2" t="n">
        <v>2030</v>
      </c>
      <c r="D6853" s="2" t="inlineStr">
        <is>
          <t>United States</t>
        </is>
      </c>
      <c r="E6853" s="2" t="inlineStr">
        <is>
          <t>USA</t>
        </is>
      </c>
      <c r="F6853" s="2" t="inlineStr">
        <is>
          <t>Electricity generation with a microturbine</t>
        </is>
      </c>
      <c r="G6853" s="2" t="n">
        <v>56</v>
      </c>
      <c r="H6853" s="2" t="n">
        <v>2.14268711716e-05</v>
      </c>
      <c r="I6853" s="2" t="n">
        <v>2.3998095712192e-05</v>
      </c>
      <c r="J6853" s="40" t="inlineStr">
        <is>
          <t>waste - methane capture</t>
        </is>
      </c>
    </row>
    <row r="6854" ht="15.75" customHeight="1" s="120">
      <c r="A6854" s="2" t="inlineStr">
        <is>
          <t>WASTE</t>
        </is>
      </c>
      <c r="B6854" s="2" t="inlineStr">
        <is>
          <t>LAN</t>
        </is>
      </c>
      <c r="C6854" s="2" t="n">
        <v>2030</v>
      </c>
      <c r="D6854" s="2" t="inlineStr">
        <is>
          <t>United States</t>
        </is>
      </c>
      <c r="E6854" s="2" t="inlineStr">
        <is>
          <t>USA</t>
        </is>
      </c>
      <c r="F6854" s="2" t="inlineStr">
        <is>
          <t>Electricity generation with a reciprocating engine</t>
        </is>
      </c>
      <c r="G6854" s="2" t="n">
        <v>57</v>
      </c>
      <c r="H6854" s="2" t="n">
        <v>0.0043147125979885</v>
      </c>
      <c r="I6854" s="2" t="n">
        <v>0.004832478109747121</v>
      </c>
      <c r="J6854" s="40" t="inlineStr">
        <is>
          <t>waste - methane capture</t>
        </is>
      </c>
    </row>
    <row r="6855" ht="15.75" customHeight="1" s="120">
      <c r="A6855" s="2" t="inlineStr">
        <is>
          <t>WASTE</t>
        </is>
      </c>
      <c r="B6855" s="2" t="inlineStr">
        <is>
          <t>LAN</t>
        </is>
      </c>
      <c r="C6855" s="2" t="n">
        <v>2030</v>
      </c>
      <c r="D6855" s="2" t="inlineStr">
        <is>
          <t>United States</t>
        </is>
      </c>
      <c r="E6855" s="2" t="inlineStr">
        <is>
          <t>USA</t>
        </is>
      </c>
      <c r="F6855" s="2" t="inlineStr">
        <is>
          <t>Electricity generation with a gas turbine</t>
        </is>
      </c>
      <c r="G6855" s="2" t="n">
        <v>57</v>
      </c>
      <c r="H6855" s="2" t="n">
        <v>0.0001052815168805</v>
      </c>
      <c r="I6855" s="2" t="n">
        <v>0.00011791529890616</v>
      </c>
      <c r="J6855" s="40" t="inlineStr">
        <is>
          <t>waste - methane capture</t>
        </is>
      </c>
    </row>
    <row r="6856" ht="15.75" customHeight="1" s="120">
      <c r="A6856" s="2" t="inlineStr">
        <is>
          <t>WASTE</t>
        </is>
      </c>
      <c r="B6856" s="2" t="inlineStr">
        <is>
          <t>LAN</t>
        </is>
      </c>
      <c r="C6856" s="2" t="n">
        <v>2030</v>
      </c>
      <c r="D6856" s="2" t="inlineStr">
        <is>
          <t>United States</t>
        </is>
      </c>
      <c r="E6856" s="2" t="inlineStr">
        <is>
          <t>USA</t>
        </is>
      </c>
      <c r="F6856" s="2" t="inlineStr">
        <is>
          <t>Electricity generation with combined heat and power</t>
        </is>
      </c>
      <c r="G6856" s="2" t="n">
        <v>57</v>
      </c>
      <c r="H6856" s="2" t="n">
        <v>0.0001706090552034</v>
      </c>
      <c r="I6856" s="2" t="n">
        <v>0.000191082141827808</v>
      </c>
      <c r="J6856" s="40" t="inlineStr">
        <is>
          <t>waste - methane capture</t>
        </is>
      </c>
    </row>
    <row r="6857" ht="15.75" customHeight="1" s="120">
      <c r="A6857" s="2" t="inlineStr">
        <is>
          <t>WASTE</t>
        </is>
      </c>
      <c r="B6857" s="2" t="inlineStr">
        <is>
          <t>LAN</t>
        </is>
      </c>
      <c r="C6857" s="2" t="n">
        <v>2030</v>
      </c>
      <c r="D6857" s="2" t="inlineStr">
        <is>
          <t>United States</t>
        </is>
      </c>
      <c r="E6857" s="2" t="inlineStr">
        <is>
          <t>USA</t>
        </is>
      </c>
      <c r="F6857" s="2" t="inlineStr">
        <is>
          <t>Electricity generation with a microturbine</t>
        </is>
      </c>
      <c r="G6857" s="2" t="n">
        <v>57</v>
      </c>
      <c r="H6857" s="2" t="n">
        <v>2.04522930289e-05</v>
      </c>
      <c r="I6857" s="2" t="n">
        <v>2.2906568192368e-05</v>
      </c>
      <c r="J6857" s="40" t="inlineStr">
        <is>
          <t>waste - methane capture</t>
        </is>
      </c>
    </row>
    <row r="6858" ht="15.75" customHeight="1" s="120">
      <c r="A6858" s="2" t="inlineStr">
        <is>
          <t>WASTE</t>
        </is>
      </c>
      <c r="B6858" s="2" t="inlineStr">
        <is>
          <t>LAN</t>
        </is>
      </c>
      <c r="C6858" s="2" t="n">
        <v>2030</v>
      </c>
      <c r="D6858" s="2" t="inlineStr">
        <is>
          <t>United States</t>
        </is>
      </c>
      <c r="E6858" s="2" t="inlineStr">
        <is>
          <t>USA</t>
        </is>
      </c>
      <c r="F6858" s="2" t="inlineStr">
        <is>
          <t>Land_x001f_ll gas recovery for direct use</t>
        </is>
      </c>
      <c r="G6858" s="2" t="n">
        <v>57</v>
      </c>
      <c r="H6858" s="2" t="n">
        <v>0.0007306355109904</v>
      </c>
      <c r="I6858" s="2" t="n">
        <v>0.0008183117723092481</v>
      </c>
      <c r="J6858" s="40" t="inlineStr">
        <is>
          <t>waste - methane capture</t>
        </is>
      </c>
    </row>
    <row r="6859" ht="15.75" customHeight="1" s="120">
      <c r="A6859" s="2" t="inlineStr">
        <is>
          <t>WASTE</t>
        </is>
      </c>
      <c r="B6859" s="2" t="inlineStr">
        <is>
          <t>LAN</t>
        </is>
      </c>
      <c r="C6859" s="2" t="n">
        <v>2030</v>
      </c>
      <c r="D6859" s="2" t="inlineStr">
        <is>
          <t>United States</t>
        </is>
      </c>
      <c r="E6859" s="2" t="inlineStr">
        <is>
          <t>USA</t>
        </is>
      </c>
      <c r="F6859" s="2" t="inlineStr">
        <is>
          <t>Electricity generation with a gas turbine</t>
        </is>
      </c>
      <c r="G6859" s="2" t="n">
        <v>58</v>
      </c>
      <c r="H6859" s="2" t="n">
        <v>0.0001085587973648</v>
      </c>
      <c r="I6859" s="2" t="n">
        <v>0.000121585853048576</v>
      </c>
      <c r="J6859" s="40" t="inlineStr">
        <is>
          <t>waste - methane capture</t>
        </is>
      </c>
    </row>
    <row r="6860" ht="15.75" customHeight="1" s="120">
      <c r="A6860" s="2" t="inlineStr">
        <is>
          <t>WASTE</t>
        </is>
      </c>
      <c r="B6860" s="2" t="inlineStr">
        <is>
          <t>LAN</t>
        </is>
      </c>
      <c r="C6860" s="2" t="n">
        <v>2030</v>
      </c>
      <c r="D6860" s="2" t="inlineStr">
        <is>
          <t>United States</t>
        </is>
      </c>
      <c r="E6860" s="2" t="inlineStr">
        <is>
          <t>USA</t>
        </is>
      </c>
      <c r="F6860" s="2" t="inlineStr">
        <is>
          <t>Electricity generation with combined heat and power</t>
        </is>
      </c>
      <c r="G6860" s="2" t="n">
        <v>58</v>
      </c>
      <c r="H6860" s="2" t="n">
        <v>0.0001653386134421</v>
      </c>
      <c r="I6860" s="2" t="n">
        <v>0.000185179247055152</v>
      </c>
      <c r="J6860" s="40" t="inlineStr">
        <is>
          <t>waste - methane capture</t>
        </is>
      </c>
    </row>
    <row r="6861" ht="15.75" customHeight="1" s="120">
      <c r="A6861" s="2" t="inlineStr">
        <is>
          <t>WASTE</t>
        </is>
      </c>
      <c r="B6861" s="2" t="inlineStr">
        <is>
          <t>LAN</t>
        </is>
      </c>
      <c r="C6861" s="2" t="n">
        <v>2030</v>
      </c>
      <c r="D6861" s="2" t="inlineStr">
        <is>
          <t>United States</t>
        </is>
      </c>
      <c r="E6861" s="2" t="inlineStr">
        <is>
          <t>USA</t>
        </is>
      </c>
      <c r="F6861" s="2" t="inlineStr">
        <is>
          <t>Electricity generation with a reciprocating engine</t>
        </is>
      </c>
      <c r="G6861" s="2" t="n">
        <v>58</v>
      </c>
      <c r="H6861" s="2" t="n">
        <v>0.0028774233069271</v>
      </c>
      <c r="I6861" s="2" t="n">
        <v>0.003222714103758352</v>
      </c>
      <c r="J6861" s="40" t="inlineStr">
        <is>
          <t>waste - methane capture</t>
        </is>
      </c>
    </row>
    <row r="6862" ht="15.75" customHeight="1" s="120">
      <c r="A6862" s="2" t="inlineStr">
        <is>
          <t>WASTE</t>
        </is>
      </c>
      <c r="B6862" s="2" t="inlineStr">
        <is>
          <t>LAN</t>
        </is>
      </c>
      <c r="C6862" s="2" t="n">
        <v>2030</v>
      </c>
      <c r="D6862" s="2" t="inlineStr">
        <is>
          <t>United States</t>
        </is>
      </c>
      <c r="E6862" s="2" t="inlineStr">
        <is>
          <t>USA</t>
        </is>
      </c>
      <c r="F6862" s="2" t="inlineStr">
        <is>
          <t>Land_x001f_ll gas recovery for direct use</t>
        </is>
      </c>
      <c r="G6862" s="2" t="n">
        <v>58</v>
      </c>
      <c r="H6862" s="2" t="n">
        <v>0.0007200156396721</v>
      </c>
      <c r="I6862" s="2" t="n">
        <v>0.0008064175164327521</v>
      </c>
      <c r="J6862" s="40" t="inlineStr">
        <is>
          <t>waste - methane capture</t>
        </is>
      </c>
    </row>
    <row r="6863" ht="15.75" customHeight="1" s="120">
      <c r="A6863" s="2" t="inlineStr">
        <is>
          <t>WASTE</t>
        </is>
      </c>
      <c r="B6863" s="2" t="inlineStr">
        <is>
          <t>LAN</t>
        </is>
      </c>
      <c r="C6863" s="2" t="n">
        <v>2030</v>
      </c>
      <c r="D6863" s="2" t="inlineStr">
        <is>
          <t>United States</t>
        </is>
      </c>
      <c r="E6863" s="2" t="inlineStr">
        <is>
          <t>USA</t>
        </is>
      </c>
      <c r="F6863" s="2" t="inlineStr">
        <is>
          <t>Electricity generation with a microturbine</t>
        </is>
      </c>
      <c r="G6863" s="2" t="n">
        <v>59</v>
      </c>
      <c r="H6863" s="2" t="n">
        <v>2.0126646632e-05</v>
      </c>
      <c r="I6863" s="2" t="n">
        <v>2.254184422784e-05</v>
      </c>
      <c r="J6863" s="40" t="inlineStr">
        <is>
          <t>waste - methane capture</t>
        </is>
      </c>
    </row>
    <row r="6864" ht="15.75" customHeight="1" s="120">
      <c r="A6864" s="2" t="inlineStr">
        <is>
          <t>WASTE</t>
        </is>
      </c>
      <c r="B6864" s="2" t="inlineStr">
        <is>
          <t>LAN</t>
        </is>
      </c>
      <c r="C6864" s="2" t="n">
        <v>2030</v>
      </c>
      <c r="D6864" s="2" t="inlineStr">
        <is>
          <t>United States</t>
        </is>
      </c>
      <c r="E6864" s="2" t="inlineStr">
        <is>
          <t>USA</t>
        </is>
      </c>
      <c r="F6864" s="2" t="inlineStr">
        <is>
          <t>Electricity generation with combined heat and power</t>
        </is>
      </c>
      <c r="G6864" s="2" t="n">
        <v>59</v>
      </c>
      <c r="H6864" s="2" t="n">
        <v>0.0004163696867181</v>
      </c>
      <c r="I6864" s="2" t="n">
        <v>0.000466334049124272</v>
      </c>
      <c r="J6864" s="40" t="inlineStr">
        <is>
          <t>waste - methane capture</t>
        </is>
      </c>
    </row>
    <row r="6865" ht="15.75" customHeight="1" s="120">
      <c r="A6865" s="2" t="inlineStr">
        <is>
          <t>WASTE</t>
        </is>
      </c>
      <c r="B6865" s="2" t="inlineStr">
        <is>
          <t>LAN</t>
        </is>
      </c>
      <c r="C6865" s="2" t="n">
        <v>2030</v>
      </c>
      <c r="D6865" s="2" t="inlineStr">
        <is>
          <t>United States</t>
        </is>
      </c>
      <c r="E6865" s="2" t="inlineStr">
        <is>
          <t>USA</t>
        </is>
      </c>
      <c r="F6865" s="2" t="inlineStr">
        <is>
          <t>Electricity generation with a gas turbine</t>
        </is>
      </c>
      <c r="G6865" s="2" t="n">
        <v>59</v>
      </c>
      <c r="H6865" s="2" t="n">
        <v>9.654542009229999e-05</v>
      </c>
      <c r="I6865" s="2" t="n">
        <v>0.000108130870503376</v>
      </c>
      <c r="J6865" s="40" t="inlineStr">
        <is>
          <t>waste - methane capture</t>
        </is>
      </c>
    </row>
    <row r="6866" ht="15.75" customHeight="1" s="120">
      <c r="A6866" s="2" t="inlineStr">
        <is>
          <t>WASTE</t>
        </is>
      </c>
      <c r="B6866" s="2" t="inlineStr">
        <is>
          <t>LAN</t>
        </is>
      </c>
      <c r="C6866" s="2" t="n">
        <v>2030</v>
      </c>
      <c r="D6866" s="2" t="inlineStr">
        <is>
          <t>United States</t>
        </is>
      </c>
      <c r="E6866" s="2" t="inlineStr">
        <is>
          <t>USA</t>
        </is>
      </c>
      <c r="F6866" s="2" t="inlineStr">
        <is>
          <t>Electricity generation with combined heat and power</t>
        </is>
      </c>
      <c r="G6866" s="2" t="n">
        <v>60</v>
      </c>
      <c r="H6866" s="2" t="n">
        <v>0.000544201102457</v>
      </c>
      <c r="I6866" s="2" t="n">
        <v>0.0006095052347518401</v>
      </c>
      <c r="J6866" s="40" t="inlineStr">
        <is>
          <t>waste - methane capture</t>
        </is>
      </c>
    </row>
    <row r="6867" ht="15.75" customHeight="1" s="120">
      <c r="A6867" s="2" t="inlineStr">
        <is>
          <t>WASTE</t>
        </is>
      </c>
      <c r="B6867" s="2" t="inlineStr">
        <is>
          <t>LAN</t>
        </is>
      </c>
      <c r="C6867" s="2" t="n">
        <v>2030</v>
      </c>
      <c r="D6867" s="2" t="inlineStr">
        <is>
          <t>United States</t>
        </is>
      </c>
      <c r="E6867" s="2" t="inlineStr">
        <is>
          <t>USA</t>
        </is>
      </c>
      <c r="F6867" s="2" t="inlineStr">
        <is>
          <t>Electricity generation with a reciprocating engine</t>
        </is>
      </c>
      <c r="G6867" s="2" t="n">
        <v>60</v>
      </c>
      <c r="H6867" s="2" t="n">
        <v>0.0040852691745386</v>
      </c>
      <c r="I6867" s="2" t="n">
        <v>0.004575501475483232</v>
      </c>
      <c r="J6867" s="40" t="inlineStr">
        <is>
          <t>waste - methane capture</t>
        </is>
      </c>
    </row>
    <row r="6868" ht="15.75" customHeight="1" s="120">
      <c r="A6868" s="2" t="inlineStr">
        <is>
          <t>WASTE</t>
        </is>
      </c>
      <c r="B6868" s="2" t="inlineStr">
        <is>
          <t>LAN</t>
        </is>
      </c>
      <c r="C6868" s="2" t="n">
        <v>2030</v>
      </c>
      <c r="D6868" s="2" t="inlineStr">
        <is>
          <t>United States</t>
        </is>
      </c>
      <c r="E6868" s="2" t="inlineStr">
        <is>
          <t>USA</t>
        </is>
      </c>
      <c r="F6868" s="2" t="inlineStr">
        <is>
          <t>Electricity generation with a microturbine</t>
        </is>
      </c>
      <c r="G6868" s="2" t="n">
        <v>60</v>
      </c>
      <c r="H6868" s="2" t="n">
        <v>1.95327465917e-05</v>
      </c>
      <c r="I6868" s="2" t="n">
        <v>2.1876676182704e-05</v>
      </c>
      <c r="J6868" s="40" t="inlineStr">
        <is>
          <t>waste - methane capture</t>
        </is>
      </c>
    </row>
    <row r="6869" ht="15.75" customHeight="1" s="120">
      <c r="A6869" s="2" t="inlineStr">
        <is>
          <t>WASTE</t>
        </is>
      </c>
      <c r="B6869" s="2" t="inlineStr">
        <is>
          <t>LAN</t>
        </is>
      </c>
      <c r="C6869" s="2" t="n">
        <v>2030</v>
      </c>
      <c r="D6869" s="2" t="inlineStr">
        <is>
          <t>United States</t>
        </is>
      </c>
      <c r="E6869" s="2" t="inlineStr">
        <is>
          <t>USA</t>
        </is>
      </c>
      <c r="F6869" s="2" t="inlineStr">
        <is>
          <t>Land_x001f_ll gas recovery for direct use</t>
        </is>
      </c>
      <c r="G6869" s="2" t="n">
        <v>60</v>
      </c>
      <c r="H6869" s="2" t="n">
        <v>0.0009071283857338</v>
      </c>
      <c r="I6869" s="2" t="n">
        <v>0.001015983792021856</v>
      </c>
      <c r="J6869" s="40" t="inlineStr">
        <is>
          <t>waste - methane capture</t>
        </is>
      </c>
    </row>
    <row r="6870" ht="15.75" customHeight="1" s="120">
      <c r="A6870" s="2" t="inlineStr">
        <is>
          <t>WASTE</t>
        </is>
      </c>
      <c r="B6870" s="2" t="inlineStr">
        <is>
          <t>LAN</t>
        </is>
      </c>
      <c r="C6870" s="2" t="n">
        <v>2030</v>
      </c>
      <c r="D6870" s="2" t="inlineStr">
        <is>
          <t>United States</t>
        </is>
      </c>
      <c r="E6870" s="2" t="inlineStr">
        <is>
          <t>USA</t>
        </is>
      </c>
      <c r="F6870" s="2" t="inlineStr">
        <is>
          <t>Electricity generation with a microturbine</t>
        </is>
      </c>
      <c r="G6870" s="2" t="n">
        <v>61</v>
      </c>
      <c r="H6870" s="2" t="n">
        <v>3.92665460822e-05</v>
      </c>
      <c r="I6870" s="2" t="n">
        <v>4.397853161206401e-05</v>
      </c>
      <c r="J6870" s="40" t="inlineStr">
        <is>
          <t>waste - methane capture</t>
        </is>
      </c>
    </row>
    <row r="6871" ht="15.75" customHeight="1" s="120">
      <c r="A6871" s="2" t="inlineStr">
        <is>
          <t>WASTE</t>
        </is>
      </c>
      <c r="B6871" s="2" t="inlineStr">
        <is>
          <t>LAN</t>
        </is>
      </c>
      <c r="C6871" s="2" t="n">
        <v>2030</v>
      </c>
      <c r="D6871" s="2" t="inlineStr">
        <is>
          <t>United States</t>
        </is>
      </c>
      <c r="E6871" s="2" t="inlineStr">
        <is>
          <t>USA</t>
        </is>
      </c>
      <c r="F6871" s="2" t="inlineStr">
        <is>
          <t>Electricity generation with combined heat and power</t>
        </is>
      </c>
      <c r="G6871" s="2" t="n">
        <v>61</v>
      </c>
      <c r="H6871" s="2" t="n">
        <v>0.000390861168853</v>
      </c>
      <c r="I6871" s="2" t="n">
        <v>0.0004377645091153601</v>
      </c>
      <c r="J6871" s="40" t="inlineStr">
        <is>
          <t>waste - methane capture</t>
        </is>
      </c>
    </row>
    <row r="6872" ht="15.75" customHeight="1" s="120">
      <c r="A6872" s="2" t="inlineStr">
        <is>
          <t>WASTE</t>
        </is>
      </c>
      <c r="B6872" s="2" t="inlineStr">
        <is>
          <t>LAN</t>
        </is>
      </c>
      <c r="C6872" s="2" t="n">
        <v>2030</v>
      </c>
      <c r="D6872" s="2" t="inlineStr">
        <is>
          <t>United States</t>
        </is>
      </c>
      <c r="E6872" s="2" t="inlineStr">
        <is>
          <t>USA</t>
        </is>
      </c>
      <c r="F6872" s="2" t="inlineStr">
        <is>
          <t>Electricity generation with a gas turbine</t>
        </is>
      </c>
      <c r="G6872" s="2" t="n">
        <v>61</v>
      </c>
      <c r="H6872" s="2" t="n">
        <v>0.000140113006637</v>
      </c>
      <c r="I6872" s="2" t="n">
        <v>0.00015692656743344</v>
      </c>
      <c r="J6872" s="40" t="inlineStr">
        <is>
          <t>waste - methane capture</t>
        </is>
      </c>
    </row>
    <row r="6873" ht="15.75" customHeight="1" s="120">
      <c r="A6873" s="2" t="inlineStr">
        <is>
          <t>WASTE</t>
        </is>
      </c>
      <c r="B6873" s="2" t="inlineStr">
        <is>
          <t>LAN</t>
        </is>
      </c>
      <c r="C6873" s="2" t="n">
        <v>2030</v>
      </c>
      <c r="D6873" s="2" t="inlineStr">
        <is>
          <t>United States</t>
        </is>
      </c>
      <c r="E6873" s="2" t="inlineStr">
        <is>
          <t>USA</t>
        </is>
      </c>
      <c r="F6873" s="2" t="inlineStr">
        <is>
          <t>Flaring of landfill gas</t>
        </is>
      </c>
      <c r="G6873" s="2" t="n">
        <v>61</v>
      </c>
      <c r="H6873" s="2" t="n">
        <v>0.0002661782491487</v>
      </c>
      <c r="I6873" s="2" t="n">
        <v>0.000298119639046544</v>
      </c>
      <c r="J6873" s="40" t="inlineStr">
        <is>
          <t>waste - methane destruction</t>
        </is>
      </c>
    </row>
    <row r="6874" ht="15.75" customHeight="1" s="120">
      <c r="A6874" s="2" t="inlineStr">
        <is>
          <t>WASTE</t>
        </is>
      </c>
      <c r="B6874" s="2" t="inlineStr">
        <is>
          <t>LAN</t>
        </is>
      </c>
      <c r="C6874" s="2" t="n">
        <v>2030</v>
      </c>
      <c r="D6874" s="2" t="inlineStr">
        <is>
          <t>United States</t>
        </is>
      </c>
      <c r="E6874" s="2" t="inlineStr">
        <is>
          <t>USA</t>
        </is>
      </c>
      <c r="F6874" s="2" t="inlineStr">
        <is>
          <t>Electricity generation with a reciprocating engine</t>
        </is>
      </c>
      <c r="G6874" s="2" t="n">
        <v>61</v>
      </c>
      <c r="H6874" s="2" t="n">
        <v>0.0012757235672325</v>
      </c>
      <c r="I6874" s="2" t="n">
        <v>0.0014288103953004</v>
      </c>
      <c r="J6874" s="40" t="inlineStr">
        <is>
          <t>waste - methane capture</t>
        </is>
      </c>
    </row>
    <row r="6875" ht="15.75" customHeight="1" s="120">
      <c r="A6875" s="2" t="inlineStr">
        <is>
          <t>WASTE</t>
        </is>
      </c>
      <c r="B6875" s="2" t="inlineStr">
        <is>
          <t>LAN</t>
        </is>
      </c>
      <c r="C6875" s="2" t="n">
        <v>2030</v>
      </c>
      <c r="D6875" s="2" t="inlineStr">
        <is>
          <t>United States</t>
        </is>
      </c>
      <c r="E6875" s="2" t="inlineStr">
        <is>
          <t>USA</t>
        </is>
      </c>
      <c r="F6875" s="2" t="inlineStr">
        <is>
          <t>Land_x001f_ll gas recovery for direct use</t>
        </is>
      </c>
      <c r="G6875" s="2" t="n">
        <v>62</v>
      </c>
      <c r="H6875" s="2" t="n">
        <v>0.0002842235262506</v>
      </c>
      <c r="I6875" s="2" t="n">
        <v>0.000318330349400672</v>
      </c>
      <c r="J6875" s="40" t="inlineStr">
        <is>
          <t>waste - methane capture</t>
        </is>
      </c>
    </row>
    <row r="6876" ht="15.75" customHeight="1" s="120">
      <c r="A6876" s="2" t="inlineStr">
        <is>
          <t>WASTE</t>
        </is>
      </c>
      <c r="B6876" s="2" t="inlineStr">
        <is>
          <t>LAN</t>
        </is>
      </c>
      <c r="C6876" s="2" t="n">
        <v>2030</v>
      </c>
      <c r="D6876" s="2" t="inlineStr">
        <is>
          <t>United States</t>
        </is>
      </c>
      <c r="E6876" s="2" t="inlineStr">
        <is>
          <t>USA</t>
        </is>
      </c>
      <c r="F6876" s="2" t="inlineStr">
        <is>
          <t>Flaring of landfill gas</t>
        </is>
      </c>
      <c r="G6876" s="2" t="n">
        <v>62</v>
      </c>
      <c r="H6876" s="2" t="n">
        <v>0.0002596634149086</v>
      </c>
      <c r="I6876" s="2" t="n">
        <v>0.000290823024697632</v>
      </c>
      <c r="J6876" s="40" t="inlineStr">
        <is>
          <t>waste - methane destruction</t>
        </is>
      </c>
    </row>
    <row r="6877" ht="15.75" customHeight="1" s="120">
      <c r="A6877" s="2" t="inlineStr">
        <is>
          <t>WASTE</t>
        </is>
      </c>
      <c r="B6877" s="2" t="inlineStr">
        <is>
          <t>LAN</t>
        </is>
      </c>
      <c r="C6877" s="2" t="n">
        <v>2030</v>
      </c>
      <c r="D6877" s="2" t="inlineStr">
        <is>
          <t>United States</t>
        </is>
      </c>
      <c r="E6877" s="2" t="inlineStr">
        <is>
          <t>USA</t>
        </is>
      </c>
      <c r="F6877" s="2" t="inlineStr">
        <is>
          <t>Electricity generation with combined heat and power</t>
        </is>
      </c>
      <c r="G6877" s="2" t="n">
        <v>62</v>
      </c>
      <c r="H6877" s="2" t="n">
        <v>0.000340240294463</v>
      </c>
      <c r="I6877" s="2" t="n">
        <v>0.00038106912979856</v>
      </c>
      <c r="J6877" s="40" t="inlineStr">
        <is>
          <t>waste - methane capture</t>
        </is>
      </c>
    </row>
    <row r="6878" ht="15.75" customHeight="1" s="120">
      <c r="A6878" s="2" t="inlineStr">
        <is>
          <t>WASTE</t>
        </is>
      </c>
      <c r="B6878" s="2" t="inlineStr">
        <is>
          <t>LAN</t>
        </is>
      </c>
      <c r="C6878" s="2" t="n">
        <v>2030</v>
      </c>
      <c r="D6878" s="2" t="inlineStr">
        <is>
          <t>United States</t>
        </is>
      </c>
      <c r="E6878" s="2" t="inlineStr">
        <is>
          <t>USA</t>
        </is>
      </c>
      <c r="F6878" s="2" t="inlineStr">
        <is>
          <t>Electricity generation with a reciprocating engine</t>
        </is>
      </c>
      <c r="G6878" s="2" t="n">
        <v>62</v>
      </c>
      <c r="H6878" s="2" t="n">
        <v>0.002506164717488</v>
      </c>
      <c r="I6878" s="2" t="n">
        <v>0.00280690448358656</v>
      </c>
      <c r="J6878" s="40" t="inlineStr">
        <is>
          <t>waste - methane capture</t>
        </is>
      </c>
    </row>
    <row r="6879" ht="15.75" customHeight="1" s="120">
      <c r="A6879" s="2" t="inlineStr">
        <is>
          <t>WASTE</t>
        </is>
      </c>
      <c r="B6879" s="2" t="inlineStr">
        <is>
          <t>LAN</t>
        </is>
      </c>
      <c r="C6879" s="2" t="n">
        <v>2030</v>
      </c>
      <c r="D6879" s="2" t="inlineStr">
        <is>
          <t>United States</t>
        </is>
      </c>
      <c r="E6879" s="2" t="inlineStr">
        <is>
          <t>USA</t>
        </is>
      </c>
      <c r="F6879" s="2" t="inlineStr">
        <is>
          <t>Electricity generation with combined heat and power</t>
        </is>
      </c>
      <c r="G6879" s="2" t="n">
        <v>63</v>
      </c>
      <c r="H6879" s="2" t="n">
        <v>0.000489520287374</v>
      </c>
      <c r="I6879" s="2" t="n">
        <v>0.0005482627218588801</v>
      </c>
      <c r="J6879" s="40" t="inlineStr">
        <is>
          <t>waste - methane capture</t>
        </is>
      </c>
    </row>
    <row r="6880" ht="15.75" customHeight="1" s="120">
      <c r="A6880" s="2" t="inlineStr">
        <is>
          <t>WASTE</t>
        </is>
      </c>
      <c r="B6880" s="2" t="inlineStr">
        <is>
          <t>LAN</t>
        </is>
      </c>
      <c r="C6880" s="2" t="n">
        <v>2030</v>
      </c>
      <c r="D6880" s="2" t="inlineStr">
        <is>
          <t>United States</t>
        </is>
      </c>
      <c r="E6880" s="2" t="inlineStr">
        <is>
          <t>USA</t>
        </is>
      </c>
      <c r="F6880" s="2" t="inlineStr">
        <is>
          <t>Electricity generation with a microturbine</t>
        </is>
      </c>
      <c r="G6880" s="2" t="n">
        <v>63</v>
      </c>
      <c r="H6880" s="2" t="n">
        <v>1.67558337125e-05</v>
      </c>
      <c r="I6880" s="2" t="n">
        <v>1.8766533758e-05</v>
      </c>
      <c r="J6880" s="40" t="inlineStr">
        <is>
          <t>waste - methane capture</t>
        </is>
      </c>
    </row>
    <row r="6881" ht="15.75" customHeight="1" s="120">
      <c r="A6881" s="2" t="inlineStr">
        <is>
          <t>WASTE</t>
        </is>
      </c>
      <c r="B6881" s="2" t="inlineStr">
        <is>
          <t>LAN</t>
        </is>
      </c>
      <c r="C6881" s="2" t="n">
        <v>2030</v>
      </c>
      <c r="D6881" s="2" t="inlineStr">
        <is>
          <t>United States</t>
        </is>
      </c>
      <c r="E6881" s="2" t="inlineStr">
        <is>
          <t>USA</t>
        </is>
      </c>
      <c r="F6881" s="2" t="inlineStr">
        <is>
          <t>Flaring of landfill gas</t>
        </is>
      </c>
      <c r="G6881" s="2" t="n">
        <v>63</v>
      </c>
      <c r="H6881" s="2" t="n">
        <v>0.0004763675387949</v>
      </c>
      <c r="I6881" s="2" t="n">
        <v>0.000533531643450288</v>
      </c>
      <c r="J6881" s="40" t="inlineStr">
        <is>
          <t>waste - methane destruction</t>
        </is>
      </c>
    </row>
    <row r="6882" ht="15.75" customHeight="1" s="120">
      <c r="A6882" s="2" t="inlineStr">
        <is>
          <t>WASTE</t>
        </is>
      </c>
      <c r="B6882" s="2" t="inlineStr">
        <is>
          <t>LAN</t>
        </is>
      </c>
      <c r="C6882" s="2" t="n">
        <v>2030</v>
      </c>
      <c r="D6882" s="2" t="inlineStr">
        <is>
          <t>United States</t>
        </is>
      </c>
      <c r="E6882" s="2" t="inlineStr">
        <is>
          <t>USA</t>
        </is>
      </c>
      <c r="F6882" s="2" t="inlineStr">
        <is>
          <t>Land_x001f_ll gas recovery for direct use</t>
        </is>
      </c>
      <c r="G6882" s="2" t="n">
        <v>64</v>
      </c>
      <c r="H6882" s="2" t="n">
        <v>0.000296281214105</v>
      </c>
      <c r="I6882" s="2" t="n">
        <v>0.0003318349597976</v>
      </c>
      <c r="J6882" s="40" t="inlineStr">
        <is>
          <t>waste - methane capture</t>
        </is>
      </c>
    </row>
    <row r="6883" ht="15.75" customHeight="1" s="120">
      <c r="A6883" s="2" t="inlineStr">
        <is>
          <t>WASTE</t>
        </is>
      </c>
      <c r="B6883" s="2" t="inlineStr">
        <is>
          <t>LAN</t>
        </is>
      </c>
      <c r="C6883" s="2" t="n">
        <v>2030</v>
      </c>
      <c r="D6883" s="2" t="inlineStr">
        <is>
          <t>United States</t>
        </is>
      </c>
      <c r="E6883" s="2" t="inlineStr">
        <is>
          <t>USA</t>
        </is>
      </c>
      <c r="F6883" s="2" t="inlineStr">
        <is>
          <t>Electricity generation with a reciprocating engine</t>
        </is>
      </c>
      <c r="G6883" s="2" t="n">
        <v>64</v>
      </c>
      <c r="H6883" s="2" t="n">
        <v>0.0025286879390478</v>
      </c>
      <c r="I6883" s="2" t="n">
        <v>0.002832130491733536</v>
      </c>
      <c r="J6883" s="40" t="inlineStr">
        <is>
          <t>waste - methane capture</t>
        </is>
      </c>
    </row>
    <row r="6884" ht="15.75" customHeight="1" s="120">
      <c r="A6884" s="2" t="inlineStr">
        <is>
          <t>WASTE</t>
        </is>
      </c>
      <c r="B6884" s="2" t="inlineStr">
        <is>
          <t>LAN</t>
        </is>
      </c>
      <c r="C6884" s="2" t="n">
        <v>2030</v>
      </c>
      <c r="D6884" s="2" t="inlineStr">
        <is>
          <t>United States</t>
        </is>
      </c>
      <c r="E6884" s="2" t="inlineStr">
        <is>
          <t>USA</t>
        </is>
      </c>
      <c r="F6884" s="2" t="inlineStr">
        <is>
          <t>Electricity generation with a gas turbine</t>
        </is>
      </c>
      <c r="G6884" s="2" t="n">
        <v>64</v>
      </c>
      <c r="H6884" s="2" t="n">
        <v>4.6676803322e-05</v>
      </c>
      <c r="I6884" s="2" t="n">
        <v>5.227801972064e-05</v>
      </c>
      <c r="J6884" s="40" t="inlineStr">
        <is>
          <t>waste - methane capture</t>
        </is>
      </c>
    </row>
    <row r="6885" ht="15.75" customHeight="1" s="120">
      <c r="A6885" s="2" t="inlineStr">
        <is>
          <t>WASTE</t>
        </is>
      </c>
      <c r="B6885" s="2" t="inlineStr">
        <is>
          <t>LAN</t>
        </is>
      </c>
      <c r="C6885" s="2" t="n">
        <v>2030</v>
      </c>
      <c r="D6885" s="2" t="inlineStr">
        <is>
          <t>United States</t>
        </is>
      </c>
      <c r="E6885" s="2" t="inlineStr">
        <is>
          <t>USA</t>
        </is>
      </c>
      <c r="F6885" s="2" t="inlineStr">
        <is>
          <t>Electricity generation with a microturbine</t>
        </is>
      </c>
      <c r="G6885" s="2" t="n">
        <v>64</v>
      </c>
      <c r="H6885" s="2" t="n">
        <v>1.63457261806e-05</v>
      </c>
      <c r="I6885" s="2" t="n">
        <v>1.8307213322272e-05</v>
      </c>
      <c r="J6885" s="40" t="inlineStr">
        <is>
          <t>waste - methane capture</t>
        </is>
      </c>
    </row>
    <row r="6886" ht="15.75" customHeight="1" s="120">
      <c r="A6886" s="2" t="inlineStr">
        <is>
          <t>WASTE</t>
        </is>
      </c>
      <c r="B6886" s="2" t="inlineStr">
        <is>
          <t>LAN</t>
        </is>
      </c>
      <c r="C6886" s="2" t="n">
        <v>2030</v>
      </c>
      <c r="D6886" s="2" t="inlineStr">
        <is>
          <t>United States</t>
        </is>
      </c>
      <c r="E6886" s="2" t="inlineStr">
        <is>
          <t>USA</t>
        </is>
      </c>
      <c r="F6886" s="2" t="inlineStr">
        <is>
          <t>Electricity generation with combined heat and power</t>
        </is>
      </c>
      <c r="G6886" s="2" t="n">
        <v>64</v>
      </c>
      <c r="H6886" s="2" t="n">
        <v>0.0003183739754604</v>
      </c>
      <c r="I6886" s="2" t="n">
        <v>0.0003565788525156481</v>
      </c>
      <c r="J6886" s="40" t="inlineStr">
        <is>
          <t>waste - methane capture</t>
        </is>
      </c>
    </row>
    <row r="6887" ht="15.75" customHeight="1" s="120">
      <c r="A6887" s="2" t="inlineStr">
        <is>
          <t>WASTE</t>
        </is>
      </c>
      <c r="B6887" s="2" t="inlineStr">
        <is>
          <t>LAN</t>
        </is>
      </c>
      <c r="C6887" s="2" t="n">
        <v>2030</v>
      </c>
      <c r="D6887" s="2" t="inlineStr">
        <is>
          <t>United States</t>
        </is>
      </c>
      <c r="E6887" s="2" t="inlineStr">
        <is>
          <t>USA</t>
        </is>
      </c>
      <c r="F6887" s="2" t="inlineStr">
        <is>
          <t>Land_x001f_ll gas recovery for direct use</t>
        </is>
      </c>
      <c r="G6887" s="2" t="n">
        <v>65</v>
      </c>
      <c r="H6887" s="2" t="n">
        <v>0.0003894422843587</v>
      </c>
      <c r="I6887" s="2" t="n">
        <v>0.000436175358481744</v>
      </c>
      <c r="J6887" s="40" t="inlineStr">
        <is>
          <t>waste - methane capture</t>
        </is>
      </c>
    </row>
    <row r="6888" ht="15.75" customHeight="1" s="120">
      <c r="A6888" s="2" t="inlineStr">
        <is>
          <t>WASTE</t>
        </is>
      </c>
      <c r="B6888" s="2" t="inlineStr">
        <is>
          <t>LAN</t>
        </is>
      </c>
      <c r="C6888" s="2" t="n">
        <v>2030</v>
      </c>
      <c r="D6888" s="2" t="inlineStr">
        <is>
          <t>United States</t>
        </is>
      </c>
      <c r="E6888" s="2" t="inlineStr">
        <is>
          <t>USA</t>
        </is>
      </c>
      <c r="F6888" s="2" t="inlineStr">
        <is>
          <t>Electricity generation with a microturbine</t>
        </is>
      </c>
      <c r="G6888" s="2" t="n">
        <v>65</v>
      </c>
      <c r="H6888" s="2" t="n">
        <v>1.70539788087e-05</v>
      </c>
      <c r="I6888" s="2" t="n">
        <v>1.9100456265744e-05</v>
      </c>
      <c r="J6888" s="40" t="inlineStr">
        <is>
          <t>waste - methane capture</t>
        </is>
      </c>
    </row>
    <row r="6889" ht="15.75" customHeight="1" s="120">
      <c r="A6889" s="2" t="inlineStr">
        <is>
          <t>WASTE</t>
        </is>
      </c>
      <c r="B6889" s="2" t="inlineStr">
        <is>
          <t>LAN</t>
        </is>
      </c>
      <c r="C6889" s="2" t="n">
        <v>2030</v>
      </c>
      <c r="D6889" s="2" t="inlineStr">
        <is>
          <t>United States</t>
        </is>
      </c>
      <c r="E6889" s="2" t="inlineStr">
        <is>
          <t>USA</t>
        </is>
      </c>
      <c r="F6889" s="2" t="inlineStr">
        <is>
          <t>Electricity generation with combined heat and power</t>
        </is>
      </c>
      <c r="G6889" s="2" t="n">
        <v>66</v>
      </c>
      <c r="H6889" s="2" t="n">
        <v>0.0001470101997256</v>
      </c>
      <c r="I6889" s="2" t="n">
        <v>0.000164651423692672</v>
      </c>
      <c r="J6889" s="40" t="inlineStr">
        <is>
          <t>waste - methane capture</t>
        </is>
      </c>
    </row>
    <row r="6890" ht="15.75" customHeight="1" s="120">
      <c r="A6890" s="2" t="inlineStr">
        <is>
          <t>WASTE</t>
        </is>
      </c>
      <c r="B6890" s="2" t="inlineStr">
        <is>
          <t>LAN</t>
        </is>
      </c>
      <c r="C6890" s="2" t="n">
        <v>2030</v>
      </c>
      <c r="D6890" s="2" t="inlineStr">
        <is>
          <t>United States</t>
        </is>
      </c>
      <c r="E6890" s="2" t="inlineStr">
        <is>
          <t>USA</t>
        </is>
      </c>
      <c r="F6890" s="2" t="inlineStr">
        <is>
          <t>Electricity generation with a reciprocating engine</t>
        </is>
      </c>
      <c r="G6890" s="2" t="n">
        <v>66</v>
      </c>
      <c r="H6890" s="2" t="n">
        <v>0.0011874166084453</v>
      </c>
      <c r="I6890" s="2" t="n">
        <v>0.001329906601458736</v>
      </c>
      <c r="J6890" s="40" t="inlineStr">
        <is>
          <t>waste - methane capture</t>
        </is>
      </c>
    </row>
    <row r="6891" ht="15.75" customHeight="1" s="120">
      <c r="A6891" s="2" t="inlineStr">
        <is>
          <t>WASTE</t>
        </is>
      </c>
      <c r="B6891" s="2" t="inlineStr">
        <is>
          <t>LAN</t>
        </is>
      </c>
      <c r="C6891" s="2" t="n">
        <v>2030</v>
      </c>
      <c r="D6891" s="2" t="inlineStr">
        <is>
          <t>United States</t>
        </is>
      </c>
      <c r="E6891" s="2" t="inlineStr">
        <is>
          <t>USA</t>
        </is>
      </c>
      <c r="F6891" s="2" t="inlineStr">
        <is>
          <t>Flaring of landfill gas</t>
        </is>
      </c>
      <c r="G6891" s="2" t="n">
        <v>66</v>
      </c>
      <c r="H6891" s="2" t="n">
        <v>0.0002290081465617</v>
      </c>
      <c r="I6891" s="2" t="n">
        <v>0.000256489124149104</v>
      </c>
      <c r="J6891" s="40" t="inlineStr">
        <is>
          <t>waste - methane destruction</t>
        </is>
      </c>
    </row>
    <row r="6892" ht="15.75" customHeight="1" s="120">
      <c r="A6892" s="2" t="inlineStr">
        <is>
          <t>WASTE</t>
        </is>
      </c>
      <c r="B6892" s="2" t="inlineStr">
        <is>
          <t>LAN</t>
        </is>
      </c>
      <c r="C6892" s="2" t="n">
        <v>2030</v>
      </c>
      <c r="D6892" s="2" t="inlineStr">
        <is>
          <t>United States</t>
        </is>
      </c>
      <c r="E6892" s="2" t="inlineStr">
        <is>
          <t>USA</t>
        </is>
      </c>
      <c r="F6892" s="2" t="inlineStr">
        <is>
          <t>Electricity generation with a gas turbine</t>
        </is>
      </c>
      <c r="G6892" s="2" t="n">
        <v>66</v>
      </c>
      <c r="H6892" s="2" t="n">
        <v>8.60891923367e-05</v>
      </c>
      <c r="I6892" s="2" t="n">
        <v>9.641989541710402e-05</v>
      </c>
      <c r="J6892" s="40" t="inlineStr">
        <is>
          <t>waste - methane capture</t>
        </is>
      </c>
    </row>
    <row r="6893" ht="15.75" customHeight="1" s="120">
      <c r="A6893" s="2" t="inlineStr">
        <is>
          <t>WASTE</t>
        </is>
      </c>
      <c r="B6893" s="2" t="inlineStr">
        <is>
          <t>LAN</t>
        </is>
      </c>
      <c r="C6893" s="2" t="n">
        <v>2030</v>
      </c>
      <c r="D6893" s="2" t="inlineStr">
        <is>
          <t>United States</t>
        </is>
      </c>
      <c r="E6893" s="2" t="inlineStr">
        <is>
          <t>USA</t>
        </is>
      </c>
      <c r="F6893" s="2" t="inlineStr">
        <is>
          <t>Electricity generation with a gas turbine</t>
        </is>
      </c>
      <c r="G6893" s="2" t="n">
        <v>67</v>
      </c>
      <c r="H6893" s="2" t="n">
        <v>4.25718098995e-05</v>
      </c>
      <c r="I6893" s="2" t="n">
        <v>4.768042708744e-05</v>
      </c>
      <c r="J6893" s="40" t="inlineStr">
        <is>
          <t>waste - methane capture</t>
        </is>
      </c>
    </row>
    <row r="6894" ht="15.75" customHeight="1" s="120">
      <c r="A6894" s="2" t="inlineStr">
        <is>
          <t>WASTE</t>
        </is>
      </c>
      <c r="B6894" s="2" t="inlineStr">
        <is>
          <t>LAN</t>
        </is>
      </c>
      <c r="C6894" s="2" t="n">
        <v>2030</v>
      </c>
      <c r="D6894" s="2" t="inlineStr">
        <is>
          <t>United States</t>
        </is>
      </c>
      <c r="E6894" s="2" t="inlineStr">
        <is>
          <t>USA</t>
        </is>
      </c>
      <c r="F6894" s="2" t="inlineStr">
        <is>
          <t>Electricity generation with combined heat and power</t>
        </is>
      </c>
      <c r="G6894" s="2" t="n">
        <v>67</v>
      </c>
      <c r="H6894" s="2" t="n">
        <v>0.0004645122389775</v>
      </c>
      <c r="I6894" s="2" t="n">
        <v>0.0005202537076548</v>
      </c>
      <c r="J6894" s="40" t="inlineStr">
        <is>
          <t>waste - methane capture</t>
        </is>
      </c>
    </row>
    <row r="6895" ht="15.75" customHeight="1" s="120">
      <c r="A6895" s="2" t="inlineStr">
        <is>
          <t>WASTE</t>
        </is>
      </c>
      <c r="B6895" s="2" t="inlineStr">
        <is>
          <t>LAN</t>
        </is>
      </c>
      <c r="C6895" s="2" t="n">
        <v>2030</v>
      </c>
      <c r="D6895" s="2" t="inlineStr">
        <is>
          <t>United States</t>
        </is>
      </c>
      <c r="E6895" s="2" t="inlineStr">
        <is>
          <t>USA</t>
        </is>
      </c>
      <c r="F6895" s="2" t="inlineStr">
        <is>
          <t>Flaring of landfill gas</t>
        </is>
      </c>
      <c r="G6895" s="2" t="n">
        <v>67</v>
      </c>
      <c r="H6895" s="2" t="n">
        <v>0.0002225520147476</v>
      </c>
      <c r="I6895" s="2" t="n">
        <v>0.000249258256517312</v>
      </c>
      <c r="J6895" s="40" t="inlineStr">
        <is>
          <t>waste - methane destruction</t>
        </is>
      </c>
    </row>
    <row r="6896" ht="15.75" customHeight="1" s="120">
      <c r="A6896" s="2" t="inlineStr">
        <is>
          <t>WASTE</t>
        </is>
      </c>
      <c r="B6896" s="2" t="inlineStr">
        <is>
          <t>LAN</t>
        </is>
      </c>
      <c r="C6896" s="2" t="n">
        <v>2030</v>
      </c>
      <c r="D6896" s="2" t="inlineStr">
        <is>
          <t>United States</t>
        </is>
      </c>
      <c r="E6896" s="2" t="inlineStr">
        <is>
          <t>USA</t>
        </is>
      </c>
      <c r="F6896" s="2" t="inlineStr">
        <is>
          <t>Land_x001f_ll gas recovery for direct use</t>
        </is>
      </c>
      <c r="G6896" s="2" t="n">
        <v>67</v>
      </c>
      <c r="H6896" s="2" t="n">
        <v>0.0007505480607506001</v>
      </c>
      <c r="I6896" s="2" t="n">
        <v>0.0008406138280406721</v>
      </c>
      <c r="J6896" s="40" t="inlineStr">
        <is>
          <t>waste - methane capture</t>
        </is>
      </c>
    </row>
    <row r="6897" ht="15.75" customHeight="1" s="120">
      <c r="A6897" s="2" t="inlineStr">
        <is>
          <t>WASTE</t>
        </is>
      </c>
      <c r="B6897" s="2" t="inlineStr">
        <is>
          <t>LAN</t>
        </is>
      </c>
      <c r="C6897" s="2" t="n">
        <v>2030</v>
      </c>
      <c r="D6897" s="2" t="inlineStr">
        <is>
          <t>United States</t>
        </is>
      </c>
      <c r="E6897" s="2" t="inlineStr">
        <is>
          <t>USA</t>
        </is>
      </c>
      <c r="F6897" s="2" t="inlineStr">
        <is>
          <t>Electricity generation with a reciprocating engine</t>
        </is>
      </c>
      <c r="G6897" s="2" t="n">
        <v>67</v>
      </c>
      <c r="H6897" s="2" t="n">
        <v>0.001148248440586</v>
      </c>
      <c r="I6897" s="2" t="n">
        <v>0.00128603825345632</v>
      </c>
      <c r="J6897" s="40" t="inlineStr">
        <is>
          <t>waste - methane capture</t>
        </is>
      </c>
    </row>
    <row r="6898" ht="15.75" customHeight="1" s="120">
      <c r="A6898" s="2" t="inlineStr">
        <is>
          <t>WASTE</t>
        </is>
      </c>
      <c r="B6898" s="2" t="inlineStr">
        <is>
          <t>LAN</t>
        </is>
      </c>
      <c r="C6898" s="2" t="n">
        <v>2030</v>
      </c>
      <c r="D6898" s="2" t="inlineStr">
        <is>
          <t>United States</t>
        </is>
      </c>
      <c r="E6898" s="2" t="inlineStr">
        <is>
          <t>USA</t>
        </is>
      </c>
      <c r="F6898" s="2" t="inlineStr">
        <is>
          <t>Electricity generation with a reciprocating engine</t>
        </is>
      </c>
      <c r="G6898" s="2" t="n">
        <v>68</v>
      </c>
      <c r="H6898" s="2" t="n">
        <v>0.0024408128811046</v>
      </c>
      <c r="I6898" s="2" t="n">
        <v>0.002733710426837152</v>
      </c>
      <c r="J6898" s="40" t="inlineStr">
        <is>
          <t>waste - methane capture</t>
        </is>
      </c>
    </row>
    <row r="6899" ht="15.75" customHeight="1" s="120">
      <c r="A6899" s="2" t="inlineStr">
        <is>
          <t>WASTE</t>
        </is>
      </c>
      <c r="B6899" s="2" t="inlineStr">
        <is>
          <t>LAN</t>
        </is>
      </c>
      <c r="C6899" s="2" t="n">
        <v>2030</v>
      </c>
      <c r="D6899" s="2" t="inlineStr">
        <is>
          <t>United States</t>
        </is>
      </c>
      <c r="E6899" s="2" t="inlineStr">
        <is>
          <t>USA</t>
        </is>
      </c>
      <c r="F6899" s="2" t="inlineStr">
        <is>
          <t>Electricity generation with combined heat and power</t>
        </is>
      </c>
      <c r="G6899" s="2" t="n">
        <v>68</v>
      </c>
      <c r="H6899" s="2" t="n">
        <v>0.0003258150827605</v>
      </c>
      <c r="I6899" s="2" t="n">
        <v>0.00036491289269176</v>
      </c>
      <c r="J6899" s="40" t="inlineStr">
        <is>
          <t>waste - methane capture</t>
        </is>
      </c>
    </row>
    <row r="6900" ht="15.75" customHeight="1" s="120">
      <c r="A6900" s="2" t="inlineStr">
        <is>
          <t>WASTE</t>
        </is>
      </c>
      <c r="B6900" s="2" t="inlineStr">
        <is>
          <t>LAN</t>
        </is>
      </c>
      <c r="C6900" s="2" t="n">
        <v>2030</v>
      </c>
      <c r="D6900" s="2" t="inlineStr">
        <is>
          <t>United States</t>
        </is>
      </c>
      <c r="E6900" s="2" t="inlineStr">
        <is>
          <t>USA</t>
        </is>
      </c>
      <c r="F6900" s="2" t="inlineStr">
        <is>
          <t>Electricity generation with a reciprocating engine</t>
        </is>
      </c>
      <c r="G6900" s="2" t="n">
        <v>69</v>
      </c>
      <c r="H6900" s="2" t="n">
        <v>0.001144056324847</v>
      </c>
      <c r="I6900" s="2" t="n">
        <v>0.00128134308382864</v>
      </c>
      <c r="J6900" s="40" t="inlineStr">
        <is>
          <t>waste - methane capture</t>
        </is>
      </c>
    </row>
    <row r="6901" ht="15.75" customHeight="1" s="120">
      <c r="A6901" s="2" t="inlineStr">
        <is>
          <t>WASTE</t>
        </is>
      </c>
      <c r="B6901" s="2" t="inlineStr">
        <is>
          <t>LAN</t>
        </is>
      </c>
      <c r="C6901" s="2" t="n">
        <v>2030</v>
      </c>
      <c r="D6901" s="2" t="inlineStr">
        <is>
          <t>United States</t>
        </is>
      </c>
      <c r="E6901" s="2" t="inlineStr">
        <is>
          <t>USA</t>
        </is>
      </c>
      <c r="F6901" s="2" t="inlineStr">
        <is>
          <t>Electricity generation with a gas turbine</t>
        </is>
      </c>
      <c r="G6901" s="2" t="n">
        <v>69</v>
      </c>
      <c r="H6901" s="2" t="n">
        <v>4.53530774394e-05</v>
      </c>
      <c r="I6901" s="2" t="n">
        <v>5.079544673212801e-05</v>
      </c>
      <c r="J6901" s="40" t="inlineStr">
        <is>
          <t>waste - methane capture</t>
        </is>
      </c>
    </row>
    <row r="6902" ht="15.75" customHeight="1" s="120">
      <c r="A6902" s="2" t="inlineStr">
        <is>
          <t>WASTE</t>
        </is>
      </c>
      <c r="B6902" s="2" t="inlineStr">
        <is>
          <t>LAN</t>
        </is>
      </c>
      <c r="C6902" s="2" t="n">
        <v>2030</v>
      </c>
      <c r="D6902" s="2" t="inlineStr">
        <is>
          <t>United States</t>
        </is>
      </c>
      <c r="E6902" s="2" t="inlineStr">
        <is>
          <t>USA</t>
        </is>
      </c>
      <c r="F6902" s="2" t="inlineStr">
        <is>
          <t>Flaring of landfill gas</t>
        </is>
      </c>
      <c r="G6902" s="2" t="n">
        <v>69</v>
      </c>
      <c r="H6902" s="2" t="n">
        <v>0.0002187443460571</v>
      </c>
      <c r="I6902" s="2" t="n">
        <v>0.000244993667583952</v>
      </c>
      <c r="J6902" s="40" t="inlineStr">
        <is>
          <t>waste - methane destruction</t>
        </is>
      </c>
    </row>
    <row r="6903" ht="15.75" customHeight="1" s="120">
      <c r="A6903" s="2" t="inlineStr">
        <is>
          <t>WASTE</t>
        </is>
      </c>
      <c r="B6903" s="2" t="inlineStr">
        <is>
          <t>LAN</t>
        </is>
      </c>
      <c r="C6903" s="2" t="n">
        <v>2030</v>
      </c>
      <c r="D6903" s="2" t="inlineStr">
        <is>
          <t>United States</t>
        </is>
      </c>
      <c r="E6903" s="2" t="inlineStr">
        <is>
          <t>USA</t>
        </is>
      </c>
      <c r="F6903" s="2" t="inlineStr">
        <is>
          <t>Electricity generation with combined heat and power</t>
        </is>
      </c>
      <c r="G6903" s="2" t="n">
        <v>70</v>
      </c>
      <c r="H6903" s="2" t="n">
        <v>0.0001395384897478</v>
      </c>
      <c r="I6903" s="2" t="n">
        <v>0.000156283108517536</v>
      </c>
      <c r="J6903" s="40" t="inlineStr">
        <is>
          <t>waste - methane capture</t>
        </is>
      </c>
    </row>
    <row r="6904" ht="15.75" customHeight="1" s="120">
      <c r="A6904" s="2" t="inlineStr">
        <is>
          <t>WASTE</t>
        </is>
      </c>
      <c r="B6904" s="2" t="inlineStr">
        <is>
          <t>LAN</t>
        </is>
      </c>
      <c r="C6904" s="2" t="n">
        <v>2030</v>
      </c>
      <c r="D6904" s="2" t="inlineStr">
        <is>
          <t>United States</t>
        </is>
      </c>
      <c r="E6904" s="2" t="inlineStr">
        <is>
          <t>USA</t>
        </is>
      </c>
      <c r="F6904" s="2" t="inlineStr">
        <is>
          <t>Electricity generation with a reciprocating engine</t>
        </is>
      </c>
      <c r="G6904" s="2" t="n">
        <v>70</v>
      </c>
      <c r="H6904" s="2" t="n">
        <v>0.0011048193555325</v>
      </c>
      <c r="I6904" s="2" t="n">
        <v>0.0012373976781964</v>
      </c>
      <c r="J6904" s="40" t="inlineStr">
        <is>
          <t>waste - methane capture</t>
        </is>
      </c>
    </row>
    <row r="6905" ht="15.75" customHeight="1" s="120">
      <c r="A6905" s="2" t="inlineStr">
        <is>
          <t>WASTE</t>
        </is>
      </c>
      <c r="B6905" s="2" t="inlineStr">
        <is>
          <t>LAN</t>
        </is>
      </c>
      <c r="C6905" s="2" t="n">
        <v>2030</v>
      </c>
      <c r="D6905" s="2" t="inlineStr">
        <is>
          <t>United States</t>
        </is>
      </c>
      <c r="E6905" s="2" t="inlineStr">
        <is>
          <t>USA</t>
        </is>
      </c>
      <c r="F6905" s="2" t="inlineStr">
        <is>
          <t>Land_x001f_ll gas recovery for direct use</t>
        </is>
      </c>
      <c r="G6905" s="2" t="n">
        <v>70</v>
      </c>
      <c r="H6905" s="2" t="n">
        <v>0.0011638842988759</v>
      </c>
      <c r="I6905" s="2" t="n">
        <v>0.001303550414741008</v>
      </c>
      <c r="J6905" s="40" t="inlineStr">
        <is>
          <t>waste - methane capture</t>
        </is>
      </c>
    </row>
    <row r="6906" ht="15.75" customHeight="1" s="120">
      <c r="A6906" s="2" t="inlineStr">
        <is>
          <t>WASTE</t>
        </is>
      </c>
      <c r="B6906" s="2" t="inlineStr">
        <is>
          <t>LAN</t>
        </is>
      </c>
      <c r="C6906" s="2" t="n">
        <v>2030</v>
      </c>
      <c r="D6906" s="2" t="inlineStr">
        <is>
          <t>United States</t>
        </is>
      </c>
      <c r="E6906" s="2" t="inlineStr">
        <is>
          <t>USA</t>
        </is>
      </c>
      <c r="F6906" s="2" t="inlineStr">
        <is>
          <t>Electricity generation with combined heat and power</t>
        </is>
      </c>
      <c r="G6906" s="2" t="n">
        <v>71</v>
      </c>
      <c r="H6906" s="2" t="n">
        <v>0.0004149502346991</v>
      </c>
      <c r="I6906" s="2" t="n">
        <v>0.000464744262862992</v>
      </c>
      <c r="J6906" s="40" t="inlineStr">
        <is>
          <t>waste - methane capture</t>
        </is>
      </c>
    </row>
    <row r="6907" ht="15.75" customHeight="1" s="120">
      <c r="A6907" s="2" t="inlineStr">
        <is>
          <t>WASTE</t>
        </is>
      </c>
      <c r="B6907" s="2" t="inlineStr">
        <is>
          <t>LAN</t>
        </is>
      </c>
      <c r="C6907" s="2" t="n">
        <v>2030</v>
      </c>
      <c r="D6907" s="2" t="inlineStr">
        <is>
          <t>United States</t>
        </is>
      </c>
      <c r="E6907" s="2" t="inlineStr">
        <is>
          <t>USA</t>
        </is>
      </c>
      <c r="F6907" s="2" t="inlineStr">
        <is>
          <t>Land_x001f_ll gas recovery for direct use</t>
        </is>
      </c>
      <c r="G6907" s="2" t="n">
        <v>71</v>
      </c>
      <c r="H6907" s="2" t="n">
        <v>0.0003314319474157</v>
      </c>
      <c r="I6907" s="2" t="n">
        <v>0.000371203781105584</v>
      </c>
      <c r="J6907" s="40" t="inlineStr">
        <is>
          <t>waste - methane capture</t>
        </is>
      </c>
    </row>
    <row r="6908" ht="15.75" customHeight="1" s="120">
      <c r="A6908" s="2" t="inlineStr">
        <is>
          <t>WASTE</t>
        </is>
      </c>
      <c r="B6908" s="2" t="inlineStr">
        <is>
          <t>LAN</t>
        </is>
      </c>
      <c r="C6908" s="2" t="n">
        <v>2030</v>
      </c>
      <c r="D6908" s="2" t="inlineStr">
        <is>
          <t>United States</t>
        </is>
      </c>
      <c r="E6908" s="2" t="inlineStr">
        <is>
          <t>USA</t>
        </is>
      </c>
      <c r="F6908" s="2" t="inlineStr">
        <is>
          <t>Electricity generation with a reciprocating engine</t>
        </is>
      </c>
      <c r="G6908" s="2" t="n">
        <v>71</v>
      </c>
      <c r="H6908" s="2" t="n">
        <v>0.0022012187400833</v>
      </c>
      <c r="I6908" s="2" t="n">
        <v>0.002465364988893297</v>
      </c>
      <c r="J6908" s="40" t="inlineStr">
        <is>
          <t>waste - methane capture</t>
        </is>
      </c>
    </row>
    <row r="6909" ht="15.75" customHeight="1" s="120">
      <c r="A6909" s="2" t="inlineStr">
        <is>
          <t>WASTE</t>
        </is>
      </c>
      <c r="B6909" s="2" t="inlineStr">
        <is>
          <t>LAN</t>
        </is>
      </c>
      <c r="C6909" s="2" t="n">
        <v>2030</v>
      </c>
      <c r="D6909" s="2" t="inlineStr">
        <is>
          <t>United States</t>
        </is>
      </c>
      <c r="E6909" s="2" t="inlineStr">
        <is>
          <t>USA</t>
        </is>
      </c>
      <c r="F6909" s="2" t="inlineStr">
        <is>
          <t>Flaring of landfill gas</t>
        </is>
      </c>
      <c r="G6909" s="2" t="n">
        <v>72</v>
      </c>
      <c r="H6909" s="2" t="n">
        <v>0.0002092205686495</v>
      </c>
      <c r="I6909" s="2" t="n">
        <v>0.00023432703688744</v>
      </c>
      <c r="J6909" s="40" t="inlineStr">
        <is>
          <t>waste - methane destruction</t>
        </is>
      </c>
    </row>
    <row r="6910" ht="15.75" customHeight="1" s="120">
      <c r="A6910" s="2" t="inlineStr">
        <is>
          <t>WASTE</t>
        </is>
      </c>
      <c r="B6910" s="2" t="inlineStr">
        <is>
          <t>LAN</t>
        </is>
      </c>
      <c r="C6910" s="2" t="n">
        <v>2030</v>
      </c>
      <c r="D6910" s="2" t="inlineStr">
        <is>
          <t>United States</t>
        </is>
      </c>
      <c r="E6910" s="2" t="inlineStr">
        <is>
          <t>USA</t>
        </is>
      </c>
      <c r="F6910" s="2" t="inlineStr">
        <is>
          <t>Electricity generation with combined heat and power</t>
        </is>
      </c>
      <c r="G6910" s="2" t="n">
        <v>72</v>
      </c>
      <c r="H6910" s="2" t="n">
        <v>0.0002724077203311</v>
      </c>
      <c r="I6910" s="2" t="n">
        <v>0.000305096646770832</v>
      </c>
      <c r="J6910" s="40" t="inlineStr">
        <is>
          <t>waste - methane capture</t>
        </is>
      </c>
    </row>
    <row r="6911" ht="15.75" customHeight="1" s="120">
      <c r="A6911" s="2" t="inlineStr">
        <is>
          <t>WASTE</t>
        </is>
      </c>
      <c r="B6911" s="2" t="inlineStr">
        <is>
          <t>LAN</t>
        </is>
      </c>
      <c r="C6911" s="2" t="n">
        <v>2030</v>
      </c>
      <c r="D6911" s="2" t="inlineStr">
        <is>
          <t>United States</t>
        </is>
      </c>
      <c r="E6911" s="2" t="inlineStr">
        <is>
          <t>USA</t>
        </is>
      </c>
      <c r="F6911" s="2" t="inlineStr">
        <is>
          <t>Electricity generation with a gas turbine</t>
        </is>
      </c>
      <c r="G6911" s="2" t="n">
        <v>72</v>
      </c>
      <c r="H6911" s="2" t="n">
        <v>4.32740853284e-05</v>
      </c>
      <c r="I6911" s="2" t="n">
        <v>4.8466975567808e-05</v>
      </c>
      <c r="J6911" s="40" t="inlineStr">
        <is>
          <t>waste - methane capture</t>
        </is>
      </c>
    </row>
    <row r="6912" ht="15.75" customHeight="1" s="120">
      <c r="A6912" s="2" t="inlineStr">
        <is>
          <t>WASTE</t>
        </is>
      </c>
      <c r="B6912" s="2" t="inlineStr">
        <is>
          <t>LAN</t>
        </is>
      </c>
      <c r="C6912" s="2" t="n">
        <v>2030</v>
      </c>
      <c r="D6912" s="2" t="inlineStr">
        <is>
          <t>United States</t>
        </is>
      </c>
      <c r="E6912" s="2" t="inlineStr">
        <is>
          <t>USA</t>
        </is>
      </c>
      <c r="F6912" s="2" t="inlineStr">
        <is>
          <t>Electricity generation with a reciprocating engine</t>
        </is>
      </c>
      <c r="G6912" s="2" t="n">
        <v>73</v>
      </c>
      <c r="H6912" s="2" t="n">
        <v>0.0012216690229252</v>
      </c>
      <c r="I6912" s="2" t="n">
        <v>0.001368269305676224</v>
      </c>
      <c r="J6912" s="40" t="inlineStr">
        <is>
          <t>waste - methane capture</t>
        </is>
      </c>
    </row>
    <row r="6913" ht="15.75" customHeight="1" s="120">
      <c r="A6913" s="2" t="inlineStr">
        <is>
          <t>WASTE</t>
        </is>
      </c>
      <c r="B6913" s="2" t="inlineStr">
        <is>
          <t>LAN</t>
        </is>
      </c>
      <c r="C6913" s="2" t="n">
        <v>2030</v>
      </c>
      <c r="D6913" s="2" t="inlineStr">
        <is>
          <t>United States</t>
        </is>
      </c>
      <c r="E6913" s="2" t="inlineStr">
        <is>
          <t>USA</t>
        </is>
      </c>
      <c r="F6913" s="2" t="inlineStr">
        <is>
          <t>Electricity generation with a microturbine</t>
        </is>
      </c>
      <c r="G6913" s="2" t="n">
        <v>73</v>
      </c>
      <c r="H6913" s="2" t="n">
        <v>2.99871808238e-05</v>
      </c>
      <c r="I6913" s="2" t="n">
        <v>3.3585642522656e-05</v>
      </c>
      <c r="J6913" s="40" t="inlineStr">
        <is>
          <t>waste - methane capture</t>
        </is>
      </c>
    </row>
    <row r="6914" ht="15.75" customHeight="1" s="120">
      <c r="A6914" s="2" t="inlineStr">
        <is>
          <t>WASTE</t>
        </is>
      </c>
      <c r="B6914" s="2" t="inlineStr">
        <is>
          <t>LAN</t>
        </is>
      </c>
      <c r="C6914" s="2" t="n">
        <v>2030</v>
      </c>
      <c r="D6914" s="2" t="inlineStr">
        <is>
          <t>United States</t>
        </is>
      </c>
      <c r="E6914" s="2" t="inlineStr">
        <is>
          <t>USA</t>
        </is>
      </c>
      <c r="F6914" s="2" t="inlineStr">
        <is>
          <t>Electricity generation with combined heat and power</t>
        </is>
      </c>
      <c r="G6914" s="2" t="n">
        <v>73</v>
      </c>
      <c r="H6914" s="2" t="n">
        <v>0.0003105733776465</v>
      </c>
      <c r="I6914" s="2" t="n">
        <v>0.00034784218296408</v>
      </c>
      <c r="J6914" s="40" t="inlineStr">
        <is>
          <t>waste - methane capture</t>
        </is>
      </c>
    </row>
    <row r="6915" ht="15.75" customHeight="1" s="120">
      <c r="A6915" s="2" t="inlineStr">
        <is>
          <t>WASTE</t>
        </is>
      </c>
      <c r="B6915" s="2" t="inlineStr">
        <is>
          <t>LAN</t>
        </is>
      </c>
      <c r="C6915" s="2" t="n">
        <v>2030</v>
      </c>
      <c r="D6915" s="2" t="inlineStr">
        <is>
          <t>United States</t>
        </is>
      </c>
      <c r="E6915" s="2" t="inlineStr">
        <is>
          <t>USA</t>
        </is>
      </c>
      <c r="F6915" s="2" t="inlineStr">
        <is>
          <t>Electricity generation with a reciprocating engine</t>
        </is>
      </c>
      <c r="G6915" s="2" t="n">
        <v>75</v>
      </c>
      <c r="H6915" s="2" t="n">
        <v>0.0020812370348722</v>
      </c>
      <c r="I6915" s="2" t="n">
        <v>0.002330985479056864</v>
      </c>
      <c r="J6915" s="40" t="inlineStr">
        <is>
          <t>waste - methane capture</t>
        </is>
      </c>
    </row>
    <row r="6916" ht="15.75" customHeight="1" s="120">
      <c r="A6916" s="2" t="inlineStr">
        <is>
          <t>WASTE</t>
        </is>
      </c>
      <c r="B6916" s="2" t="inlineStr">
        <is>
          <t>LAN</t>
        </is>
      </c>
      <c r="C6916" s="2" t="n">
        <v>2030</v>
      </c>
      <c r="D6916" s="2" t="inlineStr">
        <is>
          <t>United States</t>
        </is>
      </c>
      <c r="E6916" s="2" t="inlineStr">
        <is>
          <t>USA</t>
        </is>
      </c>
      <c r="F6916" s="2" t="inlineStr">
        <is>
          <t>Electricity generation with a gas turbine</t>
        </is>
      </c>
      <c r="G6916" s="2" t="n">
        <v>75</v>
      </c>
      <c r="H6916" s="2" t="n">
        <v>3.74970222765e-05</v>
      </c>
      <c r="I6916" s="2" t="n">
        <v>4.199666494968e-05</v>
      </c>
      <c r="J6916" s="40" t="inlineStr">
        <is>
          <t>waste - methane capture</t>
        </is>
      </c>
    </row>
    <row r="6917" ht="15.75" customHeight="1" s="120">
      <c r="A6917" s="2" t="inlineStr">
        <is>
          <t>WASTE</t>
        </is>
      </c>
      <c r="B6917" s="2" t="inlineStr">
        <is>
          <t>LAN</t>
        </is>
      </c>
      <c r="C6917" s="2" t="n">
        <v>2030</v>
      </c>
      <c r="D6917" s="2" t="inlineStr">
        <is>
          <t>United States</t>
        </is>
      </c>
      <c r="E6917" s="2" t="inlineStr">
        <is>
          <t>USA</t>
        </is>
      </c>
      <c r="F6917" s="2" t="inlineStr">
        <is>
          <t>Flaring of landfill gas</t>
        </is>
      </c>
      <c r="G6917" s="2" t="n">
        <v>75</v>
      </c>
      <c r="H6917" s="2" t="n">
        <v>0.0002163235476473</v>
      </c>
      <c r="I6917" s="2" t="n">
        <v>0.000242282373364976</v>
      </c>
      <c r="J6917" s="40" t="inlineStr">
        <is>
          <t>waste - methane destruction</t>
        </is>
      </c>
    </row>
    <row r="6918" ht="15.75" customHeight="1" s="120">
      <c r="A6918" s="2" t="inlineStr">
        <is>
          <t>WASTE</t>
        </is>
      </c>
      <c r="B6918" s="2" t="inlineStr">
        <is>
          <t>LAN</t>
        </is>
      </c>
      <c r="C6918" s="2" t="n">
        <v>2030</v>
      </c>
      <c r="D6918" s="2" t="inlineStr">
        <is>
          <t>United States</t>
        </is>
      </c>
      <c r="E6918" s="2" t="inlineStr">
        <is>
          <t>USA</t>
        </is>
      </c>
      <c r="F6918" s="2" t="inlineStr">
        <is>
          <t>Electricity generation with combined heat and power</t>
        </is>
      </c>
      <c r="G6918" s="2" t="n">
        <v>76</v>
      </c>
      <c r="H6918" s="2" t="n">
        <v>0.0004133521724725</v>
      </c>
      <c r="I6918" s="2" t="n">
        <v>0.0004629544331692001</v>
      </c>
      <c r="J6918" s="40" t="inlineStr">
        <is>
          <t>waste - methane capture</t>
        </is>
      </c>
    </row>
    <row r="6919" ht="15.75" customHeight="1" s="120">
      <c r="A6919" s="2" t="inlineStr">
        <is>
          <t>WASTE</t>
        </is>
      </c>
      <c r="B6919" s="2" t="inlineStr">
        <is>
          <t>LAN</t>
        </is>
      </c>
      <c r="C6919" s="2" t="n">
        <v>2030</v>
      </c>
      <c r="D6919" s="2" t="inlineStr">
        <is>
          <t>United States</t>
        </is>
      </c>
      <c r="E6919" s="2" t="inlineStr">
        <is>
          <t>USA</t>
        </is>
      </c>
      <c r="F6919" s="2" t="inlineStr">
        <is>
          <t>Electricity generation with a reciprocating engine</t>
        </is>
      </c>
      <c r="G6919" s="2" t="n">
        <v>77</v>
      </c>
      <c r="H6919" s="2" t="n">
        <v>0.0010093860328197</v>
      </c>
      <c r="I6919" s="2" t="n">
        <v>0.001130512356758064</v>
      </c>
      <c r="J6919" s="40" t="inlineStr">
        <is>
          <t>waste - methane capture</t>
        </is>
      </c>
    </row>
    <row r="6920" ht="15.75" customHeight="1" s="120">
      <c r="A6920" s="2" t="inlineStr">
        <is>
          <t>WASTE</t>
        </is>
      </c>
      <c r="B6920" s="2" t="inlineStr">
        <is>
          <t>LAN</t>
        </is>
      </c>
      <c r="C6920" s="2" t="n">
        <v>2030</v>
      </c>
      <c r="D6920" s="2" t="inlineStr">
        <is>
          <t>United States</t>
        </is>
      </c>
      <c r="E6920" s="2" t="inlineStr">
        <is>
          <t>USA</t>
        </is>
      </c>
      <c r="F6920" s="2" t="inlineStr">
        <is>
          <t>Electricity generation with a microturbine</t>
        </is>
      </c>
      <c r="G6920" s="2" t="n">
        <v>77</v>
      </c>
      <c r="H6920" s="2" t="n">
        <v>2.7627072086e-05</v>
      </c>
      <c r="I6920" s="2" t="n">
        <v>3.094232073632e-05</v>
      </c>
      <c r="J6920" s="40" t="inlineStr">
        <is>
          <t>waste - methane capture</t>
        </is>
      </c>
    </row>
    <row r="6921" ht="15.75" customHeight="1" s="120">
      <c r="A6921" s="2" t="inlineStr">
        <is>
          <t>WASTE</t>
        </is>
      </c>
      <c r="B6921" s="2" t="inlineStr">
        <is>
          <t>LAN</t>
        </is>
      </c>
      <c r="C6921" s="2" t="n">
        <v>2030</v>
      </c>
      <c r="D6921" s="2" t="inlineStr">
        <is>
          <t>United States</t>
        </is>
      </c>
      <c r="E6921" s="2" t="inlineStr">
        <is>
          <t>USA</t>
        </is>
      </c>
      <c r="F6921" s="2" t="inlineStr">
        <is>
          <t>Land_x001f_ll gas recovery for direct use</t>
        </is>
      </c>
      <c r="G6921" s="2" t="n">
        <v>77</v>
      </c>
      <c r="H6921" s="2" t="n">
        <v>0.0003042030730285</v>
      </c>
      <c r="I6921" s="2" t="n">
        <v>0.00034070744179192</v>
      </c>
      <c r="J6921" s="40" t="inlineStr">
        <is>
          <t>waste - methane capture</t>
        </is>
      </c>
    </row>
    <row r="6922" ht="15.75" customHeight="1" s="120">
      <c r="A6922" s="2" t="inlineStr">
        <is>
          <t>WASTE</t>
        </is>
      </c>
      <c r="B6922" s="2" t="inlineStr">
        <is>
          <t>LAN</t>
        </is>
      </c>
      <c r="C6922" s="2" t="n">
        <v>2030</v>
      </c>
      <c r="D6922" s="2" t="inlineStr">
        <is>
          <t>United States</t>
        </is>
      </c>
      <c r="E6922" s="2" t="inlineStr">
        <is>
          <t>USA</t>
        </is>
      </c>
      <c r="F6922" s="2" t="inlineStr">
        <is>
          <t>Flaring of landfill gas</t>
        </is>
      </c>
      <c r="G6922" s="2" t="n">
        <v>77</v>
      </c>
      <c r="H6922" s="2" t="n">
        <v>0.0001942670787685</v>
      </c>
      <c r="I6922" s="2" t="n">
        <v>0.00021757912822072</v>
      </c>
      <c r="J6922" s="40" t="inlineStr">
        <is>
          <t>waste - methane destruction</t>
        </is>
      </c>
    </row>
    <row r="6923" ht="15.75" customHeight="1" s="120">
      <c r="A6923" s="2" t="inlineStr">
        <is>
          <t>WASTE</t>
        </is>
      </c>
      <c r="B6923" s="2" t="inlineStr">
        <is>
          <t>LAN</t>
        </is>
      </c>
      <c r="C6923" s="2" t="n">
        <v>2030</v>
      </c>
      <c r="D6923" s="2" t="inlineStr">
        <is>
          <t>United States</t>
        </is>
      </c>
      <c r="E6923" s="2" t="inlineStr">
        <is>
          <t>USA</t>
        </is>
      </c>
      <c r="F6923" s="2" t="inlineStr">
        <is>
          <t>Flaring of landfill gas</t>
        </is>
      </c>
      <c r="G6923" s="2" t="n">
        <v>78</v>
      </c>
      <c r="H6923" s="2" t="n">
        <v>0.0001926180557348</v>
      </c>
      <c r="I6923" s="2" t="n">
        <v>0.000215732222422976</v>
      </c>
      <c r="J6923" s="40" t="inlineStr">
        <is>
          <t>waste - methane destruction</t>
        </is>
      </c>
    </row>
    <row r="6924" ht="15.75" customHeight="1" s="120">
      <c r="A6924" s="2" t="inlineStr">
        <is>
          <t>WASTE</t>
        </is>
      </c>
      <c r="B6924" s="2" t="inlineStr">
        <is>
          <t>LAN</t>
        </is>
      </c>
      <c r="C6924" s="2" t="n">
        <v>2030</v>
      </c>
      <c r="D6924" s="2" t="inlineStr">
        <is>
          <t>United States</t>
        </is>
      </c>
      <c r="E6924" s="2" t="inlineStr">
        <is>
          <t>USA</t>
        </is>
      </c>
      <c r="F6924" s="2" t="inlineStr">
        <is>
          <t>Electricity generation with combined heat and power</t>
        </is>
      </c>
      <c r="G6924" s="2" t="n">
        <v>78</v>
      </c>
      <c r="H6924" s="2" t="n">
        <v>0.0001242692087544</v>
      </c>
      <c r="I6924" s="2" t="n">
        <v>0.000139181513804928</v>
      </c>
      <c r="J6924" s="40" t="inlineStr">
        <is>
          <t>waste - methane capture</t>
        </is>
      </c>
    </row>
    <row r="6925" ht="15.75" customHeight="1" s="120">
      <c r="A6925" s="2" t="inlineStr">
        <is>
          <t>WASTE</t>
        </is>
      </c>
      <c r="B6925" s="2" t="inlineStr">
        <is>
          <t>LAN</t>
        </is>
      </c>
      <c r="C6925" s="2" t="n">
        <v>2030</v>
      </c>
      <c r="D6925" s="2" t="inlineStr">
        <is>
          <t>United States</t>
        </is>
      </c>
      <c r="E6925" s="2" t="inlineStr">
        <is>
          <t>USA</t>
        </is>
      </c>
      <c r="F6925" s="2" t="inlineStr">
        <is>
          <t>Electricity generation with a reciprocating engine</t>
        </is>
      </c>
      <c r="G6925" s="2" t="n">
        <v>78</v>
      </c>
      <c r="H6925" s="2" t="n">
        <v>0.0010029177647084</v>
      </c>
      <c r="I6925" s="2" t="n">
        <v>0.001123267896473408</v>
      </c>
      <c r="J6925" s="40" t="inlineStr">
        <is>
          <t>waste - methane capture</t>
        </is>
      </c>
    </row>
    <row r="6926" ht="15.75" customHeight="1" s="120">
      <c r="A6926" s="2" t="inlineStr">
        <is>
          <t>WASTE</t>
        </is>
      </c>
      <c r="B6926" s="2" t="inlineStr">
        <is>
          <t>LAN</t>
        </is>
      </c>
      <c r="C6926" s="2" t="n">
        <v>2030</v>
      </c>
      <c r="D6926" s="2" t="inlineStr">
        <is>
          <t>United States</t>
        </is>
      </c>
      <c r="E6926" s="2" t="inlineStr">
        <is>
          <t>USA</t>
        </is>
      </c>
      <c r="F6926" s="2" t="inlineStr">
        <is>
          <t>Land_x001f_ll gas recovery for direct use</t>
        </is>
      </c>
      <c r="G6926" s="2" t="n">
        <v>78</v>
      </c>
      <c r="H6926" s="2" t="n">
        <v>0.0008078645914793</v>
      </c>
      <c r="I6926" s="2" t="n">
        <v>0.0009048083424568162</v>
      </c>
      <c r="J6926" s="40" t="inlineStr">
        <is>
          <t>waste - methane capture</t>
        </is>
      </c>
    </row>
    <row r="6927" ht="15.75" customHeight="1" s="120">
      <c r="A6927" s="2" t="inlineStr">
        <is>
          <t>WASTE</t>
        </is>
      </c>
      <c r="B6927" s="2" t="inlineStr">
        <is>
          <t>LAN</t>
        </is>
      </c>
      <c r="C6927" s="2" t="n">
        <v>2030</v>
      </c>
      <c r="D6927" s="2" t="inlineStr">
        <is>
          <t>United States</t>
        </is>
      </c>
      <c r="E6927" s="2" t="inlineStr">
        <is>
          <t>USA</t>
        </is>
      </c>
      <c r="F6927" s="2" t="inlineStr">
        <is>
          <t>Electricity generation with a microturbine</t>
        </is>
      </c>
      <c r="G6927" s="2" t="n">
        <v>78</v>
      </c>
      <c r="H6927" s="2" t="n">
        <v>1.44159876072e-05</v>
      </c>
      <c r="I6927" s="2" t="n">
        <v>1.6145906120064e-05</v>
      </c>
      <c r="J6927" s="40" t="inlineStr">
        <is>
          <t>waste - methane capture</t>
        </is>
      </c>
    </row>
    <row r="6928" ht="15.75" customHeight="1" s="120">
      <c r="A6928" s="2" t="inlineStr">
        <is>
          <t>WASTE</t>
        </is>
      </c>
      <c r="B6928" s="2" t="inlineStr">
        <is>
          <t>LAN</t>
        </is>
      </c>
      <c r="C6928" s="2" t="n">
        <v>2030</v>
      </c>
      <c r="D6928" s="2" t="inlineStr">
        <is>
          <t>United States</t>
        </is>
      </c>
      <c r="E6928" s="2" t="inlineStr">
        <is>
          <t>USA</t>
        </is>
      </c>
      <c r="F6928" s="2" t="inlineStr">
        <is>
          <t>Electricity generation with a gas turbine</t>
        </is>
      </c>
      <c r="G6928" s="2" t="n">
        <v>78</v>
      </c>
      <c r="H6928" s="2" t="n">
        <v>7.57285197324e-05</v>
      </c>
      <c r="I6928" s="2" t="n">
        <v>8.481594210028801e-05</v>
      </c>
      <c r="J6928" s="40" t="inlineStr">
        <is>
          <t>waste - methane capture</t>
        </is>
      </c>
    </row>
    <row r="6929" ht="15.75" customHeight="1" s="120">
      <c r="A6929" s="2" t="inlineStr">
        <is>
          <t>WASTE</t>
        </is>
      </c>
      <c r="B6929" s="2" t="inlineStr">
        <is>
          <t>LAN</t>
        </is>
      </c>
      <c r="C6929" s="2" t="n">
        <v>2030</v>
      </c>
      <c r="D6929" s="2" t="inlineStr">
        <is>
          <t>United States</t>
        </is>
      </c>
      <c r="E6929" s="2" t="inlineStr">
        <is>
          <t>USA</t>
        </is>
      </c>
      <c r="F6929" s="2" t="inlineStr">
        <is>
          <t>Electricity generation with combined heat and power</t>
        </is>
      </c>
      <c r="G6929" s="2" t="n">
        <v>79</v>
      </c>
      <c r="H6929" s="2" t="n">
        <v>0.0001628170139156</v>
      </c>
      <c r="I6929" s="2" t="n">
        <v>0.000182355055585472</v>
      </c>
      <c r="J6929" s="40" t="inlineStr">
        <is>
          <t>waste - methane capture</t>
        </is>
      </c>
    </row>
    <row r="6930" ht="15.75" customHeight="1" s="120">
      <c r="A6930" s="2" t="inlineStr">
        <is>
          <t>WASTE</t>
        </is>
      </c>
      <c r="B6930" s="2" t="inlineStr">
        <is>
          <t>LAN</t>
        </is>
      </c>
      <c r="C6930" s="2" t="n">
        <v>2030</v>
      </c>
      <c r="D6930" s="2" t="inlineStr">
        <is>
          <t>United States</t>
        </is>
      </c>
      <c r="E6930" s="2" t="inlineStr">
        <is>
          <t>USA</t>
        </is>
      </c>
      <c r="F6930" s="2" t="inlineStr">
        <is>
          <t>Electricity generation with combined heat and power</t>
        </is>
      </c>
      <c r="G6930" s="2" t="n">
        <v>80</v>
      </c>
      <c r="H6930" s="2" t="n">
        <v>0.000121583994769</v>
      </c>
      <c r="I6930" s="2" t="n">
        <v>0.00013617407414128</v>
      </c>
      <c r="J6930" s="40" t="inlineStr">
        <is>
          <t>waste - methane capture</t>
        </is>
      </c>
    </row>
    <row r="6931" ht="15.75" customHeight="1" s="120">
      <c r="A6931" s="2" t="inlineStr">
        <is>
          <t>WASTE</t>
        </is>
      </c>
      <c r="B6931" s="2" t="inlineStr">
        <is>
          <t>LAN</t>
        </is>
      </c>
      <c r="C6931" s="2" t="n">
        <v>2030</v>
      </c>
      <c r="D6931" s="2" t="inlineStr">
        <is>
          <t>United States</t>
        </is>
      </c>
      <c r="E6931" s="2" t="inlineStr">
        <is>
          <t>USA</t>
        </is>
      </c>
      <c r="F6931" s="2" t="inlineStr">
        <is>
          <t>Electricity generation with a gas turbine</t>
        </is>
      </c>
      <c r="G6931" s="2" t="n">
        <v>80</v>
      </c>
      <c r="H6931" s="2" t="n">
        <v>3.52216302417e-05</v>
      </c>
      <c r="I6931" s="2" t="n">
        <v>3.9448225870704e-05</v>
      </c>
      <c r="J6931" s="40" t="inlineStr">
        <is>
          <t>waste - methane capture</t>
        </is>
      </c>
    </row>
    <row r="6932" ht="15.75" customHeight="1" s="120">
      <c r="A6932" s="2" t="inlineStr">
        <is>
          <t>WASTE</t>
        </is>
      </c>
      <c r="B6932" s="2" t="inlineStr">
        <is>
          <t>LAN</t>
        </is>
      </c>
      <c r="C6932" s="2" t="n">
        <v>2030</v>
      </c>
      <c r="D6932" s="2" t="inlineStr">
        <is>
          <t>United States</t>
        </is>
      </c>
      <c r="E6932" s="2" t="inlineStr">
        <is>
          <t>USA</t>
        </is>
      </c>
      <c r="F6932" s="2" t="inlineStr">
        <is>
          <t>Land_x001f_ll gas recovery for direct use</t>
        </is>
      </c>
      <c r="G6932" s="2" t="n">
        <v>80</v>
      </c>
      <c r="H6932" s="2" t="n">
        <v>0.0002885025460273</v>
      </c>
      <c r="I6932" s="2" t="n">
        <v>0.000323122851550576</v>
      </c>
      <c r="J6932" s="40" t="inlineStr">
        <is>
          <t>waste - methane capture</t>
        </is>
      </c>
    </row>
    <row r="6933" ht="15.75" customHeight="1" s="120">
      <c r="A6933" s="2" t="inlineStr">
        <is>
          <t>WASTE</t>
        </is>
      </c>
      <c r="B6933" s="2" t="inlineStr">
        <is>
          <t>LAN</t>
        </is>
      </c>
      <c r="C6933" s="2" t="n">
        <v>2030</v>
      </c>
      <c r="D6933" s="2" t="inlineStr">
        <is>
          <t>United States</t>
        </is>
      </c>
      <c r="E6933" s="2" t="inlineStr">
        <is>
          <t>USA</t>
        </is>
      </c>
      <c r="F6933" s="2" t="inlineStr">
        <is>
          <t>Electricity generation with a reciprocating engine</t>
        </is>
      </c>
      <c r="G6933" s="2" t="n">
        <v>81</v>
      </c>
      <c r="H6933" s="2" t="n">
        <v>0.0020702166948467</v>
      </c>
      <c r="I6933" s="2" t="n">
        <v>0.002318642698228304</v>
      </c>
      <c r="J6933" s="40" t="inlineStr">
        <is>
          <t>waste - methane capture</t>
        </is>
      </c>
    </row>
    <row r="6934" ht="15.75" customHeight="1" s="120">
      <c r="A6934" s="2" t="inlineStr">
        <is>
          <t>WASTE</t>
        </is>
      </c>
      <c r="B6934" s="2" t="inlineStr">
        <is>
          <t>LAN</t>
        </is>
      </c>
      <c r="C6934" s="2" t="n">
        <v>2030</v>
      </c>
      <c r="D6934" s="2" t="inlineStr">
        <is>
          <t>United States</t>
        </is>
      </c>
      <c r="E6934" s="2" t="inlineStr">
        <is>
          <t>USA</t>
        </is>
      </c>
      <c r="F6934" s="2" t="inlineStr">
        <is>
          <t>Electricity generation with a microturbine</t>
        </is>
      </c>
      <c r="G6934" s="2" t="n">
        <v>81</v>
      </c>
      <c r="H6934" s="2" t="n">
        <v>1.37698852996e-05</v>
      </c>
      <c r="I6934" s="2" t="n">
        <v>1.5422271535552e-05</v>
      </c>
      <c r="J6934" s="40" t="inlineStr">
        <is>
          <t>waste - methane capture</t>
        </is>
      </c>
    </row>
    <row r="6935" ht="15.75" customHeight="1" s="120">
      <c r="A6935" s="2" t="inlineStr">
        <is>
          <t>WASTE</t>
        </is>
      </c>
      <c r="B6935" s="2" t="inlineStr">
        <is>
          <t>LAN</t>
        </is>
      </c>
      <c r="C6935" s="2" t="n">
        <v>2030</v>
      </c>
      <c r="D6935" s="2" t="inlineStr">
        <is>
          <t>United States</t>
        </is>
      </c>
      <c r="E6935" s="2" t="inlineStr">
        <is>
          <t>USA</t>
        </is>
      </c>
      <c r="F6935" s="2" t="inlineStr">
        <is>
          <t>Land_x001f_ll gas recovery for direct use</t>
        </is>
      </c>
      <c r="G6935" s="2" t="n">
        <v>82</v>
      </c>
      <c r="H6935" s="2" t="n">
        <v>0.0002816999622155</v>
      </c>
      <c r="I6935" s="2" t="n">
        <v>0.00031550395768136</v>
      </c>
      <c r="J6935" s="40" t="inlineStr">
        <is>
          <t>waste - methane capture</t>
        </is>
      </c>
    </row>
    <row r="6936" ht="15.75" customHeight="1" s="120">
      <c r="A6936" s="2" t="inlineStr">
        <is>
          <t>WASTE</t>
        </is>
      </c>
      <c r="B6936" s="2" t="inlineStr">
        <is>
          <t>LAN</t>
        </is>
      </c>
      <c r="C6936" s="2" t="n">
        <v>2030</v>
      </c>
      <c r="D6936" s="2" t="inlineStr">
        <is>
          <t>United States</t>
        </is>
      </c>
      <c r="E6936" s="2" t="inlineStr">
        <is>
          <t>USA</t>
        </is>
      </c>
      <c r="F6936" s="2" t="inlineStr">
        <is>
          <t>Electricity generation with a reciprocating engine</t>
        </is>
      </c>
      <c r="G6936" s="2" t="n">
        <v>82</v>
      </c>
      <c r="H6936" s="2" t="n">
        <v>0.002027171140071</v>
      </c>
      <c r="I6936" s="2" t="n">
        <v>0.00227043167687952</v>
      </c>
      <c r="J6936" s="40" t="inlineStr">
        <is>
          <t>waste - methane capture</t>
        </is>
      </c>
    </row>
    <row r="6937" ht="15.75" customHeight="1" s="120">
      <c r="A6937" s="2" t="inlineStr">
        <is>
          <t>WASTE</t>
        </is>
      </c>
      <c r="B6937" s="2" t="inlineStr">
        <is>
          <t>LAN</t>
        </is>
      </c>
      <c r="C6937" s="2" t="n">
        <v>2030</v>
      </c>
      <c r="D6937" s="2" t="inlineStr">
        <is>
          <t>United States</t>
        </is>
      </c>
      <c r="E6937" s="2" t="inlineStr">
        <is>
          <t>USA</t>
        </is>
      </c>
      <c r="F6937" s="2" t="inlineStr">
        <is>
          <t>Electricity generation with combined heat and power</t>
        </is>
      </c>
      <c r="G6937" s="2" t="n">
        <v>82</v>
      </c>
      <c r="H6937" s="2" t="n">
        <v>0.0002400934754405</v>
      </c>
      <c r="I6937" s="2" t="n">
        <v>0.00026890469249336</v>
      </c>
      <c r="J6937" s="40" t="inlineStr">
        <is>
          <t>waste - methane capture</t>
        </is>
      </c>
    </row>
    <row r="6938" ht="15.75" customHeight="1" s="120">
      <c r="A6938" s="2" t="inlineStr">
        <is>
          <t>WASTE</t>
        </is>
      </c>
      <c r="B6938" s="2" t="inlineStr">
        <is>
          <t>LAN</t>
        </is>
      </c>
      <c r="C6938" s="2" t="n">
        <v>2030</v>
      </c>
      <c r="D6938" s="2" t="inlineStr">
        <is>
          <t>United States</t>
        </is>
      </c>
      <c r="E6938" s="2" t="inlineStr">
        <is>
          <t>USA</t>
        </is>
      </c>
      <c r="F6938" s="2" t="inlineStr">
        <is>
          <t>Flaring of landfill gas</t>
        </is>
      </c>
      <c r="G6938" s="2" t="n">
        <v>82</v>
      </c>
      <c r="H6938" s="2" t="n">
        <v>0.0001845683727879</v>
      </c>
      <c r="I6938" s="2" t="n">
        <v>0.000206716577522448</v>
      </c>
      <c r="J6938" s="40" t="inlineStr">
        <is>
          <t>waste - methane destruction</t>
        </is>
      </c>
    </row>
    <row r="6939" ht="15.75" customHeight="1" s="120">
      <c r="A6939" s="2" t="inlineStr">
        <is>
          <t>WASTE</t>
        </is>
      </c>
      <c r="B6939" s="2" t="inlineStr">
        <is>
          <t>LAN</t>
        </is>
      </c>
      <c r="C6939" s="2" t="n">
        <v>2030</v>
      </c>
      <c r="D6939" s="2" t="inlineStr">
        <is>
          <t>United States</t>
        </is>
      </c>
      <c r="E6939" s="2" t="inlineStr">
        <is>
          <t>USA</t>
        </is>
      </c>
      <c r="F6939" s="2" t="inlineStr">
        <is>
          <t>Electricity generation with a gas turbine</t>
        </is>
      </c>
      <c r="G6939" s="2" t="n">
        <v>82</v>
      </c>
      <c r="H6939" s="2" t="n">
        <v>3.41823069903e-05</v>
      </c>
      <c r="I6939" s="2" t="n">
        <v>3.8284183829136e-05</v>
      </c>
      <c r="J6939" s="40" t="inlineStr">
        <is>
          <t>waste - methane capture</t>
        </is>
      </c>
    </row>
    <row r="6940" ht="15.75" customHeight="1" s="120">
      <c r="A6940" s="2" t="inlineStr">
        <is>
          <t>WASTE</t>
        </is>
      </c>
      <c r="B6940" s="2" t="inlineStr">
        <is>
          <t>LAN</t>
        </is>
      </c>
      <c r="C6940" s="2" t="n">
        <v>2030</v>
      </c>
      <c r="D6940" s="2" t="inlineStr">
        <is>
          <t>United States</t>
        </is>
      </c>
      <c r="E6940" s="2" t="inlineStr">
        <is>
          <t>USA</t>
        </is>
      </c>
      <c r="F6940" s="2" t="inlineStr">
        <is>
          <t>Electricity generation with a gas turbine</t>
        </is>
      </c>
      <c r="G6940" s="2" t="n">
        <v>83</v>
      </c>
      <c r="H6940" s="2" t="n">
        <v>3.39557373081e-05</v>
      </c>
      <c r="I6940" s="2" t="n">
        <v>3.8030425785072e-05</v>
      </c>
      <c r="J6940" s="40" t="inlineStr">
        <is>
          <t>waste - methane capture</t>
        </is>
      </c>
    </row>
    <row r="6941" ht="15.75" customHeight="1" s="120">
      <c r="A6941" s="2" t="inlineStr">
        <is>
          <t>WASTE</t>
        </is>
      </c>
      <c r="B6941" s="2" t="inlineStr">
        <is>
          <t>LAN</t>
        </is>
      </c>
      <c r="C6941" s="2" t="n">
        <v>2030</v>
      </c>
      <c r="D6941" s="2" t="inlineStr">
        <is>
          <t>United States</t>
        </is>
      </c>
      <c r="E6941" s="2" t="inlineStr">
        <is>
          <t>USA</t>
        </is>
      </c>
      <c r="F6941" s="2" t="inlineStr">
        <is>
          <t>Electricity generation with a reciprocating engine</t>
        </is>
      </c>
      <c r="G6941" s="2" t="n">
        <v>83</v>
      </c>
      <c r="H6941" s="2" t="n">
        <v>0.0009420813876204</v>
      </c>
      <c r="I6941" s="2" t="n">
        <v>0.001055131154134848</v>
      </c>
      <c r="J6941" s="40" t="inlineStr">
        <is>
          <t>waste - methane capture</t>
        </is>
      </c>
    </row>
    <row r="6942" ht="15.75" customHeight="1" s="120">
      <c r="A6942" s="2" t="inlineStr">
        <is>
          <t>WASTE</t>
        </is>
      </c>
      <c r="B6942" s="2" t="inlineStr">
        <is>
          <t>LAN</t>
        </is>
      </c>
      <c r="C6942" s="2" t="n">
        <v>2030</v>
      </c>
      <c r="D6942" s="2" t="inlineStr">
        <is>
          <t>United States</t>
        </is>
      </c>
      <c r="E6942" s="2" t="inlineStr">
        <is>
          <t>USA</t>
        </is>
      </c>
      <c r="F6942" s="2" t="inlineStr">
        <is>
          <t>Electricity generation with combined heat and power</t>
        </is>
      </c>
      <c r="G6942" s="2" t="n">
        <v>83</v>
      </c>
      <c r="H6942" s="2" t="n">
        <v>0.0002350537106395</v>
      </c>
      <c r="I6942" s="2" t="n">
        <v>0.00026326015591624</v>
      </c>
      <c r="J6942" s="40" t="inlineStr">
        <is>
          <t>waste - methane capture</t>
        </is>
      </c>
    </row>
    <row r="6943" ht="15.75" customHeight="1" s="120">
      <c r="A6943" s="2" t="inlineStr">
        <is>
          <t>WASTE</t>
        </is>
      </c>
      <c r="B6943" s="2" t="inlineStr">
        <is>
          <t>LAN</t>
        </is>
      </c>
      <c r="C6943" s="2" t="n">
        <v>2030</v>
      </c>
      <c r="D6943" s="2" t="inlineStr">
        <is>
          <t>United States</t>
        </is>
      </c>
      <c r="E6943" s="2" t="inlineStr">
        <is>
          <t>USA</t>
        </is>
      </c>
      <c r="F6943" s="2" t="inlineStr">
        <is>
          <t>Electricity generation with combined heat and power</t>
        </is>
      </c>
      <c r="G6943" s="2" t="n">
        <v>84</v>
      </c>
      <c r="H6943" s="2" t="n">
        <v>0.0003494420743664</v>
      </c>
      <c r="I6943" s="2" t="n">
        <v>0.0003913751232903681</v>
      </c>
      <c r="J6943" s="40" t="inlineStr">
        <is>
          <t>waste - methane capture</t>
        </is>
      </c>
    </row>
    <row r="6944" ht="15.75" customHeight="1" s="120">
      <c r="A6944" s="2" t="inlineStr">
        <is>
          <t>WASTE</t>
        </is>
      </c>
      <c r="B6944" s="2" t="inlineStr">
        <is>
          <t>LAN</t>
        </is>
      </c>
      <c r="C6944" s="2" t="n">
        <v>2030</v>
      </c>
      <c r="D6944" s="2" t="inlineStr">
        <is>
          <t>United States</t>
        </is>
      </c>
      <c r="E6944" s="2" t="inlineStr">
        <is>
          <t>USA</t>
        </is>
      </c>
      <c r="F6944" s="2" t="inlineStr">
        <is>
          <t>Electricity generation with a microturbine</t>
        </is>
      </c>
      <c r="G6944" s="2" t="n">
        <v>84</v>
      </c>
      <c r="H6944" s="2" t="n">
        <v>2.53994157902e-05</v>
      </c>
      <c r="I6944" s="2" t="n">
        <v>2.844734568502401e-05</v>
      </c>
      <c r="J6944" s="40" t="inlineStr">
        <is>
          <t>waste - methane capture</t>
        </is>
      </c>
    </row>
    <row r="6945" ht="15.75" customHeight="1" s="120">
      <c r="A6945" s="2" t="inlineStr">
        <is>
          <t>WASTE</t>
        </is>
      </c>
      <c r="B6945" s="2" t="inlineStr">
        <is>
          <t>LAN</t>
        </is>
      </c>
      <c r="C6945" s="2" t="n">
        <v>2030</v>
      </c>
      <c r="D6945" s="2" t="inlineStr">
        <is>
          <t>United States</t>
        </is>
      </c>
      <c r="E6945" s="2" t="inlineStr">
        <is>
          <t>USA</t>
        </is>
      </c>
      <c r="F6945" s="2" t="inlineStr">
        <is>
          <t>Flaring of landfill gas</t>
        </is>
      </c>
      <c r="G6945" s="2" t="n">
        <v>85</v>
      </c>
      <c r="H6945" s="2" t="n">
        <v>0.00018823123537</v>
      </c>
      <c r="I6945" s="2" t="n">
        <v>0.0002108189836144</v>
      </c>
      <c r="J6945" s="40" t="inlineStr">
        <is>
          <t>waste - methane destruction</t>
        </is>
      </c>
    </row>
    <row r="6946" ht="15.75" customHeight="1" s="120">
      <c r="A6946" s="2" t="inlineStr">
        <is>
          <t>WASTE</t>
        </is>
      </c>
      <c r="B6946" s="2" t="inlineStr">
        <is>
          <t>LAN</t>
        </is>
      </c>
      <c r="C6946" s="2" t="n">
        <v>2030</v>
      </c>
      <c r="D6946" s="2" t="inlineStr">
        <is>
          <t>United States</t>
        </is>
      </c>
      <c r="E6946" s="2" t="inlineStr">
        <is>
          <t>USA</t>
        </is>
      </c>
      <c r="F6946" s="2" t="inlineStr">
        <is>
          <t>Electricity generation with a reciprocating engine</t>
        </is>
      </c>
      <c r="G6946" s="2" t="n">
        <v>85</v>
      </c>
      <c r="H6946" s="2" t="n">
        <v>0.0018288015271537</v>
      </c>
      <c r="I6946" s="2" t="n">
        <v>0.002048257710412144</v>
      </c>
      <c r="J6946" s="40" t="inlineStr">
        <is>
          <t>waste - methane capture</t>
        </is>
      </c>
    </row>
    <row r="6947" ht="15.75" customHeight="1" s="120">
      <c r="A6947" s="2" t="inlineStr">
        <is>
          <t>WASTE</t>
        </is>
      </c>
      <c r="B6947" s="2" t="inlineStr">
        <is>
          <t>LAN</t>
        </is>
      </c>
      <c r="C6947" s="2" t="n">
        <v>2030</v>
      </c>
      <c r="D6947" s="2" t="inlineStr">
        <is>
          <t>United States</t>
        </is>
      </c>
      <c r="E6947" s="2" t="inlineStr">
        <is>
          <t>USA</t>
        </is>
      </c>
      <c r="F6947" s="2" t="inlineStr">
        <is>
          <t>Electricity generation with a reciprocating engine</t>
        </is>
      </c>
      <c r="G6947" s="2" t="n">
        <v>86</v>
      </c>
      <c r="H6947" s="2" t="n">
        <v>0.0009787720628082999</v>
      </c>
      <c r="I6947" s="2" t="n">
        <v>0.001096224710345296</v>
      </c>
      <c r="J6947" s="40" t="inlineStr">
        <is>
          <t>waste - methane capture</t>
        </is>
      </c>
    </row>
    <row r="6948" ht="15.75" customHeight="1" s="120">
      <c r="A6948" s="2" t="inlineStr">
        <is>
          <t>WASTE</t>
        </is>
      </c>
      <c r="B6948" s="2" t="inlineStr">
        <is>
          <t>LAN</t>
        </is>
      </c>
      <c r="C6948" s="2" t="n">
        <v>2030</v>
      </c>
      <c r="D6948" s="2" t="inlineStr">
        <is>
          <t>United States</t>
        </is>
      </c>
      <c r="E6948" s="2" t="inlineStr">
        <is>
          <t>USA</t>
        </is>
      </c>
      <c r="F6948" s="2" t="inlineStr">
        <is>
          <t>Electricity generation with combined heat and power</t>
        </is>
      </c>
      <c r="G6948" s="2" t="n">
        <v>86</v>
      </c>
      <c r="H6948" s="2" t="n">
        <v>0.0001153071425506</v>
      </c>
      <c r="I6948" s="2" t="n">
        <v>0.000129143999656672</v>
      </c>
      <c r="J6948" s="40" t="inlineStr">
        <is>
          <t>waste - methane capture</t>
        </is>
      </c>
    </row>
    <row r="6949" ht="15.75" customHeight="1" s="120">
      <c r="A6949" s="2" t="inlineStr">
        <is>
          <t>WASTE</t>
        </is>
      </c>
      <c r="B6949" s="2" t="inlineStr">
        <is>
          <t>LAN</t>
        </is>
      </c>
      <c r="C6949" s="2" t="n">
        <v>2030</v>
      </c>
      <c r="D6949" s="2" t="inlineStr">
        <is>
          <t>United States</t>
        </is>
      </c>
      <c r="E6949" s="2" t="inlineStr">
        <is>
          <t>USA</t>
        </is>
      </c>
      <c r="F6949" s="2" t="inlineStr">
        <is>
          <t>Electricity generation with a microturbine</t>
        </is>
      </c>
      <c r="G6949" s="2" t="n">
        <v>86</v>
      </c>
      <c r="H6949" s="2" t="n">
        <v>1.1849094335e-05</v>
      </c>
      <c r="I6949" s="2" t="n">
        <v>1.32709856552e-05</v>
      </c>
      <c r="J6949" s="40" t="inlineStr">
        <is>
          <t>waste - methane capture</t>
        </is>
      </c>
    </row>
    <row r="6950" ht="15.75" customHeight="1" s="120">
      <c r="A6950" s="2" t="inlineStr">
        <is>
          <t>WASTE</t>
        </is>
      </c>
      <c r="B6950" s="2" t="inlineStr">
        <is>
          <t>LAN</t>
        </is>
      </c>
      <c r="C6950" s="2" t="n">
        <v>2030</v>
      </c>
      <c r="D6950" s="2" t="inlineStr">
        <is>
          <t>United States</t>
        </is>
      </c>
      <c r="E6950" s="2" t="inlineStr">
        <is>
          <t>USA</t>
        </is>
      </c>
      <c r="F6950" s="2" t="inlineStr">
        <is>
          <t>Electricity generation with a reciprocating engine</t>
        </is>
      </c>
      <c r="G6950" s="2" t="n">
        <v>87</v>
      </c>
      <c r="H6950" s="2" t="n">
        <v>0.0018584144418128</v>
      </c>
      <c r="I6950" s="2" t="n">
        <v>0.002081424174830336</v>
      </c>
      <c r="J6950" s="40" t="inlineStr">
        <is>
          <t>waste - methane capture</t>
        </is>
      </c>
    </row>
    <row r="6951" ht="15.75" customHeight="1" s="120">
      <c r="A6951" s="2" t="inlineStr">
        <is>
          <t>WASTE</t>
        </is>
      </c>
      <c r="B6951" s="2" t="inlineStr">
        <is>
          <t>LAN</t>
        </is>
      </c>
      <c r="C6951" s="2" t="n">
        <v>2030</v>
      </c>
      <c r="D6951" s="2" t="inlineStr">
        <is>
          <t>United States</t>
        </is>
      </c>
      <c r="E6951" s="2" t="inlineStr">
        <is>
          <t>USA</t>
        </is>
      </c>
      <c r="F6951" s="2" t="inlineStr">
        <is>
          <t>Electricity generation with combined heat and power</t>
        </is>
      </c>
      <c r="G6951" s="2" t="n">
        <v>87</v>
      </c>
      <c r="H6951" s="2" t="n">
        <v>0.0001123777547036</v>
      </c>
      <c r="I6951" s="2" t="n">
        <v>0.000125863085268032</v>
      </c>
      <c r="J6951" s="40" t="inlineStr">
        <is>
          <t>waste - methane capture</t>
        </is>
      </c>
    </row>
    <row r="6952" ht="15.75" customHeight="1" s="120">
      <c r="A6952" s="2" t="inlineStr">
        <is>
          <t>WASTE</t>
        </is>
      </c>
      <c r="B6952" s="2" t="inlineStr">
        <is>
          <t>LAN</t>
        </is>
      </c>
      <c r="C6952" s="2" t="n">
        <v>2030</v>
      </c>
      <c r="D6952" s="2" t="inlineStr">
        <is>
          <t>United States</t>
        </is>
      </c>
      <c r="E6952" s="2" t="inlineStr">
        <is>
          <t>USA</t>
        </is>
      </c>
      <c r="F6952" s="2" t="inlineStr">
        <is>
          <t>Electricity generation with combined heat and power</t>
        </is>
      </c>
      <c r="G6952" s="2" t="n">
        <v>88</v>
      </c>
      <c r="H6952" s="2" t="n">
        <v>0.000110984503408</v>
      </c>
      <c r="I6952" s="2" t="n">
        <v>0.00012430264381696</v>
      </c>
      <c r="J6952" s="40" t="inlineStr">
        <is>
          <t>waste - methane capture</t>
        </is>
      </c>
    </row>
    <row r="6953" ht="15.75" customHeight="1" s="120">
      <c r="A6953" s="2" t="inlineStr">
        <is>
          <t>WASTE</t>
        </is>
      </c>
      <c r="B6953" s="2" t="inlineStr">
        <is>
          <t>LAN</t>
        </is>
      </c>
      <c r="C6953" s="2" t="n">
        <v>2030</v>
      </c>
      <c r="D6953" s="2" t="inlineStr">
        <is>
          <t>United States</t>
        </is>
      </c>
      <c r="E6953" s="2" t="inlineStr">
        <is>
          <t>USA</t>
        </is>
      </c>
      <c r="F6953" s="2" t="inlineStr">
        <is>
          <t>Electricity generation with a reciprocating engine</t>
        </is>
      </c>
      <c r="G6953" s="2" t="n">
        <v>88</v>
      </c>
      <c r="H6953" s="2" t="n">
        <v>0.0008837844943628</v>
      </c>
      <c r="I6953" s="2" t="n">
        <v>0.0009898386336863361</v>
      </c>
      <c r="J6953" s="40" t="inlineStr">
        <is>
          <t>waste - methane capture</t>
        </is>
      </c>
    </row>
    <row r="6954" ht="15.75" customHeight="1" s="120">
      <c r="A6954" s="2" t="inlineStr">
        <is>
          <t>WASTE</t>
        </is>
      </c>
      <c r="B6954" s="2" t="inlineStr">
        <is>
          <t>LAN</t>
        </is>
      </c>
      <c r="C6954" s="2" t="n">
        <v>2030</v>
      </c>
      <c r="D6954" s="2" t="inlineStr">
        <is>
          <t>United States</t>
        </is>
      </c>
      <c r="E6954" s="2" t="inlineStr">
        <is>
          <t>USA</t>
        </is>
      </c>
      <c r="F6954" s="2" t="inlineStr">
        <is>
          <t>Electricity generation with a gas turbine</t>
        </is>
      </c>
      <c r="G6954" s="2" t="n">
        <v>89</v>
      </c>
      <c r="H6954" s="2" t="n">
        <v>3.47607165168e-05</v>
      </c>
      <c r="I6954" s="2" t="n">
        <v>3.893200249881601e-05</v>
      </c>
      <c r="J6954" s="40" t="inlineStr">
        <is>
          <t>waste - methane capture</t>
        </is>
      </c>
    </row>
    <row r="6955" ht="15.75" customHeight="1" s="120">
      <c r="A6955" s="2" t="inlineStr">
        <is>
          <t>WASTE</t>
        </is>
      </c>
      <c r="B6955" s="2" t="inlineStr">
        <is>
          <t>LAN</t>
        </is>
      </c>
      <c r="C6955" s="2" t="n">
        <v>2030</v>
      </c>
      <c r="D6955" s="2" t="inlineStr">
        <is>
          <t>United States</t>
        </is>
      </c>
      <c r="E6955" s="2" t="inlineStr">
        <is>
          <t>USA</t>
        </is>
      </c>
      <c r="F6955" s="2" t="inlineStr">
        <is>
          <t>Electricity generation with a reciprocating engine</t>
        </is>
      </c>
      <c r="G6955" s="2" t="n">
        <v>89</v>
      </c>
      <c r="H6955" s="2" t="n">
        <v>0.0009418583358638</v>
      </c>
      <c r="I6955" s="2" t="n">
        <v>0.001054881336167456</v>
      </c>
      <c r="J6955" s="40" t="inlineStr">
        <is>
          <t>waste - methane capture</t>
        </is>
      </c>
    </row>
    <row r="6956" ht="15.75" customHeight="1" s="120">
      <c r="A6956" s="2" t="inlineStr">
        <is>
          <t>WASTE</t>
        </is>
      </c>
      <c r="B6956" s="2" t="inlineStr">
        <is>
          <t>LAN</t>
        </is>
      </c>
      <c r="C6956" s="2" t="n">
        <v>2030</v>
      </c>
      <c r="D6956" s="2" t="inlineStr">
        <is>
          <t>United States</t>
        </is>
      </c>
      <c r="E6956" s="2" t="inlineStr">
        <is>
          <t>USA</t>
        </is>
      </c>
      <c r="F6956" s="2" t="inlineStr">
        <is>
          <t>Flaring of landfill gas</t>
        </is>
      </c>
      <c r="G6956" s="2" t="n">
        <v>89</v>
      </c>
      <c r="H6956" s="2" t="n">
        <v>0.0003389470221009</v>
      </c>
      <c r="I6956" s="2" t="n">
        <v>0.000379620664753008</v>
      </c>
      <c r="J6956" s="40" t="inlineStr">
        <is>
          <t>waste - methane destruction</t>
        </is>
      </c>
    </row>
    <row r="6957" ht="15.75" customHeight="1" s="120">
      <c r="A6957" s="2" t="inlineStr">
        <is>
          <t>WASTE</t>
        </is>
      </c>
      <c r="B6957" s="2" t="inlineStr">
        <is>
          <t>LAN</t>
        </is>
      </c>
      <c r="C6957" s="2" t="n">
        <v>2030</v>
      </c>
      <c r="D6957" s="2" t="inlineStr">
        <is>
          <t>United States</t>
        </is>
      </c>
      <c r="E6957" s="2" t="inlineStr">
        <is>
          <t>USA</t>
        </is>
      </c>
      <c r="F6957" s="2" t="inlineStr">
        <is>
          <t>Electricity generation with combined heat and power</t>
        </is>
      </c>
      <c r="G6957" s="2" t="n">
        <v>89</v>
      </c>
      <c r="H6957" s="2" t="n">
        <v>0.0001318744762102</v>
      </c>
      <c r="I6957" s="2" t="n">
        <v>0.000147699413355424</v>
      </c>
      <c r="J6957" s="40" t="inlineStr">
        <is>
          <t>waste - methane capture</t>
        </is>
      </c>
    </row>
    <row r="6958" ht="15.75" customHeight="1" s="120">
      <c r="A6958" s="2" t="inlineStr">
        <is>
          <t>WASTE</t>
        </is>
      </c>
      <c r="B6958" s="2" t="inlineStr">
        <is>
          <t>LAN</t>
        </is>
      </c>
      <c r="C6958" s="2" t="n">
        <v>2030</v>
      </c>
      <c r="D6958" s="2" t="inlineStr">
        <is>
          <t>United States</t>
        </is>
      </c>
      <c r="E6958" s="2" t="inlineStr">
        <is>
          <t>USA</t>
        </is>
      </c>
      <c r="F6958" s="2" t="inlineStr">
        <is>
          <t>Flaring of landfill gas</t>
        </is>
      </c>
      <c r="G6958" s="2" t="n">
        <v>90</v>
      </c>
      <c r="H6958" s="2" t="n">
        <v>0.0007077507325448</v>
      </c>
      <c r="I6958" s="2" t="n">
        <v>0.0007926808204501761</v>
      </c>
      <c r="J6958" s="40" t="inlineStr">
        <is>
          <t>waste - methane destruction</t>
        </is>
      </c>
    </row>
    <row r="6959" ht="15.75" customHeight="1" s="120">
      <c r="A6959" s="2" t="inlineStr">
        <is>
          <t>WASTE</t>
        </is>
      </c>
      <c r="B6959" s="2" t="inlineStr">
        <is>
          <t>LAN</t>
        </is>
      </c>
      <c r="C6959" s="2" t="n">
        <v>2030</v>
      </c>
      <c r="D6959" s="2" t="inlineStr">
        <is>
          <t>United States</t>
        </is>
      </c>
      <c r="E6959" s="2" t="inlineStr">
        <is>
          <t>USA</t>
        </is>
      </c>
      <c r="F6959" s="2" t="inlineStr">
        <is>
          <t>Electricity generation with a reciprocating engine</t>
        </is>
      </c>
      <c r="G6959" s="2" t="n">
        <v>90</v>
      </c>
      <c r="H6959" s="2" t="n">
        <v>0.0019734790548682</v>
      </c>
      <c r="I6959" s="2" t="n">
        <v>0.002210296541452384</v>
      </c>
      <c r="J6959" s="40" t="inlineStr">
        <is>
          <t>waste - methane capture</t>
        </is>
      </c>
    </row>
    <row r="6960" ht="15.75" customHeight="1" s="120">
      <c r="A6960" s="2" t="inlineStr">
        <is>
          <t>WASTE</t>
        </is>
      </c>
      <c r="B6960" s="2" t="inlineStr">
        <is>
          <t>LAN</t>
        </is>
      </c>
      <c r="C6960" s="2" t="n">
        <v>2030</v>
      </c>
      <c r="D6960" s="2" t="inlineStr">
        <is>
          <t>United States</t>
        </is>
      </c>
      <c r="E6960" s="2" t="inlineStr">
        <is>
          <t>USA</t>
        </is>
      </c>
      <c r="F6960" s="2" t="inlineStr">
        <is>
          <t>Land_x001f_ll gas recovery for direct use</t>
        </is>
      </c>
      <c r="G6960" s="2" t="n">
        <v>91</v>
      </c>
      <c r="H6960" s="2" t="n">
        <v>0.0012934170663357</v>
      </c>
      <c r="I6960" s="2" t="n">
        <v>0.001448627114295984</v>
      </c>
      <c r="J6960" s="40" t="inlineStr">
        <is>
          <t>waste - methane capture</t>
        </is>
      </c>
    </row>
    <row r="6961" ht="15.75" customHeight="1" s="120">
      <c r="A6961" s="2" t="inlineStr">
        <is>
          <t>WASTE</t>
        </is>
      </c>
      <c r="B6961" s="2" t="inlineStr">
        <is>
          <t>LAN</t>
        </is>
      </c>
      <c r="C6961" s="2" t="n">
        <v>2030</v>
      </c>
      <c r="D6961" s="2" t="inlineStr">
        <is>
          <t>United States</t>
        </is>
      </c>
      <c r="E6961" s="2" t="inlineStr">
        <is>
          <t>USA</t>
        </is>
      </c>
      <c r="F6961" s="2" t="inlineStr">
        <is>
          <t>Electricity generation with a microturbine</t>
        </is>
      </c>
      <c r="G6961" s="2" t="n">
        <v>91</v>
      </c>
      <c r="H6961" s="2" t="n">
        <v>5.66779217479e-05</v>
      </c>
      <c r="I6961" s="2" t="n">
        <v>6.3479272357648e-05</v>
      </c>
      <c r="J6961" s="40" t="inlineStr">
        <is>
          <t>waste - methane capture</t>
        </is>
      </c>
    </row>
    <row r="6962" ht="15.75" customHeight="1" s="120">
      <c r="A6962" s="2" t="inlineStr">
        <is>
          <t>WASTE</t>
        </is>
      </c>
      <c r="B6962" s="2" t="inlineStr">
        <is>
          <t>LAN</t>
        </is>
      </c>
      <c r="C6962" s="2" t="n">
        <v>2030</v>
      </c>
      <c r="D6962" s="2" t="inlineStr">
        <is>
          <t>United States</t>
        </is>
      </c>
      <c r="E6962" s="2" t="inlineStr">
        <is>
          <t>USA</t>
        </is>
      </c>
      <c r="F6962" s="2" t="inlineStr">
        <is>
          <t>Electricity generation with combined heat and power</t>
        </is>
      </c>
      <c r="G6962" s="2" t="n">
        <v>91</v>
      </c>
      <c r="H6962" s="2" t="n">
        <v>0.0001288007770199</v>
      </c>
      <c r="I6962" s="2" t="n">
        <v>0.000144256870262288</v>
      </c>
      <c r="J6962" s="40" t="inlineStr">
        <is>
          <t>waste - methane capture</t>
        </is>
      </c>
    </row>
    <row r="6963" ht="15.75" customHeight="1" s="120">
      <c r="A6963" s="2" t="inlineStr">
        <is>
          <t>WASTE</t>
        </is>
      </c>
      <c r="B6963" s="2" t="inlineStr">
        <is>
          <t>LAN</t>
        </is>
      </c>
      <c r="C6963" s="2" t="n">
        <v>2030</v>
      </c>
      <c r="D6963" s="2" t="inlineStr">
        <is>
          <t>United States</t>
        </is>
      </c>
      <c r="E6963" s="2" t="inlineStr">
        <is>
          <t>USA</t>
        </is>
      </c>
      <c r="F6963" s="2" t="inlineStr">
        <is>
          <t>Electricity generation with combined heat and power</t>
        </is>
      </c>
      <c r="G6963" s="2" t="n">
        <v>92</v>
      </c>
      <c r="H6963" s="2" t="n">
        <v>0.0003226441258448</v>
      </c>
      <c r="I6963" s="2" t="n">
        <v>0.000361361420946176</v>
      </c>
      <c r="J6963" s="40" t="inlineStr">
        <is>
          <t>waste - methane capture</t>
        </is>
      </c>
    </row>
    <row r="6964" ht="15.75" customHeight="1" s="120">
      <c r="A6964" s="2" t="inlineStr">
        <is>
          <t>WASTE</t>
        </is>
      </c>
      <c r="B6964" s="2" t="inlineStr">
        <is>
          <t>LAN</t>
        </is>
      </c>
      <c r="C6964" s="2" t="n">
        <v>2030</v>
      </c>
      <c r="D6964" s="2" t="inlineStr">
        <is>
          <t>United States</t>
        </is>
      </c>
      <c r="E6964" s="2" t="inlineStr">
        <is>
          <t>USA</t>
        </is>
      </c>
      <c r="F6964" s="2" t="inlineStr">
        <is>
          <t>Electricity generation with a reciprocating engine</t>
        </is>
      </c>
      <c r="G6964" s="2" t="n">
        <v>92</v>
      </c>
      <c r="H6964" s="2" t="n">
        <v>0.0018186651868746</v>
      </c>
      <c r="I6964" s="2" t="n">
        <v>0.002036905009299552</v>
      </c>
      <c r="J6964" s="40" t="inlineStr">
        <is>
          <t>waste - methane capture</t>
        </is>
      </c>
    </row>
    <row r="6965" ht="15.75" customHeight="1" s="120">
      <c r="A6965" s="2" t="inlineStr">
        <is>
          <t>WASTE</t>
        </is>
      </c>
      <c r="B6965" s="2" t="inlineStr">
        <is>
          <t>LAN</t>
        </is>
      </c>
      <c r="C6965" s="2" t="n">
        <v>2030</v>
      </c>
      <c r="D6965" s="2" t="inlineStr">
        <is>
          <t>United States</t>
        </is>
      </c>
      <c r="E6965" s="2" t="inlineStr">
        <is>
          <t>USA</t>
        </is>
      </c>
      <c r="F6965" s="2" t="inlineStr">
        <is>
          <t>Electricity generation with a gas turbine</t>
        </is>
      </c>
      <c r="G6965" s="2" t="n">
        <v>93</v>
      </c>
      <c r="H6965" s="2" t="n">
        <v>2.98444647342e-05</v>
      </c>
      <c r="I6965" s="2" t="n">
        <v>3.3425800502304e-05</v>
      </c>
      <c r="J6965" s="40" t="inlineStr">
        <is>
          <t>waste - methane capture</t>
        </is>
      </c>
    </row>
    <row r="6966" ht="15.75" customHeight="1" s="120">
      <c r="A6966" s="2" t="inlineStr">
        <is>
          <t>WASTE</t>
        </is>
      </c>
      <c r="B6966" s="2" t="inlineStr">
        <is>
          <t>LAN</t>
        </is>
      </c>
      <c r="C6966" s="2" t="n">
        <v>2030</v>
      </c>
      <c r="D6966" s="2" t="inlineStr">
        <is>
          <t>United States</t>
        </is>
      </c>
      <c r="E6966" s="2" t="inlineStr">
        <is>
          <t>USA</t>
        </is>
      </c>
      <c r="F6966" s="2" t="inlineStr">
        <is>
          <t>Flaring of landfill gas</t>
        </is>
      </c>
      <c r="G6966" s="2" t="n">
        <v>94</v>
      </c>
      <c r="H6966" s="2" t="n">
        <v>0.000159715913469</v>
      </c>
      <c r="I6966" s="2" t="n">
        <v>0.00017888182308528</v>
      </c>
      <c r="J6966" s="40" t="inlineStr">
        <is>
          <t>waste - methane destruction</t>
        </is>
      </c>
    </row>
    <row r="6967" ht="15.75" customHeight="1" s="120">
      <c r="A6967" s="2" t="inlineStr">
        <is>
          <t>WASTE</t>
        </is>
      </c>
      <c r="B6967" s="2" t="inlineStr">
        <is>
          <t>LAN</t>
        </is>
      </c>
      <c r="C6967" s="2" t="n">
        <v>2030</v>
      </c>
      <c r="D6967" s="2" t="inlineStr">
        <is>
          <t>United States</t>
        </is>
      </c>
      <c r="E6967" s="2" t="inlineStr">
        <is>
          <t>USA</t>
        </is>
      </c>
      <c r="F6967" s="2" t="inlineStr">
        <is>
          <t>Electricity generation with a reciprocating engine</t>
        </is>
      </c>
      <c r="G6967" s="2" t="n">
        <v>94</v>
      </c>
      <c r="H6967" s="2" t="n">
        <v>0.0008244137861766</v>
      </c>
      <c r="I6967" s="2" t="n">
        <v>0.0009233434405177921</v>
      </c>
      <c r="J6967" s="40" t="inlineStr">
        <is>
          <t>waste - methane capture</t>
        </is>
      </c>
    </row>
    <row r="6968" ht="15.75" customHeight="1" s="120">
      <c r="A6968" s="2" t="inlineStr">
        <is>
          <t>WASTE</t>
        </is>
      </c>
      <c r="B6968" s="2" t="inlineStr">
        <is>
          <t>LAN</t>
        </is>
      </c>
      <c r="C6968" s="2" t="n">
        <v>2030</v>
      </c>
      <c r="D6968" s="2" t="inlineStr">
        <is>
          <t>United States</t>
        </is>
      </c>
      <c r="E6968" s="2" t="inlineStr">
        <is>
          <t>USA</t>
        </is>
      </c>
      <c r="F6968" s="2" t="inlineStr">
        <is>
          <t>Electricity generation with combined heat and power</t>
        </is>
      </c>
      <c r="G6968" s="2" t="n">
        <v>94</v>
      </c>
      <c r="H6968" s="2" t="n">
        <v>0.0003329523387947</v>
      </c>
      <c r="I6968" s="2" t="n">
        <v>0.000372906619450064</v>
      </c>
      <c r="J6968" s="40" t="inlineStr">
        <is>
          <t>waste - methane capture</t>
        </is>
      </c>
    </row>
    <row r="6969" ht="15.75" customHeight="1" s="120">
      <c r="A6969" s="2" t="inlineStr">
        <is>
          <t>WASTE</t>
        </is>
      </c>
      <c r="B6969" s="2" t="inlineStr">
        <is>
          <t>LAN</t>
        </is>
      </c>
      <c r="C6969" s="2" t="n">
        <v>2030</v>
      </c>
      <c r="D6969" s="2" t="inlineStr">
        <is>
          <t>United States</t>
        </is>
      </c>
      <c r="E6969" s="2" t="inlineStr">
        <is>
          <t>USA</t>
        </is>
      </c>
      <c r="F6969" s="2" t="inlineStr">
        <is>
          <t>Electricity generation with a microturbine</t>
        </is>
      </c>
      <c r="G6969" s="2" t="n">
        <v>94</v>
      </c>
      <c r="H6969" s="2" t="n">
        <v>1.16185183288e-05</v>
      </c>
      <c r="I6969" s="2" t="n">
        <v>1.3012740528256e-05</v>
      </c>
      <c r="J6969" s="40" t="inlineStr">
        <is>
          <t>waste - methane capture</t>
        </is>
      </c>
    </row>
    <row r="6970" ht="15.75" customHeight="1" s="120">
      <c r="A6970" s="2" t="inlineStr">
        <is>
          <t>WASTE</t>
        </is>
      </c>
      <c r="B6970" s="2" t="inlineStr">
        <is>
          <t>LAN</t>
        </is>
      </c>
      <c r="C6970" s="2" t="n">
        <v>2030</v>
      </c>
      <c r="D6970" s="2" t="inlineStr">
        <is>
          <t>United States</t>
        </is>
      </c>
      <c r="E6970" s="2" t="inlineStr">
        <is>
          <t>USA</t>
        </is>
      </c>
      <c r="F6970" s="2" t="inlineStr">
        <is>
          <t>Flaring of landfill gas</t>
        </is>
      </c>
      <c r="G6970" s="2" t="n">
        <v>96</v>
      </c>
      <c r="H6970" s="2" t="n">
        <v>0.000155759480549</v>
      </c>
      <c r="I6970" s="2" t="n">
        <v>0.00017445061821488</v>
      </c>
      <c r="J6970" s="40" t="inlineStr">
        <is>
          <t>waste - methane destruction</t>
        </is>
      </c>
    </row>
    <row r="6971" ht="15.75" customHeight="1" s="120">
      <c r="A6971" s="2" t="inlineStr">
        <is>
          <t>WASTE</t>
        </is>
      </c>
      <c r="B6971" s="2" t="inlineStr">
        <is>
          <t>LAN</t>
        </is>
      </c>
      <c r="C6971" s="2" t="n">
        <v>2030</v>
      </c>
      <c r="D6971" s="2" t="inlineStr">
        <is>
          <t>United States</t>
        </is>
      </c>
      <c r="E6971" s="2" t="inlineStr">
        <is>
          <t>USA</t>
        </is>
      </c>
      <c r="F6971" s="2" t="inlineStr">
        <is>
          <t>Electricity generation with combined heat and power</t>
        </is>
      </c>
      <c r="G6971" s="2" t="n">
        <v>97</v>
      </c>
      <c r="H6971" s="2" t="n">
        <v>0.0001016184542095</v>
      </c>
      <c r="I6971" s="2" t="n">
        <v>0.00011381266871464</v>
      </c>
      <c r="J6971" s="40" t="inlineStr">
        <is>
          <t>waste - methane capture</t>
        </is>
      </c>
    </row>
    <row r="6972" ht="15.75" customHeight="1" s="120">
      <c r="A6972" s="2" t="inlineStr">
        <is>
          <t>WASTE</t>
        </is>
      </c>
      <c r="B6972" s="2" t="inlineStr">
        <is>
          <t>LAN</t>
        </is>
      </c>
      <c r="C6972" s="2" t="n">
        <v>2030</v>
      </c>
      <c r="D6972" s="2" t="inlineStr">
        <is>
          <t>United States</t>
        </is>
      </c>
      <c r="E6972" s="2" t="inlineStr">
        <is>
          <t>USA</t>
        </is>
      </c>
      <c r="F6972" s="2" t="inlineStr">
        <is>
          <t>Electricity generation with a reciprocating engine</t>
        </is>
      </c>
      <c r="G6972" s="2" t="n">
        <v>97</v>
      </c>
      <c r="H6972" s="2" t="n">
        <v>0.003324982651975</v>
      </c>
      <c r="I6972" s="2" t="n">
        <v>0.003723980570212</v>
      </c>
      <c r="J6972" s="40" t="inlineStr">
        <is>
          <t>waste - methane capture</t>
        </is>
      </c>
    </row>
    <row r="6973" ht="15.75" customHeight="1" s="120">
      <c r="A6973" s="2" t="inlineStr">
        <is>
          <t>WASTE</t>
        </is>
      </c>
      <c r="B6973" s="2" t="inlineStr">
        <is>
          <t>LAN</t>
        </is>
      </c>
      <c r="C6973" s="2" t="n">
        <v>2030</v>
      </c>
      <c r="D6973" s="2" t="inlineStr">
        <is>
          <t>United States</t>
        </is>
      </c>
      <c r="E6973" s="2" t="inlineStr">
        <is>
          <t>USA</t>
        </is>
      </c>
      <c r="F6973" s="2" t="inlineStr">
        <is>
          <t>Electricity generation with a reciprocating engine</t>
        </is>
      </c>
      <c r="G6973" s="2" t="n">
        <v>99</v>
      </c>
      <c r="H6973" s="2" t="n">
        <v>0.0007866880623624</v>
      </c>
      <c r="I6973" s="2" t="n">
        <v>0.0008810906298458881</v>
      </c>
      <c r="J6973" s="40" t="inlineStr">
        <is>
          <t>waste - methane capture</t>
        </is>
      </c>
    </row>
    <row r="6974" ht="15.75" customHeight="1" s="120">
      <c r="A6974" s="2" t="inlineStr">
        <is>
          <t>WASTE</t>
        </is>
      </c>
      <c r="B6974" s="2" t="inlineStr">
        <is>
          <t>LAN</t>
        </is>
      </c>
      <c r="C6974" s="2" t="n">
        <v>2030</v>
      </c>
      <c r="D6974" s="2" t="inlineStr">
        <is>
          <t>United States</t>
        </is>
      </c>
      <c r="E6974" s="2" t="inlineStr">
        <is>
          <t>USA</t>
        </is>
      </c>
      <c r="F6974" s="2" t="inlineStr">
        <is>
          <t>Electricity generation with combined heat and power</t>
        </is>
      </c>
      <c r="G6974" s="2" t="n">
        <v>99</v>
      </c>
      <c r="H6974" s="2" t="n">
        <v>0.0001091055455618</v>
      </c>
      <c r="I6974" s="2" t="n">
        <v>0.000122198211029216</v>
      </c>
      <c r="J6974" s="40" t="inlineStr">
        <is>
          <t>waste - methane capture</t>
        </is>
      </c>
    </row>
    <row r="6975" ht="15.75" customHeight="1" s="120">
      <c r="A6975" s="2" t="inlineStr">
        <is>
          <t>WASTE</t>
        </is>
      </c>
      <c r="B6975" s="2" t="inlineStr">
        <is>
          <t>LAN</t>
        </is>
      </c>
      <c r="C6975" s="2" t="n">
        <v>2030</v>
      </c>
      <c r="D6975" s="2" t="inlineStr">
        <is>
          <t>United States</t>
        </is>
      </c>
      <c r="E6975" s="2" t="inlineStr">
        <is>
          <t>USA</t>
        </is>
      </c>
      <c r="F6975" s="2" t="inlineStr">
        <is>
          <t>Electricity generation with combined heat and power</t>
        </is>
      </c>
      <c r="G6975" s="2" t="n">
        <v>100</v>
      </c>
      <c r="H6975" s="2" t="n">
        <v>9.89513791865e-05</v>
      </c>
      <c r="I6975" s="2" t="n">
        <v>0.00011082554468888</v>
      </c>
      <c r="J6975" s="40" t="inlineStr">
        <is>
          <t>waste - methane capture</t>
        </is>
      </c>
    </row>
    <row r="6976" ht="15.75" customHeight="1" s="120">
      <c r="A6976" s="2" t="inlineStr">
        <is>
          <t>WASTE</t>
        </is>
      </c>
      <c r="B6976" s="2" t="inlineStr">
        <is>
          <t>LAN</t>
        </is>
      </c>
      <c r="C6976" s="2" t="n">
        <v>2030</v>
      </c>
      <c r="D6976" s="2" t="inlineStr">
        <is>
          <t>United States</t>
        </is>
      </c>
      <c r="E6976" s="2" t="inlineStr">
        <is>
          <t>USA</t>
        </is>
      </c>
      <c r="F6976" s="2" t="inlineStr">
        <is>
          <t>Electricity generation with a microturbine</t>
        </is>
      </c>
      <c r="G6976" s="2" t="n">
        <v>101</v>
      </c>
      <c r="H6976" s="2" t="n">
        <v>2.13366038224e-05</v>
      </c>
      <c r="I6976" s="2" t="n">
        <v>2.3896996281088e-05</v>
      </c>
      <c r="J6976" s="40" t="inlineStr">
        <is>
          <t>waste - methane capture</t>
        </is>
      </c>
    </row>
    <row r="6977" ht="15.75" customHeight="1" s="120">
      <c r="A6977" s="2" t="inlineStr">
        <is>
          <t>WASTE</t>
        </is>
      </c>
      <c r="B6977" s="2" t="inlineStr">
        <is>
          <t>LAN</t>
        </is>
      </c>
      <c r="C6977" s="2" t="n">
        <v>2030</v>
      </c>
      <c r="D6977" s="2" t="inlineStr">
        <is>
          <t>United States</t>
        </is>
      </c>
      <c r="E6977" s="2" t="inlineStr">
        <is>
          <t>USA</t>
        </is>
      </c>
      <c r="F6977" s="2" t="inlineStr">
        <is>
          <t>Electricity generation with a reciprocating engine</t>
        </is>
      </c>
      <c r="G6977" s="2" t="n">
        <v>102</v>
      </c>
      <c r="H6977" s="2" t="n">
        <v>0.0007625712896697</v>
      </c>
      <c r="I6977" s="2" t="n">
        <v>0.0008540798444300641</v>
      </c>
      <c r="J6977" s="40" t="inlineStr">
        <is>
          <t>waste - methane capture</t>
        </is>
      </c>
    </row>
    <row r="6978" ht="15.75" customHeight="1" s="120">
      <c r="A6978" s="2" t="inlineStr">
        <is>
          <t>WASTE</t>
        </is>
      </c>
      <c r="B6978" s="2" t="inlineStr">
        <is>
          <t>LAN</t>
        </is>
      </c>
      <c r="C6978" s="2" t="n">
        <v>2030</v>
      </c>
      <c r="D6978" s="2" t="inlineStr">
        <is>
          <t>United States</t>
        </is>
      </c>
      <c r="E6978" s="2" t="inlineStr">
        <is>
          <t>USA</t>
        </is>
      </c>
      <c r="F6978" s="2" t="inlineStr">
        <is>
          <t>Land_x001f_ll gas recovery for direct use</t>
        </is>
      </c>
      <c r="G6978" s="2" t="n">
        <v>102</v>
      </c>
      <c r="H6978" s="2" t="n">
        <v>0.0002759548660833</v>
      </c>
      <c r="I6978" s="2" t="n">
        <v>0.000309069450013296</v>
      </c>
      <c r="J6978" s="40" t="inlineStr">
        <is>
          <t>waste - methane capture</t>
        </is>
      </c>
    </row>
    <row r="6979" ht="15.75" customHeight="1" s="120">
      <c r="A6979" s="2" t="inlineStr">
        <is>
          <t>WASTE</t>
        </is>
      </c>
      <c r="B6979" s="2" t="inlineStr">
        <is>
          <t>LAN</t>
        </is>
      </c>
      <c r="C6979" s="2" t="n">
        <v>2030</v>
      </c>
      <c r="D6979" s="2" t="inlineStr">
        <is>
          <t>United States</t>
        </is>
      </c>
      <c r="E6979" s="2" t="inlineStr">
        <is>
          <t>USA</t>
        </is>
      </c>
      <c r="F6979" s="2" t="inlineStr">
        <is>
          <t>Electricity generation with combined heat and power</t>
        </is>
      </c>
      <c r="G6979" s="2" t="n">
        <v>103</v>
      </c>
      <c r="H6979" s="2" t="n">
        <v>9.56873700488e-05</v>
      </c>
      <c r="I6979" s="2" t="n">
        <v>0.000107169854454656</v>
      </c>
      <c r="J6979" s="40" t="inlineStr">
        <is>
          <t>waste - methane capture</t>
        </is>
      </c>
    </row>
    <row r="6980" ht="15.75" customHeight="1" s="120">
      <c r="A6980" s="2" t="inlineStr">
        <is>
          <t>WASTE</t>
        </is>
      </c>
      <c r="B6980" s="2" t="inlineStr">
        <is>
          <t>LAN</t>
        </is>
      </c>
      <c r="C6980" s="2" t="n">
        <v>2030</v>
      </c>
      <c r="D6980" s="2" t="inlineStr">
        <is>
          <t>United States</t>
        </is>
      </c>
      <c r="E6980" s="2" t="inlineStr">
        <is>
          <t>USA</t>
        </is>
      </c>
      <c r="F6980" s="2" t="inlineStr">
        <is>
          <t>Electricity generation with a reciprocating engine</t>
        </is>
      </c>
      <c r="G6980" s="2" t="n">
        <v>104</v>
      </c>
      <c r="H6980" s="2" t="n">
        <v>0.0007487245020457</v>
      </c>
      <c r="I6980" s="2" t="n">
        <v>0.0008385714422911841</v>
      </c>
      <c r="J6980" s="40" t="inlineStr">
        <is>
          <t>waste - methane capture</t>
        </is>
      </c>
    </row>
    <row r="6981" ht="15.75" customHeight="1" s="120">
      <c r="A6981" s="2" t="inlineStr">
        <is>
          <t>WASTE</t>
        </is>
      </c>
      <c r="B6981" s="2" t="inlineStr">
        <is>
          <t>LAN</t>
        </is>
      </c>
      <c r="C6981" s="2" t="n">
        <v>2030</v>
      </c>
      <c r="D6981" s="2" t="inlineStr">
        <is>
          <t>United States</t>
        </is>
      </c>
      <c r="E6981" s="2" t="inlineStr">
        <is>
          <t>USA</t>
        </is>
      </c>
      <c r="F6981" s="2" t="inlineStr">
        <is>
          <t>Electricity generation with a gas turbine</t>
        </is>
      </c>
      <c r="G6981" s="2" t="n">
        <v>104</v>
      </c>
      <c r="H6981" s="2" t="n">
        <v>2.93227094517e-05</v>
      </c>
      <c r="I6981" s="2" t="n">
        <v>3.2841434585904e-05</v>
      </c>
      <c r="J6981" s="40" t="inlineStr">
        <is>
          <t>waste - methane capture</t>
        </is>
      </c>
    </row>
    <row r="6982" ht="15.75" customHeight="1" s="120">
      <c r="A6982" s="2" t="inlineStr">
        <is>
          <t>WASTE</t>
        </is>
      </c>
      <c r="B6982" s="2" t="inlineStr">
        <is>
          <t>LAN</t>
        </is>
      </c>
      <c r="C6982" s="2" t="n">
        <v>2030</v>
      </c>
      <c r="D6982" s="2" t="inlineStr">
        <is>
          <t>United States</t>
        </is>
      </c>
      <c r="E6982" s="2" t="inlineStr">
        <is>
          <t>USA</t>
        </is>
      </c>
      <c r="F6982" s="2" t="inlineStr">
        <is>
          <t>Electricity generation with combined heat and power</t>
        </is>
      </c>
      <c r="G6982" s="2" t="n">
        <v>104</v>
      </c>
      <c r="H6982" s="2" t="n">
        <v>9.52792397584e-05</v>
      </c>
      <c r="I6982" s="2" t="n">
        <v>0.000106712748529408</v>
      </c>
      <c r="J6982" s="40" t="inlineStr">
        <is>
          <t>waste - methane capture</t>
        </is>
      </c>
    </row>
    <row r="6983" ht="15.75" customHeight="1" s="120">
      <c r="A6983" s="2" t="inlineStr">
        <is>
          <t>WASTE</t>
        </is>
      </c>
      <c r="B6983" s="2" t="inlineStr">
        <is>
          <t>LAN</t>
        </is>
      </c>
      <c r="C6983" s="2" t="n">
        <v>2030</v>
      </c>
      <c r="D6983" s="2" t="inlineStr">
        <is>
          <t>United States</t>
        </is>
      </c>
      <c r="E6983" s="2" t="inlineStr">
        <is>
          <t>USA</t>
        </is>
      </c>
      <c r="F6983" s="2" t="inlineStr">
        <is>
          <t>Electricity generation with a gas turbine</t>
        </is>
      </c>
      <c r="G6983" s="2" t="n">
        <v>105</v>
      </c>
      <c r="H6983" s="2" t="n">
        <v>2.63417332462e-05</v>
      </c>
      <c r="I6983" s="2" t="n">
        <v>2.9502741235744e-05</v>
      </c>
      <c r="J6983" s="40" t="inlineStr">
        <is>
          <t>waste - methane capture</t>
        </is>
      </c>
    </row>
    <row r="6984" ht="15.75" customHeight="1" s="120">
      <c r="A6984" s="2" t="inlineStr">
        <is>
          <t>WASTE</t>
        </is>
      </c>
      <c r="B6984" s="2" t="inlineStr">
        <is>
          <t>LAN</t>
        </is>
      </c>
      <c r="C6984" s="2" t="n">
        <v>2030</v>
      </c>
      <c r="D6984" s="2" t="inlineStr">
        <is>
          <t>United States</t>
        </is>
      </c>
      <c r="E6984" s="2" t="inlineStr">
        <is>
          <t>USA</t>
        </is>
      </c>
      <c r="F6984" s="2" t="inlineStr">
        <is>
          <t>Electricity generation with a reciprocating engine</t>
        </is>
      </c>
      <c r="G6984" s="2" t="n">
        <v>105</v>
      </c>
      <c r="H6984" s="2" t="n">
        <v>0.0015377330128103</v>
      </c>
      <c r="I6984" s="2" t="n">
        <v>0.001722260974347536</v>
      </c>
      <c r="J6984" s="40" t="inlineStr">
        <is>
          <t>waste - methane capture</t>
        </is>
      </c>
    </row>
    <row r="6985" ht="15.75" customHeight="1" s="120">
      <c r="A6985" s="2" t="inlineStr">
        <is>
          <t>WASTE</t>
        </is>
      </c>
      <c r="B6985" s="2" t="inlineStr">
        <is>
          <t>LAN</t>
        </is>
      </c>
      <c r="C6985" s="2" t="n">
        <v>2030</v>
      </c>
      <c r="D6985" s="2" t="inlineStr">
        <is>
          <t>United States</t>
        </is>
      </c>
      <c r="E6985" s="2" t="inlineStr">
        <is>
          <t>USA</t>
        </is>
      </c>
      <c r="F6985" s="2" t="inlineStr">
        <is>
          <t>Electricity generation with combined heat and power</t>
        </is>
      </c>
      <c r="G6985" s="2" t="n">
        <v>105</v>
      </c>
      <c r="H6985" s="2" t="n">
        <v>9.53380294959e-05</v>
      </c>
      <c r="I6985" s="2" t="n">
        <v>0.000106778593035408</v>
      </c>
      <c r="J6985" s="40" t="inlineStr">
        <is>
          <t>waste - methane capture</t>
        </is>
      </c>
    </row>
    <row r="6986" ht="15.75" customHeight="1" s="120">
      <c r="A6986" s="2" t="inlineStr">
        <is>
          <t>WASTE</t>
        </is>
      </c>
      <c r="B6986" s="2" t="inlineStr">
        <is>
          <t>LAN</t>
        </is>
      </c>
      <c r="C6986" s="2" t="n">
        <v>2030</v>
      </c>
      <c r="D6986" s="2" t="inlineStr">
        <is>
          <t>United States</t>
        </is>
      </c>
      <c r="E6986" s="2" t="inlineStr">
        <is>
          <t>USA</t>
        </is>
      </c>
      <c r="F6986" s="2" t="inlineStr">
        <is>
          <t>Electricity generation with a microturbine</t>
        </is>
      </c>
      <c r="G6986" s="2" t="n">
        <v>106</v>
      </c>
      <c r="H6986" s="2" t="n">
        <v>1.00540646599e-05</v>
      </c>
      <c r="I6986" s="2" t="n">
        <v>1.1260552419088e-05</v>
      </c>
      <c r="J6986" s="40" t="inlineStr">
        <is>
          <t>waste - methane capture</t>
        </is>
      </c>
    </row>
    <row r="6987" ht="15.75" customHeight="1" s="120">
      <c r="A6987" s="2" t="inlineStr">
        <is>
          <t>WASTE</t>
        </is>
      </c>
      <c r="B6987" s="2" t="inlineStr">
        <is>
          <t>LAN</t>
        </is>
      </c>
      <c r="C6987" s="2" t="n">
        <v>2030</v>
      </c>
      <c r="D6987" s="2" t="inlineStr">
        <is>
          <t>United States</t>
        </is>
      </c>
      <c r="E6987" s="2" t="inlineStr">
        <is>
          <t>USA</t>
        </is>
      </c>
      <c r="F6987" s="2" t="inlineStr">
        <is>
          <t>Electricity generation with a gas turbine</t>
        </is>
      </c>
      <c r="G6987" s="2" t="n">
        <v>106</v>
      </c>
      <c r="H6987" s="2" t="n">
        <v>2.61358327407e-05</v>
      </c>
      <c r="I6987" s="2" t="n">
        <v>2.9272132669584e-05</v>
      </c>
      <c r="J6987" s="40" t="inlineStr">
        <is>
          <t>waste - methane capture</t>
        </is>
      </c>
    </row>
    <row r="6988" ht="15.75" customHeight="1" s="120">
      <c r="A6988" s="2" t="inlineStr">
        <is>
          <t>WASTE</t>
        </is>
      </c>
      <c r="B6988" s="2" t="inlineStr">
        <is>
          <t>LAN</t>
        </is>
      </c>
      <c r="C6988" s="2" t="n">
        <v>2030</v>
      </c>
      <c r="D6988" s="2" t="inlineStr">
        <is>
          <t>United States</t>
        </is>
      </c>
      <c r="E6988" s="2" t="inlineStr">
        <is>
          <t>USA</t>
        </is>
      </c>
      <c r="F6988" s="2" t="inlineStr">
        <is>
          <t>Land_x001f_ll gas recovery for direct use</t>
        </is>
      </c>
      <c r="G6988" s="2" t="n">
        <v>106</v>
      </c>
      <c r="H6988" s="2" t="n">
        <v>0.0002711398992687</v>
      </c>
      <c r="I6988" s="2" t="n">
        <v>0.000303676687180944</v>
      </c>
      <c r="J6988" s="40" t="inlineStr">
        <is>
          <t>waste - methane capture</t>
        </is>
      </c>
    </row>
    <row r="6989" ht="15.75" customHeight="1" s="120">
      <c r="A6989" s="2" t="inlineStr">
        <is>
          <t>WASTE</t>
        </is>
      </c>
      <c r="B6989" s="2" t="inlineStr">
        <is>
          <t>LAN</t>
        </is>
      </c>
      <c r="C6989" s="2" t="n">
        <v>2030</v>
      </c>
      <c r="D6989" s="2" t="inlineStr">
        <is>
          <t>United States</t>
        </is>
      </c>
      <c r="E6989" s="2" t="inlineStr">
        <is>
          <t>USA</t>
        </is>
      </c>
      <c r="F6989" s="2" t="inlineStr">
        <is>
          <t>Electricity generation with combined heat and power</t>
        </is>
      </c>
      <c r="G6989" s="2" t="n">
        <v>106</v>
      </c>
      <c r="H6989" s="2" t="n">
        <v>0.0001081218360923</v>
      </c>
      <c r="I6989" s="2" t="n">
        <v>0.000121096456423376</v>
      </c>
      <c r="J6989" s="40" t="inlineStr">
        <is>
          <t>waste - methane capture</t>
        </is>
      </c>
    </row>
    <row r="6990" ht="15.75" customHeight="1" s="120">
      <c r="A6990" s="2" t="inlineStr">
        <is>
          <t>WASTE</t>
        </is>
      </c>
      <c r="B6990" s="2" t="inlineStr">
        <is>
          <t>LAN</t>
        </is>
      </c>
      <c r="C6990" s="2" t="n">
        <v>2030</v>
      </c>
      <c r="D6990" s="2" t="inlineStr">
        <is>
          <t>United States</t>
        </is>
      </c>
      <c r="E6990" s="2" t="inlineStr">
        <is>
          <t>USA</t>
        </is>
      </c>
      <c r="F6990" s="2" t="inlineStr">
        <is>
          <t>Electricity generation with a reciprocating engine</t>
        </is>
      </c>
      <c r="G6990" s="2" t="n">
        <v>106</v>
      </c>
      <c r="H6990" s="2" t="n">
        <v>0.0007357089780271</v>
      </c>
      <c r="I6990" s="2" t="n">
        <v>0.0008239940553903521</v>
      </c>
      <c r="J6990" s="40" t="inlineStr">
        <is>
          <t>waste - methane capture</t>
        </is>
      </c>
    </row>
    <row r="6991" ht="15.75" customHeight="1" s="120">
      <c r="A6991" s="2" t="inlineStr">
        <is>
          <t>WASTE</t>
        </is>
      </c>
      <c r="B6991" s="2" t="inlineStr">
        <is>
          <t>LAN</t>
        </is>
      </c>
      <c r="C6991" s="2" t="n">
        <v>2030</v>
      </c>
      <c r="D6991" s="2" t="inlineStr">
        <is>
          <t>United States</t>
        </is>
      </c>
      <c r="E6991" s="2" t="inlineStr">
        <is>
          <t>USA</t>
        </is>
      </c>
      <c r="F6991" s="2" t="inlineStr">
        <is>
          <t>Electricity generation with combined heat and power</t>
        </is>
      </c>
      <c r="G6991" s="2" t="n">
        <v>107</v>
      </c>
      <c r="H6991" s="2" t="n">
        <v>9.20682796277e-05</v>
      </c>
      <c r="I6991" s="2" t="n">
        <v>0.000103116473183024</v>
      </c>
      <c r="J6991" s="40" t="inlineStr">
        <is>
          <t>waste - methane capture</t>
        </is>
      </c>
    </row>
    <row r="6992" ht="15.75" customHeight="1" s="120">
      <c r="A6992" s="2" t="inlineStr">
        <is>
          <t>WASTE</t>
        </is>
      </c>
      <c r="B6992" s="2" t="inlineStr">
        <is>
          <t>LAN</t>
        </is>
      </c>
      <c r="C6992" s="2" t="n">
        <v>2030</v>
      </c>
      <c r="D6992" s="2" t="inlineStr">
        <is>
          <t>United States</t>
        </is>
      </c>
      <c r="E6992" s="2" t="inlineStr">
        <is>
          <t>USA</t>
        </is>
      </c>
      <c r="F6992" s="2" t="inlineStr">
        <is>
          <t>Electricity generation with a gas turbine</t>
        </is>
      </c>
      <c r="G6992" s="2" t="n">
        <v>107</v>
      </c>
      <c r="H6992" s="2" t="n">
        <v>2.86050199065e-05</v>
      </c>
      <c r="I6992" s="2" t="n">
        <v>3.203762229528e-05</v>
      </c>
      <c r="J6992" s="40" t="inlineStr">
        <is>
          <t>waste - methane capture</t>
        </is>
      </c>
    </row>
    <row r="6993" ht="15.75" customHeight="1" s="120">
      <c r="A6993" s="2" t="inlineStr">
        <is>
          <t>WASTE</t>
        </is>
      </c>
      <c r="B6993" s="2" t="inlineStr">
        <is>
          <t>LAN</t>
        </is>
      </c>
      <c r="C6993" s="2" t="n">
        <v>2030</v>
      </c>
      <c r="D6993" s="2" t="inlineStr">
        <is>
          <t>United States</t>
        </is>
      </c>
      <c r="E6993" s="2" t="inlineStr">
        <is>
          <t>USA</t>
        </is>
      </c>
      <c r="F6993" s="2" t="inlineStr">
        <is>
          <t>Land_x001f_ll gas recovery for direct use</t>
        </is>
      </c>
      <c r="G6993" s="2" t="n">
        <v>107</v>
      </c>
      <c r="H6993" s="2" t="n">
        <v>0.0004063425003551</v>
      </c>
      <c r="I6993" s="2" t="n">
        <v>0.000455103600397712</v>
      </c>
      <c r="J6993" s="40" t="inlineStr">
        <is>
          <t>waste - methane capture</t>
        </is>
      </c>
    </row>
    <row r="6994" ht="15.75" customHeight="1" s="120">
      <c r="A6994" s="2" t="inlineStr">
        <is>
          <t>WASTE</t>
        </is>
      </c>
      <c r="B6994" s="2" t="inlineStr">
        <is>
          <t>LAN</t>
        </is>
      </c>
      <c r="C6994" s="2" t="n">
        <v>2030</v>
      </c>
      <c r="D6994" s="2" t="inlineStr">
        <is>
          <t>United States</t>
        </is>
      </c>
      <c r="E6994" s="2" t="inlineStr">
        <is>
          <t>USA</t>
        </is>
      </c>
      <c r="F6994" s="2" t="inlineStr">
        <is>
          <t>Electricity generation with a microturbine</t>
        </is>
      </c>
      <c r="G6994" s="2" t="n">
        <v>108</v>
      </c>
      <c r="H6994" s="54" t="n">
        <v>9.805007721299999e-06</v>
      </c>
      <c r="I6994" s="2" t="n">
        <v>1.0981608647856e-05</v>
      </c>
      <c r="J6994" s="40" t="inlineStr">
        <is>
          <t>waste - methane capture</t>
        </is>
      </c>
    </row>
    <row r="6995" ht="15.75" customHeight="1" s="120">
      <c r="A6995" s="2" t="inlineStr">
        <is>
          <t>WASTE</t>
        </is>
      </c>
      <c r="B6995" s="2" t="inlineStr">
        <is>
          <t>LAN</t>
        </is>
      </c>
      <c r="C6995" s="2" t="n">
        <v>2030</v>
      </c>
      <c r="D6995" s="2" t="inlineStr">
        <is>
          <t>United States</t>
        </is>
      </c>
      <c r="E6995" s="2" t="inlineStr">
        <is>
          <t>USA</t>
        </is>
      </c>
      <c r="F6995" s="2" t="inlineStr">
        <is>
          <t>Electricity generation with combined heat and power</t>
        </is>
      </c>
      <c r="G6995" s="2" t="n">
        <v>108</v>
      </c>
      <c r="H6995" s="2" t="n">
        <v>9.17627403396e-05</v>
      </c>
      <c r="I6995" s="2" t="n">
        <v>0.000102774269180352</v>
      </c>
      <c r="J6995" s="40" t="inlineStr">
        <is>
          <t>waste - methane capture</t>
        </is>
      </c>
    </row>
    <row r="6996" ht="15.75" customHeight="1" s="120">
      <c r="A6996" s="2" t="inlineStr">
        <is>
          <t>WASTE</t>
        </is>
      </c>
      <c r="B6996" s="2" t="inlineStr">
        <is>
          <t>LAN</t>
        </is>
      </c>
      <c r="C6996" s="2" t="n">
        <v>2030</v>
      </c>
      <c r="D6996" s="2" t="inlineStr">
        <is>
          <t>United States</t>
        </is>
      </c>
      <c r="E6996" s="2" t="inlineStr">
        <is>
          <t>USA</t>
        </is>
      </c>
      <c r="F6996" s="2" t="inlineStr">
        <is>
          <t>Electricity generation with combined heat and power</t>
        </is>
      </c>
      <c r="G6996" s="2" t="n">
        <v>109</v>
      </c>
      <c r="H6996" s="2" t="n">
        <v>9.16721619433e-05</v>
      </c>
      <c r="I6996" s="2" t="n">
        <v>0.000102672821376496</v>
      </c>
      <c r="J6996" s="40" t="inlineStr">
        <is>
          <t>waste - methane capture</t>
        </is>
      </c>
    </row>
    <row r="6997" ht="15.75" customHeight="1" s="120">
      <c r="A6997" s="2" t="inlineStr">
        <is>
          <t>WASTE</t>
        </is>
      </c>
      <c r="B6997" s="2" t="inlineStr">
        <is>
          <t>LAN</t>
        </is>
      </c>
      <c r="C6997" s="2" t="n">
        <v>2030</v>
      </c>
      <c r="D6997" s="2" t="inlineStr">
        <is>
          <t>United States</t>
        </is>
      </c>
      <c r="E6997" s="2" t="inlineStr">
        <is>
          <t>USA</t>
        </is>
      </c>
      <c r="F6997" s="2" t="inlineStr">
        <is>
          <t>Electricity generation with a reciprocating engine</t>
        </is>
      </c>
      <c r="G6997" s="2" t="n">
        <v>109</v>
      </c>
      <c r="H6997" s="2" t="n">
        <v>0.0007165501592681001</v>
      </c>
      <c r="I6997" s="2" t="n">
        <v>0.0008025361783802721</v>
      </c>
      <c r="J6997" s="40" t="inlineStr">
        <is>
          <t>waste - methane capture</t>
        </is>
      </c>
    </row>
    <row r="6998" ht="15.75" customHeight="1" s="120">
      <c r="A6998" s="2" t="inlineStr">
        <is>
          <t>WASTE</t>
        </is>
      </c>
      <c r="B6998" s="2" t="inlineStr">
        <is>
          <t>LAN</t>
        </is>
      </c>
      <c r="C6998" s="2" t="n">
        <v>2030</v>
      </c>
      <c r="D6998" s="2" t="inlineStr">
        <is>
          <t>United States</t>
        </is>
      </c>
      <c r="E6998" s="2" t="inlineStr">
        <is>
          <t>USA</t>
        </is>
      </c>
      <c r="F6998" s="2" t="inlineStr">
        <is>
          <t>Land_x001f_ll gas recovery for direct use</t>
        </is>
      </c>
      <c r="G6998" s="2" t="n">
        <v>109</v>
      </c>
      <c r="H6998" s="2" t="n">
        <v>0.0003313573542982</v>
      </c>
      <c r="I6998" s="2" t="n">
        <v>0.000371120236813984</v>
      </c>
      <c r="J6998" s="40" t="inlineStr">
        <is>
          <t>waste - methane capture</t>
        </is>
      </c>
    </row>
    <row r="6999" ht="15.75" customHeight="1" s="120">
      <c r="A6999" s="2" t="inlineStr">
        <is>
          <t>WASTE</t>
        </is>
      </c>
      <c r="B6999" s="2" t="inlineStr">
        <is>
          <t>LAN</t>
        </is>
      </c>
      <c r="C6999" s="2" t="n">
        <v>2030</v>
      </c>
      <c r="D6999" s="2" t="inlineStr">
        <is>
          <t>United States</t>
        </is>
      </c>
      <c r="E6999" s="2" t="inlineStr">
        <is>
          <t>USA</t>
        </is>
      </c>
      <c r="F6999" s="2" t="inlineStr">
        <is>
          <t>Land_x001f_ll gas recovery for direct use</t>
        </is>
      </c>
      <c r="G6999" s="2" t="n">
        <v>110</v>
      </c>
      <c r="H6999" s="2" t="n">
        <v>0.0003990863915533</v>
      </c>
      <c r="I6999" s="2" t="n">
        <v>0.000446976758539696</v>
      </c>
      <c r="J6999" s="40" t="inlineStr">
        <is>
          <t>waste - methane capture</t>
        </is>
      </c>
    </row>
    <row r="7000" ht="15.75" customHeight="1" s="120">
      <c r="A7000" s="2" t="inlineStr">
        <is>
          <t>WASTE</t>
        </is>
      </c>
      <c r="B7000" s="2" t="inlineStr">
        <is>
          <t>LAN</t>
        </is>
      </c>
      <c r="C7000" s="2" t="n">
        <v>2030</v>
      </c>
      <c r="D7000" s="2" t="inlineStr">
        <is>
          <t>United States</t>
        </is>
      </c>
      <c r="E7000" s="2" t="inlineStr">
        <is>
          <t>USA</t>
        </is>
      </c>
      <c r="F7000" s="2" t="inlineStr">
        <is>
          <t>Electricity generation with a gas turbine</t>
        </is>
      </c>
      <c r="G7000" s="2" t="n">
        <v>110</v>
      </c>
      <c r="H7000" s="2" t="n">
        <v>2.52279787674e-05</v>
      </c>
      <c r="I7000" s="2" t="n">
        <v>2.8255336219488e-05</v>
      </c>
      <c r="J7000" s="40" t="inlineStr">
        <is>
          <t>waste - methane capture</t>
        </is>
      </c>
    </row>
    <row r="7001" ht="15.75" customHeight="1" s="120">
      <c r="A7001" s="2" t="inlineStr">
        <is>
          <t>WASTE</t>
        </is>
      </c>
      <c r="B7001" s="2" t="inlineStr">
        <is>
          <t>LAN</t>
        </is>
      </c>
      <c r="C7001" s="2" t="n">
        <v>2030</v>
      </c>
      <c r="D7001" s="2" t="inlineStr">
        <is>
          <t>United States</t>
        </is>
      </c>
      <c r="E7001" s="2" t="inlineStr">
        <is>
          <t>USA</t>
        </is>
      </c>
      <c r="F7001" s="2" t="inlineStr">
        <is>
          <t>Electricity generation with a reciprocating engine</t>
        </is>
      </c>
      <c r="G7001" s="2" t="n">
        <v>111</v>
      </c>
      <c r="H7001" s="2" t="n">
        <v>0.0008024198468774999</v>
      </c>
      <c r="I7001" s="2" t="n">
        <v>0.0008987102285028001</v>
      </c>
      <c r="J7001" s="40" t="inlineStr">
        <is>
          <t>waste - methane capture</t>
        </is>
      </c>
    </row>
    <row r="7002" ht="15.75" customHeight="1" s="120">
      <c r="A7002" s="2" t="inlineStr">
        <is>
          <t>WASTE</t>
        </is>
      </c>
      <c r="B7002" s="2" t="inlineStr">
        <is>
          <t>LAN</t>
        </is>
      </c>
      <c r="C7002" s="2" t="n">
        <v>2030</v>
      </c>
      <c r="D7002" s="2" t="inlineStr">
        <is>
          <t>United States</t>
        </is>
      </c>
      <c r="E7002" s="2" t="inlineStr">
        <is>
          <t>USA</t>
        </is>
      </c>
      <c r="F7002" s="2" t="inlineStr">
        <is>
          <t>Land_x001f_ll gas recovery for direct use</t>
        </is>
      </c>
      <c r="G7002" s="2" t="n">
        <v>111</v>
      </c>
      <c r="H7002" s="2" t="n">
        <v>0.0004096999182366</v>
      </c>
      <c r="I7002" s="2" t="n">
        <v>0.000458863908424992</v>
      </c>
      <c r="J7002" s="40" t="inlineStr">
        <is>
          <t>waste - methane capture</t>
        </is>
      </c>
    </row>
    <row r="7003" ht="15.75" customHeight="1" s="120">
      <c r="A7003" s="2" t="inlineStr">
        <is>
          <t>WASTE</t>
        </is>
      </c>
      <c r="B7003" s="2" t="inlineStr">
        <is>
          <t>LAN</t>
        </is>
      </c>
      <c r="C7003" s="2" t="n">
        <v>2030</v>
      </c>
      <c r="D7003" s="2" t="inlineStr">
        <is>
          <t>United States</t>
        </is>
      </c>
      <c r="E7003" s="2" t="inlineStr">
        <is>
          <t>USA</t>
        </is>
      </c>
      <c r="F7003" s="2" t="inlineStr">
        <is>
          <t>Electricity generation with a gas turbine</t>
        </is>
      </c>
      <c r="G7003" s="2" t="n">
        <v>111</v>
      </c>
      <c r="H7003" s="2" t="n">
        <v>7.796718273309999e-05</v>
      </c>
      <c r="I7003" s="2" t="n">
        <v>8.7323244661072e-05</v>
      </c>
      <c r="J7003" s="40" t="inlineStr">
        <is>
          <t>waste - methane capture</t>
        </is>
      </c>
    </row>
    <row r="7004" ht="15.75" customHeight="1" s="120">
      <c r="A7004" s="2" t="inlineStr">
        <is>
          <t>WASTE</t>
        </is>
      </c>
      <c r="B7004" s="2" t="inlineStr">
        <is>
          <t>LAN</t>
        </is>
      </c>
      <c r="C7004" s="2" t="n">
        <v>2030</v>
      </c>
      <c r="D7004" s="2" t="inlineStr">
        <is>
          <t>United States</t>
        </is>
      </c>
      <c r="E7004" s="2" t="inlineStr">
        <is>
          <t>USA</t>
        </is>
      </c>
      <c r="F7004" s="2" t="inlineStr">
        <is>
          <t>Electricity generation with a reciprocating engine</t>
        </is>
      </c>
      <c r="G7004" s="2" t="n">
        <v>112</v>
      </c>
      <c r="H7004" s="2" t="n">
        <v>0.0014866223791614</v>
      </c>
      <c r="I7004" s="2" t="n">
        <v>0.001665017064660768</v>
      </c>
      <c r="J7004" s="40" t="inlineStr">
        <is>
          <t>waste - methane capture</t>
        </is>
      </c>
    </row>
    <row r="7005" ht="15.75" customHeight="1" s="120">
      <c r="A7005" s="2" t="inlineStr">
        <is>
          <t>WASTE</t>
        </is>
      </c>
      <c r="B7005" s="2" t="inlineStr">
        <is>
          <t>LAN</t>
        </is>
      </c>
      <c r="C7005" s="2" t="n">
        <v>2030</v>
      </c>
      <c r="D7005" s="2" t="inlineStr">
        <is>
          <t>United States</t>
        </is>
      </c>
      <c r="E7005" s="2" t="inlineStr">
        <is>
          <t>USA</t>
        </is>
      </c>
      <c r="F7005" s="2" t="inlineStr">
        <is>
          <t>Electricity generation with a gas turbine</t>
        </is>
      </c>
      <c r="G7005" s="2" t="n">
        <v>113</v>
      </c>
      <c r="H7005" s="2" t="n">
        <v>2.45167575486e-05</v>
      </c>
      <c r="I7005" s="2" t="n">
        <v>2.7458768454432e-05</v>
      </c>
      <c r="J7005" s="40" t="inlineStr">
        <is>
          <t>waste - methane capture</t>
        </is>
      </c>
    </row>
    <row r="7006" ht="15.75" customHeight="1" s="120">
      <c r="A7006" s="2" t="inlineStr">
        <is>
          <t>WASTE</t>
        </is>
      </c>
      <c r="B7006" s="2" t="inlineStr">
        <is>
          <t>LAN</t>
        </is>
      </c>
      <c r="C7006" s="2" t="n">
        <v>2030</v>
      </c>
      <c r="D7006" s="2" t="inlineStr">
        <is>
          <t>United States</t>
        </is>
      </c>
      <c r="E7006" s="2" t="inlineStr">
        <is>
          <t>USA</t>
        </is>
      </c>
      <c r="F7006" s="2" t="inlineStr">
        <is>
          <t>Electricity generation with a reciprocating engine</t>
        </is>
      </c>
      <c r="G7006" s="2" t="n">
        <v>113</v>
      </c>
      <c r="H7006" s="2" t="n">
        <v>0.0014734585420229</v>
      </c>
      <c r="I7006" s="2" t="n">
        <v>0.001650273567065648</v>
      </c>
      <c r="J7006" s="40" t="inlineStr">
        <is>
          <t>waste - methane capture</t>
        </is>
      </c>
    </row>
    <row r="7007" ht="15.75" customHeight="1" s="120">
      <c r="A7007" s="2" t="inlineStr">
        <is>
          <t>WASTE</t>
        </is>
      </c>
      <c r="B7007" s="2" t="inlineStr">
        <is>
          <t>LAN</t>
        </is>
      </c>
      <c r="C7007" s="2" t="n">
        <v>2030</v>
      </c>
      <c r="D7007" s="2" t="inlineStr">
        <is>
          <t>United States</t>
        </is>
      </c>
      <c r="E7007" s="2" t="inlineStr">
        <is>
          <t>USA</t>
        </is>
      </c>
      <c r="F7007" s="2" t="inlineStr">
        <is>
          <t>Land_x001f_ll gas recovery for direct use</t>
        </is>
      </c>
      <c r="G7007" s="2" t="n">
        <v>113</v>
      </c>
      <c r="H7007" s="2" t="n">
        <v>0.0002534648519941</v>
      </c>
      <c r="I7007" s="2" t="n">
        <v>0.000283880634233392</v>
      </c>
      <c r="J7007" s="40" t="inlineStr">
        <is>
          <t>waste - methane capture</t>
        </is>
      </c>
    </row>
    <row r="7008" ht="15.75" customHeight="1" s="120">
      <c r="A7008" s="2" t="inlineStr">
        <is>
          <t>WASTE</t>
        </is>
      </c>
      <c r="B7008" s="2" t="inlineStr">
        <is>
          <t>LAN</t>
        </is>
      </c>
      <c r="C7008" s="2" t="n">
        <v>2030</v>
      </c>
      <c r="D7008" s="2" t="inlineStr">
        <is>
          <t>United States</t>
        </is>
      </c>
      <c r="E7008" s="2" t="inlineStr">
        <is>
          <t>USA</t>
        </is>
      </c>
      <c r="F7008" s="2" t="inlineStr">
        <is>
          <t>Electricity generation with a reciprocating engine</t>
        </is>
      </c>
      <c r="G7008" s="2" t="n">
        <v>114</v>
      </c>
      <c r="H7008" s="2" t="n">
        <v>0.0006812856881879</v>
      </c>
      <c r="I7008" s="2" t="n">
        <v>0.000763039970770448</v>
      </c>
      <c r="J7008" s="40" t="inlineStr">
        <is>
          <t>waste - methane capture</t>
        </is>
      </c>
    </row>
    <row r="7009" ht="15.75" customHeight="1" s="120">
      <c r="A7009" s="2" t="inlineStr">
        <is>
          <t>WASTE</t>
        </is>
      </c>
      <c r="B7009" s="2" t="inlineStr">
        <is>
          <t>LAN</t>
        </is>
      </c>
      <c r="C7009" s="2" t="n">
        <v>2030</v>
      </c>
      <c r="D7009" s="2" t="inlineStr">
        <is>
          <t>United States</t>
        </is>
      </c>
      <c r="E7009" s="2" t="inlineStr">
        <is>
          <t>USA</t>
        </is>
      </c>
      <c r="F7009" s="2" t="inlineStr">
        <is>
          <t>Electricity generation with combined heat and power</t>
        </is>
      </c>
      <c r="G7009" s="2" t="n">
        <v>114</v>
      </c>
      <c r="H7009" s="2" t="n">
        <v>8.665910718260001e-05</v>
      </c>
      <c r="I7009" s="2" t="n">
        <v>9.705820004451202e-05</v>
      </c>
      <c r="J7009" s="40" t="inlineStr">
        <is>
          <t>waste - methane capture</t>
        </is>
      </c>
    </row>
    <row r="7010" ht="15.75" customHeight="1" s="120">
      <c r="A7010" s="2" t="inlineStr">
        <is>
          <t>WASTE</t>
        </is>
      </c>
      <c r="B7010" s="2" t="inlineStr">
        <is>
          <t>LAN</t>
        </is>
      </c>
      <c r="C7010" s="2" t="n">
        <v>2030</v>
      </c>
      <c r="D7010" s="2" t="inlineStr">
        <is>
          <t>United States</t>
        </is>
      </c>
      <c r="E7010" s="2" t="inlineStr">
        <is>
          <t>USA</t>
        </is>
      </c>
      <c r="F7010" s="2" t="inlineStr">
        <is>
          <t>Land_x001f_ll gas recovery for direct use</t>
        </is>
      </c>
      <c r="G7010" s="2" t="n">
        <v>115</v>
      </c>
      <c r="H7010" s="2" t="n">
        <v>0.000262738292804</v>
      </c>
      <c r="I7010" s="2" t="n">
        <v>0.00029426688794048</v>
      </c>
      <c r="J7010" s="40" t="inlineStr">
        <is>
          <t>waste - methane capture</t>
        </is>
      </c>
    </row>
    <row r="7011" ht="15.75" customHeight="1" s="120">
      <c r="A7011" s="2" t="inlineStr">
        <is>
          <t>WASTE</t>
        </is>
      </c>
      <c r="B7011" s="2" t="inlineStr">
        <is>
          <t>LAN</t>
        </is>
      </c>
      <c r="C7011" s="2" t="n">
        <v>2030</v>
      </c>
      <c r="D7011" s="2" t="inlineStr">
        <is>
          <t>United States</t>
        </is>
      </c>
      <c r="E7011" s="2" t="inlineStr">
        <is>
          <t>USA</t>
        </is>
      </c>
      <c r="F7011" s="2" t="inlineStr">
        <is>
          <t>Electricity generation with a gas turbine</t>
        </is>
      </c>
      <c r="G7011" s="2" t="n">
        <v>115</v>
      </c>
      <c r="H7011" s="2" t="n">
        <v>2.40972985921e-05</v>
      </c>
      <c r="I7011" s="2" t="n">
        <v>2.6988974423152e-05</v>
      </c>
      <c r="J7011" s="40" t="inlineStr">
        <is>
          <t>waste - methane capture</t>
        </is>
      </c>
    </row>
    <row r="7012" ht="15.75" customHeight="1" s="120">
      <c r="A7012" s="2" t="inlineStr">
        <is>
          <t>WASTE</t>
        </is>
      </c>
      <c r="B7012" s="2" t="inlineStr">
        <is>
          <t>LAN</t>
        </is>
      </c>
      <c r="C7012" s="2" t="n">
        <v>2030</v>
      </c>
      <c r="D7012" s="2" t="inlineStr">
        <is>
          <t>United States</t>
        </is>
      </c>
      <c r="E7012" s="2" t="inlineStr">
        <is>
          <t>USA</t>
        </is>
      </c>
      <c r="F7012" s="2" t="inlineStr">
        <is>
          <t>Electricity generation with a reciprocating engine</t>
        </is>
      </c>
      <c r="G7012" s="2" t="n">
        <v>115</v>
      </c>
      <c r="H7012" s="2" t="n">
        <v>0.001543453137856</v>
      </c>
      <c r="I7012" s="2" t="n">
        <v>0.00172866751439872</v>
      </c>
      <c r="J7012" s="40" t="inlineStr">
        <is>
          <t>waste - methane capture</t>
        </is>
      </c>
    </row>
    <row r="7013" ht="15.75" customHeight="1" s="120">
      <c r="A7013" s="2" t="inlineStr">
        <is>
          <t>WASTE</t>
        </is>
      </c>
      <c r="B7013" s="2" t="inlineStr">
        <is>
          <t>LAN</t>
        </is>
      </c>
      <c r="C7013" s="2" t="n">
        <v>2030</v>
      </c>
      <c r="D7013" s="2" t="inlineStr">
        <is>
          <t>United States</t>
        </is>
      </c>
      <c r="E7013" s="2" t="inlineStr">
        <is>
          <t>USA</t>
        </is>
      </c>
      <c r="F7013" s="2" t="inlineStr">
        <is>
          <t>Electricity generation with combined heat and power</t>
        </is>
      </c>
      <c r="G7013" s="2" t="n">
        <v>115</v>
      </c>
      <c r="H7013" s="2" t="n">
        <v>0.0001885830570245</v>
      </c>
      <c r="I7013" s="2" t="n">
        <v>0.00021121302386744</v>
      </c>
      <c r="J7013" s="40" t="inlineStr">
        <is>
          <t>waste - methane capture</t>
        </is>
      </c>
    </row>
    <row r="7014" ht="15.75" customHeight="1" s="120">
      <c r="A7014" s="2" t="inlineStr">
        <is>
          <t>WASTE</t>
        </is>
      </c>
      <c r="B7014" s="2" t="inlineStr">
        <is>
          <t>LAN</t>
        </is>
      </c>
      <c r="C7014" s="2" t="n">
        <v>2030</v>
      </c>
      <c r="D7014" s="2" t="inlineStr">
        <is>
          <t>United States</t>
        </is>
      </c>
      <c r="E7014" s="2" t="inlineStr">
        <is>
          <t>USA</t>
        </is>
      </c>
      <c r="F7014" s="2" t="inlineStr">
        <is>
          <t>Electricity generation with a reciprocating engine</t>
        </is>
      </c>
      <c r="G7014" s="2" t="n">
        <v>116</v>
      </c>
      <c r="H7014" s="2" t="n">
        <v>0.0007703027804382</v>
      </c>
      <c r="I7014" s="2" t="n">
        <v>0.0008627391140907841</v>
      </c>
      <c r="J7014" s="40" t="inlineStr">
        <is>
          <t>waste - methane capture</t>
        </is>
      </c>
    </row>
    <row r="7015" ht="15.75" customHeight="1" s="120">
      <c r="A7015" s="2" t="inlineStr">
        <is>
          <t>WASTE</t>
        </is>
      </c>
      <c r="B7015" s="2" t="inlineStr">
        <is>
          <t>LAN</t>
        </is>
      </c>
      <c r="C7015" s="2" t="n">
        <v>2030</v>
      </c>
      <c r="D7015" s="2" t="inlineStr">
        <is>
          <t>United States</t>
        </is>
      </c>
      <c r="E7015" s="2" t="inlineStr">
        <is>
          <t>USA</t>
        </is>
      </c>
      <c r="F7015" s="2" t="inlineStr">
        <is>
          <t>Land_x001f_ll gas recovery for direct use</t>
        </is>
      </c>
      <c r="G7015" s="2" t="n">
        <v>116</v>
      </c>
      <c r="H7015" s="2" t="n">
        <v>0.0002435564238112</v>
      </c>
      <c r="I7015" s="2" t="n">
        <v>0.000272783194668544</v>
      </c>
      <c r="J7015" s="40" t="inlineStr">
        <is>
          <t>waste - methane capture</t>
        </is>
      </c>
    </row>
    <row r="7016" ht="15.75" customHeight="1" s="120">
      <c r="A7016" s="2" t="inlineStr">
        <is>
          <t>WASTE</t>
        </is>
      </c>
      <c r="B7016" s="2" t="inlineStr">
        <is>
          <t>LAN</t>
        </is>
      </c>
      <c r="C7016" s="2" t="n">
        <v>2030</v>
      </c>
      <c r="D7016" s="2" t="inlineStr">
        <is>
          <t>United States</t>
        </is>
      </c>
      <c r="E7016" s="2" t="inlineStr">
        <is>
          <t>USA</t>
        </is>
      </c>
      <c r="F7016" s="2" t="inlineStr">
        <is>
          <t>Electricity generation with a reciprocating engine</t>
        </is>
      </c>
      <c r="G7016" s="2" t="n">
        <v>117</v>
      </c>
      <c r="H7016" s="2" t="n">
        <v>0.0006673913449049</v>
      </c>
      <c r="I7016" s="2" t="n">
        <v>0.0007474783062934881</v>
      </c>
      <c r="J7016" s="40" t="inlineStr">
        <is>
          <t>waste - methane capture</t>
        </is>
      </c>
    </row>
    <row r="7017" ht="15.75" customHeight="1" s="120">
      <c r="A7017" s="2" t="inlineStr">
        <is>
          <t>WASTE</t>
        </is>
      </c>
      <c r="B7017" s="2" t="inlineStr">
        <is>
          <t>LAN</t>
        </is>
      </c>
      <c r="C7017" s="2" t="n">
        <v>2030</v>
      </c>
      <c r="D7017" s="2" t="inlineStr">
        <is>
          <t>United States</t>
        </is>
      </c>
      <c r="E7017" s="2" t="inlineStr">
        <is>
          <t>USA</t>
        </is>
      </c>
      <c r="F7017" s="2" t="inlineStr">
        <is>
          <t>Electricity generation with combined heat and power</t>
        </is>
      </c>
      <c r="G7017" s="2" t="n">
        <v>118</v>
      </c>
      <c r="H7017" s="2" t="n">
        <v>8.411549788429999e-05</v>
      </c>
      <c r="I7017" s="2" t="n">
        <v>9.420935763041601e-05</v>
      </c>
      <c r="J7017" s="40" t="inlineStr">
        <is>
          <t>waste - methane capture</t>
        </is>
      </c>
    </row>
    <row r="7018" ht="15.75" customHeight="1" s="120">
      <c r="A7018" s="2" t="inlineStr">
        <is>
          <t>WASTE</t>
        </is>
      </c>
      <c r="B7018" s="2" t="inlineStr">
        <is>
          <t>LAN</t>
        </is>
      </c>
      <c r="C7018" s="2" t="n">
        <v>2030</v>
      </c>
      <c r="D7018" s="2" t="inlineStr">
        <is>
          <t>United States</t>
        </is>
      </c>
      <c r="E7018" s="2" t="inlineStr">
        <is>
          <t>USA</t>
        </is>
      </c>
      <c r="F7018" s="2" t="inlineStr">
        <is>
          <t>Electricity generation with combined heat and power</t>
        </is>
      </c>
      <c r="G7018" s="2" t="n">
        <v>119</v>
      </c>
      <c r="H7018" s="2" t="n">
        <v>8.357647311639999e-05</v>
      </c>
      <c r="I7018" s="2" t="n">
        <v>9.3605649890368e-05</v>
      </c>
      <c r="J7018" s="40" t="inlineStr">
        <is>
          <t>waste - methane capture</t>
        </is>
      </c>
    </row>
    <row r="7019" ht="15.75" customHeight="1" s="120">
      <c r="A7019" s="2" t="inlineStr">
        <is>
          <t>WASTE</t>
        </is>
      </c>
      <c r="B7019" s="2" t="inlineStr">
        <is>
          <t>LAN</t>
        </is>
      </c>
      <c r="C7019" s="2" t="n">
        <v>2030</v>
      </c>
      <c r="D7019" s="2" t="inlineStr">
        <is>
          <t>United States</t>
        </is>
      </c>
      <c r="E7019" s="2" t="inlineStr">
        <is>
          <t>USA</t>
        </is>
      </c>
      <c r="F7019" s="2" t="inlineStr">
        <is>
          <t>Electricity generation with a reciprocating engine</t>
        </is>
      </c>
      <c r="G7019" s="2" t="n">
        <v>119</v>
      </c>
      <c r="H7019" s="2" t="n">
        <v>0.0006557463784702</v>
      </c>
      <c r="I7019" s="2" t="n">
        <v>0.000734435943886624</v>
      </c>
      <c r="J7019" s="40" t="inlineStr">
        <is>
          <t>waste - methane capture</t>
        </is>
      </c>
    </row>
    <row r="7020" ht="15.75" customHeight="1" s="120">
      <c r="A7020" s="2" t="inlineStr">
        <is>
          <t>WASTE</t>
        </is>
      </c>
      <c r="B7020" s="2" t="inlineStr">
        <is>
          <t>LAN</t>
        </is>
      </c>
      <c r="C7020" s="2" t="n">
        <v>2030</v>
      </c>
      <c r="D7020" s="2" t="inlineStr">
        <is>
          <t>United States</t>
        </is>
      </c>
      <c r="E7020" s="2" t="inlineStr">
        <is>
          <t>USA</t>
        </is>
      </c>
      <c r="F7020" s="2" t="inlineStr">
        <is>
          <t>Land_x001f_ll gas recovery for direct use</t>
        </is>
      </c>
      <c r="G7020" s="2" t="n">
        <v>121</v>
      </c>
      <c r="H7020" s="2" t="n">
        <v>0.0003792158095166</v>
      </c>
      <c r="I7020" s="2" t="n">
        <v>0.000424721706658592</v>
      </c>
      <c r="J7020" s="40" t="inlineStr">
        <is>
          <t>waste - methane capture</t>
        </is>
      </c>
    </row>
    <row r="7021" ht="15.75" customHeight="1" s="120">
      <c r="A7021" s="2" t="inlineStr">
        <is>
          <t>WASTE</t>
        </is>
      </c>
      <c r="B7021" s="2" t="inlineStr">
        <is>
          <t>LAN</t>
        </is>
      </c>
      <c r="C7021" s="2" t="n">
        <v>2030</v>
      </c>
      <c r="D7021" s="2" t="inlineStr">
        <is>
          <t>United States</t>
        </is>
      </c>
      <c r="E7021" s="2" t="inlineStr">
        <is>
          <t>USA</t>
        </is>
      </c>
      <c r="F7021" s="2" t="inlineStr">
        <is>
          <t>Electricity generation with a gas turbine</t>
        </is>
      </c>
      <c r="G7021" s="2" t="n">
        <v>121</v>
      </c>
      <c r="H7021" s="2" t="n">
        <v>2.30481400649e-05</v>
      </c>
      <c r="I7021" s="2" t="n">
        <v>2.5813916872688e-05</v>
      </c>
      <c r="J7021" s="40" t="inlineStr">
        <is>
          <t>waste - methane capture</t>
        </is>
      </c>
    </row>
    <row r="7022" ht="15.75" customHeight="1" s="120">
      <c r="A7022" s="2" t="inlineStr">
        <is>
          <t>WASTE</t>
        </is>
      </c>
      <c r="B7022" s="2" t="inlineStr">
        <is>
          <t>LAN</t>
        </is>
      </c>
      <c r="C7022" s="2" t="n">
        <v>2030</v>
      </c>
      <c r="D7022" s="2" t="inlineStr">
        <is>
          <t>United States</t>
        </is>
      </c>
      <c r="E7022" s="2" t="inlineStr">
        <is>
          <t>USA</t>
        </is>
      </c>
      <c r="F7022" s="2" t="inlineStr">
        <is>
          <t>Land_x001f_ll gas recovery for direct use</t>
        </is>
      </c>
      <c r="G7022" s="2" t="n">
        <v>123</v>
      </c>
      <c r="H7022" s="2" t="n">
        <v>0.0002459722163621</v>
      </c>
      <c r="I7022" s="2" t="n">
        <v>0.000275488882325552</v>
      </c>
      <c r="J7022" s="40" t="inlineStr">
        <is>
          <t>waste - methane capture</t>
        </is>
      </c>
    </row>
    <row r="7023" ht="15.75" customHeight="1" s="120">
      <c r="A7023" s="2" t="inlineStr">
        <is>
          <t>WASTE</t>
        </is>
      </c>
      <c r="B7023" s="2" t="inlineStr">
        <is>
          <t>LAN</t>
        </is>
      </c>
      <c r="C7023" s="2" t="n">
        <v>2030</v>
      </c>
      <c r="D7023" s="2" t="inlineStr">
        <is>
          <t>United States</t>
        </is>
      </c>
      <c r="E7023" s="2" t="inlineStr">
        <is>
          <t>USA</t>
        </is>
      </c>
      <c r="F7023" s="2" t="inlineStr">
        <is>
          <t>Electricity generation with a reciprocating engine</t>
        </is>
      </c>
      <c r="G7023" s="2" t="n">
        <v>123</v>
      </c>
      <c r="H7023" s="2" t="n">
        <v>0.0006354273064062</v>
      </c>
      <c r="I7023" s="2" t="n">
        <v>0.0007116785831749441</v>
      </c>
      <c r="J7023" s="40" t="inlineStr">
        <is>
          <t>waste - methane capture</t>
        </is>
      </c>
    </row>
    <row r="7024" ht="15.75" customHeight="1" s="120">
      <c r="A7024" s="2" t="inlineStr">
        <is>
          <t>WASTE</t>
        </is>
      </c>
      <c r="B7024" s="2" t="inlineStr">
        <is>
          <t>LAN</t>
        </is>
      </c>
      <c r="C7024" s="2" t="n">
        <v>2030</v>
      </c>
      <c r="D7024" s="2" t="inlineStr">
        <is>
          <t>United States</t>
        </is>
      </c>
      <c r="E7024" s="2" t="inlineStr">
        <is>
          <t>USA</t>
        </is>
      </c>
      <c r="F7024" s="2" t="inlineStr">
        <is>
          <t>Land_x001f_ll gas recovery for direct use</t>
        </is>
      </c>
      <c r="G7024" s="2" t="n">
        <v>124</v>
      </c>
      <c r="H7024" s="2" t="n">
        <v>0.0002538594708312</v>
      </c>
      <c r="I7024" s="2" t="n">
        <v>0.000284322607330944</v>
      </c>
      <c r="J7024" s="40" t="inlineStr">
        <is>
          <t>waste - methane capture</t>
        </is>
      </c>
    </row>
    <row r="7025" ht="15.75" customHeight="1" s="120">
      <c r="A7025" s="2" t="inlineStr">
        <is>
          <t>WASTE</t>
        </is>
      </c>
      <c r="B7025" s="2" t="inlineStr">
        <is>
          <t>LAN</t>
        </is>
      </c>
      <c r="C7025" s="2" t="n">
        <v>2030</v>
      </c>
      <c r="D7025" s="2" t="inlineStr">
        <is>
          <t>United States</t>
        </is>
      </c>
      <c r="E7025" s="2" t="inlineStr">
        <is>
          <t>USA</t>
        </is>
      </c>
      <c r="F7025" s="2" t="inlineStr">
        <is>
          <t>Electricity generation with combined heat and power</t>
        </is>
      </c>
      <c r="G7025" s="2" t="n">
        <v>125</v>
      </c>
      <c r="H7025" s="2" t="n">
        <v>7.90281410445e-05</v>
      </c>
      <c r="I7025" s="2" t="n">
        <v>8.851151796984001e-05</v>
      </c>
      <c r="J7025" s="40" t="inlineStr">
        <is>
          <t>waste - methane capture</t>
        </is>
      </c>
    </row>
    <row r="7026" ht="15.75" customHeight="1" s="120">
      <c r="A7026" s="2" t="inlineStr">
        <is>
          <t>WASTE</t>
        </is>
      </c>
      <c r="B7026" s="2" t="inlineStr">
        <is>
          <t>LAN</t>
        </is>
      </c>
      <c r="C7026" s="2" t="n">
        <v>2030</v>
      </c>
      <c r="D7026" s="2" t="inlineStr">
        <is>
          <t>United States</t>
        </is>
      </c>
      <c r="E7026" s="2" t="inlineStr">
        <is>
          <t>USA</t>
        </is>
      </c>
      <c r="F7026" s="2" t="inlineStr">
        <is>
          <t>Electricity generation with combined heat and power</t>
        </is>
      </c>
      <c r="G7026" s="2" t="n">
        <v>126</v>
      </c>
      <c r="H7026" s="2" t="n">
        <v>8.00083071226e-05</v>
      </c>
      <c r="I7026" s="2" t="n">
        <v>8.960930397731201e-05</v>
      </c>
      <c r="J7026" s="40" t="inlineStr">
        <is>
          <t>waste - methane capture</t>
        </is>
      </c>
    </row>
    <row r="7027" ht="15.75" customHeight="1" s="120">
      <c r="A7027" s="2" t="inlineStr">
        <is>
          <t>WASTE</t>
        </is>
      </c>
      <c r="B7027" s="2" t="inlineStr">
        <is>
          <t>LAN</t>
        </is>
      </c>
      <c r="C7027" s="2" t="n">
        <v>2030</v>
      </c>
      <c r="D7027" s="2" t="inlineStr">
        <is>
          <t>United States</t>
        </is>
      </c>
      <c r="E7027" s="2" t="inlineStr">
        <is>
          <t>USA</t>
        </is>
      </c>
      <c r="F7027" s="2" t="inlineStr">
        <is>
          <t>Electricity generation with a reciprocating engine</t>
        </is>
      </c>
      <c r="G7027" s="2" t="n">
        <v>127</v>
      </c>
      <c r="H7027" s="2" t="n">
        <v>0.0019295033998787</v>
      </c>
      <c r="I7027" s="2" t="n">
        <v>0.002161043807864144</v>
      </c>
      <c r="J7027" s="40" t="inlineStr">
        <is>
          <t>waste - methane capture</t>
        </is>
      </c>
    </row>
    <row r="7028" ht="15.75" customHeight="1" s="120">
      <c r="A7028" s="2" t="inlineStr">
        <is>
          <t>WASTE</t>
        </is>
      </c>
      <c r="B7028" s="2" t="inlineStr">
        <is>
          <t>LAN</t>
        </is>
      </c>
      <c r="C7028" s="2" t="n">
        <v>2030</v>
      </c>
      <c r="D7028" s="2" t="inlineStr">
        <is>
          <t>United States</t>
        </is>
      </c>
      <c r="E7028" s="2" t="inlineStr">
        <is>
          <t>USA</t>
        </is>
      </c>
      <c r="F7028" s="2" t="inlineStr">
        <is>
          <t>Electricity generation with combined heat and power</t>
        </is>
      </c>
      <c r="G7028" s="2" t="n">
        <v>127</v>
      </c>
      <c r="H7028" s="2" t="n">
        <v>0.0001710165452096</v>
      </c>
      <c r="I7028" s="2" t="n">
        <v>0.000191538530634752</v>
      </c>
      <c r="J7028" s="40" t="inlineStr">
        <is>
          <t>waste - methane capture</t>
        </is>
      </c>
    </row>
    <row r="7029" ht="15.75" customHeight="1" s="120">
      <c r="A7029" s="2" t="inlineStr">
        <is>
          <t>WASTE</t>
        </is>
      </c>
      <c r="B7029" s="2" t="inlineStr">
        <is>
          <t>LAN</t>
        </is>
      </c>
      <c r="C7029" s="2" t="n">
        <v>2030</v>
      </c>
      <c r="D7029" s="2" t="inlineStr">
        <is>
          <t>United States</t>
        </is>
      </c>
      <c r="E7029" s="2" t="inlineStr">
        <is>
          <t>USA</t>
        </is>
      </c>
      <c r="F7029" s="2" t="inlineStr">
        <is>
          <t>Electricity generation with combined heat and power</t>
        </is>
      </c>
      <c r="G7029" s="2" t="n">
        <v>128</v>
      </c>
      <c r="H7029" s="2" t="n">
        <v>8.990278729469999e-05</v>
      </c>
      <c r="I7029" s="2" t="n">
        <v>0.000100691121770064</v>
      </c>
      <c r="J7029" s="40" t="inlineStr">
        <is>
          <t>waste - methane capture</t>
        </is>
      </c>
    </row>
    <row r="7030" ht="15.75" customHeight="1" s="120">
      <c r="A7030" s="2" t="inlineStr">
        <is>
          <t>WASTE</t>
        </is>
      </c>
      <c r="B7030" s="2" t="inlineStr">
        <is>
          <t>LAN</t>
        </is>
      </c>
      <c r="C7030" s="2" t="n">
        <v>2030</v>
      </c>
      <c r="D7030" s="2" t="inlineStr">
        <is>
          <t>United States</t>
        </is>
      </c>
      <c r="E7030" s="2" t="inlineStr">
        <is>
          <t>USA</t>
        </is>
      </c>
      <c r="F7030" s="2" t="inlineStr">
        <is>
          <t>Land_x001f_ll gas recovery for direct use</t>
        </is>
      </c>
      <c r="G7030" s="2" t="n">
        <v>128</v>
      </c>
      <c r="H7030" s="2" t="n">
        <v>0.0005051391781308</v>
      </c>
      <c r="I7030" s="2" t="n">
        <v>0.000565755879506496</v>
      </c>
      <c r="J7030" s="40" t="inlineStr">
        <is>
          <t>waste - methane capture</t>
        </is>
      </c>
    </row>
    <row r="7031" ht="15.75" customHeight="1" s="120">
      <c r="A7031" s="2" t="inlineStr">
        <is>
          <t>WASTE</t>
        </is>
      </c>
      <c r="B7031" s="2" t="inlineStr">
        <is>
          <t>LAN</t>
        </is>
      </c>
      <c r="C7031" s="2" t="n">
        <v>2030</v>
      </c>
      <c r="D7031" s="2" t="inlineStr">
        <is>
          <t>United States</t>
        </is>
      </c>
      <c r="E7031" s="2" t="inlineStr">
        <is>
          <t>USA</t>
        </is>
      </c>
      <c r="F7031" s="2" t="inlineStr">
        <is>
          <t>Electricity generation with a reciprocating engine</t>
        </is>
      </c>
      <c r="G7031" s="2" t="n">
        <v>128</v>
      </c>
      <c r="H7031" s="2" t="n">
        <v>0.0013796265702695</v>
      </c>
      <c r="I7031" s="2" t="n">
        <v>0.00154518175870184</v>
      </c>
      <c r="J7031" s="40" t="inlineStr">
        <is>
          <t>waste - methane capture</t>
        </is>
      </c>
    </row>
    <row r="7032" ht="15.75" customHeight="1" s="120">
      <c r="A7032" s="2" t="inlineStr">
        <is>
          <t>WASTE</t>
        </is>
      </c>
      <c r="B7032" s="2" t="inlineStr">
        <is>
          <t>LAN</t>
        </is>
      </c>
      <c r="C7032" s="2" t="n">
        <v>2030</v>
      </c>
      <c r="D7032" s="2" t="inlineStr">
        <is>
          <t>United States</t>
        </is>
      </c>
      <c r="E7032" s="2" t="inlineStr">
        <is>
          <t>USA</t>
        </is>
      </c>
      <c r="F7032" s="2" t="inlineStr">
        <is>
          <t>Electricity generation with a gas turbine</t>
        </is>
      </c>
      <c r="G7032" s="2" t="n">
        <v>128</v>
      </c>
      <c r="H7032" s="2" t="n">
        <v>2.38306183746e-05</v>
      </c>
      <c r="I7032" s="2" t="n">
        <v>2.6690292579552e-05</v>
      </c>
      <c r="J7032" s="40" t="inlineStr">
        <is>
          <t>waste - methane capture</t>
        </is>
      </c>
    </row>
    <row r="7033" ht="15.75" customHeight="1" s="120">
      <c r="A7033" s="2" t="inlineStr">
        <is>
          <t>WASTE</t>
        </is>
      </c>
      <c r="B7033" s="2" t="inlineStr">
        <is>
          <t>LAN</t>
        </is>
      </c>
      <c r="C7033" s="2" t="n">
        <v>2030</v>
      </c>
      <c r="D7033" s="2" t="inlineStr">
        <is>
          <t>United States</t>
        </is>
      </c>
      <c r="E7033" s="2" t="inlineStr">
        <is>
          <t>USA</t>
        </is>
      </c>
      <c r="F7033" s="2" t="inlineStr">
        <is>
          <t>Electricity generation with a gas turbine</t>
        </is>
      </c>
      <c r="G7033" s="2" t="n">
        <v>129</v>
      </c>
      <c r="H7033" s="2" t="n">
        <v>2.14008359762e-05</v>
      </c>
      <c r="I7033" s="2" t="n">
        <v>2.3968936293344e-05</v>
      </c>
      <c r="J7033" s="40" t="inlineStr">
        <is>
          <t>waste - methane capture</t>
        </is>
      </c>
    </row>
    <row r="7034" ht="15.75" customHeight="1" s="120">
      <c r="A7034" s="2" t="inlineStr">
        <is>
          <t>WASTE</t>
        </is>
      </c>
      <c r="B7034" s="2" t="inlineStr">
        <is>
          <t>LAN</t>
        </is>
      </c>
      <c r="C7034" s="2" t="n">
        <v>2030</v>
      </c>
      <c r="D7034" s="2" t="inlineStr">
        <is>
          <t>United States</t>
        </is>
      </c>
      <c r="E7034" s="2" t="inlineStr">
        <is>
          <t>USA</t>
        </is>
      </c>
      <c r="F7034" s="2" t="inlineStr">
        <is>
          <t>Electricity generation with combined heat and power</t>
        </is>
      </c>
      <c r="G7034" s="2" t="n">
        <v>130</v>
      </c>
      <c r="H7034" s="2" t="n">
        <v>7.64575597714e-05</v>
      </c>
      <c r="I7034" s="2" t="n">
        <v>8.563246694396801e-05</v>
      </c>
      <c r="J7034" s="40" t="inlineStr">
        <is>
          <t>waste - methane capture</t>
        </is>
      </c>
    </row>
    <row r="7035" ht="15.75" customHeight="1" s="120">
      <c r="A7035" s="2" t="inlineStr">
        <is>
          <t>WASTE</t>
        </is>
      </c>
      <c r="B7035" s="2" t="inlineStr">
        <is>
          <t>LAN</t>
        </is>
      </c>
      <c r="C7035" s="2" t="n">
        <v>2030</v>
      </c>
      <c r="D7035" s="2" t="inlineStr">
        <is>
          <t>United States</t>
        </is>
      </c>
      <c r="E7035" s="2" t="inlineStr">
        <is>
          <t>USA</t>
        </is>
      </c>
      <c r="F7035" s="2" t="inlineStr">
        <is>
          <t>Electricity generation with a gas turbine</t>
        </is>
      </c>
      <c r="G7035" s="2" t="n">
        <v>131</v>
      </c>
      <c r="H7035" s="2" t="n">
        <v>2.12191753235e-05</v>
      </c>
      <c r="I7035" s="2" t="n">
        <v>2.376547636232e-05</v>
      </c>
      <c r="J7035" s="40" t="inlineStr">
        <is>
          <t>waste - methane capture</t>
        </is>
      </c>
    </row>
    <row r="7036" ht="15.75" customHeight="1" s="120">
      <c r="A7036" s="2" t="inlineStr">
        <is>
          <t>WASTE</t>
        </is>
      </c>
      <c r="B7036" s="2" t="inlineStr">
        <is>
          <t>LAN</t>
        </is>
      </c>
      <c r="C7036" s="2" t="n">
        <v>2030</v>
      </c>
      <c r="D7036" s="2" t="inlineStr">
        <is>
          <t>United States</t>
        </is>
      </c>
      <c r="E7036" s="2" t="inlineStr">
        <is>
          <t>USA</t>
        </is>
      </c>
      <c r="F7036" s="2" t="inlineStr">
        <is>
          <t>Electricity generation with combined heat and power</t>
        </is>
      </c>
      <c r="G7036" s="2" t="n">
        <v>131</v>
      </c>
      <c r="H7036" s="2" t="n">
        <v>7.594256749139999e-05</v>
      </c>
      <c r="I7036" s="2" t="n">
        <v>8.5055675590368e-05</v>
      </c>
      <c r="J7036" s="40" t="inlineStr">
        <is>
          <t>waste - methane capture</t>
        </is>
      </c>
    </row>
    <row r="7037" ht="15.75" customHeight="1" s="120">
      <c r="A7037" s="2" t="inlineStr">
        <is>
          <t>WASTE</t>
        </is>
      </c>
      <c r="B7037" s="2" t="inlineStr">
        <is>
          <t>LAN</t>
        </is>
      </c>
      <c r="C7037" s="2" t="n">
        <v>2030</v>
      </c>
      <c r="D7037" s="2" t="inlineStr">
        <is>
          <t>United States</t>
        </is>
      </c>
      <c r="E7037" s="2" t="inlineStr">
        <is>
          <t>USA</t>
        </is>
      </c>
      <c r="F7037" s="2" t="inlineStr">
        <is>
          <t>Electricity generation with a reciprocating engine</t>
        </is>
      </c>
      <c r="G7037" s="2" t="n">
        <v>131</v>
      </c>
      <c r="H7037" s="2" t="n">
        <v>0.0011915989452973</v>
      </c>
      <c r="I7037" s="2" t="n">
        <v>0.001334590818732976</v>
      </c>
      <c r="J7037" s="40" t="inlineStr">
        <is>
          <t>waste - methane capture</t>
        </is>
      </c>
    </row>
    <row r="7038" ht="15.75" customHeight="1" s="120">
      <c r="A7038" s="2" t="inlineStr">
        <is>
          <t>WASTE</t>
        </is>
      </c>
      <c r="B7038" s="2" t="inlineStr">
        <is>
          <t>LAN</t>
        </is>
      </c>
      <c r="C7038" s="2" t="n">
        <v>2030</v>
      </c>
      <c r="D7038" s="2" t="inlineStr">
        <is>
          <t>United States</t>
        </is>
      </c>
      <c r="E7038" s="2" t="inlineStr">
        <is>
          <t>USA</t>
        </is>
      </c>
      <c r="F7038" s="2" t="inlineStr">
        <is>
          <t>Land_x001f_ll gas recovery for direct use</t>
        </is>
      </c>
      <c r="G7038" s="2" t="n">
        <v>132</v>
      </c>
      <c r="H7038" s="2" t="n">
        <v>0.0002467335434631</v>
      </c>
      <c r="I7038" s="2" t="n">
        <v>0.000276341568678672</v>
      </c>
      <c r="J7038" s="40" t="inlineStr">
        <is>
          <t>waste - methane capture</t>
        </is>
      </c>
    </row>
    <row r="7039" ht="15.75" customHeight="1" s="120">
      <c r="A7039" s="2" t="inlineStr">
        <is>
          <t>WASTE</t>
        </is>
      </c>
      <c r="B7039" s="2" t="inlineStr">
        <is>
          <t>LAN</t>
        </is>
      </c>
      <c r="C7039" s="2" t="n">
        <v>2030</v>
      </c>
      <c r="D7039" s="2" t="inlineStr">
        <is>
          <t>United States</t>
        </is>
      </c>
      <c r="E7039" s="2" t="inlineStr">
        <is>
          <t>USA</t>
        </is>
      </c>
      <c r="F7039" s="2" t="inlineStr">
        <is>
          <t>Electricity generation with a reciprocating engine</t>
        </is>
      </c>
      <c r="G7039" s="2" t="n">
        <v>132</v>
      </c>
      <c r="H7039" s="2" t="n">
        <v>0.0005890363245271</v>
      </c>
      <c r="I7039" s="2" t="n">
        <v>0.0006597206834703521</v>
      </c>
      <c r="J7039" s="40" t="inlineStr">
        <is>
          <t>waste - methane capture</t>
        </is>
      </c>
    </row>
    <row r="7040" ht="15.75" customHeight="1" s="120">
      <c r="A7040" s="2" t="inlineStr">
        <is>
          <t>WASTE</t>
        </is>
      </c>
      <c r="B7040" s="2" t="inlineStr">
        <is>
          <t>LAN</t>
        </is>
      </c>
      <c r="C7040" s="2" t="n">
        <v>2030</v>
      </c>
      <c r="D7040" s="2" t="inlineStr">
        <is>
          <t>United States</t>
        </is>
      </c>
      <c r="E7040" s="2" t="inlineStr">
        <is>
          <t>USA</t>
        </is>
      </c>
      <c r="F7040" s="2" t="inlineStr">
        <is>
          <t>Electricity generation with combined heat and power</t>
        </is>
      </c>
      <c r="G7040" s="2" t="n">
        <v>133</v>
      </c>
      <c r="H7040" s="2" t="n">
        <v>8.1564336142e-05</v>
      </c>
      <c r="I7040" s="2" t="n">
        <v>9.135205647904001e-05</v>
      </c>
      <c r="J7040" s="40" t="inlineStr">
        <is>
          <t>waste - methane capture</t>
        </is>
      </c>
    </row>
    <row r="7041" ht="15.75" customHeight="1" s="120">
      <c r="A7041" s="2" t="inlineStr">
        <is>
          <t>WASTE</t>
        </is>
      </c>
      <c r="B7041" s="2" t="inlineStr">
        <is>
          <t>LAN</t>
        </is>
      </c>
      <c r="C7041" s="2" t="n">
        <v>2030</v>
      </c>
      <c r="D7041" s="2" t="inlineStr">
        <is>
          <t>United States</t>
        </is>
      </c>
      <c r="E7041" s="2" t="inlineStr">
        <is>
          <t>USA</t>
        </is>
      </c>
      <c r="F7041" s="2" t="inlineStr">
        <is>
          <t>Electricity generation with combined heat and power</t>
        </is>
      </c>
      <c r="G7041" s="2" t="n">
        <v>134</v>
      </c>
      <c r="H7041" s="2" t="n">
        <v>7.48595703044e-05</v>
      </c>
      <c r="I7041" s="2" t="n">
        <v>8.384271874092801e-05</v>
      </c>
      <c r="J7041" s="40" t="inlineStr">
        <is>
          <t>waste - methane capture</t>
        </is>
      </c>
    </row>
    <row r="7042" ht="15.75" customHeight="1" s="120">
      <c r="A7042" s="2" t="inlineStr">
        <is>
          <t>WASTE</t>
        </is>
      </c>
      <c r="B7042" s="2" t="inlineStr">
        <is>
          <t>LAN</t>
        </is>
      </c>
      <c r="C7042" s="2" t="n">
        <v>2030</v>
      </c>
      <c r="D7042" s="2" t="inlineStr">
        <is>
          <t>United States</t>
        </is>
      </c>
      <c r="E7042" s="2" t="inlineStr">
        <is>
          <t>USA</t>
        </is>
      </c>
      <c r="F7042" s="2" t="inlineStr">
        <is>
          <t>Flaring of landfill gas</t>
        </is>
      </c>
      <c r="G7042" s="2" t="n">
        <v>135</v>
      </c>
      <c r="H7042" s="2" t="n">
        <v>0.0001091741069104</v>
      </c>
      <c r="I7042" s="2" t="n">
        <v>0.000122274999739648</v>
      </c>
      <c r="J7042" s="40" t="inlineStr">
        <is>
          <t>waste - methane destruction</t>
        </is>
      </c>
    </row>
    <row r="7043" ht="15.75" customHeight="1" s="120">
      <c r="A7043" s="2" t="inlineStr">
        <is>
          <t>WASTE</t>
        </is>
      </c>
      <c r="B7043" s="2" t="inlineStr">
        <is>
          <t>LAN</t>
        </is>
      </c>
      <c r="C7043" s="2" t="n">
        <v>2030</v>
      </c>
      <c r="D7043" s="2" t="inlineStr">
        <is>
          <t>United States</t>
        </is>
      </c>
      <c r="E7043" s="2" t="inlineStr">
        <is>
          <t>USA</t>
        </is>
      </c>
      <c r="F7043" s="2" t="inlineStr">
        <is>
          <t>Electricity generation with combined heat and power</t>
        </is>
      </c>
      <c r="G7043" s="2" t="n">
        <v>136</v>
      </c>
      <c r="H7043" s="2" t="n">
        <v>0.0001536570125609</v>
      </c>
      <c r="I7043" s="2" t="n">
        <v>0.000172095854068208</v>
      </c>
      <c r="J7043" s="40" t="inlineStr">
        <is>
          <t>waste - methane capture</t>
        </is>
      </c>
    </row>
    <row r="7044" ht="15.75" customHeight="1" s="120">
      <c r="A7044" s="2" t="inlineStr">
        <is>
          <t>WASTE</t>
        </is>
      </c>
      <c r="B7044" s="2" t="inlineStr">
        <is>
          <t>LAN</t>
        </is>
      </c>
      <c r="C7044" s="2" t="n">
        <v>2030</v>
      </c>
      <c r="D7044" s="2" t="inlineStr">
        <is>
          <t>United States</t>
        </is>
      </c>
      <c r="E7044" s="2" t="inlineStr">
        <is>
          <t>USA</t>
        </is>
      </c>
      <c r="F7044" s="2" t="inlineStr">
        <is>
          <t>Electricity generation with a gas turbine</t>
        </is>
      </c>
      <c r="G7044" s="2" t="n">
        <v>137</v>
      </c>
      <c r="H7044" s="2" t="n">
        <v>2.03324070753e-05</v>
      </c>
      <c r="I7044" s="2" t="n">
        <v>2.2772295924336e-05</v>
      </c>
      <c r="J7044" s="40" t="inlineStr">
        <is>
          <t>waste - methane capture</t>
        </is>
      </c>
    </row>
    <row r="7045" ht="15.75" customHeight="1" s="120">
      <c r="A7045" s="2" t="inlineStr">
        <is>
          <t>WASTE</t>
        </is>
      </c>
      <c r="B7045" s="2" t="inlineStr">
        <is>
          <t>LAN</t>
        </is>
      </c>
      <c r="C7045" s="2" t="n">
        <v>2030</v>
      </c>
      <c r="D7045" s="2" t="inlineStr">
        <is>
          <t>United States</t>
        </is>
      </c>
      <c r="E7045" s="2" t="inlineStr">
        <is>
          <t>USA</t>
        </is>
      </c>
      <c r="F7045" s="2" t="inlineStr">
        <is>
          <t>Electricity generation with combined heat and power</t>
        </is>
      </c>
      <c r="G7045" s="2" t="n">
        <v>138</v>
      </c>
      <c r="H7045" s="2" t="n">
        <v>7.8488199506e-05</v>
      </c>
      <c r="I7045" s="2" t="n">
        <v>8.790678344672001e-05</v>
      </c>
      <c r="J7045" s="40" t="inlineStr">
        <is>
          <t>waste - methane capture</t>
        </is>
      </c>
    </row>
    <row r="7046" ht="15.75" customHeight="1" s="120">
      <c r="A7046" s="2" t="inlineStr">
        <is>
          <t>WASTE</t>
        </is>
      </c>
      <c r="B7046" s="2" t="inlineStr">
        <is>
          <t>LAN</t>
        </is>
      </c>
      <c r="C7046" s="2" t="n">
        <v>2030</v>
      </c>
      <c r="D7046" s="2" t="inlineStr">
        <is>
          <t>United States</t>
        </is>
      </c>
      <c r="E7046" s="2" t="inlineStr">
        <is>
          <t>USA</t>
        </is>
      </c>
      <c r="F7046" s="2" t="inlineStr">
        <is>
          <t>Electricity generation with combined heat and power</t>
        </is>
      </c>
      <c r="G7046" s="2" t="n">
        <v>141</v>
      </c>
      <c r="H7046" s="2" t="n">
        <v>7.11235625204e-05</v>
      </c>
      <c r="I7046" s="2" t="n">
        <v>7.9658390022848e-05</v>
      </c>
      <c r="J7046" s="40" t="inlineStr">
        <is>
          <t>waste - methane capture</t>
        </is>
      </c>
    </row>
    <row r="7047" ht="15.75" customHeight="1" s="120">
      <c r="A7047" s="2" t="inlineStr">
        <is>
          <t>WASTE</t>
        </is>
      </c>
      <c r="B7047" s="2" t="inlineStr">
        <is>
          <t>LAN</t>
        </is>
      </c>
      <c r="C7047" s="2" t="n">
        <v>2030</v>
      </c>
      <c r="D7047" s="2" t="inlineStr">
        <is>
          <t>United States</t>
        </is>
      </c>
      <c r="E7047" s="2" t="inlineStr">
        <is>
          <t>USA</t>
        </is>
      </c>
      <c r="F7047" s="2" t="inlineStr">
        <is>
          <t>Land_x001f_ll gas recovery for direct use</t>
        </is>
      </c>
      <c r="G7047" s="2" t="n">
        <v>141</v>
      </c>
      <c r="H7047" s="2" t="n">
        <v>0.0004590144089889</v>
      </c>
      <c r="I7047" s="2" t="n">
        <v>0.000514096138067568</v>
      </c>
      <c r="J7047" s="40" t="inlineStr">
        <is>
          <t>waste - methane capture</t>
        </is>
      </c>
    </row>
    <row r="7048" ht="15.75" customHeight="1" s="120">
      <c r="A7048" s="2" t="inlineStr">
        <is>
          <t>WASTE</t>
        </is>
      </c>
      <c r="B7048" s="2" t="inlineStr">
        <is>
          <t>LAN</t>
        </is>
      </c>
      <c r="C7048" s="2" t="n">
        <v>2030</v>
      </c>
      <c r="D7048" s="2" t="inlineStr">
        <is>
          <t>United States</t>
        </is>
      </c>
      <c r="E7048" s="2" t="inlineStr">
        <is>
          <t>USA</t>
        </is>
      </c>
      <c r="F7048" s="2" t="inlineStr">
        <is>
          <t>Electricity generation with a reciprocating engine</t>
        </is>
      </c>
      <c r="G7048" s="2" t="n">
        <v>141</v>
      </c>
      <c r="H7048" s="2" t="n">
        <v>0.0005931952036917</v>
      </c>
      <c r="I7048" s="2" t="n">
        <v>0.0006643786281347041</v>
      </c>
      <c r="J7048" s="40" t="inlineStr">
        <is>
          <t>waste - methane capture</t>
        </is>
      </c>
    </row>
    <row r="7049" ht="15.75" customHeight="1" s="120">
      <c r="A7049" s="2" t="inlineStr">
        <is>
          <t>WASTE</t>
        </is>
      </c>
      <c r="B7049" s="2" t="inlineStr">
        <is>
          <t>LAN</t>
        </is>
      </c>
      <c r="C7049" s="2" t="n">
        <v>2030</v>
      </c>
      <c r="D7049" s="2" t="inlineStr">
        <is>
          <t>United States</t>
        </is>
      </c>
      <c r="E7049" s="2" t="inlineStr">
        <is>
          <t>USA</t>
        </is>
      </c>
      <c r="F7049" s="2" t="inlineStr">
        <is>
          <t>Electricity generation with a reciprocating engine</t>
        </is>
      </c>
      <c r="G7049" s="2" t="n">
        <v>142</v>
      </c>
      <c r="H7049" s="2" t="n">
        <v>0.0005506103043444</v>
      </c>
      <c r="I7049" s="2" t="n">
        <v>0.0006166835408657281</v>
      </c>
      <c r="J7049" s="40" t="inlineStr">
        <is>
          <t>waste - methane capture</t>
        </is>
      </c>
    </row>
    <row r="7050" ht="15.75" customHeight="1" s="120">
      <c r="A7050" s="2" t="inlineStr">
        <is>
          <t>WASTE</t>
        </is>
      </c>
      <c r="B7050" s="2" t="inlineStr">
        <is>
          <t>LAN</t>
        </is>
      </c>
      <c r="C7050" s="2" t="n">
        <v>2030</v>
      </c>
      <c r="D7050" s="2" t="inlineStr">
        <is>
          <t>United States</t>
        </is>
      </c>
      <c r="E7050" s="2" t="inlineStr">
        <is>
          <t>USA</t>
        </is>
      </c>
      <c r="F7050" s="2" t="inlineStr">
        <is>
          <t>Electricity generation with combined heat and power</t>
        </is>
      </c>
      <c r="G7050" s="2" t="n">
        <v>142</v>
      </c>
      <c r="H7050" s="2" t="n">
        <v>0.0001644565854804</v>
      </c>
      <c r="I7050" s="2" t="n">
        <v>0.000184191375738048</v>
      </c>
      <c r="J7050" s="40" t="inlineStr">
        <is>
          <t>waste - methane capture</t>
        </is>
      </c>
    </row>
    <row r="7051" ht="15.75" customHeight="1" s="120">
      <c r="A7051" s="2" t="inlineStr">
        <is>
          <t>WASTE</t>
        </is>
      </c>
      <c r="B7051" s="2" t="inlineStr">
        <is>
          <t>LAN</t>
        </is>
      </c>
      <c r="C7051" s="2" t="n">
        <v>2030</v>
      </c>
      <c r="D7051" s="2" t="inlineStr">
        <is>
          <t>United States</t>
        </is>
      </c>
      <c r="E7051" s="2" t="inlineStr">
        <is>
          <t>USA</t>
        </is>
      </c>
      <c r="F7051" s="2" t="inlineStr">
        <is>
          <t>Electricity generation with a reciprocating engine</t>
        </is>
      </c>
      <c r="G7051" s="2" t="n">
        <v>144</v>
      </c>
      <c r="H7051" s="2" t="n">
        <v>0.0010844864300452</v>
      </c>
      <c r="I7051" s="2" t="n">
        <v>0.001214624801650624</v>
      </c>
      <c r="J7051" s="40" t="inlineStr">
        <is>
          <t>waste - methane capture</t>
        </is>
      </c>
    </row>
    <row r="7052" ht="15.75" customHeight="1" s="120">
      <c r="A7052" s="2" t="inlineStr">
        <is>
          <t>WASTE</t>
        </is>
      </c>
      <c r="B7052" s="2" t="inlineStr">
        <is>
          <t>LAN</t>
        </is>
      </c>
      <c r="C7052" s="2" t="n">
        <v>2030</v>
      </c>
      <c r="D7052" s="2" t="inlineStr">
        <is>
          <t>United States</t>
        </is>
      </c>
      <c r="E7052" s="2" t="inlineStr">
        <is>
          <t>USA</t>
        </is>
      </c>
      <c r="F7052" s="2" t="inlineStr">
        <is>
          <t>Electricity generation with combined heat and power</t>
        </is>
      </c>
      <c r="G7052" s="2" t="n">
        <v>144</v>
      </c>
      <c r="H7052" s="2" t="n">
        <v>8.04318697192e-05</v>
      </c>
      <c r="I7052" s="2" t="n">
        <v>9.008369408550401e-05</v>
      </c>
      <c r="J7052" s="40" t="inlineStr">
        <is>
          <t>waste - methane capture</t>
        </is>
      </c>
    </row>
    <row r="7053" ht="15.75" customHeight="1" s="120">
      <c r="A7053" s="2" t="inlineStr">
        <is>
          <t>WASTE</t>
        </is>
      </c>
      <c r="B7053" s="2" t="inlineStr">
        <is>
          <t>LAN</t>
        </is>
      </c>
      <c r="C7053" s="2" t="n">
        <v>2030</v>
      </c>
      <c r="D7053" s="2" t="inlineStr">
        <is>
          <t>United States</t>
        </is>
      </c>
      <c r="E7053" s="2" t="inlineStr">
        <is>
          <t>USA</t>
        </is>
      </c>
      <c r="F7053" s="2" t="inlineStr">
        <is>
          <t>Electricity generation with combined heat and power</t>
        </is>
      </c>
      <c r="G7053" s="2" t="n">
        <v>145</v>
      </c>
      <c r="H7053" s="2" t="n">
        <v>6.8701148848e-05</v>
      </c>
      <c r="I7053" s="2" t="n">
        <v>7.694528670976001e-05</v>
      </c>
      <c r="J7053" s="40" t="inlineStr">
        <is>
          <t>waste - methane capture</t>
        </is>
      </c>
    </row>
    <row r="7054" ht="15.75" customHeight="1" s="120">
      <c r="A7054" s="2" t="inlineStr">
        <is>
          <t>WASTE</t>
        </is>
      </c>
      <c r="B7054" s="2" t="inlineStr">
        <is>
          <t>LAN</t>
        </is>
      </c>
      <c r="C7054" s="2" t="n">
        <v>2030</v>
      </c>
      <c r="D7054" s="2" t="inlineStr">
        <is>
          <t>United States</t>
        </is>
      </c>
      <c r="E7054" s="2" t="inlineStr">
        <is>
          <t>USA</t>
        </is>
      </c>
      <c r="F7054" s="2" t="inlineStr">
        <is>
          <t>Electricity generation with a gas turbine</t>
        </is>
      </c>
      <c r="G7054" s="2" t="n">
        <v>147</v>
      </c>
      <c r="H7054" s="2" t="n">
        <v>2.07359153137e-05</v>
      </c>
      <c r="I7054" s="2" t="n">
        <v>2.3224225151344e-05</v>
      </c>
      <c r="J7054" s="40" t="inlineStr">
        <is>
          <t>waste - methane capture</t>
        </is>
      </c>
    </row>
    <row r="7055" ht="15.75" customHeight="1" s="120">
      <c r="A7055" s="2" t="inlineStr">
        <is>
          <t>WASTE</t>
        </is>
      </c>
      <c r="B7055" s="2" t="inlineStr">
        <is>
          <t>LAN</t>
        </is>
      </c>
      <c r="C7055" s="2" t="n">
        <v>2030</v>
      </c>
      <c r="D7055" s="2" t="inlineStr">
        <is>
          <t>United States</t>
        </is>
      </c>
      <c r="E7055" s="2" t="inlineStr">
        <is>
          <t>USA</t>
        </is>
      </c>
      <c r="F7055" s="2" t="inlineStr">
        <is>
          <t>Electricity generation with a microturbine</t>
        </is>
      </c>
      <c r="G7055" s="2" t="n">
        <v>147</v>
      </c>
      <c r="H7055" s="54" t="n">
        <v>6.87247438691e-06</v>
      </c>
      <c r="I7055" s="2" t="n">
        <v>7.6971713133392e-06</v>
      </c>
      <c r="J7055" s="40" t="inlineStr">
        <is>
          <t>waste - methane capture</t>
        </is>
      </c>
    </row>
    <row r="7056" ht="15.75" customHeight="1" s="120">
      <c r="A7056" s="2" t="inlineStr">
        <is>
          <t>WASTE</t>
        </is>
      </c>
      <c r="B7056" s="2" t="inlineStr">
        <is>
          <t>LAN</t>
        </is>
      </c>
      <c r="C7056" s="2" t="n">
        <v>2030</v>
      </c>
      <c r="D7056" s="2" t="inlineStr">
        <is>
          <t>United States</t>
        </is>
      </c>
      <c r="E7056" s="2" t="inlineStr">
        <is>
          <t>USA</t>
        </is>
      </c>
      <c r="F7056" s="2" t="inlineStr">
        <is>
          <t>Electricity generation with a reciprocating engine</t>
        </is>
      </c>
      <c r="G7056" s="2" t="n">
        <v>148</v>
      </c>
      <c r="H7056" s="2" t="n">
        <v>0.0009908510837704</v>
      </c>
      <c r="I7056" s="2" t="n">
        <v>0.001109753213822848</v>
      </c>
      <c r="J7056" s="40" t="inlineStr">
        <is>
          <t>waste - methane capture</t>
        </is>
      </c>
    </row>
    <row r="7057" ht="15.75" customHeight="1" s="120">
      <c r="A7057" s="2" t="inlineStr">
        <is>
          <t>WASTE</t>
        </is>
      </c>
      <c r="B7057" s="2" t="inlineStr">
        <is>
          <t>LAN</t>
        </is>
      </c>
      <c r="C7057" s="2" t="n">
        <v>2030</v>
      </c>
      <c r="D7057" s="2" t="inlineStr">
        <is>
          <t>United States</t>
        </is>
      </c>
      <c r="E7057" s="2" t="inlineStr">
        <is>
          <t>USA</t>
        </is>
      </c>
      <c r="F7057" s="2" t="inlineStr">
        <is>
          <t>Electricity generation with a gas turbine</t>
        </is>
      </c>
      <c r="G7057" s="2" t="n">
        <v>148</v>
      </c>
      <c r="H7057" s="2" t="n">
        <v>1.86724137166e-05</v>
      </c>
      <c r="I7057" s="2" t="n">
        <v>2.0913103362592e-05</v>
      </c>
      <c r="J7057" s="40" t="inlineStr">
        <is>
          <t>waste - methane capture</t>
        </is>
      </c>
    </row>
    <row r="7058" ht="15.75" customHeight="1" s="120">
      <c r="A7058" s="2" t="inlineStr">
        <is>
          <t>WASTE</t>
        </is>
      </c>
      <c r="B7058" s="2" t="inlineStr">
        <is>
          <t>LAN</t>
        </is>
      </c>
      <c r="C7058" s="2" t="n">
        <v>2030</v>
      </c>
      <c r="D7058" s="2" t="inlineStr">
        <is>
          <t>United States</t>
        </is>
      </c>
      <c r="E7058" s="2" t="inlineStr">
        <is>
          <t>USA</t>
        </is>
      </c>
      <c r="F7058" s="2" t="inlineStr">
        <is>
          <t>Electricity generation with a gas turbine</t>
        </is>
      </c>
      <c r="G7058" s="2" t="n">
        <v>149</v>
      </c>
      <c r="H7058" s="2" t="n">
        <v>1.86666420632e-05</v>
      </c>
      <c r="I7058" s="2" t="n">
        <v>2.0906639110784e-05</v>
      </c>
      <c r="J7058" s="40" t="inlineStr">
        <is>
          <t>waste - methane capture</t>
        </is>
      </c>
    </row>
    <row r="7059" ht="15.75" customHeight="1" s="120">
      <c r="A7059" s="2" t="inlineStr">
        <is>
          <t>WASTE</t>
        </is>
      </c>
      <c r="B7059" s="2" t="inlineStr">
        <is>
          <t>LAN</t>
        </is>
      </c>
      <c r="C7059" s="2" t="n">
        <v>2030</v>
      </c>
      <c r="D7059" s="2" t="inlineStr">
        <is>
          <t>United States</t>
        </is>
      </c>
      <c r="E7059" s="2" t="inlineStr">
        <is>
          <t>USA</t>
        </is>
      </c>
      <c r="F7059" s="2" t="inlineStr">
        <is>
          <t>Electricity generation with combined heat and power</t>
        </is>
      </c>
      <c r="G7059" s="2" t="n">
        <v>150</v>
      </c>
      <c r="H7059" s="2" t="n">
        <v>0.0001338579531875</v>
      </c>
      <c r="I7059" s="2" t="n">
        <v>0.00014992090757</v>
      </c>
      <c r="J7059" s="40" t="inlineStr">
        <is>
          <t>waste - methane capture</t>
        </is>
      </c>
    </row>
    <row r="7060" ht="15.75" customHeight="1" s="120">
      <c r="A7060" s="2" t="inlineStr">
        <is>
          <t>WASTE</t>
        </is>
      </c>
      <c r="B7060" s="2" t="inlineStr">
        <is>
          <t>LAN</t>
        </is>
      </c>
      <c r="C7060" s="2" t="n">
        <v>2030</v>
      </c>
      <c r="D7060" s="2" t="inlineStr">
        <is>
          <t>United States</t>
        </is>
      </c>
      <c r="E7060" s="2" t="inlineStr">
        <is>
          <t>USA</t>
        </is>
      </c>
      <c r="F7060" s="2" t="inlineStr">
        <is>
          <t>Electricity generation with combined heat and power</t>
        </is>
      </c>
      <c r="G7060" s="2" t="n">
        <v>151</v>
      </c>
      <c r="H7060" s="2" t="n">
        <v>6.67967979098e-05</v>
      </c>
      <c r="I7060" s="2" t="n">
        <v>7.481241365897601e-05</v>
      </c>
      <c r="J7060" s="40" t="inlineStr">
        <is>
          <t>waste - methane capture</t>
        </is>
      </c>
    </row>
    <row r="7061" ht="15.75" customHeight="1" s="120">
      <c r="A7061" s="2" t="inlineStr">
        <is>
          <t>WASTE</t>
        </is>
      </c>
      <c r="B7061" s="2" t="inlineStr">
        <is>
          <t>LAN</t>
        </is>
      </c>
      <c r="C7061" s="2" t="n">
        <v>2030</v>
      </c>
      <c r="D7061" s="2" t="inlineStr">
        <is>
          <t>United States</t>
        </is>
      </c>
      <c r="E7061" s="2" t="inlineStr">
        <is>
          <t>USA</t>
        </is>
      </c>
      <c r="F7061" s="2" t="inlineStr">
        <is>
          <t>Electricity generation with combined heat and power</t>
        </is>
      </c>
      <c r="G7061" s="2" t="n">
        <v>152</v>
      </c>
      <c r="H7061" s="2" t="n">
        <v>7.64271535445e-05</v>
      </c>
      <c r="I7061" s="2" t="n">
        <v>8.559841196984e-05</v>
      </c>
      <c r="J7061" s="40" t="inlineStr">
        <is>
          <t>waste - methane capture</t>
        </is>
      </c>
    </row>
    <row r="7062" ht="15.75" customHeight="1" s="120">
      <c r="A7062" s="2" t="inlineStr">
        <is>
          <t>WASTE</t>
        </is>
      </c>
      <c r="B7062" s="2" t="inlineStr">
        <is>
          <t>LAN</t>
        </is>
      </c>
      <c r="C7062" s="2" t="n">
        <v>2030</v>
      </c>
      <c r="D7062" s="2" t="inlineStr">
        <is>
          <t>United States</t>
        </is>
      </c>
      <c r="E7062" s="2" t="inlineStr">
        <is>
          <t>USA</t>
        </is>
      </c>
      <c r="F7062" s="2" t="inlineStr">
        <is>
          <t>Electricity generation with a reciprocating engine</t>
        </is>
      </c>
      <c r="G7062" s="2" t="n">
        <v>153</v>
      </c>
      <c r="H7062" s="2" t="n">
        <v>0.0005763725494035</v>
      </c>
      <c r="I7062" s="2" t="n">
        <v>0.0006455372553319201</v>
      </c>
      <c r="J7062" s="40" t="inlineStr">
        <is>
          <t>waste - methane capture</t>
        </is>
      </c>
    </row>
    <row r="7063" ht="15.75" customHeight="1" s="120">
      <c r="A7063" s="2" t="inlineStr">
        <is>
          <t>WASTE</t>
        </is>
      </c>
      <c r="B7063" s="2" t="inlineStr">
        <is>
          <t>LAN</t>
        </is>
      </c>
      <c r="C7063" s="2" t="n">
        <v>2030</v>
      </c>
      <c r="D7063" s="2" t="inlineStr">
        <is>
          <t>United States</t>
        </is>
      </c>
      <c r="E7063" s="2" t="inlineStr">
        <is>
          <t>USA</t>
        </is>
      </c>
      <c r="F7063" s="2" t="inlineStr">
        <is>
          <t>Electricity generation with combined heat and power</t>
        </is>
      </c>
      <c r="G7063" s="2" t="n">
        <v>153</v>
      </c>
      <c r="H7063" s="2" t="n">
        <v>6.55573385302e-05</v>
      </c>
      <c r="I7063" s="2" t="n">
        <v>7.342421915382402e-05</v>
      </c>
      <c r="J7063" s="40" t="inlineStr">
        <is>
          <t>waste - methane capture</t>
        </is>
      </c>
    </row>
    <row r="7064" ht="15.75" customHeight="1" s="120">
      <c r="A7064" s="2" t="inlineStr">
        <is>
          <t>WASTE</t>
        </is>
      </c>
      <c r="B7064" s="2" t="inlineStr">
        <is>
          <t>LAN</t>
        </is>
      </c>
      <c r="C7064" s="2" t="n">
        <v>2030</v>
      </c>
      <c r="D7064" s="2" t="inlineStr">
        <is>
          <t>United States</t>
        </is>
      </c>
      <c r="E7064" s="2" t="inlineStr">
        <is>
          <t>USA</t>
        </is>
      </c>
      <c r="F7064" s="2" t="inlineStr">
        <is>
          <t>Land_x001f_ll gas recovery for direct use</t>
        </is>
      </c>
      <c r="G7064" s="2" t="n">
        <v>156</v>
      </c>
      <c r="H7064" s="2" t="n">
        <v>0.0003261903475504</v>
      </c>
      <c r="I7064" s="2" t="n">
        <v>0.000365333189256448</v>
      </c>
      <c r="J7064" s="40" t="inlineStr">
        <is>
          <t>waste - methane capture</t>
        </is>
      </c>
    </row>
    <row r="7065" ht="15.75" customHeight="1" s="120">
      <c r="A7065" s="2" t="inlineStr">
        <is>
          <t>WASTE</t>
        </is>
      </c>
      <c r="B7065" s="2" t="inlineStr">
        <is>
          <t>LAN</t>
        </is>
      </c>
      <c r="C7065" s="2" t="n">
        <v>2030</v>
      </c>
      <c r="D7065" s="2" t="inlineStr">
        <is>
          <t>United States</t>
        </is>
      </c>
      <c r="E7065" s="2" t="inlineStr">
        <is>
          <t>USA</t>
        </is>
      </c>
      <c r="F7065" s="2" t="inlineStr">
        <is>
          <t>Land_x001f_ll gas recovery for direct use</t>
        </is>
      </c>
      <c r="G7065" s="2" t="n">
        <v>157</v>
      </c>
      <c r="H7065" s="2" t="n">
        <v>0.0002276679297211</v>
      </c>
      <c r="I7065" s="2" t="n">
        <v>0.000254988081287632</v>
      </c>
      <c r="J7065" s="40" t="inlineStr">
        <is>
          <t>waste - methane capture</t>
        </is>
      </c>
    </row>
    <row r="7066" ht="15.75" customHeight="1" s="120">
      <c r="A7066" s="2" t="inlineStr">
        <is>
          <t>WASTE</t>
        </is>
      </c>
      <c r="B7066" s="2" t="inlineStr">
        <is>
          <t>LAN</t>
        </is>
      </c>
      <c r="C7066" s="2" t="n">
        <v>2030</v>
      </c>
      <c r="D7066" s="2" t="inlineStr">
        <is>
          <t>United States</t>
        </is>
      </c>
      <c r="E7066" s="2" t="inlineStr">
        <is>
          <t>USA</t>
        </is>
      </c>
      <c r="F7066" s="2" t="inlineStr">
        <is>
          <t>Electricity generation with a gas turbine</t>
        </is>
      </c>
      <c r="G7066" s="2" t="n">
        <v>157</v>
      </c>
      <c r="H7066" s="2" t="n">
        <v>1.75946115633e-05</v>
      </c>
      <c r="I7066" s="2" t="n">
        <v>1.9705964950896e-05</v>
      </c>
      <c r="J7066" s="40" t="inlineStr">
        <is>
          <t>waste - methane capture</t>
        </is>
      </c>
    </row>
    <row r="7067" ht="15.75" customHeight="1" s="120">
      <c r="A7067" s="2" t="inlineStr">
        <is>
          <t>WASTE</t>
        </is>
      </c>
      <c r="B7067" s="2" t="inlineStr">
        <is>
          <t>LAN</t>
        </is>
      </c>
      <c r="C7067" s="2" t="n">
        <v>2030</v>
      </c>
      <c r="D7067" s="2" t="inlineStr">
        <is>
          <t>United States</t>
        </is>
      </c>
      <c r="E7067" s="2" t="inlineStr">
        <is>
          <t>USA</t>
        </is>
      </c>
      <c r="F7067" s="2" t="inlineStr">
        <is>
          <t>Electricity generation with combined heat and power</t>
        </is>
      </c>
      <c r="G7067" s="2" t="n">
        <v>158</v>
      </c>
      <c r="H7067" s="2" t="n">
        <v>6.354760989779999e-05</v>
      </c>
      <c r="I7067" s="2" t="n">
        <v>7.1173323085536e-05</v>
      </c>
      <c r="J7067" s="40" t="inlineStr">
        <is>
          <t>waste - methane capture</t>
        </is>
      </c>
    </row>
    <row r="7068" ht="15.75" customHeight="1" s="120">
      <c r="A7068" s="2" t="inlineStr">
        <is>
          <t>WASTE</t>
        </is>
      </c>
      <c r="B7068" s="2" t="inlineStr">
        <is>
          <t>LAN</t>
        </is>
      </c>
      <c r="C7068" s="2" t="n">
        <v>2030</v>
      </c>
      <c r="D7068" s="2" t="inlineStr">
        <is>
          <t>United States</t>
        </is>
      </c>
      <c r="E7068" s="2" t="inlineStr">
        <is>
          <t>USA</t>
        </is>
      </c>
      <c r="F7068" s="2" t="inlineStr">
        <is>
          <t>Electricity generation with combined heat and power</t>
        </is>
      </c>
      <c r="G7068" s="2" t="n">
        <v>160</v>
      </c>
      <c r="H7068" s="2" t="n">
        <v>6.239370850380001e-05</v>
      </c>
      <c r="I7068" s="2" t="n">
        <v>6.988095352425602e-05</v>
      </c>
      <c r="J7068" s="40" t="inlineStr">
        <is>
          <t>waste - methane capture</t>
        </is>
      </c>
    </row>
    <row r="7069" ht="15.75" customHeight="1" s="120">
      <c r="A7069" s="2" t="inlineStr">
        <is>
          <t>WASTE</t>
        </is>
      </c>
      <c r="B7069" s="2" t="inlineStr">
        <is>
          <t>LAN</t>
        </is>
      </c>
      <c r="C7069" s="2" t="n">
        <v>2030</v>
      </c>
      <c r="D7069" s="2" t="inlineStr">
        <is>
          <t>United States</t>
        </is>
      </c>
      <c r="E7069" s="2" t="inlineStr">
        <is>
          <t>USA</t>
        </is>
      </c>
      <c r="F7069" s="2" t="inlineStr">
        <is>
          <t>Land_x001f_ll gas recovery for direct use</t>
        </is>
      </c>
      <c r="G7069" s="2" t="n">
        <v>161</v>
      </c>
      <c r="H7069" s="2" t="n">
        <v>0.0005101022688905001</v>
      </c>
      <c r="I7069" s="2" t="n">
        <v>0.0005713145411573601</v>
      </c>
      <c r="J7069" s="40" t="inlineStr">
        <is>
          <t>waste - methane capture</t>
        </is>
      </c>
    </row>
    <row r="7070" ht="15.75" customHeight="1" s="120">
      <c r="A7070" s="2" t="inlineStr">
        <is>
          <t>WASTE</t>
        </is>
      </c>
      <c r="B7070" s="2" t="inlineStr">
        <is>
          <t>LAN</t>
        </is>
      </c>
      <c r="C7070" s="2" t="n">
        <v>2030</v>
      </c>
      <c r="D7070" s="2" t="inlineStr">
        <is>
          <t>United States</t>
        </is>
      </c>
      <c r="E7070" s="2" t="inlineStr">
        <is>
          <t>USA</t>
        </is>
      </c>
      <c r="F7070" s="2" t="inlineStr">
        <is>
          <t>Electricity generation with a reciprocating engine</t>
        </is>
      </c>
      <c r="G7070" s="2" t="n">
        <v>161</v>
      </c>
      <c r="H7070" s="2" t="n">
        <v>0.0005499515100382</v>
      </c>
      <c r="I7070" s="2" t="n">
        <v>0.0006159456912427841</v>
      </c>
      <c r="J7070" s="40" t="inlineStr">
        <is>
          <t>waste - methane capture</t>
        </is>
      </c>
    </row>
    <row r="7071" ht="15.75" customHeight="1" s="120">
      <c r="A7071" s="2" t="inlineStr">
        <is>
          <t>WASTE</t>
        </is>
      </c>
      <c r="B7071" s="2" t="inlineStr">
        <is>
          <t>LAN</t>
        </is>
      </c>
      <c r="C7071" s="2" t="n">
        <v>2030</v>
      </c>
      <c r="D7071" s="2" t="inlineStr">
        <is>
          <t>United States</t>
        </is>
      </c>
      <c r="E7071" s="2" t="inlineStr">
        <is>
          <t>USA</t>
        </is>
      </c>
      <c r="F7071" s="2" t="inlineStr">
        <is>
          <t>Electricity generation with a gas turbine</t>
        </is>
      </c>
      <c r="G7071" s="2" t="n">
        <v>161</v>
      </c>
      <c r="H7071" s="2" t="n">
        <v>1.71587635123e-05</v>
      </c>
      <c r="I7071" s="2" t="n">
        <v>1.9217815133776e-05</v>
      </c>
      <c r="J7071" s="40" t="inlineStr">
        <is>
          <t>waste - methane capture</t>
        </is>
      </c>
    </row>
    <row r="7072" ht="15.75" customHeight="1" s="120">
      <c r="A7072" s="2" t="inlineStr">
        <is>
          <t>WASTE</t>
        </is>
      </c>
      <c r="B7072" s="2" t="inlineStr">
        <is>
          <t>LAN</t>
        </is>
      </c>
      <c r="C7072" s="2" t="n">
        <v>2030</v>
      </c>
      <c r="D7072" s="2" t="inlineStr">
        <is>
          <t>United States</t>
        </is>
      </c>
      <c r="E7072" s="2" t="inlineStr">
        <is>
          <t>USA</t>
        </is>
      </c>
      <c r="F7072" s="2" t="inlineStr">
        <is>
          <t>Land_x001f_ll gas recovery for direct use</t>
        </is>
      </c>
      <c r="G7072" s="2" t="n">
        <v>162</v>
      </c>
      <c r="H7072" s="2" t="n">
        <v>0.0002237052394776</v>
      </c>
      <c r="I7072" s="2" t="n">
        <v>0.000250549868214912</v>
      </c>
      <c r="J7072" s="40" t="inlineStr">
        <is>
          <t>waste - methane capture</t>
        </is>
      </c>
    </row>
    <row r="7073" ht="15.75" customHeight="1" s="120">
      <c r="A7073" s="2" t="inlineStr">
        <is>
          <t>WASTE</t>
        </is>
      </c>
      <c r="B7073" s="2" t="inlineStr">
        <is>
          <t>LAN</t>
        </is>
      </c>
      <c r="C7073" s="2" t="n">
        <v>2030</v>
      </c>
      <c r="D7073" s="2" t="inlineStr">
        <is>
          <t>United States</t>
        </is>
      </c>
      <c r="E7073" s="2" t="inlineStr">
        <is>
          <t>USA</t>
        </is>
      </c>
      <c r="F7073" s="2" t="inlineStr">
        <is>
          <t>Flaring of landfill gas</t>
        </is>
      </c>
      <c r="G7073" s="2" t="n">
        <v>163</v>
      </c>
      <c r="H7073" s="2" t="n">
        <v>8.967143367039999e-05</v>
      </c>
      <c r="I7073" s="2" t="n">
        <v>0.000100432005710848</v>
      </c>
      <c r="J7073" s="40" t="inlineStr">
        <is>
          <t>waste - methane destruction</t>
        </is>
      </c>
    </row>
    <row r="7074" ht="15.75" customHeight="1" s="120">
      <c r="A7074" s="2" t="inlineStr">
        <is>
          <t>WASTE</t>
        </is>
      </c>
      <c r="B7074" s="2" t="inlineStr">
        <is>
          <t>LAN</t>
        </is>
      </c>
      <c r="C7074" s="2" t="n">
        <v>2030</v>
      </c>
      <c r="D7074" s="2" t="inlineStr">
        <is>
          <t>United States</t>
        </is>
      </c>
      <c r="E7074" s="2" t="inlineStr">
        <is>
          <t>USA</t>
        </is>
      </c>
      <c r="F7074" s="2" t="inlineStr">
        <is>
          <t>Electricity generation with combined heat and power</t>
        </is>
      </c>
      <c r="G7074" s="2" t="n">
        <v>163</v>
      </c>
      <c r="H7074" s="2" t="n">
        <v>0.0001281444201595</v>
      </c>
      <c r="I7074" s="2" t="n">
        <v>0.00014352175057864</v>
      </c>
      <c r="J7074" s="40" t="inlineStr">
        <is>
          <t>waste - methane capture</t>
        </is>
      </c>
    </row>
    <row r="7075" ht="15.75" customHeight="1" s="120">
      <c r="A7075" s="2" t="inlineStr">
        <is>
          <t>WASTE</t>
        </is>
      </c>
      <c r="B7075" s="2" t="inlineStr">
        <is>
          <t>LAN</t>
        </is>
      </c>
      <c r="C7075" s="2" t="n">
        <v>2030</v>
      </c>
      <c r="D7075" s="2" t="inlineStr">
        <is>
          <t>United States</t>
        </is>
      </c>
      <c r="E7075" s="2" t="inlineStr">
        <is>
          <t>USA</t>
        </is>
      </c>
      <c r="F7075" s="2" t="inlineStr">
        <is>
          <t>Electricity generation with a reciprocating engine</t>
        </is>
      </c>
      <c r="G7075" s="2" t="n">
        <v>164</v>
      </c>
      <c r="H7075" s="2" t="n">
        <v>0.0004765333724208</v>
      </c>
      <c r="I7075" s="2" t="n">
        <v>0.000533717377111296</v>
      </c>
      <c r="J7075" s="40" t="inlineStr">
        <is>
          <t>waste - methane capture</t>
        </is>
      </c>
    </row>
    <row r="7076" ht="15.75" customHeight="1" s="120">
      <c r="A7076" s="2" t="inlineStr">
        <is>
          <t>WASTE</t>
        </is>
      </c>
      <c r="B7076" s="2" t="inlineStr">
        <is>
          <t>LAN</t>
        </is>
      </c>
      <c r="C7076" s="2" t="n">
        <v>2030</v>
      </c>
      <c r="D7076" s="2" t="inlineStr">
        <is>
          <t>United States</t>
        </is>
      </c>
      <c r="E7076" s="2" t="inlineStr">
        <is>
          <t>USA</t>
        </is>
      </c>
      <c r="F7076" s="2" t="inlineStr">
        <is>
          <t>Electricity generation with combined heat and power</t>
        </is>
      </c>
      <c r="G7076" s="2" t="n">
        <v>165</v>
      </c>
      <c r="H7076" s="2" t="n">
        <v>6.13090815023e-05</v>
      </c>
      <c r="I7076" s="2" t="n">
        <v>6.866617128257601e-05</v>
      </c>
      <c r="J7076" s="40" t="inlineStr">
        <is>
          <t>waste - methane capture</t>
        </is>
      </c>
    </row>
    <row r="7077" ht="15.75" customHeight="1" s="120">
      <c r="A7077" s="2" t="inlineStr">
        <is>
          <t>WASTE</t>
        </is>
      </c>
      <c r="B7077" s="2" t="inlineStr">
        <is>
          <t>LAN</t>
        </is>
      </c>
      <c r="C7077" s="2" t="n">
        <v>2030</v>
      </c>
      <c r="D7077" s="2" t="inlineStr">
        <is>
          <t>United States</t>
        </is>
      </c>
      <c r="E7077" s="2" t="inlineStr">
        <is>
          <t>USA</t>
        </is>
      </c>
      <c r="F7077" s="2" t="inlineStr">
        <is>
          <t>Land_x001f_ll gas recovery for direct use</t>
        </is>
      </c>
      <c r="G7077" s="2" t="n">
        <v>165</v>
      </c>
      <c r="H7077" s="2" t="n">
        <v>0.0004096572520211</v>
      </c>
      <c r="I7077" s="2" t="n">
        <v>0.0004588161222636321</v>
      </c>
      <c r="J7077" s="40" t="inlineStr">
        <is>
          <t>waste - methane capture</t>
        </is>
      </c>
    </row>
    <row r="7078" ht="15.75" customHeight="1" s="120">
      <c r="A7078" s="2" t="inlineStr">
        <is>
          <t>WASTE</t>
        </is>
      </c>
      <c r="B7078" s="2" t="inlineStr">
        <is>
          <t>LAN</t>
        </is>
      </c>
      <c r="C7078" s="2" t="n">
        <v>2030</v>
      </c>
      <c r="D7078" s="2" t="inlineStr">
        <is>
          <t>United States</t>
        </is>
      </c>
      <c r="E7078" s="2" t="inlineStr">
        <is>
          <t>USA</t>
        </is>
      </c>
      <c r="F7078" s="2" t="inlineStr">
        <is>
          <t>Electricity generation with combined heat and power</t>
        </is>
      </c>
      <c r="G7078" s="2" t="n">
        <v>168</v>
      </c>
      <c r="H7078" s="2" t="n">
        <v>5.9712514485e-05</v>
      </c>
      <c r="I7078" s="2" t="n">
        <v>6.687801622320001e-05</v>
      </c>
      <c r="J7078" s="40" t="inlineStr">
        <is>
          <t>waste - methane capture</t>
        </is>
      </c>
    </row>
    <row r="7079" ht="15.75" customHeight="1" s="120">
      <c r="A7079" s="2" t="inlineStr">
        <is>
          <t>WASTE</t>
        </is>
      </c>
      <c r="B7079" s="2" t="inlineStr">
        <is>
          <t>LAN</t>
        </is>
      </c>
      <c r="C7079" s="2" t="n">
        <v>2030</v>
      </c>
      <c r="D7079" s="2" t="inlineStr">
        <is>
          <t>United States</t>
        </is>
      </c>
      <c r="E7079" s="2" t="inlineStr">
        <is>
          <t>USA</t>
        </is>
      </c>
      <c r="F7079" s="2" t="inlineStr">
        <is>
          <t>Land_x001f_ll gas recovery for direct use</t>
        </is>
      </c>
      <c r="G7079" s="2" t="n">
        <v>169</v>
      </c>
      <c r="H7079" s="2" t="n">
        <v>0.0003186499234289</v>
      </c>
      <c r="I7079" s="2" t="n">
        <v>0.000356887914240368</v>
      </c>
      <c r="J7079" s="40" t="inlineStr">
        <is>
          <t>waste - methane capture</t>
        </is>
      </c>
    </row>
    <row r="7080" ht="15.75" customHeight="1" s="120">
      <c r="A7080" s="2" t="inlineStr">
        <is>
          <t>WASTE</t>
        </is>
      </c>
      <c r="B7080" s="2" t="inlineStr">
        <is>
          <t>LAN</t>
        </is>
      </c>
      <c r="C7080" s="2" t="n">
        <v>2030</v>
      </c>
      <c r="D7080" s="2" t="inlineStr">
        <is>
          <t>United States</t>
        </is>
      </c>
      <c r="E7080" s="2" t="inlineStr">
        <is>
          <t>USA</t>
        </is>
      </c>
      <c r="F7080" s="2" t="inlineStr">
        <is>
          <t>Electricity generation with a reciprocating engine</t>
        </is>
      </c>
      <c r="G7080" s="2" t="n">
        <v>171</v>
      </c>
      <c r="H7080" s="2" t="n">
        <v>0.0004548587603495</v>
      </c>
      <c r="I7080" s="2" t="n">
        <v>0.00050944181159144</v>
      </c>
      <c r="J7080" s="40" t="inlineStr">
        <is>
          <t>waste - methane capture</t>
        </is>
      </c>
    </row>
    <row r="7081" ht="15.75" customHeight="1" s="120">
      <c r="A7081" s="2" t="inlineStr">
        <is>
          <t>WASTE</t>
        </is>
      </c>
      <c r="B7081" s="2" t="inlineStr">
        <is>
          <t>LAN</t>
        </is>
      </c>
      <c r="C7081" s="2" t="n">
        <v>2030</v>
      </c>
      <c r="D7081" s="2" t="inlineStr">
        <is>
          <t>United States</t>
        </is>
      </c>
      <c r="E7081" s="2" t="inlineStr">
        <is>
          <t>USA</t>
        </is>
      </c>
      <c r="F7081" s="2" t="inlineStr">
        <is>
          <t>Electricity generation with combined heat and power</t>
        </is>
      </c>
      <c r="G7081" s="2" t="n">
        <v>173</v>
      </c>
      <c r="H7081" s="2" t="n">
        <v>5.81448002777e-05</v>
      </c>
      <c r="I7081" s="2" t="n">
        <v>6.512217631102401e-05</v>
      </c>
      <c r="J7081" s="40" t="inlineStr">
        <is>
          <t>waste - methane capture</t>
        </is>
      </c>
    </row>
    <row r="7082" ht="15.75" customHeight="1" s="120">
      <c r="A7082" s="2" t="inlineStr">
        <is>
          <t>WASTE</t>
        </is>
      </c>
      <c r="B7082" s="2" t="inlineStr">
        <is>
          <t>LAN</t>
        </is>
      </c>
      <c r="C7082" s="2" t="n">
        <v>2030</v>
      </c>
      <c r="D7082" s="2" t="inlineStr">
        <is>
          <t>United States</t>
        </is>
      </c>
      <c r="E7082" s="2" t="inlineStr">
        <is>
          <t>USA</t>
        </is>
      </c>
      <c r="F7082" s="2" t="inlineStr">
        <is>
          <t>Electricity generation with a microturbine</t>
        </is>
      </c>
      <c r="G7082" s="2" t="n">
        <v>173</v>
      </c>
      <c r="H7082" s="54" t="n">
        <v>5.64478705201e-06</v>
      </c>
      <c r="I7082" s="2" t="n">
        <v>6.3221614982512e-06</v>
      </c>
      <c r="J7082" s="40" t="inlineStr">
        <is>
          <t>waste - methane capture</t>
        </is>
      </c>
    </row>
    <row r="7083" ht="15.75" customHeight="1" s="120">
      <c r="A7083" s="2" t="inlineStr">
        <is>
          <t>WASTE</t>
        </is>
      </c>
      <c r="B7083" s="2" t="inlineStr">
        <is>
          <t>LAN</t>
        </is>
      </c>
      <c r="C7083" s="2" t="n">
        <v>2030</v>
      </c>
      <c r="D7083" s="2" t="inlineStr">
        <is>
          <t>United States</t>
        </is>
      </c>
      <c r="E7083" s="2" t="inlineStr">
        <is>
          <t>USA</t>
        </is>
      </c>
      <c r="F7083" s="2" t="inlineStr">
        <is>
          <t>Electricity generation with a reciprocating engine</t>
        </is>
      </c>
      <c r="G7083" s="2" t="n">
        <v>174</v>
      </c>
      <c r="H7083" s="2" t="n">
        <v>0.0009551584371366</v>
      </c>
      <c r="I7083" s="2" t="n">
        <v>0.001069777449592992</v>
      </c>
      <c r="J7083" s="40" t="inlineStr">
        <is>
          <t>waste - methane capture</t>
        </is>
      </c>
    </row>
    <row r="7084" ht="15.75" customHeight="1" s="120">
      <c r="A7084" s="2" t="inlineStr">
        <is>
          <t>WASTE</t>
        </is>
      </c>
      <c r="B7084" s="2" t="inlineStr">
        <is>
          <t>LAN</t>
        </is>
      </c>
      <c r="C7084" s="2" t="n">
        <v>2030</v>
      </c>
      <c r="D7084" s="2" t="inlineStr">
        <is>
          <t>United States</t>
        </is>
      </c>
      <c r="E7084" s="2" t="inlineStr">
        <is>
          <t>USA</t>
        </is>
      </c>
      <c r="F7084" s="2" t="inlineStr">
        <is>
          <t>Electricity generation with combined heat and power</t>
        </is>
      </c>
      <c r="G7084" s="2" t="n">
        <v>175</v>
      </c>
      <c r="H7084" s="2" t="n">
        <v>0.0001241507306986</v>
      </c>
      <c r="I7084" s="2" t="n">
        <v>0.000139048818382432</v>
      </c>
      <c r="J7084" s="40" t="inlineStr">
        <is>
          <t>waste - methane capture</t>
        </is>
      </c>
    </row>
    <row r="7085" ht="15.75" customHeight="1" s="120">
      <c r="A7085" s="2" t="inlineStr">
        <is>
          <t>WASTE</t>
        </is>
      </c>
      <c r="B7085" s="2" t="inlineStr">
        <is>
          <t>LAN</t>
        </is>
      </c>
      <c r="C7085" s="2" t="n">
        <v>2030</v>
      </c>
      <c r="D7085" s="2" t="inlineStr">
        <is>
          <t>United States</t>
        </is>
      </c>
      <c r="E7085" s="2" t="inlineStr">
        <is>
          <t>USA</t>
        </is>
      </c>
      <c r="F7085" s="2" t="inlineStr">
        <is>
          <t>Electricity generation with combined heat and power</t>
        </is>
      </c>
      <c r="G7085" s="2" t="n">
        <v>177</v>
      </c>
      <c r="H7085" s="2" t="n">
        <v>0.0001225142077601</v>
      </c>
      <c r="I7085" s="2" t="n">
        <v>0.000137215912691312</v>
      </c>
      <c r="J7085" s="40" t="inlineStr">
        <is>
          <t>waste - methane capture</t>
        </is>
      </c>
    </row>
    <row r="7086" ht="15.75" customHeight="1" s="120">
      <c r="A7086" s="2" t="inlineStr">
        <is>
          <t>WASTE</t>
        </is>
      </c>
      <c r="B7086" s="2" t="inlineStr">
        <is>
          <t>LAN</t>
        </is>
      </c>
      <c r="C7086" s="2" t="n">
        <v>2030</v>
      </c>
      <c r="D7086" s="2" t="inlineStr">
        <is>
          <t>United States</t>
        </is>
      </c>
      <c r="E7086" s="2" t="inlineStr">
        <is>
          <t>USA</t>
        </is>
      </c>
      <c r="F7086" s="2" t="inlineStr">
        <is>
          <t>Electricity generation with a reciprocating engine</t>
        </is>
      </c>
      <c r="G7086" s="2" t="n">
        <v>179</v>
      </c>
      <c r="H7086" s="2" t="n">
        <v>0.0004344080516603</v>
      </c>
      <c r="I7086" s="2" t="n">
        <v>0.0004865370178595361</v>
      </c>
      <c r="J7086" s="40" t="inlineStr">
        <is>
          <t>waste - methane capture</t>
        </is>
      </c>
    </row>
    <row r="7087" ht="15.75" customHeight="1" s="120">
      <c r="A7087" s="2" t="inlineStr">
        <is>
          <t>WASTE</t>
        </is>
      </c>
      <c r="B7087" s="2" t="inlineStr">
        <is>
          <t>LAN</t>
        </is>
      </c>
      <c r="C7087" s="2" t="n">
        <v>2030</v>
      </c>
      <c r="D7087" s="2" t="inlineStr">
        <is>
          <t>United States</t>
        </is>
      </c>
      <c r="E7087" s="2" t="inlineStr">
        <is>
          <t>USA</t>
        </is>
      </c>
      <c r="F7087" s="2" t="inlineStr">
        <is>
          <t>Land_x001f_ll gas recovery for direct use</t>
        </is>
      </c>
      <c r="G7087" s="2" t="n">
        <v>179</v>
      </c>
      <c r="H7087" s="2" t="n">
        <v>0.0002850609598681</v>
      </c>
      <c r="I7087" s="2" t="n">
        <v>0.000319268275052272</v>
      </c>
      <c r="J7087" s="40" t="inlineStr">
        <is>
          <t>waste - methane capture</t>
        </is>
      </c>
    </row>
    <row r="7088" ht="15.75" customHeight="1" s="120">
      <c r="A7088" s="2" t="inlineStr">
        <is>
          <t>WASTE</t>
        </is>
      </c>
      <c r="B7088" s="2" t="inlineStr">
        <is>
          <t>LAN</t>
        </is>
      </c>
      <c r="C7088" s="2" t="n">
        <v>2030</v>
      </c>
      <c r="D7088" s="2" t="inlineStr">
        <is>
          <t>United States</t>
        </is>
      </c>
      <c r="E7088" s="2" t="inlineStr">
        <is>
          <t>USA</t>
        </is>
      </c>
      <c r="F7088" s="2" t="inlineStr">
        <is>
          <t>Electricity generation with combined heat and power</t>
        </is>
      </c>
      <c r="G7088" s="2" t="n">
        <v>179</v>
      </c>
      <c r="H7088" s="2" t="n">
        <v>6.55058029224e-05</v>
      </c>
      <c r="I7088" s="2" t="n">
        <v>7.3366499273088e-05</v>
      </c>
      <c r="J7088" s="40" t="inlineStr">
        <is>
          <t>waste - methane capture</t>
        </is>
      </c>
    </row>
    <row r="7089" ht="15.75" customHeight="1" s="120">
      <c r="A7089" s="2" t="inlineStr">
        <is>
          <t>WASTE</t>
        </is>
      </c>
      <c r="B7089" s="2" t="inlineStr">
        <is>
          <t>LAN</t>
        </is>
      </c>
      <c r="C7089" s="2" t="n">
        <v>2030</v>
      </c>
      <c r="D7089" s="2" t="inlineStr">
        <is>
          <t>United States</t>
        </is>
      </c>
      <c r="E7089" s="2" t="inlineStr">
        <is>
          <t>USA</t>
        </is>
      </c>
      <c r="F7089" s="2" t="inlineStr">
        <is>
          <t>Electricity generation with a reciprocating engine</t>
        </is>
      </c>
      <c r="G7089" s="2" t="n">
        <v>180</v>
      </c>
      <c r="H7089" s="2" t="n">
        <v>0.0004315287224017</v>
      </c>
      <c r="I7089" s="2" t="n">
        <v>0.0004833121690899041</v>
      </c>
      <c r="J7089" s="40" t="inlineStr">
        <is>
          <t>waste - methane capture</t>
        </is>
      </c>
    </row>
    <row r="7090" ht="15.75" customHeight="1" s="120">
      <c r="A7090" s="2" t="inlineStr">
        <is>
          <t>WASTE</t>
        </is>
      </c>
      <c r="B7090" s="2" t="inlineStr">
        <is>
          <t>LAN</t>
        </is>
      </c>
      <c r="C7090" s="2" t="n">
        <v>2030</v>
      </c>
      <c r="D7090" s="2" t="inlineStr">
        <is>
          <t>United States</t>
        </is>
      </c>
      <c r="E7090" s="2" t="inlineStr">
        <is>
          <t>USA</t>
        </is>
      </c>
      <c r="F7090" s="2" t="inlineStr">
        <is>
          <t>Land_x001f_ll gas recovery for direct use</t>
        </is>
      </c>
      <c r="G7090" s="2" t="n">
        <v>181</v>
      </c>
      <c r="H7090" s="2" t="n">
        <v>0.0004333523538662</v>
      </c>
      <c r="I7090" s="2" t="n">
        <v>0.000485354636330144</v>
      </c>
      <c r="J7090" s="40" t="inlineStr">
        <is>
          <t>waste - methane capture</t>
        </is>
      </c>
    </row>
    <row r="7091" ht="15.75" customHeight="1" s="120">
      <c r="A7091" s="2" t="inlineStr">
        <is>
          <t>WASTE</t>
        </is>
      </c>
      <c r="B7091" s="2" t="inlineStr">
        <is>
          <t>LAN</t>
        </is>
      </c>
      <c r="C7091" s="2" t="n">
        <v>2030</v>
      </c>
      <c r="D7091" s="2" t="inlineStr">
        <is>
          <t>United States</t>
        </is>
      </c>
      <c r="E7091" s="2" t="inlineStr">
        <is>
          <t>USA</t>
        </is>
      </c>
      <c r="F7091" s="2" t="inlineStr">
        <is>
          <t>Electricity generation with combined heat and power</t>
        </is>
      </c>
      <c r="G7091" s="2" t="n">
        <v>181</v>
      </c>
      <c r="H7091" s="2" t="n">
        <v>0.0001198366444441</v>
      </c>
      <c r="I7091" s="2" t="n">
        <v>0.000134217041777392</v>
      </c>
      <c r="J7091" s="40" t="inlineStr">
        <is>
          <t>waste - methane capture</t>
        </is>
      </c>
    </row>
    <row r="7092" ht="15.75" customHeight="1" s="120">
      <c r="A7092" s="2" t="inlineStr">
        <is>
          <t>WASTE</t>
        </is>
      </c>
      <c r="B7092" s="2" t="inlineStr">
        <is>
          <t>LAN</t>
        </is>
      </c>
      <c r="C7092" s="2" t="n">
        <v>2030</v>
      </c>
      <c r="D7092" s="2" t="inlineStr">
        <is>
          <t>United States</t>
        </is>
      </c>
      <c r="E7092" s="2" t="inlineStr">
        <is>
          <t>USA</t>
        </is>
      </c>
      <c r="F7092" s="2" t="inlineStr">
        <is>
          <t>Electricity generation with combined heat and power</t>
        </is>
      </c>
      <c r="G7092" s="2" t="n">
        <v>182</v>
      </c>
      <c r="H7092" s="2" t="n">
        <v>6.440038851e-05</v>
      </c>
      <c r="I7092" s="2" t="n">
        <v>7.21284351312e-05</v>
      </c>
      <c r="J7092" s="40" t="inlineStr">
        <is>
          <t>waste - methane capture</t>
        </is>
      </c>
    </row>
    <row r="7093" ht="15.75" customHeight="1" s="120">
      <c r="A7093" s="2" t="inlineStr">
        <is>
          <t>WASTE</t>
        </is>
      </c>
      <c r="B7093" s="2" t="inlineStr">
        <is>
          <t>LAN</t>
        </is>
      </c>
      <c r="C7093" s="2" t="n">
        <v>2030</v>
      </c>
      <c r="D7093" s="2" t="inlineStr">
        <is>
          <t>United States</t>
        </is>
      </c>
      <c r="E7093" s="2" t="inlineStr">
        <is>
          <t>USA</t>
        </is>
      </c>
      <c r="F7093" s="2" t="inlineStr">
        <is>
          <t>Electricity generation with combined heat and power</t>
        </is>
      </c>
      <c r="G7093" s="2" t="n">
        <v>183</v>
      </c>
      <c r="H7093" s="2" t="n">
        <v>6.41918959445e-05</v>
      </c>
      <c r="I7093" s="2" t="n">
        <v>7.189492345784001e-05</v>
      </c>
      <c r="J7093" s="40" t="inlineStr">
        <is>
          <t>waste - methane capture</t>
        </is>
      </c>
    </row>
    <row r="7094" ht="15.75" customHeight="1" s="120">
      <c r="A7094" s="2" t="inlineStr">
        <is>
          <t>WASTE</t>
        </is>
      </c>
      <c r="B7094" s="2" t="inlineStr">
        <is>
          <t>LAN</t>
        </is>
      </c>
      <c r="C7094" s="2" t="n">
        <v>2030</v>
      </c>
      <c r="D7094" s="2" t="inlineStr">
        <is>
          <t>United States</t>
        </is>
      </c>
      <c r="E7094" s="2" t="inlineStr">
        <is>
          <t>USA</t>
        </is>
      </c>
      <c r="F7094" s="2" t="inlineStr">
        <is>
          <t>Electricity generation with combined heat and power</t>
        </is>
      </c>
      <c r="G7094" s="2" t="n">
        <v>185</v>
      </c>
      <c r="H7094" s="2" t="n">
        <v>5.46455339645e-05</v>
      </c>
      <c r="I7094" s="2" t="n">
        <v>6.120299804024e-05</v>
      </c>
      <c r="J7094" s="40" t="inlineStr">
        <is>
          <t>waste - methane capture</t>
        </is>
      </c>
    </row>
    <row r="7095" ht="15.75" customHeight="1" s="120">
      <c r="A7095" s="2" t="inlineStr">
        <is>
          <t>WASTE</t>
        </is>
      </c>
      <c r="B7095" s="2" t="inlineStr">
        <is>
          <t>LAN</t>
        </is>
      </c>
      <c r="C7095" s="2" t="n">
        <v>2030</v>
      </c>
      <c r="D7095" s="2" t="inlineStr">
        <is>
          <t>United States</t>
        </is>
      </c>
      <c r="E7095" s="2" t="inlineStr">
        <is>
          <t>USA</t>
        </is>
      </c>
      <c r="F7095" s="2" t="inlineStr">
        <is>
          <t>Flaring of landfill gas</t>
        </is>
      </c>
      <c r="G7095" s="2" t="n">
        <v>187</v>
      </c>
      <c r="H7095" s="2" t="n">
        <v>7.86885284469e-05</v>
      </c>
      <c r="I7095" s="2" t="n">
        <v>8.8131151860528e-05</v>
      </c>
      <c r="J7095" s="40" t="inlineStr">
        <is>
          <t>waste - methane destruction</t>
        </is>
      </c>
    </row>
    <row r="7096" ht="15.75" customHeight="1" s="120">
      <c r="A7096" s="2" t="inlineStr">
        <is>
          <t>WASTE</t>
        </is>
      </c>
      <c r="B7096" s="2" t="inlineStr">
        <is>
          <t>LAN</t>
        </is>
      </c>
      <c r="C7096" s="2" t="n">
        <v>2030</v>
      </c>
      <c r="D7096" s="2" t="inlineStr">
        <is>
          <t>United States</t>
        </is>
      </c>
      <c r="E7096" s="2" t="inlineStr">
        <is>
          <t>USA</t>
        </is>
      </c>
      <c r="F7096" s="2" t="inlineStr">
        <is>
          <t>Electricity generation with combined heat and power</t>
        </is>
      </c>
      <c r="G7096" s="2" t="n">
        <v>191</v>
      </c>
      <c r="H7096" s="2" t="n">
        <v>0.0001355231943307</v>
      </c>
      <c r="I7096" s="2" t="n">
        <v>0.000151785977650384</v>
      </c>
      <c r="J7096" s="40" t="inlineStr">
        <is>
          <t>waste - methane capture</t>
        </is>
      </c>
    </row>
    <row r="7097" ht="15.75" customHeight="1" s="120">
      <c r="A7097" s="2" t="inlineStr">
        <is>
          <t>WASTE</t>
        </is>
      </c>
      <c r="B7097" s="2" t="inlineStr">
        <is>
          <t>LAN</t>
        </is>
      </c>
      <c r="C7097" s="2" t="n">
        <v>2030</v>
      </c>
      <c r="D7097" s="2" t="inlineStr">
        <is>
          <t>United States</t>
        </is>
      </c>
      <c r="E7097" s="2" t="inlineStr">
        <is>
          <t>USA</t>
        </is>
      </c>
      <c r="F7097" s="2" t="inlineStr">
        <is>
          <t>Electricity generation with combined heat and power</t>
        </is>
      </c>
      <c r="G7097" s="2" t="n">
        <v>197</v>
      </c>
      <c r="H7097" s="2" t="n">
        <v>5.10833087901e-05</v>
      </c>
      <c r="I7097" s="2" t="n">
        <v>5.721330584491201e-05</v>
      </c>
      <c r="J7097" s="40" t="inlineStr">
        <is>
          <t>waste - methane capture</t>
        </is>
      </c>
    </row>
    <row r="7098" ht="15.75" customHeight="1" s="120">
      <c r="A7098" s="2" t="inlineStr">
        <is>
          <t>WASTE</t>
        </is>
      </c>
      <c r="B7098" s="2" t="inlineStr">
        <is>
          <t>LAN</t>
        </is>
      </c>
      <c r="C7098" s="2" t="n">
        <v>2030</v>
      </c>
      <c r="D7098" s="2" t="inlineStr">
        <is>
          <t>United States</t>
        </is>
      </c>
      <c r="E7098" s="2" t="inlineStr">
        <is>
          <t>USA</t>
        </is>
      </c>
      <c r="F7098" s="2" t="inlineStr">
        <is>
          <t>Electricity generation with combined heat and power</t>
        </is>
      </c>
      <c r="G7098" s="2" t="n">
        <v>198</v>
      </c>
      <c r="H7098" s="2" t="n">
        <v>5.11628386448e-05</v>
      </c>
      <c r="I7098" s="2" t="n">
        <v>5.7302379282176e-05</v>
      </c>
      <c r="J7098" s="40" t="inlineStr">
        <is>
          <t>waste - methane capture</t>
        </is>
      </c>
    </row>
    <row r="7099" ht="15.75" customHeight="1" s="120">
      <c r="A7099" s="2" t="inlineStr">
        <is>
          <t>WASTE</t>
        </is>
      </c>
      <c r="B7099" s="2" t="inlineStr">
        <is>
          <t>LAN</t>
        </is>
      </c>
      <c r="C7099" s="2" t="n">
        <v>2030</v>
      </c>
      <c r="D7099" s="2" t="inlineStr">
        <is>
          <t>United States</t>
        </is>
      </c>
      <c r="E7099" s="2" t="inlineStr">
        <is>
          <t>USA</t>
        </is>
      </c>
      <c r="F7099" s="2" t="inlineStr">
        <is>
          <t>Electricity generation with a reciprocating engine</t>
        </is>
      </c>
      <c r="G7099" s="2" t="n">
        <v>199</v>
      </c>
      <c r="H7099" s="2" t="n">
        <v>0.0004417588061187</v>
      </c>
      <c r="I7099" s="2" t="n">
        <v>0.0004947698628529441</v>
      </c>
      <c r="J7099" s="40" t="inlineStr">
        <is>
          <t>waste - methane capture</t>
        </is>
      </c>
    </row>
    <row r="7100" ht="15.75" customHeight="1" s="120">
      <c r="A7100" s="2" t="inlineStr">
        <is>
          <t>WASTE</t>
        </is>
      </c>
      <c r="B7100" s="2" t="inlineStr">
        <is>
          <t>LAN</t>
        </is>
      </c>
      <c r="C7100" s="2" t="n">
        <v>2030</v>
      </c>
      <c r="D7100" s="2" t="inlineStr">
        <is>
          <t>United States</t>
        </is>
      </c>
      <c r="E7100" s="2" t="inlineStr">
        <is>
          <t>USA</t>
        </is>
      </c>
      <c r="F7100" s="2" t="inlineStr">
        <is>
          <t>Electricity generation with a microturbine</t>
        </is>
      </c>
      <c r="G7100" s="2" t="n">
        <v>199</v>
      </c>
      <c r="H7100" s="54" t="n">
        <v>4.95341691931e-06</v>
      </c>
      <c r="I7100" s="2" t="n">
        <v>5.5478269496272e-06</v>
      </c>
      <c r="J7100" s="40" t="inlineStr">
        <is>
          <t>waste - methane capture</t>
        </is>
      </c>
    </row>
    <row r="7101" ht="15.75" customHeight="1" s="120">
      <c r="A7101" s="2" t="inlineStr">
        <is>
          <t>WASTE</t>
        </is>
      </c>
      <c r="B7101" s="2" t="inlineStr">
        <is>
          <t>LAN</t>
        </is>
      </c>
      <c r="C7101" s="2" t="n">
        <v>2030</v>
      </c>
      <c r="D7101" s="2" t="inlineStr">
        <is>
          <t>United States</t>
        </is>
      </c>
      <c r="E7101" s="2" t="inlineStr">
        <is>
          <t>USA</t>
        </is>
      </c>
      <c r="F7101" s="2" t="inlineStr">
        <is>
          <t>Electricity generation with combined heat and power</t>
        </is>
      </c>
      <c r="G7101" s="2" t="n">
        <v>200</v>
      </c>
      <c r="H7101" s="2" t="n">
        <v>5.85458074056e-05</v>
      </c>
      <c r="I7101" s="2" t="n">
        <v>6.5571304294272e-05</v>
      </c>
      <c r="J7101" s="40" t="inlineStr">
        <is>
          <t>waste - methane capture</t>
        </is>
      </c>
    </row>
    <row r="7102" ht="15.75" customHeight="1" s="120">
      <c r="A7102" s="2" t="inlineStr">
        <is>
          <t>WASTE</t>
        </is>
      </c>
      <c r="B7102" s="2" t="inlineStr">
        <is>
          <t>LAN</t>
        </is>
      </c>
      <c r="C7102" s="2" t="n">
        <v>2030</v>
      </c>
      <c r="D7102" s="2" t="inlineStr">
        <is>
          <t>United States</t>
        </is>
      </c>
      <c r="E7102" s="2" t="inlineStr">
        <is>
          <t>USA</t>
        </is>
      </c>
      <c r="F7102" s="2" t="inlineStr">
        <is>
          <t>Electricity generation with combined heat and power</t>
        </is>
      </c>
      <c r="G7102" s="2" t="n">
        <v>201</v>
      </c>
      <c r="H7102" s="2" t="n">
        <v>5.75176964048e-05</v>
      </c>
      <c r="I7102" s="2" t="n">
        <v>6.4419819973376e-05</v>
      </c>
      <c r="J7102" s="40" t="inlineStr">
        <is>
          <t>waste - methane capture</t>
        </is>
      </c>
    </row>
    <row r="7103" ht="15.75" customHeight="1" s="120">
      <c r="A7103" s="2" t="inlineStr">
        <is>
          <t>WASTE</t>
        </is>
      </c>
      <c r="B7103" s="2" t="inlineStr">
        <is>
          <t>LAN</t>
        </is>
      </c>
      <c r="C7103" s="2" t="n">
        <v>2030</v>
      </c>
      <c r="D7103" s="2" t="inlineStr">
        <is>
          <t>United States</t>
        </is>
      </c>
      <c r="E7103" s="2" t="inlineStr">
        <is>
          <t>USA</t>
        </is>
      </c>
      <c r="F7103" s="2" t="inlineStr">
        <is>
          <t>Electricity generation with combined heat and power</t>
        </is>
      </c>
      <c r="G7103" s="2" t="n">
        <v>202</v>
      </c>
      <c r="H7103" s="2" t="n">
        <v>5.74511832383e-05</v>
      </c>
      <c r="I7103" s="2" t="n">
        <v>6.4345325226896e-05</v>
      </c>
      <c r="J7103" s="40" t="inlineStr">
        <is>
          <t>waste - methane capture</t>
        </is>
      </c>
    </row>
    <row r="7104" ht="15.75" customHeight="1" s="120">
      <c r="A7104" s="2" t="inlineStr">
        <is>
          <t>WASTE</t>
        </is>
      </c>
      <c r="B7104" s="2" t="inlineStr">
        <is>
          <t>LAN</t>
        </is>
      </c>
      <c r="C7104" s="2" t="n">
        <v>2030</v>
      </c>
      <c r="D7104" s="2" t="inlineStr">
        <is>
          <t>United States</t>
        </is>
      </c>
      <c r="E7104" s="2" t="inlineStr">
        <is>
          <t>USA</t>
        </is>
      </c>
      <c r="F7104" s="2" t="inlineStr">
        <is>
          <t>Electricity generation with combined heat and power</t>
        </is>
      </c>
      <c r="G7104" s="2" t="n">
        <v>204</v>
      </c>
      <c r="H7104" s="2" t="n">
        <v>9.92999157461e-05</v>
      </c>
      <c r="I7104" s="2" t="n">
        <v>0.000111215905635632</v>
      </c>
      <c r="J7104" s="40" t="inlineStr">
        <is>
          <t>waste - methane capture</t>
        </is>
      </c>
    </row>
    <row r="7105" ht="15.75" customHeight="1" s="120">
      <c r="A7105" s="2" t="inlineStr">
        <is>
          <t>WASTE</t>
        </is>
      </c>
      <c r="B7105" s="2" t="inlineStr">
        <is>
          <t>LAN</t>
        </is>
      </c>
      <c r="C7105" s="2" t="n">
        <v>2030</v>
      </c>
      <c r="D7105" s="2" t="inlineStr">
        <is>
          <t>United States</t>
        </is>
      </c>
      <c r="E7105" s="2" t="inlineStr">
        <is>
          <t>USA</t>
        </is>
      </c>
      <c r="F7105" s="2" t="inlineStr">
        <is>
          <t>Electricity generation with a reciprocating engine</t>
        </is>
      </c>
      <c r="G7105" s="2" t="n">
        <v>205</v>
      </c>
      <c r="H7105" s="2" t="n">
        <v>0.0003792803036049</v>
      </c>
      <c r="I7105" s="2" t="n">
        <v>0.0004247939400374881</v>
      </c>
      <c r="J7105" s="40" t="inlineStr">
        <is>
          <t>waste - methane capture</t>
        </is>
      </c>
    </row>
    <row r="7106" ht="15.75" customHeight="1" s="120">
      <c r="A7106" s="2" t="inlineStr">
        <is>
          <t>WASTE</t>
        </is>
      </c>
      <c r="B7106" s="2" t="inlineStr">
        <is>
          <t>LAN</t>
        </is>
      </c>
      <c r="C7106" s="2" t="n">
        <v>2030</v>
      </c>
      <c r="D7106" s="2" t="inlineStr">
        <is>
          <t>United States</t>
        </is>
      </c>
      <c r="E7106" s="2" t="inlineStr">
        <is>
          <t>USA</t>
        </is>
      </c>
      <c r="F7106" s="2" t="inlineStr">
        <is>
          <t>Electricity generation with combined heat and power</t>
        </is>
      </c>
      <c r="G7106" s="2" t="n">
        <v>205</v>
      </c>
      <c r="H7106" s="2" t="n">
        <v>4.90863603773e-05</v>
      </c>
      <c r="I7106" s="2" t="n">
        <v>5.497672362257601e-05</v>
      </c>
      <c r="J7106" s="40" t="inlineStr">
        <is>
          <t>waste - methane capture</t>
        </is>
      </c>
    </row>
    <row r="7107" ht="15.75" customHeight="1" s="120">
      <c r="A7107" s="2" t="inlineStr">
        <is>
          <t>WASTE</t>
        </is>
      </c>
      <c r="B7107" s="2" t="inlineStr">
        <is>
          <t>LAN</t>
        </is>
      </c>
      <c r="C7107" s="2" t="n">
        <v>2030</v>
      </c>
      <c r="D7107" s="2" t="inlineStr">
        <is>
          <t>United States</t>
        </is>
      </c>
      <c r="E7107" s="2" t="inlineStr">
        <is>
          <t>USA</t>
        </is>
      </c>
      <c r="F7107" s="2" t="inlineStr">
        <is>
          <t>Land_x001f_ll gas recovery for direct use</t>
        </is>
      </c>
      <c r="G7107" s="2" t="n">
        <v>206</v>
      </c>
      <c r="H7107" s="2" t="n">
        <v>0.0001970383746084</v>
      </c>
      <c r="I7107" s="2" t="n">
        <v>0.000220682979561408</v>
      </c>
      <c r="J7107" s="40" t="inlineStr">
        <is>
          <t>waste - methane capture</t>
        </is>
      </c>
    </row>
    <row r="7108" ht="15.75" customHeight="1" s="120">
      <c r="A7108" s="2" t="inlineStr">
        <is>
          <t>WASTE</t>
        </is>
      </c>
      <c r="B7108" s="2" t="inlineStr">
        <is>
          <t>LAN</t>
        </is>
      </c>
      <c r="C7108" s="2" t="n">
        <v>2030</v>
      </c>
      <c r="D7108" s="2" t="inlineStr">
        <is>
          <t>United States</t>
        </is>
      </c>
      <c r="E7108" s="2" t="inlineStr">
        <is>
          <t>USA</t>
        </is>
      </c>
      <c r="F7108" s="2" t="inlineStr">
        <is>
          <t>Land_x001f_ll gas recovery for direct use</t>
        </is>
      </c>
      <c r="G7108" s="2" t="n">
        <v>208</v>
      </c>
      <c r="H7108" s="2" t="n">
        <v>0.0003317868395243</v>
      </c>
      <c r="I7108" s="2" t="n">
        <v>0.000371601260267216</v>
      </c>
      <c r="J7108" s="40" t="inlineStr">
        <is>
          <t>waste - methane capture</t>
        </is>
      </c>
    </row>
    <row r="7109" ht="15.75" customHeight="1" s="120">
      <c r="A7109" s="2" t="inlineStr">
        <is>
          <t>WASTE</t>
        </is>
      </c>
      <c r="B7109" s="2" t="inlineStr">
        <is>
          <t>LAN</t>
        </is>
      </c>
      <c r="C7109" s="2" t="n">
        <v>2030</v>
      </c>
      <c r="D7109" s="2" t="inlineStr">
        <is>
          <t>United States</t>
        </is>
      </c>
      <c r="E7109" s="2" t="inlineStr">
        <is>
          <t>USA</t>
        </is>
      </c>
      <c r="F7109" s="2" t="inlineStr">
        <is>
          <t>Land_x001f_ll gas recovery for direct use</t>
        </is>
      </c>
      <c r="G7109" s="2" t="n">
        <v>213</v>
      </c>
      <c r="H7109" s="2" t="n">
        <v>0.0003250263107475</v>
      </c>
      <c r="I7109" s="2" t="n">
        <v>0.0003640294680372001</v>
      </c>
      <c r="J7109" s="40" t="inlineStr">
        <is>
          <t>waste - methane capture</t>
        </is>
      </c>
    </row>
    <row r="7110" ht="15.75" customHeight="1" s="120">
      <c r="A7110" s="2" t="inlineStr">
        <is>
          <t>WASTE</t>
        </is>
      </c>
      <c r="B7110" s="2" t="inlineStr">
        <is>
          <t>LAN</t>
        </is>
      </c>
      <c r="C7110" s="2" t="n">
        <v>2030</v>
      </c>
      <c r="D7110" s="2" t="inlineStr">
        <is>
          <t>United States</t>
        </is>
      </c>
      <c r="E7110" s="2" t="inlineStr">
        <is>
          <t>USA</t>
        </is>
      </c>
      <c r="F7110" s="2" t="inlineStr">
        <is>
          <t>Land_x001f_ll gas recovery for direct use</t>
        </is>
      </c>
      <c r="G7110" s="2" t="n">
        <v>217</v>
      </c>
      <c r="H7110" s="2" t="n">
        <v>0.00055786165467</v>
      </c>
      <c r="I7110" s="2" t="n">
        <v>0.0006248050532304</v>
      </c>
      <c r="J7110" s="40" t="inlineStr">
        <is>
          <t>waste - methane capture</t>
        </is>
      </c>
    </row>
    <row r="7111" ht="15.75" customHeight="1" s="120">
      <c r="A7111" s="2" t="inlineStr">
        <is>
          <t>WASTE</t>
        </is>
      </c>
      <c r="B7111" s="2" t="inlineStr">
        <is>
          <t>LAN</t>
        </is>
      </c>
      <c r="C7111" s="2" t="n">
        <v>2030</v>
      </c>
      <c r="D7111" s="2" t="inlineStr">
        <is>
          <t>United States</t>
        </is>
      </c>
      <c r="E7111" s="2" t="inlineStr">
        <is>
          <t>USA</t>
        </is>
      </c>
      <c r="F7111" s="2" t="inlineStr">
        <is>
          <t>Flaring of landfill gas</t>
        </is>
      </c>
      <c r="G7111" s="2" t="n">
        <v>217</v>
      </c>
      <c r="H7111" s="2" t="n">
        <v>6.72578535159e-05</v>
      </c>
      <c r="I7111" s="2" t="n">
        <v>7.532879593780801e-05</v>
      </c>
      <c r="J7111" s="40" t="inlineStr">
        <is>
          <t>waste - methane destruction</t>
        </is>
      </c>
    </row>
    <row r="7112" ht="15.75" customHeight="1" s="120">
      <c r="A7112" s="2" t="inlineStr">
        <is>
          <t>WASTE</t>
        </is>
      </c>
      <c r="B7112" s="2" t="inlineStr">
        <is>
          <t>LAN</t>
        </is>
      </c>
      <c r="C7112" s="2" t="n">
        <v>2030</v>
      </c>
      <c r="D7112" s="2" t="inlineStr">
        <is>
          <t>United States</t>
        </is>
      </c>
      <c r="E7112" s="2" t="inlineStr">
        <is>
          <t>USA</t>
        </is>
      </c>
      <c r="F7112" s="2" t="inlineStr">
        <is>
          <t>Land_x001f_ll gas recovery for direct use</t>
        </is>
      </c>
      <c r="G7112" s="2" t="n">
        <v>221</v>
      </c>
      <c r="H7112" s="2" t="n">
        <v>0.0003185069945175</v>
      </c>
      <c r="I7112" s="2" t="n">
        <v>0.0003567278338596001</v>
      </c>
      <c r="J7112" s="40" t="inlineStr">
        <is>
          <t>waste - methane capture</t>
        </is>
      </c>
    </row>
    <row r="7113" ht="15.75" customHeight="1" s="120">
      <c r="A7113" s="2" t="inlineStr">
        <is>
          <t>WASTE</t>
        </is>
      </c>
      <c r="B7113" s="2" t="inlineStr">
        <is>
          <t>LAN</t>
        </is>
      </c>
      <c r="C7113" s="2" t="n">
        <v>2030</v>
      </c>
      <c r="D7113" s="2" t="inlineStr">
        <is>
          <t>United States</t>
        </is>
      </c>
      <c r="E7113" s="2" t="inlineStr">
        <is>
          <t>USA</t>
        </is>
      </c>
      <c r="F7113" s="2" t="inlineStr">
        <is>
          <t>Electricity generation with combined heat and power</t>
        </is>
      </c>
      <c r="G7113" s="2" t="n">
        <v>221</v>
      </c>
      <c r="H7113" s="2" t="n">
        <v>9.53171256697e-05</v>
      </c>
      <c r="I7113" s="2" t="n">
        <v>0.000106755180750064</v>
      </c>
      <c r="J7113" s="40" t="inlineStr">
        <is>
          <t>waste - methane capture</t>
        </is>
      </c>
    </row>
    <row r="7114" ht="15.75" customHeight="1" s="120">
      <c r="A7114" s="2" t="inlineStr">
        <is>
          <t>WASTE</t>
        </is>
      </c>
      <c r="B7114" s="2" t="inlineStr">
        <is>
          <t>LAN</t>
        </is>
      </c>
      <c r="C7114" s="2" t="n">
        <v>2030</v>
      </c>
      <c r="D7114" s="2" t="inlineStr">
        <is>
          <t>United States</t>
        </is>
      </c>
      <c r="E7114" s="2" t="inlineStr">
        <is>
          <t>USA</t>
        </is>
      </c>
      <c r="F7114" s="2" t="inlineStr">
        <is>
          <t>Electricity generation with combined heat and power</t>
        </is>
      </c>
      <c r="G7114" s="2" t="n">
        <v>224</v>
      </c>
      <c r="H7114" s="2" t="n">
        <v>4.52883141406e-05</v>
      </c>
      <c r="I7114" s="2" t="n">
        <v>5.0722911837472e-05</v>
      </c>
      <c r="J7114" s="40" t="inlineStr">
        <is>
          <t>waste - methane capture</t>
        </is>
      </c>
    </row>
    <row r="7115" ht="15.75" customHeight="1" s="120">
      <c r="A7115" s="2" t="inlineStr">
        <is>
          <t>WASTE</t>
        </is>
      </c>
      <c r="B7115" s="2" t="inlineStr">
        <is>
          <t>LAN</t>
        </is>
      </c>
      <c r="C7115" s="2" t="n">
        <v>2030</v>
      </c>
      <c r="D7115" s="2" t="inlineStr">
        <is>
          <t>United States</t>
        </is>
      </c>
      <c r="E7115" s="2" t="inlineStr">
        <is>
          <t>USA</t>
        </is>
      </c>
      <c r="F7115" s="2" t="inlineStr">
        <is>
          <t>Land_x001f_ll gas recovery for direct use</t>
        </is>
      </c>
      <c r="G7115" s="2" t="n">
        <v>224</v>
      </c>
      <c r="H7115" s="2" t="n">
        <v>0.0001796202850528</v>
      </c>
      <c r="I7115" s="2" t="n">
        <v>0.000201174719259136</v>
      </c>
      <c r="J7115" s="40" t="inlineStr">
        <is>
          <t>waste - methane capture</t>
        </is>
      </c>
    </row>
    <row r="7116" ht="15.75" customHeight="1" s="120">
      <c r="A7116" s="2" t="inlineStr">
        <is>
          <t>WASTE</t>
        </is>
      </c>
      <c r="B7116" s="2" t="inlineStr">
        <is>
          <t>LAN</t>
        </is>
      </c>
      <c r="C7116" s="2" t="n">
        <v>2030</v>
      </c>
      <c r="D7116" s="2" t="inlineStr">
        <is>
          <t>United States</t>
        </is>
      </c>
      <c r="E7116" s="2" t="inlineStr">
        <is>
          <t>USA</t>
        </is>
      </c>
      <c r="F7116" s="2" t="inlineStr">
        <is>
          <t>Electricity generation with combined heat and power</t>
        </is>
      </c>
      <c r="G7116" s="2" t="n">
        <v>225</v>
      </c>
      <c r="H7116" s="2" t="n">
        <v>4.50855513918e-05</v>
      </c>
      <c r="I7116" s="2" t="n">
        <v>5.049581755881601e-05</v>
      </c>
      <c r="J7116" s="40" t="inlineStr">
        <is>
          <t>waste - methane capture</t>
        </is>
      </c>
    </row>
    <row r="7117" ht="15.75" customHeight="1" s="120">
      <c r="A7117" s="2" t="inlineStr">
        <is>
          <t>WASTE</t>
        </is>
      </c>
      <c r="B7117" s="2" t="inlineStr">
        <is>
          <t>LAN</t>
        </is>
      </c>
      <c r="C7117" s="2" t="n">
        <v>2030</v>
      </c>
      <c r="D7117" s="2" t="inlineStr">
        <is>
          <t>United States</t>
        </is>
      </c>
      <c r="E7117" s="2" t="inlineStr">
        <is>
          <t>USA</t>
        </is>
      </c>
      <c r="F7117" s="2" t="inlineStr">
        <is>
          <t>Electricity generation with a microturbine</t>
        </is>
      </c>
      <c r="G7117" s="2" t="n">
        <v>226</v>
      </c>
      <c r="H7117" s="54" t="n">
        <v>4.23386018156e-06</v>
      </c>
      <c r="I7117" s="2" t="n">
        <v>4.741923403347201e-06</v>
      </c>
      <c r="J7117" s="40" t="inlineStr">
        <is>
          <t>waste - methane capture</t>
        </is>
      </c>
    </row>
    <row r="7118" ht="15.75" customHeight="1" s="120">
      <c r="A7118" s="2" t="inlineStr">
        <is>
          <t>WASTE</t>
        </is>
      </c>
      <c r="B7118" s="2" t="inlineStr">
        <is>
          <t>LAN</t>
        </is>
      </c>
      <c r="C7118" s="2" t="n">
        <v>2030</v>
      </c>
      <c r="D7118" s="2" t="inlineStr">
        <is>
          <t>United States</t>
        </is>
      </c>
      <c r="E7118" s="2" t="inlineStr">
        <is>
          <t>USA</t>
        </is>
      </c>
      <c r="F7118" s="2" t="inlineStr">
        <is>
          <t>Electricity generation with a gas turbine</t>
        </is>
      </c>
      <c r="G7118" s="2" t="n">
        <v>228</v>
      </c>
      <c r="H7118" s="2" t="n">
        <v>1.20268305182e-05</v>
      </c>
      <c r="I7118" s="2" t="n">
        <v>1.3470050180384e-05</v>
      </c>
      <c r="J7118" s="40" t="inlineStr">
        <is>
          <t>waste - methane capture</t>
        </is>
      </c>
    </row>
    <row r="7119" ht="15.75" customHeight="1" s="120">
      <c r="A7119" s="2" t="inlineStr">
        <is>
          <t>WASTE</t>
        </is>
      </c>
      <c r="B7119" s="2" t="inlineStr">
        <is>
          <t>LAN</t>
        </is>
      </c>
      <c r="C7119" s="2" t="n">
        <v>2030</v>
      </c>
      <c r="D7119" s="2" t="inlineStr">
        <is>
          <t>United States</t>
        </is>
      </c>
      <c r="E7119" s="2" t="inlineStr">
        <is>
          <t>USA</t>
        </is>
      </c>
      <c r="F7119" s="2" t="inlineStr">
        <is>
          <t>Land_x001f_ll gas recovery for direct use</t>
        </is>
      </c>
      <c r="G7119" s="2" t="n">
        <v>229</v>
      </c>
      <c r="H7119" s="2" t="n">
        <v>0.0001850817061495</v>
      </c>
      <c r="I7119" s="2" t="n">
        <v>0.00020729151088744</v>
      </c>
      <c r="J7119" s="40" t="inlineStr">
        <is>
          <t>waste - methane capture</t>
        </is>
      </c>
    </row>
    <row r="7120" ht="15.75" customHeight="1" s="120">
      <c r="A7120" s="2" t="inlineStr">
        <is>
          <t>WASTE</t>
        </is>
      </c>
      <c r="B7120" s="2" t="inlineStr">
        <is>
          <t>LAN</t>
        </is>
      </c>
      <c r="C7120" s="2" t="n">
        <v>2030</v>
      </c>
      <c r="D7120" s="2" t="inlineStr">
        <is>
          <t>United States</t>
        </is>
      </c>
      <c r="E7120" s="2" t="inlineStr">
        <is>
          <t>USA</t>
        </is>
      </c>
      <c r="F7120" s="2" t="inlineStr">
        <is>
          <t>Electricity generation with a reciprocating engine</t>
        </is>
      </c>
      <c r="G7120" s="2" t="n">
        <v>232</v>
      </c>
      <c r="H7120" s="2" t="n">
        <v>0.0003347656165715</v>
      </c>
      <c r="I7120" s="2" t="n">
        <v>0.0003749374905600801</v>
      </c>
      <c r="J7120" s="40" t="inlineStr">
        <is>
          <t>waste - methane capture</t>
        </is>
      </c>
    </row>
    <row r="7121" ht="15.75" customHeight="1" s="120">
      <c r="A7121" s="2" t="inlineStr">
        <is>
          <t>WASTE</t>
        </is>
      </c>
      <c r="B7121" s="2" t="inlineStr">
        <is>
          <t>LAN</t>
        </is>
      </c>
      <c r="C7121" s="2" t="n">
        <v>2030</v>
      </c>
      <c r="D7121" s="2" t="inlineStr">
        <is>
          <t>United States</t>
        </is>
      </c>
      <c r="E7121" s="2" t="inlineStr">
        <is>
          <t>USA</t>
        </is>
      </c>
      <c r="F7121" s="2" t="inlineStr">
        <is>
          <t>Electricity generation with a reciprocating engine</t>
        </is>
      </c>
      <c r="G7121" s="2" t="n">
        <v>234</v>
      </c>
      <c r="H7121" s="2" t="n">
        <v>0.000332148920279</v>
      </c>
      <c r="I7121" s="2" t="n">
        <v>0.0003720067907124801</v>
      </c>
      <c r="J7121" s="40" t="inlineStr">
        <is>
          <t>waste - methane capture</t>
        </is>
      </c>
    </row>
    <row r="7122" ht="15.75" customHeight="1" s="120">
      <c r="A7122" s="2" t="inlineStr">
        <is>
          <t>WASTE</t>
        </is>
      </c>
      <c r="B7122" s="2" t="inlineStr">
        <is>
          <t>LAN</t>
        </is>
      </c>
      <c r="C7122" s="2" t="n">
        <v>2030</v>
      </c>
      <c r="D7122" s="2" t="inlineStr">
        <is>
          <t>United States</t>
        </is>
      </c>
      <c r="E7122" s="2" t="inlineStr">
        <is>
          <t>USA</t>
        </is>
      </c>
      <c r="F7122" s="2" t="inlineStr">
        <is>
          <t>Land_x001f_ll gas recovery for direct use</t>
        </is>
      </c>
      <c r="G7122" s="2" t="n">
        <v>235</v>
      </c>
      <c r="H7122" s="2" t="n">
        <v>0.0001784297346603</v>
      </c>
      <c r="I7122" s="2" t="n">
        <v>0.000199841302819536</v>
      </c>
      <c r="J7122" s="40" t="inlineStr">
        <is>
          <t>waste - methane capture</t>
        </is>
      </c>
    </row>
    <row r="7123" ht="15.75" customHeight="1" s="120">
      <c r="A7123" s="2" t="inlineStr">
        <is>
          <t>WASTE</t>
        </is>
      </c>
      <c r="B7123" s="2" t="inlineStr">
        <is>
          <t>LAN</t>
        </is>
      </c>
      <c r="C7123" s="2" t="n">
        <v>2030</v>
      </c>
      <c r="D7123" s="2" t="inlineStr">
        <is>
          <t>United States</t>
        </is>
      </c>
      <c r="E7123" s="2" t="inlineStr">
        <is>
          <t>USA</t>
        </is>
      </c>
      <c r="F7123" s="2" t="inlineStr">
        <is>
          <t>Electricity generation with a reciprocating engine</t>
        </is>
      </c>
      <c r="G7123" s="2" t="n">
        <v>237</v>
      </c>
      <c r="H7123" s="2" t="n">
        <v>0.0003726495488081</v>
      </c>
      <c r="I7123" s="2" t="n">
        <v>0.0004173674946650721</v>
      </c>
      <c r="J7123" s="40" t="inlineStr">
        <is>
          <t>waste - methane capture</t>
        </is>
      </c>
    </row>
    <row r="7124" ht="15.75" customHeight="1" s="120">
      <c r="A7124" s="2" t="inlineStr">
        <is>
          <t>WASTE</t>
        </is>
      </c>
      <c r="B7124" s="2" t="inlineStr">
        <is>
          <t>LAN</t>
        </is>
      </c>
      <c r="C7124" s="2" t="n">
        <v>2030</v>
      </c>
      <c r="D7124" s="2" t="inlineStr">
        <is>
          <t>United States</t>
        </is>
      </c>
      <c r="E7124" s="2" t="inlineStr">
        <is>
          <t>USA</t>
        </is>
      </c>
      <c r="F7124" s="2" t="inlineStr">
        <is>
          <t>Electricity generation with combined heat and power</t>
        </is>
      </c>
      <c r="G7124" s="2" t="n">
        <v>241</v>
      </c>
      <c r="H7124" s="2" t="n">
        <v>4.8031044571e-05</v>
      </c>
      <c r="I7124" s="2" t="n">
        <v>5.379476991952e-05</v>
      </c>
      <c r="J7124" s="40" t="inlineStr">
        <is>
          <t>waste - methane capture</t>
        </is>
      </c>
    </row>
    <row r="7125" ht="15.75" customHeight="1" s="120">
      <c r="A7125" s="2" t="inlineStr">
        <is>
          <t>WASTE</t>
        </is>
      </c>
      <c r="B7125" s="2" t="inlineStr">
        <is>
          <t>LAN</t>
        </is>
      </c>
      <c r="C7125" s="2" t="n">
        <v>2030</v>
      </c>
      <c r="D7125" s="2" t="inlineStr">
        <is>
          <t>United States</t>
        </is>
      </c>
      <c r="E7125" s="2" t="inlineStr">
        <is>
          <t>USA</t>
        </is>
      </c>
      <c r="F7125" s="2" t="inlineStr">
        <is>
          <t>Land_x001f_ll gas recovery for direct use</t>
        </is>
      </c>
      <c r="G7125" s="2" t="n">
        <v>243</v>
      </c>
      <c r="H7125" s="2" t="n">
        <v>0.0002904922585003</v>
      </c>
      <c r="I7125" s="2" t="n">
        <v>0.000325351329520336</v>
      </c>
      <c r="J7125" s="40" t="inlineStr">
        <is>
          <t>waste - methane capture</t>
        </is>
      </c>
    </row>
    <row r="7126" ht="15.75" customHeight="1" s="120">
      <c r="A7126" s="2" t="inlineStr">
        <is>
          <t>WASTE</t>
        </is>
      </c>
      <c r="B7126" s="2" t="inlineStr">
        <is>
          <t>LAN</t>
        </is>
      </c>
      <c r="C7126" s="2" t="n">
        <v>2030</v>
      </c>
      <c r="D7126" s="2" t="inlineStr">
        <is>
          <t>United States</t>
        </is>
      </c>
      <c r="E7126" s="2" t="inlineStr">
        <is>
          <t>USA</t>
        </is>
      </c>
      <c r="F7126" s="2" t="inlineStr">
        <is>
          <t>Electricity generation with a reciprocating engine</t>
        </is>
      </c>
      <c r="G7126" s="2" t="n">
        <v>243</v>
      </c>
      <c r="H7126" s="2" t="n">
        <v>0.0006841401627753</v>
      </c>
      <c r="I7126" s="2" t="n">
        <v>0.0007662369823083361</v>
      </c>
      <c r="J7126" s="40" t="inlineStr">
        <is>
          <t>waste - methane capture</t>
        </is>
      </c>
    </row>
    <row r="7127" ht="15.75" customHeight="1" s="120">
      <c r="A7127" s="2" t="inlineStr">
        <is>
          <t>WASTE</t>
        </is>
      </c>
      <c r="B7127" s="2" t="inlineStr">
        <is>
          <t>LAN</t>
        </is>
      </c>
      <c r="C7127" s="2" t="n">
        <v>2030</v>
      </c>
      <c r="D7127" s="2" t="inlineStr">
        <is>
          <t>United States</t>
        </is>
      </c>
      <c r="E7127" s="2" t="inlineStr">
        <is>
          <t>USA</t>
        </is>
      </c>
      <c r="F7127" s="2" t="inlineStr">
        <is>
          <t>Electricity generation with a reciprocating engine</t>
        </is>
      </c>
      <c r="G7127" s="2" t="n">
        <v>249</v>
      </c>
      <c r="H7127" s="2" t="n">
        <v>0.0003115728031844</v>
      </c>
      <c r="I7127" s="2" t="n">
        <v>0.000348961539566528</v>
      </c>
      <c r="J7127" s="40" t="inlineStr">
        <is>
          <t>waste - methane capture</t>
        </is>
      </c>
    </row>
    <row r="7128" ht="15.75" customHeight="1" s="120">
      <c r="A7128" s="2" t="inlineStr">
        <is>
          <t>WASTE</t>
        </is>
      </c>
      <c r="B7128" s="2" t="inlineStr">
        <is>
          <t>LAN</t>
        </is>
      </c>
      <c r="C7128" s="2" t="n">
        <v>2030</v>
      </c>
      <c r="D7128" s="2" t="inlineStr">
        <is>
          <t>United States</t>
        </is>
      </c>
      <c r="E7128" s="2" t="inlineStr">
        <is>
          <t>USA</t>
        </is>
      </c>
      <c r="F7128" s="2" t="inlineStr">
        <is>
          <t>Electricity generation with a reciprocating engine</t>
        </is>
      </c>
      <c r="G7128" s="2" t="n">
        <v>254</v>
      </c>
      <c r="H7128" s="2" t="n">
        <v>0.0003062420873903</v>
      </c>
      <c r="I7128" s="2" t="n">
        <v>0.000342991137877136</v>
      </c>
      <c r="J7128" s="40" t="inlineStr">
        <is>
          <t>waste - methane capture</t>
        </is>
      </c>
    </row>
    <row r="7129" ht="15.75" customHeight="1" s="120">
      <c r="A7129" s="2" t="inlineStr">
        <is>
          <t>WASTE</t>
        </is>
      </c>
      <c r="B7129" s="2" t="inlineStr">
        <is>
          <t>LAN</t>
        </is>
      </c>
      <c r="C7129" s="2" t="n">
        <v>2030</v>
      </c>
      <c r="D7129" s="2" t="inlineStr">
        <is>
          <t>United States</t>
        </is>
      </c>
      <c r="E7129" s="2" t="inlineStr">
        <is>
          <t>USA</t>
        </is>
      </c>
      <c r="F7129" s="2" t="inlineStr">
        <is>
          <t>Electricity generation with combined heat and power</t>
        </is>
      </c>
      <c r="G7129" s="2" t="n">
        <v>254</v>
      </c>
      <c r="H7129" s="2" t="n">
        <v>4.58292925032e-05</v>
      </c>
      <c r="I7129" s="2" t="n">
        <v>5.1328807603584e-05</v>
      </c>
      <c r="J7129" s="40" t="inlineStr">
        <is>
          <t>waste - methane capture</t>
        </is>
      </c>
    </row>
    <row r="7130" ht="15.75" customHeight="1" s="120">
      <c r="A7130" s="2" t="inlineStr">
        <is>
          <t>WASTE</t>
        </is>
      </c>
      <c r="B7130" s="2" t="inlineStr">
        <is>
          <t>LAN</t>
        </is>
      </c>
      <c r="C7130" s="2" t="n">
        <v>2030</v>
      </c>
      <c r="D7130" s="2" t="inlineStr">
        <is>
          <t>United States</t>
        </is>
      </c>
      <c r="E7130" s="2" t="inlineStr">
        <is>
          <t>USA</t>
        </is>
      </c>
      <c r="F7130" s="2" t="inlineStr">
        <is>
          <t>Electricity generation with combined heat and power</t>
        </is>
      </c>
      <c r="G7130" s="2" t="n">
        <v>256</v>
      </c>
      <c r="H7130" s="2" t="n">
        <v>3.97111143684e-05</v>
      </c>
      <c r="I7130" s="2" t="n">
        <v>4.4476448092608e-05</v>
      </c>
      <c r="J7130" s="40" t="inlineStr">
        <is>
          <t>waste - methane capture</t>
        </is>
      </c>
    </row>
    <row r="7131" ht="15.75" customHeight="1" s="120">
      <c r="A7131" s="2" t="inlineStr">
        <is>
          <t>WASTE</t>
        </is>
      </c>
      <c r="B7131" s="2" t="inlineStr">
        <is>
          <t>LAN</t>
        </is>
      </c>
      <c r="C7131" s="2" t="n">
        <v>2030</v>
      </c>
      <c r="D7131" s="2" t="inlineStr">
        <is>
          <t>United States</t>
        </is>
      </c>
      <c r="E7131" s="2" t="inlineStr">
        <is>
          <t>USA</t>
        </is>
      </c>
      <c r="F7131" s="2" t="inlineStr">
        <is>
          <t>Electricity generation with a microturbine</t>
        </is>
      </c>
      <c r="G7131" s="2" t="n">
        <v>259</v>
      </c>
      <c r="H7131" s="54" t="n">
        <v>3.69397116629e-06</v>
      </c>
      <c r="I7131" s="2" t="n">
        <v>4.1372477062448e-06</v>
      </c>
      <c r="J7131" s="40" t="inlineStr">
        <is>
          <t>waste - methane capture</t>
        </is>
      </c>
    </row>
    <row r="7132" ht="15.75" customHeight="1" s="120">
      <c r="A7132" s="2" t="inlineStr">
        <is>
          <t>WASTE</t>
        </is>
      </c>
      <c r="B7132" s="2" t="inlineStr">
        <is>
          <t>LAN</t>
        </is>
      </c>
      <c r="C7132" s="2" t="n">
        <v>2030</v>
      </c>
      <c r="D7132" s="2" t="inlineStr">
        <is>
          <t>United States</t>
        </is>
      </c>
      <c r="E7132" s="2" t="inlineStr">
        <is>
          <t>USA</t>
        </is>
      </c>
      <c r="F7132" s="2" t="inlineStr">
        <is>
          <t>Land_x001f_ll gas recovery for direct use</t>
        </is>
      </c>
      <c r="G7132" s="2" t="n">
        <v>264</v>
      </c>
      <c r="H7132" s="2" t="n">
        <v>0.000227395517868</v>
      </c>
      <c r="I7132" s="2" t="n">
        <v>0.00025468298001216</v>
      </c>
      <c r="J7132" s="40" t="inlineStr">
        <is>
          <t>waste - methane capture</t>
        </is>
      </c>
    </row>
    <row r="7133" ht="15.75" customHeight="1" s="120">
      <c r="A7133" s="2" t="inlineStr">
        <is>
          <t>WASTE</t>
        </is>
      </c>
      <c r="B7133" s="2" t="inlineStr">
        <is>
          <t>LAN</t>
        </is>
      </c>
      <c r="C7133" s="2" t="n">
        <v>2030</v>
      </c>
      <c r="D7133" s="2" t="inlineStr">
        <is>
          <t>United States</t>
        </is>
      </c>
      <c r="E7133" s="2" t="inlineStr">
        <is>
          <t>USA</t>
        </is>
      </c>
      <c r="F7133" s="2" t="inlineStr">
        <is>
          <t>Electricity generation with a reciprocating engine</t>
        </is>
      </c>
      <c r="G7133" s="2" t="n">
        <v>266</v>
      </c>
      <c r="H7133" s="2" t="n">
        <v>0.0002929088077508</v>
      </c>
      <c r="I7133" s="2" t="n">
        <v>0.000328057864680896</v>
      </c>
      <c r="J7133" s="40" t="inlineStr">
        <is>
          <t>waste - methane capture</t>
        </is>
      </c>
    </row>
    <row r="7134" ht="15.75" customHeight="1" s="120">
      <c r="A7134" s="2" t="inlineStr">
        <is>
          <t>WASTE</t>
        </is>
      </c>
      <c r="B7134" s="2" t="inlineStr">
        <is>
          <t>LAN</t>
        </is>
      </c>
      <c r="C7134" s="2" t="n">
        <v>2030</v>
      </c>
      <c r="D7134" s="2" t="inlineStr">
        <is>
          <t>United States</t>
        </is>
      </c>
      <c r="E7134" s="2" t="inlineStr">
        <is>
          <t>USA</t>
        </is>
      </c>
      <c r="F7134" s="2" t="inlineStr">
        <is>
          <t>Electricity generation with combined heat and power</t>
        </is>
      </c>
      <c r="G7134" s="2" t="n">
        <v>266</v>
      </c>
      <c r="H7134" s="2" t="n">
        <v>3.79048942705e-05</v>
      </c>
      <c r="I7134" s="2" t="n">
        <v>4.245348158296e-05</v>
      </c>
      <c r="J7134" s="40" t="inlineStr">
        <is>
          <t>waste - methane capture</t>
        </is>
      </c>
    </row>
    <row r="7135" ht="15.75" customHeight="1" s="120">
      <c r="A7135" s="2" t="inlineStr">
        <is>
          <t>WASTE</t>
        </is>
      </c>
      <c r="B7135" s="2" t="inlineStr">
        <is>
          <t>LAN</t>
        </is>
      </c>
      <c r="C7135" s="2" t="n">
        <v>2030</v>
      </c>
      <c r="D7135" s="2" t="inlineStr">
        <is>
          <t>United States</t>
        </is>
      </c>
      <c r="E7135" s="2" t="inlineStr">
        <is>
          <t>USA</t>
        </is>
      </c>
      <c r="F7135" s="2" t="inlineStr">
        <is>
          <t>Flaring of landfill gas</t>
        </is>
      </c>
      <c r="G7135" s="2" t="n">
        <v>267</v>
      </c>
      <c r="H7135" s="2" t="n">
        <v>5.8681343944e-05</v>
      </c>
      <c r="I7135" s="2" t="n">
        <v>6.572310521728001e-05</v>
      </c>
      <c r="J7135" s="40" t="inlineStr">
        <is>
          <t>waste - methane destruction</t>
        </is>
      </c>
    </row>
    <row r="7136" ht="15.75" customHeight="1" s="120">
      <c r="A7136" s="2" t="inlineStr">
        <is>
          <t>WASTE</t>
        </is>
      </c>
      <c r="B7136" s="2" t="inlineStr">
        <is>
          <t>LAN</t>
        </is>
      </c>
      <c r="C7136" s="2" t="n">
        <v>2030</v>
      </c>
      <c r="D7136" s="2" t="inlineStr">
        <is>
          <t>United States</t>
        </is>
      </c>
      <c r="E7136" s="2" t="inlineStr">
        <is>
          <t>USA</t>
        </is>
      </c>
      <c r="F7136" s="2" t="inlineStr">
        <is>
          <t>Electricity generation with combined heat and power</t>
        </is>
      </c>
      <c r="G7136" s="2" t="n">
        <v>272</v>
      </c>
      <c r="H7136" s="2" t="n">
        <v>3.73013681383e-05</v>
      </c>
      <c r="I7136" s="2" t="n">
        <v>4.177753231489601e-05</v>
      </c>
      <c r="J7136" s="40" t="inlineStr">
        <is>
          <t>waste - methane capture</t>
        </is>
      </c>
    </row>
    <row r="7137" ht="15.75" customHeight="1" s="120">
      <c r="A7137" s="2" t="inlineStr">
        <is>
          <t>WASTE</t>
        </is>
      </c>
      <c r="B7137" s="2" t="inlineStr">
        <is>
          <t>LAN</t>
        </is>
      </c>
      <c r="C7137" s="2" t="n">
        <v>2030</v>
      </c>
      <c r="D7137" s="2" t="inlineStr">
        <is>
          <t>United States</t>
        </is>
      </c>
      <c r="E7137" s="2" t="inlineStr">
        <is>
          <t>USA</t>
        </is>
      </c>
      <c r="F7137" s="2" t="inlineStr">
        <is>
          <t>Electricity generation with combined heat and power</t>
        </is>
      </c>
      <c r="G7137" s="2" t="n">
        <v>275</v>
      </c>
      <c r="H7137" s="2" t="n">
        <v>4.22951707151e-05</v>
      </c>
      <c r="I7137" s="2" t="n">
        <v>4.737059120091201e-05</v>
      </c>
      <c r="J7137" s="40" t="inlineStr">
        <is>
          <t>waste - methane capture</t>
        </is>
      </c>
    </row>
    <row r="7138" ht="15.75" customHeight="1" s="120">
      <c r="A7138" s="2" t="inlineStr">
        <is>
          <t>WASTE</t>
        </is>
      </c>
      <c r="B7138" s="2" t="inlineStr">
        <is>
          <t>LAN</t>
        </is>
      </c>
      <c r="C7138" s="2" t="n">
        <v>2030</v>
      </c>
      <c r="D7138" s="2" t="inlineStr">
        <is>
          <t>United States</t>
        </is>
      </c>
      <c r="E7138" s="2" t="inlineStr">
        <is>
          <t>USA</t>
        </is>
      </c>
      <c r="F7138" s="2" t="inlineStr">
        <is>
          <t>Electricity generation with a gas turbine</t>
        </is>
      </c>
      <c r="G7138" s="2" t="n">
        <v>276</v>
      </c>
      <c r="H7138" s="54" t="n">
        <v>9.878377568379999e-06</v>
      </c>
      <c r="I7138" s="2" t="n">
        <v>1.10637828765856e-05</v>
      </c>
      <c r="J7138" s="40" t="inlineStr">
        <is>
          <t>waste - methane capture</t>
        </is>
      </c>
    </row>
    <row r="7139" ht="15.75" customHeight="1" s="120">
      <c r="A7139" s="2" t="inlineStr">
        <is>
          <t>WASTE</t>
        </is>
      </c>
      <c r="B7139" s="2" t="inlineStr">
        <is>
          <t>LAN</t>
        </is>
      </c>
      <c r="C7139" s="2" t="n">
        <v>2030</v>
      </c>
      <c r="D7139" s="2" t="inlineStr">
        <is>
          <t>United States</t>
        </is>
      </c>
      <c r="E7139" s="2" t="inlineStr">
        <is>
          <t>USA</t>
        </is>
      </c>
      <c r="F7139" s="2" t="inlineStr">
        <is>
          <t>Electricity generation with combined heat and power</t>
        </is>
      </c>
      <c r="G7139" s="2" t="n">
        <v>280</v>
      </c>
      <c r="H7139" s="2" t="n">
        <v>3.62006721843e-05</v>
      </c>
      <c r="I7139" s="2" t="n">
        <v>4.0544752846416e-05</v>
      </c>
      <c r="J7139" s="40" t="inlineStr">
        <is>
          <t>waste - methane capture</t>
        </is>
      </c>
    </row>
    <row r="7140" ht="15.75" customHeight="1" s="120">
      <c r="A7140" s="2" t="inlineStr">
        <is>
          <t>WASTE</t>
        </is>
      </c>
      <c r="B7140" s="2" t="inlineStr">
        <is>
          <t>LAN</t>
        </is>
      </c>
      <c r="C7140" s="2" t="n">
        <v>2030</v>
      </c>
      <c r="D7140" s="2" t="inlineStr">
        <is>
          <t>United States</t>
        </is>
      </c>
      <c r="E7140" s="2" t="inlineStr">
        <is>
          <t>USA</t>
        </is>
      </c>
      <c r="F7140" s="2" t="inlineStr">
        <is>
          <t>Electricity generation with combined heat and power</t>
        </is>
      </c>
      <c r="G7140" s="2" t="n">
        <v>282</v>
      </c>
      <c r="H7140" s="2" t="n">
        <v>3.59607256541e-05</v>
      </c>
      <c r="I7140" s="2" t="n">
        <v>4.0276012732592e-05</v>
      </c>
      <c r="J7140" s="40" t="inlineStr">
        <is>
          <t>waste - methane capture</t>
        </is>
      </c>
    </row>
    <row r="7141" ht="15.75" customHeight="1" s="120">
      <c r="A7141" s="2" t="inlineStr">
        <is>
          <t>WASTE</t>
        </is>
      </c>
      <c r="B7141" s="2" t="inlineStr">
        <is>
          <t>LAN</t>
        </is>
      </c>
      <c r="C7141" s="2" t="n">
        <v>2030</v>
      </c>
      <c r="D7141" s="2" t="inlineStr">
        <is>
          <t>United States</t>
        </is>
      </c>
      <c r="E7141" s="2" t="inlineStr">
        <is>
          <t>USA</t>
        </is>
      </c>
      <c r="F7141" s="2" t="inlineStr">
        <is>
          <t>Electricity generation with a reciprocating engine</t>
        </is>
      </c>
      <c r="G7141" s="2" t="n">
        <v>286</v>
      </c>
      <c r="H7141" s="2" t="n">
        <v>0.0002719739277381</v>
      </c>
      <c r="I7141" s="2" t="n">
        <v>0.000304610799066672</v>
      </c>
      <c r="J7141" s="40" t="inlineStr">
        <is>
          <t>waste - methane capture</t>
        </is>
      </c>
    </row>
    <row r="7142" ht="15.75" customHeight="1" s="120">
      <c r="A7142" s="2" t="inlineStr">
        <is>
          <t>WASTE</t>
        </is>
      </c>
      <c r="B7142" s="2" t="inlineStr">
        <is>
          <t>LAN</t>
        </is>
      </c>
      <c r="C7142" s="2" t="n">
        <v>2030</v>
      </c>
      <c r="D7142" s="2" t="inlineStr">
        <is>
          <t>United States</t>
        </is>
      </c>
      <c r="E7142" s="2" t="inlineStr">
        <is>
          <t>USA</t>
        </is>
      </c>
      <c r="F7142" s="2" t="inlineStr">
        <is>
          <t>Electricity generation with a reciprocating engine</t>
        </is>
      </c>
      <c r="G7142" s="2" t="n">
        <v>289</v>
      </c>
      <c r="H7142" s="2" t="n">
        <v>0.0002696652663872</v>
      </c>
      <c r="I7142" s="2" t="n">
        <v>0.000302025098353664</v>
      </c>
      <c r="J7142" s="40" t="inlineStr">
        <is>
          <t>waste - methane capture</t>
        </is>
      </c>
    </row>
    <row r="7143" ht="15.75" customHeight="1" s="120">
      <c r="A7143" s="2" t="inlineStr">
        <is>
          <t>WASTE</t>
        </is>
      </c>
      <c r="B7143" s="2" t="inlineStr">
        <is>
          <t>LAN</t>
        </is>
      </c>
      <c r="C7143" s="2" t="n">
        <v>2030</v>
      </c>
      <c r="D7143" s="2" t="inlineStr">
        <is>
          <t>United States</t>
        </is>
      </c>
      <c r="E7143" s="2" t="inlineStr">
        <is>
          <t>USA</t>
        </is>
      </c>
      <c r="F7143" s="2" t="inlineStr">
        <is>
          <t>Electricity generation with a reciprocating engine</t>
        </is>
      </c>
      <c r="G7143" s="2" t="n">
        <v>291</v>
      </c>
      <c r="H7143" s="2" t="n">
        <v>0.0003028529754374</v>
      </c>
      <c r="I7143" s="2" t="n">
        <v>0.000339195332489888</v>
      </c>
      <c r="J7143" s="40" t="inlineStr">
        <is>
          <t>waste - methane capture</t>
        </is>
      </c>
    </row>
    <row r="7144" ht="15.75" customHeight="1" s="120">
      <c r="A7144" s="2" t="inlineStr">
        <is>
          <t>WASTE</t>
        </is>
      </c>
      <c r="B7144" s="2" t="inlineStr">
        <is>
          <t>LAN</t>
        </is>
      </c>
      <c r="C7144" s="2" t="n">
        <v>2030</v>
      </c>
      <c r="D7144" s="2" t="inlineStr">
        <is>
          <t>United States</t>
        </is>
      </c>
      <c r="E7144" s="2" t="inlineStr">
        <is>
          <t>USA</t>
        </is>
      </c>
      <c r="F7144" s="2" t="inlineStr">
        <is>
          <t>Electricity generation with a reciprocating engine</t>
        </is>
      </c>
      <c r="G7144" s="2" t="n">
        <v>301</v>
      </c>
      <c r="H7144" s="2" t="n">
        <v>0.0002583957102615</v>
      </c>
      <c r="I7144" s="2" t="n">
        <v>0.00028940319549288</v>
      </c>
      <c r="J7144" s="40" t="inlineStr">
        <is>
          <t>waste - methane capture</t>
        </is>
      </c>
    </row>
    <row r="7145" ht="15.75" customHeight="1" s="120">
      <c r="A7145" s="2" t="inlineStr">
        <is>
          <t>WASTE</t>
        </is>
      </c>
      <c r="B7145" s="2" t="inlineStr">
        <is>
          <t>LAN</t>
        </is>
      </c>
      <c r="C7145" s="2" t="n">
        <v>2030</v>
      </c>
      <c r="D7145" s="2" t="inlineStr">
        <is>
          <t>United States</t>
        </is>
      </c>
      <c r="E7145" s="2" t="inlineStr">
        <is>
          <t>USA</t>
        </is>
      </c>
      <c r="F7145" s="2" t="inlineStr">
        <is>
          <t>Land_x001f_ll gas recovery for direct use</t>
        </is>
      </c>
      <c r="G7145" s="2" t="n">
        <v>307</v>
      </c>
      <c r="H7145" s="2" t="n">
        <v>0.0001568259031046</v>
      </c>
      <c r="I7145" s="2" t="n">
        <v>0.000175645011477152</v>
      </c>
      <c r="J7145" s="40" t="inlineStr">
        <is>
          <t>waste - methane capture</t>
        </is>
      </c>
    </row>
    <row r="7146" ht="15.75" customHeight="1" s="120">
      <c r="A7146" s="2" t="inlineStr">
        <is>
          <t>WASTE</t>
        </is>
      </c>
      <c r="B7146" s="2" t="inlineStr">
        <is>
          <t>LAN</t>
        </is>
      </c>
      <c r="C7146" s="2" t="n">
        <v>2030</v>
      </c>
      <c r="D7146" s="2" t="inlineStr">
        <is>
          <t>United States</t>
        </is>
      </c>
      <c r="E7146" s="2" t="inlineStr">
        <is>
          <t>USA</t>
        </is>
      </c>
      <c r="F7146" s="2" t="inlineStr">
        <is>
          <t>Land_x001f_ll gas recovery for direct use</t>
        </is>
      </c>
      <c r="G7146" s="2" t="n">
        <v>308</v>
      </c>
      <c r="H7146" s="2" t="n">
        <v>0.0002098599507008</v>
      </c>
      <c r="I7146" s="2" t="n">
        <v>0.000235043144784896</v>
      </c>
      <c r="J7146" s="40" t="inlineStr">
        <is>
          <t>waste - methane capture</t>
        </is>
      </c>
    </row>
    <row r="7147" ht="15.75" customHeight="1" s="120">
      <c r="A7147" s="2" t="inlineStr">
        <is>
          <t>WASTE</t>
        </is>
      </c>
      <c r="B7147" s="2" t="inlineStr">
        <is>
          <t>LAN</t>
        </is>
      </c>
      <c r="C7147" s="2" t="n">
        <v>2030</v>
      </c>
      <c r="D7147" s="2" t="inlineStr">
        <is>
          <t>United States</t>
        </is>
      </c>
      <c r="E7147" s="2" t="inlineStr">
        <is>
          <t>USA</t>
        </is>
      </c>
      <c r="F7147" s="2" t="inlineStr">
        <is>
          <t>Electricity generation with a gas turbine</t>
        </is>
      </c>
      <c r="G7147" s="2" t="n">
        <v>315</v>
      </c>
      <c r="H7147" s="54" t="n">
        <v>8.6684794951e-06</v>
      </c>
      <c r="I7147" s="2" t="n">
        <v>9.708697034512001e-06</v>
      </c>
      <c r="J7147" s="40" t="inlineStr">
        <is>
          <t>waste - methane capture</t>
        </is>
      </c>
    </row>
    <row r="7148" ht="15.75" customHeight="1" s="120">
      <c r="A7148" s="2" t="inlineStr">
        <is>
          <t>WASTE</t>
        </is>
      </c>
      <c r="B7148" s="2" t="inlineStr">
        <is>
          <t>LAN</t>
        </is>
      </c>
      <c r="C7148" s="2" t="n">
        <v>2030</v>
      </c>
      <c r="D7148" s="2" t="inlineStr">
        <is>
          <t>United States</t>
        </is>
      </c>
      <c r="E7148" s="2" t="inlineStr">
        <is>
          <t>USA</t>
        </is>
      </c>
      <c r="F7148" s="2" t="inlineStr">
        <is>
          <t>Electricity generation with combined heat and power</t>
        </is>
      </c>
      <c r="G7148" s="2" t="n">
        <v>315</v>
      </c>
      <c r="H7148" s="2" t="n">
        <v>3.68132350559e-05</v>
      </c>
      <c r="I7148" s="2" t="n">
        <v>4.1230823262608e-05</v>
      </c>
      <c r="J7148" s="40" t="inlineStr">
        <is>
          <t>waste - methane capture</t>
        </is>
      </c>
    </row>
    <row r="7149" ht="15.75" customHeight="1" s="120">
      <c r="A7149" s="2" t="inlineStr">
        <is>
          <t>WASTE</t>
        </is>
      </c>
      <c r="B7149" s="2" t="inlineStr">
        <is>
          <t>LAN</t>
        </is>
      </c>
      <c r="C7149" s="2" t="n">
        <v>2030</v>
      </c>
      <c r="D7149" s="2" t="inlineStr">
        <is>
          <t>United States</t>
        </is>
      </c>
      <c r="E7149" s="2" t="inlineStr">
        <is>
          <t>USA</t>
        </is>
      </c>
      <c r="F7149" s="2" t="inlineStr">
        <is>
          <t>Land_x001f_ll gas recovery for direct use</t>
        </is>
      </c>
      <c r="G7149" s="2" t="n">
        <v>320</v>
      </c>
      <c r="H7149" s="2" t="n">
        <v>0.0001826596999308</v>
      </c>
      <c r="I7149" s="2" t="n">
        <v>0.000204578863922496</v>
      </c>
      <c r="J7149" s="40" t="inlineStr">
        <is>
          <t>waste - methane capture</t>
        </is>
      </c>
    </row>
    <row r="7150" ht="15.75" customHeight="1" s="120">
      <c r="A7150" s="2" t="inlineStr">
        <is>
          <t>WASTE</t>
        </is>
      </c>
      <c r="B7150" s="2" t="inlineStr">
        <is>
          <t>LAN</t>
        </is>
      </c>
      <c r="C7150" s="2" t="n">
        <v>2030</v>
      </c>
      <c r="D7150" s="2" t="inlineStr">
        <is>
          <t>United States</t>
        </is>
      </c>
      <c r="E7150" s="2" t="inlineStr">
        <is>
          <t>USA</t>
        </is>
      </c>
      <c r="F7150" s="2" t="inlineStr">
        <is>
          <t>Electricity generation with combined heat and power</t>
        </is>
      </c>
      <c r="G7150" s="2" t="n">
        <v>321</v>
      </c>
      <c r="H7150" s="2" t="n">
        <v>3.16066943924e-05</v>
      </c>
      <c r="I7150" s="2" t="n">
        <v>3.5399497719488e-05</v>
      </c>
      <c r="J7150" s="40" t="inlineStr">
        <is>
          <t>waste - methane capture</t>
        </is>
      </c>
    </row>
    <row r="7151" ht="15.75" customHeight="1" s="120">
      <c r="A7151" s="2" t="inlineStr">
        <is>
          <t>WASTE</t>
        </is>
      </c>
      <c r="B7151" s="2" t="inlineStr">
        <is>
          <t>LAN</t>
        </is>
      </c>
      <c r="C7151" s="2" t="n">
        <v>2030</v>
      </c>
      <c r="D7151" s="2" t="inlineStr">
        <is>
          <t>United States</t>
        </is>
      </c>
      <c r="E7151" s="2" t="inlineStr">
        <is>
          <t>USA</t>
        </is>
      </c>
      <c r="F7151" s="2" t="inlineStr">
        <is>
          <t>Electricity generation with a reciprocating engine</t>
        </is>
      </c>
      <c r="G7151" s="2" t="n">
        <v>328</v>
      </c>
      <c r="H7151" s="2" t="n">
        <v>0.0004745258192997</v>
      </c>
      <c r="I7151" s="2" t="n">
        <v>0.0005314689176156641</v>
      </c>
      <c r="J7151" s="40" t="inlineStr">
        <is>
          <t>waste - methane capture</t>
        </is>
      </c>
    </row>
    <row r="7152" ht="15.75" customHeight="1" s="120">
      <c r="A7152" s="2" t="inlineStr">
        <is>
          <t>WASTE</t>
        </is>
      </c>
      <c r="B7152" s="2" t="inlineStr">
        <is>
          <t>LAN</t>
        </is>
      </c>
      <c r="C7152" s="2" t="n">
        <v>2030</v>
      </c>
      <c r="D7152" s="2" t="inlineStr">
        <is>
          <t>United States</t>
        </is>
      </c>
      <c r="E7152" s="2" t="inlineStr">
        <is>
          <t>USA</t>
        </is>
      </c>
      <c r="F7152" s="2" t="inlineStr">
        <is>
          <t>Electricity generation with a microturbine</t>
        </is>
      </c>
      <c r="G7152" s="2" t="n">
        <v>333</v>
      </c>
      <c r="H7152" s="54" t="n">
        <v>2.83169697468e-06</v>
      </c>
      <c r="I7152" s="2" t="n">
        <v>3.1715006116416e-06</v>
      </c>
      <c r="J7152" s="40" t="inlineStr">
        <is>
          <t>waste - methane capture</t>
        </is>
      </c>
    </row>
    <row r="7153" ht="15.75" customHeight="1" s="120">
      <c r="A7153" s="2" t="inlineStr">
        <is>
          <t>WASTE</t>
        </is>
      </c>
      <c r="B7153" s="2" t="inlineStr">
        <is>
          <t>LAN</t>
        </is>
      </c>
      <c r="C7153" s="2" t="n">
        <v>2030</v>
      </c>
      <c r="D7153" s="2" t="inlineStr">
        <is>
          <t>United States</t>
        </is>
      </c>
      <c r="E7153" s="2" t="inlineStr">
        <is>
          <t>USA</t>
        </is>
      </c>
      <c r="F7153" s="2" t="inlineStr">
        <is>
          <t>Electricity generation with a reciprocating engine</t>
        </is>
      </c>
      <c r="G7153" s="2" t="n">
        <v>334</v>
      </c>
      <c r="H7153" s="2" t="n">
        <v>0.0002635237178765</v>
      </c>
      <c r="I7153" s="2" t="n">
        <v>0.00029514656402168</v>
      </c>
      <c r="J7153" s="40" t="inlineStr">
        <is>
          <t>waste - methane capture</t>
        </is>
      </c>
    </row>
    <row r="7154" ht="15.75" customHeight="1" s="120">
      <c r="A7154" s="2" t="inlineStr">
        <is>
          <t>WASTE</t>
        </is>
      </c>
      <c r="B7154" s="2" t="inlineStr">
        <is>
          <t>LAN</t>
        </is>
      </c>
      <c r="C7154" s="2" t="n">
        <v>2030</v>
      </c>
      <c r="D7154" s="2" t="inlineStr">
        <is>
          <t>United States</t>
        </is>
      </c>
      <c r="E7154" s="2" t="inlineStr">
        <is>
          <t>USA</t>
        </is>
      </c>
      <c r="F7154" s="2" t="inlineStr">
        <is>
          <t>Flaring of landfill gas</t>
        </is>
      </c>
      <c r="G7154" s="2" t="n">
        <v>335</v>
      </c>
      <c r="H7154" s="2" t="n">
        <v>4.3362917495e-05</v>
      </c>
      <c r="I7154" s="2" t="n">
        <v>4.85664675944e-05</v>
      </c>
      <c r="J7154" s="40" t="inlineStr">
        <is>
          <t>waste - methane destruction</t>
        </is>
      </c>
    </row>
    <row r="7155" ht="15.75" customHeight="1" s="120">
      <c r="A7155" s="2" t="inlineStr">
        <is>
          <t>WASTE</t>
        </is>
      </c>
      <c r="B7155" s="2" t="inlineStr">
        <is>
          <t>LAN</t>
        </is>
      </c>
      <c r="C7155" s="2" t="n">
        <v>2030</v>
      </c>
      <c r="D7155" s="2" t="inlineStr">
        <is>
          <t>United States</t>
        </is>
      </c>
      <c r="E7155" s="2" t="inlineStr">
        <is>
          <t>USA</t>
        </is>
      </c>
      <c r="F7155" s="2" t="inlineStr">
        <is>
          <t>Electricity generation with a microturbine</t>
        </is>
      </c>
      <c r="G7155" s="2" t="n">
        <v>338</v>
      </c>
      <c r="H7155" s="54" t="n">
        <v>2.72968145509e-06</v>
      </c>
      <c r="I7155" s="2" t="n">
        <v>3.0572432297008e-06</v>
      </c>
      <c r="J7155" s="40" t="inlineStr">
        <is>
          <t>waste - methane capture</t>
        </is>
      </c>
    </row>
    <row r="7156" ht="15.75" customHeight="1" s="120">
      <c r="A7156" s="2" t="inlineStr">
        <is>
          <t>WASTE</t>
        </is>
      </c>
      <c r="B7156" s="2" t="inlineStr">
        <is>
          <t>LAN</t>
        </is>
      </c>
      <c r="C7156" s="2" t="n">
        <v>2030</v>
      </c>
      <c r="D7156" s="2" t="inlineStr">
        <is>
          <t>United States</t>
        </is>
      </c>
      <c r="E7156" s="2" t="inlineStr">
        <is>
          <t>USA</t>
        </is>
      </c>
      <c r="F7156" s="2" t="inlineStr">
        <is>
          <t>Land_x001f_ll gas recovery for direct use</t>
        </is>
      </c>
      <c r="G7156" s="2" t="n">
        <v>345</v>
      </c>
      <c r="H7156" s="2" t="n">
        <v>0.0001384198549204</v>
      </c>
      <c r="I7156" s="2" t="n">
        <v>0.000155030237510848</v>
      </c>
      <c r="J7156" s="40" t="inlineStr">
        <is>
          <t>waste - methane capture</t>
        </is>
      </c>
    </row>
    <row r="7157" ht="15.75" customHeight="1" s="120">
      <c r="A7157" s="2" t="inlineStr">
        <is>
          <t>WASTE</t>
        </is>
      </c>
      <c r="B7157" s="2" t="inlineStr">
        <is>
          <t>LAN</t>
        </is>
      </c>
      <c r="C7157" s="2" t="n">
        <v>2030</v>
      </c>
      <c r="D7157" s="2" t="inlineStr">
        <is>
          <t>United States</t>
        </is>
      </c>
      <c r="E7157" s="2" t="inlineStr">
        <is>
          <t>USA</t>
        </is>
      </c>
      <c r="F7157" s="2" t="inlineStr">
        <is>
          <t>Flaring of landfill gas</t>
        </is>
      </c>
      <c r="G7157" s="2" t="n">
        <v>347</v>
      </c>
      <c r="H7157" s="2" t="n">
        <v>4.49835060863e-05</v>
      </c>
      <c r="I7157" s="2" t="n">
        <v>5.038152681665601e-05</v>
      </c>
      <c r="J7157" s="40" t="inlineStr">
        <is>
          <t>waste - methane destruction</t>
        </is>
      </c>
    </row>
    <row r="7158" ht="15.75" customHeight="1" s="120">
      <c r="A7158" s="2" t="inlineStr">
        <is>
          <t>WASTE</t>
        </is>
      </c>
      <c r="B7158" s="2" t="inlineStr">
        <is>
          <t>LAN</t>
        </is>
      </c>
      <c r="C7158" s="2" t="n">
        <v>2030</v>
      </c>
      <c r="D7158" s="2" t="inlineStr">
        <is>
          <t>United States</t>
        </is>
      </c>
      <c r="E7158" s="2" t="inlineStr">
        <is>
          <t>USA</t>
        </is>
      </c>
      <c r="F7158" s="2" t="inlineStr">
        <is>
          <t>Electricity generation with a reciprocating engine</t>
        </is>
      </c>
      <c r="G7158" s="2" t="n">
        <v>348</v>
      </c>
      <c r="H7158" s="2" t="n">
        <v>0.0002236022701254</v>
      </c>
      <c r="I7158" s="2" t="n">
        <v>0.000250434542540448</v>
      </c>
      <c r="J7158" s="40" t="inlineStr">
        <is>
          <t>waste - methane capture</t>
        </is>
      </c>
    </row>
    <row r="7159" ht="15.75" customHeight="1" s="120">
      <c r="A7159" s="2" t="inlineStr">
        <is>
          <t>WASTE</t>
        </is>
      </c>
      <c r="B7159" s="2" t="inlineStr">
        <is>
          <t>LAN</t>
        </is>
      </c>
      <c r="C7159" s="2" t="n">
        <v>2030</v>
      </c>
      <c r="D7159" s="2" t="inlineStr">
        <is>
          <t>United States</t>
        </is>
      </c>
      <c r="E7159" s="2" t="inlineStr">
        <is>
          <t>USA</t>
        </is>
      </c>
      <c r="F7159" s="2" t="inlineStr">
        <is>
          <t>Electricity generation with a reciprocating engine</t>
        </is>
      </c>
      <c r="G7159" s="2" t="n">
        <v>356</v>
      </c>
      <c r="H7159" s="2" t="n">
        <v>0.0002180632582167</v>
      </c>
      <c r="I7159" s="2" t="n">
        <v>0.000244230849202704</v>
      </c>
      <c r="J7159" s="40" t="inlineStr">
        <is>
          <t>waste - methane capture</t>
        </is>
      </c>
    </row>
    <row r="7160" ht="15.75" customHeight="1" s="120">
      <c r="A7160" s="2" t="inlineStr">
        <is>
          <t>WASTE</t>
        </is>
      </c>
      <c r="B7160" s="2" t="inlineStr">
        <is>
          <t>LAN</t>
        </is>
      </c>
      <c r="C7160" s="2" t="n">
        <v>2030</v>
      </c>
      <c r="D7160" s="2" t="inlineStr">
        <is>
          <t>United States</t>
        </is>
      </c>
      <c r="E7160" s="2" t="inlineStr">
        <is>
          <t>USA</t>
        </is>
      </c>
      <c r="F7160" s="2" t="inlineStr">
        <is>
          <t>Electricity generation with combined heat and power</t>
        </is>
      </c>
      <c r="G7160" s="2" t="n">
        <v>364</v>
      </c>
      <c r="H7160" s="2" t="n">
        <v>2.78971365333e-05</v>
      </c>
      <c r="I7160" s="2" t="n">
        <v>3.1244792917296e-05</v>
      </c>
      <c r="J7160" s="40" t="inlineStr">
        <is>
          <t>waste - methane capture</t>
        </is>
      </c>
    </row>
    <row r="7161" ht="15.75" customHeight="1" s="120">
      <c r="A7161" s="2" t="inlineStr">
        <is>
          <t>WASTE</t>
        </is>
      </c>
      <c r="B7161" s="2" t="inlineStr">
        <is>
          <t>LAN</t>
        </is>
      </c>
      <c r="C7161" s="2" t="n">
        <v>2030</v>
      </c>
      <c r="D7161" s="2" t="inlineStr">
        <is>
          <t>United States</t>
        </is>
      </c>
      <c r="E7161" s="2" t="inlineStr">
        <is>
          <t>USA</t>
        </is>
      </c>
      <c r="F7161" s="2" t="inlineStr">
        <is>
          <t>Electricity generation with combined heat and power</t>
        </is>
      </c>
      <c r="G7161" s="2" t="n">
        <v>367</v>
      </c>
      <c r="H7161" s="2" t="n">
        <v>2.76790760836e-05</v>
      </c>
      <c r="I7161" s="2" t="n">
        <v>3.1000565213632e-05</v>
      </c>
      <c r="J7161" s="40" t="inlineStr">
        <is>
          <t>waste - methane capture</t>
        </is>
      </c>
    </row>
    <row r="7162" ht="15.75" customHeight="1" s="120">
      <c r="A7162" s="2" t="inlineStr">
        <is>
          <t>WASTE</t>
        </is>
      </c>
      <c r="B7162" s="2" t="inlineStr">
        <is>
          <t>LAN</t>
        </is>
      </c>
      <c r="C7162" s="2" t="n">
        <v>2030</v>
      </c>
      <c r="D7162" s="2" t="inlineStr">
        <is>
          <t>United States</t>
        </is>
      </c>
      <c r="E7162" s="2" t="inlineStr">
        <is>
          <t>USA</t>
        </is>
      </c>
      <c r="F7162" s="2" t="inlineStr">
        <is>
          <t>Land_x001f_ll gas recovery for direct use</t>
        </is>
      </c>
      <c r="G7162" s="2" t="n">
        <v>367</v>
      </c>
      <c r="H7162" s="2" t="n">
        <v>0.0001373378909193</v>
      </c>
      <c r="I7162" s="2" t="n">
        <v>0.000153818437829616</v>
      </c>
      <c r="J7162" s="40" t="inlineStr">
        <is>
          <t>waste - methane capture</t>
        </is>
      </c>
    </row>
    <row r="7163" ht="15.75" customHeight="1" s="120">
      <c r="A7163" s="2" t="inlineStr">
        <is>
          <t>WASTE</t>
        </is>
      </c>
      <c r="B7163" s="2" t="inlineStr">
        <is>
          <t>LAN</t>
        </is>
      </c>
      <c r="C7163" s="2" t="n">
        <v>2030</v>
      </c>
      <c r="D7163" s="2" t="inlineStr">
        <is>
          <t>United States</t>
        </is>
      </c>
      <c r="E7163" s="2" t="inlineStr">
        <is>
          <t>USA</t>
        </is>
      </c>
      <c r="F7163" s="2" t="inlineStr">
        <is>
          <t>Electricity generation with a gas turbine</t>
        </is>
      </c>
      <c r="G7163" s="2" t="n">
        <v>368</v>
      </c>
      <c r="H7163" s="54" t="n">
        <v>7.40925497666e-06</v>
      </c>
      <c r="I7163" s="2" t="n">
        <v>8.2983655738592e-06</v>
      </c>
      <c r="J7163" s="40" t="inlineStr">
        <is>
          <t>waste - methane capture</t>
        </is>
      </c>
    </row>
    <row r="7164" ht="15.75" customHeight="1" s="120">
      <c r="A7164" s="2" t="inlineStr">
        <is>
          <t>WASTE</t>
        </is>
      </c>
      <c r="B7164" s="2" t="inlineStr">
        <is>
          <t>LAN</t>
        </is>
      </c>
      <c r="C7164" s="2" t="n">
        <v>2030</v>
      </c>
      <c r="D7164" s="2" t="inlineStr">
        <is>
          <t>United States</t>
        </is>
      </c>
      <c r="E7164" s="2" t="inlineStr">
        <is>
          <t>USA</t>
        </is>
      </c>
      <c r="F7164" s="2" t="inlineStr">
        <is>
          <t>Land_x001f_ll gas recovery for direct use</t>
        </is>
      </c>
      <c r="G7164" s="2" t="n">
        <v>371</v>
      </c>
      <c r="H7164" s="2" t="n">
        <v>0.0001325673219981</v>
      </c>
      <c r="I7164" s="2" t="n">
        <v>0.000148475400637872</v>
      </c>
      <c r="J7164" s="40" t="inlineStr">
        <is>
          <t>waste - methane capture</t>
        </is>
      </c>
    </row>
    <row r="7165" ht="15.75" customHeight="1" s="120">
      <c r="A7165" s="2" t="inlineStr">
        <is>
          <t>WASTE</t>
        </is>
      </c>
      <c r="B7165" s="2" t="inlineStr">
        <is>
          <t>LAN</t>
        </is>
      </c>
      <c r="C7165" s="2" t="n">
        <v>2030</v>
      </c>
      <c r="D7165" s="2" t="inlineStr">
        <is>
          <t>United States</t>
        </is>
      </c>
      <c r="E7165" s="2" t="inlineStr">
        <is>
          <t>USA</t>
        </is>
      </c>
      <c r="F7165" s="2" t="inlineStr">
        <is>
          <t>Electricity generation with combined heat and power</t>
        </is>
      </c>
      <c r="G7165" s="2" t="n">
        <v>376</v>
      </c>
      <c r="H7165" s="2" t="n">
        <v>3.10541290673e-05</v>
      </c>
      <c r="I7165" s="2" t="n">
        <v>3.4780624555376e-05</v>
      </c>
      <c r="J7165" s="40" t="inlineStr">
        <is>
          <t>waste - methane capture</t>
        </is>
      </c>
    </row>
    <row r="7166" ht="15.75" customHeight="1" s="120">
      <c r="A7166" s="2" t="inlineStr">
        <is>
          <t>WASTE</t>
        </is>
      </c>
      <c r="B7166" s="2" t="inlineStr">
        <is>
          <t>LAN</t>
        </is>
      </c>
      <c r="C7166" s="2" t="n">
        <v>2030</v>
      </c>
      <c r="D7166" s="2" t="inlineStr">
        <is>
          <t>United States</t>
        </is>
      </c>
      <c r="E7166" s="2" t="inlineStr">
        <is>
          <t>USA</t>
        </is>
      </c>
      <c r="F7166" s="2" t="inlineStr">
        <is>
          <t>Electricity generation with combined heat and power</t>
        </is>
      </c>
      <c r="G7166" s="2" t="n">
        <v>381</v>
      </c>
      <c r="H7166" s="2" t="n">
        <v>2.67176183115e-05</v>
      </c>
      <c r="I7166" s="2" t="n">
        <v>2.992373250888e-05</v>
      </c>
      <c r="J7166" s="40" t="inlineStr">
        <is>
          <t>waste - methane capture</t>
        </is>
      </c>
    </row>
    <row r="7167" ht="15.75" customHeight="1" s="120">
      <c r="A7167" s="2" t="inlineStr">
        <is>
          <t>WASTE</t>
        </is>
      </c>
      <c r="B7167" s="2" t="inlineStr">
        <is>
          <t>LAN</t>
        </is>
      </c>
      <c r="C7167" s="2" t="n">
        <v>2030</v>
      </c>
      <c r="D7167" s="2" t="inlineStr">
        <is>
          <t>United States</t>
        </is>
      </c>
      <c r="E7167" s="2" t="inlineStr">
        <is>
          <t>USA</t>
        </is>
      </c>
      <c r="F7167" s="2" t="inlineStr">
        <is>
          <t>Electricity generation with combined heat and power</t>
        </is>
      </c>
      <c r="G7167" s="2" t="n">
        <v>386</v>
      </c>
      <c r="H7167" s="2" t="n">
        <v>3.02940643451e-05</v>
      </c>
      <c r="I7167" s="2" t="n">
        <v>3.3929352066512e-05</v>
      </c>
      <c r="J7167" s="40" t="inlineStr">
        <is>
          <t>waste - methane capture</t>
        </is>
      </c>
    </row>
    <row r="7168" ht="15.75" customHeight="1" s="120">
      <c r="A7168" s="2" t="inlineStr">
        <is>
          <t>WASTE</t>
        </is>
      </c>
      <c r="B7168" s="2" t="inlineStr">
        <is>
          <t>LAN</t>
        </is>
      </c>
      <c r="C7168" s="2" t="n">
        <v>2030</v>
      </c>
      <c r="D7168" s="2" t="inlineStr">
        <is>
          <t>United States</t>
        </is>
      </c>
      <c r="E7168" s="2" t="inlineStr">
        <is>
          <t>USA</t>
        </is>
      </c>
      <c r="F7168" s="2" t="inlineStr">
        <is>
          <t>Land_x001f_ll gas recovery for direct use</t>
        </is>
      </c>
      <c r="G7168" s="2" t="n">
        <v>388</v>
      </c>
      <c r="H7168" s="2" t="n">
        <v>0.0001288300118176</v>
      </c>
      <c r="I7168" s="2" t="n">
        <v>0.000144289613235712</v>
      </c>
      <c r="J7168" s="40" t="inlineStr">
        <is>
          <t>waste - methane capture</t>
        </is>
      </c>
    </row>
    <row r="7169" ht="15.75" customHeight="1" s="120">
      <c r="A7169" s="2" t="inlineStr">
        <is>
          <t>WASTE</t>
        </is>
      </c>
      <c r="B7169" s="2" t="inlineStr">
        <is>
          <t>LAN</t>
        </is>
      </c>
      <c r="C7169" s="2" t="n">
        <v>2030</v>
      </c>
      <c r="D7169" s="2" t="inlineStr">
        <is>
          <t>United States</t>
        </is>
      </c>
      <c r="E7169" s="2" t="inlineStr">
        <is>
          <t>USA</t>
        </is>
      </c>
      <c r="F7169" s="2" t="inlineStr">
        <is>
          <t>Electricity generation with combined heat and power</t>
        </is>
      </c>
      <c r="G7169" s="2" t="n">
        <v>391</v>
      </c>
      <c r="H7169" s="2" t="n">
        <v>2.59644002654e-05</v>
      </c>
      <c r="I7169" s="2" t="n">
        <v>2.9080128297248e-05</v>
      </c>
      <c r="J7169" s="40" t="inlineStr">
        <is>
          <t>waste - methane capture</t>
        </is>
      </c>
    </row>
    <row r="7170" ht="15.75" customHeight="1" s="120">
      <c r="A7170" s="2" t="inlineStr">
        <is>
          <t>WASTE</t>
        </is>
      </c>
      <c r="B7170" s="2" t="inlineStr">
        <is>
          <t>LAN</t>
        </is>
      </c>
      <c r="C7170" s="2" t="n">
        <v>2030</v>
      </c>
      <c r="D7170" s="2" t="inlineStr">
        <is>
          <t>United States</t>
        </is>
      </c>
      <c r="E7170" s="2" t="inlineStr">
        <is>
          <t>USA</t>
        </is>
      </c>
      <c r="F7170" s="2" t="inlineStr">
        <is>
          <t>Land_x001f_ll gas recovery for direct use</t>
        </is>
      </c>
      <c r="G7170" s="2" t="n">
        <v>397</v>
      </c>
      <c r="H7170" s="2" t="n">
        <v>0.0001266258477699</v>
      </c>
      <c r="I7170" s="2" t="n">
        <v>0.000141820949502288</v>
      </c>
      <c r="J7170" s="40" t="inlineStr">
        <is>
          <t>waste - methane capture</t>
        </is>
      </c>
    </row>
    <row r="7171" ht="15.75" customHeight="1" s="120">
      <c r="A7171" s="2" t="inlineStr">
        <is>
          <t>WASTE</t>
        </is>
      </c>
      <c r="B7171" s="2" t="inlineStr">
        <is>
          <t>LAN</t>
        </is>
      </c>
      <c r="C7171" s="2" t="n">
        <v>2030</v>
      </c>
      <c r="D7171" s="2" t="inlineStr">
        <is>
          <t>United States</t>
        </is>
      </c>
      <c r="E7171" s="2" t="inlineStr">
        <is>
          <t>USA</t>
        </is>
      </c>
      <c r="F7171" s="2" t="inlineStr">
        <is>
          <t>Electricity generation with combined heat and power</t>
        </is>
      </c>
      <c r="G7171" s="2" t="n">
        <v>399</v>
      </c>
      <c r="H7171" s="2" t="n">
        <v>2.55201739492e-05</v>
      </c>
      <c r="I7171" s="2" t="n">
        <v>2.8582594823104e-05</v>
      </c>
      <c r="J7171" s="40" t="inlineStr">
        <is>
          <t>waste - methane capture</t>
        </is>
      </c>
    </row>
    <row r="7172" ht="15.75" customHeight="1" s="120">
      <c r="A7172" s="2" t="inlineStr">
        <is>
          <t>WASTE</t>
        </is>
      </c>
      <c r="B7172" s="2" t="inlineStr">
        <is>
          <t>LAN</t>
        </is>
      </c>
      <c r="C7172" s="2" t="n">
        <v>2030</v>
      </c>
      <c r="D7172" s="2" t="inlineStr">
        <is>
          <t>United States</t>
        </is>
      </c>
      <c r="E7172" s="2" t="inlineStr">
        <is>
          <t>USA</t>
        </is>
      </c>
      <c r="F7172" s="2" t="inlineStr">
        <is>
          <t>Electricity generation with combined heat and power</t>
        </is>
      </c>
      <c r="G7172" s="2" t="n">
        <v>418</v>
      </c>
      <c r="H7172" s="2" t="n">
        <v>2.44090660999e-05</v>
      </c>
      <c r="I7172" s="2" t="n">
        <v>2.7338154031888e-05</v>
      </c>
      <c r="J7172" s="40" t="inlineStr">
        <is>
          <t>waste - methane capture</t>
        </is>
      </c>
    </row>
    <row r="7173" ht="15.75" customHeight="1" s="120">
      <c r="A7173" s="2" t="inlineStr">
        <is>
          <t>WASTE</t>
        </is>
      </c>
      <c r="B7173" s="2" t="inlineStr">
        <is>
          <t>LAN</t>
        </is>
      </c>
      <c r="C7173" s="2" t="n">
        <v>2030</v>
      </c>
      <c r="D7173" s="2" t="inlineStr">
        <is>
          <t>United States</t>
        </is>
      </c>
      <c r="E7173" s="2" t="inlineStr">
        <is>
          <t>USA</t>
        </is>
      </c>
      <c r="F7173" s="2" t="inlineStr">
        <is>
          <t>Land_x001f_ll gas recovery for direct use</t>
        </is>
      </c>
      <c r="G7173" s="2" t="n">
        <v>433</v>
      </c>
      <c r="H7173" s="2" t="n">
        <v>0.0001211127673741</v>
      </c>
      <c r="I7173" s="2" t="n">
        <v>0.000135646299458992</v>
      </c>
      <c r="J7173" s="40" t="inlineStr">
        <is>
          <t>waste - methane capture</t>
        </is>
      </c>
    </row>
    <row r="7174" ht="15.75" customHeight="1" s="120">
      <c r="A7174" s="2" t="inlineStr">
        <is>
          <t>WASTE</t>
        </is>
      </c>
      <c r="B7174" s="2" t="inlineStr">
        <is>
          <t>LAN</t>
        </is>
      </c>
      <c r="C7174" s="2" t="n">
        <v>2030</v>
      </c>
      <c r="D7174" s="2" t="inlineStr">
        <is>
          <t>United States</t>
        </is>
      </c>
      <c r="E7174" s="2" t="inlineStr">
        <is>
          <t>USA</t>
        </is>
      </c>
      <c r="F7174" s="2" t="inlineStr">
        <is>
          <t>Electricity generation with combined heat and power</t>
        </is>
      </c>
      <c r="G7174" s="2" t="n">
        <v>450</v>
      </c>
      <c r="H7174" s="2" t="n">
        <v>2.26644933718e-05</v>
      </c>
      <c r="I7174" s="2" t="n">
        <v>2.5384232576416e-05</v>
      </c>
      <c r="J7174" s="40" t="inlineStr">
        <is>
          <t>waste - methane capture</t>
        </is>
      </c>
    </row>
    <row r="7175" ht="15.75" customHeight="1" s="120">
      <c r="A7175" s="2" t="inlineStr">
        <is>
          <t>WASTE</t>
        </is>
      </c>
      <c r="B7175" s="2" t="inlineStr">
        <is>
          <t>LAN</t>
        </is>
      </c>
      <c r="C7175" s="2" t="n">
        <v>2030</v>
      </c>
      <c r="D7175" s="2" t="inlineStr">
        <is>
          <t>United States</t>
        </is>
      </c>
      <c r="E7175" s="2" t="inlineStr">
        <is>
          <t>USA</t>
        </is>
      </c>
      <c r="F7175" s="2" t="inlineStr">
        <is>
          <t>Electricity generation with combined heat and power</t>
        </is>
      </c>
      <c r="G7175" s="2" t="n">
        <v>454</v>
      </c>
      <c r="H7175" s="2" t="n">
        <v>2.24721061386e-05</v>
      </c>
      <c r="I7175" s="2" t="n">
        <v>2.5168758875232e-05</v>
      </c>
      <c r="J7175" s="40" t="inlineStr">
        <is>
          <t>waste - methane capture</t>
        </is>
      </c>
    </row>
    <row r="7176" ht="15.75" customHeight="1" s="120">
      <c r="A7176" s="2" t="inlineStr">
        <is>
          <t>WASTE</t>
        </is>
      </c>
      <c r="B7176" s="2" t="inlineStr">
        <is>
          <t>LAN</t>
        </is>
      </c>
      <c r="C7176" s="2" t="n">
        <v>2030</v>
      </c>
      <c r="D7176" s="2" t="inlineStr">
        <is>
          <t>United States</t>
        </is>
      </c>
      <c r="E7176" s="2" t="inlineStr">
        <is>
          <t>USA</t>
        </is>
      </c>
      <c r="F7176" s="2" t="inlineStr">
        <is>
          <t>Electricity generation with a gas turbine</t>
        </is>
      </c>
      <c r="G7176" s="2" t="n">
        <v>463</v>
      </c>
      <c r="H7176" s="54" t="n">
        <v>6.46444959784e-06</v>
      </c>
      <c r="I7176" s="2" t="n">
        <v>7.2401835495808e-06</v>
      </c>
      <c r="J7176" s="40" t="inlineStr">
        <is>
          <t>waste - methane capture</t>
        </is>
      </c>
    </row>
    <row r="7177" ht="15.75" customHeight="1" s="120">
      <c r="A7177" s="2" t="inlineStr">
        <is>
          <t>WASTE</t>
        </is>
      </c>
      <c r="B7177" s="2" t="inlineStr">
        <is>
          <t>LAN</t>
        </is>
      </c>
      <c r="C7177" s="2" t="n">
        <v>2030</v>
      </c>
      <c r="D7177" s="2" t="inlineStr">
        <is>
          <t>United States</t>
        </is>
      </c>
      <c r="E7177" s="2" t="inlineStr">
        <is>
          <t>USA</t>
        </is>
      </c>
      <c r="F7177" s="2" t="inlineStr">
        <is>
          <t>Electricity generation with combined heat and power</t>
        </is>
      </c>
      <c r="G7177" s="2" t="n">
        <v>463</v>
      </c>
      <c r="H7177" s="2" t="n">
        <v>2.52377467405e-05</v>
      </c>
      <c r="I7177" s="2" t="n">
        <v>2.826627634936e-05</v>
      </c>
      <c r="J7177" s="40" t="inlineStr">
        <is>
          <t>waste - methane capture</t>
        </is>
      </c>
    </row>
    <row r="7178" ht="15.75" customHeight="1" s="120">
      <c r="A7178" s="2" t="inlineStr">
        <is>
          <t>WASTE</t>
        </is>
      </c>
      <c r="B7178" s="2" t="inlineStr">
        <is>
          <t>LAN</t>
        </is>
      </c>
      <c r="C7178" s="2" t="n">
        <v>2030</v>
      </c>
      <c r="D7178" s="2" t="inlineStr">
        <is>
          <t>United States</t>
        </is>
      </c>
      <c r="E7178" s="2" t="inlineStr">
        <is>
          <t>USA</t>
        </is>
      </c>
      <c r="F7178" s="2" t="inlineStr">
        <is>
          <t>Electricity generation with combined heat and power</t>
        </is>
      </c>
      <c r="G7178" s="2" t="n">
        <v>474</v>
      </c>
      <c r="H7178" s="2" t="n">
        <v>2.15329764615e-05</v>
      </c>
      <c r="I7178" s="2" t="n">
        <v>2.411693363688e-05</v>
      </c>
      <c r="J7178" s="40" t="inlineStr">
        <is>
          <t>waste - methane capture</t>
        </is>
      </c>
    </row>
    <row r="7179" ht="15.75" customHeight="1" s="120">
      <c r="A7179" s="2" t="inlineStr">
        <is>
          <t>WASTE</t>
        </is>
      </c>
      <c r="B7179" s="2" t="inlineStr">
        <is>
          <t>LAN</t>
        </is>
      </c>
      <c r="C7179" s="2" t="n">
        <v>2030</v>
      </c>
      <c r="D7179" s="2" t="inlineStr">
        <is>
          <t>United States</t>
        </is>
      </c>
      <c r="E7179" s="2" t="inlineStr">
        <is>
          <t>USA</t>
        </is>
      </c>
      <c r="F7179" s="2" t="inlineStr">
        <is>
          <t>Land_x001f_ll gas recovery for direct use</t>
        </is>
      </c>
      <c r="G7179" s="2" t="n">
        <v>484</v>
      </c>
      <c r="H7179" s="2" t="n">
        <v>0.0001115019695135</v>
      </c>
      <c r="I7179" s="2" t="n">
        <v>0.00012488220585512</v>
      </c>
      <c r="J7179" s="40" t="inlineStr">
        <is>
          <t>waste - methane capture</t>
        </is>
      </c>
    </row>
    <row r="7180" ht="15.75" customHeight="1" s="120">
      <c r="A7180" s="2" t="inlineStr">
        <is>
          <t>WASTE</t>
        </is>
      </c>
      <c r="B7180" s="2" t="inlineStr">
        <is>
          <t>LAN</t>
        </is>
      </c>
      <c r="C7180" s="2" t="n">
        <v>2030</v>
      </c>
      <c r="D7180" s="2" t="inlineStr">
        <is>
          <t>United States</t>
        </is>
      </c>
      <c r="E7180" s="2" t="inlineStr">
        <is>
          <t>USA</t>
        </is>
      </c>
      <c r="F7180" s="2" t="inlineStr">
        <is>
          <t>Land_x001f_ll gas recovery for direct use</t>
        </is>
      </c>
      <c r="G7180" s="2" t="n">
        <v>494</v>
      </c>
      <c r="H7180" s="2" t="n">
        <v>0.0001540842058603</v>
      </c>
      <c r="I7180" s="2" t="n">
        <v>0.000172574310563536</v>
      </c>
      <c r="J7180" s="40" t="inlineStr">
        <is>
          <t>waste - methane capture</t>
        </is>
      </c>
    </row>
    <row r="7181" ht="15.75" customHeight="1" s="120">
      <c r="A7181" s="2" t="inlineStr">
        <is>
          <t>WASTE</t>
        </is>
      </c>
      <c r="B7181" s="2" t="inlineStr">
        <is>
          <t>LAN</t>
        </is>
      </c>
      <c r="C7181" s="2" t="n">
        <v>2030</v>
      </c>
      <c r="D7181" s="2" t="inlineStr">
        <is>
          <t>United States</t>
        </is>
      </c>
      <c r="E7181" s="2" t="inlineStr">
        <is>
          <t>USA</t>
        </is>
      </c>
      <c r="F7181" s="2" t="inlineStr">
        <is>
          <t>Electricity generation with a reciprocating engine</t>
        </is>
      </c>
      <c r="G7181" s="2" t="n">
        <v>507</v>
      </c>
      <c r="H7181" s="2" t="n">
        <v>0.0001528437569505</v>
      </c>
      <c r="I7181" s="2" t="n">
        <v>0.00017118500778456</v>
      </c>
      <c r="J7181" s="40" t="inlineStr">
        <is>
          <t>waste - methane capture</t>
        </is>
      </c>
    </row>
    <row r="7182" ht="15.75" customHeight="1" s="120">
      <c r="A7182" s="2" t="inlineStr">
        <is>
          <t>WASTE</t>
        </is>
      </c>
      <c r="B7182" s="2" t="inlineStr">
        <is>
          <t>LAN</t>
        </is>
      </c>
      <c r="C7182" s="2" t="n">
        <v>2030</v>
      </c>
      <c r="D7182" s="2" t="inlineStr">
        <is>
          <t>United States</t>
        </is>
      </c>
      <c r="E7182" s="2" t="inlineStr">
        <is>
          <t>USA</t>
        </is>
      </c>
      <c r="F7182" s="2" t="inlineStr">
        <is>
          <t>Land_x001f_ll gas recovery for direct use</t>
        </is>
      </c>
      <c r="G7182" s="2" t="n">
        <v>507</v>
      </c>
      <c r="H7182" s="2" t="n">
        <v>0.0001503129169578</v>
      </c>
      <c r="I7182" s="2" t="n">
        <v>0.000168350466992736</v>
      </c>
      <c r="J7182" s="40" t="inlineStr">
        <is>
          <t>waste - methane capture</t>
        </is>
      </c>
    </row>
    <row r="7183" ht="15.75" customHeight="1" s="120">
      <c r="A7183" s="2" t="inlineStr">
        <is>
          <t>WASTE</t>
        </is>
      </c>
      <c r="B7183" s="2" t="inlineStr">
        <is>
          <t>LAN</t>
        </is>
      </c>
      <c r="C7183" s="2" t="n">
        <v>2030</v>
      </c>
      <c r="D7183" s="2" t="inlineStr">
        <is>
          <t>United States</t>
        </is>
      </c>
      <c r="E7183" s="2" t="inlineStr">
        <is>
          <t>USA</t>
        </is>
      </c>
      <c r="F7183" s="2" t="inlineStr">
        <is>
          <t>Land_x001f_ll gas recovery for direct use</t>
        </is>
      </c>
      <c r="G7183" s="2" t="n">
        <v>512</v>
      </c>
      <c r="H7183" s="2" t="n">
        <v>0.0001068421988748</v>
      </c>
      <c r="I7183" s="2" t="n">
        <v>0.000119663262739776</v>
      </c>
      <c r="J7183" s="40" t="inlineStr">
        <is>
          <t>waste - methane capture</t>
        </is>
      </c>
    </row>
    <row r="7184" ht="15.75" customHeight="1" s="120">
      <c r="A7184" s="2" t="inlineStr">
        <is>
          <t>WASTE</t>
        </is>
      </c>
      <c r="B7184" s="2" t="inlineStr">
        <is>
          <t>LAN</t>
        </is>
      </c>
      <c r="C7184" s="2" t="n">
        <v>2030</v>
      </c>
      <c r="D7184" s="2" t="inlineStr">
        <is>
          <t>United States</t>
        </is>
      </c>
      <c r="E7184" s="2" t="inlineStr">
        <is>
          <t>USA</t>
        </is>
      </c>
      <c r="F7184" s="2" t="inlineStr">
        <is>
          <t>Land_x001f_ll gas recovery for direct use</t>
        </is>
      </c>
      <c r="G7184" s="2" t="n">
        <v>515</v>
      </c>
      <c r="H7184" s="2" t="n">
        <v>0.0001124565533246</v>
      </c>
      <c r="I7184" s="2" t="n">
        <v>0.000125951339723552</v>
      </c>
      <c r="J7184" s="40" t="inlineStr">
        <is>
          <t>waste - methane capture</t>
        </is>
      </c>
    </row>
    <row r="7185" ht="15.75" customHeight="1" s="120">
      <c r="A7185" s="2" t="inlineStr">
        <is>
          <t>WASTE</t>
        </is>
      </c>
      <c r="B7185" s="2" t="inlineStr">
        <is>
          <t>LAN</t>
        </is>
      </c>
      <c r="C7185" s="2" t="n">
        <v>2030</v>
      </c>
      <c r="D7185" s="2" t="inlineStr">
        <is>
          <t>United States</t>
        </is>
      </c>
      <c r="E7185" s="2" t="inlineStr">
        <is>
          <t>USA</t>
        </is>
      </c>
      <c r="F7185" s="2" t="inlineStr">
        <is>
          <t>Electricity generation with combined heat and power</t>
        </is>
      </c>
      <c r="G7185" s="2" t="n">
        <v>516</v>
      </c>
      <c r="H7185" s="2" t="n">
        <v>3.9543818275e-05</v>
      </c>
      <c r="I7185" s="2" t="n">
        <v>4.4289076468e-05</v>
      </c>
      <c r="J7185" s="40" t="inlineStr">
        <is>
          <t>waste - methane capture</t>
        </is>
      </c>
    </row>
    <row r="7186" ht="15.75" customHeight="1" s="120">
      <c r="A7186" s="2" t="inlineStr">
        <is>
          <t>WASTE</t>
        </is>
      </c>
      <c r="B7186" s="2" t="inlineStr">
        <is>
          <t>LAN</t>
        </is>
      </c>
      <c r="C7186" s="2" t="n">
        <v>2030</v>
      </c>
      <c r="D7186" s="2" t="inlineStr">
        <is>
          <t>United States</t>
        </is>
      </c>
      <c r="E7186" s="2" t="inlineStr">
        <is>
          <t>USA</t>
        </is>
      </c>
      <c r="F7186" s="2" t="inlineStr">
        <is>
          <t>Electricity generation with combined heat and power</t>
        </is>
      </c>
      <c r="G7186" s="2" t="n">
        <v>531</v>
      </c>
      <c r="H7186" s="2" t="n">
        <v>2.1960311642e-05</v>
      </c>
      <c r="I7186" s="2" t="n">
        <v>2.459554903904e-05</v>
      </c>
      <c r="J7186" s="40" t="inlineStr">
        <is>
          <t>waste - methane capture</t>
        </is>
      </c>
    </row>
    <row r="7187" ht="15.75" customHeight="1" s="120">
      <c r="A7187" s="2" t="inlineStr">
        <is>
          <t>WASTE</t>
        </is>
      </c>
      <c r="B7187" s="2" t="inlineStr">
        <is>
          <t>LAN</t>
        </is>
      </c>
      <c r="C7187" s="2" t="n">
        <v>2030</v>
      </c>
      <c r="D7187" s="2" t="inlineStr">
        <is>
          <t>United States</t>
        </is>
      </c>
      <c r="E7187" s="2" t="inlineStr">
        <is>
          <t>USA</t>
        </is>
      </c>
      <c r="F7187" s="2" t="inlineStr">
        <is>
          <t>Electricity generation with combined heat and power</t>
        </is>
      </c>
      <c r="G7187" s="2" t="n">
        <v>548</v>
      </c>
      <c r="H7187" s="2" t="n">
        <v>1.86335237231e-05</v>
      </c>
      <c r="I7187" s="2" t="n">
        <v>2.0869546569872e-05</v>
      </c>
      <c r="J7187" s="40" t="inlineStr">
        <is>
          <t>waste - methane capture</t>
        </is>
      </c>
    </row>
    <row r="7188" ht="15.75" customHeight="1" s="120">
      <c r="A7188" s="2" t="inlineStr">
        <is>
          <t>WASTE</t>
        </is>
      </c>
      <c r="B7188" s="2" t="inlineStr">
        <is>
          <t>LAN</t>
        </is>
      </c>
      <c r="C7188" s="2" t="n">
        <v>2030</v>
      </c>
      <c r="D7188" s="2" t="inlineStr">
        <is>
          <t>United States</t>
        </is>
      </c>
      <c r="E7188" s="2" t="inlineStr">
        <is>
          <t>USA</t>
        </is>
      </c>
      <c r="F7188" s="2" t="inlineStr">
        <is>
          <t>Electricity generation with combined heat and power</t>
        </is>
      </c>
      <c r="G7188" s="2" t="n">
        <v>561</v>
      </c>
      <c r="H7188" s="2" t="n">
        <v>1.81719387911e-05</v>
      </c>
      <c r="I7188" s="2" t="n">
        <v>2.0352571446032e-05</v>
      </c>
      <c r="J7188" s="40" t="inlineStr">
        <is>
          <t>waste - methane capture</t>
        </is>
      </c>
    </row>
    <row r="7189" ht="15.75" customHeight="1" s="120">
      <c r="A7189" s="2" t="inlineStr">
        <is>
          <t>WASTE</t>
        </is>
      </c>
      <c r="B7189" s="2" t="inlineStr">
        <is>
          <t>LAN</t>
        </is>
      </c>
      <c r="C7189" s="2" t="n">
        <v>2030</v>
      </c>
      <c r="D7189" s="2" t="inlineStr">
        <is>
          <t>United States</t>
        </is>
      </c>
      <c r="E7189" s="2" t="inlineStr">
        <is>
          <t>USA</t>
        </is>
      </c>
      <c r="F7189" s="2" t="inlineStr">
        <is>
          <t>Electricity generation with a gas turbine</t>
        </is>
      </c>
      <c r="G7189" s="2" t="n">
        <v>568</v>
      </c>
      <c r="H7189" s="54" t="n">
        <v>4.7769426601e-06</v>
      </c>
      <c r="I7189" s="2" t="n">
        <v>5.350175779312001e-06</v>
      </c>
      <c r="J7189" s="40" t="inlineStr">
        <is>
          <t>waste - methane capture</t>
        </is>
      </c>
    </row>
    <row r="7190" ht="15.75" customHeight="1" s="120">
      <c r="A7190" s="2" t="inlineStr">
        <is>
          <t>WASTE</t>
        </is>
      </c>
      <c r="B7190" s="2" t="inlineStr">
        <is>
          <t>LAN</t>
        </is>
      </c>
      <c r="C7190" s="2" t="n">
        <v>2030</v>
      </c>
      <c r="D7190" s="2" t="inlineStr">
        <is>
          <t>United States</t>
        </is>
      </c>
      <c r="E7190" s="2" t="inlineStr">
        <is>
          <t>USA</t>
        </is>
      </c>
      <c r="F7190" s="2" t="inlineStr">
        <is>
          <t>Land_x001f_ll gas recovery for direct use</t>
        </is>
      </c>
      <c r="G7190" s="2" t="n">
        <v>571</v>
      </c>
      <c r="H7190" s="2" t="n">
        <v>0.000196208289708</v>
      </c>
      <c r="I7190" s="2" t="n">
        <v>0.00021975328447296</v>
      </c>
      <c r="J7190" s="40" t="inlineStr">
        <is>
          <t>waste - methane capture</t>
        </is>
      </c>
    </row>
    <row r="7191" ht="15.75" customHeight="1" s="120">
      <c r="A7191" s="2" t="inlineStr">
        <is>
          <t>WASTE</t>
        </is>
      </c>
      <c r="B7191" s="2" t="inlineStr">
        <is>
          <t>LAN</t>
        </is>
      </c>
      <c r="C7191" s="2" t="n">
        <v>2030</v>
      </c>
      <c r="D7191" s="2" t="inlineStr">
        <is>
          <t>United States</t>
        </is>
      </c>
      <c r="E7191" s="2" t="inlineStr">
        <is>
          <t>USA</t>
        </is>
      </c>
      <c r="F7191" s="2" t="inlineStr">
        <is>
          <t>Electricity generation with a microturbine</t>
        </is>
      </c>
      <c r="G7191" s="2" t="n">
        <v>596</v>
      </c>
      <c r="H7191" s="54" t="n">
        <v>1.61474429206e-06</v>
      </c>
      <c r="I7191" s="2" t="n">
        <v>1.8085136071072e-06</v>
      </c>
      <c r="J7191" s="40" t="inlineStr">
        <is>
          <t>waste - methane capture</t>
        </is>
      </c>
    </row>
    <row r="7192" ht="15.75" customHeight="1" s="120">
      <c r="A7192" s="2" t="inlineStr">
        <is>
          <t>WASTE</t>
        </is>
      </c>
      <c r="B7192" s="2" t="inlineStr">
        <is>
          <t>LAN</t>
        </is>
      </c>
      <c r="C7192" s="2" t="n">
        <v>2030</v>
      </c>
      <c r="D7192" s="2" t="inlineStr">
        <is>
          <t>United States</t>
        </is>
      </c>
      <c r="E7192" s="2" t="inlineStr">
        <is>
          <t>USA</t>
        </is>
      </c>
      <c r="F7192" s="2" t="inlineStr">
        <is>
          <t>Electricity generation with a gas turbine</t>
        </is>
      </c>
      <c r="G7192" s="2" t="n">
        <v>603</v>
      </c>
      <c r="H7192" s="54" t="n">
        <v>4.95546964885e-06</v>
      </c>
      <c r="I7192" s="2" t="n">
        <v>5.550126006712001e-06</v>
      </c>
      <c r="J7192" s="40" t="inlineStr">
        <is>
          <t>waste - methane capture</t>
        </is>
      </c>
    </row>
    <row r="7193" ht="15.75" customHeight="1" s="120">
      <c r="A7193" s="2" t="inlineStr">
        <is>
          <t>WASTE</t>
        </is>
      </c>
      <c r="B7193" s="2" t="inlineStr">
        <is>
          <t>LAN</t>
        </is>
      </c>
      <c r="C7193" s="2" t="n">
        <v>2030</v>
      </c>
      <c r="D7193" s="2" t="inlineStr">
        <is>
          <t>United States</t>
        </is>
      </c>
      <c r="E7193" s="2" t="inlineStr">
        <is>
          <t>USA</t>
        </is>
      </c>
      <c r="F7193" s="2" t="inlineStr">
        <is>
          <t>Land_x001f_ll gas recovery for direct use</t>
        </is>
      </c>
      <c r="G7193" s="2" t="n">
        <v>607</v>
      </c>
      <c r="H7193" s="2" t="n">
        <v>0.0001252245128853</v>
      </c>
      <c r="I7193" s="2" t="n">
        <v>0.000140251454431536</v>
      </c>
      <c r="J7193" s="40" t="inlineStr">
        <is>
          <t>waste - methane capture</t>
        </is>
      </c>
    </row>
    <row r="7194" ht="15.75" customHeight="1" s="120">
      <c r="A7194" s="2" t="inlineStr">
        <is>
          <t>WASTE</t>
        </is>
      </c>
      <c r="B7194" s="2" t="inlineStr">
        <is>
          <t>LAN</t>
        </is>
      </c>
      <c r="C7194" s="2" t="n">
        <v>2030</v>
      </c>
      <c r="D7194" s="2" t="inlineStr">
        <is>
          <t>United States</t>
        </is>
      </c>
      <c r="E7194" s="2" t="inlineStr">
        <is>
          <t>USA</t>
        </is>
      </c>
      <c r="F7194" s="2" t="inlineStr">
        <is>
          <t>Land_x001f_ll gas recovery for direct use</t>
        </is>
      </c>
      <c r="G7194" s="2" t="n">
        <v>615</v>
      </c>
      <c r="H7194" s="2" t="n">
        <v>9.245570981880001e-05</v>
      </c>
      <c r="I7194" s="2" t="n">
        <v>0.000103550394997056</v>
      </c>
      <c r="J7194" s="40" t="inlineStr">
        <is>
          <t>waste - methane capture</t>
        </is>
      </c>
    </row>
    <row r="7195" ht="15.75" customHeight="1" s="120">
      <c r="A7195" s="2" t="inlineStr">
        <is>
          <t>WASTE</t>
        </is>
      </c>
      <c r="B7195" s="2" t="inlineStr">
        <is>
          <t>LAN</t>
        </is>
      </c>
      <c r="C7195" s="2" t="n">
        <v>2030</v>
      </c>
      <c r="D7195" s="2" t="inlineStr">
        <is>
          <t>United States</t>
        </is>
      </c>
      <c r="E7195" s="2" t="inlineStr">
        <is>
          <t>USA</t>
        </is>
      </c>
      <c r="F7195" s="2" t="inlineStr">
        <is>
          <t>Electricity generation with a reciprocating engine</t>
        </is>
      </c>
      <c r="G7195" s="2" t="n">
        <v>617</v>
      </c>
      <c r="H7195" s="2" t="n">
        <v>0.0001255399984075</v>
      </c>
      <c r="I7195" s="2" t="n">
        <v>0.0001406047982164</v>
      </c>
      <c r="J7195" s="40" t="inlineStr">
        <is>
          <t>waste - methane capture</t>
        </is>
      </c>
    </row>
    <row r="7196" ht="15.75" customHeight="1" s="120">
      <c r="A7196" s="2" t="inlineStr">
        <is>
          <t>WASTE</t>
        </is>
      </c>
      <c r="B7196" s="2" t="inlineStr">
        <is>
          <t>LAN</t>
        </is>
      </c>
      <c r="C7196" s="2" t="n">
        <v>2030</v>
      </c>
      <c r="D7196" s="2" t="inlineStr">
        <is>
          <t>United States</t>
        </is>
      </c>
      <c r="E7196" s="2" t="inlineStr">
        <is>
          <t>USA</t>
        </is>
      </c>
      <c r="F7196" s="2" t="inlineStr">
        <is>
          <t>Land_x001f_ll gas recovery for direct use</t>
        </is>
      </c>
      <c r="G7196" s="2" t="n">
        <v>624</v>
      </c>
      <c r="H7196" s="2" t="n">
        <v>9.016542026069999e-05</v>
      </c>
      <c r="I7196" s="2" t="n">
        <v>0.000100985270691984</v>
      </c>
      <c r="J7196" s="40" t="inlineStr">
        <is>
          <t>waste - methane capture</t>
        </is>
      </c>
    </row>
    <row r="7197" ht="15.75" customHeight="1" s="120">
      <c r="A7197" s="2" t="inlineStr">
        <is>
          <t>WASTE</t>
        </is>
      </c>
      <c r="B7197" s="2" t="inlineStr">
        <is>
          <t>LAN</t>
        </is>
      </c>
      <c r="C7197" s="2" t="n">
        <v>2030</v>
      </c>
      <c r="D7197" s="2" t="inlineStr">
        <is>
          <t>United States</t>
        </is>
      </c>
      <c r="E7197" s="2" t="inlineStr">
        <is>
          <t>USA</t>
        </is>
      </c>
      <c r="F7197" s="2" t="inlineStr">
        <is>
          <t>Electricity generation with a reciprocating engine</t>
        </is>
      </c>
      <c r="G7197" s="2" t="n">
        <v>704</v>
      </c>
      <c r="H7197" s="2" t="n">
        <v>0.0001101639427361</v>
      </c>
      <c r="I7197" s="2" t="n">
        <v>0.000123383615864432</v>
      </c>
      <c r="J7197" s="40" t="inlineStr">
        <is>
          <t>waste - methane capture</t>
        </is>
      </c>
    </row>
    <row r="7198" ht="15.75" customHeight="1" s="120">
      <c r="A7198" s="2" t="inlineStr">
        <is>
          <t>WASTE</t>
        </is>
      </c>
      <c r="B7198" s="2" t="inlineStr">
        <is>
          <t>LAN</t>
        </is>
      </c>
      <c r="C7198" s="2" t="n">
        <v>2030</v>
      </c>
      <c r="D7198" s="2" t="inlineStr">
        <is>
          <t>United States</t>
        </is>
      </c>
      <c r="E7198" s="2" t="inlineStr">
        <is>
          <t>USA</t>
        </is>
      </c>
      <c r="F7198" s="2" t="inlineStr">
        <is>
          <t>Land_x001f_ll gas recovery for direct use</t>
        </is>
      </c>
      <c r="G7198" s="2" t="n">
        <v>706</v>
      </c>
      <c r="H7198" s="2" t="n">
        <v>0.0001089625438908</v>
      </c>
      <c r="I7198" s="2" t="n">
        <v>0.000122038049157696</v>
      </c>
      <c r="J7198" s="40" t="inlineStr">
        <is>
          <t>waste - methane capture</t>
        </is>
      </c>
    </row>
    <row r="7199" ht="15.75" customHeight="1" s="120">
      <c r="A7199" s="2" t="inlineStr">
        <is>
          <t>WASTE</t>
        </is>
      </c>
      <c r="B7199" s="2" t="inlineStr">
        <is>
          <t>LAN</t>
        </is>
      </c>
      <c r="C7199" s="2" t="n">
        <v>2030</v>
      </c>
      <c r="D7199" s="2" t="inlineStr">
        <is>
          <t>United States</t>
        </is>
      </c>
      <c r="E7199" s="2" t="inlineStr">
        <is>
          <t>USA</t>
        </is>
      </c>
      <c r="F7199" s="2" t="inlineStr">
        <is>
          <t>Electricity generation with combined heat and power</t>
        </is>
      </c>
      <c r="G7199" s="2" t="n">
        <v>801</v>
      </c>
      <c r="H7199" s="2" t="n">
        <v>1.27369794427e-05</v>
      </c>
      <c r="I7199" s="2" t="n">
        <v>1.4265416975824e-05</v>
      </c>
      <c r="J7199" s="40" t="inlineStr">
        <is>
          <t>waste - methane capture</t>
        </is>
      </c>
    </row>
    <row r="7200" ht="15.75" customHeight="1" s="120">
      <c r="A7200" s="2" t="inlineStr">
        <is>
          <t>WASTE</t>
        </is>
      </c>
      <c r="B7200" s="2" t="inlineStr">
        <is>
          <t>LAN</t>
        </is>
      </c>
      <c r="C7200" s="2" t="n">
        <v>2030</v>
      </c>
      <c r="D7200" s="2" t="inlineStr">
        <is>
          <t>United States</t>
        </is>
      </c>
      <c r="E7200" s="2" t="inlineStr">
        <is>
          <t>USA</t>
        </is>
      </c>
      <c r="F7200" s="2" t="inlineStr">
        <is>
          <t>Electricity generation with a reciprocating engine</t>
        </is>
      </c>
      <c r="G7200" s="2" t="n">
        <v>823</v>
      </c>
      <c r="H7200" s="2" t="n">
        <v>9.41609978327e-05</v>
      </c>
      <c r="I7200" s="2" t="n">
        <v>0.000105460317572624</v>
      </c>
      <c r="J7200" s="40" t="inlineStr">
        <is>
          <t>waste - methane capture</t>
        </is>
      </c>
    </row>
    <row r="7201" ht="15.75" customHeight="1" s="120">
      <c r="A7201" s="2" t="inlineStr">
        <is>
          <t>WASTE</t>
        </is>
      </c>
      <c r="B7201" s="2" t="inlineStr">
        <is>
          <t>LAN</t>
        </is>
      </c>
      <c r="C7201" s="2" t="n">
        <v>2030</v>
      </c>
      <c r="D7201" s="2" t="inlineStr">
        <is>
          <t>United States</t>
        </is>
      </c>
      <c r="E7201" s="2" t="inlineStr">
        <is>
          <t>USA</t>
        </is>
      </c>
      <c r="F7201" s="2" t="inlineStr">
        <is>
          <t>Electricity generation with a microturbine</t>
        </is>
      </c>
      <c r="G7201" s="2" t="n">
        <v>902</v>
      </c>
      <c r="H7201" s="54" t="n">
        <v>9.652339940659999e-07</v>
      </c>
      <c r="I7201" s="2" t="n">
        <v>1.08106207335392e-06</v>
      </c>
      <c r="J7201" s="40" t="inlineStr">
        <is>
          <t>waste - methane capture</t>
        </is>
      </c>
    </row>
    <row r="7202" ht="15.75" customHeight="1" s="120">
      <c r="A7202" s="2" t="inlineStr">
        <is>
          <t>WASTE</t>
        </is>
      </c>
      <c r="B7202" s="2" t="inlineStr">
        <is>
          <t>LAN</t>
        </is>
      </c>
      <c r="C7202" s="2" t="n">
        <v>2030</v>
      </c>
      <c r="D7202" s="2" t="inlineStr">
        <is>
          <t>United States</t>
        </is>
      </c>
      <c r="E7202" s="2" t="inlineStr">
        <is>
          <t>USA</t>
        </is>
      </c>
      <c r="F7202" s="2" t="inlineStr">
        <is>
          <t>Electricity generation with a microturbine</t>
        </is>
      </c>
      <c r="G7202" s="2" t="n">
        <v>925</v>
      </c>
      <c r="H7202" s="54" t="n">
        <v>9.51310312303e-07</v>
      </c>
      <c r="I7202" s="2" t="n">
        <v>1.06546754977936e-06</v>
      </c>
      <c r="J7202" s="40" t="inlineStr">
        <is>
          <t>waste - methane capture</t>
        </is>
      </c>
    </row>
    <row r="7203" ht="15.75" customHeight="1" s="120">
      <c r="A7203" s="2" t="inlineStr">
        <is>
          <t>WASTE</t>
        </is>
      </c>
      <c r="B7203" s="2" t="inlineStr">
        <is>
          <t>LAN</t>
        </is>
      </c>
      <c r="C7203" s="2" t="n">
        <v>2030</v>
      </c>
      <c r="D7203" s="2" t="inlineStr">
        <is>
          <t>United States</t>
        </is>
      </c>
      <c r="E7203" s="2" t="inlineStr">
        <is>
          <t>USA</t>
        </is>
      </c>
      <c r="F7203" s="2" t="inlineStr">
        <is>
          <t>Flaring of landfill gas</t>
        </is>
      </c>
      <c r="G7203" s="2" t="n">
        <v>939</v>
      </c>
      <c r="H7203" s="2" t="n">
        <v>1.53334240167e-05</v>
      </c>
      <c r="I7203" s="2" t="n">
        <v>1.7173434898704e-05</v>
      </c>
      <c r="J7203" s="40" t="inlineStr">
        <is>
          <t>waste - methane destruction</t>
        </is>
      </c>
    </row>
    <row r="7204" ht="15.75" customHeight="1" s="120">
      <c r="A7204" s="2" t="inlineStr">
        <is>
          <t>WASTE</t>
        </is>
      </c>
      <c r="B7204" s="2" t="inlineStr">
        <is>
          <t>LAN</t>
        </is>
      </c>
      <c r="C7204" s="2" t="n">
        <v>2030</v>
      </c>
      <c r="D7204" s="2" t="inlineStr">
        <is>
          <t>United States</t>
        </is>
      </c>
      <c r="E7204" s="2" t="inlineStr">
        <is>
          <t>USA</t>
        </is>
      </c>
      <c r="F7204" s="2" t="inlineStr">
        <is>
          <t>Land_x001f_ll gas recovery for direct use</t>
        </is>
      </c>
      <c r="G7204" s="2" t="n">
        <v>947</v>
      </c>
      <c r="H7204" s="2" t="n">
        <v>6.319826934489999e-05</v>
      </c>
      <c r="I7204" s="2" t="n">
        <v>7.0782061666288e-05</v>
      </c>
      <c r="J7204" s="40" t="inlineStr">
        <is>
          <t>waste - methane capture</t>
        </is>
      </c>
    </row>
    <row r="7205" ht="15.75" customHeight="1" s="120">
      <c r="A7205" s="2" t="inlineStr">
        <is>
          <t>WASTE</t>
        </is>
      </c>
      <c r="B7205" s="2" t="inlineStr">
        <is>
          <t>LAN</t>
        </is>
      </c>
      <c r="C7205" s="2" t="n">
        <v>2030</v>
      </c>
      <c r="D7205" s="2" t="inlineStr">
        <is>
          <t>United States</t>
        </is>
      </c>
      <c r="E7205" s="2" t="inlineStr">
        <is>
          <t>USA</t>
        </is>
      </c>
      <c r="F7205" s="2" t="inlineStr">
        <is>
          <t>Flaring of landfill gas</t>
        </is>
      </c>
      <c r="G7205" s="2" t="n">
        <v>955</v>
      </c>
      <c r="H7205" s="2" t="n">
        <v>1.51122367242e-05</v>
      </c>
      <c r="I7205" s="2" t="n">
        <v>1.6925705131104e-05</v>
      </c>
      <c r="J7205" s="40" t="inlineStr">
        <is>
          <t>waste - methane destruction</t>
        </is>
      </c>
    </row>
    <row r="7206" ht="15.75" customHeight="1" s="120">
      <c r="A7206" s="2" t="inlineStr">
        <is>
          <t>WASTE</t>
        </is>
      </c>
      <c r="B7206" s="2" t="inlineStr">
        <is>
          <t>LAN</t>
        </is>
      </c>
      <c r="C7206" s="2" t="n">
        <v>2030</v>
      </c>
      <c r="D7206" s="2" t="inlineStr">
        <is>
          <t>United States</t>
        </is>
      </c>
      <c r="E7206" s="2" t="inlineStr">
        <is>
          <t>USA</t>
        </is>
      </c>
      <c r="F7206" s="2" t="inlineStr">
        <is>
          <t>Electricity generation with combined heat and power</t>
        </is>
      </c>
      <c r="G7206" s="2" t="n">
        <v>975</v>
      </c>
      <c r="H7206" s="2" t="n">
        <v>1.04616674435e-05</v>
      </c>
      <c r="I7206" s="2" t="n">
        <v>1.171706753672e-05</v>
      </c>
      <c r="J7206" s="40" t="inlineStr">
        <is>
          <t>waste - methane capture</t>
        </is>
      </c>
    </row>
    <row r="7207" ht="15.75" customHeight="1" s="120">
      <c r="A7207" s="2" t="inlineStr">
        <is>
          <t>WASTE</t>
        </is>
      </c>
      <c r="B7207" s="2" t="inlineStr">
        <is>
          <t>LAN</t>
        </is>
      </c>
      <c r="C7207" s="2" t="n">
        <v>2030</v>
      </c>
      <c r="D7207" s="2" t="inlineStr">
        <is>
          <t>United States</t>
        </is>
      </c>
      <c r="E7207" s="2" t="inlineStr">
        <is>
          <t>USA</t>
        </is>
      </c>
      <c r="F7207" s="2" t="inlineStr">
        <is>
          <t>Electricity generation with a gas turbine</t>
        </is>
      </c>
      <c r="G7207" s="2" t="n">
        <v>1055</v>
      </c>
      <c r="H7207" s="54" t="n">
        <v>2.82580253952e-06</v>
      </c>
      <c r="I7207" s="2" t="n">
        <v>3.1648988442624e-06</v>
      </c>
      <c r="J7207" s="40" t="inlineStr">
        <is>
          <t>waste - methane capture</t>
        </is>
      </c>
    </row>
    <row r="7208" ht="15.75" customHeight="1" s="120">
      <c r="A7208" s="2" t="inlineStr">
        <is>
          <t>WASTE</t>
        </is>
      </c>
      <c r="B7208" s="2" t="inlineStr">
        <is>
          <t>LAN</t>
        </is>
      </c>
      <c r="C7208" s="2" t="n">
        <v>2030</v>
      </c>
      <c r="D7208" s="2" t="inlineStr">
        <is>
          <t>United States</t>
        </is>
      </c>
      <c r="E7208" s="2" t="inlineStr">
        <is>
          <t>USA</t>
        </is>
      </c>
      <c r="F7208" s="2" t="inlineStr">
        <is>
          <t>Electricity generation with a reciprocating engine</t>
        </is>
      </c>
      <c r="G7208" s="2" t="n">
        <v>1066</v>
      </c>
      <c r="H7208" s="2" t="n">
        <v>8.21538778837e-05</v>
      </c>
      <c r="I7208" s="2" t="n">
        <v>9.201234322974401e-05</v>
      </c>
      <c r="J7208" s="40" t="inlineStr">
        <is>
          <t>waste - methane capture</t>
        </is>
      </c>
    </row>
    <row r="7209" ht="15.75" customHeight="1" s="120">
      <c r="A7209" s="2" t="inlineStr">
        <is>
          <t>WASTE</t>
        </is>
      </c>
      <c r="B7209" s="2" t="inlineStr">
        <is>
          <t>LAN</t>
        </is>
      </c>
      <c r="C7209" s="2" t="n">
        <v>2030</v>
      </c>
      <c r="D7209" s="2" t="inlineStr">
        <is>
          <t>United States</t>
        </is>
      </c>
      <c r="E7209" s="2" t="inlineStr">
        <is>
          <t>USA</t>
        </is>
      </c>
      <c r="F7209" s="2" t="inlineStr">
        <is>
          <t>Electricity generation with combined heat and power</t>
        </is>
      </c>
      <c r="G7209" s="2" t="n">
        <v>1113</v>
      </c>
      <c r="H7209" s="54" t="n">
        <v>9.18032856134e-06</v>
      </c>
      <c r="I7209" s="2" t="n">
        <v>1.02819679887008e-05</v>
      </c>
      <c r="J7209" s="40" t="inlineStr">
        <is>
          <t>waste - methane capture</t>
        </is>
      </c>
    </row>
    <row r="7210" ht="15.75" customHeight="1" s="120">
      <c r="A7210" s="2" t="inlineStr">
        <is>
          <t>WASTE</t>
        </is>
      </c>
      <c r="B7210" s="2" t="inlineStr">
        <is>
          <t>LAN</t>
        </is>
      </c>
      <c r="C7210" s="2" t="n">
        <v>2030</v>
      </c>
      <c r="D7210" s="2" t="inlineStr">
        <is>
          <t>United States</t>
        </is>
      </c>
      <c r="E7210" s="2" t="inlineStr">
        <is>
          <t>USA</t>
        </is>
      </c>
      <c r="F7210" s="2" t="inlineStr">
        <is>
          <t>Land_x001f_ll gas recovery for direct use</t>
        </is>
      </c>
      <c r="G7210" s="2" t="n">
        <v>1197</v>
      </c>
      <c r="H7210" s="2" t="n">
        <v>5.19086424902e-05</v>
      </c>
      <c r="I7210" s="2" t="n">
        <v>5.8137679589024e-05</v>
      </c>
      <c r="J7210" s="40" t="inlineStr">
        <is>
          <t>waste - methane capture</t>
        </is>
      </c>
    </row>
    <row r="7211" ht="15.75" customHeight="1" s="120">
      <c r="A7211" s="2" t="inlineStr">
        <is>
          <t>WASTE</t>
        </is>
      </c>
      <c r="B7211" s="2" t="inlineStr">
        <is>
          <t>LAN</t>
        </is>
      </c>
      <c r="C7211" s="2" t="n">
        <v>2030</v>
      </c>
      <c r="D7211" s="2" t="inlineStr">
        <is>
          <t>United States</t>
        </is>
      </c>
      <c r="E7211" s="2" t="inlineStr">
        <is>
          <t>USA</t>
        </is>
      </c>
      <c r="F7211" s="2" t="inlineStr">
        <is>
          <t>Electricity generation with a reciprocating engine</t>
        </is>
      </c>
      <c r="G7211" s="2" t="n">
        <v>1276</v>
      </c>
      <c r="H7211" s="2" t="n">
        <v>6.07080837653e-05</v>
      </c>
      <c r="I7211" s="2" t="n">
        <v>6.799305381713601e-05</v>
      </c>
      <c r="J7211" s="40" t="inlineStr">
        <is>
          <t>waste - methane capture</t>
        </is>
      </c>
    </row>
    <row r="7212" ht="15.75" customHeight="1" s="120">
      <c r="A7212" s="2" t="inlineStr">
        <is>
          <t>WASTE</t>
        </is>
      </c>
      <c r="B7212" s="2" t="inlineStr">
        <is>
          <t>LAN</t>
        </is>
      </c>
      <c r="C7212" s="2" t="n">
        <v>2030</v>
      </c>
      <c r="D7212" s="2" t="inlineStr">
        <is>
          <t>United States</t>
        </is>
      </c>
      <c r="E7212" s="2" t="inlineStr">
        <is>
          <t>USA</t>
        </is>
      </c>
      <c r="F7212" s="2" t="inlineStr">
        <is>
          <t>Electricity generation with combined heat and power</t>
        </is>
      </c>
      <c r="G7212" s="2" t="n">
        <v>1301</v>
      </c>
      <c r="H7212" s="54" t="n">
        <v>7.84675012255e-06</v>
      </c>
      <c r="I7212" s="2" t="n">
        <v>8.788360137256e-06</v>
      </c>
      <c r="J7212" s="40" t="inlineStr">
        <is>
          <t>waste - methane capture</t>
        </is>
      </c>
    </row>
    <row r="7213" ht="15.75" customHeight="1" s="120">
      <c r="A7213" s="2" t="inlineStr">
        <is>
          <t>WASTE</t>
        </is>
      </c>
      <c r="B7213" s="2" t="inlineStr">
        <is>
          <t>LAN</t>
        </is>
      </c>
      <c r="C7213" s="2" t="n">
        <v>2030</v>
      </c>
      <c r="D7213" s="2" t="inlineStr">
        <is>
          <t>United States</t>
        </is>
      </c>
      <c r="E7213" s="2" t="inlineStr">
        <is>
          <t>USA</t>
        </is>
      </c>
      <c r="F7213" s="2" t="inlineStr">
        <is>
          <t>Electricity generation with a reciprocating engine</t>
        </is>
      </c>
      <c r="G7213" s="2" t="n">
        <v>1390</v>
      </c>
      <c r="H7213" s="2" t="n">
        <v>6.29769056104e-05</v>
      </c>
      <c r="I7213" s="2" t="n">
        <v>7.0534134283648e-05</v>
      </c>
      <c r="J7213" s="40" t="inlineStr">
        <is>
          <t>waste - methane capture</t>
        </is>
      </c>
    </row>
    <row r="7214" ht="15.75" customHeight="1" s="120">
      <c r="A7214" s="2" t="inlineStr">
        <is>
          <t>WASTE</t>
        </is>
      </c>
      <c r="B7214" s="2" t="inlineStr">
        <is>
          <t>LAN</t>
        </is>
      </c>
      <c r="C7214" s="2" t="n">
        <v>2030</v>
      </c>
      <c r="D7214" s="2" t="inlineStr">
        <is>
          <t>United States</t>
        </is>
      </c>
      <c r="E7214" s="2" t="inlineStr">
        <is>
          <t>USA</t>
        </is>
      </c>
      <c r="F7214" s="2" t="inlineStr">
        <is>
          <t>Land_x001f_ll gas recovery for direct use</t>
        </is>
      </c>
      <c r="G7214" s="2" t="n">
        <v>1397</v>
      </c>
      <c r="H7214" s="2" t="n">
        <v>4.5550899813e-05</v>
      </c>
      <c r="I7214" s="2" t="n">
        <v>5.101700779056e-05</v>
      </c>
      <c r="J7214" s="40" t="inlineStr">
        <is>
          <t>waste - methane capture</t>
        </is>
      </c>
    </row>
    <row r="7215" ht="15.75" customHeight="1" s="120">
      <c r="A7215" s="2" t="inlineStr">
        <is>
          <t>WASTE</t>
        </is>
      </c>
      <c r="B7215" s="2" t="inlineStr">
        <is>
          <t>LAN</t>
        </is>
      </c>
      <c r="C7215" s="2" t="n">
        <v>2030</v>
      </c>
      <c r="D7215" s="2" t="inlineStr">
        <is>
          <t>United States</t>
        </is>
      </c>
      <c r="E7215" s="2" t="inlineStr">
        <is>
          <t>USA</t>
        </is>
      </c>
      <c r="F7215" s="2" t="inlineStr">
        <is>
          <t>Electricity generation with a gas turbine</t>
        </is>
      </c>
      <c r="G7215" s="2" t="n">
        <v>1600</v>
      </c>
      <c r="H7215" s="54" t="n">
        <v>1.68915948962e-06</v>
      </c>
      <c r="I7215" s="2" t="n">
        <v>1.8918586283744e-06</v>
      </c>
      <c r="J7215" s="40" t="inlineStr">
        <is>
          <t>waste - methane capture</t>
        </is>
      </c>
    </row>
    <row r="7216" ht="15.75" customHeight="1" s="120">
      <c r="A7216" s="2" t="inlineStr">
        <is>
          <t>WASTE</t>
        </is>
      </c>
      <c r="B7216" s="2" t="inlineStr">
        <is>
          <t>LAN</t>
        </is>
      </c>
      <c r="C7216" s="2" t="n">
        <v>2030</v>
      </c>
      <c r="D7216" s="2" t="inlineStr">
        <is>
          <t>United States</t>
        </is>
      </c>
      <c r="E7216" s="2" t="inlineStr">
        <is>
          <t>USA</t>
        </is>
      </c>
      <c r="F7216" s="2" t="inlineStr">
        <is>
          <t>Electricity generation with a gas turbine</t>
        </is>
      </c>
      <c r="G7216" s="2" t="n">
        <v>1625</v>
      </c>
      <c r="H7216" s="54" t="n">
        <v>1.66479310337e-06</v>
      </c>
      <c r="I7216" s="2" t="n">
        <v>1.8645682757744e-06</v>
      </c>
      <c r="J7216" s="40" t="inlineStr">
        <is>
          <t>waste - methane capture</t>
        </is>
      </c>
    </row>
    <row r="7217" ht="15.75" customHeight="1" s="120">
      <c r="A7217" s="2" t="inlineStr">
        <is>
          <t>WASTE</t>
        </is>
      </c>
      <c r="B7217" s="2" t="inlineStr">
        <is>
          <t>LAN</t>
        </is>
      </c>
      <c r="C7217" s="2" t="n">
        <v>2030</v>
      </c>
      <c r="D7217" s="2" t="inlineStr">
        <is>
          <t>United States</t>
        </is>
      </c>
      <c r="E7217" s="2" t="inlineStr">
        <is>
          <t>USA</t>
        </is>
      </c>
      <c r="F7217" s="2" t="inlineStr">
        <is>
          <t>Land_x001f_ll gas recovery for direct use</t>
        </is>
      </c>
      <c r="G7217" s="2" t="n">
        <v>1642</v>
      </c>
      <c r="H7217" s="2" t="n">
        <v>3.89339584217e-05</v>
      </c>
      <c r="I7217" s="2" t="n">
        <v>4.360603343230401e-05</v>
      </c>
      <c r="J7217" s="40" t="inlineStr">
        <is>
          <t>waste - methane capture</t>
        </is>
      </c>
    </row>
    <row r="7218" ht="15.75" customHeight="1" s="120">
      <c r="A7218" s="2" t="inlineStr">
        <is>
          <t>WASTE</t>
        </is>
      </c>
      <c r="B7218" s="2" t="inlineStr">
        <is>
          <t>LAN</t>
        </is>
      </c>
      <c r="C7218" s="2" t="n">
        <v>2030</v>
      </c>
      <c r="D7218" s="2" t="inlineStr">
        <is>
          <t>United States</t>
        </is>
      </c>
      <c r="E7218" s="2" t="inlineStr">
        <is>
          <t>USA</t>
        </is>
      </c>
      <c r="F7218" s="2" t="inlineStr">
        <is>
          <t>Electricity generation with combined heat and power</t>
        </is>
      </c>
      <c r="G7218" s="2" t="n">
        <v>1700</v>
      </c>
      <c r="H7218" s="54" t="n">
        <v>6.84615679347e-06</v>
      </c>
      <c r="I7218" s="2" t="n">
        <v>7.667695608686401e-06</v>
      </c>
      <c r="J7218" s="40" t="inlineStr">
        <is>
          <t>waste - methane capture</t>
        </is>
      </c>
    </row>
    <row r="7219" ht="15.75" customHeight="1" s="120">
      <c r="A7219" s="2" t="inlineStr">
        <is>
          <t>WASTE</t>
        </is>
      </c>
      <c r="B7219" s="2" t="inlineStr">
        <is>
          <t>LAN</t>
        </is>
      </c>
      <c r="C7219" s="2" t="n">
        <v>2030</v>
      </c>
      <c r="D7219" s="2" t="inlineStr">
        <is>
          <t>United States</t>
        </is>
      </c>
      <c r="E7219" s="2" t="inlineStr">
        <is>
          <t>USA</t>
        </is>
      </c>
      <c r="F7219" s="2" t="inlineStr">
        <is>
          <t>Electricity generation with combined heat and power</t>
        </is>
      </c>
      <c r="G7219" s="2" t="n">
        <v>2020</v>
      </c>
      <c r="H7219" s="54" t="n">
        <v>5.05900698045e-06</v>
      </c>
      <c r="I7219" s="2" t="n">
        <v>5.666087818104001e-06</v>
      </c>
      <c r="J7219" s="40" t="inlineStr">
        <is>
          <t>waste - methane capture</t>
        </is>
      </c>
    </row>
    <row r="7220" ht="15.75" customHeight="1" s="120">
      <c r="A7220" s="2" t="inlineStr">
        <is>
          <t>WASTE</t>
        </is>
      </c>
      <c r="B7220" s="2" t="inlineStr">
        <is>
          <t>LAN</t>
        </is>
      </c>
      <c r="C7220" s="2" t="n">
        <v>2030</v>
      </c>
      <c r="D7220" s="2" t="inlineStr">
        <is>
          <t>United States</t>
        </is>
      </c>
      <c r="E7220" s="2" t="inlineStr">
        <is>
          <t>USA</t>
        </is>
      </c>
      <c r="F7220" s="2" t="inlineStr">
        <is>
          <t>Electricity generation with combined heat and power</t>
        </is>
      </c>
      <c r="G7220" s="2" t="n">
        <v>2218</v>
      </c>
      <c r="H7220" s="54" t="n">
        <v>5.24807546753e-06</v>
      </c>
      <c r="I7220" s="2" t="n">
        <v>5.877844523633601e-06</v>
      </c>
      <c r="J7220" s="40" t="inlineStr">
        <is>
          <t>waste - methane capture</t>
        </is>
      </c>
    </row>
    <row r="7221" ht="15.75" customHeight="1" s="120">
      <c r="A7221" s="2" t="inlineStr">
        <is>
          <t>WASTE</t>
        </is>
      </c>
      <c r="B7221" s="2" t="inlineStr">
        <is>
          <t>LAN</t>
        </is>
      </c>
      <c r="C7221" s="2" t="n">
        <v>2030</v>
      </c>
      <c r="D7221" s="2" t="inlineStr">
        <is>
          <t>United States</t>
        </is>
      </c>
      <c r="E7221" s="2" t="inlineStr">
        <is>
          <t>USA</t>
        </is>
      </c>
      <c r="F7221" s="2" t="inlineStr">
        <is>
          <t>Land_x001f_ll gas recovery for direct use</t>
        </is>
      </c>
      <c r="G7221" s="2" t="n">
        <v>2319</v>
      </c>
      <c r="H7221" s="2" t="n">
        <v>3.39692196576e-05</v>
      </c>
      <c r="I7221" s="2" t="n">
        <v>3.8045526016512e-05</v>
      </c>
      <c r="J7221" s="40" t="inlineStr">
        <is>
          <t>waste - methane capture</t>
        </is>
      </c>
    </row>
    <row r="7222" ht="15.75" customHeight="1" s="120">
      <c r="A7222" s="2" t="inlineStr">
        <is>
          <t>WASTE</t>
        </is>
      </c>
      <c r="B7222" s="2" t="inlineStr">
        <is>
          <t>LAN</t>
        </is>
      </c>
      <c r="C7222" s="2" t="n">
        <v>2030</v>
      </c>
      <c r="D7222" s="2" t="inlineStr">
        <is>
          <t>United States</t>
        </is>
      </c>
      <c r="E7222" s="2" t="inlineStr">
        <is>
          <t>USA</t>
        </is>
      </c>
      <c r="F7222" s="2" t="inlineStr">
        <is>
          <t>Electricity generation with a reciprocating engine</t>
        </is>
      </c>
      <c r="G7222" s="2" t="n">
        <v>2433</v>
      </c>
      <c r="H7222" s="2" t="n">
        <v>3.59118930646e-05</v>
      </c>
      <c r="I7222" s="2" t="n">
        <v>4.022132023235201e-05</v>
      </c>
      <c r="J7222" s="40" t="inlineStr">
        <is>
          <t>waste - methane capture</t>
        </is>
      </c>
    </row>
    <row r="7223" ht="15.75" customHeight="1" s="120">
      <c r="A7223" s="2" t="inlineStr">
        <is>
          <t>WASTE</t>
        </is>
      </c>
      <c r="B7223" s="2" t="inlineStr">
        <is>
          <t>LAN</t>
        </is>
      </c>
      <c r="C7223" s="2" t="n">
        <v>2030</v>
      </c>
      <c r="D7223" s="2" t="inlineStr">
        <is>
          <t>United States</t>
        </is>
      </c>
      <c r="E7223" s="2" t="inlineStr">
        <is>
          <t>USA</t>
        </is>
      </c>
      <c r="F7223" s="2" t="inlineStr">
        <is>
          <t>Land_x001f_ll gas recovery for direct use</t>
        </is>
      </c>
      <c r="G7223" s="2" t="n">
        <v>2650</v>
      </c>
      <c r="H7223" s="2" t="n">
        <v>2.51017518167e-05</v>
      </c>
      <c r="I7223" s="2" t="n">
        <v>2.8113962034704e-05</v>
      </c>
      <c r="J7223" s="40" t="inlineStr">
        <is>
          <t>waste - methane capture</t>
        </is>
      </c>
    </row>
    <row r="7224" ht="15.75" customHeight="1" s="120">
      <c r="A7224" s="2" t="inlineStr">
        <is>
          <t>WASTE</t>
        </is>
      </c>
      <c r="B7224" s="2" t="inlineStr">
        <is>
          <t>LAN</t>
        </is>
      </c>
      <c r="C7224" s="2" t="n">
        <v>2030</v>
      </c>
      <c r="D7224" s="2" t="inlineStr">
        <is>
          <t>United States</t>
        </is>
      </c>
      <c r="E7224" s="2" t="inlineStr">
        <is>
          <t>USA</t>
        </is>
      </c>
      <c r="F7224" s="2" t="inlineStr">
        <is>
          <t>Land_x001f_ll gas recovery for direct use</t>
        </is>
      </c>
      <c r="G7224" s="2" t="n">
        <v>3036</v>
      </c>
      <c r="H7224" s="2" t="n">
        <v>2.60398719547e-05</v>
      </c>
      <c r="I7224" s="2" t="n">
        <v>2.9164656589264e-05</v>
      </c>
      <c r="J7224" s="40" t="inlineStr">
        <is>
          <t>waste - methane capture</t>
        </is>
      </c>
    </row>
    <row r="7225" ht="15.75" customHeight="1" s="120">
      <c r="A7225" s="2" t="inlineStr">
        <is>
          <t>WASTE</t>
        </is>
      </c>
      <c r="B7225" s="2" t="inlineStr">
        <is>
          <t>LAN</t>
        </is>
      </c>
      <c r="C7225" s="2" t="n">
        <v>2030</v>
      </c>
      <c r="D7225" s="2" t="inlineStr">
        <is>
          <t>United States</t>
        </is>
      </c>
      <c r="E7225" s="2" t="inlineStr">
        <is>
          <t>USA</t>
        </is>
      </c>
      <c r="F7225" s="2" t="inlineStr">
        <is>
          <t>Electricity generation with a reciprocating engine</t>
        </is>
      </c>
      <c r="G7225" s="2" t="n">
        <v>3604</v>
      </c>
      <c r="H7225" s="2" t="n">
        <v>2.1466792532e-05</v>
      </c>
      <c r="I7225" s="2" t="n">
        <v>2.404280763584e-05</v>
      </c>
      <c r="J7225" s="40" t="inlineStr">
        <is>
          <t>waste - methane capture</t>
        </is>
      </c>
    </row>
    <row r="7226" ht="15.75" customHeight="1" s="120">
      <c r="A7226" s="2" t="inlineStr">
        <is>
          <t>WASTE</t>
        </is>
      </c>
      <c r="B7226" s="2" t="inlineStr">
        <is>
          <t>LAN</t>
        </is>
      </c>
      <c r="C7226" s="2" t="n">
        <v>2030</v>
      </c>
      <c r="D7226" s="2" t="inlineStr">
        <is>
          <t>United States</t>
        </is>
      </c>
      <c r="E7226" s="2" t="inlineStr">
        <is>
          <t>USA</t>
        </is>
      </c>
      <c r="F7226" s="2" t="inlineStr">
        <is>
          <t>Electricity generation with a reciprocating engine</t>
        </is>
      </c>
      <c r="G7226" s="2" t="n">
        <v>3659</v>
      </c>
      <c r="H7226" s="2" t="n">
        <v>2.11571314139e-05</v>
      </c>
      <c r="I7226" s="2" t="n">
        <v>2.3695987183568e-05</v>
      </c>
      <c r="J7226" s="40" t="inlineStr">
        <is>
          <t>waste - methane capture</t>
        </is>
      </c>
    </row>
    <row r="7227" ht="15.75" customHeight="1" s="120">
      <c r="A7227" s="2" t="inlineStr">
        <is>
          <t>WASTE</t>
        </is>
      </c>
      <c r="B7227" s="2" t="inlineStr">
        <is>
          <t>LAN</t>
        </is>
      </c>
      <c r="C7227" s="2" t="n">
        <v>2030</v>
      </c>
      <c r="D7227" s="2" t="inlineStr">
        <is>
          <t>United States</t>
        </is>
      </c>
      <c r="E7227" s="2" t="inlineStr">
        <is>
          <t>USA</t>
        </is>
      </c>
      <c r="F7227" s="2" t="inlineStr">
        <is>
          <t>Electricity generation with combined heat and power</t>
        </is>
      </c>
      <c r="G7227" s="2" t="n">
        <v>3883</v>
      </c>
      <c r="H7227" s="54" t="n">
        <v>2.99265775539e-06</v>
      </c>
      <c r="I7227" s="2" t="n">
        <v>3.3517766860368e-06</v>
      </c>
      <c r="J7227" s="40" t="inlineStr">
        <is>
          <t>waste - methane capture</t>
        </is>
      </c>
    </row>
    <row r="7228" ht="15.75" customHeight="1" s="120">
      <c r="A7228" s="2" t="inlineStr">
        <is>
          <t>WASTE</t>
        </is>
      </c>
      <c r="B7228" s="2" t="inlineStr">
        <is>
          <t>LAN</t>
        </is>
      </c>
      <c r="C7228" s="2" t="n">
        <v>2030</v>
      </c>
      <c r="D7228" s="2" t="inlineStr">
        <is>
          <t>United States</t>
        </is>
      </c>
      <c r="E7228" s="2" t="inlineStr">
        <is>
          <t>USA</t>
        </is>
      </c>
      <c r="F7228" s="2" t="inlineStr">
        <is>
          <t>Land_x001f_ll gas recovery for direct use</t>
        </is>
      </c>
      <c r="G7228" s="2" t="n">
        <v>5269</v>
      </c>
      <c r="H7228" s="2" t="n">
        <v>1.484895256e-05</v>
      </c>
      <c r="I7228" s="2" t="n">
        <v>1.66308268672e-05</v>
      </c>
      <c r="J7228" s="40" t="inlineStr">
        <is>
          <t>waste - methane capture</t>
        </is>
      </c>
    </row>
    <row r="7229" ht="15.75" customHeight="1" s="120">
      <c r="A7229" s="2" t="inlineStr">
        <is>
          <t>WASTE</t>
        </is>
      </c>
      <c r="B7229" s="2" t="inlineStr">
        <is>
          <t>LAN</t>
        </is>
      </c>
      <c r="C7229" s="2" t="n">
        <v>2030</v>
      </c>
      <c r="D7229" s="2" t="inlineStr">
        <is>
          <t>United States</t>
        </is>
      </c>
      <c r="E7229" s="2" t="inlineStr">
        <is>
          <t>USA</t>
        </is>
      </c>
      <c r="F7229" s="2" t="inlineStr">
        <is>
          <t>Electricity generation with combined heat and power</t>
        </is>
      </c>
      <c r="G7229" s="2" t="n">
        <v>5716</v>
      </c>
      <c r="H7229" s="54" t="n">
        <v>1.78889933977e-06</v>
      </c>
      <c r="I7229" s="2" t="n">
        <v>2.0035672605424e-06</v>
      </c>
      <c r="J7229" s="40" t="inlineStr">
        <is>
          <t>waste - methane capture</t>
        </is>
      </c>
    </row>
    <row r="7230" ht="15.75" customHeight="1" s="120">
      <c r="A7230" s="2" t="inlineStr">
        <is>
          <t>WASTE</t>
        </is>
      </c>
      <c r="B7230" s="2" t="inlineStr">
        <is>
          <t>LAN</t>
        </is>
      </c>
      <c r="C7230" s="2" t="n">
        <v>2030</v>
      </c>
      <c r="D7230" s="2" t="inlineStr">
        <is>
          <t>United States</t>
        </is>
      </c>
      <c r="E7230" s="2" t="inlineStr">
        <is>
          <t>USA</t>
        </is>
      </c>
      <c r="F7230" s="2" t="inlineStr">
        <is>
          <t>Electricity generation with combined heat and power</t>
        </is>
      </c>
      <c r="G7230" s="2" t="n">
        <v>5802</v>
      </c>
      <c r="H7230" s="54" t="n">
        <v>1.7630942466e-06</v>
      </c>
      <c r="I7230" s="2" t="n">
        <v>1.974665556192e-06</v>
      </c>
      <c r="J7230" s="40" t="inlineStr">
        <is>
          <t>waste - methane capture</t>
        </is>
      </c>
    </row>
    <row r="7231" ht="15.75" customHeight="1" s="120">
      <c r="A7231" s="2" t="inlineStr">
        <is>
          <t>WASTE</t>
        </is>
      </c>
      <c r="B7231" s="2" t="inlineStr">
        <is>
          <t>LAN</t>
        </is>
      </c>
      <c r="C7231" s="2" t="n">
        <v>2030</v>
      </c>
      <c r="D7231" s="2" t="inlineStr">
        <is>
          <t>United States</t>
        </is>
      </c>
      <c r="E7231" s="2" t="inlineStr">
        <is>
          <t>USA</t>
        </is>
      </c>
      <c r="F7231" s="2" t="inlineStr">
        <is>
          <t>Land_x001f_ll gas recovery for direct use</t>
        </is>
      </c>
      <c r="G7231" s="2" t="n">
        <v>7778</v>
      </c>
      <c r="H7231" s="54" t="n">
        <v>8.876150786820001e-06</v>
      </c>
      <c r="I7231" s="2" t="n">
        <v>9.941288881238402e-06</v>
      </c>
      <c r="J7231" s="40" t="inlineStr">
        <is>
          <t>waste - methane capture</t>
        </is>
      </c>
    </row>
    <row r="7232" ht="15.75" customHeight="1" s="120">
      <c r="A7232" s="2" t="inlineStr">
        <is>
          <t>WASTE</t>
        </is>
      </c>
      <c r="B7232" s="2" t="inlineStr">
        <is>
          <t>LAN</t>
        </is>
      </c>
      <c r="C7232" s="2" t="n">
        <v>2030</v>
      </c>
      <c r="D7232" s="2" t="inlineStr">
        <is>
          <t>United States</t>
        </is>
      </c>
      <c r="E7232" s="2" t="inlineStr">
        <is>
          <t>USA</t>
        </is>
      </c>
      <c r="F7232" s="2" t="inlineStr">
        <is>
          <t>Land_x001f_ll gas recovery for direct use</t>
        </is>
      </c>
      <c r="G7232" s="2" t="n">
        <v>7899</v>
      </c>
      <c r="H7232" s="54" t="n">
        <v>8.748111213210001e-06</v>
      </c>
      <c r="I7232" s="2" t="n">
        <v>9.797884558795202e-06</v>
      </c>
      <c r="J7232" s="40" t="inlineStr">
        <is>
          <t>waste - methane capture</t>
        </is>
      </c>
    </row>
    <row r="7233" ht="15.75" customHeight="1" s="120">
      <c r="A7233" s="2" t="inlineStr">
        <is>
          <t>WASTE</t>
        </is>
      </c>
      <c r="B7233" s="2" t="inlineStr">
        <is>
          <t>LAN</t>
        </is>
      </c>
      <c r="C7233" s="2" t="n">
        <v>2030</v>
      </c>
      <c r="D7233" s="2" t="inlineStr">
        <is>
          <t>United States</t>
        </is>
      </c>
      <c r="E7233" s="2" t="inlineStr">
        <is>
          <t>USA</t>
        </is>
      </c>
      <c r="F7233" s="2" t="inlineStr">
        <is>
          <t>Land_x001f_ll gas recovery for direct use</t>
        </is>
      </c>
      <c r="G7233" s="2" t="n">
        <v>100000</v>
      </c>
      <c r="H7233" s="54" t="n">
        <v>1e-12</v>
      </c>
      <c r="I7233" s="2" t="n">
        <v>1.12e-12</v>
      </c>
      <c r="J7233" s="40" t="inlineStr">
        <is>
          <t>waste - methane capture</t>
        </is>
      </c>
    </row>
    <row r="7234" ht="15.75" customHeight="1" s="120">
      <c r="A7234" s="2" t="inlineStr">
        <is>
          <t>WASTE</t>
        </is>
      </c>
      <c r="B7234" s="2" t="inlineStr">
        <is>
          <t>LAN</t>
        </is>
      </c>
      <c r="C7234" s="2" t="n">
        <v>2035</v>
      </c>
      <c r="D7234" s="2" t="inlineStr">
        <is>
          <t>United States</t>
        </is>
      </c>
      <c r="E7234" s="2" t="inlineStr">
        <is>
          <t>USA</t>
        </is>
      </c>
      <c r="F7234" s="2" t="inlineStr">
        <is>
          <t>Land_x001f_ll gas recovery for direct use</t>
        </is>
      </c>
      <c r="G7234" s="2" t="n">
        <v>-100000</v>
      </c>
      <c r="H7234" s="2" t="n">
        <v>0</v>
      </c>
      <c r="I7234" s="2" t="n">
        <v>0</v>
      </c>
      <c r="J7234" s="40" t="inlineStr">
        <is>
          <t>waste - methane capture</t>
        </is>
      </c>
    </row>
    <row r="7235" ht="15.75" customHeight="1" s="120">
      <c r="A7235" s="2" t="inlineStr">
        <is>
          <t>WASTE</t>
        </is>
      </c>
      <c r="B7235" s="2" t="inlineStr">
        <is>
          <t>LAN</t>
        </is>
      </c>
      <c r="C7235" s="2" t="n">
        <v>2035</v>
      </c>
      <c r="D7235" s="2" t="inlineStr">
        <is>
          <t>United States</t>
        </is>
      </c>
      <c r="E7235" s="2" t="inlineStr">
        <is>
          <t>USA</t>
        </is>
      </c>
      <c r="F7235" s="2" t="inlineStr">
        <is>
          <t>Land_x001f_ll gas recovery for direct use</t>
        </is>
      </c>
      <c r="G7235" s="2" t="n">
        <v>-219</v>
      </c>
      <c r="H7235" s="2" t="n">
        <v>0</v>
      </c>
      <c r="I7235" s="2" t="n">
        <v>0</v>
      </c>
      <c r="J7235" s="40" t="inlineStr">
        <is>
          <t>waste - methane capture</t>
        </is>
      </c>
    </row>
    <row r="7236" ht="15.75" customHeight="1" s="120">
      <c r="A7236" s="2" t="inlineStr">
        <is>
          <t>WASTE</t>
        </is>
      </c>
      <c r="B7236" s="2" t="inlineStr">
        <is>
          <t>LAN</t>
        </is>
      </c>
      <c r="C7236" s="2" t="n">
        <v>2035</v>
      </c>
      <c r="D7236" s="2" t="inlineStr">
        <is>
          <t>United States</t>
        </is>
      </c>
      <c r="E7236" s="2" t="inlineStr">
        <is>
          <t>USA</t>
        </is>
      </c>
      <c r="F7236" s="2" t="inlineStr">
        <is>
          <t>Land_x001f_ll gas recovery for direct use</t>
        </is>
      </c>
      <c r="G7236" s="2" t="n">
        <v>-219</v>
      </c>
      <c r="H7236" s="2" t="n">
        <v>0.0083646951243281</v>
      </c>
      <c r="I7236" s="2" t="n">
        <v>0.009368458539247473</v>
      </c>
      <c r="J7236" s="40" t="inlineStr">
        <is>
          <t>waste - methane capture</t>
        </is>
      </c>
    </row>
    <row r="7237" ht="15.75" customHeight="1" s="120">
      <c r="A7237" s="2" t="inlineStr">
        <is>
          <t>WASTE</t>
        </is>
      </c>
      <c r="B7237" s="2" t="inlineStr">
        <is>
          <t>LAN</t>
        </is>
      </c>
      <c r="C7237" s="2" t="n">
        <v>2035</v>
      </c>
      <c r="D7237" s="2" t="inlineStr">
        <is>
          <t>United States</t>
        </is>
      </c>
      <c r="E7237" s="2" t="inlineStr">
        <is>
          <t>USA</t>
        </is>
      </c>
      <c r="F7237" s="2" t="inlineStr">
        <is>
          <t>Land_x001f_ll gas recovery for direct use</t>
        </is>
      </c>
      <c r="G7237" s="2" t="n">
        <v>-217</v>
      </c>
      <c r="H7237" s="2" t="n">
        <v>0.0069910688325763</v>
      </c>
      <c r="I7237" s="2" t="n">
        <v>0.007829997092485457</v>
      </c>
      <c r="J7237" s="40" t="inlineStr">
        <is>
          <t>waste - methane capture</t>
        </is>
      </c>
    </row>
    <row r="7238" ht="15.75" customHeight="1" s="120">
      <c r="A7238" s="2" t="inlineStr">
        <is>
          <t>WASTE</t>
        </is>
      </c>
      <c r="B7238" s="2" t="inlineStr">
        <is>
          <t>LAN</t>
        </is>
      </c>
      <c r="C7238" s="2" t="n">
        <v>2035</v>
      </c>
      <c r="D7238" s="2" t="inlineStr">
        <is>
          <t>United States</t>
        </is>
      </c>
      <c r="E7238" s="2" t="inlineStr">
        <is>
          <t>USA</t>
        </is>
      </c>
      <c r="F7238" s="2" t="inlineStr">
        <is>
          <t>Land_x001f_ll gas recovery for direct use</t>
        </is>
      </c>
      <c r="G7238" s="2" t="n">
        <v>-216</v>
      </c>
      <c r="H7238" s="2" t="n">
        <v>0.0060145738534629</v>
      </c>
      <c r="I7238" s="2" t="n">
        <v>0.006736322715878448</v>
      </c>
      <c r="J7238" s="40" t="inlineStr">
        <is>
          <t>waste - methane capture</t>
        </is>
      </c>
    </row>
    <row r="7239" ht="15.75" customHeight="1" s="120">
      <c r="A7239" s="2" t="inlineStr">
        <is>
          <t>WASTE</t>
        </is>
      </c>
      <c r="B7239" s="2" t="inlineStr">
        <is>
          <t>LAN</t>
        </is>
      </c>
      <c r="C7239" s="2" t="n">
        <v>2035</v>
      </c>
      <c r="D7239" s="2" t="inlineStr">
        <is>
          <t>United States</t>
        </is>
      </c>
      <c r="E7239" s="2" t="inlineStr">
        <is>
          <t>USA</t>
        </is>
      </c>
      <c r="F7239" s="2" t="inlineStr">
        <is>
          <t>Land_x001f_ll gas recovery for direct use</t>
        </is>
      </c>
      <c r="G7239" s="2" t="n">
        <v>-212</v>
      </c>
      <c r="H7239" s="2" t="n">
        <v>0.009195775724947499</v>
      </c>
      <c r="I7239" s="2" t="n">
        <v>0.0102992688119412</v>
      </c>
      <c r="J7239" s="40" t="inlineStr">
        <is>
          <t>waste - methane capture</t>
        </is>
      </c>
    </row>
    <row r="7240" ht="15.75" customHeight="1" s="120">
      <c r="A7240" s="2" t="inlineStr">
        <is>
          <t>WASTE</t>
        </is>
      </c>
      <c r="B7240" s="2" t="inlineStr">
        <is>
          <t>LAN</t>
        </is>
      </c>
      <c r="C7240" s="2" t="n">
        <v>2035</v>
      </c>
      <c r="D7240" s="2" t="inlineStr">
        <is>
          <t>United States</t>
        </is>
      </c>
      <c r="E7240" s="2" t="inlineStr">
        <is>
          <t>USA</t>
        </is>
      </c>
      <c r="F7240" s="2" t="inlineStr">
        <is>
          <t>Land_x001f_ll gas recovery for direct use</t>
        </is>
      </c>
      <c r="G7240" s="2" t="n">
        <v>-211</v>
      </c>
      <c r="H7240" s="2" t="n">
        <v>0.0052806250751019</v>
      </c>
      <c r="I7240" s="2" t="n">
        <v>0.005914300084114129</v>
      </c>
      <c r="J7240" s="40" t="inlineStr">
        <is>
          <t>waste - methane capture</t>
        </is>
      </c>
    </row>
    <row r="7241" ht="15.75" customHeight="1" s="120">
      <c r="A7241" s="2" t="inlineStr">
        <is>
          <t>WASTE</t>
        </is>
      </c>
      <c r="B7241" s="2" t="inlineStr">
        <is>
          <t>LAN</t>
        </is>
      </c>
      <c r="C7241" s="2" t="n">
        <v>2035</v>
      </c>
      <c r="D7241" s="2" t="inlineStr">
        <is>
          <t>United States</t>
        </is>
      </c>
      <c r="E7241" s="2" t="inlineStr">
        <is>
          <t>USA</t>
        </is>
      </c>
      <c r="F7241" s="2" t="inlineStr">
        <is>
          <t>Land_x001f_ll gas recovery for direct use</t>
        </is>
      </c>
      <c r="G7241" s="2" t="n">
        <v>-209</v>
      </c>
      <c r="H7241" s="2" t="n">
        <v>0.0069768442772329</v>
      </c>
      <c r="I7241" s="2" t="n">
        <v>0.007814065590500848</v>
      </c>
      <c r="J7241" s="40" t="inlineStr">
        <is>
          <t>waste - methane capture</t>
        </is>
      </c>
    </row>
    <row r="7242" ht="15.75" customHeight="1" s="120">
      <c r="A7242" s="2" t="inlineStr">
        <is>
          <t>WASTE</t>
        </is>
      </c>
      <c r="B7242" s="2" t="inlineStr">
        <is>
          <t>LAN</t>
        </is>
      </c>
      <c r="C7242" s="2" t="n">
        <v>2035</v>
      </c>
      <c r="D7242" s="2" t="inlineStr">
        <is>
          <t>United States</t>
        </is>
      </c>
      <c r="E7242" s="2" t="inlineStr">
        <is>
          <t>USA</t>
        </is>
      </c>
      <c r="F7242" s="2" t="inlineStr">
        <is>
          <t>Land_x001f_ll gas recovery for direct use</t>
        </is>
      </c>
      <c r="G7242" s="2" t="n">
        <v>-204</v>
      </c>
      <c r="H7242" s="2" t="n">
        <v>0.0050980406813323</v>
      </c>
      <c r="I7242" s="2" t="n">
        <v>0.005709805563092177</v>
      </c>
      <c r="J7242" s="40" t="inlineStr">
        <is>
          <t>waste - methane capture</t>
        </is>
      </c>
    </row>
    <row r="7243" ht="15.75" customHeight="1" s="120">
      <c r="A7243" s="2" t="inlineStr">
        <is>
          <t>WASTE</t>
        </is>
      </c>
      <c r="B7243" s="2" t="inlineStr">
        <is>
          <t>LAN</t>
        </is>
      </c>
      <c r="C7243" s="2" t="n">
        <v>2035</v>
      </c>
      <c r="D7243" s="2" t="inlineStr">
        <is>
          <t>United States</t>
        </is>
      </c>
      <c r="E7243" s="2" t="inlineStr">
        <is>
          <t>USA</t>
        </is>
      </c>
      <c r="F7243" s="2" t="inlineStr">
        <is>
          <t>Land_x001f_ll gas recovery for direct use</t>
        </is>
      </c>
      <c r="G7243" s="2" t="n">
        <v>-202</v>
      </c>
      <c r="H7243" s="2" t="n">
        <v>0.0200310219079256</v>
      </c>
      <c r="I7243" s="2" t="n">
        <v>0.02243474453687667</v>
      </c>
      <c r="J7243" s="40" t="inlineStr">
        <is>
          <t>waste - methane capture</t>
        </is>
      </c>
    </row>
    <row r="7244" ht="15.75" customHeight="1" s="120">
      <c r="A7244" s="2" t="inlineStr">
        <is>
          <t>WASTE</t>
        </is>
      </c>
      <c r="B7244" s="2" t="inlineStr">
        <is>
          <t>LAN</t>
        </is>
      </c>
      <c r="C7244" s="2" t="n">
        <v>2035</v>
      </c>
      <c r="D7244" s="2" t="inlineStr">
        <is>
          <t>United States</t>
        </is>
      </c>
      <c r="E7244" s="2" t="inlineStr">
        <is>
          <t>USA</t>
        </is>
      </c>
      <c r="F7244" s="2" t="inlineStr">
        <is>
          <t>Land_x001f_ll gas recovery for direct use</t>
        </is>
      </c>
      <c r="G7244" s="2" t="n">
        <v>-201</v>
      </c>
      <c r="H7244" s="2" t="n">
        <v>0.0169115304015577</v>
      </c>
      <c r="I7244" s="2" t="n">
        <v>0.01894091404974463</v>
      </c>
      <c r="J7244" s="40" t="inlineStr">
        <is>
          <t>waste - methane capture</t>
        </is>
      </c>
    </row>
    <row r="7245" ht="15.75" customHeight="1" s="120">
      <c r="A7245" s="2" t="inlineStr">
        <is>
          <t>WASTE</t>
        </is>
      </c>
      <c r="B7245" s="2" t="inlineStr">
        <is>
          <t>LAN</t>
        </is>
      </c>
      <c r="C7245" s="2" t="n">
        <v>2035</v>
      </c>
      <c r="D7245" s="2" t="inlineStr">
        <is>
          <t>United States</t>
        </is>
      </c>
      <c r="E7245" s="2" t="inlineStr">
        <is>
          <t>USA</t>
        </is>
      </c>
      <c r="F7245" s="2" t="inlineStr">
        <is>
          <t>Land_x001f_ll gas recovery for direct use</t>
        </is>
      </c>
      <c r="G7245" s="2" t="n">
        <v>-198</v>
      </c>
      <c r="H7245" s="2" t="n">
        <v>0.0076850224286318</v>
      </c>
      <c r="I7245" s="2" t="n">
        <v>0.008607225120067617</v>
      </c>
      <c r="J7245" s="40" t="inlineStr">
        <is>
          <t>waste - methane capture</t>
        </is>
      </c>
    </row>
    <row r="7246" ht="15.75" customHeight="1" s="120">
      <c r="A7246" s="2" t="inlineStr">
        <is>
          <t>WASTE</t>
        </is>
      </c>
      <c r="B7246" s="2" t="inlineStr">
        <is>
          <t>LAN</t>
        </is>
      </c>
      <c r="C7246" s="2" t="n">
        <v>2035</v>
      </c>
      <c r="D7246" s="2" t="inlineStr">
        <is>
          <t>United States</t>
        </is>
      </c>
      <c r="E7246" s="2" t="inlineStr">
        <is>
          <t>USA</t>
        </is>
      </c>
      <c r="F7246" s="2" t="inlineStr">
        <is>
          <t>Land_x001f_ll gas recovery for direct use</t>
        </is>
      </c>
      <c r="G7246" s="2" t="n">
        <v>-196</v>
      </c>
      <c r="H7246" s="2" t="n">
        <v>0.0220797993242741</v>
      </c>
      <c r="I7246" s="2" t="n">
        <v>0.024729375243187</v>
      </c>
      <c r="J7246" s="40" t="inlineStr">
        <is>
          <t>waste - methane capture</t>
        </is>
      </c>
    </row>
    <row r="7247" ht="15.75" customHeight="1" s="120">
      <c r="A7247" s="2" t="inlineStr">
        <is>
          <t>WASTE</t>
        </is>
      </c>
      <c r="B7247" s="2" t="inlineStr">
        <is>
          <t>LAN</t>
        </is>
      </c>
      <c r="C7247" s="2" t="n">
        <v>2035</v>
      </c>
      <c r="D7247" s="2" t="inlineStr">
        <is>
          <t>United States</t>
        </is>
      </c>
      <c r="E7247" s="2" t="inlineStr">
        <is>
          <t>USA</t>
        </is>
      </c>
      <c r="F7247" s="2" t="inlineStr">
        <is>
          <t>Land_x001f_ll gas recovery for direct use</t>
        </is>
      </c>
      <c r="G7247" s="2" t="n">
        <v>-195</v>
      </c>
      <c r="H7247" s="2" t="n">
        <v>0.0178616545163095</v>
      </c>
      <c r="I7247" s="2" t="n">
        <v>0.02000505305826664</v>
      </c>
      <c r="J7247" s="40" t="inlineStr">
        <is>
          <t>waste - methane capture</t>
        </is>
      </c>
    </row>
    <row r="7248" ht="15.75" customHeight="1" s="120">
      <c r="A7248" s="2" t="inlineStr">
        <is>
          <t>WASTE</t>
        </is>
      </c>
      <c r="B7248" s="2" t="inlineStr">
        <is>
          <t>LAN</t>
        </is>
      </c>
      <c r="C7248" s="2" t="n">
        <v>2035</v>
      </c>
      <c r="D7248" s="2" t="inlineStr">
        <is>
          <t>United States</t>
        </is>
      </c>
      <c r="E7248" s="2" t="inlineStr">
        <is>
          <t>USA</t>
        </is>
      </c>
      <c r="F7248" s="2" t="inlineStr">
        <is>
          <t>Land_x001f_ll gas recovery for direct use</t>
        </is>
      </c>
      <c r="G7248" s="2" t="n">
        <v>-194</v>
      </c>
      <c r="H7248" s="2" t="n">
        <v>0.0167935737408698</v>
      </c>
      <c r="I7248" s="2" t="n">
        <v>0.01880880258977418</v>
      </c>
      <c r="J7248" s="40" t="inlineStr">
        <is>
          <t>waste - methane capture</t>
        </is>
      </c>
    </row>
    <row r="7249" ht="15.75" customHeight="1" s="120">
      <c r="A7249" s="2" t="inlineStr">
        <is>
          <t>WASTE</t>
        </is>
      </c>
      <c r="B7249" s="2" t="inlineStr">
        <is>
          <t>LAN</t>
        </is>
      </c>
      <c r="C7249" s="2" t="n">
        <v>2035</v>
      </c>
      <c r="D7249" s="2" t="inlineStr">
        <is>
          <t>United States</t>
        </is>
      </c>
      <c r="E7249" s="2" t="inlineStr">
        <is>
          <t>USA</t>
        </is>
      </c>
      <c r="F7249" s="2" t="inlineStr">
        <is>
          <t>Land_x001f_ll gas recovery for direct use</t>
        </is>
      </c>
      <c r="G7249" s="2" t="n">
        <v>-193</v>
      </c>
      <c r="H7249" s="2" t="n">
        <v>0.0383393256925046</v>
      </c>
      <c r="I7249" s="2" t="n">
        <v>0.04294004477560516</v>
      </c>
      <c r="J7249" s="40" t="inlineStr">
        <is>
          <t>waste - methane capture</t>
        </is>
      </c>
    </row>
    <row r="7250" ht="15.75" customHeight="1" s="120">
      <c r="A7250" s="2" t="inlineStr">
        <is>
          <t>WASTE</t>
        </is>
      </c>
      <c r="B7250" s="2" t="inlineStr">
        <is>
          <t>LAN</t>
        </is>
      </c>
      <c r="C7250" s="2" t="n">
        <v>2035</v>
      </c>
      <c r="D7250" s="2" t="inlineStr">
        <is>
          <t>United States</t>
        </is>
      </c>
      <c r="E7250" s="2" t="inlineStr">
        <is>
          <t>USA</t>
        </is>
      </c>
      <c r="F7250" s="2" t="inlineStr">
        <is>
          <t>Land_x001f_ll gas recovery for direct use</t>
        </is>
      </c>
      <c r="G7250" s="2" t="n">
        <v>-192</v>
      </c>
      <c r="H7250" s="2" t="n">
        <v>0.0245212723966688</v>
      </c>
      <c r="I7250" s="2" t="n">
        <v>0.02746382508426906</v>
      </c>
      <c r="J7250" s="40" t="inlineStr">
        <is>
          <t>waste - methane capture</t>
        </is>
      </c>
    </row>
    <row r="7251" ht="15.75" customHeight="1" s="120">
      <c r="A7251" s="2" t="inlineStr">
        <is>
          <t>WASTE</t>
        </is>
      </c>
      <c r="B7251" s="2" t="inlineStr">
        <is>
          <t>LAN</t>
        </is>
      </c>
      <c r="C7251" s="2" t="n">
        <v>2035</v>
      </c>
      <c r="D7251" s="2" t="inlineStr">
        <is>
          <t>United States</t>
        </is>
      </c>
      <c r="E7251" s="2" t="inlineStr">
        <is>
          <t>USA</t>
        </is>
      </c>
      <c r="F7251" s="2" t="inlineStr">
        <is>
          <t>Land_x001f_ll gas recovery for direct use</t>
        </is>
      </c>
      <c r="G7251" s="2" t="n">
        <v>-191</v>
      </c>
      <c r="H7251" s="2" t="n">
        <v>0.0039621572941542</v>
      </c>
      <c r="I7251" s="2" t="n">
        <v>0.004437616169452705</v>
      </c>
      <c r="J7251" s="40" t="inlineStr">
        <is>
          <t>waste - methane capture</t>
        </is>
      </c>
    </row>
    <row r="7252" ht="15.75" customHeight="1" s="120">
      <c r="A7252" s="2" t="inlineStr">
        <is>
          <t>WASTE</t>
        </is>
      </c>
      <c r="B7252" s="2" t="inlineStr">
        <is>
          <t>LAN</t>
        </is>
      </c>
      <c r="C7252" s="2" t="n">
        <v>2035</v>
      </c>
      <c r="D7252" s="2" t="inlineStr">
        <is>
          <t>United States</t>
        </is>
      </c>
      <c r="E7252" s="2" t="inlineStr">
        <is>
          <t>USA</t>
        </is>
      </c>
      <c r="F7252" s="2" t="inlineStr">
        <is>
          <t>Land_x001f_ll gas recovery for direct use</t>
        </is>
      </c>
      <c r="G7252" s="2" t="n">
        <v>-190</v>
      </c>
      <c r="H7252" s="2" t="n">
        <v>0.0119587474036962</v>
      </c>
      <c r="I7252" s="2" t="n">
        <v>0.01339379709213975</v>
      </c>
      <c r="J7252" s="40" t="inlineStr">
        <is>
          <t>waste - methane capture</t>
        </is>
      </c>
    </row>
    <row r="7253" ht="15.75" customHeight="1" s="120">
      <c r="A7253" s="2" t="inlineStr">
        <is>
          <t>WASTE</t>
        </is>
      </c>
      <c r="B7253" s="2" t="inlineStr">
        <is>
          <t>LAN</t>
        </is>
      </c>
      <c r="C7253" s="2" t="n">
        <v>2035</v>
      </c>
      <c r="D7253" s="2" t="inlineStr">
        <is>
          <t>United States</t>
        </is>
      </c>
      <c r="E7253" s="2" t="inlineStr">
        <is>
          <t>USA</t>
        </is>
      </c>
      <c r="F7253" s="2" t="inlineStr">
        <is>
          <t>Land_x001f_ll gas recovery for direct use</t>
        </is>
      </c>
      <c r="G7253" s="2" t="n">
        <v>-189</v>
      </c>
      <c r="H7253" s="2" t="n">
        <v>0.0252341390587389</v>
      </c>
      <c r="I7253" s="2" t="n">
        <v>0.02826223574578757</v>
      </c>
      <c r="J7253" s="40" t="inlineStr">
        <is>
          <t>waste - methane capture</t>
        </is>
      </c>
    </row>
    <row r="7254" ht="15.75" customHeight="1" s="120">
      <c r="A7254" s="2" t="inlineStr">
        <is>
          <t>WASTE</t>
        </is>
      </c>
      <c r="B7254" s="2" t="inlineStr">
        <is>
          <t>LAN</t>
        </is>
      </c>
      <c r="C7254" s="2" t="n">
        <v>2035</v>
      </c>
      <c r="D7254" s="2" t="inlineStr">
        <is>
          <t>United States</t>
        </is>
      </c>
      <c r="E7254" s="2" t="inlineStr">
        <is>
          <t>USA</t>
        </is>
      </c>
      <c r="F7254" s="2" t="inlineStr">
        <is>
          <t>Land_x001f_ll gas recovery for direct use</t>
        </is>
      </c>
      <c r="G7254" s="2" t="n">
        <v>-187</v>
      </c>
      <c r="H7254" s="2" t="n">
        <v>0.0031105251982808</v>
      </c>
      <c r="I7254" s="2" t="n">
        <v>0.003483788222074496</v>
      </c>
      <c r="J7254" s="40" t="inlineStr">
        <is>
          <t>waste - methane capture</t>
        </is>
      </c>
    </row>
    <row r="7255" ht="15.75" customHeight="1" s="120">
      <c r="A7255" s="2" t="inlineStr">
        <is>
          <t>WASTE</t>
        </is>
      </c>
      <c r="B7255" s="2" t="inlineStr">
        <is>
          <t>LAN</t>
        </is>
      </c>
      <c r="C7255" s="2" t="n">
        <v>2035</v>
      </c>
      <c r="D7255" s="2" t="inlineStr">
        <is>
          <t>United States</t>
        </is>
      </c>
      <c r="E7255" s="2" t="inlineStr">
        <is>
          <t>USA</t>
        </is>
      </c>
      <c r="F7255" s="2" t="inlineStr">
        <is>
          <t>Land_x001f_ll gas recovery for direct use</t>
        </is>
      </c>
      <c r="G7255" s="2" t="n">
        <v>-186</v>
      </c>
      <c r="H7255" s="2" t="n">
        <v>0.0192187028005719</v>
      </c>
      <c r="I7255" s="2" t="n">
        <v>0.02152494713664053</v>
      </c>
      <c r="J7255" s="40" t="inlineStr">
        <is>
          <t>waste - methane capture</t>
        </is>
      </c>
    </row>
    <row r="7256" ht="15.75" customHeight="1" s="120">
      <c r="A7256" s="2" t="inlineStr">
        <is>
          <t>WASTE</t>
        </is>
      </c>
      <c r="B7256" s="2" t="inlineStr">
        <is>
          <t>LAN</t>
        </is>
      </c>
      <c r="C7256" s="2" t="n">
        <v>2035</v>
      </c>
      <c r="D7256" s="2" t="inlineStr">
        <is>
          <t>United States</t>
        </is>
      </c>
      <c r="E7256" s="2" t="inlineStr">
        <is>
          <t>USA</t>
        </is>
      </c>
      <c r="F7256" s="2" t="inlineStr">
        <is>
          <t>Land_x001f_ll gas recovery for direct use</t>
        </is>
      </c>
      <c r="G7256" s="2" t="n">
        <v>-185</v>
      </c>
      <c r="H7256" s="2" t="n">
        <v>0.0240801095496863</v>
      </c>
      <c r="I7256" s="2" t="n">
        <v>0.02696972269564866</v>
      </c>
      <c r="J7256" s="40" t="inlineStr">
        <is>
          <t>waste - methane capture</t>
        </is>
      </c>
    </row>
    <row r="7257" ht="15.75" customHeight="1" s="120">
      <c r="A7257" s="2" t="inlineStr">
        <is>
          <t>WASTE</t>
        </is>
      </c>
      <c r="B7257" s="2" t="inlineStr">
        <is>
          <t>LAN</t>
        </is>
      </c>
      <c r="C7257" s="2" t="n">
        <v>2035</v>
      </c>
      <c r="D7257" s="2" t="inlineStr">
        <is>
          <t>United States</t>
        </is>
      </c>
      <c r="E7257" s="2" t="inlineStr">
        <is>
          <t>USA</t>
        </is>
      </c>
      <c r="F7257" s="2" t="inlineStr">
        <is>
          <t>Land_x001f_ll gas recovery for direct use</t>
        </is>
      </c>
      <c r="G7257" s="2" t="n">
        <v>-184</v>
      </c>
      <c r="H7257" s="2" t="n">
        <v>0.0240014737937599</v>
      </c>
      <c r="I7257" s="2" t="n">
        <v>0.02688165064901109</v>
      </c>
      <c r="J7257" s="40" t="inlineStr">
        <is>
          <t>waste - methane capture</t>
        </is>
      </c>
    </row>
    <row r="7258" ht="15.75" customHeight="1" s="120">
      <c r="A7258" s="2" t="inlineStr">
        <is>
          <t>WASTE</t>
        </is>
      </c>
      <c r="B7258" s="2" t="inlineStr">
        <is>
          <t>LAN</t>
        </is>
      </c>
      <c r="C7258" s="2" t="n">
        <v>2035</v>
      </c>
      <c r="D7258" s="2" t="inlineStr">
        <is>
          <t>United States</t>
        </is>
      </c>
      <c r="E7258" s="2" t="inlineStr">
        <is>
          <t>USA</t>
        </is>
      </c>
      <c r="F7258" s="2" t="inlineStr">
        <is>
          <t>Land_x001f_ll gas recovery for direct use</t>
        </is>
      </c>
      <c r="G7258" s="2" t="n">
        <v>-183</v>
      </c>
      <c r="H7258" s="2" t="n">
        <v>0.0203109241556376</v>
      </c>
      <c r="I7258" s="2" t="n">
        <v>0.02274823505431411</v>
      </c>
      <c r="J7258" s="40" t="inlineStr">
        <is>
          <t>waste - methane capture</t>
        </is>
      </c>
    </row>
    <row r="7259" ht="15.75" customHeight="1" s="120">
      <c r="A7259" s="2" t="inlineStr">
        <is>
          <t>WASTE</t>
        </is>
      </c>
      <c r="B7259" s="2" t="inlineStr">
        <is>
          <t>LAN</t>
        </is>
      </c>
      <c r="C7259" s="2" t="n">
        <v>2035</v>
      </c>
      <c r="D7259" s="2" t="inlineStr">
        <is>
          <t>United States</t>
        </is>
      </c>
      <c r="E7259" s="2" t="inlineStr">
        <is>
          <t>USA</t>
        </is>
      </c>
      <c r="F7259" s="2" t="inlineStr">
        <is>
          <t>Land_x001f_ll gas recovery for direct use</t>
        </is>
      </c>
      <c r="G7259" s="2" t="n">
        <v>-182</v>
      </c>
      <c r="H7259" s="2" t="n">
        <v>0.0268663500901312</v>
      </c>
      <c r="I7259" s="2" t="n">
        <v>0.03009031210094695</v>
      </c>
      <c r="J7259" s="40" t="inlineStr">
        <is>
          <t>waste - methane capture</t>
        </is>
      </c>
    </row>
    <row r="7260" ht="15.75" customHeight="1" s="120">
      <c r="A7260" s="2" t="inlineStr">
        <is>
          <t>WASTE</t>
        </is>
      </c>
      <c r="B7260" s="2" t="inlineStr">
        <is>
          <t>LAN</t>
        </is>
      </c>
      <c r="C7260" s="2" t="n">
        <v>2035</v>
      </c>
      <c r="D7260" s="2" t="inlineStr">
        <is>
          <t>United States</t>
        </is>
      </c>
      <c r="E7260" s="2" t="inlineStr">
        <is>
          <t>USA</t>
        </is>
      </c>
      <c r="F7260" s="2" t="inlineStr">
        <is>
          <t>Land_x001f_ll gas recovery for direct use</t>
        </is>
      </c>
      <c r="G7260" s="2" t="n">
        <v>-181</v>
      </c>
      <c r="H7260" s="2" t="n">
        <v>0.0397582517471164</v>
      </c>
      <c r="I7260" s="2" t="n">
        <v>0.04452924195677037</v>
      </c>
      <c r="J7260" s="40" t="inlineStr">
        <is>
          <t>waste - methane capture</t>
        </is>
      </c>
    </row>
    <row r="7261" ht="15.75" customHeight="1" s="120">
      <c r="A7261" s="2" t="inlineStr">
        <is>
          <t>WASTE</t>
        </is>
      </c>
      <c r="B7261" s="2" t="inlineStr">
        <is>
          <t>LAN</t>
        </is>
      </c>
      <c r="C7261" s="2" t="n">
        <v>2035</v>
      </c>
      <c r="D7261" s="2" t="inlineStr">
        <is>
          <t>United States</t>
        </is>
      </c>
      <c r="E7261" s="2" t="inlineStr">
        <is>
          <t>USA</t>
        </is>
      </c>
      <c r="F7261" s="2" t="inlineStr">
        <is>
          <t>Land_x001f_ll gas recovery for direct use</t>
        </is>
      </c>
      <c r="G7261" s="2" t="n">
        <v>-180</v>
      </c>
      <c r="H7261" s="2" t="n">
        <v>0.037862493423745</v>
      </c>
      <c r="I7261" s="2" t="n">
        <v>0.04240599263459441</v>
      </c>
      <c r="J7261" s="40" t="inlineStr">
        <is>
          <t>waste - methane capture</t>
        </is>
      </c>
    </row>
    <row r="7262" ht="15.75" customHeight="1" s="120">
      <c r="A7262" s="2" t="inlineStr">
        <is>
          <t>WASTE</t>
        </is>
      </c>
      <c r="B7262" s="2" t="inlineStr">
        <is>
          <t>LAN</t>
        </is>
      </c>
      <c r="C7262" s="2" t="n">
        <v>2035</v>
      </c>
      <c r="D7262" s="2" t="inlineStr">
        <is>
          <t>United States</t>
        </is>
      </c>
      <c r="E7262" s="2" t="inlineStr">
        <is>
          <t>USA</t>
        </is>
      </c>
      <c r="F7262" s="2" t="inlineStr">
        <is>
          <t>Land_x001f_ll gas recovery for direct use</t>
        </is>
      </c>
      <c r="G7262" s="2" t="n">
        <v>-179</v>
      </c>
      <c r="H7262" s="2" t="n">
        <v>0.013525108457543</v>
      </c>
      <c r="I7262" s="2" t="n">
        <v>0.01514812147244816</v>
      </c>
      <c r="J7262" s="40" t="inlineStr">
        <is>
          <t>waste - methane capture</t>
        </is>
      </c>
    </row>
    <row r="7263" ht="15.75" customHeight="1" s="120">
      <c r="A7263" s="2" t="inlineStr">
        <is>
          <t>WASTE</t>
        </is>
      </c>
      <c r="B7263" s="2" t="inlineStr">
        <is>
          <t>LAN</t>
        </is>
      </c>
      <c r="C7263" s="2" t="n">
        <v>2035</v>
      </c>
      <c r="D7263" s="2" t="inlineStr">
        <is>
          <t>United States</t>
        </is>
      </c>
      <c r="E7263" s="2" t="inlineStr">
        <is>
          <t>USA</t>
        </is>
      </c>
      <c r="F7263" s="2" t="inlineStr">
        <is>
          <t>Land_x001f_ll gas recovery for direct use</t>
        </is>
      </c>
      <c r="G7263" s="2" t="n">
        <v>-178</v>
      </c>
      <c r="H7263" s="2" t="n">
        <v>0.0195352714508772</v>
      </c>
      <c r="I7263" s="2" t="n">
        <v>0.02187950402498247</v>
      </c>
      <c r="J7263" s="40" t="inlineStr">
        <is>
          <t>waste - methane capture</t>
        </is>
      </c>
    </row>
    <row r="7264" ht="15.75" customHeight="1" s="120">
      <c r="A7264" s="2" t="inlineStr">
        <is>
          <t>WASTE</t>
        </is>
      </c>
      <c r="B7264" s="2" t="inlineStr">
        <is>
          <t>LAN</t>
        </is>
      </c>
      <c r="C7264" s="2" t="n">
        <v>2035</v>
      </c>
      <c r="D7264" s="2" t="inlineStr">
        <is>
          <t>United States</t>
        </is>
      </c>
      <c r="E7264" s="2" t="inlineStr">
        <is>
          <t>USA</t>
        </is>
      </c>
      <c r="F7264" s="2" t="inlineStr">
        <is>
          <t>Land_x001f_ll gas recovery for direct use</t>
        </is>
      </c>
      <c r="G7264" s="2" t="n">
        <v>-177</v>
      </c>
      <c r="H7264" s="2" t="n">
        <v>0.0169226077850908</v>
      </c>
      <c r="I7264" s="2" t="n">
        <v>0.0189533207193017</v>
      </c>
      <c r="J7264" s="40" t="inlineStr">
        <is>
          <t>waste - methane capture</t>
        </is>
      </c>
    </row>
    <row r="7265" ht="15.75" customHeight="1" s="120">
      <c r="A7265" s="2" t="inlineStr">
        <is>
          <t>WASTE</t>
        </is>
      </c>
      <c r="B7265" s="2" t="inlineStr">
        <is>
          <t>LAN</t>
        </is>
      </c>
      <c r="C7265" s="2" t="n">
        <v>2035</v>
      </c>
      <c r="D7265" s="2" t="inlineStr">
        <is>
          <t>United States</t>
        </is>
      </c>
      <c r="E7265" s="2" t="inlineStr">
        <is>
          <t>USA</t>
        </is>
      </c>
      <c r="F7265" s="2" t="inlineStr">
        <is>
          <t>Land_x001f_ll gas recovery for direct use</t>
        </is>
      </c>
      <c r="G7265" s="2" t="n">
        <v>-176</v>
      </c>
      <c r="H7265" s="2" t="n">
        <v>0.0145654028747231</v>
      </c>
      <c r="I7265" s="2" t="n">
        <v>0.01631325121968987</v>
      </c>
      <c r="J7265" s="40" t="inlineStr">
        <is>
          <t>waste - methane capture</t>
        </is>
      </c>
    </row>
    <row r="7266" ht="15.75" customHeight="1" s="120">
      <c r="A7266" s="2" t="inlineStr">
        <is>
          <t>WASTE</t>
        </is>
      </c>
      <c r="B7266" s="2" t="inlineStr">
        <is>
          <t>LAN</t>
        </is>
      </c>
      <c r="C7266" s="2" t="n">
        <v>2035</v>
      </c>
      <c r="D7266" s="2" t="inlineStr">
        <is>
          <t>United States</t>
        </is>
      </c>
      <c r="E7266" s="2" t="inlineStr">
        <is>
          <t>USA</t>
        </is>
      </c>
      <c r="F7266" s="2" t="inlineStr">
        <is>
          <t>Land_x001f_ll gas recovery for direct use</t>
        </is>
      </c>
      <c r="G7266" s="2" t="n">
        <v>-175</v>
      </c>
      <c r="H7266" s="2" t="n">
        <v>0.0142862608190626</v>
      </c>
      <c r="I7266" s="2" t="n">
        <v>0.01600061211735011</v>
      </c>
      <c r="J7266" s="40" t="inlineStr">
        <is>
          <t>waste - methane capture</t>
        </is>
      </c>
    </row>
    <row r="7267" ht="15.75" customHeight="1" s="120">
      <c r="A7267" s="2" t="inlineStr">
        <is>
          <t>WASTE</t>
        </is>
      </c>
      <c r="B7267" s="2" t="inlineStr">
        <is>
          <t>LAN</t>
        </is>
      </c>
      <c r="C7267" s="2" t="n">
        <v>2035</v>
      </c>
      <c r="D7267" s="2" t="inlineStr">
        <is>
          <t>United States</t>
        </is>
      </c>
      <c r="E7267" s="2" t="inlineStr">
        <is>
          <t>USA</t>
        </is>
      </c>
      <c r="F7267" s="2" t="inlineStr">
        <is>
          <t>Land_x001f_ll gas recovery for direct use</t>
        </is>
      </c>
      <c r="G7267" s="2" t="n">
        <v>-174</v>
      </c>
      <c r="H7267" s="2" t="n">
        <v>0.012680582003668</v>
      </c>
      <c r="I7267" s="2" t="n">
        <v>0.01420225184410816</v>
      </c>
      <c r="J7267" s="40" t="inlineStr">
        <is>
          <t>waste - methane capture</t>
        </is>
      </c>
    </row>
    <row r="7268" ht="15.75" customHeight="1" s="120">
      <c r="A7268" s="2" t="inlineStr">
        <is>
          <t>WASTE</t>
        </is>
      </c>
      <c r="B7268" s="2" t="inlineStr">
        <is>
          <t>LAN</t>
        </is>
      </c>
      <c r="C7268" s="2" t="n">
        <v>2035</v>
      </c>
      <c r="D7268" s="2" t="inlineStr">
        <is>
          <t>United States</t>
        </is>
      </c>
      <c r="E7268" s="2" t="inlineStr">
        <is>
          <t>USA</t>
        </is>
      </c>
      <c r="F7268" s="2" t="inlineStr">
        <is>
          <t>Land_x001f_ll gas recovery for direct use</t>
        </is>
      </c>
      <c r="G7268" s="2" t="n">
        <v>-173</v>
      </c>
      <c r="H7268" s="2" t="n">
        <v>0.0383209732826799</v>
      </c>
      <c r="I7268" s="2" t="n">
        <v>0.04291949007660149</v>
      </c>
      <c r="J7268" s="40" t="inlineStr">
        <is>
          <t>waste - methane capture</t>
        </is>
      </c>
    </row>
    <row r="7269" ht="15.75" customHeight="1" s="120">
      <c r="A7269" s="2" t="inlineStr">
        <is>
          <t>WASTE</t>
        </is>
      </c>
      <c r="B7269" s="2" t="inlineStr">
        <is>
          <t>LAN</t>
        </is>
      </c>
      <c r="C7269" s="2" t="n">
        <v>2035</v>
      </c>
      <c r="D7269" s="2" t="inlineStr">
        <is>
          <t>United States</t>
        </is>
      </c>
      <c r="E7269" s="2" t="inlineStr">
        <is>
          <t>USA</t>
        </is>
      </c>
      <c r="F7269" s="2" t="inlineStr">
        <is>
          <t>Land_x001f_ll gas recovery for direct use</t>
        </is>
      </c>
      <c r="G7269" s="2" t="n">
        <v>-172</v>
      </c>
      <c r="H7269" s="2" t="n">
        <v>0.0057237690780312</v>
      </c>
      <c r="I7269" s="2" t="n">
        <v>0.006410621367394944</v>
      </c>
      <c r="J7269" s="40" t="inlineStr">
        <is>
          <t>waste - methane capture</t>
        </is>
      </c>
    </row>
    <row r="7270" ht="15.75" customHeight="1" s="120">
      <c r="A7270" s="2" t="inlineStr">
        <is>
          <t>WASTE</t>
        </is>
      </c>
      <c r="B7270" s="2" t="inlineStr">
        <is>
          <t>LAN</t>
        </is>
      </c>
      <c r="C7270" s="2" t="n">
        <v>2035</v>
      </c>
      <c r="D7270" s="2" t="inlineStr">
        <is>
          <t>United States</t>
        </is>
      </c>
      <c r="E7270" s="2" t="inlineStr">
        <is>
          <t>USA</t>
        </is>
      </c>
      <c r="F7270" s="2" t="inlineStr">
        <is>
          <t>Land_x001f_ll gas recovery for direct use</t>
        </is>
      </c>
      <c r="G7270" s="2" t="n">
        <v>-171</v>
      </c>
      <c r="H7270" s="2" t="n">
        <v>0.0169392318930477</v>
      </c>
      <c r="I7270" s="2" t="n">
        <v>0.01897193972021343</v>
      </c>
      <c r="J7270" s="40" t="inlineStr">
        <is>
          <t>waste - methane capture</t>
        </is>
      </c>
    </row>
    <row r="7271" ht="15.75" customHeight="1" s="120">
      <c r="A7271" s="2" t="inlineStr">
        <is>
          <t>WASTE</t>
        </is>
      </c>
      <c r="B7271" s="2" t="inlineStr">
        <is>
          <t>LAN</t>
        </is>
      </c>
      <c r="C7271" s="2" t="n">
        <v>2035</v>
      </c>
      <c r="D7271" s="2" t="inlineStr">
        <is>
          <t>United States</t>
        </is>
      </c>
      <c r="E7271" s="2" t="inlineStr">
        <is>
          <t>USA</t>
        </is>
      </c>
      <c r="F7271" s="2" t="inlineStr">
        <is>
          <t>Land_x001f_ll gas recovery for direct use</t>
        </is>
      </c>
      <c r="G7271" s="2" t="n">
        <v>-170</v>
      </c>
      <c r="H7271" s="2" t="n">
        <v>0.0223473899532109</v>
      </c>
      <c r="I7271" s="2" t="n">
        <v>0.02502907674759621</v>
      </c>
      <c r="J7271" s="40" t="inlineStr">
        <is>
          <t>waste - methane capture</t>
        </is>
      </c>
    </row>
    <row r="7272" ht="15.75" customHeight="1" s="120">
      <c r="A7272" s="2" t="inlineStr">
        <is>
          <t>WASTE</t>
        </is>
      </c>
      <c r="B7272" s="2" t="inlineStr">
        <is>
          <t>LAN</t>
        </is>
      </c>
      <c r="C7272" s="2" t="n">
        <v>2035</v>
      </c>
      <c r="D7272" s="2" t="inlineStr">
        <is>
          <t>United States</t>
        </is>
      </c>
      <c r="E7272" s="2" t="inlineStr">
        <is>
          <t>USA</t>
        </is>
      </c>
      <c r="F7272" s="2" t="inlineStr">
        <is>
          <t>Land_x001f_ll gas recovery for direct use</t>
        </is>
      </c>
      <c r="G7272" s="2" t="n">
        <v>-169</v>
      </c>
      <c r="H7272" s="2" t="n">
        <v>0.0228954970370978</v>
      </c>
      <c r="I7272" s="2" t="n">
        <v>0.02564295668154954</v>
      </c>
      <c r="J7272" s="40" t="inlineStr">
        <is>
          <t>waste - methane capture</t>
        </is>
      </c>
    </row>
    <row r="7273" ht="15.75" customHeight="1" s="120">
      <c r="A7273" s="2" t="inlineStr">
        <is>
          <t>WASTE</t>
        </is>
      </c>
      <c r="B7273" s="2" t="inlineStr">
        <is>
          <t>LAN</t>
        </is>
      </c>
      <c r="C7273" s="2" t="n">
        <v>2035</v>
      </c>
      <c r="D7273" s="2" t="inlineStr">
        <is>
          <t>United States</t>
        </is>
      </c>
      <c r="E7273" s="2" t="inlineStr">
        <is>
          <t>USA</t>
        </is>
      </c>
      <c r="F7273" s="2" t="inlineStr">
        <is>
          <t>Land_x001f_ll gas recovery for direct use</t>
        </is>
      </c>
      <c r="G7273" s="2" t="n">
        <v>-168</v>
      </c>
      <c r="H7273" s="2" t="n">
        <v>0.0303799107205123</v>
      </c>
      <c r="I7273" s="2" t="n">
        <v>0.03402550000697378</v>
      </c>
      <c r="J7273" s="40" t="inlineStr">
        <is>
          <t>waste - methane capture</t>
        </is>
      </c>
    </row>
    <row r="7274" ht="15.75" customHeight="1" s="120">
      <c r="A7274" s="2" t="inlineStr">
        <is>
          <t>WASTE</t>
        </is>
      </c>
      <c r="B7274" s="2" t="inlineStr">
        <is>
          <t>LAN</t>
        </is>
      </c>
      <c r="C7274" s="2" t="n">
        <v>2035</v>
      </c>
      <c r="D7274" s="2" t="inlineStr">
        <is>
          <t>United States</t>
        </is>
      </c>
      <c r="E7274" s="2" t="inlineStr">
        <is>
          <t>USA</t>
        </is>
      </c>
      <c r="F7274" s="2" t="inlineStr">
        <is>
          <t>Land_x001f_ll gas recovery for direct use</t>
        </is>
      </c>
      <c r="G7274" s="2" t="n">
        <v>-167</v>
      </c>
      <c r="H7274" s="2" t="n">
        <v>0.032649616128765</v>
      </c>
      <c r="I7274" s="2" t="n">
        <v>0.0365675700642168</v>
      </c>
      <c r="J7274" s="40" t="inlineStr">
        <is>
          <t>waste - methane capture</t>
        </is>
      </c>
    </row>
    <row r="7275" ht="15.75" customHeight="1" s="120">
      <c r="A7275" s="2" t="inlineStr">
        <is>
          <t>WASTE</t>
        </is>
      </c>
      <c r="B7275" s="2" t="inlineStr">
        <is>
          <t>LAN</t>
        </is>
      </c>
      <c r="C7275" s="2" t="n">
        <v>2035</v>
      </c>
      <c r="D7275" s="2" t="inlineStr">
        <is>
          <t>United States</t>
        </is>
      </c>
      <c r="E7275" s="2" t="inlineStr">
        <is>
          <t>USA</t>
        </is>
      </c>
      <c r="F7275" s="2" t="inlineStr">
        <is>
          <t>Land_x001f_ll gas recovery for direct use</t>
        </is>
      </c>
      <c r="G7275" s="2" t="n">
        <v>-166</v>
      </c>
      <c r="H7275" s="2" t="n">
        <v>0.0148583073168993</v>
      </c>
      <c r="I7275" s="2" t="n">
        <v>0.01664130419492722</v>
      </c>
      <c r="J7275" s="40" t="inlineStr">
        <is>
          <t>waste - methane capture</t>
        </is>
      </c>
    </row>
    <row r="7276" ht="15.75" customHeight="1" s="120">
      <c r="A7276" s="2" t="inlineStr">
        <is>
          <t>WASTE</t>
        </is>
      </c>
      <c r="B7276" s="2" t="inlineStr">
        <is>
          <t>LAN</t>
        </is>
      </c>
      <c r="C7276" s="2" t="n">
        <v>2035</v>
      </c>
      <c r="D7276" s="2" t="inlineStr">
        <is>
          <t>United States</t>
        </is>
      </c>
      <c r="E7276" s="2" t="inlineStr">
        <is>
          <t>USA</t>
        </is>
      </c>
      <c r="F7276" s="2" t="inlineStr">
        <is>
          <t>Land_x001f_ll gas recovery for direct use</t>
        </is>
      </c>
      <c r="G7276" s="2" t="n">
        <v>-165</v>
      </c>
      <c r="H7276" s="2" t="n">
        <v>0.0170758115127683</v>
      </c>
      <c r="I7276" s="2" t="n">
        <v>0.0191249088943005</v>
      </c>
      <c r="J7276" s="40" t="inlineStr">
        <is>
          <t>waste - methane capture</t>
        </is>
      </c>
    </row>
    <row r="7277" ht="15.75" customHeight="1" s="120">
      <c r="A7277" s="2" t="inlineStr">
        <is>
          <t>WASTE</t>
        </is>
      </c>
      <c r="B7277" s="2" t="inlineStr">
        <is>
          <t>LAN</t>
        </is>
      </c>
      <c r="C7277" s="2" t="n">
        <v>2035</v>
      </c>
      <c r="D7277" s="2" t="inlineStr">
        <is>
          <t>United States</t>
        </is>
      </c>
      <c r="E7277" s="2" t="inlineStr">
        <is>
          <t>USA</t>
        </is>
      </c>
      <c r="F7277" s="2" t="inlineStr">
        <is>
          <t>Land_x001f_ll gas recovery for direct use</t>
        </is>
      </c>
      <c r="G7277" s="2" t="n">
        <v>-164</v>
      </c>
      <c r="H7277" s="2" t="n">
        <v>0.0108494041487575</v>
      </c>
      <c r="I7277" s="2" t="n">
        <v>0.0121513326466084</v>
      </c>
      <c r="J7277" s="40" t="inlineStr">
        <is>
          <t>waste - methane capture</t>
        </is>
      </c>
    </row>
    <row r="7278" ht="15.75" customHeight="1" s="120">
      <c r="A7278" s="2" t="inlineStr">
        <is>
          <t>WASTE</t>
        </is>
      </c>
      <c r="B7278" s="2" t="inlineStr">
        <is>
          <t>LAN</t>
        </is>
      </c>
      <c r="C7278" s="2" t="n">
        <v>2035</v>
      </c>
      <c r="D7278" s="2" t="inlineStr">
        <is>
          <t>United States</t>
        </is>
      </c>
      <c r="E7278" s="2" t="inlineStr">
        <is>
          <t>USA</t>
        </is>
      </c>
      <c r="F7278" s="2" t="inlineStr">
        <is>
          <t>Land_x001f_ll gas recovery for direct use</t>
        </is>
      </c>
      <c r="G7278" s="2" t="n">
        <v>-163</v>
      </c>
      <c r="H7278" s="2" t="n">
        <v>0.0081683563767001</v>
      </c>
      <c r="I7278" s="2" t="n">
        <v>0.009148559141904112</v>
      </c>
      <c r="J7278" s="40" t="inlineStr">
        <is>
          <t>waste - methane capture</t>
        </is>
      </c>
    </row>
    <row r="7279" ht="15.75" customHeight="1" s="120">
      <c r="A7279" s="2" t="inlineStr">
        <is>
          <t>WASTE</t>
        </is>
      </c>
      <c r="B7279" s="2" t="inlineStr">
        <is>
          <t>LAN</t>
        </is>
      </c>
      <c r="C7279" s="2" t="n">
        <v>2035</v>
      </c>
      <c r="D7279" s="2" t="inlineStr">
        <is>
          <t>United States</t>
        </is>
      </c>
      <c r="E7279" s="2" t="inlineStr">
        <is>
          <t>USA</t>
        </is>
      </c>
      <c r="F7279" s="2" t="inlineStr">
        <is>
          <t>Land_x001f_ll gas recovery for direct use</t>
        </is>
      </c>
      <c r="G7279" s="2" t="n">
        <v>-162</v>
      </c>
      <c r="H7279" s="2" t="n">
        <v>0.008121480466797899</v>
      </c>
      <c r="I7279" s="2" t="n">
        <v>0.009096058122813649</v>
      </c>
      <c r="J7279" s="40" t="inlineStr">
        <is>
          <t>waste - methane capture</t>
        </is>
      </c>
    </row>
    <row r="7280" ht="15.75" customHeight="1" s="120">
      <c r="A7280" s="2" t="inlineStr">
        <is>
          <t>WASTE</t>
        </is>
      </c>
      <c r="B7280" s="2" t="inlineStr">
        <is>
          <t>LAN</t>
        </is>
      </c>
      <c r="C7280" s="2" t="n">
        <v>2035</v>
      </c>
      <c r="D7280" s="2" t="inlineStr">
        <is>
          <t>United States</t>
        </is>
      </c>
      <c r="E7280" s="2" t="inlineStr">
        <is>
          <t>USA</t>
        </is>
      </c>
      <c r="F7280" s="2" t="inlineStr">
        <is>
          <t>Land_x001f_ll gas recovery for direct use</t>
        </is>
      </c>
      <c r="G7280" s="2" t="n">
        <v>-161</v>
      </c>
      <c r="H7280" s="2" t="n">
        <v>0.0098626944236457</v>
      </c>
      <c r="I7280" s="2" t="n">
        <v>0.01104621775448318</v>
      </c>
      <c r="J7280" s="40" t="inlineStr">
        <is>
          <t>waste - methane capture</t>
        </is>
      </c>
    </row>
    <row r="7281" ht="15.75" customHeight="1" s="120">
      <c r="A7281" s="2" t="inlineStr">
        <is>
          <t>WASTE</t>
        </is>
      </c>
      <c r="B7281" s="2" t="inlineStr">
        <is>
          <t>LAN</t>
        </is>
      </c>
      <c r="C7281" s="2" t="n">
        <v>2035</v>
      </c>
      <c r="D7281" s="2" t="inlineStr">
        <is>
          <t>United States</t>
        </is>
      </c>
      <c r="E7281" s="2" t="inlineStr">
        <is>
          <t>USA</t>
        </is>
      </c>
      <c r="F7281" s="2" t="inlineStr">
        <is>
          <t>Land_x001f_ll gas recovery for direct use</t>
        </is>
      </c>
      <c r="G7281" s="2" t="n">
        <v>-160</v>
      </c>
      <c r="H7281" s="2" t="n">
        <v>0.0181194180622697</v>
      </c>
      <c r="I7281" s="2" t="n">
        <v>0.02029374822974207</v>
      </c>
      <c r="J7281" s="40" t="inlineStr">
        <is>
          <t>waste - methane capture</t>
        </is>
      </c>
    </row>
    <row r="7282" ht="15.75" customHeight="1" s="120">
      <c r="A7282" s="2" t="inlineStr">
        <is>
          <t>WASTE</t>
        </is>
      </c>
      <c r="B7282" s="2" t="inlineStr">
        <is>
          <t>LAN</t>
        </is>
      </c>
      <c r="C7282" s="2" t="n">
        <v>2035</v>
      </c>
      <c r="D7282" s="2" t="inlineStr">
        <is>
          <t>United States</t>
        </is>
      </c>
      <c r="E7282" s="2" t="inlineStr">
        <is>
          <t>USA</t>
        </is>
      </c>
      <c r="F7282" s="2" t="inlineStr">
        <is>
          <t>Land_x001f_ll gas recovery for direct use</t>
        </is>
      </c>
      <c r="G7282" s="2" t="n">
        <v>-159</v>
      </c>
      <c r="H7282" s="2" t="n">
        <v>0.0131516499677673</v>
      </c>
      <c r="I7282" s="2" t="n">
        <v>0.01472984796389938</v>
      </c>
      <c r="J7282" s="40" t="inlineStr">
        <is>
          <t>waste - methane capture</t>
        </is>
      </c>
    </row>
    <row r="7283" ht="15.75" customHeight="1" s="120">
      <c r="A7283" s="2" t="inlineStr">
        <is>
          <t>WASTE</t>
        </is>
      </c>
      <c r="B7283" s="2" t="inlineStr">
        <is>
          <t>LAN</t>
        </is>
      </c>
      <c r="C7283" s="2" t="n">
        <v>2035</v>
      </c>
      <c r="D7283" s="2" t="inlineStr">
        <is>
          <t>United States</t>
        </is>
      </c>
      <c r="E7283" s="2" t="inlineStr">
        <is>
          <t>USA</t>
        </is>
      </c>
      <c r="F7283" s="2" t="inlineStr">
        <is>
          <t>Land_x001f_ll gas recovery for direct use</t>
        </is>
      </c>
      <c r="G7283" s="2" t="n">
        <v>-158</v>
      </c>
      <c r="H7283" s="2" t="n">
        <v>0.0166790874209255</v>
      </c>
      <c r="I7283" s="2" t="n">
        <v>0.01868057791143656</v>
      </c>
      <c r="J7283" s="40" t="inlineStr">
        <is>
          <t>waste - methane capture</t>
        </is>
      </c>
    </row>
    <row r="7284" ht="15.75" customHeight="1" s="120">
      <c r="A7284" s="2" t="inlineStr">
        <is>
          <t>WASTE</t>
        </is>
      </c>
      <c r="B7284" s="2" t="inlineStr">
        <is>
          <t>LAN</t>
        </is>
      </c>
      <c r="C7284" s="2" t="n">
        <v>2035</v>
      </c>
      <c r="D7284" s="2" t="inlineStr">
        <is>
          <t>United States</t>
        </is>
      </c>
      <c r="E7284" s="2" t="inlineStr">
        <is>
          <t>USA</t>
        </is>
      </c>
      <c r="F7284" s="2" t="inlineStr">
        <is>
          <t>Land_x001f_ll gas recovery for direct use</t>
        </is>
      </c>
      <c r="G7284" s="2" t="n">
        <v>-157</v>
      </c>
      <c r="H7284" s="2" t="n">
        <v>0.008610448916442699</v>
      </c>
      <c r="I7284" s="2" t="n">
        <v>0.009643702786415824</v>
      </c>
      <c r="J7284" s="40" t="inlineStr">
        <is>
          <t>waste - methane capture</t>
        </is>
      </c>
    </row>
    <row r="7285" ht="15.75" customHeight="1" s="120">
      <c r="A7285" s="2" t="inlineStr">
        <is>
          <t>WASTE</t>
        </is>
      </c>
      <c r="B7285" s="2" t="inlineStr">
        <is>
          <t>LAN</t>
        </is>
      </c>
      <c r="C7285" s="2" t="n">
        <v>2035</v>
      </c>
      <c r="D7285" s="2" t="inlineStr">
        <is>
          <t>United States</t>
        </is>
      </c>
      <c r="E7285" s="2" t="inlineStr">
        <is>
          <t>USA</t>
        </is>
      </c>
      <c r="F7285" s="2" t="inlineStr">
        <is>
          <t>Land_x001f_ll gas recovery for direct use</t>
        </is>
      </c>
      <c r="G7285" s="2" t="n">
        <v>-156</v>
      </c>
      <c r="H7285" s="2" t="n">
        <v>0.0044240728020668</v>
      </c>
      <c r="I7285" s="2" t="n">
        <v>0.004954961538314817</v>
      </c>
      <c r="J7285" s="40" t="inlineStr">
        <is>
          <t>waste - methane capture</t>
        </is>
      </c>
    </row>
    <row r="7286" ht="15.75" customHeight="1" s="120">
      <c r="A7286" s="2" t="inlineStr">
        <is>
          <t>WASTE</t>
        </is>
      </c>
      <c r="B7286" s="2" t="inlineStr">
        <is>
          <t>LAN</t>
        </is>
      </c>
      <c r="C7286" s="2" t="n">
        <v>2035</v>
      </c>
      <c r="D7286" s="2" t="inlineStr">
        <is>
          <t>United States</t>
        </is>
      </c>
      <c r="E7286" s="2" t="inlineStr">
        <is>
          <t>USA</t>
        </is>
      </c>
      <c r="F7286" s="2" t="inlineStr">
        <is>
          <t>Land_x001f_ll gas recovery for direct use</t>
        </is>
      </c>
      <c r="G7286" s="2" t="n">
        <v>-155</v>
      </c>
      <c r="H7286" s="2" t="n">
        <v>0.0136187030002475</v>
      </c>
      <c r="I7286" s="2" t="n">
        <v>0.0152529473602772</v>
      </c>
      <c r="J7286" s="40" t="inlineStr">
        <is>
          <t>waste - methane capture</t>
        </is>
      </c>
    </row>
    <row r="7287" ht="15.75" customHeight="1" s="120">
      <c r="A7287" s="2" t="inlineStr">
        <is>
          <t>WASTE</t>
        </is>
      </c>
      <c r="B7287" s="2" t="inlineStr">
        <is>
          <t>LAN</t>
        </is>
      </c>
      <c r="C7287" s="2" t="n">
        <v>2035</v>
      </c>
      <c r="D7287" s="2" t="inlineStr">
        <is>
          <t>United States</t>
        </is>
      </c>
      <c r="E7287" s="2" t="inlineStr">
        <is>
          <t>USA</t>
        </is>
      </c>
      <c r="F7287" s="2" t="inlineStr">
        <is>
          <t>Land_x001f_ll gas recovery for direct use</t>
        </is>
      </c>
      <c r="G7287" s="2" t="n">
        <v>-154</v>
      </c>
      <c r="H7287" s="2" t="n">
        <v>0.008206815691664799</v>
      </c>
      <c r="I7287" s="2" t="n">
        <v>0.009191633574664576</v>
      </c>
      <c r="J7287" s="40" t="inlineStr">
        <is>
          <t>waste - methane capture</t>
        </is>
      </c>
    </row>
    <row r="7288" ht="15.75" customHeight="1" s="120">
      <c r="A7288" s="2" t="inlineStr">
        <is>
          <t>WASTE</t>
        </is>
      </c>
      <c r="B7288" s="2" t="inlineStr">
        <is>
          <t>LAN</t>
        </is>
      </c>
      <c r="C7288" s="2" t="n">
        <v>2035</v>
      </c>
      <c r="D7288" s="2" t="inlineStr">
        <is>
          <t>United States</t>
        </is>
      </c>
      <c r="E7288" s="2" t="inlineStr">
        <is>
          <t>USA</t>
        </is>
      </c>
      <c r="F7288" s="2" t="inlineStr">
        <is>
          <t>Land_x001f_ll gas recovery for direct use</t>
        </is>
      </c>
      <c r="G7288" s="2" t="n">
        <v>-153</v>
      </c>
      <c r="H7288" s="2" t="n">
        <v>0.0101654756581411</v>
      </c>
      <c r="I7288" s="2" t="n">
        <v>0.01138533273711803</v>
      </c>
      <c r="J7288" s="40" t="inlineStr">
        <is>
          <t>waste - methane capture</t>
        </is>
      </c>
    </row>
    <row r="7289" ht="15.75" customHeight="1" s="120">
      <c r="A7289" s="2" t="inlineStr">
        <is>
          <t>WASTE</t>
        </is>
      </c>
      <c r="B7289" s="2" t="inlineStr">
        <is>
          <t>LAN</t>
        </is>
      </c>
      <c r="C7289" s="2" t="n">
        <v>2035</v>
      </c>
      <c r="D7289" s="2" t="inlineStr">
        <is>
          <t>United States</t>
        </is>
      </c>
      <c r="E7289" s="2" t="inlineStr">
        <is>
          <t>USA</t>
        </is>
      </c>
      <c r="F7289" s="2" t="inlineStr">
        <is>
          <t>Land_x001f_ll gas recovery for direct use</t>
        </is>
      </c>
      <c r="G7289" s="2" t="n">
        <v>-152</v>
      </c>
      <c r="H7289" s="2" t="n">
        <v>0.0031890398822725</v>
      </c>
      <c r="I7289" s="2" t="n">
        <v>0.003571724668145201</v>
      </c>
      <c r="J7289" s="40" t="inlineStr">
        <is>
          <t>waste - methane capture</t>
        </is>
      </c>
    </row>
    <row r="7290" ht="15.75" customHeight="1" s="120">
      <c r="A7290" s="2" t="inlineStr">
        <is>
          <t>WASTE</t>
        </is>
      </c>
      <c r="B7290" s="2" t="inlineStr">
        <is>
          <t>LAN</t>
        </is>
      </c>
      <c r="C7290" s="2" t="n">
        <v>2035</v>
      </c>
      <c r="D7290" s="2" t="inlineStr">
        <is>
          <t>United States</t>
        </is>
      </c>
      <c r="E7290" s="2" t="inlineStr">
        <is>
          <t>USA</t>
        </is>
      </c>
      <c r="F7290" s="2" t="inlineStr">
        <is>
          <t>Land_x001f_ll gas recovery for direct use</t>
        </is>
      </c>
      <c r="G7290" s="2" t="n">
        <v>-151</v>
      </c>
      <c r="H7290" s="2" t="n">
        <v>0.003821482998319</v>
      </c>
      <c r="I7290" s="2" t="n">
        <v>0.00428006095811728</v>
      </c>
      <c r="J7290" s="40" t="inlineStr">
        <is>
          <t>waste - methane capture</t>
        </is>
      </c>
    </row>
    <row r="7291" ht="15.75" customHeight="1" s="120">
      <c r="A7291" s="2" t="inlineStr">
        <is>
          <t>WASTE</t>
        </is>
      </c>
      <c r="B7291" s="2" t="inlineStr">
        <is>
          <t>LAN</t>
        </is>
      </c>
      <c r="C7291" s="2" t="n">
        <v>2035</v>
      </c>
      <c r="D7291" s="2" t="inlineStr">
        <is>
          <t>United States</t>
        </is>
      </c>
      <c r="E7291" s="2" t="inlineStr">
        <is>
          <t>USA</t>
        </is>
      </c>
      <c r="F7291" s="2" t="inlineStr">
        <is>
          <t>Land_x001f_ll gas recovery for direct use</t>
        </is>
      </c>
      <c r="G7291" s="2" t="n">
        <v>-150</v>
      </c>
      <c r="H7291" s="2" t="n">
        <v>0.0064494096441194</v>
      </c>
      <c r="I7291" s="2" t="n">
        <v>0.007223338801413729</v>
      </c>
      <c r="J7291" s="40" t="inlineStr">
        <is>
          <t>waste - methane capture</t>
        </is>
      </c>
    </row>
    <row r="7292" ht="15.75" customHeight="1" s="120">
      <c r="A7292" s="2" t="inlineStr">
        <is>
          <t>WASTE</t>
        </is>
      </c>
      <c r="B7292" s="2" t="inlineStr">
        <is>
          <t>LAN</t>
        </is>
      </c>
      <c r="C7292" s="2" t="n">
        <v>2035</v>
      </c>
      <c r="D7292" s="2" t="inlineStr">
        <is>
          <t>United States</t>
        </is>
      </c>
      <c r="E7292" s="2" t="inlineStr">
        <is>
          <t>USA</t>
        </is>
      </c>
      <c r="F7292" s="2" t="inlineStr">
        <is>
          <t>Land_x001f_ll gas recovery for direct use</t>
        </is>
      </c>
      <c r="G7292" s="2" t="n">
        <v>-149</v>
      </c>
      <c r="H7292" s="2" t="n">
        <v>0.0029818231705576</v>
      </c>
      <c r="I7292" s="2" t="n">
        <v>0.003339641951024512</v>
      </c>
      <c r="J7292" s="40" t="inlineStr">
        <is>
          <t>waste - methane capture</t>
        </is>
      </c>
    </row>
    <row r="7293" ht="15.75" customHeight="1" s="120">
      <c r="A7293" s="2" t="inlineStr">
        <is>
          <t>WASTE</t>
        </is>
      </c>
      <c r="B7293" s="2" t="inlineStr">
        <is>
          <t>LAN</t>
        </is>
      </c>
      <c r="C7293" s="2" t="n">
        <v>2035</v>
      </c>
      <c r="D7293" s="2" t="inlineStr">
        <is>
          <t>United States</t>
        </is>
      </c>
      <c r="E7293" s="2" t="inlineStr">
        <is>
          <t>USA</t>
        </is>
      </c>
      <c r="F7293" s="2" t="inlineStr">
        <is>
          <t>Land_x001f_ll gas recovery for direct use</t>
        </is>
      </c>
      <c r="G7293" s="2" t="n">
        <v>-148</v>
      </c>
      <c r="H7293" s="2" t="n">
        <v>0.0016315705142915</v>
      </c>
      <c r="I7293" s="2" t="n">
        <v>0.00182735897600648</v>
      </c>
      <c r="J7293" s="40" t="inlineStr">
        <is>
          <t>waste - methane capture</t>
        </is>
      </c>
    </row>
    <row r="7294" ht="15.75" customHeight="1" s="120">
      <c r="A7294" s="2" t="inlineStr">
        <is>
          <t>WASTE</t>
        </is>
      </c>
      <c r="B7294" s="2" t="inlineStr">
        <is>
          <t>LAN</t>
        </is>
      </c>
      <c r="C7294" s="2" t="n">
        <v>2035</v>
      </c>
      <c r="D7294" s="2" t="inlineStr">
        <is>
          <t>United States</t>
        </is>
      </c>
      <c r="E7294" s="2" t="inlineStr">
        <is>
          <t>USA</t>
        </is>
      </c>
      <c r="F7294" s="2" t="inlineStr">
        <is>
          <t>Land_x001f_ll gas recovery for direct use</t>
        </is>
      </c>
      <c r="G7294" s="2" t="n">
        <v>-147</v>
      </c>
      <c r="H7294" s="2" t="n">
        <v>0.0014112602220848</v>
      </c>
      <c r="I7294" s="2" t="n">
        <v>0.001580611448734976</v>
      </c>
      <c r="J7294" s="40" t="inlineStr">
        <is>
          <t>waste - methane capture</t>
        </is>
      </c>
    </row>
    <row r="7295" ht="15.75" customHeight="1" s="120">
      <c r="A7295" s="2" t="inlineStr">
        <is>
          <t>WASTE</t>
        </is>
      </c>
      <c r="B7295" s="2" t="inlineStr">
        <is>
          <t>LAN</t>
        </is>
      </c>
      <c r="C7295" s="2" t="n">
        <v>2035</v>
      </c>
      <c r="D7295" s="2" t="inlineStr">
        <is>
          <t>United States</t>
        </is>
      </c>
      <c r="E7295" s="2" t="inlineStr">
        <is>
          <t>USA</t>
        </is>
      </c>
      <c r="F7295" s="2" t="inlineStr">
        <is>
          <t>Land_x001f_ll gas recovery for direct use</t>
        </is>
      </c>
      <c r="G7295" s="2" t="n">
        <v>-146</v>
      </c>
      <c r="H7295" s="2" t="n">
        <v>0.0015806679148227</v>
      </c>
      <c r="I7295" s="2" t="n">
        <v>0.001770348064601424</v>
      </c>
      <c r="J7295" s="40" t="inlineStr">
        <is>
          <t>waste - methane capture</t>
        </is>
      </c>
    </row>
    <row r="7296" ht="15.75" customHeight="1" s="120">
      <c r="A7296" s="2" t="inlineStr">
        <is>
          <t>WASTE</t>
        </is>
      </c>
      <c r="B7296" s="2" t="inlineStr">
        <is>
          <t>LAN</t>
        </is>
      </c>
      <c r="C7296" s="2" t="n">
        <v>2035</v>
      </c>
      <c r="D7296" s="2" t="inlineStr">
        <is>
          <t>United States</t>
        </is>
      </c>
      <c r="E7296" s="2" t="inlineStr">
        <is>
          <t>USA</t>
        </is>
      </c>
      <c r="F7296" s="2" t="inlineStr">
        <is>
          <t>Land_x001f_ll gas recovery for direct use</t>
        </is>
      </c>
      <c r="G7296" s="2" t="n">
        <v>-145</v>
      </c>
      <c r="H7296" s="2" t="n">
        <v>0.0055908813374117</v>
      </c>
      <c r="I7296" s="2" t="n">
        <v>0.006261787097901104</v>
      </c>
      <c r="J7296" s="40" t="inlineStr">
        <is>
          <t>waste - methane capture</t>
        </is>
      </c>
    </row>
    <row r="7297" ht="15.75" customHeight="1" s="120">
      <c r="A7297" s="2" t="inlineStr">
        <is>
          <t>WASTE</t>
        </is>
      </c>
      <c r="B7297" s="2" t="inlineStr">
        <is>
          <t>LAN</t>
        </is>
      </c>
      <c r="C7297" s="2" t="n">
        <v>2035</v>
      </c>
      <c r="D7297" s="2" t="inlineStr">
        <is>
          <t>United States</t>
        </is>
      </c>
      <c r="E7297" s="2" t="inlineStr">
        <is>
          <t>USA</t>
        </is>
      </c>
      <c r="F7297" s="2" t="inlineStr">
        <is>
          <t>Land_x001f_ll gas recovery for direct use</t>
        </is>
      </c>
      <c r="G7297" s="2" t="n">
        <v>-144</v>
      </c>
      <c r="H7297" s="2" t="n">
        <v>0.0034713638015091</v>
      </c>
      <c r="I7297" s="2" t="n">
        <v>0.003887927457690192</v>
      </c>
      <c r="J7297" s="40" t="inlineStr">
        <is>
          <t>waste - methane capture</t>
        </is>
      </c>
    </row>
    <row r="7298" ht="15.75" customHeight="1" s="120">
      <c r="A7298" s="2" t="inlineStr">
        <is>
          <t>WASTE</t>
        </is>
      </c>
      <c r="B7298" s="2" t="inlineStr">
        <is>
          <t>LAN</t>
        </is>
      </c>
      <c r="C7298" s="2" t="n">
        <v>2035</v>
      </c>
      <c r="D7298" s="2" t="inlineStr">
        <is>
          <t>United States</t>
        </is>
      </c>
      <c r="E7298" s="2" t="inlineStr">
        <is>
          <t>USA</t>
        </is>
      </c>
      <c r="F7298" s="2" t="inlineStr">
        <is>
          <t>Land_x001f_ll gas recovery for direct use</t>
        </is>
      </c>
      <c r="G7298" s="2" t="n">
        <v>-143</v>
      </c>
      <c r="H7298" s="2" t="n">
        <v>0.0130451126024127</v>
      </c>
      <c r="I7298" s="2" t="n">
        <v>0.01461052611470223</v>
      </c>
      <c r="J7298" s="40" t="inlineStr">
        <is>
          <t>waste - methane capture</t>
        </is>
      </c>
    </row>
    <row r="7299" ht="15.75" customHeight="1" s="120">
      <c r="A7299" s="2" t="inlineStr">
        <is>
          <t>WASTE</t>
        </is>
      </c>
      <c r="B7299" s="2" t="inlineStr">
        <is>
          <t>LAN</t>
        </is>
      </c>
      <c r="C7299" s="2" t="n">
        <v>2035</v>
      </c>
      <c r="D7299" s="2" t="inlineStr">
        <is>
          <t>United States</t>
        </is>
      </c>
      <c r="E7299" s="2" t="inlineStr">
        <is>
          <t>USA</t>
        </is>
      </c>
      <c r="F7299" s="2" t="inlineStr">
        <is>
          <t>Land_x001f_ll gas recovery for direct use</t>
        </is>
      </c>
      <c r="G7299" s="2" t="n">
        <v>-142</v>
      </c>
      <c r="H7299" s="2" t="n">
        <v>0.0145616651279852</v>
      </c>
      <c r="I7299" s="2" t="n">
        <v>0.01630906494334343</v>
      </c>
      <c r="J7299" s="40" t="inlineStr">
        <is>
          <t>waste - methane capture</t>
        </is>
      </c>
    </row>
    <row r="7300" ht="15.75" customHeight="1" s="120">
      <c r="A7300" s="2" t="inlineStr">
        <is>
          <t>WASTE</t>
        </is>
      </c>
      <c r="B7300" s="2" t="inlineStr">
        <is>
          <t>LAN</t>
        </is>
      </c>
      <c r="C7300" s="2" t="n">
        <v>2035</v>
      </c>
      <c r="D7300" s="2" t="inlineStr">
        <is>
          <t>United States</t>
        </is>
      </c>
      <c r="E7300" s="2" t="inlineStr">
        <is>
          <t>USA</t>
        </is>
      </c>
      <c r="F7300" s="2" t="inlineStr">
        <is>
          <t>Land_x001f_ll gas recovery for direct use</t>
        </is>
      </c>
      <c r="G7300" s="2" t="n">
        <v>-141</v>
      </c>
      <c r="H7300" s="2" t="n">
        <v>0.0043791788630188</v>
      </c>
      <c r="I7300" s="2" t="n">
        <v>0.004904680326581056</v>
      </c>
      <c r="J7300" s="40" t="inlineStr">
        <is>
          <t>waste - methane capture</t>
        </is>
      </c>
    </row>
    <row r="7301" ht="15.75" customHeight="1" s="120">
      <c r="A7301" s="2" t="inlineStr">
        <is>
          <t>WASTE</t>
        </is>
      </c>
      <c r="B7301" s="2" t="inlineStr">
        <is>
          <t>LAN</t>
        </is>
      </c>
      <c r="C7301" s="2" t="n">
        <v>2035</v>
      </c>
      <c r="D7301" s="2" t="inlineStr">
        <is>
          <t>United States</t>
        </is>
      </c>
      <c r="E7301" s="2" t="inlineStr">
        <is>
          <t>USA</t>
        </is>
      </c>
      <c r="F7301" s="2" t="inlineStr">
        <is>
          <t>Land_x001f_ll gas recovery for direct use</t>
        </is>
      </c>
      <c r="G7301" s="2" t="n">
        <v>-140</v>
      </c>
      <c r="H7301" s="2" t="n">
        <v>0.0041486247209832</v>
      </c>
      <c r="I7301" s="2" t="n">
        <v>0.004646459687501185</v>
      </c>
      <c r="J7301" s="40" t="inlineStr">
        <is>
          <t>waste - methane capture</t>
        </is>
      </c>
    </row>
    <row r="7302" ht="15.75" customHeight="1" s="120">
      <c r="A7302" s="2" t="inlineStr">
        <is>
          <t>WASTE</t>
        </is>
      </c>
      <c r="B7302" s="2" t="inlineStr">
        <is>
          <t>LAN</t>
        </is>
      </c>
      <c r="C7302" s="2" t="n">
        <v>2035</v>
      </c>
      <c r="D7302" s="2" t="inlineStr">
        <is>
          <t>United States</t>
        </is>
      </c>
      <c r="E7302" s="2" t="inlineStr">
        <is>
          <t>USA</t>
        </is>
      </c>
      <c r="F7302" s="2" t="inlineStr">
        <is>
          <t>Land_x001f_ll gas recovery for direct use</t>
        </is>
      </c>
      <c r="G7302" s="2" t="n">
        <v>-139</v>
      </c>
      <c r="H7302" s="2" t="n">
        <v>0.0196963070193306</v>
      </c>
      <c r="I7302" s="2" t="n">
        <v>0.02205986386165027</v>
      </c>
      <c r="J7302" s="40" t="inlineStr">
        <is>
          <t>waste - methane capture</t>
        </is>
      </c>
    </row>
    <row r="7303" ht="15.75" customHeight="1" s="120">
      <c r="A7303" s="2" t="inlineStr">
        <is>
          <t>WASTE</t>
        </is>
      </c>
      <c r="B7303" s="2" t="inlineStr">
        <is>
          <t>LAN</t>
        </is>
      </c>
      <c r="C7303" s="2" t="n">
        <v>2035</v>
      </c>
      <c r="D7303" s="2" t="inlineStr">
        <is>
          <t>United States</t>
        </is>
      </c>
      <c r="E7303" s="2" t="inlineStr">
        <is>
          <t>USA</t>
        </is>
      </c>
      <c r="F7303" s="2" t="inlineStr">
        <is>
          <t>Land_x001f_ll gas recovery for direct use</t>
        </is>
      </c>
      <c r="G7303" s="2" t="n">
        <v>-138</v>
      </c>
      <c r="H7303" s="2" t="n">
        <v>0.0016928734257817</v>
      </c>
      <c r="I7303" s="2" t="n">
        <v>0.001896018236875504</v>
      </c>
      <c r="J7303" s="40" t="inlineStr">
        <is>
          <t>waste - methane capture</t>
        </is>
      </c>
    </row>
    <row r="7304" ht="15.75" customHeight="1" s="120">
      <c r="A7304" s="2" t="inlineStr">
        <is>
          <t>WASTE</t>
        </is>
      </c>
      <c r="B7304" s="2" t="inlineStr">
        <is>
          <t>LAN</t>
        </is>
      </c>
      <c r="C7304" s="2" t="n">
        <v>2035</v>
      </c>
      <c r="D7304" s="2" t="inlineStr">
        <is>
          <t>United States</t>
        </is>
      </c>
      <c r="E7304" s="2" t="inlineStr">
        <is>
          <t>USA</t>
        </is>
      </c>
      <c r="F7304" s="2" t="inlineStr">
        <is>
          <t>Land_x001f_ll gas recovery for direct use</t>
        </is>
      </c>
      <c r="G7304" s="2" t="n">
        <v>-137</v>
      </c>
      <c r="H7304" s="2" t="n">
        <v>0.0058559756726027</v>
      </c>
      <c r="I7304" s="2" t="n">
        <v>0.006558692753315025</v>
      </c>
      <c r="J7304" s="40" t="inlineStr">
        <is>
          <t>waste - methane capture</t>
        </is>
      </c>
    </row>
    <row r="7305" ht="15.75" customHeight="1" s="120">
      <c r="A7305" s="2" t="inlineStr">
        <is>
          <t>WASTE</t>
        </is>
      </c>
      <c r="B7305" s="2" t="inlineStr">
        <is>
          <t>LAN</t>
        </is>
      </c>
      <c r="C7305" s="2" t="n">
        <v>2035</v>
      </c>
      <c r="D7305" s="2" t="inlineStr">
        <is>
          <t>United States</t>
        </is>
      </c>
      <c r="E7305" s="2" t="inlineStr">
        <is>
          <t>USA</t>
        </is>
      </c>
      <c r="F7305" s="2" t="inlineStr">
        <is>
          <t>Land_x001f_ll gas recovery for direct use</t>
        </is>
      </c>
      <c r="G7305" s="2" t="n">
        <v>-136</v>
      </c>
      <c r="H7305" s="2" t="n">
        <v>0.0016309135826305</v>
      </c>
      <c r="I7305" s="2" t="n">
        <v>0.00182662321254616</v>
      </c>
      <c r="J7305" s="40" t="inlineStr">
        <is>
          <t>waste - methane capture</t>
        </is>
      </c>
    </row>
    <row r="7306" ht="15.75" customHeight="1" s="120">
      <c r="A7306" s="2" t="inlineStr">
        <is>
          <t>WASTE</t>
        </is>
      </c>
      <c r="B7306" s="2" t="inlineStr">
        <is>
          <t>LAN</t>
        </is>
      </c>
      <c r="C7306" s="2" t="n">
        <v>2035</v>
      </c>
      <c r="D7306" s="2" t="inlineStr">
        <is>
          <t>United States</t>
        </is>
      </c>
      <c r="E7306" s="2" t="inlineStr">
        <is>
          <t>USA</t>
        </is>
      </c>
      <c r="F7306" s="2" t="inlineStr">
        <is>
          <t>Land_x001f_ll gas recovery for direct use</t>
        </is>
      </c>
      <c r="G7306" s="2" t="n">
        <v>-135</v>
      </c>
      <c r="H7306" s="2" t="n">
        <v>0.0119245233363472</v>
      </c>
      <c r="I7306" s="2" t="n">
        <v>0.01335546613670886</v>
      </c>
      <c r="J7306" s="40" t="inlineStr">
        <is>
          <t>waste - methane capture</t>
        </is>
      </c>
    </row>
    <row r="7307" ht="15.75" customHeight="1" s="120">
      <c r="A7307" s="2" t="inlineStr">
        <is>
          <t>WASTE</t>
        </is>
      </c>
      <c r="B7307" s="2" t="inlineStr">
        <is>
          <t>LAN</t>
        </is>
      </c>
      <c r="C7307" s="2" t="n">
        <v>2035</v>
      </c>
      <c r="D7307" s="2" t="inlineStr">
        <is>
          <t>United States</t>
        </is>
      </c>
      <c r="E7307" s="2" t="inlineStr">
        <is>
          <t>USA</t>
        </is>
      </c>
      <c r="F7307" s="2" t="inlineStr">
        <is>
          <t>Land_x001f_ll gas recovery for direct use</t>
        </is>
      </c>
      <c r="G7307" s="2" t="n">
        <v>-134</v>
      </c>
      <c r="H7307" s="2" t="n">
        <v>0.0055768874008209</v>
      </c>
      <c r="I7307" s="2" t="n">
        <v>0.006246113888919409</v>
      </c>
      <c r="J7307" s="40" t="inlineStr">
        <is>
          <t>waste - methane capture</t>
        </is>
      </c>
    </row>
    <row r="7308" ht="15.75" customHeight="1" s="120">
      <c r="A7308" s="2" t="inlineStr">
        <is>
          <t>WASTE</t>
        </is>
      </c>
      <c r="B7308" s="2" t="inlineStr">
        <is>
          <t>LAN</t>
        </is>
      </c>
      <c r="C7308" s="2" t="n">
        <v>2035</v>
      </c>
      <c r="D7308" s="2" t="inlineStr">
        <is>
          <t>United States</t>
        </is>
      </c>
      <c r="E7308" s="2" t="inlineStr">
        <is>
          <t>USA</t>
        </is>
      </c>
      <c r="F7308" s="2" t="inlineStr">
        <is>
          <t>Land_x001f_ll gas recovery for direct use</t>
        </is>
      </c>
      <c r="G7308" s="2" t="n">
        <v>-133</v>
      </c>
      <c r="H7308" s="2" t="n">
        <v>0.0059931835858151</v>
      </c>
      <c r="I7308" s="2" t="n">
        <v>0.006712365616112912</v>
      </c>
      <c r="J7308" s="40" t="inlineStr">
        <is>
          <t>waste - methane capture</t>
        </is>
      </c>
    </row>
    <row r="7309" ht="15.75" customHeight="1" s="120">
      <c r="A7309" s="2" t="inlineStr">
        <is>
          <t>WASTE</t>
        </is>
      </c>
      <c r="B7309" s="2" t="inlineStr">
        <is>
          <t>LAN</t>
        </is>
      </c>
      <c r="C7309" s="2" t="n">
        <v>2035</v>
      </c>
      <c r="D7309" s="2" t="inlineStr">
        <is>
          <t>United States</t>
        </is>
      </c>
      <c r="E7309" s="2" t="inlineStr">
        <is>
          <t>USA</t>
        </is>
      </c>
      <c r="F7309" s="2" t="inlineStr">
        <is>
          <t>Land_x001f_ll gas recovery for direct use</t>
        </is>
      </c>
      <c r="G7309" s="2" t="n">
        <v>-132</v>
      </c>
      <c r="H7309" s="2" t="n">
        <v>0.0011854948243126</v>
      </c>
      <c r="I7309" s="2" t="n">
        <v>0.001327754203230112</v>
      </c>
      <c r="J7309" s="40" t="inlineStr">
        <is>
          <t>waste - methane capture</t>
        </is>
      </c>
    </row>
    <row r="7310" ht="15.75" customHeight="1" s="120">
      <c r="A7310" s="2" t="inlineStr">
        <is>
          <t>WASTE</t>
        </is>
      </c>
      <c r="B7310" s="2" t="inlineStr">
        <is>
          <t>LAN</t>
        </is>
      </c>
      <c r="C7310" s="2" t="n">
        <v>2035</v>
      </c>
      <c r="D7310" s="2" t="inlineStr">
        <is>
          <t>United States</t>
        </is>
      </c>
      <c r="E7310" s="2" t="inlineStr">
        <is>
          <t>USA</t>
        </is>
      </c>
      <c r="F7310" s="2" t="inlineStr">
        <is>
          <t>Land_x001f_ll gas recovery for direct use</t>
        </is>
      </c>
      <c r="G7310" s="2" t="n">
        <v>-131</v>
      </c>
      <c r="H7310" s="2" t="n">
        <v>0.0078045336995274</v>
      </c>
      <c r="I7310" s="2" t="n">
        <v>0.008741077743470689</v>
      </c>
      <c r="J7310" s="40" t="inlineStr">
        <is>
          <t>waste - methane capture</t>
        </is>
      </c>
    </row>
    <row r="7311" ht="15.75" customHeight="1" s="120">
      <c r="A7311" s="2" t="inlineStr">
        <is>
          <t>WASTE</t>
        </is>
      </c>
      <c r="B7311" s="2" t="inlineStr">
        <is>
          <t>LAN</t>
        </is>
      </c>
      <c r="C7311" s="2" t="n">
        <v>2035</v>
      </c>
      <c r="D7311" s="2" t="inlineStr">
        <is>
          <t>United States</t>
        </is>
      </c>
      <c r="E7311" s="2" t="inlineStr">
        <is>
          <t>USA</t>
        </is>
      </c>
      <c r="F7311" s="2" t="inlineStr">
        <is>
          <t>Land_x001f_ll gas recovery for direct use</t>
        </is>
      </c>
      <c r="G7311" s="2" t="n">
        <v>-130</v>
      </c>
      <c r="H7311" s="2" t="n">
        <v>0.0066808124538511</v>
      </c>
      <c r="I7311" s="2" t="n">
        <v>0.007482509948313233</v>
      </c>
      <c r="J7311" s="40" t="inlineStr">
        <is>
          <t>waste - methane capture</t>
        </is>
      </c>
    </row>
    <row r="7312" ht="15.75" customHeight="1" s="120">
      <c r="A7312" s="2" t="inlineStr">
        <is>
          <t>WASTE</t>
        </is>
      </c>
      <c r="B7312" s="2" t="inlineStr">
        <is>
          <t>LAN</t>
        </is>
      </c>
      <c r="C7312" s="2" t="n">
        <v>2035</v>
      </c>
      <c r="D7312" s="2" t="inlineStr">
        <is>
          <t>United States</t>
        </is>
      </c>
      <c r="E7312" s="2" t="inlineStr">
        <is>
          <t>USA</t>
        </is>
      </c>
      <c r="F7312" s="2" t="inlineStr">
        <is>
          <t>Land_x001f_ll gas recovery for direct use</t>
        </is>
      </c>
      <c r="G7312" s="2" t="n">
        <v>-128</v>
      </c>
      <c r="H7312" s="2" t="n">
        <v>0.0024994590785354</v>
      </c>
      <c r="I7312" s="2" t="n">
        <v>0.002799394167959648</v>
      </c>
      <c r="J7312" s="40" t="inlineStr">
        <is>
          <t>waste - methane capture</t>
        </is>
      </c>
    </row>
    <row r="7313" ht="15.75" customHeight="1" s="120">
      <c r="A7313" s="2" t="inlineStr">
        <is>
          <t>WASTE</t>
        </is>
      </c>
      <c r="B7313" s="2" t="inlineStr">
        <is>
          <t>LAN</t>
        </is>
      </c>
      <c r="C7313" s="2" t="n">
        <v>2035</v>
      </c>
      <c r="D7313" s="2" t="inlineStr">
        <is>
          <t>United States</t>
        </is>
      </c>
      <c r="E7313" s="2" t="inlineStr">
        <is>
          <t>USA</t>
        </is>
      </c>
      <c r="F7313" s="2" t="inlineStr">
        <is>
          <t>Land_x001f_ll gas recovery for direct use</t>
        </is>
      </c>
      <c r="G7313" s="2" t="n">
        <v>-127</v>
      </c>
      <c r="H7313" s="2" t="n">
        <v>0.0023115320364013</v>
      </c>
      <c r="I7313" s="2" t="n">
        <v>0.002588915880769456</v>
      </c>
      <c r="J7313" s="40" t="inlineStr">
        <is>
          <t>waste - methane capture</t>
        </is>
      </c>
    </row>
    <row r="7314" ht="15.75" customHeight="1" s="120">
      <c r="A7314" s="2" t="inlineStr">
        <is>
          <t>WASTE</t>
        </is>
      </c>
      <c r="B7314" s="2" t="inlineStr">
        <is>
          <t>LAN</t>
        </is>
      </c>
      <c r="C7314" s="2" t="n">
        <v>2035</v>
      </c>
      <c r="D7314" s="2" t="inlineStr">
        <is>
          <t>United States</t>
        </is>
      </c>
      <c r="E7314" s="2" t="inlineStr">
        <is>
          <t>USA</t>
        </is>
      </c>
      <c r="F7314" s="2" t="inlineStr">
        <is>
          <t>Land_x001f_ll gas recovery for direct use</t>
        </is>
      </c>
      <c r="G7314" s="2" t="n">
        <v>-126</v>
      </c>
      <c r="H7314" s="2" t="n">
        <v>0.0015843310393393</v>
      </c>
      <c r="I7314" s="2" t="n">
        <v>0.001774450764060016</v>
      </c>
      <c r="J7314" s="40" t="inlineStr">
        <is>
          <t>waste - methane capture</t>
        </is>
      </c>
    </row>
    <row r="7315" ht="15.75" customHeight="1" s="120">
      <c r="A7315" s="2" t="inlineStr">
        <is>
          <t>WASTE</t>
        </is>
      </c>
      <c r="B7315" s="2" t="inlineStr">
        <is>
          <t>LAN</t>
        </is>
      </c>
      <c r="C7315" s="2" t="n">
        <v>2035</v>
      </c>
      <c r="D7315" s="2" t="inlineStr">
        <is>
          <t>United States</t>
        </is>
      </c>
      <c r="E7315" s="2" t="inlineStr">
        <is>
          <t>USA</t>
        </is>
      </c>
      <c r="F7315" s="2" t="inlineStr">
        <is>
          <t>Land_x001f_ll gas recovery for direct use</t>
        </is>
      </c>
      <c r="G7315" s="2" t="n">
        <v>-125</v>
      </c>
      <c r="H7315" s="2" t="n">
        <v>0.0092034775298089</v>
      </c>
      <c r="I7315" s="2" t="n">
        <v>0.01030789483338597</v>
      </c>
      <c r="J7315" s="40" t="inlineStr">
        <is>
          <t>waste - methane capture</t>
        </is>
      </c>
    </row>
    <row r="7316" ht="15.75" customHeight="1" s="120">
      <c r="A7316" s="2" t="inlineStr">
        <is>
          <t>WASTE</t>
        </is>
      </c>
      <c r="B7316" s="2" t="inlineStr">
        <is>
          <t>LAN</t>
        </is>
      </c>
      <c r="C7316" s="2" t="n">
        <v>2035</v>
      </c>
      <c r="D7316" s="2" t="inlineStr">
        <is>
          <t>United States</t>
        </is>
      </c>
      <c r="E7316" s="2" t="inlineStr">
        <is>
          <t>USA</t>
        </is>
      </c>
      <c r="F7316" s="2" t="inlineStr">
        <is>
          <t>Land_x001f_ll gas recovery for direct use</t>
        </is>
      </c>
      <c r="G7316" s="2" t="n">
        <v>-124</v>
      </c>
      <c r="H7316" s="2" t="n">
        <v>0.0078052480239421</v>
      </c>
      <c r="I7316" s="2" t="n">
        <v>0.008741877786815153</v>
      </c>
      <c r="J7316" s="40" t="inlineStr">
        <is>
          <t>waste - methane capture</t>
        </is>
      </c>
    </row>
    <row r="7317" ht="15.75" customHeight="1" s="120">
      <c r="A7317" s="2" t="inlineStr">
        <is>
          <t>WASTE</t>
        </is>
      </c>
      <c r="B7317" s="2" t="inlineStr">
        <is>
          <t>LAN</t>
        </is>
      </c>
      <c r="C7317" s="2" t="n">
        <v>2035</v>
      </c>
      <c r="D7317" s="2" t="inlineStr">
        <is>
          <t>United States</t>
        </is>
      </c>
      <c r="E7317" s="2" t="inlineStr">
        <is>
          <t>USA</t>
        </is>
      </c>
      <c r="F7317" s="2" t="inlineStr">
        <is>
          <t>Land_x001f_ll gas recovery for direct use</t>
        </is>
      </c>
      <c r="G7317" s="2" t="n">
        <v>-123</v>
      </c>
      <c r="H7317" s="2" t="n">
        <v>0.0025288707111031</v>
      </c>
      <c r="I7317" s="2" t="n">
        <v>0.002832335196435472</v>
      </c>
      <c r="J7317" s="40" t="inlineStr">
        <is>
          <t>waste - methane capture</t>
        </is>
      </c>
    </row>
    <row r="7318" ht="15.75" customHeight="1" s="120">
      <c r="A7318" s="2" t="inlineStr">
        <is>
          <t>WASTE</t>
        </is>
      </c>
      <c r="B7318" s="2" t="inlineStr">
        <is>
          <t>LAN</t>
        </is>
      </c>
      <c r="C7318" s="2" t="n">
        <v>2035</v>
      </c>
      <c r="D7318" s="2" t="inlineStr">
        <is>
          <t>United States</t>
        </is>
      </c>
      <c r="E7318" s="2" t="inlineStr">
        <is>
          <t>USA</t>
        </is>
      </c>
      <c r="F7318" s="2" t="inlineStr">
        <is>
          <t>Land_x001f_ll gas recovery for direct use</t>
        </is>
      </c>
      <c r="G7318" s="2" t="n">
        <v>-122</v>
      </c>
      <c r="H7318" s="2" t="n">
        <v>0.0098160832421854</v>
      </c>
      <c r="I7318" s="2" t="n">
        <v>0.01099401323124765</v>
      </c>
      <c r="J7318" s="40" t="inlineStr">
        <is>
          <t>waste - methane capture</t>
        </is>
      </c>
    </row>
    <row r="7319" ht="15.75" customHeight="1" s="120">
      <c r="A7319" s="2" t="inlineStr">
        <is>
          <t>WASTE</t>
        </is>
      </c>
      <c r="B7319" s="2" t="inlineStr">
        <is>
          <t>LAN</t>
        </is>
      </c>
      <c r="C7319" s="2" t="n">
        <v>2035</v>
      </c>
      <c r="D7319" s="2" t="inlineStr">
        <is>
          <t>United States</t>
        </is>
      </c>
      <c r="E7319" s="2" t="inlineStr">
        <is>
          <t>USA</t>
        </is>
      </c>
      <c r="F7319" s="2" t="inlineStr">
        <is>
          <t>Land_x001f_ll gas recovery for direct use</t>
        </is>
      </c>
      <c r="G7319" s="2" t="n">
        <v>-121</v>
      </c>
      <c r="H7319" s="2" t="n">
        <v>0.0054038357920945</v>
      </c>
      <c r="I7319" s="2" t="n">
        <v>0.006052296087145841</v>
      </c>
      <c r="J7319" s="40" t="inlineStr">
        <is>
          <t>waste - methane capture</t>
        </is>
      </c>
    </row>
    <row r="7320" ht="15.75" customHeight="1" s="120">
      <c r="A7320" s="2" t="inlineStr">
        <is>
          <t>WASTE</t>
        </is>
      </c>
      <c r="B7320" s="2" t="inlineStr">
        <is>
          <t>LAN</t>
        </is>
      </c>
      <c r="C7320" s="2" t="n">
        <v>2035</v>
      </c>
      <c r="D7320" s="2" t="inlineStr">
        <is>
          <t>United States</t>
        </is>
      </c>
      <c r="E7320" s="2" t="inlineStr">
        <is>
          <t>USA</t>
        </is>
      </c>
      <c r="F7320" s="2" t="inlineStr">
        <is>
          <t>Land_x001f_ll gas recovery for direct use</t>
        </is>
      </c>
      <c r="G7320" s="2" t="n">
        <v>-120</v>
      </c>
      <c r="H7320" s="2" t="n">
        <v>0.0047937636263669</v>
      </c>
      <c r="I7320" s="2" t="n">
        <v>0.005369015261530928</v>
      </c>
      <c r="J7320" s="40" t="inlineStr">
        <is>
          <t>waste - methane capture</t>
        </is>
      </c>
    </row>
    <row r="7321" ht="15.75" customHeight="1" s="120">
      <c r="A7321" s="2" t="inlineStr">
        <is>
          <t>WASTE</t>
        </is>
      </c>
      <c r="B7321" s="2" t="inlineStr">
        <is>
          <t>LAN</t>
        </is>
      </c>
      <c r="C7321" s="2" t="n">
        <v>2035</v>
      </c>
      <c r="D7321" s="2" t="inlineStr">
        <is>
          <t>United States</t>
        </is>
      </c>
      <c r="E7321" s="2" t="inlineStr">
        <is>
          <t>USA</t>
        </is>
      </c>
      <c r="F7321" s="2" t="inlineStr">
        <is>
          <t>Land_x001f_ll gas recovery for direct use</t>
        </is>
      </c>
      <c r="G7321" s="2" t="n">
        <v>-119</v>
      </c>
      <c r="H7321" s="2" t="n">
        <v>0.008132278861012299</v>
      </c>
      <c r="I7321" s="2" t="n">
        <v>0.009108152324333776</v>
      </c>
      <c r="J7321" s="40" t="inlineStr">
        <is>
          <t>waste - methane capture</t>
        </is>
      </c>
    </row>
    <row r="7322" ht="15.75" customHeight="1" s="120">
      <c r="A7322" s="2" t="inlineStr">
        <is>
          <t>WASTE</t>
        </is>
      </c>
      <c r="B7322" s="2" t="inlineStr">
        <is>
          <t>LAN</t>
        </is>
      </c>
      <c r="C7322" s="2" t="n">
        <v>2035</v>
      </c>
      <c r="D7322" s="2" t="inlineStr">
        <is>
          <t>United States</t>
        </is>
      </c>
      <c r="E7322" s="2" t="inlineStr">
        <is>
          <t>USA</t>
        </is>
      </c>
      <c r="F7322" s="2" t="inlineStr">
        <is>
          <t>Land_x001f_ll gas recovery for direct use</t>
        </is>
      </c>
      <c r="G7322" s="2" t="n">
        <v>-117</v>
      </c>
      <c r="H7322" s="2" t="n">
        <v>0.0049998853937723</v>
      </c>
      <c r="I7322" s="2" t="n">
        <v>0.005599871641024977</v>
      </c>
      <c r="J7322" s="40" t="inlineStr">
        <is>
          <t>waste - methane capture</t>
        </is>
      </c>
    </row>
    <row r="7323" ht="15.75" customHeight="1" s="120">
      <c r="A7323" s="2" t="inlineStr">
        <is>
          <t>WASTE</t>
        </is>
      </c>
      <c r="B7323" s="2" t="inlineStr">
        <is>
          <t>LAN</t>
        </is>
      </c>
      <c r="C7323" s="2" t="n">
        <v>2035</v>
      </c>
      <c r="D7323" s="2" t="inlineStr">
        <is>
          <t>United States</t>
        </is>
      </c>
      <c r="E7323" s="2" t="inlineStr">
        <is>
          <t>USA</t>
        </is>
      </c>
      <c r="F7323" s="2" t="inlineStr">
        <is>
          <t>Land_x001f_ll gas recovery for direct use</t>
        </is>
      </c>
      <c r="G7323" s="2" t="n">
        <v>-116</v>
      </c>
      <c r="H7323" s="2" t="n">
        <v>0.0053313456010073</v>
      </c>
      <c r="I7323" s="2" t="n">
        <v>0.005971107073128176</v>
      </c>
      <c r="J7323" s="40" t="inlineStr">
        <is>
          <t>waste - methane capture</t>
        </is>
      </c>
    </row>
    <row r="7324" ht="15.75" customHeight="1" s="120">
      <c r="A7324" s="2" t="inlineStr">
        <is>
          <t>WASTE</t>
        </is>
      </c>
      <c r="B7324" s="2" t="inlineStr">
        <is>
          <t>LAN</t>
        </is>
      </c>
      <c r="C7324" s="2" t="n">
        <v>2035</v>
      </c>
      <c r="D7324" s="2" t="inlineStr">
        <is>
          <t>United States</t>
        </is>
      </c>
      <c r="E7324" s="2" t="inlineStr">
        <is>
          <t>USA</t>
        </is>
      </c>
      <c r="F7324" s="2" t="inlineStr">
        <is>
          <t>Land_x001f_ll gas recovery for direct use</t>
        </is>
      </c>
      <c r="G7324" s="2" t="n">
        <v>-115</v>
      </c>
      <c r="H7324" s="2" t="n">
        <v>0.0093955232296139</v>
      </c>
      <c r="I7324" s="2" t="n">
        <v>0.01052298601716757</v>
      </c>
      <c r="J7324" s="40" t="inlineStr">
        <is>
          <t>waste - methane capture</t>
        </is>
      </c>
    </row>
    <row r="7325" ht="15.75" customHeight="1" s="120">
      <c r="A7325" s="2" t="inlineStr">
        <is>
          <t>WASTE</t>
        </is>
      </c>
      <c r="B7325" s="2" t="inlineStr">
        <is>
          <t>LAN</t>
        </is>
      </c>
      <c r="C7325" s="2" t="n">
        <v>2035</v>
      </c>
      <c r="D7325" s="2" t="inlineStr">
        <is>
          <t>United States</t>
        </is>
      </c>
      <c r="E7325" s="2" t="inlineStr">
        <is>
          <t>USA</t>
        </is>
      </c>
      <c r="F7325" s="2" t="inlineStr">
        <is>
          <t>Land_x001f_ll gas recovery for direct use</t>
        </is>
      </c>
      <c r="G7325" s="2" t="n">
        <v>-114</v>
      </c>
      <c r="H7325" s="2" t="n">
        <v>0.008662256761454001</v>
      </c>
      <c r="I7325" s="2" t="n">
        <v>0.009701727572828481</v>
      </c>
      <c r="J7325" s="40" t="inlineStr">
        <is>
          <t>waste - methane capture</t>
        </is>
      </c>
    </row>
    <row r="7326" ht="15.75" customHeight="1" s="120">
      <c r="A7326" s="2" t="inlineStr">
        <is>
          <t>WASTE</t>
        </is>
      </c>
      <c r="B7326" s="2" t="inlineStr">
        <is>
          <t>LAN</t>
        </is>
      </c>
      <c r="C7326" s="2" t="n">
        <v>2035</v>
      </c>
      <c r="D7326" s="2" t="inlineStr">
        <is>
          <t>United States</t>
        </is>
      </c>
      <c r="E7326" s="2" t="inlineStr">
        <is>
          <t>USA</t>
        </is>
      </c>
      <c r="F7326" s="2" t="inlineStr">
        <is>
          <t>Land_x001f_ll gas recovery for direct use</t>
        </is>
      </c>
      <c r="G7326" s="2" t="n">
        <v>-113</v>
      </c>
      <c r="H7326" s="2" t="n">
        <v>0.0030899851117283</v>
      </c>
      <c r="I7326" s="2" t="n">
        <v>0.003460783325135696</v>
      </c>
      <c r="J7326" s="40" t="inlineStr">
        <is>
          <t>waste - methane capture</t>
        </is>
      </c>
    </row>
    <row r="7327" ht="15.75" customHeight="1" s="120">
      <c r="A7327" s="2" t="inlineStr">
        <is>
          <t>WASTE</t>
        </is>
      </c>
      <c r="B7327" s="2" t="inlineStr">
        <is>
          <t>LAN</t>
        </is>
      </c>
      <c r="C7327" s="2" t="n">
        <v>2035</v>
      </c>
      <c r="D7327" s="2" t="inlineStr">
        <is>
          <t>United States</t>
        </is>
      </c>
      <c r="E7327" s="2" t="inlineStr">
        <is>
          <t>USA</t>
        </is>
      </c>
      <c r="F7327" s="2" t="inlineStr">
        <is>
          <t>Land_x001f_ll gas recovery for direct use</t>
        </is>
      </c>
      <c r="G7327" s="2" t="n">
        <v>-112</v>
      </c>
      <c r="H7327" s="2" t="n">
        <v>0.0009116136352532</v>
      </c>
      <c r="I7327" s="2" t="n">
        <v>0.001021007271483584</v>
      </c>
      <c r="J7327" s="40" t="inlineStr">
        <is>
          <t>waste - methane capture</t>
        </is>
      </c>
    </row>
    <row r="7328" ht="15.75" customHeight="1" s="120">
      <c r="A7328" s="2" t="inlineStr">
        <is>
          <t>WASTE</t>
        </is>
      </c>
      <c r="B7328" s="2" t="inlineStr">
        <is>
          <t>LAN</t>
        </is>
      </c>
      <c r="C7328" s="2" t="n">
        <v>2035</v>
      </c>
      <c r="D7328" s="2" t="inlineStr">
        <is>
          <t>United States</t>
        </is>
      </c>
      <c r="E7328" s="2" t="inlineStr">
        <is>
          <t>USA</t>
        </is>
      </c>
      <c r="F7328" s="2" t="inlineStr">
        <is>
          <t>Land_x001f_ll gas recovery for direct use</t>
        </is>
      </c>
      <c r="G7328" s="2" t="n">
        <v>-111</v>
      </c>
      <c r="H7328" s="2" t="n">
        <v>0.0096229259506799</v>
      </c>
      <c r="I7328" s="2" t="n">
        <v>0.01077767706476149</v>
      </c>
      <c r="J7328" s="40" t="inlineStr">
        <is>
          <t>waste - methane capture</t>
        </is>
      </c>
    </row>
    <row r="7329" ht="15.75" customHeight="1" s="120">
      <c r="A7329" s="2" t="inlineStr">
        <is>
          <t>WASTE</t>
        </is>
      </c>
      <c r="B7329" s="2" t="inlineStr">
        <is>
          <t>LAN</t>
        </is>
      </c>
      <c r="C7329" s="2" t="n">
        <v>2035</v>
      </c>
      <c r="D7329" s="2" t="inlineStr">
        <is>
          <t>United States</t>
        </is>
      </c>
      <c r="E7329" s="2" t="inlineStr">
        <is>
          <t>USA</t>
        </is>
      </c>
      <c r="F7329" s="2" t="inlineStr">
        <is>
          <t>Land_x001f_ll gas recovery for direct use</t>
        </is>
      </c>
      <c r="G7329" s="2" t="n">
        <v>-110</v>
      </c>
      <c r="H7329" s="2" t="n">
        <v>0.0048998022684827</v>
      </c>
      <c r="I7329" s="2" t="n">
        <v>0.005487778540700624</v>
      </c>
      <c r="J7329" s="40" t="inlineStr">
        <is>
          <t>waste - methane capture</t>
        </is>
      </c>
    </row>
    <row r="7330" ht="15.75" customHeight="1" s="120">
      <c r="A7330" s="2" t="inlineStr">
        <is>
          <t>WASTE</t>
        </is>
      </c>
      <c r="B7330" s="2" t="inlineStr">
        <is>
          <t>LAN</t>
        </is>
      </c>
      <c r="C7330" s="2" t="n">
        <v>2035</v>
      </c>
      <c r="D7330" s="2" t="inlineStr">
        <is>
          <t>United States</t>
        </is>
      </c>
      <c r="E7330" s="2" t="inlineStr">
        <is>
          <t>USA</t>
        </is>
      </c>
      <c r="F7330" s="2" t="inlineStr">
        <is>
          <t>Land_x001f_ll gas recovery for direct use</t>
        </is>
      </c>
      <c r="G7330" s="2" t="n">
        <v>-109</v>
      </c>
      <c r="H7330" s="2" t="n">
        <v>0.0062918509356678</v>
      </c>
      <c r="I7330" s="2" t="n">
        <v>0.007046873047947937</v>
      </c>
      <c r="J7330" s="40" t="inlineStr">
        <is>
          <t>waste - methane capture</t>
        </is>
      </c>
    </row>
    <row r="7331" ht="15.75" customHeight="1" s="120">
      <c r="A7331" s="2" t="inlineStr">
        <is>
          <t>WASTE</t>
        </is>
      </c>
      <c r="B7331" s="2" t="inlineStr">
        <is>
          <t>LAN</t>
        </is>
      </c>
      <c r="C7331" s="2" t="n">
        <v>2035</v>
      </c>
      <c r="D7331" s="2" t="inlineStr">
        <is>
          <t>United States</t>
        </is>
      </c>
      <c r="E7331" s="2" t="inlineStr">
        <is>
          <t>USA</t>
        </is>
      </c>
      <c r="F7331" s="2" t="inlineStr">
        <is>
          <t>Land_x001f_ll gas recovery for direct use</t>
        </is>
      </c>
      <c r="G7331" s="2" t="n">
        <v>-108</v>
      </c>
      <c r="H7331" s="2" t="n">
        <v>0.0048252968117595</v>
      </c>
      <c r="I7331" s="2" t="n">
        <v>0.00540433242917064</v>
      </c>
      <c r="J7331" s="40" t="inlineStr">
        <is>
          <t>waste - methane capture</t>
        </is>
      </c>
    </row>
    <row r="7332" ht="15.75" customHeight="1" s="120">
      <c r="A7332" s="2" t="inlineStr">
        <is>
          <t>WASTE</t>
        </is>
      </c>
      <c r="B7332" s="2" t="inlineStr">
        <is>
          <t>LAN</t>
        </is>
      </c>
      <c r="C7332" s="2" t="n">
        <v>2035</v>
      </c>
      <c r="D7332" s="2" t="inlineStr">
        <is>
          <t>United States</t>
        </is>
      </c>
      <c r="E7332" s="2" t="inlineStr">
        <is>
          <t>USA</t>
        </is>
      </c>
      <c r="F7332" s="2" t="inlineStr">
        <is>
          <t>Land_x001f_ll gas recovery for direct use</t>
        </is>
      </c>
      <c r="G7332" s="2" t="n">
        <v>-107</v>
      </c>
      <c r="H7332" s="2" t="n">
        <v>0.0077300345292315</v>
      </c>
      <c r="I7332" s="2" t="n">
        <v>0.008657638672739281</v>
      </c>
      <c r="J7332" s="40" t="inlineStr">
        <is>
          <t>waste - methane capture</t>
        </is>
      </c>
    </row>
    <row r="7333" ht="15.75" customHeight="1" s="120">
      <c r="A7333" s="2" t="inlineStr">
        <is>
          <t>WASTE</t>
        </is>
      </c>
      <c r="B7333" s="2" t="inlineStr">
        <is>
          <t>LAN</t>
        </is>
      </c>
      <c r="C7333" s="2" t="n">
        <v>2035</v>
      </c>
      <c r="D7333" s="2" t="inlineStr">
        <is>
          <t>United States</t>
        </is>
      </c>
      <c r="E7333" s="2" t="inlineStr">
        <is>
          <t>USA</t>
        </is>
      </c>
      <c r="F7333" s="2" t="inlineStr">
        <is>
          <t>Land_x001f_ll gas recovery for direct use</t>
        </is>
      </c>
      <c r="G7333" s="2" t="n">
        <v>-106</v>
      </c>
      <c r="H7333" s="2" t="n">
        <v>0.0017377701587975</v>
      </c>
      <c r="I7333" s="2" t="n">
        <v>0.0019463025778532</v>
      </c>
      <c r="J7333" s="40" t="inlineStr">
        <is>
          <t>waste - methane capture</t>
        </is>
      </c>
    </row>
    <row r="7334" ht="15.75" customHeight="1" s="120">
      <c r="A7334" s="2" t="inlineStr">
        <is>
          <t>WASTE</t>
        </is>
      </c>
      <c r="B7334" s="2" t="inlineStr">
        <is>
          <t>LAN</t>
        </is>
      </c>
      <c r="C7334" s="2" t="n">
        <v>2035</v>
      </c>
      <c r="D7334" s="2" t="inlineStr">
        <is>
          <t>United States</t>
        </is>
      </c>
      <c r="E7334" s="2" t="inlineStr">
        <is>
          <t>USA</t>
        </is>
      </c>
      <c r="F7334" s="2" t="inlineStr">
        <is>
          <t>Land_x001f_ll gas recovery for direct use</t>
        </is>
      </c>
      <c r="G7334" s="2" t="n">
        <v>-105</v>
      </c>
      <c r="H7334" s="2" t="n">
        <v>0.0006585566443391</v>
      </c>
      <c r="I7334" s="2" t="n">
        <v>0.0007375834416597921</v>
      </c>
      <c r="J7334" s="40" t="inlineStr">
        <is>
          <t>waste - methane capture</t>
        </is>
      </c>
    </row>
    <row r="7335" ht="15.75" customHeight="1" s="120">
      <c r="A7335" s="2" t="inlineStr">
        <is>
          <t>WASTE</t>
        </is>
      </c>
      <c r="B7335" s="2" t="inlineStr">
        <is>
          <t>LAN</t>
        </is>
      </c>
      <c r="C7335" s="2" t="n">
        <v>2035</v>
      </c>
      <c r="D7335" s="2" t="inlineStr">
        <is>
          <t>United States</t>
        </is>
      </c>
      <c r="E7335" s="2" t="inlineStr">
        <is>
          <t>USA</t>
        </is>
      </c>
      <c r="F7335" s="2" t="inlineStr">
        <is>
          <t>Land_x001f_ll gas recovery for direct use</t>
        </is>
      </c>
      <c r="G7335" s="2" t="n">
        <v>-104</v>
      </c>
      <c r="H7335" s="2" t="n">
        <v>0.001646647346206</v>
      </c>
      <c r="I7335" s="2" t="n">
        <v>0.00184424502775072</v>
      </c>
      <c r="J7335" s="40" t="inlineStr">
        <is>
          <t>waste - methane capture</t>
        </is>
      </c>
    </row>
    <row r="7336" ht="15.75" customHeight="1" s="120">
      <c r="A7336" s="2" t="inlineStr">
        <is>
          <t>WASTE</t>
        </is>
      </c>
      <c r="B7336" s="2" t="inlineStr">
        <is>
          <t>LAN</t>
        </is>
      </c>
      <c r="C7336" s="2" t="n">
        <v>2035</v>
      </c>
      <c r="D7336" s="2" t="inlineStr">
        <is>
          <t>United States</t>
        </is>
      </c>
      <c r="E7336" s="2" t="inlineStr">
        <is>
          <t>USA</t>
        </is>
      </c>
      <c r="F7336" s="2" t="inlineStr">
        <is>
          <t>Land_x001f_ll gas recovery for direct use</t>
        </is>
      </c>
      <c r="G7336" s="2" t="n">
        <v>-103</v>
      </c>
      <c r="H7336" s="2" t="n">
        <v>0.0027801459073089</v>
      </c>
      <c r="I7336" s="2" t="n">
        <v>0.003113763416185968</v>
      </c>
      <c r="J7336" s="40" t="inlineStr">
        <is>
          <t>waste - methane capture</t>
        </is>
      </c>
    </row>
    <row r="7337" ht="15.75" customHeight="1" s="120">
      <c r="A7337" s="2" t="inlineStr">
        <is>
          <t>WASTE</t>
        </is>
      </c>
      <c r="B7337" s="2" t="inlineStr">
        <is>
          <t>LAN</t>
        </is>
      </c>
      <c r="C7337" s="2" t="n">
        <v>2035</v>
      </c>
      <c r="D7337" s="2" t="inlineStr">
        <is>
          <t>United States</t>
        </is>
      </c>
      <c r="E7337" s="2" t="inlineStr">
        <is>
          <t>USA</t>
        </is>
      </c>
      <c r="F7337" s="2" t="inlineStr">
        <is>
          <t>Land_x001f_ll gas recovery for direct use</t>
        </is>
      </c>
      <c r="G7337" s="2" t="n">
        <v>-102</v>
      </c>
      <c r="H7337" s="2" t="n">
        <v>0.0023960280814208</v>
      </c>
      <c r="I7337" s="2" t="n">
        <v>0.002683551451191296</v>
      </c>
      <c r="J7337" s="40" t="inlineStr">
        <is>
          <t>waste - methane capture</t>
        </is>
      </c>
    </row>
    <row r="7338" ht="15.75" customHeight="1" s="120">
      <c r="A7338" s="2" t="inlineStr">
        <is>
          <t>WASTE</t>
        </is>
      </c>
      <c r="B7338" s="2" t="inlineStr">
        <is>
          <t>LAN</t>
        </is>
      </c>
      <c r="C7338" s="2" t="n">
        <v>2035</v>
      </c>
      <c r="D7338" s="2" t="inlineStr">
        <is>
          <t>United States</t>
        </is>
      </c>
      <c r="E7338" s="2" t="inlineStr">
        <is>
          <t>USA</t>
        </is>
      </c>
      <c r="F7338" s="2" t="inlineStr">
        <is>
          <t>Land_x001f_ll gas recovery for direct use</t>
        </is>
      </c>
      <c r="G7338" s="2" t="n">
        <v>-101</v>
      </c>
      <c r="H7338" s="2" t="n">
        <v>0.0029914141632617</v>
      </c>
      <c r="I7338" s="2" t="n">
        <v>0.003350383862853104</v>
      </c>
      <c r="J7338" s="40" t="inlineStr">
        <is>
          <t>waste - methane capture</t>
        </is>
      </c>
    </row>
    <row r="7339" ht="15.75" customHeight="1" s="120">
      <c r="A7339" s="2" t="inlineStr">
        <is>
          <t>WASTE</t>
        </is>
      </c>
      <c r="B7339" s="2" t="inlineStr">
        <is>
          <t>LAN</t>
        </is>
      </c>
      <c r="C7339" s="2" t="n">
        <v>2035</v>
      </c>
      <c r="D7339" s="2" t="inlineStr">
        <is>
          <t>United States</t>
        </is>
      </c>
      <c r="E7339" s="2" t="inlineStr">
        <is>
          <t>USA</t>
        </is>
      </c>
      <c r="F7339" s="2" t="inlineStr">
        <is>
          <t>Land_x001f_ll gas recovery for direct use</t>
        </is>
      </c>
      <c r="G7339" s="2" t="n">
        <v>-100</v>
      </c>
      <c r="H7339" s="2" t="n">
        <v>0.0026808327529579</v>
      </c>
      <c r="I7339" s="2" t="n">
        <v>0.003002532683312849</v>
      </c>
      <c r="J7339" s="40" t="inlineStr">
        <is>
          <t>waste - methane capture</t>
        </is>
      </c>
    </row>
    <row r="7340" ht="15.75" customHeight="1" s="120">
      <c r="A7340" s="2" t="inlineStr">
        <is>
          <t>WASTE</t>
        </is>
      </c>
      <c r="B7340" s="2" t="inlineStr">
        <is>
          <t>LAN</t>
        </is>
      </c>
      <c r="C7340" s="2" t="n">
        <v>2035</v>
      </c>
      <c r="D7340" s="2" t="inlineStr">
        <is>
          <t>United States</t>
        </is>
      </c>
      <c r="E7340" s="2" t="inlineStr">
        <is>
          <t>USA</t>
        </is>
      </c>
      <c r="F7340" s="2" t="inlineStr">
        <is>
          <t>Land_x001f_ll gas recovery for direct use</t>
        </is>
      </c>
      <c r="G7340" s="2" t="n">
        <v>-99</v>
      </c>
      <c r="H7340" s="2" t="n">
        <v>0.0031370552605949</v>
      </c>
      <c r="I7340" s="2" t="n">
        <v>0.003513501891866288</v>
      </c>
      <c r="J7340" s="40" t="inlineStr">
        <is>
          <t>waste - methane capture</t>
        </is>
      </c>
    </row>
    <row r="7341" ht="15.75" customHeight="1" s="120">
      <c r="A7341" s="2" t="inlineStr">
        <is>
          <t>WASTE</t>
        </is>
      </c>
      <c r="B7341" s="2" t="inlineStr">
        <is>
          <t>LAN</t>
        </is>
      </c>
      <c r="C7341" s="2" t="n">
        <v>2035</v>
      </c>
      <c r="D7341" s="2" t="inlineStr">
        <is>
          <t>United States</t>
        </is>
      </c>
      <c r="E7341" s="2" t="inlineStr">
        <is>
          <t>USA</t>
        </is>
      </c>
      <c r="F7341" s="2" t="inlineStr">
        <is>
          <t>Land_x001f_ll gas recovery for direct use</t>
        </is>
      </c>
      <c r="G7341" s="2" t="n">
        <v>-98</v>
      </c>
      <c r="H7341" s="2" t="n">
        <v>0.000774601881858</v>
      </c>
      <c r="I7341" s="2" t="n">
        <v>0.0008675541076809601</v>
      </c>
      <c r="J7341" s="40" t="inlineStr">
        <is>
          <t>waste - methane capture</t>
        </is>
      </c>
    </row>
    <row r="7342" ht="15.75" customHeight="1" s="120">
      <c r="A7342" s="2" t="inlineStr">
        <is>
          <t>WASTE</t>
        </is>
      </c>
      <c r="B7342" s="2" t="inlineStr">
        <is>
          <t>LAN</t>
        </is>
      </c>
      <c r="C7342" s="2" t="n">
        <v>2035</v>
      </c>
      <c r="D7342" s="2" t="inlineStr">
        <is>
          <t>United States</t>
        </is>
      </c>
      <c r="E7342" s="2" t="inlineStr">
        <is>
          <t>USA</t>
        </is>
      </c>
      <c r="F7342" s="2" t="inlineStr">
        <is>
          <t>Land_x001f_ll gas recovery for direct use</t>
        </is>
      </c>
      <c r="G7342" s="2" t="n">
        <v>-97</v>
      </c>
      <c r="H7342" s="2" t="n">
        <v>0.0048161221202463</v>
      </c>
      <c r="I7342" s="2" t="n">
        <v>0.005394056774675856</v>
      </c>
      <c r="J7342" s="40" t="inlineStr">
        <is>
          <t>waste - methane capture</t>
        </is>
      </c>
    </row>
    <row r="7343" ht="15.75" customHeight="1" s="120">
      <c r="A7343" s="2" t="inlineStr">
        <is>
          <t>WASTE</t>
        </is>
      </c>
      <c r="B7343" s="2" t="inlineStr">
        <is>
          <t>LAN</t>
        </is>
      </c>
      <c r="C7343" s="2" t="n">
        <v>2035</v>
      </c>
      <c r="D7343" s="2" t="inlineStr">
        <is>
          <t>United States</t>
        </is>
      </c>
      <c r="E7343" s="2" t="inlineStr">
        <is>
          <t>USA</t>
        </is>
      </c>
      <c r="F7343" s="2" t="inlineStr">
        <is>
          <t>Land_x001f_ll gas recovery for direct use</t>
        </is>
      </c>
      <c r="G7343" s="2" t="n">
        <v>-96</v>
      </c>
      <c r="H7343" s="2" t="n">
        <v>0.0007577791111544</v>
      </c>
      <c r="I7343" s="2" t="n">
        <v>0.0008487126044929281</v>
      </c>
      <c r="J7343" s="40" t="inlineStr">
        <is>
          <t>waste - methane capture</t>
        </is>
      </c>
    </row>
    <row r="7344" ht="15.75" customHeight="1" s="120">
      <c r="A7344" s="2" t="inlineStr">
        <is>
          <t>WASTE</t>
        </is>
      </c>
      <c r="B7344" s="2" t="inlineStr">
        <is>
          <t>LAN</t>
        </is>
      </c>
      <c r="C7344" s="2" t="n">
        <v>2035</v>
      </c>
      <c r="D7344" s="2" t="inlineStr">
        <is>
          <t>United States</t>
        </is>
      </c>
      <c r="E7344" s="2" t="inlineStr">
        <is>
          <t>USA</t>
        </is>
      </c>
      <c r="F7344" s="2" t="inlineStr">
        <is>
          <t>Land_x001f_ll gas recovery for direct use</t>
        </is>
      </c>
      <c r="G7344" s="2" t="n">
        <v>-94</v>
      </c>
      <c r="H7344" s="2" t="n">
        <v>0.0007394751301035</v>
      </c>
      <c r="I7344" s="2" t="n">
        <v>0.0008282121457159201</v>
      </c>
      <c r="J7344" s="40" t="inlineStr">
        <is>
          <t>waste - methane capture</t>
        </is>
      </c>
    </row>
    <row r="7345" ht="15.75" customHeight="1" s="120">
      <c r="A7345" s="2" t="inlineStr">
        <is>
          <t>WASTE</t>
        </is>
      </c>
      <c r="B7345" s="2" t="inlineStr">
        <is>
          <t>LAN</t>
        </is>
      </c>
      <c r="C7345" s="2" t="n">
        <v>2035</v>
      </c>
      <c r="D7345" s="2" t="inlineStr">
        <is>
          <t>United States</t>
        </is>
      </c>
      <c r="E7345" s="2" t="inlineStr">
        <is>
          <t>USA</t>
        </is>
      </c>
      <c r="F7345" s="2" t="inlineStr">
        <is>
          <t>Land_x001f_ll gas recovery for direct use</t>
        </is>
      </c>
      <c r="G7345" s="2" t="n">
        <v>-93</v>
      </c>
      <c r="H7345" s="2" t="n">
        <v>0.0007344572222792</v>
      </c>
      <c r="I7345" s="2" t="n">
        <v>0.0008225920889527041</v>
      </c>
      <c r="J7345" s="40" t="inlineStr">
        <is>
          <t>waste - methane capture</t>
        </is>
      </c>
    </row>
    <row r="7346" ht="15.75" customHeight="1" s="120">
      <c r="A7346" s="2" t="inlineStr">
        <is>
          <t>WASTE</t>
        </is>
      </c>
      <c r="B7346" s="2" t="inlineStr">
        <is>
          <t>LAN</t>
        </is>
      </c>
      <c r="C7346" s="2" t="n">
        <v>2035</v>
      </c>
      <c r="D7346" s="2" t="inlineStr">
        <is>
          <t>United States</t>
        </is>
      </c>
      <c r="E7346" s="2" t="inlineStr">
        <is>
          <t>USA</t>
        </is>
      </c>
      <c r="F7346" s="2" t="inlineStr">
        <is>
          <t>Land_x001f_ll gas recovery for direct use</t>
        </is>
      </c>
      <c r="G7346" s="2" t="n">
        <v>-92</v>
      </c>
      <c r="H7346" s="2" t="n">
        <v>0.0040791854844429</v>
      </c>
      <c r="I7346" s="2" t="n">
        <v>0.004568687742576048</v>
      </c>
      <c r="J7346" s="40" t="inlineStr">
        <is>
          <t>waste - methane capture</t>
        </is>
      </c>
    </row>
    <row r="7347" ht="15.75" customHeight="1" s="120">
      <c r="A7347" s="2" t="inlineStr">
        <is>
          <t>WASTE</t>
        </is>
      </c>
      <c r="B7347" s="2" t="inlineStr">
        <is>
          <t>LAN</t>
        </is>
      </c>
      <c r="C7347" s="2" t="n">
        <v>2035</v>
      </c>
      <c r="D7347" s="2" t="inlineStr">
        <is>
          <t>United States</t>
        </is>
      </c>
      <c r="E7347" s="2" t="inlineStr">
        <is>
          <t>USA</t>
        </is>
      </c>
      <c r="F7347" s="2" t="inlineStr">
        <is>
          <t>Land_x001f_ll gas recovery for direct use</t>
        </is>
      </c>
      <c r="G7347" s="2" t="n">
        <v>-91</v>
      </c>
      <c r="H7347" s="2" t="n">
        <v>0.0088583333417773</v>
      </c>
      <c r="I7347" s="2" t="n">
        <v>0.009921333342790578</v>
      </c>
      <c r="J7347" s="40" t="inlineStr">
        <is>
          <t>waste - methane capture</t>
        </is>
      </c>
    </row>
    <row r="7348" ht="15.75" customHeight="1" s="120">
      <c r="A7348" s="2" t="inlineStr">
        <is>
          <t>WASTE</t>
        </is>
      </c>
      <c r="B7348" s="2" t="inlineStr">
        <is>
          <t>LAN</t>
        </is>
      </c>
      <c r="C7348" s="2" t="n">
        <v>2035</v>
      </c>
      <c r="D7348" s="2" t="inlineStr">
        <is>
          <t>United States</t>
        </is>
      </c>
      <c r="E7348" s="2" t="inlineStr">
        <is>
          <t>USA</t>
        </is>
      </c>
      <c r="F7348" s="2" t="inlineStr">
        <is>
          <t>Land_x001f_ll gas recovery for direct use</t>
        </is>
      </c>
      <c r="G7348" s="2" t="n">
        <v>-90</v>
      </c>
      <c r="H7348" s="2" t="n">
        <v>0.0008082497515716</v>
      </c>
      <c r="I7348" s="2" t="n">
        <v>0.0009052397217601922</v>
      </c>
      <c r="J7348" s="40" t="inlineStr">
        <is>
          <t>waste - methane capture</t>
        </is>
      </c>
    </row>
    <row r="7349" ht="15.75" customHeight="1" s="120">
      <c r="A7349" s="2" t="inlineStr">
        <is>
          <t>WASTE</t>
        </is>
      </c>
      <c r="B7349" s="2" t="inlineStr">
        <is>
          <t>LAN</t>
        </is>
      </c>
      <c r="C7349" s="2" t="n">
        <v>2035</v>
      </c>
      <c r="D7349" s="2" t="inlineStr">
        <is>
          <t>United States</t>
        </is>
      </c>
      <c r="E7349" s="2" t="inlineStr">
        <is>
          <t>USA</t>
        </is>
      </c>
      <c r="F7349" s="2" t="inlineStr">
        <is>
          <t>Land_x001f_ll gas recovery for direct use</t>
        </is>
      </c>
      <c r="G7349" s="2" t="n">
        <v>-89</v>
      </c>
      <c r="H7349" s="2" t="n">
        <v>0.0132127134129405</v>
      </c>
      <c r="I7349" s="2" t="n">
        <v>0.01479823902249336</v>
      </c>
      <c r="J7349" s="40" t="inlineStr">
        <is>
          <t>waste - methane capture</t>
        </is>
      </c>
    </row>
    <row r="7350" ht="15.75" customHeight="1" s="120">
      <c r="A7350" s="2" t="inlineStr">
        <is>
          <t>WASTE</t>
        </is>
      </c>
      <c r="B7350" s="2" t="inlineStr">
        <is>
          <t>LAN</t>
        </is>
      </c>
      <c r="C7350" s="2" t="n">
        <v>2035</v>
      </c>
      <c r="D7350" s="2" t="inlineStr">
        <is>
          <t>United States</t>
        </is>
      </c>
      <c r="E7350" s="2" t="inlineStr">
        <is>
          <t>USA</t>
        </is>
      </c>
      <c r="F7350" s="2" t="inlineStr">
        <is>
          <t>Land_x001f_ll gas recovery for direct use</t>
        </is>
      </c>
      <c r="G7350" s="2" t="n">
        <v>-88</v>
      </c>
      <c r="H7350" s="2" t="n">
        <v>0.0063688784721307</v>
      </c>
      <c r="I7350" s="2" t="n">
        <v>0.007133143888786385</v>
      </c>
      <c r="J7350" s="40" t="inlineStr">
        <is>
          <t>waste - methane capture</t>
        </is>
      </c>
    </row>
    <row r="7351" ht="15.75" customHeight="1" s="120">
      <c r="A7351" s="2" t="inlineStr">
        <is>
          <t>WASTE</t>
        </is>
      </c>
      <c r="B7351" s="2" t="inlineStr">
        <is>
          <t>LAN</t>
        </is>
      </c>
      <c r="C7351" s="2" t="n">
        <v>2035</v>
      </c>
      <c r="D7351" s="2" t="inlineStr">
        <is>
          <t>United States</t>
        </is>
      </c>
      <c r="E7351" s="2" t="inlineStr">
        <is>
          <t>USA</t>
        </is>
      </c>
      <c r="F7351" s="2" t="inlineStr">
        <is>
          <t>Land_x001f_ll gas recovery for direct use</t>
        </is>
      </c>
      <c r="G7351" s="2" t="n">
        <v>-87</v>
      </c>
      <c r="H7351" s="2" t="n">
        <v>0.0020085173309781</v>
      </c>
      <c r="I7351" s="2" t="n">
        <v>0.002249539410695472</v>
      </c>
      <c r="J7351" s="40" t="inlineStr">
        <is>
          <t>waste - methane capture</t>
        </is>
      </c>
    </row>
    <row r="7352" ht="15.75" customHeight="1" s="120">
      <c r="A7352" s="2" t="inlineStr">
        <is>
          <t>WASTE</t>
        </is>
      </c>
      <c r="B7352" s="2" t="inlineStr">
        <is>
          <t>LAN</t>
        </is>
      </c>
      <c r="C7352" s="2" t="n">
        <v>2035</v>
      </c>
      <c r="D7352" s="2" t="inlineStr">
        <is>
          <t>United States</t>
        </is>
      </c>
      <c r="E7352" s="2" t="inlineStr">
        <is>
          <t>USA</t>
        </is>
      </c>
      <c r="F7352" s="2" t="inlineStr">
        <is>
          <t>Land_x001f_ll gas recovery for direct use</t>
        </is>
      </c>
      <c r="G7352" s="2" t="n">
        <v>-86</v>
      </c>
      <c r="H7352" s="2" t="n">
        <v>0.0111786963534541</v>
      </c>
      <c r="I7352" s="2" t="n">
        <v>0.01252013991586859</v>
      </c>
      <c r="J7352" s="40" t="inlineStr">
        <is>
          <t>waste - methane capture</t>
        </is>
      </c>
    </row>
    <row r="7353" ht="15.75" customHeight="1" s="120">
      <c r="A7353" s="2" t="inlineStr">
        <is>
          <t>WASTE</t>
        </is>
      </c>
      <c r="B7353" s="2" t="inlineStr">
        <is>
          <t>LAN</t>
        </is>
      </c>
      <c r="C7353" s="2" t="n">
        <v>2035</v>
      </c>
      <c r="D7353" s="2" t="inlineStr">
        <is>
          <t>United States</t>
        </is>
      </c>
      <c r="E7353" s="2" t="inlineStr">
        <is>
          <t>USA</t>
        </is>
      </c>
      <c r="F7353" s="2" t="inlineStr">
        <is>
          <t>Land_x001f_ll gas recovery for direct use</t>
        </is>
      </c>
      <c r="G7353" s="2" t="n">
        <v>-85</v>
      </c>
      <c r="H7353" s="2" t="n">
        <v>0.009234941564500301</v>
      </c>
      <c r="I7353" s="2" t="n">
        <v>0.01034313455224034</v>
      </c>
      <c r="J7353" s="40" t="inlineStr">
        <is>
          <t>waste - methane capture</t>
        </is>
      </c>
    </row>
    <row r="7354" ht="15.75" customHeight="1" s="120">
      <c r="A7354" s="2" t="inlineStr">
        <is>
          <t>WASTE</t>
        </is>
      </c>
      <c r="B7354" s="2" t="inlineStr">
        <is>
          <t>LAN</t>
        </is>
      </c>
      <c r="C7354" s="2" t="n">
        <v>2035</v>
      </c>
      <c r="D7354" s="2" t="inlineStr">
        <is>
          <t>United States</t>
        </is>
      </c>
      <c r="E7354" s="2" t="inlineStr">
        <is>
          <t>USA</t>
        </is>
      </c>
      <c r="F7354" s="2" t="inlineStr">
        <is>
          <t>Land_x001f_ll gas recovery for direct use</t>
        </is>
      </c>
      <c r="G7354" s="2" t="n">
        <v>-83</v>
      </c>
      <c r="H7354" s="2" t="n">
        <v>0.0037274665664881</v>
      </c>
      <c r="I7354" s="2" t="n">
        <v>0.004174762554466672</v>
      </c>
      <c r="J7354" s="40" t="inlineStr">
        <is>
          <t>waste - methane capture</t>
        </is>
      </c>
    </row>
    <row r="7355" ht="15.75" customHeight="1" s="120">
      <c r="A7355" s="2" t="inlineStr">
        <is>
          <t>WASTE</t>
        </is>
      </c>
      <c r="B7355" s="2" t="inlineStr">
        <is>
          <t>LAN</t>
        </is>
      </c>
      <c r="C7355" s="2" t="n">
        <v>2035</v>
      </c>
      <c r="D7355" s="2" t="inlineStr">
        <is>
          <t>United States</t>
        </is>
      </c>
      <c r="E7355" s="2" t="inlineStr">
        <is>
          <t>USA</t>
        </is>
      </c>
      <c r="F7355" s="2" t="inlineStr">
        <is>
          <t>Land_x001f_ll gas recovery for direct use</t>
        </is>
      </c>
      <c r="G7355" s="2" t="n">
        <v>-81</v>
      </c>
      <c r="H7355" s="2" t="n">
        <v>0.008831554150674501</v>
      </c>
      <c r="I7355" s="2" t="n">
        <v>0.009891340648755442</v>
      </c>
      <c r="J7355" s="40" t="inlineStr">
        <is>
          <t>waste - methane capture</t>
        </is>
      </c>
    </row>
    <row r="7356" ht="15.75" customHeight="1" s="120">
      <c r="A7356" s="2" t="inlineStr">
        <is>
          <t>WASTE</t>
        </is>
      </c>
      <c r="B7356" s="2" t="inlineStr">
        <is>
          <t>LAN</t>
        </is>
      </c>
      <c r="C7356" s="2" t="n">
        <v>2035</v>
      </c>
      <c r="D7356" s="2" t="inlineStr">
        <is>
          <t>United States</t>
        </is>
      </c>
      <c r="E7356" s="2" t="inlineStr">
        <is>
          <t>USA</t>
        </is>
      </c>
      <c r="F7356" s="2" t="inlineStr">
        <is>
          <t>Land_x001f_ll gas recovery for direct use</t>
        </is>
      </c>
      <c r="G7356" s="2" t="n">
        <v>-80</v>
      </c>
      <c r="H7356" s="2" t="n">
        <v>0.0052771725459024</v>
      </c>
      <c r="I7356" s="2" t="n">
        <v>0.005910433251410688</v>
      </c>
      <c r="J7356" s="40" t="inlineStr">
        <is>
          <t>waste - methane capture</t>
        </is>
      </c>
    </row>
    <row r="7357" ht="15.75" customHeight="1" s="120">
      <c r="A7357" s="2" t="inlineStr">
        <is>
          <t>WASTE</t>
        </is>
      </c>
      <c r="B7357" s="2" t="inlineStr">
        <is>
          <t>LAN</t>
        </is>
      </c>
      <c r="C7357" s="2" t="n">
        <v>2035</v>
      </c>
      <c r="D7357" s="2" t="inlineStr">
        <is>
          <t>United States</t>
        </is>
      </c>
      <c r="E7357" s="2" t="inlineStr">
        <is>
          <t>USA</t>
        </is>
      </c>
      <c r="F7357" s="2" t="inlineStr">
        <is>
          <t>Land_x001f_ll gas recovery for direct use</t>
        </is>
      </c>
      <c r="G7357" s="2" t="n">
        <v>-79</v>
      </c>
      <c r="H7357" s="2" t="n">
        <v>0.006768136692699</v>
      </c>
      <c r="I7357" s="2" t="n">
        <v>0.007580313095822881</v>
      </c>
      <c r="J7357" s="40" t="inlineStr">
        <is>
          <t>waste - methane capture</t>
        </is>
      </c>
    </row>
    <row r="7358" ht="15.75" customHeight="1" s="120">
      <c r="A7358" s="2" t="inlineStr">
        <is>
          <t>WASTE</t>
        </is>
      </c>
      <c r="B7358" s="2" t="inlineStr">
        <is>
          <t>LAN</t>
        </is>
      </c>
      <c r="C7358" s="2" t="n">
        <v>2035</v>
      </c>
      <c r="D7358" s="2" t="inlineStr">
        <is>
          <t>United States</t>
        </is>
      </c>
      <c r="E7358" s="2" t="inlineStr">
        <is>
          <t>USA</t>
        </is>
      </c>
      <c r="F7358" s="2" t="inlineStr">
        <is>
          <t>Land_x001f_ll gas recovery for direct use</t>
        </is>
      </c>
      <c r="G7358" s="2" t="n">
        <v>-78</v>
      </c>
      <c r="H7358" s="2" t="n">
        <v>0.0049008019268513</v>
      </c>
      <c r="I7358" s="2" t="n">
        <v>0.005488898158073457</v>
      </c>
      <c r="J7358" s="40" t="inlineStr">
        <is>
          <t>waste - methane capture</t>
        </is>
      </c>
    </row>
    <row r="7359" ht="15.75" customHeight="1" s="120">
      <c r="A7359" s="2" t="inlineStr">
        <is>
          <t>WASTE</t>
        </is>
      </c>
      <c r="B7359" s="2" t="inlineStr">
        <is>
          <t>LAN</t>
        </is>
      </c>
      <c r="C7359" s="2" t="n">
        <v>2035</v>
      </c>
      <c r="D7359" s="2" t="inlineStr">
        <is>
          <t>United States</t>
        </is>
      </c>
      <c r="E7359" s="2" t="inlineStr">
        <is>
          <t>USA</t>
        </is>
      </c>
      <c r="F7359" s="2" t="inlineStr">
        <is>
          <t>Land_x001f_ll gas recovery for direct use</t>
        </is>
      </c>
      <c r="G7359" s="2" t="n">
        <v>-77</v>
      </c>
      <c r="H7359" s="2" t="n">
        <v>0.0054453355260193</v>
      </c>
      <c r="I7359" s="2" t="n">
        <v>0.006098775789141616</v>
      </c>
      <c r="J7359" s="40" t="inlineStr">
        <is>
          <t>waste - methane capture</t>
        </is>
      </c>
    </row>
    <row r="7360" ht="15.75" customHeight="1" s="120">
      <c r="A7360" s="2" t="inlineStr">
        <is>
          <t>WASTE</t>
        </is>
      </c>
      <c r="B7360" s="2" t="inlineStr">
        <is>
          <t>LAN</t>
        </is>
      </c>
      <c r="C7360" s="2" t="n">
        <v>2035</v>
      </c>
      <c r="D7360" s="2" t="inlineStr">
        <is>
          <t>United States</t>
        </is>
      </c>
      <c r="E7360" s="2" t="inlineStr">
        <is>
          <t>USA</t>
        </is>
      </c>
      <c r="F7360" s="2" t="inlineStr">
        <is>
          <t>Land_x001f_ll gas recovery for direct use</t>
        </is>
      </c>
      <c r="G7360" s="2" t="n">
        <v>-76</v>
      </c>
      <c r="H7360" s="2" t="n">
        <v>0.0045162083115429</v>
      </c>
      <c r="I7360" s="2" t="n">
        <v>0.005058153308928048</v>
      </c>
      <c r="J7360" s="40" t="inlineStr">
        <is>
          <t>waste - methane capture</t>
        </is>
      </c>
    </row>
    <row r="7361" ht="15.75" customHeight="1" s="120">
      <c r="A7361" s="2" t="inlineStr">
        <is>
          <t>WASTE</t>
        </is>
      </c>
      <c r="B7361" s="2" t="inlineStr">
        <is>
          <t>LAN</t>
        </is>
      </c>
      <c r="C7361" s="2" t="n">
        <v>2035</v>
      </c>
      <c r="D7361" s="2" t="inlineStr">
        <is>
          <t>United States</t>
        </is>
      </c>
      <c r="E7361" s="2" t="inlineStr">
        <is>
          <t>USA</t>
        </is>
      </c>
      <c r="F7361" s="2" t="inlineStr">
        <is>
          <t>Land_x001f_ll gas recovery for direct use</t>
        </is>
      </c>
      <c r="G7361" s="2" t="n">
        <v>-75</v>
      </c>
      <c r="H7361" s="2" t="n">
        <v>0.0038998178206384</v>
      </c>
      <c r="I7361" s="2" t="n">
        <v>0.004367795959115009</v>
      </c>
      <c r="J7361" s="40" t="inlineStr">
        <is>
          <t>waste - methane capture</t>
        </is>
      </c>
    </row>
    <row r="7362" ht="15.75" customHeight="1" s="120">
      <c r="A7362" s="2" t="inlineStr">
        <is>
          <t>WASTE</t>
        </is>
      </c>
      <c r="B7362" s="2" t="inlineStr">
        <is>
          <t>LAN</t>
        </is>
      </c>
      <c r="C7362" s="2" t="n">
        <v>2035</v>
      </c>
      <c r="D7362" s="2" t="inlineStr">
        <is>
          <t>United States</t>
        </is>
      </c>
      <c r="E7362" s="2" t="inlineStr">
        <is>
          <t>USA</t>
        </is>
      </c>
      <c r="F7362" s="2" t="inlineStr">
        <is>
          <t>Land_x001f_ll gas recovery for direct use</t>
        </is>
      </c>
      <c r="G7362" s="2" t="n">
        <v>-73</v>
      </c>
      <c r="H7362" s="2" t="n">
        <v>0.0006257953355089</v>
      </c>
      <c r="I7362" s="2" t="n">
        <v>0.0007008907757699681</v>
      </c>
      <c r="J7362" s="40" t="inlineStr">
        <is>
          <t>waste - methane capture</t>
        </is>
      </c>
    </row>
    <row r="7363" ht="15.75" customHeight="1" s="120">
      <c r="A7363" s="2" t="inlineStr">
        <is>
          <t>WASTE</t>
        </is>
      </c>
      <c r="B7363" s="2" t="inlineStr">
        <is>
          <t>LAN</t>
        </is>
      </c>
      <c r="C7363" s="2" t="n">
        <v>2035</v>
      </c>
      <c r="D7363" s="2" t="inlineStr">
        <is>
          <t>United States</t>
        </is>
      </c>
      <c r="E7363" s="2" t="inlineStr">
        <is>
          <t>USA</t>
        </is>
      </c>
      <c r="F7363" s="2" t="inlineStr">
        <is>
          <t>Land_x001f_ll gas recovery for direct use</t>
        </is>
      </c>
      <c r="G7363" s="2" t="n">
        <v>-71</v>
      </c>
      <c r="H7363" s="2" t="n">
        <v>0.0024239427875727</v>
      </c>
      <c r="I7363" s="2" t="n">
        <v>0.002714815922081424</v>
      </c>
      <c r="J7363" s="40" t="inlineStr">
        <is>
          <t>waste - methane capture</t>
        </is>
      </c>
    </row>
    <row r="7364" ht="15.75" customHeight="1" s="120">
      <c r="A7364" s="2" t="inlineStr">
        <is>
          <t>WASTE</t>
        </is>
      </c>
      <c r="B7364" s="2" t="inlineStr">
        <is>
          <t>LAN</t>
        </is>
      </c>
      <c r="C7364" s="2" t="n">
        <v>2035</v>
      </c>
      <c r="D7364" s="2" t="inlineStr">
        <is>
          <t>United States</t>
        </is>
      </c>
      <c r="E7364" s="2" t="inlineStr">
        <is>
          <t>USA</t>
        </is>
      </c>
      <c r="F7364" s="2" t="inlineStr">
        <is>
          <t>Land_x001f_ll gas recovery for direct use</t>
        </is>
      </c>
      <c r="G7364" s="2" t="n">
        <v>-70</v>
      </c>
      <c r="H7364" s="2" t="n">
        <v>0.0011569882044569</v>
      </c>
      <c r="I7364" s="2" t="n">
        <v>0.001295826788991728</v>
      </c>
      <c r="J7364" s="40" t="inlineStr">
        <is>
          <t>waste - methane capture</t>
        </is>
      </c>
    </row>
    <row r="7365" ht="15.75" customHeight="1" s="120">
      <c r="A7365" s="2" t="inlineStr">
        <is>
          <t>WASTE</t>
        </is>
      </c>
      <c r="B7365" s="2" t="inlineStr">
        <is>
          <t>LAN</t>
        </is>
      </c>
      <c r="C7365" s="2" t="n">
        <v>2035</v>
      </c>
      <c r="D7365" s="2" t="inlineStr">
        <is>
          <t>United States</t>
        </is>
      </c>
      <c r="E7365" s="2" t="inlineStr">
        <is>
          <t>USA</t>
        </is>
      </c>
      <c r="F7365" s="2" t="inlineStr">
        <is>
          <t>Land_x001f_ll gas recovery for direct use</t>
        </is>
      </c>
      <c r="G7365" s="2" t="n">
        <v>-69</v>
      </c>
      <c r="H7365" s="2" t="n">
        <v>0.0005070890183561</v>
      </c>
      <c r="I7365" s="2" t="n">
        <v>0.000567939700558832</v>
      </c>
      <c r="J7365" s="40" t="inlineStr">
        <is>
          <t>waste - methane capture</t>
        </is>
      </c>
    </row>
    <row r="7366" ht="15.75" customHeight="1" s="120">
      <c r="A7366" s="2" t="inlineStr">
        <is>
          <t>WASTE</t>
        </is>
      </c>
      <c r="B7366" s="2" t="inlineStr">
        <is>
          <t>LAN</t>
        </is>
      </c>
      <c r="C7366" s="2" t="n">
        <v>2035</v>
      </c>
      <c r="D7366" s="2" t="inlineStr">
        <is>
          <t>United States</t>
        </is>
      </c>
      <c r="E7366" s="2" t="inlineStr">
        <is>
          <t>USA</t>
        </is>
      </c>
      <c r="F7366" s="2" t="inlineStr">
        <is>
          <t>Land_x001f_ll gas recovery for direct use</t>
        </is>
      </c>
      <c r="G7366" s="2" t="n">
        <v>-68</v>
      </c>
      <c r="H7366" s="2" t="n">
        <v>0.0005548630142584</v>
      </c>
      <c r="I7366" s="2" t="n">
        <v>0.000621446575969408</v>
      </c>
      <c r="J7366" s="40" t="inlineStr">
        <is>
          <t>waste - methane capture</t>
        </is>
      </c>
    </row>
    <row r="7367" ht="15.75" customHeight="1" s="120">
      <c r="A7367" s="2" t="inlineStr">
        <is>
          <t>WASTE</t>
        </is>
      </c>
      <c r="B7367" s="2" t="inlineStr">
        <is>
          <t>LAN</t>
        </is>
      </c>
      <c r="C7367" s="2" t="n">
        <v>2035</v>
      </c>
      <c r="D7367" s="2" t="inlineStr">
        <is>
          <t>United States</t>
        </is>
      </c>
      <c r="E7367" s="2" t="inlineStr">
        <is>
          <t>USA</t>
        </is>
      </c>
      <c r="F7367" s="2" t="inlineStr">
        <is>
          <t>Land_x001f_ll gas recovery for direct use</t>
        </is>
      </c>
      <c r="G7367" s="2" t="n">
        <v>-67</v>
      </c>
      <c r="H7367" s="2" t="n">
        <v>0.0006418142584153</v>
      </c>
      <c r="I7367" s="2" t="n">
        <v>0.000718831969425136</v>
      </c>
      <c r="J7367" s="40" t="inlineStr">
        <is>
          <t>waste - methane capture</t>
        </is>
      </c>
    </row>
    <row r="7368" ht="15.75" customHeight="1" s="120">
      <c r="A7368" s="2" t="inlineStr">
        <is>
          <t>WASTE</t>
        </is>
      </c>
      <c r="B7368" s="2" t="inlineStr">
        <is>
          <t>LAN</t>
        </is>
      </c>
      <c r="C7368" s="2" t="n">
        <v>2035</v>
      </c>
      <c r="D7368" s="2" t="inlineStr">
        <is>
          <t>United States</t>
        </is>
      </c>
      <c r="E7368" s="2" t="inlineStr">
        <is>
          <t>USA</t>
        </is>
      </c>
      <c r="F7368" s="2" t="inlineStr">
        <is>
          <t>Land_x001f_ll gas recovery for direct use</t>
        </is>
      </c>
      <c r="G7368" s="2" t="n">
        <v>-66</v>
      </c>
      <c r="H7368" s="2" t="n">
        <v>0.0007276748074219001</v>
      </c>
      <c r="I7368" s="2" t="n">
        <v>0.0008149957843125281</v>
      </c>
      <c r="J7368" s="40" t="inlineStr">
        <is>
          <t>waste - methane capture</t>
        </is>
      </c>
    </row>
    <row r="7369" ht="15.75" customHeight="1" s="120">
      <c r="A7369" s="2" t="inlineStr">
        <is>
          <t>WASTE</t>
        </is>
      </c>
      <c r="B7369" s="2" t="inlineStr">
        <is>
          <t>LAN</t>
        </is>
      </c>
      <c r="C7369" s="2" t="n">
        <v>2035</v>
      </c>
      <c r="D7369" s="2" t="inlineStr">
        <is>
          <t>United States</t>
        </is>
      </c>
      <c r="E7369" s="2" t="inlineStr">
        <is>
          <t>USA</t>
        </is>
      </c>
      <c r="F7369" s="2" t="inlineStr">
        <is>
          <t>Land_x001f_ll gas recovery for direct use</t>
        </is>
      </c>
      <c r="G7369" s="2" t="n">
        <v>-62</v>
      </c>
      <c r="H7369" s="2" t="n">
        <v>0.0018768953159451</v>
      </c>
      <c r="I7369" s="2" t="n">
        <v>0.002102122753858512</v>
      </c>
      <c r="J7369" s="40" t="inlineStr">
        <is>
          <t>waste - methane capture</t>
        </is>
      </c>
    </row>
    <row r="7370" ht="15.75" customHeight="1" s="120">
      <c r="A7370" s="2" t="inlineStr">
        <is>
          <t>WASTE</t>
        </is>
      </c>
      <c r="B7370" s="2" t="inlineStr">
        <is>
          <t>LAN</t>
        </is>
      </c>
      <c r="C7370" s="2" t="n">
        <v>2035</v>
      </c>
      <c r="D7370" s="2" t="inlineStr">
        <is>
          <t>United States</t>
        </is>
      </c>
      <c r="E7370" s="2" t="inlineStr">
        <is>
          <t>USA</t>
        </is>
      </c>
      <c r="F7370" s="2" t="inlineStr">
        <is>
          <t>Land_x001f_ll gas recovery for direct use</t>
        </is>
      </c>
      <c r="G7370" s="2" t="n">
        <v>-61</v>
      </c>
      <c r="H7370" s="2" t="n">
        <v>0.000611062743701</v>
      </c>
      <c r="I7370" s="2" t="n">
        <v>0.0006843902729451201</v>
      </c>
      <c r="J7370" s="40" t="inlineStr">
        <is>
          <t>waste - methane capture</t>
        </is>
      </c>
    </row>
    <row r="7371" ht="15.75" customHeight="1" s="120">
      <c r="A7371" s="2" t="inlineStr">
        <is>
          <t>WASTE</t>
        </is>
      </c>
      <c r="B7371" s="2" t="inlineStr">
        <is>
          <t>LAN</t>
        </is>
      </c>
      <c r="C7371" s="2" t="n">
        <v>2035</v>
      </c>
      <c r="D7371" s="2" t="inlineStr">
        <is>
          <t>United States</t>
        </is>
      </c>
      <c r="E7371" s="2" t="inlineStr">
        <is>
          <t>USA</t>
        </is>
      </c>
      <c r="F7371" s="2" t="inlineStr">
        <is>
          <t>Land_x001f_ll gas recovery for direct use</t>
        </is>
      </c>
      <c r="G7371" s="2" t="n">
        <v>-60</v>
      </c>
      <c r="H7371" s="2" t="n">
        <v>0.0022276372183114</v>
      </c>
      <c r="I7371" s="2" t="n">
        <v>0.002494953684508768</v>
      </c>
      <c r="J7371" s="40" t="inlineStr">
        <is>
          <t>waste - methane capture</t>
        </is>
      </c>
    </row>
    <row r="7372" ht="15.75" customHeight="1" s="120">
      <c r="A7372" s="2" t="inlineStr">
        <is>
          <t>WASTE</t>
        </is>
      </c>
      <c r="B7372" s="2" t="inlineStr">
        <is>
          <t>LAN</t>
        </is>
      </c>
      <c r="C7372" s="2" t="n">
        <v>2035</v>
      </c>
      <c r="D7372" s="2" t="inlineStr">
        <is>
          <t>United States</t>
        </is>
      </c>
      <c r="E7372" s="2" t="inlineStr">
        <is>
          <t>USA</t>
        </is>
      </c>
      <c r="F7372" s="2" t="inlineStr">
        <is>
          <t>Land_x001f_ll gas recovery for direct use</t>
        </is>
      </c>
      <c r="G7372" s="2" t="n">
        <v>-58</v>
      </c>
      <c r="H7372" s="2" t="n">
        <v>0.004459589952603</v>
      </c>
      <c r="I7372" s="2" t="n">
        <v>0.00499474074691536</v>
      </c>
      <c r="J7372" s="40" t="inlineStr">
        <is>
          <t>waste - methane capture</t>
        </is>
      </c>
    </row>
    <row r="7373" ht="15.75" customHeight="1" s="120">
      <c r="A7373" s="2" t="inlineStr">
        <is>
          <t>WASTE</t>
        </is>
      </c>
      <c r="B7373" s="2" t="inlineStr">
        <is>
          <t>LAN</t>
        </is>
      </c>
      <c r="C7373" s="2" t="n">
        <v>2035</v>
      </c>
      <c r="D7373" s="2" t="inlineStr">
        <is>
          <t>United States</t>
        </is>
      </c>
      <c r="E7373" s="2" t="inlineStr">
        <is>
          <t>USA</t>
        </is>
      </c>
      <c r="F7373" s="2" t="inlineStr">
        <is>
          <t>Land_x001f_ll gas recovery for direct use</t>
        </is>
      </c>
      <c r="G7373" s="2" t="n">
        <v>-57</v>
      </c>
      <c r="H7373" s="2" t="n">
        <v>0.0022998851491138</v>
      </c>
      <c r="I7373" s="2" t="n">
        <v>0.002575871367007457</v>
      </c>
      <c r="J7373" s="40" t="inlineStr">
        <is>
          <t>waste - methane capture</t>
        </is>
      </c>
    </row>
    <row r="7374" ht="15.75" customHeight="1" s="120">
      <c r="A7374" s="2" t="inlineStr">
        <is>
          <t>WASTE</t>
        </is>
      </c>
      <c r="B7374" s="2" t="inlineStr">
        <is>
          <t>LAN</t>
        </is>
      </c>
      <c r="C7374" s="2" t="n">
        <v>2035</v>
      </c>
      <c r="D7374" s="2" t="inlineStr">
        <is>
          <t>United States</t>
        </is>
      </c>
      <c r="E7374" s="2" t="inlineStr">
        <is>
          <t>USA</t>
        </is>
      </c>
      <c r="F7374" s="2" t="inlineStr">
        <is>
          <t>Land_x001f_ll gas recovery for direct use</t>
        </is>
      </c>
      <c r="G7374" s="2" t="n">
        <v>-56</v>
      </c>
      <c r="H7374" s="2" t="n">
        <v>0.0021677840268239</v>
      </c>
      <c r="I7374" s="2" t="n">
        <v>0.002427918110042769</v>
      </c>
      <c r="J7374" s="40" t="inlineStr">
        <is>
          <t>waste - methane capture</t>
        </is>
      </c>
    </row>
    <row r="7375" ht="15.75" customHeight="1" s="120">
      <c r="A7375" s="2" t="inlineStr">
        <is>
          <t>WASTE</t>
        </is>
      </c>
      <c r="B7375" s="2" t="inlineStr">
        <is>
          <t>LAN</t>
        </is>
      </c>
      <c r="C7375" s="2" t="n">
        <v>2035</v>
      </c>
      <c r="D7375" s="2" t="inlineStr">
        <is>
          <t>United States</t>
        </is>
      </c>
      <c r="E7375" s="2" t="inlineStr">
        <is>
          <t>USA</t>
        </is>
      </c>
      <c r="F7375" s="2" t="inlineStr">
        <is>
          <t>Land_x001f_ll gas recovery for direct use</t>
        </is>
      </c>
      <c r="G7375" s="2" t="n">
        <v>-55</v>
      </c>
      <c r="H7375" s="2" t="n">
        <v>0.0027311058947816</v>
      </c>
      <c r="I7375" s="2" t="n">
        <v>0.003058838602155392</v>
      </c>
      <c r="J7375" s="40" t="inlineStr">
        <is>
          <t>waste - methane capture</t>
        </is>
      </c>
    </row>
    <row r="7376" ht="15.75" customHeight="1" s="120">
      <c r="A7376" s="2" t="inlineStr">
        <is>
          <t>WASTE</t>
        </is>
      </c>
      <c r="B7376" s="2" t="inlineStr">
        <is>
          <t>LAN</t>
        </is>
      </c>
      <c r="C7376" s="2" t="n">
        <v>2035</v>
      </c>
      <c r="D7376" s="2" t="inlineStr">
        <is>
          <t>United States</t>
        </is>
      </c>
      <c r="E7376" s="2" t="inlineStr">
        <is>
          <t>USA</t>
        </is>
      </c>
      <c r="F7376" s="2" t="inlineStr">
        <is>
          <t>Land_x001f_ll gas recovery for direct use</t>
        </is>
      </c>
      <c r="G7376" s="2" t="n">
        <v>-54</v>
      </c>
      <c r="H7376" s="2" t="n">
        <v>0.0004188044986222</v>
      </c>
      <c r="I7376" s="2" t="n">
        <v>0.0004690610384568641</v>
      </c>
      <c r="J7376" s="40" t="inlineStr">
        <is>
          <t>waste - methane capture</t>
        </is>
      </c>
    </row>
    <row r="7377" ht="15.75" customHeight="1" s="120">
      <c r="A7377" s="2" t="inlineStr">
        <is>
          <t>WASTE</t>
        </is>
      </c>
      <c r="B7377" s="2" t="inlineStr">
        <is>
          <t>LAN</t>
        </is>
      </c>
      <c r="C7377" s="2" t="n">
        <v>2035</v>
      </c>
      <c r="D7377" s="2" t="inlineStr">
        <is>
          <t>United States</t>
        </is>
      </c>
      <c r="E7377" s="2" t="inlineStr">
        <is>
          <t>USA</t>
        </is>
      </c>
      <c r="F7377" s="2" t="inlineStr">
        <is>
          <t>Land_x001f_ll gas recovery for direct use</t>
        </is>
      </c>
      <c r="G7377" s="2" t="n">
        <v>-53</v>
      </c>
      <c r="H7377" s="2" t="n">
        <v>0.0015902307932265</v>
      </c>
      <c r="I7377" s="2" t="n">
        <v>0.00178105848841368</v>
      </c>
      <c r="J7377" s="40" t="inlineStr">
        <is>
          <t>waste - methane capture</t>
        </is>
      </c>
    </row>
    <row r="7378" ht="15.75" customHeight="1" s="120">
      <c r="A7378" s="2" t="inlineStr">
        <is>
          <t>WASTE</t>
        </is>
      </c>
      <c r="B7378" s="2" t="inlineStr">
        <is>
          <t>LAN</t>
        </is>
      </c>
      <c r="C7378" s="2" t="n">
        <v>2035</v>
      </c>
      <c r="D7378" s="2" t="inlineStr">
        <is>
          <t>United States</t>
        </is>
      </c>
      <c r="E7378" s="2" t="inlineStr">
        <is>
          <t>USA</t>
        </is>
      </c>
      <c r="F7378" s="2" t="inlineStr">
        <is>
          <t>Land_x001f_ll gas recovery for direct use</t>
        </is>
      </c>
      <c r="G7378" s="2" t="n">
        <v>-52</v>
      </c>
      <c r="H7378" s="2" t="n">
        <v>0.0032712910033297</v>
      </c>
      <c r="I7378" s="2" t="n">
        <v>0.003663845923729265</v>
      </c>
      <c r="J7378" s="40" t="inlineStr">
        <is>
          <t>waste - methane capture</t>
        </is>
      </c>
    </row>
    <row r="7379" ht="15.75" customHeight="1" s="120">
      <c r="A7379" s="2" t="inlineStr">
        <is>
          <t>WASTE</t>
        </is>
      </c>
      <c r="B7379" s="2" t="inlineStr">
        <is>
          <t>LAN</t>
        </is>
      </c>
      <c r="C7379" s="2" t="n">
        <v>2035</v>
      </c>
      <c r="D7379" s="2" t="inlineStr">
        <is>
          <t>United States</t>
        </is>
      </c>
      <c r="E7379" s="2" t="inlineStr">
        <is>
          <t>USA</t>
        </is>
      </c>
      <c r="F7379" s="2" t="inlineStr">
        <is>
          <t>Land_x001f_ll gas recovery for direct use</t>
        </is>
      </c>
      <c r="G7379" s="2" t="n">
        <v>-50</v>
      </c>
      <c r="H7379" s="2" t="n">
        <v>0.0027505364269018</v>
      </c>
      <c r="I7379" s="2" t="n">
        <v>0.003080600798130016</v>
      </c>
      <c r="J7379" s="40" t="inlineStr">
        <is>
          <t>waste - methane capture</t>
        </is>
      </c>
    </row>
    <row r="7380" ht="15.75" customHeight="1" s="120">
      <c r="A7380" s="2" t="inlineStr">
        <is>
          <t>WASTE</t>
        </is>
      </c>
      <c r="B7380" s="2" t="inlineStr">
        <is>
          <t>LAN</t>
        </is>
      </c>
      <c r="C7380" s="2" t="n">
        <v>2035</v>
      </c>
      <c r="D7380" s="2" t="inlineStr">
        <is>
          <t>United States</t>
        </is>
      </c>
      <c r="E7380" s="2" t="inlineStr">
        <is>
          <t>USA</t>
        </is>
      </c>
      <c r="F7380" s="2" t="inlineStr">
        <is>
          <t>Land_x001f_ll gas recovery for direct use</t>
        </is>
      </c>
      <c r="G7380" s="2" t="n">
        <v>-48</v>
      </c>
      <c r="H7380" s="2" t="n">
        <v>0.0011393633903936</v>
      </c>
      <c r="I7380" s="2" t="n">
        <v>0.001276086997240832</v>
      </c>
      <c r="J7380" s="40" t="inlineStr">
        <is>
          <t>waste - methane capture</t>
        </is>
      </c>
    </row>
    <row r="7381" ht="15.75" customHeight="1" s="120">
      <c r="A7381" s="2" t="inlineStr">
        <is>
          <t>WASTE</t>
        </is>
      </c>
      <c r="B7381" s="2" t="inlineStr">
        <is>
          <t>LAN</t>
        </is>
      </c>
      <c r="C7381" s="2" t="n">
        <v>2035</v>
      </c>
      <c r="D7381" s="2" t="inlineStr">
        <is>
          <t>United States</t>
        </is>
      </c>
      <c r="E7381" s="2" t="inlineStr">
        <is>
          <t>USA</t>
        </is>
      </c>
      <c r="F7381" s="2" t="inlineStr">
        <is>
          <t>Land_x001f_ll gas recovery for direct use</t>
        </is>
      </c>
      <c r="G7381" s="2" t="n">
        <v>-47</v>
      </c>
      <c r="H7381" s="2" t="n">
        <v>0.0009770181495696</v>
      </c>
      <c r="I7381" s="2" t="n">
        <v>0.001094260327517952</v>
      </c>
      <c r="J7381" s="40" t="inlineStr">
        <is>
          <t>waste - methane capture</t>
        </is>
      </c>
    </row>
    <row r="7382" ht="15.75" customHeight="1" s="120">
      <c r="A7382" s="2" t="inlineStr">
        <is>
          <t>WASTE</t>
        </is>
      </c>
      <c r="B7382" s="2" t="inlineStr">
        <is>
          <t>LAN</t>
        </is>
      </c>
      <c r="C7382" s="2" t="n">
        <v>2035</v>
      </c>
      <c r="D7382" s="2" t="inlineStr">
        <is>
          <t>United States</t>
        </is>
      </c>
      <c r="E7382" s="2" t="inlineStr">
        <is>
          <t>USA</t>
        </is>
      </c>
      <c r="F7382" s="2" t="inlineStr">
        <is>
          <t>Land_x001f_ll gas recovery for direct use</t>
        </is>
      </c>
      <c r="G7382" s="2" t="n">
        <v>-46</v>
      </c>
      <c r="H7382" s="2" t="n">
        <v>0.0027607180236373</v>
      </c>
      <c r="I7382" s="2" t="n">
        <v>0.003092004186473776</v>
      </c>
      <c r="J7382" s="40" t="inlineStr">
        <is>
          <t>waste - methane capture</t>
        </is>
      </c>
    </row>
    <row r="7383" ht="15.75" customHeight="1" s="120">
      <c r="A7383" s="2" t="inlineStr">
        <is>
          <t>WASTE</t>
        </is>
      </c>
      <c r="B7383" s="2" t="inlineStr">
        <is>
          <t>LAN</t>
        </is>
      </c>
      <c r="C7383" s="2" t="n">
        <v>2035</v>
      </c>
      <c r="D7383" s="2" t="inlineStr">
        <is>
          <t>United States</t>
        </is>
      </c>
      <c r="E7383" s="2" t="inlineStr">
        <is>
          <t>USA</t>
        </is>
      </c>
      <c r="F7383" s="2" t="inlineStr">
        <is>
          <t>Land_x001f_ll gas recovery for direct use</t>
        </is>
      </c>
      <c r="G7383" s="2" t="n">
        <v>-45</v>
      </c>
      <c r="H7383" s="2" t="n">
        <v>0.0030611343390774</v>
      </c>
      <c r="I7383" s="2" t="n">
        <v>0.003428470459766688</v>
      </c>
      <c r="J7383" s="40" t="inlineStr">
        <is>
          <t>waste - methane capture</t>
        </is>
      </c>
    </row>
    <row r="7384" ht="15.75" customHeight="1" s="120">
      <c r="A7384" s="2" t="inlineStr">
        <is>
          <t>WASTE</t>
        </is>
      </c>
      <c r="B7384" s="2" t="inlineStr">
        <is>
          <t>LAN</t>
        </is>
      </c>
      <c r="C7384" s="2" t="n">
        <v>2035</v>
      </c>
      <c r="D7384" s="2" t="inlineStr">
        <is>
          <t>United States</t>
        </is>
      </c>
      <c r="E7384" s="2" t="inlineStr">
        <is>
          <t>USA</t>
        </is>
      </c>
      <c r="F7384" s="2" t="inlineStr">
        <is>
          <t>Land_x001f_ll gas recovery for direct use</t>
        </is>
      </c>
      <c r="G7384" s="2" t="n">
        <v>-44</v>
      </c>
      <c r="H7384" s="2" t="n">
        <v>0.0016336006810889</v>
      </c>
      <c r="I7384" s="2" t="n">
        <v>0.001829632762819568</v>
      </c>
      <c r="J7384" s="40" t="inlineStr">
        <is>
          <t>waste - methane capture</t>
        </is>
      </c>
    </row>
    <row r="7385" ht="15.75" customHeight="1" s="120">
      <c r="A7385" s="2" t="inlineStr">
        <is>
          <t>WASTE</t>
        </is>
      </c>
      <c r="B7385" s="2" t="inlineStr">
        <is>
          <t>LAN</t>
        </is>
      </c>
      <c r="C7385" s="2" t="n">
        <v>2035</v>
      </c>
      <c r="D7385" s="2" t="inlineStr">
        <is>
          <t>United States</t>
        </is>
      </c>
      <c r="E7385" s="2" t="inlineStr">
        <is>
          <t>USA</t>
        </is>
      </c>
      <c r="F7385" s="2" t="inlineStr">
        <is>
          <t>Land_x001f_ll gas recovery for direct use</t>
        </is>
      </c>
      <c r="G7385" s="2" t="n">
        <v>-42</v>
      </c>
      <c r="H7385" s="2" t="n">
        <v>0.0004858106840402</v>
      </c>
      <c r="I7385" s="2" t="n">
        <v>0.0005441079661250241</v>
      </c>
      <c r="J7385" s="40" t="inlineStr">
        <is>
          <t>waste - methane capture</t>
        </is>
      </c>
    </row>
    <row r="7386" ht="15.75" customHeight="1" s="120">
      <c r="A7386" s="2" t="inlineStr">
        <is>
          <t>WASTE</t>
        </is>
      </c>
      <c r="B7386" s="2" t="inlineStr">
        <is>
          <t>LAN</t>
        </is>
      </c>
      <c r="C7386" s="2" t="n">
        <v>2035</v>
      </c>
      <c r="D7386" s="2" t="inlineStr">
        <is>
          <t>United States</t>
        </is>
      </c>
      <c r="E7386" s="2" t="inlineStr">
        <is>
          <t>USA</t>
        </is>
      </c>
      <c r="F7386" s="2" t="inlineStr">
        <is>
          <t>Land_x001f_ll gas recovery for direct use</t>
        </is>
      </c>
      <c r="G7386" s="2" t="n">
        <v>-39</v>
      </c>
      <c r="H7386" s="2" t="n">
        <v>0.0021749205479864</v>
      </c>
      <c r="I7386" s="2" t="n">
        <v>0.002435911013744768</v>
      </c>
      <c r="J7386" s="40" t="inlineStr">
        <is>
          <t>waste - methane capture</t>
        </is>
      </c>
    </row>
    <row r="7387" ht="15.75" customHeight="1" s="120">
      <c r="A7387" s="2" t="inlineStr">
        <is>
          <t>WASTE</t>
        </is>
      </c>
      <c r="B7387" s="2" t="inlineStr">
        <is>
          <t>LAN</t>
        </is>
      </c>
      <c r="C7387" s="2" t="n">
        <v>2035</v>
      </c>
      <c r="D7387" s="2" t="inlineStr">
        <is>
          <t>United States</t>
        </is>
      </c>
      <c r="E7387" s="2" t="inlineStr">
        <is>
          <t>USA</t>
        </is>
      </c>
      <c r="F7387" s="2" t="inlineStr">
        <is>
          <t>Land_x001f_ll gas recovery for direct use</t>
        </is>
      </c>
      <c r="G7387" s="2" t="n">
        <v>-38</v>
      </c>
      <c r="H7387" s="2" t="n">
        <v>0.0009929889347404001</v>
      </c>
      <c r="I7387" s="2" t="n">
        <v>0.001112147606909248</v>
      </c>
      <c r="J7387" s="40" t="inlineStr">
        <is>
          <t>waste - methane capture</t>
        </is>
      </c>
    </row>
    <row r="7388" ht="15.75" customHeight="1" s="120">
      <c r="A7388" s="2" t="inlineStr">
        <is>
          <t>WASTE</t>
        </is>
      </c>
      <c r="B7388" s="2" t="inlineStr">
        <is>
          <t>LAN</t>
        </is>
      </c>
      <c r="C7388" s="2" t="n">
        <v>2035</v>
      </c>
      <c r="D7388" s="2" t="inlineStr">
        <is>
          <t>United States</t>
        </is>
      </c>
      <c r="E7388" s="2" t="inlineStr">
        <is>
          <t>USA</t>
        </is>
      </c>
      <c r="F7388" s="2" t="inlineStr">
        <is>
          <t>Land_x001f_ll gas recovery for direct use</t>
        </is>
      </c>
      <c r="G7388" s="2" t="n">
        <v>-36</v>
      </c>
      <c r="H7388" s="2" t="n">
        <v>0.06574588909279561</v>
      </c>
      <c r="I7388" s="2" t="n">
        <v>0.07363539578393109</v>
      </c>
      <c r="J7388" s="40" t="inlineStr">
        <is>
          <t>waste - methane capture</t>
        </is>
      </c>
    </row>
    <row r="7389" ht="15.75" customHeight="1" s="120">
      <c r="A7389" s="2" t="inlineStr">
        <is>
          <t>WASTE</t>
        </is>
      </c>
      <c r="B7389" s="2" t="inlineStr">
        <is>
          <t>LAN</t>
        </is>
      </c>
      <c r="C7389" s="2" t="n">
        <v>2035</v>
      </c>
      <c r="D7389" s="2" t="inlineStr">
        <is>
          <t>United States</t>
        </is>
      </c>
      <c r="E7389" s="2" t="inlineStr">
        <is>
          <t>USA</t>
        </is>
      </c>
      <c r="F7389" s="2" t="inlineStr">
        <is>
          <t>Land_x001f_ll gas recovery for direct use</t>
        </is>
      </c>
      <c r="G7389" s="2" t="n">
        <v>-35</v>
      </c>
      <c r="H7389" s="2" t="n">
        <v>0.0014909139717929</v>
      </c>
      <c r="I7389" s="2" t="n">
        <v>0.001669823648408048</v>
      </c>
      <c r="J7389" s="40" t="inlineStr">
        <is>
          <t>waste - methane capture</t>
        </is>
      </c>
    </row>
    <row r="7390" ht="15.75" customHeight="1" s="120">
      <c r="A7390" s="2" t="inlineStr">
        <is>
          <t>WASTE</t>
        </is>
      </c>
      <c r="B7390" s="2" t="inlineStr">
        <is>
          <t>LAN</t>
        </is>
      </c>
      <c r="C7390" s="2" t="n">
        <v>2035</v>
      </c>
      <c r="D7390" s="2" t="inlineStr">
        <is>
          <t>United States</t>
        </is>
      </c>
      <c r="E7390" s="2" t="inlineStr">
        <is>
          <t>USA</t>
        </is>
      </c>
      <c r="F7390" s="2" t="inlineStr">
        <is>
          <t>Land_x001f_ll gas recovery for direct use</t>
        </is>
      </c>
      <c r="G7390" s="2" t="n">
        <v>-34</v>
      </c>
      <c r="H7390" s="2" t="n">
        <v>0.0218613781034946</v>
      </c>
      <c r="I7390" s="2" t="n">
        <v>0.02448474347591395</v>
      </c>
      <c r="J7390" s="40" t="inlineStr">
        <is>
          <t>waste - methane capture</t>
        </is>
      </c>
    </row>
    <row r="7391" ht="15.75" customHeight="1" s="120">
      <c r="A7391" s="2" t="inlineStr">
        <is>
          <t>WASTE</t>
        </is>
      </c>
      <c r="B7391" s="2" t="inlineStr">
        <is>
          <t>LAN</t>
        </is>
      </c>
      <c r="C7391" s="2" t="n">
        <v>2035</v>
      </c>
      <c r="D7391" s="2" t="inlineStr">
        <is>
          <t>United States</t>
        </is>
      </c>
      <c r="E7391" s="2" t="inlineStr">
        <is>
          <t>USA</t>
        </is>
      </c>
      <c r="F7391" s="2" t="inlineStr">
        <is>
          <t>Land_x001f_ll gas recovery for direct use</t>
        </is>
      </c>
      <c r="G7391" s="2" t="n">
        <v>-33</v>
      </c>
      <c r="H7391" s="2" t="n">
        <v>0.0163817126303911</v>
      </c>
      <c r="I7391" s="2" t="n">
        <v>0.01834751814603803</v>
      </c>
      <c r="J7391" s="40" t="inlineStr">
        <is>
          <t>waste - methane capture</t>
        </is>
      </c>
    </row>
    <row r="7392" ht="15.75" customHeight="1" s="120">
      <c r="A7392" s="2" t="inlineStr">
        <is>
          <t>WASTE</t>
        </is>
      </c>
      <c r="B7392" s="2" t="inlineStr">
        <is>
          <t>LAN</t>
        </is>
      </c>
      <c r="C7392" s="2" t="n">
        <v>2035</v>
      </c>
      <c r="D7392" s="2" t="inlineStr">
        <is>
          <t>United States</t>
        </is>
      </c>
      <c r="E7392" s="2" t="inlineStr">
        <is>
          <t>USA</t>
        </is>
      </c>
      <c r="F7392" s="2" t="inlineStr">
        <is>
          <t>Land_x001f_ll gas recovery for direct use</t>
        </is>
      </c>
      <c r="G7392" s="2" t="n">
        <v>-32</v>
      </c>
      <c r="H7392" s="2" t="n">
        <v>0.0170511018950492</v>
      </c>
      <c r="I7392" s="2" t="n">
        <v>0.01909723412245511</v>
      </c>
      <c r="J7392" s="40" t="inlineStr">
        <is>
          <t>waste - methane capture</t>
        </is>
      </c>
    </row>
    <row r="7393" ht="15.75" customHeight="1" s="120">
      <c r="A7393" s="2" t="inlineStr">
        <is>
          <t>WASTE</t>
        </is>
      </c>
      <c r="B7393" s="2" t="inlineStr">
        <is>
          <t>LAN</t>
        </is>
      </c>
      <c r="C7393" s="2" t="n">
        <v>2035</v>
      </c>
      <c r="D7393" s="2" t="inlineStr">
        <is>
          <t>United States</t>
        </is>
      </c>
      <c r="E7393" s="2" t="inlineStr">
        <is>
          <t>USA</t>
        </is>
      </c>
      <c r="F7393" s="2" t="inlineStr">
        <is>
          <t>Land_x001f_ll gas recovery for direct use</t>
        </is>
      </c>
      <c r="G7393" s="2" t="n">
        <v>-31</v>
      </c>
      <c r="H7393" s="2" t="n">
        <v>0.0571046309778467</v>
      </c>
      <c r="I7393" s="2" t="n">
        <v>0.06395718669518831</v>
      </c>
      <c r="J7393" s="40" t="inlineStr">
        <is>
          <t>waste - methane capture</t>
        </is>
      </c>
    </row>
    <row r="7394" ht="15.75" customHeight="1" s="120">
      <c r="A7394" s="2" t="inlineStr">
        <is>
          <t>WASTE</t>
        </is>
      </c>
      <c r="B7394" s="2" t="inlineStr">
        <is>
          <t>LAN</t>
        </is>
      </c>
      <c r="C7394" s="2" t="n">
        <v>2035</v>
      </c>
      <c r="D7394" s="2" t="inlineStr">
        <is>
          <t>United States</t>
        </is>
      </c>
      <c r="E7394" s="2" t="inlineStr">
        <is>
          <t>USA</t>
        </is>
      </c>
      <c r="F7394" s="2" t="inlineStr">
        <is>
          <t>Land_x001f_ll gas recovery for direct use</t>
        </is>
      </c>
      <c r="G7394" s="2" t="n">
        <v>-30</v>
      </c>
      <c r="H7394" s="2" t="n">
        <v>0.0576595524325967</v>
      </c>
      <c r="I7394" s="2" t="n">
        <v>0.0645786987245083</v>
      </c>
      <c r="J7394" s="40" t="inlineStr">
        <is>
          <t>waste - methane capture</t>
        </is>
      </c>
    </row>
    <row r="7395" ht="15.75" customHeight="1" s="120">
      <c r="A7395" s="2" t="inlineStr">
        <is>
          <t>WASTE</t>
        </is>
      </c>
      <c r="B7395" s="2" t="inlineStr">
        <is>
          <t>LAN</t>
        </is>
      </c>
      <c r="C7395" s="2" t="n">
        <v>2035</v>
      </c>
      <c r="D7395" s="2" t="inlineStr">
        <is>
          <t>United States</t>
        </is>
      </c>
      <c r="E7395" s="2" t="inlineStr">
        <is>
          <t>USA</t>
        </is>
      </c>
      <c r="F7395" s="2" t="inlineStr">
        <is>
          <t>Land_x001f_ll gas recovery for direct use</t>
        </is>
      </c>
      <c r="G7395" s="2" t="n">
        <v>-29</v>
      </c>
      <c r="H7395" s="2" t="n">
        <v>0.0157652031630278</v>
      </c>
      <c r="I7395" s="2" t="n">
        <v>0.01765702754259114</v>
      </c>
      <c r="J7395" s="40" t="inlineStr">
        <is>
          <t>waste - methane capture</t>
        </is>
      </c>
    </row>
    <row r="7396" ht="15.75" customHeight="1" s="120">
      <c r="A7396" s="2" t="inlineStr">
        <is>
          <t>WASTE</t>
        </is>
      </c>
      <c r="B7396" s="2" t="inlineStr">
        <is>
          <t>LAN</t>
        </is>
      </c>
      <c r="C7396" s="2" t="n">
        <v>2035</v>
      </c>
      <c r="D7396" s="2" t="inlineStr">
        <is>
          <t>United States</t>
        </is>
      </c>
      <c r="E7396" s="2" t="inlineStr">
        <is>
          <t>USA</t>
        </is>
      </c>
      <c r="F7396" s="2" t="inlineStr">
        <is>
          <t>Land_x001f_ll gas recovery for direct use</t>
        </is>
      </c>
      <c r="G7396" s="2" t="n">
        <v>-27</v>
      </c>
      <c r="H7396" s="2" t="n">
        <v>0.0308938231319189</v>
      </c>
      <c r="I7396" s="2" t="n">
        <v>0.03460108190774917</v>
      </c>
      <c r="J7396" s="40" t="inlineStr">
        <is>
          <t>waste - methane capture</t>
        </is>
      </c>
    </row>
    <row r="7397" ht="15.75" customHeight="1" s="120">
      <c r="A7397" s="2" t="inlineStr">
        <is>
          <t>WASTE</t>
        </is>
      </c>
      <c r="B7397" s="2" t="inlineStr">
        <is>
          <t>LAN</t>
        </is>
      </c>
      <c r="C7397" s="2" t="n">
        <v>2035</v>
      </c>
      <c r="D7397" s="2" t="inlineStr">
        <is>
          <t>United States</t>
        </is>
      </c>
      <c r="E7397" s="2" t="inlineStr">
        <is>
          <t>USA</t>
        </is>
      </c>
      <c r="F7397" s="2" t="inlineStr">
        <is>
          <t>Land_x001f_ll gas recovery for direct use</t>
        </is>
      </c>
      <c r="G7397" s="2" t="n">
        <v>-26</v>
      </c>
      <c r="H7397" s="2" t="n">
        <v>0.0099989073059987</v>
      </c>
      <c r="I7397" s="2" t="n">
        <v>0.01119877618271855</v>
      </c>
      <c r="J7397" s="40" t="inlineStr">
        <is>
          <t>waste - methane capture</t>
        </is>
      </c>
    </row>
    <row r="7398" ht="15.75" customHeight="1" s="120">
      <c r="A7398" s="2" t="inlineStr">
        <is>
          <t>WASTE</t>
        </is>
      </c>
      <c r="B7398" s="2" t="inlineStr">
        <is>
          <t>LAN</t>
        </is>
      </c>
      <c r="C7398" s="2" t="n">
        <v>2035</v>
      </c>
      <c r="D7398" s="2" t="inlineStr">
        <is>
          <t>United States</t>
        </is>
      </c>
      <c r="E7398" s="2" t="inlineStr">
        <is>
          <t>USA</t>
        </is>
      </c>
      <c r="F7398" s="2" t="inlineStr">
        <is>
          <t>Land_x001f_ll gas recovery for direct use</t>
        </is>
      </c>
      <c r="G7398" s="2" t="n">
        <v>-25</v>
      </c>
      <c r="H7398" s="2" t="n">
        <v>0.0184514131688047</v>
      </c>
      <c r="I7398" s="2" t="n">
        <v>0.02066558274906127</v>
      </c>
      <c r="J7398" s="40" t="inlineStr">
        <is>
          <t>waste - methane capture</t>
        </is>
      </c>
    </row>
    <row r="7399" ht="15.75" customHeight="1" s="120">
      <c r="A7399" s="2" t="inlineStr">
        <is>
          <t>WASTE</t>
        </is>
      </c>
      <c r="B7399" s="2" t="inlineStr">
        <is>
          <t>LAN</t>
        </is>
      </c>
      <c r="C7399" s="2" t="n">
        <v>2035</v>
      </c>
      <c r="D7399" s="2" t="inlineStr">
        <is>
          <t>United States</t>
        </is>
      </c>
      <c r="E7399" s="2" t="inlineStr">
        <is>
          <t>USA</t>
        </is>
      </c>
      <c r="F7399" s="2" t="inlineStr">
        <is>
          <t>Land_x001f_ll gas recovery for direct use</t>
        </is>
      </c>
      <c r="G7399" s="2" t="n">
        <v>-24</v>
      </c>
      <c r="H7399" s="2" t="n">
        <v>0.0234468523412943</v>
      </c>
      <c r="I7399" s="2" t="n">
        <v>0.02626047462224962</v>
      </c>
      <c r="J7399" s="40" t="inlineStr">
        <is>
          <t>waste - methane capture</t>
        </is>
      </c>
    </row>
    <row r="7400" ht="15.75" customHeight="1" s="120">
      <c r="A7400" s="2" t="inlineStr">
        <is>
          <t>WASTE</t>
        </is>
      </c>
      <c r="B7400" s="2" t="inlineStr">
        <is>
          <t>LAN</t>
        </is>
      </c>
      <c r="C7400" s="2" t="n">
        <v>2035</v>
      </c>
      <c r="D7400" s="2" t="inlineStr">
        <is>
          <t>United States</t>
        </is>
      </c>
      <c r="E7400" s="2" t="inlineStr">
        <is>
          <t>USA</t>
        </is>
      </c>
      <c r="F7400" s="2" t="inlineStr">
        <is>
          <t>Land_x001f_ll gas recovery for direct use</t>
        </is>
      </c>
      <c r="G7400" s="2" t="n">
        <v>-22</v>
      </c>
      <c r="H7400" s="2" t="n">
        <v>0.0162092169048265</v>
      </c>
      <c r="I7400" s="2" t="n">
        <v>0.01815432293340568</v>
      </c>
      <c r="J7400" s="40" t="inlineStr">
        <is>
          <t>waste - methane capture</t>
        </is>
      </c>
    </row>
    <row r="7401" ht="15.75" customHeight="1" s="120">
      <c r="A7401" s="2" t="inlineStr">
        <is>
          <t>WASTE</t>
        </is>
      </c>
      <c r="B7401" s="2" t="inlineStr">
        <is>
          <t>LAN</t>
        </is>
      </c>
      <c r="C7401" s="2" t="n">
        <v>2035</v>
      </c>
      <c r="D7401" s="2" t="inlineStr">
        <is>
          <t>United States</t>
        </is>
      </c>
      <c r="E7401" s="2" t="inlineStr">
        <is>
          <t>USA</t>
        </is>
      </c>
      <c r="F7401" s="2" t="inlineStr">
        <is>
          <t>Land_x001f_ll gas recovery for direct use</t>
        </is>
      </c>
      <c r="G7401" s="2" t="n">
        <v>-21</v>
      </c>
      <c r="H7401" s="2" t="n">
        <v>0.0190784553997219</v>
      </c>
      <c r="I7401" s="2" t="n">
        <v>0.02136787004768853</v>
      </c>
      <c r="J7401" s="40" t="inlineStr">
        <is>
          <t>waste - methane capture</t>
        </is>
      </c>
    </row>
    <row r="7402" ht="15.75" customHeight="1" s="120">
      <c r="A7402" s="2" t="inlineStr">
        <is>
          <t>WASTE</t>
        </is>
      </c>
      <c r="B7402" s="2" t="inlineStr">
        <is>
          <t>LAN</t>
        </is>
      </c>
      <c r="C7402" s="2" t="n">
        <v>2035</v>
      </c>
      <c r="D7402" s="2" t="inlineStr">
        <is>
          <t>United States</t>
        </is>
      </c>
      <c r="E7402" s="2" t="inlineStr">
        <is>
          <t>USA</t>
        </is>
      </c>
      <c r="F7402" s="2" t="inlineStr">
        <is>
          <t>Land_x001f_ll gas recovery for direct use</t>
        </is>
      </c>
      <c r="G7402" s="2" t="n">
        <v>-20</v>
      </c>
      <c r="H7402" s="2" t="n">
        <v>0.0124848945997655</v>
      </c>
      <c r="I7402" s="2" t="n">
        <v>0.01398308195173736</v>
      </c>
      <c r="J7402" s="40" t="inlineStr">
        <is>
          <t>waste - methane capture</t>
        </is>
      </c>
    </row>
    <row r="7403" ht="15.75" customHeight="1" s="120">
      <c r="A7403" s="2" t="inlineStr">
        <is>
          <t>WASTE</t>
        </is>
      </c>
      <c r="B7403" s="2" t="inlineStr">
        <is>
          <t>LAN</t>
        </is>
      </c>
      <c r="C7403" s="2" t="n">
        <v>2035</v>
      </c>
      <c r="D7403" s="2" t="inlineStr">
        <is>
          <t>United States</t>
        </is>
      </c>
      <c r="E7403" s="2" t="inlineStr">
        <is>
          <t>USA</t>
        </is>
      </c>
      <c r="F7403" s="2" t="inlineStr">
        <is>
          <t>Land_x001f_ll gas recovery for direct use</t>
        </is>
      </c>
      <c r="G7403" s="2" t="n">
        <v>-19</v>
      </c>
      <c r="H7403" s="2" t="n">
        <v>0.0215033711865544</v>
      </c>
      <c r="I7403" s="2" t="n">
        <v>0.02408377572894093</v>
      </c>
      <c r="J7403" s="40" t="inlineStr">
        <is>
          <t>waste - methane capture</t>
        </is>
      </c>
    </row>
    <row r="7404" ht="15.75" customHeight="1" s="120">
      <c r="A7404" s="2" t="inlineStr">
        <is>
          <t>WASTE</t>
        </is>
      </c>
      <c r="B7404" s="2" t="inlineStr">
        <is>
          <t>LAN</t>
        </is>
      </c>
      <c r="C7404" s="2" t="n">
        <v>2035</v>
      </c>
      <c r="D7404" s="2" t="inlineStr">
        <is>
          <t>United States</t>
        </is>
      </c>
      <c r="E7404" s="2" t="inlineStr">
        <is>
          <t>USA</t>
        </is>
      </c>
      <c r="F7404" s="2" t="inlineStr">
        <is>
          <t>Land_x001f_ll gas recovery for direct use</t>
        </is>
      </c>
      <c r="G7404" s="2" t="n">
        <v>-18</v>
      </c>
      <c r="H7404" s="2" t="n">
        <v>0.0226610577665269</v>
      </c>
      <c r="I7404" s="2" t="n">
        <v>0.02538038469851013</v>
      </c>
      <c r="J7404" s="40" t="inlineStr">
        <is>
          <t>waste - methane capture</t>
        </is>
      </c>
    </row>
    <row r="7405" ht="15.75" customHeight="1" s="120">
      <c r="A7405" s="2" t="inlineStr">
        <is>
          <t>WASTE</t>
        </is>
      </c>
      <c r="B7405" s="2" t="inlineStr">
        <is>
          <t>LAN</t>
        </is>
      </c>
      <c r="C7405" s="2" t="n">
        <v>2035</v>
      </c>
      <c r="D7405" s="2" t="inlineStr">
        <is>
          <t>United States</t>
        </is>
      </c>
      <c r="E7405" s="2" t="inlineStr">
        <is>
          <t>USA</t>
        </is>
      </c>
      <c r="F7405" s="2" t="inlineStr">
        <is>
          <t>Land_x001f_ll gas recovery for direct use</t>
        </is>
      </c>
      <c r="G7405" s="2" t="n">
        <v>-17</v>
      </c>
      <c r="H7405" s="2" t="n">
        <v>0.0104231988079846</v>
      </c>
      <c r="I7405" s="2" t="n">
        <v>0.01167398266494275</v>
      </c>
      <c r="J7405" s="40" t="inlineStr">
        <is>
          <t>waste - methane capture</t>
        </is>
      </c>
    </row>
    <row r="7406" ht="15.75" customHeight="1" s="120">
      <c r="A7406" s="2" t="inlineStr">
        <is>
          <t>WASTE</t>
        </is>
      </c>
      <c r="B7406" s="2" t="inlineStr">
        <is>
          <t>LAN</t>
        </is>
      </c>
      <c r="C7406" s="2" t="n">
        <v>2035</v>
      </c>
      <c r="D7406" s="2" t="inlineStr">
        <is>
          <t>United States</t>
        </is>
      </c>
      <c r="E7406" s="2" t="inlineStr">
        <is>
          <t>USA</t>
        </is>
      </c>
      <c r="F7406" s="2" t="inlineStr">
        <is>
          <t>Land_x001f_ll gas recovery for direct use</t>
        </is>
      </c>
      <c r="G7406" s="2" t="n">
        <v>-16</v>
      </c>
      <c r="H7406" s="2" t="n">
        <v>0.0213343137293123</v>
      </c>
      <c r="I7406" s="2" t="n">
        <v>0.02389443137682978</v>
      </c>
      <c r="J7406" s="40" t="inlineStr">
        <is>
          <t>waste - methane capture</t>
        </is>
      </c>
    </row>
    <row r="7407" ht="15.75" customHeight="1" s="120">
      <c r="A7407" s="2" t="inlineStr">
        <is>
          <t>WASTE</t>
        </is>
      </c>
      <c r="B7407" s="2" t="inlineStr">
        <is>
          <t>LAN</t>
        </is>
      </c>
      <c r="C7407" s="2" t="n">
        <v>2035</v>
      </c>
      <c r="D7407" s="2" t="inlineStr">
        <is>
          <t>United States</t>
        </is>
      </c>
      <c r="E7407" s="2" t="inlineStr">
        <is>
          <t>USA</t>
        </is>
      </c>
      <c r="F7407" s="2" t="inlineStr">
        <is>
          <t>Land_x001f_ll gas recovery for direct use</t>
        </is>
      </c>
      <c r="G7407" s="2" t="n">
        <v>-15</v>
      </c>
      <c r="H7407" s="2" t="n">
        <v>0.020855440874584</v>
      </c>
      <c r="I7407" s="2" t="n">
        <v>0.02335809377953408</v>
      </c>
      <c r="J7407" s="40" t="inlineStr">
        <is>
          <t>waste - methane capture</t>
        </is>
      </c>
    </row>
    <row r="7408" ht="15.75" customHeight="1" s="120">
      <c r="A7408" s="2" t="inlineStr">
        <is>
          <t>WASTE</t>
        </is>
      </c>
      <c r="B7408" s="2" t="inlineStr">
        <is>
          <t>LAN</t>
        </is>
      </c>
      <c r="C7408" s="2" t="n">
        <v>2035</v>
      </c>
      <c r="D7408" s="2" t="inlineStr">
        <is>
          <t>United States</t>
        </is>
      </c>
      <c r="E7408" s="2" t="inlineStr">
        <is>
          <t>USA</t>
        </is>
      </c>
      <c r="F7408" s="2" t="inlineStr">
        <is>
          <t>Land_x001f_ll gas recovery for direct use</t>
        </is>
      </c>
      <c r="G7408" s="2" t="n">
        <v>-14</v>
      </c>
      <c r="H7408" s="2" t="n">
        <v>0.0125403816637117</v>
      </c>
      <c r="I7408" s="2" t="n">
        <v>0.0140452274633571</v>
      </c>
      <c r="J7408" s="40" t="inlineStr">
        <is>
          <t>waste - methane capture</t>
        </is>
      </c>
    </row>
    <row r="7409" ht="15.75" customHeight="1" s="120">
      <c r="A7409" s="2" t="inlineStr">
        <is>
          <t>WASTE</t>
        </is>
      </c>
      <c r="B7409" s="2" t="inlineStr">
        <is>
          <t>LAN</t>
        </is>
      </c>
      <c r="C7409" s="2" t="n">
        <v>2035</v>
      </c>
      <c r="D7409" s="2" t="inlineStr">
        <is>
          <t>United States</t>
        </is>
      </c>
      <c r="E7409" s="2" t="inlineStr">
        <is>
          <t>USA</t>
        </is>
      </c>
      <c r="F7409" s="2" t="inlineStr">
        <is>
          <t>Land_x001f_ll gas recovery for direct use</t>
        </is>
      </c>
      <c r="G7409" s="2" t="n">
        <v>-13</v>
      </c>
      <c r="H7409" s="2" t="n">
        <v>0.0057311318814754</v>
      </c>
      <c r="I7409" s="2" t="n">
        <v>0.006418867707252448</v>
      </c>
      <c r="J7409" s="40" t="inlineStr">
        <is>
          <t>waste - methane capture</t>
        </is>
      </c>
    </row>
    <row r="7410" ht="15.75" customHeight="1" s="120">
      <c r="A7410" s="2" t="inlineStr">
        <is>
          <t>WASTE</t>
        </is>
      </c>
      <c r="B7410" s="2" t="inlineStr">
        <is>
          <t>LAN</t>
        </is>
      </c>
      <c r="C7410" s="2" t="n">
        <v>2035</v>
      </c>
      <c r="D7410" s="2" t="inlineStr">
        <is>
          <t>United States</t>
        </is>
      </c>
      <c r="E7410" s="2" t="inlineStr">
        <is>
          <t>USA</t>
        </is>
      </c>
      <c r="F7410" s="2" t="inlineStr">
        <is>
          <t>Land_x001f_ll gas recovery for direct use</t>
        </is>
      </c>
      <c r="G7410" s="2" t="n">
        <v>-12</v>
      </c>
      <c r="H7410" s="2" t="n">
        <v>0.0120919542387128</v>
      </c>
      <c r="I7410" s="2" t="n">
        <v>0.01354298874735834</v>
      </c>
      <c r="J7410" s="40" t="inlineStr">
        <is>
          <t>waste - methane capture</t>
        </is>
      </c>
    </row>
    <row r="7411" ht="15.75" customHeight="1" s="120">
      <c r="A7411" s="2" t="inlineStr">
        <is>
          <t>WASTE</t>
        </is>
      </c>
      <c r="B7411" s="2" t="inlineStr">
        <is>
          <t>LAN</t>
        </is>
      </c>
      <c r="C7411" s="2" t="n">
        <v>2035</v>
      </c>
      <c r="D7411" s="2" t="inlineStr">
        <is>
          <t>United States</t>
        </is>
      </c>
      <c r="E7411" s="2" t="inlineStr">
        <is>
          <t>USA</t>
        </is>
      </c>
      <c r="F7411" s="2" t="inlineStr">
        <is>
          <t>Land_x001f_ll gas recovery for direct use</t>
        </is>
      </c>
      <c r="G7411" s="2" t="n">
        <v>-10</v>
      </c>
      <c r="H7411" s="2" t="n">
        <v>0.0232988332863897</v>
      </c>
      <c r="I7411" s="2" t="n">
        <v>0.02609469328075647</v>
      </c>
      <c r="J7411" s="40" t="inlineStr">
        <is>
          <t>waste - methane capture</t>
        </is>
      </c>
    </row>
    <row r="7412" ht="15.75" customHeight="1" s="120">
      <c r="A7412" s="2" t="inlineStr">
        <is>
          <t>WASTE</t>
        </is>
      </c>
      <c r="B7412" s="2" t="inlineStr">
        <is>
          <t>LAN</t>
        </is>
      </c>
      <c r="C7412" s="2" t="n">
        <v>2035</v>
      </c>
      <c r="D7412" s="2" t="inlineStr">
        <is>
          <t>United States</t>
        </is>
      </c>
      <c r="E7412" s="2" t="inlineStr">
        <is>
          <t>USA</t>
        </is>
      </c>
      <c r="F7412" s="2" t="inlineStr">
        <is>
          <t>Land_x001f_ll gas recovery for direct use</t>
        </is>
      </c>
      <c r="G7412" s="2" t="n">
        <v>-9</v>
      </c>
      <c r="H7412" s="2" t="n">
        <v>0.0029163034632802</v>
      </c>
      <c r="I7412" s="2" t="n">
        <v>0.003266259878873825</v>
      </c>
      <c r="J7412" s="40" t="inlineStr">
        <is>
          <t>waste - methane capture</t>
        </is>
      </c>
    </row>
    <row r="7413" ht="15.75" customHeight="1" s="120">
      <c r="A7413" s="2" t="inlineStr">
        <is>
          <t>WASTE</t>
        </is>
      </c>
      <c r="B7413" s="2" t="inlineStr">
        <is>
          <t>LAN</t>
        </is>
      </c>
      <c r="C7413" s="2" t="n">
        <v>2035</v>
      </c>
      <c r="D7413" s="2" t="inlineStr">
        <is>
          <t>United States</t>
        </is>
      </c>
      <c r="E7413" s="2" t="inlineStr">
        <is>
          <t>USA</t>
        </is>
      </c>
      <c r="F7413" s="2" t="inlineStr">
        <is>
          <t>Land_x001f_ll gas recovery for direct use</t>
        </is>
      </c>
      <c r="G7413" s="2" t="n">
        <v>-8</v>
      </c>
      <c r="H7413" s="2" t="n">
        <v>0.0028277549427003</v>
      </c>
      <c r="I7413" s="2" t="n">
        <v>0.003167085535824336</v>
      </c>
      <c r="J7413" s="40" t="inlineStr">
        <is>
          <t>waste - methane capture</t>
        </is>
      </c>
    </row>
    <row r="7414" ht="15.75" customHeight="1" s="120">
      <c r="A7414" s="2" t="inlineStr">
        <is>
          <t>WASTE</t>
        </is>
      </c>
      <c r="B7414" s="2" t="inlineStr">
        <is>
          <t>LAN</t>
        </is>
      </c>
      <c r="C7414" s="2" t="n">
        <v>2035</v>
      </c>
      <c r="D7414" s="2" t="inlineStr">
        <is>
          <t>United States</t>
        </is>
      </c>
      <c r="E7414" s="2" t="inlineStr">
        <is>
          <t>USA</t>
        </is>
      </c>
      <c r="F7414" s="2" t="inlineStr">
        <is>
          <t>Land_x001f_ll gas recovery for direct use</t>
        </is>
      </c>
      <c r="G7414" s="2" t="n">
        <v>-7</v>
      </c>
      <c r="H7414" s="2" t="n">
        <v>0.0128380665846635</v>
      </c>
      <c r="I7414" s="2" t="n">
        <v>0.01437863457482312</v>
      </c>
      <c r="J7414" s="40" t="inlineStr">
        <is>
          <t>waste - methane capture</t>
        </is>
      </c>
    </row>
    <row r="7415" ht="15.75" customHeight="1" s="120">
      <c r="A7415" s="2" t="inlineStr">
        <is>
          <t>WASTE</t>
        </is>
      </c>
      <c r="B7415" s="2" t="inlineStr">
        <is>
          <t>LAN</t>
        </is>
      </c>
      <c r="C7415" s="2" t="n">
        <v>2035</v>
      </c>
      <c r="D7415" s="2" t="inlineStr">
        <is>
          <t>United States</t>
        </is>
      </c>
      <c r="E7415" s="2" t="inlineStr">
        <is>
          <t>USA</t>
        </is>
      </c>
      <c r="F7415" s="2" t="inlineStr">
        <is>
          <t>Land_x001f_ll gas recovery for direct use</t>
        </is>
      </c>
      <c r="G7415" s="2" t="n">
        <v>-6</v>
      </c>
      <c r="H7415" s="2" t="n">
        <v>0.0026952500920743</v>
      </c>
      <c r="I7415" s="2" t="n">
        <v>0.003018680103123216</v>
      </c>
      <c r="J7415" s="40" t="inlineStr">
        <is>
          <t>waste - methane capture</t>
        </is>
      </c>
    </row>
    <row r="7416" ht="15.75" customHeight="1" s="120">
      <c r="A7416" s="2" t="inlineStr">
        <is>
          <t>WASTE</t>
        </is>
      </c>
      <c r="B7416" s="2" t="inlineStr">
        <is>
          <t>LAN</t>
        </is>
      </c>
      <c r="C7416" s="2" t="n">
        <v>2035</v>
      </c>
      <c r="D7416" s="2" t="inlineStr">
        <is>
          <t>United States</t>
        </is>
      </c>
      <c r="E7416" s="2" t="inlineStr">
        <is>
          <t>USA</t>
        </is>
      </c>
      <c r="F7416" s="2" t="inlineStr">
        <is>
          <t>Land_x001f_ll gas recovery for direct use</t>
        </is>
      </c>
      <c r="G7416" s="2" t="n">
        <v>-5</v>
      </c>
      <c r="H7416" s="2" t="n">
        <v>0.004153034184128</v>
      </c>
      <c r="I7416" s="2" t="n">
        <v>0.00465139828622336</v>
      </c>
      <c r="J7416" s="40" t="inlineStr">
        <is>
          <t>waste - methane capture</t>
        </is>
      </c>
    </row>
    <row r="7417" ht="15.75" customHeight="1" s="120">
      <c r="A7417" s="2" t="inlineStr">
        <is>
          <t>WASTE</t>
        </is>
      </c>
      <c r="B7417" s="2" t="inlineStr">
        <is>
          <t>LAN</t>
        </is>
      </c>
      <c r="C7417" s="2" t="n">
        <v>2035</v>
      </c>
      <c r="D7417" s="2" t="inlineStr">
        <is>
          <t>United States</t>
        </is>
      </c>
      <c r="E7417" s="2" t="inlineStr">
        <is>
          <t>USA</t>
        </is>
      </c>
      <c r="F7417" s="2" t="inlineStr">
        <is>
          <t>Land_x001f_ll gas recovery for direct use</t>
        </is>
      </c>
      <c r="G7417" s="2" t="n">
        <v>-2</v>
      </c>
      <c r="H7417" s="2" t="n">
        <v>0.0026516343932599</v>
      </c>
      <c r="I7417" s="2" t="n">
        <v>0.002969830520451088</v>
      </c>
      <c r="J7417" s="40" t="inlineStr">
        <is>
          <t>waste - methane capture</t>
        </is>
      </c>
    </row>
    <row r="7418" ht="15.75" customHeight="1" s="120">
      <c r="A7418" s="2" t="inlineStr">
        <is>
          <t>WASTE</t>
        </is>
      </c>
      <c r="B7418" s="2" t="inlineStr">
        <is>
          <t>LAN</t>
        </is>
      </c>
      <c r="C7418" s="2" t="n">
        <v>2035</v>
      </c>
      <c r="D7418" s="2" t="inlineStr">
        <is>
          <t>United States</t>
        </is>
      </c>
      <c r="E7418" s="2" t="inlineStr">
        <is>
          <t>USA</t>
        </is>
      </c>
      <c r="F7418" s="2" t="inlineStr">
        <is>
          <t>Land_x001f_ll gas recovery for direct use</t>
        </is>
      </c>
      <c r="G7418" s="2" t="n">
        <v>-1</v>
      </c>
      <c r="H7418" s="2" t="n">
        <v>0.002268428215757</v>
      </c>
      <c r="I7418" s="2" t="n">
        <v>0.00254063960164784</v>
      </c>
      <c r="J7418" s="40" t="inlineStr">
        <is>
          <t>waste - methane capture</t>
        </is>
      </c>
    </row>
    <row r="7419" ht="15.75" customHeight="1" s="120">
      <c r="A7419" s="2" t="inlineStr">
        <is>
          <t>WASTE</t>
        </is>
      </c>
      <c r="B7419" s="2" t="inlineStr">
        <is>
          <t>LAN</t>
        </is>
      </c>
      <c r="C7419" s="2" t="n">
        <v>2035</v>
      </c>
      <c r="D7419" s="2" t="inlineStr">
        <is>
          <t>United States</t>
        </is>
      </c>
      <c r="E7419" s="2" t="inlineStr">
        <is>
          <t>USA</t>
        </is>
      </c>
      <c r="F7419" s="2" t="inlineStr">
        <is>
          <t>Electricity generation with a microturbine</t>
        </is>
      </c>
      <c r="G7419" s="2" t="n">
        <v>-1</v>
      </c>
      <c r="H7419" s="2" t="n">
        <v>0.0010241834679618</v>
      </c>
      <c r="I7419" s="2" t="n">
        <v>0.001147085484117216</v>
      </c>
      <c r="J7419" s="40" t="inlineStr">
        <is>
          <t>waste - methane capture</t>
        </is>
      </c>
    </row>
    <row r="7420" ht="15.75" customHeight="1" s="120">
      <c r="A7420" s="2" t="inlineStr">
        <is>
          <t>WASTE</t>
        </is>
      </c>
      <c r="B7420" s="2" t="inlineStr">
        <is>
          <t>LAN</t>
        </is>
      </c>
      <c r="C7420" s="2" t="n">
        <v>2035</v>
      </c>
      <c r="D7420" s="2" t="inlineStr">
        <is>
          <t>United States</t>
        </is>
      </c>
      <c r="E7420" s="2" t="inlineStr">
        <is>
          <t>USA</t>
        </is>
      </c>
      <c r="F7420" s="2" t="inlineStr">
        <is>
          <t>Land_x001f_ll gas recovery for direct use</t>
        </is>
      </c>
      <c r="G7420" s="2" t="n">
        <v>0</v>
      </c>
      <c r="H7420" s="2" t="n">
        <v>0.0021842285059392</v>
      </c>
      <c r="I7420" s="2" t="n">
        <v>0.002446335926651905</v>
      </c>
      <c r="J7420" s="40" t="inlineStr">
        <is>
          <t>waste - methane capture</t>
        </is>
      </c>
    </row>
    <row r="7421" ht="15.75" customHeight="1" s="120">
      <c r="A7421" s="2" t="inlineStr">
        <is>
          <t>WASTE</t>
        </is>
      </c>
      <c r="B7421" s="2" t="inlineStr">
        <is>
          <t>LAN</t>
        </is>
      </c>
      <c r="C7421" s="2" t="n">
        <v>2035</v>
      </c>
      <c r="D7421" s="2" t="inlineStr">
        <is>
          <t>United States</t>
        </is>
      </c>
      <c r="E7421" s="2" t="inlineStr">
        <is>
          <t>USA</t>
        </is>
      </c>
      <c r="F7421" s="2" t="inlineStr">
        <is>
          <t>Electricity generation with a microturbine</t>
        </is>
      </c>
      <c r="G7421" s="2" t="n">
        <v>0</v>
      </c>
      <c r="H7421" s="2" t="n">
        <v>0.0061013220110908</v>
      </c>
      <c r="I7421" s="2" t="n">
        <v>0.006833480652421697</v>
      </c>
      <c r="J7421" s="40" t="inlineStr">
        <is>
          <t>waste - methane capture</t>
        </is>
      </c>
    </row>
    <row r="7422" ht="15.75" customHeight="1" s="120">
      <c r="A7422" s="2" t="inlineStr">
        <is>
          <t>WASTE</t>
        </is>
      </c>
      <c r="B7422" s="2" t="inlineStr">
        <is>
          <t>LAN</t>
        </is>
      </c>
      <c r="C7422" s="2" t="n">
        <v>2035</v>
      </c>
      <c r="D7422" s="2" t="inlineStr">
        <is>
          <t>United States</t>
        </is>
      </c>
      <c r="E7422" s="2" t="inlineStr">
        <is>
          <t>USA</t>
        </is>
      </c>
      <c r="F7422" s="2" t="inlineStr">
        <is>
          <t>Electricity generation with a microturbine</t>
        </is>
      </c>
      <c r="G7422" s="2" t="n">
        <v>1</v>
      </c>
      <c r="H7422" s="2" t="n">
        <v>0.0125569332158193</v>
      </c>
      <c r="I7422" s="2" t="n">
        <v>0.01406376520171762</v>
      </c>
      <c r="J7422" s="40" t="inlineStr">
        <is>
          <t>waste - methane capture</t>
        </is>
      </c>
    </row>
    <row r="7423" ht="15.75" customHeight="1" s="120">
      <c r="A7423" s="2" t="inlineStr">
        <is>
          <t>WASTE</t>
        </is>
      </c>
      <c r="B7423" s="2" t="inlineStr">
        <is>
          <t>LAN</t>
        </is>
      </c>
      <c r="C7423" s="2" t="n">
        <v>2035</v>
      </c>
      <c r="D7423" s="2" t="inlineStr">
        <is>
          <t>United States</t>
        </is>
      </c>
      <c r="E7423" s="2" t="inlineStr">
        <is>
          <t>USA</t>
        </is>
      </c>
      <c r="F7423" s="2" t="inlineStr">
        <is>
          <t>Land_x001f_ll gas recovery for direct use</t>
        </is>
      </c>
      <c r="G7423" s="2" t="n">
        <v>1</v>
      </c>
      <c r="H7423" s="2" t="n">
        <v>0.0047580047976226</v>
      </c>
      <c r="I7423" s="2" t="n">
        <v>0.005328965373337312</v>
      </c>
      <c r="J7423" s="40" t="inlineStr">
        <is>
          <t>waste - methane capture</t>
        </is>
      </c>
    </row>
    <row r="7424" ht="15.75" customHeight="1" s="120">
      <c r="A7424" s="2" t="inlineStr">
        <is>
          <t>WASTE</t>
        </is>
      </c>
      <c r="B7424" s="2" t="inlineStr">
        <is>
          <t>LAN</t>
        </is>
      </c>
      <c r="C7424" s="2" t="n">
        <v>2035</v>
      </c>
      <c r="D7424" s="2" t="inlineStr">
        <is>
          <t>United States</t>
        </is>
      </c>
      <c r="E7424" s="2" t="inlineStr">
        <is>
          <t>USA</t>
        </is>
      </c>
      <c r="F7424" s="2" t="inlineStr">
        <is>
          <t>Electricity generation with combined heat and power</t>
        </is>
      </c>
      <c r="G7424" s="2" t="n">
        <v>1</v>
      </c>
      <c r="H7424" s="2" t="n">
        <v>0.0018405674491078</v>
      </c>
      <c r="I7424" s="2" t="n">
        <v>0.002061435543000736</v>
      </c>
      <c r="J7424" s="40" t="inlineStr">
        <is>
          <t>waste - methane capture</t>
        </is>
      </c>
    </row>
    <row r="7425" ht="15.75" customHeight="1" s="120">
      <c r="A7425" s="2" t="inlineStr">
        <is>
          <t>WASTE</t>
        </is>
      </c>
      <c r="B7425" s="2" t="inlineStr">
        <is>
          <t>LAN</t>
        </is>
      </c>
      <c r="C7425" s="2" t="n">
        <v>2035</v>
      </c>
      <c r="D7425" s="2" t="inlineStr">
        <is>
          <t>United States</t>
        </is>
      </c>
      <c r="E7425" s="2" t="inlineStr">
        <is>
          <t>USA</t>
        </is>
      </c>
      <c r="F7425" s="2" t="inlineStr">
        <is>
          <t>Electricity generation with combined heat and power</t>
        </is>
      </c>
      <c r="G7425" s="2" t="n">
        <v>2</v>
      </c>
      <c r="H7425" s="2" t="n">
        <v>0.0053432988934219</v>
      </c>
      <c r="I7425" s="2" t="n">
        <v>0.005984494760632528</v>
      </c>
      <c r="J7425" s="40" t="inlineStr">
        <is>
          <t>waste - methane capture</t>
        </is>
      </c>
    </row>
    <row r="7426" ht="15.75" customHeight="1" s="120">
      <c r="A7426" s="2" t="inlineStr">
        <is>
          <t>WASTE</t>
        </is>
      </c>
      <c r="B7426" s="2" t="inlineStr">
        <is>
          <t>LAN</t>
        </is>
      </c>
      <c r="C7426" s="2" t="n">
        <v>2035</v>
      </c>
      <c r="D7426" s="2" t="inlineStr">
        <is>
          <t>United States</t>
        </is>
      </c>
      <c r="E7426" s="2" t="inlineStr">
        <is>
          <t>USA</t>
        </is>
      </c>
      <c r="F7426" s="2" t="inlineStr">
        <is>
          <t>Land_x001f_ll gas recovery for direct use</t>
        </is>
      </c>
      <c r="G7426" s="2" t="n">
        <v>2</v>
      </c>
      <c r="H7426" s="2" t="n">
        <v>0.0053525320254266</v>
      </c>
      <c r="I7426" s="2" t="n">
        <v>0.005994835868477793</v>
      </c>
      <c r="J7426" s="40" t="inlineStr">
        <is>
          <t>waste - methane capture</t>
        </is>
      </c>
    </row>
    <row r="7427" ht="15.75" customHeight="1" s="120">
      <c r="A7427" s="2" t="inlineStr">
        <is>
          <t>WASTE</t>
        </is>
      </c>
      <c r="B7427" s="2" t="inlineStr">
        <is>
          <t>LAN</t>
        </is>
      </c>
      <c r="C7427" s="2" t="n">
        <v>2035</v>
      </c>
      <c r="D7427" s="2" t="inlineStr">
        <is>
          <t>United States</t>
        </is>
      </c>
      <c r="E7427" s="2" t="inlineStr">
        <is>
          <t>USA</t>
        </is>
      </c>
      <c r="F7427" s="2" t="inlineStr">
        <is>
          <t>Electricity generation with a microturbine</t>
        </is>
      </c>
      <c r="G7427" s="2" t="n">
        <v>2</v>
      </c>
      <c r="H7427" s="2" t="n">
        <v>0.0267406068451237</v>
      </c>
      <c r="I7427" s="2" t="n">
        <v>0.02994947966653855</v>
      </c>
      <c r="J7427" s="40" t="inlineStr">
        <is>
          <t>waste - methane capture</t>
        </is>
      </c>
    </row>
    <row r="7428" ht="15.75" customHeight="1" s="120">
      <c r="A7428" s="2" t="inlineStr">
        <is>
          <t>WASTE</t>
        </is>
      </c>
      <c r="B7428" s="2" t="inlineStr">
        <is>
          <t>LAN</t>
        </is>
      </c>
      <c r="C7428" s="2" t="n">
        <v>2035</v>
      </c>
      <c r="D7428" s="2" t="inlineStr">
        <is>
          <t>United States</t>
        </is>
      </c>
      <c r="E7428" s="2" t="inlineStr">
        <is>
          <t>USA</t>
        </is>
      </c>
      <c r="F7428" s="2" t="inlineStr">
        <is>
          <t>Flaring of landfill gas</t>
        </is>
      </c>
      <c r="G7428" s="2" t="n">
        <v>3</v>
      </c>
      <c r="H7428" s="2" t="n">
        <v>0.585288176313042</v>
      </c>
      <c r="I7428" s="2" t="n">
        <v>0.6555227574706071</v>
      </c>
      <c r="J7428" s="40" t="inlineStr">
        <is>
          <t>waste - methane destruction</t>
        </is>
      </c>
    </row>
    <row r="7429" ht="15.75" customHeight="1" s="120">
      <c r="A7429" s="2" t="inlineStr">
        <is>
          <t>WASTE</t>
        </is>
      </c>
      <c r="B7429" s="2" t="inlineStr">
        <is>
          <t>LAN</t>
        </is>
      </c>
      <c r="C7429" s="2" t="n">
        <v>2035</v>
      </c>
      <c r="D7429" s="2" t="inlineStr">
        <is>
          <t>United States</t>
        </is>
      </c>
      <c r="E7429" s="2" t="inlineStr">
        <is>
          <t>USA</t>
        </is>
      </c>
      <c r="F7429" s="2" t="inlineStr">
        <is>
          <t>Electricity generation with a reciprocating engine</t>
        </is>
      </c>
      <c r="G7429" s="2" t="n">
        <v>3</v>
      </c>
      <c r="H7429" s="2" t="n">
        <v>0.0220868103206158</v>
      </c>
      <c r="I7429" s="2" t="n">
        <v>0.0247372275590897</v>
      </c>
      <c r="J7429" s="40" t="inlineStr">
        <is>
          <t>waste - methane capture</t>
        </is>
      </c>
    </row>
    <row r="7430" ht="15.75" customHeight="1" s="120">
      <c r="A7430" s="2" t="inlineStr">
        <is>
          <t>WASTE</t>
        </is>
      </c>
      <c r="B7430" s="2" t="inlineStr">
        <is>
          <t>LAN</t>
        </is>
      </c>
      <c r="C7430" s="2" t="n">
        <v>2035</v>
      </c>
      <c r="D7430" s="2" t="inlineStr">
        <is>
          <t>United States</t>
        </is>
      </c>
      <c r="E7430" s="2" t="inlineStr">
        <is>
          <t>USA</t>
        </is>
      </c>
      <c r="F7430" s="2" t="inlineStr">
        <is>
          <t>Electricity generation with combined heat and power</t>
        </is>
      </c>
      <c r="G7430" s="2" t="n">
        <v>3</v>
      </c>
      <c r="H7430" s="2" t="n">
        <v>0.0091883499408141</v>
      </c>
      <c r="I7430" s="2" t="n">
        <v>0.01029095193371179</v>
      </c>
      <c r="J7430" s="40" t="inlineStr">
        <is>
          <t>waste - methane capture</t>
        </is>
      </c>
    </row>
    <row r="7431" ht="15.75" customHeight="1" s="120">
      <c r="A7431" s="2" t="inlineStr">
        <is>
          <t>WASTE</t>
        </is>
      </c>
      <c r="B7431" s="2" t="inlineStr">
        <is>
          <t>LAN</t>
        </is>
      </c>
      <c r="C7431" s="2" t="n">
        <v>2035</v>
      </c>
      <c r="D7431" s="2" t="inlineStr">
        <is>
          <t>United States</t>
        </is>
      </c>
      <c r="E7431" s="2" t="inlineStr">
        <is>
          <t>USA</t>
        </is>
      </c>
      <c r="F7431" s="2" t="inlineStr">
        <is>
          <t>Electricity generation with a microturbine</t>
        </is>
      </c>
      <c r="G7431" s="2" t="n">
        <v>3</v>
      </c>
      <c r="H7431" s="2" t="n">
        <v>0.0174391962063964</v>
      </c>
      <c r="I7431" s="2" t="n">
        <v>0.01953189975116397</v>
      </c>
      <c r="J7431" s="40" t="inlineStr">
        <is>
          <t>waste - methane capture</t>
        </is>
      </c>
    </row>
    <row r="7432" ht="15.75" customHeight="1" s="120">
      <c r="A7432" s="2" t="inlineStr">
        <is>
          <t>WASTE</t>
        </is>
      </c>
      <c r="B7432" s="2" t="inlineStr">
        <is>
          <t>LAN</t>
        </is>
      </c>
      <c r="C7432" s="2" t="n">
        <v>2035</v>
      </c>
      <c r="D7432" s="2" t="inlineStr">
        <is>
          <t>United States</t>
        </is>
      </c>
      <c r="E7432" s="2" t="inlineStr">
        <is>
          <t>USA</t>
        </is>
      </c>
      <c r="F7432" s="2" t="inlineStr">
        <is>
          <t>Electricity generation with a gas turbine</t>
        </is>
      </c>
      <c r="G7432" s="2" t="n">
        <v>3</v>
      </c>
      <c r="H7432" s="2" t="n">
        <v>0.009639497497119001</v>
      </c>
      <c r="I7432" s="2" t="n">
        <v>0.01079623719677328</v>
      </c>
      <c r="J7432" s="40" t="inlineStr">
        <is>
          <t>waste - methane capture</t>
        </is>
      </c>
    </row>
    <row r="7433" ht="15.75" customHeight="1" s="120">
      <c r="A7433" s="2" t="inlineStr">
        <is>
          <t>WASTE</t>
        </is>
      </c>
      <c r="B7433" s="2" t="inlineStr">
        <is>
          <t>LAN</t>
        </is>
      </c>
      <c r="C7433" s="2" t="n">
        <v>2035</v>
      </c>
      <c r="D7433" s="2" t="inlineStr">
        <is>
          <t>United States</t>
        </is>
      </c>
      <c r="E7433" s="2" t="inlineStr">
        <is>
          <t>USA</t>
        </is>
      </c>
      <c r="F7433" s="2" t="inlineStr">
        <is>
          <t>Land_x001f_ll gas recovery for direct use</t>
        </is>
      </c>
      <c r="G7433" s="2" t="n">
        <v>3</v>
      </c>
      <c r="H7433" s="2" t="n">
        <v>0.0079344206606038</v>
      </c>
      <c r="I7433" s="2" t="n">
        <v>0.008886551139876258</v>
      </c>
      <c r="J7433" s="40" t="inlineStr">
        <is>
          <t>waste - methane capture</t>
        </is>
      </c>
    </row>
    <row r="7434" ht="15.75" customHeight="1" s="120">
      <c r="A7434" s="2" t="inlineStr">
        <is>
          <t>WASTE</t>
        </is>
      </c>
      <c r="B7434" s="2" t="inlineStr">
        <is>
          <t>LAN</t>
        </is>
      </c>
      <c r="C7434" s="2" t="n">
        <v>2035</v>
      </c>
      <c r="D7434" s="2" t="inlineStr">
        <is>
          <t>United States</t>
        </is>
      </c>
      <c r="E7434" s="2" t="inlineStr">
        <is>
          <t>USA</t>
        </is>
      </c>
      <c r="F7434" s="2" t="inlineStr">
        <is>
          <t>Electricity generation with a reciprocating engine</t>
        </is>
      </c>
      <c r="G7434" s="2" t="n">
        <v>4</v>
      </c>
      <c r="H7434" s="2" t="n">
        <v>0.178740609437227</v>
      </c>
      <c r="I7434" s="2" t="n">
        <v>0.2001894825696943</v>
      </c>
      <c r="J7434" s="40" t="inlineStr">
        <is>
          <t>waste - methane capture</t>
        </is>
      </c>
    </row>
    <row r="7435" ht="15.75" customHeight="1" s="120">
      <c r="A7435" s="2" t="inlineStr">
        <is>
          <t>WASTE</t>
        </is>
      </c>
      <c r="B7435" s="2" t="inlineStr">
        <is>
          <t>LAN</t>
        </is>
      </c>
      <c r="C7435" s="2" t="n">
        <v>2035</v>
      </c>
      <c r="D7435" s="2" t="inlineStr">
        <is>
          <t>United States</t>
        </is>
      </c>
      <c r="E7435" s="2" t="inlineStr">
        <is>
          <t>USA</t>
        </is>
      </c>
      <c r="F7435" s="2" t="inlineStr">
        <is>
          <t>Electricity generation with a microturbine</t>
        </is>
      </c>
      <c r="G7435" s="2" t="n">
        <v>4</v>
      </c>
      <c r="H7435" s="2" t="n">
        <v>0.0159774369967636</v>
      </c>
      <c r="I7435" s="2" t="n">
        <v>0.01789472943637523</v>
      </c>
      <c r="J7435" s="40" t="inlineStr">
        <is>
          <t>waste - methane capture</t>
        </is>
      </c>
    </row>
    <row r="7436" ht="15.75" customHeight="1" s="120">
      <c r="A7436" s="2" t="inlineStr">
        <is>
          <t>WASTE</t>
        </is>
      </c>
      <c r="B7436" s="2" t="inlineStr">
        <is>
          <t>LAN</t>
        </is>
      </c>
      <c r="C7436" s="2" t="n">
        <v>2035</v>
      </c>
      <c r="D7436" s="2" t="inlineStr">
        <is>
          <t>United States</t>
        </is>
      </c>
      <c r="E7436" s="2" t="inlineStr">
        <is>
          <t>USA</t>
        </is>
      </c>
      <c r="F7436" s="2" t="inlineStr">
        <is>
          <t>Electricity generation with a gas turbine</t>
        </is>
      </c>
      <c r="G7436" s="2" t="n">
        <v>4</v>
      </c>
      <c r="H7436" s="2" t="n">
        <v>0.0600615026778542</v>
      </c>
      <c r="I7436" s="2" t="n">
        <v>0.06726888299919671</v>
      </c>
      <c r="J7436" s="40" t="inlineStr">
        <is>
          <t>waste - methane capture</t>
        </is>
      </c>
    </row>
    <row r="7437" ht="15.75" customHeight="1" s="120">
      <c r="A7437" s="2" t="inlineStr">
        <is>
          <t>WASTE</t>
        </is>
      </c>
      <c r="B7437" s="2" t="inlineStr">
        <is>
          <t>LAN</t>
        </is>
      </c>
      <c r="C7437" s="2" t="n">
        <v>2035</v>
      </c>
      <c r="D7437" s="2" t="inlineStr">
        <is>
          <t>United States</t>
        </is>
      </c>
      <c r="E7437" s="2" t="inlineStr">
        <is>
          <t>USA</t>
        </is>
      </c>
      <c r="F7437" s="2" t="inlineStr">
        <is>
          <t>Flaring of landfill gas</t>
        </is>
      </c>
      <c r="G7437" s="2" t="n">
        <v>4</v>
      </c>
      <c r="H7437" s="2" t="n">
        <v>0.686205952893942</v>
      </c>
      <c r="I7437" s="2" t="n">
        <v>0.7685506672412151</v>
      </c>
      <c r="J7437" s="40" t="inlineStr">
        <is>
          <t>waste - methane destruction</t>
        </is>
      </c>
    </row>
    <row r="7438" ht="15.75" customHeight="1" s="120">
      <c r="A7438" s="2" t="inlineStr">
        <is>
          <t>WASTE</t>
        </is>
      </c>
      <c r="B7438" s="2" t="inlineStr">
        <is>
          <t>LAN</t>
        </is>
      </c>
      <c r="C7438" s="2" t="n">
        <v>2035</v>
      </c>
      <c r="D7438" s="2" t="inlineStr">
        <is>
          <t>United States</t>
        </is>
      </c>
      <c r="E7438" s="2" t="inlineStr">
        <is>
          <t>USA</t>
        </is>
      </c>
      <c r="F7438" s="2" t="inlineStr">
        <is>
          <t>Electricity generation with combined heat and power</t>
        </is>
      </c>
      <c r="G7438" s="2" t="n">
        <v>4</v>
      </c>
      <c r="H7438" s="2" t="n">
        <v>0.0206965998513624</v>
      </c>
      <c r="I7438" s="2" t="n">
        <v>0.02318019183352589</v>
      </c>
      <c r="J7438" s="40" t="inlineStr">
        <is>
          <t>waste - methane capture</t>
        </is>
      </c>
    </row>
    <row r="7439" ht="15.75" customHeight="1" s="120">
      <c r="A7439" s="2" t="inlineStr">
        <is>
          <t>WASTE</t>
        </is>
      </c>
      <c r="B7439" s="2" t="inlineStr">
        <is>
          <t>LAN</t>
        </is>
      </c>
      <c r="C7439" s="2" t="n">
        <v>2035</v>
      </c>
      <c r="D7439" s="2" t="inlineStr">
        <is>
          <t>United States</t>
        </is>
      </c>
      <c r="E7439" s="2" t="inlineStr">
        <is>
          <t>USA</t>
        </is>
      </c>
      <c r="F7439" s="2" t="inlineStr">
        <is>
          <t>Land_x001f_ll gas recovery for direct use</t>
        </is>
      </c>
      <c r="G7439" s="2" t="n">
        <v>4</v>
      </c>
      <c r="H7439" s="2" t="n">
        <v>0.0043003925238736</v>
      </c>
      <c r="I7439" s="2" t="n">
        <v>0.004816439626738432</v>
      </c>
      <c r="J7439" s="40" t="inlineStr">
        <is>
          <t>waste - methane capture</t>
        </is>
      </c>
    </row>
    <row r="7440" ht="15.75" customHeight="1" s="120">
      <c r="A7440" s="2" t="inlineStr">
        <is>
          <t>WASTE</t>
        </is>
      </c>
      <c r="B7440" s="2" t="inlineStr">
        <is>
          <t>LAN</t>
        </is>
      </c>
      <c r="C7440" s="2" t="n">
        <v>2035</v>
      </c>
      <c r="D7440" s="2" t="inlineStr">
        <is>
          <t>United States</t>
        </is>
      </c>
      <c r="E7440" s="2" t="inlineStr">
        <is>
          <t>USA</t>
        </is>
      </c>
      <c r="F7440" s="2" t="inlineStr">
        <is>
          <t>Electricity generation with a gas turbine</t>
        </is>
      </c>
      <c r="G7440" s="2" t="n">
        <v>5</v>
      </c>
      <c r="H7440" s="2" t="n">
        <v>0.0532512972131371</v>
      </c>
      <c r="I7440" s="2" t="n">
        <v>0.05964145287871356</v>
      </c>
      <c r="J7440" s="40" t="inlineStr">
        <is>
          <t>waste - methane capture</t>
        </is>
      </c>
    </row>
    <row r="7441" ht="15.75" customHeight="1" s="120">
      <c r="A7441" s="2" t="inlineStr">
        <is>
          <t>WASTE</t>
        </is>
      </c>
      <c r="B7441" s="2" t="inlineStr">
        <is>
          <t>LAN</t>
        </is>
      </c>
      <c r="C7441" s="2" t="n">
        <v>2035</v>
      </c>
      <c r="D7441" s="2" t="inlineStr">
        <is>
          <t>United States</t>
        </is>
      </c>
      <c r="E7441" s="2" t="inlineStr">
        <is>
          <t>USA</t>
        </is>
      </c>
      <c r="F7441" s="2" t="inlineStr">
        <is>
          <t>Electricity generation with a microturbine</t>
        </is>
      </c>
      <c r="G7441" s="2" t="n">
        <v>5</v>
      </c>
      <c r="H7441" s="2" t="n">
        <v>0.0198967478354461</v>
      </c>
      <c r="I7441" s="2" t="n">
        <v>0.02228435757569963</v>
      </c>
      <c r="J7441" s="40" t="inlineStr">
        <is>
          <t>waste - methane capture</t>
        </is>
      </c>
    </row>
    <row r="7442" ht="15.75" customHeight="1" s="120">
      <c r="A7442" s="2" t="inlineStr">
        <is>
          <t>WASTE</t>
        </is>
      </c>
      <c r="B7442" s="2" t="inlineStr">
        <is>
          <t>LAN</t>
        </is>
      </c>
      <c r="C7442" s="2" t="n">
        <v>2035</v>
      </c>
      <c r="D7442" s="2" t="inlineStr">
        <is>
          <t>United States</t>
        </is>
      </c>
      <c r="E7442" s="2" t="inlineStr">
        <is>
          <t>USA</t>
        </is>
      </c>
      <c r="F7442" s="2" t="inlineStr">
        <is>
          <t>Electricity generation with combined heat and power</t>
        </is>
      </c>
      <c r="G7442" s="2" t="n">
        <v>5</v>
      </c>
      <c r="H7442" s="2" t="n">
        <v>0.0313585912808776</v>
      </c>
      <c r="I7442" s="2" t="n">
        <v>0.03512162223458291</v>
      </c>
      <c r="J7442" s="40" t="inlineStr">
        <is>
          <t>waste - methane capture</t>
        </is>
      </c>
    </row>
    <row r="7443" ht="15.75" customHeight="1" s="120">
      <c r="A7443" s="2" t="inlineStr">
        <is>
          <t>WASTE</t>
        </is>
      </c>
      <c r="B7443" s="2" t="inlineStr">
        <is>
          <t>LAN</t>
        </is>
      </c>
      <c r="C7443" s="2" t="n">
        <v>2035</v>
      </c>
      <c r="D7443" s="2" t="inlineStr">
        <is>
          <t>United States</t>
        </is>
      </c>
      <c r="E7443" s="2" t="inlineStr">
        <is>
          <t>USA</t>
        </is>
      </c>
      <c r="F7443" s="2" t="inlineStr">
        <is>
          <t>Electricity generation with a reciprocating engine</t>
        </is>
      </c>
      <c r="G7443" s="2" t="n">
        <v>5</v>
      </c>
      <c r="H7443" s="2" t="n">
        <v>0.438450367189943</v>
      </c>
      <c r="I7443" s="2" t="n">
        <v>0.4910644112527362</v>
      </c>
      <c r="J7443" s="40" t="inlineStr">
        <is>
          <t>waste - methane capture</t>
        </is>
      </c>
    </row>
    <row r="7444" ht="15.75" customHeight="1" s="120">
      <c r="A7444" s="2" t="inlineStr">
        <is>
          <t>WASTE</t>
        </is>
      </c>
      <c r="B7444" s="2" t="inlineStr">
        <is>
          <t>LAN</t>
        </is>
      </c>
      <c r="C7444" s="2" t="n">
        <v>2035</v>
      </c>
      <c r="D7444" s="2" t="inlineStr">
        <is>
          <t>United States</t>
        </is>
      </c>
      <c r="E7444" s="2" t="inlineStr">
        <is>
          <t>USA</t>
        </is>
      </c>
      <c r="F7444" s="2" t="inlineStr">
        <is>
          <t>Flaring of landfill gas</t>
        </is>
      </c>
      <c r="G7444" s="2" t="n">
        <v>5</v>
      </c>
      <c r="H7444" s="2" t="n">
        <v>0.361057385802269</v>
      </c>
      <c r="I7444" s="2" t="n">
        <v>0.4043842720985413</v>
      </c>
      <c r="J7444" s="40" t="inlineStr">
        <is>
          <t>waste - methane destruction</t>
        </is>
      </c>
    </row>
    <row r="7445" ht="15.75" customHeight="1" s="120">
      <c r="A7445" s="2" t="inlineStr">
        <is>
          <t>WASTE</t>
        </is>
      </c>
      <c r="B7445" s="2" t="inlineStr">
        <is>
          <t>LAN</t>
        </is>
      </c>
      <c r="C7445" s="2" t="n">
        <v>2035</v>
      </c>
      <c r="D7445" s="2" t="inlineStr">
        <is>
          <t>United States</t>
        </is>
      </c>
      <c r="E7445" s="2" t="inlineStr">
        <is>
          <t>USA</t>
        </is>
      </c>
      <c r="F7445" s="2" t="inlineStr">
        <is>
          <t>Electricity generation with combined heat and power</t>
        </is>
      </c>
      <c r="G7445" s="2" t="n">
        <v>6</v>
      </c>
      <c r="H7445" s="2" t="n">
        <v>0.0292817960726097</v>
      </c>
      <c r="I7445" s="2" t="n">
        <v>0.03279561160132286</v>
      </c>
      <c r="J7445" s="40" t="inlineStr">
        <is>
          <t>waste - methane capture</t>
        </is>
      </c>
    </row>
    <row r="7446" ht="15.75" customHeight="1" s="120">
      <c r="A7446" s="2" t="inlineStr">
        <is>
          <t>WASTE</t>
        </is>
      </c>
      <c r="B7446" s="2" t="inlineStr">
        <is>
          <t>LAN</t>
        </is>
      </c>
      <c r="C7446" s="2" t="n">
        <v>2035</v>
      </c>
      <c r="D7446" s="2" t="inlineStr">
        <is>
          <t>United States</t>
        </is>
      </c>
      <c r="E7446" s="2" t="inlineStr">
        <is>
          <t>USA</t>
        </is>
      </c>
      <c r="F7446" s="2" t="inlineStr">
        <is>
          <t>Flaring of landfill gas</t>
        </is>
      </c>
      <c r="G7446" s="2" t="n">
        <v>6</v>
      </c>
      <c r="H7446" s="2" t="n">
        <v>0.432385688880458</v>
      </c>
      <c r="I7446" s="2" t="n">
        <v>0.484271971546113</v>
      </c>
      <c r="J7446" s="40" t="inlineStr">
        <is>
          <t>waste - methane destruction</t>
        </is>
      </c>
    </row>
    <row r="7447" ht="15.75" customHeight="1" s="120">
      <c r="A7447" s="2" t="inlineStr">
        <is>
          <t>WASTE</t>
        </is>
      </c>
      <c r="B7447" s="2" t="inlineStr">
        <is>
          <t>LAN</t>
        </is>
      </c>
      <c r="C7447" s="2" t="n">
        <v>2035</v>
      </c>
      <c r="D7447" s="2" t="inlineStr">
        <is>
          <t>United States</t>
        </is>
      </c>
      <c r="E7447" s="2" t="inlineStr">
        <is>
          <t>USA</t>
        </is>
      </c>
      <c r="F7447" s="2" t="inlineStr">
        <is>
          <t>Electricity generation with a microturbine</t>
        </is>
      </c>
      <c r="G7447" s="2" t="n">
        <v>6</v>
      </c>
      <c r="H7447" s="2" t="n">
        <v>0.0153093008848373</v>
      </c>
      <c r="I7447" s="2" t="n">
        <v>0.01714641699101778</v>
      </c>
      <c r="J7447" s="40" t="inlineStr">
        <is>
          <t>waste - methane capture</t>
        </is>
      </c>
    </row>
    <row r="7448" ht="15.75" customHeight="1" s="120">
      <c r="A7448" s="2" t="inlineStr">
        <is>
          <t>WASTE</t>
        </is>
      </c>
      <c r="B7448" s="2" t="inlineStr">
        <is>
          <t>LAN</t>
        </is>
      </c>
      <c r="C7448" s="2" t="n">
        <v>2035</v>
      </c>
      <c r="D7448" s="2" t="inlineStr">
        <is>
          <t>United States</t>
        </is>
      </c>
      <c r="E7448" s="2" t="inlineStr">
        <is>
          <t>USA</t>
        </is>
      </c>
      <c r="F7448" s="2" t="inlineStr">
        <is>
          <t>Electricity generation with a reciprocating engine</t>
        </is>
      </c>
      <c r="G7448" s="2" t="n">
        <v>6</v>
      </c>
      <c r="H7448" s="2" t="n">
        <v>0.601693882606923</v>
      </c>
      <c r="I7448" s="2" t="n">
        <v>0.6738971485197538</v>
      </c>
      <c r="J7448" s="40" t="inlineStr">
        <is>
          <t>waste - methane capture</t>
        </is>
      </c>
    </row>
    <row r="7449" ht="15.75" customHeight="1" s="120">
      <c r="A7449" s="2" t="inlineStr">
        <is>
          <t>WASTE</t>
        </is>
      </c>
      <c r="B7449" s="2" t="inlineStr">
        <is>
          <t>LAN</t>
        </is>
      </c>
      <c r="C7449" s="2" t="n">
        <v>2035</v>
      </c>
      <c r="D7449" s="2" t="inlineStr">
        <is>
          <t>United States</t>
        </is>
      </c>
      <c r="E7449" s="2" t="inlineStr">
        <is>
          <t>USA</t>
        </is>
      </c>
      <c r="F7449" s="2" t="inlineStr">
        <is>
          <t>Electricity generation with a gas turbine</t>
        </is>
      </c>
      <c r="G7449" s="2" t="n">
        <v>6</v>
      </c>
      <c r="H7449" s="2" t="n">
        <v>0.0375526109128259</v>
      </c>
      <c r="I7449" s="2" t="n">
        <v>0.04205892422236501</v>
      </c>
      <c r="J7449" s="40" t="inlineStr">
        <is>
          <t>waste - methane capture</t>
        </is>
      </c>
    </row>
    <row r="7450" ht="15.75" customHeight="1" s="120">
      <c r="A7450" s="2" t="inlineStr">
        <is>
          <t>WASTE</t>
        </is>
      </c>
      <c r="B7450" s="2" t="inlineStr">
        <is>
          <t>LAN</t>
        </is>
      </c>
      <c r="C7450" s="2" t="n">
        <v>2035</v>
      </c>
      <c r="D7450" s="2" t="inlineStr">
        <is>
          <t>United States</t>
        </is>
      </c>
      <c r="E7450" s="2" t="inlineStr">
        <is>
          <t>USA</t>
        </is>
      </c>
      <c r="F7450" s="2" t="inlineStr">
        <is>
          <t>Electricity generation with combined heat and power</t>
        </is>
      </c>
      <c r="G7450" s="2" t="n">
        <v>7</v>
      </c>
      <c r="H7450" s="2" t="n">
        <v>0.0334223170648329</v>
      </c>
      <c r="I7450" s="2" t="n">
        <v>0.03743299511261285</v>
      </c>
      <c r="J7450" s="40" t="inlineStr">
        <is>
          <t>waste - methane capture</t>
        </is>
      </c>
    </row>
    <row r="7451" ht="15.75" customHeight="1" s="120">
      <c r="A7451" s="2" t="inlineStr">
        <is>
          <t>WASTE</t>
        </is>
      </c>
      <c r="B7451" s="2" t="inlineStr">
        <is>
          <t>LAN</t>
        </is>
      </c>
      <c r="C7451" s="2" t="n">
        <v>2035</v>
      </c>
      <c r="D7451" s="2" t="inlineStr">
        <is>
          <t>United States</t>
        </is>
      </c>
      <c r="E7451" s="2" t="inlineStr">
        <is>
          <t>USA</t>
        </is>
      </c>
      <c r="F7451" s="2" t="inlineStr">
        <is>
          <t>Flaring of landfill gas</t>
        </is>
      </c>
      <c r="G7451" s="2" t="n">
        <v>7</v>
      </c>
      <c r="H7451" s="2" t="n">
        <v>0.202073964523151</v>
      </c>
      <c r="I7451" s="2" t="n">
        <v>0.2263228402659291</v>
      </c>
      <c r="J7451" s="40" t="inlineStr">
        <is>
          <t>waste - methane destruction</t>
        </is>
      </c>
    </row>
    <row r="7452" ht="15.75" customHeight="1" s="120">
      <c r="A7452" s="2" t="inlineStr">
        <is>
          <t>WASTE</t>
        </is>
      </c>
      <c r="B7452" s="2" t="inlineStr">
        <is>
          <t>LAN</t>
        </is>
      </c>
      <c r="C7452" s="2" t="n">
        <v>2035</v>
      </c>
      <c r="D7452" s="2" t="inlineStr">
        <is>
          <t>United States</t>
        </is>
      </c>
      <c r="E7452" s="2" t="inlineStr">
        <is>
          <t>USA</t>
        </is>
      </c>
      <c r="F7452" s="2" t="inlineStr">
        <is>
          <t>Electricity generation with a reciprocating engine</t>
        </is>
      </c>
      <c r="G7452" s="2" t="n">
        <v>7</v>
      </c>
      <c r="H7452" s="2" t="n">
        <v>0.481722744181752</v>
      </c>
      <c r="I7452" s="2" t="n">
        <v>0.5395294734835623</v>
      </c>
      <c r="J7452" s="40" t="inlineStr">
        <is>
          <t>waste - methane capture</t>
        </is>
      </c>
    </row>
    <row r="7453" ht="15.75" customHeight="1" s="120">
      <c r="A7453" s="2" t="inlineStr">
        <is>
          <t>WASTE</t>
        </is>
      </c>
      <c r="B7453" s="2" t="inlineStr">
        <is>
          <t>LAN</t>
        </is>
      </c>
      <c r="C7453" s="2" t="n">
        <v>2035</v>
      </c>
      <c r="D7453" s="2" t="inlineStr">
        <is>
          <t>United States</t>
        </is>
      </c>
      <c r="E7453" s="2" t="inlineStr">
        <is>
          <t>USA</t>
        </is>
      </c>
      <c r="F7453" s="2" t="inlineStr">
        <is>
          <t>Land_x001f_ll gas recovery for direct use</t>
        </is>
      </c>
      <c r="G7453" s="2" t="n">
        <v>7</v>
      </c>
      <c r="H7453" s="2" t="n">
        <v>0.0063953346398193</v>
      </c>
      <c r="I7453" s="2" t="n">
        <v>0.007162774796597616</v>
      </c>
      <c r="J7453" s="40" t="inlineStr">
        <is>
          <t>waste - methane capture</t>
        </is>
      </c>
    </row>
    <row r="7454" ht="15.75" customHeight="1" s="120">
      <c r="A7454" s="2" t="inlineStr">
        <is>
          <t>WASTE</t>
        </is>
      </c>
      <c r="B7454" s="2" t="inlineStr">
        <is>
          <t>LAN</t>
        </is>
      </c>
      <c r="C7454" s="2" t="n">
        <v>2035</v>
      </c>
      <c r="D7454" s="2" t="inlineStr">
        <is>
          <t>United States</t>
        </is>
      </c>
      <c r="E7454" s="2" t="inlineStr">
        <is>
          <t>USA</t>
        </is>
      </c>
      <c r="F7454" s="2" t="inlineStr">
        <is>
          <t>Electricity generation with a microturbine</t>
        </is>
      </c>
      <c r="G7454" s="2" t="n">
        <v>7</v>
      </c>
      <c r="H7454" s="2" t="n">
        <v>0.009728449964313801</v>
      </c>
      <c r="I7454" s="2" t="n">
        <v>0.01089586396003146</v>
      </c>
      <c r="J7454" s="40" t="inlineStr">
        <is>
          <t>waste - methane capture</t>
        </is>
      </c>
    </row>
    <row r="7455" ht="15.75" customHeight="1" s="120">
      <c r="A7455" s="2" t="inlineStr">
        <is>
          <t>WASTE</t>
        </is>
      </c>
      <c r="B7455" s="2" t="inlineStr">
        <is>
          <t>LAN</t>
        </is>
      </c>
      <c r="C7455" s="2" t="n">
        <v>2035</v>
      </c>
      <c r="D7455" s="2" t="inlineStr">
        <is>
          <t>United States</t>
        </is>
      </c>
      <c r="E7455" s="2" t="inlineStr">
        <is>
          <t>USA</t>
        </is>
      </c>
      <c r="F7455" s="2" t="inlineStr">
        <is>
          <t>Electricity generation with a gas turbine</t>
        </is>
      </c>
      <c r="G7455" s="2" t="n">
        <v>7</v>
      </c>
      <c r="H7455" s="2" t="n">
        <v>0.0365326854225714</v>
      </c>
      <c r="I7455" s="2" t="n">
        <v>0.04091660767327997</v>
      </c>
      <c r="J7455" s="40" t="inlineStr">
        <is>
          <t>waste - methane capture</t>
        </is>
      </c>
    </row>
    <row r="7456" ht="15.75" customHeight="1" s="120">
      <c r="A7456" s="2" t="inlineStr">
        <is>
          <t>WASTE</t>
        </is>
      </c>
      <c r="B7456" s="2" t="inlineStr">
        <is>
          <t>LAN</t>
        </is>
      </c>
      <c r="C7456" s="2" t="n">
        <v>2035</v>
      </c>
      <c r="D7456" s="2" t="inlineStr">
        <is>
          <t>United States</t>
        </is>
      </c>
      <c r="E7456" s="2" t="inlineStr">
        <is>
          <t>USA</t>
        </is>
      </c>
      <c r="F7456" s="2" t="inlineStr">
        <is>
          <t>Electricity generation with a reciprocating engine</t>
        </is>
      </c>
      <c r="G7456" s="2" t="n">
        <v>8</v>
      </c>
      <c r="H7456" s="2" t="n">
        <v>0.237519499845802</v>
      </c>
      <c r="I7456" s="2" t="n">
        <v>0.2660218398272983</v>
      </c>
      <c r="J7456" s="40" t="inlineStr">
        <is>
          <t>waste - methane capture</t>
        </is>
      </c>
    </row>
    <row r="7457" ht="15.75" customHeight="1" s="120">
      <c r="A7457" s="2" t="inlineStr">
        <is>
          <t>WASTE</t>
        </is>
      </c>
      <c r="B7457" s="2" t="inlineStr">
        <is>
          <t>LAN</t>
        </is>
      </c>
      <c r="C7457" s="2" t="n">
        <v>2035</v>
      </c>
      <c r="D7457" s="2" t="inlineStr">
        <is>
          <t>United States</t>
        </is>
      </c>
      <c r="E7457" s="2" t="inlineStr">
        <is>
          <t>USA</t>
        </is>
      </c>
      <c r="F7457" s="2" t="inlineStr">
        <is>
          <t>Electricity generation with a gas turbine</t>
        </is>
      </c>
      <c r="G7457" s="2" t="n">
        <v>8</v>
      </c>
      <c r="H7457" s="2" t="n">
        <v>0.0168353181506973</v>
      </c>
      <c r="I7457" s="2" t="n">
        <v>0.01885555632878098</v>
      </c>
      <c r="J7457" s="40" t="inlineStr">
        <is>
          <t>waste - methane capture</t>
        </is>
      </c>
    </row>
    <row r="7458" ht="15.75" customHeight="1" s="120">
      <c r="A7458" s="2" t="inlineStr">
        <is>
          <t>WASTE</t>
        </is>
      </c>
      <c r="B7458" s="2" t="inlineStr">
        <is>
          <t>LAN</t>
        </is>
      </c>
      <c r="C7458" s="2" t="n">
        <v>2035</v>
      </c>
      <c r="D7458" s="2" t="inlineStr">
        <is>
          <t>United States</t>
        </is>
      </c>
      <c r="E7458" s="2" t="inlineStr">
        <is>
          <t>USA</t>
        </is>
      </c>
      <c r="F7458" s="2" t="inlineStr">
        <is>
          <t>Electricity generation with combined heat and power</t>
        </is>
      </c>
      <c r="G7458" s="2" t="n">
        <v>8</v>
      </c>
      <c r="H7458" s="2" t="n">
        <v>0.0207538491813466</v>
      </c>
      <c r="I7458" s="2" t="n">
        <v>0.02324431108310819</v>
      </c>
      <c r="J7458" s="40" t="inlineStr">
        <is>
          <t>waste - methane capture</t>
        </is>
      </c>
    </row>
    <row r="7459" ht="15.75" customHeight="1" s="120">
      <c r="A7459" s="2" t="inlineStr">
        <is>
          <t>WASTE</t>
        </is>
      </c>
      <c r="B7459" s="2" t="inlineStr">
        <is>
          <t>LAN</t>
        </is>
      </c>
      <c r="C7459" s="2" t="n">
        <v>2035</v>
      </c>
      <c r="D7459" s="2" t="inlineStr">
        <is>
          <t>United States</t>
        </is>
      </c>
      <c r="E7459" s="2" t="inlineStr">
        <is>
          <t>USA</t>
        </is>
      </c>
      <c r="F7459" s="2" t="inlineStr">
        <is>
          <t>Electricity generation with a microturbine</t>
        </is>
      </c>
      <c r="G7459" s="2" t="n">
        <v>8</v>
      </c>
      <c r="H7459" s="2" t="n">
        <v>0.0159391146007692</v>
      </c>
      <c r="I7459" s="2" t="n">
        <v>0.0178518083528615</v>
      </c>
      <c r="J7459" s="40" t="inlineStr">
        <is>
          <t>waste - methane capture</t>
        </is>
      </c>
    </row>
    <row r="7460" ht="15.75" customHeight="1" s="120">
      <c r="A7460" s="2" t="inlineStr">
        <is>
          <t>WASTE</t>
        </is>
      </c>
      <c r="B7460" s="2" t="inlineStr">
        <is>
          <t>LAN</t>
        </is>
      </c>
      <c r="C7460" s="2" t="n">
        <v>2035</v>
      </c>
      <c r="D7460" s="2" t="inlineStr">
        <is>
          <t>United States</t>
        </is>
      </c>
      <c r="E7460" s="2" t="inlineStr">
        <is>
          <t>USA</t>
        </is>
      </c>
      <c r="F7460" s="2" t="inlineStr">
        <is>
          <t>Land_x001f_ll gas recovery for direct use</t>
        </is>
      </c>
      <c r="G7460" s="2" t="n">
        <v>8</v>
      </c>
      <c r="H7460" s="2" t="n">
        <v>0.0056501176441088</v>
      </c>
      <c r="I7460" s="2" t="n">
        <v>0.006328131761401856</v>
      </c>
      <c r="J7460" s="40" t="inlineStr">
        <is>
          <t>waste - methane capture</t>
        </is>
      </c>
    </row>
    <row r="7461" ht="15.75" customHeight="1" s="120">
      <c r="A7461" s="2" t="inlineStr">
        <is>
          <t>WASTE</t>
        </is>
      </c>
      <c r="B7461" s="2" t="inlineStr">
        <is>
          <t>LAN</t>
        </is>
      </c>
      <c r="C7461" s="2" t="n">
        <v>2035</v>
      </c>
      <c r="D7461" s="2" t="inlineStr">
        <is>
          <t>United States</t>
        </is>
      </c>
      <c r="E7461" s="2" t="inlineStr">
        <is>
          <t>USA</t>
        </is>
      </c>
      <c r="F7461" s="2" t="inlineStr">
        <is>
          <t>Flaring of landfill gas</t>
        </is>
      </c>
      <c r="G7461" s="2" t="n">
        <v>8</v>
      </c>
      <c r="H7461" s="2" t="n">
        <v>0.221634527202695</v>
      </c>
      <c r="I7461" s="2" t="n">
        <v>0.2482306704670184</v>
      </c>
      <c r="J7461" s="40" t="inlineStr">
        <is>
          <t>waste - methane destruction</t>
        </is>
      </c>
    </row>
    <row r="7462" ht="15.75" customHeight="1" s="120">
      <c r="A7462" s="2" t="inlineStr">
        <is>
          <t>WASTE</t>
        </is>
      </c>
      <c r="B7462" s="2" t="inlineStr">
        <is>
          <t>LAN</t>
        </is>
      </c>
      <c r="C7462" s="2" t="n">
        <v>2035</v>
      </c>
      <c r="D7462" s="2" t="inlineStr">
        <is>
          <t>United States</t>
        </is>
      </c>
      <c r="E7462" s="2" t="inlineStr">
        <is>
          <t>USA</t>
        </is>
      </c>
      <c r="F7462" s="2" t="inlineStr">
        <is>
          <t>Electricity generation with combined heat and power</t>
        </is>
      </c>
      <c r="G7462" s="2" t="n">
        <v>9</v>
      </c>
      <c r="H7462" s="2" t="n">
        <v>0.0098089713719673</v>
      </c>
      <c r="I7462" s="2" t="n">
        <v>0.01098604793660338</v>
      </c>
      <c r="J7462" s="40" t="inlineStr">
        <is>
          <t>waste - methane capture</t>
        </is>
      </c>
    </row>
    <row r="7463" ht="15.75" customHeight="1" s="120">
      <c r="A7463" s="2" t="inlineStr">
        <is>
          <t>WASTE</t>
        </is>
      </c>
      <c r="B7463" s="2" t="inlineStr">
        <is>
          <t>LAN</t>
        </is>
      </c>
      <c r="C7463" s="2" t="n">
        <v>2035</v>
      </c>
      <c r="D7463" s="2" t="inlineStr">
        <is>
          <t>United States</t>
        </is>
      </c>
      <c r="E7463" s="2" t="inlineStr">
        <is>
          <t>USA</t>
        </is>
      </c>
      <c r="F7463" s="2" t="inlineStr">
        <is>
          <t>Electricity generation with a gas turbine</t>
        </is>
      </c>
      <c r="G7463" s="2" t="n">
        <v>9</v>
      </c>
      <c r="H7463" s="2" t="n">
        <v>0.0231610617192928</v>
      </c>
      <c r="I7463" s="2" t="n">
        <v>0.02594038912560794</v>
      </c>
      <c r="J7463" s="40" t="inlineStr">
        <is>
          <t>waste - methane capture</t>
        </is>
      </c>
    </row>
    <row r="7464" ht="15.75" customHeight="1" s="120">
      <c r="A7464" s="2" t="inlineStr">
        <is>
          <t>WASTE</t>
        </is>
      </c>
      <c r="B7464" s="2" t="inlineStr">
        <is>
          <t>LAN</t>
        </is>
      </c>
      <c r="C7464" s="2" t="n">
        <v>2035</v>
      </c>
      <c r="D7464" s="2" t="inlineStr">
        <is>
          <t>United States</t>
        </is>
      </c>
      <c r="E7464" s="2" t="inlineStr">
        <is>
          <t>USA</t>
        </is>
      </c>
      <c r="F7464" s="2" t="inlineStr">
        <is>
          <t>Flaring of landfill gas</t>
        </is>
      </c>
      <c r="G7464" s="2" t="n">
        <v>9</v>
      </c>
      <c r="H7464" s="2" t="n">
        <v>0.179869584855623</v>
      </c>
      <c r="I7464" s="2" t="n">
        <v>0.2014539350382978</v>
      </c>
      <c r="J7464" s="40" t="inlineStr">
        <is>
          <t>waste - methane destruction</t>
        </is>
      </c>
    </row>
    <row r="7465" ht="15.75" customHeight="1" s="120">
      <c r="A7465" s="2" t="inlineStr">
        <is>
          <t>WASTE</t>
        </is>
      </c>
      <c r="B7465" s="2" t="inlineStr">
        <is>
          <t>LAN</t>
        </is>
      </c>
      <c r="C7465" s="2" t="n">
        <v>2035</v>
      </c>
      <c r="D7465" s="2" t="inlineStr">
        <is>
          <t>United States</t>
        </is>
      </c>
      <c r="E7465" s="2" t="inlineStr">
        <is>
          <t>USA</t>
        </is>
      </c>
      <c r="F7465" s="2" t="inlineStr">
        <is>
          <t>Electricity generation with a microturbine</t>
        </is>
      </c>
      <c r="G7465" s="2" t="n">
        <v>9</v>
      </c>
      <c r="H7465" s="2" t="n">
        <v>0.0116111657698639</v>
      </c>
      <c r="I7465" s="2" t="n">
        <v>0.01300450566224757</v>
      </c>
      <c r="J7465" s="40" t="inlineStr">
        <is>
          <t>waste - methane capture</t>
        </is>
      </c>
    </row>
    <row r="7466" ht="15.75" customHeight="1" s="120">
      <c r="A7466" s="2" t="inlineStr">
        <is>
          <t>WASTE</t>
        </is>
      </c>
      <c r="B7466" s="2" t="inlineStr">
        <is>
          <t>LAN</t>
        </is>
      </c>
      <c r="C7466" s="2" t="n">
        <v>2035</v>
      </c>
      <c r="D7466" s="2" t="inlineStr">
        <is>
          <t>United States</t>
        </is>
      </c>
      <c r="E7466" s="2" t="inlineStr">
        <is>
          <t>USA</t>
        </is>
      </c>
      <c r="F7466" s="2" t="inlineStr">
        <is>
          <t>Land_x001f_ll gas recovery for direct use</t>
        </is>
      </c>
      <c r="G7466" s="2" t="n">
        <v>9</v>
      </c>
      <c r="H7466" s="2" t="n">
        <v>0.0008671604446134999</v>
      </c>
      <c r="I7466" s="2" t="n">
        <v>0.00097121969796712</v>
      </c>
      <c r="J7466" s="40" t="inlineStr">
        <is>
          <t>waste - methane capture</t>
        </is>
      </c>
    </row>
    <row r="7467" ht="15.75" customHeight="1" s="120">
      <c r="A7467" s="2" t="inlineStr">
        <is>
          <t>WASTE</t>
        </is>
      </c>
      <c r="B7467" s="2" t="inlineStr">
        <is>
          <t>LAN</t>
        </is>
      </c>
      <c r="C7467" s="2" t="n">
        <v>2035</v>
      </c>
      <c r="D7467" s="2" t="inlineStr">
        <is>
          <t>United States</t>
        </is>
      </c>
      <c r="E7467" s="2" t="inlineStr">
        <is>
          <t>USA</t>
        </is>
      </c>
      <c r="F7467" s="2" t="inlineStr">
        <is>
          <t>Electricity generation with a reciprocating engine</t>
        </is>
      </c>
      <c r="G7467" s="2" t="n">
        <v>9</v>
      </c>
      <c r="H7467" s="2" t="n">
        <v>0.222214104607701</v>
      </c>
      <c r="I7467" s="2" t="n">
        <v>0.2488797971606251</v>
      </c>
      <c r="J7467" s="40" t="inlineStr">
        <is>
          <t>waste - methane capture</t>
        </is>
      </c>
    </row>
    <row r="7468" ht="15.75" customHeight="1" s="120">
      <c r="A7468" s="2" t="inlineStr">
        <is>
          <t>WASTE</t>
        </is>
      </c>
      <c r="B7468" s="2" t="inlineStr">
        <is>
          <t>LAN</t>
        </is>
      </c>
      <c r="C7468" s="2" t="n">
        <v>2035</v>
      </c>
      <c r="D7468" s="2" t="inlineStr">
        <is>
          <t>United States</t>
        </is>
      </c>
      <c r="E7468" s="2" t="inlineStr">
        <is>
          <t>USA</t>
        </is>
      </c>
      <c r="F7468" s="2" t="inlineStr">
        <is>
          <t>Electricity generation with combined heat and power</t>
        </is>
      </c>
      <c r="G7468" s="2" t="n">
        <v>10</v>
      </c>
      <c r="H7468" s="2" t="n">
        <v>0.0179507240536623</v>
      </c>
      <c r="I7468" s="2" t="n">
        <v>0.02010481094010178</v>
      </c>
      <c r="J7468" s="40" t="inlineStr">
        <is>
          <t>waste - methane capture</t>
        </is>
      </c>
    </row>
    <row r="7469" ht="15.75" customHeight="1" s="120">
      <c r="A7469" s="2" t="inlineStr">
        <is>
          <t>WASTE</t>
        </is>
      </c>
      <c r="B7469" s="2" t="inlineStr">
        <is>
          <t>LAN</t>
        </is>
      </c>
      <c r="C7469" s="2" t="n">
        <v>2035</v>
      </c>
      <c r="D7469" s="2" t="inlineStr">
        <is>
          <t>United States</t>
        </is>
      </c>
      <c r="E7469" s="2" t="inlineStr">
        <is>
          <t>USA</t>
        </is>
      </c>
      <c r="F7469" s="2" t="inlineStr">
        <is>
          <t>Electricity generation with a microturbine</t>
        </is>
      </c>
      <c r="G7469" s="2" t="n">
        <v>10</v>
      </c>
      <c r="H7469" s="2" t="n">
        <v>0.011426121040131</v>
      </c>
      <c r="I7469" s="2" t="n">
        <v>0.01279725556494672</v>
      </c>
      <c r="J7469" s="40" t="inlineStr">
        <is>
          <t>waste - methane capture</t>
        </is>
      </c>
    </row>
    <row r="7470" ht="15.75" customHeight="1" s="120">
      <c r="A7470" s="2" t="inlineStr">
        <is>
          <t>WASTE</t>
        </is>
      </c>
      <c r="B7470" s="2" t="inlineStr">
        <is>
          <t>LAN</t>
        </is>
      </c>
      <c r="C7470" s="2" t="n">
        <v>2035</v>
      </c>
      <c r="D7470" s="2" t="inlineStr">
        <is>
          <t>United States</t>
        </is>
      </c>
      <c r="E7470" s="2" t="inlineStr">
        <is>
          <t>USA</t>
        </is>
      </c>
      <c r="F7470" s="2" t="inlineStr">
        <is>
          <t>Flaring of landfill gas</t>
        </is>
      </c>
      <c r="G7470" s="2" t="n">
        <v>10</v>
      </c>
      <c r="H7470" s="2" t="n">
        <v>0.182532434584572</v>
      </c>
      <c r="I7470" s="2" t="n">
        <v>0.2044363267347206</v>
      </c>
      <c r="J7470" s="40" t="inlineStr">
        <is>
          <t>waste - methane destruction</t>
        </is>
      </c>
    </row>
    <row r="7471" ht="15.75" customHeight="1" s="120">
      <c r="A7471" s="2" t="inlineStr">
        <is>
          <t>WASTE</t>
        </is>
      </c>
      <c r="B7471" s="2" t="inlineStr">
        <is>
          <t>LAN</t>
        </is>
      </c>
      <c r="C7471" s="2" t="n">
        <v>2035</v>
      </c>
      <c r="D7471" s="2" t="inlineStr">
        <is>
          <t>United States</t>
        </is>
      </c>
      <c r="E7471" s="2" t="inlineStr">
        <is>
          <t>USA</t>
        </is>
      </c>
      <c r="F7471" s="2" t="inlineStr">
        <is>
          <t>Land_x001f_ll gas recovery for direct use</t>
        </is>
      </c>
      <c r="G7471" s="2" t="n">
        <v>10</v>
      </c>
      <c r="H7471" s="2" t="n">
        <v>0.0003902965690941</v>
      </c>
      <c r="I7471" s="2" t="n">
        <v>0.0004371321573853921</v>
      </c>
      <c r="J7471" s="40" t="inlineStr">
        <is>
          <t>waste - methane capture</t>
        </is>
      </c>
    </row>
    <row r="7472" ht="15.75" customHeight="1" s="120">
      <c r="A7472" s="2" t="inlineStr">
        <is>
          <t>WASTE</t>
        </is>
      </c>
      <c r="B7472" s="2" t="inlineStr">
        <is>
          <t>LAN</t>
        </is>
      </c>
      <c r="C7472" s="2" t="n">
        <v>2035</v>
      </c>
      <c r="D7472" s="2" t="inlineStr">
        <is>
          <t>United States</t>
        </is>
      </c>
      <c r="E7472" s="2" t="inlineStr">
        <is>
          <t>USA</t>
        </is>
      </c>
      <c r="F7472" s="2" t="inlineStr">
        <is>
          <t>Electricity generation with a gas turbine</t>
        </is>
      </c>
      <c r="G7472" s="2" t="n">
        <v>10</v>
      </c>
      <c r="H7472" s="2" t="n">
        <v>0.0248963051417377</v>
      </c>
      <c r="I7472" s="2" t="n">
        <v>0.02788386175874622</v>
      </c>
      <c r="J7472" s="40" t="inlineStr">
        <is>
          <t>waste - methane capture</t>
        </is>
      </c>
    </row>
    <row r="7473" ht="15.75" customHeight="1" s="120">
      <c r="A7473" s="2" t="inlineStr">
        <is>
          <t>WASTE</t>
        </is>
      </c>
      <c r="B7473" s="2" t="inlineStr">
        <is>
          <t>LAN</t>
        </is>
      </c>
      <c r="C7473" s="2" t="n">
        <v>2035</v>
      </c>
      <c r="D7473" s="2" t="inlineStr">
        <is>
          <t>United States</t>
        </is>
      </c>
      <c r="E7473" s="2" t="inlineStr">
        <is>
          <t>USA</t>
        </is>
      </c>
      <c r="F7473" s="2" t="inlineStr">
        <is>
          <t>Electricity generation with a reciprocating engine</t>
        </is>
      </c>
      <c r="G7473" s="2" t="n">
        <v>10</v>
      </c>
      <c r="H7473" s="2" t="n">
        <v>0.286910396534949</v>
      </c>
      <c r="I7473" s="2" t="n">
        <v>0.3213396441191429</v>
      </c>
      <c r="J7473" s="40" t="inlineStr">
        <is>
          <t>waste - methane capture</t>
        </is>
      </c>
    </row>
    <row r="7474" ht="15.75" customHeight="1" s="120">
      <c r="A7474" s="2" t="inlineStr">
        <is>
          <t>WASTE</t>
        </is>
      </c>
      <c r="B7474" s="2" t="inlineStr">
        <is>
          <t>LAN</t>
        </is>
      </c>
      <c r="C7474" s="2" t="n">
        <v>2035</v>
      </c>
      <c r="D7474" s="2" t="inlineStr">
        <is>
          <t>United States</t>
        </is>
      </c>
      <c r="E7474" s="2" t="inlineStr">
        <is>
          <t>USA</t>
        </is>
      </c>
      <c r="F7474" s="2" t="inlineStr">
        <is>
          <t>Electricity generation with a gas turbine</t>
        </is>
      </c>
      <c r="G7474" s="2" t="n">
        <v>11</v>
      </c>
      <c r="H7474" s="2" t="n">
        <v>0.0142119955562521</v>
      </c>
      <c r="I7474" s="2" t="n">
        <v>0.01591743502300235</v>
      </c>
      <c r="J7474" s="40" t="inlineStr">
        <is>
          <t>waste - methane capture</t>
        </is>
      </c>
    </row>
    <row r="7475" ht="15.75" customHeight="1" s="120">
      <c r="A7475" s="2" t="inlineStr">
        <is>
          <t>WASTE</t>
        </is>
      </c>
      <c r="B7475" s="2" t="inlineStr">
        <is>
          <t>LAN</t>
        </is>
      </c>
      <c r="C7475" s="2" t="n">
        <v>2035</v>
      </c>
      <c r="D7475" s="2" t="inlineStr">
        <is>
          <t>United States</t>
        </is>
      </c>
      <c r="E7475" s="2" t="inlineStr">
        <is>
          <t>USA</t>
        </is>
      </c>
      <c r="F7475" s="2" t="inlineStr">
        <is>
          <t>Flaring of landfill gas</t>
        </is>
      </c>
      <c r="G7475" s="2" t="n">
        <v>11</v>
      </c>
      <c r="H7475" s="2" t="n">
        <v>0.165492458734661</v>
      </c>
      <c r="I7475" s="2" t="n">
        <v>0.1853515537828203</v>
      </c>
      <c r="J7475" s="40" t="inlineStr">
        <is>
          <t>waste - methane destruction</t>
        </is>
      </c>
    </row>
    <row r="7476" ht="15.75" customHeight="1" s="120">
      <c r="A7476" s="2" t="inlineStr">
        <is>
          <t>WASTE</t>
        </is>
      </c>
      <c r="B7476" s="2" t="inlineStr">
        <is>
          <t>LAN</t>
        </is>
      </c>
      <c r="C7476" s="2" t="n">
        <v>2035</v>
      </c>
      <c r="D7476" s="2" t="inlineStr">
        <is>
          <t>United States</t>
        </is>
      </c>
      <c r="E7476" s="2" t="inlineStr">
        <is>
          <t>USA</t>
        </is>
      </c>
      <c r="F7476" s="2" t="inlineStr">
        <is>
          <t>Electricity generation with a reciprocating engine</t>
        </is>
      </c>
      <c r="G7476" s="2" t="n">
        <v>11</v>
      </c>
      <c r="H7476" s="2" t="n">
        <v>0.3055927362293</v>
      </c>
      <c r="I7476" s="2" t="n">
        <v>0.342263864576816</v>
      </c>
      <c r="J7476" s="40" t="inlineStr">
        <is>
          <t>waste - methane capture</t>
        </is>
      </c>
    </row>
    <row r="7477" ht="15.75" customHeight="1" s="120">
      <c r="A7477" s="2" t="inlineStr">
        <is>
          <t>WASTE</t>
        </is>
      </c>
      <c r="B7477" s="2" t="inlineStr">
        <is>
          <t>LAN</t>
        </is>
      </c>
      <c r="C7477" s="2" t="n">
        <v>2035</v>
      </c>
      <c r="D7477" s="2" t="inlineStr">
        <is>
          <t>United States</t>
        </is>
      </c>
      <c r="E7477" s="2" t="inlineStr">
        <is>
          <t>USA</t>
        </is>
      </c>
      <c r="F7477" s="2" t="inlineStr">
        <is>
          <t>Electricity generation with combined heat and power</t>
        </is>
      </c>
      <c r="G7477" s="2" t="n">
        <v>11</v>
      </c>
      <c r="H7477" s="2" t="n">
        <v>0.013520457665436</v>
      </c>
      <c r="I7477" s="2" t="n">
        <v>0.01514291258528832</v>
      </c>
      <c r="J7477" s="40" t="inlineStr">
        <is>
          <t>waste - methane capture</t>
        </is>
      </c>
    </row>
    <row r="7478" ht="15.75" customHeight="1" s="120">
      <c r="A7478" s="2" t="inlineStr">
        <is>
          <t>WASTE</t>
        </is>
      </c>
      <c r="B7478" s="2" t="inlineStr">
        <is>
          <t>LAN</t>
        </is>
      </c>
      <c r="C7478" s="2" t="n">
        <v>2035</v>
      </c>
      <c r="D7478" s="2" t="inlineStr">
        <is>
          <t>United States</t>
        </is>
      </c>
      <c r="E7478" s="2" t="inlineStr">
        <is>
          <t>USA</t>
        </is>
      </c>
      <c r="F7478" s="2" t="inlineStr">
        <is>
          <t>Electricity generation with a microturbine</t>
        </is>
      </c>
      <c r="G7478" s="2" t="n">
        <v>11</v>
      </c>
      <c r="H7478" s="2" t="n">
        <v>0.0117742496513529</v>
      </c>
      <c r="I7478" s="2" t="n">
        <v>0.01318715960951525</v>
      </c>
      <c r="J7478" s="40" t="inlineStr">
        <is>
          <t>waste - methane capture</t>
        </is>
      </c>
    </row>
    <row r="7479" ht="15.75" customHeight="1" s="120">
      <c r="A7479" s="2" t="inlineStr">
        <is>
          <t>WASTE</t>
        </is>
      </c>
      <c r="B7479" s="2" t="inlineStr">
        <is>
          <t>LAN</t>
        </is>
      </c>
      <c r="C7479" s="2" t="n">
        <v>2035</v>
      </c>
      <c r="D7479" s="2" t="inlineStr">
        <is>
          <t>United States</t>
        </is>
      </c>
      <c r="E7479" s="2" t="inlineStr">
        <is>
          <t>USA</t>
        </is>
      </c>
      <c r="F7479" s="2" t="inlineStr">
        <is>
          <t>Flaring of landfill gas</t>
        </is>
      </c>
      <c r="G7479" s="2" t="n">
        <v>12</v>
      </c>
      <c r="H7479" s="2" t="n">
        <v>0.0536267274292186</v>
      </c>
      <c r="I7479" s="2" t="n">
        <v>0.06006193472072483</v>
      </c>
      <c r="J7479" s="40" t="inlineStr">
        <is>
          <t>waste - methane destruction</t>
        </is>
      </c>
    </row>
    <row r="7480" ht="15.75" customHeight="1" s="120">
      <c r="A7480" s="2" t="inlineStr">
        <is>
          <t>WASTE</t>
        </is>
      </c>
      <c r="B7480" s="2" t="inlineStr">
        <is>
          <t>LAN</t>
        </is>
      </c>
      <c r="C7480" s="2" t="n">
        <v>2035</v>
      </c>
      <c r="D7480" s="2" t="inlineStr">
        <is>
          <t>United States</t>
        </is>
      </c>
      <c r="E7480" s="2" t="inlineStr">
        <is>
          <t>USA</t>
        </is>
      </c>
      <c r="F7480" s="2" t="inlineStr">
        <is>
          <t>Land_x001f_ll gas recovery for direct use</t>
        </is>
      </c>
      <c r="G7480" s="2" t="n">
        <v>12</v>
      </c>
      <c r="H7480" s="2" t="n">
        <v>0.001669101882726</v>
      </c>
      <c r="I7480" s="2" t="n">
        <v>0.00186939410865312</v>
      </c>
      <c r="J7480" s="40" t="inlineStr">
        <is>
          <t>waste - methane capture</t>
        </is>
      </c>
    </row>
    <row r="7481" ht="15.75" customHeight="1" s="120">
      <c r="A7481" s="2" t="inlineStr">
        <is>
          <t>WASTE</t>
        </is>
      </c>
      <c r="B7481" s="2" t="inlineStr">
        <is>
          <t>LAN</t>
        </is>
      </c>
      <c r="C7481" s="2" t="n">
        <v>2035</v>
      </c>
      <c r="D7481" s="2" t="inlineStr">
        <is>
          <t>United States</t>
        </is>
      </c>
      <c r="E7481" s="2" t="inlineStr">
        <is>
          <t>USA</t>
        </is>
      </c>
      <c r="F7481" s="2" t="inlineStr">
        <is>
          <t>Electricity generation with a gas turbine</t>
        </is>
      </c>
      <c r="G7481" s="2" t="n">
        <v>12</v>
      </c>
      <c r="H7481" s="2" t="n">
        <v>0.0149171107914299</v>
      </c>
      <c r="I7481" s="2" t="n">
        <v>0.01670716408640149</v>
      </c>
      <c r="J7481" s="40" t="inlineStr">
        <is>
          <t>waste - methane capture</t>
        </is>
      </c>
    </row>
    <row r="7482" ht="15.75" customHeight="1" s="120">
      <c r="A7482" s="2" t="inlineStr">
        <is>
          <t>WASTE</t>
        </is>
      </c>
      <c r="B7482" s="2" t="inlineStr">
        <is>
          <t>LAN</t>
        </is>
      </c>
      <c r="C7482" s="2" t="n">
        <v>2035</v>
      </c>
      <c r="D7482" s="2" t="inlineStr">
        <is>
          <t>United States</t>
        </is>
      </c>
      <c r="E7482" s="2" t="inlineStr">
        <is>
          <t>USA</t>
        </is>
      </c>
      <c r="F7482" s="2" t="inlineStr">
        <is>
          <t>Electricity generation with a reciprocating engine</t>
        </is>
      </c>
      <c r="G7482" s="2" t="n">
        <v>12</v>
      </c>
      <c r="H7482" s="2" t="n">
        <v>0.261142406612634</v>
      </c>
      <c r="I7482" s="2" t="n">
        <v>0.2924794954061501</v>
      </c>
      <c r="J7482" s="40" t="inlineStr">
        <is>
          <t>waste - methane capture</t>
        </is>
      </c>
    </row>
    <row r="7483" ht="15.75" customHeight="1" s="120">
      <c r="A7483" s="2" t="inlineStr">
        <is>
          <t>WASTE</t>
        </is>
      </c>
      <c r="B7483" s="2" t="inlineStr">
        <is>
          <t>LAN</t>
        </is>
      </c>
      <c r="C7483" s="2" t="n">
        <v>2035</v>
      </c>
      <c r="D7483" s="2" t="inlineStr">
        <is>
          <t>United States</t>
        </is>
      </c>
      <c r="E7483" s="2" t="inlineStr">
        <is>
          <t>USA</t>
        </is>
      </c>
      <c r="F7483" s="2" t="inlineStr">
        <is>
          <t>Electricity generation with a microturbine</t>
        </is>
      </c>
      <c r="G7483" s="2" t="n">
        <v>12</v>
      </c>
      <c r="H7483" s="2" t="n">
        <v>0.0081839830672834</v>
      </c>
      <c r="I7483" s="2" t="n">
        <v>0.009166061035357409</v>
      </c>
      <c r="J7483" s="40" t="inlineStr">
        <is>
          <t>waste - methane capture</t>
        </is>
      </c>
    </row>
    <row r="7484" ht="15.75" customHeight="1" s="120">
      <c r="A7484" s="2" t="inlineStr">
        <is>
          <t>WASTE</t>
        </is>
      </c>
      <c r="B7484" s="2" t="inlineStr">
        <is>
          <t>LAN</t>
        </is>
      </c>
      <c r="C7484" s="2" t="n">
        <v>2035</v>
      </c>
      <c r="D7484" s="2" t="inlineStr">
        <is>
          <t>United States</t>
        </is>
      </c>
      <c r="E7484" s="2" t="inlineStr">
        <is>
          <t>USA</t>
        </is>
      </c>
      <c r="F7484" s="2" t="inlineStr">
        <is>
          <t>Electricity generation with combined heat and power</t>
        </is>
      </c>
      <c r="G7484" s="2" t="n">
        <v>12</v>
      </c>
      <c r="H7484" s="2" t="n">
        <v>0.0143158457358368</v>
      </c>
      <c r="I7484" s="2" t="n">
        <v>0.01603374722413722</v>
      </c>
      <c r="J7484" s="40" t="inlineStr">
        <is>
          <t>waste - methane capture</t>
        </is>
      </c>
    </row>
    <row r="7485" ht="15.75" customHeight="1" s="120">
      <c r="A7485" s="2" t="inlineStr">
        <is>
          <t>WASTE</t>
        </is>
      </c>
      <c r="B7485" s="2" t="inlineStr">
        <is>
          <t>LAN</t>
        </is>
      </c>
      <c r="C7485" s="2" t="n">
        <v>2035</v>
      </c>
      <c r="D7485" s="2" t="inlineStr">
        <is>
          <t>United States</t>
        </is>
      </c>
      <c r="E7485" s="2" t="inlineStr">
        <is>
          <t>USA</t>
        </is>
      </c>
      <c r="F7485" s="2" t="inlineStr">
        <is>
          <t>Land_x001f_ll gas recovery for direct use</t>
        </is>
      </c>
      <c r="G7485" s="2" t="n">
        <v>13</v>
      </c>
      <c r="H7485" s="2" t="n">
        <v>0.0071145202964544</v>
      </c>
      <c r="I7485" s="2" t="n">
        <v>0.007968262732028929</v>
      </c>
      <c r="J7485" s="40" t="inlineStr">
        <is>
          <t>waste - methane capture</t>
        </is>
      </c>
    </row>
    <row r="7486" ht="15.75" customHeight="1" s="120">
      <c r="A7486" s="2" t="inlineStr">
        <is>
          <t>WASTE</t>
        </is>
      </c>
      <c r="B7486" s="2" t="inlineStr">
        <is>
          <t>LAN</t>
        </is>
      </c>
      <c r="C7486" s="2" t="n">
        <v>2035</v>
      </c>
      <c r="D7486" s="2" t="inlineStr">
        <is>
          <t>United States</t>
        </is>
      </c>
      <c r="E7486" s="2" t="inlineStr">
        <is>
          <t>USA</t>
        </is>
      </c>
      <c r="F7486" s="2" t="inlineStr">
        <is>
          <t>Electricity generation with a gas turbine</t>
        </is>
      </c>
      <c r="G7486" s="2" t="n">
        <v>13</v>
      </c>
      <c r="H7486" s="2" t="n">
        <v>0.0201396626798669</v>
      </c>
      <c r="I7486" s="2" t="n">
        <v>0.02255642220145093</v>
      </c>
      <c r="J7486" s="40" t="inlineStr">
        <is>
          <t>waste - methane capture</t>
        </is>
      </c>
    </row>
    <row r="7487" ht="15.75" customHeight="1" s="120">
      <c r="A7487" s="2" t="inlineStr">
        <is>
          <t>WASTE</t>
        </is>
      </c>
      <c r="B7487" s="2" t="inlineStr">
        <is>
          <t>LAN</t>
        </is>
      </c>
      <c r="C7487" s="2" t="n">
        <v>2035</v>
      </c>
      <c r="D7487" s="2" t="inlineStr">
        <is>
          <t>United States</t>
        </is>
      </c>
      <c r="E7487" s="2" t="inlineStr">
        <is>
          <t>USA</t>
        </is>
      </c>
      <c r="F7487" s="2" t="inlineStr">
        <is>
          <t>Electricity generation with a microturbine</t>
        </is>
      </c>
      <c r="G7487" s="2" t="n">
        <v>13</v>
      </c>
      <c r="H7487" s="2" t="n">
        <v>0.0063255778659368</v>
      </c>
      <c r="I7487" s="2" t="n">
        <v>0.007084647209849217</v>
      </c>
      <c r="J7487" s="40" t="inlineStr">
        <is>
          <t>waste - methane capture</t>
        </is>
      </c>
    </row>
    <row r="7488" ht="15.75" customHeight="1" s="120">
      <c r="A7488" s="2" t="inlineStr">
        <is>
          <t>WASTE</t>
        </is>
      </c>
      <c r="B7488" s="2" t="inlineStr">
        <is>
          <t>LAN</t>
        </is>
      </c>
      <c r="C7488" s="2" t="n">
        <v>2035</v>
      </c>
      <c r="D7488" s="2" t="inlineStr">
        <is>
          <t>United States</t>
        </is>
      </c>
      <c r="E7488" s="2" t="inlineStr">
        <is>
          <t>USA</t>
        </is>
      </c>
      <c r="F7488" s="2" t="inlineStr">
        <is>
          <t>Electricity generation with a reciprocating engine</t>
        </is>
      </c>
      <c r="G7488" s="2" t="n">
        <v>13</v>
      </c>
      <c r="H7488" s="2" t="n">
        <v>0.0671370597556233</v>
      </c>
      <c r="I7488" s="2" t="n">
        <v>0.0751935069262981</v>
      </c>
      <c r="J7488" s="40" t="inlineStr">
        <is>
          <t>waste - methane capture</t>
        </is>
      </c>
    </row>
    <row r="7489" ht="15.75" customHeight="1" s="120">
      <c r="A7489" s="2" t="inlineStr">
        <is>
          <t>WASTE</t>
        </is>
      </c>
      <c r="B7489" s="2" t="inlineStr">
        <is>
          <t>LAN</t>
        </is>
      </c>
      <c r="C7489" s="2" t="n">
        <v>2035</v>
      </c>
      <c r="D7489" s="2" t="inlineStr">
        <is>
          <t>United States</t>
        </is>
      </c>
      <c r="E7489" s="2" t="inlineStr">
        <is>
          <t>USA</t>
        </is>
      </c>
      <c r="F7489" s="2" t="inlineStr">
        <is>
          <t>Electricity generation with combined heat and power</t>
        </is>
      </c>
      <c r="G7489" s="2" t="n">
        <v>13</v>
      </c>
      <c r="H7489" s="2" t="n">
        <v>0.016194682510104</v>
      </c>
      <c r="I7489" s="2" t="n">
        <v>0.01813804441131648</v>
      </c>
      <c r="J7489" s="40" t="inlineStr">
        <is>
          <t>waste - methane capture</t>
        </is>
      </c>
    </row>
    <row r="7490" ht="15.75" customHeight="1" s="120">
      <c r="A7490" s="2" t="inlineStr">
        <is>
          <t>WASTE</t>
        </is>
      </c>
      <c r="B7490" s="2" t="inlineStr">
        <is>
          <t>LAN</t>
        </is>
      </c>
      <c r="C7490" s="2" t="n">
        <v>2035</v>
      </c>
      <c r="D7490" s="2" t="inlineStr">
        <is>
          <t>United States</t>
        </is>
      </c>
      <c r="E7490" s="2" t="inlineStr">
        <is>
          <t>USA</t>
        </is>
      </c>
      <c r="F7490" s="2" t="inlineStr">
        <is>
          <t>Flaring of landfill gas</t>
        </is>
      </c>
      <c r="G7490" s="2" t="n">
        <v>13</v>
      </c>
      <c r="H7490" s="2" t="n">
        <v>0.0823766483226791</v>
      </c>
      <c r="I7490" s="2" t="n">
        <v>0.09226184612140061</v>
      </c>
      <c r="J7490" s="40" t="inlineStr">
        <is>
          <t>waste - methane destruction</t>
        </is>
      </c>
    </row>
    <row r="7491" ht="15.75" customHeight="1" s="120">
      <c r="A7491" s="2" t="inlineStr">
        <is>
          <t>WASTE</t>
        </is>
      </c>
      <c r="B7491" s="2" t="inlineStr">
        <is>
          <t>LAN</t>
        </is>
      </c>
      <c r="C7491" s="2" t="n">
        <v>2035</v>
      </c>
      <c r="D7491" s="2" t="inlineStr">
        <is>
          <t>United States</t>
        </is>
      </c>
      <c r="E7491" s="2" t="inlineStr">
        <is>
          <t>USA</t>
        </is>
      </c>
      <c r="F7491" s="2" t="inlineStr">
        <is>
          <t>Electricity generation with a reciprocating engine</t>
        </is>
      </c>
      <c r="G7491" s="2" t="n">
        <v>14</v>
      </c>
      <c r="H7491" s="2" t="n">
        <v>0.253757030237466</v>
      </c>
      <c r="I7491" s="2" t="n">
        <v>0.2842078738659619</v>
      </c>
      <c r="J7491" s="40" t="inlineStr">
        <is>
          <t>waste - methane capture</t>
        </is>
      </c>
    </row>
    <row r="7492" ht="15.75" customHeight="1" s="120">
      <c r="A7492" s="2" t="inlineStr">
        <is>
          <t>WASTE</t>
        </is>
      </c>
      <c r="B7492" s="2" t="inlineStr">
        <is>
          <t>LAN</t>
        </is>
      </c>
      <c r="C7492" s="2" t="n">
        <v>2035</v>
      </c>
      <c r="D7492" s="2" t="inlineStr">
        <is>
          <t>United States</t>
        </is>
      </c>
      <c r="E7492" s="2" t="inlineStr">
        <is>
          <t>USA</t>
        </is>
      </c>
      <c r="F7492" s="2" t="inlineStr">
        <is>
          <t>Flaring of landfill gas</t>
        </is>
      </c>
      <c r="G7492" s="2" t="n">
        <v>14</v>
      </c>
      <c r="H7492" s="2" t="n">
        <v>0.0598837704164907</v>
      </c>
      <c r="I7492" s="2" t="n">
        <v>0.06706982286646959</v>
      </c>
      <c r="J7492" s="40" t="inlineStr">
        <is>
          <t>waste - methane destruction</t>
        </is>
      </c>
    </row>
    <row r="7493" ht="15.75" customHeight="1" s="120">
      <c r="A7493" s="2" t="inlineStr">
        <is>
          <t>WASTE</t>
        </is>
      </c>
      <c r="B7493" s="2" t="inlineStr">
        <is>
          <t>LAN</t>
        </is>
      </c>
      <c r="C7493" s="2" t="n">
        <v>2035</v>
      </c>
      <c r="D7493" s="2" t="inlineStr">
        <is>
          <t>United States</t>
        </is>
      </c>
      <c r="E7493" s="2" t="inlineStr">
        <is>
          <t>USA</t>
        </is>
      </c>
      <c r="F7493" s="2" t="inlineStr">
        <is>
          <t>Electricity generation with combined heat and power</t>
        </is>
      </c>
      <c r="G7493" s="2" t="n">
        <v>14</v>
      </c>
      <c r="H7493" s="2" t="n">
        <v>0.0161436984781176</v>
      </c>
      <c r="I7493" s="2" t="n">
        <v>0.01808094229549171</v>
      </c>
      <c r="J7493" s="40" t="inlineStr">
        <is>
          <t>waste - methane capture</t>
        </is>
      </c>
    </row>
    <row r="7494" ht="15.75" customHeight="1" s="120">
      <c r="A7494" s="2" t="inlineStr">
        <is>
          <t>WASTE</t>
        </is>
      </c>
      <c r="B7494" s="2" t="inlineStr">
        <is>
          <t>LAN</t>
        </is>
      </c>
      <c r="C7494" s="2" t="n">
        <v>2035</v>
      </c>
      <c r="D7494" s="2" t="inlineStr">
        <is>
          <t>United States</t>
        </is>
      </c>
      <c r="E7494" s="2" t="inlineStr">
        <is>
          <t>USA</t>
        </is>
      </c>
      <c r="F7494" s="2" t="inlineStr">
        <is>
          <t>Land_x001f_ll gas recovery for direct use</t>
        </is>
      </c>
      <c r="G7494" s="2" t="n">
        <v>14</v>
      </c>
      <c r="H7494" s="2" t="n">
        <v>0.00228356194566</v>
      </c>
      <c r="I7494" s="2" t="n">
        <v>0.0025575893791392</v>
      </c>
      <c r="J7494" s="40" t="inlineStr">
        <is>
          <t>waste - methane capture</t>
        </is>
      </c>
    </row>
    <row r="7495" ht="15.75" customHeight="1" s="120">
      <c r="A7495" s="2" t="inlineStr">
        <is>
          <t>WASTE</t>
        </is>
      </c>
      <c r="B7495" s="2" t="inlineStr">
        <is>
          <t>LAN</t>
        </is>
      </c>
      <c r="C7495" s="2" t="n">
        <v>2035</v>
      </c>
      <c r="D7495" s="2" t="inlineStr">
        <is>
          <t>United States</t>
        </is>
      </c>
      <c r="E7495" s="2" t="inlineStr">
        <is>
          <t>USA</t>
        </is>
      </c>
      <c r="F7495" s="2" t="inlineStr">
        <is>
          <t>Electricity generation with a gas turbine</t>
        </is>
      </c>
      <c r="G7495" s="2" t="n">
        <v>14</v>
      </c>
      <c r="H7495" s="2" t="n">
        <v>0.0100946125021437</v>
      </c>
      <c r="I7495" s="2" t="n">
        <v>0.01130596600240094</v>
      </c>
      <c r="J7495" s="40" t="inlineStr">
        <is>
          <t>waste - methane capture</t>
        </is>
      </c>
    </row>
    <row r="7496" ht="15.75" customHeight="1" s="120">
      <c r="A7496" s="2" t="inlineStr">
        <is>
          <t>WASTE</t>
        </is>
      </c>
      <c r="B7496" s="2" t="inlineStr">
        <is>
          <t>LAN</t>
        </is>
      </c>
      <c r="C7496" s="2" t="n">
        <v>2035</v>
      </c>
      <c r="D7496" s="2" t="inlineStr">
        <is>
          <t>United States</t>
        </is>
      </c>
      <c r="E7496" s="2" t="inlineStr">
        <is>
          <t>USA</t>
        </is>
      </c>
      <c r="F7496" s="2" t="inlineStr">
        <is>
          <t>Electricity generation with a microturbine</t>
        </is>
      </c>
      <c r="G7496" s="2" t="n">
        <v>14</v>
      </c>
      <c r="H7496" s="2" t="n">
        <v>0.0027644320434774</v>
      </c>
      <c r="I7496" s="2" t="n">
        <v>0.003096163888694688</v>
      </c>
      <c r="J7496" s="40" t="inlineStr">
        <is>
          <t>waste - methane capture</t>
        </is>
      </c>
    </row>
    <row r="7497" ht="15.75" customHeight="1" s="120">
      <c r="A7497" s="2" t="inlineStr">
        <is>
          <t>WASTE</t>
        </is>
      </c>
      <c r="B7497" s="2" t="inlineStr">
        <is>
          <t>LAN</t>
        </is>
      </c>
      <c r="C7497" s="2" t="n">
        <v>2035</v>
      </c>
      <c r="D7497" s="2" t="inlineStr">
        <is>
          <t>United States</t>
        </is>
      </c>
      <c r="E7497" s="2" t="inlineStr">
        <is>
          <t>USA</t>
        </is>
      </c>
      <c r="F7497" s="2" t="inlineStr">
        <is>
          <t>Electricity generation with a gas turbine</t>
        </is>
      </c>
      <c r="G7497" s="2" t="n">
        <v>15</v>
      </c>
      <c r="H7497" s="2" t="n">
        <v>0.0104238265193999</v>
      </c>
      <c r="I7497" s="2" t="n">
        <v>0.01167468570172789</v>
      </c>
      <c r="J7497" s="40" t="inlineStr">
        <is>
          <t>waste - methane capture</t>
        </is>
      </c>
    </row>
    <row r="7498" ht="15.75" customHeight="1" s="120">
      <c r="A7498" s="2" t="inlineStr">
        <is>
          <t>WASTE</t>
        </is>
      </c>
      <c r="B7498" s="2" t="inlineStr">
        <is>
          <t>LAN</t>
        </is>
      </c>
      <c r="C7498" s="2" t="n">
        <v>2035</v>
      </c>
      <c r="D7498" s="2" t="inlineStr">
        <is>
          <t>United States</t>
        </is>
      </c>
      <c r="E7498" s="2" t="inlineStr">
        <is>
          <t>USA</t>
        </is>
      </c>
      <c r="F7498" s="2" t="inlineStr">
        <is>
          <t>Electricity generation with a reciprocating engine</t>
        </is>
      </c>
      <c r="G7498" s="2" t="n">
        <v>15</v>
      </c>
      <c r="H7498" s="2" t="n">
        <v>0.14652881398797</v>
      </c>
      <c r="I7498" s="2" t="n">
        <v>0.1641122716665264</v>
      </c>
      <c r="J7498" s="40" t="inlineStr">
        <is>
          <t>waste - methane capture</t>
        </is>
      </c>
    </row>
    <row r="7499" ht="15.75" customHeight="1" s="120">
      <c r="A7499" s="2" t="inlineStr">
        <is>
          <t>WASTE</t>
        </is>
      </c>
      <c r="B7499" s="2" t="inlineStr">
        <is>
          <t>LAN</t>
        </is>
      </c>
      <c r="C7499" s="2" t="n">
        <v>2035</v>
      </c>
      <c r="D7499" s="2" t="inlineStr">
        <is>
          <t>United States</t>
        </is>
      </c>
      <c r="E7499" s="2" t="inlineStr">
        <is>
          <t>USA</t>
        </is>
      </c>
      <c r="F7499" s="2" t="inlineStr">
        <is>
          <t>Electricity generation with a microturbine</t>
        </is>
      </c>
      <c r="G7499" s="2" t="n">
        <v>15</v>
      </c>
      <c r="H7499" s="2" t="n">
        <v>0.0042454883514438</v>
      </c>
      <c r="I7499" s="2" t="n">
        <v>0.004754946953617056</v>
      </c>
      <c r="J7499" s="40" t="inlineStr">
        <is>
          <t>waste - methane capture</t>
        </is>
      </c>
    </row>
    <row r="7500" ht="15.75" customHeight="1" s="120">
      <c r="A7500" s="2" t="inlineStr">
        <is>
          <t>WASTE</t>
        </is>
      </c>
      <c r="B7500" s="2" t="inlineStr">
        <is>
          <t>LAN</t>
        </is>
      </c>
      <c r="C7500" s="2" t="n">
        <v>2035</v>
      </c>
      <c r="D7500" s="2" t="inlineStr">
        <is>
          <t>United States</t>
        </is>
      </c>
      <c r="E7500" s="2" t="inlineStr">
        <is>
          <t>USA</t>
        </is>
      </c>
      <c r="F7500" s="2" t="inlineStr">
        <is>
          <t>Electricity generation with combined heat and power</t>
        </is>
      </c>
      <c r="G7500" s="2" t="n">
        <v>15</v>
      </c>
      <c r="H7500" s="2" t="n">
        <v>0.0118574274820276</v>
      </c>
      <c r="I7500" s="2" t="n">
        <v>0.01328031877987091</v>
      </c>
      <c r="J7500" s="40" t="inlineStr">
        <is>
          <t>waste - methane capture</t>
        </is>
      </c>
    </row>
    <row r="7501" ht="15.75" customHeight="1" s="120">
      <c r="A7501" s="2" t="inlineStr">
        <is>
          <t>WASTE</t>
        </is>
      </c>
      <c r="B7501" s="2" t="inlineStr">
        <is>
          <t>LAN</t>
        </is>
      </c>
      <c r="C7501" s="2" t="n">
        <v>2035</v>
      </c>
      <c r="D7501" s="2" t="inlineStr">
        <is>
          <t>United States</t>
        </is>
      </c>
      <c r="E7501" s="2" t="inlineStr">
        <is>
          <t>USA</t>
        </is>
      </c>
      <c r="F7501" s="2" t="inlineStr">
        <is>
          <t>Land_x001f_ll gas recovery for direct use</t>
        </is>
      </c>
      <c r="G7501" s="2" t="n">
        <v>15</v>
      </c>
      <c r="H7501" s="2" t="n">
        <v>0.0015142583288252</v>
      </c>
      <c r="I7501" s="2" t="n">
        <v>0.001695969328284224</v>
      </c>
      <c r="J7501" s="40" t="inlineStr">
        <is>
          <t>waste - methane capture</t>
        </is>
      </c>
    </row>
    <row r="7502" ht="15.75" customHeight="1" s="120">
      <c r="A7502" s="2" t="inlineStr">
        <is>
          <t>WASTE</t>
        </is>
      </c>
      <c r="B7502" s="2" t="inlineStr">
        <is>
          <t>LAN</t>
        </is>
      </c>
      <c r="C7502" s="2" t="n">
        <v>2035</v>
      </c>
      <c r="D7502" s="2" t="inlineStr">
        <is>
          <t>United States</t>
        </is>
      </c>
      <c r="E7502" s="2" t="inlineStr">
        <is>
          <t>USA</t>
        </is>
      </c>
      <c r="F7502" s="2" t="inlineStr">
        <is>
          <t>Flaring of landfill gas</t>
        </is>
      </c>
      <c r="G7502" s="2" t="n">
        <v>15</v>
      </c>
      <c r="H7502" s="2" t="n">
        <v>0.0281408568844199</v>
      </c>
      <c r="I7502" s="2" t="n">
        <v>0.03151775971055029</v>
      </c>
      <c r="J7502" s="40" t="inlineStr">
        <is>
          <t>waste - methane destruction</t>
        </is>
      </c>
    </row>
    <row r="7503" ht="15.75" customHeight="1" s="120">
      <c r="A7503" s="2" t="inlineStr">
        <is>
          <t>WASTE</t>
        </is>
      </c>
      <c r="B7503" s="2" t="inlineStr">
        <is>
          <t>LAN</t>
        </is>
      </c>
      <c r="C7503" s="2" t="n">
        <v>2035</v>
      </c>
      <c r="D7503" s="2" t="inlineStr">
        <is>
          <t>United States</t>
        </is>
      </c>
      <c r="E7503" s="2" t="inlineStr">
        <is>
          <t>USA</t>
        </is>
      </c>
      <c r="F7503" s="2" t="inlineStr">
        <is>
          <t>Electricity generation with combined heat and power</t>
        </is>
      </c>
      <c r="G7503" s="2" t="n">
        <v>16</v>
      </c>
      <c r="H7503" s="2" t="n">
        <v>0.0146548777120188</v>
      </c>
      <c r="I7503" s="2" t="n">
        <v>0.01641346303746106</v>
      </c>
      <c r="J7503" s="40" t="inlineStr">
        <is>
          <t>waste - methane capture</t>
        </is>
      </c>
    </row>
    <row r="7504" ht="15.75" customHeight="1" s="120">
      <c r="A7504" s="2" t="inlineStr">
        <is>
          <t>WASTE</t>
        </is>
      </c>
      <c r="B7504" s="2" t="inlineStr">
        <is>
          <t>LAN</t>
        </is>
      </c>
      <c r="C7504" s="2" t="n">
        <v>2035</v>
      </c>
      <c r="D7504" s="2" t="inlineStr">
        <is>
          <t>United States</t>
        </is>
      </c>
      <c r="E7504" s="2" t="inlineStr">
        <is>
          <t>USA</t>
        </is>
      </c>
      <c r="F7504" s="2" t="inlineStr">
        <is>
          <t>Electricity generation with a reciprocating engine</t>
        </is>
      </c>
      <c r="G7504" s="2" t="n">
        <v>16</v>
      </c>
      <c r="H7504" s="2" t="n">
        <v>0.128440387547016</v>
      </c>
      <c r="I7504" s="2" t="n">
        <v>0.1438532340526579</v>
      </c>
      <c r="J7504" s="40" t="inlineStr">
        <is>
          <t>waste - methane capture</t>
        </is>
      </c>
    </row>
    <row r="7505" ht="15.75" customHeight="1" s="120">
      <c r="A7505" s="2" t="inlineStr">
        <is>
          <t>WASTE</t>
        </is>
      </c>
      <c r="B7505" s="2" t="inlineStr">
        <is>
          <t>LAN</t>
        </is>
      </c>
      <c r="C7505" s="2" t="n">
        <v>2035</v>
      </c>
      <c r="D7505" s="2" t="inlineStr">
        <is>
          <t>United States</t>
        </is>
      </c>
      <c r="E7505" s="2" t="inlineStr">
        <is>
          <t>USA</t>
        </is>
      </c>
      <c r="F7505" s="2" t="inlineStr">
        <is>
          <t>Electricity generation with a microturbine</t>
        </is>
      </c>
      <c r="G7505" s="2" t="n">
        <v>16</v>
      </c>
      <c r="H7505" s="2" t="n">
        <v>0.0021057704943814</v>
      </c>
      <c r="I7505" s="2" t="n">
        <v>0.002358462953707168</v>
      </c>
      <c r="J7505" s="40" t="inlineStr">
        <is>
          <t>waste - methane capture</t>
        </is>
      </c>
    </row>
    <row r="7506" ht="15.75" customHeight="1" s="120">
      <c r="A7506" s="2" t="inlineStr">
        <is>
          <t>WASTE</t>
        </is>
      </c>
      <c r="B7506" s="2" t="inlineStr">
        <is>
          <t>LAN</t>
        </is>
      </c>
      <c r="C7506" s="2" t="n">
        <v>2035</v>
      </c>
      <c r="D7506" s="2" t="inlineStr">
        <is>
          <t>United States</t>
        </is>
      </c>
      <c r="E7506" s="2" t="inlineStr">
        <is>
          <t>USA</t>
        </is>
      </c>
      <c r="F7506" s="2" t="inlineStr">
        <is>
          <t>Electricity generation with a gas turbine</t>
        </is>
      </c>
      <c r="G7506" s="2" t="n">
        <v>16</v>
      </c>
      <c r="H7506" s="2" t="n">
        <v>0.0028988582489546</v>
      </c>
      <c r="I7506" s="2" t="n">
        <v>0.003246721238829152</v>
      </c>
      <c r="J7506" s="40" t="inlineStr">
        <is>
          <t>waste - methane capture</t>
        </is>
      </c>
    </row>
    <row r="7507" ht="15.75" customHeight="1" s="120">
      <c r="A7507" s="2" t="inlineStr">
        <is>
          <t>WASTE</t>
        </is>
      </c>
      <c r="B7507" s="2" t="inlineStr">
        <is>
          <t>LAN</t>
        </is>
      </c>
      <c r="C7507" s="2" t="n">
        <v>2035</v>
      </c>
      <c r="D7507" s="2" t="inlineStr">
        <is>
          <t>United States</t>
        </is>
      </c>
      <c r="E7507" s="2" t="inlineStr">
        <is>
          <t>USA</t>
        </is>
      </c>
      <c r="F7507" s="2" t="inlineStr">
        <is>
          <t>Flaring of landfill gas</t>
        </is>
      </c>
      <c r="G7507" s="2" t="n">
        <v>16</v>
      </c>
      <c r="H7507" s="2" t="n">
        <v>0.0159354734933004</v>
      </c>
      <c r="I7507" s="2" t="n">
        <v>0.01784773031249645</v>
      </c>
      <c r="J7507" s="40" t="inlineStr">
        <is>
          <t>waste - methane destruction</t>
        </is>
      </c>
    </row>
    <row r="7508" ht="15.75" customHeight="1" s="120">
      <c r="A7508" s="2" t="inlineStr">
        <is>
          <t>WASTE</t>
        </is>
      </c>
      <c r="B7508" s="2" t="inlineStr">
        <is>
          <t>LAN</t>
        </is>
      </c>
      <c r="C7508" s="2" t="n">
        <v>2035</v>
      </c>
      <c r="D7508" s="2" t="inlineStr">
        <is>
          <t>United States</t>
        </is>
      </c>
      <c r="E7508" s="2" t="inlineStr">
        <is>
          <t>USA</t>
        </is>
      </c>
      <c r="F7508" s="2" t="inlineStr">
        <is>
          <t>Land_x001f_ll gas recovery for direct use</t>
        </is>
      </c>
      <c r="G7508" s="2" t="n">
        <v>16</v>
      </c>
      <c r="H7508" s="2" t="n">
        <v>0.0049550998955965</v>
      </c>
      <c r="I7508" s="2" t="n">
        <v>0.00554971188306808</v>
      </c>
      <c r="J7508" s="40" t="inlineStr">
        <is>
          <t>waste - methane capture</t>
        </is>
      </c>
    </row>
    <row r="7509" ht="15.75" customHeight="1" s="120">
      <c r="A7509" s="2" t="inlineStr">
        <is>
          <t>WASTE</t>
        </is>
      </c>
      <c r="B7509" s="2" t="inlineStr">
        <is>
          <t>LAN</t>
        </is>
      </c>
      <c r="C7509" s="2" t="n">
        <v>2035</v>
      </c>
      <c r="D7509" s="2" t="inlineStr">
        <is>
          <t>United States</t>
        </is>
      </c>
      <c r="E7509" s="2" t="inlineStr">
        <is>
          <t>USA</t>
        </is>
      </c>
      <c r="F7509" s="2" t="inlineStr">
        <is>
          <t>Electricity generation with a microturbine</t>
        </is>
      </c>
      <c r="G7509" s="2" t="n">
        <v>17</v>
      </c>
      <c r="H7509" s="2" t="n">
        <v>0.0008259978712886001</v>
      </c>
      <c r="I7509" s="2" t="n">
        <v>0.0009251176158432321</v>
      </c>
      <c r="J7509" s="40" t="inlineStr">
        <is>
          <t>waste - methane capture</t>
        </is>
      </c>
    </row>
    <row r="7510" ht="15.75" customHeight="1" s="120">
      <c r="A7510" s="2" t="inlineStr">
        <is>
          <t>WASTE</t>
        </is>
      </c>
      <c r="B7510" s="2" t="inlineStr">
        <is>
          <t>LAN</t>
        </is>
      </c>
      <c r="C7510" s="2" t="n">
        <v>2035</v>
      </c>
      <c r="D7510" s="2" t="inlineStr">
        <is>
          <t>United States</t>
        </is>
      </c>
      <c r="E7510" s="2" t="inlineStr">
        <is>
          <t>USA</t>
        </is>
      </c>
      <c r="F7510" s="2" t="inlineStr">
        <is>
          <t>Electricity generation with a reciprocating engine</t>
        </is>
      </c>
      <c r="G7510" s="2" t="n">
        <v>17</v>
      </c>
      <c r="H7510" s="2" t="n">
        <v>0.150660149287432</v>
      </c>
      <c r="I7510" s="2" t="n">
        <v>0.1687393672019238</v>
      </c>
      <c r="J7510" s="40" t="inlineStr">
        <is>
          <t>waste - methane capture</t>
        </is>
      </c>
    </row>
    <row r="7511" ht="15.75" customHeight="1" s="120">
      <c r="A7511" s="2" t="inlineStr">
        <is>
          <t>WASTE</t>
        </is>
      </c>
      <c r="B7511" s="2" t="inlineStr">
        <is>
          <t>LAN</t>
        </is>
      </c>
      <c r="C7511" s="2" t="n">
        <v>2035</v>
      </c>
      <c r="D7511" s="2" t="inlineStr">
        <is>
          <t>United States</t>
        </is>
      </c>
      <c r="E7511" s="2" t="inlineStr">
        <is>
          <t>USA</t>
        </is>
      </c>
      <c r="F7511" s="2" t="inlineStr">
        <is>
          <t>Flaring of landfill gas</t>
        </is>
      </c>
      <c r="G7511" s="2" t="n">
        <v>17</v>
      </c>
      <c r="H7511" s="2" t="n">
        <v>0.0127862874651328</v>
      </c>
      <c r="I7511" s="2" t="n">
        <v>0.01432064196094874</v>
      </c>
      <c r="J7511" s="40" t="inlineStr">
        <is>
          <t>waste - methane destruction</t>
        </is>
      </c>
    </row>
    <row r="7512" ht="15.75" customHeight="1" s="120">
      <c r="A7512" s="2" t="inlineStr">
        <is>
          <t>WASTE</t>
        </is>
      </c>
      <c r="B7512" s="2" t="inlineStr">
        <is>
          <t>LAN</t>
        </is>
      </c>
      <c r="C7512" s="2" t="n">
        <v>2035</v>
      </c>
      <c r="D7512" s="2" t="inlineStr">
        <is>
          <t>United States</t>
        </is>
      </c>
      <c r="E7512" s="2" t="inlineStr">
        <is>
          <t>USA</t>
        </is>
      </c>
      <c r="F7512" s="2" t="inlineStr">
        <is>
          <t>Electricity generation with a gas turbine</t>
        </is>
      </c>
      <c r="G7512" s="2" t="n">
        <v>17</v>
      </c>
      <c r="H7512" s="2" t="n">
        <v>0.0075126798037672</v>
      </c>
      <c r="I7512" s="2" t="n">
        <v>0.008414201380219265</v>
      </c>
      <c r="J7512" s="40" t="inlineStr">
        <is>
          <t>waste - methane capture</t>
        </is>
      </c>
    </row>
    <row r="7513" ht="15.75" customHeight="1" s="120">
      <c r="A7513" s="2" t="inlineStr">
        <is>
          <t>WASTE</t>
        </is>
      </c>
      <c r="B7513" s="2" t="inlineStr">
        <is>
          <t>LAN</t>
        </is>
      </c>
      <c r="C7513" s="2" t="n">
        <v>2035</v>
      </c>
      <c r="D7513" s="2" t="inlineStr">
        <is>
          <t>United States</t>
        </is>
      </c>
      <c r="E7513" s="2" t="inlineStr">
        <is>
          <t>USA</t>
        </is>
      </c>
      <c r="F7513" s="2" t="inlineStr">
        <is>
          <t>Electricity generation with combined heat and power</t>
        </is>
      </c>
      <c r="G7513" s="2" t="n">
        <v>17</v>
      </c>
      <c r="H7513" s="2" t="n">
        <v>0.0101116748410277</v>
      </c>
      <c r="I7513" s="2" t="n">
        <v>0.01132507582195103</v>
      </c>
      <c r="J7513" s="40" t="inlineStr">
        <is>
          <t>waste - methane capture</t>
        </is>
      </c>
    </row>
    <row r="7514" ht="15.75" customHeight="1" s="120">
      <c r="A7514" s="2" t="inlineStr">
        <is>
          <t>WASTE</t>
        </is>
      </c>
      <c r="B7514" s="2" t="inlineStr">
        <is>
          <t>LAN</t>
        </is>
      </c>
      <c r="C7514" s="2" t="n">
        <v>2035</v>
      </c>
      <c r="D7514" s="2" t="inlineStr">
        <is>
          <t>United States</t>
        </is>
      </c>
      <c r="E7514" s="2" t="inlineStr">
        <is>
          <t>USA</t>
        </is>
      </c>
      <c r="F7514" s="2" t="inlineStr">
        <is>
          <t>Electricity generation with combined heat and power</t>
        </is>
      </c>
      <c r="G7514" s="2" t="n">
        <v>18</v>
      </c>
      <c r="H7514" s="2" t="n">
        <v>0.008666925103170801</v>
      </c>
      <c r="I7514" s="2" t="n">
        <v>0.009706956115551297</v>
      </c>
      <c r="J7514" s="40" t="inlineStr">
        <is>
          <t>waste - methane capture</t>
        </is>
      </c>
    </row>
    <row r="7515" ht="15.75" customHeight="1" s="120">
      <c r="A7515" s="2" t="inlineStr">
        <is>
          <t>WASTE</t>
        </is>
      </c>
      <c r="B7515" s="2" t="inlineStr">
        <is>
          <t>LAN</t>
        </is>
      </c>
      <c r="C7515" s="2" t="n">
        <v>2035</v>
      </c>
      <c r="D7515" s="2" t="inlineStr">
        <is>
          <t>United States</t>
        </is>
      </c>
      <c r="E7515" s="2" t="inlineStr">
        <is>
          <t>USA</t>
        </is>
      </c>
      <c r="F7515" s="2" t="inlineStr">
        <is>
          <t>Land_x001f_ll gas recovery for direct use</t>
        </is>
      </c>
      <c r="G7515" s="2" t="n">
        <v>18</v>
      </c>
      <c r="H7515" s="2" t="n">
        <v>0.0022623577679042</v>
      </c>
      <c r="I7515" s="2" t="n">
        <v>0.002533840700052704</v>
      </c>
      <c r="J7515" s="40" t="inlineStr">
        <is>
          <t>waste - methane capture</t>
        </is>
      </c>
    </row>
    <row r="7516" ht="15.75" customHeight="1" s="120">
      <c r="A7516" s="2" t="inlineStr">
        <is>
          <t>WASTE</t>
        </is>
      </c>
      <c r="B7516" s="2" t="inlineStr">
        <is>
          <t>LAN</t>
        </is>
      </c>
      <c r="C7516" s="2" t="n">
        <v>2035</v>
      </c>
      <c r="D7516" s="2" t="inlineStr">
        <is>
          <t>United States</t>
        </is>
      </c>
      <c r="E7516" s="2" t="inlineStr">
        <is>
          <t>USA</t>
        </is>
      </c>
      <c r="F7516" s="2" t="inlineStr">
        <is>
          <t>Flaring of landfill gas</t>
        </is>
      </c>
      <c r="G7516" s="2" t="n">
        <v>18</v>
      </c>
      <c r="H7516" s="2" t="n">
        <v>0.0126838853466325</v>
      </c>
      <c r="I7516" s="2" t="n">
        <v>0.0142059515882284</v>
      </c>
      <c r="J7516" s="40" t="inlineStr">
        <is>
          <t>waste - methane destruction</t>
        </is>
      </c>
    </row>
    <row r="7517" ht="15.75" customHeight="1" s="120">
      <c r="A7517" s="2" t="inlineStr">
        <is>
          <t>WASTE</t>
        </is>
      </c>
      <c r="B7517" s="2" t="inlineStr">
        <is>
          <t>LAN</t>
        </is>
      </c>
      <c r="C7517" s="2" t="n">
        <v>2035</v>
      </c>
      <c r="D7517" s="2" t="inlineStr">
        <is>
          <t>United States</t>
        </is>
      </c>
      <c r="E7517" s="2" t="inlineStr">
        <is>
          <t>USA</t>
        </is>
      </c>
      <c r="F7517" s="2" t="inlineStr">
        <is>
          <t>Electricity generation with a reciprocating engine</t>
        </is>
      </c>
      <c r="G7517" s="2" t="n">
        <v>18</v>
      </c>
      <c r="H7517" s="2" t="n">
        <v>0.122756276745349</v>
      </c>
      <c r="I7517" s="2" t="n">
        <v>0.1374870299547909</v>
      </c>
      <c r="J7517" s="40" t="inlineStr">
        <is>
          <t>waste - methane capture</t>
        </is>
      </c>
    </row>
    <row r="7518" ht="15.75" customHeight="1" s="120">
      <c r="A7518" s="2" t="inlineStr">
        <is>
          <t>WASTE</t>
        </is>
      </c>
      <c r="B7518" s="2" t="inlineStr">
        <is>
          <t>LAN</t>
        </is>
      </c>
      <c r="C7518" s="2" t="n">
        <v>2035</v>
      </c>
      <c r="D7518" s="2" t="inlineStr">
        <is>
          <t>United States</t>
        </is>
      </c>
      <c r="E7518" s="2" t="inlineStr">
        <is>
          <t>USA</t>
        </is>
      </c>
      <c r="F7518" s="2" t="inlineStr">
        <is>
          <t>Electricity generation with a microturbine</t>
        </is>
      </c>
      <c r="G7518" s="2" t="n">
        <v>18</v>
      </c>
      <c r="H7518" s="2" t="n">
        <v>0.000831603196275</v>
      </c>
      <c r="I7518" s="2" t="n">
        <v>0.0009313955798280001</v>
      </c>
      <c r="J7518" s="40" t="inlineStr">
        <is>
          <t>waste - methane capture</t>
        </is>
      </c>
    </row>
    <row r="7519" ht="15.75" customHeight="1" s="120">
      <c r="A7519" s="2" t="inlineStr">
        <is>
          <t>WASTE</t>
        </is>
      </c>
      <c r="B7519" s="2" t="inlineStr">
        <is>
          <t>LAN</t>
        </is>
      </c>
      <c r="C7519" s="2" t="n">
        <v>2035</v>
      </c>
      <c r="D7519" s="2" t="inlineStr">
        <is>
          <t>United States</t>
        </is>
      </c>
      <c r="E7519" s="2" t="inlineStr">
        <is>
          <t>USA</t>
        </is>
      </c>
      <c r="F7519" s="2" t="inlineStr">
        <is>
          <t>Electricity generation with a gas turbine</t>
        </is>
      </c>
      <c r="G7519" s="2" t="n">
        <v>18</v>
      </c>
      <c r="H7519" s="2" t="n">
        <v>0.0029548827442341</v>
      </c>
      <c r="I7519" s="2" t="n">
        <v>0.003309468673542192</v>
      </c>
      <c r="J7519" s="40" t="inlineStr">
        <is>
          <t>waste - methane capture</t>
        </is>
      </c>
    </row>
    <row r="7520" ht="15.75" customHeight="1" s="120">
      <c r="A7520" s="2" t="inlineStr">
        <is>
          <t>WASTE</t>
        </is>
      </c>
      <c r="B7520" s="2" t="inlineStr">
        <is>
          <t>LAN</t>
        </is>
      </c>
      <c r="C7520" s="2" t="n">
        <v>2035</v>
      </c>
      <c r="D7520" s="2" t="inlineStr">
        <is>
          <t>United States</t>
        </is>
      </c>
      <c r="E7520" s="2" t="inlineStr">
        <is>
          <t>USA</t>
        </is>
      </c>
      <c r="F7520" s="2" t="inlineStr">
        <is>
          <t>Electricity generation with combined heat and power</t>
        </is>
      </c>
      <c r="G7520" s="2" t="n">
        <v>19</v>
      </c>
      <c r="H7520" s="2" t="n">
        <v>0.0085357454954647</v>
      </c>
      <c r="I7520" s="2" t="n">
        <v>0.009560034954920464</v>
      </c>
      <c r="J7520" s="40" t="inlineStr">
        <is>
          <t>waste - methane capture</t>
        </is>
      </c>
    </row>
    <row r="7521" ht="15.75" customHeight="1" s="120">
      <c r="A7521" s="2" t="inlineStr">
        <is>
          <t>WASTE</t>
        </is>
      </c>
      <c r="B7521" s="2" t="inlineStr">
        <is>
          <t>LAN</t>
        </is>
      </c>
      <c r="C7521" s="2" t="n">
        <v>2035</v>
      </c>
      <c r="D7521" s="2" t="inlineStr">
        <is>
          <t>United States</t>
        </is>
      </c>
      <c r="E7521" s="2" t="inlineStr">
        <is>
          <t>USA</t>
        </is>
      </c>
      <c r="F7521" s="2" t="inlineStr">
        <is>
          <t>Electricity generation with a microturbine</t>
        </is>
      </c>
      <c r="G7521" s="2" t="n">
        <v>19</v>
      </c>
      <c r="H7521" s="2" t="n">
        <v>0.0009348859020974</v>
      </c>
      <c r="I7521" s="2" t="n">
        <v>0.001047072210349088</v>
      </c>
      <c r="J7521" s="40" t="inlineStr">
        <is>
          <t>waste - methane capture</t>
        </is>
      </c>
    </row>
    <row r="7522" ht="15.75" customHeight="1" s="120">
      <c r="A7522" s="2" t="inlineStr">
        <is>
          <t>WASTE</t>
        </is>
      </c>
      <c r="B7522" s="2" t="inlineStr">
        <is>
          <t>LAN</t>
        </is>
      </c>
      <c r="C7522" s="2" t="n">
        <v>2035</v>
      </c>
      <c r="D7522" s="2" t="inlineStr">
        <is>
          <t>United States</t>
        </is>
      </c>
      <c r="E7522" s="2" t="inlineStr">
        <is>
          <t>USA</t>
        </is>
      </c>
      <c r="F7522" s="2" t="inlineStr">
        <is>
          <t>Electricity generation with a gas turbine</t>
        </is>
      </c>
      <c r="G7522" s="2" t="n">
        <v>19</v>
      </c>
      <c r="H7522" s="2" t="n">
        <v>0.0023589042539243</v>
      </c>
      <c r="I7522" s="2" t="n">
        <v>0.002641972764395217</v>
      </c>
      <c r="J7522" s="40" t="inlineStr">
        <is>
          <t>waste - methane capture</t>
        </is>
      </c>
    </row>
    <row r="7523" ht="15.75" customHeight="1" s="120">
      <c r="A7523" s="2" t="inlineStr">
        <is>
          <t>WASTE</t>
        </is>
      </c>
      <c r="B7523" s="2" t="inlineStr">
        <is>
          <t>LAN</t>
        </is>
      </c>
      <c r="C7523" s="2" t="n">
        <v>2035</v>
      </c>
      <c r="D7523" s="2" t="inlineStr">
        <is>
          <t>United States</t>
        </is>
      </c>
      <c r="E7523" s="2" t="inlineStr">
        <is>
          <t>USA</t>
        </is>
      </c>
      <c r="F7523" s="2" t="inlineStr">
        <is>
          <t>Electricity generation with a reciprocating engine</t>
        </is>
      </c>
      <c r="G7523" s="2" t="n">
        <v>19</v>
      </c>
      <c r="H7523" s="2" t="n">
        <v>0.0785152078606188</v>
      </c>
      <c r="I7523" s="2" t="n">
        <v>0.08793703280389306</v>
      </c>
      <c r="J7523" s="40" t="inlineStr">
        <is>
          <t>waste - methane capture</t>
        </is>
      </c>
    </row>
    <row r="7524" ht="15.75" customHeight="1" s="120">
      <c r="A7524" s="2" t="inlineStr">
        <is>
          <t>WASTE</t>
        </is>
      </c>
      <c r="B7524" s="2" t="inlineStr">
        <is>
          <t>LAN</t>
        </is>
      </c>
      <c r="C7524" s="2" t="n">
        <v>2035</v>
      </c>
      <c r="D7524" s="2" t="inlineStr">
        <is>
          <t>United States</t>
        </is>
      </c>
      <c r="E7524" s="2" t="inlineStr">
        <is>
          <t>USA</t>
        </is>
      </c>
      <c r="F7524" s="2" t="inlineStr">
        <is>
          <t>Flaring of landfill gas</t>
        </is>
      </c>
      <c r="G7524" s="2" t="n">
        <v>19</v>
      </c>
      <c r="H7524" s="2" t="n">
        <v>0.0135406585177407</v>
      </c>
      <c r="I7524" s="2" t="n">
        <v>0.01516553753986958</v>
      </c>
      <c r="J7524" s="40" t="inlineStr">
        <is>
          <t>waste - methane destruction</t>
        </is>
      </c>
    </row>
    <row r="7525" ht="15.75" customHeight="1" s="120">
      <c r="A7525" s="2" t="inlineStr">
        <is>
          <t>WASTE</t>
        </is>
      </c>
      <c r="B7525" s="2" t="inlineStr">
        <is>
          <t>LAN</t>
        </is>
      </c>
      <c r="C7525" s="2" t="n">
        <v>2035</v>
      </c>
      <c r="D7525" s="2" t="inlineStr">
        <is>
          <t>United States</t>
        </is>
      </c>
      <c r="E7525" s="2" t="inlineStr">
        <is>
          <t>USA</t>
        </is>
      </c>
      <c r="F7525" s="2" t="inlineStr">
        <is>
          <t>Electricity generation with a microturbine</t>
        </is>
      </c>
      <c r="G7525" s="2" t="n">
        <v>20</v>
      </c>
      <c r="H7525" s="2" t="n">
        <v>0.0014278385642683</v>
      </c>
      <c r="I7525" s="2" t="n">
        <v>0.001599179191980496</v>
      </c>
      <c r="J7525" s="40" t="inlineStr">
        <is>
          <t>waste - methane capture</t>
        </is>
      </c>
    </row>
    <row r="7526" ht="15.75" customHeight="1" s="120">
      <c r="A7526" s="2" t="inlineStr">
        <is>
          <t>WASTE</t>
        </is>
      </c>
      <c r="B7526" s="2" t="inlineStr">
        <is>
          <t>LAN</t>
        </is>
      </c>
      <c r="C7526" s="2" t="n">
        <v>2035</v>
      </c>
      <c r="D7526" s="2" t="inlineStr">
        <is>
          <t>United States</t>
        </is>
      </c>
      <c r="E7526" s="2" t="inlineStr">
        <is>
          <t>USA</t>
        </is>
      </c>
      <c r="F7526" s="2" t="inlineStr">
        <is>
          <t>Electricity generation with a reciprocating engine</t>
        </is>
      </c>
      <c r="G7526" s="2" t="n">
        <v>20</v>
      </c>
      <c r="H7526" s="2" t="n">
        <v>0.07203819393180309</v>
      </c>
      <c r="I7526" s="2" t="n">
        <v>0.08068277720361947</v>
      </c>
      <c r="J7526" s="40" t="inlineStr">
        <is>
          <t>waste - methane capture</t>
        </is>
      </c>
    </row>
    <row r="7527" ht="15.75" customHeight="1" s="120">
      <c r="A7527" s="2" t="inlineStr">
        <is>
          <t>WASTE</t>
        </is>
      </c>
      <c r="B7527" s="2" t="inlineStr">
        <is>
          <t>LAN</t>
        </is>
      </c>
      <c r="C7527" s="2" t="n">
        <v>2035</v>
      </c>
      <c r="D7527" s="2" t="inlineStr">
        <is>
          <t>United States</t>
        </is>
      </c>
      <c r="E7527" s="2" t="inlineStr">
        <is>
          <t>USA</t>
        </is>
      </c>
      <c r="F7527" s="2" t="inlineStr">
        <is>
          <t>Electricity generation with combined heat and power</t>
        </is>
      </c>
      <c r="G7527" s="2" t="n">
        <v>20</v>
      </c>
      <c r="H7527" s="2" t="n">
        <v>0.004154424474109</v>
      </c>
      <c r="I7527" s="2" t="n">
        <v>0.00465295541100208</v>
      </c>
      <c r="J7527" s="40" t="inlineStr">
        <is>
          <t>waste - methane capture</t>
        </is>
      </c>
    </row>
    <row r="7528" ht="15.75" customHeight="1" s="120">
      <c r="A7528" s="2" t="inlineStr">
        <is>
          <t>WASTE</t>
        </is>
      </c>
      <c r="B7528" s="2" t="inlineStr">
        <is>
          <t>LAN</t>
        </is>
      </c>
      <c r="C7528" s="2" t="n">
        <v>2035</v>
      </c>
      <c r="D7528" s="2" t="inlineStr">
        <is>
          <t>United States</t>
        </is>
      </c>
      <c r="E7528" s="2" t="inlineStr">
        <is>
          <t>USA</t>
        </is>
      </c>
      <c r="F7528" s="2" t="inlineStr">
        <is>
          <t>Electricity generation with a gas turbine</t>
        </is>
      </c>
      <c r="G7528" s="2" t="n">
        <v>20</v>
      </c>
      <c r="H7528" s="2" t="n">
        <v>0.0020318767928984</v>
      </c>
      <c r="I7528" s="2" t="n">
        <v>0.002275702008046208</v>
      </c>
      <c r="J7528" s="40" t="inlineStr">
        <is>
          <t>waste - methane capture</t>
        </is>
      </c>
    </row>
    <row r="7529" ht="15.75" customHeight="1" s="120">
      <c r="A7529" s="2" t="inlineStr">
        <is>
          <t>WASTE</t>
        </is>
      </c>
      <c r="B7529" s="2" t="inlineStr">
        <is>
          <t>LAN</t>
        </is>
      </c>
      <c r="C7529" s="2" t="n">
        <v>2035</v>
      </c>
      <c r="D7529" s="2" t="inlineStr">
        <is>
          <t>United States</t>
        </is>
      </c>
      <c r="E7529" s="2" t="inlineStr">
        <is>
          <t>USA</t>
        </is>
      </c>
      <c r="F7529" s="2" t="inlineStr">
        <is>
          <t>Flaring of landfill gas</t>
        </is>
      </c>
      <c r="G7529" s="2" t="n">
        <v>20</v>
      </c>
      <c r="H7529" s="2" t="n">
        <v>0.0073397444793954</v>
      </c>
      <c r="I7529" s="2" t="n">
        <v>0.008220513816922849</v>
      </c>
      <c r="J7529" s="40" t="inlineStr">
        <is>
          <t>waste - methane destruction</t>
        </is>
      </c>
    </row>
    <row r="7530" ht="15.75" customHeight="1" s="120">
      <c r="A7530" s="2" t="inlineStr">
        <is>
          <t>WASTE</t>
        </is>
      </c>
      <c r="B7530" s="2" t="inlineStr">
        <is>
          <t>LAN</t>
        </is>
      </c>
      <c r="C7530" s="2" t="n">
        <v>2035</v>
      </c>
      <c r="D7530" s="2" t="inlineStr">
        <is>
          <t>United States</t>
        </is>
      </c>
      <c r="E7530" s="2" t="inlineStr">
        <is>
          <t>USA</t>
        </is>
      </c>
      <c r="F7530" s="2" t="inlineStr">
        <is>
          <t>Electricity generation with a microturbine</t>
        </is>
      </c>
      <c r="G7530" s="2" t="n">
        <v>21</v>
      </c>
      <c r="H7530" s="2" t="n">
        <v>0.000745434575947</v>
      </c>
      <c r="I7530" s="2" t="n">
        <v>0.0008348867250606401</v>
      </c>
      <c r="J7530" s="40" t="inlineStr">
        <is>
          <t>waste - methane capture</t>
        </is>
      </c>
    </row>
    <row r="7531" ht="15.75" customHeight="1" s="120">
      <c r="A7531" s="2" t="inlineStr">
        <is>
          <t>WASTE</t>
        </is>
      </c>
      <c r="B7531" s="2" t="inlineStr">
        <is>
          <t>LAN</t>
        </is>
      </c>
      <c r="C7531" s="2" t="n">
        <v>2035</v>
      </c>
      <c r="D7531" s="2" t="inlineStr">
        <is>
          <t>United States</t>
        </is>
      </c>
      <c r="E7531" s="2" t="inlineStr">
        <is>
          <t>USA</t>
        </is>
      </c>
      <c r="F7531" s="2" t="inlineStr">
        <is>
          <t>Land_x001f_ll gas recovery for direct use</t>
        </is>
      </c>
      <c r="G7531" s="2" t="n">
        <v>21</v>
      </c>
      <c r="H7531" s="2" t="n">
        <v>0.0013122553937137</v>
      </c>
      <c r="I7531" s="2" t="n">
        <v>0.001469726040959344</v>
      </c>
      <c r="J7531" s="40" t="inlineStr">
        <is>
          <t>waste - methane capture</t>
        </is>
      </c>
    </row>
    <row r="7532" ht="15.75" customHeight="1" s="120">
      <c r="A7532" s="2" t="inlineStr">
        <is>
          <t>WASTE</t>
        </is>
      </c>
      <c r="B7532" s="2" t="inlineStr">
        <is>
          <t>LAN</t>
        </is>
      </c>
      <c r="C7532" s="2" t="n">
        <v>2035</v>
      </c>
      <c r="D7532" s="2" t="inlineStr">
        <is>
          <t>United States</t>
        </is>
      </c>
      <c r="E7532" s="2" t="inlineStr">
        <is>
          <t>USA</t>
        </is>
      </c>
      <c r="F7532" s="2" t="inlineStr">
        <is>
          <t>Electricity generation with combined heat and power</t>
        </is>
      </c>
      <c r="G7532" s="2" t="n">
        <v>21</v>
      </c>
      <c r="H7532" s="2" t="n">
        <v>0.0074140102660749</v>
      </c>
      <c r="I7532" s="2" t="n">
        <v>0.008303691498003888</v>
      </c>
      <c r="J7532" s="40" t="inlineStr">
        <is>
          <t>waste - methane capture</t>
        </is>
      </c>
    </row>
    <row r="7533" ht="15.75" customHeight="1" s="120">
      <c r="A7533" s="2" t="inlineStr">
        <is>
          <t>WASTE</t>
        </is>
      </c>
      <c r="B7533" s="2" t="inlineStr">
        <is>
          <t>LAN</t>
        </is>
      </c>
      <c r="C7533" s="2" t="n">
        <v>2035</v>
      </c>
      <c r="D7533" s="2" t="inlineStr">
        <is>
          <t>United States</t>
        </is>
      </c>
      <c r="E7533" s="2" t="inlineStr">
        <is>
          <t>USA</t>
        </is>
      </c>
      <c r="F7533" s="2" t="inlineStr">
        <is>
          <t>Electricity generation with a reciprocating engine</t>
        </is>
      </c>
      <c r="G7533" s="2" t="n">
        <v>21</v>
      </c>
      <c r="H7533" s="2" t="n">
        <v>0.0521239917725325</v>
      </c>
      <c r="I7533" s="2" t="n">
        <v>0.0583788707852364</v>
      </c>
      <c r="J7533" s="40" t="inlineStr">
        <is>
          <t>waste - methane capture</t>
        </is>
      </c>
    </row>
    <row r="7534" ht="15.75" customHeight="1" s="120">
      <c r="A7534" s="2" t="inlineStr">
        <is>
          <t>WASTE</t>
        </is>
      </c>
      <c r="B7534" s="2" t="inlineStr">
        <is>
          <t>LAN</t>
        </is>
      </c>
      <c r="C7534" s="2" t="n">
        <v>2035</v>
      </c>
      <c r="D7534" s="2" t="inlineStr">
        <is>
          <t>United States</t>
        </is>
      </c>
      <c r="E7534" s="2" t="inlineStr">
        <is>
          <t>USA</t>
        </is>
      </c>
      <c r="F7534" s="2" t="inlineStr">
        <is>
          <t>Electricity generation with a gas turbine</t>
        </is>
      </c>
      <c r="G7534" s="2" t="n">
        <v>21</v>
      </c>
      <c r="H7534" s="2" t="n">
        <v>0.0007104505348252</v>
      </c>
      <c r="I7534" s="2" t="n">
        <v>0.0007957045990042241</v>
      </c>
      <c r="J7534" s="40" t="inlineStr">
        <is>
          <t>waste - methane capture</t>
        </is>
      </c>
    </row>
    <row r="7535" ht="15.75" customHeight="1" s="120">
      <c r="A7535" s="2" t="inlineStr">
        <is>
          <t>WASTE</t>
        </is>
      </c>
      <c r="B7535" s="2" t="inlineStr">
        <is>
          <t>LAN</t>
        </is>
      </c>
      <c r="C7535" s="2" t="n">
        <v>2035</v>
      </c>
      <c r="D7535" s="2" t="inlineStr">
        <is>
          <t>United States</t>
        </is>
      </c>
      <c r="E7535" s="2" t="inlineStr">
        <is>
          <t>USA</t>
        </is>
      </c>
      <c r="F7535" s="2" t="inlineStr">
        <is>
          <t>Flaring of landfill gas</t>
        </is>
      </c>
      <c r="G7535" s="2" t="n">
        <v>21</v>
      </c>
      <c r="H7535" s="2" t="n">
        <v>0.011949086736422</v>
      </c>
      <c r="I7535" s="2" t="n">
        <v>0.01338297714479264</v>
      </c>
      <c r="J7535" s="40" t="inlineStr">
        <is>
          <t>waste - methane destruction</t>
        </is>
      </c>
    </row>
    <row r="7536" ht="15.75" customHeight="1" s="120">
      <c r="A7536" s="2" t="inlineStr">
        <is>
          <t>WASTE</t>
        </is>
      </c>
      <c r="B7536" s="2" t="inlineStr">
        <is>
          <t>LAN</t>
        </is>
      </c>
      <c r="C7536" s="2" t="n">
        <v>2035</v>
      </c>
      <c r="D7536" s="2" t="inlineStr">
        <is>
          <t>United States</t>
        </is>
      </c>
      <c r="E7536" s="2" t="inlineStr">
        <is>
          <t>USA</t>
        </is>
      </c>
      <c r="F7536" s="2" t="inlineStr">
        <is>
          <t>Electricity generation with a reciprocating engine</t>
        </is>
      </c>
      <c r="G7536" s="2" t="n">
        <v>22</v>
      </c>
      <c r="H7536" s="2" t="n">
        <v>0.0439220282714814</v>
      </c>
      <c r="I7536" s="2" t="n">
        <v>0.04919267166405918</v>
      </c>
      <c r="J7536" s="40" t="inlineStr">
        <is>
          <t>waste - methane capture</t>
        </is>
      </c>
    </row>
    <row r="7537" ht="15.75" customHeight="1" s="120">
      <c r="A7537" s="2" t="inlineStr">
        <is>
          <t>WASTE</t>
        </is>
      </c>
      <c r="B7537" s="2" t="inlineStr">
        <is>
          <t>LAN</t>
        </is>
      </c>
      <c r="C7537" s="2" t="n">
        <v>2035</v>
      </c>
      <c r="D7537" s="2" t="inlineStr">
        <is>
          <t>United States</t>
        </is>
      </c>
      <c r="E7537" s="2" t="inlineStr">
        <is>
          <t>USA</t>
        </is>
      </c>
      <c r="F7537" s="2" t="inlineStr">
        <is>
          <t>Flaring of landfill gas</t>
        </is>
      </c>
      <c r="G7537" s="2" t="n">
        <v>22</v>
      </c>
      <c r="H7537" s="2" t="n">
        <v>0.0094168214127421</v>
      </c>
      <c r="I7537" s="2" t="n">
        <v>0.01054683998227115</v>
      </c>
      <c r="J7537" s="40" t="inlineStr">
        <is>
          <t>waste - methane destruction</t>
        </is>
      </c>
    </row>
    <row r="7538" ht="15.75" customHeight="1" s="120">
      <c r="A7538" s="2" t="inlineStr">
        <is>
          <t>WASTE</t>
        </is>
      </c>
      <c r="B7538" s="2" t="inlineStr">
        <is>
          <t>LAN</t>
        </is>
      </c>
      <c r="C7538" s="2" t="n">
        <v>2035</v>
      </c>
      <c r="D7538" s="2" t="inlineStr">
        <is>
          <t>United States</t>
        </is>
      </c>
      <c r="E7538" s="2" t="inlineStr">
        <is>
          <t>USA</t>
        </is>
      </c>
      <c r="F7538" s="2" t="inlineStr">
        <is>
          <t>Electricity generation with combined heat and power</t>
        </is>
      </c>
      <c r="G7538" s="2" t="n">
        <v>22</v>
      </c>
      <c r="H7538" s="2" t="n">
        <v>0.008276657026726799</v>
      </c>
      <c r="I7538" s="2" t="n">
        <v>0.009269855869934016</v>
      </c>
      <c r="J7538" s="40" t="inlineStr">
        <is>
          <t>waste - methane capture</t>
        </is>
      </c>
    </row>
    <row r="7539" ht="15.75" customHeight="1" s="120">
      <c r="A7539" s="2" t="inlineStr">
        <is>
          <t>WASTE</t>
        </is>
      </c>
      <c r="B7539" s="2" t="inlineStr">
        <is>
          <t>LAN</t>
        </is>
      </c>
      <c r="C7539" s="2" t="n">
        <v>2035</v>
      </c>
      <c r="D7539" s="2" t="inlineStr">
        <is>
          <t>United States</t>
        </is>
      </c>
      <c r="E7539" s="2" t="inlineStr">
        <is>
          <t>USA</t>
        </is>
      </c>
      <c r="F7539" s="2" t="inlineStr">
        <is>
          <t>Land_x001f_ll gas recovery for direct use</t>
        </is>
      </c>
      <c r="G7539" s="2" t="n">
        <v>22</v>
      </c>
      <c r="H7539" s="2" t="n">
        <v>0.0013659748947248</v>
      </c>
      <c r="I7539" s="2" t="n">
        <v>0.001529891882091776</v>
      </c>
      <c r="J7539" s="40" t="inlineStr">
        <is>
          <t>waste - methane capture</t>
        </is>
      </c>
    </row>
    <row r="7540" ht="15.75" customHeight="1" s="120">
      <c r="A7540" s="2" t="inlineStr">
        <is>
          <t>WASTE</t>
        </is>
      </c>
      <c r="B7540" s="2" t="inlineStr">
        <is>
          <t>LAN</t>
        </is>
      </c>
      <c r="C7540" s="2" t="n">
        <v>2035</v>
      </c>
      <c r="D7540" s="2" t="inlineStr">
        <is>
          <t>United States</t>
        </is>
      </c>
      <c r="E7540" s="2" t="inlineStr">
        <is>
          <t>USA</t>
        </is>
      </c>
      <c r="F7540" s="2" t="inlineStr">
        <is>
          <t>Electricity generation with a gas turbine</t>
        </is>
      </c>
      <c r="G7540" s="2" t="n">
        <v>22</v>
      </c>
      <c r="H7540" s="2" t="n">
        <v>0.0024388557358179</v>
      </c>
      <c r="I7540" s="2" t="n">
        <v>0.002731518424116048</v>
      </c>
      <c r="J7540" s="40" t="inlineStr">
        <is>
          <t>waste - methane capture</t>
        </is>
      </c>
    </row>
    <row r="7541" ht="15.75" customHeight="1" s="120">
      <c r="A7541" s="2" t="inlineStr">
        <is>
          <t>WASTE</t>
        </is>
      </c>
      <c r="B7541" s="2" t="inlineStr">
        <is>
          <t>LAN</t>
        </is>
      </c>
      <c r="C7541" s="2" t="n">
        <v>2035</v>
      </c>
      <c r="D7541" s="2" t="inlineStr">
        <is>
          <t>United States</t>
        </is>
      </c>
      <c r="E7541" s="2" t="inlineStr">
        <is>
          <t>USA</t>
        </is>
      </c>
      <c r="F7541" s="2" t="inlineStr">
        <is>
          <t>Electricity generation with a microturbine</t>
        </is>
      </c>
      <c r="G7541" s="2" t="n">
        <v>22</v>
      </c>
      <c r="H7541" s="2" t="n">
        <v>0.0011668262486637</v>
      </c>
      <c r="I7541" s="2" t="n">
        <v>0.001306845398503344</v>
      </c>
      <c r="J7541" s="40" t="inlineStr">
        <is>
          <t>waste - methane capture</t>
        </is>
      </c>
    </row>
    <row r="7542" ht="15.75" customHeight="1" s="120">
      <c r="A7542" s="2" t="inlineStr">
        <is>
          <t>WASTE</t>
        </is>
      </c>
      <c r="B7542" s="2" t="inlineStr">
        <is>
          <t>LAN</t>
        </is>
      </c>
      <c r="C7542" s="2" t="n">
        <v>2035</v>
      </c>
      <c r="D7542" s="2" t="inlineStr">
        <is>
          <t>United States</t>
        </is>
      </c>
      <c r="E7542" s="2" t="inlineStr">
        <is>
          <t>USA</t>
        </is>
      </c>
      <c r="F7542" s="2" t="inlineStr">
        <is>
          <t>Electricity generation with combined heat and power</t>
        </is>
      </c>
      <c r="G7542" s="2" t="n">
        <v>23</v>
      </c>
      <c r="H7542" s="2" t="n">
        <v>0.005339882831322</v>
      </c>
      <c r="I7542" s="2" t="n">
        <v>0.00598066877108064</v>
      </c>
      <c r="J7542" s="40" t="inlineStr">
        <is>
          <t>waste - methane capture</t>
        </is>
      </c>
    </row>
    <row r="7543" ht="15.75" customHeight="1" s="120">
      <c r="A7543" s="2" t="inlineStr">
        <is>
          <t>WASTE</t>
        </is>
      </c>
      <c r="B7543" s="2" t="inlineStr">
        <is>
          <t>LAN</t>
        </is>
      </c>
      <c r="C7543" s="2" t="n">
        <v>2035</v>
      </c>
      <c r="D7543" s="2" t="inlineStr">
        <is>
          <t>United States</t>
        </is>
      </c>
      <c r="E7543" s="2" t="inlineStr">
        <is>
          <t>USA</t>
        </is>
      </c>
      <c r="F7543" s="2" t="inlineStr">
        <is>
          <t>Flaring of landfill gas</t>
        </is>
      </c>
      <c r="G7543" s="2" t="n">
        <v>23</v>
      </c>
      <c r="H7543" s="2" t="n">
        <v>0.0043792844517156</v>
      </c>
      <c r="I7543" s="2" t="n">
        <v>0.004904798585921472</v>
      </c>
      <c r="J7543" s="40" t="inlineStr">
        <is>
          <t>waste - methane destruction</t>
        </is>
      </c>
    </row>
    <row r="7544" ht="15.75" customHeight="1" s="120">
      <c r="A7544" s="2" t="inlineStr">
        <is>
          <t>WASTE</t>
        </is>
      </c>
      <c r="B7544" s="2" t="inlineStr">
        <is>
          <t>LAN</t>
        </is>
      </c>
      <c r="C7544" s="2" t="n">
        <v>2035</v>
      </c>
      <c r="D7544" s="2" t="inlineStr">
        <is>
          <t>United States</t>
        </is>
      </c>
      <c r="E7544" s="2" t="inlineStr">
        <is>
          <t>USA</t>
        </is>
      </c>
      <c r="F7544" s="2" t="inlineStr">
        <is>
          <t>Electricity generation with a microturbine</t>
        </is>
      </c>
      <c r="G7544" s="2" t="n">
        <v>23</v>
      </c>
      <c r="H7544" s="2" t="n">
        <v>0.0002556725266913</v>
      </c>
      <c r="I7544" s="2" t="n">
        <v>0.000286353229894256</v>
      </c>
      <c r="J7544" s="40" t="inlineStr">
        <is>
          <t>waste - methane capture</t>
        </is>
      </c>
    </row>
    <row r="7545" ht="15.75" customHeight="1" s="120">
      <c r="A7545" s="2" t="inlineStr">
        <is>
          <t>WASTE</t>
        </is>
      </c>
      <c r="B7545" s="2" t="inlineStr">
        <is>
          <t>LAN</t>
        </is>
      </c>
      <c r="C7545" s="2" t="n">
        <v>2035</v>
      </c>
      <c r="D7545" s="2" t="inlineStr">
        <is>
          <t>United States</t>
        </is>
      </c>
      <c r="E7545" s="2" t="inlineStr">
        <is>
          <t>USA</t>
        </is>
      </c>
      <c r="F7545" s="2" t="inlineStr">
        <is>
          <t>Electricity generation with a reciprocating engine</t>
        </is>
      </c>
      <c r="G7545" s="2" t="n">
        <v>23</v>
      </c>
      <c r="H7545" s="2" t="n">
        <v>0.0521578916814178</v>
      </c>
      <c r="I7545" s="2" t="n">
        <v>0.05841683868318794</v>
      </c>
      <c r="J7545" s="40" t="inlineStr">
        <is>
          <t>waste - methane capture</t>
        </is>
      </c>
    </row>
    <row r="7546" ht="15.75" customHeight="1" s="120">
      <c r="A7546" s="2" t="inlineStr">
        <is>
          <t>WASTE</t>
        </is>
      </c>
      <c r="B7546" s="2" t="inlineStr">
        <is>
          <t>LAN</t>
        </is>
      </c>
      <c r="C7546" s="2" t="n">
        <v>2035</v>
      </c>
      <c r="D7546" s="2" t="inlineStr">
        <is>
          <t>United States</t>
        </is>
      </c>
      <c r="E7546" s="2" t="inlineStr">
        <is>
          <t>USA</t>
        </is>
      </c>
      <c r="F7546" s="2" t="inlineStr">
        <is>
          <t>Electricity generation with a gas turbine</t>
        </is>
      </c>
      <c r="G7546" s="2" t="n">
        <v>23</v>
      </c>
      <c r="H7546" s="2" t="n">
        <v>0.0012719424412353</v>
      </c>
      <c r="I7546" s="2" t="n">
        <v>0.001424575534183536</v>
      </c>
      <c r="J7546" s="40" t="inlineStr">
        <is>
          <t>waste - methane capture</t>
        </is>
      </c>
    </row>
    <row r="7547" ht="15.75" customHeight="1" s="120">
      <c r="A7547" s="2" t="inlineStr">
        <is>
          <t>WASTE</t>
        </is>
      </c>
      <c r="B7547" s="2" t="inlineStr">
        <is>
          <t>LAN</t>
        </is>
      </c>
      <c r="C7547" s="2" t="n">
        <v>2035</v>
      </c>
      <c r="D7547" s="2" t="inlineStr">
        <is>
          <t>United States</t>
        </is>
      </c>
      <c r="E7547" s="2" t="inlineStr">
        <is>
          <t>USA</t>
        </is>
      </c>
      <c r="F7547" s="2" t="inlineStr">
        <is>
          <t>Electricity generation with a microturbine</t>
        </is>
      </c>
      <c r="G7547" s="2" t="n">
        <v>24</v>
      </c>
      <c r="H7547" s="2" t="n">
        <v>0.0004070007453265</v>
      </c>
      <c r="I7547" s="2" t="n">
        <v>0.00045584083476568</v>
      </c>
      <c r="J7547" s="40" t="inlineStr">
        <is>
          <t>waste - methane capture</t>
        </is>
      </c>
    </row>
    <row r="7548" ht="15.75" customHeight="1" s="120">
      <c r="A7548" s="2" t="inlineStr">
        <is>
          <t>WASTE</t>
        </is>
      </c>
      <c r="B7548" s="2" t="inlineStr">
        <is>
          <t>LAN</t>
        </is>
      </c>
      <c r="C7548" s="2" t="n">
        <v>2035</v>
      </c>
      <c r="D7548" s="2" t="inlineStr">
        <is>
          <t>United States</t>
        </is>
      </c>
      <c r="E7548" s="2" t="inlineStr">
        <is>
          <t>USA</t>
        </is>
      </c>
      <c r="F7548" s="2" t="inlineStr">
        <is>
          <t>Flaring of landfill gas</t>
        </is>
      </c>
      <c r="G7548" s="2" t="n">
        <v>24</v>
      </c>
      <c r="H7548" s="2" t="n">
        <v>0.0042445904691704</v>
      </c>
      <c r="I7548" s="2" t="n">
        <v>0.004753941325470848</v>
      </c>
      <c r="J7548" s="40" t="inlineStr">
        <is>
          <t>waste - methane destruction</t>
        </is>
      </c>
    </row>
    <row r="7549" ht="15.75" customHeight="1" s="120">
      <c r="A7549" s="2" t="inlineStr">
        <is>
          <t>WASTE</t>
        </is>
      </c>
      <c r="B7549" s="2" t="inlineStr">
        <is>
          <t>LAN</t>
        </is>
      </c>
      <c r="C7549" s="2" t="n">
        <v>2035</v>
      </c>
      <c r="D7549" s="2" t="inlineStr">
        <is>
          <t>United States</t>
        </is>
      </c>
      <c r="E7549" s="2" t="inlineStr">
        <is>
          <t>USA</t>
        </is>
      </c>
      <c r="F7549" s="2" t="inlineStr">
        <is>
          <t>Electricity generation with combined heat and power</t>
        </is>
      </c>
      <c r="G7549" s="2" t="n">
        <v>24</v>
      </c>
      <c r="H7549" s="2" t="n">
        <v>0.0058479285798967</v>
      </c>
      <c r="I7549" s="2" t="n">
        <v>0.006549680009484304</v>
      </c>
      <c r="J7549" s="40" t="inlineStr">
        <is>
          <t>waste - methane capture</t>
        </is>
      </c>
    </row>
    <row r="7550" ht="15.75" customHeight="1" s="120">
      <c r="A7550" s="2" t="inlineStr">
        <is>
          <t>WASTE</t>
        </is>
      </c>
      <c r="B7550" s="2" t="inlineStr">
        <is>
          <t>LAN</t>
        </is>
      </c>
      <c r="C7550" s="2" t="n">
        <v>2035</v>
      </c>
      <c r="D7550" s="2" t="inlineStr">
        <is>
          <t>United States</t>
        </is>
      </c>
      <c r="E7550" s="2" t="inlineStr">
        <is>
          <t>USA</t>
        </is>
      </c>
      <c r="F7550" s="2" t="inlineStr">
        <is>
          <t>Electricity generation with a reciprocating engine</t>
        </is>
      </c>
      <c r="G7550" s="2" t="n">
        <v>24</v>
      </c>
      <c r="H7550" s="2" t="n">
        <v>0.060251155635342</v>
      </c>
      <c r="I7550" s="2" t="n">
        <v>0.06748129431158305</v>
      </c>
      <c r="J7550" s="40" t="inlineStr">
        <is>
          <t>waste - methane capture</t>
        </is>
      </c>
    </row>
    <row r="7551" ht="15.75" customHeight="1" s="120">
      <c r="A7551" s="2" t="inlineStr">
        <is>
          <t>WASTE</t>
        </is>
      </c>
      <c r="B7551" s="2" t="inlineStr">
        <is>
          <t>LAN</t>
        </is>
      </c>
      <c r="C7551" s="2" t="n">
        <v>2035</v>
      </c>
      <c r="D7551" s="2" t="inlineStr">
        <is>
          <t>United States</t>
        </is>
      </c>
      <c r="E7551" s="2" t="inlineStr">
        <is>
          <t>USA</t>
        </is>
      </c>
      <c r="F7551" s="2" t="inlineStr">
        <is>
          <t>Land_x001f_ll gas recovery for direct use</t>
        </is>
      </c>
      <c r="G7551" s="2" t="n">
        <v>24</v>
      </c>
      <c r="H7551" s="2" t="n">
        <v>0.0013081504730508</v>
      </c>
      <c r="I7551" s="2" t="n">
        <v>0.001465128529816896</v>
      </c>
      <c r="J7551" s="40" t="inlineStr">
        <is>
          <t>waste - methane capture</t>
        </is>
      </c>
    </row>
    <row r="7552" ht="15.75" customHeight="1" s="120">
      <c r="A7552" s="2" t="inlineStr">
        <is>
          <t>WASTE</t>
        </is>
      </c>
      <c r="B7552" s="2" t="inlineStr">
        <is>
          <t>LAN</t>
        </is>
      </c>
      <c r="C7552" s="2" t="n">
        <v>2035</v>
      </c>
      <c r="D7552" s="2" t="inlineStr">
        <is>
          <t>United States</t>
        </is>
      </c>
      <c r="E7552" s="2" t="inlineStr">
        <is>
          <t>USA</t>
        </is>
      </c>
      <c r="F7552" s="2" t="inlineStr">
        <is>
          <t>Electricity generation with a gas turbine</t>
        </is>
      </c>
      <c r="G7552" s="2" t="n">
        <v>24</v>
      </c>
      <c r="H7552" s="2" t="n">
        <v>0.0008686404617038</v>
      </c>
      <c r="I7552" s="2" t="n">
        <v>0.0009728773171082561</v>
      </c>
      <c r="J7552" s="40" t="inlineStr">
        <is>
          <t>waste - methane capture</t>
        </is>
      </c>
    </row>
    <row r="7553" ht="15.75" customHeight="1" s="120">
      <c r="A7553" s="2" t="inlineStr">
        <is>
          <t>WASTE</t>
        </is>
      </c>
      <c r="B7553" s="2" t="inlineStr">
        <is>
          <t>LAN</t>
        </is>
      </c>
      <c r="C7553" s="2" t="n">
        <v>2035</v>
      </c>
      <c r="D7553" s="2" t="inlineStr">
        <is>
          <t>United States</t>
        </is>
      </c>
      <c r="E7553" s="2" t="inlineStr">
        <is>
          <t>USA</t>
        </is>
      </c>
      <c r="F7553" s="2" t="inlineStr">
        <is>
          <t>Land_x001f_ll gas recovery for direct use</t>
        </is>
      </c>
      <c r="G7553" s="2" t="n">
        <v>25</v>
      </c>
      <c r="H7553" s="2" t="n">
        <v>0.0009966859361156999</v>
      </c>
      <c r="I7553" s="2" t="n">
        <v>0.001116288248449584</v>
      </c>
      <c r="J7553" s="40" t="inlineStr">
        <is>
          <t>waste - methane capture</t>
        </is>
      </c>
    </row>
    <row r="7554" ht="15.75" customHeight="1" s="120">
      <c r="A7554" s="2" t="inlineStr">
        <is>
          <t>WASTE</t>
        </is>
      </c>
      <c r="B7554" s="2" t="inlineStr">
        <is>
          <t>LAN</t>
        </is>
      </c>
      <c r="C7554" s="2" t="n">
        <v>2035</v>
      </c>
      <c r="D7554" s="2" t="inlineStr">
        <is>
          <t>United States</t>
        </is>
      </c>
      <c r="E7554" s="2" t="inlineStr">
        <is>
          <t>USA</t>
        </is>
      </c>
      <c r="F7554" s="2" t="inlineStr">
        <is>
          <t>Electricity generation with a gas turbine</t>
        </is>
      </c>
      <c r="G7554" s="2" t="n">
        <v>25</v>
      </c>
      <c r="H7554" s="2" t="n">
        <v>0.0007163115296862</v>
      </c>
      <c r="I7554" s="2" t="n">
        <v>0.0008022689132485441</v>
      </c>
      <c r="J7554" s="40" t="inlineStr">
        <is>
          <t>waste - methane capture</t>
        </is>
      </c>
    </row>
    <row r="7555" ht="15.75" customHeight="1" s="120">
      <c r="A7555" s="2" t="inlineStr">
        <is>
          <t>WASTE</t>
        </is>
      </c>
      <c r="B7555" s="2" t="inlineStr">
        <is>
          <t>LAN</t>
        </is>
      </c>
      <c r="C7555" s="2" t="n">
        <v>2035</v>
      </c>
      <c r="D7555" s="2" t="inlineStr">
        <is>
          <t>United States</t>
        </is>
      </c>
      <c r="E7555" s="2" t="inlineStr">
        <is>
          <t>USA</t>
        </is>
      </c>
      <c r="F7555" s="2" t="inlineStr">
        <is>
          <t>Electricity generation with combined heat and power</t>
        </is>
      </c>
      <c r="G7555" s="2" t="n">
        <v>25</v>
      </c>
      <c r="H7555" s="2" t="n">
        <v>0.0046402687730733</v>
      </c>
      <c r="I7555" s="2" t="n">
        <v>0.005197101025842097</v>
      </c>
      <c r="J7555" s="40" t="inlineStr">
        <is>
          <t>waste - methane capture</t>
        </is>
      </c>
    </row>
    <row r="7556" ht="15.75" customHeight="1" s="120">
      <c r="A7556" s="2" t="inlineStr">
        <is>
          <t>WASTE</t>
        </is>
      </c>
      <c r="B7556" s="2" t="inlineStr">
        <is>
          <t>LAN</t>
        </is>
      </c>
      <c r="C7556" s="2" t="n">
        <v>2035</v>
      </c>
      <c r="D7556" s="2" t="inlineStr">
        <is>
          <t>United States</t>
        </is>
      </c>
      <c r="E7556" s="2" t="inlineStr">
        <is>
          <t>USA</t>
        </is>
      </c>
      <c r="F7556" s="2" t="inlineStr">
        <is>
          <t>Electricity generation with a reciprocating engine</t>
        </is>
      </c>
      <c r="G7556" s="2" t="n">
        <v>25</v>
      </c>
      <c r="H7556" s="2" t="n">
        <v>0.0293654492124915</v>
      </c>
      <c r="I7556" s="2" t="n">
        <v>0.03288930311799048</v>
      </c>
      <c r="J7556" s="40" t="inlineStr">
        <is>
          <t>waste - methane capture</t>
        </is>
      </c>
    </row>
    <row r="7557" ht="15.75" customHeight="1" s="120">
      <c r="A7557" s="2" t="inlineStr">
        <is>
          <t>WASTE</t>
        </is>
      </c>
      <c r="B7557" s="2" t="inlineStr">
        <is>
          <t>LAN</t>
        </is>
      </c>
      <c r="C7557" s="2" t="n">
        <v>2035</v>
      </c>
      <c r="D7557" s="2" t="inlineStr">
        <is>
          <t>United States</t>
        </is>
      </c>
      <c r="E7557" s="2" t="inlineStr">
        <is>
          <t>USA</t>
        </is>
      </c>
      <c r="F7557" s="2" t="inlineStr">
        <is>
          <t>Flaring of landfill gas</t>
        </is>
      </c>
      <c r="G7557" s="2" t="n">
        <v>25</v>
      </c>
      <c r="H7557" s="2" t="n">
        <v>0.0013754568062723</v>
      </c>
      <c r="I7557" s="2" t="n">
        <v>0.001540511623024976</v>
      </c>
      <c r="J7557" s="40" t="inlineStr">
        <is>
          <t>waste - methane destruction</t>
        </is>
      </c>
    </row>
    <row r="7558" ht="15.75" customHeight="1" s="120">
      <c r="A7558" s="2" t="inlineStr">
        <is>
          <t>WASTE</t>
        </is>
      </c>
      <c r="B7558" s="2" t="inlineStr">
        <is>
          <t>LAN</t>
        </is>
      </c>
      <c r="C7558" s="2" t="n">
        <v>2035</v>
      </c>
      <c r="D7558" s="2" t="inlineStr">
        <is>
          <t>United States</t>
        </is>
      </c>
      <c r="E7558" s="2" t="inlineStr">
        <is>
          <t>USA</t>
        </is>
      </c>
      <c r="F7558" s="2" t="inlineStr">
        <is>
          <t>Electricity generation with a microturbine</t>
        </is>
      </c>
      <c r="G7558" s="2" t="n">
        <v>25</v>
      </c>
      <c r="H7558" s="2" t="n">
        <v>0.0002349486967432</v>
      </c>
      <c r="I7558" s="2" t="n">
        <v>0.000263142540352384</v>
      </c>
      <c r="J7558" s="40" t="inlineStr">
        <is>
          <t>waste - methane capture</t>
        </is>
      </c>
    </row>
    <row r="7559" ht="15.75" customHeight="1" s="120">
      <c r="A7559" s="2" t="inlineStr">
        <is>
          <t>WASTE</t>
        </is>
      </c>
      <c r="B7559" s="2" t="inlineStr">
        <is>
          <t>LAN</t>
        </is>
      </c>
      <c r="C7559" s="2" t="n">
        <v>2035</v>
      </c>
      <c r="D7559" s="2" t="inlineStr">
        <is>
          <t>United States</t>
        </is>
      </c>
      <c r="E7559" s="2" t="inlineStr">
        <is>
          <t>USA</t>
        </is>
      </c>
      <c r="F7559" s="2" t="inlineStr">
        <is>
          <t>Electricity generation with combined heat and power</t>
        </is>
      </c>
      <c r="G7559" s="2" t="n">
        <v>26</v>
      </c>
      <c r="H7559" s="2" t="n">
        <v>0.0022017571027391</v>
      </c>
      <c r="I7559" s="2" t="n">
        <v>0.002465967955067793</v>
      </c>
      <c r="J7559" s="40" t="inlineStr">
        <is>
          <t>waste - methane capture</t>
        </is>
      </c>
    </row>
    <row r="7560" ht="15.75" customHeight="1" s="120">
      <c r="A7560" s="2" t="inlineStr">
        <is>
          <t>WASTE</t>
        </is>
      </c>
      <c r="B7560" s="2" t="inlineStr">
        <is>
          <t>LAN</t>
        </is>
      </c>
      <c r="C7560" s="2" t="n">
        <v>2035</v>
      </c>
      <c r="D7560" s="2" t="inlineStr">
        <is>
          <t>United States</t>
        </is>
      </c>
      <c r="E7560" s="2" t="inlineStr">
        <is>
          <t>USA</t>
        </is>
      </c>
      <c r="F7560" s="2" t="inlineStr">
        <is>
          <t>Land_x001f_ll gas recovery for direct use</t>
        </is>
      </c>
      <c r="G7560" s="2" t="n">
        <v>26</v>
      </c>
      <c r="H7560" s="2" t="n">
        <v>0.0014451268361881</v>
      </c>
      <c r="I7560" s="2" t="n">
        <v>0.001618542056530672</v>
      </c>
      <c r="J7560" s="40" t="inlineStr">
        <is>
          <t>waste - methane capture</t>
        </is>
      </c>
    </row>
    <row r="7561" ht="15.75" customHeight="1" s="120">
      <c r="A7561" s="2" t="inlineStr">
        <is>
          <t>WASTE</t>
        </is>
      </c>
      <c r="B7561" s="2" t="inlineStr">
        <is>
          <t>LAN</t>
        </is>
      </c>
      <c r="C7561" s="2" t="n">
        <v>2035</v>
      </c>
      <c r="D7561" s="2" t="inlineStr">
        <is>
          <t>United States</t>
        </is>
      </c>
      <c r="E7561" s="2" t="inlineStr">
        <is>
          <t>USA</t>
        </is>
      </c>
      <c r="F7561" s="2" t="inlineStr">
        <is>
          <t>Electricity generation with a gas turbine</t>
        </is>
      </c>
      <c r="G7561" s="2" t="n">
        <v>26</v>
      </c>
      <c r="H7561" s="2" t="n">
        <v>0.0023233647370944</v>
      </c>
      <c r="I7561" s="2" t="n">
        <v>0.002602168505545728</v>
      </c>
      <c r="J7561" s="40" t="inlineStr">
        <is>
          <t>waste - methane capture</t>
        </is>
      </c>
    </row>
    <row r="7562" ht="15.75" customHeight="1" s="120">
      <c r="A7562" s="2" t="inlineStr">
        <is>
          <t>WASTE</t>
        </is>
      </c>
      <c r="B7562" s="2" t="inlineStr">
        <is>
          <t>LAN</t>
        </is>
      </c>
      <c r="C7562" s="2" t="n">
        <v>2035</v>
      </c>
      <c r="D7562" s="2" t="inlineStr">
        <is>
          <t>United States</t>
        </is>
      </c>
      <c r="E7562" s="2" t="inlineStr">
        <is>
          <t>USA</t>
        </is>
      </c>
      <c r="F7562" s="2" t="inlineStr">
        <is>
          <t>Electricity generation with a microturbine</t>
        </is>
      </c>
      <c r="G7562" s="2" t="n">
        <v>26</v>
      </c>
      <c r="H7562" s="2" t="n">
        <v>0.0001006912498269</v>
      </c>
      <c r="I7562" s="2" t="n">
        <v>0.000112774199806128</v>
      </c>
      <c r="J7562" s="40" t="inlineStr">
        <is>
          <t>waste - methane capture</t>
        </is>
      </c>
    </row>
    <row r="7563" ht="15.75" customHeight="1" s="120">
      <c r="A7563" s="2" t="inlineStr">
        <is>
          <t>WASTE</t>
        </is>
      </c>
      <c r="B7563" s="2" t="inlineStr">
        <is>
          <t>LAN</t>
        </is>
      </c>
      <c r="C7563" s="2" t="n">
        <v>2035</v>
      </c>
      <c r="D7563" s="2" t="inlineStr">
        <is>
          <t>United States</t>
        </is>
      </c>
      <c r="E7563" s="2" t="inlineStr">
        <is>
          <t>USA</t>
        </is>
      </c>
      <c r="F7563" s="2" t="inlineStr">
        <is>
          <t>Flaring of landfill gas</t>
        </is>
      </c>
      <c r="G7563" s="2" t="n">
        <v>26</v>
      </c>
      <c r="H7563" s="2" t="n">
        <v>0.0012712475145236</v>
      </c>
      <c r="I7563" s="2" t="n">
        <v>0.001423797216266432</v>
      </c>
      <c r="J7563" s="40" t="inlineStr">
        <is>
          <t>waste - methane destruction</t>
        </is>
      </c>
    </row>
    <row r="7564" ht="15.75" customHeight="1" s="120">
      <c r="A7564" s="2" t="inlineStr">
        <is>
          <t>WASTE</t>
        </is>
      </c>
      <c r="B7564" s="2" t="inlineStr">
        <is>
          <t>LAN</t>
        </is>
      </c>
      <c r="C7564" s="2" t="n">
        <v>2035</v>
      </c>
      <c r="D7564" s="2" t="inlineStr">
        <is>
          <t>United States</t>
        </is>
      </c>
      <c r="E7564" s="2" t="inlineStr">
        <is>
          <t>USA</t>
        </is>
      </c>
      <c r="F7564" s="2" t="inlineStr">
        <is>
          <t>Electricity generation with a reciprocating engine</t>
        </is>
      </c>
      <c r="G7564" s="2" t="n">
        <v>26</v>
      </c>
      <c r="H7564" s="2" t="n">
        <v>0.0416974658146501</v>
      </c>
      <c r="I7564" s="2" t="n">
        <v>0.04670116171240812</v>
      </c>
      <c r="J7564" s="40" t="inlineStr">
        <is>
          <t>waste - methane capture</t>
        </is>
      </c>
    </row>
    <row r="7565" ht="15.75" customHeight="1" s="120">
      <c r="A7565" s="2" t="inlineStr">
        <is>
          <t>WASTE</t>
        </is>
      </c>
      <c r="B7565" s="2" t="inlineStr">
        <is>
          <t>LAN</t>
        </is>
      </c>
      <c r="C7565" s="2" t="n">
        <v>2035</v>
      </c>
      <c r="D7565" s="2" t="inlineStr">
        <is>
          <t>United States</t>
        </is>
      </c>
      <c r="E7565" s="2" t="inlineStr">
        <is>
          <t>USA</t>
        </is>
      </c>
      <c r="F7565" s="2" t="inlineStr">
        <is>
          <t>Flaring of landfill gas</t>
        </is>
      </c>
      <c r="G7565" s="2" t="n">
        <v>27</v>
      </c>
      <c r="H7565" s="2" t="n">
        <v>0.0018242972437292</v>
      </c>
      <c r="I7565" s="2" t="n">
        <v>0.002043212912976704</v>
      </c>
      <c r="J7565" s="40" t="inlineStr">
        <is>
          <t>waste - methane destruction</t>
        </is>
      </c>
    </row>
    <row r="7566" ht="15.75" customHeight="1" s="120">
      <c r="A7566" s="2" t="inlineStr">
        <is>
          <t>WASTE</t>
        </is>
      </c>
      <c r="B7566" s="2" t="inlineStr">
        <is>
          <t>LAN</t>
        </is>
      </c>
      <c r="C7566" s="2" t="n">
        <v>2035</v>
      </c>
      <c r="D7566" s="2" t="inlineStr">
        <is>
          <t>United States</t>
        </is>
      </c>
      <c r="E7566" s="2" t="inlineStr">
        <is>
          <t>USA</t>
        </is>
      </c>
      <c r="F7566" s="2" t="inlineStr">
        <is>
          <t>Electricity generation with a microturbine</t>
        </is>
      </c>
      <c r="G7566" s="2" t="n">
        <v>27</v>
      </c>
      <c r="H7566" s="2" t="n">
        <v>0.0002114704693668</v>
      </c>
      <c r="I7566" s="2" t="n">
        <v>0.000236846925690816</v>
      </c>
      <c r="J7566" s="40" t="inlineStr">
        <is>
          <t>waste - methane capture</t>
        </is>
      </c>
    </row>
    <row r="7567" ht="15.75" customHeight="1" s="120">
      <c r="A7567" s="2" t="inlineStr">
        <is>
          <t>WASTE</t>
        </is>
      </c>
      <c r="B7567" s="2" t="inlineStr">
        <is>
          <t>LAN</t>
        </is>
      </c>
      <c r="C7567" s="2" t="n">
        <v>2035</v>
      </c>
      <c r="D7567" s="2" t="inlineStr">
        <is>
          <t>United States</t>
        </is>
      </c>
      <c r="E7567" s="2" t="inlineStr">
        <is>
          <t>USA</t>
        </is>
      </c>
      <c r="F7567" s="2" t="inlineStr">
        <is>
          <t>Electricity generation with a reciprocating engine</t>
        </is>
      </c>
      <c r="G7567" s="2" t="n">
        <v>27</v>
      </c>
      <c r="H7567" s="2" t="n">
        <v>0.0182203899603337</v>
      </c>
      <c r="I7567" s="2" t="n">
        <v>0.02040683675557375</v>
      </c>
      <c r="J7567" s="40" t="inlineStr">
        <is>
          <t>waste - methane capture</t>
        </is>
      </c>
    </row>
    <row r="7568" ht="15.75" customHeight="1" s="120">
      <c r="A7568" s="2" t="inlineStr">
        <is>
          <t>WASTE</t>
        </is>
      </c>
      <c r="B7568" s="2" t="inlineStr">
        <is>
          <t>LAN</t>
        </is>
      </c>
      <c r="C7568" s="2" t="n">
        <v>2035</v>
      </c>
      <c r="D7568" s="2" t="inlineStr">
        <is>
          <t>United States</t>
        </is>
      </c>
      <c r="E7568" s="2" t="inlineStr">
        <is>
          <t>USA</t>
        </is>
      </c>
      <c r="F7568" s="2" t="inlineStr">
        <is>
          <t>Electricity generation with a gas turbine</t>
        </is>
      </c>
      <c r="G7568" s="2" t="n">
        <v>27</v>
      </c>
      <c r="H7568" s="2" t="n">
        <v>0.0006184320372995</v>
      </c>
      <c r="I7568" s="2" t="n">
        <v>0.00069264388177544</v>
      </c>
      <c r="J7568" s="40" t="inlineStr">
        <is>
          <t>waste - methane capture</t>
        </is>
      </c>
    </row>
    <row r="7569" ht="15.75" customHeight="1" s="120">
      <c r="A7569" s="2" t="inlineStr">
        <is>
          <t>WASTE</t>
        </is>
      </c>
      <c r="B7569" s="2" t="inlineStr">
        <is>
          <t>LAN</t>
        </is>
      </c>
      <c r="C7569" s="2" t="n">
        <v>2035</v>
      </c>
      <c r="D7569" s="2" t="inlineStr">
        <is>
          <t>United States</t>
        </is>
      </c>
      <c r="E7569" s="2" t="inlineStr">
        <is>
          <t>USA</t>
        </is>
      </c>
      <c r="F7569" s="2" t="inlineStr">
        <is>
          <t>Land_x001f_ll gas recovery for direct use</t>
        </is>
      </c>
      <c r="G7569" s="2" t="n">
        <v>27</v>
      </c>
      <c r="H7569" s="2" t="n">
        <v>0.0032955224160105</v>
      </c>
      <c r="I7569" s="2" t="n">
        <v>0.00369098510593176</v>
      </c>
      <c r="J7569" s="40" t="inlineStr">
        <is>
          <t>waste - methane capture</t>
        </is>
      </c>
    </row>
    <row r="7570" ht="15.75" customHeight="1" s="120">
      <c r="A7570" s="2" t="inlineStr">
        <is>
          <t>WASTE</t>
        </is>
      </c>
      <c r="B7570" s="2" t="inlineStr">
        <is>
          <t>LAN</t>
        </is>
      </c>
      <c r="C7570" s="2" t="n">
        <v>2035</v>
      </c>
      <c r="D7570" s="2" t="inlineStr">
        <is>
          <t>United States</t>
        </is>
      </c>
      <c r="E7570" s="2" t="inlineStr">
        <is>
          <t>USA</t>
        </is>
      </c>
      <c r="F7570" s="2" t="inlineStr">
        <is>
          <t>Electricity generation with combined heat and power</t>
        </is>
      </c>
      <c r="G7570" s="2" t="n">
        <v>27</v>
      </c>
      <c r="H7570" s="2" t="n">
        <v>0.0044851418642793</v>
      </c>
      <c r="I7570" s="2" t="n">
        <v>0.005023358887992816</v>
      </c>
      <c r="J7570" s="40" t="inlineStr">
        <is>
          <t>waste - methane capture</t>
        </is>
      </c>
    </row>
    <row r="7571" ht="15.75" customHeight="1" s="120">
      <c r="A7571" s="2" t="inlineStr">
        <is>
          <t>WASTE</t>
        </is>
      </c>
      <c r="B7571" s="2" t="inlineStr">
        <is>
          <t>LAN</t>
        </is>
      </c>
      <c r="C7571" s="2" t="n">
        <v>2035</v>
      </c>
      <c r="D7571" s="2" t="inlineStr">
        <is>
          <t>United States</t>
        </is>
      </c>
      <c r="E7571" s="2" t="inlineStr">
        <is>
          <t>USA</t>
        </is>
      </c>
      <c r="F7571" s="2" t="inlineStr">
        <is>
          <t>Electricity generation with a gas turbine</t>
        </is>
      </c>
      <c r="G7571" s="2" t="n">
        <v>28</v>
      </c>
      <c r="H7571" s="2" t="n">
        <v>0.0010257876274409</v>
      </c>
      <c r="I7571" s="2" t="n">
        <v>0.001148882142733808</v>
      </c>
      <c r="J7571" s="40" t="inlineStr">
        <is>
          <t>waste - methane capture</t>
        </is>
      </c>
    </row>
    <row r="7572" ht="15.75" customHeight="1" s="120">
      <c r="A7572" s="2" t="inlineStr">
        <is>
          <t>WASTE</t>
        </is>
      </c>
      <c r="B7572" s="2" t="inlineStr">
        <is>
          <t>LAN</t>
        </is>
      </c>
      <c r="C7572" s="2" t="n">
        <v>2035</v>
      </c>
      <c r="D7572" s="2" t="inlineStr">
        <is>
          <t>United States</t>
        </is>
      </c>
      <c r="E7572" s="2" t="inlineStr">
        <is>
          <t>USA</t>
        </is>
      </c>
      <c r="F7572" s="2" t="inlineStr">
        <is>
          <t>Electricity generation with a microturbine</t>
        </is>
      </c>
      <c r="G7572" s="2" t="n">
        <v>28</v>
      </c>
      <c r="H7572" s="2" t="n">
        <v>0.0001478166122979</v>
      </c>
      <c r="I7572" s="2" t="n">
        <v>0.000165554605773648</v>
      </c>
      <c r="J7572" s="40" t="inlineStr">
        <is>
          <t>waste - methane capture</t>
        </is>
      </c>
    </row>
    <row r="7573" ht="15.75" customHeight="1" s="120">
      <c r="A7573" s="2" t="inlineStr">
        <is>
          <t>WASTE</t>
        </is>
      </c>
      <c r="B7573" s="2" t="inlineStr">
        <is>
          <t>LAN</t>
        </is>
      </c>
      <c r="C7573" s="2" t="n">
        <v>2035</v>
      </c>
      <c r="D7573" s="2" t="inlineStr">
        <is>
          <t>United States</t>
        </is>
      </c>
      <c r="E7573" s="2" t="inlineStr">
        <is>
          <t>USA</t>
        </is>
      </c>
      <c r="F7573" s="2" t="inlineStr">
        <is>
          <t>Flaring of landfill gas</t>
        </is>
      </c>
      <c r="G7573" s="2" t="n">
        <v>28</v>
      </c>
      <c r="H7573" s="2" t="n">
        <v>0.0023920076200739</v>
      </c>
      <c r="I7573" s="2" t="n">
        <v>0.002679048534482768</v>
      </c>
      <c r="J7573" s="40" t="inlineStr">
        <is>
          <t>waste - methane destruction</t>
        </is>
      </c>
    </row>
    <row r="7574" ht="15.75" customHeight="1" s="120">
      <c r="A7574" s="2" t="inlineStr">
        <is>
          <t>WASTE</t>
        </is>
      </c>
      <c r="B7574" s="2" t="inlineStr">
        <is>
          <t>LAN</t>
        </is>
      </c>
      <c r="C7574" s="2" t="n">
        <v>2035</v>
      </c>
      <c r="D7574" s="2" t="inlineStr">
        <is>
          <t>United States</t>
        </is>
      </c>
      <c r="E7574" s="2" t="inlineStr">
        <is>
          <t>USA</t>
        </is>
      </c>
      <c r="F7574" s="2" t="inlineStr">
        <is>
          <t>Land_x001f_ll gas recovery for direct use</t>
        </is>
      </c>
      <c r="G7574" s="2" t="n">
        <v>28</v>
      </c>
      <c r="H7574" s="2" t="n">
        <v>0.001763094245689</v>
      </c>
      <c r="I7574" s="2" t="n">
        <v>0.00197466555517168</v>
      </c>
      <c r="J7574" s="40" t="inlineStr">
        <is>
          <t>waste - methane capture</t>
        </is>
      </c>
    </row>
    <row r="7575" ht="15.75" customHeight="1" s="120">
      <c r="A7575" s="2" t="inlineStr">
        <is>
          <t>WASTE</t>
        </is>
      </c>
      <c r="B7575" s="2" t="inlineStr">
        <is>
          <t>LAN</t>
        </is>
      </c>
      <c r="C7575" s="2" t="n">
        <v>2035</v>
      </c>
      <c r="D7575" s="2" t="inlineStr">
        <is>
          <t>United States</t>
        </is>
      </c>
      <c r="E7575" s="2" t="inlineStr">
        <is>
          <t>USA</t>
        </is>
      </c>
      <c r="F7575" s="2" t="inlineStr">
        <is>
          <t>Electricity generation with a reciprocating engine</t>
        </is>
      </c>
      <c r="G7575" s="2" t="n">
        <v>28</v>
      </c>
      <c r="H7575" s="2" t="n">
        <v>0.0237282190937549</v>
      </c>
      <c r="I7575" s="2" t="n">
        <v>0.02657560538500549</v>
      </c>
      <c r="J7575" s="40" t="inlineStr">
        <is>
          <t>waste - methane capture</t>
        </is>
      </c>
    </row>
    <row r="7576" ht="15.75" customHeight="1" s="120">
      <c r="A7576" s="2" t="inlineStr">
        <is>
          <t>WASTE</t>
        </is>
      </c>
      <c r="B7576" s="2" t="inlineStr">
        <is>
          <t>LAN</t>
        </is>
      </c>
      <c r="C7576" s="2" t="n">
        <v>2035</v>
      </c>
      <c r="D7576" s="2" t="inlineStr">
        <is>
          <t>United States</t>
        </is>
      </c>
      <c r="E7576" s="2" t="inlineStr">
        <is>
          <t>USA</t>
        </is>
      </c>
      <c r="F7576" s="2" t="inlineStr">
        <is>
          <t>Electricity generation with combined heat and power</t>
        </is>
      </c>
      <c r="G7576" s="2" t="n">
        <v>28</v>
      </c>
      <c r="H7576" s="2" t="n">
        <v>0.0028169962752145</v>
      </c>
      <c r="I7576" s="2" t="n">
        <v>0.00315503582824024</v>
      </c>
      <c r="J7576" s="40" t="inlineStr">
        <is>
          <t>waste - methane capture</t>
        </is>
      </c>
    </row>
    <row r="7577" ht="15.75" customHeight="1" s="120">
      <c r="A7577" s="2" t="inlineStr">
        <is>
          <t>WASTE</t>
        </is>
      </c>
      <c r="B7577" s="2" t="inlineStr">
        <is>
          <t>LAN</t>
        </is>
      </c>
      <c r="C7577" s="2" t="n">
        <v>2035</v>
      </c>
      <c r="D7577" s="2" t="inlineStr">
        <is>
          <t>United States</t>
        </is>
      </c>
      <c r="E7577" s="2" t="inlineStr">
        <is>
          <t>USA</t>
        </is>
      </c>
      <c r="F7577" s="2" t="inlineStr">
        <is>
          <t>Flaring of landfill gas</t>
        </is>
      </c>
      <c r="G7577" s="2" t="n">
        <v>29</v>
      </c>
      <c r="H7577" s="2" t="n">
        <v>0.0029263606993482</v>
      </c>
      <c r="I7577" s="2" t="n">
        <v>0.003277523983269984</v>
      </c>
      <c r="J7577" s="40" t="inlineStr">
        <is>
          <t>waste - methane destruction</t>
        </is>
      </c>
    </row>
    <row r="7578" ht="15.75" customHeight="1" s="120">
      <c r="A7578" s="2" t="inlineStr">
        <is>
          <t>WASTE</t>
        </is>
      </c>
      <c r="B7578" s="2" t="inlineStr">
        <is>
          <t>LAN</t>
        </is>
      </c>
      <c r="C7578" s="2" t="n">
        <v>2035</v>
      </c>
      <c r="D7578" s="2" t="inlineStr">
        <is>
          <t>United States</t>
        </is>
      </c>
      <c r="E7578" s="2" t="inlineStr">
        <is>
          <t>USA</t>
        </is>
      </c>
      <c r="F7578" s="2" t="inlineStr">
        <is>
          <t>Electricity generation with a microturbine</t>
        </is>
      </c>
      <c r="G7578" s="2" t="n">
        <v>29</v>
      </c>
      <c r="H7578" s="2" t="n">
        <v>0.0001454881858081</v>
      </c>
      <c r="I7578" s="2" t="n">
        <v>0.000162946768105072</v>
      </c>
      <c r="J7578" s="40" t="inlineStr">
        <is>
          <t>waste - methane capture</t>
        </is>
      </c>
    </row>
    <row r="7579" ht="15.75" customHeight="1" s="120">
      <c r="A7579" s="2" t="inlineStr">
        <is>
          <t>WASTE</t>
        </is>
      </c>
      <c r="B7579" s="2" t="inlineStr">
        <is>
          <t>LAN</t>
        </is>
      </c>
      <c r="C7579" s="2" t="n">
        <v>2035</v>
      </c>
      <c r="D7579" s="2" t="inlineStr">
        <is>
          <t>United States</t>
        </is>
      </c>
      <c r="E7579" s="2" t="inlineStr">
        <is>
          <t>USA</t>
        </is>
      </c>
      <c r="F7579" s="2" t="inlineStr">
        <is>
          <t>Electricity generation with combined heat and power</t>
        </is>
      </c>
      <c r="G7579" s="2" t="n">
        <v>29</v>
      </c>
      <c r="H7579" s="2" t="n">
        <v>0.0021952270180918</v>
      </c>
      <c r="I7579" s="2" t="n">
        <v>0.002458654260262816</v>
      </c>
      <c r="J7579" s="40" t="inlineStr">
        <is>
          <t>waste - methane capture</t>
        </is>
      </c>
    </row>
    <row r="7580" ht="15.75" customHeight="1" s="120">
      <c r="A7580" s="2" t="inlineStr">
        <is>
          <t>WASTE</t>
        </is>
      </c>
      <c r="B7580" s="2" t="inlineStr">
        <is>
          <t>LAN</t>
        </is>
      </c>
      <c r="C7580" s="2" t="n">
        <v>2035</v>
      </c>
      <c r="D7580" s="2" t="inlineStr">
        <is>
          <t>United States</t>
        </is>
      </c>
      <c r="E7580" s="2" t="inlineStr">
        <is>
          <t>USA</t>
        </is>
      </c>
      <c r="F7580" s="2" t="inlineStr">
        <is>
          <t>Electricity generation with a gas turbine</t>
        </is>
      </c>
      <c r="G7580" s="2" t="n">
        <v>29</v>
      </c>
      <c r="H7580" s="2" t="n">
        <v>0.0003215770993847</v>
      </c>
      <c r="I7580" s="2" t="n">
        <v>0.000360166351310864</v>
      </c>
      <c r="J7580" s="40" t="inlineStr">
        <is>
          <t>waste - methane capture</t>
        </is>
      </c>
    </row>
    <row r="7581" ht="15.75" customHeight="1" s="120">
      <c r="A7581" s="2" t="inlineStr">
        <is>
          <t>WASTE</t>
        </is>
      </c>
      <c r="B7581" s="2" t="inlineStr">
        <is>
          <t>LAN</t>
        </is>
      </c>
      <c r="C7581" s="2" t="n">
        <v>2035</v>
      </c>
      <c r="D7581" s="2" t="inlineStr">
        <is>
          <t>United States</t>
        </is>
      </c>
      <c r="E7581" s="2" t="inlineStr">
        <is>
          <t>USA</t>
        </is>
      </c>
      <c r="F7581" s="2" t="inlineStr">
        <is>
          <t>Electricity generation with a reciprocating engine</t>
        </is>
      </c>
      <c r="G7581" s="2" t="n">
        <v>29</v>
      </c>
      <c r="H7581" s="2" t="n">
        <v>0.0352067982312292</v>
      </c>
      <c r="I7581" s="2" t="n">
        <v>0.03943161401897671</v>
      </c>
      <c r="J7581" s="40" t="inlineStr">
        <is>
          <t>waste - methane capture</t>
        </is>
      </c>
    </row>
    <row r="7582" ht="15.75" customHeight="1" s="120">
      <c r="A7582" s="2" t="inlineStr">
        <is>
          <t>WASTE</t>
        </is>
      </c>
      <c r="B7582" s="2" t="inlineStr">
        <is>
          <t>LAN</t>
        </is>
      </c>
      <c r="C7582" s="2" t="n">
        <v>2035</v>
      </c>
      <c r="D7582" s="2" t="inlineStr">
        <is>
          <t>United States</t>
        </is>
      </c>
      <c r="E7582" s="2" t="inlineStr">
        <is>
          <t>USA</t>
        </is>
      </c>
      <c r="F7582" s="2" t="inlineStr">
        <is>
          <t>Electricity generation with a gas turbine</t>
        </is>
      </c>
      <c r="G7582" s="2" t="n">
        <v>30</v>
      </c>
      <c r="H7582" s="2" t="n">
        <v>0.0003061312600039</v>
      </c>
      <c r="I7582" s="2" t="n">
        <v>0.000342867011204368</v>
      </c>
      <c r="J7582" s="40" t="inlineStr">
        <is>
          <t>waste - methane capture</t>
        </is>
      </c>
    </row>
    <row r="7583" ht="15.75" customHeight="1" s="120">
      <c r="A7583" s="2" t="inlineStr">
        <is>
          <t>WASTE</t>
        </is>
      </c>
      <c r="B7583" s="2" t="inlineStr">
        <is>
          <t>LAN</t>
        </is>
      </c>
      <c r="C7583" s="2" t="n">
        <v>2035</v>
      </c>
      <c r="D7583" s="2" t="inlineStr">
        <is>
          <t>United States</t>
        </is>
      </c>
      <c r="E7583" s="2" t="inlineStr">
        <is>
          <t>USA</t>
        </is>
      </c>
      <c r="F7583" s="2" t="inlineStr">
        <is>
          <t>Electricity generation with combined heat and power</t>
        </is>
      </c>
      <c r="G7583" s="2" t="n">
        <v>30</v>
      </c>
      <c r="H7583" s="2" t="n">
        <v>0.002594395831693</v>
      </c>
      <c r="I7583" s="2" t="n">
        <v>0.00290572333149616</v>
      </c>
      <c r="J7583" s="40" t="inlineStr">
        <is>
          <t>waste - methane capture</t>
        </is>
      </c>
    </row>
    <row r="7584" ht="15.75" customHeight="1" s="120">
      <c r="A7584" s="2" t="inlineStr">
        <is>
          <t>WASTE</t>
        </is>
      </c>
      <c r="B7584" s="2" t="inlineStr">
        <is>
          <t>LAN</t>
        </is>
      </c>
      <c r="C7584" s="2" t="n">
        <v>2035</v>
      </c>
      <c r="D7584" s="2" t="inlineStr">
        <is>
          <t>United States</t>
        </is>
      </c>
      <c r="E7584" s="2" t="inlineStr">
        <is>
          <t>USA</t>
        </is>
      </c>
      <c r="F7584" s="2" t="inlineStr">
        <is>
          <t>Land_x001f_ll gas recovery for direct use</t>
        </is>
      </c>
      <c r="G7584" s="2" t="n">
        <v>30</v>
      </c>
      <c r="H7584" s="2" t="n">
        <v>0.0004322449385654</v>
      </c>
      <c r="I7584" s="2" t="n">
        <v>0.0004841143311932481</v>
      </c>
      <c r="J7584" s="40" t="inlineStr">
        <is>
          <t>waste - methane capture</t>
        </is>
      </c>
    </row>
    <row r="7585" ht="15.75" customHeight="1" s="120">
      <c r="A7585" s="2" t="inlineStr">
        <is>
          <t>WASTE</t>
        </is>
      </c>
      <c r="B7585" s="2" t="inlineStr">
        <is>
          <t>LAN</t>
        </is>
      </c>
      <c r="C7585" s="2" t="n">
        <v>2035</v>
      </c>
      <c r="D7585" s="2" t="inlineStr">
        <is>
          <t>United States</t>
        </is>
      </c>
      <c r="E7585" s="2" t="inlineStr">
        <is>
          <t>USA</t>
        </is>
      </c>
      <c r="F7585" s="2" t="inlineStr">
        <is>
          <t>Electricity generation with a reciprocating engine</t>
        </is>
      </c>
      <c r="G7585" s="2" t="n">
        <v>30</v>
      </c>
      <c r="H7585" s="2" t="n">
        <v>0.0176304494962096</v>
      </c>
      <c r="I7585" s="2" t="n">
        <v>0.01974610343575476</v>
      </c>
      <c r="J7585" s="40" t="inlineStr">
        <is>
          <t>waste - methane capture</t>
        </is>
      </c>
    </row>
    <row r="7586" ht="15.75" customHeight="1" s="120">
      <c r="A7586" s="2" t="inlineStr">
        <is>
          <t>WASTE</t>
        </is>
      </c>
      <c r="B7586" s="2" t="inlineStr">
        <is>
          <t>LAN</t>
        </is>
      </c>
      <c r="C7586" s="2" t="n">
        <v>2035</v>
      </c>
      <c r="D7586" s="2" t="inlineStr">
        <is>
          <t>United States</t>
        </is>
      </c>
      <c r="E7586" s="2" t="inlineStr">
        <is>
          <t>USA</t>
        </is>
      </c>
      <c r="F7586" s="2" t="inlineStr">
        <is>
          <t>Electricity generation with a microturbine</t>
        </is>
      </c>
      <c r="G7586" s="2" t="n">
        <v>30</v>
      </c>
      <c r="H7586" s="2" t="n">
        <v>0.0002301782005816</v>
      </c>
      <c r="I7586" s="2" t="n">
        <v>0.000257799584651392</v>
      </c>
      <c r="J7586" s="40" t="inlineStr">
        <is>
          <t>waste - methane capture</t>
        </is>
      </c>
    </row>
    <row r="7587" ht="15.75" customHeight="1" s="120">
      <c r="A7587" s="2" t="inlineStr">
        <is>
          <t>WASTE</t>
        </is>
      </c>
      <c r="B7587" s="2" t="inlineStr">
        <is>
          <t>LAN</t>
        </is>
      </c>
      <c r="C7587" s="2" t="n">
        <v>2035</v>
      </c>
      <c r="D7587" s="2" t="inlineStr">
        <is>
          <t>United States</t>
        </is>
      </c>
      <c r="E7587" s="2" t="inlineStr">
        <is>
          <t>USA</t>
        </is>
      </c>
      <c r="F7587" s="2" t="inlineStr">
        <is>
          <t>Flaring of landfill gas</t>
        </is>
      </c>
      <c r="G7587" s="2" t="n">
        <v>30</v>
      </c>
      <c r="H7587" s="2" t="n">
        <v>0.0028532969299704</v>
      </c>
      <c r="I7587" s="2" t="n">
        <v>0.003195692561566849</v>
      </c>
      <c r="J7587" s="40" t="inlineStr">
        <is>
          <t>waste - methane destruction</t>
        </is>
      </c>
    </row>
    <row r="7588" ht="15.75" customHeight="1" s="120">
      <c r="A7588" s="2" t="inlineStr">
        <is>
          <t>WASTE</t>
        </is>
      </c>
      <c r="B7588" s="2" t="inlineStr">
        <is>
          <t>LAN</t>
        </is>
      </c>
      <c r="C7588" s="2" t="n">
        <v>2035</v>
      </c>
      <c r="D7588" s="2" t="inlineStr">
        <is>
          <t>United States</t>
        </is>
      </c>
      <c r="E7588" s="2" t="inlineStr">
        <is>
          <t>USA</t>
        </is>
      </c>
      <c r="F7588" s="2" t="inlineStr">
        <is>
          <t>Electricity generation with a microturbine</t>
        </is>
      </c>
      <c r="G7588" s="2" t="n">
        <v>31</v>
      </c>
      <c r="H7588" s="2" t="n">
        <v>0.0001764996559359</v>
      </c>
      <c r="I7588" s="2" t="n">
        <v>0.000197679614648208</v>
      </c>
      <c r="J7588" s="40" t="inlineStr">
        <is>
          <t>waste - methane capture</t>
        </is>
      </c>
    </row>
    <row r="7589" ht="15.75" customHeight="1" s="120">
      <c r="A7589" s="2" t="inlineStr">
        <is>
          <t>WASTE</t>
        </is>
      </c>
      <c r="B7589" s="2" t="inlineStr">
        <is>
          <t>LAN</t>
        </is>
      </c>
      <c r="C7589" s="2" t="n">
        <v>2035</v>
      </c>
      <c r="D7589" s="2" t="inlineStr">
        <is>
          <t>United States</t>
        </is>
      </c>
      <c r="E7589" s="2" t="inlineStr">
        <is>
          <t>USA</t>
        </is>
      </c>
      <c r="F7589" s="2" t="inlineStr">
        <is>
          <t>Electricity generation with a gas turbine</t>
        </is>
      </c>
      <c r="G7589" s="2" t="n">
        <v>31</v>
      </c>
      <c r="H7589" s="2" t="n">
        <v>0.0002014766796492</v>
      </c>
      <c r="I7589" s="2" t="n">
        <v>0.000225653881207104</v>
      </c>
      <c r="J7589" s="40" t="inlineStr">
        <is>
          <t>waste - methane capture</t>
        </is>
      </c>
    </row>
    <row r="7590" ht="15.75" customHeight="1" s="120">
      <c r="A7590" s="2" t="inlineStr">
        <is>
          <t>WASTE</t>
        </is>
      </c>
      <c r="B7590" s="2" t="inlineStr">
        <is>
          <t>LAN</t>
        </is>
      </c>
      <c r="C7590" s="2" t="n">
        <v>2035</v>
      </c>
      <c r="D7590" s="2" t="inlineStr">
        <is>
          <t>United States</t>
        </is>
      </c>
      <c r="E7590" s="2" t="inlineStr">
        <is>
          <t>USA</t>
        </is>
      </c>
      <c r="F7590" s="2" t="inlineStr">
        <is>
          <t>Electricity generation with a reciprocating engine</t>
        </is>
      </c>
      <c r="G7590" s="2" t="n">
        <v>31</v>
      </c>
      <c r="H7590" s="2" t="n">
        <v>0.0083256145007908</v>
      </c>
      <c r="I7590" s="2" t="n">
        <v>0.009324688240885696</v>
      </c>
      <c r="J7590" s="40" t="inlineStr">
        <is>
          <t>waste - methane capture</t>
        </is>
      </c>
    </row>
    <row r="7591" ht="15.75" customHeight="1" s="120">
      <c r="A7591" s="2" t="inlineStr">
        <is>
          <t>WASTE</t>
        </is>
      </c>
      <c r="B7591" s="2" t="inlineStr">
        <is>
          <t>LAN</t>
        </is>
      </c>
      <c r="C7591" s="2" t="n">
        <v>2035</v>
      </c>
      <c r="D7591" s="2" t="inlineStr">
        <is>
          <t>United States</t>
        </is>
      </c>
      <c r="E7591" s="2" t="inlineStr">
        <is>
          <t>USA</t>
        </is>
      </c>
      <c r="F7591" s="2" t="inlineStr">
        <is>
          <t>Flaring of landfill gas</t>
        </is>
      </c>
      <c r="G7591" s="2" t="n">
        <v>31</v>
      </c>
      <c r="H7591" s="2" t="n">
        <v>0.001565603830386</v>
      </c>
      <c r="I7591" s="2" t="n">
        <v>0.00175347629003232</v>
      </c>
      <c r="J7591" s="40" t="inlineStr">
        <is>
          <t>waste - methane destruction</t>
        </is>
      </c>
    </row>
    <row r="7592" ht="15.75" customHeight="1" s="120">
      <c r="A7592" s="2" t="inlineStr">
        <is>
          <t>WASTE</t>
        </is>
      </c>
      <c r="B7592" s="2" t="inlineStr">
        <is>
          <t>LAN</t>
        </is>
      </c>
      <c r="C7592" s="2" t="n">
        <v>2035</v>
      </c>
      <c r="D7592" s="2" t="inlineStr">
        <is>
          <t>United States</t>
        </is>
      </c>
      <c r="E7592" s="2" t="inlineStr">
        <is>
          <t>USA</t>
        </is>
      </c>
      <c r="F7592" s="2" t="inlineStr">
        <is>
          <t>Electricity generation with combined heat and power</t>
        </is>
      </c>
      <c r="G7592" s="2" t="n">
        <v>31</v>
      </c>
      <c r="H7592" s="2" t="n">
        <v>0.0025883311463986</v>
      </c>
      <c r="I7592" s="2" t="n">
        <v>0.002898930883966432</v>
      </c>
      <c r="J7592" s="40" t="inlineStr">
        <is>
          <t>waste - methane capture</t>
        </is>
      </c>
    </row>
    <row r="7593" ht="15.75" customHeight="1" s="120">
      <c r="A7593" s="2" t="inlineStr">
        <is>
          <t>WASTE</t>
        </is>
      </c>
      <c r="B7593" s="2" t="inlineStr">
        <is>
          <t>LAN</t>
        </is>
      </c>
      <c r="C7593" s="2" t="n">
        <v>2035</v>
      </c>
      <c r="D7593" s="2" t="inlineStr">
        <is>
          <t>United States</t>
        </is>
      </c>
      <c r="E7593" s="2" t="inlineStr">
        <is>
          <t>USA</t>
        </is>
      </c>
      <c r="F7593" s="2" t="inlineStr">
        <is>
          <t>Land_x001f_ll gas recovery for direct use</t>
        </is>
      </c>
      <c r="G7593" s="2" t="n">
        <v>31</v>
      </c>
      <c r="H7593" s="2" t="n">
        <v>0.0004239988338668</v>
      </c>
      <c r="I7593" s="2" t="n">
        <v>0.0004748786939308161</v>
      </c>
      <c r="J7593" s="40" t="inlineStr">
        <is>
          <t>waste - methane capture</t>
        </is>
      </c>
    </row>
    <row r="7594" ht="15.75" customHeight="1" s="120">
      <c r="A7594" s="2" t="inlineStr">
        <is>
          <t>WASTE</t>
        </is>
      </c>
      <c r="B7594" s="2" t="inlineStr">
        <is>
          <t>LAN</t>
        </is>
      </c>
      <c r="C7594" s="2" t="n">
        <v>2035</v>
      </c>
      <c r="D7594" s="2" t="inlineStr">
        <is>
          <t>United States</t>
        </is>
      </c>
      <c r="E7594" s="2" t="inlineStr">
        <is>
          <t>USA</t>
        </is>
      </c>
      <c r="F7594" s="2" t="inlineStr">
        <is>
          <t>Electricity generation with a microturbine</t>
        </is>
      </c>
      <c r="G7594" s="2" t="n">
        <v>32</v>
      </c>
      <c r="H7594" s="2" t="n">
        <v>0.0002404356127954</v>
      </c>
      <c r="I7594" s="2" t="n">
        <v>0.000269287886330848</v>
      </c>
      <c r="J7594" s="40" t="inlineStr">
        <is>
          <t>waste - methane capture</t>
        </is>
      </c>
    </row>
    <row r="7595" ht="15.75" customHeight="1" s="120">
      <c r="A7595" s="2" t="inlineStr">
        <is>
          <t>WASTE</t>
        </is>
      </c>
      <c r="B7595" s="2" t="inlineStr">
        <is>
          <t>LAN</t>
        </is>
      </c>
      <c r="C7595" s="2" t="n">
        <v>2035</v>
      </c>
      <c r="D7595" s="2" t="inlineStr">
        <is>
          <t>United States</t>
        </is>
      </c>
      <c r="E7595" s="2" t="inlineStr">
        <is>
          <t>USA</t>
        </is>
      </c>
      <c r="F7595" s="2" t="inlineStr">
        <is>
          <t>Electricity generation with a reciprocating engine</t>
        </is>
      </c>
      <c r="G7595" s="2" t="n">
        <v>32</v>
      </c>
      <c r="H7595" s="2" t="n">
        <v>0.0230468884110451</v>
      </c>
      <c r="I7595" s="2" t="n">
        <v>0.02581251502037051</v>
      </c>
      <c r="J7595" s="40" t="inlineStr">
        <is>
          <t>waste - methane capture</t>
        </is>
      </c>
    </row>
    <row r="7596" ht="15.75" customHeight="1" s="120">
      <c r="A7596" s="2" t="inlineStr">
        <is>
          <t>WASTE</t>
        </is>
      </c>
      <c r="B7596" s="2" t="inlineStr">
        <is>
          <t>LAN</t>
        </is>
      </c>
      <c r="C7596" s="2" t="n">
        <v>2035</v>
      </c>
      <c r="D7596" s="2" t="inlineStr">
        <is>
          <t>United States</t>
        </is>
      </c>
      <c r="E7596" s="2" t="inlineStr">
        <is>
          <t>USA</t>
        </is>
      </c>
      <c r="F7596" s="2" t="inlineStr">
        <is>
          <t>Electricity generation with combined heat and power</t>
        </is>
      </c>
      <c r="G7596" s="2" t="n">
        <v>32</v>
      </c>
      <c r="H7596" s="2" t="n">
        <v>0.0042050522752106</v>
      </c>
      <c r="I7596" s="2" t="n">
        <v>0.004709658548235873</v>
      </c>
      <c r="J7596" s="40" t="inlineStr">
        <is>
          <t>waste - methane capture</t>
        </is>
      </c>
    </row>
    <row r="7597" ht="15.75" customHeight="1" s="120">
      <c r="A7597" s="2" t="inlineStr">
        <is>
          <t>WASTE</t>
        </is>
      </c>
      <c r="B7597" s="2" t="inlineStr">
        <is>
          <t>LAN</t>
        </is>
      </c>
      <c r="C7597" s="2" t="n">
        <v>2035</v>
      </c>
      <c r="D7597" s="2" t="inlineStr">
        <is>
          <t>United States</t>
        </is>
      </c>
      <c r="E7597" s="2" t="inlineStr">
        <is>
          <t>USA</t>
        </is>
      </c>
      <c r="F7597" s="2" t="inlineStr">
        <is>
          <t>Electricity generation with a gas turbine</t>
        </is>
      </c>
      <c r="G7597" s="2" t="n">
        <v>32</v>
      </c>
      <c r="H7597" s="2" t="n">
        <v>0.0002794503161567</v>
      </c>
      <c r="I7597" s="2" t="n">
        <v>0.000312984354095504</v>
      </c>
      <c r="J7597" s="40" t="inlineStr">
        <is>
          <t>waste - methane capture</t>
        </is>
      </c>
    </row>
    <row r="7598" ht="15.75" customHeight="1" s="120">
      <c r="A7598" s="2" t="inlineStr">
        <is>
          <t>WASTE</t>
        </is>
      </c>
      <c r="B7598" s="2" t="inlineStr">
        <is>
          <t>LAN</t>
        </is>
      </c>
      <c r="C7598" s="2" t="n">
        <v>2035</v>
      </c>
      <c r="D7598" s="2" t="inlineStr">
        <is>
          <t>United States</t>
        </is>
      </c>
      <c r="E7598" s="2" t="inlineStr">
        <is>
          <t>USA</t>
        </is>
      </c>
      <c r="F7598" s="2" t="inlineStr">
        <is>
          <t>Flaring of landfill gas</t>
        </is>
      </c>
      <c r="G7598" s="2" t="n">
        <v>32</v>
      </c>
      <c r="H7598" s="2" t="n">
        <v>0.0010379269369878</v>
      </c>
      <c r="I7598" s="2" t="n">
        <v>0.001162478169426336</v>
      </c>
      <c r="J7598" s="40" t="inlineStr">
        <is>
          <t>waste - methane destruction</t>
        </is>
      </c>
    </row>
    <row r="7599" ht="15.75" customHeight="1" s="120">
      <c r="A7599" s="2" t="inlineStr">
        <is>
          <t>WASTE</t>
        </is>
      </c>
      <c r="B7599" s="2" t="inlineStr">
        <is>
          <t>LAN</t>
        </is>
      </c>
      <c r="C7599" s="2" t="n">
        <v>2035</v>
      </c>
      <c r="D7599" s="2" t="inlineStr">
        <is>
          <t>United States</t>
        </is>
      </c>
      <c r="E7599" s="2" t="inlineStr">
        <is>
          <t>USA</t>
        </is>
      </c>
      <c r="F7599" s="2" t="inlineStr">
        <is>
          <t>Electricity generation with a reciprocating engine</t>
        </is>
      </c>
      <c r="G7599" s="2" t="n">
        <v>33</v>
      </c>
      <c r="H7599" s="2" t="n">
        <v>0.0117275356315076</v>
      </c>
      <c r="I7599" s="2" t="n">
        <v>0.01313483990728851</v>
      </c>
      <c r="J7599" s="40" t="inlineStr">
        <is>
          <t>waste - methane capture</t>
        </is>
      </c>
    </row>
    <row r="7600" ht="15.75" customHeight="1" s="120">
      <c r="A7600" s="2" t="inlineStr">
        <is>
          <t>WASTE</t>
        </is>
      </c>
      <c r="B7600" s="2" t="inlineStr">
        <is>
          <t>LAN</t>
        </is>
      </c>
      <c r="C7600" s="2" t="n">
        <v>2035</v>
      </c>
      <c r="D7600" s="2" t="inlineStr">
        <is>
          <t>United States</t>
        </is>
      </c>
      <c r="E7600" s="2" t="inlineStr">
        <is>
          <t>USA</t>
        </is>
      </c>
      <c r="F7600" s="2" t="inlineStr">
        <is>
          <t>Electricity generation with a gas turbine</t>
        </is>
      </c>
      <c r="G7600" s="2" t="n">
        <v>33</v>
      </c>
      <c r="H7600" s="2" t="n">
        <v>0.0002819761721184</v>
      </c>
      <c r="I7600" s="2" t="n">
        <v>0.0003158133127726081</v>
      </c>
      <c r="J7600" s="40" t="inlineStr">
        <is>
          <t>waste - methane capture</t>
        </is>
      </c>
    </row>
    <row r="7601" ht="15.75" customHeight="1" s="120">
      <c r="A7601" s="2" t="inlineStr">
        <is>
          <t>WASTE</t>
        </is>
      </c>
      <c r="B7601" s="2" t="inlineStr">
        <is>
          <t>LAN</t>
        </is>
      </c>
      <c r="C7601" s="2" t="n">
        <v>2035</v>
      </c>
      <c r="D7601" s="2" t="inlineStr">
        <is>
          <t>United States</t>
        </is>
      </c>
      <c r="E7601" s="2" t="inlineStr">
        <is>
          <t>USA</t>
        </is>
      </c>
      <c r="F7601" s="2" t="inlineStr">
        <is>
          <t>Flaring of landfill gas</t>
        </is>
      </c>
      <c r="G7601" s="2" t="n">
        <v>33</v>
      </c>
      <c r="H7601" s="2" t="n">
        <v>0.0015420871786773</v>
      </c>
      <c r="I7601" s="2" t="n">
        <v>0.001727137640118576</v>
      </c>
      <c r="J7601" s="40" t="inlineStr">
        <is>
          <t>waste - methane destruction</t>
        </is>
      </c>
    </row>
    <row r="7602" ht="15.75" customHeight="1" s="120">
      <c r="A7602" s="2" t="inlineStr">
        <is>
          <t>WASTE</t>
        </is>
      </c>
      <c r="B7602" s="2" t="inlineStr">
        <is>
          <t>LAN</t>
        </is>
      </c>
      <c r="C7602" s="2" t="n">
        <v>2035</v>
      </c>
      <c r="D7602" s="2" t="inlineStr">
        <is>
          <t>United States</t>
        </is>
      </c>
      <c r="E7602" s="2" t="inlineStr">
        <is>
          <t>USA</t>
        </is>
      </c>
      <c r="F7602" s="2" t="inlineStr">
        <is>
          <t>Land_x001f_ll gas recovery for direct use</t>
        </is>
      </c>
      <c r="G7602" s="2" t="n">
        <v>33</v>
      </c>
      <c r="H7602" s="2" t="n">
        <v>0.0003251874586567</v>
      </c>
      <c r="I7602" s="2" t="n">
        <v>0.0003642099536955041</v>
      </c>
      <c r="J7602" s="40" t="inlineStr">
        <is>
          <t>waste - methane capture</t>
        </is>
      </c>
    </row>
    <row r="7603" ht="15.75" customHeight="1" s="120">
      <c r="A7603" s="2" t="inlineStr">
        <is>
          <t>WASTE</t>
        </is>
      </c>
      <c r="B7603" s="2" t="inlineStr">
        <is>
          <t>LAN</t>
        </is>
      </c>
      <c r="C7603" s="2" t="n">
        <v>2035</v>
      </c>
      <c r="D7603" s="2" t="inlineStr">
        <is>
          <t>United States</t>
        </is>
      </c>
      <c r="E7603" s="2" t="inlineStr">
        <is>
          <t>USA</t>
        </is>
      </c>
      <c r="F7603" s="2" t="inlineStr">
        <is>
          <t>Electricity generation with combined heat and power</t>
        </is>
      </c>
      <c r="G7603" s="2" t="n">
        <v>33</v>
      </c>
      <c r="H7603" s="2" t="n">
        <v>0.0035081437090412</v>
      </c>
      <c r="I7603" s="2" t="n">
        <v>0.003929120954126144</v>
      </c>
      <c r="J7603" s="40" t="inlineStr">
        <is>
          <t>waste - methane capture</t>
        </is>
      </c>
    </row>
    <row r="7604" ht="15.75" customHeight="1" s="120">
      <c r="A7604" s="2" t="inlineStr">
        <is>
          <t>WASTE</t>
        </is>
      </c>
      <c r="B7604" s="2" t="inlineStr">
        <is>
          <t>LAN</t>
        </is>
      </c>
      <c r="C7604" s="2" t="n">
        <v>2035</v>
      </c>
      <c r="D7604" s="2" t="inlineStr">
        <is>
          <t>United States</t>
        </is>
      </c>
      <c r="E7604" s="2" t="inlineStr">
        <is>
          <t>USA</t>
        </is>
      </c>
      <c r="F7604" s="2" t="inlineStr">
        <is>
          <t>Electricity generation with a microturbine</t>
        </is>
      </c>
      <c r="G7604" s="2" t="n">
        <v>33</v>
      </c>
      <c r="H7604" s="2" t="n">
        <v>0.0001149276686192</v>
      </c>
      <c r="I7604" s="2" t="n">
        <v>0.000128718988853504</v>
      </c>
      <c r="J7604" s="40" t="inlineStr">
        <is>
          <t>waste - methane capture</t>
        </is>
      </c>
    </row>
    <row r="7605" ht="15.75" customHeight="1" s="120">
      <c r="A7605" s="2" t="inlineStr">
        <is>
          <t>WASTE</t>
        </is>
      </c>
      <c r="B7605" s="2" t="inlineStr">
        <is>
          <t>LAN</t>
        </is>
      </c>
      <c r="C7605" s="2" t="n">
        <v>2035</v>
      </c>
      <c r="D7605" s="2" t="inlineStr">
        <is>
          <t>United States</t>
        </is>
      </c>
      <c r="E7605" s="2" t="inlineStr">
        <is>
          <t>USA</t>
        </is>
      </c>
      <c r="F7605" s="2" t="inlineStr">
        <is>
          <t>Electricity generation with a reciprocating engine</t>
        </is>
      </c>
      <c r="G7605" s="2" t="n">
        <v>34</v>
      </c>
      <c r="H7605" s="2" t="n">
        <v>0.0150619763880968</v>
      </c>
      <c r="I7605" s="2" t="n">
        <v>0.01686941355466842</v>
      </c>
      <c r="J7605" s="40" t="inlineStr">
        <is>
          <t>waste - methane capture</t>
        </is>
      </c>
    </row>
    <row r="7606" ht="15.75" customHeight="1" s="120">
      <c r="A7606" s="2" t="inlineStr">
        <is>
          <t>WASTE</t>
        </is>
      </c>
      <c r="B7606" s="2" t="inlineStr">
        <is>
          <t>LAN</t>
        </is>
      </c>
      <c r="C7606" s="2" t="n">
        <v>2035</v>
      </c>
      <c r="D7606" s="2" t="inlineStr">
        <is>
          <t>United States</t>
        </is>
      </c>
      <c r="E7606" s="2" t="inlineStr">
        <is>
          <t>USA</t>
        </is>
      </c>
      <c r="F7606" s="2" t="inlineStr">
        <is>
          <t>Flaring of landfill gas</t>
        </is>
      </c>
      <c r="G7606" s="2" t="n">
        <v>34</v>
      </c>
      <c r="H7606" s="2" t="n">
        <v>0.0004814273852389</v>
      </c>
      <c r="I7606" s="2" t="n">
        <v>0.000539198671467568</v>
      </c>
      <c r="J7606" s="40" t="inlineStr">
        <is>
          <t>waste - methane destruction</t>
        </is>
      </c>
    </row>
    <row r="7607" ht="15.75" customHeight="1" s="120">
      <c r="A7607" s="2" t="inlineStr">
        <is>
          <t>WASTE</t>
        </is>
      </c>
      <c r="B7607" s="2" t="inlineStr">
        <is>
          <t>LAN</t>
        </is>
      </c>
      <c r="C7607" s="2" t="n">
        <v>2035</v>
      </c>
      <c r="D7607" s="2" t="inlineStr">
        <is>
          <t>United States</t>
        </is>
      </c>
      <c r="E7607" s="2" t="inlineStr">
        <is>
          <t>USA</t>
        </is>
      </c>
      <c r="F7607" s="2" t="inlineStr">
        <is>
          <t>Electricity generation with combined heat and power</t>
        </is>
      </c>
      <c r="G7607" s="2" t="n">
        <v>34</v>
      </c>
      <c r="H7607" s="2" t="n">
        <v>0.001235002244357</v>
      </c>
      <c r="I7607" s="2" t="n">
        <v>0.00138320251367984</v>
      </c>
      <c r="J7607" s="40" t="inlineStr">
        <is>
          <t>waste - methane capture</t>
        </is>
      </c>
    </row>
    <row r="7608" ht="15.75" customHeight="1" s="120">
      <c r="A7608" s="2" t="inlineStr">
        <is>
          <t>WASTE</t>
        </is>
      </c>
      <c r="B7608" s="2" t="inlineStr">
        <is>
          <t>LAN</t>
        </is>
      </c>
      <c r="C7608" s="2" t="n">
        <v>2035</v>
      </c>
      <c r="D7608" s="2" t="inlineStr">
        <is>
          <t>United States</t>
        </is>
      </c>
      <c r="E7608" s="2" t="inlineStr">
        <is>
          <t>USA</t>
        </is>
      </c>
      <c r="F7608" s="2" t="inlineStr">
        <is>
          <t>Electricity generation with a microturbine</t>
        </is>
      </c>
      <c r="G7608" s="2" t="n">
        <v>34</v>
      </c>
      <c r="H7608" s="2" t="n">
        <v>0.0001167181726487</v>
      </c>
      <c r="I7608" s="2" t="n">
        <v>0.000130724353366544</v>
      </c>
      <c r="J7608" s="40" t="inlineStr">
        <is>
          <t>waste - methane capture</t>
        </is>
      </c>
    </row>
    <row r="7609" ht="15.75" customHeight="1" s="120">
      <c r="A7609" s="2" t="inlineStr">
        <is>
          <t>WASTE</t>
        </is>
      </c>
      <c r="B7609" s="2" t="inlineStr">
        <is>
          <t>LAN</t>
        </is>
      </c>
      <c r="C7609" s="2" t="n">
        <v>2035</v>
      </c>
      <c r="D7609" s="2" t="inlineStr">
        <is>
          <t>United States</t>
        </is>
      </c>
      <c r="E7609" s="2" t="inlineStr">
        <is>
          <t>USA</t>
        </is>
      </c>
      <c r="F7609" s="2" t="inlineStr">
        <is>
          <t>Electricity generation with a microturbine</t>
        </is>
      </c>
      <c r="G7609" s="2" t="n">
        <v>35</v>
      </c>
      <c r="H7609" s="2" t="n">
        <v>7.535375334559999e-05</v>
      </c>
      <c r="I7609" s="2" t="n">
        <v>8.4396203747072e-05</v>
      </c>
      <c r="J7609" s="40" t="inlineStr">
        <is>
          <t>waste - methane capture</t>
        </is>
      </c>
    </row>
    <row r="7610" ht="15.75" customHeight="1" s="120">
      <c r="A7610" s="2" t="inlineStr">
        <is>
          <t>WASTE</t>
        </is>
      </c>
      <c r="B7610" s="2" t="inlineStr">
        <is>
          <t>LAN</t>
        </is>
      </c>
      <c r="C7610" s="2" t="n">
        <v>2035</v>
      </c>
      <c r="D7610" s="2" t="inlineStr">
        <is>
          <t>United States</t>
        </is>
      </c>
      <c r="E7610" s="2" t="inlineStr">
        <is>
          <t>USA</t>
        </is>
      </c>
      <c r="F7610" s="2" t="inlineStr">
        <is>
          <t>Electricity generation with a gas turbine</t>
        </is>
      </c>
      <c r="G7610" s="2" t="n">
        <v>35</v>
      </c>
      <c r="H7610" s="2" t="n">
        <v>0.0002546043251641</v>
      </c>
      <c r="I7610" s="2" t="n">
        <v>0.000285156844183792</v>
      </c>
      <c r="J7610" s="40" t="inlineStr">
        <is>
          <t>waste - methane capture</t>
        </is>
      </c>
    </row>
    <row r="7611" ht="15.75" customHeight="1" s="120">
      <c r="A7611" s="2" t="inlineStr">
        <is>
          <t>WASTE</t>
        </is>
      </c>
      <c r="B7611" s="2" t="inlineStr">
        <is>
          <t>LAN</t>
        </is>
      </c>
      <c r="C7611" s="2" t="n">
        <v>2035</v>
      </c>
      <c r="D7611" s="2" t="inlineStr">
        <is>
          <t>United States</t>
        </is>
      </c>
      <c r="E7611" s="2" t="inlineStr">
        <is>
          <t>USA</t>
        </is>
      </c>
      <c r="F7611" s="2" t="inlineStr">
        <is>
          <t>Electricity generation with combined heat and power</t>
        </is>
      </c>
      <c r="G7611" s="2" t="n">
        <v>35</v>
      </c>
      <c r="H7611" s="2" t="n">
        <v>0.0018079284636769</v>
      </c>
      <c r="I7611" s="2" t="n">
        <v>0.002024879879318128</v>
      </c>
      <c r="J7611" s="40" t="inlineStr">
        <is>
          <t>waste - methane capture</t>
        </is>
      </c>
    </row>
    <row r="7612" ht="15.75" customHeight="1" s="120">
      <c r="A7612" s="2" t="inlineStr">
        <is>
          <t>WASTE</t>
        </is>
      </c>
      <c r="B7612" s="2" t="inlineStr">
        <is>
          <t>LAN</t>
        </is>
      </c>
      <c r="C7612" s="2" t="n">
        <v>2035</v>
      </c>
      <c r="D7612" s="2" t="inlineStr">
        <is>
          <t>United States</t>
        </is>
      </c>
      <c r="E7612" s="2" t="inlineStr">
        <is>
          <t>USA</t>
        </is>
      </c>
      <c r="F7612" s="2" t="inlineStr">
        <is>
          <t>Electricity generation with a reciprocating engine</t>
        </is>
      </c>
      <c r="G7612" s="2" t="n">
        <v>35</v>
      </c>
      <c r="H7612" s="2" t="n">
        <v>0.014373981859535</v>
      </c>
      <c r="I7612" s="2" t="n">
        <v>0.0160988596826792</v>
      </c>
      <c r="J7612" s="40" t="inlineStr">
        <is>
          <t>waste - methane capture</t>
        </is>
      </c>
    </row>
    <row r="7613" ht="15.75" customHeight="1" s="120">
      <c r="A7613" s="2" t="inlineStr">
        <is>
          <t>WASTE</t>
        </is>
      </c>
      <c r="B7613" s="2" t="inlineStr">
        <is>
          <t>LAN</t>
        </is>
      </c>
      <c r="C7613" s="2" t="n">
        <v>2035</v>
      </c>
      <c r="D7613" s="2" t="inlineStr">
        <is>
          <t>United States</t>
        </is>
      </c>
      <c r="E7613" s="2" t="inlineStr">
        <is>
          <t>USA</t>
        </is>
      </c>
      <c r="F7613" s="2" t="inlineStr">
        <is>
          <t>Flaring of landfill gas</t>
        </is>
      </c>
      <c r="G7613" s="2" t="n">
        <v>35</v>
      </c>
      <c r="H7613" s="2" t="n">
        <v>0.0009295935742557</v>
      </c>
      <c r="I7613" s="2" t="n">
        <v>0.001041144803166384</v>
      </c>
      <c r="J7613" s="40" t="inlineStr">
        <is>
          <t>waste - methane destruction</t>
        </is>
      </c>
    </row>
    <row r="7614" ht="15.75" customHeight="1" s="120">
      <c r="A7614" s="2" t="inlineStr">
        <is>
          <t>WASTE</t>
        </is>
      </c>
      <c r="B7614" s="2" t="inlineStr">
        <is>
          <t>LAN</t>
        </is>
      </c>
      <c r="C7614" s="2" t="n">
        <v>2035</v>
      </c>
      <c r="D7614" s="2" t="inlineStr">
        <is>
          <t>United States</t>
        </is>
      </c>
      <c r="E7614" s="2" t="inlineStr">
        <is>
          <t>USA</t>
        </is>
      </c>
      <c r="F7614" s="2" t="inlineStr">
        <is>
          <t>Electricity generation with a gas turbine</t>
        </is>
      </c>
      <c r="G7614" s="2" t="n">
        <v>36</v>
      </c>
      <c r="H7614" s="2" t="n">
        <v>0.0002644194173627</v>
      </c>
      <c r="I7614" s="2" t="n">
        <v>0.0002961497474462241</v>
      </c>
      <c r="J7614" s="40" t="inlineStr">
        <is>
          <t>waste - methane capture</t>
        </is>
      </c>
    </row>
    <row r="7615" ht="15.75" customHeight="1" s="120">
      <c r="A7615" s="2" t="inlineStr">
        <is>
          <t>WASTE</t>
        </is>
      </c>
      <c r="B7615" s="2" t="inlineStr">
        <is>
          <t>LAN</t>
        </is>
      </c>
      <c r="C7615" s="2" t="n">
        <v>2035</v>
      </c>
      <c r="D7615" s="2" t="inlineStr">
        <is>
          <t>United States</t>
        </is>
      </c>
      <c r="E7615" s="2" t="inlineStr">
        <is>
          <t>USA</t>
        </is>
      </c>
      <c r="F7615" s="2" t="inlineStr">
        <is>
          <t>Electricity generation with combined heat and power</t>
        </is>
      </c>
      <c r="G7615" s="2" t="n">
        <v>36</v>
      </c>
      <c r="H7615" s="2" t="n">
        <v>0.0021103844919708</v>
      </c>
      <c r="I7615" s="2" t="n">
        <v>0.002363630631007296</v>
      </c>
      <c r="J7615" s="40" t="inlineStr">
        <is>
          <t>waste - methane capture</t>
        </is>
      </c>
    </row>
    <row r="7616" ht="15.75" customHeight="1" s="120">
      <c r="A7616" s="2" t="inlineStr">
        <is>
          <t>WASTE</t>
        </is>
      </c>
      <c r="B7616" s="2" t="inlineStr">
        <is>
          <t>LAN</t>
        </is>
      </c>
      <c r="C7616" s="2" t="n">
        <v>2035</v>
      </c>
      <c r="D7616" s="2" t="inlineStr">
        <is>
          <t>United States</t>
        </is>
      </c>
      <c r="E7616" s="2" t="inlineStr">
        <is>
          <t>USA</t>
        </is>
      </c>
      <c r="F7616" s="2" t="inlineStr">
        <is>
          <t>Electricity generation with a microturbine</t>
        </is>
      </c>
      <c r="G7616" s="2" t="n">
        <v>36</v>
      </c>
      <c r="H7616" s="2" t="n">
        <v>0.0001815034047468</v>
      </c>
      <c r="I7616" s="2" t="n">
        <v>0.000203283813316416</v>
      </c>
      <c r="J7616" s="40" t="inlineStr">
        <is>
          <t>waste - methane capture</t>
        </is>
      </c>
    </row>
    <row r="7617" ht="15.75" customHeight="1" s="120">
      <c r="A7617" s="2" t="inlineStr">
        <is>
          <t>WASTE</t>
        </is>
      </c>
      <c r="B7617" s="2" t="inlineStr">
        <is>
          <t>LAN</t>
        </is>
      </c>
      <c r="C7617" s="2" t="n">
        <v>2035</v>
      </c>
      <c r="D7617" s="2" t="inlineStr">
        <is>
          <t>United States</t>
        </is>
      </c>
      <c r="E7617" s="2" t="inlineStr">
        <is>
          <t>USA</t>
        </is>
      </c>
      <c r="F7617" s="2" t="inlineStr">
        <is>
          <t>Flaring of landfill gas</t>
        </is>
      </c>
      <c r="G7617" s="2" t="n">
        <v>36</v>
      </c>
      <c r="H7617" s="2" t="n">
        <v>0.0013490868150257</v>
      </c>
      <c r="I7617" s="2" t="n">
        <v>0.001510977232828784</v>
      </c>
      <c r="J7617" s="40" t="inlineStr">
        <is>
          <t>waste - methane destruction</t>
        </is>
      </c>
    </row>
    <row r="7618" ht="15.75" customHeight="1" s="120">
      <c r="A7618" s="2" t="inlineStr">
        <is>
          <t>WASTE</t>
        </is>
      </c>
      <c r="B7618" s="2" t="inlineStr">
        <is>
          <t>LAN</t>
        </is>
      </c>
      <c r="C7618" s="2" t="n">
        <v>2035</v>
      </c>
      <c r="D7618" s="2" t="inlineStr">
        <is>
          <t>United States</t>
        </is>
      </c>
      <c r="E7618" s="2" t="inlineStr">
        <is>
          <t>USA</t>
        </is>
      </c>
      <c r="F7618" s="2" t="inlineStr">
        <is>
          <t>Electricity generation with a reciprocating engine</t>
        </is>
      </c>
      <c r="G7618" s="2" t="n">
        <v>36</v>
      </c>
      <c r="H7618" s="2" t="n">
        <v>0.0175062518101186</v>
      </c>
      <c r="I7618" s="2" t="n">
        <v>0.01960700202733284</v>
      </c>
      <c r="J7618" s="40" t="inlineStr">
        <is>
          <t>waste - methane capture</t>
        </is>
      </c>
    </row>
    <row r="7619" ht="15.75" customHeight="1" s="120">
      <c r="A7619" s="2" t="inlineStr">
        <is>
          <t>WASTE</t>
        </is>
      </c>
      <c r="B7619" s="2" t="inlineStr">
        <is>
          <t>LAN</t>
        </is>
      </c>
      <c r="C7619" s="2" t="n">
        <v>2035</v>
      </c>
      <c r="D7619" s="2" t="inlineStr">
        <is>
          <t>United States</t>
        </is>
      </c>
      <c r="E7619" s="2" t="inlineStr">
        <is>
          <t>USA</t>
        </is>
      </c>
      <c r="F7619" s="2" t="inlineStr">
        <is>
          <t>Electricity generation with a gas turbine</t>
        </is>
      </c>
      <c r="G7619" s="2" t="n">
        <v>37</v>
      </c>
      <c r="H7619" s="2" t="n">
        <v>0.0001679665219854</v>
      </c>
      <c r="I7619" s="2" t="n">
        <v>0.000188122504623648</v>
      </c>
      <c r="J7619" s="40" t="inlineStr">
        <is>
          <t>waste - methane capture</t>
        </is>
      </c>
    </row>
    <row r="7620" ht="15.75" customHeight="1" s="120">
      <c r="A7620" s="2" t="inlineStr">
        <is>
          <t>WASTE</t>
        </is>
      </c>
      <c r="B7620" s="2" t="inlineStr">
        <is>
          <t>LAN</t>
        </is>
      </c>
      <c r="C7620" s="2" t="n">
        <v>2035</v>
      </c>
      <c r="D7620" s="2" t="inlineStr">
        <is>
          <t>United States</t>
        </is>
      </c>
      <c r="E7620" s="2" t="inlineStr">
        <is>
          <t>USA</t>
        </is>
      </c>
      <c r="F7620" s="2" t="inlineStr">
        <is>
          <t>Electricity generation with combined heat and power</t>
        </is>
      </c>
      <c r="G7620" s="2" t="n">
        <v>37</v>
      </c>
      <c r="H7620" s="2" t="n">
        <v>0.002887237991672</v>
      </c>
      <c r="I7620" s="2" t="n">
        <v>0.003233706550672641</v>
      </c>
      <c r="J7620" s="40" t="inlineStr">
        <is>
          <t>waste - methane capture</t>
        </is>
      </c>
    </row>
    <row r="7621" ht="15.75" customHeight="1" s="120">
      <c r="A7621" s="2" t="inlineStr">
        <is>
          <t>WASTE</t>
        </is>
      </c>
      <c r="B7621" s="2" t="inlineStr">
        <is>
          <t>LAN</t>
        </is>
      </c>
      <c r="C7621" s="2" t="n">
        <v>2035</v>
      </c>
      <c r="D7621" s="2" t="inlineStr">
        <is>
          <t>United States</t>
        </is>
      </c>
      <c r="E7621" s="2" t="inlineStr">
        <is>
          <t>USA</t>
        </is>
      </c>
      <c r="F7621" s="2" t="inlineStr">
        <is>
          <t>Land_x001f_ll gas recovery for direct use</t>
        </is>
      </c>
      <c r="G7621" s="2" t="n">
        <v>37</v>
      </c>
      <c r="H7621" s="2" t="n">
        <v>0.001073631021427</v>
      </c>
      <c r="I7621" s="2" t="n">
        <v>0.00120246674399824</v>
      </c>
      <c r="J7621" s="40" t="inlineStr">
        <is>
          <t>waste - methane capture</t>
        </is>
      </c>
    </row>
    <row r="7622" ht="15.75" customHeight="1" s="120">
      <c r="A7622" s="2" t="inlineStr">
        <is>
          <t>WASTE</t>
        </is>
      </c>
      <c r="B7622" s="2" t="inlineStr">
        <is>
          <t>LAN</t>
        </is>
      </c>
      <c r="C7622" s="2" t="n">
        <v>2035</v>
      </c>
      <c r="D7622" s="2" t="inlineStr">
        <is>
          <t>United States</t>
        </is>
      </c>
      <c r="E7622" s="2" t="inlineStr">
        <is>
          <t>USA</t>
        </is>
      </c>
      <c r="F7622" s="2" t="inlineStr">
        <is>
          <t>Electricity generation with a microturbine</t>
        </is>
      </c>
      <c r="G7622" s="2" t="n">
        <v>37</v>
      </c>
      <c r="H7622" s="2" t="n">
        <v>0.0001058059133356</v>
      </c>
      <c r="I7622" s="2" t="n">
        <v>0.000118502622935872</v>
      </c>
      <c r="J7622" s="40" t="inlineStr">
        <is>
          <t>waste - methane capture</t>
        </is>
      </c>
    </row>
    <row r="7623" ht="15.75" customHeight="1" s="120">
      <c r="A7623" s="2" t="inlineStr">
        <is>
          <t>WASTE</t>
        </is>
      </c>
      <c r="B7623" s="2" t="inlineStr">
        <is>
          <t>LAN</t>
        </is>
      </c>
      <c r="C7623" s="2" t="n">
        <v>2035</v>
      </c>
      <c r="D7623" s="2" t="inlineStr">
        <is>
          <t>United States</t>
        </is>
      </c>
      <c r="E7623" s="2" t="inlineStr">
        <is>
          <t>USA</t>
        </is>
      </c>
      <c r="F7623" s="2" t="inlineStr">
        <is>
          <t>Electricity generation with a reciprocating engine</t>
        </is>
      </c>
      <c r="G7623" s="2" t="n">
        <v>37</v>
      </c>
      <c r="H7623" s="2" t="n">
        <v>0.009853075491264501</v>
      </c>
      <c r="I7623" s="2" t="n">
        <v>0.01103544455021624</v>
      </c>
      <c r="J7623" s="40" t="inlineStr">
        <is>
          <t>waste - methane capture</t>
        </is>
      </c>
    </row>
    <row r="7624" ht="15.75" customHeight="1" s="120">
      <c r="A7624" s="2" t="inlineStr">
        <is>
          <t>WASTE</t>
        </is>
      </c>
      <c r="B7624" s="2" t="inlineStr">
        <is>
          <t>LAN</t>
        </is>
      </c>
      <c r="C7624" s="2" t="n">
        <v>2035</v>
      </c>
      <c r="D7624" s="2" t="inlineStr">
        <is>
          <t>United States</t>
        </is>
      </c>
      <c r="E7624" s="2" t="inlineStr">
        <is>
          <t>USA</t>
        </is>
      </c>
      <c r="F7624" s="2" t="inlineStr">
        <is>
          <t>Flaring of landfill gas</t>
        </is>
      </c>
      <c r="G7624" s="2" t="n">
        <v>37</v>
      </c>
      <c r="H7624" s="2" t="n">
        <v>0.0004494305176195</v>
      </c>
      <c r="I7624" s="2" t="n">
        <v>0.00050336217973384</v>
      </c>
      <c r="J7624" s="40" t="inlineStr">
        <is>
          <t>waste - methane destruction</t>
        </is>
      </c>
    </row>
    <row r="7625" ht="15.75" customHeight="1" s="120">
      <c r="A7625" s="2" t="inlineStr">
        <is>
          <t>WASTE</t>
        </is>
      </c>
      <c r="B7625" s="2" t="inlineStr">
        <is>
          <t>LAN</t>
        </is>
      </c>
      <c r="C7625" s="2" t="n">
        <v>2035</v>
      </c>
      <c r="D7625" s="2" t="inlineStr">
        <is>
          <t>United States</t>
        </is>
      </c>
      <c r="E7625" s="2" t="inlineStr">
        <is>
          <t>USA</t>
        </is>
      </c>
      <c r="F7625" s="2" t="inlineStr">
        <is>
          <t>Electricity generation with a microturbine</t>
        </is>
      </c>
      <c r="G7625" s="2" t="n">
        <v>38</v>
      </c>
      <c r="H7625" s="2" t="n">
        <v>3.46328124579e-05</v>
      </c>
      <c r="I7625" s="2" t="n">
        <v>3.8788749952848e-05</v>
      </c>
      <c r="J7625" s="40" t="inlineStr">
        <is>
          <t>waste - methane capture</t>
        </is>
      </c>
    </row>
    <row r="7626" ht="15.75" customHeight="1" s="120">
      <c r="A7626" s="2" t="inlineStr">
        <is>
          <t>WASTE</t>
        </is>
      </c>
      <c r="B7626" s="2" t="inlineStr">
        <is>
          <t>LAN</t>
        </is>
      </c>
      <c r="C7626" s="2" t="n">
        <v>2035</v>
      </c>
      <c r="D7626" s="2" t="inlineStr">
        <is>
          <t>United States</t>
        </is>
      </c>
      <c r="E7626" s="2" t="inlineStr">
        <is>
          <t>USA</t>
        </is>
      </c>
      <c r="F7626" s="2" t="inlineStr">
        <is>
          <t>Electricity generation with a reciprocating engine</t>
        </is>
      </c>
      <c r="G7626" s="2" t="n">
        <v>38</v>
      </c>
      <c r="H7626" s="2" t="n">
        <v>0.0068629658780992</v>
      </c>
      <c r="I7626" s="2" t="n">
        <v>0.007686521783471104</v>
      </c>
      <c r="J7626" s="40" t="inlineStr">
        <is>
          <t>waste - methane capture</t>
        </is>
      </c>
    </row>
    <row r="7627" ht="15.75" customHeight="1" s="120">
      <c r="A7627" s="2" t="inlineStr">
        <is>
          <t>WASTE</t>
        </is>
      </c>
      <c r="B7627" s="2" t="inlineStr">
        <is>
          <t>LAN</t>
        </is>
      </c>
      <c r="C7627" s="2" t="n">
        <v>2035</v>
      </c>
      <c r="D7627" s="2" t="inlineStr">
        <is>
          <t>United States</t>
        </is>
      </c>
      <c r="E7627" s="2" t="inlineStr">
        <is>
          <t>USA</t>
        </is>
      </c>
      <c r="F7627" s="2" t="inlineStr">
        <is>
          <t>Electricity generation with a gas turbine</t>
        </is>
      </c>
      <c r="G7627" s="2" t="n">
        <v>38</v>
      </c>
      <c r="H7627" s="2" t="n">
        <v>0.0001557319919812</v>
      </c>
      <c r="I7627" s="2" t="n">
        <v>0.000174419831018944</v>
      </c>
      <c r="J7627" s="40" t="inlineStr">
        <is>
          <t>waste - methane capture</t>
        </is>
      </c>
    </row>
    <row r="7628" ht="15.75" customHeight="1" s="120">
      <c r="A7628" s="2" t="inlineStr">
        <is>
          <t>WASTE</t>
        </is>
      </c>
      <c r="B7628" s="2" t="inlineStr">
        <is>
          <t>LAN</t>
        </is>
      </c>
      <c r="C7628" s="2" t="n">
        <v>2035</v>
      </c>
      <c r="D7628" s="2" t="inlineStr">
        <is>
          <t>United States</t>
        </is>
      </c>
      <c r="E7628" s="2" t="inlineStr">
        <is>
          <t>USA</t>
        </is>
      </c>
      <c r="F7628" s="2" t="inlineStr">
        <is>
          <t>Land_x001f_ll gas recovery for direct use</t>
        </is>
      </c>
      <c r="G7628" s="2" t="n">
        <v>38</v>
      </c>
      <c r="H7628" s="2" t="n">
        <v>0.0014385433169082</v>
      </c>
      <c r="I7628" s="2" t="n">
        <v>0.001611168514937184</v>
      </c>
      <c r="J7628" s="40" t="inlineStr">
        <is>
          <t>waste - methane capture</t>
        </is>
      </c>
    </row>
    <row r="7629" ht="15.75" customHeight="1" s="120">
      <c r="A7629" s="2" t="inlineStr">
        <is>
          <t>WASTE</t>
        </is>
      </c>
      <c r="B7629" s="2" t="inlineStr">
        <is>
          <t>LAN</t>
        </is>
      </c>
      <c r="C7629" s="2" t="n">
        <v>2035</v>
      </c>
      <c r="D7629" s="2" t="inlineStr">
        <is>
          <t>United States</t>
        </is>
      </c>
      <c r="E7629" s="2" t="inlineStr">
        <is>
          <t>USA</t>
        </is>
      </c>
      <c r="F7629" s="2" t="inlineStr">
        <is>
          <t>Electricity generation with combined heat and power</t>
        </is>
      </c>
      <c r="G7629" s="2" t="n">
        <v>38</v>
      </c>
      <c r="H7629" s="2" t="n">
        <v>0.001871347281849</v>
      </c>
      <c r="I7629" s="2" t="n">
        <v>0.00209590895567088</v>
      </c>
      <c r="J7629" s="40" t="inlineStr">
        <is>
          <t>waste - methane capture</t>
        </is>
      </c>
    </row>
    <row r="7630" ht="15.75" customHeight="1" s="120">
      <c r="A7630" s="2" t="inlineStr">
        <is>
          <t>WASTE</t>
        </is>
      </c>
      <c r="B7630" s="2" t="inlineStr">
        <is>
          <t>LAN</t>
        </is>
      </c>
      <c r="C7630" s="2" t="n">
        <v>2035</v>
      </c>
      <c r="D7630" s="2" t="inlineStr">
        <is>
          <t>United States</t>
        </is>
      </c>
      <c r="E7630" s="2" t="inlineStr">
        <is>
          <t>USA</t>
        </is>
      </c>
      <c r="F7630" s="2" t="inlineStr">
        <is>
          <t>Land_x001f_ll gas recovery for direct use</t>
        </is>
      </c>
      <c r="G7630" s="2" t="n">
        <v>39</v>
      </c>
      <c r="H7630" s="2" t="n">
        <v>0.0011306497035548</v>
      </c>
      <c r="I7630" s="2" t="n">
        <v>0.001266327667981376</v>
      </c>
      <c r="J7630" s="40" t="inlineStr">
        <is>
          <t>waste - methane capture</t>
        </is>
      </c>
    </row>
    <row r="7631" ht="15.75" customHeight="1" s="120">
      <c r="A7631" s="2" t="inlineStr">
        <is>
          <t>WASTE</t>
        </is>
      </c>
      <c r="B7631" s="2" t="inlineStr">
        <is>
          <t>LAN</t>
        </is>
      </c>
      <c r="C7631" s="2" t="n">
        <v>2035</v>
      </c>
      <c r="D7631" s="2" t="inlineStr">
        <is>
          <t>United States</t>
        </is>
      </c>
      <c r="E7631" s="2" t="inlineStr">
        <is>
          <t>USA</t>
        </is>
      </c>
      <c r="F7631" s="2" t="inlineStr">
        <is>
          <t>Electricity generation with a microturbine</t>
        </is>
      </c>
      <c r="G7631" s="2" t="n">
        <v>39</v>
      </c>
      <c r="H7631" s="2" t="n">
        <v>6.5801814344e-05</v>
      </c>
      <c r="I7631" s="2" t="n">
        <v>7.369803206528001e-05</v>
      </c>
      <c r="J7631" s="40" t="inlineStr">
        <is>
          <t>waste - methane capture</t>
        </is>
      </c>
    </row>
    <row r="7632" ht="15.75" customHeight="1" s="120">
      <c r="A7632" s="2" t="inlineStr">
        <is>
          <t>WASTE</t>
        </is>
      </c>
      <c r="B7632" s="2" t="inlineStr">
        <is>
          <t>LAN</t>
        </is>
      </c>
      <c r="C7632" s="2" t="n">
        <v>2035</v>
      </c>
      <c r="D7632" s="2" t="inlineStr">
        <is>
          <t>United States</t>
        </is>
      </c>
      <c r="E7632" s="2" t="inlineStr">
        <is>
          <t>USA</t>
        </is>
      </c>
      <c r="F7632" s="2" t="inlineStr">
        <is>
          <t>Flaring of landfill gas</t>
        </is>
      </c>
      <c r="G7632" s="2" t="n">
        <v>39</v>
      </c>
      <c r="H7632" s="2" t="n">
        <v>0.0016755053948145</v>
      </c>
      <c r="I7632" s="2" t="n">
        <v>0.00187656604219224</v>
      </c>
      <c r="J7632" s="40" t="inlineStr">
        <is>
          <t>waste - methane destruction</t>
        </is>
      </c>
    </row>
    <row r="7633" ht="15.75" customHeight="1" s="120">
      <c r="A7633" s="2" t="inlineStr">
        <is>
          <t>WASTE</t>
        </is>
      </c>
      <c r="B7633" s="2" t="inlineStr">
        <is>
          <t>LAN</t>
        </is>
      </c>
      <c r="C7633" s="2" t="n">
        <v>2035</v>
      </c>
      <c r="D7633" s="2" t="inlineStr">
        <is>
          <t>United States</t>
        </is>
      </c>
      <c r="E7633" s="2" t="inlineStr">
        <is>
          <t>USA</t>
        </is>
      </c>
      <c r="F7633" s="2" t="inlineStr">
        <is>
          <t>Electricity generation with a gas turbine</t>
        </is>
      </c>
      <c r="G7633" s="2" t="n">
        <v>39</v>
      </c>
      <c r="H7633" s="2" t="n">
        <v>0.0003103794661001</v>
      </c>
      <c r="I7633" s="2" t="n">
        <v>0.000347625002032112</v>
      </c>
      <c r="J7633" s="40" t="inlineStr">
        <is>
          <t>waste - methane capture</t>
        </is>
      </c>
    </row>
    <row r="7634" ht="15.75" customHeight="1" s="120">
      <c r="A7634" s="2" t="inlineStr">
        <is>
          <t>WASTE</t>
        </is>
      </c>
      <c r="B7634" s="2" t="inlineStr">
        <is>
          <t>LAN</t>
        </is>
      </c>
      <c r="C7634" s="2" t="n">
        <v>2035</v>
      </c>
      <c r="D7634" s="2" t="inlineStr">
        <is>
          <t>United States</t>
        </is>
      </c>
      <c r="E7634" s="2" t="inlineStr">
        <is>
          <t>USA</t>
        </is>
      </c>
      <c r="F7634" s="2" t="inlineStr">
        <is>
          <t>Electricity generation with a reciprocating engine</t>
        </is>
      </c>
      <c r="G7634" s="2" t="n">
        <v>39</v>
      </c>
      <c r="H7634" s="2" t="n">
        <v>0.0072581297717988</v>
      </c>
      <c r="I7634" s="2" t="n">
        <v>0.008129105344414656</v>
      </c>
      <c r="J7634" s="40" t="inlineStr">
        <is>
          <t>waste - methane capture</t>
        </is>
      </c>
    </row>
    <row r="7635" ht="15.75" customHeight="1" s="120">
      <c r="A7635" s="2" t="inlineStr">
        <is>
          <t>WASTE</t>
        </is>
      </c>
      <c r="B7635" s="2" t="inlineStr">
        <is>
          <t>LAN</t>
        </is>
      </c>
      <c r="C7635" s="2" t="n">
        <v>2035</v>
      </c>
      <c r="D7635" s="2" t="inlineStr">
        <is>
          <t>United States</t>
        </is>
      </c>
      <c r="E7635" s="2" t="inlineStr">
        <is>
          <t>USA</t>
        </is>
      </c>
      <c r="F7635" s="2" t="inlineStr">
        <is>
          <t>Electricity generation with combined heat and power</t>
        </is>
      </c>
      <c r="G7635" s="2" t="n">
        <v>39</v>
      </c>
      <c r="H7635" s="2" t="n">
        <v>0.0016766410844866</v>
      </c>
      <c r="I7635" s="2" t="n">
        <v>0.001877838014624992</v>
      </c>
      <c r="J7635" s="40" t="inlineStr">
        <is>
          <t>waste - methane capture</t>
        </is>
      </c>
    </row>
    <row r="7636" ht="15.75" customHeight="1" s="120">
      <c r="A7636" s="2" t="inlineStr">
        <is>
          <t>WASTE</t>
        </is>
      </c>
      <c r="B7636" s="2" t="inlineStr">
        <is>
          <t>LAN</t>
        </is>
      </c>
      <c r="C7636" s="2" t="n">
        <v>2035</v>
      </c>
      <c r="D7636" s="2" t="inlineStr">
        <is>
          <t>United States</t>
        </is>
      </c>
      <c r="E7636" s="2" t="inlineStr">
        <is>
          <t>USA</t>
        </is>
      </c>
      <c r="F7636" s="2" t="inlineStr">
        <is>
          <t>Electricity generation with a microturbine</t>
        </is>
      </c>
      <c r="G7636" s="2" t="n">
        <v>40</v>
      </c>
      <c r="H7636" s="2" t="n">
        <v>0.0001290738910029</v>
      </c>
      <c r="I7636" s="2" t="n">
        <v>0.000144562757923248</v>
      </c>
      <c r="J7636" s="40" t="inlineStr">
        <is>
          <t>waste - methane capture</t>
        </is>
      </c>
    </row>
    <row r="7637" ht="15.75" customHeight="1" s="120">
      <c r="A7637" s="2" t="inlineStr">
        <is>
          <t>WASTE</t>
        </is>
      </c>
      <c r="B7637" s="2" t="inlineStr">
        <is>
          <t>LAN</t>
        </is>
      </c>
      <c r="C7637" s="2" t="n">
        <v>2035</v>
      </c>
      <c r="D7637" s="2" t="inlineStr">
        <is>
          <t>United States</t>
        </is>
      </c>
      <c r="E7637" s="2" t="inlineStr">
        <is>
          <t>USA</t>
        </is>
      </c>
      <c r="F7637" s="2" t="inlineStr">
        <is>
          <t>Electricity generation with a gas turbine</t>
        </is>
      </c>
      <c r="G7637" s="2" t="n">
        <v>40</v>
      </c>
      <c r="H7637" s="2" t="n">
        <v>0.0003869730353472</v>
      </c>
      <c r="I7637" s="2" t="n">
        <v>0.000433409799588864</v>
      </c>
      <c r="J7637" s="40" t="inlineStr">
        <is>
          <t>waste - methane capture</t>
        </is>
      </c>
    </row>
    <row r="7638" ht="15.75" customHeight="1" s="120">
      <c r="A7638" s="2" t="inlineStr">
        <is>
          <t>WASTE</t>
        </is>
      </c>
      <c r="B7638" s="2" t="inlineStr">
        <is>
          <t>LAN</t>
        </is>
      </c>
      <c r="C7638" s="2" t="n">
        <v>2035</v>
      </c>
      <c r="D7638" s="2" t="inlineStr">
        <is>
          <t>United States</t>
        </is>
      </c>
      <c r="E7638" s="2" t="inlineStr">
        <is>
          <t>USA</t>
        </is>
      </c>
      <c r="F7638" s="2" t="inlineStr">
        <is>
          <t>Electricity generation with a reciprocating engine</t>
        </is>
      </c>
      <c r="G7638" s="2" t="n">
        <v>40</v>
      </c>
      <c r="H7638" s="2" t="n">
        <v>0.0058934427797794</v>
      </c>
      <c r="I7638" s="2" t="n">
        <v>0.006600655913352929</v>
      </c>
      <c r="J7638" s="40" t="inlineStr">
        <is>
          <t>waste - methane capture</t>
        </is>
      </c>
    </row>
    <row r="7639" ht="15.75" customHeight="1" s="120">
      <c r="A7639" s="2" t="inlineStr">
        <is>
          <t>WASTE</t>
        </is>
      </c>
      <c r="B7639" s="2" t="inlineStr">
        <is>
          <t>LAN</t>
        </is>
      </c>
      <c r="C7639" s="2" t="n">
        <v>2035</v>
      </c>
      <c r="D7639" s="2" t="inlineStr">
        <is>
          <t>United States</t>
        </is>
      </c>
      <c r="E7639" s="2" t="inlineStr">
        <is>
          <t>USA</t>
        </is>
      </c>
      <c r="F7639" s="2" t="inlineStr">
        <is>
          <t>Electricity generation with combined heat and power</t>
        </is>
      </c>
      <c r="G7639" s="2" t="n">
        <v>40</v>
      </c>
      <c r="H7639" s="2" t="n">
        <v>0.0016978968196781</v>
      </c>
      <c r="I7639" s="2" t="n">
        <v>0.001901644438039472</v>
      </c>
      <c r="J7639" s="40" t="inlineStr">
        <is>
          <t>waste - methane capture</t>
        </is>
      </c>
    </row>
    <row r="7640" ht="15.75" customHeight="1" s="120">
      <c r="A7640" s="2" t="inlineStr">
        <is>
          <t>WASTE</t>
        </is>
      </c>
      <c r="B7640" s="2" t="inlineStr">
        <is>
          <t>LAN</t>
        </is>
      </c>
      <c r="C7640" s="2" t="n">
        <v>2035</v>
      </c>
      <c r="D7640" s="2" t="inlineStr">
        <is>
          <t>United States</t>
        </is>
      </c>
      <c r="E7640" s="2" t="inlineStr">
        <is>
          <t>USA</t>
        </is>
      </c>
      <c r="F7640" s="2" t="inlineStr">
        <is>
          <t>Electricity generation with combined heat and power</t>
        </is>
      </c>
      <c r="G7640" s="2" t="n">
        <v>41</v>
      </c>
      <c r="H7640" s="2" t="n">
        <v>0.0002313911099918</v>
      </c>
      <c r="I7640" s="2" t="n">
        <v>0.000259158043190816</v>
      </c>
      <c r="J7640" s="40" t="inlineStr">
        <is>
          <t>waste - methane capture</t>
        </is>
      </c>
    </row>
    <row r="7641" ht="15.75" customHeight="1" s="120">
      <c r="A7641" s="2" t="inlineStr">
        <is>
          <t>WASTE</t>
        </is>
      </c>
      <c r="B7641" s="2" t="inlineStr">
        <is>
          <t>LAN</t>
        </is>
      </c>
      <c r="C7641" s="2" t="n">
        <v>2035</v>
      </c>
      <c r="D7641" s="2" t="inlineStr">
        <is>
          <t>United States</t>
        </is>
      </c>
      <c r="E7641" s="2" t="inlineStr">
        <is>
          <t>USA</t>
        </is>
      </c>
      <c r="F7641" s="2" t="inlineStr">
        <is>
          <t>Flaring of landfill gas</t>
        </is>
      </c>
      <c r="G7641" s="2" t="n">
        <v>41</v>
      </c>
      <c r="H7641" s="2" t="n">
        <v>0.0004166672006249</v>
      </c>
      <c r="I7641" s="2" t="n">
        <v>0.0004666672646998881</v>
      </c>
      <c r="J7641" s="40" t="inlineStr">
        <is>
          <t>waste - methane destruction</t>
        </is>
      </c>
    </row>
    <row r="7642" ht="15.75" customHeight="1" s="120">
      <c r="A7642" s="2" t="inlineStr">
        <is>
          <t>WASTE</t>
        </is>
      </c>
      <c r="B7642" s="2" t="inlineStr">
        <is>
          <t>LAN</t>
        </is>
      </c>
      <c r="C7642" s="2" t="n">
        <v>2035</v>
      </c>
      <c r="D7642" s="2" t="inlineStr">
        <is>
          <t>United States</t>
        </is>
      </c>
      <c r="E7642" s="2" t="inlineStr">
        <is>
          <t>USA</t>
        </is>
      </c>
      <c r="F7642" s="2" t="inlineStr">
        <is>
          <t>Electricity generation with a microturbine</t>
        </is>
      </c>
      <c r="G7642" s="2" t="n">
        <v>41</v>
      </c>
      <c r="H7642" s="2" t="n">
        <v>3.24911015923e-05</v>
      </c>
      <c r="I7642" s="2" t="n">
        <v>3.6390033783376e-05</v>
      </c>
      <c r="J7642" s="40" t="inlineStr">
        <is>
          <t>waste - methane capture</t>
        </is>
      </c>
    </row>
    <row r="7643" ht="15.75" customHeight="1" s="120">
      <c r="A7643" s="2" t="inlineStr">
        <is>
          <t>WASTE</t>
        </is>
      </c>
      <c r="B7643" s="2" t="inlineStr">
        <is>
          <t>LAN</t>
        </is>
      </c>
      <c r="C7643" s="2" t="n">
        <v>2035</v>
      </c>
      <c r="D7643" s="2" t="inlineStr">
        <is>
          <t>United States</t>
        </is>
      </c>
      <c r="E7643" s="2" t="inlineStr">
        <is>
          <t>USA</t>
        </is>
      </c>
      <c r="F7643" s="2" t="inlineStr">
        <is>
          <t>Electricity generation with a gas turbine</t>
        </is>
      </c>
      <c r="G7643" s="2" t="n">
        <v>41</v>
      </c>
      <c r="H7643" s="2" t="n">
        <v>7.951135921760001e-05</v>
      </c>
      <c r="I7643" s="2" t="n">
        <v>8.905272232371202e-05</v>
      </c>
      <c r="J7643" s="40" t="inlineStr">
        <is>
          <t>waste - methane capture</t>
        </is>
      </c>
    </row>
    <row r="7644" ht="15.75" customHeight="1" s="120">
      <c r="A7644" s="2" t="inlineStr">
        <is>
          <t>WASTE</t>
        </is>
      </c>
      <c r="B7644" s="2" t="inlineStr">
        <is>
          <t>LAN</t>
        </is>
      </c>
      <c r="C7644" s="2" t="n">
        <v>2035</v>
      </c>
      <c r="D7644" s="2" t="inlineStr">
        <is>
          <t>United States</t>
        </is>
      </c>
      <c r="E7644" s="2" t="inlineStr">
        <is>
          <t>USA</t>
        </is>
      </c>
      <c r="F7644" s="2" t="inlineStr">
        <is>
          <t>Electricity generation with a reciprocating engine</t>
        </is>
      </c>
      <c r="G7644" s="2" t="n">
        <v>41</v>
      </c>
      <c r="H7644" s="2" t="n">
        <v>0.0075075500644743</v>
      </c>
      <c r="I7644" s="2" t="n">
        <v>0.008408456072211216</v>
      </c>
      <c r="J7644" s="40" t="inlineStr">
        <is>
          <t>waste - methane capture</t>
        </is>
      </c>
    </row>
    <row r="7645" ht="15.75" customHeight="1" s="120">
      <c r="A7645" s="2" t="inlineStr">
        <is>
          <t>WASTE</t>
        </is>
      </c>
      <c r="B7645" s="2" t="inlineStr">
        <is>
          <t>LAN</t>
        </is>
      </c>
      <c r="C7645" s="2" t="n">
        <v>2035</v>
      </c>
      <c r="D7645" s="2" t="inlineStr">
        <is>
          <t>United States</t>
        </is>
      </c>
      <c r="E7645" s="2" t="inlineStr">
        <is>
          <t>USA</t>
        </is>
      </c>
      <c r="F7645" s="2" t="inlineStr">
        <is>
          <t>Land_x001f_ll gas recovery for direct use</t>
        </is>
      </c>
      <c r="G7645" s="2" t="n">
        <v>41</v>
      </c>
      <c r="H7645" s="2" t="n">
        <v>0.00035398529144</v>
      </c>
      <c r="I7645" s="2" t="n">
        <v>0.0003964635264128</v>
      </c>
      <c r="J7645" s="40" t="inlineStr">
        <is>
          <t>waste - methane capture</t>
        </is>
      </c>
    </row>
    <row r="7646" ht="15.75" customHeight="1" s="120">
      <c r="A7646" s="2" t="inlineStr">
        <is>
          <t>WASTE</t>
        </is>
      </c>
      <c r="B7646" s="2" t="inlineStr">
        <is>
          <t>LAN</t>
        </is>
      </c>
      <c r="C7646" s="2" t="n">
        <v>2035</v>
      </c>
      <c r="D7646" s="2" t="inlineStr">
        <is>
          <t>United States</t>
        </is>
      </c>
      <c r="E7646" s="2" t="inlineStr">
        <is>
          <t>USA</t>
        </is>
      </c>
      <c r="F7646" s="2" t="inlineStr">
        <is>
          <t>Electricity generation with a microturbine</t>
        </is>
      </c>
      <c r="G7646" s="2" t="n">
        <v>42</v>
      </c>
      <c r="H7646" s="2" t="n">
        <v>3.08686467179e-05</v>
      </c>
      <c r="I7646" s="2" t="n">
        <v>3.4572884324048e-05</v>
      </c>
      <c r="J7646" s="40" t="inlineStr">
        <is>
          <t>waste - methane capture</t>
        </is>
      </c>
    </row>
    <row r="7647" ht="15.75" customHeight="1" s="120">
      <c r="A7647" s="2" t="inlineStr">
        <is>
          <t>WASTE</t>
        </is>
      </c>
      <c r="B7647" s="2" t="inlineStr">
        <is>
          <t>LAN</t>
        </is>
      </c>
      <c r="C7647" s="2" t="n">
        <v>2035</v>
      </c>
      <c r="D7647" s="2" t="inlineStr">
        <is>
          <t>United States</t>
        </is>
      </c>
      <c r="E7647" s="2" t="inlineStr">
        <is>
          <t>USA</t>
        </is>
      </c>
      <c r="F7647" s="2" t="inlineStr">
        <is>
          <t>Electricity generation with a reciprocating engine</t>
        </is>
      </c>
      <c r="G7647" s="2" t="n">
        <v>42</v>
      </c>
      <c r="H7647" s="2" t="n">
        <v>0.0064336854266003</v>
      </c>
      <c r="I7647" s="2" t="n">
        <v>0.007205727677792336</v>
      </c>
      <c r="J7647" s="40" t="inlineStr">
        <is>
          <t>waste - methane capture</t>
        </is>
      </c>
    </row>
    <row r="7648" ht="15.75" customHeight="1" s="120">
      <c r="A7648" s="2" t="inlineStr">
        <is>
          <t>WASTE</t>
        </is>
      </c>
      <c r="B7648" s="2" t="inlineStr">
        <is>
          <t>LAN</t>
        </is>
      </c>
      <c r="C7648" s="2" t="n">
        <v>2035</v>
      </c>
      <c r="D7648" s="2" t="inlineStr">
        <is>
          <t>United States</t>
        </is>
      </c>
      <c r="E7648" s="2" t="inlineStr">
        <is>
          <t>USA</t>
        </is>
      </c>
      <c r="F7648" s="2" t="inlineStr">
        <is>
          <t>Electricity generation with combined heat and power</t>
        </is>
      </c>
      <c r="G7648" s="2" t="n">
        <v>42</v>
      </c>
      <c r="H7648" s="2" t="n">
        <v>0.0010992768657161</v>
      </c>
      <c r="I7648" s="2" t="n">
        <v>0.001231190089602032</v>
      </c>
      <c r="J7648" s="40" t="inlineStr">
        <is>
          <t>waste - methane capture</t>
        </is>
      </c>
    </row>
    <row r="7649" ht="15.75" customHeight="1" s="120">
      <c r="A7649" s="2" t="inlineStr">
        <is>
          <t>WASTE</t>
        </is>
      </c>
      <c r="B7649" s="2" t="inlineStr">
        <is>
          <t>LAN</t>
        </is>
      </c>
      <c r="C7649" s="2" t="n">
        <v>2035</v>
      </c>
      <c r="D7649" s="2" t="inlineStr">
        <is>
          <t>United States</t>
        </is>
      </c>
      <c r="E7649" s="2" t="inlineStr">
        <is>
          <t>USA</t>
        </is>
      </c>
      <c r="F7649" s="2" t="inlineStr">
        <is>
          <t>Land_x001f_ll gas recovery for direct use</t>
        </is>
      </c>
      <c r="G7649" s="2" t="n">
        <v>42</v>
      </c>
      <c r="H7649" s="2" t="n">
        <v>0.0015547885559499</v>
      </c>
      <c r="I7649" s="2" t="n">
        <v>0.001741363182663888</v>
      </c>
      <c r="J7649" s="40" t="inlineStr">
        <is>
          <t>waste - methane capture</t>
        </is>
      </c>
    </row>
    <row r="7650" ht="15.75" customHeight="1" s="120">
      <c r="A7650" s="2" t="inlineStr">
        <is>
          <t>WASTE</t>
        </is>
      </c>
      <c r="B7650" s="2" t="inlineStr">
        <is>
          <t>LAN</t>
        </is>
      </c>
      <c r="C7650" s="2" t="n">
        <v>2035</v>
      </c>
      <c r="D7650" s="2" t="inlineStr">
        <is>
          <t>United States</t>
        </is>
      </c>
      <c r="E7650" s="2" t="inlineStr">
        <is>
          <t>USA</t>
        </is>
      </c>
      <c r="F7650" s="2" t="inlineStr">
        <is>
          <t>Electricity generation with a gas turbine</t>
        </is>
      </c>
      <c r="G7650" s="2" t="n">
        <v>42</v>
      </c>
      <c r="H7650" s="2" t="n">
        <v>7.03095793142e-05</v>
      </c>
      <c r="I7650" s="2" t="n">
        <v>7.8746728831904e-05</v>
      </c>
      <c r="J7650" s="40" t="inlineStr">
        <is>
          <t>waste - methane capture</t>
        </is>
      </c>
    </row>
    <row r="7651" ht="15.75" customHeight="1" s="120">
      <c r="A7651" s="2" t="inlineStr">
        <is>
          <t>WASTE</t>
        </is>
      </c>
      <c r="B7651" s="2" t="inlineStr">
        <is>
          <t>LAN</t>
        </is>
      </c>
      <c r="C7651" s="2" t="n">
        <v>2035</v>
      </c>
      <c r="D7651" s="2" t="inlineStr">
        <is>
          <t>United States</t>
        </is>
      </c>
      <c r="E7651" s="2" t="inlineStr">
        <is>
          <t>USA</t>
        </is>
      </c>
      <c r="F7651" s="2" t="inlineStr">
        <is>
          <t>Electricity generation with combined heat and power</t>
        </is>
      </c>
      <c r="G7651" s="2" t="n">
        <v>43</v>
      </c>
      <c r="H7651" s="2" t="n">
        <v>0.0011640783777693</v>
      </c>
      <c r="I7651" s="2" t="n">
        <v>0.001303767783101616</v>
      </c>
      <c r="J7651" s="40" t="inlineStr">
        <is>
          <t>waste - methane capture</t>
        </is>
      </c>
    </row>
    <row r="7652" ht="15.75" customHeight="1" s="120">
      <c r="A7652" s="2" t="inlineStr">
        <is>
          <t>WASTE</t>
        </is>
      </c>
      <c r="B7652" s="2" t="inlineStr">
        <is>
          <t>LAN</t>
        </is>
      </c>
      <c r="C7652" s="2" t="n">
        <v>2035</v>
      </c>
      <c r="D7652" s="2" t="inlineStr">
        <is>
          <t>United States</t>
        </is>
      </c>
      <c r="E7652" s="2" t="inlineStr">
        <is>
          <t>USA</t>
        </is>
      </c>
      <c r="F7652" s="2" t="inlineStr">
        <is>
          <t>Electricity generation with a gas turbine</t>
        </is>
      </c>
      <c r="G7652" s="2" t="n">
        <v>43</v>
      </c>
      <c r="H7652" s="2" t="n">
        <v>0.0001434673613403</v>
      </c>
      <c r="I7652" s="2" t="n">
        <v>0.000160683444701136</v>
      </c>
      <c r="J7652" s="40" t="inlineStr">
        <is>
          <t>waste - methane capture</t>
        </is>
      </c>
    </row>
    <row r="7653" ht="15.75" customHeight="1" s="120">
      <c r="A7653" s="2" t="inlineStr">
        <is>
          <t>WASTE</t>
        </is>
      </c>
      <c r="B7653" s="2" t="inlineStr">
        <is>
          <t>LAN</t>
        </is>
      </c>
      <c r="C7653" s="2" t="n">
        <v>2035</v>
      </c>
      <c r="D7653" s="2" t="inlineStr">
        <is>
          <t>United States</t>
        </is>
      </c>
      <c r="E7653" s="2" t="inlineStr">
        <is>
          <t>USA</t>
        </is>
      </c>
      <c r="F7653" s="2" t="inlineStr">
        <is>
          <t>Electricity generation with a reciprocating engine</t>
        </is>
      </c>
      <c r="G7653" s="2" t="n">
        <v>43</v>
      </c>
      <c r="H7653" s="2" t="n">
        <v>0.0060422339010984</v>
      </c>
      <c r="I7653" s="2" t="n">
        <v>0.006767301969230209</v>
      </c>
      <c r="J7653" s="40" t="inlineStr">
        <is>
          <t>waste - methane capture</t>
        </is>
      </c>
    </row>
    <row r="7654" ht="15.75" customHeight="1" s="120">
      <c r="A7654" s="2" t="inlineStr">
        <is>
          <t>WASTE</t>
        </is>
      </c>
      <c r="B7654" s="2" t="inlineStr">
        <is>
          <t>LAN</t>
        </is>
      </c>
      <c r="C7654" s="2" t="n">
        <v>2035</v>
      </c>
      <c r="D7654" s="2" t="inlineStr">
        <is>
          <t>United States</t>
        </is>
      </c>
      <c r="E7654" s="2" t="inlineStr">
        <is>
          <t>USA</t>
        </is>
      </c>
      <c r="F7654" s="2" t="inlineStr">
        <is>
          <t>Electricity generation with a microturbine</t>
        </is>
      </c>
      <c r="G7654" s="2" t="n">
        <v>43</v>
      </c>
      <c r="H7654" s="2" t="n">
        <v>2.99121456919e-05</v>
      </c>
      <c r="I7654" s="2" t="n">
        <v>3.3501603174928e-05</v>
      </c>
      <c r="J7654" s="40" t="inlineStr">
        <is>
          <t>waste - methane capture</t>
        </is>
      </c>
    </row>
    <row r="7655" ht="15.75" customHeight="1" s="120">
      <c r="A7655" s="2" t="inlineStr">
        <is>
          <t>WASTE</t>
        </is>
      </c>
      <c r="B7655" s="2" t="inlineStr">
        <is>
          <t>LAN</t>
        </is>
      </c>
      <c r="C7655" s="2" t="n">
        <v>2035</v>
      </c>
      <c r="D7655" s="2" t="inlineStr">
        <is>
          <t>United States</t>
        </is>
      </c>
      <c r="E7655" s="2" t="inlineStr">
        <is>
          <t>USA</t>
        </is>
      </c>
      <c r="F7655" s="2" t="inlineStr">
        <is>
          <t>Electricity generation with a reciprocating engine</t>
        </is>
      </c>
      <c r="G7655" s="2" t="n">
        <v>44</v>
      </c>
      <c r="H7655" s="2" t="n">
        <v>0.0018200664781034</v>
      </c>
      <c r="I7655" s="2" t="n">
        <v>0.002038474455475808</v>
      </c>
      <c r="J7655" s="40" t="inlineStr">
        <is>
          <t>waste - methane capture</t>
        </is>
      </c>
    </row>
    <row r="7656" ht="15.75" customHeight="1" s="120">
      <c r="A7656" s="2" t="inlineStr">
        <is>
          <t>WASTE</t>
        </is>
      </c>
      <c r="B7656" s="2" t="inlineStr">
        <is>
          <t>LAN</t>
        </is>
      </c>
      <c r="C7656" s="2" t="n">
        <v>2035</v>
      </c>
      <c r="D7656" s="2" t="inlineStr">
        <is>
          <t>United States</t>
        </is>
      </c>
      <c r="E7656" s="2" t="inlineStr">
        <is>
          <t>USA</t>
        </is>
      </c>
      <c r="F7656" s="2" t="inlineStr">
        <is>
          <t>Electricity generation with a gas turbine</t>
        </is>
      </c>
      <c r="G7656" s="2" t="n">
        <v>44</v>
      </c>
      <c r="H7656" s="2" t="n">
        <v>0.0001983583206311</v>
      </c>
      <c r="I7656" s="2" t="n">
        <v>0.000222161319106832</v>
      </c>
      <c r="J7656" s="40" t="inlineStr">
        <is>
          <t>waste - methane capture</t>
        </is>
      </c>
    </row>
    <row r="7657" ht="15.75" customHeight="1" s="120">
      <c r="A7657" s="2" t="inlineStr">
        <is>
          <t>WASTE</t>
        </is>
      </c>
      <c r="B7657" s="2" t="inlineStr">
        <is>
          <t>LAN</t>
        </is>
      </c>
      <c r="C7657" s="2" t="n">
        <v>2035</v>
      </c>
      <c r="D7657" s="2" t="inlineStr">
        <is>
          <t>United States</t>
        </is>
      </c>
      <c r="E7657" s="2" t="inlineStr">
        <is>
          <t>USA</t>
        </is>
      </c>
      <c r="F7657" s="2" t="inlineStr">
        <is>
          <t>Land_x001f_ll gas recovery for direct use</t>
        </is>
      </c>
      <c r="G7657" s="2" t="n">
        <v>44</v>
      </c>
      <c r="H7657" s="2" t="n">
        <v>0.0004239988338668</v>
      </c>
      <c r="I7657" s="2" t="n">
        <v>0.0004748786939308161</v>
      </c>
      <c r="J7657" s="40" t="inlineStr">
        <is>
          <t>waste - methane capture</t>
        </is>
      </c>
    </row>
    <row r="7658" ht="15.75" customHeight="1" s="120">
      <c r="A7658" s="2" t="inlineStr">
        <is>
          <t>WASTE</t>
        </is>
      </c>
      <c r="B7658" s="2" t="inlineStr">
        <is>
          <t>LAN</t>
        </is>
      </c>
      <c r="C7658" s="2" t="n">
        <v>2035</v>
      </c>
      <c r="D7658" s="2" t="inlineStr">
        <is>
          <t>United States</t>
        </is>
      </c>
      <c r="E7658" s="2" t="inlineStr">
        <is>
          <t>USA</t>
        </is>
      </c>
      <c r="F7658" s="2" t="inlineStr">
        <is>
          <t>Flaring of landfill gas</t>
        </is>
      </c>
      <c r="G7658" s="2" t="n">
        <v>44</v>
      </c>
      <c r="H7658" s="2" t="n">
        <v>0.0007455783779733</v>
      </c>
      <c r="I7658" s="2" t="n">
        <v>0.0008350477833300961</v>
      </c>
      <c r="J7658" s="40" t="inlineStr">
        <is>
          <t>waste - methane destruction</t>
        </is>
      </c>
    </row>
    <row r="7659" ht="15.75" customHeight="1" s="120">
      <c r="A7659" s="2" t="inlineStr">
        <is>
          <t>WASTE</t>
        </is>
      </c>
      <c r="B7659" s="2" t="inlineStr">
        <is>
          <t>LAN</t>
        </is>
      </c>
      <c r="C7659" s="2" t="n">
        <v>2035</v>
      </c>
      <c r="D7659" s="2" t="inlineStr">
        <is>
          <t>United States</t>
        </is>
      </c>
      <c r="E7659" s="2" t="inlineStr">
        <is>
          <t>USA</t>
        </is>
      </c>
      <c r="F7659" s="2" t="inlineStr">
        <is>
          <t>Electricity generation with combined heat and power</t>
        </is>
      </c>
      <c r="G7659" s="2" t="n">
        <v>44</v>
      </c>
      <c r="H7659" s="2" t="n">
        <v>0.0002175353729399</v>
      </c>
      <c r="I7659" s="2" t="n">
        <v>0.000243639617692688</v>
      </c>
      <c r="J7659" s="40" t="inlineStr">
        <is>
          <t>waste - methane capture</t>
        </is>
      </c>
    </row>
    <row r="7660" ht="15.75" customHeight="1" s="120">
      <c r="A7660" s="2" t="inlineStr">
        <is>
          <t>WASTE</t>
        </is>
      </c>
      <c r="B7660" s="2" t="inlineStr">
        <is>
          <t>LAN</t>
        </is>
      </c>
      <c r="C7660" s="2" t="n">
        <v>2035</v>
      </c>
      <c r="D7660" s="2" t="inlineStr">
        <is>
          <t>United States</t>
        </is>
      </c>
      <c r="E7660" s="2" t="inlineStr">
        <is>
          <t>USA</t>
        </is>
      </c>
      <c r="F7660" s="2" t="inlineStr">
        <is>
          <t>Electricity generation with a microturbine</t>
        </is>
      </c>
      <c r="G7660" s="2" t="n">
        <v>44</v>
      </c>
      <c r="H7660" s="2" t="n">
        <v>2.88563878712e-05</v>
      </c>
      <c r="I7660" s="2" t="n">
        <v>3.231915441574401e-05</v>
      </c>
      <c r="J7660" s="40" t="inlineStr">
        <is>
          <t>waste - methane capture</t>
        </is>
      </c>
    </row>
    <row r="7661" ht="15.75" customHeight="1" s="120">
      <c r="A7661" s="2" t="inlineStr">
        <is>
          <t>WASTE</t>
        </is>
      </c>
      <c r="B7661" s="2" t="inlineStr">
        <is>
          <t>LAN</t>
        </is>
      </c>
      <c r="C7661" s="2" t="n">
        <v>2035</v>
      </c>
      <c r="D7661" s="2" t="inlineStr">
        <is>
          <t>United States</t>
        </is>
      </c>
      <c r="E7661" s="2" t="inlineStr">
        <is>
          <t>USA</t>
        </is>
      </c>
      <c r="F7661" s="2" t="inlineStr">
        <is>
          <t>Land_x001f_ll gas recovery for direct use</t>
        </is>
      </c>
      <c r="G7661" s="2" t="n">
        <v>45</v>
      </c>
      <c r="H7661" s="2" t="n">
        <v>0.0006330381438601999</v>
      </c>
      <c r="I7661" s="2" t="n">
        <v>0.000709002721123424</v>
      </c>
      <c r="J7661" s="40" t="inlineStr">
        <is>
          <t>waste - methane capture</t>
        </is>
      </c>
    </row>
    <row r="7662" ht="15.75" customHeight="1" s="120">
      <c r="A7662" s="2" t="inlineStr">
        <is>
          <t>WASTE</t>
        </is>
      </c>
      <c r="B7662" s="2" t="inlineStr">
        <is>
          <t>LAN</t>
        </is>
      </c>
      <c r="C7662" s="2" t="n">
        <v>2035</v>
      </c>
      <c r="D7662" s="2" t="inlineStr">
        <is>
          <t>United States</t>
        </is>
      </c>
      <c r="E7662" s="2" t="inlineStr">
        <is>
          <t>USA</t>
        </is>
      </c>
      <c r="F7662" s="2" t="inlineStr">
        <is>
          <t>Electricity generation with a microturbine</t>
        </is>
      </c>
      <c r="G7662" s="2" t="n">
        <v>45</v>
      </c>
      <c r="H7662" s="2" t="n">
        <v>0.0001125571216107</v>
      </c>
      <c r="I7662" s="2" t="n">
        <v>0.000126063976203984</v>
      </c>
      <c r="J7662" s="40" t="inlineStr">
        <is>
          <t>waste - methane capture</t>
        </is>
      </c>
    </row>
    <row r="7663" ht="15.75" customHeight="1" s="120">
      <c r="A7663" s="2" t="inlineStr">
        <is>
          <t>WASTE</t>
        </is>
      </c>
      <c r="B7663" s="2" t="inlineStr">
        <is>
          <t>LAN</t>
        </is>
      </c>
      <c r="C7663" s="2" t="n">
        <v>2035</v>
      </c>
      <c r="D7663" s="2" t="inlineStr">
        <is>
          <t>United States</t>
        </is>
      </c>
      <c r="E7663" s="2" t="inlineStr">
        <is>
          <t>USA</t>
        </is>
      </c>
      <c r="F7663" s="2" t="inlineStr">
        <is>
          <t>Electricity generation with a reciprocating engine</t>
        </is>
      </c>
      <c r="G7663" s="2" t="n">
        <v>45</v>
      </c>
      <c r="H7663" s="2" t="n">
        <v>0.0088055211817846</v>
      </c>
      <c r="I7663" s="2" t="n">
        <v>0.009862183723598752</v>
      </c>
      <c r="J7663" s="40" t="inlineStr">
        <is>
          <t>waste - methane capture</t>
        </is>
      </c>
    </row>
    <row r="7664" ht="15.75" customHeight="1" s="120">
      <c r="A7664" s="2" t="inlineStr">
        <is>
          <t>WASTE</t>
        </is>
      </c>
      <c r="B7664" s="2" t="inlineStr">
        <is>
          <t>LAN</t>
        </is>
      </c>
      <c r="C7664" s="2" t="n">
        <v>2035</v>
      </c>
      <c r="D7664" s="2" t="inlineStr">
        <is>
          <t>United States</t>
        </is>
      </c>
      <c r="E7664" s="2" t="inlineStr">
        <is>
          <t>USA</t>
        </is>
      </c>
      <c r="F7664" s="2" t="inlineStr">
        <is>
          <t>Electricity generation with a gas turbine</t>
        </is>
      </c>
      <c r="G7664" s="2" t="n">
        <v>45</v>
      </c>
      <c r="H7664" s="2" t="n">
        <v>6.48070636089e-05</v>
      </c>
      <c r="I7664" s="2" t="n">
        <v>7.258391124196801e-05</v>
      </c>
      <c r="J7664" s="40" t="inlineStr">
        <is>
          <t>waste - methane capture</t>
        </is>
      </c>
    </row>
    <row r="7665" ht="15.75" customHeight="1" s="120">
      <c r="A7665" s="2" t="inlineStr">
        <is>
          <t>WASTE</t>
        </is>
      </c>
      <c r="B7665" s="2" t="inlineStr">
        <is>
          <t>LAN</t>
        </is>
      </c>
      <c r="C7665" s="2" t="n">
        <v>2035</v>
      </c>
      <c r="D7665" s="2" t="inlineStr">
        <is>
          <t>United States</t>
        </is>
      </c>
      <c r="E7665" s="2" t="inlineStr">
        <is>
          <t>USA</t>
        </is>
      </c>
      <c r="F7665" s="2" t="inlineStr">
        <is>
          <t>Electricity generation with combined heat and power</t>
        </is>
      </c>
      <c r="G7665" s="2" t="n">
        <v>46</v>
      </c>
      <c r="H7665" s="2" t="n">
        <v>0.0006793609645683</v>
      </c>
      <c r="I7665" s="2" t="n">
        <v>0.000760884280316496</v>
      </c>
      <c r="J7665" s="40" t="inlineStr">
        <is>
          <t>waste - methane capture</t>
        </is>
      </c>
    </row>
    <row r="7666" ht="15.75" customHeight="1" s="120">
      <c r="A7666" s="2" t="inlineStr">
        <is>
          <t>WASTE</t>
        </is>
      </c>
      <c r="B7666" s="2" t="inlineStr">
        <is>
          <t>LAN</t>
        </is>
      </c>
      <c r="C7666" s="2" t="n">
        <v>2035</v>
      </c>
      <c r="D7666" s="2" t="inlineStr">
        <is>
          <t>United States</t>
        </is>
      </c>
      <c r="E7666" s="2" t="inlineStr">
        <is>
          <t>USA</t>
        </is>
      </c>
      <c r="F7666" s="2" t="inlineStr">
        <is>
          <t>Flaring of landfill gas</t>
        </is>
      </c>
      <c r="G7666" s="2" t="n">
        <v>46</v>
      </c>
      <c r="H7666" s="2" t="n">
        <v>0.0003446207847446</v>
      </c>
      <c r="I7666" s="2" t="n">
        <v>0.000385975278913952</v>
      </c>
      <c r="J7666" s="40" t="inlineStr">
        <is>
          <t>waste - methane destruction</t>
        </is>
      </c>
    </row>
    <row r="7667" ht="15.75" customHeight="1" s="120">
      <c r="A7667" s="2" t="inlineStr">
        <is>
          <t>WASTE</t>
        </is>
      </c>
      <c r="B7667" s="2" t="inlineStr">
        <is>
          <t>LAN</t>
        </is>
      </c>
      <c r="C7667" s="2" t="n">
        <v>2035</v>
      </c>
      <c r="D7667" s="2" t="inlineStr">
        <is>
          <t>United States</t>
        </is>
      </c>
      <c r="E7667" s="2" t="inlineStr">
        <is>
          <t>USA</t>
        </is>
      </c>
      <c r="F7667" s="2" t="inlineStr">
        <is>
          <t>Electricity generation with a microturbine</t>
        </is>
      </c>
      <c r="G7667" s="2" t="n">
        <v>46</v>
      </c>
      <c r="H7667" s="2" t="n">
        <v>2.80900421785e-05</v>
      </c>
      <c r="I7667" s="2" t="n">
        <v>3.146084723992e-05</v>
      </c>
      <c r="J7667" s="40" t="inlineStr">
        <is>
          <t>waste - methane capture</t>
        </is>
      </c>
    </row>
    <row r="7668" ht="15.75" customHeight="1" s="120">
      <c r="A7668" s="2" t="inlineStr">
        <is>
          <t>WASTE</t>
        </is>
      </c>
      <c r="B7668" s="2" t="inlineStr">
        <is>
          <t>LAN</t>
        </is>
      </c>
      <c r="C7668" s="2" t="n">
        <v>2035</v>
      </c>
      <c r="D7668" s="2" t="inlineStr">
        <is>
          <t>United States</t>
        </is>
      </c>
      <c r="E7668" s="2" t="inlineStr">
        <is>
          <t>USA</t>
        </is>
      </c>
      <c r="F7668" s="2" t="inlineStr">
        <is>
          <t>Electricity generation with a reciprocating engine</t>
        </is>
      </c>
      <c r="G7668" s="2" t="n">
        <v>46</v>
      </c>
      <c r="H7668" s="2" t="n">
        <v>0.008304108516313099</v>
      </c>
      <c r="I7668" s="2" t="n">
        <v>0.009300601538270671</v>
      </c>
      <c r="J7668" s="40" t="inlineStr">
        <is>
          <t>waste - methane capture</t>
        </is>
      </c>
    </row>
    <row r="7669" ht="15.75" customHeight="1" s="120">
      <c r="A7669" s="2" t="inlineStr">
        <is>
          <t>WASTE</t>
        </is>
      </c>
      <c r="B7669" s="2" t="inlineStr">
        <is>
          <t>LAN</t>
        </is>
      </c>
      <c r="C7669" s="2" t="n">
        <v>2035</v>
      </c>
      <c r="D7669" s="2" t="inlineStr">
        <is>
          <t>United States</t>
        </is>
      </c>
      <c r="E7669" s="2" t="inlineStr">
        <is>
          <t>USA</t>
        </is>
      </c>
      <c r="F7669" s="2" t="inlineStr">
        <is>
          <t>Land_x001f_ll gas recovery for direct use</t>
        </is>
      </c>
      <c r="G7669" s="2" t="n">
        <v>46</v>
      </c>
      <c r="H7669" s="2" t="n">
        <v>0.0003008691128343</v>
      </c>
      <c r="I7669" s="2" t="n">
        <v>0.000336973406374416</v>
      </c>
      <c r="J7669" s="40" t="inlineStr">
        <is>
          <t>waste - methane capture</t>
        </is>
      </c>
    </row>
    <row r="7670" ht="15.75" customHeight="1" s="120">
      <c r="A7670" s="2" t="inlineStr">
        <is>
          <t>WASTE</t>
        </is>
      </c>
      <c r="B7670" s="2" t="inlineStr">
        <is>
          <t>LAN</t>
        </is>
      </c>
      <c r="C7670" s="2" t="n">
        <v>2035</v>
      </c>
      <c r="D7670" s="2" t="inlineStr">
        <is>
          <t>United States</t>
        </is>
      </c>
      <c r="E7670" s="2" t="inlineStr">
        <is>
          <t>USA</t>
        </is>
      </c>
      <c r="F7670" s="2" t="inlineStr">
        <is>
          <t>Electricity generation with a gas turbine</t>
        </is>
      </c>
      <c r="G7670" s="2" t="n">
        <v>47</v>
      </c>
      <c r="H7670" s="2" t="n">
        <v>0.000190517421288</v>
      </c>
      <c r="I7670" s="2" t="n">
        <v>0.00021337951184256</v>
      </c>
      <c r="J7670" s="40" t="inlineStr">
        <is>
          <t>waste - methane capture</t>
        </is>
      </c>
    </row>
    <row r="7671" ht="15.75" customHeight="1" s="120">
      <c r="A7671" s="2" t="inlineStr">
        <is>
          <t>WASTE</t>
        </is>
      </c>
      <c r="B7671" s="2" t="inlineStr">
        <is>
          <t>LAN</t>
        </is>
      </c>
      <c r="C7671" s="2" t="n">
        <v>2035</v>
      </c>
      <c r="D7671" s="2" t="inlineStr">
        <is>
          <t>United States</t>
        </is>
      </c>
      <c r="E7671" s="2" t="inlineStr">
        <is>
          <t>USA</t>
        </is>
      </c>
      <c r="F7671" s="2" t="inlineStr">
        <is>
          <t>Electricity generation with combined heat and power</t>
        </is>
      </c>
      <c r="G7671" s="2" t="n">
        <v>47</v>
      </c>
      <c r="H7671" s="2" t="n">
        <v>0.0013059440243524</v>
      </c>
      <c r="I7671" s="2" t="n">
        <v>0.001462657307274688</v>
      </c>
      <c r="J7671" s="40" t="inlineStr">
        <is>
          <t>waste - methane capture</t>
        </is>
      </c>
    </row>
    <row r="7672" ht="15.75" customHeight="1" s="120">
      <c r="A7672" s="2" t="inlineStr">
        <is>
          <t>WASTE</t>
        </is>
      </c>
      <c r="B7672" s="2" t="inlineStr">
        <is>
          <t>LAN</t>
        </is>
      </c>
      <c r="C7672" s="2" t="n">
        <v>2035</v>
      </c>
      <c r="D7672" s="2" t="inlineStr">
        <is>
          <t>United States</t>
        </is>
      </c>
      <c r="E7672" s="2" t="inlineStr">
        <is>
          <t>USA</t>
        </is>
      </c>
      <c r="F7672" s="2" t="inlineStr">
        <is>
          <t>Flaring of landfill gas</t>
        </is>
      </c>
      <c r="G7672" s="2" t="n">
        <v>47</v>
      </c>
      <c r="H7672" s="2" t="n">
        <v>0.0003391336649656</v>
      </c>
      <c r="I7672" s="2" t="n">
        <v>0.000379829704761472</v>
      </c>
      <c r="J7672" s="40" t="inlineStr">
        <is>
          <t>waste - methane destruction</t>
        </is>
      </c>
    </row>
    <row r="7673" ht="15.75" customHeight="1" s="120">
      <c r="A7673" s="2" t="inlineStr">
        <is>
          <t>WASTE</t>
        </is>
      </c>
      <c r="B7673" s="2" t="inlineStr">
        <is>
          <t>LAN</t>
        </is>
      </c>
      <c r="C7673" s="2" t="n">
        <v>2035</v>
      </c>
      <c r="D7673" s="2" t="inlineStr">
        <is>
          <t>United States</t>
        </is>
      </c>
      <c r="E7673" s="2" t="inlineStr">
        <is>
          <t>USA</t>
        </is>
      </c>
      <c r="F7673" s="2" t="inlineStr">
        <is>
          <t>Electricity generation with a reciprocating engine</t>
        </is>
      </c>
      <c r="G7673" s="2" t="n">
        <v>47</v>
      </c>
      <c r="H7673" s="2" t="n">
        <v>0.0019673150964081</v>
      </c>
      <c r="I7673" s="2" t="n">
        <v>0.002203392907977072</v>
      </c>
      <c r="J7673" s="40" t="inlineStr">
        <is>
          <t>waste - methane capture</t>
        </is>
      </c>
    </row>
    <row r="7674" ht="15.75" customHeight="1" s="120">
      <c r="A7674" s="2" t="inlineStr">
        <is>
          <t>WASTE</t>
        </is>
      </c>
      <c r="B7674" s="2" t="inlineStr">
        <is>
          <t>LAN</t>
        </is>
      </c>
      <c r="C7674" s="2" t="n">
        <v>2035</v>
      </c>
      <c r="D7674" s="2" t="inlineStr">
        <is>
          <t>United States</t>
        </is>
      </c>
      <c r="E7674" s="2" t="inlineStr">
        <is>
          <t>USA</t>
        </is>
      </c>
      <c r="F7674" s="2" t="inlineStr">
        <is>
          <t>Electricity generation with a gas turbine</t>
        </is>
      </c>
      <c r="G7674" s="2" t="n">
        <v>48</v>
      </c>
      <c r="H7674" s="2" t="n">
        <v>0.0001271017754334</v>
      </c>
      <c r="I7674" s="2" t="n">
        <v>0.000142353988485408</v>
      </c>
      <c r="J7674" s="40" t="inlineStr">
        <is>
          <t>waste - methane capture</t>
        </is>
      </c>
    </row>
    <row r="7675" ht="15.75" customHeight="1" s="120">
      <c r="A7675" s="2" t="inlineStr">
        <is>
          <t>WASTE</t>
        </is>
      </c>
      <c r="B7675" s="2" t="inlineStr">
        <is>
          <t>LAN</t>
        </is>
      </c>
      <c r="C7675" s="2" t="n">
        <v>2035</v>
      </c>
      <c r="D7675" s="2" t="inlineStr">
        <is>
          <t>United States</t>
        </is>
      </c>
      <c r="E7675" s="2" t="inlineStr">
        <is>
          <t>USA</t>
        </is>
      </c>
      <c r="F7675" s="2" t="inlineStr">
        <is>
          <t>Electricity generation with a microturbine</t>
        </is>
      </c>
      <c r="G7675" s="2" t="n">
        <v>48</v>
      </c>
      <c r="H7675" s="2" t="n">
        <v>5.30206507392e-05</v>
      </c>
      <c r="I7675" s="2" t="n">
        <v>5.9383128827904e-05</v>
      </c>
      <c r="J7675" s="40" t="inlineStr">
        <is>
          <t>waste - methane capture</t>
        </is>
      </c>
    </row>
    <row r="7676" ht="15.75" customHeight="1" s="120">
      <c r="A7676" s="2" t="inlineStr">
        <is>
          <t>WASTE</t>
        </is>
      </c>
      <c r="B7676" s="2" t="inlineStr">
        <is>
          <t>LAN</t>
        </is>
      </c>
      <c r="C7676" s="2" t="n">
        <v>2035</v>
      </c>
      <c r="D7676" s="2" t="inlineStr">
        <is>
          <t>United States</t>
        </is>
      </c>
      <c r="E7676" s="2" t="inlineStr">
        <is>
          <t>USA</t>
        </is>
      </c>
      <c r="F7676" s="2" t="inlineStr">
        <is>
          <t>Electricity generation with a reciprocating engine</t>
        </is>
      </c>
      <c r="G7676" s="2" t="n">
        <v>48</v>
      </c>
      <c r="H7676" s="2" t="n">
        <v>0.0032940015662462</v>
      </c>
      <c r="I7676" s="2" t="n">
        <v>0.003689281754195744</v>
      </c>
      <c r="J7676" s="40" t="inlineStr">
        <is>
          <t>waste - methane capture</t>
        </is>
      </c>
    </row>
    <row r="7677" ht="15.75" customHeight="1" s="120">
      <c r="A7677" s="2" t="inlineStr">
        <is>
          <t>WASTE</t>
        </is>
      </c>
      <c r="B7677" s="2" t="inlineStr">
        <is>
          <t>LAN</t>
        </is>
      </c>
      <c r="C7677" s="2" t="n">
        <v>2035</v>
      </c>
      <c r="D7677" s="2" t="inlineStr">
        <is>
          <t>United States</t>
        </is>
      </c>
      <c r="E7677" s="2" t="inlineStr">
        <is>
          <t>USA</t>
        </is>
      </c>
      <c r="F7677" s="2" t="inlineStr">
        <is>
          <t>Electricity generation with combined heat and power</t>
        </is>
      </c>
      <c r="G7677" s="2" t="n">
        <v>48</v>
      </c>
      <c r="H7677" s="2" t="n">
        <v>0.0010075503087137</v>
      </c>
      <c r="I7677" s="2" t="n">
        <v>0.001128456345759344</v>
      </c>
      <c r="J7677" s="40" t="inlineStr">
        <is>
          <t>waste - methane capture</t>
        </is>
      </c>
    </row>
    <row r="7678" ht="15.75" customHeight="1" s="120">
      <c r="A7678" s="2" t="inlineStr">
        <is>
          <t>WASTE</t>
        </is>
      </c>
      <c r="B7678" s="2" t="inlineStr">
        <is>
          <t>LAN</t>
        </is>
      </c>
      <c r="C7678" s="2" t="n">
        <v>2035</v>
      </c>
      <c r="D7678" s="2" t="inlineStr">
        <is>
          <t>United States</t>
        </is>
      </c>
      <c r="E7678" s="2" t="inlineStr">
        <is>
          <t>USA</t>
        </is>
      </c>
      <c r="F7678" s="2" t="inlineStr">
        <is>
          <t>Flaring of landfill gas</t>
        </is>
      </c>
      <c r="G7678" s="2" t="n">
        <v>48</v>
      </c>
      <c r="H7678" s="2" t="n">
        <v>0.0006560714100488</v>
      </c>
      <c r="I7678" s="2" t="n">
        <v>0.0007347999792546561</v>
      </c>
      <c r="J7678" s="40" t="inlineStr">
        <is>
          <t>waste - methane destruction</t>
        </is>
      </c>
    </row>
    <row r="7679" ht="15.75" customHeight="1" s="120">
      <c r="A7679" s="2" t="inlineStr">
        <is>
          <t>WASTE</t>
        </is>
      </c>
      <c r="B7679" s="2" t="inlineStr">
        <is>
          <t>LAN</t>
        </is>
      </c>
      <c r="C7679" s="2" t="n">
        <v>2035</v>
      </c>
      <c r="D7679" s="2" t="inlineStr">
        <is>
          <t>United States</t>
        </is>
      </c>
      <c r="E7679" s="2" t="inlineStr">
        <is>
          <t>USA</t>
        </is>
      </c>
      <c r="F7679" s="2" t="inlineStr">
        <is>
          <t>Electricity generation with combined heat and power</t>
        </is>
      </c>
      <c r="G7679" s="2" t="n">
        <v>49</v>
      </c>
      <c r="H7679" s="2" t="n">
        <v>0.0008188493666239</v>
      </c>
      <c r="I7679" s="2" t="n">
        <v>0.0009171112906187682</v>
      </c>
      <c r="J7679" s="40" t="inlineStr">
        <is>
          <t>waste - methane capture</t>
        </is>
      </c>
    </row>
    <row r="7680" ht="15.75" customHeight="1" s="120">
      <c r="A7680" s="2" t="inlineStr">
        <is>
          <t>WASTE</t>
        </is>
      </c>
      <c r="B7680" s="2" t="inlineStr">
        <is>
          <t>LAN</t>
        </is>
      </c>
      <c r="C7680" s="2" t="n">
        <v>2035</v>
      </c>
      <c r="D7680" s="2" t="inlineStr">
        <is>
          <t>United States</t>
        </is>
      </c>
      <c r="E7680" s="2" t="inlineStr">
        <is>
          <t>USA</t>
        </is>
      </c>
      <c r="F7680" s="2" t="inlineStr">
        <is>
          <t>Electricity generation with a gas turbine</t>
        </is>
      </c>
      <c r="G7680" s="2" t="n">
        <v>49</v>
      </c>
      <c r="H7680" s="2" t="n">
        <v>0.0001857395836851</v>
      </c>
      <c r="I7680" s="2" t="n">
        <v>0.000208028333727312</v>
      </c>
      <c r="J7680" s="40" t="inlineStr">
        <is>
          <t>waste - methane capture</t>
        </is>
      </c>
    </row>
    <row r="7681" ht="15.75" customHeight="1" s="120">
      <c r="A7681" s="2" t="inlineStr">
        <is>
          <t>WASTE</t>
        </is>
      </c>
      <c r="B7681" s="2" t="inlineStr">
        <is>
          <t>LAN</t>
        </is>
      </c>
      <c r="C7681" s="2" t="n">
        <v>2035</v>
      </c>
      <c r="D7681" s="2" t="inlineStr">
        <is>
          <t>United States</t>
        </is>
      </c>
      <c r="E7681" s="2" t="inlineStr">
        <is>
          <t>USA</t>
        </is>
      </c>
      <c r="F7681" s="2" t="inlineStr">
        <is>
          <t>Electricity generation with a microturbine</t>
        </is>
      </c>
      <c r="G7681" s="2" t="n">
        <v>49</v>
      </c>
      <c r="H7681" s="2" t="n">
        <v>7.697065120740001e-05</v>
      </c>
      <c r="I7681" s="2" t="n">
        <v>8.620712935228802e-05</v>
      </c>
      <c r="J7681" s="40" t="inlineStr">
        <is>
          <t>waste - methane capture</t>
        </is>
      </c>
    </row>
    <row r="7682" ht="15.75" customHeight="1" s="120">
      <c r="A7682" s="2" t="inlineStr">
        <is>
          <t>WASTE</t>
        </is>
      </c>
      <c r="B7682" s="2" t="inlineStr">
        <is>
          <t>LAN</t>
        </is>
      </c>
      <c r="C7682" s="2" t="n">
        <v>2035</v>
      </c>
      <c r="D7682" s="2" t="inlineStr">
        <is>
          <t>United States</t>
        </is>
      </c>
      <c r="E7682" s="2" t="inlineStr">
        <is>
          <t>USA</t>
        </is>
      </c>
      <c r="F7682" s="2" t="inlineStr">
        <is>
          <t>Electricity generation with combined heat and power</t>
        </is>
      </c>
      <c r="G7682" s="2" t="n">
        <v>50</v>
      </c>
      <c r="H7682" s="2" t="n">
        <v>0.0003862594021484</v>
      </c>
      <c r="I7682" s="2" t="n">
        <v>0.000432610530406208</v>
      </c>
      <c r="J7682" s="40" t="inlineStr">
        <is>
          <t>waste - methane capture</t>
        </is>
      </c>
    </row>
    <row r="7683" ht="15.75" customHeight="1" s="120">
      <c r="A7683" s="2" t="inlineStr">
        <is>
          <t>WASTE</t>
        </is>
      </c>
      <c r="B7683" s="2" t="inlineStr">
        <is>
          <t>LAN</t>
        </is>
      </c>
      <c r="C7683" s="2" t="n">
        <v>2035</v>
      </c>
      <c r="D7683" s="2" t="inlineStr">
        <is>
          <t>United States</t>
        </is>
      </c>
      <c r="E7683" s="2" t="inlineStr">
        <is>
          <t>USA</t>
        </is>
      </c>
      <c r="F7683" s="2" t="inlineStr">
        <is>
          <t>Electricity generation with a microturbine</t>
        </is>
      </c>
      <c r="G7683" s="2" t="n">
        <v>50</v>
      </c>
      <c r="H7683" s="2" t="n">
        <v>2.38920674747e-05</v>
      </c>
      <c r="I7683" s="2" t="n">
        <v>2.6759115571664e-05</v>
      </c>
      <c r="J7683" s="40" t="inlineStr">
        <is>
          <t>waste - methane capture</t>
        </is>
      </c>
    </row>
    <row r="7684" ht="15.75" customHeight="1" s="120">
      <c r="A7684" s="2" t="inlineStr">
        <is>
          <t>WASTE</t>
        </is>
      </c>
      <c r="B7684" s="2" t="inlineStr">
        <is>
          <t>LAN</t>
        </is>
      </c>
      <c r="C7684" s="2" t="n">
        <v>2035</v>
      </c>
      <c r="D7684" s="2" t="inlineStr">
        <is>
          <t>United States</t>
        </is>
      </c>
      <c r="E7684" s="2" t="inlineStr">
        <is>
          <t>USA</t>
        </is>
      </c>
      <c r="F7684" s="2" t="inlineStr">
        <is>
          <t>Electricity generation with a gas turbine</t>
        </is>
      </c>
      <c r="G7684" s="2" t="n">
        <v>50</v>
      </c>
      <c r="H7684" s="2" t="n">
        <v>0.000193407482584</v>
      </c>
      <c r="I7684" s="2" t="n">
        <v>0.00021661638049408</v>
      </c>
      <c r="J7684" s="40" t="inlineStr">
        <is>
          <t>waste - methane capture</t>
        </is>
      </c>
    </row>
    <row r="7685" ht="15.75" customHeight="1" s="120">
      <c r="A7685" s="2" t="inlineStr">
        <is>
          <t>WASTE</t>
        </is>
      </c>
      <c r="B7685" s="2" t="inlineStr">
        <is>
          <t>LAN</t>
        </is>
      </c>
      <c r="C7685" s="2" t="n">
        <v>2035</v>
      </c>
      <c r="D7685" s="2" t="inlineStr">
        <is>
          <t>United States</t>
        </is>
      </c>
      <c r="E7685" s="2" t="inlineStr">
        <is>
          <t>USA</t>
        </is>
      </c>
      <c r="F7685" s="2" t="inlineStr">
        <is>
          <t>Electricity generation with a reciprocating engine</t>
        </is>
      </c>
      <c r="G7685" s="2" t="n">
        <v>50</v>
      </c>
      <c r="H7685" s="2" t="n">
        <v>0.0036541516892612</v>
      </c>
      <c r="I7685" s="2" t="n">
        <v>0.004092649891972545</v>
      </c>
      <c r="J7685" s="40" t="inlineStr">
        <is>
          <t>waste - methane capture</t>
        </is>
      </c>
    </row>
    <row r="7686" ht="15.75" customHeight="1" s="120">
      <c r="A7686" s="2" t="inlineStr">
        <is>
          <t>WASTE</t>
        </is>
      </c>
      <c r="B7686" s="2" t="inlineStr">
        <is>
          <t>LAN</t>
        </is>
      </c>
      <c r="C7686" s="2" t="n">
        <v>2035</v>
      </c>
      <c r="D7686" s="2" t="inlineStr">
        <is>
          <t>United States</t>
        </is>
      </c>
      <c r="E7686" s="2" t="inlineStr">
        <is>
          <t>USA</t>
        </is>
      </c>
      <c r="F7686" s="2" t="inlineStr">
        <is>
          <t>Flaring of landfill gas</t>
        </is>
      </c>
      <c r="G7686" s="2" t="n">
        <v>50</v>
      </c>
      <c r="H7686" s="2" t="n">
        <v>0.0003346957091708</v>
      </c>
      <c r="I7686" s="2" t="n">
        <v>0.0003748591942712961</v>
      </c>
      <c r="J7686" s="40" t="inlineStr">
        <is>
          <t>waste - methane destruction</t>
        </is>
      </c>
    </row>
    <row r="7687" ht="15.75" customHeight="1" s="120">
      <c r="A7687" s="2" t="inlineStr">
        <is>
          <t>WASTE</t>
        </is>
      </c>
      <c r="B7687" s="2" t="inlineStr">
        <is>
          <t>LAN</t>
        </is>
      </c>
      <c r="C7687" s="2" t="n">
        <v>2035</v>
      </c>
      <c r="D7687" s="2" t="inlineStr">
        <is>
          <t>United States</t>
        </is>
      </c>
      <c r="E7687" s="2" t="inlineStr">
        <is>
          <t>USA</t>
        </is>
      </c>
      <c r="F7687" s="2" t="inlineStr">
        <is>
          <t>Land_x001f_ll gas recovery for direct use</t>
        </is>
      </c>
      <c r="G7687" s="2" t="n">
        <v>50</v>
      </c>
      <c r="H7687" s="2" t="n">
        <v>0.0009847305482253001</v>
      </c>
      <c r="I7687" s="2" t="n">
        <v>0.001102898214012336</v>
      </c>
      <c r="J7687" s="40" t="inlineStr">
        <is>
          <t>waste - methane capture</t>
        </is>
      </c>
    </row>
    <row r="7688" ht="15.75" customHeight="1" s="120">
      <c r="A7688" s="2" t="inlineStr">
        <is>
          <t>WASTE</t>
        </is>
      </c>
      <c r="B7688" s="2" t="inlineStr">
        <is>
          <t>LAN</t>
        </is>
      </c>
      <c r="C7688" s="2" t="n">
        <v>2035</v>
      </c>
      <c r="D7688" s="2" t="inlineStr">
        <is>
          <t>United States</t>
        </is>
      </c>
      <c r="E7688" s="2" t="inlineStr">
        <is>
          <t>USA</t>
        </is>
      </c>
      <c r="F7688" s="2" t="inlineStr">
        <is>
          <t>Electricity generation with combined heat and power</t>
        </is>
      </c>
      <c r="G7688" s="2" t="n">
        <v>51</v>
      </c>
      <c r="H7688" s="2" t="n">
        <v>0.0010586395655992</v>
      </c>
      <c r="I7688" s="2" t="n">
        <v>0.001185676313471104</v>
      </c>
      <c r="J7688" s="40" t="inlineStr">
        <is>
          <t>waste - methane capture</t>
        </is>
      </c>
    </row>
    <row r="7689" ht="15.75" customHeight="1" s="120">
      <c r="A7689" s="2" t="inlineStr">
        <is>
          <t>WASTE</t>
        </is>
      </c>
      <c r="B7689" s="2" t="inlineStr">
        <is>
          <t>LAN</t>
        </is>
      </c>
      <c r="C7689" s="2" t="n">
        <v>2035</v>
      </c>
      <c r="D7689" s="2" t="inlineStr">
        <is>
          <t>United States</t>
        </is>
      </c>
      <c r="E7689" s="2" t="inlineStr">
        <is>
          <t>USA</t>
        </is>
      </c>
      <c r="F7689" s="2" t="inlineStr">
        <is>
          <t>Land_x001f_ll gas recovery for direct use</t>
        </is>
      </c>
      <c r="G7689" s="2" t="n">
        <v>51</v>
      </c>
      <c r="H7689" s="2" t="n">
        <v>0.0009688567952253</v>
      </c>
      <c r="I7689" s="2" t="n">
        <v>0.001085119610652336</v>
      </c>
      <c r="J7689" s="40" t="inlineStr">
        <is>
          <t>waste - methane capture</t>
        </is>
      </c>
    </row>
    <row r="7690" ht="15.75" customHeight="1" s="120">
      <c r="A7690" s="2" t="inlineStr">
        <is>
          <t>WASTE</t>
        </is>
      </c>
      <c r="B7690" s="2" t="inlineStr">
        <is>
          <t>LAN</t>
        </is>
      </c>
      <c r="C7690" s="2" t="n">
        <v>2035</v>
      </c>
      <c r="D7690" s="2" t="inlineStr">
        <is>
          <t>United States</t>
        </is>
      </c>
      <c r="E7690" s="2" t="inlineStr">
        <is>
          <t>USA</t>
        </is>
      </c>
      <c r="F7690" s="2" t="inlineStr">
        <is>
          <t>Electricity generation with a reciprocating engine</t>
        </is>
      </c>
      <c r="G7690" s="2" t="n">
        <v>51</v>
      </c>
      <c r="H7690" s="2" t="n">
        <v>0.0015475711552426</v>
      </c>
      <c r="I7690" s="2" t="n">
        <v>0.001733279693871712</v>
      </c>
      <c r="J7690" s="40" t="inlineStr">
        <is>
          <t>waste - methane capture</t>
        </is>
      </c>
    </row>
    <row r="7691" ht="15.75" customHeight="1" s="120">
      <c r="A7691" s="2" t="inlineStr">
        <is>
          <t>WASTE</t>
        </is>
      </c>
      <c r="B7691" s="2" t="inlineStr">
        <is>
          <t>LAN</t>
        </is>
      </c>
      <c r="C7691" s="2" t="n">
        <v>2035</v>
      </c>
      <c r="D7691" s="2" t="inlineStr">
        <is>
          <t>United States</t>
        </is>
      </c>
      <c r="E7691" s="2" t="inlineStr">
        <is>
          <t>USA</t>
        </is>
      </c>
      <c r="F7691" s="2" t="inlineStr">
        <is>
          <t>Electricity generation with a gas turbine</t>
        </is>
      </c>
      <c r="G7691" s="2" t="n">
        <v>51</v>
      </c>
      <c r="H7691" s="2" t="n">
        <v>0.0002410491542832</v>
      </c>
      <c r="I7691" s="2" t="n">
        <v>0.000269975052797184</v>
      </c>
      <c r="J7691" s="40" t="inlineStr">
        <is>
          <t>waste - methane capture</t>
        </is>
      </c>
    </row>
    <row r="7692" ht="15.75" customHeight="1" s="120">
      <c r="A7692" s="2" t="inlineStr">
        <is>
          <t>WASTE</t>
        </is>
      </c>
      <c r="B7692" s="2" t="inlineStr">
        <is>
          <t>LAN</t>
        </is>
      </c>
      <c r="C7692" s="2" t="n">
        <v>2035</v>
      </c>
      <c r="D7692" s="2" t="inlineStr">
        <is>
          <t>United States</t>
        </is>
      </c>
      <c r="E7692" s="2" t="inlineStr">
        <is>
          <t>USA</t>
        </is>
      </c>
      <c r="F7692" s="2" t="inlineStr">
        <is>
          <t>Electricity generation with a gas turbine</t>
        </is>
      </c>
      <c r="G7692" s="2" t="n">
        <v>52</v>
      </c>
      <c r="H7692" s="2" t="n">
        <v>5.61240522075e-05</v>
      </c>
      <c r="I7692" s="2" t="n">
        <v>6.285893847240001e-05</v>
      </c>
      <c r="J7692" s="40" t="inlineStr">
        <is>
          <t>waste - methane capture</t>
        </is>
      </c>
    </row>
    <row r="7693" ht="15.75" customHeight="1" s="120">
      <c r="A7693" s="2" t="inlineStr">
        <is>
          <t>WASTE</t>
        </is>
      </c>
      <c r="B7693" s="2" t="inlineStr">
        <is>
          <t>LAN</t>
        </is>
      </c>
      <c r="C7693" s="2" t="n">
        <v>2035</v>
      </c>
      <c r="D7693" s="2" t="inlineStr">
        <is>
          <t>United States</t>
        </is>
      </c>
      <c r="E7693" s="2" t="inlineStr">
        <is>
          <t>USA</t>
        </is>
      </c>
      <c r="F7693" s="2" t="inlineStr">
        <is>
          <t>Electricity generation with a reciprocating engine</t>
        </is>
      </c>
      <c r="G7693" s="2" t="n">
        <v>52</v>
      </c>
      <c r="H7693" s="2" t="n">
        <v>0.0064130401005968</v>
      </c>
      <c r="I7693" s="2" t="n">
        <v>0.007182604912668417</v>
      </c>
      <c r="J7693" s="40" t="inlineStr">
        <is>
          <t>waste - methane capture</t>
        </is>
      </c>
    </row>
    <row r="7694" ht="15.75" customHeight="1" s="120">
      <c r="A7694" s="2" t="inlineStr">
        <is>
          <t>WASTE</t>
        </is>
      </c>
      <c r="B7694" s="2" t="inlineStr">
        <is>
          <t>LAN</t>
        </is>
      </c>
      <c r="C7694" s="2" t="n">
        <v>2035</v>
      </c>
      <c r="D7694" s="2" t="inlineStr">
        <is>
          <t>United States</t>
        </is>
      </c>
      <c r="E7694" s="2" t="inlineStr">
        <is>
          <t>USA</t>
        </is>
      </c>
      <c r="F7694" s="2" t="inlineStr">
        <is>
          <t>Land_x001f_ll gas recovery for direct use</t>
        </is>
      </c>
      <c r="G7694" s="2" t="n">
        <v>53</v>
      </c>
      <c r="H7694" s="2" t="n">
        <v>0.001095594605431</v>
      </c>
      <c r="I7694" s="2" t="n">
        <v>0.00122706595808272</v>
      </c>
      <c r="J7694" s="40" t="inlineStr">
        <is>
          <t>waste - methane capture</t>
        </is>
      </c>
    </row>
    <row r="7695" ht="15.75" customHeight="1" s="120">
      <c r="A7695" s="2" t="inlineStr">
        <is>
          <t>WASTE</t>
        </is>
      </c>
      <c r="B7695" s="2" t="inlineStr">
        <is>
          <t>LAN</t>
        </is>
      </c>
      <c r="C7695" s="2" t="n">
        <v>2035</v>
      </c>
      <c r="D7695" s="2" t="inlineStr">
        <is>
          <t>United States</t>
        </is>
      </c>
      <c r="E7695" s="2" t="inlineStr">
        <is>
          <t>USA</t>
        </is>
      </c>
      <c r="F7695" s="2" t="inlineStr">
        <is>
          <t>Electricity generation with combined heat and power</t>
        </is>
      </c>
      <c r="G7695" s="2" t="n">
        <v>53</v>
      </c>
      <c r="H7695" s="2" t="n">
        <v>0.0009724649571581</v>
      </c>
      <c r="I7695" s="2" t="n">
        <v>0.001089160752017072</v>
      </c>
      <c r="J7695" s="40" t="inlineStr">
        <is>
          <t>waste - methane capture</t>
        </is>
      </c>
    </row>
    <row r="7696" ht="15.75" customHeight="1" s="120">
      <c r="A7696" s="2" t="inlineStr">
        <is>
          <t>WASTE</t>
        </is>
      </c>
      <c r="B7696" s="2" t="inlineStr">
        <is>
          <t>LAN</t>
        </is>
      </c>
      <c r="C7696" s="2" t="n">
        <v>2035</v>
      </c>
      <c r="D7696" s="2" t="inlineStr">
        <is>
          <t>United States</t>
        </is>
      </c>
      <c r="E7696" s="2" t="inlineStr">
        <is>
          <t>USA</t>
        </is>
      </c>
      <c r="F7696" s="2" t="inlineStr">
        <is>
          <t>Electricity generation with a gas turbine</t>
        </is>
      </c>
      <c r="G7696" s="2" t="n">
        <v>53</v>
      </c>
      <c r="H7696" s="2" t="n">
        <v>5.49794385734e-05</v>
      </c>
      <c r="I7696" s="2" t="n">
        <v>6.157697120220801e-05</v>
      </c>
      <c r="J7696" s="40" t="inlineStr">
        <is>
          <t>waste - methane capture</t>
        </is>
      </c>
    </row>
    <row r="7697" ht="15.75" customHeight="1" s="120">
      <c r="A7697" s="2" t="inlineStr">
        <is>
          <t>WASTE</t>
        </is>
      </c>
      <c r="B7697" s="2" t="inlineStr">
        <is>
          <t>LAN</t>
        </is>
      </c>
      <c r="C7697" s="2" t="n">
        <v>2035</v>
      </c>
      <c r="D7697" s="2" t="inlineStr">
        <is>
          <t>United States</t>
        </is>
      </c>
      <c r="E7697" s="2" t="inlineStr">
        <is>
          <t>USA</t>
        </is>
      </c>
      <c r="F7697" s="2" t="inlineStr">
        <is>
          <t>Electricity generation with a reciprocating engine</t>
        </is>
      </c>
      <c r="G7697" s="2" t="n">
        <v>53</v>
      </c>
      <c r="H7697" s="2" t="n">
        <v>0.0044677463592961</v>
      </c>
      <c r="I7697" s="2" t="n">
        <v>0.005003875922411632</v>
      </c>
      <c r="J7697" s="40" t="inlineStr">
        <is>
          <t>waste - methane capture</t>
        </is>
      </c>
    </row>
    <row r="7698" ht="15.75" customHeight="1" s="120">
      <c r="A7698" s="2" t="inlineStr">
        <is>
          <t>WASTE</t>
        </is>
      </c>
      <c r="B7698" s="2" t="inlineStr">
        <is>
          <t>LAN</t>
        </is>
      </c>
      <c r="C7698" s="2" t="n">
        <v>2035</v>
      </c>
      <c r="D7698" s="2" t="inlineStr">
        <is>
          <t>United States</t>
        </is>
      </c>
      <c r="E7698" s="2" t="inlineStr">
        <is>
          <t>USA</t>
        </is>
      </c>
      <c r="F7698" s="2" t="inlineStr">
        <is>
          <t>Flaring of landfill gas</t>
        </is>
      </c>
      <c r="G7698" s="2" t="n">
        <v>54</v>
      </c>
      <c r="H7698" s="2" t="n">
        <v>0.0002873592893593</v>
      </c>
      <c r="I7698" s="2" t="n">
        <v>0.000321842404082416</v>
      </c>
      <c r="J7698" s="40" t="inlineStr">
        <is>
          <t>waste - methane destruction</t>
        </is>
      </c>
    </row>
    <row r="7699" ht="15.75" customHeight="1" s="120">
      <c r="A7699" s="2" t="inlineStr">
        <is>
          <t>WASTE</t>
        </is>
      </c>
      <c r="B7699" s="2" t="inlineStr">
        <is>
          <t>LAN</t>
        </is>
      </c>
      <c r="C7699" s="2" t="n">
        <v>2035</v>
      </c>
      <c r="D7699" s="2" t="inlineStr">
        <is>
          <t>United States</t>
        </is>
      </c>
      <c r="E7699" s="2" t="inlineStr">
        <is>
          <t>USA</t>
        </is>
      </c>
      <c r="F7699" s="2" t="inlineStr">
        <is>
          <t>Electricity generation with a gas turbine</t>
        </is>
      </c>
      <c r="G7699" s="2" t="n">
        <v>54</v>
      </c>
      <c r="H7699" s="2" t="n">
        <v>5.40201326658e-05</v>
      </c>
      <c r="I7699" s="2" t="n">
        <v>6.050254858569601e-05</v>
      </c>
      <c r="J7699" s="40" t="inlineStr">
        <is>
          <t>waste - methane capture</t>
        </is>
      </c>
    </row>
    <row r="7700" ht="15.75" customHeight="1" s="120">
      <c r="A7700" s="2" t="inlineStr">
        <is>
          <t>WASTE</t>
        </is>
      </c>
      <c r="B7700" s="2" t="inlineStr">
        <is>
          <t>LAN</t>
        </is>
      </c>
      <c r="C7700" s="2" t="n">
        <v>2035</v>
      </c>
      <c r="D7700" s="2" t="inlineStr">
        <is>
          <t>United States</t>
        </is>
      </c>
      <c r="E7700" s="2" t="inlineStr">
        <is>
          <t>USA</t>
        </is>
      </c>
      <c r="F7700" s="2" t="inlineStr">
        <is>
          <t>Electricity generation with a reciprocating engine</t>
        </is>
      </c>
      <c r="G7700" s="2" t="n">
        <v>54</v>
      </c>
      <c r="H7700" s="2" t="n">
        <v>0.0029365710215643</v>
      </c>
      <c r="I7700" s="2" t="n">
        <v>0.003288959544152017</v>
      </c>
      <c r="J7700" s="40" t="inlineStr">
        <is>
          <t>waste - methane capture</t>
        </is>
      </c>
    </row>
    <row r="7701" ht="15.75" customHeight="1" s="120">
      <c r="A7701" s="2" t="inlineStr">
        <is>
          <t>WASTE</t>
        </is>
      </c>
      <c r="B7701" s="2" t="inlineStr">
        <is>
          <t>LAN</t>
        </is>
      </c>
      <c r="C7701" s="2" t="n">
        <v>2035</v>
      </c>
      <c r="D7701" s="2" t="inlineStr">
        <is>
          <t>United States</t>
        </is>
      </c>
      <c r="E7701" s="2" t="inlineStr">
        <is>
          <t>USA</t>
        </is>
      </c>
      <c r="F7701" s="2" t="inlineStr">
        <is>
          <t>Electricity generation with combined heat and power</t>
        </is>
      </c>
      <c r="G7701" s="2" t="n">
        <v>54</v>
      </c>
      <c r="H7701" s="2" t="n">
        <v>0.0005453237827169</v>
      </c>
      <c r="I7701" s="2" t="n">
        <v>0.0006107626366429281</v>
      </c>
      <c r="J7701" s="40" t="inlineStr">
        <is>
          <t>waste - methane capture</t>
        </is>
      </c>
    </row>
    <row r="7702" ht="15.75" customHeight="1" s="120">
      <c r="A7702" s="2" t="inlineStr">
        <is>
          <t>WASTE</t>
        </is>
      </c>
      <c r="B7702" s="2" t="inlineStr">
        <is>
          <t>LAN</t>
        </is>
      </c>
      <c r="C7702" s="2" t="n">
        <v>2035</v>
      </c>
      <c r="D7702" s="2" t="inlineStr">
        <is>
          <t>United States</t>
        </is>
      </c>
      <c r="E7702" s="2" t="inlineStr">
        <is>
          <t>USA</t>
        </is>
      </c>
      <c r="F7702" s="2" t="inlineStr">
        <is>
          <t>Electricity generation with a gas turbine</t>
        </is>
      </c>
      <c r="G7702" s="2" t="n">
        <v>55</v>
      </c>
      <c r="H7702" s="2" t="n">
        <v>5.78757717449e-05</v>
      </c>
      <c r="I7702" s="2" t="n">
        <v>6.482086435428801e-05</v>
      </c>
      <c r="J7702" s="40" t="inlineStr">
        <is>
          <t>waste - methane capture</t>
        </is>
      </c>
    </row>
    <row r="7703" ht="15.75" customHeight="1" s="120">
      <c r="A7703" s="2" t="inlineStr">
        <is>
          <t>WASTE</t>
        </is>
      </c>
      <c r="B7703" s="2" t="inlineStr">
        <is>
          <t>LAN</t>
        </is>
      </c>
      <c r="C7703" s="2" t="n">
        <v>2035</v>
      </c>
      <c r="D7703" s="2" t="inlineStr">
        <is>
          <t>United States</t>
        </is>
      </c>
      <c r="E7703" s="2" t="inlineStr">
        <is>
          <t>USA</t>
        </is>
      </c>
      <c r="F7703" s="2" t="inlineStr">
        <is>
          <t>Electricity generation with combined heat and power</t>
        </is>
      </c>
      <c r="G7703" s="2" t="n">
        <v>55</v>
      </c>
      <c r="H7703" s="2" t="n">
        <v>0.0004633044009097</v>
      </c>
      <c r="I7703" s="2" t="n">
        <v>0.0005189009290188641</v>
      </c>
      <c r="J7703" s="40" t="inlineStr">
        <is>
          <t>waste - methane capture</t>
        </is>
      </c>
    </row>
    <row r="7704" ht="15.75" customHeight="1" s="120">
      <c r="A7704" s="2" t="inlineStr">
        <is>
          <t>WASTE</t>
        </is>
      </c>
      <c r="B7704" s="2" t="inlineStr">
        <is>
          <t>LAN</t>
        </is>
      </c>
      <c r="C7704" s="2" t="n">
        <v>2035</v>
      </c>
      <c r="D7704" s="2" t="inlineStr">
        <is>
          <t>United States</t>
        </is>
      </c>
      <c r="E7704" s="2" t="inlineStr">
        <is>
          <t>USA</t>
        </is>
      </c>
      <c r="F7704" s="2" t="inlineStr">
        <is>
          <t>Electricity generation with a microturbine</t>
        </is>
      </c>
      <c r="G7704" s="2" t="n">
        <v>55</v>
      </c>
      <c r="H7704" s="2" t="n">
        <v>2.24323630391e-05</v>
      </c>
      <c r="I7704" s="2" t="n">
        <v>2.5124246603792e-05</v>
      </c>
      <c r="J7704" s="40" t="inlineStr">
        <is>
          <t>waste - methane capture</t>
        </is>
      </c>
    </row>
    <row r="7705" ht="15.75" customHeight="1" s="120">
      <c r="A7705" s="2" t="inlineStr">
        <is>
          <t>WASTE</t>
        </is>
      </c>
      <c r="B7705" s="2" t="inlineStr">
        <is>
          <t>LAN</t>
        </is>
      </c>
      <c r="C7705" s="2" t="n">
        <v>2035</v>
      </c>
      <c r="D7705" s="2" t="inlineStr">
        <is>
          <t>United States</t>
        </is>
      </c>
      <c r="E7705" s="2" t="inlineStr">
        <is>
          <t>USA</t>
        </is>
      </c>
      <c r="F7705" s="2" t="inlineStr">
        <is>
          <t>Electricity generation with a reciprocating engine</t>
        </is>
      </c>
      <c r="G7705" s="2" t="n">
        <v>55</v>
      </c>
      <c r="H7705" s="2" t="n">
        <v>0.0031089429976419</v>
      </c>
      <c r="I7705" s="2" t="n">
        <v>0.003482016157358929</v>
      </c>
      <c r="J7705" s="40" t="inlineStr">
        <is>
          <t>waste - methane capture</t>
        </is>
      </c>
    </row>
    <row r="7706" ht="15.75" customHeight="1" s="120">
      <c r="A7706" s="2" t="inlineStr">
        <is>
          <t>WASTE</t>
        </is>
      </c>
      <c r="B7706" s="2" t="inlineStr">
        <is>
          <t>LAN</t>
        </is>
      </c>
      <c r="C7706" s="2" t="n">
        <v>2035</v>
      </c>
      <c r="D7706" s="2" t="inlineStr">
        <is>
          <t>United States</t>
        </is>
      </c>
      <c r="E7706" s="2" t="inlineStr">
        <is>
          <t>USA</t>
        </is>
      </c>
      <c r="F7706" s="2" t="inlineStr">
        <is>
          <t>Electricity generation with combined heat and power</t>
        </is>
      </c>
      <c r="G7706" s="2" t="n">
        <v>56</v>
      </c>
      <c r="H7706" s="2" t="n">
        <v>0.0004416437295731</v>
      </c>
      <c r="I7706" s="2" t="n">
        <v>0.000494640977121872</v>
      </c>
      <c r="J7706" s="40" t="inlineStr">
        <is>
          <t>waste - methane capture</t>
        </is>
      </c>
    </row>
    <row r="7707" ht="15.75" customHeight="1" s="120">
      <c r="A7707" s="2" t="inlineStr">
        <is>
          <t>WASTE</t>
        </is>
      </c>
      <c r="B7707" s="2" t="inlineStr">
        <is>
          <t>LAN</t>
        </is>
      </c>
      <c r="C7707" s="2" t="n">
        <v>2035</v>
      </c>
      <c r="D7707" s="2" t="inlineStr">
        <is>
          <t>United States</t>
        </is>
      </c>
      <c r="E7707" s="2" t="inlineStr">
        <is>
          <t>USA</t>
        </is>
      </c>
      <c r="F7707" s="2" t="inlineStr">
        <is>
          <t>Electricity generation with a reciprocating engine</t>
        </is>
      </c>
      <c r="G7707" s="2" t="n">
        <v>56</v>
      </c>
      <c r="H7707" s="2" t="n">
        <v>0.0030520856380463</v>
      </c>
      <c r="I7707" s="2" t="n">
        <v>0.003418335914611857</v>
      </c>
      <c r="J7707" s="40" t="inlineStr">
        <is>
          <t>waste - methane capture</t>
        </is>
      </c>
    </row>
    <row r="7708" ht="15.75" customHeight="1" s="120">
      <c r="A7708" s="2" t="inlineStr">
        <is>
          <t>WASTE</t>
        </is>
      </c>
      <c r="B7708" s="2" t="inlineStr">
        <is>
          <t>LAN</t>
        </is>
      </c>
      <c r="C7708" s="2" t="n">
        <v>2035</v>
      </c>
      <c r="D7708" s="2" t="inlineStr">
        <is>
          <t>United States</t>
        </is>
      </c>
      <c r="E7708" s="2" t="inlineStr">
        <is>
          <t>USA</t>
        </is>
      </c>
      <c r="F7708" s="2" t="inlineStr">
        <is>
          <t>Electricity generation with a gas turbine</t>
        </is>
      </c>
      <c r="G7708" s="2" t="n">
        <v>56</v>
      </c>
      <c r="H7708" s="2" t="n">
        <v>0.000165999357705</v>
      </c>
      <c r="I7708" s="2" t="n">
        <v>0.0001859192806296</v>
      </c>
      <c r="J7708" s="40" t="inlineStr">
        <is>
          <t>waste - methane capture</t>
        </is>
      </c>
    </row>
    <row r="7709" ht="15.75" customHeight="1" s="120">
      <c r="A7709" s="2" t="inlineStr">
        <is>
          <t>WASTE</t>
        </is>
      </c>
      <c r="B7709" s="2" t="inlineStr">
        <is>
          <t>LAN</t>
        </is>
      </c>
      <c r="C7709" s="2" t="n">
        <v>2035</v>
      </c>
      <c r="D7709" s="2" t="inlineStr">
        <is>
          <t>United States</t>
        </is>
      </c>
      <c r="E7709" s="2" t="inlineStr">
        <is>
          <t>USA</t>
        </is>
      </c>
      <c r="F7709" s="2" t="inlineStr">
        <is>
          <t>Electricity generation with a microturbine</t>
        </is>
      </c>
      <c r="G7709" s="2" t="n">
        <v>56</v>
      </c>
      <c r="H7709" s="2" t="n">
        <v>2.14120500459e-05</v>
      </c>
      <c r="I7709" s="2" t="n">
        <v>2.3981496051408e-05</v>
      </c>
      <c r="J7709" s="40" t="inlineStr">
        <is>
          <t>waste - methane capture</t>
        </is>
      </c>
    </row>
    <row r="7710" ht="15.75" customHeight="1" s="120">
      <c r="A7710" s="2" t="inlineStr">
        <is>
          <t>WASTE</t>
        </is>
      </c>
      <c r="B7710" s="2" t="inlineStr">
        <is>
          <t>LAN</t>
        </is>
      </c>
      <c r="C7710" s="2" t="n">
        <v>2035</v>
      </c>
      <c r="D7710" s="2" t="inlineStr">
        <is>
          <t>United States</t>
        </is>
      </c>
      <c r="E7710" s="2" t="inlineStr">
        <is>
          <t>USA</t>
        </is>
      </c>
      <c r="F7710" s="2" t="inlineStr">
        <is>
          <t>Electricity generation with a gas turbine</t>
        </is>
      </c>
      <c r="G7710" s="2" t="n">
        <v>57</v>
      </c>
      <c r="H7710" s="2" t="n">
        <v>5.04986783199e-05</v>
      </c>
      <c r="I7710" s="2" t="n">
        <v>5.655851971828801e-05</v>
      </c>
      <c r="J7710" s="40" t="inlineStr">
        <is>
          <t>waste - methane capture</t>
        </is>
      </c>
    </row>
    <row r="7711" ht="15.75" customHeight="1" s="120">
      <c r="A7711" s="2" t="inlineStr">
        <is>
          <t>WASTE</t>
        </is>
      </c>
      <c r="B7711" s="2" t="inlineStr">
        <is>
          <t>LAN</t>
        </is>
      </c>
      <c r="C7711" s="2" t="n">
        <v>2035</v>
      </c>
      <c r="D7711" s="2" t="inlineStr">
        <is>
          <t>United States</t>
        </is>
      </c>
      <c r="E7711" s="2" t="inlineStr">
        <is>
          <t>USA</t>
        </is>
      </c>
      <c r="F7711" s="2" t="inlineStr">
        <is>
          <t>Electricity generation with combined heat and power</t>
        </is>
      </c>
      <c r="G7711" s="2" t="n">
        <v>57</v>
      </c>
      <c r="H7711" s="2" t="n">
        <v>0.0003747417795239</v>
      </c>
      <c r="I7711" s="2" t="n">
        <v>0.0004197107930667681</v>
      </c>
      <c r="J7711" s="40" t="inlineStr">
        <is>
          <t>waste - methane capture</t>
        </is>
      </c>
    </row>
    <row r="7712" ht="15.75" customHeight="1" s="120">
      <c r="A7712" s="2" t="inlineStr">
        <is>
          <t>WASTE</t>
        </is>
      </c>
      <c r="B7712" s="2" t="inlineStr">
        <is>
          <t>LAN</t>
        </is>
      </c>
      <c r="C7712" s="2" t="n">
        <v>2035</v>
      </c>
      <c r="D7712" s="2" t="inlineStr">
        <is>
          <t>United States</t>
        </is>
      </c>
      <c r="E7712" s="2" t="inlineStr">
        <is>
          <t>USA</t>
        </is>
      </c>
      <c r="F7712" s="2" t="inlineStr">
        <is>
          <t>Electricity generation with a reciprocating engine</t>
        </is>
      </c>
      <c r="G7712" s="2" t="n">
        <v>57</v>
      </c>
      <c r="H7712" s="2" t="n">
        <v>0.0015796630177647</v>
      </c>
      <c r="I7712" s="2" t="n">
        <v>0.001769222579896464</v>
      </c>
      <c r="J7712" s="40" t="inlineStr">
        <is>
          <t>waste - methane capture</t>
        </is>
      </c>
    </row>
    <row r="7713" ht="15.75" customHeight="1" s="120">
      <c r="A7713" s="2" t="inlineStr">
        <is>
          <t>WASTE</t>
        </is>
      </c>
      <c r="B7713" s="2" t="inlineStr">
        <is>
          <t>LAN</t>
        </is>
      </c>
      <c r="C7713" s="2" t="n">
        <v>2035</v>
      </c>
      <c r="D7713" s="2" t="inlineStr">
        <is>
          <t>United States</t>
        </is>
      </c>
      <c r="E7713" s="2" t="inlineStr">
        <is>
          <t>USA</t>
        </is>
      </c>
      <c r="F7713" s="2" t="inlineStr">
        <is>
          <t>Electricity generation with a reciprocating engine</t>
        </is>
      </c>
      <c r="G7713" s="2" t="n">
        <v>58</v>
      </c>
      <c r="H7713" s="2" t="n">
        <v>0.0041067471029237</v>
      </c>
      <c r="I7713" s="2" t="n">
        <v>0.004599556755274545</v>
      </c>
      <c r="J7713" s="40" t="inlineStr">
        <is>
          <t>waste - methane capture</t>
        </is>
      </c>
    </row>
    <row r="7714" ht="15.75" customHeight="1" s="120">
      <c r="A7714" s="2" t="inlineStr">
        <is>
          <t>WASTE</t>
        </is>
      </c>
      <c r="B7714" s="2" t="inlineStr">
        <is>
          <t>LAN</t>
        </is>
      </c>
      <c r="C7714" s="2" t="n">
        <v>2035</v>
      </c>
      <c r="D7714" s="2" t="inlineStr">
        <is>
          <t>United States</t>
        </is>
      </c>
      <c r="E7714" s="2" t="inlineStr">
        <is>
          <t>USA</t>
        </is>
      </c>
      <c r="F7714" s="2" t="inlineStr">
        <is>
          <t>Electricity generation with combined heat and power</t>
        </is>
      </c>
      <c r="G7714" s="2" t="n">
        <v>58</v>
      </c>
      <c r="H7714" s="2" t="n">
        <v>0.0006170796841616</v>
      </c>
      <c r="I7714" s="2" t="n">
        <v>0.000691129246260992</v>
      </c>
      <c r="J7714" s="40" t="inlineStr">
        <is>
          <t>waste - methane capture</t>
        </is>
      </c>
    </row>
    <row r="7715" ht="15.75" customHeight="1" s="120">
      <c r="A7715" s="2" t="inlineStr">
        <is>
          <t>WASTE</t>
        </is>
      </c>
      <c r="B7715" s="2" t="inlineStr">
        <is>
          <t>LAN</t>
        </is>
      </c>
      <c r="C7715" s="2" t="n">
        <v>2035</v>
      </c>
      <c r="D7715" s="2" t="inlineStr">
        <is>
          <t>United States</t>
        </is>
      </c>
      <c r="E7715" s="2" t="inlineStr">
        <is>
          <t>USA</t>
        </is>
      </c>
      <c r="F7715" s="2" t="inlineStr">
        <is>
          <t>Electricity generation with a gas turbine</t>
        </is>
      </c>
      <c r="G7715" s="2" t="n">
        <v>58</v>
      </c>
      <c r="H7715" s="2" t="n">
        <v>5.05772986799e-05</v>
      </c>
      <c r="I7715" s="2" t="n">
        <v>5.664657452148801e-05</v>
      </c>
      <c r="J7715" s="40" t="inlineStr">
        <is>
          <t>waste - methane capture</t>
        </is>
      </c>
    </row>
    <row r="7716" ht="15.75" customHeight="1" s="120">
      <c r="A7716" s="2" t="inlineStr">
        <is>
          <t>WASTE</t>
        </is>
      </c>
      <c r="B7716" s="2" t="inlineStr">
        <is>
          <t>LAN</t>
        </is>
      </c>
      <c r="C7716" s="2" t="n">
        <v>2035</v>
      </c>
      <c r="D7716" s="2" t="inlineStr">
        <is>
          <t>United States</t>
        </is>
      </c>
      <c r="E7716" s="2" t="inlineStr">
        <is>
          <t>USA</t>
        </is>
      </c>
      <c r="F7716" s="2" t="inlineStr">
        <is>
          <t>Electricity generation with a microturbine</t>
        </is>
      </c>
      <c r="G7716" s="2" t="n">
        <v>58</v>
      </c>
      <c r="H7716" s="2" t="n">
        <v>2.1071124138e-05</v>
      </c>
      <c r="I7716" s="2" t="n">
        <v>2.359965903456e-05</v>
      </c>
      <c r="J7716" s="40" t="inlineStr">
        <is>
          <t>waste - methane capture</t>
        </is>
      </c>
    </row>
    <row r="7717" ht="15.75" customHeight="1" s="120">
      <c r="A7717" s="2" t="inlineStr">
        <is>
          <t>WASTE</t>
        </is>
      </c>
      <c r="B7717" s="2" t="inlineStr">
        <is>
          <t>LAN</t>
        </is>
      </c>
      <c r="C7717" s="2" t="n">
        <v>2035</v>
      </c>
      <c r="D7717" s="2" t="inlineStr">
        <is>
          <t>United States</t>
        </is>
      </c>
      <c r="E7717" s="2" t="inlineStr">
        <is>
          <t>USA</t>
        </is>
      </c>
      <c r="F7717" s="2" t="inlineStr">
        <is>
          <t>Land_x001f_ll gas recovery for direct use</t>
        </is>
      </c>
      <c r="G7717" s="2" t="n">
        <v>59</v>
      </c>
      <c r="H7717" s="2" t="n">
        <v>0.0008190856897272</v>
      </c>
      <c r="I7717" s="2" t="n">
        <v>0.0009173759724944641</v>
      </c>
      <c r="J7717" s="40" t="inlineStr">
        <is>
          <t>waste - methane capture</t>
        </is>
      </c>
    </row>
    <row r="7718" ht="15.75" customHeight="1" s="120">
      <c r="A7718" s="2" t="inlineStr">
        <is>
          <t>WASTE</t>
        </is>
      </c>
      <c r="B7718" s="2" t="inlineStr">
        <is>
          <t>LAN</t>
        </is>
      </c>
      <c r="C7718" s="2" t="n">
        <v>2035</v>
      </c>
      <c r="D7718" s="2" t="inlineStr">
        <is>
          <t>United States</t>
        </is>
      </c>
      <c r="E7718" s="2" t="inlineStr">
        <is>
          <t>USA</t>
        </is>
      </c>
      <c r="F7718" s="2" t="inlineStr">
        <is>
          <t>Electricity generation with combined heat and power</t>
        </is>
      </c>
      <c r="G7718" s="2" t="n">
        <v>59</v>
      </c>
      <c r="H7718" s="2" t="n">
        <v>0.0001955536863534</v>
      </c>
      <c r="I7718" s="2" t="n">
        <v>0.000219020128715808</v>
      </c>
      <c r="J7718" s="40" t="inlineStr">
        <is>
          <t>waste - methane capture</t>
        </is>
      </c>
    </row>
    <row r="7719" ht="15.75" customHeight="1" s="120">
      <c r="A7719" s="2" t="inlineStr">
        <is>
          <t>WASTE</t>
        </is>
      </c>
      <c r="B7719" s="2" t="inlineStr">
        <is>
          <t>LAN</t>
        </is>
      </c>
      <c r="C7719" s="2" t="n">
        <v>2035</v>
      </c>
      <c r="D7719" s="2" t="inlineStr">
        <is>
          <t>United States</t>
        </is>
      </c>
      <c r="E7719" s="2" t="inlineStr">
        <is>
          <t>USA</t>
        </is>
      </c>
      <c r="F7719" s="2" t="inlineStr">
        <is>
          <t>Electricity generation with a gas turbine</t>
        </is>
      </c>
      <c r="G7719" s="2" t="n">
        <v>59</v>
      </c>
      <c r="H7719" s="2" t="n">
        <v>9.81634620985e-05</v>
      </c>
      <c r="I7719" s="2" t="n">
        <v>0.00010994307755032</v>
      </c>
      <c r="J7719" s="40" t="inlineStr">
        <is>
          <t>waste - methane capture</t>
        </is>
      </c>
    </row>
    <row r="7720" ht="15.75" customHeight="1" s="120">
      <c r="A7720" s="2" t="inlineStr">
        <is>
          <t>WASTE</t>
        </is>
      </c>
      <c r="B7720" s="2" t="inlineStr">
        <is>
          <t>LAN</t>
        </is>
      </c>
      <c r="C7720" s="2" t="n">
        <v>2035</v>
      </c>
      <c r="D7720" s="2" t="inlineStr">
        <is>
          <t>United States</t>
        </is>
      </c>
      <c r="E7720" s="2" t="inlineStr">
        <is>
          <t>USA</t>
        </is>
      </c>
      <c r="F7720" s="2" t="inlineStr">
        <is>
          <t>Electricity generation with a microturbine</t>
        </is>
      </c>
      <c r="G7720" s="2" t="n">
        <v>59</v>
      </c>
      <c r="H7720" s="2" t="n">
        <v>2.04493535421e-05</v>
      </c>
      <c r="I7720" s="2" t="n">
        <v>2.2903275967152e-05</v>
      </c>
      <c r="J7720" s="40" t="inlineStr">
        <is>
          <t>waste - methane capture</t>
        </is>
      </c>
    </row>
    <row r="7721" ht="15.75" customHeight="1" s="120">
      <c r="A7721" s="2" t="inlineStr">
        <is>
          <t>WASTE</t>
        </is>
      </c>
      <c r="B7721" s="2" t="inlineStr">
        <is>
          <t>LAN</t>
        </is>
      </c>
      <c r="C7721" s="2" t="n">
        <v>2035</v>
      </c>
      <c r="D7721" s="2" t="inlineStr">
        <is>
          <t>United States</t>
        </is>
      </c>
      <c r="E7721" s="2" t="inlineStr">
        <is>
          <t>USA</t>
        </is>
      </c>
      <c r="F7721" s="2" t="inlineStr">
        <is>
          <t>Electricity generation with a reciprocating engine</t>
        </is>
      </c>
      <c r="G7721" s="2" t="n">
        <v>59</v>
      </c>
      <c r="H7721" s="2" t="n">
        <v>0.0026582912541926</v>
      </c>
      <c r="I7721" s="2" t="n">
        <v>0.002977286204695712</v>
      </c>
      <c r="J7721" s="40" t="inlineStr">
        <is>
          <t>waste - methane capture</t>
        </is>
      </c>
    </row>
    <row r="7722" ht="15.75" customHeight="1" s="120">
      <c r="A7722" s="2" t="inlineStr">
        <is>
          <t>WASTE</t>
        </is>
      </c>
      <c r="B7722" s="2" t="inlineStr">
        <is>
          <t>LAN</t>
        </is>
      </c>
      <c r="C7722" s="2" t="n">
        <v>2035</v>
      </c>
      <c r="D7722" s="2" t="inlineStr">
        <is>
          <t>United States</t>
        </is>
      </c>
      <c r="E7722" s="2" t="inlineStr">
        <is>
          <t>USA</t>
        </is>
      </c>
      <c r="F7722" s="2" t="inlineStr">
        <is>
          <t>Flaring of landfill gas</t>
        </is>
      </c>
      <c r="G7722" s="2" t="n">
        <v>59</v>
      </c>
      <c r="H7722" s="2" t="n">
        <v>0.000282335531665</v>
      </c>
      <c r="I7722" s="2" t="n">
        <v>0.0003162157954648</v>
      </c>
      <c r="J7722" s="40" t="inlineStr">
        <is>
          <t>waste - methane destruction</t>
        </is>
      </c>
    </row>
    <row r="7723" ht="15.75" customHeight="1" s="120">
      <c r="A7723" s="2" t="inlineStr">
        <is>
          <t>WASTE</t>
        </is>
      </c>
      <c r="B7723" s="2" t="inlineStr">
        <is>
          <t>LAN</t>
        </is>
      </c>
      <c r="C7723" s="2" t="n">
        <v>2035</v>
      </c>
      <c r="D7723" s="2" t="inlineStr">
        <is>
          <t>United States</t>
        </is>
      </c>
      <c r="E7723" s="2" t="inlineStr">
        <is>
          <t>USA</t>
        </is>
      </c>
      <c r="F7723" s="2" t="inlineStr">
        <is>
          <t>Electricity generation with a gas turbine</t>
        </is>
      </c>
      <c r="G7723" s="2" t="n">
        <v>60</v>
      </c>
      <c r="H7723" s="2" t="n">
        <v>4.85245836899e-05</v>
      </c>
      <c r="I7723" s="2" t="n">
        <v>5.4347533732688e-05</v>
      </c>
      <c r="J7723" s="40" t="inlineStr">
        <is>
          <t>waste - methane capture</t>
        </is>
      </c>
    </row>
    <row r="7724" ht="15.75" customHeight="1" s="120">
      <c r="A7724" s="2" t="inlineStr">
        <is>
          <t>WASTE</t>
        </is>
      </c>
      <c r="B7724" s="2" t="inlineStr">
        <is>
          <t>LAN</t>
        </is>
      </c>
      <c r="C7724" s="2" t="n">
        <v>2035</v>
      </c>
      <c r="D7724" s="2" t="inlineStr">
        <is>
          <t>United States</t>
        </is>
      </c>
      <c r="E7724" s="2" t="inlineStr">
        <is>
          <t>USA</t>
        </is>
      </c>
      <c r="F7724" s="2" t="inlineStr">
        <is>
          <t>Electricity generation with a microturbine</t>
        </is>
      </c>
      <c r="G7724" s="2" t="n">
        <v>60</v>
      </c>
      <c r="H7724" s="2" t="n">
        <v>4.11091950809e-05</v>
      </c>
      <c r="I7724" s="2" t="n">
        <v>4.6042298490608e-05</v>
      </c>
      <c r="J7724" s="40" t="inlineStr">
        <is>
          <t>waste - methane capture</t>
        </is>
      </c>
    </row>
    <row r="7725" ht="15.75" customHeight="1" s="120">
      <c r="A7725" s="2" t="inlineStr">
        <is>
          <t>WASTE</t>
        </is>
      </c>
      <c r="B7725" s="2" t="inlineStr">
        <is>
          <t>LAN</t>
        </is>
      </c>
      <c r="C7725" s="2" t="n">
        <v>2035</v>
      </c>
      <c r="D7725" s="2" t="inlineStr">
        <is>
          <t>United States</t>
        </is>
      </c>
      <c r="E7725" s="2" t="inlineStr">
        <is>
          <t>USA</t>
        </is>
      </c>
      <c r="F7725" s="2" t="inlineStr">
        <is>
          <t>Electricity generation with combined heat and power</t>
        </is>
      </c>
      <c r="G7725" s="2" t="n">
        <v>60</v>
      </c>
      <c r="H7725" s="2" t="n">
        <v>0.000684574173647</v>
      </c>
      <c r="I7725" s="2" t="n">
        <v>0.00076672307448464</v>
      </c>
      <c r="J7725" s="40" t="inlineStr">
        <is>
          <t>waste - methane capture</t>
        </is>
      </c>
    </row>
    <row r="7726" ht="15.75" customHeight="1" s="120">
      <c r="A7726" s="2" t="inlineStr">
        <is>
          <t>WASTE</t>
        </is>
      </c>
      <c r="B7726" s="2" t="inlineStr">
        <is>
          <t>LAN</t>
        </is>
      </c>
      <c r="C7726" s="2" t="n">
        <v>2035</v>
      </c>
      <c r="D7726" s="2" t="inlineStr">
        <is>
          <t>United States</t>
        </is>
      </c>
      <c r="E7726" s="2" t="inlineStr">
        <is>
          <t>USA</t>
        </is>
      </c>
      <c r="F7726" s="2" t="inlineStr">
        <is>
          <t>Electricity generation with a microturbine</t>
        </is>
      </c>
      <c r="G7726" s="2" t="n">
        <v>61</v>
      </c>
      <c r="H7726" s="2" t="n">
        <v>1.7542130081e-05</v>
      </c>
      <c r="I7726" s="2" t="n">
        <v>1.964718569072e-05</v>
      </c>
      <c r="J7726" s="40" t="inlineStr">
        <is>
          <t>waste - methane capture</t>
        </is>
      </c>
    </row>
    <row r="7727" ht="15.75" customHeight="1" s="120">
      <c r="A7727" s="2" t="inlineStr">
        <is>
          <t>WASTE</t>
        </is>
      </c>
      <c r="B7727" s="2" t="inlineStr">
        <is>
          <t>LAN</t>
        </is>
      </c>
      <c r="C7727" s="2" t="n">
        <v>2035</v>
      </c>
      <c r="D7727" s="2" t="inlineStr">
        <is>
          <t>United States</t>
        </is>
      </c>
      <c r="E7727" s="2" t="inlineStr">
        <is>
          <t>USA</t>
        </is>
      </c>
      <c r="F7727" s="2" t="inlineStr">
        <is>
          <t>Electricity generation with combined heat and power</t>
        </is>
      </c>
      <c r="G7727" s="2" t="n">
        <v>61</v>
      </c>
      <c r="H7727" s="2" t="n">
        <v>0.0001617740927031</v>
      </c>
      <c r="I7727" s="2" t="n">
        <v>0.000181186983827472</v>
      </c>
      <c r="J7727" s="40" t="inlineStr">
        <is>
          <t>waste - methane capture</t>
        </is>
      </c>
    </row>
    <row r="7728" ht="15.75" customHeight="1" s="120">
      <c r="A7728" s="2" t="inlineStr">
        <is>
          <t>WASTE</t>
        </is>
      </c>
      <c r="B7728" s="2" t="inlineStr">
        <is>
          <t>LAN</t>
        </is>
      </c>
      <c r="C7728" s="2" t="n">
        <v>2035</v>
      </c>
      <c r="D7728" s="2" t="inlineStr">
        <is>
          <t>United States</t>
        </is>
      </c>
      <c r="E7728" s="2" t="inlineStr">
        <is>
          <t>USA</t>
        </is>
      </c>
      <c r="F7728" s="2" t="inlineStr">
        <is>
          <t>Flaring of landfill gas</t>
        </is>
      </c>
      <c r="G7728" s="2" t="n">
        <v>61</v>
      </c>
      <c r="H7728" s="2" t="n">
        <v>0.0007807087386027</v>
      </c>
      <c r="I7728" s="2" t="n">
        <v>0.0008743937872350241</v>
      </c>
      <c r="J7728" s="40" t="inlineStr">
        <is>
          <t>waste - methane destruction</t>
        </is>
      </c>
    </row>
    <row r="7729" ht="15.75" customHeight="1" s="120">
      <c r="A7729" s="2" t="inlineStr">
        <is>
          <t>WASTE</t>
        </is>
      </c>
      <c r="B7729" s="2" t="inlineStr">
        <is>
          <t>LAN</t>
        </is>
      </c>
      <c r="C7729" s="2" t="n">
        <v>2035</v>
      </c>
      <c r="D7729" s="2" t="inlineStr">
        <is>
          <t>United States</t>
        </is>
      </c>
      <c r="E7729" s="2" t="inlineStr">
        <is>
          <t>USA</t>
        </is>
      </c>
      <c r="F7729" s="2" t="inlineStr">
        <is>
          <t>Electricity generation with a reciprocating engine</t>
        </is>
      </c>
      <c r="G7729" s="2" t="n">
        <v>61</v>
      </c>
      <c r="H7729" s="2" t="n">
        <v>0.0056966388365254</v>
      </c>
      <c r="I7729" s="2" t="n">
        <v>0.006380235496908448</v>
      </c>
      <c r="J7729" s="40" t="inlineStr">
        <is>
          <t>waste - methane capture</t>
        </is>
      </c>
    </row>
    <row r="7730" ht="15.75" customHeight="1" s="120">
      <c r="A7730" s="2" t="inlineStr">
        <is>
          <t>WASTE</t>
        </is>
      </c>
      <c r="B7730" s="2" t="inlineStr">
        <is>
          <t>LAN</t>
        </is>
      </c>
      <c r="C7730" s="2" t="n">
        <v>2035</v>
      </c>
      <c r="D7730" s="2" t="inlineStr">
        <is>
          <t>United States</t>
        </is>
      </c>
      <c r="E7730" s="2" t="inlineStr">
        <is>
          <t>USA</t>
        </is>
      </c>
      <c r="F7730" s="2" t="inlineStr">
        <is>
          <t>Electricity generation with a gas turbine</t>
        </is>
      </c>
      <c r="G7730" s="2" t="n">
        <v>62</v>
      </c>
      <c r="H7730" s="2" t="n">
        <v>4.8867190344e-05</v>
      </c>
      <c r="I7730" s="2" t="n">
        <v>5.473125318528001e-05</v>
      </c>
      <c r="J7730" s="40" t="inlineStr">
        <is>
          <t>waste - methane capture</t>
        </is>
      </c>
    </row>
    <row r="7731" ht="15.75" customHeight="1" s="120">
      <c r="A7731" s="2" t="inlineStr">
        <is>
          <t>WASTE</t>
        </is>
      </c>
      <c r="B7731" s="2" t="inlineStr">
        <is>
          <t>LAN</t>
        </is>
      </c>
      <c r="C7731" s="2" t="n">
        <v>2035</v>
      </c>
      <c r="D7731" s="2" t="inlineStr">
        <is>
          <t>United States</t>
        </is>
      </c>
      <c r="E7731" s="2" t="inlineStr">
        <is>
          <t>USA</t>
        </is>
      </c>
      <c r="F7731" s="2" t="inlineStr">
        <is>
          <t>Electricity generation with a reciprocating engine</t>
        </is>
      </c>
      <c r="G7731" s="2" t="n">
        <v>62</v>
      </c>
      <c r="H7731" s="2" t="n">
        <v>0.0014822615776211</v>
      </c>
      <c r="I7731" s="2" t="n">
        <v>0.001660132966935632</v>
      </c>
      <c r="J7731" s="40" t="inlineStr">
        <is>
          <t>waste - methane capture</t>
        </is>
      </c>
    </row>
    <row r="7732" ht="15.75" customHeight="1" s="120">
      <c r="A7732" s="2" t="inlineStr">
        <is>
          <t>WASTE</t>
        </is>
      </c>
      <c r="B7732" s="2" t="inlineStr">
        <is>
          <t>LAN</t>
        </is>
      </c>
      <c r="C7732" s="2" t="n">
        <v>2035</v>
      </c>
      <c r="D7732" s="2" t="inlineStr">
        <is>
          <t>United States</t>
        </is>
      </c>
      <c r="E7732" s="2" t="inlineStr">
        <is>
          <t>USA</t>
        </is>
      </c>
      <c r="F7732" s="2" t="inlineStr">
        <is>
          <t>Electricity generation with combined heat and power</t>
        </is>
      </c>
      <c r="G7732" s="2" t="n">
        <v>62</v>
      </c>
      <c r="H7732" s="2" t="n">
        <v>0.0001759254955687</v>
      </c>
      <c r="I7732" s="2" t="n">
        <v>0.000197036555036944</v>
      </c>
      <c r="J7732" s="40" t="inlineStr">
        <is>
          <t>waste - methane capture</t>
        </is>
      </c>
    </row>
    <row r="7733" ht="15.75" customHeight="1" s="120">
      <c r="A7733" s="2" t="inlineStr">
        <is>
          <t>WASTE</t>
        </is>
      </c>
      <c r="B7733" s="2" t="inlineStr">
        <is>
          <t>LAN</t>
        </is>
      </c>
      <c r="C7733" s="2" t="n">
        <v>2035</v>
      </c>
      <c r="D7733" s="2" t="inlineStr">
        <is>
          <t>United States</t>
        </is>
      </c>
      <c r="E7733" s="2" t="inlineStr">
        <is>
          <t>USA</t>
        </is>
      </c>
      <c r="F7733" s="2" t="inlineStr">
        <is>
          <t>Electricity generation with a microturbine</t>
        </is>
      </c>
      <c r="G7733" s="2" t="n">
        <v>62</v>
      </c>
      <c r="H7733" s="2" t="n">
        <v>1.71127776412e-05</v>
      </c>
      <c r="I7733" s="2" t="n">
        <v>1.9166310958144e-05</v>
      </c>
      <c r="J7733" s="40" t="inlineStr">
        <is>
          <t>waste - methane capture</t>
        </is>
      </c>
    </row>
    <row r="7734" ht="15.75" customHeight="1" s="120">
      <c r="A7734" s="2" t="inlineStr">
        <is>
          <t>WASTE</t>
        </is>
      </c>
      <c r="B7734" s="2" t="inlineStr">
        <is>
          <t>LAN</t>
        </is>
      </c>
      <c r="C7734" s="2" t="n">
        <v>2035</v>
      </c>
      <c r="D7734" s="2" t="inlineStr">
        <is>
          <t>United States</t>
        </is>
      </c>
      <c r="E7734" s="2" t="inlineStr">
        <is>
          <t>USA</t>
        </is>
      </c>
      <c r="F7734" s="2" t="inlineStr">
        <is>
          <t>Electricity generation with a reciprocating engine</t>
        </is>
      </c>
      <c r="G7734" s="2" t="n">
        <v>63</v>
      </c>
      <c r="H7734" s="2" t="n">
        <v>0.001259493874386</v>
      </c>
      <c r="I7734" s="2" t="n">
        <v>0.00141063313931232</v>
      </c>
      <c r="J7734" s="40" t="inlineStr">
        <is>
          <t>waste - methane capture</t>
        </is>
      </c>
    </row>
    <row r="7735" ht="15.75" customHeight="1" s="120">
      <c r="A7735" s="2" t="inlineStr">
        <is>
          <t>WASTE</t>
        </is>
      </c>
      <c r="B7735" s="2" t="inlineStr">
        <is>
          <t>LAN</t>
        </is>
      </c>
      <c r="C7735" s="2" t="n">
        <v>2035</v>
      </c>
      <c r="D7735" s="2" t="inlineStr">
        <is>
          <t>United States</t>
        </is>
      </c>
      <c r="E7735" s="2" t="inlineStr">
        <is>
          <t>USA</t>
        </is>
      </c>
      <c r="F7735" s="2" t="inlineStr">
        <is>
          <t>Electricity generation with combined heat and power</t>
        </is>
      </c>
      <c r="G7735" s="2" t="n">
        <v>63</v>
      </c>
      <c r="H7735" s="2" t="n">
        <v>0.0001559338561492</v>
      </c>
      <c r="I7735" s="2" t="n">
        <v>0.000174645918887104</v>
      </c>
      <c r="J7735" s="40" t="inlineStr">
        <is>
          <t>waste - methane capture</t>
        </is>
      </c>
    </row>
    <row r="7736" ht="15.75" customHeight="1" s="120">
      <c r="A7736" s="2" t="inlineStr">
        <is>
          <t>WASTE</t>
        </is>
      </c>
      <c r="B7736" s="2" t="inlineStr">
        <is>
          <t>LAN</t>
        </is>
      </c>
      <c r="C7736" s="2" t="n">
        <v>2035</v>
      </c>
      <c r="D7736" s="2" t="inlineStr">
        <is>
          <t>United States</t>
        </is>
      </c>
      <c r="E7736" s="2" t="inlineStr">
        <is>
          <t>USA</t>
        </is>
      </c>
      <c r="F7736" s="2" t="inlineStr">
        <is>
          <t>Electricity generation with a microturbine</t>
        </is>
      </c>
      <c r="G7736" s="2" t="n">
        <v>63</v>
      </c>
      <c r="H7736" s="2" t="n">
        <v>1.78542668436e-05</v>
      </c>
      <c r="I7736" s="2" t="n">
        <v>1.9996778864832e-05</v>
      </c>
      <c r="J7736" s="40" t="inlineStr">
        <is>
          <t>waste - methane capture</t>
        </is>
      </c>
    </row>
    <row r="7737" ht="15.75" customHeight="1" s="120">
      <c r="A7737" s="2" t="inlineStr">
        <is>
          <t>WASTE</t>
        </is>
      </c>
      <c r="B7737" s="2" t="inlineStr">
        <is>
          <t>LAN</t>
        </is>
      </c>
      <c r="C7737" s="2" t="n">
        <v>2035</v>
      </c>
      <c r="D7737" s="2" t="inlineStr">
        <is>
          <t>United States</t>
        </is>
      </c>
      <c r="E7737" s="2" t="inlineStr">
        <is>
          <t>USA</t>
        </is>
      </c>
      <c r="F7737" s="2" t="inlineStr">
        <is>
          <t>Flaring of landfill gas</t>
        </is>
      </c>
      <c r="G7737" s="2" t="n">
        <v>64</v>
      </c>
      <c r="H7737" s="2" t="n">
        <v>0.0002429091691738</v>
      </c>
      <c r="I7737" s="2" t="n">
        <v>0.000272058269474656</v>
      </c>
      <c r="J7737" s="40" t="inlineStr">
        <is>
          <t>waste - methane destruction</t>
        </is>
      </c>
    </row>
    <row r="7738" ht="15.75" customHeight="1" s="120">
      <c r="A7738" s="2" t="inlineStr">
        <is>
          <t>WASTE</t>
        </is>
      </c>
      <c r="B7738" s="2" t="inlineStr">
        <is>
          <t>LAN</t>
        </is>
      </c>
      <c r="C7738" s="2" t="n">
        <v>2035</v>
      </c>
      <c r="D7738" s="2" t="inlineStr">
        <is>
          <t>United States</t>
        </is>
      </c>
      <c r="E7738" s="2" t="inlineStr">
        <is>
          <t>USA</t>
        </is>
      </c>
      <c r="F7738" s="2" t="inlineStr">
        <is>
          <t>Electricity generation with combined heat and power</t>
        </is>
      </c>
      <c r="G7738" s="2" t="n">
        <v>64</v>
      </c>
      <c r="H7738" s="2" t="n">
        <v>0.0006898059218656</v>
      </c>
      <c r="I7738" s="2" t="n">
        <v>0.000772582632489472</v>
      </c>
      <c r="J7738" s="40" t="inlineStr">
        <is>
          <t>waste - methane capture</t>
        </is>
      </c>
    </row>
    <row r="7739" ht="15.75" customHeight="1" s="120">
      <c r="A7739" s="2" t="inlineStr">
        <is>
          <t>WASTE</t>
        </is>
      </c>
      <c r="B7739" s="2" t="inlineStr">
        <is>
          <t>LAN</t>
        </is>
      </c>
      <c r="C7739" s="2" t="n">
        <v>2035</v>
      </c>
      <c r="D7739" s="2" t="inlineStr">
        <is>
          <t>United States</t>
        </is>
      </c>
      <c r="E7739" s="2" t="inlineStr">
        <is>
          <t>USA</t>
        </is>
      </c>
      <c r="F7739" s="2" t="inlineStr">
        <is>
          <t>Electricity generation with a gas turbine</t>
        </is>
      </c>
      <c r="G7739" s="2" t="n">
        <v>64</v>
      </c>
      <c r="H7739" s="2" t="n">
        <v>4.53590655525e-05</v>
      </c>
      <c r="I7739" s="2" t="n">
        <v>5.080215341880001e-05</v>
      </c>
      <c r="J7739" s="40" t="inlineStr">
        <is>
          <t>waste - methane capture</t>
        </is>
      </c>
    </row>
    <row r="7740" ht="15.75" customHeight="1" s="120">
      <c r="A7740" s="2" t="inlineStr">
        <is>
          <t>WASTE</t>
        </is>
      </c>
      <c r="B7740" s="2" t="inlineStr">
        <is>
          <t>LAN</t>
        </is>
      </c>
      <c r="C7740" s="2" t="n">
        <v>2035</v>
      </c>
      <c r="D7740" s="2" t="inlineStr">
        <is>
          <t>United States</t>
        </is>
      </c>
      <c r="E7740" s="2" t="inlineStr">
        <is>
          <t>USA</t>
        </is>
      </c>
      <c r="F7740" s="2" t="inlineStr">
        <is>
          <t>Electricity generation with a reciprocating engine</t>
        </is>
      </c>
      <c r="G7740" s="2" t="n">
        <v>65</v>
      </c>
      <c r="H7740" s="2" t="n">
        <v>0.003806920722127</v>
      </c>
      <c r="I7740" s="2" t="n">
        <v>0.00426375120878224</v>
      </c>
      <c r="J7740" s="40" t="inlineStr">
        <is>
          <t>waste - methane capture</t>
        </is>
      </c>
    </row>
    <row r="7741" ht="15.75" customHeight="1" s="120">
      <c r="A7741" s="2" t="inlineStr">
        <is>
          <t>WASTE</t>
        </is>
      </c>
      <c r="B7741" s="2" t="inlineStr">
        <is>
          <t>LAN</t>
        </is>
      </c>
      <c r="C7741" s="2" t="n">
        <v>2035</v>
      </c>
      <c r="D7741" s="2" t="inlineStr">
        <is>
          <t>United States</t>
        </is>
      </c>
      <c r="E7741" s="2" t="inlineStr">
        <is>
          <t>USA</t>
        </is>
      </c>
      <c r="F7741" s="2" t="inlineStr">
        <is>
          <t>Electricity generation with a gas turbine</t>
        </is>
      </c>
      <c r="G7741" s="2" t="n">
        <v>65</v>
      </c>
      <c r="H7741" s="2" t="n">
        <v>8.93395736057e-05</v>
      </c>
      <c r="I7741" s="2" t="n">
        <v>0.000100060322438384</v>
      </c>
      <c r="J7741" s="40" t="inlineStr">
        <is>
          <t>waste - methane capture</t>
        </is>
      </c>
    </row>
    <row r="7742" ht="15.75" customHeight="1" s="120">
      <c r="A7742" s="2" t="inlineStr">
        <is>
          <t>WASTE</t>
        </is>
      </c>
      <c r="B7742" s="2" t="inlineStr">
        <is>
          <t>LAN</t>
        </is>
      </c>
      <c r="C7742" s="2" t="n">
        <v>2035</v>
      </c>
      <c r="D7742" s="2" t="inlineStr">
        <is>
          <t>United States</t>
        </is>
      </c>
      <c r="E7742" s="2" t="inlineStr">
        <is>
          <t>USA</t>
        </is>
      </c>
      <c r="F7742" s="2" t="inlineStr">
        <is>
          <t>Electricity generation with combined heat and power</t>
        </is>
      </c>
      <c r="G7742" s="2" t="n">
        <v>65</v>
      </c>
      <c r="H7742" s="2" t="n">
        <v>0.0005648795340676001</v>
      </c>
      <c r="I7742" s="2" t="n">
        <v>0.0006326650781557121</v>
      </c>
      <c r="J7742" s="40" t="inlineStr">
        <is>
          <t>waste - methane capture</t>
        </is>
      </c>
    </row>
    <row r="7743" ht="15.75" customHeight="1" s="120">
      <c r="A7743" s="2" t="inlineStr">
        <is>
          <t>WASTE</t>
        </is>
      </c>
      <c r="B7743" s="2" t="inlineStr">
        <is>
          <t>LAN</t>
        </is>
      </c>
      <c r="C7743" s="2" t="n">
        <v>2035</v>
      </c>
      <c r="D7743" s="2" t="inlineStr">
        <is>
          <t>United States</t>
        </is>
      </c>
      <c r="E7743" s="2" t="inlineStr">
        <is>
          <t>USA</t>
        </is>
      </c>
      <c r="F7743" s="2" t="inlineStr">
        <is>
          <t>Flaring of landfill gas</t>
        </is>
      </c>
      <c r="G7743" s="2" t="n">
        <v>65</v>
      </c>
      <c r="H7743" s="2" t="n">
        <v>0.0002360611251788</v>
      </c>
      <c r="I7743" s="2" t="n">
        <v>0.000264388460200256</v>
      </c>
      <c r="J7743" s="40" t="inlineStr">
        <is>
          <t>waste - methane destruction</t>
        </is>
      </c>
    </row>
    <row r="7744" ht="15.75" customHeight="1" s="120">
      <c r="A7744" s="2" t="inlineStr">
        <is>
          <t>WASTE</t>
        </is>
      </c>
      <c r="B7744" s="2" t="inlineStr">
        <is>
          <t>LAN</t>
        </is>
      </c>
      <c r="C7744" s="2" t="n">
        <v>2035</v>
      </c>
      <c r="D7744" s="2" t="inlineStr">
        <is>
          <t>United States</t>
        </is>
      </c>
      <c r="E7744" s="2" t="inlineStr">
        <is>
          <t>USA</t>
        </is>
      </c>
      <c r="F7744" s="2" t="inlineStr">
        <is>
          <t>Electricity generation with a reciprocating engine</t>
        </is>
      </c>
      <c r="G7744" s="2" t="n">
        <v>66</v>
      </c>
      <c r="H7744" s="2" t="n">
        <v>0.0012135016731918</v>
      </c>
      <c r="I7744" s="2" t="n">
        <v>0.001359121873974816</v>
      </c>
      <c r="J7744" s="40" t="inlineStr">
        <is>
          <t>waste - methane capture</t>
        </is>
      </c>
    </row>
    <row r="7745" ht="15.75" customHeight="1" s="120">
      <c r="A7745" s="2" t="inlineStr">
        <is>
          <t>WASTE</t>
        </is>
      </c>
      <c r="B7745" s="2" t="inlineStr">
        <is>
          <t>LAN</t>
        </is>
      </c>
      <c r="C7745" s="2" t="n">
        <v>2035</v>
      </c>
      <c r="D7745" s="2" t="inlineStr">
        <is>
          <t>United States</t>
        </is>
      </c>
      <c r="E7745" s="2" t="inlineStr">
        <is>
          <t>USA</t>
        </is>
      </c>
      <c r="F7745" s="2" t="inlineStr">
        <is>
          <t>Electricity generation with combined heat and power</t>
        </is>
      </c>
      <c r="G7745" s="2" t="n">
        <v>67</v>
      </c>
      <c r="H7745" s="2" t="n">
        <v>0.0002950128546217</v>
      </c>
      <c r="I7745" s="2" t="n">
        <v>0.000330414397176304</v>
      </c>
      <c r="J7745" s="40" t="inlineStr">
        <is>
          <t>waste - methane capture</t>
        </is>
      </c>
    </row>
    <row r="7746" ht="15.75" customHeight="1" s="120">
      <c r="A7746" s="2" t="inlineStr">
        <is>
          <t>WASTE</t>
        </is>
      </c>
      <c r="B7746" s="2" t="inlineStr">
        <is>
          <t>LAN</t>
        </is>
      </c>
      <c r="C7746" s="2" t="n">
        <v>2035</v>
      </c>
      <c r="D7746" s="2" t="inlineStr">
        <is>
          <t>United States</t>
        </is>
      </c>
      <c r="E7746" s="2" t="inlineStr">
        <is>
          <t>USA</t>
        </is>
      </c>
      <c r="F7746" s="2" t="inlineStr">
        <is>
          <t>Flaring of landfill gas</t>
        </is>
      </c>
      <c r="G7746" s="2" t="n">
        <v>67</v>
      </c>
      <c r="H7746" s="2" t="n">
        <v>0.0002320223429706</v>
      </c>
      <c r="I7746" s="2" t="n">
        <v>0.000259865024127072</v>
      </c>
      <c r="J7746" s="40" t="inlineStr">
        <is>
          <t>waste - methane destruction</t>
        </is>
      </c>
    </row>
    <row r="7747" ht="15.75" customHeight="1" s="120">
      <c r="A7747" s="2" t="inlineStr">
        <is>
          <t>WASTE</t>
        </is>
      </c>
      <c r="B7747" s="2" t="inlineStr">
        <is>
          <t>LAN</t>
        </is>
      </c>
      <c r="C7747" s="2" t="n">
        <v>2035</v>
      </c>
      <c r="D7747" s="2" t="inlineStr">
        <is>
          <t>United States</t>
        </is>
      </c>
      <c r="E7747" s="2" t="inlineStr">
        <is>
          <t>USA</t>
        </is>
      </c>
      <c r="F7747" s="2" t="inlineStr">
        <is>
          <t>Electricity generation with a reciprocating engine</t>
        </is>
      </c>
      <c r="G7747" s="2" t="n">
        <v>67</v>
      </c>
      <c r="H7747" s="2" t="n">
        <v>0.001171882962808</v>
      </c>
      <c r="I7747" s="2" t="n">
        <v>0.00131250891834496</v>
      </c>
      <c r="J7747" s="40" t="inlineStr">
        <is>
          <t>waste - methane capture</t>
        </is>
      </c>
    </row>
    <row r="7748" ht="15.75" customHeight="1" s="120">
      <c r="A7748" s="2" t="inlineStr">
        <is>
          <t>WASTE</t>
        </is>
      </c>
      <c r="B7748" s="2" t="inlineStr">
        <is>
          <t>LAN</t>
        </is>
      </c>
      <c r="C7748" s="2" t="n">
        <v>2035</v>
      </c>
      <c r="D7748" s="2" t="inlineStr">
        <is>
          <t>United States</t>
        </is>
      </c>
      <c r="E7748" s="2" t="inlineStr">
        <is>
          <t>USA</t>
        </is>
      </c>
      <c r="F7748" s="2" t="inlineStr">
        <is>
          <t>Electricity generation with a gas turbine</t>
        </is>
      </c>
      <c r="G7748" s="2" t="n">
        <v>67</v>
      </c>
      <c r="H7748" s="2" t="n">
        <v>4.74813459732e-05</v>
      </c>
      <c r="I7748" s="2" t="n">
        <v>5.317910748998401e-05</v>
      </c>
      <c r="J7748" s="40" t="inlineStr">
        <is>
          <t>waste - methane capture</t>
        </is>
      </c>
    </row>
    <row r="7749" ht="15.75" customHeight="1" s="120">
      <c r="A7749" s="2" t="inlineStr">
        <is>
          <t>WASTE</t>
        </is>
      </c>
      <c r="B7749" s="2" t="inlineStr">
        <is>
          <t>LAN</t>
        </is>
      </c>
      <c r="C7749" s="2" t="n">
        <v>2035</v>
      </c>
      <c r="D7749" s="2" t="inlineStr">
        <is>
          <t>United States</t>
        </is>
      </c>
      <c r="E7749" s="2" t="inlineStr">
        <is>
          <t>USA</t>
        </is>
      </c>
      <c r="F7749" s="2" t="inlineStr">
        <is>
          <t>Land_x001f_ll gas recovery for direct use</t>
        </is>
      </c>
      <c r="G7749" s="2" t="n">
        <v>68</v>
      </c>
      <c r="H7749" s="2" t="n">
        <v>0.0011575713288039</v>
      </c>
      <c r="I7749" s="2" t="n">
        <v>0.001296479888260368</v>
      </c>
      <c r="J7749" s="40" t="inlineStr">
        <is>
          <t>waste - methane capture</t>
        </is>
      </c>
    </row>
    <row r="7750" ht="15.75" customHeight="1" s="120">
      <c r="A7750" s="2" t="inlineStr">
        <is>
          <t>WASTE</t>
        </is>
      </c>
      <c r="B7750" s="2" t="inlineStr">
        <is>
          <t>LAN</t>
        </is>
      </c>
      <c r="C7750" s="2" t="n">
        <v>2035</v>
      </c>
      <c r="D7750" s="2" t="inlineStr">
        <is>
          <t>United States</t>
        </is>
      </c>
      <c r="E7750" s="2" t="inlineStr">
        <is>
          <t>USA</t>
        </is>
      </c>
      <c r="F7750" s="2" t="inlineStr">
        <is>
          <t>Electricity generation with combined heat and power</t>
        </is>
      </c>
      <c r="G7750" s="2" t="n">
        <v>68</v>
      </c>
      <c r="H7750" s="2" t="n">
        <v>0.0005820769874845</v>
      </c>
      <c r="I7750" s="2" t="n">
        <v>0.0006519262259826401</v>
      </c>
      <c r="J7750" s="40" t="inlineStr">
        <is>
          <t>waste - methane capture</t>
        </is>
      </c>
    </row>
    <row r="7751" ht="15.75" customHeight="1" s="120">
      <c r="A7751" s="2" t="inlineStr">
        <is>
          <t>WASTE</t>
        </is>
      </c>
      <c r="B7751" s="2" t="inlineStr">
        <is>
          <t>LAN</t>
        </is>
      </c>
      <c r="C7751" s="2" t="n">
        <v>2035</v>
      </c>
      <c r="D7751" s="2" t="inlineStr">
        <is>
          <t>United States</t>
        </is>
      </c>
      <c r="E7751" s="2" t="inlineStr">
        <is>
          <t>USA</t>
        </is>
      </c>
      <c r="F7751" s="2" t="inlineStr">
        <is>
          <t>Electricity generation with a reciprocating engine</t>
        </is>
      </c>
      <c r="G7751" s="2" t="n">
        <v>68</v>
      </c>
      <c r="H7751" s="2" t="n">
        <v>0.0023348348913714</v>
      </c>
      <c r="I7751" s="2" t="n">
        <v>0.002615015078335968</v>
      </c>
      <c r="J7751" s="40" t="inlineStr">
        <is>
          <t>waste - methane capture</t>
        </is>
      </c>
    </row>
    <row r="7752" ht="15.75" customHeight="1" s="120">
      <c r="A7752" s="2" t="inlineStr">
        <is>
          <t>WASTE</t>
        </is>
      </c>
      <c r="B7752" s="2" t="inlineStr">
        <is>
          <t>LAN</t>
        </is>
      </c>
      <c r="C7752" s="2" t="n">
        <v>2035</v>
      </c>
      <c r="D7752" s="2" t="inlineStr">
        <is>
          <t>United States</t>
        </is>
      </c>
      <c r="E7752" s="2" t="inlineStr">
        <is>
          <t>USA</t>
        </is>
      </c>
      <c r="F7752" s="2" t="inlineStr">
        <is>
          <t>Electricity generation with combined heat and power</t>
        </is>
      </c>
      <c r="G7752" s="2" t="n">
        <v>69</v>
      </c>
      <c r="H7752" s="2" t="n">
        <v>0.0001558601943543</v>
      </c>
      <c r="I7752" s="2" t="n">
        <v>0.000174563417676816</v>
      </c>
      <c r="J7752" s="40" t="inlineStr">
        <is>
          <t>waste - methane capture</t>
        </is>
      </c>
    </row>
    <row r="7753" ht="15.75" customHeight="1" s="120">
      <c r="A7753" s="2" t="inlineStr">
        <is>
          <t>WASTE</t>
        </is>
      </c>
      <c r="B7753" s="2" t="inlineStr">
        <is>
          <t>LAN</t>
        </is>
      </c>
      <c r="C7753" s="2" t="n">
        <v>2035</v>
      </c>
      <c r="D7753" s="2" t="inlineStr">
        <is>
          <t>United States</t>
        </is>
      </c>
      <c r="E7753" s="2" t="inlineStr">
        <is>
          <t>USA</t>
        </is>
      </c>
      <c r="F7753" s="2" t="inlineStr">
        <is>
          <t>Electricity generation with combined heat and power</t>
        </is>
      </c>
      <c r="G7753" s="2" t="n">
        <v>70</v>
      </c>
      <c r="H7753" s="2" t="n">
        <v>0.000173565276782</v>
      </c>
      <c r="I7753" s="2" t="n">
        <v>0.00019439310999584</v>
      </c>
      <c r="J7753" s="40" t="inlineStr">
        <is>
          <t>waste - methane capture</t>
        </is>
      </c>
    </row>
    <row r="7754" ht="15.75" customHeight="1" s="120">
      <c r="A7754" s="2" t="inlineStr">
        <is>
          <t>WASTE</t>
        </is>
      </c>
      <c r="B7754" s="2" t="inlineStr">
        <is>
          <t>LAN</t>
        </is>
      </c>
      <c r="C7754" s="2" t="n">
        <v>2035</v>
      </c>
      <c r="D7754" s="2" t="inlineStr">
        <is>
          <t>United States</t>
        </is>
      </c>
      <c r="E7754" s="2" t="inlineStr">
        <is>
          <t>USA</t>
        </is>
      </c>
      <c r="F7754" s="2" t="inlineStr">
        <is>
          <t>Electricity generation with a reciprocating engine</t>
        </is>
      </c>
      <c r="G7754" s="2" t="n">
        <v>70</v>
      </c>
      <c r="H7754" s="2" t="n">
        <v>0.0012958254665136</v>
      </c>
      <c r="I7754" s="2" t="n">
        <v>0.001451324522495232</v>
      </c>
      <c r="J7754" s="40" t="inlineStr">
        <is>
          <t>waste - methane capture</t>
        </is>
      </c>
    </row>
    <row r="7755" ht="15.75" customHeight="1" s="120">
      <c r="A7755" s="2" t="inlineStr">
        <is>
          <t>WASTE</t>
        </is>
      </c>
      <c r="B7755" s="2" t="inlineStr">
        <is>
          <t>LAN</t>
        </is>
      </c>
      <c r="C7755" s="2" t="n">
        <v>2035</v>
      </c>
      <c r="D7755" s="2" t="inlineStr">
        <is>
          <t>United States</t>
        </is>
      </c>
      <c r="E7755" s="2" t="inlineStr">
        <is>
          <t>USA</t>
        </is>
      </c>
      <c r="F7755" s="2" t="inlineStr">
        <is>
          <t>Flaring of landfill gas</t>
        </is>
      </c>
      <c r="G7755" s="2" t="n">
        <v>70</v>
      </c>
      <c r="H7755" s="2" t="n">
        <v>0.0002219204616267</v>
      </c>
      <c r="I7755" s="2" t="n">
        <v>0.000248550917021904</v>
      </c>
      <c r="J7755" s="40" t="inlineStr">
        <is>
          <t>waste - methane destruction</t>
        </is>
      </c>
    </row>
    <row r="7756" ht="15.75" customHeight="1" s="120">
      <c r="A7756" s="2" t="inlineStr">
        <is>
          <t>WASTE</t>
        </is>
      </c>
      <c r="B7756" s="2" t="inlineStr">
        <is>
          <t>LAN</t>
        </is>
      </c>
      <c r="C7756" s="2" t="n">
        <v>2035</v>
      </c>
      <c r="D7756" s="2" t="inlineStr">
        <is>
          <t>United States</t>
        </is>
      </c>
      <c r="E7756" s="2" t="inlineStr">
        <is>
          <t>USA</t>
        </is>
      </c>
      <c r="F7756" s="2" t="inlineStr">
        <is>
          <t>Electricity generation with a gas turbine</t>
        </is>
      </c>
      <c r="G7756" s="2" t="n">
        <v>70</v>
      </c>
      <c r="H7756" s="2" t="n">
        <v>4.53047941846e-05</v>
      </c>
      <c r="I7756" s="2" t="n">
        <v>5.074136948675201e-05</v>
      </c>
      <c r="J7756" s="40" t="inlineStr">
        <is>
          <t>waste - methane capture</t>
        </is>
      </c>
    </row>
    <row r="7757" ht="15.75" customHeight="1" s="120">
      <c r="A7757" s="2" t="inlineStr">
        <is>
          <t>WASTE</t>
        </is>
      </c>
      <c r="B7757" s="2" t="inlineStr">
        <is>
          <t>LAN</t>
        </is>
      </c>
      <c r="C7757" s="2" t="n">
        <v>2035</v>
      </c>
      <c r="D7757" s="2" t="inlineStr">
        <is>
          <t>United States</t>
        </is>
      </c>
      <c r="E7757" s="2" t="inlineStr">
        <is>
          <t>USA</t>
        </is>
      </c>
      <c r="F7757" s="2" t="inlineStr">
        <is>
          <t>Electricity generation with a microturbine</t>
        </is>
      </c>
      <c r="G7757" s="2" t="n">
        <v>71</v>
      </c>
      <c r="H7757" s="2" t="n">
        <v>3.13943783112e-05</v>
      </c>
      <c r="I7757" s="2" t="n">
        <v>3.5161703708544e-05</v>
      </c>
      <c r="J7757" s="40" t="inlineStr">
        <is>
          <t>waste - methane capture</t>
        </is>
      </c>
    </row>
    <row r="7758" ht="15.75" customHeight="1" s="120">
      <c r="A7758" s="2" t="inlineStr">
        <is>
          <t>WASTE</t>
        </is>
      </c>
      <c r="B7758" s="2" t="inlineStr">
        <is>
          <t>LAN</t>
        </is>
      </c>
      <c r="C7758" s="2" t="n">
        <v>2035</v>
      </c>
      <c r="D7758" s="2" t="inlineStr">
        <is>
          <t>United States</t>
        </is>
      </c>
      <c r="E7758" s="2" t="inlineStr">
        <is>
          <t>USA</t>
        </is>
      </c>
      <c r="F7758" s="2" t="inlineStr">
        <is>
          <t>Electricity generation with a reciprocating engine</t>
        </is>
      </c>
      <c r="G7758" s="2" t="n">
        <v>72</v>
      </c>
      <c r="H7758" s="2" t="n">
        <v>0.0022075700107962</v>
      </c>
      <c r="I7758" s="2" t="n">
        <v>0.002472478412091745</v>
      </c>
      <c r="J7758" s="40" t="inlineStr">
        <is>
          <t>waste - methane capture</t>
        </is>
      </c>
    </row>
    <row r="7759" ht="15.75" customHeight="1" s="120">
      <c r="A7759" s="2" t="inlineStr">
        <is>
          <t>WASTE</t>
        </is>
      </c>
      <c r="B7759" s="2" t="inlineStr">
        <is>
          <t>LAN</t>
        </is>
      </c>
      <c r="C7759" s="2" t="n">
        <v>2035</v>
      </c>
      <c r="D7759" s="2" t="inlineStr">
        <is>
          <t>United States</t>
        </is>
      </c>
      <c r="E7759" s="2" t="inlineStr">
        <is>
          <t>USA</t>
        </is>
      </c>
      <c r="F7759" s="2" t="inlineStr">
        <is>
          <t>Flaring of landfill gas</t>
        </is>
      </c>
      <c r="G7759" s="2" t="n">
        <v>72</v>
      </c>
      <c r="H7759" s="2" t="n">
        <v>0.000229454584769</v>
      </c>
      <c r="I7759" s="2" t="n">
        <v>0.00025698913494128</v>
      </c>
      <c r="J7759" s="40" t="inlineStr">
        <is>
          <t>waste - methane destruction</t>
        </is>
      </c>
    </row>
    <row r="7760" ht="15.75" customHeight="1" s="120">
      <c r="A7760" s="2" t="inlineStr">
        <is>
          <t>WASTE</t>
        </is>
      </c>
      <c r="B7760" s="2" t="inlineStr">
        <is>
          <t>LAN</t>
        </is>
      </c>
      <c r="C7760" s="2" t="n">
        <v>2035</v>
      </c>
      <c r="D7760" s="2" t="inlineStr">
        <is>
          <t>United States</t>
        </is>
      </c>
      <c r="E7760" s="2" t="inlineStr">
        <is>
          <t>USA</t>
        </is>
      </c>
      <c r="F7760" s="2" t="inlineStr">
        <is>
          <t>Electricity generation with combined heat and power</t>
        </is>
      </c>
      <c r="G7760" s="2" t="n">
        <v>72</v>
      </c>
      <c r="H7760" s="2" t="n">
        <v>0.0001375985011691</v>
      </c>
      <c r="I7760" s="2" t="n">
        <v>0.000154110321309392</v>
      </c>
      <c r="J7760" s="40" t="inlineStr">
        <is>
          <t>waste - methane capture</t>
        </is>
      </c>
    </row>
    <row r="7761" ht="15.75" customHeight="1" s="120">
      <c r="A7761" s="2" t="inlineStr">
        <is>
          <t>WASTE</t>
        </is>
      </c>
      <c r="B7761" s="2" t="inlineStr">
        <is>
          <t>LAN</t>
        </is>
      </c>
      <c r="C7761" s="2" t="n">
        <v>2035</v>
      </c>
      <c r="D7761" s="2" t="inlineStr">
        <is>
          <t>United States</t>
        </is>
      </c>
      <c r="E7761" s="2" t="inlineStr">
        <is>
          <t>USA</t>
        </is>
      </c>
      <c r="F7761" s="2" t="inlineStr">
        <is>
          <t>Land_x001f_ll gas recovery for direct use</t>
        </is>
      </c>
      <c r="G7761" s="2" t="n">
        <v>72</v>
      </c>
      <c r="H7761" s="2" t="n">
        <v>0.0010614849452395</v>
      </c>
      <c r="I7761" s="2" t="n">
        <v>0.00118886313866824</v>
      </c>
      <c r="J7761" s="40" t="inlineStr">
        <is>
          <t>waste - methane capture</t>
        </is>
      </c>
    </row>
    <row r="7762" ht="15.75" customHeight="1" s="120">
      <c r="A7762" s="2" t="inlineStr">
        <is>
          <t>WASTE</t>
        </is>
      </c>
      <c r="B7762" s="2" t="inlineStr">
        <is>
          <t>LAN</t>
        </is>
      </c>
      <c r="C7762" s="2" t="n">
        <v>2035</v>
      </c>
      <c r="D7762" s="2" t="inlineStr">
        <is>
          <t>United States</t>
        </is>
      </c>
      <c r="E7762" s="2" t="inlineStr">
        <is>
          <t>USA</t>
        </is>
      </c>
      <c r="F7762" s="2" t="inlineStr">
        <is>
          <t>Electricity generation with combined heat and power</t>
        </is>
      </c>
      <c r="G7762" s="2" t="n">
        <v>73</v>
      </c>
      <c r="H7762" s="2" t="n">
        <v>0.0003008445492014</v>
      </c>
      <c r="I7762" s="2" t="n">
        <v>0.000336945895105568</v>
      </c>
      <c r="J7762" s="40" t="inlineStr">
        <is>
          <t>waste - methane capture</t>
        </is>
      </c>
    </row>
    <row r="7763" ht="15.75" customHeight="1" s="120">
      <c r="A7763" s="2" t="inlineStr">
        <is>
          <t>WASTE</t>
        </is>
      </c>
      <c r="B7763" s="2" t="inlineStr">
        <is>
          <t>LAN</t>
        </is>
      </c>
      <c r="C7763" s="2" t="n">
        <v>2035</v>
      </c>
      <c r="D7763" s="2" t="inlineStr">
        <is>
          <t>United States</t>
        </is>
      </c>
      <c r="E7763" s="2" t="inlineStr">
        <is>
          <t>USA</t>
        </is>
      </c>
      <c r="F7763" s="2" t="inlineStr">
        <is>
          <t>Electricity generation with a gas turbine</t>
        </is>
      </c>
      <c r="G7763" s="2" t="n">
        <v>74</v>
      </c>
      <c r="H7763" s="2" t="n">
        <v>3.92566362279e-05</v>
      </c>
      <c r="I7763" s="2" t="n">
        <v>4.3967432575248e-05</v>
      </c>
      <c r="J7763" s="40" t="inlineStr">
        <is>
          <t>waste - methane capture</t>
        </is>
      </c>
    </row>
    <row r="7764" ht="15.75" customHeight="1" s="120">
      <c r="A7764" s="2" t="inlineStr">
        <is>
          <t>WASTE</t>
        </is>
      </c>
      <c r="B7764" s="2" t="inlineStr">
        <is>
          <t>LAN</t>
        </is>
      </c>
      <c r="C7764" s="2" t="n">
        <v>2035</v>
      </c>
      <c r="D7764" s="2" t="inlineStr">
        <is>
          <t>United States</t>
        </is>
      </c>
      <c r="E7764" s="2" t="inlineStr">
        <is>
          <t>USA</t>
        </is>
      </c>
      <c r="F7764" s="2" t="inlineStr">
        <is>
          <t>Electricity generation with a reciprocating engine</t>
        </is>
      </c>
      <c r="G7764" s="2" t="n">
        <v>74</v>
      </c>
      <c r="H7764" s="2" t="n">
        <v>0.0010706566972658</v>
      </c>
      <c r="I7764" s="2" t="n">
        <v>0.001199135500937696</v>
      </c>
      <c r="J7764" s="40" t="inlineStr">
        <is>
          <t>waste - methane capture</t>
        </is>
      </c>
    </row>
    <row r="7765" ht="15.75" customHeight="1" s="120">
      <c r="A7765" s="2" t="inlineStr">
        <is>
          <t>WASTE</t>
        </is>
      </c>
      <c r="B7765" s="2" t="inlineStr">
        <is>
          <t>LAN</t>
        </is>
      </c>
      <c r="C7765" s="2" t="n">
        <v>2035</v>
      </c>
      <c r="D7765" s="2" t="inlineStr">
        <is>
          <t>United States</t>
        </is>
      </c>
      <c r="E7765" s="2" t="inlineStr">
        <is>
          <t>USA</t>
        </is>
      </c>
      <c r="F7765" s="2" t="inlineStr">
        <is>
          <t>Electricity generation with a microturbine</t>
        </is>
      </c>
      <c r="G7765" s="2" t="n">
        <v>75</v>
      </c>
      <c r="H7765" s="2" t="n">
        <v>1.42565204442e-05</v>
      </c>
      <c r="I7765" s="2" t="n">
        <v>1.5967302897504e-05</v>
      </c>
      <c r="J7765" s="40" t="inlineStr">
        <is>
          <t>waste - methane capture</t>
        </is>
      </c>
    </row>
    <row r="7766" ht="15.75" customHeight="1" s="120">
      <c r="A7766" s="2" t="inlineStr">
        <is>
          <t>WASTE</t>
        </is>
      </c>
      <c r="B7766" s="2" t="inlineStr">
        <is>
          <t>LAN</t>
        </is>
      </c>
      <c r="C7766" s="2" t="n">
        <v>2035</v>
      </c>
      <c r="D7766" s="2" t="inlineStr">
        <is>
          <t>United States</t>
        </is>
      </c>
      <c r="E7766" s="2" t="inlineStr">
        <is>
          <t>USA</t>
        </is>
      </c>
      <c r="F7766" s="2" t="inlineStr">
        <is>
          <t>Flaring of landfill gas</t>
        </is>
      </c>
      <c r="G7766" s="2" t="n">
        <v>75</v>
      </c>
      <c r="H7766" s="2" t="n">
        <v>0.0002060592814814</v>
      </c>
      <c r="I7766" s="2" t="n">
        <v>0.000230786395259168</v>
      </c>
      <c r="J7766" s="40" t="inlineStr">
        <is>
          <t>waste - methane destruction</t>
        </is>
      </c>
    </row>
    <row r="7767" ht="15.75" customHeight="1" s="120">
      <c r="A7767" s="2" t="inlineStr">
        <is>
          <t>WASTE</t>
        </is>
      </c>
      <c r="B7767" s="2" t="inlineStr">
        <is>
          <t>LAN</t>
        </is>
      </c>
      <c r="C7767" s="2" t="n">
        <v>2035</v>
      </c>
      <c r="D7767" s="2" t="inlineStr">
        <is>
          <t>United States</t>
        </is>
      </c>
      <c r="E7767" s="2" t="inlineStr">
        <is>
          <t>USA</t>
        </is>
      </c>
      <c r="F7767" s="2" t="inlineStr">
        <is>
          <t>Electricity generation with combined heat and power</t>
        </is>
      </c>
      <c r="G7767" s="2" t="n">
        <v>75</v>
      </c>
      <c r="H7767" s="2" t="n">
        <v>0.0003045126359211</v>
      </c>
      <c r="I7767" s="2" t="n">
        <v>0.0003410541522316321</v>
      </c>
      <c r="J7767" s="40" t="inlineStr">
        <is>
          <t>waste - methane capture</t>
        </is>
      </c>
    </row>
    <row r="7768" ht="15.75" customHeight="1" s="120">
      <c r="A7768" s="2" t="inlineStr">
        <is>
          <t>WASTE</t>
        </is>
      </c>
      <c r="B7768" s="2" t="inlineStr">
        <is>
          <t>LAN</t>
        </is>
      </c>
      <c r="C7768" s="2" t="n">
        <v>2035</v>
      </c>
      <c r="D7768" s="2" t="inlineStr">
        <is>
          <t>United States</t>
        </is>
      </c>
      <c r="E7768" s="2" t="inlineStr">
        <is>
          <t>USA</t>
        </is>
      </c>
      <c r="F7768" s="2" t="inlineStr">
        <is>
          <t>Electricity generation with a reciprocating engine</t>
        </is>
      </c>
      <c r="G7768" s="2" t="n">
        <v>75</v>
      </c>
      <c r="H7768" s="2" t="n">
        <v>0.0010637957602739</v>
      </c>
      <c r="I7768" s="2" t="n">
        <v>0.001191451251506768</v>
      </c>
      <c r="J7768" s="40" t="inlineStr">
        <is>
          <t>waste - methane capture</t>
        </is>
      </c>
    </row>
    <row r="7769" ht="15.75" customHeight="1" s="120">
      <c r="A7769" s="2" t="inlineStr">
        <is>
          <t>WASTE</t>
        </is>
      </c>
      <c r="B7769" s="2" t="inlineStr">
        <is>
          <t>LAN</t>
        </is>
      </c>
      <c r="C7769" s="2" t="n">
        <v>2035</v>
      </c>
      <c r="D7769" s="2" t="inlineStr">
        <is>
          <t>United States</t>
        </is>
      </c>
      <c r="E7769" s="2" t="inlineStr">
        <is>
          <t>USA</t>
        </is>
      </c>
      <c r="F7769" s="2" t="inlineStr">
        <is>
          <t>Electricity generation with a gas turbine</t>
        </is>
      </c>
      <c r="G7769" s="2" t="n">
        <v>76</v>
      </c>
      <c r="H7769" s="2" t="n">
        <v>7.928220657049999e-05</v>
      </c>
      <c r="I7769" s="2" t="n">
        <v>8.879607135896001e-05</v>
      </c>
      <c r="J7769" s="40" t="inlineStr">
        <is>
          <t>waste - methane capture</t>
        </is>
      </c>
    </row>
    <row r="7770" ht="15.75" customHeight="1" s="120">
      <c r="A7770" s="2" t="inlineStr">
        <is>
          <t>WASTE</t>
        </is>
      </c>
      <c r="B7770" s="2" t="inlineStr">
        <is>
          <t>LAN</t>
        </is>
      </c>
      <c r="C7770" s="2" t="n">
        <v>2035</v>
      </c>
      <c r="D7770" s="2" t="inlineStr">
        <is>
          <t>United States</t>
        </is>
      </c>
      <c r="E7770" s="2" t="inlineStr">
        <is>
          <t>USA</t>
        </is>
      </c>
      <c r="F7770" s="2" t="inlineStr">
        <is>
          <t>Electricity generation with a microturbine</t>
        </is>
      </c>
      <c r="G7770" s="2" t="n">
        <v>76</v>
      </c>
      <c r="H7770" s="2" t="n">
        <v>2.97594815493e-05</v>
      </c>
      <c r="I7770" s="2" t="n">
        <v>3.3330619335216e-05</v>
      </c>
      <c r="J7770" s="40" t="inlineStr">
        <is>
          <t>waste - methane capture</t>
        </is>
      </c>
    </row>
    <row r="7771" ht="15.75" customHeight="1" s="120">
      <c r="A7771" s="2" t="inlineStr">
        <is>
          <t>WASTE</t>
        </is>
      </c>
      <c r="B7771" s="2" t="inlineStr">
        <is>
          <t>LAN</t>
        </is>
      </c>
      <c r="C7771" s="2" t="n">
        <v>2035</v>
      </c>
      <c r="D7771" s="2" t="inlineStr">
        <is>
          <t>United States</t>
        </is>
      </c>
      <c r="E7771" s="2" t="inlineStr">
        <is>
          <t>USA</t>
        </is>
      </c>
      <c r="F7771" s="2" t="inlineStr">
        <is>
          <t>Flaring of landfill gas</t>
        </is>
      </c>
      <c r="G7771" s="2" t="n">
        <v>76</v>
      </c>
      <c r="H7771" s="2" t="n">
        <v>0.0002043101558229</v>
      </c>
      <c r="I7771" s="2" t="n">
        <v>0.000228827374521648</v>
      </c>
      <c r="J7771" s="40" t="inlineStr">
        <is>
          <t>waste - methane destruction</t>
        </is>
      </c>
    </row>
    <row r="7772" ht="15.75" customHeight="1" s="120">
      <c r="A7772" s="2" t="inlineStr">
        <is>
          <t>WASTE</t>
        </is>
      </c>
      <c r="B7772" s="2" t="inlineStr">
        <is>
          <t>LAN</t>
        </is>
      </c>
      <c r="C7772" s="2" t="n">
        <v>2035</v>
      </c>
      <c r="D7772" s="2" t="inlineStr">
        <is>
          <t>United States</t>
        </is>
      </c>
      <c r="E7772" s="2" t="inlineStr">
        <is>
          <t>USA</t>
        </is>
      </c>
      <c r="F7772" s="2" t="inlineStr">
        <is>
          <t>Land_x001f_ll gas recovery for direct use</t>
        </is>
      </c>
      <c r="G7772" s="2" t="n">
        <v>76</v>
      </c>
      <c r="H7772" s="2" t="n">
        <v>0.0002707126841415</v>
      </c>
      <c r="I7772" s="2" t="n">
        <v>0.00030319820623848</v>
      </c>
      <c r="J7772" s="40" t="inlineStr">
        <is>
          <t>waste - methane capture</t>
        </is>
      </c>
    </row>
    <row r="7773" ht="15.75" customHeight="1" s="120">
      <c r="A7773" s="2" t="inlineStr">
        <is>
          <t>WASTE</t>
        </is>
      </c>
      <c r="B7773" s="2" t="inlineStr">
        <is>
          <t>LAN</t>
        </is>
      </c>
      <c r="C7773" s="2" t="n">
        <v>2035</v>
      </c>
      <c r="D7773" s="2" t="inlineStr">
        <is>
          <t>United States</t>
        </is>
      </c>
      <c r="E7773" s="2" t="inlineStr">
        <is>
          <t>USA</t>
        </is>
      </c>
      <c r="F7773" s="2" t="inlineStr">
        <is>
          <t>Electricity generation with a reciprocating engine</t>
        </is>
      </c>
      <c r="G7773" s="2" t="n">
        <v>77</v>
      </c>
      <c r="H7773" s="2" t="n">
        <v>0.0011775023303926</v>
      </c>
      <c r="I7773" s="2" t="n">
        <v>0.001318802610039712</v>
      </c>
      <c r="J7773" s="40" t="inlineStr">
        <is>
          <t>waste - methane capture</t>
        </is>
      </c>
    </row>
    <row r="7774" ht="15.75" customHeight="1" s="120">
      <c r="A7774" s="2" t="inlineStr">
        <is>
          <t>WASTE</t>
        </is>
      </c>
      <c r="B7774" s="2" t="inlineStr">
        <is>
          <t>LAN</t>
        </is>
      </c>
      <c r="C7774" s="2" t="n">
        <v>2035</v>
      </c>
      <c r="D7774" s="2" t="inlineStr">
        <is>
          <t>United States</t>
        </is>
      </c>
      <c r="E7774" s="2" t="inlineStr">
        <is>
          <t>USA</t>
        </is>
      </c>
      <c r="F7774" s="2" t="inlineStr">
        <is>
          <t>Electricity generation with combined heat and power</t>
        </is>
      </c>
      <c r="G7774" s="2" t="n">
        <v>77</v>
      </c>
      <c r="H7774" s="2" t="n">
        <v>0.0001289642532356</v>
      </c>
      <c r="I7774" s="2" t="n">
        <v>0.000144439963623872</v>
      </c>
      <c r="J7774" s="40" t="inlineStr">
        <is>
          <t>waste - methane capture</t>
        </is>
      </c>
    </row>
    <row r="7775" ht="15.75" customHeight="1" s="120">
      <c r="A7775" s="2" t="inlineStr">
        <is>
          <t>WASTE</t>
        </is>
      </c>
      <c r="B7775" s="2" t="inlineStr">
        <is>
          <t>LAN</t>
        </is>
      </c>
      <c r="C7775" s="2" t="n">
        <v>2035</v>
      </c>
      <c r="D7775" s="2" t="inlineStr">
        <is>
          <t>United States</t>
        </is>
      </c>
      <c r="E7775" s="2" t="inlineStr">
        <is>
          <t>USA</t>
        </is>
      </c>
      <c r="F7775" s="2" t="inlineStr">
        <is>
          <t>Land_x001f_ll gas recovery for direct use</t>
        </is>
      </c>
      <c r="G7775" s="2" t="n">
        <v>78</v>
      </c>
      <c r="H7775" s="2" t="n">
        <v>0.0002601299784146</v>
      </c>
      <c r="I7775" s="2" t="n">
        <v>0.000291345575824352</v>
      </c>
      <c r="J7775" s="40" t="inlineStr">
        <is>
          <t>waste - methane capture</t>
        </is>
      </c>
    </row>
    <row r="7776" ht="15.75" customHeight="1" s="120">
      <c r="A7776" s="2" t="inlineStr">
        <is>
          <t>WASTE</t>
        </is>
      </c>
      <c r="B7776" s="2" t="inlineStr">
        <is>
          <t>LAN</t>
        </is>
      </c>
      <c r="C7776" s="2" t="n">
        <v>2035</v>
      </c>
      <c r="D7776" s="2" t="inlineStr">
        <is>
          <t>United States</t>
        </is>
      </c>
      <c r="E7776" s="2" t="inlineStr">
        <is>
          <t>USA</t>
        </is>
      </c>
      <c r="F7776" s="2" t="inlineStr">
        <is>
          <t>Electricity generation with a reciprocating engine</t>
        </is>
      </c>
      <c r="G7776" s="2" t="n">
        <v>78</v>
      </c>
      <c r="H7776" s="2" t="n">
        <v>0.0031875869026408</v>
      </c>
      <c r="I7776" s="2" t="n">
        <v>0.003570097330957696</v>
      </c>
      <c r="J7776" s="40" t="inlineStr">
        <is>
          <t>waste - methane capture</t>
        </is>
      </c>
    </row>
    <row r="7777" ht="15.75" customHeight="1" s="120">
      <c r="A7777" s="2" t="inlineStr">
        <is>
          <t>WASTE</t>
        </is>
      </c>
      <c r="B7777" s="2" t="inlineStr">
        <is>
          <t>LAN</t>
        </is>
      </c>
      <c r="C7777" s="2" t="n">
        <v>2035</v>
      </c>
      <c r="D7777" s="2" t="inlineStr">
        <is>
          <t>United States</t>
        </is>
      </c>
      <c r="E7777" s="2" t="inlineStr">
        <is>
          <t>USA</t>
        </is>
      </c>
      <c r="F7777" s="2" t="inlineStr">
        <is>
          <t>Electricity generation with a gas turbine</t>
        </is>
      </c>
      <c r="G7777" s="2" t="n">
        <v>78</v>
      </c>
      <c r="H7777" s="2" t="n">
        <v>3.68744658772e-05</v>
      </c>
      <c r="I7777" s="2" t="n">
        <v>4.1299401782464e-05</v>
      </c>
      <c r="J7777" s="40" t="inlineStr">
        <is>
          <t>waste - methane capture</t>
        </is>
      </c>
    </row>
    <row r="7778" ht="15.75" customHeight="1" s="120">
      <c r="A7778" s="2" t="inlineStr">
        <is>
          <t>WASTE</t>
        </is>
      </c>
      <c r="B7778" s="2" t="inlineStr">
        <is>
          <t>LAN</t>
        </is>
      </c>
      <c r="C7778" s="2" t="n">
        <v>2035</v>
      </c>
      <c r="D7778" s="2" t="inlineStr">
        <is>
          <t>United States</t>
        </is>
      </c>
      <c r="E7778" s="2" t="inlineStr">
        <is>
          <t>USA</t>
        </is>
      </c>
      <c r="F7778" s="2" t="inlineStr">
        <is>
          <t>Electricity generation with combined heat and power</t>
        </is>
      </c>
      <c r="G7778" s="2" t="n">
        <v>78</v>
      </c>
      <c r="H7778" s="2" t="n">
        <v>0.0001284614263568</v>
      </c>
      <c r="I7778" s="2" t="n">
        <v>0.000143876797519616</v>
      </c>
      <c r="J7778" s="40" t="inlineStr">
        <is>
          <t>waste - methane capture</t>
        </is>
      </c>
    </row>
    <row r="7779" ht="15.75" customHeight="1" s="120">
      <c r="A7779" s="2" t="inlineStr">
        <is>
          <t>WASTE</t>
        </is>
      </c>
      <c r="B7779" s="2" t="inlineStr">
        <is>
          <t>LAN</t>
        </is>
      </c>
      <c r="C7779" s="2" t="n">
        <v>2035</v>
      </c>
      <c r="D7779" s="2" t="inlineStr">
        <is>
          <t>United States</t>
        </is>
      </c>
      <c r="E7779" s="2" t="inlineStr">
        <is>
          <t>USA</t>
        </is>
      </c>
      <c r="F7779" s="2" t="inlineStr">
        <is>
          <t>Flaring of landfill gas</t>
        </is>
      </c>
      <c r="G7779" s="2" t="n">
        <v>79</v>
      </c>
      <c r="H7779" s="2" t="n">
        <v>0.0001957718486665</v>
      </c>
      <c r="I7779" s="2" t="n">
        <v>0.00021926447050648</v>
      </c>
      <c r="J7779" s="40" t="inlineStr">
        <is>
          <t>waste - methane destruction</t>
        </is>
      </c>
    </row>
    <row r="7780" ht="15.75" customHeight="1" s="120">
      <c r="A7780" s="2" t="inlineStr">
        <is>
          <t>WASTE</t>
        </is>
      </c>
      <c r="B7780" s="2" t="inlineStr">
        <is>
          <t>LAN</t>
        </is>
      </c>
      <c r="C7780" s="2" t="n">
        <v>2035</v>
      </c>
      <c r="D7780" s="2" t="inlineStr">
        <is>
          <t>United States</t>
        </is>
      </c>
      <c r="E7780" s="2" t="inlineStr">
        <is>
          <t>USA</t>
        </is>
      </c>
      <c r="F7780" s="2" t="inlineStr">
        <is>
          <t>Land_x001f_ll gas recovery for direct use</t>
        </is>
      </c>
      <c r="G7780" s="2" t="n">
        <v>79</v>
      </c>
      <c r="H7780" s="2" t="n">
        <v>0.0006825713790022</v>
      </c>
      <c r="I7780" s="2" t="n">
        <v>0.0007644799444824641</v>
      </c>
      <c r="J7780" s="40" t="inlineStr">
        <is>
          <t>waste - methane capture</t>
        </is>
      </c>
    </row>
    <row r="7781" ht="15.75" customHeight="1" s="120">
      <c r="A7781" s="2" t="inlineStr">
        <is>
          <t>WASTE</t>
        </is>
      </c>
      <c r="B7781" s="2" t="inlineStr">
        <is>
          <t>LAN</t>
        </is>
      </c>
      <c r="C7781" s="2" t="n">
        <v>2035</v>
      </c>
      <c r="D7781" s="2" t="inlineStr">
        <is>
          <t>United States</t>
        </is>
      </c>
      <c r="E7781" s="2" t="inlineStr">
        <is>
          <t>USA</t>
        </is>
      </c>
      <c r="F7781" s="2" t="inlineStr">
        <is>
          <t>Electricity generation with a microturbine</t>
        </is>
      </c>
      <c r="G7781" s="2" t="n">
        <v>79</v>
      </c>
      <c r="H7781" s="2" t="n">
        <v>1.44160594573e-05</v>
      </c>
      <c r="I7781" s="2" t="n">
        <v>1.6145986592176e-05</v>
      </c>
      <c r="J7781" s="40" t="inlineStr">
        <is>
          <t>waste - methane capture</t>
        </is>
      </c>
    </row>
    <row r="7782" ht="15.75" customHeight="1" s="120">
      <c r="A7782" s="2" t="inlineStr">
        <is>
          <t>WASTE</t>
        </is>
      </c>
      <c r="B7782" s="2" t="inlineStr">
        <is>
          <t>LAN</t>
        </is>
      </c>
      <c r="C7782" s="2" t="n">
        <v>2035</v>
      </c>
      <c r="D7782" s="2" t="inlineStr">
        <is>
          <t>United States</t>
        </is>
      </c>
      <c r="E7782" s="2" t="inlineStr">
        <is>
          <t>USA</t>
        </is>
      </c>
      <c r="F7782" s="2" t="inlineStr">
        <is>
          <t>Electricity generation with combined heat and power</t>
        </is>
      </c>
      <c r="G7782" s="2" t="n">
        <v>79</v>
      </c>
      <c r="H7782" s="2" t="n">
        <v>0.0003755276557058</v>
      </c>
      <c r="I7782" s="2" t="n">
        <v>0.0004205909743904961</v>
      </c>
      <c r="J7782" s="40" t="inlineStr">
        <is>
          <t>waste - methane capture</t>
        </is>
      </c>
    </row>
    <row r="7783" ht="15.75" customHeight="1" s="120">
      <c r="A7783" s="2" t="inlineStr">
        <is>
          <t>WASTE</t>
        </is>
      </c>
      <c r="B7783" s="2" t="inlineStr">
        <is>
          <t>LAN</t>
        </is>
      </c>
      <c r="C7783" s="2" t="n">
        <v>2035</v>
      </c>
      <c r="D7783" s="2" t="inlineStr">
        <is>
          <t>United States</t>
        </is>
      </c>
      <c r="E7783" s="2" t="inlineStr">
        <is>
          <t>USA</t>
        </is>
      </c>
      <c r="F7783" s="2" t="inlineStr">
        <is>
          <t>Electricity generation with a reciprocating engine</t>
        </is>
      </c>
      <c r="G7783" s="2" t="n">
        <v>79</v>
      </c>
      <c r="H7783" s="2" t="n">
        <v>0.002143586287275</v>
      </c>
      <c r="I7783" s="2" t="n">
        <v>0.002400816641748</v>
      </c>
      <c r="J7783" s="40" t="inlineStr">
        <is>
          <t>waste - methane capture</t>
        </is>
      </c>
    </row>
    <row r="7784" ht="15.75" customHeight="1" s="120">
      <c r="A7784" s="2" t="inlineStr">
        <is>
          <t>WASTE</t>
        </is>
      </c>
      <c r="B7784" s="2" t="inlineStr">
        <is>
          <t>LAN</t>
        </is>
      </c>
      <c r="C7784" s="2" t="n">
        <v>2035</v>
      </c>
      <c r="D7784" s="2" t="inlineStr">
        <is>
          <t>United States</t>
        </is>
      </c>
      <c r="E7784" s="2" t="inlineStr">
        <is>
          <t>USA</t>
        </is>
      </c>
      <c r="F7784" s="2" t="inlineStr">
        <is>
          <t>Land_x001f_ll gas recovery for direct use</t>
        </is>
      </c>
      <c r="G7784" s="2" t="n">
        <v>80</v>
      </c>
      <c r="H7784" s="2" t="n">
        <v>0.0013333830283955</v>
      </c>
      <c r="I7784" s="2" t="n">
        <v>0.00149338899180296</v>
      </c>
      <c r="J7784" s="40" t="inlineStr">
        <is>
          <t>waste - methane capture</t>
        </is>
      </c>
    </row>
    <row r="7785" ht="15.75" customHeight="1" s="120">
      <c r="A7785" s="2" t="inlineStr">
        <is>
          <t>WASTE</t>
        </is>
      </c>
      <c r="B7785" s="2" t="inlineStr">
        <is>
          <t>LAN</t>
        </is>
      </c>
      <c r="C7785" s="2" t="n">
        <v>2035</v>
      </c>
      <c r="D7785" s="2" t="inlineStr">
        <is>
          <t>United States</t>
        </is>
      </c>
      <c r="E7785" s="2" t="inlineStr">
        <is>
          <t>USA</t>
        </is>
      </c>
      <c r="F7785" s="2" t="inlineStr">
        <is>
          <t>Electricity generation with combined heat and power</t>
        </is>
      </c>
      <c r="G7785" s="2" t="n">
        <v>80</v>
      </c>
      <c r="H7785" s="2" t="n">
        <v>0.0004027431277791</v>
      </c>
      <c r="I7785" s="2" t="n">
        <v>0.0004510723031125921</v>
      </c>
      <c r="J7785" s="40" t="inlineStr">
        <is>
          <t>waste - methane capture</t>
        </is>
      </c>
    </row>
    <row r="7786" ht="15.75" customHeight="1" s="120">
      <c r="A7786" s="2" t="inlineStr">
        <is>
          <t>WASTE</t>
        </is>
      </c>
      <c r="B7786" s="2" t="inlineStr">
        <is>
          <t>LAN</t>
        </is>
      </c>
      <c r="C7786" s="2" t="n">
        <v>2035</v>
      </c>
      <c r="D7786" s="2" t="inlineStr">
        <is>
          <t>United States</t>
        </is>
      </c>
      <c r="E7786" s="2" t="inlineStr">
        <is>
          <t>USA</t>
        </is>
      </c>
      <c r="F7786" s="2" t="inlineStr">
        <is>
          <t>Electricity generation with a gas turbine</t>
        </is>
      </c>
      <c r="G7786" s="2" t="n">
        <v>80</v>
      </c>
      <c r="H7786" s="2" t="n">
        <v>3.57863682439e-05</v>
      </c>
      <c r="I7786" s="2" t="n">
        <v>4.008073243316801e-05</v>
      </c>
      <c r="J7786" s="40" t="inlineStr">
        <is>
          <t>waste - methane capture</t>
        </is>
      </c>
    </row>
    <row r="7787" ht="15.75" customHeight="1" s="120">
      <c r="A7787" s="2" t="inlineStr">
        <is>
          <t>WASTE</t>
        </is>
      </c>
      <c r="B7787" s="2" t="inlineStr">
        <is>
          <t>LAN</t>
        </is>
      </c>
      <c r="C7787" s="2" t="n">
        <v>2035</v>
      </c>
      <c r="D7787" s="2" t="inlineStr">
        <is>
          <t>United States</t>
        </is>
      </c>
      <c r="E7787" s="2" t="inlineStr">
        <is>
          <t>USA</t>
        </is>
      </c>
      <c r="F7787" s="2" t="inlineStr">
        <is>
          <t>Electricity generation with a gas turbine</t>
        </is>
      </c>
      <c r="G7787" s="2" t="n">
        <v>81</v>
      </c>
      <c r="H7787" s="2" t="n">
        <v>3.55491683877e-05</v>
      </c>
      <c r="I7787" s="2" t="n">
        <v>3.9815068594224e-05</v>
      </c>
      <c r="J7787" s="40" t="inlineStr">
        <is>
          <t>waste - methane capture</t>
        </is>
      </c>
    </row>
    <row r="7788" ht="15.75" customHeight="1" s="120">
      <c r="A7788" s="2" t="inlineStr">
        <is>
          <t>WASTE</t>
        </is>
      </c>
      <c r="B7788" s="2" t="inlineStr">
        <is>
          <t>LAN</t>
        </is>
      </c>
      <c r="C7788" s="2" t="n">
        <v>2035</v>
      </c>
      <c r="D7788" s="2" t="inlineStr">
        <is>
          <t>United States</t>
        </is>
      </c>
      <c r="E7788" s="2" t="inlineStr">
        <is>
          <t>USA</t>
        </is>
      </c>
      <c r="F7788" s="2" t="inlineStr">
        <is>
          <t>Land_x001f_ll gas recovery for direct use</t>
        </is>
      </c>
      <c r="G7788" s="2" t="n">
        <v>81</v>
      </c>
      <c r="H7788" s="2" t="n">
        <v>0.0004375792341307</v>
      </c>
      <c r="I7788" s="2" t="n">
        <v>0.000490088742226384</v>
      </c>
      <c r="J7788" s="40" t="inlineStr">
        <is>
          <t>waste - methane capture</t>
        </is>
      </c>
    </row>
    <row r="7789" ht="15.75" customHeight="1" s="120">
      <c r="A7789" s="2" t="inlineStr">
        <is>
          <t>WASTE</t>
        </is>
      </c>
      <c r="B7789" s="2" t="inlineStr">
        <is>
          <t>LAN</t>
        </is>
      </c>
      <c r="C7789" s="2" t="n">
        <v>2035</v>
      </c>
      <c r="D7789" s="2" t="inlineStr">
        <is>
          <t>United States</t>
        </is>
      </c>
      <c r="E7789" s="2" t="inlineStr">
        <is>
          <t>USA</t>
        </is>
      </c>
      <c r="F7789" s="2" t="inlineStr">
        <is>
          <t>Electricity generation with combined heat and power</t>
        </is>
      </c>
      <c r="G7789" s="2" t="n">
        <v>81</v>
      </c>
      <c r="H7789" s="2" t="n">
        <v>0.0001224078587256</v>
      </c>
      <c r="I7789" s="2" t="n">
        <v>0.000137096801772672</v>
      </c>
      <c r="J7789" s="40" t="inlineStr">
        <is>
          <t>waste - methane capture</t>
        </is>
      </c>
    </row>
    <row r="7790" ht="15.75" customHeight="1" s="120">
      <c r="A7790" s="2" t="inlineStr">
        <is>
          <t>WASTE</t>
        </is>
      </c>
      <c r="B7790" s="2" t="inlineStr">
        <is>
          <t>LAN</t>
        </is>
      </c>
      <c r="C7790" s="2" t="n">
        <v>2035</v>
      </c>
      <c r="D7790" s="2" t="inlineStr">
        <is>
          <t>United States</t>
        </is>
      </c>
      <c r="E7790" s="2" t="inlineStr">
        <is>
          <t>USA</t>
        </is>
      </c>
      <c r="F7790" s="2" t="inlineStr">
        <is>
          <t>Electricity generation with a reciprocating engine</t>
        </is>
      </c>
      <c r="G7790" s="2" t="n">
        <v>81</v>
      </c>
      <c r="H7790" s="2" t="n">
        <v>0.0019398115109652</v>
      </c>
      <c r="I7790" s="2" t="n">
        <v>0.002172588892281024</v>
      </c>
      <c r="J7790" s="40" t="inlineStr">
        <is>
          <t>waste - methane capture</t>
        </is>
      </c>
    </row>
    <row r="7791" ht="15.75" customHeight="1" s="120">
      <c r="A7791" s="2" t="inlineStr">
        <is>
          <t>WASTE</t>
        </is>
      </c>
      <c r="B7791" s="2" t="inlineStr">
        <is>
          <t>LAN</t>
        </is>
      </c>
      <c r="C7791" s="2" t="n">
        <v>2035</v>
      </c>
      <c r="D7791" s="2" t="inlineStr">
        <is>
          <t>United States</t>
        </is>
      </c>
      <c r="E7791" s="2" t="inlineStr">
        <is>
          <t>USA</t>
        </is>
      </c>
      <c r="F7791" s="2" t="inlineStr">
        <is>
          <t>Electricity generation with a reciprocating engine</t>
        </is>
      </c>
      <c r="G7791" s="2" t="n">
        <v>82</v>
      </c>
      <c r="H7791" s="2" t="n">
        <v>0.0010381845058873</v>
      </c>
      <c r="I7791" s="2" t="n">
        <v>0.001162766646593776</v>
      </c>
      <c r="J7791" s="40" t="inlineStr">
        <is>
          <t>waste - methane capture</t>
        </is>
      </c>
    </row>
    <row r="7792" ht="15.75" customHeight="1" s="120">
      <c r="A7792" s="2" t="inlineStr">
        <is>
          <t>WASTE</t>
        </is>
      </c>
      <c r="B7792" s="2" t="inlineStr">
        <is>
          <t>LAN</t>
        </is>
      </c>
      <c r="C7792" s="2" t="n">
        <v>2035</v>
      </c>
      <c r="D7792" s="2" t="inlineStr">
        <is>
          <t>United States</t>
        </is>
      </c>
      <c r="E7792" s="2" t="inlineStr">
        <is>
          <t>USA</t>
        </is>
      </c>
      <c r="F7792" s="2" t="inlineStr">
        <is>
          <t>Electricity generation with a microturbine</t>
        </is>
      </c>
      <c r="G7792" s="2" t="n">
        <v>82</v>
      </c>
      <c r="H7792" s="2" t="n">
        <v>1.28029178086e-05</v>
      </c>
      <c r="I7792" s="2" t="n">
        <v>1.4339267945632e-05</v>
      </c>
      <c r="J7792" s="40" t="inlineStr">
        <is>
          <t>waste - methane capture</t>
        </is>
      </c>
    </row>
    <row r="7793" ht="15.75" customHeight="1" s="120">
      <c r="A7793" s="2" t="inlineStr">
        <is>
          <t>WASTE</t>
        </is>
      </c>
      <c r="B7793" s="2" t="inlineStr">
        <is>
          <t>LAN</t>
        </is>
      </c>
      <c r="C7793" s="2" t="n">
        <v>2035</v>
      </c>
      <c r="D7793" s="2" t="inlineStr">
        <is>
          <t>United States</t>
        </is>
      </c>
      <c r="E7793" s="2" t="inlineStr">
        <is>
          <t>USA</t>
        </is>
      </c>
      <c r="F7793" s="2" t="inlineStr">
        <is>
          <t>Electricity generation with combined heat and power</t>
        </is>
      </c>
      <c r="G7793" s="2" t="n">
        <v>82</v>
      </c>
      <c r="H7793" s="2" t="n">
        <v>0.0001223064027727</v>
      </c>
      <c r="I7793" s="2" t="n">
        <v>0.000136983171105424</v>
      </c>
      <c r="J7793" s="40" t="inlineStr">
        <is>
          <t>waste - methane capture</t>
        </is>
      </c>
    </row>
    <row r="7794" ht="15.75" customHeight="1" s="120">
      <c r="A7794" s="2" t="inlineStr">
        <is>
          <t>WASTE</t>
        </is>
      </c>
      <c r="B7794" s="2" t="inlineStr">
        <is>
          <t>LAN</t>
        </is>
      </c>
      <c r="C7794" s="2" t="n">
        <v>2035</v>
      </c>
      <c r="D7794" s="2" t="inlineStr">
        <is>
          <t>United States</t>
        </is>
      </c>
      <c r="E7794" s="2" t="inlineStr">
        <is>
          <t>USA</t>
        </is>
      </c>
      <c r="F7794" s="2" t="inlineStr">
        <is>
          <t>Electricity generation with combined heat and power</t>
        </is>
      </c>
      <c r="G7794" s="2" t="n">
        <v>83</v>
      </c>
      <c r="H7794" s="2" t="n">
        <v>0.0001191991905216</v>
      </c>
      <c r="I7794" s="2" t="n">
        <v>0.000133503093384192</v>
      </c>
      <c r="J7794" s="40" t="inlineStr">
        <is>
          <t>waste - methane capture</t>
        </is>
      </c>
    </row>
    <row r="7795" ht="15.75" customHeight="1" s="120">
      <c r="A7795" s="2" t="inlineStr">
        <is>
          <t>WASTE</t>
        </is>
      </c>
      <c r="B7795" s="2" t="inlineStr">
        <is>
          <t>LAN</t>
        </is>
      </c>
      <c r="C7795" s="2" t="n">
        <v>2035</v>
      </c>
      <c r="D7795" s="2" t="inlineStr">
        <is>
          <t>United States</t>
        </is>
      </c>
      <c r="E7795" s="2" t="inlineStr">
        <is>
          <t>USA</t>
        </is>
      </c>
      <c r="F7795" s="2" t="inlineStr">
        <is>
          <t>Electricity generation with a reciprocating engine</t>
        </is>
      </c>
      <c r="G7795" s="2" t="n">
        <v>83</v>
      </c>
      <c r="H7795" s="2" t="n">
        <v>0.000952843343839</v>
      </c>
      <c r="I7795" s="2" t="n">
        <v>0.00106718454509968</v>
      </c>
      <c r="J7795" s="40" t="inlineStr">
        <is>
          <t>waste - methane capture</t>
        </is>
      </c>
    </row>
    <row r="7796" ht="15.75" customHeight="1" s="120">
      <c r="A7796" s="2" t="inlineStr">
        <is>
          <t>WASTE</t>
        </is>
      </c>
      <c r="B7796" s="2" t="inlineStr">
        <is>
          <t>LAN</t>
        </is>
      </c>
      <c r="C7796" s="2" t="n">
        <v>2035</v>
      </c>
      <c r="D7796" s="2" t="inlineStr">
        <is>
          <t>United States</t>
        </is>
      </c>
      <c r="E7796" s="2" t="inlineStr">
        <is>
          <t>USA</t>
        </is>
      </c>
      <c r="F7796" s="2" t="inlineStr">
        <is>
          <t>Flaring of landfill gas</t>
        </is>
      </c>
      <c r="G7796" s="2" t="n">
        <v>83</v>
      </c>
      <c r="H7796" s="2" t="n">
        <v>0.0001996570499614</v>
      </c>
      <c r="I7796" s="2" t="n">
        <v>0.000223615895956768</v>
      </c>
      <c r="J7796" s="40" t="inlineStr">
        <is>
          <t>waste - methane destruction</t>
        </is>
      </c>
    </row>
    <row r="7797" ht="15.75" customHeight="1" s="120">
      <c r="A7797" s="2" t="inlineStr">
        <is>
          <t>WASTE</t>
        </is>
      </c>
      <c r="B7797" s="2" t="inlineStr">
        <is>
          <t>LAN</t>
        </is>
      </c>
      <c r="C7797" s="2" t="n">
        <v>2035</v>
      </c>
      <c r="D7797" s="2" t="inlineStr">
        <is>
          <t>United States</t>
        </is>
      </c>
      <c r="E7797" s="2" t="inlineStr">
        <is>
          <t>USA</t>
        </is>
      </c>
      <c r="F7797" s="2" t="inlineStr">
        <is>
          <t>Electricity generation with a microturbine</t>
        </is>
      </c>
      <c r="G7797" s="2" t="n">
        <v>83</v>
      </c>
      <c r="H7797" s="2" t="n">
        <v>1.37884080686e-05</v>
      </c>
      <c r="I7797" s="2" t="n">
        <v>1.5443017036832e-05</v>
      </c>
      <c r="J7797" s="40" t="inlineStr">
        <is>
          <t>waste - methane capture</t>
        </is>
      </c>
    </row>
    <row r="7798" ht="15.75" customHeight="1" s="120">
      <c r="A7798" s="2" t="inlineStr">
        <is>
          <t>WASTE</t>
        </is>
      </c>
      <c r="B7798" s="2" t="inlineStr">
        <is>
          <t>LAN</t>
        </is>
      </c>
      <c r="C7798" s="2" t="n">
        <v>2035</v>
      </c>
      <c r="D7798" s="2" t="inlineStr">
        <is>
          <t>United States</t>
        </is>
      </c>
      <c r="E7798" s="2" t="inlineStr">
        <is>
          <t>USA</t>
        </is>
      </c>
      <c r="F7798" s="2" t="inlineStr">
        <is>
          <t>Electricity generation with a reciprocating engine</t>
        </is>
      </c>
      <c r="G7798" s="2" t="n">
        <v>84</v>
      </c>
      <c r="H7798" s="2" t="n">
        <v>0.0019558097119443</v>
      </c>
      <c r="I7798" s="2" t="n">
        <v>0.002190506877377616</v>
      </c>
      <c r="J7798" s="40" t="inlineStr">
        <is>
          <t>waste - methane capture</t>
        </is>
      </c>
    </row>
    <row r="7799" ht="15.75" customHeight="1" s="120">
      <c r="A7799" s="2" t="inlineStr">
        <is>
          <t>WASTE</t>
        </is>
      </c>
      <c r="B7799" s="2" t="inlineStr">
        <is>
          <t>LAN</t>
        </is>
      </c>
      <c r="C7799" s="2" t="n">
        <v>2035</v>
      </c>
      <c r="D7799" s="2" t="inlineStr">
        <is>
          <t>United States</t>
        </is>
      </c>
      <c r="E7799" s="2" t="inlineStr">
        <is>
          <t>USA</t>
        </is>
      </c>
      <c r="F7799" s="2" t="inlineStr">
        <is>
          <t>Land_x001f_ll gas recovery for direct use</t>
        </is>
      </c>
      <c r="G7799" s="2" t="n">
        <v>84</v>
      </c>
      <c r="H7799" s="2" t="n">
        <v>0.0004339933802839</v>
      </c>
      <c r="I7799" s="2" t="n">
        <v>0.0004860725859179681</v>
      </c>
      <c r="J7799" s="40" t="inlineStr">
        <is>
          <t>waste - methane capture</t>
        </is>
      </c>
    </row>
    <row r="7800" ht="15.75" customHeight="1" s="120">
      <c r="A7800" s="2" t="inlineStr">
        <is>
          <t>WASTE</t>
        </is>
      </c>
      <c r="B7800" s="2" t="inlineStr">
        <is>
          <t>LAN</t>
        </is>
      </c>
      <c r="C7800" s="2" t="n">
        <v>2035</v>
      </c>
      <c r="D7800" s="2" t="inlineStr">
        <is>
          <t>United States</t>
        </is>
      </c>
      <c r="E7800" s="2" t="inlineStr">
        <is>
          <t>USA</t>
        </is>
      </c>
      <c r="F7800" s="2" t="inlineStr">
        <is>
          <t>Electricity generation with combined heat and power</t>
        </is>
      </c>
      <c r="G7800" s="2" t="n">
        <v>84</v>
      </c>
      <c r="H7800" s="2" t="n">
        <v>0.0001177213634946</v>
      </c>
      <c r="I7800" s="2" t="n">
        <v>0.000131847927113952</v>
      </c>
      <c r="J7800" s="40" t="inlineStr">
        <is>
          <t>waste - methane capture</t>
        </is>
      </c>
    </row>
    <row r="7801" ht="15.75" customHeight="1" s="120">
      <c r="A7801" s="2" t="inlineStr">
        <is>
          <t>WASTE</t>
        </is>
      </c>
      <c r="B7801" s="2" t="inlineStr">
        <is>
          <t>LAN</t>
        </is>
      </c>
      <c r="C7801" s="2" t="n">
        <v>2035</v>
      </c>
      <c r="D7801" s="2" t="inlineStr">
        <is>
          <t>United States</t>
        </is>
      </c>
      <c r="E7801" s="2" t="inlineStr">
        <is>
          <t>USA</t>
        </is>
      </c>
      <c r="F7801" s="2" t="inlineStr">
        <is>
          <t>Electricity generation with a microturbine</t>
        </is>
      </c>
      <c r="G7801" s="2" t="n">
        <v>84</v>
      </c>
      <c r="H7801" s="2" t="n">
        <v>1.24051330204e-05</v>
      </c>
      <c r="I7801" s="2" t="n">
        <v>1.3893748982848e-05</v>
      </c>
      <c r="J7801" s="40" t="inlineStr">
        <is>
          <t>waste - methane capture</t>
        </is>
      </c>
    </row>
    <row r="7802" ht="15.75" customHeight="1" s="120">
      <c r="A7802" s="2" t="inlineStr">
        <is>
          <t>WASTE</t>
        </is>
      </c>
      <c r="B7802" s="2" t="inlineStr">
        <is>
          <t>LAN</t>
        </is>
      </c>
      <c r="C7802" s="2" t="n">
        <v>2035</v>
      </c>
      <c r="D7802" s="2" t="inlineStr">
        <is>
          <t>United States</t>
        </is>
      </c>
      <c r="E7802" s="2" t="inlineStr">
        <is>
          <t>USA</t>
        </is>
      </c>
      <c r="F7802" s="2" t="inlineStr">
        <is>
          <t>Electricity generation with combined heat and power</t>
        </is>
      </c>
      <c r="G7802" s="2" t="n">
        <v>85</v>
      </c>
      <c r="H7802" s="2" t="n">
        <v>0.0001398793829139</v>
      </c>
      <c r="I7802" s="2" t="n">
        <v>0.000156664908863568</v>
      </c>
      <c r="J7802" s="40" t="inlineStr">
        <is>
          <t>waste - methane capture</t>
        </is>
      </c>
    </row>
    <row r="7803" ht="15.75" customHeight="1" s="120">
      <c r="A7803" s="2" t="inlineStr">
        <is>
          <t>WASTE</t>
        </is>
      </c>
      <c r="B7803" s="2" t="inlineStr">
        <is>
          <t>LAN</t>
        </is>
      </c>
      <c r="C7803" s="2" t="n">
        <v>2035</v>
      </c>
      <c r="D7803" s="2" t="inlineStr">
        <is>
          <t>United States</t>
        </is>
      </c>
      <c r="E7803" s="2" t="inlineStr">
        <is>
          <t>USA</t>
        </is>
      </c>
      <c r="F7803" s="2" t="inlineStr">
        <is>
          <t>Electricity generation with a reciprocating engine</t>
        </is>
      </c>
      <c r="G7803" s="2" t="n">
        <v>85</v>
      </c>
      <c r="H7803" s="2" t="n">
        <v>0.0009990300750359999</v>
      </c>
      <c r="I7803" s="2" t="n">
        <v>0.00111891368404032</v>
      </c>
      <c r="J7803" s="40" t="inlineStr">
        <is>
          <t>waste - methane capture</t>
        </is>
      </c>
    </row>
    <row r="7804" ht="15.75" customHeight="1" s="120">
      <c r="A7804" s="2" t="inlineStr">
        <is>
          <t>WASTE</t>
        </is>
      </c>
      <c r="B7804" s="2" t="inlineStr">
        <is>
          <t>LAN</t>
        </is>
      </c>
      <c r="C7804" s="2" t="n">
        <v>2035</v>
      </c>
      <c r="D7804" s="2" t="inlineStr">
        <is>
          <t>United States</t>
        </is>
      </c>
      <c r="E7804" s="2" t="inlineStr">
        <is>
          <t>USA</t>
        </is>
      </c>
      <c r="F7804" s="2" t="inlineStr">
        <is>
          <t>Flaring of landfill gas</t>
        </is>
      </c>
      <c r="G7804" s="2" t="n">
        <v>86</v>
      </c>
      <c r="H7804" s="2" t="n">
        <v>0.0003595214220695</v>
      </c>
      <c r="I7804" s="2" t="n">
        <v>0.0004026639927178401</v>
      </c>
      <c r="J7804" s="40" t="inlineStr">
        <is>
          <t>waste - methane destruction</t>
        </is>
      </c>
    </row>
    <row r="7805" ht="15.75" customHeight="1" s="120">
      <c r="A7805" s="2" t="inlineStr">
        <is>
          <t>WASTE</t>
        </is>
      </c>
      <c r="B7805" s="2" t="inlineStr">
        <is>
          <t>LAN</t>
        </is>
      </c>
      <c r="C7805" s="2" t="n">
        <v>2035</v>
      </c>
      <c r="D7805" s="2" t="inlineStr">
        <is>
          <t>United States</t>
        </is>
      </c>
      <c r="E7805" s="2" t="inlineStr">
        <is>
          <t>USA</t>
        </is>
      </c>
      <c r="F7805" s="2" t="inlineStr">
        <is>
          <t>Electricity generation with a reciprocating engine</t>
        </is>
      </c>
      <c r="G7805" s="2" t="n">
        <v>86</v>
      </c>
      <c r="H7805" s="2" t="n">
        <v>0.0020932711195201</v>
      </c>
      <c r="I7805" s="2" t="n">
        <v>0.002344463653862512</v>
      </c>
      <c r="J7805" s="40" t="inlineStr">
        <is>
          <t>waste - methane capture</t>
        </is>
      </c>
    </row>
    <row r="7806" ht="15.75" customHeight="1" s="120">
      <c r="A7806" s="2" t="inlineStr">
        <is>
          <t>WASTE</t>
        </is>
      </c>
      <c r="B7806" s="2" t="inlineStr">
        <is>
          <t>LAN</t>
        </is>
      </c>
      <c r="C7806" s="2" t="n">
        <v>2035</v>
      </c>
      <c r="D7806" s="2" t="inlineStr">
        <is>
          <t>United States</t>
        </is>
      </c>
      <c r="E7806" s="2" t="inlineStr">
        <is>
          <t>USA</t>
        </is>
      </c>
      <c r="F7806" s="2" t="inlineStr">
        <is>
          <t>Land_x001f_ll gas recovery for direct use</t>
        </is>
      </c>
      <c r="G7806" s="2" t="n">
        <v>86</v>
      </c>
      <c r="H7806" s="2" t="n">
        <v>0.0002627101493999</v>
      </c>
      <c r="I7806" s="2" t="n">
        <v>0.000294235367327888</v>
      </c>
      <c r="J7806" s="40" t="inlineStr">
        <is>
          <t>waste - methane capture</t>
        </is>
      </c>
    </row>
    <row r="7807" ht="15.75" customHeight="1" s="120">
      <c r="A7807" s="2" t="inlineStr">
        <is>
          <t>WASTE</t>
        </is>
      </c>
      <c r="B7807" s="2" t="inlineStr">
        <is>
          <t>LAN</t>
        </is>
      </c>
      <c r="C7807" s="2" t="n">
        <v>2035</v>
      </c>
      <c r="D7807" s="2" t="inlineStr">
        <is>
          <t>United States</t>
        </is>
      </c>
      <c r="E7807" s="2" t="inlineStr">
        <is>
          <t>USA</t>
        </is>
      </c>
      <c r="F7807" s="2" t="inlineStr">
        <is>
          <t>Electricity generation with a gas turbine</t>
        </is>
      </c>
      <c r="G7807" s="2" t="n">
        <v>87</v>
      </c>
      <c r="H7807" s="2" t="n">
        <v>3.63919207302e-05</v>
      </c>
      <c r="I7807" s="2" t="n">
        <v>4.0758951217824e-05</v>
      </c>
      <c r="J7807" s="40" t="inlineStr">
        <is>
          <t>waste - methane capture</t>
        </is>
      </c>
    </row>
    <row r="7808" ht="15.75" customHeight="1" s="120">
      <c r="A7808" s="2" t="inlineStr">
        <is>
          <t>WASTE</t>
        </is>
      </c>
      <c r="B7808" s="2" t="inlineStr">
        <is>
          <t>LAN</t>
        </is>
      </c>
      <c r="C7808" s="2" t="n">
        <v>2035</v>
      </c>
      <c r="D7808" s="2" t="inlineStr">
        <is>
          <t>United States</t>
        </is>
      </c>
      <c r="E7808" s="2" t="inlineStr">
        <is>
          <t>USA</t>
        </is>
      </c>
      <c r="F7808" s="2" t="inlineStr">
        <is>
          <t>Flaring of landfill gas</t>
        </is>
      </c>
      <c r="G7808" s="2" t="n">
        <v>87</v>
      </c>
      <c r="H7808" s="2" t="n">
        <v>0.0007507118862122</v>
      </c>
      <c r="I7808" s="2" t="n">
        <v>0.0008407973125576641</v>
      </c>
      <c r="J7808" s="40" t="inlineStr">
        <is>
          <t>waste - methane destruction</t>
        </is>
      </c>
    </row>
    <row r="7809" ht="15.75" customHeight="1" s="120">
      <c r="A7809" s="2" t="inlineStr">
        <is>
          <t>WASTE</t>
        </is>
      </c>
      <c r="B7809" s="2" t="inlineStr">
        <is>
          <t>LAN</t>
        </is>
      </c>
      <c r="C7809" s="2" t="n">
        <v>2035</v>
      </c>
      <c r="D7809" s="2" t="inlineStr">
        <is>
          <t>United States</t>
        </is>
      </c>
      <c r="E7809" s="2" t="inlineStr">
        <is>
          <t>USA</t>
        </is>
      </c>
      <c r="F7809" s="2" t="inlineStr">
        <is>
          <t>Land_x001f_ll gas recovery for direct use</t>
        </is>
      </c>
      <c r="G7809" s="2" t="n">
        <v>87</v>
      </c>
      <c r="H7809" s="2" t="n">
        <v>0.0004262434958946</v>
      </c>
      <c r="I7809" s="2" t="n">
        <v>0.000477392715401952</v>
      </c>
      <c r="J7809" s="40" t="inlineStr">
        <is>
          <t>waste - methane capture</t>
        </is>
      </c>
    </row>
    <row r="7810" ht="15.75" customHeight="1" s="120">
      <c r="A7810" s="2" t="inlineStr">
        <is>
          <t>WASTE</t>
        </is>
      </c>
      <c r="B7810" s="2" t="inlineStr">
        <is>
          <t>LAN</t>
        </is>
      </c>
      <c r="C7810" s="2" t="n">
        <v>2035</v>
      </c>
      <c r="D7810" s="2" t="inlineStr">
        <is>
          <t>United States</t>
        </is>
      </c>
      <c r="E7810" s="2" t="inlineStr">
        <is>
          <t>USA</t>
        </is>
      </c>
      <c r="F7810" s="2" t="inlineStr">
        <is>
          <t>Electricity generation with combined heat and power</t>
        </is>
      </c>
      <c r="G7810" s="2" t="n">
        <v>87</v>
      </c>
      <c r="H7810" s="2" t="n">
        <v>0.0003660846050479</v>
      </c>
      <c r="I7810" s="2" t="n">
        <v>0.000410014757653648</v>
      </c>
      <c r="J7810" s="40" t="inlineStr">
        <is>
          <t>waste - methane capture</t>
        </is>
      </c>
    </row>
    <row r="7811" ht="15.75" customHeight="1" s="120">
      <c r="A7811" s="2" t="inlineStr">
        <is>
          <t>WASTE</t>
        </is>
      </c>
      <c r="B7811" s="2" t="inlineStr">
        <is>
          <t>LAN</t>
        </is>
      </c>
      <c r="C7811" s="2" t="n">
        <v>2035</v>
      </c>
      <c r="D7811" s="2" t="inlineStr">
        <is>
          <t>United States</t>
        </is>
      </c>
      <c r="E7811" s="2" t="inlineStr">
        <is>
          <t>USA</t>
        </is>
      </c>
      <c r="F7811" s="2" t="inlineStr">
        <is>
          <t>Electricity generation with combined heat and power</t>
        </is>
      </c>
      <c r="G7811" s="2" t="n">
        <v>88</v>
      </c>
      <c r="H7811" s="2" t="n">
        <v>0.0001127634313889</v>
      </c>
      <c r="I7811" s="2" t="n">
        <v>0.000126295043155568</v>
      </c>
      <c r="J7811" s="40" t="inlineStr">
        <is>
          <t>waste - methane capture</t>
        </is>
      </c>
    </row>
    <row r="7812" ht="15.75" customHeight="1" s="120">
      <c r="A7812" s="2" t="inlineStr">
        <is>
          <t>WASTE</t>
        </is>
      </c>
      <c r="B7812" s="2" t="inlineStr">
        <is>
          <t>LAN</t>
        </is>
      </c>
      <c r="C7812" s="2" t="n">
        <v>2035</v>
      </c>
      <c r="D7812" s="2" t="inlineStr">
        <is>
          <t>United States</t>
        </is>
      </c>
      <c r="E7812" s="2" t="inlineStr">
        <is>
          <t>USA</t>
        </is>
      </c>
      <c r="F7812" s="2" t="inlineStr">
        <is>
          <t>Electricity generation with a reciprocating engine</t>
        </is>
      </c>
      <c r="G7812" s="2" t="n">
        <v>88</v>
      </c>
      <c r="H7812" s="2" t="n">
        <v>0.0019290599157102</v>
      </c>
      <c r="I7812" s="2" t="n">
        <v>0.002160547105595424</v>
      </c>
      <c r="J7812" s="40" t="inlineStr">
        <is>
          <t>waste - methane capture</t>
        </is>
      </c>
    </row>
    <row r="7813" ht="15.75" customHeight="1" s="120">
      <c r="A7813" s="2" t="inlineStr">
        <is>
          <t>WASTE</t>
        </is>
      </c>
      <c r="B7813" s="2" t="inlineStr">
        <is>
          <t>LAN</t>
        </is>
      </c>
      <c r="C7813" s="2" t="n">
        <v>2035</v>
      </c>
      <c r="D7813" s="2" t="inlineStr">
        <is>
          <t>United States</t>
        </is>
      </c>
      <c r="E7813" s="2" t="inlineStr">
        <is>
          <t>USA</t>
        </is>
      </c>
      <c r="F7813" s="2" t="inlineStr">
        <is>
          <t>Electricity generation with combined heat and power</t>
        </is>
      </c>
      <c r="G7813" s="2" t="n">
        <v>89</v>
      </c>
      <c r="H7813" s="2" t="n">
        <v>0.0001316385896644</v>
      </c>
      <c r="I7813" s="2" t="n">
        <v>0.000147435220424128</v>
      </c>
      <c r="J7813" s="40" t="inlineStr">
        <is>
          <t>waste - methane capture</t>
        </is>
      </c>
    </row>
    <row r="7814" ht="15.75" customHeight="1" s="120">
      <c r="A7814" s="2" t="inlineStr">
        <is>
          <t>WASTE</t>
        </is>
      </c>
      <c r="B7814" s="2" t="inlineStr">
        <is>
          <t>LAN</t>
        </is>
      </c>
      <c r="C7814" s="2" t="n">
        <v>2035</v>
      </c>
      <c r="D7814" s="2" t="inlineStr">
        <is>
          <t>United States</t>
        </is>
      </c>
      <c r="E7814" s="2" t="inlineStr">
        <is>
          <t>USA</t>
        </is>
      </c>
      <c r="F7814" s="2" t="inlineStr">
        <is>
          <t>Electricity generation with a microturbine</t>
        </is>
      </c>
      <c r="G7814" s="2" t="n">
        <v>89</v>
      </c>
      <c r="H7814" s="2" t="n">
        <v>5.93376253164e-05</v>
      </c>
      <c r="I7814" s="2" t="n">
        <v>6.6458140354368e-05</v>
      </c>
      <c r="J7814" s="40" t="inlineStr">
        <is>
          <t>waste - methane capture</t>
        </is>
      </c>
    </row>
    <row r="7815" ht="15.75" customHeight="1" s="120">
      <c r="A7815" s="2" t="inlineStr">
        <is>
          <t>WASTE</t>
        </is>
      </c>
      <c r="B7815" s="2" t="inlineStr">
        <is>
          <t>LAN</t>
        </is>
      </c>
      <c r="C7815" s="2" t="n">
        <v>2035</v>
      </c>
      <c r="D7815" s="2" t="inlineStr">
        <is>
          <t>United States</t>
        </is>
      </c>
      <c r="E7815" s="2" t="inlineStr">
        <is>
          <t>USA</t>
        </is>
      </c>
      <c r="F7815" s="2" t="inlineStr">
        <is>
          <t>Land_x001f_ll gas recovery for direct use</t>
        </is>
      </c>
      <c r="G7815" s="2" t="n">
        <v>89</v>
      </c>
      <c r="H7815" s="2" t="n">
        <v>0.0002711341367103</v>
      </c>
      <c r="I7815" s="2" t="n">
        <v>0.000303670233115536</v>
      </c>
      <c r="J7815" s="40" t="inlineStr">
        <is>
          <t>waste - methane capture</t>
        </is>
      </c>
    </row>
    <row r="7816" ht="15.75" customHeight="1" s="120">
      <c r="A7816" s="2" t="inlineStr">
        <is>
          <t>WASTE</t>
        </is>
      </c>
      <c r="B7816" s="2" t="inlineStr">
        <is>
          <t>LAN</t>
        </is>
      </c>
      <c r="C7816" s="2" t="n">
        <v>2035</v>
      </c>
      <c r="D7816" s="2" t="inlineStr">
        <is>
          <t>United States</t>
        </is>
      </c>
      <c r="E7816" s="2" t="inlineStr">
        <is>
          <t>USA</t>
        </is>
      </c>
      <c r="F7816" s="2" t="inlineStr">
        <is>
          <t>Land_x001f_ll gas recovery for direct use</t>
        </is>
      </c>
      <c r="G7816" s="2" t="n">
        <v>90</v>
      </c>
      <c r="H7816" s="2" t="n">
        <v>0.0006279656663537001</v>
      </c>
      <c r="I7816" s="2" t="n">
        <v>0.0007033215463161441</v>
      </c>
      <c r="J7816" s="40" t="inlineStr">
        <is>
          <t>waste - methane capture</t>
        </is>
      </c>
    </row>
    <row r="7817" ht="15.75" customHeight="1" s="120">
      <c r="A7817" s="2" t="inlineStr">
        <is>
          <t>WASTE</t>
        </is>
      </c>
      <c r="B7817" s="2" t="inlineStr">
        <is>
          <t>LAN</t>
        </is>
      </c>
      <c r="C7817" s="2" t="n">
        <v>2035</v>
      </c>
      <c r="D7817" s="2" t="inlineStr">
        <is>
          <t>United States</t>
        </is>
      </c>
      <c r="E7817" s="2" t="inlineStr">
        <is>
          <t>USA</t>
        </is>
      </c>
      <c r="F7817" s="2" t="inlineStr">
        <is>
          <t>Electricity generation with combined heat and power</t>
        </is>
      </c>
      <c r="G7817" s="2" t="n">
        <v>90</v>
      </c>
      <c r="H7817" s="2" t="n">
        <v>0.0002215242711827</v>
      </c>
      <c r="I7817" s="2" t="n">
        <v>0.000248107183724624</v>
      </c>
      <c r="J7817" s="40" t="inlineStr">
        <is>
          <t>waste - methane capture</t>
        </is>
      </c>
    </row>
    <row r="7818" ht="15.75" customHeight="1" s="120">
      <c r="A7818" s="2" t="inlineStr">
        <is>
          <t>WASTE</t>
        </is>
      </c>
      <c r="B7818" s="2" t="inlineStr">
        <is>
          <t>LAN</t>
        </is>
      </c>
      <c r="C7818" s="2" t="n">
        <v>2035</v>
      </c>
      <c r="D7818" s="2" t="inlineStr">
        <is>
          <t>United States</t>
        </is>
      </c>
      <c r="E7818" s="2" t="inlineStr">
        <is>
          <t>USA</t>
        </is>
      </c>
      <c r="F7818" s="2" t="inlineStr">
        <is>
          <t>Electricity generation with a reciprocating engine</t>
        </is>
      </c>
      <c r="G7818" s="2" t="n">
        <v>90</v>
      </c>
      <c r="H7818" s="2" t="n">
        <v>0.0008744565420784</v>
      </c>
      <c r="I7818" s="2" t="n">
        <v>0.0009793913271278082</v>
      </c>
      <c r="J7818" s="40" t="inlineStr">
        <is>
          <t>waste - methane capture</t>
        </is>
      </c>
    </row>
    <row r="7819" ht="15.75" customHeight="1" s="120">
      <c r="A7819" s="2" t="inlineStr">
        <is>
          <t>WASTE</t>
        </is>
      </c>
      <c r="B7819" s="2" t="inlineStr">
        <is>
          <t>LAN</t>
        </is>
      </c>
      <c r="C7819" s="2" t="n">
        <v>2035</v>
      </c>
      <c r="D7819" s="2" t="inlineStr">
        <is>
          <t>United States</t>
        </is>
      </c>
      <c r="E7819" s="2" t="inlineStr">
        <is>
          <t>USA</t>
        </is>
      </c>
      <c r="F7819" s="2" t="inlineStr">
        <is>
          <t>Electricity generation with a gas turbine</t>
        </is>
      </c>
      <c r="G7819" s="2" t="n">
        <v>91</v>
      </c>
      <c r="H7819" s="2" t="n">
        <v>3.12449665216e-05</v>
      </c>
      <c r="I7819" s="2" t="n">
        <v>3.4994362504192e-05</v>
      </c>
      <c r="J7819" s="40" t="inlineStr">
        <is>
          <t>waste - methane capture</t>
        </is>
      </c>
    </row>
    <row r="7820" ht="15.75" customHeight="1" s="120">
      <c r="A7820" s="2" t="inlineStr">
        <is>
          <t>WASTE</t>
        </is>
      </c>
      <c r="B7820" s="2" t="inlineStr">
        <is>
          <t>LAN</t>
        </is>
      </c>
      <c r="C7820" s="2" t="n">
        <v>2035</v>
      </c>
      <c r="D7820" s="2" t="inlineStr">
        <is>
          <t>United States</t>
        </is>
      </c>
      <c r="E7820" s="2" t="inlineStr">
        <is>
          <t>USA</t>
        </is>
      </c>
      <c r="F7820" s="2" t="inlineStr">
        <is>
          <t>Flaring of landfill gas</t>
        </is>
      </c>
      <c r="G7820" s="2" t="n">
        <v>91</v>
      </c>
      <c r="H7820" s="2" t="n">
        <v>0.0001694108213997</v>
      </c>
      <c r="I7820" s="2" t="n">
        <v>0.000189740119967664</v>
      </c>
      <c r="J7820" s="40" t="inlineStr">
        <is>
          <t>waste - methane destruction</t>
        </is>
      </c>
    </row>
    <row r="7821" ht="15.75" customHeight="1" s="120">
      <c r="A7821" s="2" t="inlineStr">
        <is>
          <t>WASTE</t>
        </is>
      </c>
      <c r="B7821" s="2" t="inlineStr">
        <is>
          <t>LAN</t>
        </is>
      </c>
      <c r="C7821" s="2" t="n">
        <v>2035</v>
      </c>
      <c r="D7821" s="2" t="inlineStr">
        <is>
          <t>United States</t>
        </is>
      </c>
      <c r="E7821" s="2" t="inlineStr">
        <is>
          <t>USA</t>
        </is>
      </c>
      <c r="F7821" s="2" t="inlineStr">
        <is>
          <t>Electricity generation with a microturbine</t>
        </is>
      </c>
      <c r="G7821" s="2" t="n">
        <v>92</v>
      </c>
      <c r="H7821" s="2" t="n">
        <v>1.21637367556e-05</v>
      </c>
      <c r="I7821" s="2" t="n">
        <v>1.3623385166272e-05</v>
      </c>
      <c r="J7821" s="40" t="inlineStr">
        <is>
          <t>waste - methane capture</t>
        </is>
      </c>
    </row>
    <row r="7822" ht="15.75" customHeight="1" s="120">
      <c r="A7822" s="2" t="inlineStr">
        <is>
          <t>WASTE</t>
        </is>
      </c>
      <c r="B7822" s="2" t="inlineStr">
        <is>
          <t>LAN</t>
        </is>
      </c>
      <c r="C7822" s="2" t="n">
        <v>2035</v>
      </c>
      <c r="D7822" s="2" t="inlineStr">
        <is>
          <t>United States</t>
        </is>
      </c>
      <c r="E7822" s="2" t="inlineStr">
        <is>
          <t>USA</t>
        </is>
      </c>
      <c r="F7822" s="2" t="inlineStr">
        <is>
          <t>Electricity generation with combined heat and power</t>
        </is>
      </c>
      <c r="G7822" s="2" t="n">
        <v>93</v>
      </c>
      <c r="H7822" s="2" t="n">
        <v>0.0001077867927961</v>
      </c>
      <c r="I7822" s="2" t="n">
        <v>0.000120721207931632</v>
      </c>
      <c r="J7822" s="40" t="inlineStr">
        <is>
          <t>waste - methane capture</t>
        </is>
      </c>
    </row>
    <row r="7823" ht="15.75" customHeight="1" s="120">
      <c r="A7823" s="2" t="inlineStr">
        <is>
          <t>WASTE</t>
        </is>
      </c>
      <c r="B7823" s="2" t="inlineStr">
        <is>
          <t>LAN</t>
        </is>
      </c>
      <c r="C7823" s="2" t="n">
        <v>2035</v>
      </c>
      <c r="D7823" s="2" t="inlineStr">
        <is>
          <t>United States</t>
        </is>
      </c>
      <c r="E7823" s="2" t="inlineStr">
        <is>
          <t>USA</t>
        </is>
      </c>
      <c r="F7823" s="2" t="inlineStr">
        <is>
          <t>Electricity generation with a reciprocating engine</t>
        </is>
      </c>
      <c r="G7823" s="2" t="n">
        <v>93</v>
      </c>
      <c r="H7823" s="2" t="n">
        <v>0.00352681230288</v>
      </c>
      <c r="I7823" s="2" t="n">
        <v>0.003950029779225601</v>
      </c>
      <c r="J7823" s="40" t="inlineStr">
        <is>
          <t>waste - methane capture</t>
        </is>
      </c>
    </row>
    <row r="7824" ht="15.75" customHeight="1" s="120">
      <c r="A7824" s="2" t="inlineStr">
        <is>
          <t>WASTE</t>
        </is>
      </c>
      <c r="B7824" s="2" t="inlineStr">
        <is>
          <t>LAN</t>
        </is>
      </c>
      <c r="C7824" s="2" t="n">
        <v>2035</v>
      </c>
      <c r="D7824" s="2" t="inlineStr">
        <is>
          <t>United States</t>
        </is>
      </c>
      <c r="E7824" s="2" t="inlineStr">
        <is>
          <t>USA</t>
        </is>
      </c>
      <c r="F7824" s="2" t="inlineStr">
        <is>
          <t>Flaring of landfill gas</t>
        </is>
      </c>
      <c r="G7824" s="2" t="n">
        <v>93</v>
      </c>
      <c r="H7824" s="2" t="n">
        <v>0.0001652142236708</v>
      </c>
      <c r="I7824" s="2" t="n">
        <v>0.000185039930511296</v>
      </c>
      <c r="J7824" s="40" t="inlineStr">
        <is>
          <t>waste - methane destruction</t>
        </is>
      </c>
    </row>
    <row r="7825" ht="15.75" customHeight="1" s="120">
      <c r="A7825" s="2" t="inlineStr">
        <is>
          <t>WASTE</t>
        </is>
      </c>
      <c r="B7825" s="2" t="inlineStr">
        <is>
          <t>LAN</t>
        </is>
      </c>
      <c r="C7825" s="2" t="n">
        <v>2035</v>
      </c>
      <c r="D7825" s="2" t="inlineStr">
        <is>
          <t>United States</t>
        </is>
      </c>
      <c r="E7825" s="2" t="inlineStr">
        <is>
          <t>USA</t>
        </is>
      </c>
      <c r="F7825" s="2" t="inlineStr">
        <is>
          <t>Electricity generation with combined heat and power</t>
        </is>
      </c>
      <c r="G7825" s="2" t="n">
        <v>94</v>
      </c>
      <c r="H7825" s="2" t="n">
        <v>0.0001157283550128</v>
      </c>
      <c r="I7825" s="2" t="n">
        <v>0.000129615757614336</v>
      </c>
      <c r="J7825" s="40" t="inlineStr">
        <is>
          <t>waste - methane capture</t>
        </is>
      </c>
    </row>
    <row r="7826" ht="15.75" customHeight="1" s="120">
      <c r="A7826" s="2" t="inlineStr">
        <is>
          <t>WASTE</t>
        </is>
      </c>
      <c r="B7826" s="2" t="inlineStr">
        <is>
          <t>LAN</t>
        </is>
      </c>
      <c r="C7826" s="2" t="n">
        <v>2035</v>
      </c>
      <c r="D7826" s="2" t="inlineStr">
        <is>
          <t>United States</t>
        </is>
      </c>
      <c r="E7826" s="2" t="inlineStr">
        <is>
          <t>USA</t>
        </is>
      </c>
      <c r="F7826" s="2" t="inlineStr">
        <is>
          <t>Land_x001f_ll gas recovery for direct use</t>
        </is>
      </c>
      <c r="G7826" s="2" t="n">
        <v>94</v>
      </c>
      <c r="H7826" s="2" t="n">
        <v>0.0006270942976698</v>
      </c>
      <c r="I7826" s="2" t="n">
        <v>0.0007023456133901761</v>
      </c>
      <c r="J7826" s="40" t="inlineStr">
        <is>
          <t>waste - methane capture</t>
        </is>
      </c>
    </row>
    <row r="7827" ht="15.75" customHeight="1" s="120">
      <c r="A7827" s="2" t="inlineStr">
        <is>
          <t>WASTE</t>
        </is>
      </c>
      <c r="B7827" s="2" t="inlineStr">
        <is>
          <t>LAN</t>
        </is>
      </c>
      <c r="C7827" s="2" t="n">
        <v>2035</v>
      </c>
      <c r="D7827" s="2" t="inlineStr">
        <is>
          <t>United States</t>
        </is>
      </c>
      <c r="E7827" s="2" t="inlineStr">
        <is>
          <t>USA</t>
        </is>
      </c>
      <c r="F7827" s="2" t="inlineStr">
        <is>
          <t>Electricity generation with combined heat and power</t>
        </is>
      </c>
      <c r="G7827" s="2" t="n">
        <v>95</v>
      </c>
      <c r="H7827" s="2" t="n">
        <v>0.0002512047503842</v>
      </c>
      <c r="I7827" s="2" t="n">
        <v>0.0002813493204303041</v>
      </c>
      <c r="J7827" s="40" t="inlineStr">
        <is>
          <t>waste - methane capture</t>
        </is>
      </c>
    </row>
    <row r="7828" ht="15.75" customHeight="1" s="120">
      <c r="A7828" s="2" t="inlineStr">
        <is>
          <t>WASTE</t>
        </is>
      </c>
      <c r="B7828" s="2" t="inlineStr">
        <is>
          <t>LAN</t>
        </is>
      </c>
      <c r="C7828" s="2" t="n">
        <v>2035</v>
      </c>
      <c r="D7828" s="2" t="inlineStr">
        <is>
          <t>United States</t>
        </is>
      </c>
      <c r="E7828" s="2" t="inlineStr">
        <is>
          <t>USA</t>
        </is>
      </c>
      <c r="F7828" s="2" t="inlineStr">
        <is>
          <t>Electricity generation with a reciprocating engine</t>
        </is>
      </c>
      <c r="G7828" s="2" t="n">
        <v>95</v>
      </c>
      <c r="H7828" s="2" t="n">
        <v>0.0008344408124685</v>
      </c>
      <c r="I7828" s="2" t="n">
        <v>0.0009345737099647201</v>
      </c>
      <c r="J7828" s="40" t="inlineStr">
        <is>
          <t>waste - methane capture</t>
        </is>
      </c>
    </row>
    <row r="7829" ht="15.75" customHeight="1" s="120">
      <c r="A7829" s="2" t="inlineStr">
        <is>
          <t>WASTE</t>
        </is>
      </c>
      <c r="B7829" s="2" t="inlineStr">
        <is>
          <t>LAN</t>
        </is>
      </c>
      <c r="C7829" s="2" t="n">
        <v>2035</v>
      </c>
      <c r="D7829" s="2" t="inlineStr">
        <is>
          <t>United States</t>
        </is>
      </c>
      <c r="E7829" s="2" t="inlineStr">
        <is>
          <t>USA</t>
        </is>
      </c>
      <c r="F7829" s="2" t="inlineStr">
        <is>
          <t>Electricity generation with combined heat and power</t>
        </is>
      </c>
      <c r="G7829" s="2" t="n">
        <v>96</v>
      </c>
      <c r="H7829" s="2" t="n">
        <v>0.0001049578277161</v>
      </c>
      <c r="I7829" s="2" t="n">
        <v>0.000117552767042032</v>
      </c>
      <c r="J7829" s="40" t="inlineStr">
        <is>
          <t>waste - methane capture</t>
        </is>
      </c>
    </row>
    <row r="7830" ht="15.75" customHeight="1" s="120">
      <c r="A7830" s="2" t="inlineStr">
        <is>
          <t>WASTE</t>
        </is>
      </c>
      <c r="B7830" s="2" t="inlineStr">
        <is>
          <t>LAN</t>
        </is>
      </c>
      <c r="C7830" s="2" t="n">
        <v>2035</v>
      </c>
      <c r="D7830" s="2" t="inlineStr">
        <is>
          <t>United States</t>
        </is>
      </c>
      <c r="E7830" s="2" t="inlineStr">
        <is>
          <t>USA</t>
        </is>
      </c>
      <c r="F7830" s="2" t="inlineStr">
        <is>
          <t>Land_x001f_ll gas recovery for direct use</t>
        </is>
      </c>
      <c r="G7830" s="2" t="n">
        <v>96</v>
      </c>
      <c r="H7830" s="2" t="n">
        <v>0.0002635233104229</v>
      </c>
      <c r="I7830" s="2" t="n">
        <v>0.000295146107673648</v>
      </c>
      <c r="J7830" s="40" t="inlineStr">
        <is>
          <t>waste - methane capture</t>
        </is>
      </c>
    </row>
    <row r="7831" ht="15.75" customHeight="1" s="120">
      <c r="A7831" s="2" t="inlineStr">
        <is>
          <t>WASTE</t>
        </is>
      </c>
      <c r="B7831" s="2" t="inlineStr">
        <is>
          <t>LAN</t>
        </is>
      </c>
      <c r="C7831" s="2" t="n">
        <v>2035</v>
      </c>
      <c r="D7831" s="2" t="inlineStr">
        <is>
          <t>United States</t>
        </is>
      </c>
      <c r="E7831" s="2" t="inlineStr">
        <is>
          <t>USA</t>
        </is>
      </c>
      <c r="F7831" s="2" t="inlineStr">
        <is>
          <t>Electricity generation with combined heat and power</t>
        </is>
      </c>
      <c r="G7831" s="2" t="n">
        <v>97</v>
      </c>
      <c r="H7831" s="2" t="n">
        <v>0.0001235217932845</v>
      </c>
      <c r="I7831" s="2" t="n">
        <v>0.00013834440847864</v>
      </c>
      <c r="J7831" s="40" t="inlineStr">
        <is>
          <t>waste - methane capture</t>
        </is>
      </c>
    </row>
    <row r="7832" ht="15.75" customHeight="1" s="120">
      <c r="A7832" s="2" t="inlineStr">
        <is>
          <t>WASTE</t>
        </is>
      </c>
      <c r="B7832" s="2" t="inlineStr">
        <is>
          <t>LAN</t>
        </is>
      </c>
      <c r="C7832" s="2" t="n">
        <v>2035</v>
      </c>
      <c r="D7832" s="2" t="inlineStr">
        <is>
          <t>United States</t>
        </is>
      </c>
      <c r="E7832" s="2" t="inlineStr">
        <is>
          <t>USA</t>
        </is>
      </c>
      <c r="F7832" s="2" t="inlineStr">
        <is>
          <t>Electricity generation with combined heat and power</t>
        </is>
      </c>
      <c r="G7832" s="2" t="n">
        <v>98</v>
      </c>
      <c r="H7832" s="2" t="n">
        <v>0.0001014956797007</v>
      </c>
      <c r="I7832" s="2" t="n">
        <v>0.000113675161264784</v>
      </c>
      <c r="J7832" s="40" t="inlineStr">
        <is>
          <t>waste - methane capture</t>
        </is>
      </c>
    </row>
    <row r="7833" ht="15.75" customHeight="1" s="120">
      <c r="A7833" s="2" t="inlineStr">
        <is>
          <t>WASTE</t>
        </is>
      </c>
      <c r="B7833" s="2" t="inlineStr">
        <is>
          <t>LAN</t>
        </is>
      </c>
      <c r="C7833" s="2" t="n">
        <v>2035</v>
      </c>
      <c r="D7833" s="2" t="inlineStr">
        <is>
          <t>United States</t>
        </is>
      </c>
      <c r="E7833" s="2" t="inlineStr">
        <is>
          <t>USA</t>
        </is>
      </c>
      <c r="F7833" s="2" t="inlineStr">
        <is>
          <t>Land_x001f_ll gas recovery for direct use</t>
        </is>
      </c>
      <c r="G7833" s="2" t="n">
        <v>98</v>
      </c>
      <c r="H7833" s="2" t="n">
        <v>0.0004050207498949</v>
      </c>
      <c r="I7833" s="2" t="n">
        <v>0.000453623239882288</v>
      </c>
      <c r="J7833" s="40" t="inlineStr">
        <is>
          <t>waste - methane capture</t>
        </is>
      </c>
    </row>
    <row r="7834" ht="15.75" customHeight="1" s="120">
      <c r="A7834" s="2" t="inlineStr">
        <is>
          <t>WASTE</t>
        </is>
      </c>
      <c r="B7834" s="2" t="inlineStr">
        <is>
          <t>LAN</t>
        </is>
      </c>
      <c r="C7834" s="2" t="n">
        <v>2035</v>
      </c>
      <c r="D7834" s="2" t="inlineStr">
        <is>
          <t>United States</t>
        </is>
      </c>
      <c r="E7834" s="2" t="inlineStr">
        <is>
          <t>USA</t>
        </is>
      </c>
      <c r="F7834" s="2" t="inlineStr">
        <is>
          <t>Electricity generation with a reciprocating engine</t>
        </is>
      </c>
      <c r="G7834" s="2" t="n">
        <v>98</v>
      </c>
      <c r="H7834" s="2" t="n">
        <v>0.0008088601171039</v>
      </c>
      <c r="I7834" s="2" t="n">
        <v>0.0009059233311563682</v>
      </c>
      <c r="J7834" s="40" t="inlineStr">
        <is>
          <t>waste - methane capture</t>
        </is>
      </c>
    </row>
    <row r="7835" ht="15.75" customHeight="1" s="120">
      <c r="A7835" s="2" t="inlineStr">
        <is>
          <t>WASTE</t>
        </is>
      </c>
      <c r="B7835" s="2" t="inlineStr">
        <is>
          <t>LAN</t>
        </is>
      </c>
      <c r="C7835" s="2" t="n">
        <v>2035</v>
      </c>
      <c r="D7835" s="2" t="inlineStr">
        <is>
          <t>United States</t>
        </is>
      </c>
      <c r="E7835" s="2" t="inlineStr">
        <is>
          <t>USA</t>
        </is>
      </c>
      <c r="F7835" s="2" t="inlineStr">
        <is>
          <t>Electricity generation with a microturbine</t>
        </is>
      </c>
      <c r="G7835" s="2" t="n">
        <v>99</v>
      </c>
      <c r="H7835" s="2" t="n">
        <v>2.23378592636e-05</v>
      </c>
      <c r="I7835" s="2" t="n">
        <v>2.5018402375232e-05</v>
      </c>
      <c r="J7835" s="40" t="inlineStr">
        <is>
          <t>waste - methane capture</t>
        </is>
      </c>
    </row>
    <row r="7836" ht="15.75" customHeight="1" s="120">
      <c r="A7836" s="2" t="inlineStr">
        <is>
          <t>WASTE</t>
        </is>
      </c>
      <c r="B7836" s="2" t="inlineStr">
        <is>
          <t>LAN</t>
        </is>
      </c>
      <c r="C7836" s="2" t="n">
        <v>2035</v>
      </c>
      <c r="D7836" s="2" t="inlineStr">
        <is>
          <t>United States</t>
        </is>
      </c>
      <c r="E7836" s="2" t="inlineStr">
        <is>
          <t>USA</t>
        </is>
      </c>
      <c r="F7836" s="2" t="inlineStr">
        <is>
          <t>Electricity generation with a reciprocating engine</t>
        </is>
      </c>
      <c r="G7836" s="2" t="n">
        <v>99</v>
      </c>
      <c r="H7836" s="2" t="n">
        <v>0.0007941727526486</v>
      </c>
      <c r="I7836" s="2" t="n">
        <v>0.0008894734829664321</v>
      </c>
      <c r="J7836" s="40" t="inlineStr">
        <is>
          <t>waste - methane capture</t>
        </is>
      </c>
    </row>
    <row r="7837" ht="15.75" customHeight="1" s="120">
      <c r="A7837" s="2" t="inlineStr">
        <is>
          <t>WASTE</t>
        </is>
      </c>
      <c r="B7837" s="2" t="inlineStr">
        <is>
          <t>LAN</t>
        </is>
      </c>
      <c r="C7837" s="2" t="n">
        <v>2035</v>
      </c>
      <c r="D7837" s="2" t="inlineStr">
        <is>
          <t>United States</t>
        </is>
      </c>
      <c r="E7837" s="2" t="inlineStr">
        <is>
          <t>USA</t>
        </is>
      </c>
      <c r="F7837" s="2" t="inlineStr">
        <is>
          <t>Land_x001f_ll gas recovery for direct use</t>
        </is>
      </c>
      <c r="G7837" s="2" t="n">
        <v>100</v>
      </c>
      <c r="H7837" s="2" t="n">
        <v>0.0006171350833029001</v>
      </c>
      <c r="I7837" s="2" t="n">
        <v>0.0006911912932992481</v>
      </c>
      <c r="J7837" s="40" t="inlineStr">
        <is>
          <t>waste - methane capture</t>
        </is>
      </c>
    </row>
    <row r="7838" ht="15.75" customHeight="1" s="120">
      <c r="A7838" s="2" t="inlineStr">
        <is>
          <t>WASTE</t>
        </is>
      </c>
      <c r="B7838" s="2" t="inlineStr">
        <is>
          <t>LAN</t>
        </is>
      </c>
      <c r="C7838" s="2" t="n">
        <v>2035</v>
      </c>
      <c r="D7838" s="2" t="inlineStr">
        <is>
          <t>United States</t>
        </is>
      </c>
      <c r="E7838" s="2" t="inlineStr">
        <is>
          <t>USA</t>
        </is>
      </c>
      <c r="F7838" s="2" t="inlineStr">
        <is>
          <t>Electricity generation with combined heat and power</t>
        </is>
      </c>
      <c r="G7838" s="2" t="n">
        <v>100</v>
      </c>
      <c r="H7838" s="2" t="n">
        <v>0.0002021879190579</v>
      </c>
      <c r="I7838" s="2" t="n">
        <v>0.000226450469344848</v>
      </c>
      <c r="J7838" s="40" t="inlineStr">
        <is>
          <t>waste - methane capture</t>
        </is>
      </c>
    </row>
    <row r="7839" ht="15.75" customHeight="1" s="120">
      <c r="A7839" s="2" t="inlineStr">
        <is>
          <t>WASTE</t>
        </is>
      </c>
      <c r="B7839" s="2" t="inlineStr">
        <is>
          <t>LAN</t>
        </is>
      </c>
      <c r="C7839" s="2" t="n">
        <v>2035</v>
      </c>
      <c r="D7839" s="2" t="inlineStr">
        <is>
          <t>United States</t>
        </is>
      </c>
      <c r="E7839" s="2" t="inlineStr">
        <is>
          <t>USA</t>
        </is>
      </c>
      <c r="F7839" s="2" t="inlineStr">
        <is>
          <t>Electricity generation with a reciprocating engine</t>
        </is>
      </c>
      <c r="G7839" s="2" t="n">
        <v>100</v>
      </c>
      <c r="H7839" s="2" t="n">
        <v>0.0008500256808475</v>
      </c>
      <c r="I7839" s="2" t="n">
        <v>0.0009520287625492002</v>
      </c>
      <c r="J7839" s="40" t="inlineStr">
        <is>
          <t>waste - methane capture</t>
        </is>
      </c>
    </row>
    <row r="7840" ht="15.75" customHeight="1" s="120">
      <c r="A7840" s="2" t="inlineStr">
        <is>
          <t>WASTE</t>
        </is>
      </c>
      <c r="B7840" s="2" t="inlineStr">
        <is>
          <t>LAN</t>
        </is>
      </c>
      <c r="C7840" s="2" t="n">
        <v>2035</v>
      </c>
      <c r="D7840" s="2" t="inlineStr">
        <is>
          <t>United States</t>
        </is>
      </c>
      <c r="E7840" s="2" t="inlineStr">
        <is>
          <t>USA</t>
        </is>
      </c>
      <c r="F7840" s="2" t="inlineStr">
        <is>
          <t>Electricity generation with combined heat and power</t>
        </is>
      </c>
      <c r="G7840" s="2" t="n">
        <v>101</v>
      </c>
      <c r="H7840" s="2" t="n">
        <v>0.0001146849317593</v>
      </c>
      <c r="I7840" s="2" t="n">
        <v>0.000128447123570416</v>
      </c>
      <c r="J7840" s="40" t="inlineStr">
        <is>
          <t>waste - methane capture</t>
        </is>
      </c>
    </row>
    <row r="7841" ht="15.75" customHeight="1" s="120">
      <c r="A7841" s="2" t="inlineStr">
        <is>
          <t>WASTE</t>
        </is>
      </c>
      <c r="B7841" s="2" t="inlineStr">
        <is>
          <t>LAN</t>
        </is>
      </c>
      <c r="C7841" s="2" t="n">
        <v>2035</v>
      </c>
      <c r="D7841" s="2" t="inlineStr">
        <is>
          <t>United States</t>
        </is>
      </c>
      <c r="E7841" s="2" t="inlineStr">
        <is>
          <t>USA</t>
        </is>
      </c>
      <c r="F7841" s="2" t="inlineStr">
        <is>
          <t>Electricity generation with a reciprocating engine</t>
        </is>
      </c>
      <c r="G7841" s="2" t="n">
        <v>101</v>
      </c>
      <c r="H7841" s="2" t="n">
        <v>0.0007810491952114</v>
      </c>
      <c r="I7841" s="2" t="n">
        <v>0.0008747750986367681</v>
      </c>
      <c r="J7841" s="40" t="inlineStr">
        <is>
          <t>waste - methane capture</t>
        </is>
      </c>
    </row>
    <row r="7842" ht="15.75" customHeight="1" s="120">
      <c r="A7842" s="2" t="inlineStr">
        <is>
          <t>WASTE</t>
        </is>
      </c>
      <c r="B7842" s="2" t="inlineStr">
        <is>
          <t>LAN</t>
        </is>
      </c>
      <c r="C7842" s="2" t="n">
        <v>2035</v>
      </c>
      <c r="D7842" s="2" t="inlineStr">
        <is>
          <t>United States</t>
        </is>
      </c>
      <c r="E7842" s="2" t="inlineStr">
        <is>
          <t>USA</t>
        </is>
      </c>
      <c r="F7842" s="2" t="inlineStr">
        <is>
          <t>Electricity generation with a reciprocating engine</t>
        </is>
      </c>
      <c r="G7842" s="2" t="n">
        <v>102</v>
      </c>
      <c r="H7842" s="2" t="n">
        <v>0.0007803672342561</v>
      </c>
      <c r="I7842" s="2" t="n">
        <v>0.000874011302366832</v>
      </c>
      <c r="J7842" s="40" t="inlineStr">
        <is>
          <t>waste - methane capture</t>
        </is>
      </c>
    </row>
    <row r="7843" ht="15.75" customHeight="1" s="120">
      <c r="A7843" s="2" t="inlineStr">
        <is>
          <t>WASTE</t>
        </is>
      </c>
      <c r="B7843" s="2" t="inlineStr">
        <is>
          <t>LAN</t>
        </is>
      </c>
      <c r="C7843" s="2" t="n">
        <v>2035</v>
      </c>
      <c r="D7843" s="2" t="inlineStr">
        <is>
          <t>United States</t>
        </is>
      </c>
      <c r="E7843" s="2" t="inlineStr">
        <is>
          <t>USA</t>
        </is>
      </c>
      <c r="F7843" s="2" t="inlineStr">
        <is>
          <t>Electricity generation with a gas turbine</t>
        </is>
      </c>
      <c r="G7843" s="2" t="n">
        <v>102</v>
      </c>
      <c r="H7843" s="2" t="n">
        <v>3.06987276417e-05</v>
      </c>
      <c r="I7843" s="2" t="n">
        <v>3.4382574958704e-05</v>
      </c>
      <c r="J7843" s="40" t="inlineStr">
        <is>
          <t>waste - methane capture</t>
        </is>
      </c>
    </row>
    <row r="7844" ht="15.75" customHeight="1" s="120">
      <c r="A7844" s="2" t="inlineStr">
        <is>
          <t>WASTE</t>
        </is>
      </c>
      <c r="B7844" s="2" t="inlineStr">
        <is>
          <t>LAN</t>
        </is>
      </c>
      <c r="C7844" s="2" t="n">
        <v>2035</v>
      </c>
      <c r="D7844" s="2" t="inlineStr">
        <is>
          <t>United States</t>
        </is>
      </c>
      <c r="E7844" s="2" t="inlineStr">
        <is>
          <t>USA</t>
        </is>
      </c>
      <c r="F7844" s="2" t="inlineStr">
        <is>
          <t>Electricity generation with combined heat and power</t>
        </is>
      </c>
      <c r="G7844" s="2" t="n">
        <v>103</v>
      </c>
      <c r="H7844" s="2" t="n">
        <v>9.76569135673e-05</v>
      </c>
      <c r="I7844" s="2" t="n">
        <v>0.000109375743195376</v>
      </c>
      <c r="J7844" s="40" t="inlineStr">
        <is>
          <t>waste - methane capture</t>
        </is>
      </c>
    </row>
    <row r="7845" ht="15.75" customHeight="1" s="120">
      <c r="A7845" s="2" t="inlineStr">
        <is>
          <t>WASTE</t>
        </is>
      </c>
      <c r="B7845" s="2" t="inlineStr">
        <is>
          <t>LAN</t>
        </is>
      </c>
      <c r="C7845" s="2" t="n">
        <v>2035</v>
      </c>
      <c r="D7845" s="2" t="inlineStr">
        <is>
          <t>United States</t>
        </is>
      </c>
      <c r="E7845" s="2" t="inlineStr">
        <is>
          <t>USA</t>
        </is>
      </c>
      <c r="F7845" s="2" t="inlineStr">
        <is>
          <t>Electricity generation with a gas turbine</t>
        </is>
      </c>
      <c r="G7845" s="2" t="n">
        <v>103</v>
      </c>
      <c r="H7845" s="2" t="n">
        <v>2.75778638752e-05</v>
      </c>
      <c r="I7845" s="2" t="n">
        <v>3.0887207540224e-05</v>
      </c>
      <c r="J7845" s="40" t="inlineStr">
        <is>
          <t>waste - methane capture</t>
        </is>
      </c>
    </row>
    <row r="7846" ht="15.75" customHeight="1" s="120">
      <c r="A7846" s="2" t="inlineStr">
        <is>
          <t>WASTE</t>
        </is>
      </c>
      <c r="B7846" s="2" t="inlineStr">
        <is>
          <t>LAN</t>
        </is>
      </c>
      <c r="C7846" s="2" t="n">
        <v>2035</v>
      </c>
      <c r="D7846" s="2" t="inlineStr">
        <is>
          <t>United States</t>
        </is>
      </c>
      <c r="E7846" s="2" t="inlineStr">
        <is>
          <t>USA</t>
        </is>
      </c>
      <c r="F7846" s="2" t="inlineStr">
        <is>
          <t>Electricity generation with a reciprocating engine</t>
        </is>
      </c>
      <c r="G7846" s="2" t="n">
        <v>104</v>
      </c>
      <c r="H7846" s="2" t="n">
        <v>0.0007600454264319999</v>
      </c>
      <c r="I7846" s="2" t="n">
        <v>0.00085125087760384</v>
      </c>
      <c r="J7846" s="40" t="inlineStr">
        <is>
          <t>waste - methane capture</t>
        </is>
      </c>
    </row>
    <row r="7847" ht="15.75" customHeight="1" s="120">
      <c r="A7847" s="2" t="inlineStr">
        <is>
          <t>WASTE</t>
        </is>
      </c>
      <c r="B7847" s="2" t="inlineStr">
        <is>
          <t>LAN</t>
        </is>
      </c>
      <c r="C7847" s="2" t="n">
        <v>2035</v>
      </c>
      <c r="D7847" s="2" t="inlineStr">
        <is>
          <t>United States</t>
        </is>
      </c>
      <c r="E7847" s="2" t="inlineStr">
        <is>
          <t>USA</t>
        </is>
      </c>
      <c r="F7847" s="2" t="inlineStr">
        <is>
          <t>Electricity generation with combined heat and power</t>
        </is>
      </c>
      <c r="G7847" s="2" t="n">
        <v>104</v>
      </c>
      <c r="H7847" s="2" t="n">
        <v>0.0001945695767063</v>
      </c>
      <c r="I7847" s="2" t="n">
        <v>0.000217917925911056</v>
      </c>
      <c r="J7847" s="40" t="inlineStr">
        <is>
          <t>waste - methane capture</t>
        </is>
      </c>
    </row>
    <row r="7848" ht="15.75" customHeight="1" s="120">
      <c r="A7848" s="2" t="inlineStr">
        <is>
          <t>WASTE</t>
        </is>
      </c>
      <c r="B7848" s="2" t="inlineStr">
        <is>
          <t>LAN</t>
        </is>
      </c>
      <c r="C7848" s="2" t="n">
        <v>2035</v>
      </c>
      <c r="D7848" s="2" t="inlineStr">
        <is>
          <t>United States</t>
        </is>
      </c>
      <c r="E7848" s="2" t="inlineStr">
        <is>
          <t>USA</t>
        </is>
      </c>
      <c r="F7848" s="2" t="inlineStr">
        <is>
          <t>Electricity generation with a microturbine</t>
        </is>
      </c>
      <c r="G7848" s="2" t="n">
        <v>104</v>
      </c>
      <c r="H7848" s="2" t="n">
        <v>1.0525867765e-05</v>
      </c>
      <c r="I7848" s="2" t="n">
        <v>1.17889718968e-05</v>
      </c>
      <c r="J7848" s="40" t="inlineStr">
        <is>
          <t>waste - methane capture</t>
        </is>
      </c>
    </row>
    <row r="7849" ht="15.75" customHeight="1" s="120">
      <c r="A7849" s="2" t="inlineStr">
        <is>
          <t>WASTE</t>
        </is>
      </c>
      <c r="B7849" s="2" t="inlineStr">
        <is>
          <t>LAN</t>
        </is>
      </c>
      <c r="C7849" s="2" t="n">
        <v>2035</v>
      </c>
      <c r="D7849" s="2" t="inlineStr">
        <is>
          <t>United States</t>
        </is>
      </c>
      <c r="E7849" s="2" t="inlineStr">
        <is>
          <t>USA</t>
        </is>
      </c>
      <c r="F7849" s="2" t="inlineStr">
        <is>
          <t>Electricity generation with a gas turbine</t>
        </is>
      </c>
      <c r="G7849" s="2" t="n">
        <v>104</v>
      </c>
      <c r="H7849" s="2" t="n">
        <v>5.73096585867e-05</v>
      </c>
      <c r="I7849" s="2" t="n">
        <v>6.418681761710401e-05</v>
      </c>
      <c r="J7849" s="40" t="inlineStr">
        <is>
          <t>waste - methane capture</t>
        </is>
      </c>
    </row>
    <row r="7850" ht="15.75" customHeight="1" s="120">
      <c r="A7850" s="2" t="inlineStr">
        <is>
          <t>WASTE</t>
        </is>
      </c>
      <c r="B7850" s="2" t="inlineStr">
        <is>
          <t>LAN</t>
        </is>
      </c>
      <c r="C7850" s="2" t="n">
        <v>2035</v>
      </c>
      <c r="D7850" s="2" t="inlineStr">
        <is>
          <t>United States</t>
        </is>
      </c>
      <c r="E7850" s="2" t="inlineStr">
        <is>
          <t>USA</t>
        </is>
      </c>
      <c r="F7850" s="2" t="inlineStr">
        <is>
          <t>Electricity generation with a reciprocating engine</t>
        </is>
      </c>
      <c r="G7850" s="2" t="n">
        <v>106</v>
      </c>
      <c r="H7850" s="2" t="n">
        <v>0.0017066114814952</v>
      </c>
      <c r="I7850" s="2" t="n">
        <v>0.001911404859274624</v>
      </c>
      <c r="J7850" s="40" t="inlineStr">
        <is>
          <t>waste - methane capture</t>
        </is>
      </c>
    </row>
    <row r="7851" ht="15.75" customHeight="1" s="120">
      <c r="A7851" s="2" t="inlineStr">
        <is>
          <t>WASTE</t>
        </is>
      </c>
      <c r="B7851" s="2" t="inlineStr">
        <is>
          <t>LAN</t>
        </is>
      </c>
      <c r="C7851" s="2" t="n">
        <v>2035</v>
      </c>
      <c r="D7851" s="2" t="inlineStr">
        <is>
          <t>United States</t>
        </is>
      </c>
      <c r="E7851" s="2" t="inlineStr">
        <is>
          <t>USA</t>
        </is>
      </c>
      <c r="F7851" s="2" t="inlineStr">
        <is>
          <t>Electricity generation with a microturbine</t>
        </is>
      </c>
      <c r="G7851" s="2" t="n">
        <v>106</v>
      </c>
      <c r="H7851" s="2" t="n">
        <v>1.02651238194e-05</v>
      </c>
      <c r="I7851" s="2" t="n">
        <v>1.1496938677728e-05</v>
      </c>
      <c r="J7851" s="40" t="inlineStr">
        <is>
          <t>waste - methane capture</t>
        </is>
      </c>
    </row>
    <row r="7852" ht="15.75" customHeight="1" s="120">
      <c r="A7852" s="2" t="inlineStr">
        <is>
          <t>WASTE</t>
        </is>
      </c>
      <c r="B7852" s="2" t="inlineStr">
        <is>
          <t>LAN</t>
        </is>
      </c>
      <c r="C7852" s="2" t="n">
        <v>2035</v>
      </c>
      <c r="D7852" s="2" t="inlineStr">
        <is>
          <t>United States</t>
        </is>
      </c>
      <c r="E7852" s="2" t="inlineStr">
        <is>
          <t>USA</t>
        </is>
      </c>
      <c r="F7852" s="2" t="inlineStr">
        <is>
          <t>Electricity generation with a reciprocating engine</t>
        </is>
      </c>
      <c r="G7852" s="2" t="n">
        <v>107</v>
      </c>
      <c r="H7852" s="2" t="n">
        <v>0.0015768618322909</v>
      </c>
      <c r="I7852" s="2" t="n">
        <v>0.001766085252165808</v>
      </c>
      <c r="J7852" s="40" t="inlineStr">
        <is>
          <t>waste - methane capture</t>
        </is>
      </c>
    </row>
    <row r="7853" ht="15.75" customHeight="1" s="120">
      <c r="A7853" s="2" t="inlineStr">
        <is>
          <t>WASTE</t>
        </is>
      </c>
      <c r="B7853" s="2" t="inlineStr">
        <is>
          <t>LAN</t>
        </is>
      </c>
      <c r="C7853" s="2" t="n">
        <v>2035</v>
      </c>
      <c r="D7853" s="2" t="inlineStr">
        <is>
          <t>United States</t>
        </is>
      </c>
      <c r="E7853" s="2" t="inlineStr">
        <is>
          <t>USA</t>
        </is>
      </c>
      <c r="F7853" s="2" t="inlineStr">
        <is>
          <t>Electricity generation with a reciprocating engine</t>
        </is>
      </c>
      <c r="G7853" s="2" t="n">
        <v>108</v>
      </c>
      <c r="H7853" s="2" t="n">
        <v>0.0015628988621756</v>
      </c>
      <c r="I7853" s="2" t="n">
        <v>0.001750446725636672</v>
      </c>
      <c r="J7853" s="40" t="inlineStr">
        <is>
          <t>waste - methane capture</t>
        </is>
      </c>
    </row>
    <row r="7854" ht="15.75" customHeight="1" s="120">
      <c r="A7854" s="2" t="inlineStr">
        <is>
          <t>WASTE</t>
        </is>
      </c>
      <c r="B7854" s="2" t="inlineStr">
        <is>
          <t>LAN</t>
        </is>
      </c>
      <c r="C7854" s="2" t="n">
        <v>2035</v>
      </c>
      <c r="D7854" s="2" t="inlineStr">
        <is>
          <t>United States</t>
        </is>
      </c>
      <c r="E7854" s="2" t="inlineStr">
        <is>
          <t>USA</t>
        </is>
      </c>
      <c r="F7854" s="2" t="inlineStr">
        <is>
          <t>Electricity generation with a gas turbine</t>
        </is>
      </c>
      <c r="G7854" s="2" t="n">
        <v>108</v>
      </c>
      <c r="H7854" s="2" t="n">
        <v>0.000108037771497</v>
      </c>
      <c r="I7854" s="2" t="n">
        <v>0.00012100230407664</v>
      </c>
      <c r="J7854" s="40" t="inlineStr">
        <is>
          <t>waste - methane capture</t>
        </is>
      </c>
    </row>
    <row r="7855" ht="15.75" customHeight="1" s="120">
      <c r="A7855" s="2" t="inlineStr">
        <is>
          <t>WASTE</t>
        </is>
      </c>
      <c r="B7855" s="2" t="inlineStr">
        <is>
          <t>LAN</t>
        </is>
      </c>
      <c r="C7855" s="2" t="n">
        <v>2035</v>
      </c>
      <c r="D7855" s="2" t="inlineStr">
        <is>
          <t>United States</t>
        </is>
      </c>
      <c r="E7855" s="2" t="inlineStr">
        <is>
          <t>USA</t>
        </is>
      </c>
      <c r="F7855" s="2" t="inlineStr">
        <is>
          <t>Electricity generation with combined heat and power</t>
        </is>
      </c>
      <c r="G7855" s="2" t="n">
        <v>109</v>
      </c>
      <c r="H7855" s="2" t="n">
        <v>9.1919398983e-05</v>
      </c>
      <c r="I7855" s="2" t="n">
        <v>0.00010294972686096</v>
      </c>
      <c r="J7855" s="40" t="inlineStr">
        <is>
          <t>waste - methane capture</t>
        </is>
      </c>
    </row>
    <row r="7856" ht="15.75" customHeight="1" s="120">
      <c r="A7856" s="2" t="inlineStr">
        <is>
          <t>WASTE</t>
        </is>
      </c>
      <c r="B7856" s="2" t="inlineStr">
        <is>
          <t>LAN</t>
        </is>
      </c>
      <c r="C7856" s="2" t="n">
        <v>2035</v>
      </c>
      <c r="D7856" s="2" t="inlineStr">
        <is>
          <t>United States</t>
        </is>
      </c>
      <c r="E7856" s="2" t="inlineStr">
        <is>
          <t>USA</t>
        </is>
      </c>
      <c r="F7856" s="2" t="inlineStr">
        <is>
          <t>Electricity generation with a reciprocating engine</t>
        </is>
      </c>
      <c r="G7856" s="2" t="n">
        <v>109</v>
      </c>
      <c r="H7856" s="2" t="n">
        <v>0.0007226403686217999</v>
      </c>
      <c r="I7856" s="2" t="n">
        <v>0.000809357212856416</v>
      </c>
      <c r="J7856" s="40" t="inlineStr">
        <is>
          <t>waste - methane capture</t>
        </is>
      </c>
    </row>
    <row r="7857" ht="15.75" customHeight="1" s="120">
      <c r="A7857" s="2" t="inlineStr">
        <is>
          <t>WASTE</t>
        </is>
      </c>
      <c r="B7857" s="2" t="inlineStr">
        <is>
          <t>LAN</t>
        </is>
      </c>
      <c r="C7857" s="2" t="n">
        <v>2035</v>
      </c>
      <c r="D7857" s="2" t="inlineStr">
        <is>
          <t>United States</t>
        </is>
      </c>
      <c r="E7857" s="2" t="inlineStr">
        <is>
          <t>USA</t>
        </is>
      </c>
      <c r="F7857" s="2" t="inlineStr">
        <is>
          <t>Electricity generation with a gas turbine</t>
        </is>
      </c>
      <c r="G7857" s="2" t="n">
        <v>110</v>
      </c>
      <c r="H7857" s="2" t="n">
        <v>2.56672483374e-05</v>
      </c>
      <c r="I7857" s="2" t="n">
        <v>2.8747318137888e-05</v>
      </c>
      <c r="J7857" s="40" t="inlineStr">
        <is>
          <t>waste - methane capture</t>
        </is>
      </c>
    </row>
    <row r="7858" ht="15.75" customHeight="1" s="120">
      <c r="A7858" s="2" t="inlineStr">
        <is>
          <t>WASTE</t>
        </is>
      </c>
      <c r="B7858" s="2" t="inlineStr">
        <is>
          <t>LAN</t>
        </is>
      </c>
      <c r="C7858" s="2" t="n">
        <v>2035</v>
      </c>
      <c r="D7858" s="2" t="inlineStr">
        <is>
          <t>United States</t>
        </is>
      </c>
      <c r="E7858" s="2" t="inlineStr">
        <is>
          <t>USA</t>
        </is>
      </c>
      <c r="F7858" s="2" t="inlineStr">
        <is>
          <t>Electricity generation with combined heat and power</t>
        </is>
      </c>
      <c r="G7858" s="2" t="n">
        <v>110</v>
      </c>
      <c r="H7858" s="2" t="n">
        <v>0.0002000302265515</v>
      </c>
      <c r="I7858" s="2" t="n">
        <v>0.00022403385373768</v>
      </c>
      <c r="J7858" s="40" t="inlineStr">
        <is>
          <t>waste - methane capture</t>
        </is>
      </c>
    </row>
    <row r="7859" ht="15.75" customHeight="1" s="120">
      <c r="A7859" s="2" t="inlineStr">
        <is>
          <t>WASTE</t>
        </is>
      </c>
      <c r="B7859" s="2" t="inlineStr">
        <is>
          <t>LAN</t>
        </is>
      </c>
      <c r="C7859" s="2" t="n">
        <v>2035</v>
      </c>
      <c r="D7859" s="2" t="inlineStr">
        <is>
          <t>United States</t>
        </is>
      </c>
      <c r="E7859" s="2" t="inlineStr">
        <is>
          <t>USA</t>
        </is>
      </c>
      <c r="F7859" s="2" t="inlineStr">
        <is>
          <t>Electricity generation with a reciprocating engine</t>
        </is>
      </c>
      <c r="G7859" s="2" t="n">
        <v>110</v>
      </c>
      <c r="H7859" s="2" t="n">
        <v>0.0024542030296288</v>
      </c>
      <c r="I7859" s="2" t="n">
        <v>0.002748707393184256</v>
      </c>
      <c r="J7859" s="40" t="inlineStr">
        <is>
          <t>waste - methane capture</t>
        </is>
      </c>
    </row>
    <row r="7860" ht="15.75" customHeight="1" s="120">
      <c r="A7860" s="2" t="inlineStr">
        <is>
          <t>WASTE</t>
        </is>
      </c>
      <c r="B7860" s="2" t="inlineStr">
        <is>
          <t>LAN</t>
        </is>
      </c>
      <c r="C7860" s="2" t="n">
        <v>2035</v>
      </c>
      <c r="D7860" s="2" t="inlineStr">
        <is>
          <t>United States</t>
        </is>
      </c>
      <c r="E7860" s="2" t="inlineStr">
        <is>
          <t>USA</t>
        </is>
      </c>
      <c r="F7860" s="2" t="inlineStr">
        <is>
          <t>Electricity generation with a reciprocating engine</t>
        </is>
      </c>
      <c r="G7860" s="2" t="n">
        <v>111</v>
      </c>
      <c r="H7860" s="2" t="n">
        <v>0.0007079025963321</v>
      </c>
      <c r="I7860" s="2" t="n">
        <v>0.000792850907891952</v>
      </c>
      <c r="J7860" s="40" t="inlineStr">
        <is>
          <t>waste - methane capture</t>
        </is>
      </c>
    </row>
    <row r="7861" ht="15.75" customHeight="1" s="120">
      <c r="A7861" s="2" t="inlineStr">
        <is>
          <t>WASTE</t>
        </is>
      </c>
      <c r="B7861" s="2" t="inlineStr">
        <is>
          <t>LAN</t>
        </is>
      </c>
      <c r="C7861" s="2" t="n">
        <v>2035</v>
      </c>
      <c r="D7861" s="2" t="inlineStr">
        <is>
          <t>United States</t>
        </is>
      </c>
      <c r="E7861" s="2" t="inlineStr">
        <is>
          <t>USA</t>
        </is>
      </c>
      <c r="F7861" s="2" t="inlineStr">
        <is>
          <t>Electricity generation with combined heat and power</t>
        </is>
      </c>
      <c r="G7861" s="2" t="n">
        <v>112</v>
      </c>
      <c r="H7861" s="2" t="n">
        <v>8.92213938641e-05</v>
      </c>
      <c r="I7861" s="2" t="n">
        <v>9.992796112779201e-05</v>
      </c>
      <c r="J7861" s="40" t="inlineStr">
        <is>
          <t>waste - methane capture</t>
        </is>
      </c>
    </row>
    <row r="7862" ht="15.75" customHeight="1" s="120">
      <c r="A7862" s="2" t="inlineStr">
        <is>
          <t>WASTE</t>
        </is>
      </c>
      <c r="B7862" s="2" t="inlineStr">
        <is>
          <t>LAN</t>
        </is>
      </c>
      <c r="C7862" s="2" t="n">
        <v>2035</v>
      </c>
      <c r="D7862" s="2" t="inlineStr">
        <is>
          <t>United States</t>
        </is>
      </c>
      <c r="E7862" s="2" t="inlineStr">
        <is>
          <t>USA</t>
        </is>
      </c>
      <c r="F7862" s="2" t="inlineStr">
        <is>
          <t>Electricity generation with a gas turbine</t>
        </is>
      </c>
      <c r="G7862" s="2" t="n">
        <v>113</v>
      </c>
      <c r="H7862" s="2" t="n">
        <v>2.52281042776e-05</v>
      </c>
      <c r="I7862" s="2" t="n">
        <v>2.8255476790912e-05</v>
      </c>
      <c r="J7862" s="40" t="inlineStr">
        <is>
          <t>waste - methane capture</t>
        </is>
      </c>
    </row>
    <row r="7863" ht="15.75" customHeight="1" s="120">
      <c r="A7863" s="2" t="inlineStr">
        <is>
          <t>WASTE</t>
        </is>
      </c>
      <c r="B7863" s="2" t="inlineStr">
        <is>
          <t>LAN</t>
        </is>
      </c>
      <c r="C7863" s="2" t="n">
        <v>2035</v>
      </c>
      <c r="D7863" s="2" t="inlineStr">
        <is>
          <t>United States</t>
        </is>
      </c>
      <c r="E7863" s="2" t="inlineStr">
        <is>
          <t>USA</t>
        </is>
      </c>
      <c r="F7863" s="2" t="inlineStr">
        <is>
          <t>Electricity generation with combined heat and power</t>
        </is>
      </c>
      <c r="G7863" s="2" t="n">
        <v>114</v>
      </c>
      <c r="H7863" s="2" t="n">
        <v>8.864964911479999e-05</v>
      </c>
      <c r="I7863" s="2" t="n">
        <v>9.9287607008576e-05</v>
      </c>
      <c r="J7863" s="40" t="inlineStr">
        <is>
          <t>waste - methane capture</t>
        </is>
      </c>
    </row>
    <row r="7864" ht="15.75" customHeight="1" s="120">
      <c r="A7864" s="2" t="inlineStr">
        <is>
          <t>WASTE</t>
        </is>
      </c>
      <c r="B7864" s="2" t="inlineStr">
        <is>
          <t>LAN</t>
        </is>
      </c>
      <c r="C7864" s="2" t="n">
        <v>2035</v>
      </c>
      <c r="D7864" s="2" t="inlineStr">
        <is>
          <t>United States</t>
        </is>
      </c>
      <c r="E7864" s="2" t="inlineStr">
        <is>
          <t>USA</t>
        </is>
      </c>
      <c r="F7864" s="2" t="inlineStr">
        <is>
          <t>Electricity generation with a reciprocating engine</t>
        </is>
      </c>
      <c r="G7864" s="2" t="n">
        <v>114</v>
      </c>
      <c r="H7864" s="2" t="n">
        <v>0.000695550814271</v>
      </c>
      <c r="I7864" s="2" t="n">
        <v>0.0007790169119835201</v>
      </c>
      <c r="J7864" s="40" t="inlineStr">
        <is>
          <t>waste - methane capture</t>
        </is>
      </c>
    </row>
    <row r="7865" ht="15.75" customHeight="1" s="120">
      <c r="A7865" s="2" t="inlineStr">
        <is>
          <t>WASTE</t>
        </is>
      </c>
      <c r="B7865" s="2" t="inlineStr">
        <is>
          <t>LAN</t>
        </is>
      </c>
      <c r="C7865" s="2" t="n">
        <v>2035</v>
      </c>
      <c r="D7865" s="2" t="inlineStr">
        <is>
          <t>United States</t>
        </is>
      </c>
      <c r="E7865" s="2" t="inlineStr">
        <is>
          <t>USA</t>
        </is>
      </c>
      <c r="F7865" s="2" t="inlineStr">
        <is>
          <t>Land_x001f_ll gas recovery for direct use</t>
        </is>
      </c>
      <c r="G7865" s="2" t="n">
        <v>115</v>
      </c>
      <c r="H7865" s="2" t="n">
        <v>0.0005395129555836</v>
      </c>
      <c r="I7865" s="2" t="n">
        <v>0.000604254510253632</v>
      </c>
      <c r="J7865" s="40" t="inlineStr">
        <is>
          <t>waste - methane capture</t>
        </is>
      </c>
    </row>
    <row r="7866" ht="15.75" customHeight="1" s="120">
      <c r="A7866" s="2" t="inlineStr">
        <is>
          <t>WASTE</t>
        </is>
      </c>
      <c r="B7866" s="2" t="inlineStr">
        <is>
          <t>LAN</t>
        </is>
      </c>
      <c r="C7866" s="2" t="n">
        <v>2035</v>
      </c>
      <c r="D7866" s="2" t="inlineStr">
        <is>
          <t>United States</t>
        </is>
      </c>
      <c r="E7866" s="2" t="inlineStr">
        <is>
          <t>USA</t>
        </is>
      </c>
      <c r="F7866" s="2" t="inlineStr">
        <is>
          <t>Electricity generation with a gas turbine</t>
        </is>
      </c>
      <c r="G7866" s="2" t="n">
        <v>118</v>
      </c>
      <c r="H7866" s="2" t="n">
        <v>2.41297129833e-05</v>
      </c>
      <c r="I7866" s="2" t="n">
        <v>2.7025278541296e-05</v>
      </c>
      <c r="J7866" s="40" t="inlineStr">
        <is>
          <t>waste - methane capture</t>
        </is>
      </c>
    </row>
    <row r="7867" ht="15.75" customHeight="1" s="120">
      <c r="A7867" s="2" t="inlineStr">
        <is>
          <t>WASTE</t>
        </is>
      </c>
      <c r="B7867" s="2" t="inlineStr">
        <is>
          <t>LAN</t>
        </is>
      </c>
      <c r="C7867" s="2" t="n">
        <v>2035</v>
      </c>
      <c r="D7867" s="2" t="inlineStr">
        <is>
          <t>United States</t>
        </is>
      </c>
      <c r="E7867" s="2" t="inlineStr">
        <is>
          <t>USA</t>
        </is>
      </c>
      <c r="F7867" s="2" t="inlineStr">
        <is>
          <t>Electricity generation with a reciprocating engine</t>
        </is>
      </c>
      <c r="G7867" s="2" t="n">
        <v>118</v>
      </c>
      <c r="H7867" s="2" t="n">
        <v>0.0006739983218722</v>
      </c>
      <c r="I7867" s="2" t="n">
        <v>0.0007548781204968641</v>
      </c>
      <c r="J7867" s="40" t="inlineStr">
        <is>
          <t>waste - methane capture</t>
        </is>
      </c>
    </row>
    <row r="7868" ht="15.75" customHeight="1" s="120">
      <c r="A7868" s="2" t="inlineStr">
        <is>
          <t>WASTE</t>
        </is>
      </c>
      <c r="B7868" s="2" t="inlineStr">
        <is>
          <t>LAN</t>
        </is>
      </c>
      <c r="C7868" s="2" t="n">
        <v>2035</v>
      </c>
      <c r="D7868" s="2" t="inlineStr">
        <is>
          <t>United States</t>
        </is>
      </c>
      <c r="E7868" s="2" t="inlineStr">
        <is>
          <t>USA</t>
        </is>
      </c>
      <c r="F7868" s="2" t="inlineStr">
        <is>
          <t>Electricity generation with combined heat and power</t>
        </is>
      </c>
      <c r="G7868" s="2" t="n">
        <v>119</v>
      </c>
      <c r="H7868" s="2" t="n">
        <v>8.38252235553e-05</v>
      </c>
      <c r="I7868" s="2" t="n">
        <v>9.388425038193601e-05</v>
      </c>
      <c r="J7868" s="40" t="inlineStr">
        <is>
          <t>waste - methane capture</t>
        </is>
      </c>
    </row>
    <row r="7869" ht="15.75" customHeight="1" s="120">
      <c r="A7869" s="2" t="inlineStr">
        <is>
          <t>WASTE</t>
        </is>
      </c>
      <c r="B7869" s="2" t="inlineStr">
        <is>
          <t>LAN</t>
        </is>
      </c>
      <c r="C7869" s="2" t="n">
        <v>2035</v>
      </c>
      <c r="D7869" s="2" t="inlineStr">
        <is>
          <t>United States</t>
        </is>
      </c>
      <c r="E7869" s="2" t="inlineStr">
        <is>
          <t>USA</t>
        </is>
      </c>
      <c r="F7869" s="2" t="inlineStr">
        <is>
          <t>Electricity generation with combined heat and power</t>
        </is>
      </c>
      <c r="G7869" s="2" t="n">
        <v>120</v>
      </c>
      <c r="H7869" s="2" t="n">
        <v>8.48648851388e-05</v>
      </c>
      <c r="I7869" s="2" t="n">
        <v>9.504867135545601e-05</v>
      </c>
      <c r="J7869" s="40" t="inlineStr">
        <is>
          <t>waste - methane capture</t>
        </is>
      </c>
    </row>
    <row r="7870" ht="15.75" customHeight="1" s="120">
      <c r="A7870" s="2" t="inlineStr">
        <is>
          <t>WASTE</t>
        </is>
      </c>
      <c r="B7870" s="2" t="inlineStr">
        <is>
          <t>LAN</t>
        </is>
      </c>
      <c r="C7870" s="2" t="n">
        <v>2035</v>
      </c>
      <c r="D7870" s="2" t="inlineStr">
        <is>
          <t>United States</t>
        </is>
      </c>
      <c r="E7870" s="2" t="inlineStr">
        <is>
          <t>USA</t>
        </is>
      </c>
      <c r="F7870" s="2" t="inlineStr">
        <is>
          <t>Land_x001f_ll gas recovery for direct use</t>
        </is>
      </c>
      <c r="G7870" s="2" t="n">
        <v>120</v>
      </c>
      <c r="H7870" s="2" t="n">
        <v>0.0002431603061268</v>
      </c>
      <c r="I7870" s="2" t="n">
        <v>0.0002723395428620161</v>
      </c>
      <c r="J7870" s="40" t="inlineStr">
        <is>
          <t>waste - methane capture</t>
        </is>
      </c>
    </row>
    <row r="7871" ht="15.75" customHeight="1" s="120">
      <c r="A7871" s="2" t="inlineStr">
        <is>
          <t>WASTE</t>
        </is>
      </c>
      <c r="B7871" s="2" t="inlineStr">
        <is>
          <t>LAN</t>
        </is>
      </c>
      <c r="C7871" s="2" t="n">
        <v>2035</v>
      </c>
      <c r="D7871" s="2" t="inlineStr">
        <is>
          <t>United States</t>
        </is>
      </c>
      <c r="E7871" s="2" t="inlineStr">
        <is>
          <t>USA</t>
        </is>
      </c>
      <c r="F7871" s="2" t="inlineStr">
        <is>
          <t>Electricity generation with a reciprocating engine</t>
        </is>
      </c>
      <c r="G7871" s="2" t="n">
        <v>121</v>
      </c>
      <c r="H7871" s="2" t="n">
        <v>0.0007451951387338</v>
      </c>
      <c r="I7871" s="2" t="n">
        <v>0.000834618555381856</v>
      </c>
      <c r="J7871" s="40" t="inlineStr">
        <is>
          <t>waste - methane capture</t>
        </is>
      </c>
    </row>
    <row r="7872" ht="15.75" customHeight="1" s="120">
      <c r="A7872" s="2" t="inlineStr">
        <is>
          <t>WASTE</t>
        </is>
      </c>
      <c r="B7872" s="2" t="inlineStr">
        <is>
          <t>LAN</t>
        </is>
      </c>
      <c r="C7872" s="2" t="n">
        <v>2035</v>
      </c>
      <c r="D7872" s="2" t="inlineStr">
        <is>
          <t>United States</t>
        </is>
      </c>
      <c r="E7872" s="2" t="inlineStr">
        <is>
          <t>USA</t>
        </is>
      </c>
      <c r="F7872" s="2" t="inlineStr">
        <is>
          <t>Electricity generation with combined heat and power</t>
        </is>
      </c>
      <c r="G7872" s="2" t="n">
        <v>121</v>
      </c>
      <c r="H7872" s="2" t="n">
        <v>9.81251869234e-05</v>
      </c>
      <c r="I7872" s="2" t="n">
        <v>0.000109900209354208</v>
      </c>
      <c r="J7872" s="40" t="inlineStr">
        <is>
          <t>waste - methane capture</t>
        </is>
      </c>
    </row>
    <row r="7873" ht="15.75" customHeight="1" s="120">
      <c r="A7873" s="2" t="inlineStr">
        <is>
          <t>WASTE</t>
        </is>
      </c>
      <c r="B7873" s="2" t="inlineStr">
        <is>
          <t>LAN</t>
        </is>
      </c>
      <c r="C7873" s="2" t="n">
        <v>2035</v>
      </c>
      <c r="D7873" s="2" t="inlineStr">
        <is>
          <t>United States</t>
        </is>
      </c>
      <c r="E7873" s="2" t="inlineStr">
        <is>
          <t>USA</t>
        </is>
      </c>
      <c r="F7873" s="2" t="inlineStr">
        <is>
          <t>Electricity generation with combined heat and power</t>
        </is>
      </c>
      <c r="G7873" s="2" t="n">
        <v>122</v>
      </c>
      <c r="H7873" s="2" t="n">
        <v>0.0002755743262242</v>
      </c>
      <c r="I7873" s="2" t="n">
        <v>0.000308643245371104</v>
      </c>
      <c r="J7873" s="40" t="inlineStr">
        <is>
          <t>waste - methane capture</t>
        </is>
      </c>
    </row>
    <row r="7874" ht="15.75" customHeight="1" s="120">
      <c r="A7874" s="2" t="inlineStr">
        <is>
          <t>WASTE</t>
        </is>
      </c>
      <c r="B7874" s="2" t="inlineStr">
        <is>
          <t>LAN</t>
        </is>
      </c>
      <c r="C7874" s="2" t="n">
        <v>2035</v>
      </c>
      <c r="D7874" s="2" t="inlineStr">
        <is>
          <t>United States</t>
        </is>
      </c>
      <c r="E7874" s="2" t="inlineStr">
        <is>
          <t>USA</t>
        </is>
      </c>
      <c r="F7874" s="2" t="inlineStr">
        <is>
          <t>Electricity generation with a reciprocating engine</t>
        </is>
      </c>
      <c r="G7874" s="2" t="n">
        <v>122</v>
      </c>
      <c r="H7874" s="2" t="n">
        <v>0.0020335399312899</v>
      </c>
      <c r="I7874" s="2" t="n">
        <v>0.002277564723044688</v>
      </c>
      <c r="J7874" s="40" t="inlineStr">
        <is>
          <t>waste - methane capture</t>
        </is>
      </c>
    </row>
    <row r="7875" ht="15.75" customHeight="1" s="120">
      <c r="A7875" s="2" t="inlineStr">
        <is>
          <t>WASTE</t>
        </is>
      </c>
      <c r="B7875" s="2" t="inlineStr">
        <is>
          <t>LAN</t>
        </is>
      </c>
      <c r="C7875" s="2" t="n">
        <v>2035</v>
      </c>
      <c r="D7875" s="2" t="inlineStr">
        <is>
          <t>United States</t>
        </is>
      </c>
      <c r="E7875" s="2" t="inlineStr">
        <is>
          <t>USA</t>
        </is>
      </c>
      <c r="F7875" s="2" t="inlineStr">
        <is>
          <t>Electricity generation with a reciprocating engine</t>
        </is>
      </c>
      <c r="G7875" s="2" t="n">
        <v>123</v>
      </c>
      <c r="H7875" s="2" t="n">
        <v>0.0007312623201869</v>
      </c>
      <c r="I7875" s="2" t="n">
        <v>0.000819013798609328</v>
      </c>
      <c r="J7875" s="40" t="inlineStr">
        <is>
          <t>waste - methane capture</t>
        </is>
      </c>
    </row>
    <row r="7876" ht="15.75" customHeight="1" s="120">
      <c r="A7876" s="2" t="inlineStr">
        <is>
          <t>WASTE</t>
        </is>
      </c>
      <c r="B7876" s="2" t="inlineStr">
        <is>
          <t>LAN</t>
        </is>
      </c>
      <c r="C7876" s="2" t="n">
        <v>2035</v>
      </c>
      <c r="D7876" s="2" t="inlineStr">
        <is>
          <t>United States</t>
        </is>
      </c>
      <c r="E7876" s="2" t="inlineStr">
        <is>
          <t>USA</t>
        </is>
      </c>
      <c r="F7876" s="2" t="inlineStr">
        <is>
          <t>Land_x001f_ll gas recovery for direct use</t>
        </is>
      </c>
      <c r="G7876" s="2" t="n">
        <v>124</v>
      </c>
      <c r="H7876" s="2" t="n">
        <v>0.0002400024968665</v>
      </c>
      <c r="I7876" s="2" t="n">
        <v>0.00026880279649048</v>
      </c>
      <c r="J7876" s="40" t="inlineStr">
        <is>
          <t>waste - methane capture</t>
        </is>
      </c>
    </row>
    <row r="7877" ht="15.75" customHeight="1" s="120">
      <c r="A7877" s="2" t="inlineStr">
        <is>
          <t>WASTE</t>
        </is>
      </c>
      <c r="B7877" s="2" t="inlineStr">
        <is>
          <t>LAN</t>
        </is>
      </c>
      <c r="C7877" s="2" t="n">
        <v>2035</v>
      </c>
      <c r="D7877" s="2" t="inlineStr">
        <is>
          <t>United States</t>
        </is>
      </c>
      <c r="E7877" s="2" t="inlineStr">
        <is>
          <t>USA</t>
        </is>
      </c>
      <c r="F7877" s="2" t="inlineStr">
        <is>
          <t>Electricity generation with combined heat and power</t>
        </is>
      </c>
      <c r="G7877" s="2" t="n">
        <v>124</v>
      </c>
      <c r="H7877" s="2" t="n">
        <v>8.10986093711e-05</v>
      </c>
      <c r="I7877" s="2" t="n">
        <v>9.083044249563201e-05</v>
      </c>
      <c r="J7877" s="40" t="inlineStr">
        <is>
          <t>waste - methane capture</t>
        </is>
      </c>
    </row>
    <row r="7878" ht="15.75" customHeight="1" s="120">
      <c r="A7878" s="2" t="inlineStr">
        <is>
          <t>WASTE</t>
        </is>
      </c>
      <c r="B7878" s="2" t="inlineStr">
        <is>
          <t>LAN</t>
        </is>
      </c>
      <c r="C7878" s="2" t="n">
        <v>2035</v>
      </c>
      <c r="D7878" s="2" t="inlineStr">
        <is>
          <t>United States</t>
        </is>
      </c>
      <c r="E7878" s="2" t="inlineStr">
        <is>
          <t>USA</t>
        </is>
      </c>
      <c r="F7878" s="2" t="inlineStr">
        <is>
          <t>Electricity generation with a gas turbine</t>
        </is>
      </c>
      <c r="G7878" s="2" t="n">
        <v>125</v>
      </c>
      <c r="H7878" s="2" t="n">
        <v>2.49489094131e-05</v>
      </c>
      <c r="I7878" s="2" t="n">
        <v>2.7942778542672e-05</v>
      </c>
      <c r="J7878" s="40" t="inlineStr">
        <is>
          <t>waste - methane capture</t>
        </is>
      </c>
    </row>
    <row r="7879" ht="15.75" customHeight="1" s="120">
      <c r="A7879" s="2" t="inlineStr">
        <is>
          <t>WASTE</t>
        </is>
      </c>
      <c r="B7879" s="2" t="inlineStr">
        <is>
          <t>LAN</t>
        </is>
      </c>
      <c r="C7879" s="2" t="n">
        <v>2035</v>
      </c>
      <c r="D7879" s="2" t="inlineStr">
        <is>
          <t>United States</t>
        </is>
      </c>
      <c r="E7879" s="2" t="inlineStr">
        <is>
          <t>USA</t>
        </is>
      </c>
      <c r="F7879" s="2" t="inlineStr">
        <is>
          <t>Electricity generation with a reciprocating engine</t>
        </is>
      </c>
      <c r="G7879" s="2" t="n">
        <v>125</v>
      </c>
      <c r="H7879" s="2" t="n">
        <v>0.0012639301712625</v>
      </c>
      <c r="I7879" s="2" t="n">
        <v>0.001415601791814</v>
      </c>
      <c r="J7879" s="40" t="inlineStr">
        <is>
          <t>waste - methane capture</t>
        </is>
      </c>
    </row>
    <row r="7880" ht="15.75" customHeight="1" s="120">
      <c r="A7880" s="2" t="inlineStr">
        <is>
          <t>WASTE</t>
        </is>
      </c>
      <c r="B7880" s="2" t="inlineStr">
        <is>
          <t>LAN</t>
        </is>
      </c>
      <c r="C7880" s="2" t="n">
        <v>2035</v>
      </c>
      <c r="D7880" s="2" t="inlineStr">
        <is>
          <t>United States</t>
        </is>
      </c>
      <c r="E7880" s="2" t="inlineStr">
        <is>
          <t>USA</t>
        </is>
      </c>
      <c r="F7880" s="2" t="inlineStr">
        <is>
          <t>Land_x001f_ll gas recovery for direct use</t>
        </is>
      </c>
      <c r="G7880" s="2" t="n">
        <v>125</v>
      </c>
      <c r="H7880" s="2" t="n">
        <v>0.0002389279688941</v>
      </c>
      <c r="I7880" s="2" t="n">
        <v>0.000267599325161392</v>
      </c>
      <c r="J7880" s="40" t="inlineStr">
        <is>
          <t>waste - methane capture</t>
        </is>
      </c>
    </row>
    <row r="7881" ht="15.75" customHeight="1" s="120">
      <c r="A7881" s="2" t="inlineStr">
        <is>
          <t>WASTE</t>
        </is>
      </c>
      <c r="B7881" s="2" t="inlineStr">
        <is>
          <t>LAN</t>
        </is>
      </c>
      <c r="C7881" s="2" t="n">
        <v>2035</v>
      </c>
      <c r="D7881" s="2" t="inlineStr">
        <is>
          <t>United States</t>
        </is>
      </c>
      <c r="E7881" s="2" t="inlineStr">
        <is>
          <t>USA</t>
        </is>
      </c>
      <c r="F7881" s="2" t="inlineStr">
        <is>
          <t>Electricity generation with combined heat and power</t>
        </is>
      </c>
      <c r="G7881" s="2" t="n">
        <v>125</v>
      </c>
      <c r="H7881" s="2" t="n">
        <v>8.055235957729999e-05</v>
      </c>
      <c r="I7881" s="2" t="n">
        <v>9.0218642726576e-05</v>
      </c>
      <c r="J7881" s="40" t="inlineStr">
        <is>
          <t>waste - methane capture</t>
        </is>
      </c>
    </row>
    <row r="7882" ht="15.75" customHeight="1" s="120">
      <c r="A7882" s="2" t="inlineStr">
        <is>
          <t>WASTE</t>
        </is>
      </c>
      <c r="B7882" s="2" t="inlineStr">
        <is>
          <t>LAN</t>
        </is>
      </c>
      <c r="C7882" s="2" t="n">
        <v>2035</v>
      </c>
      <c r="D7882" s="2" t="inlineStr">
        <is>
          <t>United States</t>
        </is>
      </c>
      <c r="E7882" s="2" t="inlineStr">
        <is>
          <t>USA</t>
        </is>
      </c>
      <c r="F7882" s="2" t="inlineStr">
        <is>
          <t>Electricity generation with a reciprocating engine</t>
        </is>
      </c>
      <c r="G7882" s="2" t="n">
        <v>126</v>
      </c>
      <c r="H7882" s="2" t="n">
        <v>0.0006247913697734</v>
      </c>
      <c r="I7882" s="2" t="n">
        <v>0.0006997663341462081</v>
      </c>
      <c r="J7882" s="40" t="inlineStr">
        <is>
          <t>waste - methane capture</t>
        </is>
      </c>
    </row>
    <row r="7883" ht="15.75" customHeight="1" s="120">
      <c r="A7883" s="2" t="inlineStr">
        <is>
          <t>WASTE</t>
        </is>
      </c>
      <c r="B7883" s="2" t="inlineStr">
        <is>
          <t>LAN</t>
        </is>
      </c>
      <c r="C7883" s="2" t="n">
        <v>2035</v>
      </c>
      <c r="D7883" s="2" t="inlineStr">
        <is>
          <t>United States</t>
        </is>
      </c>
      <c r="E7883" s="2" t="inlineStr">
        <is>
          <t>USA</t>
        </is>
      </c>
      <c r="F7883" s="2" t="inlineStr">
        <is>
          <t>Land_x001f_ll gas recovery for direct use</t>
        </is>
      </c>
      <c r="G7883" s="2" t="n">
        <v>126</v>
      </c>
      <c r="H7883" s="2" t="n">
        <v>0.0004902494838461</v>
      </c>
      <c r="I7883" s="2" t="n">
        <v>0.000549079421907632</v>
      </c>
      <c r="J7883" s="40" t="inlineStr">
        <is>
          <t>waste - methane capture</t>
        </is>
      </c>
    </row>
    <row r="7884" ht="15.75" customHeight="1" s="120">
      <c r="A7884" s="2" t="inlineStr">
        <is>
          <t>WASTE</t>
        </is>
      </c>
      <c r="B7884" s="2" t="inlineStr">
        <is>
          <t>LAN</t>
        </is>
      </c>
      <c r="C7884" s="2" t="n">
        <v>2035</v>
      </c>
      <c r="D7884" s="2" t="inlineStr">
        <is>
          <t>United States</t>
        </is>
      </c>
      <c r="E7884" s="2" t="inlineStr">
        <is>
          <t>USA</t>
        </is>
      </c>
      <c r="F7884" s="2" t="inlineStr">
        <is>
          <t>Electricity generation with a gas turbine</t>
        </is>
      </c>
      <c r="G7884" s="2" t="n">
        <v>126</v>
      </c>
      <c r="H7884" s="2" t="n">
        <v>2.24051054829e-05</v>
      </c>
      <c r="I7884" s="2" t="n">
        <v>2.5093718140848e-05</v>
      </c>
      <c r="J7884" s="40" t="inlineStr">
        <is>
          <t>waste - methane capture</t>
        </is>
      </c>
    </row>
    <row r="7885" ht="15.75" customHeight="1" s="120">
      <c r="A7885" s="2" t="inlineStr">
        <is>
          <t>WASTE</t>
        </is>
      </c>
      <c r="B7885" s="2" t="inlineStr">
        <is>
          <t>LAN</t>
        </is>
      </c>
      <c r="C7885" s="2" t="n">
        <v>2035</v>
      </c>
      <c r="D7885" s="2" t="inlineStr">
        <is>
          <t>United States</t>
        </is>
      </c>
      <c r="E7885" s="2" t="inlineStr">
        <is>
          <t>USA</t>
        </is>
      </c>
      <c r="F7885" s="2" t="inlineStr">
        <is>
          <t>Electricity generation with combined heat and power</t>
        </is>
      </c>
      <c r="G7885" s="2" t="n">
        <v>127</v>
      </c>
      <c r="H7885" s="2" t="n">
        <v>8.651537064e-05</v>
      </c>
      <c r="I7885" s="2" t="n">
        <v>9.68972151168e-05</v>
      </c>
      <c r="J7885" s="40" t="inlineStr">
        <is>
          <t>waste - methane capture</t>
        </is>
      </c>
    </row>
    <row r="7886" ht="15.75" customHeight="1" s="120">
      <c r="A7886" s="2" t="inlineStr">
        <is>
          <t>WASTE</t>
        </is>
      </c>
      <c r="B7886" s="2" t="inlineStr">
        <is>
          <t>LAN</t>
        </is>
      </c>
      <c r="C7886" s="2" t="n">
        <v>2035</v>
      </c>
      <c r="D7886" s="2" t="inlineStr">
        <is>
          <t>United States</t>
        </is>
      </c>
      <c r="E7886" s="2" t="inlineStr">
        <is>
          <t>USA</t>
        </is>
      </c>
      <c r="F7886" s="2" t="inlineStr">
        <is>
          <t>Electricity generation with combined heat and power</t>
        </is>
      </c>
      <c r="G7886" s="2" t="n">
        <v>128</v>
      </c>
      <c r="H7886" s="2" t="n">
        <v>7.94036168372e-05</v>
      </c>
      <c r="I7886" s="2" t="n">
        <v>8.893205085766401e-05</v>
      </c>
      <c r="J7886" s="40" t="inlineStr">
        <is>
          <t>waste - methane capture</t>
        </is>
      </c>
    </row>
    <row r="7887" ht="15.75" customHeight="1" s="120">
      <c r="A7887" s="2" t="inlineStr">
        <is>
          <t>WASTE</t>
        </is>
      </c>
      <c r="B7887" s="2" t="inlineStr">
        <is>
          <t>LAN</t>
        </is>
      </c>
      <c r="C7887" s="2" t="n">
        <v>2035</v>
      </c>
      <c r="D7887" s="2" t="inlineStr">
        <is>
          <t>United States</t>
        </is>
      </c>
      <c r="E7887" s="2" t="inlineStr">
        <is>
          <t>USA</t>
        </is>
      </c>
      <c r="F7887" s="2" t="inlineStr">
        <is>
          <t>Land_x001f_ll gas recovery for direct use</t>
        </is>
      </c>
      <c r="G7887" s="2" t="n">
        <v>128</v>
      </c>
      <c r="H7887" s="2" t="n">
        <v>0.000484338728711</v>
      </c>
      <c r="I7887" s="2" t="n">
        <v>0.0005424593761563201</v>
      </c>
      <c r="J7887" s="40" t="inlineStr">
        <is>
          <t>waste - methane capture</t>
        </is>
      </c>
    </row>
    <row r="7888" ht="15.75" customHeight="1" s="120">
      <c r="A7888" s="2" t="inlineStr">
        <is>
          <t>WASTE</t>
        </is>
      </c>
      <c r="B7888" s="2" t="inlineStr">
        <is>
          <t>LAN</t>
        </is>
      </c>
      <c r="C7888" s="2" t="n">
        <v>2035</v>
      </c>
      <c r="D7888" s="2" t="inlineStr">
        <is>
          <t>United States</t>
        </is>
      </c>
      <c r="E7888" s="2" t="inlineStr">
        <is>
          <t>USA</t>
        </is>
      </c>
      <c r="F7888" s="2" t="inlineStr">
        <is>
          <t>Electricity generation with a gas turbine</t>
        </is>
      </c>
      <c r="G7888" s="2" t="n">
        <v>128</v>
      </c>
      <c r="H7888" s="2" t="n">
        <v>2.22149210458e-05</v>
      </c>
      <c r="I7888" s="2" t="n">
        <v>2.4880711571296e-05</v>
      </c>
      <c r="J7888" s="40" t="inlineStr">
        <is>
          <t>waste - methane capture</t>
        </is>
      </c>
    </row>
    <row r="7889" ht="15.75" customHeight="1" s="120">
      <c r="A7889" s="2" t="inlineStr">
        <is>
          <t>WASTE</t>
        </is>
      </c>
      <c r="B7889" s="2" t="inlineStr">
        <is>
          <t>LAN</t>
        </is>
      </c>
      <c r="C7889" s="2" t="n">
        <v>2035</v>
      </c>
      <c r="D7889" s="2" t="inlineStr">
        <is>
          <t>United States</t>
        </is>
      </c>
      <c r="E7889" s="2" t="inlineStr">
        <is>
          <t>USA</t>
        </is>
      </c>
      <c r="F7889" s="2" t="inlineStr">
        <is>
          <t>Electricity generation with combined heat and power</t>
        </is>
      </c>
      <c r="G7889" s="2" t="n">
        <v>130</v>
      </c>
      <c r="H7889" s="2" t="n">
        <v>0.000162984142662</v>
      </c>
      <c r="I7889" s="2" t="n">
        <v>0.00018254223978144</v>
      </c>
      <c r="J7889" s="40" t="inlineStr">
        <is>
          <t>waste - methane capture</t>
        </is>
      </c>
    </row>
    <row r="7890" ht="15.75" customHeight="1" s="120">
      <c r="A7890" s="2" t="inlineStr">
        <is>
          <t>WASTE</t>
        </is>
      </c>
      <c r="B7890" s="2" t="inlineStr">
        <is>
          <t>LAN</t>
        </is>
      </c>
      <c r="C7890" s="2" t="n">
        <v>2035</v>
      </c>
      <c r="D7890" s="2" t="inlineStr">
        <is>
          <t>United States</t>
        </is>
      </c>
      <c r="E7890" s="2" t="inlineStr">
        <is>
          <t>USA</t>
        </is>
      </c>
      <c r="F7890" s="2" t="inlineStr">
        <is>
          <t>Land_x001f_ll gas recovery for direct use</t>
        </is>
      </c>
      <c r="G7890" s="2" t="n">
        <v>130</v>
      </c>
      <c r="H7890" s="2" t="n">
        <v>0.0003048113139812</v>
      </c>
      <c r="I7890" s="2" t="n">
        <v>0.000341388671658944</v>
      </c>
      <c r="J7890" s="40" t="inlineStr">
        <is>
          <t>waste - methane capture</t>
        </is>
      </c>
    </row>
    <row r="7891" ht="15.75" customHeight="1" s="120">
      <c r="A7891" s="2" t="inlineStr">
        <is>
          <t>WASTE</t>
        </is>
      </c>
      <c r="B7891" s="2" t="inlineStr">
        <is>
          <t>LAN</t>
        </is>
      </c>
      <c r="C7891" s="2" t="n">
        <v>2035</v>
      </c>
      <c r="D7891" s="2" t="inlineStr">
        <is>
          <t>United States</t>
        </is>
      </c>
      <c r="E7891" s="2" t="inlineStr">
        <is>
          <t>USA</t>
        </is>
      </c>
      <c r="F7891" s="2" t="inlineStr">
        <is>
          <t>Flaring of landfill gas</t>
        </is>
      </c>
      <c r="G7891" s="2" t="n">
        <v>131</v>
      </c>
      <c r="H7891" s="2" t="n">
        <v>0.0001158010782092</v>
      </c>
      <c r="I7891" s="2" t="n">
        <v>0.000129697207594304</v>
      </c>
      <c r="J7891" s="40" t="inlineStr">
        <is>
          <t>waste - methane destruction</t>
        </is>
      </c>
    </row>
    <row r="7892" ht="15.75" customHeight="1" s="120">
      <c r="A7892" s="2" t="inlineStr">
        <is>
          <t>WASTE</t>
        </is>
      </c>
      <c r="B7892" s="2" t="inlineStr">
        <is>
          <t>LAN</t>
        </is>
      </c>
      <c r="C7892" s="2" t="n">
        <v>2035</v>
      </c>
      <c r="D7892" s="2" t="inlineStr">
        <is>
          <t>United States</t>
        </is>
      </c>
      <c r="E7892" s="2" t="inlineStr">
        <is>
          <t>USA</t>
        </is>
      </c>
      <c r="F7892" s="2" t="inlineStr">
        <is>
          <t>Land_x001f_ll gas recovery for direct use</t>
        </is>
      </c>
      <c r="G7892" s="2" t="n">
        <v>131</v>
      </c>
      <c r="H7892" s="2" t="n">
        <v>0.0003483869950287</v>
      </c>
      <c r="I7892" s="2" t="n">
        <v>0.0003901934344321441</v>
      </c>
      <c r="J7892" s="40" t="inlineStr">
        <is>
          <t>waste - methane capture</t>
        </is>
      </c>
    </row>
    <row r="7893" ht="15.75" customHeight="1" s="120">
      <c r="A7893" s="2" t="inlineStr">
        <is>
          <t>WASTE</t>
        </is>
      </c>
      <c r="B7893" s="2" t="inlineStr">
        <is>
          <t>LAN</t>
        </is>
      </c>
      <c r="C7893" s="2" t="n">
        <v>2035</v>
      </c>
      <c r="D7893" s="2" t="inlineStr">
        <is>
          <t>United States</t>
        </is>
      </c>
      <c r="E7893" s="2" t="inlineStr">
        <is>
          <t>USA</t>
        </is>
      </c>
      <c r="F7893" s="2" t="inlineStr">
        <is>
          <t>Electricity generation with combined heat and power</t>
        </is>
      </c>
      <c r="G7893" s="2" t="n">
        <v>132</v>
      </c>
      <c r="H7893" s="2" t="n">
        <v>8.32525038277e-05</v>
      </c>
      <c r="I7893" s="2" t="n">
        <v>9.324280428702401e-05</v>
      </c>
      <c r="J7893" s="40" t="inlineStr">
        <is>
          <t>waste - methane capture</t>
        </is>
      </c>
    </row>
    <row r="7894" ht="15.75" customHeight="1" s="120">
      <c r="A7894" s="2" t="inlineStr">
        <is>
          <t>WASTE</t>
        </is>
      </c>
      <c r="B7894" s="2" t="inlineStr">
        <is>
          <t>LAN</t>
        </is>
      </c>
      <c r="C7894" s="2" t="n">
        <v>2035</v>
      </c>
      <c r="D7894" s="2" t="inlineStr">
        <is>
          <t>United States</t>
        </is>
      </c>
      <c r="E7894" s="2" t="inlineStr">
        <is>
          <t>USA</t>
        </is>
      </c>
      <c r="F7894" s="2" t="inlineStr">
        <is>
          <t>Electricity generation with a gas turbine</t>
        </is>
      </c>
      <c r="G7894" s="2" t="n">
        <v>133</v>
      </c>
      <c r="H7894" s="2" t="n">
        <v>2.12865397771e-05</v>
      </c>
      <c r="I7894" s="2" t="n">
        <v>2.3840924550352e-05</v>
      </c>
      <c r="J7894" s="40" t="inlineStr">
        <is>
          <t>waste - methane capture</t>
        </is>
      </c>
    </row>
    <row r="7895" ht="15.75" customHeight="1" s="120">
      <c r="A7895" s="2" t="inlineStr">
        <is>
          <t>WASTE</t>
        </is>
      </c>
      <c r="B7895" s="2" t="inlineStr">
        <is>
          <t>LAN</t>
        </is>
      </c>
      <c r="C7895" s="2" t="n">
        <v>2035</v>
      </c>
      <c r="D7895" s="2" t="inlineStr">
        <is>
          <t>United States</t>
        </is>
      </c>
      <c r="E7895" s="2" t="inlineStr">
        <is>
          <t>USA</t>
        </is>
      </c>
      <c r="F7895" s="2" t="inlineStr">
        <is>
          <t>Electricity generation with a reciprocating engine</t>
        </is>
      </c>
      <c r="G7895" s="2" t="n">
        <v>135</v>
      </c>
      <c r="H7895" s="2" t="n">
        <v>0.0006292026955634</v>
      </c>
      <c r="I7895" s="2" t="n">
        <v>0.0007047070190310081</v>
      </c>
      <c r="J7895" s="40" t="inlineStr">
        <is>
          <t>waste - methane capture</t>
        </is>
      </c>
    </row>
    <row r="7896" ht="15.75" customHeight="1" s="120">
      <c r="A7896" s="2" t="inlineStr">
        <is>
          <t>WASTE</t>
        </is>
      </c>
      <c r="B7896" s="2" t="inlineStr">
        <is>
          <t>LAN</t>
        </is>
      </c>
      <c r="C7896" s="2" t="n">
        <v>2035</v>
      </c>
      <c r="D7896" s="2" t="inlineStr">
        <is>
          <t>United States</t>
        </is>
      </c>
      <c r="E7896" s="2" t="inlineStr">
        <is>
          <t>USA</t>
        </is>
      </c>
      <c r="F7896" s="2" t="inlineStr">
        <is>
          <t>Land_x001f_ll gas recovery for direct use</t>
        </is>
      </c>
      <c r="G7896" s="2" t="n">
        <v>135</v>
      </c>
      <c r="H7896" s="2" t="n">
        <v>0.000200874535949</v>
      </c>
      <c r="I7896" s="2" t="n">
        <v>0.00022497948026288</v>
      </c>
      <c r="J7896" s="40" t="inlineStr">
        <is>
          <t>waste - methane capture</t>
        </is>
      </c>
    </row>
    <row r="7897" ht="15.75" customHeight="1" s="120">
      <c r="A7897" s="2" t="inlineStr">
        <is>
          <t>WASTE</t>
        </is>
      </c>
      <c r="B7897" s="2" t="inlineStr">
        <is>
          <t>LAN</t>
        </is>
      </c>
      <c r="C7897" s="2" t="n">
        <v>2035</v>
      </c>
      <c r="D7897" s="2" t="inlineStr">
        <is>
          <t>United States</t>
        </is>
      </c>
      <c r="E7897" s="2" t="inlineStr">
        <is>
          <t>USA</t>
        </is>
      </c>
      <c r="F7897" s="2" t="inlineStr">
        <is>
          <t>Electricity generation with combined heat and power</t>
        </is>
      </c>
      <c r="G7897" s="2" t="n">
        <v>135</v>
      </c>
      <c r="H7897" s="2" t="n">
        <v>0.0001623061616556</v>
      </c>
      <c r="I7897" s="2" t="n">
        <v>0.000181782901054272</v>
      </c>
      <c r="J7897" s="40" t="inlineStr">
        <is>
          <t>waste - methane capture</t>
        </is>
      </c>
    </row>
    <row r="7898" ht="15.75" customHeight="1" s="120">
      <c r="A7898" s="2" t="inlineStr">
        <is>
          <t>WASTE</t>
        </is>
      </c>
      <c r="B7898" s="2" t="inlineStr">
        <is>
          <t>LAN</t>
        </is>
      </c>
      <c r="C7898" s="2" t="n">
        <v>2035</v>
      </c>
      <c r="D7898" s="2" t="inlineStr">
        <is>
          <t>United States</t>
        </is>
      </c>
      <c r="E7898" s="2" t="inlineStr">
        <is>
          <t>USA</t>
        </is>
      </c>
      <c r="F7898" s="2" t="inlineStr">
        <is>
          <t>Electricity generation with combined heat and power</t>
        </is>
      </c>
      <c r="G7898" s="2" t="n">
        <v>136</v>
      </c>
      <c r="H7898" s="2" t="n">
        <v>8.75739351613e-05</v>
      </c>
      <c r="I7898" s="2" t="n">
        <v>9.808280738065601e-05</v>
      </c>
      <c r="J7898" s="40" t="inlineStr">
        <is>
          <t>waste - methane capture</t>
        </is>
      </c>
    </row>
    <row r="7899" ht="15.75" customHeight="1" s="120">
      <c r="A7899" s="2" t="inlineStr">
        <is>
          <t>WASTE</t>
        </is>
      </c>
      <c r="B7899" s="2" t="inlineStr">
        <is>
          <t>LAN</t>
        </is>
      </c>
      <c r="C7899" s="2" t="n">
        <v>2035</v>
      </c>
      <c r="D7899" s="2" t="inlineStr">
        <is>
          <t>United States</t>
        </is>
      </c>
      <c r="E7899" s="2" t="inlineStr">
        <is>
          <t>USA</t>
        </is>
      </c>
      <c r="F7899" s="2" t="inlineStr">
        <is>
          <t>Electricity generation with a reciprocating engine</t>
        </is>
      </c>
      <c r="G7899" s="2" t="n">
        <v>136</v>
      </c>
      <c r="H7899" s="2" t="n">
        <v>0.0005840328522027</v>
      </c>
      <c r="I7899" s="2" t="n">
        <v>0.000654116794467024</v>
      </c>
      <c r="J7899" s="40" t="inlineStr">
        <is>
          <t>waste - methane capture</t>
        </is>
      </c>
    </row>
    <row r="7900" ht="15.75" customHeight="1" s="120">
      <c r="A7900" s="2" t="inlineStr">
        <is>
          <t>WASTE</t>
        </is>
      </c>
      <c r="B7900" s="2" t="inlineStr">
        <is>
          <t>LAN</t>
        </is>
      </c>
      <c r="C7900" s="2" t="n">
        <v>2035</v>
      </c>
      <c r="D7900" s="2" t="inlineStr">
        <is>
          <t>United States</t>
        </is>
      </c>
      <c r="E7900" s="2" t="inlineStr">
        <is>
          <t>USA</t>
        </is>
      </c>
      <c r="F7900" s="2" t="inlineStr">
        <is>
          <t>Electricity generation with combined heat and power</t>
        </is>
      </c>
      <c r="G7900" s="2" t="n">
        <v>137</v>
      </c>
      <c r="H7900" s="2" t="n">
        <v>8.53141609696e-05</v>
      </c>
      <c r="I7900" s="2" t="n">
        <v>9.555186028595201e-05</v>
      </c>
      <c r="J7900" s="40" t="inlineStr">
        <is>
          <t>waste - methane capture</t>
        </is>
      </c>
    </row>
    <row r="7901" ht="15.75" customHeight="1" s="120">
      <c r="A7901" s="2" t="inlineStr">
        <is>
          <t>WASTE</t>
        </is>
      </c>
      <c r="B7901" s="2" t="inlineStr">
        <is>
          <t>LAN</t>
        </is>
      </c>
      <c r="C7901" s="2" t="n">
        <v>2035</v>
      </c>
      <c r="D7901" s="2" t="inlineStr">
        <is>
          <t>United States</t>
        </is>
      </c>
      <c r="E7901" s="2" t="inlineStr">
        <is>
          <t>USA</t>
        </is>
      </c>
      <c r="F7901" s="2" t="inlineStr">
        <is>
          <t>Electricity generation with a reciprocating engine</t>
        </is>
      </c>
      <c r="G7901" s="2" t="n">
        <v>138</v>
      </c>
      <c r="H7901" s="2" t="n">
        <v>0.0011503158020787</v>
      </c>
      <c r="I7901" s="2" t="n">
        <v>0.001288353698328144</v>
      </c>
      <c r="J7901" s="40" t="inlineStr">
        <is>
          <t>waste - methane capture</t>
        </is>
      </c>
    </row>
    <row r="7902" ht="15.75" customHeight="1" s="120">
      <c r="A7902" s="2" t="inlineStr">
        <is>
          <t>WASTE</t>
        </is>
      </c>
      <c r="B7902" s="2" t="inlineStr">
        <is>
          <t>LAN</t>
        </is>
      </c>
      <c r="C7902" s="2" t="n">
        <v>2035</v>
      </c>
      <c r="D7902" s="2" t="inlineStr">
        <is>
          <t>United States</t>
        </is>
      </c>
      <c r="E7902" s="2" t="inlineStr">
        <is>
          <t>USA</t>
        </is>
      </c>
      <c r="F7902" s="2" t="inlineStr">
        <is>
          <t>Electricity generation with combined heat and power</t>
        </is>
      </c>
      <c r="G7902" s="2" t="n">
        <v>139</v>
      </c>
      <c r="H7902" s="2" t="n">
        <v>7.28713785065e-05</v>
      </c>
      <c r="I7902" s="2" t="n">
        <v>8.161594392728e-05</v>
      </c>
      <c r="J7902" s="40" t="inlineStr">
        <is>
          <t>waste - methane capture</t>
        </is>
      </c>
    </row>
    <row r="7903" ht="15.75" customHeight="1" s="120">
      <c r="A7903" s="2" t="inlineStr">
        <is>
          <t>WASTE</t>
        </is>
      </c>
      <c r="B7903" s="2" t="inlineStr">
        <is>
          <t>LAN</t>
        </is>
      </c>
      <c r="C7903" s="2" t="n">
        <v>2035</v>
      </c>
      <c r="D7903" s="2" t="inlineStr">
        <is>
          <t>United States</t>
        </is>
      </c>
      <c r="E7903" s="2" t="inlineStr">
        <is>
          <t>USA</t>
        </is>
      </c>
      <c r="F7903" s="2" t="inlineStr">
        <is>
          <t>Electricity generation with combined heat and power</t>
        </is>
      </c>
      <c r="G7903" s="2" t="n">
        <v>143</v>
      </c>
      <c r="H7903" s="2" t="n">
        <v>0.0001419832551619</v>
      </c>
      <c r="I7903" s="2" t="n">
        <v>0.000159021245781328</v>
      </c>
      <c r="J7903" s="40" t="inlineStr">
        <is>
          <t>waste - methane capture</t>
        </is>
      </c>
    </row>
    <row r="7904" ht="15.75" customHeight="1" s="120">
      <c r="A7904" s="2" t="inlineStr">
        <is>
          <t>WASTE</t>
        </is>
      </c>
      <c r="B7904" s="2" t="inlineStr">
        <is>
          <t>LAN</t>
        </is>
      </c>
      <c r="C7904" s="2" t="n">
        <v>2035</v>
      </c>
      <c r="D7904" s="2" t="inlineStr">
        <is>
          <t>United States</t>
        </is>
      </c>
      <c r="E7904" s="2" t="inlineStr">
        <is>
          <t>USA</t>
        </is>
      </c>
      <c r="F7904" s="2" t="inlineStr">
        <is>
          <t>Electricity generation with a reciprocating engine</t>
        </is>
      </c>
      <c r="G7904" s="2" t="n">
        <v>143</v>
      </c>
      <c r="H7904" s="2" t="n">
        <v>0.001050996594131</v>
      </c>
      <c r="I7904" s="2" t="n">
        <v>0.00117711618542672</v>
      </c>
      <c r="J7904" s="40" t="inlineStr">
        <is>
          <t>waste - methane capture</t>
        </is>
      </c>
    </row>
    <row r="7905" ht="15.75" customHeight="1" s="120">
      <c r="A7905" s="2" t="inlineStr">
        <is>
          <t>WASTE</t>
        </is>
      </c>
      <c r="B7905" s="2" t="inlineStr">
        <is>
          <t>LAN</t>
        </is>
      </c>
      <c r="C7905" s="2" t="n">
        <v>2035</v>
      </c>
      <c r="D7905" s="2" t="inlineStr">
        <is>
          <t>United States</t>
        </is>
      </c>
      <c r="E7905" s="2" t="inlineStr">
        <is>
          <t>USA</t>
        </is>
      </c>
      <c r="F7905" s="2" t="inlineStr">
        <is>
          <t>Electricity generation with a gas turbine</t>
        </is>
      </c>
      <c r="G7905" s="2" t="n">
        <v>143</v>
      </c>
      <c r="H7905" s="2" t="n">
        <v>2.17089836951e-05</v>
      </c>
      <c r="I7905" s="2" t="n">
        <v>2.4314061738512e-05</v>
      </c>
      <c r="J7905" s="40" t="inlineStr">
        <is>
          <t>waste - methane capture</t>
        </is>
      </c>
    </row>
    <row r="7906" ht="15.75" customHeight="1" s="120">
      <c r="A7906" s="2" t="inlineStr">
        <is>
          <t>WASTE</t>
        </is>
      </c>
      <c r="B7906" s="2" t="inlineStr">
        <is>
          <t>LAN</t>
        </is>
      </c>
      <c r="C7906" s="2" t="n">
        <v>2035</v>
      </c>
      <c r="D7906" s="2" t="inlineStr">
        <is>
          <t>United States</t>
        </is>
      </c>
      <c r="E7906" s="2" t="inlineStr">
        <is>
          <t>USA</t>
        </is>
      </c>
      <c r="F7906" s="2" t="inlineStr">
        <is>
          <t>Electricity generation with a microturbine</t>
        </is>
      </c>
      <c r="G7906" s="2" t="n">
        <v>144</v>
      </c>
      <c r="H7906" s="54" t="n">
        <v>7.19497666068e-06</v>
      </c>
      <c r="I7906" s="2" t="n">
        <v>8.058373859961601e-06</v>
      </c>
      <c r="J7906" s="40" t="inlineStr">
        <is>
          <t>waste - methane capture</t>
        </is>
      </c>
    </row>
    <row r="7907" ht="15.75" customHeight="1" s="120">
      <c r="A7907" s="2" t="inlineStr">
        <is>
          <t>WASTE</t>
        </is>
      </c>
      <c r="B7907" s="2" t="inlineStr">
        <is>
          <t>LAN</t>
        </is>
      </c>
      <c r="C7907" s="2" t="n">
        <v>2035</v>
      </c>
      <c r="D7907" s="2" t="inlineStr">
        <is>
          <t>United States</t>
        </is>
      </c>
      <c r="E7907" s="2" t="inlineStr">
        <is>
          <t>USA</t>
        </is>
      </c>
      <c r="F7907" s="2" t="inlineStr">
        <is>
          <t>Electricity generation with combined heat and power</t>
        </is>
      </c>
      <c r="G7907" s="2" t="n">
        <v>144</v>
      </c>
      <c r="H7907" s="2" t="n">
        <v>7.08514271537e-05</v>
      </c>
      <c r="I7907" s="2" t="n">
        <v>7.935359841214401e-05</v>
      </c>
      <c r="J7907" s="40" t="inlineStr">
        <is>
          <t>waste - methane capture</t>
        </is>
      </c>
    </row>
    <row r="7908" ht="15.75" customHeight="1" s="120">
      <c r="A7908" s="2" t="inlineStr">
        <is>
          <t>WASTE</t>
        </is>
      </c>
      <c r="B7908" s="2" t="inlineStr">
        <is>
          <t>LAN</t>
        </is>
      </c>
      <c r="C7908" s="2" t="n">
        <v>2035</v>
      </c>
      <c r="D7908" s="2" t="inlineStr">
        <is>
          <t>United States</t>
        </is>
      </c>
      <c r="E7908" s="2" t="inlineStr">
        <is>
          <t>USA</t>
        </is>
      </c>
      <c r="F7908" s="2" t="inlineStr">
        <is>
          <t>Electricity generation with a gas turbine</t>
        </is>
      </c>
      <c r="G7908" s="2" t="n">
        <v>145</v>
      </c>
      <c r="H7908" s="2" t="n">
        <v>3.90912537114e-05</v>
      </c>
      <c r="I7908" s="2" t="n">
        <v>4.3782204156768e-05</v>
      </c>
      <c r="J7908" s="40" t="inlineStr">
        <is>
          <t>waste - methane capture</t>
        </is>
      </c>
    </row>
    <row r="7909" ht="15.75" customHeight="1" s="120">
      <c r="A7909" s="2" t="inlineStr">
        <is>
          <t>WASTE</t>
        </is>
      </c>
      <c r="B7909" s="2" t="inlineStr">
        <is>
          <t>LAN</t>
        </is>
      </c>
      <c r="C7909" s="2" t="n">
        <v>2035</v>
      </c>
      <c r="D7909" s="2" t="inlineStr">
        <is>
          <t>United States</t>
        </is>
      </c>
      <c r="E7909" s="2" t="inlineStr">
        <is>
          <t>USA</t>
        </is>
      </c>
      <c r="F7909" s="2" t="inlineStr">
        <is>
          <t>Land_x001f_ll gas recovery for direct use</t>
        </is>
      </c>
      <c r="G7909" s="2" t="n">
        <v>145</v>
      </c>
      <c r="H7909" s="2" t="n">
        <v>0.0003403334703762</v>
      </c>
      <c r="I7909" s="2" t="n">
        <v>0.000381173486821344</v>
      </c>
      <c r="J7909" s="40" t="inlineStr">
        <is>
          <t>waste - methane capture</t>
        </is>
      </c>
    </row>
    <row r="7910" ht="15.75" customHeight="1" s="120">
      <c r="A7910" s="2" t="inlineStr">
        <is>
          <t>WASTE</t>
        </is>
      </c>
      <c r="B7910" s="2" t="inlineStr">
        <is>
          <t>LAN</t>
        </is>
      </c>
      <c r="C7910" s="2" t="n">
        <v>2035</v>
      </c>
      <c r="D7910" s="2" t="inlineStr">
        <is>
          <t>United States</t>
        </is>
      </c>
      <c r="E7910" s="2" t="inlineStr">
        <is>
          <t>USA</t>
        </is>
      </c>
      <c r="F7910" s="2" t="inlineStr">
        <is>
          <t>Electricity generation with combined heat and power</t>
        </is>
      </c>
      <c r="G7910" s="2" t="n">
        <v>145</v>
      </c>
      <c r="H7910" s="2" t="n">
        <v>8.1066347775e-05</v>
      </c>
      <c r="I7910" s="2" t="n">
        <v>9.079430950800001e-05</v>
      </c>
      <c r="J7910" s="40" t="inlineStr">
        <is>
          <t>waste - methane capture</t>
        </is>
      </c>
    </row>
    <row r="7911" ht="15.75" customHeight="1" s="120">
      <c r="A7911" s="2" t="inlineStr">
        <is>
          <t>WASTE</t>
        </is>
      </c>
      <c r="B7911" s="2" t="inlineStr">
        <is>
          <t>LAN</t>
        </is>
      </c>
      <c r="C7911" s="2" t="n">
        <v>2035</v>
      </c>
      <c r="D7911" s="2" t="inlineStr">
        <is>
          <t>United States</t>
        </is>
      </c>
      <c r="E7911" s="2" t="inlineStr">
        <is>
          <t>USA</t>
        </is>
      </c>
      <c r="F7911" s="2" t="inlineStr">
        <is>
          <t>Electricity generation with combined heat and power</t>
        </is>
      </c>
      <c r="G7911" s="2" t="n">
        <v>146</v>
      </c>
      <c r="H7911" s="2" t="n">
        <v>6.95367343724e-05</v>
      </c>
      <c r="I7911" s="2" t="n">
        <v>7.7881142497088e-05</v>
      </c>
      <c r="J7911" s="40" t="inlineStr">
        <is>
          <t>waste - methane capture</t>
        </is>
      </c>
    </row>
    <row r="7912" ht="15.75" customHeight="1" s="120">
      <c r="A7912" s="2" t="inlineStr">
        <is>
          <t>WASTE</t>
        </is>
      </c>
      <c r="B7912" s="2" t="inlineStr">
        <is>
          <t>LAN</t>
        </is>
      </c>
      <c r="C7912" s="2" t="n">
        <v>2035</v>
      </c>
      <c r="D7912" s="2" t="inlineStr">
        <is>
          <t>United States</t>
        </is>
      </c>
      <c r="E7912" s="2" t="inlineStr">
        <is>
          <t>USA</t>
        </is>
      </c>
      <c r="F7912" s="2" t="inlineStr">
        <is>
          <t>Electricity generation with a reciprocating engine</t>
        </is>
      </c>
      <c r="G7912" s="2" t="n">
        <v>146</v>
      </c>
      <c r="H7912" s="2" t="n">
        <v>0.0006113589042798</v>
      </c>
      <c r="I7912" s="2" t="n">
        <v>0.0006847219727933761</v>
      </c>
      <c r="J7912" s="40" t="inlineStr">
        <is>
          <t>waste - methane capture</t>
        </is>
      </c>
    </row>
    <row r="7913" ht="15.75" customHeight="1" s="120">
      <c r="A7913" s="2" t="inlineStr">
        <is>
          <t>WASTE</t>
        </is>
      </c>
      <c r="B7913" s="2" t="inlineStr">
        <is>
          <t>LAN</t>
        </is>
      </c>
      <c r="C7913" s="2" t="n">
        <v>2035</v>
      </c>
      <c r="D7913" s="2" t="inlineStr">
        <is>
          <t>United States</t>
        </is>
      </c>
      <c r="E7913" s="2" t="inlineStr">
        <is>
          <t>USA</t>
        </is>
      </c>
      <c r="F7913" s="2" t="inlineStr">
        <is>
          <t>Land_x001f_ll gas recovery for direct use</t>
        </is>
      </c>
      <c r="G7913" s="2" t="n">
        <v>148</v>
      </c>
      <c r="H7913" s="2" t="n">
        <v>0.0002619666338433</v>
      </c>
      <c r="I7913" s="2" t="n">
        <v>0.000293402629904496</v>
      </c>
      <c r="J7913" s="40" t="inlineStr">
        <is>
          <t>waste - methane capture</t>
        </is>
      </c>
    </row>
    <row r="7914" ht="15.75" customHeight="1" s="120">
      <c r="A7914" s="2" t="inlineStr">
        <is>
          <t>WASTE</t>
        </is>
      </c>
      <c r="B7914" s="2" t="inlineStr">
        <is>
          <t>LAN</t>
        </is>
      </c>
      <c r="C7914" s="2" t="n">
        <v>2035</v>
      </c>
      <c r="D7914" s="2" t="inlineStr">
        <is>
          <t>United States</t>
        </is>
      </c>
      <c r="E7914" s="2" t="inlineStr">
        <is>
          <t>USA</t>
        </is>
      </c>
      <c r="F7914" s="2" t="inlineStr">
        <is>
          <t>Land_x001f_ll gas recovery for direct use</t>
        </is>
      </c>
      <c r="G7914" s="2" t="n">
        <v>150</v>
      </c>
      <c r="H7914" s="2" t="n">
        <v>0.0007419925241265</v>
      </c>
      <c r="I7914" s="2" t="n">
        <v>0.0008310316270216801</v>
      </c>
      <c r="J7914" s="40" t="inlineStr">
        <is>
          <t>waste - methane capture</t>
        </is>
      </c>
    </row>
    <row r="7915" ht="15.75" customHeight="1" s="120">
      <c r="A7915" s="2" t="inlineStr">
        <is>
          <t>WASTE</t>
        </is>
      </c>
      <c r="B7915" s="2" t="inlineStr">
        <is>
          <t>LAN</t>
        </is>
      </c>
      <c r="C7915" s="2" t="n">
        <v>2035</v>
      </c>
      <c r="D7915" s="2" t="inlineStr">
        <is>
          <t>United States</t>
        </is>
      </c>
      <c r="E7915" s="2" t="inlineStr">
        <is>
          <t>USA</t>
        </is>
      </c>
      <c r="F7915" s="2" t="inlineStr">
        <is>
          <t>Electricity generation with combined heat and power</t>
        </is>
      </c>
      <c r="G7915" s="2" t="n">
        <v>151</v>
      </c>
      <c r="H7915" s="2" t="n">
        <v>6.74050097587e-05</v>
      </c>
      <c r="I7915" s="2" t="n">
        <v>7.549361092974401e-05</v>
      </c>
      <c r="J7915" s="40" t="inlineStr">
        <is>
          <t>waste - methane capture</t>
        </is>
      </c>
    </row>
    <row r="7916" ht="15.75" customHeight="1" s="120">
      <c r="A7916" s="2" t="inlineStr">
        <is>
          <t>WASTE</t>
        </is>
      </c>
      <c r="B7916" s="2" t="inlineStr">
        <is>
          <t>LAN</t>
        </is>
      </c>
      <c r="C7916" s="2" t="n">
        <v>2035</v>
      </c>
      <c r="D7916" s="2" t="inlineStr">
        <is>
          <t>United States</t>
        </is>
      </c>
      <c r="E7916" s="2" t="inlineStr">
        <is>
          <t>USA</t>
        </is>
      </c>
      <c r="F7916" s="2" t="inlineStr">
        <is>
          <t>Electricity generation with a reciprocating engine</t>
        </is>
      </c>
      <c r="G7916" s="2" t="n">
        <v>153</v>
      </c>
      <c r="H7916" s="2" t="n">
        <v>0.0005833340692334</v>
      </c>
      <c r="I7916" s="2" t="n">
        <v>0.000653334157541408</v>
      </c>
      <c r="J7916" s="40" t="inlineStr">
        <is>
          <t>waste - methane capture</t>
        </is>
      </c>
    </row>
    <row r="7917" ht="15.75" customHeight="1" s="120">
      <c r="A7917" s="2" t="inlineStr">
        <is>
          <t>WASTE</t>
        </is>
      </c>
      <c r="B7917" s="2" t="inlineStr">
        <is>
          <t>LAN</t>
        </is>
      </c>
      <c r="C7917" s="2" t="n">
        <v>2035</v>
      </c>
      <c r="D7917" s="2" t="inlineStr">
        <is>
          <t>United States</t>
        </is>
      </c>
      <c r="E7917" s="2" t="inlineStr">
        <is>
          <t>USA</t>
        </is>
      </c>
      <c r="F7917" s="2" t="inlineStr">
        <is>
          <t>Electricity generation with combined heat and power</t>
        </is>
      </c>
      <c r="G7917" s="2" t="n">
        <v>153</v>
      </c>
      <c r="H7917" s="2" t="n">
        <v>6.618106272069999e-05</v>
      </c>
      <c r="I7917" s="2" t="n">
        <v>7.412279024718399e-05</v>
      </c>
      <c r="J7917" s="40" t="inlineStr">
        <is>
          <t>waste - methane capture</t>
        </is>
      </c>
    </row>
    <row r="7918" ht="15.75" customHeight="1" s="120">
      <c r="A7918" s="2" t="inlineStr">
        <is>
          <t>WASTE</t>
        </is>
      </c>
      <c r="B7918" s="2" t="inlineStr">
        <is>
          <t>LAN</t>
        </is>
      </c>
      <c r="C7918" s="2" t="n">
        <v>2035</v>
      </c>
      <c r="D7918" s="2" t="inlineStr">
        <is>
          <t>United States</t>
        </is>
      </c>
      <c r="E7918" s="2" t="inlineStr">
        <is>
          <t>USA</t>
        </is>
      </c>
      <c r="F7918" s="2" t="inlineStr">
        <is>
          <t>Electricity generation with a gas turbine</t>
        </is>
      </c>
      <c r="G7918" s="2" t="n">
        <v>154</v>
      </c>
      <c r="H7918" s="2" t="n">
        <v>1.84202690434e-05</v>
      </c>
      <c r="I7918" s="2" t="n">
        <v>2.0630701328608e-05</v>
      </c>
      <c r="J7918" s="40" t="inlineStr">
        <is>
          <t>waste - methane capture</t>
        </is>
      </c>
    </row>
    <row r="7919" ht="15.75" customHeight="1" s="120">
      <c r="A7919" s="2" t="inlineStr">
        <is>
          <t>WASTE</t>
        </is>
      </c>
      <c r="B7919" s="2" t="inlineStr">
        <is>
          <t>LAN</t>
        </is>
      </c>
      <c r="C7919" s="2" t="n">
        <v>2035</v>
      </c>
      <c r="D7919" s="2" t="inlineStr">
        <is>
          <t>United States</t>
        </is>
      </c>
      <c r="E7919" s="2" t="inlineStr">
        <is>
          <t>USA</t>
        </is>
      </c>
      <c r="F7919" s="2" t="inlineStr">
        <is>
          <t>Electricity generation with combined heat and power</t>
        </is>
      </c>
      <c r="G7919" s="2" t="n">
        <v>156</v>
      </c>
      <c r="H7919" s="2" t="n">
        <v>0.0001359229063382</v>
      </c>
      <c r="I7919" s="2" t="n">
        <v>0.000152233655098784</v>
      </c>
      <c r="J7919" s="40" t="inlineStr">
        <is>
          <t>waste - methane capture</t>
        </is>
      </c>
    </row>
    <row r="7920" ht="15.75" customHeight="1" s="120">
      <c r="A7920" s="2" t="inlineStr">
        <is>
          <t>WASTE</t>
        </is>
      </c>
      <c r="B7920" s="2" t="inlineStr">
        <is>
          <t>LAN</t>
        </is>
      </c>
      <c r="C7920" s="2" t="n">
        <v>2035</v>
      </c>
      <c r="D7920" s="2" t="inlineStr">
        <is>
          <t>United States</t>
        </is>
      </c>
      <c r="E7920" s="2" t="inlineStr">
        <is>
          <t>USA</t>
        </is>
      </c>
      <c r="F7920" s="2" t="inlineStr">
        <is>
          <t>Electricity generation with a reciprocating engine</t>
        </is>
      </c>
      <c r="G7920" s="2" t="n">
        <v>157</v>
      </c>
      <c r="H7920" s="2" t="n">
        <v>0.0005054593784735</v>
      </c>
      <c r="I7920" s="2" t="n">
        <v>0.00056611450389032</v>
      </c>
      <c r="J7920" s="40" t="inlineStr">
        <is>
          <t>waste - methane capture</t>
        </is>
      </c>
    </row>
    <row r="7921" ht="15.75" customHeight="1" s="120">
      <c r="A7921" s="2" t="inlineStr">
        <is>
          <t>WASTE</t>
        </is>
      </c>
      <c r="B7921" s="2" t="inlineStr">
        <is>
          <t>LAN</t>
        </is>
      </c>
      <c r="C7921" s="2" t="n">
        <v>2035</v>
      </c>
      <c r="D7921" s="2" t="inlineStr">
        <is>
          <t>United States</t>
        </is>
      </c>
      <c r="E7921" s="2" t="inlineStr">
        <is>
          <t>USA</t>
        </is>
      </c>
      <c r="F7921" s="2" t="inlineStr">
        <is>
          <t>Electricity generation with a gas turbine</t>
        </is>
      </c>
      <c r="G7921" s="2" t="n">
        <v>157</v>
      </c>
      <c r="H7921" s="2" t="n">
        <v>1.79639682756e-05</v>
      </c>
      <c r="I7921" s="2" t="n">
        <v>2.0119644468672e-05</v>
      </c>
      <c r="J7921" s="40" t="inlineStr">
        <is>
          <t>waste - methane capture</t>
        </is>
      </c>
    </row>
    <row r="7922" ht="15.75" customHeight="1" s="120">
      <c r="A7922" s="2" t="inlineStr">
        <is>
          <t>WASTE</t>
        </is>
      </c>
      <c r="B7922" s="2" t="inlineStr">
        <is>
          <t>LAN</t>
        </is>
      </c>
      <c r="C7922" s="2" t="n">
        <v>2035</v>
      </c>
      <c r="D7922" s="2" t="inlineStr">
        <is>
          <t>United States</t>
        </is>
      </c>
      <c r="E7922" s="2" t="inlineStr">
        <is>
          <t>USA</t>
        </is>
      </c>
      <c r="F7922" s="2" t="inlineStr">
        <is>
          <t>Electricity generation with combined heat and power</t>
        </is>
      </c>
      <c r="G7922" s="2" t="n">
        <v>157</v>
      </c>
      <c r="H7922" s="2" t="n">
        <v>6.50306028547e-05</v>
      </c>
      <c r="I7922" s="2" t="n">
        <v>7.283427519726401e-05</v>
      </c>
      <c r="J7922" s="40" t="inlineStr">
        <is>
          <t>waste - methane capture</t>
        </is>
      </c>
    </row>
    <row r="7923" ht="15.75" customHeight="1" s="120">
      <c r="A7923" s="2" t="inlineStr">
        <is>
          <t>WASTE</t>
        </is>
      </c>
      <c r="B7923" s="2" t="inlineStr">
        <is>
          <t>LAN</t>
        </is>
      </c>
      <c r="C7923" s="2" t="n">
        <v>2035</v>
      </c>
      <c r="D7923" s="2" t="inlineStr">
        <is>
          <t>United States</t>
        </is>
      </c>
      <c r="E7923" s="2" t="inlineStr">
        <is>
          <t>USA</t>
        </is>
      </c>
      <c r="F7923" s="2" t="inlineStr">
        <is>
          <t>Flaring of landfill gas</t>
        </is>
      </c>
      <c r="G7923" s="2" t="n">
        <v>159</v>
      </c>
      <c r="H7923" s="2" t="n">
        <v>9.51145775616e-05</v>
      </c>
      <c r="I7923" s="2" t="n">
        <v>0.000106528326868992</v>
      </c>
      <c r="J7923" s="40" t="inlineStr">
        <is>
          <t>waste - methane destruction</t>
        </is>
      </c>
    </row>
    <row r="7924" ht="15.75" customHeight="1" s="120">
      <c r="A7924" s="2" t="inlineStr">
        <is>
          <t>WASTE</t>
        </is>
      </c>
      <c r="B7924" s="2" t="inlineStr">
        <is>
          <t>LAN</t>
        </is>
      </c>
      <c r="C7924" s="2" t="n">
        <v>2035</v>
      </c>
      <c r="D7924" s="2" t="inlineStr">
        <is>
          <t>United States</t>
        </is>
      </c>
      <c r="E7924" s="2" t="inlineStr">
        <is>
          <t>USA</t>
        </is>
      </c>
      <c r="F7924" s="2" t="inlineStr">
        <is>
          <t>Electricity generation with combined heat and power</t>
        </is>
      </c>
      <c r="G7924" s="2" t="n">
        <v>160</v>
      </c>
      <c r="H7924" s="2" t="n">
        <v>6.3337116444e-05</v>
      </c>
      <c r="I7924" s="2" t="n">
        <v>7.093757041728001e-05</v>
      </c>
      <c r="J7924" s="40" t="inlineStr">
        <is>
          <t>waste - methane capture</t>
        </is>
      </c>
    </row>
    <row r="7925" ht="15.75" customHeight="1" s="120">
      <c r="A7925" s="2" t="inlineStr">
        <is>
          <t>WASTE</t>
        </is>
      </c>
      <c r="B7925" s="2" t="inlineStr">
        <is>
          <t>LAN</t>
        </is>
      </c>
      <c r="C7925" s="2" t="n">
        <v>2035</v>
      </c>
      <c r="D7925" s="2" t="inlineStr">
        <is>
          <t>United States</t>
        </is>
      </c>
      <c r="E7925" s="2" t="inlineStr">
        <is>
          <t>USA</t>
        </is>
      </c>
      <c r="F7925" s="2" t="inlineStr">
        <is>
          <t>Electricity generation with a reciprocating engine</t>
        </is>
      </c>
      <c r="G7925" s="2" t="n">
        <v>163</v>
      </c>
      <c r="H7925" s="2" t="n">
        <v>0.0004824690986425</v>
      </c>
      <c r="I7925" s="2" t="n">
        <v>0.0005403653904796001</v>
      </c>
      <c r="J7925" s="40" t="inlineStr">
        <is>
          <t>waste - methane capture</t>
        </is>
      </c>
    </row>
    <row r="7926" ht="15.75" customHeight="1" s="120">
      <c r="A7926" s="2" t="inlineStr">
        <is>
          <t>WASTE</t>
        </is>
      </c>
      <c r="B7926" s="2" t="inlineStr">
        <is>
          <t>LAN</t>
        </is>
      </c>
      <c r="C7926" s="2" t="n">
        <v>2035</v>
      </c>
      <c r="D7926" s="2" t="inlineStr">
        <is>
          <t>United States</t>
        </is>
      </c>
      <c r="E7926" s="2" t="inlineStr">
        <is>
          <t>USA</t>
        </is>
      </c>
      <c r="F7926" s="2" t="inlineStr">
        <is>
          <t>Electricity generation with combined heat and power</t>
        </is>
      </c>
      <c r="G7926" s="2" t="n">
        <v>165</v>
      </c>
      <c r="H7926" s="2" t="n">
        <v>6.1674247263e-05</v>
      </c>
      <c r="I7926" s="2" t="n">
        <v>6.907515693456e-05</v>
      </c>
      <c r="J7926" s="40" t="inlineStr">
        <is>
          <t>waste - methane capture</t>
        </is>
      </c>
    </row>
    <row r="7927" ht="15.75" customHeight="1" s="120">
      <c r="A7927" s="2" t="inlineStr">
        <is>
          <t>WASTE</t>
        </is>
      </c>
      <c r="B7927" s="2" t="inlineStr">
        <is>
          <t>LAN</t>
        </is>
      </c>
      <c r="C7927" s="2" t="n">
        <v>2035</v>
      </c>
      <c r="D7927" s="2" t="inlineStr">
        <is>
          <t>United States</t>
        </is>
      </c>
      <c r="E7927" s="2" t="inlineStr">
        <is>
          <t>USA</t>
        </is>
      </c>
      <c r="F7927" s="2" t="inlineStr">
        <is>
          <t>Electricity generation with a reciprocating engine</t>
        </is>
      </c>
      <c r="G7927" s="2" t="n">
        <v>166</v>
      </c>
      <c r="H7927" s="2" t="n">
        <v>0.0005383503739722</v>
      </c>
      <c r="I7927" s="2" t="n">
        <v>0.0006029524188488641</v>
      </c>
      <c r="J7927" s="40" t="inlineStr">
        <is>
          <t>waste - methane capture</t>
        </is>
      </c>
    </row>
    <row r="7928" ht="15.75" customHeight="1" s="120">
      <c r="A7928" s="2" t="inlineStr">
        <is>
          <t>WASTE</t>
        </is>
      </c>
      <c r="B7928" s="2" t="inlineStr">
        <is>
          <t>LAN</t>
        </is>
      </c>
      <c r="C7928" s="2" t="n">
        <v>2035</v>
      </c>
      <c r="D7928" s="2" t="inlineStr">
        <is>
          <t>United States</t>
        </is>
      </c>
      <c r="E7928" s="2" t="inlineStr">
        <is>
          <t>USA</t>
        </is>
      </c>
      <c r="F7928" s="2" t="inlineStr">
        <is>
          <t>Land_x001f_ll gas recovery for direct use</t>
        </is>
      </c>
      <c r="G7928" s="2" t="n">
        <v>166</v>
      </c>
      <c r="H7928" s="2" t="n">
        <v>0.000210446480196</v>
      </c>
      <c r="I7928" s="2" t="n">
        <v>0.00023570005781952</v>
      </c>
      <c r="J7928" s="40" t="inlineStr">
        <is>
          <t>waste - methane capture</t>
        </is>
      </c>
    </row>
    <row r="7929" ht="15.75" customHeight="1" s="120">
      <c r="A7929" s="2" t="inlineStr">
        <is>
          <t>WASTE</t>
        </is>
      </c>
      <c r="B7929" s="2" t="inlineStr">
        <is>
          <t>LAN</t>
        </is>
      </c>
      <c r="C7929" s="2" t="n">
        <v>2035</v>
      </c>
      <c r="D7929" s="2" t="inlineStr">
        <is>
          <t>United States</t>
        </is>
      </c>
      <c r="E7929" s="2" t="inlineStr">
        <is>
          <t>USA</t>
        </is>
      </c>
      <c r="F7929" s="2" t="inlineStr">
        <is>
          <t>Electricity generation with combined heat and power</t>
        </is>
      </c>
      <c r="G7929" s="2" t="n">
        <v>166</v>
      </c>
      <c r="H7929" s="2" t="n">
        <v>7.12903347448e-05</v>
      </c>
      <c r="I7929" s="2" t="n">
        <v>7.9845174914176e-05</v>
      </c>
      <c r="J7929" s="40" t="inlineStr">
        <is>
          <t>waste - methane capture</t>
        </is>
      </c>
    </row>
    <row r="7930" ht="15.75" customHeight="1" s="120">
      <c r="A7930" s="2" t="inlineStr">
        <is>
          <t>WASTE</t>
        </is>
      </c>
      <c r="B7930" s="2" t="inlineStr">
        <is>
          <t>LAN</t>
        </is>
      </c>
      <c r="C7930" s="2" t="n">
        <v>2035</v>
      </c>
      <c r="D7930" s="2" t="inlineStr">
        <is>
          <t>United States</t>
        </is>
      </c>
      <c r="E7930" s="2" t="inlineStr">
        <is>
          <t>USA</t>
        </is>
      </c>
      <c r="F7930" s="2" t="inlineStr">
        <is>
          <t>Electricity generation with combined heat and power</t>
        </is>
      </c>
      <c r="G7930" s="2" t="n">
        <v>167</v>
      </c>
      <c r="H7930" s="2" t="n">
        <v>0.0001316868001595</v>
      </c>
      <c r="I7930" s="2" t="n">
        <v>0.00014748921617864</v>
      </c>
      <c r="J7930" s="40" t="inlineStr">
        <is>
          <t>waste - methane capture</t>
        </is>
      </c>
    </row>
    <row r="7931" ht="15.75" customHeight="1" s="120">
      <c r="A7931" s="2" t="inlineStr">
        <is>
          <t>WASTE</t>
        </is>
      </c>
      <c r="B7931" s="2" t="inlineStr">
        <is>
          <t>LAN</t>
        </is>
      </c>
      <c r="C7931" s="2" t="n">
        <v>2035</v>
      </c>
      <c r="D7931" s="2" t="inlineStr">
        <is>
          <t>United States</t>
        </is>
      </c>
      <c r="E7931" s="2" t="inlineStr">
        <is>
          <t>USA</t>
        </is>
      </c>
      <c r="F7931" s="2" t="inlineStr">
        <is>
          <t>Electricity generation with a reciprocating engine</t>
        </is>
      </c>
      <c r="G7931" s="2" t="n">
        <v>167</v>
      </c>
      <c r="H7931" s="2" t="n">
        <v>0.0004747871425934</v>
      </c>
      <c r="I7931" s="2" t="n">
        <v>0.0005317615997046081</v>
      </c>
      <c r="J7931" s="40" t="inlineStr">
        <is>
          <t>waste - methane capture</t>
        </is>
      </c>
    </row>
    <row r="7932" ht="15.75" customHeight="1" s="120">
      <c r="A7932" s="2" t="inlineStr">
        <is>
          <t>WASTE</t>
        </is>
      </c>
      <c r="B7932" s="2" t="inlineStr">
        <is>
          <t>LAN</t>
        </is>
      </c>
      <c r="C7932" s="2" t="n">
        <v>2035</v>
      </c>
      <c r="D7932" s="2" t="inlineStr">
        <is>
          <t>United States</t>
        </is>
      </c>
      <c r="E7932" s="2" t="inlineStr">
        <is>
          <t>USA</t>
        </is>
      </c>
      <c r="F7932" s="2" t="inlineStr">
        <is>
          <t>Electricity generation with combined heat and power</t>
        </is>
      </c>
      <c r="G7932" s="2" t="n">
        <v>168</v>
      </c>
      <c r="H7932" s="2" t="n">
        <v>6.97309005773e-05</v>
      </c>
      <c r="I7932" s="2" t="n">
        <v>7.809860864657601e-05</v>
      </c>
      <c r="J7932" s="40" t="inlineStr">
        <is>
          <t>waste - methane capture</t>
        </is>
      </c>
    </row>
    <row r="7933" ht="15.75" customHeight="1" s="120">
      <c r="A7933" s="2" t="inlineStr">
        <is>
          <t>WASTE</t>
        </is>
      </c>
      <c r="B7933" s="2" t="inlineStr">
        <is>
          <t>LAN</t>
        </is>
      </c>
      <c r="C7933" s="2" t="n">
        <v>2035</v>
      </c>
      <c r="D7933" s="2" t="inlineStr">
        <is>
          <t>United States</t>
        </is>
      </c>
      <c r="E7933" s="2" t="inlineStr">
        <is>
          <t>USA</t>
        </is>
      </c>
      <c r="F7933" s="2" t="inlineStr">
        <is>
          <t>Electricity generation with combined heat and power</t>
        </is>
      </c>
      <c r="G7933" s="2" t="n">
        <v>169</v>
      </c>
      <c r="H7933" s="2" t="n">
        <v>6.02200307185e-05</v>
      </c>
      <c r="I7933" s="2" t="n">
        <v>6.744643440472e-05</v>
      </c>
      <c r="J7933" s="40" t="inlineStr">
        <is>
          <t>waste - methane capture</t>
        </is>
      </c>
    </row>
    <row r="7934" ht="15.75" customHeight="1" s="120">
      <c r="A7934" s="2" t="inlineStr">
        <is>
          <t>WASTE</t>
        </is>
      </c>
      <c r="B7934" s="2" t="inlineStr">
        <is>
          <t>LAN</t>
        </is>
      </c>
      <c r="C7934" s="2" t="n">
        <v>2035</v>
      </c>
      <c r="D7934" s="2" t="inlineStr">
        <is>
          <t>United States</t>
        </is>
      </c>
      <c r="E7934" s="2" t="inlineStr">
        <is>
          <t>USA</t>
        </is>
      </c>
      <c r="F7934" s="2" t="inlineStr">
        <is>
          <t>Electricity generation with a microturbine</t>
        </is>
      </c>
      <c r="G7934" s="2" t="n">
        <v>170</v>
      </c>
      <c r="H7934" s="54" t="n">
        <v>5.90967829339e-06</v>
      </c>
      <c r="I7934" s="2" t="n">
        <v>6.6188396885968e-06</v>
      </c>
      <c r="J7934" s="40" t="inlineStr">
        <is>
          <t>waste - methane capture</t>
        </is>
      </c>
    </row>
    <row r="7935" ht="15.75" customHeight="1" s="120">
      <c r="A7935" s="2" t="inlineStr">
        <is>
          <t>WASTE</t>
        </is>
      </c>
      <c r="B7935" s="2" t="inlineStr">
        <is>
          <t>LAN</t>
        </is>
      </c>
      <c r="C7935" s="2" t="n">
        <v>2035</v>
      </c>
      <c r="D7935" s="2" t="inlineStr">
        <is>
          <t>United States</t>
        </is>
      </c>
      <c r="E7935" s="2" t="inlineStr">
        <is>
          <t>USA</t>
        </is>
      </c>
      <c r="F7935" s="2" t="inlineStr">
        <is>
          <t>Electricity generation with a reciprocating engine</t>
        </is>
      </c>
      <c r="G7935" s="2" t="n">
        <v>171</v>
      </c>
      <c r="H7935" s="2" t="n">
        <v>0.0004607770533767</v>
      </c>
      <c r="I7935" s="2" t="n">
        <v>0.000516070299781904</v>
      </c>
      <c r="J7935" s="40" t="inlineStr">
        <is>
          <t>waste - methane capture</t>
        </is>
      </c>
    </row>
    <row r="7936" ht="15.75" customHeight="1" s="120">
      <c r="A7936" s="2" t="inlineStr">
        <is>
          <t>WASTE</t>
        </is>
      </c>
      <c r="B7936" s="2" t="inlineStr">
        <is>
          <t>LAN</t>
        </is>
      </c>
      <c r="C7936" s="2" t="n">
        <v>2035</v>
      </c>
      <c r="D7936" s="2" t="inlineStr">
        <is>
          <t>United States</t>
        </is>
      </c>
      <c r="E7936" s="2" t="inlineStr">
        <is>
          <t>USA</t>
        </is>
      </c>
      <c r="F7936" s="2" t="inlineStr">
        <is>
          <t>Electricity generation with combined heat and power</t>
        </is>
      </c>
      <c r="G7936" s="2" t="n">
        <v>171</v>
      </c>
      <c r="H7936" s="2" t="n">
        <v>6.94820628269e-05</v>
      </c>
      <c r="I7936" s="2" t="n">
        <v>7.7819910366128e-05</v>
      </c>
      <c r="J7936" s="40" t="inlineStr">
        <is>
          <t>waste - methane capture</t>
        </is>
      </c>
    </row>
    <row r="7937" ht="15.75" customHeight="1" s="120">
      <c r="A7937" s="2" t="inlineStr">
        <is>
          <t>WASTE</t>
        </is>
      </c>
      <c r="B7937" s="2" t="inlineStr">
        <is>
          <t>LAN</t>
        </is>
      </c>
      <c r="C7937" s="2" t="n">
        <v>2035</v>
      </c>
      <c r="D7937" s="2" t="inlineStr">
        <is>
          <t>United States</t>
        </is>
      </c>
      <c r="E7937" s="2" t="inlineStr">
        <is>
          <t>USA</t>
        </is>
      </c>
      <c r="F7937" s="2" t="inlineStr">
        <is>
          <t>Electricity generation with combined heat and power</t>
        </is>
      </c>
      <c r="G7937" s="2" t="n">
        <v>173</v>
      </c>
      <c r="H7937" s="2" t="n">
        <v>0.0001954204053618</v>
      </c>
      <c r="I7937" s="2" t="n">
        <v>0.000218870854005216</v>
      </c>
      <c r="J7937" s="40" t="inlineStr">
        <is>
          <t>waste - methane capture</t>
        </is>
      </c>
    </row>
    <row r="7938" ht="15.75" customHeight="1" s="120">
      <c r="A7938" s="2" t="inlineStr">
        <is>
          <t>WASTE</t>
        </is>
      </c>
      <c r="B7938" s="2" t="inlineStr">
        <is>
          <t>LAN</t>
        </is>
      </c>
      <c r="C7938" s="2" t="n">
        <v>2035</v>
      </c>
      <c r="D7938" s="2" t="inlineStr">
        <is>
          <t>United States</t>
        </is>
      </c>
      <c r="E7938" s="2" t="inlineStr">
        <is>
          <t>USA</t>
        </is>
      </c>
      <c r="F7938" s="2" t="inlineStr">
        <is>
          <t>Electricity generation with a reciprocating engine</t>
        </is>
      </c>
      <c r="G7938" s="2" t="n">
        <v>173</v>
      </c>
      <c r="H7938" s="2" t="n">
        <v>0.0004577229265124</v>
      </c>
      <c r="I7938" s="2" t="n">
        <v>0.000512649677693888</v>
      </c>
      <c r="J7938" s="40" t="inlineStr">
        <is>
          <t>waste - methane capture</t>
        </is>
      </c>
    </row>
    <row r="7939" ht="15.75" customHeight="1" s="120">
      <c r="A7939" s="2" t="inlineStr">
        <is>
          <t>WASTE</t>
        </is>
      </c>
      <c r="B7939" s="2" t="inlineStr">
        <is>
          <t>LAN</t>
        </is>
      </c>
      <c r="C7939" s="2" t="n">
        <v>2035</v>
      </c>
      <c r="D7939" s="2" t="inlineStr">
        <is>
          <t>United States</t>
        </is>
      </c>
      <c r="E7939" s="2" t="inlineStr">
        <is>
          <t>USA</t>
        </is>
      </c>
      <c r="F7939" s="2" t="inlineStr">
        <is>
          <t>Electricity generation with combined heat and power</t>
        </is>
      </c>
      <c r="G7939" s="2" t="n">
        <v>174</v>
      </c>
      <c r="H7939" s="2" t="n">
        <v>6.80884040776e-05</v>
      </c>
      <c r="I7939" s="2" t="n">
        <v>7.625901256691201e-05</v>
      </c>
      <c r="J7939" s="40" t="inlineStr">
        <is>
          <t>waste - methane capture</t>
        </is>
      </c>
    </row>
    <row r="7940" ht="15.75" customHeight="1" s="120">
      <c r="A7940" s="2" t="inlineStr">
        <is>
          <t>WASTE</t>
        </is>
      </c>
      <c r="B7940" s="2" t="inlineStr">
        <is>
          <t>LAN</t>
        </is>
      </c>
      <c r="C7940" s="2" t="n">
        <v>2035</v>
      </c>
      <c r="D7940" s="2" t="inlineStr">
        <is>
          <t>United States</t>
        </is>
      </c>
      <c r="E7940" s="2" t="inlineStr">
        <is>
          <t>USA</t>
        </is>
      </c>
      <c r="F7940" s="2" t="inlineStr">
        <is>
          <t>Electricity generation with combined heat and power</t>
        </is>
      </c>
      <c r="G7940" s="2" t="n">
        <v>176</v>
      </c>
      <c r="H7940" s="2" t="n">
        <v>5.79625702812e-05</v>
      </c>
      <c r="I7940" s="2" t="n">
        <v>6.4918078714944e-05</v>
      </c>
      <c r="J7940" s="40" t="inlineStr">
        <is>
          <t>waste - methane capture</t>
        </is>
      </c>
    </row>
    <row r="7941" ht="15.75" customHeight="1" s="120">
      <c r="A7941" s="2" t="inlineStr">
        <is>
          <t>WASTE</t>
        </is>
      </c>
      <c r="B7941" s="2" t="inlineStr">
        <is>
          <t>LAN</t>
        </is>
      </c>
      <c r="C7941" s="2" t="n">
        <v>2035</v>
      </c>
      <c r="D7941" s="2" t="inlineStr">
        <is>
          <t>United States</t>
        </is>
      </c>
      <c r="E7941" s="2" t="inlineStr">
        <is>
          <t>USA</t>
        </is>
      </c>
      <c r="F7941" s="2" t="inlineStr">
        <is>
          <t>Land_x001f_ll gas recovery for direct use</t>
        </is>
      </c>
      <c r="G7941" s="2" t="n">
        <v>180</v>
      </c>
      <c r="H7941" s="2" t="n">
        <v>0.0001918431225931</v>
      </c>
      <c r="I7941" s="2" t="n">
        <v>0.000214864297304272</v>
      </c>
      <c r="J7941" s="40" t="inlineStr">
        <is>
          <t>waste - methane capture</t>
        </is>
      </c>
    </row>
    <row r="7942" ht="15.75" customHeight="1" s="120">
      <c r="A7942" s="2" t="inlineStr">
        <is>
          <t>WASTE</t>
        </is>
      </c>
      <c r="B7942" s="2" t="inlineStr">
        <is>
          <t>LAN</t>
        </is>
      </c>
      <c r="C7942" s="2" t="n">
        <v>2035</v>
      </c>
      <c r="D7942" s="2" t="inlineStr">
        <is>
          <t>United States</t>
        </is>
      </c>
      <c r="E7942" s="2" t="inlineStr">
        <is>
          <t>USA</t>
        </is>
      </c>
      <c r="F7942" s="2" t="inlineStr">
        <is>
          <t>Flaring of landfill gas</t>
        </is>
      </c>
      <c r="G7942" s="2" t="n">
        <v>181</v>
      </c>
      <c r="H7942" s="2" t="n">
        <v>8.34649981698e-05</v>
      </c>
      <c r="I7942" s="2" t="n">
        <v>9.348079795017601e-05</v>
      </c>
      <c r="J7942" s="40" t="inlineStr">
        <is>
          <t>waste - methane destruction</t>
        </is>
      </c>
    </row>
    <row r="7943" ht="15.75" customHeight="1" s="120">
      <c r="A7943" s="2" t="inlineStr">
        <is>
          <t>WASTE</t>
        </is>
      </c>
      <c r="B7943" s="2" t="inlineStr">
        <is>
          <t>LAN</t>
        </is>
      </c>
      <c r="C7943" s="2" t="n">
        <v>2035</v>
      </c>
      <c r="D7943" s="2" t="inlineStr">
        <is>
          <t>United States</t>
        </is>
      </c>
      <c r="E7943" s="2" t="inlineStr">
        <is>
          <t>USA</t>
        </is>
      </c>
      <c r="F7943" s="2" t="inlineStr">
        <is>
          <t>Electricity generation with combined heat and power</t>
        </is>
      </c>
      <c r="G7943" s="2" t="n">
        <v>182</v>
      </c>
      <c r="H7943" s="2" t="n">
        <v>5.6166529248e-05</v>
      </c>
      <c r="I7943" s="2" t="n">
        <v>6.290651275776001e-05</v>
      </c>
      <c r="J7943" s="40" t="inlineStr">
        <is>
          <t>waste - methane capture</t>
        </is>
      </c>
    </row>
    <row r="7944" ht="15.75" customHeight="1" s="120">
      <c r="A7944" s="2" t="inlineStr">
        <is>
          <t>WASTE</t>
        </is>
      </c>
      <c r="B7944" s="2" t="inlineStr">
        <is>
          <t>LAN</t>
        </is>
      </c>
      <c r="C7944" s="2" t="n">
        <v>2035</v>
      </c>
      <c r="D7944" s="2" t="inlineStr">
        <is>
          <t>United States</t>
        </is>
      </c>
      <c r="E7944" s="2" t="inlineStr">
        <is>
          <t>USA</t>
        </is>
      </c>
      <c r="F7944" s="2" t="inlineStr">
        <is>
          <t>Electricity generation with combined heat and power</t>
        </is>
      </c>
      <c r="G7944" s="2" t="n">
        <v>183</v>
      </c>
      <c r="H7944" s="2" t="n">
        <v>8.75830519362e-05</v>
      </c>
      <c r="I7944" s="2" t="n">
        <v>9.809301816854401e-05</v>
      </c>
      <c r="J7944" s="40" t="inlineStr">
        <is>
          <t>waste - methane capture</t>
        </is>
      </c>
    </row>
    <row r="7945" ht="15.75" customHeight="1" s="120">
      <c r="A7945" s="2" t="inlineStr">
        <is>
          <t>WASTE</t>
        </is>
      </c>
      <c r="B7945" s="2" t="inlineStr">
        <is>
          <t>LAN</t>
        </is>
      </c>
      <c r="C7945" s="2" t="n">
        <v>2035</v>
      </c>
      <c r="D7945" s="2" t="inlineStr">
        <is>
          <t>United States</t>
        </is>
      </c>
      <c r="E7945" s="2" t="inlineStr">
        <is>
          <t>USA</t>
        </is>
      </c>
      <c r="F7945" s="2" t="inlineStr">
        <is>
          <t>Land_x001f_ll gas recovery for direct use</t>
        </is>
      </c>
      <c r="G7945" s="2" t="n">
        <v>183</v>
      </c>
      <c r="H7945" s="2" t="n">
        <v>0.0002545374154579</v>
      </c>
      <c r="I7945" s="2" t="n">
        <v>0.000285081905312848</v>
      </c>
      <c r="J7945" s="40" t="inlineStr">
        <is>
          <t>waste - methane capture</t>
        </is>
      </c>
    </row>
    <row r="7946" ht="15.75" customHeight="1" s="120">
      <c r="A7946" s="2" t="inlineStr">
        <is>
          <t>WASTE</t>
        </is>
      </c>
      <c r="B7946" s="2" t="inlineStr">
        <is>
          <t>LAN</t>
        </is>
      </c>
      <c r="C7946" s="2" t="n">
        <v>2035</v>
      </c>
      <c r="D7946" s="2" t="inlineStr">
        <is>
          <t>United States</t>
        </is>
      </c>
      <c r="E7946" s="2" t="inlineStr">
        <is>
          <t>USA</t>
        </is>
      </c>
      <c r="F7946" s="2" t="inlineStr">
        <is>
          <t>Land_x001f_ll gas recovery for direct use</t>
        </is>
      </c>
      <c r="G7946" s="2" t="n">
        <v>188</v>
      </c>
      <c r="H7946" s="2" t="n">
        <v>0.0001976761705009</v>
      </c>
      <c r="I7946" s="2" t="n">
        <v>0.000221397310961008</v>
      </c>
      <c r="J7946" s="40" t="inlineStr">
        <is>
          <t>waste - methane capture</t>
        </is>
      </c>
    </row>
    <row r="7947" ht="15.75" customHeight="1" s="120">
      <c r="A7947" s="2" t="inlineStr">
        <is>
          <t>WASTE</t>
        </is>
      </c>
      <c r="B7947" s="2" t="inlineStr">
        <is>
          <t>LAN</t>
        </is>
      </c>
      <c r="C7947" s="2" t="n">
        <v>2035</v>
      </c>
      <c r="D7947" s="2" t="inlineStr">
        <is>
          <t>United States</t>
        </is>
      </c>
      <c r="E7947" s="2" t="inlineStr">
        <is>
          <t>USA</t>
        </is>
      </c>
      <c r="F7947" s="2" t="inlineStr">
        <is>
          <t>Electricity generation with combined heat and power</t>
        </is>
      </c>
      <c r="G7947" s="2" t="n">
        <v>188</v>
      </c>
      <c r="H7947" s="2" t="n">
        <v>5.41841145605e-05</v>
      </c>
      <c r="I7947" s="2" t="n">
        <v>6.068620830776e-05</v>
      </c>
      <c r="J7947" s="40" t="inlineStr">
        <is>
          <t>waste - methane capture</t>
        </is>
      </c>
    </row>
    <row r="7948" ht="15.75" customHeight="1" s="120">
      <c r="A7948" s="2" t="inlineStr">
        <is>
          <t>WASTE</t>
        </is>
      </c>
      <c r="B7948" s="2" t="inlineStr">
        <is>
          <t>LAN</t>
        </is>
      </c>
      <c r="C7948" s="2" t="n">
        <v>2035</v>
      </c>
      <c r="D7948" s="2" t="inlineStr">
        <is>
          <t>United States</t>
        </is>
      </c>
      <c r="E7948" s="2" t="inlineStr">
        <is>
          <t>USA</t>
        </is>
      </c>
      <c r="F7948" s="2" t="inlineStr">
        <is>
          <t>Land_x001f_ll gas recovery for direct use</t>
        </is>
      </c>
      <c r="G7948" s="2" t="n">
        <v>189</v>
      </c>
      <c r="H7948" s="2" t="n">
        <v>0.0003561781486496</v>
      </c>
      <c r="I7948" s="2" t="n">
        <v>0.0003989195264875521</v>
      </c>
      <c r="J7948" s="40" t="inlineStr">
        <is>
          <t>waste - methane capture</t>
        </is>
      </c>
    </row>
    <row r="7949" ht="15.75" customHeight="1" s="120">
      <c r="A7949" s="2" t="inlineStr">
        <is>
          <t>WASTE</t>
        </is>
      </c>
      <c r="B7949" s="2" t="inlineStr">
        <is>
          <t>LAN</t>
        </is>
      </c>
      <c r="C7949" s="2" t="n">
        <v>2035</v>
      </c>
      <c r="D7949" s="2" t="inlineStr">
        <is>
          <t>United States</t>
        </is>
      </c>
      <c r="E7949" s="2" t="inlineStr">
        <is>
          <t>USA</t>
        </is>
      </c>
      <c r="F7949" s="2" t="inlineStr">
        <is>
          <t>Electricity generation with combined heat and power</t>
        </is>
      </c>
      <c r="G7949" s="2" t="n">
        <v>189</v>
      </c>
      <c r="H7949" s="2" t="n">
        <v>5.42684720131e-05</v>
      </c>
      <c r="I7949" s="2" t="n">
        <v>6.078068865467201e-05</v>
      </c>
      <c r="J7949" s="40" t="inlineStr">
        <is>
          <t>waste - methane capture</t>
        </is>
      </c>
    </row>
    <row r="7950" ht="15.75" customHeight="1" s="120">
      <c r="A7950" s="2" t="inlineStr">
        <is>
          <t>WASTE</t>
        </is>
      </c>
      <c r="B7950" s="2" t="inlineStr">
        <is>
          <t>LAN</t>
        </is>
      </c>
      <c r="C7950" s="2" t="n">
        <v>2035</v>
      </c>
      <c r="D7950" s="2" t="inlineStr">
        <is>
          <t>United States</t>
        </is>
      </c>
      <c r="E7950" s="2" t="inlineStr">
        <is>
          <t>USA</t>
        </is>
      </c>
      <c r="F7950" s="2" t="inlineStr">
        <is>
          <t>Electricity generation with a reciprocating engine</t>
        </is>
      </c>
      <c r="G7950" s="2" t="n">
        <v>190</v>
      </c>
      <c r="H7950" s="2" t="n">
        <v>0.0004685739986598</v>
      </c>
      <c r="I7950" s="2" t="n">
        <v>0.000524802878498976</v>
      </c>
      <c r="J7950" s="40" t="inlineStr">
        <is>
          <t>waste - methane capture</t>
        </is>
      </c>
    </row>
    <row r="7951" ht="15.75" customHeight="1" s="120">
      <c r="A7951" s="2" t="inlineStr">
        <is>
          <t>WASTE</t>
        </is>
      </c>
      <c r="B7951" s="2" t="inlineStr">
        <is>
          <t>LAN</t>
        </is>
      </c>
      <c r="C7951" s="2" t="n">
        <v>2035</v>
      </c>
      <c r="D7951" s="2" t="inlineStr">
        <is>
          <t>United States</t>
        </is>
      </c>
      <c r="E7951" s="2" t="inlineStr">
        <is>
          <t>USA</t>
        </is>
      </c>
      <c r="F7951" s="2" t="inlineStr">
        <is>
          <t>Land_x001f_ll gas recovery for direct use</t>
        </is>
      </c>
      <c r="G7951" s="2" t="n">
        <v>190</v>
      </c>
      <c r="H7951" s="2" t="n">
        <v>0.0003543643397279</v>
      </c>
      <c r="I7951" s="2" t="n">
        <v>0.0003968880604952481</v>
      </c>
      <c r="J7951" s="40" t="inlineStr">
        <is>
          <t>waste - methane capture</t>
        </is>
      </c>
    </row>
    <row r="7952" ht="15.75" customHeight="1" s="120">
      <c r="A7952" s="2" t="inlineStr">
        <is>
          <t>WASTE</t>
        </is>
      </c>
      <c r="B7952" s="2" t="inlineStr">
        <is>
          <t>LAN</t>
        </is>
      </c>
      <c r="C7952" s="2" t="n">
        <v>2035</v>
      </c>
      <c r="D7952" s="2" t="inlineStr">
        <is>
          <t>United States</t>
        </is>
      </c>
      <c r="E7952" s="2" t="inlineStr">
        <is>
          <t>USA</t>
        </is>
      </c>
      <c r="F7952" s="2" t="inlineStr">
        <is>
          <t>Electricity generation with combined heat and power</t>
        </is>
      </c>
      <c r="G7952" s="2" t="n">
        <v>191</v>
      </c>
      <c r="H7952" s="2" t="n">
        <v>6.209959246920001e-05</v>
      </c>
      <c r="I7952" s="2" t="n">
        <v>6.955154356550401e-05</v>
      </c>
      <c r="J7952" s="40" t="inlineStr">
        <is>
          <t>waste - methane capture</t>
        </is>
      </c>
    </row>
    <row r="7953" ht="15.75" customHeight="1" s="120">
      <c r="A7953" s="2" t="inlineStr">
        <is>
          <t>WASTE</t>
        </is>
      </c>
      <c r="B7953" s="2" t="inlineStr">
        <is>
          <t>LAN</t>
        </is>
      </c>
      <c r="C7953" s="2" t="n">
        <v>2035</v>
      </c>
      <c r="D7953" s="2" t="inlineStr">
        <is>
          <t>United States</t>
        </is>
      </c>
      <c r="E7953" s="2" t="inlineStr">
        <is>
          <t>USA</t>
        </is>
      </c>
      <c r="F7953" s="2" t="inlineStr">
        <is>
          <t>Electricity generation with combined heat and power</t>
        </is>
      </c>
      <c r="G7953" s="2" t="n">
        <v>192</v>
      </c>
      <c r="H7953" s="2" t="n">
        <v>0.0001219475998369</v>
      </c>
      <c r="I7953" s="2" t="n">
        <v>0.000136581311817328</v>
      </c>
      <c r="J7953" s="40" t="inlineStr">
        <is>
          <t>waste - methane capture</t>
        </is>
      </c>
    </row>
    <row r="7954" ht="15.75" customHeight="1" s="120">
      <c r="A7954" s="2" t="inlineStr">
        <is>
          <t>WASTE</t>
        </is>
      </c>
      <c r="B7954" s="2" t="inlineStr">
        <is>
          <t>LAN</t>
        </is>
      </c>
      <c r="C7954" s="2" t="n">
        <v>2035</v>
      </c>
      <c r="D7954" s="2" t="inlineStr">
        <is>
          <t>United States</t>
        </is>
      </c>
      <c r="E7954" s="2" t="inlineStr">
        <is>
          <t>USA</t>
        </is>
      </c>
      <c r="F7954" s="2" t="inlineStr">
        <is>
          <t>Land_x001f_ll gas recovery for direct use</t>
        </is>
      </c>
      <c r="G7954" s="2" t="n">
        <v>193</v>
      </c>
      <c r="H7954" s="2" t="n">
        <v>0.0001905715471366</v>
      </c>
      <c r="I7954" s="2" t="n">
        <v>0.000213440132792992</v>
      </c>
      <c r="J7954" s="40" t="inlineStr">
        <is>
          <t>waste - methane capture</t>
        </is>
      </c>
    </row>
    <row r="7955" ht="15.75" customHeight="1" s="120">
      <c r="A7955" s="2" t="inlineStr">
        <is>
          <t>WASTE</t>
        </is>
      </c>
      <c r="B7955" s="2" t="inlineStr">
        <is>
          <t>LAN</t>
        </is>
      </c>
      <c r="C7955" s="2" t="n">
        <v>2035</v>
      </c>
      <c r="D7955" s="2" t="inlineStr">
        <is>
          <t>United States</t>
        </is>
      </c>
      <c r="E7955" s="2" t="inlineStr">
        <is>
          <t>USA</t>
        </is>
      </c>
      <c r="F7955" s="2" t="inlineStr">
        <is>
          <t>Electricity generation with combined heat and power</t>
        </is>
      </c>
      <c r="G7955" s="2" t="n">
        <v>194</v>
      </c>
      <c r="H7955" s="2" t="n">
        <v>0.0001053275118466</v>
      </c>
      <c r="I7955" s="2" t="n">
        <v>0.000117966813268192</v>
      </c>
      <c r="J7955" s="40" t="inlineStr">
        <is>
          <t>waste - methane capture</t>
        </is>
      </c>
    </row>
    <row r="7956" ht="15.75" customHeight="1" s="120">
      <c r="A7956" s="2" t="inlineStr">
        <is>
          <t>WASTE</t>
        </is>
      </c>
      <c r="B7956" s="2" t="inlineStr">
        <is>
          <t>LAN</t>
        </is>
      </c>
      <c r="C7956" s="2" t="n">
        <v>2035</v>
      </c>
      <c r="D7956" s="2" t="inlineStr">
        <is>
          <t>United States</t>
        </is>
      </c>
      <c r="E7956" s="2" t="inlineStr">
        <is>
          <t>USA</t>
        </is>
      </c>
      <c r="F7956" s="2" t="inlineStr">
        <is>
          <t>Land_x001f_ll gas recovery for direct use</t>
        </is>
      </c>
      <c r="G7956" s="2" t="n">
        <v>195</v>
      </c>
      <c r="H7956" s="2" t="n">
        <v>0.0003471437375993</v>
      </c>
      <c r="I7956" s="2" t="n">
        <v>0.000388800986111216</v>
      </c>
      <c r="J7956" s="40" t="inlineStr">
        <is>
          <t>waste - methane capture</t>
        </is>
      </c>
    </row>
    <row r="7957" ht="15.75" customHeight="1" s="120">
      <c r="A7957" s="2" t="inlineStr">
        <is>
          <t>WASTE</t>
        </is>
      </c>
      <c r="B7957" s="2" t="inlineStr">
        <is>
          <t>LAN</t>
        </is>
      </c>
      <c r="C7957" s="2" t="n">
        <v>2035</v>
      </c>
      <c r="D7957" s="2" t="inlineStr">
        <is>
          <t>United States</t>
        </is>
      </c>
      <c r="E7957" s="2" t="inlineStr">
        <is>
          <t>USA</t>
        </is>
      </c>
      <c r="F7957" s="2" t="inlineStr">
        <is>
          <t>Electricity generation with a microturbine</t>
        </is>
      </c>
      <c r="G7957" s="2" t="n">
        <v>195</v>
      </c>
      <c r="H7957" s="54" t="n">
        <v>5.18586466569e-06</v>
      </c>
      <c r="I7957" s="2" t="n">
        <v>5.8081684255728e-06</v>
      </c>
      <c r="J7957" s="40" t="inlineStr">
        <is>
          <t>waste - methane capture</t>
        </is>
      </c>
    </row>
    <row r="7958" ht="15.75" customHeight="1" s="120">
      <c r="A7958" s="2" t="inlineStr">
        <is>
          <t>WASTE</t>
        </is>
      </c>
      <c r="B7958" s="2" t="inlineStr">
        <is>
          <t>LAN</t>
        </is>
      </c>
      <c r="C7958" s="2" t="n">
        <v>2035</v>
      </c>
      <c r="D7958" s="2" t="inlineStr">
        <is>
          <t>United States</t>
        </is>
      </c>
      <c r="E7958" s="2" t="inlineStr">
        <is>
          <t>USA</t>
        </is>
      </c>
      <c r="F7958" s="2" t="inlineStr">
        <is>
          <t>Electricity generation with a reciprocating engine</t>
        </is>
      </c>
      <c r="G7958" s="2" t="n">
        <v>196</v>
      </c>
      <c r="H7958" s="2" t="n">
        <v>0.0004023029759992</v>
      </c>
      <c r="I7958" s="2" t="n">
        <v>0.0004505793331191041</v>
      </c>
      <c r="J7958" s="40" t="inlineStr">
        <is>
          <t>waste - methane capture</t>
        </is>
      </c>
    </row>
    <row r="7959" ht="15.75" customHeight="1" s="120">
      <c r="A7959" s="2" t="inlineStr">
        <is>
          <t>WASTE</t>
        </is>
      </c>
      <c r="B7959" s="2" t="inlineStr">
        <is>
          <t>LAN</t>
        </is>
      </c>
      <c r="C7959" s="2" t="n">
        <v>2035</v>
      </c>
      <c r="D7959" s="2" t="inlineStr">
        <is>
          <t>United States</t>
        </is>
      </c>
      <c r="E7959" s="2" t="inlineStr">
        <is>
          <t>USA</t>
        </is>
      </c>
      <c r="F7959" s="2" t="inlineStr">
        <is>
          <t>Electricity generation with combined heat and power</t>
        </is>
      </c>
      <c r="G7959" s="2" t="n">
        <v>196</v>
      </c>
      <c r="H7959" s="2" t="n">
        <v>5.20659486938e-05</v>
      </c>
      <c r="I7959" s="2" t="n">
        <v>5.831386253705601e-05</v>
      </c>
      <c r="J7959" s="40" t="inlineStr">
        <is>
          <t>waste - methane capture</t>
        </is>
      </c>
    </row>
    <row r="7960" ht="15.75" customHeight="1" s="120">
      <c r="A7960" s="2" t="inlineStr">
        <is>
          <t>WASTE</t>
        </is>
      </c>
      <c r="B7960" s="2" t="inlineStr">
        <is>
          <t>LAN</t>
        </is>
      </c>
      <c r="C7960" s="2" t="n">
        <v>2035</v>
      </c>
      <c r="D7960" s="2" t="inlineStr">
        <is>
          <t>United States</t>
        </is>
      </c>
      <c r="E7960" s="2" t="inlineStr">
        <is>
          <t>USA</t>
        </is>
      </c>
      <c r="F7960" s="2" t="inlineStr">
        <is>
          <t>Land_x001f_ll gas recovery for direct use</t>
        </is>
      </c>
      <c r="G7960" s="2" t="n">
        <v>199</v>
      </c>
      <c r="H7960" s="2" t="n">
        <v>0.0003412856895011</v>
      </c>
      <c r="I7960" s="2" t="n">
        <v>0.0003822399722412321</v>
      </c>
      <c r="J7960" s="40" t="inlineStr">
        <is>
          <t>waste - methane capture</t>
        </is>
      </c>
    </row>
    <row r="7961" ht="15.75" customHeight="1" s="120">
      <c r="A7961" s="2" t="inlineStr">
        <is>
          <t>WASTE</t>
        </is>
      </c>
      <c r="B7961" s="2" t="inlineStr">
        <is>
          <t>LAN</t>
        </is>
      </c>
      <c r="C7961" s="2" t="n">
        <v>2035</v>
      </c>
      <c r="D7961" s="2" t="inlineStr">
        <is>
          <t>United States</t>
        </is>
      </c>
      <c r="E7961" s="2" t="inlineStr">
        <is>
          <t>USA</t>
        </is>
      </c>
      <c r="F7961" s="2" t="inlineStr">
        <is>
          <t>Land_x001f_ll gas recovery for direct use</t>
        </is>
      </c>
      <c r="G7961" s="2" t="n">
        <v>204</v>
      </c>
      <c r="H7961" s="2" t="n">
        <v>0.0003401807916816</v>
      </c>
      <c r="I7961" s="2" t="n">
        <v>0.000381002486683392</v>
      </c>
      <c r="J7961" s="40" t="inlineStr">
        <is>
          <t>waste - methane capture</t>
        </is>
      </c>
    </row>
    <row r="7962" ht="15.75" customHeight="1" s="120">
      <c r="A7962" s="2" t="inlineStr">
        <is>
          <t>WASTE</t>
        </is>
      </c>
      <c r="B7962" s="2" t="inlineStr">
        <is>
          <t>LAN</t>
        </is>
      </c>
      <c r="C7962" s="2" t="n">
        <v>2035</v>
      </c>
      <c r="D7962" s="2" t="inlineStr">
        <is>
          <t>United States</t>
        </is>
      </c>
      <c r="E7962" s="2" t="inlineStr">
        <is>
          <t>USA</t>
        </is>
      </c>
      <c r="F7962" s="2" t="inlineStr">
        <is>
          <t>Flaring of landfill gas</t>
        </is>
      </c>
      <c r="G7962" s="2" t="n">
        <v>211</v>
      </c>
      <c r="H7962" s="2" t="n">
        <v>7.13404733688e-05</v>
      </c>
      <c r="I7962" s="2" t="n">
        <v>7.9901330173056e-05</v>
      </c>
      <c r="J7962" s="40" t="inlineStr">
        <is>
          <t>waste - methane destruction</t>
        </is>
      </c>
    </row>
    <row r="7963" ht="15.75" customHeight="1" s="120">
      <c r="A7963" s="2" t="inlineStr">
        <is>
          <t>WASTE</t>
        </is>
      </c>
      <c r="B7963" s="2" t="inlineStr">
        <is>
          <t>LAN</t>
        </is>
      </c>
      <c r="C7963" s="2" t="n">
        <v>2035</v>
      </c>
      <c r="D7963" s="2" t="inlineStr">
        <is>
          <t>United States</t>
        </is>
      </c>
      <c r="E7963" s="2" t="inlineStr">
        <is>
          <t>USA</t>
        </is>
      </c>
      <c r="F7963" s="2" t="inlineStr">
        <is>
          <t>Electricity generation with combined heat and power</t>
        </is>
      </c>
      <c r="G7963" s="2" t="n">
        <v>211</v>
      </c>
      <c r="H7963" s="2" t="n">
        <v>0.0001011029635265</v>
      </c>
      <c r="I7963" s="2" t="n">
        <v>0.00011323531914968</v>
      </c>
      <c r="J7963" s="40" t="inlineStr">
        <is>
          <t>waste - methane capture</t>
        </is>
      </c>
    </row>
    <row r="7964" ht="15.75" customHeight="1" s="120">
      <c r="A7964" s="2" t="inlineStr">
        <is>
          <t>WASTE</t>
        </is>
      </c>
      <c r="B7964" s="2" t="inlineStr">
        <is>
          <t>LAN</t>
        </is>
      </c>
      <c r="C7964" s="2" t="n">
        <v>2035</v>
      </c>
      <c r="D7964" s="2" t="inlineStr">
        <is>
          <t>United States</t>
        </is>
      </c>
      <c r="E7964" s="2" t="inlineStr">
        <is>
          <t>USA</t>
        </is>
      </c>
      <c r="F7964" s="2" t="inlineStr">
        <is>
          <t>Electricity generation with combined heat and power</t>
        </is>
      </c>
      <c r="G7964" s="2" t="n">
        <v>213</v>
      </c>
      <c r="H7964" s="2" t="n">
        <v>4.80373601022e-05</v>
      </c>
      <c r="I7964" s="2" t="n">
        <v>5.380184331446401e-05</v>
      </c>
      <c r="J7964" s="40" t="inlineStr">
        <is>
          <t>waste - methane capture</t>
        </is>
      </c>
    </row>
    <row r="7965" ht="15.75" customHeight="1" s="120">
      <c r="A7965" s="2" t="inlineStr">
        <is>
          <t>WASTE</t>
        </is>
      </c>
      <c r="B7965" s="2" t="inlineStr">
        <is>
          <t>LAN</t>
        </is>
      </c>
      <c r="C7965" s="2" t="n">
        <v>2035</v>
      </c>
      <c r="D7965" s="2" t="inlineStr">
        <is>
          <t>United States</t>
        </is>
      </c>
      <c r="E7965" s="2" t="inlineStr">
        <is>
          <t>USA</t>
        </is>
      </c>
      <c r="F7965" s="2" t="inlineStr">
        <is>
          <t>Electricity generation with combined heat and power</t>
        </is>
      </c>
      <c r="G7965" s="2" t="n">
        <v>214</v>
      </c>
      <c r="H7965" s="2" t="n">
        <v>4.78222900711e-05</v>
      </c>
      <c r="I7965" s="2" t="n">
        <v>5.3560964879632e-05</v>
      </c>
      <c r="J7965" s="40" t="inlineStr">
        <is>
          <t>waste - methane capture</t>
        </is>
      </c>
    </row>
    <row r="7966" ht="15.75" customHeight="1" s="120">
      <c r="A7966" s="2" t="inlineStr">
        <is>
          <t>WASTE</t>
        </is>
      </c>
      <c r="B7966" s="2" t="inlineStr">
        <is>
          <t>LAN</t>
        </is>
      </c>
      <c r="C7966" s="2" t="n">
        <v>2035</v>
      </c>
      <c r="D7966" s="2" t="inlineStr">
        <is>
          <t>United States</t>
        </is>
      </c>
      <c r="E7966" s="2" t="inlineStr">
        <is>
          <t>USA</t>
        </is>
      </c>
      <c r="F7966" s="2" t="inlineStr">
        <is>
          <t>Electricity generation with a microturbine</t>
        </is>
      </c>
      <c r="G7966" s="2" t="n">
        <v>221</v>
      </c>
      <c r="H7966" s="54" t="n">
        <v>4.43254111815e-06</v>
      </c>
      <c r="I7966" s="2" t="n">
        <v>4.964446052328001e-06</v>
      </c>
      <c r="J7966" s="40" t="inlineStr">
        <is>
          <t>waste - methane capture</t>
        </is>
      </c>
    </row>
    <row r="7967" ht="15.75" customHeight="1" s="120">
      <c r="A7967" s="2" t="inlineStr">
        <is>
          <t>WASTE</t>
        </is>
      </c>
      <c r="B7967" s="2" t="inlineStr">
        <is>
          <t>LAN</t>
        </is>
      </c>
      <c r="C7967" s="2" t="n">
        <v>2035</v>
      </c>
      <c r="D7967" s="2" t="inlineStr">
        <is>
          <t>United States</t>
        </is>
      </c>
      <c r="E7967" s="2" t="inlineStr">
        <is>
          <t>USA</t>
        </is>
      </c>
      <c r="F7967" s="2" t="inlineStr">
        <is>
          <t>Electricity generation with a gas turbine</t>
        </is>
      </c>
      <c r="G7967" s="2" t="n">
        <v>222</v>
      </c>
      <c r="H7967" s="2" t="n">
        <v>1.25912092699e-05</v>
      </c>
      <c r="I7967" s="2" t="n">
        <v>1.4102154382288e-05</v>
      </c>
      <c r="J7967" s="40" t="inlineStr">
        <is>
          <t>waste - methane capture</t>
        </is>
      </c>
    </row>
    <row r="7968" ht="15.75" customHeight="1" s="120">
      <c r="A7968" s="2" t="inlineStr">
        <is>
          <t>WASTE</t>
        </is>
      </c>
      <c r="B7968" s="2" t="inlineStr">
        <is>
          <t>LAN</t>
        </is>
      </c>
      <c r="C7968" s="2" t="n">
        <v>2035</v>
      </c>
      <c r="D7968" s="2" t="inlineStr">
        <is>
          <t>United States</t>
        </is>
      </c>
      <c r="E7968" s="2" t="inlineStr">
        <is>
          <t>USA</t>
        </is>
      </c>
      <c r="F7968" s="2" t="inlineStr">
        <is>
          <t>Electricity generation with a reciprocating engine</t>
        </is>
      </c>
      <c r="G7968" s="2" t="n">
        <v>222</v>
      </c>
      <c r="H7968" s="2" t="n">
        <v>0.0003550862311386</v>
      </c>
      <c r="I7968" s="2" t="n">
        <v>0.000397696578875232</v>
      </c>
      <c r="J7968" s="40" t="inlineStr">
        <is>
          <t>waste - methane capture</t>
        </is>
      </c>
    </row>
    <row r="7969" ht="15.75" customHeight="1" s="120">
      <c r="A7969" s="2" t="inlineStr">
        <is>
          <t>WASTE</t>
        </is>
      </c>
      <c r="B7969" s="2" t="inlineStr">
        <is>
          <t>LAN</t>
        </is>
      </c>
      <c r="C7969" s="2" t="n">
        <v>2035</v>
      </c>
      <c r="D7969" s="2" t="inlineStr">
        <is>
          <t>United States</t>
        </is>
      </c>
      <c r="E7969" s="2" t="inlineStr">
        <is>
          <t>USA</t>
        </is>
      </c>
      <c r="F7969" s="2" t="inlineStr">
        <is>
          <t>Land_x001f_ll gas recovery for direct use</t>
        </is>
      </c>
      <c r="G7969" s="2" t="n">
        <v>223</v>
      </c>
      <c r="H7969" s="2" t="n">
        <v>0.0003102597256657</v>
      </c>
      <c r="I7969" s="2" t="n">
        <v>0.0003474908927455841</v>
      </c>
      <c r="J7969" s="40" t="inlineStr">
        <is>
          <t>waste - methane capture</t>
        </is>
      </c>
    </row>
    <row r="7970" ht="15.75" customHeight="1" s="120">
      <c r="A7970" s="2" t="inlineStr">
        <is>
          <t>WASTE</t>
        </is>
      </c>
      <c r="B7970" s="2" t="inlineStr">
        <is>
          <t>LAN</t>
        </is>
      </c>
      <c r="C7970" s="2" t="n">
        <v>2035</v>
      </c>
      <c r="D7970" s="2" t="inlineStr">
        <is>
          <t>United States</t>
        </is>
      </c>
      <c r="E7970" s="2" t="inlineStr">
        <is>
          <t>USA</t>
        </is>
      </c>
      <c r="F7970" s="2" t="inlineStr">
        <is>
          <t>Electricity generation with a reciprocating engine</t>
        </is>
      </c>
      <c r="G7970" s="2" t="n">
        <v>224</v>
      </c>
      <c r="H7970" s="2" t="n">
        <v>0.0003523106861394</v>
      </c>
      <c r="I7970" s="2" t="n">
        <v>0.000394587968476128</v>
      </c>
      <c r="J7970" s="40" t="inlineStr">
        <is>
          <t>waste - methane capture</t>
        </is>
      </c>
    </row>
    <row r="7971" ht="15.75" customHeight="1" s="120">
      <c r="A7971" s="2" t="inlineStr">
        <is>
          <t>WASTE</t>
        </is>
      </c>
      <c r="B7971" s="2" t="inlineStr">
        <is>
          <t>LAN</t>
        </is>
      </c>
      <c r="C7971" s="2" t="n">
        <v>2035</v>
      </c>
      <c r="D7971" s="2" t="inlineStr">
        <is>
          <t>United States</t>
        </is>
      </c>
      <c r="E7971" s="2" t="inlineStr">
        <is>
          <t>USA</t>
        </is>
      </c>
      <c r="F7971" s="2" t="inlineStr">
        <is>
          <t>Electricity generation with a reciprocating engine</t>
        </is>
      </c>
      <c r="G7971" s="2" t="n">
        <v>226</v>
      </c>
      <c r="H7971" s="2" t="n">
        <v>0.000395269744331</v>
      </c>
      <c r="I7971" s="2" t="n">
        <v>0.00044270211365072</v>
      </c>
      <c r="J7971" s="40" t="inlineStr">
        <is>
          <t>waste - methane capture</t>
        </is>
      </c>
    </row>
    <row r="7972" ht="15.75" customHeight="1" s="120">
      <c r="A7972" s="2" t="inlineStr">
        <is>
          <t>WASTE</t>
        </is>
      </c>
      <c r="B7972" s="2" t="inlineStr">
        <is>
          <t>LAN</t>
        </is>
      </c>
      <c r="C7972" s="2" t="n">
        <v>2035</v>
      </c>
      <c r="D7972" s="2" t="inlineStr">
        <is>
          <t>United States</t>
        </is>
      </c>
      <c r="E7972" s="2" t="inlineStr">
        <is>
          <t>USA</t>
        </is>
      </c>
      <c r="F7972" s="2" t="inlineStr">
        <is>
          <t>Electricity generation with combined heat and power</t>
        </is>
      </c>
      <c r="G7972" s="2" t="n">
        <v>230</v>
      </c>
      <c r="H7972" s="2" t="n">
        <v>5.09465753566e-05</v>
      </c>
      <c r="I7972" s="2" t="n">
        <v>5.706016439939201e-05</v>
      </c>
      <c r="J7972" s="40" t="inlineStr">
        <is>
          <t>waste - methane capture</t>
        </is>
      </c>
    </row>
    <row r="7973" ht="15.75" customHeight="1" s="120">
      <c r="A7973" s="2" t="inlineStr">
        <is>
          <t>WASTE</t>
        </is>
      </c>
      <c r="B7973" s="2" t="inlineStr">
        <is>
          <t>LAN</t>
        </is>
      </c>
      <c r="C7973" s="2" t="n">
        <v>2035</v>
      </c>
      <c r="D7973" s="2" t="inlineStr">
        <is>
          <t>United States</t>
        </is>
      </c>
      <c r="E7973" s="2" t="inlineStr">
        <is>
          <t>USA</t>
        </is>
      </c>
      <c r="F7973" s="2" t="inlineStr">
        <is>
          <t>Electricity generation with a reciprocating engine</t>
        </is>
      </c>
      <c r="G7973" s="2" t="n">
        <v>232</v>
      </c>
      <c r="H7973" s="2" t="n">
        <v>0.0007256681274157</v>
      </c>
      <c r="I7973" s="2" t="n">
        <v>0.0008127483027055841</v>
      </c>
      <c r="J7973" s="40" t="inlineStr">
        <is>
          <t>waste - methane capture</t>
        </is>
      </c>
    </row>
    <row r="7974" ht="15.75" customHeight="1" s="120">
      <c r="A7974" s="2" t="inlineStr">
        <is>
          <t>WASTE</t>
        </is>
      </c>
      <c r="B7974" s="2" t="inlineStr">
        <is>
          <t>LAN</t>
        </is>
      </c>
      <c r="C7974" s="2" t="n">
        <v>2035</v>
      </c>
      <c r="D7974" s="2" t="inlineStr">
        <is>
          <t>United States</t>
        </is>
      </c>
      <c r="E7974" s="2" t="inlineStr">
        <is>
          <t>USA</t>
        </is>
      </c>
      <c r="F7974" s="2" t="inlineStr">
        <is>
          <t>Land_x001f_ll gas recovery for direct use</t>
        </is>
      </c>
      <c r="G7974" s="2" t="n">
        <v>233</v>
      </c>
      <c r="H7974" s="2" t="n">
        <v>0.0002428693696856</v>
      </c>
      <c r="I7974" s="2" t="n">
        <v>0.000272013694047872</v>
      </c>
      <c r="J7974" s="40" t="inlineStr">
        <is>
          <t>waste - methane capture</t>
        </is>
      </c>
    </row>
    <row r="7975" ht="15.75" customHeight="1" s="120">
      <c r="A7975" s="2" t="inlineStr">
        <is>
          <t>WASTE</t>
        </is>
      </c>
      <c r="B7975" s="2" t="inlineStr">
        <is>
          <t>LAN</t>
        </is>
      </c>
      <c r="C7975" s="2" t="n">
        <v>2035</v>
      </c>
      <c r="D7975" s="2" t="inlineStr">
        <is>
          <t>United States</t>
        </is>
      </c>
      <c r="E7975" s="2" t="inlineStr">
        <is>
          <t>USA</t>
        </is>
      </c>
      <c r="F7975" s="2" t="inlineStr">
        <is>
          <t>Electricity generation with a reciprocating engine</t>
        </is>
      </c>
      <c r="G7975" s="2" t="n">
        <v>238</v>
      </c>
      <c r="H7975" s="2" t="n">
        <v>0.0003304855781607</v>
      </c>
      <c r="I7975" s="2" t="n">
        <v>0.0003701438475399841</v>
      </c>
      <c r="J7975" s="40" t="inlineStr">
        <is>
          <t>waste - methane capture</t>
        </is>
      </c>
    </row>
    <row r="7976" ht="15.75" customHeight="1" s="120">
      <c r="A7976" s="2" t="inlineStr">
        <is>
          <t>WASTE</t>
        </is>
      </c>
      <c r="B7976" s="2" t="inlineStr">
        <is>
          <t>LAN</t>
        </is>
      </c>
      <c r="C7976" s="2" t="n">
        <v>2035</v>
      </c>
      <c r="D7976" s="2" t="inlineStr">
        <is>
          <t>United States</t>
        </is>
      </c>
      <c r="E7976" s="2" t="inlineStr">
        <is>
          <t>USA</t>
        </is>
      </c>
      <c r="F7976" s="2" t="inlineStr">
        <is>
          <t>Electricity generation with combined heat and power</t>
        </is>
      </c>
      <c r="G7976" s="2" t="n">
        <v>242</v>
      </c>
      <c r="H7976" s="2" t="n">
        <v>4.86111748614e-05</v>
      </c>
      <c r="I7976" s="2" t="n">
        <v>5.4444515844768e-05</v>
      </c>
      <c r="J7976" s="40" t="inlineStr">
        <is>
          <t>waste - methane capture</t>
        </is>
      </c>
    </row>
    <row r="7977" ht="15.75" customHeight="1" s="120">
      <c r="A7977" s="2" t="inlineStr">
        <is>
          <t>WASTE</t>
        </is>
      </c>
      <c r="B7977" s="2" t="inlineStr">
        <is>
          <t>LAN</t>
        </is>
      </c>
      <c r="C7977" s="2" t="n">
        <v>2035</v>
      </c>
      <c r="D7977" s="2" t="inlineStr">
        <is>
          <t>United States</t>
        </is>
      </c>
      <c r="E7977" s="2" t="inlineStr">
        <is>
          <t>USA</t>
        </is>
      </c>
      <c r="F7977" s="2" t="inlineStr">
        <is>
          <t>Electricity generation with a reciprocating engine</t>
        </is>
      </c>
      <c r="G7977" s="2" t="n">
        <v>243</v>
      </c>
      <c r="H7977" s="2" t="n">
        <v>0.0003248312859796</v>
      </c>
      <c r="I7977" s="2" t="n">
        <v>0.000363811040297152</v>
      </c>
      <c r="J7977" s="40" t="inlineStr">
        <is>
          <t>waste - methane capture</t>
        </is>
      </c>
    </row>
    <row r="7978" ht="15.75" customHeight="1" s="120">
      <c r="A7978" s="2" t="inlineStr">
        <is>
          <t>WASTE</t>
        </is>
      </c>
      <c r="B7978" s="2" t="inlineStr">
        <is>
          <t>LAN</t>
        </is>
      </c>
      <c r="C7978" s="2" t="n">
        <v>2035</v>
      </c>
      <c r="D7978" s="2" t="inlineStr">
        <is>
          <t>United States</t>
        </is>
      </c>
      <c r="E7978" s="2" t="inlineStr">
        <is>
          <t>USA</t>
        </is>
      </c>
      <c r="F7978" s="2" t="inlineStr">
        <is>
          <t>Electricity generation with combined heat and power</t>
        </is>
      </c>
      <c r="G7978" s="2" t="n">
        <v>244</v>
      </c>
      <c r="H7978" s="2" t="n">
        <v>4.21216172981e-05</v>
      </c>
      <c r="I7978" s="2" t="n">
        <v>4.7176211373872e-05</v>
      </c>
      <c r="J7978" s="40" t="inlineStr">
        <is>
          <t>waste - methane capture</t>
        </is>
      </c>
    </row>
    <row r="7979" ht="15.75" customHeight="1" s="120">
      <c r="A7979" s="2" t="inlineStr">
        <is>
          <t>WASTE</t>
        </is>
      </c>
      <c r="B7979" s="2" t="inlineStr">
        <is>
          <t>LAN</t>
        </is>
      </c>
      <c r="C7979" s="2" t="n">
        <v>2035</v>
      </c>
      <c r="D7979" s="2" t="inlineStr">
        <is>
          <t>United States</t>
        </is>
      </c>
      <c r="E7979" s="2" t="inlineStr">
        <is>
          <t>USA</t>
        </is>
      </c>
      <c r="F7979" s="2" t="inlineStr">
        <is>
          <t>Electricity generation with a microturbine</t>
        </is>
      </c>
      <c r="G7979" s="2" t="n">
        <v>253</v>
      </c>
      <c r="H7979" s="54" t="n">
        <v>3.86731699109e-06</v>
      </c>
      <c r="I7979" s="2" t="n">
        <v>4.331395030020801e-06</v>
      </c>
      <c r="J7979" s="40" t="inlineStr">
        <is>
          <t>waste - methane capture</t>
        </is>
      </c>
    </row>
    <row r="7980" ht="15.75" customHeight="1" s="120">
      <c r="A7980" s="2" t="inlineStr">
        <is>
          <t>WASTE</t>
        </is>
      </c>
      <c r="B7980" s="2" t="inlineStr">
        <is>
          <t>LAN</t>
        </is>
      </c>
      <c r="C7980" s="2" t="n">
        <v>2035</v>
      </c>
      <c r="D7980" s="2" t="inlineStr">
        <is>
          <t>United States</t>
        </is>
      </c>
      <c r="E7980" s="2" t="inlineStr">
        <is>
          <t>USA</t>
        </is>
      </c>
      <c r="F7980" s="2" t="inlineStr">
        <is>
          <t>Electricity generation with a reciprocating engine</t>
        </is>
      </c>
      <c r="G7980" s="2" t="n">
        <v>254</v>
      </c>
      <c r="H7980" s="2" t="n">
        <v>0.0003106886288151</v>
      </c>
      <c r="I7980" s="2" t="n">
        <v>0.0003479712642729121</v>
      </c>
      <c r="J7980" s="40" t="inlineStr">
        <is>
          <t>waste - methane capture</t>
        </is>
      </c>
    </row>
    <row r="7981" ht="15.75" customHeight="1" s="120">
      <c r="A7981" s="2" t="inlineStr">
        <is>
          <t>WASTE</t>
        </is>
      </c>
      <c r="B7981" s="2" t="inlineStr">
        <is>
          <t>LAN</t>
        </is>
      </c>
      <c r="C7981" s="2" t="n">
        <v>2035</v>
      </c>
      <c r="D7981" s="2" t="inlineStr">
        <is>
          <t>United States</t>
        </is>
      </c>
      <c r="E7981" s="2" t="inlineStr">
        <is>
          <t>USA</t>
        </is>
      </c>
      <c r="F7981" s="2" t="inlineStr">
        <is>
          <t>Electricity generation with combined heat and power</t>
        </is>
      </c>
      <c r="G7981" s="2" t="n">
        <v>254</v>
      </c>
      <c r="H7981" s="2" t="n">
        <v>4.02057594329e-05</v>
      </c>
      <c r="I7981" s="2" t="n">
        <v>4.503045056484801e-05</v>
      </c>
      <c r="J7981" s="40" t="inlineStr">
        <is>
          <t>waste - methane capture</t>
        </is>
      </c>
    </row>
    <row r="7982" ht="15.75" customHeight="1" s="120">
      <c r="A7982" s="2" t="inlineStr">
        <is>
          <t>WASTE</t>
        </is>
      </c>
      <c r="B7982" s="2" t="inlineStr">
        <is>
          <t>LAN</t>
        </is>
      </c>
      <c r="C7982" s="2" t="n">
        <v>2035</v>
      </c>
      <c r="D7982" s="2" t="inlineStr">
        <is>
          <t>United States</t>
        </is>
      </c>
      <c r="E7982" s="2" t="inlineStr">
        <is>
          <t>USA</t>
        </is>
      </c>
      <c r="F7982" s="2" t="inlineStr">
        <is>
          <t>Flaring of landfill gas</t>
        </is>
      </c>
      <c r="G7982" s="2" t="n">
        <v>259</v>
      </c>
      <c r="H7982" s="2" t="n">
        <v>6.22433581157e-05</v>
      </c>
      <c r="I7982" s="2" t="n">
        <v>6.9712561089584e-05</v>
      </c>
      <c r="J7982" s="40" t="inlineStr">
        <is>
          <t>waste - methane destruction</t>
        </is>
      </c>
    </row>
    <row r="7983" ht="15.75" customHeight="1" s="120">
      <c r="A7983" s="2" t="inlineStr">
        <is>
          <t>WASTE</t>
        </is>
      </c>
      <c r="B7983" s="2" t="inlineStr">
        <is>
          <t>LAN</t>
        </is>
      </c>
      <c r="C7983" s="2" t="n">
        <v>2035</v>
      </c>
      <c r="D7983" s="2" t="inlineStr">
        <is>
          <t>United States</t>
        </is>
      </c>
      <c r="E7983" s="2" t="inlineStr">
        <is>
          <t>USA</t>
        </is>
      </c>
      <c r="F7983" s="2" t="inlineStr">
        <is>
          <t>Electricity generation with combined heat and power</t>
        </is>
      </c>
      <c r="G7983" s="2" t="n">
        <v>260</v>
      </c>
      <c r="H7983" s="2" t="n">
        <v>3.95655952161e-05</v>
      </c>
      <c r="I7983" s="2" t="n">
        <v>4.4313466642032e-05</v>
      </c>
      <c r="J7983" s="40" t="inlineStr">
        <is>
          <t>waste - methane capture</t>
        </is>
      </c>
    </row>
    <row r="7984" ht="15.75" customHeight="1" s="120">
      <c r="A7984" s="2" t="inlineStr">
        <is>
          <t>WASTE</t>
        </is>
      </c>
      <c r="B7984" s="2" t="inlineStr">
        <is>
          <t>LAN</t>
        </is>
      </c>
      <c r="C7984" s="2" t="n">
        <v>2035</v>
      </c>
      <c r="D7984" s="2" t="inlineStr">
        <is>
          <t>United States</t>
        </is>
      </c>
      <c r="E7984" s="2" t="inlineStr">
        <is>
          <t>USA</t>
        </is>
      </c>
      <c r="F7984" s="2" t="inlineStr">
        <is>
          <t>Electricity generation with combined heat and power</t>
        </is>
      </c>
      <c r="G7984" s="2" t="n">
        <v>262</v>
      </c>
      <c r="H7984" s="2" t="n">
        <v>4.4862528739e-05</v>
      </c>
      <c r="I7984" s="2" t="n">
        <v>5.024603218768001e-05</v>
      </c>
      <c r="J7984" s="40" t="inlineStr">
        <is>
          <t>waste - methane capture</t>
        </is>
      </c>
    </row>
    <row r="7985" ht="15.75" customHeight="1" s="120">
      <c r="A7985" s="2" t="inlineStr">
        <is>
          <t>WASTE</t>
        </is>
      </c>
      <c r="B7985" s="2" t="inlineStr">
        <is>
          <t>LAN</t>
        </is>
      </c>
      <c r="C7985" s="2" t="n">
        <v>2035</v>
      </c>
      <c r="D7985" s="2" t="inlineStr">
        <is>
          <t>United States</t>
        </is>
      </c>
      <c r="E7985" s="2" t="inlineStr">
        <is>
          <t>USA</t>
        </is>
      </c>
      <c r="F7985" s="2" t="inlineStr">
        <is>
          <t>Land_x001f_ll gas recovery for direct use</t>
        </is>
      </c>
      <c r="G7985" s="2" t="n">
        <v>264</v>
      </c>
      <c r="H7985" s="2" t="n">
        <v>0.0001674976228969</v>
      </c>
      <c r="I7985" s="2" t="n">
        <v>0.000187597337644528</v>
      </c>
      <c r="J7985" s="40" t="inlineStr">
        <is>
          <t>waste - methane capture</t>
        </is>
      </c>
    </row>
    <row r="7986" ht="15.75" customHeight="1" s="120">
      <c r="A7986" s="2" t="inlineStr">
        <is>
          <t>WASTE</t>
        </is>
      </c>
      <c r="B7986" s="2" t="inlineStr">
        <is>
          <t>LAN</t>
        </is>
      </c>
      <c r="C7986" s="2" t="n">
        <v>2035</v>
      </c>
      <c r="D7986" s="2" t="inlineStr">
        <is>
          <t>United States</t>
        </is>
      </c>
      <c r="E7986" s="2" t="inlineStr">
        <is>
          <t>USA</t>
        </is>
      </c>
      <c r="F7986" s="2" t="inlineStr">
        <is>
          <t>Electricity generation with combined heat and power</t>
        </is>
      </c>
      <c r="G7986" s="2" t="n">
        <v>267</v>
      </c>
      <c r="H7986" s="2" t="n">
        <v>3.83980877814e-05</v>
      </c>
      <c r="I7986" s="2" t="n">
        <v>4.3005858315168e-05</v>
      </c>
      <c r="J7986" s="40" t="inlineStr">
        <is>
          <t>waste - methane capture</t>
        </is>
      </c>
    </row>
    <row r="7987" ht="15.75" customHeight="1" s="120">
      <c r="A7987" s="2" t="inlineStr">
        <is>
          <t>WASTE</t>
        </is>
      </c>
      <c r="B7987" s="2" t="inlineStr">
        <is>
          <t>LAN</t>
        </is>
      </c>
      <c r="C7987" s="2" t="n">
        <v>2035</v>
      </c>
      <c r="D7987" s="2" t="inlineStr">
        <is>
          <t>United States</t>
        </is>
      </c>
      <c r="E7987" s="2" t="inlineStr">
        <is>
          <t>USA</t>
        </is>
      </c>
      <c r="F7987" s="2" t="inlineStr">
        <is>
          <t>Electricity generation with combined heat and power</t>
        </is>
      </c>
      <c r="G7987" s="2" t="n">
        <v>269</v>
      </c>
      <c r="H7987" s="2" t="n">
        <v>3.8143578422e-05</v>
      </c>
      <c r="I7987" s="2" t="n">
        <v>4.272080783264e-05</v>
      </c>
      <c r="J7987" s="40" t="inlineStr">
        <is>
          <t>waste - methane capture</t>
        </is>
      </c>
    </row>
    <row r="7988" ht="15.75" customHeight="1" s="120">
      <c r="A7988" s="2" t="inlineStr">
        <is>
          <t>WASTE</t>
        </is>
      </c>
      <c r="B7988" s="2" t="inlineStr">
        <is>
          <t>LAN</t>
        </is>
      </c>
      <c r="C7988" s="2" t="n">
        <v>2035</v>
      </c>
      <c r="D7988" s="2" t="inlineStr">
        <is>
          <t>United States</t>
        </is>
      </c>
      <c r="E7988" s="2" t="inlineStr">
        <is>
          <t>USA</t>
        </is>
      </c>
      <c r="F7988" s="2" t="inlineStr">
        <is>
          <t>Electricity generation with a gas turbine</t>
        </is>
      </c>
      <c r="G7988" s="2" t="n">
        <v>270</v>
      </c>
      <c r="H7988" s="2" t="n">
        <v>1.03419370134e-05</v>
      </c>
      <c r="I7988" s="2" t="n">
        <v>1.1582969455008e-05</v>
      </c>
      <c r="J7988" s="40" t="inlineStr">
        <is>
          <t>waste - methane capture</t>
        </is>
      </c>
    </row>
    <row r="7989" ht="15.75" customHeight="1" s="120">
      <c r="A7989" s="2" t="inlineStr">
        <is>
          <t>WASTE</t>
        </is>
      </c>
      <c r="B7989" s="2" t="inlineStr">
        <is>
          <t>LAN</t>
        </is>
      </c>
      <c r="C7989" s="2" t="n">
        <v>2035</v>
      </c>
      <c r="D7989" s="2" t="inlineStr">
        <is>
          <t>United States</t>
        </is>
      </c>
      <c r="E7989" s="2" t="inlineStr">
        <is>
          <t>USA</t>
        </is>
      </c>
      <c r="F7989" s="2" t="inlineStr">
        <is>
          <t>Electricity generation with a reciprocating engine</t>
        </is>
      </c>
      <c r="G7989" s="2" t="n">
        <v>273</v>
      </c>
      <c r="H7989" s="2" t="n">
        <v>0.0002884829882532</v>
      </c>
      <c r="I7989" s="2" t="n">
        <v>0.000323100946843584</v>
      </c>
      <c r="J7989" s="40" t="inlineStr">
        <is>
          <t>waste - methane capture</t>
        </is>
      </c>
    </row>
    <row r="7990" ht="15.75" customHeight="1" s="120">
      <c r="A7990" s="2" t="inlineStr">
        <is>
          <t>WASTE</t>
        </is>
      </c>
      <c r="B7990" s="2" t="inlineStr">
        <is>
          <t>LAN</t>
        </is>
      </c>
      <c r="C7990" s="2" t="n">
        <v>2035</v>
      </c>
      <c r="D7990" s="2" t="inlineStr">
        <is>
          <t>United States</t>
        </is>
      </c>
      <c r="E7990" s="2" t="inlineStr">
        <is>
          <t>USA</t>
        </is>
      </c>
      <c r="F7990" s="2" t="inlineStr">
        <is>
          <t>Electricity generation with a reciprocating engine</t>
        </is>
      </c>
      <c r="G7990" s="2" t="n">
        <v>276</v>
      </c>
      <c r="H7990" s="2" t="n">
        <v>0.0002860342210624</v>
      </c>
      <c r="I7990" s="2" t="n">
        <v>0.000320358327589888</v>
      </c>
      <c r="J7990" s="40" t="inlineStr">
        <is>
          <t>waste - methane capture</t>
        </is>
      </c>
    </row>
    <row r="7991" ht="15.75" customHeight="1" s="120">
      <c r="A7991" s="2" t="inlineStr">
        <is>
          <t>WASTE</t>
        </is>
      </c>
      <c r="B7991" s="2" t="inlineStr">
        <is>
          <t>LAN</t>
        </is>
      </c>
      <c r="C7991" s="2" t="n">
        <v>2035</v>
      </c>
      <c r="D7991" s="2" t="inlineStr">
        <is>
          <t>United States</t>
        </is>
      </c>
      <c r="E7991" s="2" t="inlineStr">
        <is>
          <t>USA</t>
        </is>
      </c>
      <c r="F7991" s="2" t="inlineStr">
        <is>
          <t>Electricity generation with a reciprocating engine</t>
        </is>
      </c>
      <c r="G7991" s="2" t="n">
        <v>278</v>
      </c>
      <c r="H7991" s="2" t="n">
        <v>0.0003212364390492</v>
      </c>
      <c r="I7991" s="2" t="n">
        <v>0.000359784811735104</v>
      </c>
      <c r="J7991" s="40" t="inlineStr">
        <is>
          <t>waste - methane capture</t>
        </is>
      </c>
    </row>
    <row r="7992" ht="15.75" customHeight="1" s="120">
      <c r="A7992" s="2" t="inlineStr">
        <is>
          <t>WASTE</t>
        </is>
      </c>
      <c r="B7992" s="2" t="inlineStr">
        <is>
          <t>LAN</t>
        </is>
      </c>
      <c r="C7992" s="2" t="n">
        <v>2035</v>
      </c>
      <c r="D7992" s="2" t="inlineStr">
        <is>
          <t>United States</t>
        </is>
      </c>
      <c r="E7992" s="2" t="inlineStr">
        <is>
          <t>USA</t>
        </is>
      </c>
      <c r="F7992" s="2" t="inlineStr">
        <is>
          <t>Land_x001f_ll gas recovery for direct use</t>
        </is>
      </c>
      <c r="G7992" s="2" t="n">
        <v>278</v>
      </c>
      <c r="H7992" s="2" t="n">
        <v>0.0002241405309178</v>
      </c>
      <c r="I7992" s="2" t="n">
        <v>0.000251037394627936</v>
      </c>
      <c r="J7992" s="40" t="inlineStr">
        <is>
          <t>waste - methane capture</t>
        </is>
      </c>
    </row>
    <row r="7993" ht="15.75" customHeight="1" s="120">
      <c r="A7993" s="2" t="inlineStr">
        <is>
          <t>WASTE</t>
        </is>
      </c>
      <c r="B7993" s="2" t="inlineStr">
        <is>
          <t>LAN</t>
        </is>
      </c>
      <c r="C7993" s="2" t="n">
        <v>2035</v>
      </c>
      <c r="D7993" s="2" t="inlineStr">
        <is>
          <t>United States</t>
        </is>
      </c>
      <c r="E7993" s="2" t="inlineStr">
        <is>
          <t>USA</t>
        </is>
      </c>
      <c r="F7993" s="2" t="inlineStr">
        <is>
          <t>Land_x001f_ll gas recovery for direct use</t>
        </is>
      </c>
      <c r="G7993" s="2" t="n">
        <v>281</v>
      </c>
      <c r="H7993" s="2" t="n">
        <v>0.0001950893492904</v>
      </c>
      <c r="I7993" s="2" t="n">
        <v>0.000218500071205248</v>
      </c>
      <c r="J7993" s="40" t="inlineStr">
        <is>
          <t>waste - methane capture</t>
        </is>
      </c>
    </row>
    <row r="7994" ht="15.75" customHeight="1" s="120">
      <c r="A7994" s="2" t="inlineStr">
        <is>
          <t>WASTE</t>
        </is>
      </c>
      <c r="B7994" s="2" t="inlineStr">
        <is>
          <t>LAN</t>
        </is>
      </c>
      <c r="C7994" s="2" t="n">
        <v>2035</v>
      </c>
      <c r="D7994" s="2" t="inlineStr">
        <is>
          <t>United States</t>
        </is>
      </c>
      <c r="E7994" s="2" t="inlineStr">
        <is>
          <t>USA</t>
        </is>
      </c>
      <c r="F7994" s="2" t="inlineStr">
        <is>
          <t>Electricity generation with a reciprocating engine</t>
        </is>
      </c>
      <c r="G7994" s="2" t="n">
        <v>288</v>
      </c>
      <c r="H7994" s="2" t="n">
        <v>0.0002740805794019</v>
      </c>
      <c r="I7994" s="2" t="n">
        <v>0.000306970248930128</v>
      </c>
      <c r="J7994" s="40" t="inlineStr">
        <is>
          <t>waste - methane capture</t>
        </is>
      </c>
    </row>
    <row r="7995" ht="15.75" customHeight="1" s="120">
      <c r="A7995" s="2" t="inlineStr">
        <is>
          <t>WASTE</t>
        </is>
      </c>
      <c r="B7995" s="2" t="inlineStr">
        <is>
          <t>LAN</t>
        </is>
      </c>
      <c r="C7995" s="2" t="n">
        <v>2035</v>
      </c>
      <c r="D7995" s="2" t="inlineStr">
        <is>
          <t>United States</t>
        </is>
      </c>
      <c r="E7995" s="2" t="inlineStr">
        <is>
          <t>USA</t>
        </is>
      </c>
      <c r="F7995" s="2" t="inlineStr">
        <is>
          <t>Land_x001f_ll gas recovery for direct use</t>
        </is>
      </c>
      <c r="G7995" s="2" t="n">
        <v>295</v>
      </c>
      <c r="H7995" s="2" t="n">
        <v>0.0001478390622651</v>
      </c>
      <c r="I7995" s="2" t="n">
        <v>0.000165579749736912</v>
      </c>
      <c r="J7995" s="40" t="inlineStr">
        <is>
          <t>waste - methane capture</t>
        </is>
      </c>
    </row>
    <row r="7996" ht="15.75" customHeight="1" s="120">
      <c r="A7996" s="2" t="inlineStr">
        <is>
          <t>WASTE</t>
        </is>
      </c>
      <c r="B7996" s="2" t="inlineStr">
        <is>
          <t>LAN</t>
        </is>
      </c>
      <c r="C7996" s="2" t="n">
        <v>2035</v>
      </c>
      <c r="D7996" s="2" t="inlineStr">
        <is>
          <t>United States</t>
        </is>
      </c>
      <c r="E7996" s="2" t="inlineStr">
        <is>
          <t>USA</t>
        </is>
      </c>
      <c r="F7996" s="2" t="inlineStr">
        <is>
          <t>Electricity generation with combined heat and power</t>
        </is>
      </c>
      <c r="G7996" s="2" t="n">
        <v>300</v>
      </c>
      <c r="H7996" s="2" t="n">
        <v>3.90478344343e-05</v>
      </c>
      <c r="I7996" s="2" t="n">
        <v>4.3733574566416e-05</v>
      </c>
      <c r="J7996" s="40" t="inlineStr">
        <is>
          <t>waste - methane capture</t>
        </is>
      </c>
    </row>
    <row r="7997" ht="15.75" customHeight="1" s="120">
      <c r="A7997" s="2" t="inlineStr">
        <is>
          <t>WASTE</t>
        </is>
      </c>
      <c r="B7997" s="2" t="inlineStr">
        <is>
          <t>LAN</t>
        </is>
      </c>
      <c r="C7997" s="2" t="n">
        <v>2035</v>
      </c>
      <c r="D7997" s="2" t="inlineStr">
        <is>
          <t>United States</t>
        </is>
      </c>
      <c r="E7997" s="2" t="inlineStr">
        <is>
          <t>USA</t>
        </is>
      </c>
      <c r="F7997" s="2" t="inlineStr">
        <is>
          <t>Electricity generation with combined heat and power</t>
        </is>
      </c>
      <c r="G7997" s="2" t="n">
        <v>306</v>
      </c>
      <c r="H7997" s="2" t="n">
        <v>3.35252479999e-05</v>
      </c>
      <c r="I7997" s="2" t="n">
        <v>3.754827775988801e-05</v>
      </c>
      <c r="J7997" s="40" t="inlineStr">
        <is>
          <t>waste - methane capture</t>
        </is>
      </c>
    </row>
    <row r="7998" ht="15.75" customHeight="1" s="120">
      <c r="A7998" s="2" t="inlineStr">
        <is>
          <t>WASTE</t>
        </is>
      </c>
      <c r="B7998" s="2" t="inlineStr">
        <is>
          <t>LAN</t>
        </is>
      </c>
      <c r="C7998" s="2" t="n">
        <v>2035</v>
      </c>
      <c r="D7998" s="2" t="inlineStr">
        <is>
          <t>United States</t>
        </is>
      </c>
      <c r="E7998" s="2" t="inlineStr">
        <is>
          <t>USA</t>
        </is>
      </c>
      <c r="F7998" s="2" t="inlineStr">
        <is>
          <t>Electricity generation with a gas turbine</t>
        </is>
      </c>
      <c r="G7998" s="2" t="n">
        <v>308</v>
      </c>
      <c r="H7998" s="54" t="n">
        <v>9.0752628239e-06</v>
      </c>
      <c r="I7998" s="2" t="n">
        <v>1.0164294362768e-05</v>
      </c>
      <c r="J7998" s="40" t="inlineStr">
        <is>
          <t>waste - methane capture</t>
        </is>
      </c>
    </row>
    <row r="7999" ht="15.75" customHeight="1" s="120">
      <c r="A7999" s="2" t="inlineStr">
        <is>
          <t>WASTE</t>
        </is>
      </c>
      <c r="B7999" s="2" t="inlineStr">
        <is>
          <t>LAN</t>
        </is>
      </c>
      <c r="C7999" s="2" t="n">
        <v>2035</v>
      </c>
      <c r="D7999" s="2" t="inlineStr">
        <is>
          <t>United States</t>
        </is>
      </c>
      <c r="E7999" s="2" t="inlineStr">
        <is>
          <t>USA</t>
        </is>
      </c>
      <c r="F7999" s="2" t="inlineStr">
        <is>
          <t>Electricity generation with a reciprocating engine</t>
        </is>
      </c>
      <c r="G7999" s="2" t="n">
        <v>314</v>
      </c>
      <c r="H7999" s="2" t="n">
        <v>0.0005033299967181</v>
      </c>
      <c r="I7999" s="2" t="n">
        <v>0.0005637295963242721</v>
      </c>
      <c r="J7999" s="40" t="inlineStr">
        <is>
          <t>waste - methane capture</t>
        </is>
      </c>
    </row>
    <row r="8000" ht="15.75" customHeight="1" s="120">
      <c r="A8000" s="2" t="inlineStr">
        <is>
          <t>WASTE</t>
        </is>
      </c>
      <c r="B8000" s="2" t="inlineStr">
        <is>
          <t>LAN</t>
        </is>
      </c>
      <c r="C8000" s="2" t="n">
        <v>2035</v>
      </c>
      <c r="D8000" s="2" t="inlineStr">
        <is>
          <t>United States</t>
        </is>
      </c>
      <c r="E8000" s="2" t="inlineStr">
        <is>
          <t>USA</t>
        </is>
      </c>
      <c r="F8000" s="2" t="inlineStr">
        <is>
          <t>Land_x001f_ll gas recovery for direct use</t>
        </is>
      </c>
      <c r="G8000" s="2" t="n">
        <v>319</v>
      </c>
      <c r="H8000" s="2" t="n">
        <v>0.0001466834801249</v>
      </c>
      <c r="I8000" s="2" t="n">
        <v>0.000164285497739888</v>
      </c>
      <c r="J8000" s="40" t="inlineStr">
        <is>
          <t>waste - methane capture</t>
        </is>
      </c>
    </row>
    <row r="8001" ht="15.75" customHeight="1" s="120">
      <c r="A8001" s="2" t="inlineStr">
        <is>
          <t>WASTE</t>
        </is>
      </c>
      <c r="B8001" s="2" t="inlineStr">
        <is>
          <t>LAN</t>
        </is>
      </c>
      <c r="C8001" s="2" t="n">
        <v>2035</v>
      </c>
      <c r="D8001" s="2" t="inlineStr">
        <is>
          <t>United States</t>
        </is>
      </c>
      <c r="E8001" s="2" t="inlineStr">
        <is>
          <t>USA</t>
        </is>
      </c>
      <c r="F8001" s="2" t="inlineStr">
        <is>
          <t>Electricity generation with a reciprocating engine</t>
        </is>
      </c>
      <c r="G8001" s="2" t="n">
        <v>319</v>
      </c>
      <c r="H8001" s="2" t="n">
        <v>0.0002795198815875</v>
      </c>
      <c r="I8001" s="2" t="n">
        <v>0.000313062267378</v>
      </c>
      <c r="J8001" s="40" t="inlineStr">
        <is>
          <t>waste - methane capture</t>
        </is>
      </c>
    </row>
    <row r="8002" ht="15.75" customHeight="1" s="120">
      <c r="A8002" s="2" t="inlineStr">
        <is>
          <t>WASTE</t>
        </is>
      </c>
      <c r="B8002" s="2" t="inlineStr">
        <is>
          <t>LAN</t>
        </is>
      </c>
      <c r="C8002" s="2" t="n">
        <v>2035</v>
      </c>
      <c r="D8002" s="2" t="inlineStr">
        <is>
          <t>United States</t>
        </is>
      </c>
      <c r="E8002" s="2" t="inlineStr">
        <is>
          <t>USA</t>
        </is>
      </c>
      <c r="F8002" s="2" t="inlineStr">
        <is>
          <t>Land_x001f_ll gas recovery for direct use</t>
        </is>
      </c>
      <c r="G8002" s="2" t="n">
        <v>321</v>
      </c>
      <c r="H8002" s="2" t="n">
        <v>0.0001415882870788</v>
      </c>
      <c r="I8002" s="2" t="n">
        <v>0.000158578881528256</v>
      </c>
      <c r="J8002" s="40" t="inlineStr">
        <is>
          <t>waste - methane capture</t>
        </is>
      </c>
    </row>
    <row r="8003" ht="15.75" customHeight="1" s="120">
      <c r="A8003" s="2" t="inlineStr">
        <is>
          <t>WASTE</t>
        </is>
      </c>
      <c r="B8003" s="2" t="inlineStr">
        <is>
          <t>LAN</t>
        </is>
      </c>
      <c r="C8003" s="2" t="n">
        <v>2035</v>
      </c>
      <c r="D8003" s="2" t="inlineStr">
        <is>
          <t>United States</t>
        </is>
      </c>
      <c r="E8003" s="2" t="inlineStr">
        <is>
          <t>USA</t>
        </is>
      </c>
      <c r="F8003" s="2" t="inlineStr">
        <is>
          <t>Flaring of landfill gas</t>
        </is>
      </c>
      <c r="G8003" s="2" t="n">
        <v>325</v>
      </c>
      <c r="H8003" s="2" t="n">
        <v>4.59950861114e-05</v>
      </c>
      <c r="I8003" s="2" t="n">
        <v>5.151449644476801e-05</v>
      </c>
      <c r="J8003" s="40" t="inlineStr">
        <is>
          <t>waste - methane destruction</t>
        </is>
      </c>
    </row>
    <row r="8004" ht="15.75" customHeight="1" s="120">
      <c r="A8004" s="2" t="inlineStr">
        <is>
          <t>WASTE</t>
        </is>
      </c>
      <c r="B8004" s="2" t="inlineStr">
        <is>
          <t>LAN</t>
        </is>
      </c>
      <c r="C8004" s="2" t="n">
        <v>2035</v>
      </c>
      <c r="D8004" s="2" t="inlineStr">
        <is>
          <t>United States</t>
        </is>
      </c>
      <c r="E8004" s="2" t="inlineStr">
        <is>
          <t>USA</t>
        </is>
      </c>
      <c r="F8004" s="2" t="inlineStr">
        <is>
          <t>Electricity generation with a microturbine</t>
        </is>
      </c>
      <c r="G8004" s="2" t="n">
        <v>325</v>
      </c>
      <c r="H8004" s="54" t="n">
        <v>2.96457892546e-06</v>
      </c>
      <c r="I8004" s="2" t="n">
        <v>3.3203283965152e-06</v>
      </c>
      <c r="J8004" s="40" t="inlineStr">
        <is>
          <t>waste - methane capture</t>
        </is>
      </c>
    </row>
    <row r="8005" ht="15.75" customHeight="1" s="120">
      <c r="A8005" s="2" t="inlineStr">
        <is>
          <t>WASTE</t>
        </is>
      </c>
      <c r="B8005" s="2" t="inlineStr">
        <is>
          <t>LAN</t>
        </is>
      </c>
      <c r="C8005" s="2" t="n">
        <v>2035</v>
      </c>
      <c r="D8005" s="2" t="inlineStr">
        <is>
          <t>United States</t>
        </is>
      </c>
      <c r="E8005" s="2" t="inlineStr">
        <is>
          <t>USA</t>
        </is>
      </c>
      <c r="F8005" s="2" t="inlineStr">
        <is>
          <t>Electricity generation with a microturbine</t>
        </is>
      </c>
      <c r="G8005" s="2" t="n">
        <v>331</v>
      </c>
      <c r="H8005" s="54" t="n">
        <v>2.85777628051e-06</v>
      </c>
      <c r="I8005" s="2" t="n">
        <v>3.2007094341712e-06</v>
      </c>
      <c r="J8005" s="40" t="inlineStr">
        <is>
          <t>waste - methane capture</t>
        </is>
      </c>
    </row>
    <row r="8006" ht="15.75" customHeight="1" s="120">
      <c r="A8006" s="2" t="inlineStr">
        <is>
          <t>WASTE</t>
        </is>
      </c>
      <c r="B8006" s="2" t="inlineStr">
        <is>
          <t>LAN</t>
        </is>
      </c>
      <c r="C8006" s="2" t="n">
        <v>2035</v>
      </c>
      <c r="D8006" s="2" t="inlineStr">
        <is>
          <t>United States</t>
        </is>
      </c>
      <c r="E8006" s="2" t="inlineStr">
        <is>
          <t>USA</t>
        </is>
      </c>
      <c r="F8006" s="2" t="inlineStr">
        <is>
          <t>Electricity generation with a reciprocating engine</t>
        </is>
      </c>
      <c r="G8006" s="2" t="n">
        <v>333</v>
      </c>
      <c r="H8006" s="2" t="n">
        <v>0.0002371751470491</v>
      </c>
      <c r="I8006" s="2" t="n">
        <v>0.000265636164694992</v>
      </c>
      <c r="J8006" s="40" t="inlineStr">
        <is>
          <t>waste - methane capture</t>
        </is>
      </c>
    </row>
    <row r="8007" ht="15.75" customHeight="1" s="120">
      <c r="A8007" s="2" t="inlineStr">
        <is>
          <t>WASTE</t>
        </is>
      </c>
      <c r="B8007" s="2" t="inlineStr">
        <is>
          <t>LAN</t>
        </is>
      </c>
      <c r="C8007" s="2" t="n">
        <v>2035</v>
      </c>
      <c r="D8007" s="2" t="inlineStr">
        <is>
          <t>United States</t>
        </is>
      </c>
      <c r="E8007" s="2" t="inlineStr">
        <is>
          <t>USA</t>
        </is>
      </c>
      <c r="F8007" s="2" t="inlineStr">
        <is>
          <t>Flaring of landfill gas</t>
        </is>
      </c>
      <c r="G8007" s="2" t="n">
        <v>337</v>
      </c>
      <c r="H8007" s="2" t="n">
        <v>4.77140456496e-05</v>
      </c>
      <c r="I8007" s="2" t="n">
        <v>5.343973112755201e-05</v>
      </c>
      <c r="J8007" s="40" t="inlineStr">
        <is>
          <t>waste - methane destruction</t>
        </is>
      </c>
    </row>
    <row r="8008" ht="15.75" customHeight="1" s="120">
      <c r="A8008" s="2" t="inlineStr">
        <is>
          <t>WASTE</t>
        </is>
      </c>
      <c r="B8008" s="2" t="inlineStr">
        <is>
          <t>LAN</t>
        </is>
      </c>
      <c r="C8008" s="2" t="n">
        <v>2035</v>
      </c>
      <c r="D8008" s="2" t="inlineStr">
        <is>
          <t>United States</t>
        </is>
      </c>
      <c r="E8008" s="2" t="inlineStr">
        <is>
          <t>USA</t>
        </is>
      </c>
      <c r="F8008" s="2" t="inlineStr">
        <is>
          <t>Land_x001f_ll gas recovery for direct use</t>
        </is>
      </c>
      <c r="G8008" s="2" t="n">
        <v>338</v>
      </c>
      <c r="H8008" s="2" t="n">
        <v>0.0001375966676278</v>
      </c>
      <c r="I8008" s="2" t="n">
        <v>0.000154108267743136</v>
      </c>
      <c r="J8008" s="40" t="inlineStr">
        <is>
          <t>waste - methane capture</t>
        </is>
      </c>
    </row>
    <row r="8009" ht="15.75" customHeight="1" s="120">
      <c r="A8009" s="2" t="inlineStr">
        <is>
          <t>WASTE</t>
        </is>
      </c>
      <c r="B8009" s="2" t="inlineStr">
        <is>
          <t>LAN</t>
        </is>
      </c>
      <c r="C8009" s="2" t="n">
        <v>2035</v>
      </c>
      <c r="D8009" s="2" t="inlineStr">
        <is>
          <t>United States</t>
        </is>
      </c>
      <c r="E8009" s="2" t="inlineStr">
        <is>
          <t>USA</t>
        </is>
      </c>
      <c r="F8009" s="2" t="inlineStr">
        <is>
          <t>Electricity generation with a reciprocating engine</t>
        </is>
      </c>
      <c r="G8009" s="2" t="n">
        <v>341</v>
      </c>
      <c r="H8009" s="2" t="n">
        <v>0.0002312999131391</v>
      </c>
      <c r="I8009" s="2" t="n">
        <v>0.000259055902715792</v>
      </c>
      <c r="J8009" s="40" t="inlineStr">
        <is>
          <t>waste - methane capture</t>
        </is>
      </c>
    </row>
    <row r="8010" ht="15.75" customHeight="1" s="120">
      <c r="A8010" s="2" t="inlineStr">
        <is>
          <t>WASTE</t>
        </is>
      </c>
      <c r="B8010" s="2" t="inlineStr">
        <is>
          <t>LAN</t>
        </is>
      </c>
      <c r="C8010" s="2" t="n">
        <v>2035</v>
      </c>
      <c r="D8010" s="2" t="inlineStr">
        <is>
          <t>United States</t>
        </is>
      </c>
      <c r="E8010" s="2" t="inlineStr">
        <is>
          <t>USA</t>
        </is>
      </c>
      <c r="F8010" s="2" t="inlineStr">
        <is>
          <t>Land_x001f_ll gas recovery for direct use</t>
        </is>
      </c>
      <c r="G8010" s="2" t="n">
        <v>345</v>
      </c>
      <c r="H8010" s="2" t="n">
        <v>0.0001352425169898</v>
      </c>
      <c r="I8010" s="2" t="n">
        <v>0.000151471619028576</v>
      </c>
      <c r="J8010" s="40" t="inlineStr">
        <is>
          <t>waste - methane capture</t>
        </is>
      </c>
    </row>
    <row r="8011" ht="15.75" customHeight="1" s="120">
      <c r="A8011" s="2" t="inlineStr">
        <is>
          <t>WASTE</t>
        </is>
      </c>
      <c r="B8011" s="2" t="inlineStr">
        <is>
          <t>LAN</t>
        </is>
      </c>
      <c r="C8011" s="2" t="n">
        <v>2035</v>
      </c>
      <c r="D8011" s="2" t="inlineStr">
        <is>
          <t>United States</t>
        </is>
      </c>
      <c r="E8011" s="2" t="inlineStr">
        <is>
          <t>USA</t>
        </is>
      </c>
      <c r="F8011" s="2" t="inlineStr">
        <is>
          <t>Electricity generation with combined heat and power</t>
        </is>
      </c>
      <c r="G8011" s="2" t="n">
        <v>347</v>
      </c>
      <c r="H8011" s="2" t="n">
        <v>2.95905192615e-05</v>
      </c>
      <c r="I8011" s="2" t="n">
        <v>3.314138157288e-05</v>
      </c>
      <c r="J8011" s="40" t="inlineStr">
        <is>
          <t>waste - methane capture</t>
        </is>
      </c>
    </row>
    <row r="8012" ht="15.75" customHeight="1" s="120">
      <c r="A8012" s="2" t="inlineStr">
        <is>
          <t>WASTE</t>
        </is>
      </c>
      <c r="B8012" s="2" t="inlineStr">
        <is>
          <t>LAN</t>
        </is>
      </c>
      <c r="C8012" s="2" t="n">
        <v>2035</v>
      </c>
      <c r="D8012" s="2" t="inlineStr">
        <is>
          <t>United States</t>
        </is>
      </c>
      <c r="E8012" s="2" t="inlineStr">
        <is>
          <t>USA</t>
        </is>
      </c>
      <c r="F8012" s="2" t="inlineStr">
        <is>
          <t>Electricity generation with combined heat and power</t>
        </is>
      </c>
      <c r="G8012" s="2" t="n">
        <v>350</v>
      </c>
      <c r="H8012" s="2" t="n">
        <v>2.93592238449e-05</v>
      </c>
      <c r="I8012" s="2" t="n">
        <v>3.288233070628801e-05</v>
      </c>
      <c r="J8012" s="40" t="inlineStr">
        <is>
          <t>waste - methane capture</t>
        </is>
      </c>
    </row>
    <row r="8013" ht="15.75" customHeight="1" s="120">
      <c r="A8013" s="2" t="inlineStr">
        <is>
          <t>WASTE</t>
        </is>
      </c>
      <c r="B8013" s="2" t="inlineStr">
        <is>
          <t>LAN</t>
        </is>
      </c>
      <c r="C8013" s="2" t="n">
        <v>2035</v>
      </c>
      <c r="D8013" s="2" t="inlineStr">
        <is>
          <t>United States</t>
        </is>
      </c>
      <c r="E8013" s="2" t="inlineStr">
        <is>
          <t>USA</t>
        </is>
      </c>
      <c r="F8013" s="2" t="inlineStr">
        <is>
          <t>Electricity generation with combined heat and power</t>
        </is>
      </c>
      <c r="G8013" s="2" t="n">
        <v>359</v>
      </c>
      <c r="H8013" s="2" t="n">
        <v>3.29391441483e-05</v>
      </c>
      <c r="I8013" s="2" t="n">
        <v>3.6891841446096e-05</v>
      </c>
      <c r="J8013" s="40" t="inlineStr">
        <is>
          <t>waste - methane capture</t>
        </is>
      </c>
    </row>
    <row r="8014" ht="15.75" customHeight="1" s="120">
      <c r="A8014" s="2" t="inlineStr">
        <is>
          <t>WASTE</t>
        </is>
      </c>
      <c r="B8014" s="2" t="inlineStr">
        <is>
          <t>LAN</t>
        </is>
      </c>
      <c r="C8014" s="2" t="n">
        <v>2035</v>
      </c>
      <c r="D8014" s="2" t="inlineStr">
        <is>
          <t>United States</t>
        </is>
      </c>
      <c r="E8014" s="2" t="inlineStr">
        <is>
          <t>USA</t>
        </is>
      </c>
      <c r="F8014" s="2" t="inlineStr">
        <is>
          <t>Electricity generation with a gas turbine</t>
        </is>
      </c>
      <c r="G8014" s="2" t="n">
        <v>359</v>
      </c>
      <c r="H8014" s="54" t="n">
        <v>7.7569466157e-06</v>
      </c>
      <c r="I8014" s="2" t="n">
        <v>8.687780209584002e-06</v>
      </c>
      <c r="J8014" s="40" t="inlineStr">
        <is>
          <t>waste - methane capture</t>
        </is>
      </c>
    </row>
    <row r="8015" ht="15.75" customHeight="1" s="120">
      <c r="A8015" s="2" t="inlineStr">
        <is>
          <t>WASTE</t>
        </is>
      </c>
      <c r="B8015" s="2" t="inlineStr">
        <is>
          <t>LAN</t>
        </is>
      </c>
      <c r="C8015" s="2" t="n">
        <v>2035</v>
      </c>
      <c r="D8015" s="2" t="inlineStr">
        <is>
          <t>United States</t>
        </is>
      </c>
      <c r="E8015" s="2" t="inlineStr">
        <is>
          <t>USA</t>
        </is>
      </c>
      <c r="F8015" s="2" t="inlineStr">
        <is>
          <t>Electricity generation with combined heat and power</t>
        </is>
      </c>
      <c r="G8015" s="2" t="n">
        <v>363</v>
      </c>
      <c r="H8015" s="2" t="n">
        <v>2.83394019789e-05</v>
      </c>
      <c r="I8015" s="2" t="n">
        <v>3.1740130216368e-05</v>
      </c>
      <c r="J8015" s="40" t="inlineStr">
        <is>
          <t>waste - methane capture</t>
        </is>
      </c>
    </row>
    <row r="8016" ht="15.75" customHeight="1" s="120">
      <c r="A8016" s="2" t="inlineStr">
        <is>
          <t>WASTE</t>
        </is>
      </c>
      <c r="B8016" s="2" t="inlineStr">
        <is>
          <t>LAN</t>
        </is>
      </c>
      <c r="C8016" s="2" t="n">
        <v>2035</v>
      </c>
      <c r="D8016" s="2" t="inlineStr">
        <is>
          <t>United States</t>
        </is>
      </c>
      <c r="E8016" s="2" t="inlineStr">
        <is>
          <t>USA</t>
        </is>
      </c>
      <c r="F8016" s="2" t="inlineStr">
        <is>
          <t>Electricity generation with combined heat and power</t>
        </is>
      </c>
      <c r="G8016" s="2" t="n">
        <v>368</v>
      </c>
      <c r="H8016" s="2" t="n">
        <v>3.21329425788e-05</v>
      </c>
      <c r="I8016" s="2" t="n">
        <v>3.598889568825601e-05</v>
      </c>
      <c r="J8016" s="40" t="inlineStr">
        <is>
          <t>waste - methane capture</t>
        </is>
      </c>
    </row>
    <row r="8017" ht="15.75" customHeight="1" s="120">
      <c r="A8017" s="2" t="inlineStr">
        <is>
          <t>WASTE</t>
        </is>
      </c>
      <c r="B8017" s="2" t="inlineStr">
        <is>
          <t>LAN</t>
        </is>
      </c>
      <c r="C8017" s="2" t="n">
        <v>2035</v>
      </c>
      <c r="D8017" s="2" t="inlineStr">
        <is>
          <t>United States</t>
        </is>
      </c>
      <c r="E8017" s="2" t="inlineStr">
        <is>
          <t>USA</t>
        </is>
      </c>
      <c r="F8017" s="2" t="inlineStr">
        <is>
          <t>Electricity generation with combined heat and power</t>
        </is>
      </c>
      <c r="G8017" s="2" t="n">
        <v>373</v>
      </c>
      <c r="H8017" s="2" t="n">
        <v>2.75404654531e-05</v>
      </c>
      <c r="I8017" s="2" t="n">
        <v>3.0845321307472e-05</v>
      </c>
      <c r="J8017" s="40" t="inlineStr">
        <is>
          <t>waste - methane capture</t>
        </is>
      </c>
    </row>
    <row r="8018" ht="15.75" customHeight="1" s="120">
      <c r="A8018" s="2" t="inlineStr">
        <is>
          <t>WASTE</t>
        </is>
      </c>
      <c r="B8018" s="2" t="inlineStr">
        <is>
          <t>LAN</t>
        </is>
      </c>
      <c r="C8018" s="2" t="n">
        <v>2035</v>
      </c>
      <c r="D8018" s="2" t="inlineStr">
        <is>
          <t>United States</t>
        </is>
      </c>
      <c r="E8018" s="2" t="inlineStr">
        <is>
          <t>USA</t>
        </is>
      </c>
      <c r="F8018" s="2" t="inlineStr">
        <is>
          <t>Electricity generation with combined heat and power</t>
        </is>
      </c>
      <c r="G8018" s="2" t="n">
        <v>380</v>
      </c>
      <c r="H8018" s="2" t="n">
        <v>2.7069272619e-05</v>
      </c>
      <c r="I8018" s="2" t="n">
        <v>3.031758533328001e-05</v>
      </c>
      <c r="J8018" s="40" t="inlineStr">
        <is>
          <t>waste - methane capture</t>
        </is>
      </c>
    </row>
    <row r="8019" ht="15.75" customHeight="1" s="120">
      <c r="A8019" s="2" t="inlineStr">
        <is>
          <t>WASTE</t>
        </is>
      </c>
      <c r="B8019" s="2" t="inlineStr">
        <is>
          <t>LAN</t>
        </is>
      </c>
      <c r="C8019" s="2" t="n">
        <v>2035</v>
      </c>
      <c r="D8019" s="2" t="inlineStr">
        <is>
          <t>United States</t>
        </is>
      </c>
      <c r="E8019" s="2" t="inlineStr">
        <is>
          <t>USA</t>
        </is>
      </c>
      <c r="F8019" s="2" t="inlineStr">
        <is>
          <t>Land_x001f_ll gas recovery for direct use</t>
        </is>
      </c>
      <c r="G8019" s="2" t="n">
        <v>382</v>
      </c>
      <c r="H8019" s="2" t="n">
        <v>0.0001293542736676</v>
      </c>
      <c r="I8019" s="2" t="n">
        <v>0.000144876786507712</v>
      </c>
      <c r="J8019" s="40" t="inlineStr">
        <is>
          <t>waste - methane capture</t>
        </is>
      </c>
    </row>
    <row r="8020" ht="15.75" customHeight="1" s="120">
      <c r="A8020" s="2" t="inlineStr">
        <is>
          <t>WASTE</t>
        </is>
      </c>
      <c r="B8020" s="2" t="inlineStr">
        <is>
          <t>LAN</t>
        </is>
      </c>
      <c r="C8020" s="2" t="n">
        <v>2035</v>
      </c>
      <c r="D8020" s="2" t="inlineStr">
        <is>
          <t>United States</t>
        </is>
      </c>
      <c r="E8020" s="2" t="inlineStr">
        <is>
          <t>USA</t>
        </is>
      </c>
      <c r="F8020" s="2" t="inlineStr">
        <is>
          <t>Electricity generation with combined heat and power</t>
        </is>
      </c>
      <c r="G8020" s="2" t="n">
        <v>398</v>
      </c>
      <c r="H8020" s="2" t="n">
        <v>2.58907202806e-05</v>
      </c>
      <c r="I8020" s="2" t="n">
        <v>2.8997606714272e-05</v>
      </c>
      <c r="J8020" s="40" t="inlineStr">
        <is>
          <t>waste - methane capture</t>
        </is>
      </c>
    </row>
    <row r="8021" ht="15.75" customHeight="1" s="120">
      <c r="A8021" s="2" t="inlineStr">
        <is>
          <t>WASTE</t>
        </is>
      </c>
      <c r="B8021" s="2" t="inlineStr">
        <is>
          <t>LAN</t>
        </is>
      </c>
      <c r="C8021" s="2" t="n">
        <v>2035</v>
      </c>
      <c r="D8021" s="2" t="inlineStr">
        <is>
          <t>United States</t>
        </is>
      </c>
      <c r="E8021" s="2" t="inlineStr">
        <is>
          <t>USA</t>
        </is>
      </c>
      <c r="F8021" s="2" t="inlineStr">
        <is>
          <t>Electricity generation with combined heat and power</t>
        </is>
      </c>
      <c r="G8021" s="2" t="n">
        <v>429</v>
      </c>
      <c r="H8021" s="2" t="n">
        <v>2.40402496274e-05</v>
      </c>
      <c r="I8021" s="2" t="n">
        <v>2.6925079582688e-05</v>
      </c>
      <c r="J8021" s="40" t="inlineStr">
        <is>
          <t>waste - methane capture</t>
        </is>
      </c>
    </row>
    <row r="8022" ht="15.75" customHeight="1" s="120">
      <c r="A8022" s="2" t="inlineStr">
        <is>
          <t>WASTE</t>
        </is>
      </c>
      <c r="B8022" s="2" t="inlineStr">
        <is>
          <t>LAN</t>
        </is>
      </c>
      <c r="C8022" s="2" t="n">
        <v>2035</v>
      </c>
      <c r="D8022" s="2" t="inlineStr">
        <is>
          <t>United States</t>
        </is>
      </c>
      <c r="E8022" s="2" t="inlineStr">
        <is>
          <t>USA</t>
        </is>
      </c>
      <c r="F8022" s="2" t="inlineStr">
        <is>
          <t>Land_x001f_ll gas recovery for direct use</t>
        </is>
      </c>
      <c r="G8022" s="2" t="n">
        <v>430</v>
      </c>
      <c r="H8022" s="2" t="n">
        <v>0.0001190894763567</v>
      </c>
      <c r="I8022" s="2" t="n">
        <v>0.000133380213519504</v>
      </c>
      <c r="J8022" s="40" t="inlineStr">
        <is>
          <t>waste - methane capture</t>
        </is>
      </c>
    </row>
    <row r="8023" ht="15.75" customHeight="1" s="120">
      <c r="A8023" s="2" t="inlineStr">
        <is>
          <t>WASTE</t>
        </is>
      </c>
      <c r="B8023" s="2" t="inlineStr">
        <is>
          <t>LAN</t>
        </is>
      </c>
      <c r="C8023" s="2" t="n">
        <v>2035</v>
      </c>
      <c r="D8023" s="2" t="inlineStr">
        <is>
          <t>United States</t>
        </is>
      </c>
      <c r="E8023" s="2" t="inlineStr">
        <is>
          <t>USA</t>
        </is>
      </c>
      <c r="F8023" s="2" t="inlineStr">
        <is>
          <t>Electricity generation with combined heat and power</t>
        </is>
      </c>
      <c r="G8023" s="2" t="n">
        <v>433</v>
      </c>
      <c r="H8023" s="2" t="n">
        <v>2.38361844822e-05</v>
      </c>
      <c r="I8023" s="2" t="n">
        <v>2.6696526620064e-05</v>
      </c>
      <c r="J8023" s="40" t="inlineStr">
        <is>
          <t>waste - methane capture</t>
        </is>
      </c>
    </row>
    <row r="8024" ht="15.75" customHeight="1" s="120">
      <c r="A8024" s="2" t="inlineStr">
        <is>
          <t>WASTE</t>
        </is>
      </c>
      <c r="B8024" s="2" t="inlineStr">
        <is>
          <t>LAN</t>
        </is>
      </c>
      <c r="C8024" s="2" t="n">
        <v>2035</v>
      </c>
      <c r="D8024" s="2" t="inlineStr">
        <is>
          <t>United States</t>
        </is>
      </c>
      <c r="E8024" s="2" t="inlineStr">
        <is>
          <t>USA</t>
        </is>
      </c>
      <c r="F8024" s="2" t="inlineStr">
        <is>
          <t>Electricity generation with combined heat and power</t>
        </is>
      </c>
      <c r="G8024" s="2" t="n">
        <v>441</v>
      </c>
      <c r="H8024" s="2" t="n">
        <v>2.67697014351e-05</v>
      </c>
      <c r="I8024" s="2" t="n">
        <v>2.9982065607312e-05</v>
      </c>
      <c r="J8024" s="40" t="inlineStr">
        <is>
          <t>waste - methane capture</t>
        </is>
      </c>
    </row>
    <row r="8025" ht="15.75" customHeight="1" s="120">
      <c r="A8025" s="2" t="inlineStr">
        <is>
          <t>WASTE</t>
        </is>
      </c>
      <c r="B8025" s="2" t="inlineStr">
        <is>
          <t>LAN</t>
        </is>
      </c>
      <c r="C8025" s="2" t="n">
        <v>2035</v>
      </c>
      <c r="D8025" s="2" t="inlineStr">
        <is>
          <t>United States</t>
        </is>
      </c>
      <c r="E8025" s="2" t="inlineStr">
        <is>
          <t>USA</t>
        </is>
      </c>
      <c r="F8025" s="2" t="inlineStr">
        <is>
          <t>Electricity generation with combined heat and power</t>
        </is>
      </c>
      <c r="G8025" s="2" t="n">
        <v>452</v>
      </c>
      <c r="H8025" s="2" t="n">
        <v>2.28400476772e-05</v>
      </c>
      <c r="I8025" s="2" t="n">
        <v>2.5580853398464e-05</v>
      </c>
      <c r="J8025" s="40" t="inlineStr">
        <is>
          <t>waste - methane capture</t>
        </is>
      </c>
    </row>
    <row r="8026" ht="15.75" customHeight="1" s="120">
      <c r="A8026" s="2" t="inlineStr">
        <is>
          <t>WASTE</t>
        </is>
      </c>
      <c r="B8026" s="2" t="inlineStr">
        <is>
          <t>LAN</t>
        </is>
      </c>
      <c r="C8026" s="2" t="n">
        <v>2035</v>
      </c>
      <c r="D8026" s="2" t="inlineStr">
        <is>
          <t>United States</t>
        </is>
      </c>
      <c r="E8026" s="2" t="inlineStr">
        <is>
          <t>USA</t>
        </is>
      </c>
      <c r="F8026" s="2" t="inlineStr">
        <is>
          <t>Electricity generation with a gas turbine</t>
        </is>
      </c>
      <c r="G8026" s="2" t="n">
        <v>452</v>
      </c>
      <c r="H8026" s="54" t="n">
        <v>6.76780473441e-06</v>
      </c>
      <c r="I8026" s="2" t="n">
        <v>7.5799413025392e-06</v>
      </c>
      <c r="J8026" s="40" t="inlineStr">
        <is>
          <t>waste - methane capture</t>
        </is>
      </c>
    </row>
    <row r="8027" ht="15.75" customHeight="1" s="120">
      <c r="A8027" s="2" t="inlineStr">
        <is>
          <t>WASTE</t>
        </is>
      </c>
      <c r="B8027" s="2" t="inlineStr">
        <is>
          <t>LAN</t>
        </is>
      </c>
      <c r="C8027" s="2" t="n">
        <v>2035</v>
      </c>
      <c r="D8027" s="2" t="inlineStr">
        <is>
          <t>United States</t>
        </is>
      </c>
      <c r="E8027" s="2" t="inlineStr">
        <is>
          <t>USA</t>
        </is>
      </c>
      <c r="F8027" s="2" t="inlineStr">
        <is>
          <t>Land_x001f_ll gas recovery for direct use</t>
        </is>
      </c>
      <c r="G8027" s="2" t="n">
        <v>456</v>
      </c>
      <c r="H8027" s="2" t="n">
        <v>0.0001141126122093</v>
      </c>
      <c r="I8027" s="2" t="n">
        <v>0.000127806125674416</v>
      </c>
      <c r="J8027" s="40" t="inlineStr">
        <is>
          <t>waste - methane capture</t>
        </is>
      </c>
    </row>
    <row r="8028" ht="15.75" customHeight="1" s="120">
      <c r="A8028" s="2" t="inlineStr">
        <is>
          <t>WASTE</t>
        </is>
      </c>
      <c r="B8028" s="2" t="inlineStr">
        <is>
          <t>LAN</t>
        </is>
      </c>
      <c r="C8028" s="2" t="n">
        <v>2035</v>
      </c>
      <c r="D8028" s="2" t="inlineStr">
        <is>
          <t>United States</t>
        </is>
      </c>
      <c r="E8028" s="2" t="inlineStr">
        <is>
          <t>USA</t>
        </is>
      </c>
      <c r="F8028" s="2" t="inlineStr">
        <is>
          <t>Land_x001f_ll gas recovery for direct use</t>
        </is>
      </c>
      <c r="G8028" s="2" t="n">
        <v>462</v>
      </c>
      <c r="H8028" s="2" t="n">
        <v>0.0001645693555474</v>
      </c>
      <c r="I8028" s="2" t="n">
        <v>0.000184317678213088</v>
      </c>
      <c r="J8028" s="40" t="inlineStr">
        <is>
          <t>waste - methane capture</t>
        </is>
      </c>
    </row>
    <row r="8029" ht="15.75" customHeight="1" s="120">
      <c r="A8029" s="2" t="inlineStr">
        <is>
          <t>WASTE</t>
        </is>
      </c>
      <c r="B8029" s="2" t="inlineStr">
        <is>
          <t>LAN</t>
        </is>
      </c>
      <c r="C8029" s="2" t="n">
        <v>2035</v>
      </c>
      <c r="D8029" s="2" t="inlineStr">
        <is>
          <t>United States</t>
        </is>
      </c>
      <c r="E8029" s="2" t="inlineStr">
        <is>
          <t>USA</t>
        </is>
      </c>
      <c r="F8029" s="2" t="inlineStr">
        <is>
          <t>Land_x001f_ll gas recovery for direct use</t>
        </is>
      </c>
      <c r="G8029" s="2" t="n">
        <v>466</v>
      </c>
      <c r="H8029" s="2" t="n">
        <v>0.0001201090126415</v>
      </c>
      <c r="I8029" s="2" t="n">
        <v>0.00013452209415848</v>
      </c>
      <c r="J8029" s="40" t="inlineStr">
        <is>
          <t>waste - methane capture</t>
        </is>
      </c>
    </row>
    <row r="8030" ht="15.75" customHeight="1" s="120">
      <c r="A8030" s="2" t="inlineStr">
        <is>
          <t>WASTE</t>
        </is>
      </c>
      <c r="B8030" s="2" t="inlineStr">
        <is>
          <t>LAN</t>
        </is>
      </c>
      <c r="C8030" s="2" t="n">
        <v>2035</v>
      </c>
      <c r="D8030" s="2" t="inlineStr">
        <is>
          <t>United States</t>
        </is>
      </c>
      <c r="E8030" s="2" t="inlineStr">
        <is>
          <t>USA</t>
        </is>
      </c>
      <c r="F8030" s="2" t="inlineStr">
        <is>
          <t>Land_x001f_ll gas recovery for direct use</t>
        </is>
      </c>
      <c r="G8030" s="2" t="n">
        <v>474</v>
      </c>
      <c r="H8030" s="2" t="n">
        <v>0.000160541429068</v>
      </c>
      <c r="I8030" s="2" t="n">
        <v>0.00017980640055616</v>
      </c>
      <c r="J8030" s="40" t="inlineStr">
        <is>
          <t>waste - methane capture</t>
        </is>
      </c>
    </row>
    <row r="8031" ht="15.75" customHeight="1" s="120">
      <c r="A8031" s="2" t="inlineStr">
        <is>
          <t>WASTE</t>
        </is>
      </c>
      <c r="B8031" s="2" t="inlineStr">
        <is>
          <t>LAN</t>
        </is>
      </c>
      <c r="C8031" s="2" t="n">
        <v>2035</v>
      </c>
      <c r="D8031" s="2" t="inlineStr">
        <is>
          <t>United States</t>
        </is>
      </c>
      <c r="E8031" s="2" t="inlineStr">
        <is>
          <t>USA</t>
        </is>
      </c>
      <c r="F8031" s="2" t="inlineStr">
        <is>
          <t>Electricity generation with a reciprocating engine</t>
        </is>
      </c>
      <c r="G8031" s="2" t="n">
        <v>485</v>
      </c>
      <c r="H8031" s="2" t="n">
        <v>0.0001621215196792</v>
      </c>
      <c r="I8031" s="2" t="n">
        <v>0.000181576102040704</v>
      </c>
      <c r="J8031" s="40" t="inlineStr">
        <is>
          <t>waste - methane capture</t>
        </is>
      </c>
    </row>
    <row r="8032" ht="15.75" customHeight="1" s="120">
      <c r="A8032" s="2" t="inlineStr">
        <is>
          <t>WASTE</t>
        </is>
      </c>
      <c r="B8032" s="2" t="inlineStr">
        <is>
          <t>LAN</t>
        </is>
      </c>
      <c r="C8032" s="2" t="n">
        <v>2035</v>
      </c>
      <c r="D8032" s="2" t="inlineStr">
        <is>
          <t>United States</t>
        </is>
      </c>
      <c r="E8032" s="2" t="inlineStr">
        <is>
          <t>USA</t>
        </is>
      </c>
      <c r="F8032" s="2" t="inlineStr">
        <is>
          <t>Electricity generation with combined heat and power</t>
        </is>
      </c>
      <c r="G8032" s="2" t="n">
        <v>492</v>
      </c>
      <c r="H8032" s="2" t="n">
        <v>4.19441639679e-05</v>
      </c>
      <c r="I8032" s="2" t="n">
        <v>4.6977463644048e-05</v>
      </c>
      <c r="J8032" s="40" t="inlineStr">
        <is>
          <t>waste - methane capture</t>
        </is>
      </c>
    </row>
    <row r="8033" ht="15.75" customHeight="1" s="120">
      <c r="A8033" s="2" t="inlineStr">
        <is>
          <t>WASTE</t>
        </is>
      </c>
      <c r="B8033" s="2" t="inlineStr">
        <is>
          <t>LAN</t>
        </is>
      </c>
      <c r="C8033" s="2" t="n">
        <v>2035</v>
      </c>
      <c r="D8033" s="2" t="inlineStr">
        <is>
          <t>United States</t>
        </is>
      </c>
      <c r="E8033" s="2" t="inlineStr">
        <is>
          <t>USA</t>
        </is>
      </c>
      <c r="F8033" s="2" t="inlineStr">
        <is>
          <t>Electricity generation with combined heat and power</t>
        </is>
      </c>
      <c r="G8033" s="2" t="n">
        <v>507</v>
      </c>
      <c r="H8033" s="2" t="n">
        <v>2.32933234656e-05</v>
      </c>
      <c r="I8033" s="2" t="n">
        <v>2.6088522281472e-05</v>
      </c>
      <c r="J8033" s="40" t="inlineStr">
        <is>
          <t>waste - methane capture</t>
        </is>
      </c>
    </row>
    <row r="8034" ht="15.75" customHeight="1" s="120">
      <c r="A8034" s="2" t="inlineStr">
        <is>
          <t>WASTE</t>
        </is>
      </c>
      <c r="B8034" s="2" t="inlineStr">
        <is>
          <t>LAN</t>
        </is>
      </c>
      <c r="C8034" s="2" t="n">
        <v>2035</v>
      </c>
      <c r="D8034" s="2" t="inlineStr">
        <is>
          <t>United States</t>
        </is>
      </c>
      <c r="E8034" s="2" t="inlineStr">
        <is>
          <t>USA</t>
        </is>
      </c>
      <c r="F8034" s="2" t="inlineStr">
        <is>
          <t>Land_x001f_ll gas recovery for direct use</t>
        </is>
      </c>
      <c r="G8034" s="2" t="n">
        <v>512</v>
      </c>
      <c r="H8034" s="2" t="n">
        <v>0.0002095599047607</v>
      </c>
      <c r="I8034" s="2" t="n">
        <v>0.000234707093331984</v>
      </c>
      <c r="J8034" s="40" t="inlineStr">
        <is>
          <t>waste - methane capture</t>
        </is>
      </c>
    </row>
    <row r="8035" ht="15.75" customHeight="1" s="120">
      <c r="A8035" s="2" t="inlineStr">
        <is>
          <t>WASTE</t>
        </is>
      </c>
      <c r="B8035" s="2" t="inlineStr">
        <is>
          <t>LAN</t>
        </is>
      </c>
      <c r="C8035" s="2" t="n">
        <v>2035</v>
      </c>
      <c r="D8035" s="2" t="inlineStr">
        <is>
          <t>United States</t>
        </is>
      </c>
      <c r="E8035" s="2" t="inlineStr">
        <is>
          <t>USA</t>
        </is>
      </c>
      <c r="F8035" s="2" t="inlineStr">
        <is>
          <t>Electricity generation with combined heat and power</t>
        </is>
      </c>
      <c r="G8035" s="2" t="n">
        <v>522</v>
      </c>
      <c r="H8035" s="2" t="n">
        <v>1.97645949811e-05</v>
      </c>
      <c r="I8035" s="2" t="n">
        <v>2.213634637883201e-05</v>
      </c>
      <c r="J8035" s="40" t="inlineStr">
        <is>
          <t>waste - methane capture</t>
        </is>
      </c>
    </row>
    <row r="8036" ht="15.75" customHeight="1" s="120">
      <c r="A8036" s="2" t="inlineStr">
        <is>
          <t>WASTE</t>
        </is>
      </c>
      <c r="B8036" s="2" t="inlineStr">
        <is>
          <t>LAN</t>
        </is>
      </c>
      <c r="C8036" s="2" t="n">
        <v>2035</v>
      </c>
      <c r="D8036" s="2" t="inlineStr">
        <is>
          <t>United States</t>
        </is>
      </c>
      <c r="E8036" s="2" t="inlineStr">
        <is>
          <t>USA</t>
        </is>
      </c>
      <c r="F8036" s="2" t="inlineStr">
        <is>
          <t>Electricity generation with combined heat and power</t>
        </is>
      </c>
      <c r="G8036" s="2" t="n">
        <v>535</v>
      </c>
      <c r="H8036" s="2" t="n">
        <v>1.92749921553e-05</v>
      </c>
      <c r="I8036" s="2" t="n">
        <v>2.1587991213936e-05</v>
      </c>
      <c r="J8036" s="40" t="inlineStr">
        <is>
          <t>waste - methane capture</t>
        </is>
      </c>
    </row>
    <row r="8037" ht="15.75" customHeight="1" s="120">
      <c r="A8037" s="2" t="inlineStr">
        <is>
          <t>WASTE</t>
        </is>
      </c>
      <c r="B8037" s="2" t="inlineStr">
        <is>
          <t>LAN</t>
        </is>
      </c>
      <c r="C8037" s="2" t="n">
        <v>2035</v>
      </c>
      <c r="D8037" s="2" t="inlineStr">
        <is>
          <t>United States</t>
        </is>
      </c>
      <c r="E8037" s="2" t="inlineStr">
        <is>
          <t>USA</t>
        </is>
      </c>
      <c r="F8037" s="2" t="inlineStr">
        <is>
          <t>Land_x001f_ll gas recovery for direct use</t>
        </is>
      </c>
      <c r="G8037" s="2" t="n">
        <v>554</v>
      </c>
      <c r="H8037" s="2" t="n">
        <v>9.87471503322e-05</v>
      </c>
      <c r="I8037" s="2" t="n">
        <v>0.000110596808372064</v>
      </c>
      <c r="J8037" s="40" t="inlineStr">
        <is>
          <t>waste - methane capture</t>
        </is>
      </c>
    </row>
    <row r="8038" ht="15.75" customHeight="1" s="120">
      <c r="A8038" s="2" t="inlineStr">
        <is>
          <t>WASTE</t>
        </is>
      </c>
      <c r="B8038" s="2" t="inlineStr">
        <is>
          <t>LAN</t>
        </is>
      </c>
      <c r="C8038" s="2" t="n">
        <v>2035</v>
      </c>
      <c r="D8038" s="2" t="inlineStr">
        <is>
          <t>United States</t>
        </is>
      </c>
      <c r="E8038" s="2" t="inlineStr">
        <is>
          <t>USA</t>
        </is>
      </c>
      <c r="F8038" s="2" t="inlineStr">
        <is>
          <t>Electricity generation with a gas turbine</t>
        </is>
      </c>
      <c r="G8038" s="2" t="n">
        <v>555</v>
      </c>
      <c r="H8038" s="54" t="n">
        <v>5.00110854773e-06</v>
      </c>
      <c r="I8038" s="2" t="n">
        <v>5.601241573457601e-06</v>
      </c>
      <c r="J8038" s="40" t="inlineStr">
        <is>
          <t>waste - methane capture</t>
        </is>
      </c>
    </row>
    <row r="8039" ht="15.75" customHeight="1" s="120">
      <c r="A8039" s="2" t="inlineStr">
        <is>
          <t>WASTE</t>
        </is>
      </c>
      <c r="B8039" s="2" t="inlineStr">
        <is>
          <t>LAN</t>
        </is>
      </c>
      <c r="C8039" s="2" t="n">
        <v>2035</v>
      </c>
      <c r="D8039" s="2" t="inlineStr">
        <is>
          <t>United States</t>
        </is>
      </c>
      <c r="E8039" s="2" t="inlineStr">
        <is>
          <t>USA</t>
        </is>
      </c>
      <c r="F8039" s="2" t="inlineStr">
        <is>
          <t>Land_x001f_ll gas recovery for direct use</t>
        </is>
      </c>
      <c r="G8039" s="2" t="n">
        <v>561</v>
      </c>
      <c r="H8039" s="2" t="n">
        <v>9.630100976209999e-05</v>
      </c>
      <c r="I8039" s="2" t="n">
        <v>0.000107857130933552</v>
      </c>
      <c r="J8039" s="40" t="inlineStr">
        <is>
          <t>waste - methane capture</t>
        </is>
      </c>
    </row>
    <row r="8040" ht="15.75" customHeight="1" s="120">
      <c r="A8040" s="2" t="inlineStr">
        <is>
          <t>WASTE</t>
        </is>
      </c>
      <c r="B8040" s="2" t="inlineStr">
        <is>
          <t>LAN</t>
        </is>
      </c>
      <c r="C8040" s="2" t="n">
        <v>2035</v>
      </c>
      <c r="D8040" s="2" t="inlineStr">
        <is>
          <t>United States</t>
        </is>
      </c>
      <c r="E8040" s="2" t="inlineStr">
        <is>
          <t>USA</t>
        </is>
      </c>
      <c r="F8040" s="2" t="inlineStr">
        <is>
          <t>Land_x001f_ll gas recovery for direct use</t>
        </is>
      </c>
      <c r="G8040" s="2" t="n">
        <v>568</v>
      </c>
      <c r="H8040" s="2" t="n">
        <v>0.0001337458088528</v>
      </c>
      <c r="I8040" s="2" t="n">
        <v>0.000149795305915136</v>
      </c>
      <c r="J8040" s="40" t="inlineStr">
        <is>
          <t>waste - methane capture</t>
        </is>
      </c>
    </row>
    <row r="8041" ht="15.75" customHeight="1" s="120">
      <c r="A8041" s="2" t="inlineStr">
        <is>
          <t>WASTE</t>
        </is>
      </c>
      <c r="B8041" s="2" t="inlineStr">
        <is>
          <t>LAN</t>
        </is>
      </c>
      <c r="C8041" s="2" t="n">
        <v>2035</v>
      </c>
      <c r="D8041" s="2" t="inlineStr">
        <is>
          <t>United States</t>
        </is>
      </c>
      <c r="E8041" s="2" t="inlineStr">
        <is>
          <t>USA</t>
        </is>
      </c>
      <c r="F8041" s="2" t="inlineStr">
        <is>
          <t>Electricity generation with a microturbine</t>
        </is>
      </c>
      <c r="G8041" s="2" t="n">
        <v>582</v>
      </c>
      <c r="H8041" s="54" t="n">
        <v>1.69051884313e-06</v>
      </c>
      <c r="I8041" s="2" t="n">
        <v>1.8933811043056e-06</v>
      </c>
      <c r="J8041" s="40" t="inlineStr">
        <is>
          <t>waste - methane capture</t>
        </is>
      </c>
    </row>
    <row r="8042" ht="15.75" customHeight="1" s="120">
      <c r="A8042" s="2" t="inlineStr">
        <is>
          <t>WASTE</t>
        </is>
      </c>
      <c r="B8042" s="2" t="inlineStr">
        <is>
          <t>LAN</t>
        </is>
      </c>
      <c r="C8042" s="2" t="n">
        <v>2035</v>
      </c>
      <c r="D8042" s="2" t="inlineStr">
        <is>
          <t>United States</t>
        </is>
      </c>
      <c r="E8042" s="2" t="inlineStr">
        <is>
          <t>USA</t>
        </is>
      </c>
      <c r="F8042" s="2" t="inlineStr">
        <is>
          <t>Electricity generation with a gas turbine</t>
        </is>
      </c>
      <c r="G8042" s="2" t="n">
        <v>588</v>
      </c>
      <c r="H8042" s="54" t="n">
        <v>5.18801334692e-06</v>
      </c>
      <c r="I8042" s="2" t="n">
        <v>5.8105749485504e-06</v>
      </c>
      <c r="J8042" s="40" t="inlineStr">
        <is>
          <t>waste - methane capture</t>
        </is>
      </c>
    </row>
    <row r="8043" ht="15.75" customHeight="1" s="120">
      <c r="A8043" s="2" t="inlineStr">
        <is>
          <t>WASTE</t>
        </is>
      </c>
      <c r="B8043" s="2" t="inlineStr">
        <is>
          <t>LAN</t>
        </is>
      </c>
      <c r="C8043" s="2" t="n">
        <v>2035</v>
      </c>
      <c r="D8043" s="2" t="inlineStr">
        <is>
          <t>United States</t>
        </is>
      </c>
      <c r="E8043" s="2" t="inlineStr">
        <is>
          <t>USA</t>
        </is>
      </c>
      <c r="F8043" s="2" t="inlineStr">
        <is>
          <t>Electricity generation with a reciprocating engine</t>
        </is>
      </c>
      <c r="G8043" s="2" t="n">
        <v>590</v>
      </c>
      <c r="H8043" s="2" t="n">
        <v>0.0001331603998551</v>
      </c>
      <c r="I8043" s="2" t="n">
        <v>0.000149139647837712</v>
      </c>
      <c r="J8043" s="40" t="inlineStr">
        <is>
          <t>waste - methane capture</t>
        </is>
      </c>
    </row>
    <row r="8044" ht="15.75" customHeight="1" s="120">
      <c r="A8044" s="2" t="inlineStr">
        <is>
          <t>WASTE</t>
        </is>
      </c>
      <c r="B8044" s="2" t="inlineStr">
        <is>
          <t>LAN</t>
        </is>
      </c>
      <c r="C8044" s="2" t="n">
        <v>2035</v>
      </c>
      <c r="D8044" s="2" t="inlineStr">
        <is>
          <t>United States</t>
        </is>
      </c>
      <c r="E8044" s="2" t="inlineStr">
        <is>
          <t>USA</t>
        </is>
      </c>
      <c r="F8044" s="2" t="inlineStr">
        <is>
          <t>Land_x001f_ll gas recovery for direct use</t>
        </is>
      </c>
      <c r="G8044" s="2" t="n">
        <v>662</v>
      </c>
      <c r="H8044" s="2" t="n">
        <v>0.0001163772467407</v>
      </c>
      <c r="I8044" s="2" t="n">
        <v>0.000130342516349584</v>
      </c>
      <c r="J8044" s="40" t="inlineStr">
        <is>
          <t>waste - methane capture</t>
        </is>
      </c>
    </row>
    <row r="8045" ht="15.75" customHeight="1" s="120">
      <c r="A8045" s="2" t="inlineStr">
        <is>
          <t>WASTE</t>
        </is>
      </c>
      <c r="B8045" s="2" t="inlineStr">
        <is>
          <t>LAN</t>
        </is>
      </c>
      <c r="C8045" s="2" t="n">
        <v>2035</v>
      </c>
      <c r="D8045" s="2" t="inlineStr">
        <is>
          <t>United States</t>
        </is>
      </c>
      <c r="E8045" s="2" t="inlineStr">
        <is>
          <t>USA</t>
        </is>
      </c>
      <c r="F8045" s="2" t="inlineStr">
        <is>
          <t>Electricity generation with a reciprocating engine</t>
        </is>
      </c>
      <c r="G8045" s="2" t="n">
        <v>673</v>
      </c>
      <c r="H8045" s="2" t="n">
        <v>0.0001168509988929</v>
      </c>
      <c r="I8045" s="2" t="n">
        <v>0.000130873118760048</v>
      </c>
      <c r="J8045" s="40" t="inlineStr">
        <is>
          <t>waste - methane capture</t>
        </is>
      </c>
    </row>
    <row r="8046" ht="15.75" customHeight="1" s="120">
      <c r="A8046" s="2" t="inlineStr">
        <is>
          <t>WASTE</t>
        </is>
      </c>
      <c r="B8046" s="2" t="inlineStr">
        <is>
          <t>LAN</t>
        </is>
      </c>
      <c r="C8046" s="2" t="n">
        <v>2035</v>
      </c>
      <c r="D8046" s="2" t="inlineStr">
        <is>
          <t>United States</t>
        </is>
      </c>
      <c r="E8046" s="2" t="inlineStr">
        <is>
          <t>USA</t>
        </is>
      </c>
      <c r="F8046" s="2" t="inlineStr">
        <is>
          <t>Electricity generation with combined heat and power</t>
        </is>
      </c>
      <c r="G8046" s="2" t="n">
        <v>763</v>
      </c>
      <c r="H8046" s="2" t="n">
        <v>1.35101263368e-05</v>
      </c>
      <c r="I8046" s="2" t="n">
        <v>1.5131341497216e-05</v>
      </c>
      <c r="J8046" s="40" t="inlineStr">
        <is>
          <t>waste - methane capture</t>
        </is>
      </c>
    </row>
    <row r="8047" ht="15.75" customHeight="1" s="120">
      <c r="A8047" s="2" t="inlineStr">
        <is>
          <t>WASTE</t>
        </is>
      </c>
      <c r="B8047" s="2" t="inlineStr">
        <is>
          <t>LAN</t>
        </is>
      </c>
      <c r="C8047" s="2" t="n">
        <v>2035</v>
      </c>
      <c r="D8047" s="2" t="inlineStr">
        <is>
          <t>United States</t>
        </is>
      </c>
      <c r="E8047" s="2" t="inlineStr">
        <is>
          <t>USA</t>
        </is>
      </c>
      <c r="F8047" s="2" t="inlineStr">
        <is>
          <t>Electricity generation with a reciprocating engine</t>
        </is>
      </c>
      <c r="G8047" s="2" t="n">
        <v>787</v>
      </c>
      <c r="H8047" s="2" t="n">
        <v>9.98766627163e-05</v>
      </c>
      <c r="I8047" s="2" t="n">
        <v>0.000111861862242256</v>
      </c>
      <c r="J8047" s="40" t="inlineStr">
        <is>
          <t>waste - methane capture</t>
        </is>
      </c>
    </row>
    <row r="8048" ht="15.75" customHeight="1" s="120">
      <c r="A8048" s="2" t="inlineStr">
        <is>
          <t>WASTE</t>
        </is>
      </c>
      <c r="B8048" s="2" t="inlineStr">
        <is>
          <t>LAN</t>
        </is>
      </c>
      <c r="C8048" s="2" t="n">
        <v>2035</v>
      </c>
      <c r="D8048" s="2" t="inlineStr">
        <is>
          <t>United States</t>
        </is>
      </c>
      <c r="E8048" s="2" t="inlineStr">
        <is>
          <t>USA</t>
        </is>
      </c>
      <c r="F8048" s="2" t="inlineStr">
        <is>
          <t>Land_x001f_ll gas recovery for direct use</t>
        </is>
      </c>
      <c r="G8048" s="2" t="n">
        <v>865</v>
      </c>
      <c r="H8048" s="2" t="n">
        <v>6.74987968523e-05</v>
      </c>
      <c r="I8048" s="2" t="n">
        <v>7.559865247457601e-05</v>
      </c>
      <c r="J8048" s="40" t="inlineStr">
        <is>
          <t>waste - methane capture</t>
        </is>
      </c>
    </row>
    <row r="8049" ht="15.75" customHeight="1" s="120">
      <c r="A8049" s="2" t="inlineStr">
        <is>
          <t>WASTE</t>
        </is>
      </c>
      <c r="B8049" s="2" t="inlineStr">
        <is>
          <t>LAN</t>
        </is>
      </c>
      <c r="C8049" s="2" t="n">
        <v>2035</v>
      </c>
      <c r="D8049" s="2" t="inlineStr">
        <is>
          <t>United States</t>
        </is>
      </c>
      <c r="E8049" s="2" t="inlineStr">
        <is>
          <t>USA</t>
        </is>
      </c>
      <c r="F8049" s="2" t="inlineStr">
        <is>
          <t>Electricity generation with a microturbine</t>
        </is>
      </c>
      <c r="G8049" s="2" t="n">
        <v>884</v>
      </c>
      <c r="H8049" s="54" t="n">
        <v>1.01052921764e-06</v>
      </c>
      <c r="I8049" s="2" t="n">
        <v>1.1317927237568e-06</v>
      </c>
      <c r="J8049" s="40" t="inlineStr">
        <is>
          <t>waste - methane capture</t>
        </is>
      </c>
    </row>
    <row r="8050" ht="15.75" customHeight="1" s="120">
      <c r="A8050" s="2" t="inlineStr">
        <is>
          <t>WASTE</t>
        </is>
      </c>
      <c r="B8050" s="2" t="inlineStr">
        <is>
          <t>LAN</t>
        </is>
      </c>
      <c r="C8050" s="2" t="n">
        <v>2035</v>
      </c>
      <c r="D8050" s="2" t="inlineStr">
        <is>
          <t>United States</t>
        </is>
      </c>
      <c r="E8050" s="2" t="inlineStr">
        <is>
          <t>USA</t>
        </is>
      </c>
      <c r="F8050" s="2" t="inlineStr">
        <is>
          <t>Electricity generation with a microturbine</t>
        </is>
      </c>
      <c r="G8050" s="2" t="n">
        <v>905</v>
      </c>
      <c r="H8050" s="54" t="n">
        <v>9.95952177618e-07</v>
      </c>
      <c r="I8050" s="2" t="n">
        <v>1.11546643893216e-06</v>
      </c>
      <c r="J8050" s="40" t="inlineStr">
        <is>
          <t>waste - methane capture</t>
        </is>
      </c>
    </row>
    <row r="8051" ht="15.75" customHeight="1" s="120">
      <c r="A8051" s="2" t="inlineStr">
        <is>
          <t>WASTE</t>
        </is>
      </c>
      <c r="B8051" s="2" t="inlineStr">
        <is>
          <t>LAN</t>
        </is>
      </c>
      <c r="C8051" s="2" t="n">
        <v>2035</v>
      </c>
      <c r="D8051" s="2" t="inlineStr">
        <is>
          <t>United States</t>
        </is>
      </c>
      <c r="E8051" s="2" t="inlineStr">
        <is>
          <t>USA</t>
        </is>
      </c>
      <c r="F8051" s="2" t="inlineStr">
        <is>
          <t>Flaring of landfill gas</t>
        </is>
      </c>
      <c r="G8051" s="2" t="n">
        <v>912</v>
      </c>
      <c r="H8051" s="2" t="n">
        <v>1.62641772476e-05</v>
      </c>
      <c r="I8051" s="2" t="n">
        <v>1.8215878517312e-05</v>
      </c>
      <c r="J8051" s="40" t="inlineStr">
        <is>
          <t>waste - methane destruction</t>
        </is>
      </c>
    </row>
    <row r="8052" ht="15.75" customHeight="1" s="120">
      <c r="A8052" s="2" t="inlineStr">
        <is>
          <t>WASTE</t>
        </is>
      </c>
      <c r="B8052" s="2" t="inlineStr">
        <is>
          <t>LAN</t>
        </is>
      </c>
      <c r="C8052" s="2" t="n">
        <v>2035</v>
      </c>
      <c r="D8052" s="2" t="inlineStr">
        <is>
          <t>United States</t>
        </is>
      </c>
      <c r="E8052" s="2" t="inlineStr">
        <is>
          <t>USA</t>
        </is>
      </c>
      <c r="F8052" s="2" t="inlineStr">
        <is>
          <t>Flaring of landfill gas</t>
        </is>
      </c>
      <c r="G8052" s="2" t="n">
        <v>927</v>
      </c>
      <c r="H8052" s="2" t="n">
        <v>1.60295639944e-05</v>
      </c>
      <c r="I8052" s="2" t="n">
        <v>1.7953111673728e-05</v>
      </c>
      <c r="J8052" s="40" t="inlineStr">
        <is>
          <t>waste - methane destruction</t>
        </is>
      </c>
    </row>
    <row r="8053" ht="15.75" customHeight="1" s="120">
      <c r="A8053" s="2" t="inlineStr">
        <is>
          <t>WASTE</t>
        </is>
      </c>
      <c r="B8053" s="2" t="inlineStr">
        <is>
          <t>LAN</t>
        </is>
      </c>
      <c r="C8053" s="2" t="n">
        <v>2035</v>
      </c>
      <c r="D8053" s="2" t="inlineStr">
        <is>
          <t>United States</t>
        </is>
      </c>
      <c r="E8053" s="2" t="inlineStr">
        <is>
          <t>USA</t>
        </is>
      </c>
      <c r="F8053" s="2" t="inlineStr">
        <is>
          <t>Electricity generation with combined heat and power</t>
        </is>
      </c>
      <c r="G8053" s="2" t="n">
        <v>930</v>
      </c>
      <c r="H8053" s="2" t="n">
        <v>1.10967002911e-05</v>
      </c>
      <c r="I8053" s="2" t="n">
        <v>1.2428304326032e-05</v>
      </c>
      <c r="J8053" s="40" t="inlineStr">
        <is>
          <t>waste - methane capture</t>
        </is>
      </c>
    </row>
    <row r="8054" ht="15.75" customHeight="1" s="120">
      <c r="A8054" s="2" t="inlineStr">
        <is>
          <t>WASTE</t>
        </is>
      </c>
      <c r="B8054" s="2" t="inlineStr">
        <is>
          <t>LAN</t>
        </is>
      </c>
      <c r="C8054" s="2" t="n">
        <v>2035</v>
      </c>
      <c r="D8054" s="2" t="inlineStr">
        <is>
          <t>United States</t>
        </is>
      </c>
      <c r="E8054" s="2" t="inlineStr">
        <is>
          <t>USA</t>
        </is>
      </c>
      <c r="F8054" s="2" t="inlineStr">
        <is>
          <t>Electricity generation with a reciprocating engine</t>
        </is>
      </c>
      <c r="G8054" s="2" t="n">
        <v>1018</v>
      </c>
      <c r="H8054" s="2" t="n">
        <v>8.71406955412e-05</v>
      </c>
      <c r="I8054" s="2" t="n">
        <v>9.759757900614401e-05</v>
      </c>
      <c r="J8054" s="40" t="inlineStr">
        <is>
          <t>waste - methane capture</t>
        </is>
      </c>
    </row>
    <row r="8055" ht="15.75" customHeight="1" s="120">
      <c r="A8055" s="2" t="inlineStr">
        <is>
          <t>WASTE</t>
        </is>
      </c>
      <c r="B8055" s="2" t="inlineStr">
        <is>
          <t>LAN</t>
        </is>
      </c>
      <c r="C8055" s="2" t="n">
        <v>2035</v>
      </c>
      <c r="D8055" s="2" t="inlineStr">
        <is>
          <t>United States</t>
        </is>
      </c>
      <c r="E8055" s="2" t="inlineStr">
        <is>
          <t>USA</t>
        </is>
      </c>
      <c r="F8055" s="2" t="inlineStr">
        <is>
          <t>Electricity generation with a gas turbine</t>
        </is>
      </c>
      <c r="G8055" s="2" t="n">
        <v>1028</v>
      </c>
      <c r="H8055" s="54" t="n">
        <v>2.95840800391e-06</v>
      </c>
      <c r="I8055" s="2" t="n">
        <v>3.3134169643792e-06</v>
      </c>
      <c r="J8055" s="40" t="inlineStr">
        <is>
          <t>waste - methane capture</t>
        </is>
      </c>
    </row>
    <row r="8056" ht="15.75" customHeight="1" s="120">
      <c r="A8056" s="2" t="inlineStr">
        <is>
          <t>WASTE</t>
        </is>
      </c>
      <c r="B8056" s="2" t="inlineStr">
        <is>
          <t>LAN</t>
        </is>
      </c>
      <c r="C8056" s="2" t="n">
        <v>2035</v>
      </c>
      <c r="D8056" s="2" t="inlineStr">
        <is>
          <t>United States</t>
        </is>
      </c>
      <c r="E8056" s="2" t="inlineStr">
        <is>
          <t>USA</t>
        </is>
      </c>
      <c r="F8056" s="2" t="inlineStr">
        <is>
          <t>Electricity generation with combined heat and power</t>
        </is>
      </c>
      <c r="G8056" s="2" t="n">
        <v>1061</v>
      </c>
      <c r="H8056" s="54" t="n">
        <v>9.73758324108e-06</v>
      </c>
      <c r="I8056" s="2" t="n">
        <v>1.09060932300096e-05</v>
      </c>
      <c r="J8056" s="40" t="inlineStr">
        <is>
          <t>waste - methane capture</t>
        </is>
      </c>
    </row>
    <row r="8057" ht="15.75" customHeight="1" s="120">
      <c r="A8057" s="2" t="inlineStr">
        <is>
          <t>WASTE</t>
        </is>
      </c>
      <c r="B8057" s="2" t="inlineStr">
        <is>
          <t>LAN</t>
        </is>
      </c>
      <c r="C8057" s="2" t="n">
        <v>2035</v>
      </c>
      <c r="D8057" s="2" t="inlineStr">
        <is>
          <t>United States</t>
        </is>
      </c>
      <c r="E8057" s="2" t="inlineStr">
        <is>
          <t>USA</t>
        </is>
      </c>
      <c r="F8057" s="2" t="inlineStr">
        <is>
          <t>Land_x001f_ll gas recovery for direct use</t>
        </is>
      </c>
      <c r="G8057" s="2" t="n">
        <v>1102</v>
      </c>
      <c r="H8057" s="2" t="n">
        <v>5.5440927099e-05</v>
      </c>
      <c r="I8057" s="2" t="n">
        <v>6.209383835088e-05</v>
      </c>
      <c r="J8057" s="40" t="inlineStr">
        <is>
          <t>waste - methane capture</t>
        </is>
      </c>
    </row>
    <row r="8058" ht="15.75" customHeight="1" s="120">
      <c r="A8058" s="2" t="inlineStr">
        <is>
          <t>WASTE</t>
        </is>
      </c>
      <c r="B8058" s="2" t="inlineStr">
        <is>
          <t>LAN</t>
        </is>
      </c>
      <c r="C8058" s="2" t="n">
        <v>2035</v>
      </c>
      <c r="D8058" s="2" t="inlineStr">
        <is>
          <t>United States</t>
        </is>
      </c>
      <c r="E8058" s="2" t="inlineStr">
        <is>
          <t>USA</t>
        </is>
      </c>
      <c r="F8058" s="2" t="inlineStr">
        <is>
          <t>Electricity generation with a reciprocating engine</t>
        </is>
      </c>
      <c r="G8058" s="2" t="n">
        <v>1219</v>
      </c>
      <c r="H8058" s="2" t="n">
        <v>6.43931198283e-05</v>
      </c>
      <c r="I8058" s="2" t="n">
        <v>7.2120294207696e-05</v>
      </c>
      <c r="J8058" s="40" t="inlineStr">
        <is>
          <t>waste - methane capture</t>
        </is>
      </c>
    </row>
    <row r="8059" ht="15.75" customHeight="1" s="120">
      <c r="A8059" s="2" t="inlineStr">
        <is>
          <t>WASTE</t>
        </is>
      </c>
      <c r="B8059" s="2" t="inlineStr">
        <is>
          <t>LAN</t>
        </is>
      </c>
      <c r="C8059" s="2" t="n">
        <v>2035</v>
      </c>
      <c r="D8059" s="2" t="inlineStr">
        <is>
          <t>United States</t>
        </is>
      </c>
      <c r="E8059" s="2" t="inlineStr">
        <is>
          <t>USA</t>
        </is>
      </c>
      <c r="F8059" s="2" t="inlineStr">
        <is>
          <t>Electricity generation with combined heat and power</t>
        </is>
      </c>
      <c r="G8059" s="2" t="n">
        <v>1241</v>
      </c>
      <c r="H8059" s="54" t="n">
        <v>8.323055226360001e-06</v>
      </c>
      <c r="I8059" s="2" t="n">
        <v>9.321821853523202e-06</v>
      </c>
      <c r="J8059" s="40" t="inlineStr">
        <is>
          <t>waste - methane capture</t>
        </is>
      </c>
    </row>
    <row r="8060" ht="15.75" customHeight="1" s="120">
      <c r="A8060" s="2" t="inlineStr">
        <is>
          <t>WASTE</t>
        </is>
      </c>
      <c r="B8060" s="2" t="inlineStr">
        <is>
          <t>LAN</t>
        </is>
      </c>
      <c r="C8060" s="2" t="n">
        <v>2035</v>
      </c>
      <c r="D8060" s="2" t="inlineStr">
        <is>
          <t>United States</t>
        </is>
      </c>
      <c r="E8060" s="2" t="inlineStr">
        <is>
          <t>USA</t>
        </is>
      </c>
      <c r="F8060" s="2" t="inlineStr">
        <is>
          <t>Land_x001f_ll gas recovery for direct use</t>
        </is>
      </c>
      <c r="G8060" s="2" t="n">
        <v>1293</v>
      </c>
      <c r="H8060" s="2" t="n">
        <v>4.8650555982e-05</v>
      </c>
      <c r="I8060" s="2" t="n">
        <v>5.448862269984001e-05</v>
      </c>
      <c r="J8060" s="40" t="inlineStr">
        <is>
          <t>waste - methane capture</t>
        </is>
      </c>
    </row>
    <row r="8061" ht="15.75" customHeight="1" s="120">
      <c r="A8061" s="2" t="inlineStr">
        <is>
          <t>WASTE</t>
        </is>
      </c>
      <c r="B8061" s="2" t="inlineStr">
        <is>
          <t>LAN</t>
        </is>
      </c>
      <c r="C8061" s="2" t="n">
        <v>2035</v>
      </c>
      <c r="D8061" s="2" t="inlineStr">
        <is>
          <t>United States</t>
        </is>
      </c>
      <c r="E8061" s="2" t="inlineStr">
        <is>
          <t>USA</t>
        </is>
      </c>
      <c r="F8061" s="2" t="inlineStr">
        <is>
          <t>Electricity generation with a reciprocating engine</t>
        </is>
      </c>
      <c r="G8061" s="2" t="n">
        <v>1327</v>
      </c>
      <c r="H8061" s="2" t="n">
        <v>6.67996646371e-05</v>
      </c>
      <c r="I8061" s="2" t="n">
        <v>7.481562439355201e-05</v>
      </c>
      <c r="J8061" s="40" t="inlineStr">
        <is>
          <t>waste - methane capture</t>
        </is>
      </c>
    </row>
    <row r="8062" ht="15.75" customHeight="1" s="120">
      <c r="A8062" s="2" t="inlineStr">
        <is>
          <t>WASTE</t>
        </is>
      </c>
      <c r="B8062" s="2" t="inlineStr">
        <is>
          <t>LAN</t>
        </is>
      </c>
      <c r="C8062" s="2" t="n">
        <v>2035</v>
      </c>
      <c r="D8062" s="2" t="inlineStr">
        <is>
          <t>United States</t>
        </is>
      </c>
      <c r="E8062" s="2" t="inlineStr">
        <is>
          <t>USA</t>
        </is>
      </c>
      <c r="F8062" s="2" t="inlineStr">
        <is>
          <t>Land_x001f_ll gas recovery for direct use</t>
        </is>
      </c>
      <c r="G8062" s="2" t="n">
        <v>1523</v>
      </c>
      <c r="H8062" s="2" t="n">
        <v>4.15833419538e-05</v>
      </c>
      <c r="I8062" s="2" t="n">
        <v>4.6573342988256e-05</v>
      </c>
      <c r="J8062" s="40" t="inlineStr">
        <is>
          <t>waste - methane capture</t>
        </is>
      </c>
    </row>
    <row r="8063" ht="15.75" customHeight="1" s="120">
      <c r="A8063" s="2" t="inlineStr">
        <is>
          <t>WASTE</t>
        </is>
      </c>
      <c r="B8063" s="2" t="inlineStr">
        <is>
          <t>LAN</t>
        </is>
      </c>
      <c r="C8063" s="2" t="n">
        <v>2035</v>
      </c>
      <c r="D8063" s="2" t="inlineStr">
        <is>
          <t>United States</t>
        </is>
      </c>
      <c r="E8063" s="2" t="inlineStr">
        <is>
          <t>USA</t>
        </is>
      </c>
      <c r="F8063" s="2" t="inlineStr">
        <is>
          <t>Electricity generation with a gas turbine</t>
        </is>
      </c>
      <c r="G8063" s="2" t="n">
        <v>1562</v>
      </c>
      <c r="H8063" s="54" t="n">
        <v>1.7684260456e-06</v>
      </c>
      <c r="I8063" s="2" t="n">
        <v>1.980637171072e-06</v>
      </c>
      <c r="J8063" s="40" t="inlineStr">
        <is>
          <t>waste - methane capture</t>
        </is>
      </c>
    </row>
    <row r="8064" ht="15.75" customHeight="1" s="120">
      <c r="A8064" s="2" t="inlineStr">
        <is>
          <t>WASTE</t>
        </is>
      </c>
      <c r="B8064" s="2" t="inlineStr">
        <is>
          <t>LAN</t>
        </is>
      </c>
      <c r="C8064" s="2" t="n">
        <v>2035</v>
      </c>
      <c r="D8064" s="2" t="inlineStr">
        <is>
          <t>United States</t>
        </is>
      </c>
      <c r="E8064" s="2" t="inlineStr">
        <is>
          <t>USA</t>
        </is>
      </c>
      <c r="F8064" s="2" t="inlineStr">
        <is>
          <t>Electricity generation with a gas turbine</t>
        </is>
      </c>
      <c r="G8064" s="2" t="n">
        <v>1587</v>
      </c>
      <c r="H8064" s="54" t="n">
        <v>1.74291631083e-06</v>
      </c>
      <c r="I8064" s="2" t="n">
        <v>1.9520662681296e-06</v>
      </c>
      <c r="J8064" s="40" t="inlineStr">
        <is>
          <t>waste - methane capture</t>
        </is>
      </c>
    </row>
    <row r="8065" ht="15.75" customHeight="1" s="120">
      <c r="A8065" s="2" t="inlineStr">
        <is>
          <t>WASTE</t>
        </is>
      </c>
      <c r="B8065" s="2" t="inlineStr">
        <is>
          <t>LAN</t>
        </is>
      </c>
      <c r="C8065" s="2" t="n">
        <v>2035</v>
      </c>
      <c r="D8065" s="2" t="inlineStr">
        <is>
          <t>United States</t>
        </is>
      </c>
      <c r="E8065" s="2" t="inlineStr">
        <is>
          <t>USA</t>
        </is>
      </c>
      <c r="F8065" s="2" t="inlineStr">
        <is>
          <t>Electricity generation with combined heat and power</t>
        </is>
      </c>
      <c r="G8065" s="2" t="n">
        <v>1621</v>
      </c>
      <c r="H8065" s="54" t="n">
        <v>7.2617249316e-06</v>
      </c>
      <c r="I8065" s="2" t="n">
        <v>8.133131923392002e-06</v>
      </c>
      <c r="J8065" s="40" t="inlineStr">
        <is>
          <t>waste - methane capture</t>
        </is>
      </c>
    </row>
    <row r="8066" ht="15.75" customHeight="1" s="120">
      <c r="A8066" s="2" t="inlineStr">
        <is>
          <t>WASTE</t>
        </is>
      </c>
      <c r="B8066" s="2" t="inlineStr">
        <is>
          <t>LAN</t>
        </is>
      </c>
      <c r="C8066" s="2" t="n">
        <v>2035</v>
      </c>
      <c r="D8066" s="2" t="inlineStr">
        <is>
          <t>United States</t>
        </is>
      </c>
      <c r="E8066" s="2" t="inlineStr">
        <is>
          <t>USA</t>
        </is>
      </c>
      <c r="F8066" s="2" t="inlineStr">
        <is>
          <t>Electricity generation with combined heat and power</t>
        </is>
      </c>
      <c r="G8066" s="2" t="n">
        <v>1926</v>
      </c>
      <c r="H8066" s="54" t="n">
        <v>5.36609331903e-06</v>
      </c>
      <c r="I8066" s="2" t="n">
        <v>6.010024517313601e-06</v>
      </c>
      <c r="J8066" s="40" t="inlineStr">
        <is>
          <t>waste - methane capture</t>
        </is>
      </c>
    </row>
    <row r="8067" ht="15.75" customHeight="1" s="120">
      <c r="A8067" s="2" t="inlineStr">
        <is>
          <t>WASTE</t>
        </is>
      </c>
      <c r="B8067" s="2" t="inlineStr">
        <is>
          <t>LAN</t>
        </is>
      </c>
      <c r="C8067" s="2" t="n">
        <v>2035</v>
      </c>
      <c r="D8067" s="2" t="inlineStr">
        <is>
          <t>United States</t>
        </is>
      </c>
      <c r="E8067" s="2" t="inlineStr">
        <is>
          <t>USA</t>
        </is>
      </c>
      <c r="F8067" s="2" t="inlineStr">
        <is>
          <t>Electricity generation with combined heat and power</t>
        </is>
      </c>
      <c r="G8067" s="2" t="n">
        <v>2113</v>
      </c>
      <c r="H8067" s="54" t="n">
        <v>5.56663871976e-06</v>
      </c>
      <c r="I8067" s="2" t="n">
        <v>6.2346353661312e-06</v>
      </c>
      <c r="J8067" s="40" t="inlineStr">
        <is>
          <t>waste - methane capture</t>
        </is>
      </c>
    </row>
    <row r="8068" ht="15.75" customHeight="1" s="120">
      <c r="A8068" s="2" t="inlineStr">
        <is>
          <t>WASTE</t>
        </is>
      </c>
      <c r="B8068" s="2" t="inlineStr">
        <is>
          <t>LAN</t>
        </is>
      </c>
      <c r="C8068" s="2" t="n">
        <v>2035</v>
      </c>
      <c r="D8068" s="2" t="inlineStr">
        <is>
          <t>United States</t>
        </is>
      </c>
      <c r="E8068" s="2" t="inlineStr">
        <is>
          <t>USA</t>
        </is>
      </c>
      <c r="F8068" s="2" t="inlineStr">
        <is>
          <t>Land_x001f_ll gas recovery for direct use</t>
        </is>
      </c>
      <c r="G8068" s="2" t="n">
        <v>2188</v>
      </c>
      <c r="H8068" s="2" t="n">
        <v>3.62807622878e-05</v>
      </c>
      <c r="I8068" s="2" t="n">
        <v>4.063445376233601e-05</v>
      </c>
      <c r="J8068" s="40" t="inlineStr">
        <is>
          <t>waste - methane capture</t>
        </is>
      </c>
    </row>
    <row r="8069" ht="15.75" customHeight="1" s="120">
      <c r="A8069" s="2" t="inlineStr">
        <is>
          <t>WASTE</t>
        </is>
      </c>
      <c r="B8069" s="2" t="inlineStr">
        <is>
          <t>LAN</t>
        </is>
      </c>
      <c r="C8069" s="2" t="n">
        <v>2035</v>
      </c>
      <c r="D8069" s="2" t="inlineStr">
        <is>
          <t>United States</t>
        </is>
      </c>
      <c r="E8069" s="2" t="inlineStr">
        <is>
          <t>USA</t>
        </is>
      </c>
      <c r="F8069" s="2" t="inlineStr">
        <is>
          <t>Electricity generation with a reciprocating engine</t>
        </is>
      </c>
      <c r="G8069" s="2" t="n">
        <v>2324</v>
      </c>
      <c r="H8069" s="2" t="n">
        <v>3.80917808798e-05</v>
      </c>
      <c r="I8069" s="2" t="n">
        <v>4.2662794585376e-05</v>
      </c>
      <c r="J8069" s="40" t="inlineStr">
        <is>
          <t>waste - methane capture</t>
        </is>
      </c>
    </row>
    <row r="8070" ht="15.75" customHeight="1" s="120">
      <c r="A8070" s="2" t="inlineStr">
        <is>
          <t>WASTE</t>
        </is>
      </c>
      <c r="B8070" s="2" t="inlineStr">
        <is>
          <t>LAN</t>
        </is>
      </c>
      <c r="C8070" s="2" t="n">
        <v>2035</v>
      </c>
      <c r="D8070" s="2" t="inlineStr">
        <is>
          <t>United States</t>
        </is>
      </c>
      <c r="E8070" s="2" t="inlineStr">
        <is>
          <t>USA</t>
        </is>
      </c>
      <c r="F8070" s="2" t="inlineStr">
        <is>
          <t>Land_x001f_ll gas recovery for direct use</t>
        </is>
      </c>
      <c r="G8070" s="2" t="n">
        <v>2479</v>
      </c>
      <c r="H8070" s="2" t="n">
        <v>2.68098792731e-05</v>
      </c>
      <c r="I8070" s="2" t="n">
        <v>3.0027064785872e-05</v>
      </c>
      <c r="J8070" s="40" t="inlineStr">
        <is>
          <t>waste - methane capture</t>
        </is>
      </c>
    </row>
    <row r="8071" ht="15.75" customHeight="1" s="120">
      <c r="A8071" s="2" t="inlineStr">
        <is>
          <t>WASTE</t>
        </is>
      </c>
      <c r="B8071" s="2" t="inlineStr">
        <is>
          <t>LAN</t>
        </is>
      </c>
      <c r="C8071" s="2" t="n">
        <v>2035</v>
      </c>
      <c r="D8071" s="2" t="inlineStr">
        <is>
          <t>United States</t>
        </is>
      </c>
      <c r="E8071" s="2" t="inlineStr">
        <is>
          <t>USA</t>
        </is>
      </c>
      <c r="F8071" s="2" t="inlineStr">
        <is>
          <t>Land_x001f_ll gas recovery for direct use</t>
        </is>
      </c>
      <c r="G8071" s="2" t="n">
        <v>2868</v>
      </c>
      <c r="H8071" s="2" t="n">
        <v>2.78118368442e-05</v>
      </c>
      <c r="I8071" s="2" t="n">
        <v>3.1149257265504e-05</v>
      </c>
      <c r="J8071" s="40" t="inlineStr">
        <is>
          <t>waste - methane capture</t>
        </is>
      </c>
    </row>
    <row r="8072" ht="15.75" customHeight="1" s="120">
      <c r="A8072" s="2" t="inlineStr">
        <is>
          <t>WASTE</t>
        </is>
      </c>
      <c r="B8072" s="2" t="inlineStr">
        <is>
          <t>LAN</t>
        </is>
      </c>
      <c r="C8072" s="2" t="n">
        <v>2035</v>
      </c>
      <c r="D8072" s="2" t="inlineStr">
        <is>
          <t>United States</t>
        </is>
      </c>
      <c r="E8072" s="2" t="inlineStr">
        <is>
          <t>USA</t>
        </is>
      </c>
      <c r="F8072" s="2" t="inlineStr">
        <is>
          <t>Electricity generation with a reciprocating engine</t>
        </is>
      </c>
      <c r="G8072" s="2" t="n">
        <v>3444</v>
      </c>
      <c r="H8072" s="2" t="n">
        <v>2.27698474191e-05</v>
      </c>
      <c r="I8072" s="2" t="n">
        <v>2.5502229109392e-05</v>
      </c>
      <c r="J8072" s="40" t="inlineStr">
        <is>
          <t>waste - methane capture</t>
        </is>
      </c>
    </row>
    <row r="8073" ht="15.75" customHeight="1" s="120">
      <c r="A8073" s="2" t="inlineStr">
        <is>
          <t>WASTE</t>
        </is>
      </c>
      <c r="B8073" s="2" t="inlineStr">
        <is>
          <t>LAN</t>
        </is>
      </c>
      <c r="C8073" s="2" t="n">
        <v>2035</v>
      </c>
      <c r="D8073" s="2" t="inlineStr">
        <is>
          <t>United States</t>
        </is>
      </c>
      <c r="E8073" s="2" t="inlineStr">
        <is>
          <t>USA</t>
        </is>
      </c>
      <c r="F8073" s="2" t="inlineStr">
        <is>
          <t>Electricity generation with a reciprocating engine</t>
        </is>
      </c>
      <c r="G8073" s="2" t="n">
        <v>3497</v>
      </c>
      <c r="H8073" s="2" t="n">
        <v>2.24413888645e-05</v>
      </c>
      <c r="I8073" s="2" t="n">
        <v>2.513435552824e-05</v>
      </c>
      <c r="J8073" s="40" t="inlineStr">
        <is>
          <t>waste - methane capture</t>
        </is>
      </c>
    </row>
    <row r="8074" ht="15.75" customHeight="1" s="120">
      <c r="A8074" s="2" t="inlineStr">
        <is>
          <t>WASTE</t>
        </is>
      </c>
      <c r="B8074" s="2" t="inlineStr">
        <is>
          <t>LAN</t>
        </is>
      </c>
      <c r="C8074" s="2" t="n">
        <v>2035</v>
      </c>
      <c r="D8074" s="2" t="inlineStr">
        <is>
          <t>United States</t>
        </is>
      </c>
      <c r="E8074" s="2" t="inlineStr">
        <is>
          <t>USA</t>
        </is>
      </c>
      <c r="F8074" s="2" t="inlineStr">
        <is>
          <t>Electricity generation with combined heat and power</t>
        </is>
      </c>
      <c r="G8074" s="2" t="n">
        <v>3701</v>
      </c>
      <c r="H8074" s="54" t="n">
        <v>3.17431499752e-06</v>
      </c>
      <c r="I8074" s="2" t="n">
        <v>3.5552327972224e-06</v>
      </c>
      <c r="J8074" s="40" t="inlineStr">
        <is>
          <t>waste - methane capture</t>
        </is>
      </c>
    </row>
    <row r="8075" ht="15.75" customHeight="1" s="120">
      <c r="A8075" s="2" t="inlineStr">
        <is>
          <t>WASTE</t>
        </is>
      </c>
      <c r="B8075" s="2" t="inlineStr">
        <is>
          <t>LAN</t>
        </is>
      </c>
      <c r="C8075" s="2" t="n">
        <v>2035</v>
      </c>
      <c r="D8075" s="2" t="inlineStr">
        <is>
          <t>United States</t>
        </is>
      </c>
      <c r="E8075" s="2" t="inlineStr">
        <is>
          <t>USA</t>
        </is>
      </c>
      <c r="F8075" s="2" t="inlineStr">
        <is>
          <t>Land_x001f_ll gas recovery for direct use</t>
        </is>
      </c>
      <c r="G8075" s="2" t="n">
        <v>4966</v>
      </c>
      <c r="H8075" s="2" t="n">
        <v>1.58593975357e-05</v>
      </c>
      <c r="I8075" s="2" t="n">
        <v>1.7762525239984e-05</v>
      </c>
      <c r="J8075" s="40" t="inlineStr">
        <is>
          <t>waste - methane capture</t>
        </is>
      </c>
    </row>
    <row r="8076" ht="15.75" customHeight="1" s="120">
      <c r="A8076" s="2" t="inlineStr">
        <is>
          <t>WASTE</t>
        </is>
      </c>
      <c r="B8076" s="2" t="inlineStr">
        <is>
          <t>LAN</t>
        </is>
      </c>
      <c r="C8076" s="2" t="n">
        <v>2035</v>
      </c>
      <c r="D8076" s="2" t="inlineStr">
        <is>
          <t>United States</t>
        </is>
      </c>
      <c r="E8076" s="2" t="inlineStr">
        <is>
          <t>USA</t>
        </is>
      </c>
      <c r="F8076" s="2" t="inlineStr">
        <is>
          <t>Electricity generation with combined heat and power</t>
        </is>
      </c>
      <c r="G8076" s="2" t="n">
        <v>5450</v>
      </c>
      <c r="H8076" s="54" t="n">
        <v>1.89748732282e-06</v>
      </c>
      <c r="I8076" s="2" t="n">
        <v>2.1251858015584e-06</v>
      </c>
      <c r="J8076" s="40" t="inlineStr">
        <is>
          <t>waste - methane capture</t>
        </is>
      </c>
    </row>
    <row r="8077" ht="15.75" customHeight="1" s="120">
      <c r="A8077" s="2" t="inlineStr">
        <is>
          <t>WASTE</t>
        </is>
      </c>
      <c r="B8077" s="2" t="inlineStr">
        <is>
          <t>LAN</t>
        </is>
      </c>
      <c r="C8077" s="2" t="n">
        <v>2035</v>
      </c>
      <c r="D8077" s="2" t="inlineStr">
        <is>
          <t>United States</t>
        </is>
      </c>
      <c r="E8077" s="2" t="inlineStr">
        <is>
          <t>USA</t>
        </is>
      </c>
      <c r="F8077" s="2" t="inlineStr">
        <is>
          <t>Electricity generation with combined heat and power</t>
        </is>
      </c>
      <c r="G8077" s="2" t="n">
        <v>5533</v>
      </c>
      <c r="H8077" s="54" t="n">
        <v>1.87011573871e-06</v>
      </c>
      <c r="I8077" s="2" t="n">
        <v>2.0945296273552e-06</v>
      </c>
      <c r="J8077" s="40" t="inlineStr">
        <is>
          <t>waste - methane capture</t>
        </is>
      </c>
    </row>
    <row r="8078" ht="15.75" customHeight="1" s="120">
      <c r="A8078" s="2" t="inlineStr">
        <is>
          <t>WASTE</t>
        </is>
      </c>
      <c r="B8078" s="2" t="inlineStr">
        <is>
          <t>LAN</t>
        </is>
      </c>
      <c r="C8078" s="2" t="n">
        <v>2035</v>
      </c>
      <c r="D8078" s="2" t="inlineStr">
        <is>
          <t>United States</t>
        </is>
      </c>
      <c r="E8078" s="2" t="inlineStr">
        <is>
          <t>USA</t>
        </is>
      </c>
      <c r="F8078" s="2" t="inlineStr">
        <is>
          <t>Land_x001f_ll gas recovery for direct use</t>
        </is>
      </c>
      <c r="G8078" s="2" t="n">
        <v>7339</v>
      </c>
      <c r="H8078" s="54" t="n">
        <v>9.480156222709999e-06</v>
      </c>
      <c r="I8078" s="2" t="n">
        <v>1.06177749694352e-05</v>
      </c>
      <c r="J8078" s="40" t="inlineStr">
        <is>
          <t>waste - methane capture</t>
        </is>
      </c>
    </row>
    <row r="8079" ht="15.75" customHeight="1" s="120">
      <c r="A8079" s="2" t="inlineStr">
        <is>
          <t>WASTE</t>
        </is>
      </c>
      <c r="B8079" s="2" t="inlineStr">
        <is>
          <t>LAN</t>
        </is>
      </c>
      <c r="C8079" s="2" t="n">
        <v>2035</v>
      </c>
      <c r="D8079" s="2" t="inlineStr">
        <is>
          <t>United States</t>
        </is>
      </c>
      <c r="E8079" s="2" t="inlineStr">
        <is>
          <t>USA</t>
        </is>
      </c>
      <c r="F8079" s="2" t="inlineStr">
        <is>
          <t>Land_x001f_ll gas recovery for direct use</t>
        </is>
      </c>
      <c r="G8079" s="2" t="n">
        <v>7454</v>
      </c>
      <c r="H8079" s="54" t="n">
        <v>9.34340368985e-06</v>
      </c>
      <c r="I8079" s="2" t="n">
        <v>1.0464612132632e-05</v>
      </c>
      <c r="J8079" s="40" t="inlineStr">
        <is>
          <t>waste - methane capture</t>
        </is>
      </c>
    </row>
    <row r="8080" ht="15.75" customHeight="1" s="120">
      <c r="A8080" s="2" t="inlineStr">
        <is>
          <t>WASTE</t>
        </is>
      </c>
      <c r="B8080" s="2" t="inlineStr">
        <is>
          <t>LAN</t>
        </is>
      </c>
      <c r="C8080" s="2" t="n">
        <v>2035</v>
      </c>
      <c r="D8080" s="2" t="inlineStr">
        <is>
          <t>United States</t>
        </is>
      </c>
      <c r="E8080" s="2" t="inlineStr">
        <is>
          <t>USA</t>
        </is>
      </c>
      <c r="F8080" s="2" t="inlineStr">
        <is>
          <t>Land_x001f_ll gas recovery for direct use</t>
        </is>
      </c>
      <c r="G8080" s="2" t="n">
        <v>100000</v>
      </c>
      <c r="H8080" s="54" t="n">
        <v>1e-12</v>
      </c>
      <c r="I8080" s="2" t="n">
        <v>1.12e-12</v>
      </c>
      <c r="J8080" s="40" t="inlineStr">
        <is>
          <t>waste - methane capture</t>
        </is>
      </c>
    </row>
    <row r="8081" ht="15.75" customHeight="1" s="120">
      <c r="A8081" s="2" t="inlineStr">
        <is>
          <t>WASTE</t>
        </is>
      </c>
      <c r="B8081" s="2" t="inlineStr">
        <is>
          <t>LAN</t>
        </is>
      </c>
      <c r="C8081" s="2" t="n">
        <v>2040</v>
      </c>
      <c r="D8081" s="2" t="inlineStr">
        <is>
          <t>United States</t>
        </is>
      </c>
      <c r="E8081" s="2" t="inlineStr">
        <is>
          <t>USA</t>
        </is>
      </c>
      <c r="F8081" s="2" t="inlineStr">
        <is>
          <t>Land_x001f_ll gas recovery for direct use</t>
        </is>
      </c>
      <c r="G8081" s="2" t="n">
        <v>-100000</v>
      </c>
      <c r="H8081" s="2" t="n">
        <v>0</v>
      </c>
      <c r="I8081" s="2" t="n">
        <v>0</v>
      </c>
      <c r="J8081" s="40" t="inlineStr">
        <is>
          <t>waste - methane capture</t>
        </is>
      </c>
    </row>
    <row r="8082" ht="15.75" customHeight="1" s="120">
      <c r="A8082" s="2" t="inlineStr">
        <is>
          <t>WASTE</t>
        </is>
      </c>
      <c r="B8082" s="2" t="inlineStr">
        <is>
          <t>LAN</t>
        </is>
      </c>
      <c r="C8082" s="2" t="n">
        <v>2040</v>
      </c>
      <c r="D8082" s="2" t="inlineStr">
        <is>
          <t>United States</t>
        </is>
      </c>
      <c r="E8082" s="2" t="inlineStr">
        <is>
          <t>USA</t>
        </is>
      </c>
      <c r="F8082" s="2" t="inlineStr">
        <is>
          <t>Land_x001f_ll gas recovery for direct use</t>
        </is>
      </c>
      <c r="G8082" s="2" t="n">
        <v>-243</v>
      </c>
      <c r="H8082" s="2" t="n">
        <v>0</v>
      </c>
      <c r="I8082" s="2" t="n">
        <v>0</v>
      </c>
      <c r="J8082" s="40" t="inlineStr">
        <is>
          <t>waste - methane capture</t>
        </is>
      </c>
    </row>
    <row r="8083" ht="15.75" customHeight="1" s="120">
      <c r="A8083" s="2" t="inlineStr">
        <is>
          <t>WASTE</t>
        </is>
      </c>
      <c r="B8083" s="2" t="inlineStr">
        <is>
          <t>LAN</t>
        </is>
      </c>
      <c r="C8083" s="2" t="n">
        <v>2040</v>
      </c>
      <c r="D8083" s="2" t="inlineStr">
        <is>
          <t>United States</t>
        </is>
      </c>
      <c r="E8083" s="2" t="inlineStr">
        <is>
          <t>USA</t>
        </is>
      </c>
      <c r="F8083" s="2" t="inlineStr">
        <is>
          <t>Land_x001f_ll gas recovery for direct use</t>
        </is>
      </c>
      <c r="G8083" s="2" t="n">
        <v>-243</v>
      </c>
      <c r="H8083" s="2" t="n">
        <v>0.0090634226799011</v>
      </c>
      <c r="I8083" s="2" t="n">
        <v>0.01015103340148923</v>
      </c>
      <c r="J8083" s="40" t="inlineStr">
        <is>
          <t>waste - methane capture</t>
        </is>
      </c>
    </row>
    <row r="8084" ht="15.75" customHeight="1" s="120">
      <c r="A8084" s="2" t="inlineStr">
        <is>
          <t>WASTE</t>
        </is>
      </c>
      <c r="B8084" s="2" t="inlineStr">
        <is>
          <t>LAN</t>
        </is>
      </c>
      <c r="C8084" s="2" t="n">
        <v>2040</v>
      </c>
      <c r="D8084" s="2" t="inlineStr">
        <is>
          <t>United States</t>
        </is>
      </c>
      <c r="E8084" s="2" t="inlineStr">
        <is>
          <t>USA</t>
        </is>
      </c>
      <c r="F8084" s="2" t="inlineStr">
        <is>
          <t>Land_x001f_ll gas recovery for direct use</t>
        </is>
      </c>
      <c r="G8084" s="2" t="n">
        <v>-241</v>
      </c>
      <c r="H8084" s="2" t="n">
        <v>0.0140920416451991</v>
      </c>
      <c r="I8084" s="2" t="n">
        <v>0.01578308664262299</v>
      </c>
      <c r="J8084" s="40" t="inlineStr">
        <is>
          <t>waste - methane capture</t>
        </is>
      </c>
    </row>
    <row r="8085" ht="15.75" customHeight="1" s="120">
      <c r="A8085" s="2" t="inlineStr">
        <is>
          <t>WASTE</t>
        </is>
      </c>
      <c r="B8085" s="2" t="inlineStr">
        <is>
          <t>LAN</t>
        </is>
      </c>
      <c r="C8085" s="2" t="n">
        <v>2040</v>
      </c>
      <c r="D8085" s="2" t="inlineStr">
        <is>
          <t>United States</t>
        </is>
      </c>
      <c r="E8085" s="2" t="inlineStr">
        <is>
          <t>USA</t>
        </is>
      </c>
      <c r="F8085" s="2" t="inlineStr">
        <is>
          <t>Land_x001f_ll gas recovery for direct use</t>
        </is>
      </c>
      <c r="G8085" s="2" t="n">
        <v>-236</v>
      </c>
      <c r="H8085" s="2" t="n">
        <v>0.0156856556423008</v>
      </c>
      <c r="I8085" s="2" t="n">
        <v>0.0175679343193769</v>
      </c>
      <c r="J8085" s="40" t="inlineStr">
        <is>
          <t>waste - methane capture</t>
        </is>
      </c>
    </row>
    <row r="8086" ht="15.75" customHeight="1" s="120">
      <c r="A8086" s="2" t="inlineStr">
        <is>
          <t>WASTE</t>
        </is>
      </c>
      <c r="B8086" s="2" t="inlineStr">
        <is>
          <t>LAN</t>
        </is>
      </c>
      <c r="C8086" s="2" t="n">
        <v>2040</v>
      </c>
      <c r="D8086" s="2" t="inlineStr">
        <is>
          <t>United States</t>
        </is>
      </c>
      <c r="E8086" s="2" t="inlineStr">
        <is>
          <t>USA</t>
        </is>
      </c>
      <c r="F8086" s="2" t="inlineStr">
        <is>
          <t>Land_x001f_ll gas recovery for direct use</t>
        </is>
      </c>
      <c r="G8086" s="2" t="n">
        <v>-232</v>
      </c>
      <c r="H8086" s="2" t="n">
        <v>0.0075596398673952</v>
      </c>
      <c r="I8086" s="2" t="n">
        <v>0.008466796651482625</v>
      </c>
      <c r="J8086" s="40" t="inlineStr">
        <is>
          <t>waste - methane capture</t>
        </is>
      </c>
    </row>
    <row r="8087" ht="15.75" customHeight="1" s="120">
      <c r="A8087" s="2" t="inlineStr">
        <is>
          <t>WASTE</t>
        </is>
      </c>
      <c r="B8087" s="2" t="inlineStr">
        <is>
          <t>LAN</t>
        </is>
      </c>
      <c r="C8087" s="2" t="n">
        <v>2040</v>
      </c>
      <c r="D8087" s="2" t="inlineStr">
        <is>
          <t>United States</t>
        </is>
      </c>
      <c r="E8087" s="2" t="inlineStr">
        <is>
          <t>USA</t>
        </is>
      </c>
      <c r="F8087" s="2" t="inlineStr">
        <is>
          <t>Land_x001f_ll gas recovery for direct use</t>
        </is>
      </c>
      <c r="G8087" s="2" t="n">
        <v>-228</v>
      </c>
      <c r="H8087" s="2" t="n">
        <v>0.0055238944478333</v>
      </c>
      <c r="I8087" s="2" t="n">
        <v>0.006186761781573296</v>
      </c>
      <c r="J8087" s="40" t="inlineStr">
        <is>
          <t>waste - methane capture</t>
        </is>
      </c>
    </row>
    <row r="8088" ht="15.75" customHeight="1" s="120">
      <c r="A8088" s="2" t="inlineStr">
        <is>
          <t>WASTE</t>
        </is>
      </c>
      <c r="B8088" s="2" t="inlineStr">
        <is>
          <t>LAN</t>
        </is>
      </c>
      <c r="C8088" s="2" t="n">
        <v>2040</v>
      </c>
      <c r="D8088" s="2" t="inlineStr">
        <is>
          <t>United States</t>
        </is>
      </c>
      <c r="E8088" s="2" t="inlineStr">
        <is>
          <t>USA</t>
        </is>
      </c>
      <c r="F8088" s="2" t="inlineStr">
        <is>
          <t>Land_x001f_ll gas recovery for direct use</t>
        </is>
      </c>
      <c r="G8088" s="2" t="n">
        <v>-227</v>
      </c>
      <c r="H8088" s="2" t="n">
        <v>0.0079941956792027</v>
      </c>
      <c r="I8088" s="2" t="n">
        <v>0.008953499160707024</v>
      </c>
      <c r="J8088" s="40" t="inlineStr">
        <is>
          <t>waste - methane capture</t>
        </is>
      </c>
    </row>
    <row r="8089" ht="15.75" customHeight="1" s="120">
      <c r="A8089" s="2" t="inlineStr">
        <is>
          <t>WASTE</t>
        </is>
      </c>
      <c r="B8089" s="2" t="inlineStr">
        <is>
          <t>LAN</t>
        </is>
      </c>
      <c r="C8089" s="2" t="n">
        <v>2040</v>
      </c>
      <c r="D8089" s="2" t="inlineStr">
        <is>
          <t>United States</t>
        </is>
      </c>
      <c r="E8089" s="2" t="inlineStr">
        <is>
          <t>USA</t>
        </is>
      </c>
      <c r="F8089" s="2" t="inlineStr">
        <is>
          <t>Land_x001f_ll gas recovery for direct use</t>
        </is>
      </c>
      <c r="G8089" s="2" t="n">
        <v>-225</v>
      </c>
      <c r="H8089" s="2" t="n">
        <v>0.0137100755237043</v>
      </c>
      <c r="I8089" s="2" t="n">
        <v>0.01535528458654882</v>
      </c>
      <c r="J8089" s="40" t="inlineStr">
        <is>
          <t>waste - methane capture</t>
        </is>
      </c>
    </row>
    <row r="8090" ht="15.75" customHeight="1" s="120">
      <c r="A8090" s="2" t="inlineStr">
        <is>
          <t>WASTE</t>
        </is>
      </c>
      <c r="B8090" s="2" t="inlineStr">
        <is>
          <t>LAN</t>
        </is>
      </c>
      <c r="C8090" s="2" t="n">
        <v>2040</v>
      </c>
      <c r="D8090" s="2" t="inlineStr">
        <is>
          <t>United States</t>
        </is>
      </c>
      <c r="E8090" s="2" t="inlineStr">
        <is>
          <t>USA</t>
        </is>
      </c>
      <c r="F8090" s="2" t="inlineStr">
        <is>
          <t>Land_x001f_ll gas recovery for direct use</t>
        </is>
      </c>
      <c r="G8090" s="2" t="n">
        <v>-224</v>
      </c>
      <c r="H8090" s="2" t="n">
        <v>0.0183241995982826</v>
      </c>
      <c r="I8090" s="2" t="n">
        <v>0.02052310355007651</v>
      </c>
      <c r="J8090" s="40" t="inlineStr">
        <is>
          <t>waste - methane capture</t>
        </is>
      </c>
    </row>
    <row r="8091" ht="15.75" customHeight="1" s="120">
      <c r="A8091" s="2" t="inlineStr">
        <is>
          <t>WASTE</t>
        </is>
      </c>
      <c r="B8091" s="2" t="inlineStr">
        <is>
          <t>LAN</t>
        </is>
      </c>
      <c r="C8091" s="2" t="n">
        <v>2040</v>
      </c>
      <c r="D8091" s="2" t="inlineStr">
        <is>
          <t>United States</t>
        </is>
      </c>
      <c r="E8091" s="2" t="inlineStr">
        <is>
          <t>USA</t>
        </is>
      </c>
      <c r="F8091" s="2" t="inlineStr">
        <is>
          <t>Land_x001f_ll gas recovery for direct use</t>
        </is>
      </c>
      <c r="G8091" s="2" t="n">
        <v>-223</v>
      </c>
      <c r="H8091" s="2" t="n">
        <v>0.0038914768956602</v>
      </c>
      <c r="I8091" s="2" t="n">
        <v>0.004358454123139424</v>
      </c>
      <c r="J8091" s="40" t="inlineStr">
        <is>
          <t>waste - methane capture</t>
        </is>
      </c>
    </row>
    <row r="8092" ht="15.75" customHeight="1" s="120">
      <c r="A8092" s="2" t="inlineStr">
        <is>
          <t>WASTE</t>
        </is>
      </c>
      <c r="B8092" s="2" t="inlineStr">
        <is>
          <t>LAN</t>
        </is>
      </c>
      <c r="C8092" s="2" t="n">
        <v>2040</v>
      </c>
      <c r="D8092" s="2" t="inlineStr">
        <is>
          <t>United States</t>
        </is>
      </c>
      <c r="E8092" s="2" t="inlineStr">
        <is>
          <t>USA</t>
        </is>
      </c>
      <c r="F8092" s="2" t="inlineStr">
        <is>
          <t>Land_x001f_ll gas recovery for direct use</t>
        </is>
      </c>
      <c r="G8092" s="2" t="n">
        <v>-222</v>
      </c>
      <c r="H8092" s="2" t="n">
        <v>0.0044354978017509</v>
      </c>
      <c r="I8092" s="2" t="n">
        <v>0.004967757537961009</v>
      </c>
      <c r="J8092" s="40" t="inlineStr">
        <is>
          <t>waste - methane capture</t>
        </is>
      </c>
    </row>
    <row r="8093" ht="15.75" customHeight="1" s="120">
      <c r="A8093" s="2" t="inlineStr">
        <is>
          <t>WASTE</t>
        </is>
      </c>
      <c r="B8093" s="2" t="inlineStr">
        <is>
          <t>LAN</t>
        </is>
      </c>
      <c r="C8093" s="2" t="n">
        <v>2040</v>
      </c>
      <c r="D8093" s="2" t="inlineStr">
        <is>
          <t>United States</t>
        </is>
      </c>
      <c r="E8093" s="2" t="inlineStr">
        <is>
          <t>USA</t>
        </is>
      </c>
      <c r="F8093" s="2" t="inlineStr">
        <is>
          <t>Land_x001f_ll gas recovery for direct use</t>
        </is>
      </c>
      <c r="G8093" s="2" t="n">
        <v>-219</v>
      </c>
      <c r="H8093" s="2" t="n">
        <v>0.0325424270704389</v>
      </c>
      <c r="I8093" s="2" t="n">
        <v>0.03644751831889156</v>
      </c>
      <c r="J8093" s="40" t="inlineStr">
        <is>
          <t>waste - methane capture</t>
        </is>
      </c>
    </row>
    <row r="8094" ht="15.75" customHeight="1" s="120">
      <c r="A8094" s="2" t="inlineStr">
        <is>
          <t>WASTE</t>
        </is>
      </c>
      <c r="B8094" s="2" t="inlineStr">
        <is>
          <t>LAN</t>
        </is>
      </c>
      <c r="C8094" s="2" t="n">
        <v>2040</v>
      </c>
      <c r="D8094" s="2" t="inlineStr">
        <is>
          <t>United States</t>
        </is>
      </c>
      <c r="E8094" s="2" t="inlineStr">
        <is>
          <t>USA</t>
        </is>
      </c>
      <c r="F8094" s="2" t="inlineStr">
        <is>
          <t>Land_x001f_ll gas recovery for direct use</t>
        </is>
      </c>
      <c r="G8094" s="2" t="n">
        <v>-218</v>
      </c>
      <c r="H8094" s="2" t="n">
        <v>0.0047002802602947</v>
      </c>
      <c r="I8094" s="2" t="n">
        <v>0.005264313891530065</v>
      </c>
      <c r="J8094" s="40" t="inlineStr">
        <is>
          <t>waste - methane capture</t>
        </is>
      </c>
    </row>
    <row r="8095" ht="15.75" customHeight="1" s="120">
      <c r="A8095" s="2" t="inlineStr">
        <is>
          <t>WASTE</t>
        </is>
      </c>
      <c r="B8095" s="2" t="inlineStr">
        <is>
          <t>LAN</t>
        </is>
      </c>
      <c r="C8095" s="2" t="n">
        <v>2040</v>
      </c>
      <c r="D8095" s="2" t="inlineStr">
        <is>
          <t>United States</t>
        </is>
      </c>
      <c r="E8095" s="2" t="inlineStr">
        <is>
          <t>USA</t>
        </is>
      </c>
      <c r="F8095" s="2" t="inlineStr">
        <is>
          <t>Land_x001f_ll gas recovery for direct use</t>
        </is>
      </c>
      <c r="G8095" s="2" t="n">
        <v>-217</v>
      </c>
      <c r="H8095" s="2" t="n">
        <v>0.019568498712033</v>
      </c>
      <c r="I8095" s="2" t="n">
        <v>0.02191671855747696</v>
      </c>
      <c r="J8095" s="40" t="inlineStr">
        <is>
          <t>waste - methane capture</t>
        </is>
      </c>
    </row>
    <row r="8096" ht="15.75" customHeight="1" s="120">
      <c r="A8096" s="2" t="inlineStr">
        <is>
          <t>WASTE</t>
        </is>
      </c>
      <c r="B8096" s="2" t="inlineStr">
        <is>
          <t>LAN</t>
        </is>
      </c>
      <c r="C8096" s="2" t="n">
        <v>2040</v>
      </c>
      <c r="D8096" s="2" t="inlineStr">
        <is>
          <t>United States</t>
        </is>
      </c>
      <c r="E8096" s="2" t="inlineStr">
        <is>
          <t>USA</t>
        </is>
      </c>
      <c r="F8096" s="2" t="inlineStr">
        <is>
          <t>Land_x001f_ll gas recovery for direct use</t>
        </is>
      </c>
      <c r="G8096" s="2" t="n">
        <v>-216</v>
      </c>
      <c r="H8096" s="2" t="n">
        <v>0.0272939617279917</v>
      </c>
      <c r="I8096" s="2" t="n">
        <v>0.03056923713535071</v>
      </c>
      <c r="J8096" s="40" t="inlineStr">
        <is>
          <t>waste - methane capture</t>
        </is>
      </c>
    </row>
    <row r="8097" ht="15.75" customHeight="1" s="120">
      <c r="A8097" s="2" t="inlineStr">
        <is>
          <t>WASTE</t>
        </is>
      </c>
      <c r="B8097" s="2" t="inlineStr">
        <is>
          <t>LAN</t>
        </is>
      </c>
      <c r="C8097" s="2" t="n">
        <v>2040</v>
      </c>
      <c r="D8097" s="2" t="inlineStr">
        <is>
          <t>United States</t>
        </is>
      </c>
      <c r="E8097" s="2" t="inlineStr">
        <is>
          <t>USA</t>
        </is>
      </c>
      <c r="F8097" s="2" t="inlineStr">
        <is>
          <t>Land_x001f_ll gas recovery for direct use</t>
        </is>
      </c>
      <c r="G8097" s="2" t="n">
        <v>-215</v>
      </c>
      <c r="H8097" s="2" t="n">
        <v>0.0328196468763053</v>
      </c>
      <c r="I8097" s="2" t="n">
        <v>0.03675800450146194</v>
      </c>
      <c r="J8097" s="40" t="inlineStr">
        <is>
          <t>waste - methane capture</t>
        </is>
      </c>
    </row>
    <row r="8098" ht="15.75" customHeight="1" s="120">
      <c r="A8098" s="2" t="inlineStr">
        <is>
          <t>WASTE</t>
        </is>
      </c>
      <c r="B8098" s="2" t="inlineStr">
        <is>
          <t>LAN</t>
        </is>
      </c>
      <c r="C8098" s="2" t="n">
        <v>2040</v>
      </c>
      <c r="D8098" s="2" t="inlineStr">
        <is>
          <t>United States</t>
        </is>
      </c>
      <c r="E8098" s="2" t="inlineStr">
        <is>
          <t>USA</t>
        </is>
      </c>
      <c r="F8098" s="2" t="inlineStr">
        <is>
          <t>Land_x001f_ll gas recovery for direct use</t>
        </is>
      </c>
      <c r="G8098" s="2" t="n">
        <v>-214</v>
      </c>
      <c r="H8098" s="2" t="n">
        <v>0.0203608018346131</v>
      </c>
      <c r="I8098" s="2" t="n">
        <v>0.02280409805476667</v>
      </c>
      <c r="J8098" s="40" t="inlineStr">
        <is>
          <t>waste - methane capture</t>
        </is>
      </c>
    </row>
    <row r="8099" ht="15.75" customHeight="1" s="120">
      <c r="A8099" s="2" t="inlineStr">
        <is>
          <t>WASTE</t>
        </is>
      </c>
      <c r="B8099" s="2" t="inlineStr">
        <is>
          <t>LAN</t>
        </is>
      </c>
      <c r="C8099" s="2" t="n">
        <v>2040</v>
      </c>
      <c r="D8099" s="2" t="inlineStr">
        <is>
          <t>United States</t>
        </is>
      </c>
      <c r="E8099" s="2" t="inlineStr">
        <is>
          <t>USA</t>
        </is>
      </c>
      <c r="F8099" s="2" t="inlineStr">
        <is>
          <t>Land_x001f_ll gas recovery for direct use</t>
        </is>
      </c>
      <c r="G8099" s="2" t="n">
        <v>-213</v>
      </c>
      <c r="H8099" s="2" t="n">
        <v>0.0041226334869862</v>
      </c>
      <c r="I8099" s="2" t="n">
        <v>0.004617349505424545</v>
      </c>
      <c r="J8099" s="40" t="inlineStr">
        <is>
          <t>waste - methane capture</t>
        </is>
      </c>
    </row>
    <row r="8100" ht="15.75" customHeight="1" s="120">
      <c r="A8100" s="2" t="inlineStr">
        <is>
          <t>WASTE</t>
        </is>
      </c>
      <c r="B8100" s="2" t="inlineStr">
        <is>
          <t>LAN</t>
        </is>
      </c>
      <c r="C8100" s="2" t="n">
        <v>2040</v>
      </c>
      <c r="D8100" s="2" t="inlineStr">
        <is>
          <t>United States</t>
        </is>
      </c>
      <c r="E8100" s="2" t="inlineStr">
        <is>
          <t>USA</t>
        </is>
      </c>
      <c r="F8100" s="2" t="inlineStr">
        <is>
          <t>Land_x001f_ll gas recovery for direct use</t>
        </is>
      </c>
      <c r="G8100" s="2" t="n">
        <v>-212</v>
      </c>
      <c r="H8100" s="2" t="n">
        <v>0.0264708590693772</v>
      </c>
      <c r="I8100" s="2" t="n">
        <v>0.02964736215770247</v>
      </c>
      <c r="J8100" s="40" t="inlineStr">
        <is>
          <t>waste - methane capture</t>
        </is>
      </c>
    </row>
    <row r="8101" ht="15.75" customHeight="1" s="120">
      <c r="A8101" s="2" t="inlineStr">
        <is>
          <t>WASTE</t>
        </is>
      </c>
      <c r="B8101" s="2" t="inlineStr">
        <is>
          <t>LAN</t>
        </is>
      </c>
      <c r="C8101" s="2" t="n">
        <v>2040</v>
      </c>
      <c r="D8101" s="2" t="inlineStr">
        <is>
          <t>United States</t>
        </is>
      </c>
      <c r="E8101" s="2" t="inlineStr">
        <is>
          <t>USA</t>
        </is>
      </c>
      <c r="F8101" s="2" t="inlineStr">
        <is>
          <t>Land_x001f_ll gas recovery for direct use</t>
        </is>
      </c>
      <c r="G8101" s="2" t="n">
        <v>-211</v>
      </c>
      <c r="H8101" s="2" t="n">
        <v>0.0096698794513941</v>
      </c>
      <c r="I8101" s="2" t="n">
        <v>0.01083026498556139</v>
      </c>
      <c r="J8101" s="40" t="inlineStr">
        <is>
          <t>waste - methane capture</t>
        </is>
      </c>
    </row>
    <row r="8102" ht="15.75" customHeight="1" s="120">
      <c r="A8102" s="2" t="inlineStr">
        <is>
          <t>WASTE</t>
        </is>
      </c>
      <c r="B8102" s="2" t="inlineStr">
        <is>
          <t>LAN</t>
        </is>
      </c>
      <c r="C8102" s="2" t="n">
        <v>2040</v>
      </c>
      <c r="D8102" s="2" t="inlineStr">
        <is>
          <t>United States</t>
        </is>
      </c>
      <c r="E8102" s="2" t="inlineStr">
        <is>
          <t>USA</t>
        </is>
      </c>
      <c r="F8102" s="2" t="inlineStr">
        <is>
          <t>Land_x001f_ll gas recovery for direct use</t>
        </is>
      </c>
      <c r="G8102" s="2" t="n">
        <v>-209</v>
      </c>
      <c r="H8102" s="2" t="n">
        <v>0.0104132383130491</v>
      </c>
      <c r="I8102" s="2" t="n">
        <v>0.01166282691061499</v>
      </c>
      <c r="J8102" s="40" t="inlineStr">
        <is>
          <t>waste - methane capture</t>
        </is>
      </c>
    </row>
    <row r="8103" ht="15.75" customHeight="1" s="120">
      <c r="A8103" s="2" t="inlineStr">
        <is>
          <t>WASTE</t>
        </is>
      </c>
      <c r="B8103" s="2" t="inlineStr">
        <is>
          <t>LAN</t>
        </is>
      </c>
      <c r="C8103" s="2" t="n">
        <v>2040</v>
      </c>
      <c r="D8103" s="2" t="inlineStr">
        <is>
          <t>United States</t>
        </is>
      </c>
      <c r="E8103" s="2" t="inlineStr">
        <is>
          <t>USA</t>
        </is>
      </c>
      <c r="F8103" s="2" t="inlineStr">
        <is>
          <t>Land_x001f_ll gas recovery for direct use</t>
        </is>
      </c>
      <c r="G8103" s="2" t="n">
        <v>-208</v>
      </c>
      <c r="H8103" s="2" t="n">
        <v>0.0162870700005442</v>
      </c>
      <c r="I8103" s="2" t="n">
        <v>0.01824151840060951</v>
      </c>
      <c r="J8103" s="40" t="inlineStr">
        <is>
          <t>waste - methane capture</t>
        </is>
      </c>
    </row>
    <row r="8104" ht="15.75" customHeight="1" s="120">
      <c r="A8104" s="2" t="inlineStr">
        <is>
          <t>WASTE</t>
        </is>
      </c>
      <c r="B8104" s="2" t="inlineStr">
        <is>
          <t>LAN</t>
        </is>
      </c>
      <c r="C8104" s="2" t="n">
        <v>2040</v>
      </c>
      <c r="D8104" s="2" t="inlineStr">
        <is>
          <t>United States</t>
        </is>
      </c>
      <c r="E8104" s="2" t="inlineStr">
        <is>
          <t>USA</t>
        </is>
      </c>
      <c r="F8104" s="2" t="inlineStr">
        <is>
          <t>Land_x001f_ll gas recovery for direct use</t>
        </is>
      </c>
      <c r="G8104" s="2" t="n">
        <v>-207</v>
      </c>
      <c r="H8104" s="2" t="n">
        <v>0.0241424986161292</v>
      </c>
      <c r="I8104" s="2" t="n">
        <v>0.02703959845006471</v>
      </c>
      <c r="J8104" s="40" t="inlineStr">
        <is>
          <t>waste - methane capture</t>
        </is>
      </c>
    </row>
    <row r="8105" ht="15.75" customHeight="1" s="120">
      <c r="A8105" s="2" t="inlineStr">
        <is>
          <t>WASTE</t>
        </is>
      </c>
      <c r="B8105" s="2" t="inlineStr">
        <is>
          <t>LAN</t>
        </is>
      </c>
      <c r="C8105" s="2" t="n">
        <v>2040</v>
      </c>
      <c r="D8105" s="2" t="inlineStr">
        <is>
          <t>United States</t>
        </is>
      </c>
      <c r="E8105" s="2" t="inlineStr">
        <is>
          <t>USA</t>
        </is>
      </c>
      <c r="F8105" s="2" t="inlineStr">
        <is>
          <t>Land_x001f_ll gas recovery for direct use</t>
        </is>
      </c>
      <c r="G8105" s="2" t="n">
        <v>-206</v>
      </c>
      <c r="H8105" s="2" t="n">
        <v>0.0102824969217181</v>
      </c>
      <c r="I8105" s="2" t="n">
        <v>0.01151639655232427</v>
      </c>
      <c r="J8105" s="40" t="inlineStr">
        <is>
          <t>waste - methane capture</t>
        </is>
      </c>
    </row>
    <row r="8106" ht="15.75" customHeight="1" s="120">
      <c r="A8106" s="2" t="inlineStr">
        <is>
          <t>WASTE</t>
        </is>
      </c>
      <c r="B8106" s="2" t="inlineStr">
        <is>
          <t>LAN</t>
        </is>
      </c>
      <c r="C8106" s="2" t="n">
        <v>2040</v>
      </c>
      <c r="D8106" s="2" t="inlineStr">
        <is>
          <t>United States</t>
        </is>
      </c>
      <c r="E8106" s="2" t="inlineStr">
        <is>
          <t>USA</t>
        </is>
      </c>
      <c r="F8106" s="2" t="inlineStr">
        <is>
          <t>Land_x001f_ll gas recovery for direct use</t>
        </is>
      </c>
      <c r="G8106" s="2" t="n">
        <v>-205</v>
      </c>
      <c r="H8106" s="2" t="n">
        <v>0.0320823607034981</v>
      </c>
      <c r="I8106" s="2" t="n">
        <v>0.03593224398791788</v>
      </c>
      <c r="J8106" s="40" t="inlineStr">
        <is>
          <t>waste - methane capture</t>
        </is>
      </c>
    </row>
    <row r="8107" ht="15.75" customHeight="1" s="120">
      <c r="A8107" s="2" t="inlineStr">
        <is>
          <t>WASTE</t>
        </is>
      </c>
      <c r="B8107" s="2" t="inlineStr">
        <is>
          <t>LAN</t>
        </is>
      </c>
      <c r="C8107" s="2" t="n">
        <v>2040</v>
      </c>
      <c r="D8107" s="2" t="inlineStr">
        <is>
          <t>United States</t>
        </is>
      </c>
      <c r="E8107" s="2" t="inlineStr">
        <is>
          <t>USA</t>
        </is>
      </c>
      <c r="F8107" s="2" t="inlineStr">
        <is>
          <t>Land_x001f_ll gas recovery for direct use</t>
        </is>
      </c>
      <c r="G8107" s="2" t="n">
        <v>-204</v>
      </c>
      <c r="H8107" s="2" t="n">
        <v>0.0188195705413818</v>
      </c>
      <c r="I8107" s="2" t="n">
        <v>0.02107791900634762</v>
      </c>
      <c r="J8107" s="40" t="inlineStr">
        <is>
          <t>waste - methane capture</t>
        </is>
      </c>
    </row>
    <row r="8108" ht="15.75" customHeight="1" s="120">
      <c r="A8108" s="2" t="inlineStr">
        <is>
          <t>WASTE</t>
        </is>
      </c>
      <c r="B8108" s="2" t="inlineStr">
        <is>
          <t>LAN</t>
        </is>
      </c>
      <c r="C8108" s="2" t="n">
        <v>2040</v>
      </c>
      <c r="D8108" s="2" t="inlineStr">
        <is>
          <t>United States</t>
        </is>
      </c>
      <c r="E8108" s="2" t="inlineStr">
        <is>
          <t>USA</t>
        </is>
      </c>
      <c r="F8108" s="2" t="inlineStr">
        <is>
          <t>Land_x001f_ll gas recovery for direct use</t>
        </is>
      </c>
      <c r="G8108" s="2" t="n">
        <v>-203</v>
      </c>
      <c r="H8108" s="2" t="n">
        <v>0.0446921691764146</v>
      </c>
      <c r="I8108" s="2" t="n">
        <v>0.05005522947758436</v>
      </c>
      <c r="J8108" s="40" t="inlineStr">
        <is>
          <t>waste - methane capture</t>
        </is>
      </c>
    </row>
    <row r="8109" ht="15.75" customHeight="1" s="120">
      <c r="A8109" s="2" t="inlineStr">
        <is>
          <t>WASTE</t>
        </is>
      </c>
      <c r="B8109" s="2" t="inlineStr">
        <is>
          <t>LAN</t>
        </is>
      </c>
      <c r="C8109" s="2" t="n">
        <v>2040</v>
      </c>
      <c r="D8109" s="2" t="inlineStr">
        <is>
          <t>United States</t>
        </is>
      </c>
      <c r="E8109" s="2" t="inlineStr">
        <is>
          <t>USA</t>
        </is>
      </c>
      <c r="F8109" s="2" t="inlineStr">
        <is>
          <t>Land_x001f_ll gas recovery for direct use</t>
        </is>
      </c>
      <c r="G8109" s="2" t="n">
        <v>-202</v>
      </c>
      <c r="H8109" s="2" t="n">
        <v>0.0333765295799822</v>
      </c>
      <c r="I8109" s="2" t="n">
        <v>0.03738171312958007</v>
      </c>
      <c r="J8109" s="40" t="inlineStr">
        <is>
          <t>waste - methane capture</t>
        </is>
      </c>
    </row>
    <row r="8110" ht="15.75" customHeight="1" s="120">
      <c r="A8110" s="2" t="inlineStr">
        <is>
          <t>WASTE</t>
        </is>
      </c>
      <c r="B8110" s="2" t="inlineStr">
        <is>
          <t>LAN</t>
        </is>
      </c>
      <c r="C8110" s="2" t="n">
        <v>2040</v>
      </c>
      <c r="D8110" s="2" t="inlineStr">
        <is>
          <t>United States</t>
        </is>
      </c>
      <c r="E8110" s="2" t="inlineStr">
        <is>
          <t>USA</t>
        </is>
      </c>
      <c r="F8110" s="2" t="inlineStr">
        <is>
          <t>Land_x001f_ll gas recovery for direct use</t>
        </is>
      </c>
      <c r="G8110" s="2" t="n">
        <v>-201</v>
      </c>
      <c r="H8110" s="2" t="n">
        <v>0.0189039837568998</v>
      </c>
      <c r="I8110" s="2" t="n">
        <v>0.02117246180772778</v>
      </c>
      <c r="J8110" s="40" t="inlineStr">
        <is>
          <t>waste - methane capture</t>
        </is>
      </c>
    </row>
    <row r="8111" ht="15.75" customHeight="1" s="120">
      <c r="A8111" s="2" t="inlineStr">
        <is>
          <t>WASTE</t>
        </is>
      </c>
      <c r="B8111" s="2" t="inlineStr">
        <is>
          <t>LAN</t>
        </is>
      </c>
      <c r="C8111" s="2" t="n">
        <v>2040</v>
      </c>
      <c r="D8111" s="2" t="inlineStr">
        <is>
          <t>United States</t>
        </is>
      </c>
      <c r="E8111" s="2" t="inlineStr">
        <is>
          <t>USA</t>
        </is>
      </c>
      <c r="F8111" s="2" t="inlineStr">
        <is>
          <t>Land_x001f_ll gas recovery for direct use</t>
        </is>
      </c>
      <c r="G8111" s="2" t="n">
        <v>-200</v>
      </c>
      <c r="H8111" s="2" t="n">
        <v>0.0460508256219327</v>
      </c>
      <c r="I8111" s="2" t="n">
        <v>0.05157692469656464</v>
      </c>
      <c r="J8111" s="40" t="inlineStr">
        <is>
          <t>waste - methane capture</t>
        </is>
      </c>
    </row>
    <row r="8112" ht="15.75" customHeight="1" s="120">
      <c r="A8112" s="2" t="inlineStr">
        <is>
          <t>WASTE</t>
        </is>
      </c>
      <c r="B8112" s="2" t="inlineStr">
        <is>
          <t>LAN</t>
        </is>
      </c>
      <c r="C8112" s="2" t="n">
        <v>2040</v>
      </c>
      <c r="D8112" s="2" t="inlineStr">
        <is>
          <t>United States</t>
        </is>
      </c>
      <c r="E8112" s="2" t="inlineStr">
        <is>
          <t>USA</t>
        </is>
      </c>
      <c r="F8112" s="2" t="inlineStr">
        <is>
          <t>Land_x001f_ll gas recovery for direct use</t>
        </is>
      </c>
      <c r="G8112" s="2" t="n">
        <v>-199</v>
      </c>
      <c r="H8112" s="2" t="n">
        <v>0.0075963090639561</v>
      </c>
      <c r="I8112" s="2" t="n">
        <v>0.008507866151630832</v>
      </c>
      <c r="J8112" s="40" t="inlineStr">
        <is>
          <t>waste - methane capture</t>
        </is>
      </c>
    </row>
    <row r="8113" ht="15.75" customHeight="1" s="120">
      <c r="A8113" s="2" t="inlineStr">
        <is>
          <t>WASTE</t>
        </is>
      </c>
      <c r="B8113" s="2" t="inlineStr">
        <is>
          <t>LAN</t>
        </is>
      </c>
      <c r="C8113" s="2" t="n">
        <v>2040</v>
      </c>
      <c r="D8113" s="2" t="inlineStr">
        <is>
          <t>United States</t>
        </is>
      </c>
      <c r="E8113" s="2" t="inlineStr">
        <is>
          <t>USA</t>
        </is>
      </c>
      <c r="F8113" s="2" t="inlineStr">
        <is>
          <t>Land_x001f_ll gas recovery for direct use</t>
        </is>
      </c>
      <c r="G8113" s="2" t="n">
        <v>-198</v>
      </c>
      <c r="H8113" s="2" t="n">
        <v>0.013812915654853</v>
      </c>
      <c r="I8113" s="2" t="n">
        <v>0.01547046553343536</v>
      </c>
      <c r="J8113" s="40" t="inlineStr">
        <is>
          <t>waste - methane capture</t>
        </is>
      </c>
    </row>
    <row r="8114" ht="15.75" customHeight="1" s="120">
      <c r="A8114" s="2" t="inlineStr">
        <is>
          <t>WASTE</t>
        </is>
      </c>
      <c r="B8114" s="2" t="inlineStr">
        <is>
          <t>LAN</t>
        </is>
      </c>
      <c r="C8114" s="2" t="n">
        <v>2040</v>
      </c>
      <c r="D8114" s="2" t="inlineStr">
        <is>
          <t>United States</t>
        </is>
      </c>
      <c r="E8114" s="2" t="inlineStr">
        <is>
          <t>USA</t>
        </is>
      </c>
      <c r="F8114" s="2" t="inlineStr">
        <is>
          <t>Land_x001f_ll gas recovery for direct use</t>
        </is>
      </c>
      <c r="G8114" s="2" t="n">
        <v>-197</v>
      </c>
      <c r="H8114" s="2" t="n">
        <v>0.0128265921957791</v>
      </c>
      <c r="I8114" s="2" t="n">
        <v>0.01436578325927259</v>
      </c>
      <c r="J8114" s="40" t="inlineStr">
        <is>
          <t>waste - methane capture</t>
        </is>
      </c>
    </row>
    <row r="8115" ht="15.75" customHeight="1" s="120">
      <c r="A8115" s="2" t="inlineStr">
        <is>
          <t>WASTE</t>
        </is>
      </c>
      <c r="B8115" s="2" t="inlineStr">
        <is>
          <t>LAN</t>
        </is>
      </c>
      <c r="C8115" s="2" t="n">
        <v>2040</v>
      </c>
      <c r="D8115" s="2" t="inlineStr">
        <is>
          <t>United States</t>
        </is>
      </c>
      <c r="E8115" s="2" t="inlineStr">
        <is>
          <t>USA</t>
        </is>
      </c>
      <c r="F8115" s="2" t="inlineStr">
        <is>
          <t>Land_x001f_ll gas recovery for direct use</t>
        </is>
      </c>
      <c r="G8115" s="2" t="n">
        <v>-196</v>
      </c>
      <c r="H8115" s="2" t="n">
        <v>0.0226841841358691</v>
      </c>
      <c r="I8115" s="2" t="n">
        <v>0.0254062862321734</v>
      </c>
      <c r="J8115" s="40" t="inlineStr">
        <is>
          <t>waste - methane capture</t>
        </is>
      </c>
    </row>
    <row r="8116" ht="15.75" customHeight="1" s="120">
      <c r="A8116" s="2" t="inlineStr">
        <is>
          <t>WASTE</t>
        </is>
      </c>
      <c r="B8116" s="2" t="inlineStr">
        <is>
          <t>LAN</t>
        </is>
      </c>
      <c r="C8116" s="2" t="n">
        <v>2040</v>
      </c>
      <c r="D8116" s="2" t="inlineStr">
        <is>
          <t>United States</t>
        </is>
      </c>
      <c r="E8116" s="2" t="inlineStr">
        <is>
          <t>USA</t>
        </is>
      </c>
      <c r="F8116" s="2" t="inlineStr">
        <is>
          <t>Land_x001f_ll gas recovery for direct use</t>
        </is>
      </c>
      <c r="G8116" s="2" t="n">
        <v>-195</v>
      </c>
      <c r="H8116" s="2" t="n">
        <v>0.006730416091159</v>
      </c>
      <c r="I8116" s="2" t="n">
        <v>0.007538066022098081</v>
      </c>
      <c r="J8116" s="40" t="inlineStr">
        <is>
          <t>waste - methane capture</t>
        </is>
      </c>
    </row>
    <row r="8117" ht="15.75" customHeight="1" s="120">
      <c r="A8117" s="2" t="inlineStr">
        <is>
          <t>WASTE</t>
        </is>
      </c>
      <c r="B8117" s="2" t="inlineStr">
        <is>
          <t>LAN</t>
        </is>
      </c>
      <c r="C8117" s="2" t="n">
        <v>2040</v>
      </c>
      <c r="D8117" s="2" t="inlineStr">
        <is>
          <t>United States</t>
        </is>
      </c>
      <c r="E8117" s="2" t="inlineStr">
        <is>
          <t>USA</t>
        </is>
      </c>
      <c r="F8117" s="2" t="inlineStr">
        <is>
          <t>Land_x001f_ll gas recovery for direct use</t>
        </is>
      </c>
      <c r="G8117" s="2" t="n">
        <v>-194</v>
      </c>
      <c r="H8117" s="2" t="n">
        <v>0.0171087109483778</v>
      </c>
      <c r="I8117" s="2" t="n">
        <v>0.01916175626218314</v>
      </c>
      <c r="J8117" s="40" t="inlineStr">
        <is>
          <t>waste - methane capture</t>
        </is>
      </c>
    </row>
    <row r="8118" ht="15.75" customHeight="1" s="120">
      <c r="A8118" s="2" t="inlineStr">
        <is>
          <t>WASTE</t>
        </is>
      </c>
      <c r="B8118" s="2" t="inlineStr">
        <is>
          <t>LAN</t>
        </is>
      </c>
      <c r="C8118" s="2" t="n">
        <v>2040</v>
      </c>
      <c r="D8118" s="2" t="inlineStr">
        <is>
          <t>United States</t>
        </is>
      </c>
      <c r="E8118" s="2" t="inlineStr">
        <is>
          <t>USA</t>
        </is>
      </c>
      <c r="F8118" s="2" t="inlineStr">
        <is>
          <t>Land_x001f_ll gas recovery for direct use</t>
        </is>
      </c>
      <c r="G8118" s="2" t="n">
        <v>-193</v>
      </c>
      <c r="H8118" s="2" t="n">
        <v>0.0270481561310589</v>
      </c>
      <c r="I8118" s="2" t="n">
        <v>0.03029393486678597</v>
      </c>
      <c r="J8118" s="40" t="inlineStr">
        <is>
          <t>waste - methane capture</t>
        </is>
      </c>
    </row>
    <row r="8119" ht="15.75" customHeight="1" s="120">
      <c r="A8119" s="2" t="inlineStr">
        <is>
          <t>WASTE</t>
        </is>
      </c>
      <c r="B8119" s="2" t="inlineStr">
        <is>
          <t>LAN</t>
        </is>
      </c>
      <c r="C8119" s="2" t="n">
        <v>2040</v>
      </c>
      <c r="D8119" s="2" t="inlineStr">
        <is>
          <t>United States</t>
        </is>
      </c>
      <c r="E8119" s="2" t="inlineStr">
        <is>
          <t>USA</t>
        </is>
      </c>
      <c r="F8119" s="2" t="inlineStr">
        <is>
          <t>Land_x001f_ll gas recovery for direct use</t>
        </is>
      </c>
      <c r="G8119" s="2" t="n">
        <v>-192</v>
      </c>
      <c r="H8119" s="2" t="n">
        <v>0.0052881727460772</v>
      </c>
      <c r="I8119" s="2" t="n">
        <v>0.005922753475606464</v>
      </c>
      <c r="J8119" s="40" t="inlineStr">
        <is>
          <t>waste - methane capture</t>
        </is>
      </c>
    </row>
    <row r="8120" ht="15.75" customHeight="1" s="120">
      <c r="A8120" s="2" t="inlineStr">
        <is>
          <t>WASTE</t>
        </is>
      </c>
      <c r="B8120" s="2" t="inlineStr">
        <is>
          <t>LAN</t>
        </is>
      </c>
      <c r="C8120" s="2" t="n">
        <v>2040</v>
      </c>
      <c r="D8120" s="2" t="inlineStr">
        <is>
          <t>United States</t>
        </is>
      </c>
      <c r="E8120" s="2" t="inlineStr">
        <is>
          <t>USA</t>
        </is>
      </c>
      <c r="F8120" s="2" t="inlineStr">
        <is>
          <t>Land_x001f_ll gas recovery for direct use</t>
        </is>
      </c>
      <c r="G8120" s="2" t="n">
        <v>-191</v>
      </c>
      <c r="H8120" s="2" t="n">
        <v>0.0221344225574285</v>
      </c>
      <c r="I8120" s="2" t="n">
        <v>0.02479055326431992</v>
      </c>
      <c r="J8120" s="40" t="inlineStr">
        <is>
          <t>waste - methane capture</t>
        </is>
      </c>
    </row>
    <row r="8121" ht="15.75" customHeight="1" s="120">
      <c r="A8121" s="2" t="inlineStr">
        <is>
          <t>WASTE</t>
        </is>
      </c>
      <c r="B8121" s="2" t="inlineStr">
        <is>
          <t>LAN</t>
        </is>
      </c>
      <c r="C8121" s="2" t="n">
        <v>2040</v>
      </c>
      <c r="D8121" s="2" t="inlineStr">
        <is>
          <t>United States</t>
        </is>
      </c>
      <c r="E8121" s="2" t="inlineStr">
        <is>
          <t>USA</t>
        </is>
      </c>
      <c r="F8121" s="2" t="inlineStr">
        <is>
          <t>Land_x001f_ll gas recovery for direct use</t>
        </is>
      </c>
      <c r="G8121" s="2" t="n">
        <v>-190</v>
      </c>
      <c r="H8121" s="2" t="n">
        <v>0.0304818672593683</v>
      </c>
      <c r="I8121" s="2" t="n">
        <v>0.0341396913304925</v>
      </c>
      <c r="J8121" s="40" t="inlineStr">
        <is>
          <t>waste - methane capture</t>
        </is>
      </c>
    </row>
    <row r="8122" ht="15.75" customHeight="1" s="120">
      <c r="A8122" s="2" t="inlineStr">
        <is>
          <t>WASTE</t>
        </is>
      </c>
      <c r="B8122" s="2" t="inlineStr">
        <is>
          <t>LAN</t>
        </is>
      </c>
      <c r="C8122" s="2" t="n">
        <v>2040</v>
      </c>
      <c r="D8122" s="2" t="inlineStr">
        <is>
          <t>United States</t>
        </is>
      </c>
      <c r="E8122" s="2" t="inlineStr">
        <is>
          <t>USA</t>
        </is>
      </c>
      <c r="F8122" s="2" t="inlineStr">
        <is>
          <t>Land_x001f_ll gas recovery for direct use</t>
        </is>
      </c>
      <c r="G8122" s="2" t="n">
        <v>-189</v>
      </c>
      <c r="H8122" s="2" t="n">
        <v>0.0210416831541806</v>
      </c>
      <c r="I8122" s="2" t="n">
        <v>0.02356668513268228</v>
      </c>
      <c r="J8122" s="40" t="inlineStr">
        <is>
          <t>waste - methane capture</t>
        </is>
      </c>
    </row>
    <row r="8123" ht="15.75" customHeight="1" s="120">
      <c r="A8123" s="2" t="inlineStr">
        <is>
          <t>WASTE</t>
        </is>
      </c>
      <c r="B8123" s="2" t="inlineStr">
        <is>
          <t>LAN</t>
        </is>
      </c>
      <c r="C8123" s="2" t="n">
        <v>2040</v>
      </c>
      <c r="D8123" s="2" t="inlineStr">
        <is>
          <t>United States</t>
        </is>
      </c>
      <c r="E8123" s="2" t="inlineStr">
        <is>
          <t>USA</t>
        </is>
      </c>
      <c r="F8123" s="2" t="inlineStr">
        <is>
          <t>Land_x001f_ll gas recovery for direct use</t>
        </is>
      </c>
      <c r="G8123" s="2" t="n">
        <v>-188</v>
      </c>
      <c r="H8123" s="2" t="n">
        <v>0.0361109869554639</v>
      </c>
      <c r="I8123" s="2" t="n">
        <v>0.04044430539011958</v>
      </c>
      <c r="J8123" s="40" t="inlineStr">
        <is>
          <t>waste - methane capture</t>
        </is>
      </c>
    </row>
    <row r="8124" ht="15.75" customHeight="1" s="120">
      <c r="A8124" s="2" t="inlineStr">
        <is>
          <t>WASTE</t>
        </is>
      </c>
      <c r="B8124" s="2" t="inlineStr">
        <is>
          <t>LAN</t>
        </is>
      </c>
      <c r="C8124" s="2" t="n">
        <v>2040</v>
      </c>
      <c r="D8124" s="2" t="inlineStr">
        <is>
          <t>United States</t>
        </is>
      </c>
      <c r="E8124" s="2" t="inlineStr">
        <is>
          <t>USA</t>
        </is>
      </c>
      <c r="F8124" s="2" t="inlineStr">
        <is>
          <t>Land_x001f_ll gas recovery for direct use</t>
        </is>
      </c>
      <c r="G8124" s="2" t="n">
        <v>-187</v>
      </c>
      <c r="H8124" s="2" t="n">
        <v>0.0205438672564924</v>
      </c>
      <c r="I8124" s="2" t="n">
        <v>0.02300913132727149</v>
      </c>
      <c r="J8124" s="40" t="inlineStr">
        <is>
          <t>waste - methane capture</t>
        </is>
      </c>
    </row>
    <row r="8125" ht="15.75" customHeight="1" s="120">
      <c r="A8125" s="2" t="inlineStr">
        <is>
          <t>WASTE</t>
        </is>
      </c>
      <c r="B8125" s="2" t="inlineStr">
        <is>
          <t>LAN</t>
        </is>
      </c>
      <c r="C8125" s="2" t="n">
        <v>2040</v>
      </c>
      <c r="D8125" s="2" t="inlineStr">
        <is>
          <t>United States</t>
        </is>
      </c>
      <c r="E8125" s="2" t="inlineStr">
        <is>
          <t>USA</t>
        </is>
      </c>
      <c r="F8125" s="2" t="inlineStr">
        <is>
          <t>Land_x001f_ll gas recovery for direct use</t>
        </is>
      </c>
      <c r="G8125" s="2" t="n">
        <v>-186</v>
      </c>
      <c r="H8125" s="2" t="n">
        <v>0.0111354889813811</v>
      </c>
      <c r="I8125" s="2" t="n">
        <v>0.01247174765914683</v>
      </c>
      <c r="J8125" s="40" t="inlineStr">
        <is>
          <t>waste - methane capture</t>
        </is>
      </c>
    </row>
    <row r="8126" ht="15.75" customHeight="1" s="120">
      <c r="A8126" s="2" t="inlineStr">
        <is>
          <t>WASTE</t>
        </is>
      </c>
      <c r="B8126" s="2" t="inlineStr">
        <is>
          <t>LAN</t>
        </is>
      </c>
      <c r="C8126" s="2" t="n">
        <v>2040</v>
      </c>
      <c r="D8126" s="2" t="inlineStr">
        <is>
          <t>United States</t>
        </is>
      </c>
      <c r="E8126" s="2" t="inlineStr">
        <is>
          <t>USA</t>
        </is>
      </c>
      <c r="F8126" s="2" t="inlineStr">
        <is>
          <t>Land_x001f_ll gas recovery for direct use</t>
        </is>
      </c>
      <c r="G8126" s="2" t="n">
        <v>-185</v>
      </c>
      <c r="H8126" s="2" t="n">
        <v>0.0343414656817913</v>
      </c>
      <c r="I8126" s="2" t="n">
        <v>0.03846244156360626</v>
      </c>
      <c r="J8126" s="40" t="inlineStr">
        <is>
          <t>waste - methane capture</t>
        </is>
      </c>
    </row>
    <row r="8127" ht="15.75" customHeight="1" s="120">
      <c r="A8127" s="2" t="inlineStr">
        <is>
          <t>WASTE</t>
        </is>
      </c>
      <c r="B8127" s="2" t="inlineStr">
        <is>
          <t>LAN</t>
        </is>
      </c>
      <c r="C8127" s="2" t="n">
        <v>2040</v>
      </c>
      <c r="D8127" s="2" t="inlineStr">
        <is>
          <t>United States</t>
        </is>
      </c>
      <c r="E8127" s="2" t="inlineStr">
        <is>
          <t>USA</t>
        </is>
      </c>
      <c r="F8127" s="2" t="inlineStr">
        <is>
          <t>Land_x001f_ll gas recovery for direct use</t>
        </is>
      </c>
      <c r="G8127" s="2" t="n">
        <v>-184</v>
      </c>
      <c r="H8127" s="2" t="n">
        <v>0.0105215214425698</v>
      </c>
      <c r="I8127" s="2" t="n">
        <v>0.01178410401567818</v>
      </c>
      <c r="J8127" s="40" t="inlineStr">
        <is>
          <t>waste - methane capture</t>
        </is>
      </c>
    </row>
    <row r="8128" ht="15.75" customHeight="1" s="120">
      <c r="A8128" s="2" t="inlineStr">
        <is>
          <t>WASTE</t>
        </is>
      </c>
      <c r="B8128" s="2" t="inlineStr">
        <is>
          <t>LAN</t>
        </is>
      </c>
      <c r="C8128" s="2" t="n">
        <v>2040</v>
      </c>
      <c r="D8128" s="2" t="inlineStr">
        <is>
          <t>United States</t>
        </is>
      </c>
      <c r="E8128" s="2" t="inlineStr">
        <is>
          <t>USA</t>
        </is>
      </c>
      <c r="F8128" s="2" t="inlineStr">
        <is>
          <t>Land_x001f_ll gas recovery for direct use</t>
        </is>
      </c>
      <c r="G8128" s="2" t="n">
        <v>-183</v>
      </c>
      <c r="H8128" s="2" t="n">
        <v>0.0071118164341897</v>
      </c>
      <c r="I8128" s="2" t="n">
        <v>0.007965234406292465</v>
      </c>
      <c r="J8128" s="40" t="inlineStr">
        <is>
          <t>waste - methane capture</t>
        </is>
      </c>
    </row>
    <row r="8129" ht="15.75" customHeight="1" s="120">
      <c r="A8129" s="2" t="inlineStr">
        <is>
          <t>WASTE</t>
        </is>
      </c>
      <c r="B8129" s="2" t="inlineStr">
        <is>
          <t>LAN</t>
        </is>
      </c>
      <c r="C8129" s="2" t="n">
        <v>2040</v>
      </c>
      <c r="D8129" s="2" t="inlineStr">
        <is>
          <t>United States</t>
        </is>
      </c>
      <c r="E8129" s="2" t="inlineStr">
        <is>
          <t>USA</t>
        </is>
      </c>
      <c r="F8129" s="2" t="inlineStr">
        <is>
          <t>Land_x001f_ll gas recovery for direct use</t>
        </is>
      </c>
      <c r="G8129" s="2" t="n">
        <v>-182</v>
      </c>
      <c r="H8129" s="2" t="n">
        <v>0.0113356549991295</v>
      </c>
      <c r="I8129" s="2" t="n">
        <v>0.01269593359902504</v>
      </c>
      <c r="J8129" s="40" t="inlineStr">
        <is>
          <t>waste - methane capture</t>
        </is>
      </c>
    </row>
    <row r="8130" ht="15.75" customHeight="1" s="120">
      <c r="A8130" s="2" t="inlineStr">
        <is>
          <t>WASTE</t>
        </is>
      </c>
      <c r="B8130" s="2" t="inlineStr">
        <is>
          <t>LAN</t>
        </is>
      </c>
      <c r="C8130" s="2" t="n">
        <v>2040</v>
      </c>
      <c r="D8130" s="2" t="inlineStr">
        <is>
          <t>United States</t>
        </is>
      </c>
      <c r="E8130" s="2" t="inlineStr">
        <is>
          <t>USA</t>
        </is>
      </c>
      <c r="F8130" s="2" t="inlineStr">
        <is>
          <t>Land_x001f_ll gas recovery for direct use</t>
        </is>
      </c>
      <c r="G8130" s="2" t="n">
        <v>-181</v>
      </c>
      <c r="H8130" s="2" t="n">
        <v>0.0148319464642555</v>
      </c>
      <c r="I8130" s="2" t="n">
        <v>0.01661178003996616</v>
      </c>
      <c r="J8130" s="40" t="inlineStr">
        <is>
          <t>waste - methane capture</t>
        </is>
      </c>
    </row>
    <row r="8131" ht="15.75" customHeight="1" s="120">
      <c r="A8131" s="2" t="inlineStr">
        <is>
          <t>WASTE</t>
        </is>
      </c>
      <c r="B8131" s="2" t="inlineStr">
        <is>
          <t>LAN</t>
        </is>
      </c>
      <c r="C8131" s="2" t="n">
        <v>2040</v>
      </c>
      <c r="D8131" s="2" t="inlineStr">
        <is>
          <t>United States</t>
        </is>
      </c>
      <c r="E8131" s="2" t="inlineStr">
        <is>
          <t>USA</t>
        </is>
      </c>
      <c r="F8131" s="2" t="inlineStr">
        <is>
          <t>Land_x001f_ll gas recovery for direct use</t>
        </is>
      </c>
      <c r="G8131" s="2" t="n">
        <v>-180</v>
      </c>
      <c r="H8131" s="2" t="n">
        <v>0.0177142659667879</v>
      </c>
      <c r="I8131" s="2" t="n">
        <v>0.01983997788280245</v>
      </c>
      <c r="J8131" s="40" t="inlineStr">
        <is>
          <t>waste - methane capture</t>
        </is>
      </c>
    </row>
    <row r="8132" ht="15.75" customHeight="1" s="120">
      <c r="A8132" s="2" t="inlineStr">
        <is>
          <t>WASTE</t>
        </is>
      </c>
      <c r="B8132" s="2" t="inlineStr">
        <is>
          <t>LAN</t>
        </is>
      </c>
      <c r="C8132" s="2" t="n">
        <v>2040</v>
      </c>
      <c r="D8132" s="2" t="inlineStr">
        <is>
          <t>United States</t>
        </is>
      </c>
      <c r="E8132" s="2" t="inlineStr">
        <is>
          <t>USA</t>
        </is>
      </c>
      <c r="F8132" s="2" t="inlineStr">
        <is>
          <t>Land_x001f_ll gas recovery for direct use</t>
        </is>
      </c>
      <c r="G8132" s="2" t="n">
        <v>-179</v>
      </c>
      <c r="H8132" s="2" t="n">
        <v>0.0084537090733647</v>
      </c>
      <c r="I8132" s="2" t="n">
        <v>0.009468154162168466</v>
      </c>
      <c r="J8132" s="40" t="inlineStr">
        <is>
          <t>waste - methane capture</t>
        </is>
      </c>
    </row>
    <row r="8133" ht="15.75" customHeight="1" s="120">
      <c r="A8133" s="2" t="inlineStr">
        <is>
          <t>WASTE</t>
        </is>
      </c>
      <c r="B8133" s="2" t="inlineStr">
        <is>
          <t>LAN</t>
        </is>
      </c>
      <c r="C8133" s="2" t="n">
        <v>2040</v>
      </c>
      <c r="D8133" s="2" t="inlineStr">
        <is>
          <t>United States</t>
        </is>
      </c>
      <c r="E8133" s="2" t="inlineStr">
        <is>
          <t>USA</t>
        </is>
      </c>
      <c r="F8133" s="2" t="inlineStr">
        <is>
          <t>Land_x001f_ll gas recovery for direct use</t>
        </is>
      </c>
      <c r="G8133" s="2" t="n">
        <v>-178</v>
      </c>
      <c r="H8133" s="2" t="n">
        <v>0.0115831670118496</v>
      </c>
      <c r="I8133" s="2" t="n">
        <v>0.01297314705327155</v>
      </c>
      <c r="J8133" s="40" t="inlineStr">
        <is>
          <t>waste - methane capture</t>
        </is>
      </c>
    </row>
    <row r="8134" ht="15.75" customHeight="1" s="120">
      <c r="A8134" s="2" t="inlineStr">
        <is>
          <t>WASTE</t>
        </is>
      </c>
      <c r="B8134" s="2" t="inlineStr">
        <is>
          <t>LAN</t>
        </is>
      </c>
      <c r="C8134" s="2" t="n">
        <v>2040</v>
      </c>
      <c r="D8134" s="2" t="inlineStr">
        <is>
          <t>United States</t>
        </is>
      </c>
      <c r="E8134" s="2" t="inlineStr">
        <is>
          <t>USA</t>
        </is>
      </c>
      <c r="F8134" s="2" t="inlineStr">
        <is>
          <t>Land_x001f_ll gas recovery for direct use</t>
        </is>
      </c>
      <c r="G8134" s="2" t="n">
        <v>-177</v>
      </c>
      <c r="H8134" s="2" t="n">
        <v>0.007380428025499</v>
      </c>
      <c r="I8134" s="2" t="n">
        <v>0.00826607938855888</v>
      </c>
      <c r="J8134" s="40" t="inlineStr">
        <is>
          <t>waste - methane capture</t>
        </is>
      </c>
    </row>
    <row r="8135" ht="15.75" customHeight="1" s="120">
      <c r="A8135" s="2" t="inlineStr">
        <is>
          <t>WASTE</t>
        </is>
      </c>
      <c r="B8135" s="2" t="inlineStr">
        <is>
          <t>LAN</t>
        </is>
      </c>
      <c r="C8135" s="2" t="n">
        <v>2040</v>
      </c>
      <c r="D8135" s="2" t="inlineStr">
        <is>
          <t>United States</t>
        </is>
      </c>
      <c r="E8135" s="2" t="inlineStr">
        <is>
          <t>USA</t>
        </is>
      </c>
      <c r="F8135" s="2" t="inlineStr">
        <is>
          <t>Land_x001f_ll gas recovery for direct use</t>
        </is>
      </c>
      <c r="G8135" s="2" t="n">
        <v>-176</v>
      </c>
      <c r="H8135" s="2" t="n">
        <v>0.0177847965387627</v>
      </c>
      <c r="I8135" s="2" t="n">
        <v>0.01991897212341423</v>
      </c>
      <c r="J8135" s="40" t="inlineStr">
        <is>
          <t>waste - methane capture</t>
        </is>
      </c>
    </row>
    <row r="8136" ht="15.75" customHeight="1" s="120">
      <c r="A8136" s="2" t="inlineStr">
        <is>
          <t>WASTE</t>
        </is>
      </c>
      <c r="B8136" s="2" t="inlineStr">
        <is>
          <t>LAN</t>
        </is>
      </c>
      <c r="C8136" s="2" t="n">
        <v>2040</v>
      </c>
      <c r="D8136" s="2" t="inlineStr">
        <is>
          <t>United States</t>
        </is>
      </c>
      <c r="E8136" s="2" t="inlineStr">
        <is>
          <t>USA</t>
        </is>
      </c>
      <c r="F8136" s="2" t="inlineStr">
        <is>
          <t>Land_x001f_ll gas recovery for direct use</t>
        </is>
      </c>
      <c r="G8136" s="2" t="n">
        <v>-175</v>
      </c>
      <c r="H8136" s="2" t="n">
        <v>0.0123311610659584</v>
      </c>
      <c r="I8136" s="2" t="n">
        <v>0.01381090039387341</v>
      </c>
      <c r="J8136" s="40" t="inlineStr">
        <is>
          <t>waste - methane capture</t>
        </is>
      </c>
    </row>
    <row r="8137" ht="15.75" customHeight="1" s="120">
      <c r="A8137" s="2" t="inlineStr">
        <is>
          <t>WASTE</t>
        </is>
      </c>
      <c r="B8137" s="2" t="inlineStr">
        <is>
          <t>LAN</t>
        </is>
      </c>
      <c r="C8137" s="2" t="n">
        <v>2040</v>
      </c>
      <c r="D8137" s="2" t="inlineStr">
        <is>
          <t>United States</t>
        </is>
      </c>
      <c r="E8137" s="2" t="inlineStr">
        <is>
          <t>USA</t>
        </is>
      </c>
      <c r="F8137" s="2" t="inlineStr">
        <is>
          <t>Land_x001f_ll gas recovery for direct use</t>
        </is>
      </c>
      <c r="G8137" s="2" t="n">
        <v>-174</v>
      </c>
      <c r="H8137" s="2" t="n">
        <v>0.008116908371448499</v>
      </c>
      <c r="I8137" s="2" t="n">
        <v>0.00909093737602232</v>
      </c>
      <c r="J8137" s="40" t="inlineStr">
        <is>
          <t>waste - methane capture</t>
        </is>
      </c>
    </row>
    <row r="8138" ht="15.75" customHeight="1" s="120">
      <c r="A8138" s="2" t="inlineStr">
        <is>
          <t>WASTE</t>
        </is>
      </c>
      <c r="B8138" s="2" t="inlineStr">
        <is>
          <t>LAN</t>
        </is>
      </c>
      <c r="C8138" s="2" t="n">
        <v>2040</v>
      </c>
      <c r="D8138" s="2" t="inlineStr">
        <is>
          <t>United States</t>
        </is>
      </c>
      <c r="E8138" s="2" t="inlineStr">
        <is>
          <t>USA</t>
        </is>
      </c>
      <c r="F8138" s="2" t="inlineStr">
        <is>
          <t>Land_x001f_ll gas recovery for direct use</t>
        </is>
      </c>
      <c r="G8138" s="2" t="n">
        <v>-173</v>
      </c>
      <c r="H8138" s="2" t="n">
        <v>0.0014487606240436</v>
      </c>
      <c r="I8138" s="2" t="n">
        <v>0.001622611898928832</v>
      </c>
      <c r="J8138" s="40" t="inlineStr">
        <is>
          <t>waste - methane capture</t>
        </is>
      </c>
    </row>
    <row r="8139" ht="15.75" customHeight="1" s="120">
      <c r="A8139" s="2" t="inlineStr">
        <is>
          <t>WASTE</t>
        </is>
      </c>
      <c r="B8139" s="2" t="inlineStr">
        <is>
          <t>LAN</t>
        </is>
      </c>
      <c r="C8139" s="2" t="n">
        <v>2040</v>
      </c>
      <c r="D8139" s="2" t="inlineStr">
        <is>
          <t>United States</t>
        </is>
      </c>
      <c r="E8139" s="2" t="inlineStr">
        <is>
          <t>USA</t>
        </is>
      </c>
      <c r="F8139" s="2" t="inlineStr">
        <is>
          <t>Land_x001f_ll gas recovery for direct use</t>
        </is>
      </c>
      <c r="G8139" s="2" t="n">
        <v>-172</v>
      </c>
      <c r="H8139" s="2" t="n">
        <v>0.0083216303028166</v>
      </c>
      <c r="I8139" s="2" t="n">
        <v>0.009320225939154592</v>
      </c>
      <c r="J8139" s="40" t="inlineStr">
        <is>
          <t>waste - methane capture</t>
        </is>
      </c>
    </row>
    <row r="8140" ht="15.75" customHeight="1" s="120">
      <c r="A8140" s="2" t="inlineStr">
        <is>
          <t>WASTE</t>
        </is>
      </c>
      <c r="B8140" s="2" t="inlineStr">
        <is>
          <t>LAN</t>
        </is>
      </c>
      <c r="C8140" s="2" t="n">
        <v>2040</v>
      </c>
      <c r="D8140" s="2" t="inlineStr">
        <is>
          <t>United States</t>
        </is>
      </c>
      <c r="E8140" s="2" t="inlineStr">
        <is>
          <t>USA</t>
        </is>
      </c>
      <c r="F8140" s="2" t="inlineStr">
        <is>
          <t>Land_x001f_ll gas recovery for direct use</t>
        </is>
      </c>
      <c r="G8140" s="2" t="n">
        <v>-171</v>
      </c>
      <c r="H8140" s="2" t="n">
        <v>0.0017678603762761</v>
      </c>
      <c r="I8140" s="2" t="n">
        <v>0.001980003621429232</v>
      </c>
      <c r="J8140" s="40" t="inlineStr">
        <is>
          <t>waste - methane capture</t>
        </is>
      </c>
    </row>
    <row r="8141" ht="15.75" customHeight="1" s="120">
      <c r="A8141" s="2" t="inlineStr">
        <is>
          <t>WASTE</t>
        </is>
      </c>
      <c r="B8141" s="2" t="inlineStr">
        <is>
          <t>LAN</t>
        </is>
      </c>
      <c r="C8141" s="2" t="n">
        <v>2040</v>
      </c>
      <c r="D8141" s="2" t="inlineStr">
        <is>
          <t>United States</t>
        </is>
      </c>
      <c r="E8141" s="2" t="inlineStr">
        <is>
          <t>USA</t>
        </is>
      </c>
      <c r="F8141" s="2" t="inlineStr">
        <is>
          <t>Land_x001f_ll gas recovery for direct use</t>
        </is>
      </c>
      <c r="G8141" s="2" t="n">
        <v>-170</v>
      </c>
      <c r="H8141" s="2" t="n">
        <v>0.0046087160008028</v>
      </c>
      <c r="I8141" s="2" t="n">
        <v>0.005161761920899136</v>
      </c>
      <c r="J8141" s="40" t="inlineStr">
        <is>
          <t>waste - methane capture</t>
        </is>
      </c>
    </row>
    <row r="8142" ht="15.75" customHeight="1" s="120">
      <c r="A8142" s="2" t="inlineStr">
        <is>
          <t>WASTE</t>
        </is>
      </c>
      <c r="B8142" s="2" t="inlineStr">
        <is>
          <t>LAN</t>
        </is>
      </c>
      <c r="C8142" s="2" t="n">
        <v>2040</v>
      </c>
      <c r="D8142" s="2" t="inlineStr">
        <is>
          <t>United States</t>
        </is>
      </c>
      <c r="E8142" s="2" t="inlineStr">
        <is>
          <t>USA</t>
        </is>
      </c>
      <c r="F8142" s="2" t="inlineStr">
        <is>
          <t>Land_x001f_ll gas recovery for direct use</t>
        </is>
      </c>
      <c r="G8142" s="2" t="n">
        <v>-169</v>
      </c>
      <c r="H8142" s="2" t="n">
        <v>0.0017127055907622</v>
      </c>
      <c r="I8142" s="2" t="n">
        <v>0.001918230261653664</v>
      </c>
      <c r="J8142" s="40" t="inlineStr">
        <is>
          <t>waste - methane capture</t>
        </is>
      </c>
    </row>
    <row r="8143" ht="15.75" customHeight="1" s="120">
      <c r="A8143" s="2" t="inlineStr">
        <is>
          <t>WASTE</t>
        </is>
      </c>
      <c r="B8143" s="2" t="inlineStr">
        <is>
          <t>LAN</t>
        </is>
      </c>
      <c r="C8143" s="2" t="n">
        <v>2040</v>
      </c>
      <c r="D8143" s="2" t="inlineStr">
        <is>
          <t>United States</t>
        </is>
      </c>
      <c r="E8143" s="2" t="inlineStr">
        <is>
          <t>USA</t>
        </is>
      </c>
      <c r="F8143" s="2" t="inlineStr">
        <is>
          <t>Land_x001f_ll gas recovery for direct use</t>
        </is>
      </c>
      <c r="G8143" s="2" t="n">
        <v>-167</v>
      </c>
      <c r="H8143" s="2" t="n">
        <v>0.0055305225541815</v>
      </c>
      <c r="I8143" s="2" t="n">
        <v>0.00619418526068328</v>
      </c>
      <c r="J8143" s="40" t="inlineStr">
        <is>
          <t>waste - methane capture</t>
        </is>
      </c>
    </row>
    <row r="8144" ht="15.75" customHeight="1" s="120">
      <c r="A8144" s="2" t="inlineStr">
        <is>
          <t>WASTE</t>
        </is>
      </c>
      <c r="B8144" s="2" t="inlineStr">
        <is>
          <t>LAN</t>
        </is>
      </c>
      <c r="C8144" s="2" t="n">
        <v>2040</v>
      </c>
      <c r="D8144" s="2" t="inlineStr">
        <is>
          <t>United States</t>
        </is>
      </c>
      <c r="E8144" s="2" t="inlineStr">
        <is>
          <t>USA</t>
        </is>
      </c>
      <c r="F8144" s="2" t="inlineStr">
        <is>
          <t>Land_x001f_ll gas recovery for direct use</t>
        </is>
      </c>
      <c r="G8144" s="2" t="n">
        <v>-166</v>
      </c>
      <c r="H8144" s="2" t="n">
        <v>0.0034355826210231</v>
      </c>
      <c r="I8144" s="2" t="n">
        <v>0.003847852535545873</v>
      </c>
      <c r="J8144" s="40" t="inlineStr">
        <is>
          <t>waste - methane capture</t>
        </is>
      </c>
    </row>
    <row r="8145" ht="15.75" customHeight="1" s="120">
      <c r="A8145" s="2" t="inlineStr">
        <is>
          <t>WASTE</t>
        </is>
      </c>
      <c r="B8145" s="2" t="inlineStr">
        <is>
          <t>LAN</t>
        </is>
      </c>
      <c r="C8145" s="2" t="n">
        <v>2040</v>
      </c>
      <c r="D8145" s="2" t="inlineStr">
        <is>
          <t>United States</t>
        </is>
      </c>
      <c r="E8145" s="2" t="inlineStr">
        <is>
          <t>USA</t>
        </is>
      </c>
      <c r="F8145" s="2" t="inlineStr">
        <is>
          <t>Land_x001f_ll gas recovery for direct use</t>
        </is>
      </c>
      <c r="G8145" s="2" t="n">
        <v>-165</v>
      </c>
      <c r="H8145" s="2" t="n">
        <v>0.0033803561236709</v>
      </c>
      <c r="I8145" s="2" t="n">
        <v>0.003785998858511408</v>
      </c>
      <c r="J8145" s="40" t="inlineStr">
        <is>
          <t>waste - methane capture</t>
        </is>
      </c>
    </row>
    <row r="8146" ht="15.75" customHeight="1" s="120">
      <c r="A8146" s="2" t="inlineStr">
        <is>
          <t>WASTE</t>
        </is>
      </c>
      <c r="B8146" s="2" t="inlineStr">
        <is>
          <t>LAN</t>
        </is>
      </c>
      <c r="C8146" s="2" t="n">
        <v>2040</v>
      </c>
      <c r="D8146" s="2" t="inlineStr">
        <is>
          <t>United States</t>
        </is>
      </c>
      <c r="E8146" s="2" t="inlineStr">
        <is>
          <t>USA</t>
        </is>
      </c>
      <c r="F8146" s="2" t="inlineStr">
        <is>
          <t>Land_x001f_ll gas recovery for direct use</t>
        </is>
      </c>
      <c r="G8146" s="2" t="n">
        <v>-164</v>
      </c>
      <c r="H8146" s="2" t="n">
        <v>0.0015267404960468</v>
      </c>
      <c r="I8146" s="2" t="n">
        <v>0.001709949355572416</v>
      </c>
      <c r="J8146" s="40" t="inlineStr">
        <is>
          <t>waste - methane capture</t>
        </is>
      </c>
    </row>
    <row r="8147" ht="15.75" customHeight="1" s="120">
      <c r="A8147" s="2" t="inlineStr">
        <is>
          <t>WASTE</t>
        </is>
      </c>
      <c r="B8147" s="2" t="inlineStr">
        <is>
          <t>LAN</t>
        </is>
      </c>
      <c r="C8147" s="2" t="n">
        <v>2040</v>
      </c>
      <c r="D8147" s="2" t="inlineStr">
        <is>
          <t>United States</t>
        </is>
      </c>
      <c r="E8147" s="2" t="inlineStr">
        <is>
          <t>USA</t>
        </is>
      </c>
      <c r="F8147" s="2" t="inlineStr">
        <is>
          <t>Land_x001f_ll gas recovery for direct use</t>
        </is>
      </c>
      <c r="G8147" s="2" t="n">
        <v>-163</v>
      </c>
      <c r="H8147" s="2" t="n">
        <v>0.0081290269736201</v>
      </c>
      <c r="I8147" s="2" t="n">
        <v>0.009104510210454513</v>
      </c>
      <c r="J8147" s="40" t="inlineStr">
        <is>
          <t>waste - methane capture</t>
        </is>
      </c>
    </row>
    <row r="8148" ht="15.75" customHeight="1" s="120">
      <c r="A8148" s="2" t="inlineStr">
        <is>
          <t>WASTE</t>
        </is>
      </c>
      <c r="B8148" s="2" t="inlineStr">
        <is>
          <t>LAN</t>
        </is>
      </c>
      <c r="C8148" s="2" t="n">
        <v>2040</v>
      </c>
      <c r="D8148" s="2" t="inlineStr">
        <is>
          <t>United States</t>
        </is>
      </c>
      <c r="E8148" s="2" t="inlineStr">
        <is>
          <t>USA</t>
        </is>
      </c>
      <c r="F8148" s="2" t="inlineStr">
        <is>
          <t>Land_x001f_ll gas recovery for direct use</t>
        </is>
      </c>
      <c r="G8148" s="2" t="n">
        <v>-162</v>
      </c>
      <c r="H8148" s="2" t="n">
        <v>0.0028930536354892</v>
      </c>
      <c r="I8148" s="2" t="n">
        <v>0.003240220071747904</v>
      </c>
      <c r="J8148" s="40" t="inlineStr">
        <is>
          <t>waste - methane capture</t>
        </is>
      </c>
    </row>
    <row r="8149" ht="15.75" customHeight="1" s="120">
      <c r="A8149" s="2" t="inlineStr">
        <is>
          <t>WASTE</t>
        </is>
      </c>
      <c r="B8149" s="2" t="inlineStr">
        <is>
          <t>LAN</t>
        </is>
      </c>
      <c r="C8149" s="2" t="n">
        <v>2040</v>
      </c>
      <c r="D8149" s="2" t="inlineStr">
        <is>
          <t>United States</t>
        </is>
      </c>
      <c r="E8149" s="2" t="inlineStr">
        <is>
          <t>USA</t>
        </is>
      </c>
      <c r="F8149" s="2" t="inlineStr">
        <is>
          <t>Land_x001f_ll gas recovery for direct use</t>
        </is>
      </c>
      <c r="G8149" s="2" t="n">
        <v>-161</v>
      </c>
      <c r="H8149" s="2" t="n">
        <v>0.0118365782545879</v>
      </c>
      <c r="I8149" s="2" t="n">
        <v>0.01325696764513845</v>
      </c>
      <c r="J8149" s="40" t="inlineStr">
        <is>
          <t>waste - methane capture</t>
        </is>
      </c>
    </row>
    <row r="8150" ht="15.75" customHeight="1" s="120">
      <c r="A8150" s="2" t="inlineStr">
        <is>
          <t>WASTE</t>
        </is>
      </c>
      <c r="B8150" s="2" t="inlineStr">
        <is>
          <t>LAN</t>
        </is>
      </c>
      <c r="C8150" s="2" t="n">
        <v>2040</v>
      </c>
      <c r="D8150" s="2" t="inlineStr">
        <is>
          <t>United States</t>
        </is>
      </c>
      <c r="E8150" s="2" t="inlineStr">
        <is>
          <t>USA</t>
        </is>
      </c>
      <c r="F8150" s="2" t="inlineStr">
        <is>
          <t>Land_x001f_ll gas recovery for direct use</t>
        </is>
      </c>
      <c r="G8150" s="2" t="n">
        <v>-160</v>
      </c>
      <c r="H8150" s="2" t="n">
        <v>0.0165122541366145</v>
      </c>
      <c r="I8150" s="2" t="n">
        <v>0.01849372463300824</v>
      </c>
      <c r="J8150" s="40" t="inlineStr">
        <is>
          <t>waste - methane capture</t>
        </is>
      </c>
    </row>
    <row r="8151" ht="15.75" customHeight="1" s="120">
      <c r="A8151" s="2" t="inlineStr">
        <is>
          <t>WASTE</t>
        </is>
      </c>
      <c r="B8151" s="2" t="inlineStr">
        <is>
          <t>LAN</t>
        </is>
      </c>
      <c r="C8151" s="2" t="n">
        <v>2040</v>
      </c>
      <c r="D8151" s="2" t="inlineStr">
        <is>
          <t>United States</t>
        </is>
      </c>
      <c r="E8151" s="2" t="inlineStr">
        <is>
          <t>USA</t>
        </is>
      </c>
      <c r="F8151" s="2" t="inlineStr">
        <is>
          <t>Land_x001f_ll gas recovery for direct use</t>
        </is>
      </c>
      <c r="G8151" s="2" t="n">
        <v>-159</v>
      </c>
      <c r="H8151" s="2" t="n">
        <v>0.0078872005688027</v>
      </c>
      <c r="I8151" s="2" t="n">
        <v>0.008833664637059025</v>
      </c>
      <c r="J8151" s="40" t="inlineStr">
        <is>
          <t>waste - methane capture</t>
        </is>
      </c>
    </row>
    <row r="8152" ht="15.75" customHeight="1" s="120">
      <c r="A8152" s="2" t="inlineStr">
        <is>
          <t>WASTE</t>
        </is>
      </c>
      <c r="B8152" s="2" t="inlineStr">
        <is>
          <t>LAN</t>
        </is>
      </c>
      <c r="C8152" s="2" t="n">
        <v>2040</v>
      </c>
      <c r="D8152" s="2" t="inlineStr">
        <is>
          <t>United States</t>
        </is>
      </c>
      <c r="E8152" s="2" t="inlineStr">
        <is>
          <t>USA</t>
        </is>
      </c>
      <c r="F8152" s="2" t="inlineStr">
        <is>
          <t>Land_x001f_ll gas recovery for direct use</t>
        </is>
      </c>
      <c r="G8152" s="2" t="n">
        <v>-158</v>
      </c>
      <c r="H8152" s="2" t="n">
        <v>0.0054131239885464</v>
      </c>
      <c r="I8152" s="2" t="n">
        <v>0.006062698867171969</v>
      </c>
      <c r="J8152" s="40" t="inlineStr">
        <is>
          <t>waste - methane capture</t>
        </is>
      </c>
    </row>
    <row r="8153" ht="15.75" customHeight="1" s="120">
      <c r="A8153" s="2" t="inlineStr">
        <is>
          <t>WASTE</t>
        </is>
      </c>
      <c r="B8153" s="2" t="inlineStr">
        <is>
          <t>LAN</t>
        </is>
      </c>
      <c r="C8153" s="2" t="n">
        <v>2040</v>
      </c>
      <c r="D8153" s="2" t="inlineStr">
        <is>
          <t>United States</t>
        </is>
      </c>
      <c r="E8153" s="2" t="inlineStr">
        <is>
          <t>USA</t>
        </is>
      </c>
      <c r="F8153" s="2" t="inlineStr">
        <is>
          <t>Land_x001f_ll gas recovery for direct use</t>
        </is>
      </c>
      <c r="G8153" s="2" t="n">
        <v>-157</v>
      </c>
      <c r="H8153" s="2" t="n">
        <v>0.0046791840577498</v>
      </c>
      <c r="I8153" s="2" t="n">
        <v>0.005240686144679776</v>
      </c>
      <c r="J8153" s="40" t="inlineStr">
        <is>
          <t>waste - methane capture</t>
        </is>
      </c>
    </row>
    <row r="8154" ht="15.75" customHeight="1" s="120">
      <c r="A8154" s="2" t="inlineStr">
        <is>
          <t>WASTE</t>
        </is>
      </c>
      <c r="B8154" s="2" t="inlineStr">
        <is>
          <t>LAN</t>
        </is>
      </c>
      <c r="C8154" s="2" t="n">
        <v>2040</v>
      </c>
      <c r="D8154" s="2" t="inlineStr">
        <is>
          <t>United States</t>
        </is>
      </c>
      <c r="E8154" s="2" t="inlineStr">
        <is>
          <t>USA</t>
        </is>
      </c>
      <c r="F8154" s="2" t="inlineStr">
        <is>
          <t>Land_x001f_ll gas recovery for direct use</t>
        </is>
      </c>
      <c r="G8154" s="2" t="n">
        <v>-156</v>
      </c>
      <c r="H8154" s="2" t="n">
        <v>0.0235472982749343</v>
      </c>
      <c r="I8154" s="2" t="n">
        <v>0.02637297406792642</v>
      </c>
      <c r="J8154" s="40" t="inlineStr">
        <is>
          <t>waste - methane capture</t>
        </is>
      </c>
    </row>
    <row r="8155" ht="15.75" customHeight="1" s="120">
      <c r="A8155" s="2" t="inlineStr">
        <is>
          <t>WASTE</t>
        </is>
      </c>
      <c r="B8155" s="2" t="inlineStr">
        <is>
          <t>LAN</t>
        </is>
      </c>
      <c r="C8155" s="2" t="n">
        <v>2040</v>
      </c>
      <c r="D8155" s="2" t="inlineStr">
        <is>
          <t>United States</t>
        </is>
      </c>
      <c r="E8155" s="2" t="inlineStr">
        <is>
          <t>USA</t>
        </is>
      </c>
      <c r="F8155" s="2" t="inlineStr">
        <is>
          <t>Land_x001f_ll gas recovery for direct use</t>
        </is>
      </c>
      <c r="G8155" s="2" t="n">
        <v>-155</v>
      </c>
      <c r="H8155" s="2" t="n">
        <v>0.0049631925066933</v>
      </c>
      <c r="I8155" s="2" t="n">
        <v>0.005558775607496497</v>
      </c>
      <c r="J8155" s="40" t="inlineStr">
        <is>
          <t>waste - methane capture</t>
        </is>
      </c>
    </row>
    <row r="8156" ht="15.75" customHeight="1" s="120">
      <c r="A8156" s="2" t="inlineStr">
        <is>
          <t>WASTE</t>
        </is>
      </c>
      <c r="B8156" s="2" t="inlineStr">
        <is>
          <t>LAN</t>
        </is>
      </c>
      <c r="C8156" s="2" t="n">
        <v>2040</v>
      </c>
      <c r="D8156" s="2" t="inlineStr">
        <is>
          <t>United States</t>
        </is>
      </c>
      <c r="E8156" s="2" t="inlineStr">
        <is>
          <t>USA</t>
        </is>
      </c>
      <c r="F8156" s="2" t="inlineStr">
        <is>
          <t>Land_x001f_ll gas recovery for direct use</t>
        </is>
      </c>
      <c r="G8156" s="2" t="n">
        <v>-153</v>
      </c>
      <c r="H8156" s="2" t="n">
        <v>0.0026377351023257</v>
      </c>
      <c r="I8156" s="2" t="n">
        <v>0.002954263314604784</v>
      </c>
      <c r="J8156" s="40" t="inlineStr">
        <is>
          <t>waste - methane capture</t>
        </is>
      </c>
    </row>
    <row r="8157" ht="15.75" customHeight="1" s="120">
      <c r="A8157" s="2" t="inlineStr">
        <is>
          <t>WASTE</t>
        </is>
      </c>
      <c r="B8157" s="2" t="inlineStr">
        <is>
          <t>LAN</t>
        </is>
      </c>
      <c r="C8157" s="2" t="n">
        <v>2040</v>
      </c>
      <c r="D8157" s="2" t="inlineStr">
        <is>
          <t>United States</t>
        </is>
      </c>
      <c r="E8157" s="2" t="inlineStr">
        <is>
          <t>USA</t>
        </is>
      </c>
      <c r="F8157" s="2" t="inlineStr">
        <is>
          <t>Land_x001f_ll gas recovery for direct use</t>
        </is>
      </c>
      <c r="G8157" s="2" t="n">
        <v>-152</v>
      </c>
      <c r="H8157" s="2" t="n">
        <v>0.011488345102407</v>
      </c>
      <c r="I8157" s="2" t="n">
        <v>0.01286694651469584</v>
      </c>
      <c r="J8157" s="40" t="inlineStr">
        <is>
          <t>waste - methane capture</t>
        </is>
      </c>
    </row>
    <row r="8158" ht="15.75" customHeight="1" s="120">
      <c r="A8158" s="2" t="inlineStr">
        <is>
          <t>WASTE</t>
        </is>
      </c>
      <c r="B8158" s="2" t="inlineStr">
        <is>
          <t>LAN</t>
        </is>
      </c>
      <c r="C8158" s="2" t="n">
        <v>2040</v>
      </c>
      <c r="D8158" s="2" t="inlineStr">
        <is>
          <t>United States</t>
        </is>
      </c>
      <c r="E8158" s="2" t="inlineStr">
        <is>
          <t>USA</t>
        </is>
      </c>
      <c r="F8158" s="2" t="inlineStr">
        <is>
          <t>Land_x001f_ll gas recovery for direct use</t>
        </is>
      </c>
      <c r="G8158" s="2" t="n">
        <v>-151</v>
      </c>
      <c r="H8158" s="2" t="n">
        <v>0.0012142446357757</v>
      </c>
      <c r="I8158" s="2" t="n">
        <v>0.001359953992068784</v>
      </c>
      <c r="J8158" s="40" t="inlineStr">
        <is>
          <t>waste - methane capture</t>
        </is>
      </c>
    </row>
    <row r="8159" ht="15.75" customHeight="1" s="120">
      <c r="A8159" s="2" t="inlineStr">
        <is>
          <t>WASTE</t>
        </is>
      </c>
      <c r="B8159" s="2" t="inlineStr">
        <is>
          <t>LAN</t>
        </is>
      </c>
      <c r="C8159" s="2" t="n">
        <v>2040</v>
      </c>
      <c r="D8159" s="2" t="inlineStr">
        <is>
          <t>United States</t>
        </is>
      </c>
      <c r="E8159" s="2" t="inlineStr">
        <is>
          <t>USA</t>
        </is>
      </c>
      <c r="F8159" s="2" t="inlineStr">
        <is>
          <t>Land_x001f_ll gas recovery for direct use</t>
        </is>
      </c>
      <c r="G8159" s="2" t="n">
        <v>-150</v>
      </c>
      <c r="H8159" s="2" t="n">
        <v>0.0036054082447663</v>
      </c>
      <c r="I8159" s="2" t="n">
        <v>0.004038057234138257</v>
      </c>
      <c r="J8159" s="40" t="inlineStr">
        <is>
          <t>waste - methane capture</t>
        </is>
      </c>
    </row>
    <row r="8160" ht="15.75" customHeight="1" s="120">
      <c r="A8160" s="2" t="inlineStr">
        <is>
          <t>WASTE</t>
        </is>
      </c>
      <c r="B8160" s="2" t="inlineStr">
        <is>
          <t>LAN</t>
        </is>
      </c>
      <c r="C8160" s="2" t="n">
        <v>2040</v>
      </c>
      <c r="D8160" s="2" t="inlineStr">
        <is>
          <t>United States</t>
        </is>
      </c>
      <c r="E8160" s="2" t="inlineStr">
        <is>
          <t>USA</t>
        </is>
      </c>
      <c r="F8160" s="2" t="inlineStr">
        <is>
          <t>Land_x001f_ll gas recovery for direct use</t>
        </is>
      </c>
      <c r="G8160" s="2" t="n">
        <v>-149</v>
      </c>
      <c r="H8160" s="2" t="n">
        <v>0.0014629185898229</v>
      </c>
      <c r="I8160" s="2" t="n">
        <v>0.001638468820601648</v>
      </c>
      <c r="J8160" s="40" t="inlineStr">
        <is>
          <t>waste - methane capture</t>
        </is>
      </c>
    </row>
    <row r="8161" ht="15.75" customHeight="1" s="120">
      <c r="A8161" s="2" t="inlineStr">
        <is>
          <t>WASTE</t>
        </is>
      </c>
      <c r="B8161" s="2" t="inlineStr">
        <is>
          <t>LAN</t>
        </is>
      </c>
      <c r="C8161" s="2" t="n">
        <v>2040</v>
      </c>
      <c r="D8161" s="2" t="inlineStr">
        <is>
          <t>United States</t>
        </is>
      </c>
      <c r="E8161" s="2" t="inlineStr">
        <is>
          <t>USA</t>
        </is>
      </c>
      <c r="F8161" s="2" t="inlineStr">
        <is>
          <t>Land_x001f_ll gas recovery for direct use</t>
        </is>
      </c>
      <c r="G8161" s="2" t="n">
        <v>-148</v>
      </c>
      <c r="H8161" s="2" t="n">
        <v>0.0041851280257106</v>
      </c>
      <c r="I8161" s="2" t="n">
        <v>0.004687343388795872</v>
      </c>
      <c r="J8161" s="40" t="inlineStr">
        <is>
          <t>waste - methane capture</t>
        </is>
      </c>
    </row>
    <row r="8162" ht="15.75" customHeight="1" s="120">
      <c r="A8162" s="2" t="inlineStr">
        <is>
          <t>WASTE</t>
        </is>
      </c>
      <c r="B8162" s="2" t="inlineStr">
        <is>
          <t>LAN</t>
        </is>
      </c>
      <c r="C8162" s="2" t="n">
        <v>2040</v>
      </c>
      <c r="D8162" s="2" t="inlineStr">
        <is>
          <t>United States</t>
        </is>
      </c>
      <c r="E8162" s="2" t="inlineStr">
        <is>
          <t>USA</t>
        </is>
      </c>
      <c r="F8162" s="2" t="inlineStr">
        <is>
          <t>Land_x001f_ll gas recovery for direct use</t>
        </is>
      </c>
      <c r="G8162" s="2" t="n">
        <v>-147</v>
      </c>
      <c r="H8162" s="2" t="n">
        <v>0.0076211582636461</v>
      </c>
      <c r="I8162" s="2" t="n">
        <v>0.008535697255283633</v>
      </c>
      <c r="J8162" s="40" t="inlineStr">
        <is>
          <t>waste - methane capture</t>
        </is>
      </c>
    </row>
    <row r="8163" ht="15.75" customHeight="1" s="120">
      <c r="A8163" s="2" t="inlineStr">
        <is>
          <t>WASTE</t>
        </is>
      </c>
      <c r="B8163" s="2" t="inlineStr">
        <is>
          <t>LAN</t>
        </is>
      </c>
      <c r="C8163" s="2" t="n">
        <v>2040</v>
      </c>
      <c r="D8163" s="2" t="inlineStr">
        <is>
          <t>United States</t>
        </is>
      </c>
      <c r="E8163" s="2" t="inlineStr">
        <is>
          <t>USA</t>
        </is>
      </c>
      <c r="F8163" s="2" t="inlineStr">
        <is>
          <t>Land_x001f_ll gas recovery for direct use</t>
        </is>
      </c>
      <c r="G8163" s="2" t="n">
        <v>-146</v>
      </c>
      <c r="H8163" s="2" t="n">
        <v>0.0038586382288486</v>
      </c>
      <c r="I8163" s="2" t="n">
        <v>0.004321674816310433</v>
      </c>
      <c r="J8163" s="40" t="inlineStr">
        <is>
          <t>waste - methane capture</t>
        </is>
      </c>
    </row>
    <row r="8164" ht="15.75" customHeight="1" s="120">
      <c r="A8164" s="2" t="inlineStr">
        <is>
          <t>WASTE</t>
        </is>
      </c>
      <c r="B8164" s="2" t="inlineStr">
        <is>
          <t>LAN</t>
        </is>
      </c>
      <c r="C8164" s="2" t="n">
        <v>2040</v>
      </c>
      <c r="D8164" s="2" t="inlineStr">
        <is>
          <t>United States</t>
        </is>
      </c>
      <c r="E8164" s="2" t="inlineStr">
        <is>
          <t>USA</t>
        </is>
      </c>
      <c r="F8164" s="2" t="inlineStr">
        <is>
          <t>Land_x001f_ll gas recovery for direct use</t>
        </is>
      </c>
      <c r="G8164" s="2" t="n">
        <v>-145</v>
      </c>
      <c r="H8164" s="2" t="n">
        <v>0.0043430909281597</v>
      </c>
      <c r="I8164" s="2" t="n">
        <v>0.004864261839538865</v>
      </c>
      <c r="J8164" s="40" t="inlineStr">
        <is>
          <t>waste - methane capture</t>
        </is>
      </c>
    </row>
    <row r="8165" ht="15.75" customHeight="1" s="120">
      <c r="A8165" s="2" t="inlineStr">
        <is>
          <t>WASTE</t>
        </is>
      </c>
      <c r="B8165" s="2" t="inlineStr">
        <is>
          <t>LAN</t>
        </is>
      </c>
      <c r="C8165" s="2" t="n">
        <v>2040</v>
      </c>
      <c r="D8165" s="2" t="inlineStr">
        <is>
          <t>United States</t>
        </is>
      </c>
      <c r="E8165" s="2" t="inlineStr">
        <is>
          <t>USA</t>
        </is>
      </c>
      <c r="F8165" s="2" t="inlineStr">
        <is>
          <t>Land_x001f_ll gas recovery for direct use</t>
        </is>
      </c>
      <c r="G8165" s="2" t="n">
        <v>-144</v>
      </c>
      <c r="H8165" s="2" t="n">
        <v>0.0010852630948648</v>
      </c>
      <c r="I8165" s="2" t="n">
        <v>0.001215494666248576</v>
      </c>
      <c r="J8165" s="40" t="inlineStr">
        <is>
          <t>waste - methane capture</t>
        </is>
      </c>
    </row>
    <row r="8166" ht="15.75" customHeight="1" s="120">
      <c r="A8166" s="2" t="inlineStr">
        <is>
          <t>WASTE</t>
        </is>
      </c>
      <c r="B8166" s="2" t="inlineStr">
        <is>
          <t>LAN</t>
        </is>
      </c>
      <c r="C8166" s="2" t="n">
        <v>2040</v>
      </c>
      <c r="D8166" s="2" t="inlineStr">
        <is>
          <t>United States</t>
        </is>
      </c>
      <c r="E8166" s="2" t="inlineStr">
        <is>
          <t>USA</t>
        </is>
      </c>
      <c r="F8166" s="2" t="inlineStr">
        <is>
          <t>Land_x001f_ll gas recovery for direct use</t>
        </is>
      </c>
      <c r="G8166" s="2" t="n">
        <v>-143</v>
      </c>
      <c r="H8166" s="2" t="n">
        <v>0.0051414878107607</v>
      </c>
      <c r="I8166" s="2" t="n">
        <v>0.005758466348051984</v>
      </c>
      <c r="J8166" s="40" t="inlineStr">
        <is>
          <t>waste - methane capture</t>
        </is>
      </c>
    </row>
    <row r="8167" ht="15.75" customHeight="1" s="120">
      <c r="A8167" s="2" t="inlineStr">
        <is>
          <t>WASTE</t>
        </is>
      </c>
      <c r="B8167" s="2" t="inlineStr">
        <is>
          <t>LAN</t>
        </is>
      </c>
      <c r="C8167" s="2" t="n">
        <v>2040</v>
      </c>
      <c r="D8167" s="2" t="inlineStr">
        <is>
          <t>United States</t>
        </is>
      </c>
      <c r="E8167" s="2" t="inlineStr">
        <is>
          <t>USA</t>
        </is>
      </c>
      <c r="F8167" s="2" t="inlineStr">
        <is>
          <t>Land_x001f_ll gas recovery for direct use</t>
        </is>
      </c>
      <c r="G8167" s="2" t="n">
        <v>-142</v>
      </c>
      <c r="H8167" s="2" t="n">
        <v>0.0057986191823147</v>
      </c>
      <c r="I8167" s="2" t="n">
        <v>0.006494453484192465</v>
      </c>
      <c r="J8167" s="40" t="inlineStr">
        <is>
          <t>waste - methane capture</t>
        </is>
      </c>
    </row>
    <row r="8168" ht="15.75" customHeight="1" s="120">
      <c r="A8168" s="2" t="inlineStr">
        <is>
          <t>WASTE</t>
        </is>
      </c>
      <c r="B8168" s="2" t="inlineStr">
        <is>
          <t>LAN</t>
        </is>
      </c>
      <c r="C8168" s="2" t="n">
        <v>2040</v>
      </c>
      <c r="D8168" s="2" t="inlineStr">
        <is>
          <t>United States</t>
        </is>
      </c>
      <c r="E8168" s="2" t="inlineStr">
        <is>
          <t>USA</t>
        </is>
      </c>
      <c r="F8168" s="2" t="inlineStr">
        <is>
          <t>Land_x001f_ll gas recovery for direct use</t>
        </is>
      </c>
      <c r="G8168" s="2" t="n">
        <v>-141</v>
      </c>
      <c r="H8168" s="2" t="n">
        <v>0.0009910273365676</v>
      </c>
      <c r="I8168" s="2" t="n">
        <v>0.001109950616955712</v>
      </c>
      <c r="J8168" s="40" t="inlineStr">
        <is>
          <t>waste - methane capture</t>
        </is>
      </c>
    </row>
    <row r="8169" ht="15.75" customHeight="1" s="120">
      <c r="A8169" s="2" t="inlineStr">
        <is>
          <t>WASTE</t>
        </is>
      </c>
      <c r="B8169" s="2" t="inlineStr">
        <is>
          <t>LAN</t>
        </is>
      </c>
      <c r="C8169" s="2" t="n">
        <v>2040</v>
      </c>
      <c r="D8169" s="2" t="inlineStr">
        <is>
          <t>United States</t>
        </is>
      </c>
      <c r="E8169" s="2" t="inlineStr">
        <is>
          <t>USA</t>
        </is>
      </c>
      <c r="F8169" s="2" t="inlineStr">
        <is>
          <t>Land_x001f_ll gas recovery for direct use</t>
        </is>
      </c>
      <c r="G8169" s="2" t="n">
        <v>-140</v>
      </c>
      <c r="H8169" s="2" t="n">
        <v>0.0073963166214526</v>
      </c>
      <c r="I8169" s="2" t="n">
        <v>0.008283874616026914</v>
      </c>
      <c r="J8169" s="40" t="inlineStr">
        <is>
          <t>waste - methane capture</t>
        </is>
      </c>
    </row>
    <row r="8170" ht="15.75" customHeight="1" s="120">
      <c r="A8170" s="2" t="inlineStr">
        <is>
          <t>WASTE</t>
        </is>
      </c>
      <c r="B8170" s="2" t="inlineStr">
        <is>
          <t>LAN</t>
        </is>
      </c>
      <c r="C8170" s="2" t="n">
        <v>2040</v>
      </c>
      <c r="D8170" s="2" t="inlineStr">
        <is>
          <t>United States</t>
        </is>
      </c>
      <c r="E8170" s="2" t="inlineStr">
        <is>
          <t>USA</t>
        </is>
      </c>
      <c r="F8170" s="2" t="inlineStr">
        <is>
          <t>Land_x001f_ll gas recovery for direct use</t>
        </is>
      </c>
      <c r="G8170" s="2" t="n">
        <v>-139</v>
      </c>
      <c r="H8170" s="2" t="n">
        <v>0.001222133054398</v>
      </c>
      <c r="I8170" s="2" t="n">
        <v>0.00136878902092576</v>
      </c>
      <c r="J8170" s="40" t="inlineStr">
        <is>
          <t>waste - methane capture</t>
        </is>
      </c>
    </row>
    <row r="8171" ht="15.75" customHeight="1" s="120">
      <c r="A8171" s="2" t="inlineStr">
        <is>
          <t>WASTE</t>
        </is>
      </c>
      <c r="B8171" s="2" t="inlineStr">
        <is>
          <t>LAN</t>
        </is>
      </c>
      <c r="C8171" s="2" t="n">
        <v>2040</v>
      </c>
      <c r="D8171" s="2" t="inlineStr">
        <is>
          <t>United States</t>
        </is>
      </c>
      <c r="E8171" s="2" t="inlineStr">
        <is>
          <t>USA</t>
        </is>
      </c>
      <c r="F8171" s="2" t="inlineStr">
        <is>
          <t>Land_x001f_ll gas recovery for direct use</t>
        </is>
      </c>
      <c r="G8171" s="2" t="n">
        <v>-138</v>
      </c>
      <c r="H8171" s="2" t="n">
        <v>0.0107345568249002</v>
      </c>
      <c r="I8171" s="2" t="n">
        <v>0.01202270364388822</v>
      </c>
      <c r="J8171" s="40" t="inlineStr">
        <is>
          <t>waste - methane capture</t>
        </is>
      </c>
    </row>
    <row r="8172" ht="15.75" customHeight="1" s="120">
      <c r="A8172" s="2" t="inlineStr">
        <is>
          <t>WASTE</t>
        </is>
      </c>
      <c r="B8172" s="2" t="inlineStr">
        <is>
          <t>LAN</t>
        </is>
      </c>
      <c r="C8172" s="2" t="n">
        <v>2040</v>
      </c>
      <c r="D8172" s="2" t="inlineStr">
        <is>
          <t>United States</t>
        </is>
      </c>
      <c r="E8172" s="2" t="inlineStr">
        <is>
          <t>USA</t>
        </is>
      </c>
      <c r="F8172" s="2" t="inlineStr">
        <is>
          <t>Land_x001f_ll gas recovery for direct use</t>
        </is>
      </c>
      <c r="G8172" s="2" t="n">
        <v>-137</v>
      </c>
      <c r="H8172" s="2" t="n">
        <v>0.0058158689644188</v>
      </c>
      <c r="I8172" s="2" t="n">
        <v>0.006513773240149057</v>
      </c>
      <c r="J8172" s="40" t="inlineStr">
        <is>
          <t>waste - methane capture</t>
        </is>
      </c>
    </row>
    <row r="8173" ht="15.75" customHeight="1" s="120">
      <c r="A8173" s="2" t="inlineStr">
        <is>
          <t>WASTE</t>
        </is>
      </c>
      <c r="B8173" s="2" t="inlineStr">
        <is>
          <t>LAN</t>
        </is>
      </c>
      <c r="C8173" s="2" t="n">
        <v>2040</v>
      </c>
      <c r="D8173" s="2" t="inlineStr">
        <is>
          <t>United States</t>
        </is>
      </c>
      <c r="E8173" s="2" t="inlineStr">
        <is>
          <t>USA</t>
        </is>
      </c>
      <c r="F8173" s="2" t="inlineStr">
        <is>
          <t>Land_x001f_ll gas recovery for direct use</t>
        </is>
      </c>
      <c r="G8173" s="2" t="n">
        <v>-136</v>
      </c>
      <c r="H8173" s="2" t="n">
        <v>0.0081402948126197</v>
      </c>
      <c r="I8173" s="2" t="n">
        <v>0.009117130190134064</v>
      </c>
      <c r="J8173" s="40" t="inlineStr">
        <is>
          <t>waste - methane capture</t>
        </is>
      </c>
    </row>
    <row r="8174" ht="15.75" customHeight="1" s="120">
      <c r="A8174" s="2" t="inlineStr">
        <is>
          <t>WASTE</t>
        </is>
      </c>
      <c r="B8174" s="2" t="inlineStr">
        <is>
          <t>LAN</t>
        </is>
      </c>
      <c r="C8174" s="2" t="n">
        <v>2040</v>
      </c>
      <c r="D8174" s="2" t="inlineStr">
        <is>
          <t>United States</t>
        </is>
      </c>
      <c r="E8174" s="2" t="inlineStr">
        <is>
          <t>USA</t>
        </is>
      </c>
      <c r="F8174" s="2" t="inlineStr">
        <is>
          <t>Land_x001f_ll gas recovery for direct use</t>
        </is>
      </c>
      <c r="G8174" s="2" t="n">
        <v>-135</v>
      </c>
      <c r="H8174" s="2" t="n">
        <v>0.0071861536707729</v>
      </c>
      <c r="I8174" s="2" t="n">
        <v>0.008048492111265649</v>
      </c>
      <c r="J8174" s="40" t="inlineStr">
        <is>
          <t>waste - methane capture</t>
        </is>
      </c>
    </row>
    <row r="8175" ht="15.75" customHeight="1" s="120">
      <c r="A8175" s="2" t="inlineStr">
        <is>
          <t>WASTE</t>
        </is>
      </c>
      <c r="B8175" s="2" t="inlineStr">
        <is>
          <t>LAN</t>
        </is>
      </c>
      <c r="C8175" s="2" t="n">
        <v>2040</v>
      </c>
      <c r="D8175" s="2" t="inlineStr">
        <is>
          <t>United States</t>
        </is>
      </c>
      <c r="E8175" s="2" t="inlineStr">
        <is>
          <t>USA</t>
        </is>
      </c>
      <c r="F8175" s="2" t="inlineStr">
        <is>
          <t>Land_x001f_ll gas recovery for direct use</t>
        </is>
      </c>
      <c r="G8175" s="2" t="n">
        <v>-134</v>
      </c>
      <c r="H8175" s="2" t="n">
        <v>0.0009846945758909</v>
      </c>
      <c r="I8175" s="2" t="n">
        <v>0.001102857924997808</v>
      </c>
      <c r="J8175" s="40" t="inlineStr">
        <is>
          <t>waste - methane capture</t>
        </is>
      </c>
    </row>
    <row r="8176" ht="15.75" customHeight="1" s="120">
      <c r="A8176" s="2" t="inlineStr">
        <is>
          <t>WASTE</t>
        </is>
      </c>
      <c r="B8176" s="2" t="inlineStr">
        <is>
          <t>LAN</t>
        </is>
      </c>
      <c r="C8176" s="2" t="n">
        <v>2040</v>
      </c>
      <c r="D8176" s="2" t="inlineStr">
        <is>
          <t>United States</t>
        </is>
      </c>
      <c r="E8176" s="2" t="inlineStr">
        <is>
          <t>USA</t>
        </is>
      </c>
      <c r="F8176" s="2" t="inlineStr">
        <is>
          <t>Land_x001f_ll gas recovery for direct use</t>
        </is>
      </c>
      <c r="G8176" s="2" t="n">
        <v>-133</v>
      </c>
      <c r="H8176" s="2" t="n">
        <v>0.0015577168087475</v>
      </c>
      <c r="I8176" s="2" t="n">
        <v>0.0017446428257972</v>
      </c>
      <c r="J8176" s="40" t="inlineStr">
        <is>
          <t>waste - methane capture</t>
        </is>
      </c>
    </row>
    <row r="8177" ht="15.75" customHeight="1" s="120">
      <c r="A8177" s="2" t="inlineStr">
        <is>
          <t>WASTE</t>
        </is>
      </c>
      <c r="B8177" s="2" t="inlineStr">
        <is>
          <t>LAN</t>
        </is>
      </c>
      <c r="C8177" s="2" t="n">
        <v>2040</v>
      </c>
      <c r="D8177" s="2" t="inlineStr">
        <is>
          <t>United States</t>
        </is>
      </c>
      <c r="E8177" s="2" t="inlineStr">
        <is>
          <t>USA</t>
        </is>
      </c>
      <c r="F8177" s="2" t="inlineStr">
        <is>
          <t>Land_x001f_ll gas recovery for direct use</t>
        </is>
      </c>
      <c r="G8177" s="2" t="n">
        <v>-132</v>
      </c>
      <c r="H8177" s="2" t="n">
        <v>0.0040128471446224</v>
      </c>
      <c r="I8177" s="2" t="n">
        <v>0.004494388801977088</v>
      </c>
      <c r="J8177" s="40" t="inlineStr">
        <is>
          <t>waste - methane capture</t>
        </is>
      </c>
    </row>
    <row r="8178" ht="15.75" customHeight="1" s="120">
      <c r="A8178" s="2" t="inlineStr">
        <is>
          <t>WASTE</t>
        </is>
      </c>
      <c r="B8178" s="2" t="inlineStr">
        <is>
          <t>LAN</t>
        </is>
      </c>
      <c r="C8178" s="2" t="n">
        <v>2040</v>
      </c>
      <c r="D8178" s="2" t="inlineStr">
        <is>
          <t>United States</t>
        </is>
      </c>
      <c r="E8178" s="2" t="inlineStr">
        <is>
          <t>USA</t>
        </is>
      </c>
      <c r="F8178" s="2" t="inlineStr">
        <is>
          <t>Land_x001f_ll gas recovery for direct use</t>
        </is>
      </c>
      <c r="G8178" s="2" t="n">
        <v>-131</v>
      </c>
      <c r="H8178" s="2" t="n">
        <v>0.0117643732810393</v>
      </c>
      <c r="I8178" s="2" t="n">
        <v>0.01317609807476402</v>
      </c>
      <c r="J8178" s="40" t="inlineStr">
        <is>
          <t>waste - methane capture</t>
        </is>
      </c>
    </row>
    <row r="8179" ht="15.75" customHeight="1" s="120">
      <c r="A8179" s="2" t="inlineStr">
        <is>
          <t>WASTE</t>
        </is>
      </c>
      <c r="B8179" s="2" t="inlineStr">
        <is>
          <t>LAN</t>
        </is>
      </c>
      <c r="C8179" s="2" t="n">
        <v>2040</v>
      </c>
      <c r="D8179" s="2" t="inlineStr">
        <is>
          <t>United States</t>
        </is>
      </c>
      <c r="E8179" s="2" t="inlineStr">
        <is>
          <t>USA</t>
        </is>
      </c>
      <c r="F8179" s="2" t="inlineStr">
        <is>
          <t>Land_x001f_ll gas recovery for direct use</t>
        </is>
      </c>
      <c r="G8179" s="2" t="n">
        <v>-130</v>
      </c>
      <c r="H8179" s="2" t="n">
        <v>0.0100410655140877</v>
      </c>
      <c r="I8179" s="2" t="n">
        <v>0.01124599337577822</v>
      </c>
      <c r="J8179" s="40" t="inlineStr">
        <is>
          <t>waste - methane capture</t>
        </is>
      </c>
    </row>
    <row r="8180" ht="15.75" customHeight="1" s="120">
      <c r="A8180" s="2" t="inlineStr">
        <is>
          <t>WASTE</t>
        </is>
      </c>
      <c r="B8180" s="2" t="inlineStr">
        <is>
          <t>LAN</t>
        </is>
      </c>
      <c r="C8180" s="2" t="n">
        <v>2040</v>
      </c>
      <c r="D8180" s="2" t="inlineStr">
        <is>
          <t>United States</t>
        </is>
      </c>
      <c r="E8180" s="2" t="inlineStr">
        <is>
          <t>USA</t>
        </is>
      </c>
      <c r="F8180" s="2" t="inlineStr">
        <is>
          <t>Land_x001f_ll gas recovery for direct use</t>
        </is>
      </c>
      <c r="G8180" s="2" t="n">
        <v>-128</v>
      </c>
      <c r="H8180" s="2" t="n">
        <v>0.0037551042623818</v>
      </c>
      <c r="I8180" s="2" t="n">
        <v>0.004205716773867617</v>
      </c>
      <c r="J8180" s="40" t="inlineStr">
        <is>
          <t>waste - methane capture</t>
        </is>
      </c>
    </row>
    <row r="8181" ht="15.75" customHeight="1" s="120">
      <c r="A8181" s="2" t="inlineStr">
        <is>
          <t>WASTE</t>
        </is>
      </c>
      <c r="B8181" s="2" t="inlineStr">
        <is>
          <t>LAN</t>
        </is>
      </c>
      <c r="C8181" s="2" t="n">
        <v>2040</v>
      </c>
      <c r="D8181" s="2" t="inlineStr">
        <is>
          <t>United States</t>
        </is>
      </c>
      <c r="E8181" s="2" t="inlineStr">
        <is>
          <t>USA</t>
        </is>
      </c>
      <c r="F8181" s="2" t="inlineStr">
        <is>
          <t>Land_x001f_ll gas recovery for direct use</t>
        </is>
      </c>
      <c r="G8181" s="2" t="n">
        <v>-126</v>
      </c>
      <c r="H8181" s="2" t="n">
        <v>0.0120350052602589</v>
      </c>
      <c r="I8181" s="2" t="n">
        <v>0.01347920589148997</v>
      </c>
      <c r="J8181" s="40" t="inlineStr">
        <is>
          <t>waste - methane capture</t>
        </is>
      </c>
    </row>
    <row r="8182" ht="15.75" customHeight="1" s="120">
      <c r="A8182" s="2" t="inlineStr">
        <is>
          <t>WASTE</t>
        </is>
      </c>
      <c r="B8182" s="2" t="inlineStr">
        <is>
          <t>LAN</t>
        </is>
      </c>
      <c r="C8182" s="2" t="n">
        <v>2040</v>
      </c>
      <c r="D8182" s="2" t="inlineStr">
        <is>
          <t>United States</t>
        </is>
      </c>
      <c r="E8182" s="2" t="inlineStr">
        <is>
          <t>USA</t>
        </is>
      </c>
      <c r="F8182" s="2" t="inlineStr">
        <is>
          <t>Land_x001f_ll gas recovery for direct use</t>
        </is>
      </c>
      <c r="G8182" s="2" t="n">
        <v>-125</v>
      </c>
      <c r="H8182" s="2" t="n">
        <v>0.0062349861254916</v>
      </c>
      <c r="I8182" s="2" t="n">
        <v>0.006983184460550593</v>
      </c>
      <c r="J8182" s="40" t="inlineStr">
        <is>
          <t>waste - methane capture</t>
        </is>
      </c>
    </row>
    <row r="8183" ht="15.75" customHeight="1" s="120">
      <c r="A8183" s="2" t="inlineStr">
        <is>
          <t>WASTE</t>
        </is>
      </c>
      <c r="B8183" s="2" t="inlineStr">
        <is>
          <t>LAN</t>
        </is>
      </c>
      <c r="C8183" s="2" t="n">
        <v>2040</v>
      </c>
      <c r="D8183" s="2" t="inlineStr">
        <is>
          <t>United States</t>
        </is>
      </c>
      <c r="E8183" s="2" t="inlineStr">
        <is>
          <t>USA</t>
        </is>
      </c>
      <c r="F8183" s="2" t="inlineStr">
        <is>
          <t>Land_x001f_ll gas recovery for direct use</t>
        </is>
      </c>
      <c r="G8183" s="2" t="n">
        <v>-124</v>
      </c>
      <c r="H8183" s="2" t="n">
        <v>0.0134364996338263</v>
      </c>
      <c r="I8183" s="2" t="n">
        <v>0.01504887958988546</v>
      </c>
      <c r="J8183" s="40" t="inlineStr">
        <is>
          <t>waste - methane capture</t>
        </is>
      </c>
    </row>
    <row r="8184" ht="15.75" customHeight="1" s="120">
      <c r="A8184" s="2" t="inlineStr">
        <is>
          <t>WASTE</t>
        </is>
      </c>
      <c r="B8184" s="2" t="inlineStr">
        <is>
          <t>LAN</t>
        </is>
      </c>
      <c r="C8184" s="2" t="n">
        <v>2040</v>
      </c>
      <c r="D8184" s="2" t="inlineStr">
        <is>
          <t>United States</t>
        </is>
      </c>
      <c r="E8184" s="2" t="inlineStr">
        <is>
          <t>USA</t>
        </is>
      </c>
      <c r="F8184" s="2" t="inlineStr">
        <is>
          <t>Land_x001f_ll gas recovery for direct use</t>
        </is>
      </c>
      <c r="G8184" s="2" t="n">
        <v>-123</v>
      </c>
      <c r="H8184" s="2" t="n">
        <v>0.0008393066236749</v>
      </c>
      <c r="I8184" s="2" t="n">
        <v>0.0009400234185158881</v>
      </c>
      <c r="J8184" s="40" t="inlineStr">
        <is>
          <t>waste - methane capture</t>
        </is>
      </c>
    </row>
    <row r="8185" ht="15.75" customHeight="1" s="120">
      <c r="A8185" s="2" t="inlineStr">
        <is>
          <t>WASTE</t>
        </is>
      </c>
      <c r="B8185" s="2" t="inlineStr">
        <is>
          <t>LAN</t>
        </is>
      </c>
      <c r="C8185" s="2" t="n">
        <v>2040</v>
      </c>
      <c r="D8185" s="2" t="inlineStr">
        <is>
          <t>United States</t>
        </is>
      </c>
      <c r="E8185" s="2" t="inlineStr">
        <is>
          <t>USA</t>
        </is>
      </c>
      <c r="F8185" s="2" t="inlineStr">
        <is>
          <t>Land_x001f_ll gas recovery for direct use</t>
        </is>
      </c>
      <c r="G8185" s="2" t="n">
        <v>-122</v>
      </c>
      <c r="H8185" s="2" t="n">
        <v>0.0017841965891421</v>
      </c>
      <c r="I8185" s="2" t="n">
        <v>0.001998300179839152</v>
      </c>
      <c r="J8185" s="40" t="inlineStr">
        <is>
          <t>waste - methane capture</t>
        </is>
      </c>
    </row>
    <row r="8186" ht="15.75" customHeight="1" s="120">
      <c r="A8186" s="2" t="inlineStr">
        <is>
          <t>WASTE</t>
        </is>
      </c>
      <c r="B8186" s="2" t="inlineStr">
        <is>
          <t>LAN</t>
        </is>
      </c>
      <c r="C8186" s="2" t="n">
        <v>2040</v>
      </c>
      <c r="D8186" s="2" t="inlineStr">
        <is>
          <t>United States</t>
        </is>
      </c>
      <c r="E8186" s="2" t="inlineStr">
        <is>
          <t>USA</t>
        </is>
      </c>
      <c r="F8186" s="2" t="inlineStr">
        <is>
          <t>Land_x001f_ll gas recovery for direct use</t>
        </is>
      </c>
      <c r="G8186" s="2" t="n">
        <v>-121</v>
      </c>
      <c r="H8186" s="2" t="n">
        <v>0.001466364308726</v>
      </c>
      <c r="I8186" s="2" t="n">
        <v>0.00164232802577312</v>
      </c>
      <c r="J8186" s="40" t="inlineStr">
        <is>
          <t>waste - methane capture</t>
        </is>
      </c>
    </row>
    <row r="8187" ht="15.75" customHeight="1" s="120">
      <c r="A8187" s="2" t="inlineStr">
        <is>
          <t>WASTE</t>
        </is>
      </c>
      <c r="B8187" s="2" t="inlineStr">
        <is>
          <t>LAN</t>
        </is>
      </c>
      <c r="C8187" s="2" t="n">
        <v>2040</v>
      </c>
      <c r="D8187" s="2" t="inlineStr">
        <is>
          <t>United States</t>
        </is>
      </c>
      <c r="E8187" s="2" t="inlineStr">
        <is>
          <t>USA</t>
        </is>
      </c>
      <c r="F8187" s="2" t="inlineStr">
        <is>
          <t>Land_x001f_ll gas recovery for direct use</t>
        </is>
      </c>
      <c r="G8187" s="2" t="n">
        <v>-120</v>
      </c>
      <c r="H8187" s="2" t="n">
        <v>0.0039303016383201</v>
      </c>
      <c r="I8187" s="2" t="n">
        <v>0.004401937834918512</v>
      </c>
      <c r="J8187" s="40" t="inlineStr">
        <is>
          <t>waste - methane capture</t>
        </is>
      </c>
    </row>
    <row r="8188" ht="15.75" customHeight="1" s="120">
      <c r="A8188" s="2" t="inlineStr">
        <is>
          <t>WASTE</t>
        </is>
      </c>
      <c r="B8188" s="2" t="inlineStr">
        <is>
          <t>LAN</t>
        </is>
      </c>
      <c r="C8188" s="2" t="n">
        <v>2040</v>
      </c>
      <c r="D8188" s="2" t="inlineStr">
        <is>
          <t>United States</t>
        </is>
      </c>
      <c r="E8188" s="2" t="inlineStr">
        <is>
          <t>USA</t>
        </is>
      </c>
      <c r="F8188" s="2" t="inlineStr">
        <is>
          <t>Land_x001f_ll gas recovery for direct use</t>
        </is>
      </c>
      <c r="G8188" s="2" t="n">
        <v>-119</v>
      </c>
      <c r="H8188" s="2" t="n">
        <v>0.0014993945951574</v>
      </c>
      <c r="I8188" s="2" t="n">
        <v>0.001679321946576288</v>
      </c>
      <c r="J8188" s="40" t="inlineStr">
        <is>
          <t>waste - methane capture</t>
        </is>
      </c>
    </row>
    <row r="8189" ht="15.75" customHeight="1" s="120">
      <c r="A8189" s="2" t="inlineStr">
        <is>
          <t>WASTE</t>
        </is>
      </c>
      <c r="B8189" s="2" t="inlineStr">
        <is>
          <t>LAN</t>
        </is>
      </c>
      <c r="C8189" s="2" t="n">
        <v>2040</v>
      </c>
      <c r="D8189" s="2" t="inlineStr">
        <is>
          <t>United States</t>
        </is>
      </c>
      <c r="E8189" s="2" t="inlineStr">
        <is>
          <t>USA</t>
        </is>
      </c>
      <c r="F8189" s="2" t="inlineStr">
        <is>
          <t>Land_x001f_ll gas recovery for direct use</t>
        </is>
      </c>
      <c r="G8189" s="2" t="n">
        <v>-118</v>
      </c>
      <c r="H8189" s="2" t="n">
        <v>0.0015851280768402</v>
      </c>
      <c r="I8189" s="2" t="n">
        <v>0.001775343446061024</v>
      </c>
      <c r="J8189" s="40" t="inlineStr">
        <is>
          <t>waste - methane capture</t>
        </is>
      </c>
    </row>
    <row r="8190" ht="15.75" customHeight="1" s="120">
      <c r="A8190" s="2" t="inlineStr">
        <is>
          <t>WASTE</t>
        </is>
      </c>
      <c r="B8190" s="2" t="inlineStr">
        <is>
          <t>LAN</t>
        </is>
      </c>
      <c r="C8190" s="2" t="n">
        <v>2040</v>
      </c>
      <c r="D8190" s="2" t="inlineStr">
        <is>
          <t>United States</t>
        </is>
      </c>
      <c r="E8190" s="2" t="inlineStr">
        <is>
          <t>USA</t>
        </is>
      </c>
      <c r="F8190" s="2" t="inlineStr">
        <is>
          <t>Land_x001f_ll gas recovery for direct use</t>
        </is>
      </c>
      <c r="G8190" s="2" t="n">
        <v>-117</v>
      </c>
      <c r="H8190" s="2" t="n">
        <v>0.003839306649752</v>
      </c>
      <c r="I8190" s="2" t="n">
        <v>0.00430002344772224</v>
      </c>
      <c r="J8190" s="40" t="inlineStr">
        <is>
          <t>waste - methane capture</t>
        </is>
      </c>
    </row>
    <row r="8191" ht="15.75" customHeight="1" s="120">
      <c r="A8191" s="2" t="inlineStr">
        <is>
          <t>WASTE</t>
        </is>
      </c>
      <c r="B8191" s="2" t="inlineStr">
        <is>
          <t>LAN</t>
        </is>
      </c>
      <c r="C8191" s="2" t="n">
        <v>2040</v>
      </c>
      <c r="D8191" s="2" t="inlineStr">
        <is>
          <t>United States</t>
        </is>
      </c>
      <c r="E8191" s="2" t="inlineStr">
        <is>
          <t>USA</t>
        </is>
      </c>
      <c r="F8191" s="2" t="inlineStr">
        <is>
          <t>Land_x001f_ll gas recovery for direct use</t>
        </is>
      </c>
      <c r="G8191" s="2" t="n">
        <v>-116</v>
      </c>
      <c r="H8191" s="2" t="n">
        <v>0.003542055899743</v>
      </c>
      <c r="I8191" s="2" t="n">
        <v>0.00396710260771216</v>
      </c>
      <c r="J8191" s="40" t="inlineStr">
        <is>
          <t>waste - methane capture</t>
        </is>
      </c>
    </row>
    <row r="8192" ht="15.75" customHeight="1" s="120">
      <c r="A8192" s="2" t="inlineStr">
        <is>
          <t>WASTE</t>
        </is>
      </c>
      <c r="B8192" s="2" t="inlineStr">
        <is>
          <t>LAN</t>
        </is>
      </c>
      <c r="C8192" s="2" t="n">
        <v>2040</v>
      </c>
      <c r="D8192" s="2" t="inlineStr">
        <is>
          <t>United States</t>
        </is>
      </c>
      <c r="E8192" s="2" t="inlineStr">
        <is>
          <t>USA</t>
        </is>
      </c>
      <c r="F8192" s="2" t="inlineStr">
        <is>
          <t>Land_x001f_ll gas recovery for direct use</t>
        </is>
      </c>
      <c r="G8192" s="2" t="n">
        <v>-115</v>
      </c>
      <c r="H8192" s="2" t="n">
        <v>0.0027364466805011</v>
      </c>
      <c r="I8192" s="2" t="n">
        <v>0.003064820282161232</v>
      </c>
      <c r="J8192" s="40" t="inlineStr">
        <is>
          <t>waste - methane capture</t>
        </is>
      </c>
    </row>
    <row r="8193" ht="15.75" customHeight="1" s="120">
      <c r="A8193" s="2" t="inlineStr">
        <is>
          <t>WASTE</t>
        </is>
      </c>
      <c r="B8193" s="2" t="inlineStr">
        <is>
          <t>LAN</t>
        </is>
      </c>
      <c r="C8193" s="2" t="n">
        <v>2040</v>
      </c>
      <c r="D8193" s="2" t="inlineStr">
        <is>
          <t>United States</t>
        </is>
      </c>
      <c r="E8193" s="2" t="inlineStr">
        <is>
          <t>USA</t>
        </is>
      </c>
      <c r="F8193" s="2" t="inlineStr">
        <is>
          <t>Land_x001f_ll gas recovery for direct use</t>
        </is>
      </c>
      <c r="G8193" s="2" t="n">
        <v>-114</v>
      </c>
      <c r="H8193" s="2" t="n">
        <v>0.0015589820686728</v>
      </c>
      <c r="I8193" s="2" t="n">
        <v>0.001746059916913536</v>
      </c>
      <c r="J8193" s="40" t="inlineStr">
        <is>
          <t>waste - methane capture</t>
        </is>
      </c>
    </row>
    <row r="8194" ht="15.75" customHeight="1" s="120">
      <c r="A8194" s="2" t="inlineStr">
        <is>
          <t>WASTE</t>
        </is>
      </c>
      <c r="B8194" s="2" t="inlineStr">
        <is>
          <t>LAN</t>
        </is>
      </c>
      <c r="C8194" s="2" t="n">
        <v>2040</v>
      </c>
      <c r="D8194" s="2" t="inlineStr">
        <is>
          <t>United States</t>
        </is>
      </c>
      <c r="E8194" s="2" t="inlineStr">
        <is>
          <t>USA</t>
        </is>
      </c>
      <c r="F8194" s="2" t="inlineStr">
        <is>
          <t>Land_x001f_ll gas recovery for direct use</t>
        </is>
      </c>
      <c r="G8194" s="2" t="n">
        <v>-113</v>
      </c>
      <c r="H8194" s="2" t="n">
        <v>0.0058895472902805</v>
      </c>
      <c r="I8194" s="2" t="n">
        <v>0.006596292965114161</v>
      </c>
      <c r="J8194" s="40" t="inlineStr">
        <is>
          <t>waste - methane capture</t>
        </is>
      </c>
    </row>
    <row r="8195" ht="15.75" customHeight="1" s="120">
      <c r="A8195" s="2" t="inlineStr">
        <is>
          <t>WASTE</t>
        </is>
      </c>
      <c r="B8195" s="2" t="inlineStr">
        <is>
          <t>LAN</t>
        </is>
      </c>
      <c r="C8195" s="2" t="n">
        <v>2040</v>
      </c>
      <c r="D8195" s="2" t="inlineStr">
        <is>
          <t>United States</t>
        </is>
      </c>
      <c r="E8195" s="2" t="inlineStr">
        <is>
          <t>USA</t>
        </is>
      </c>
      <c r="F8195" s="2" t="inlineStr">
        <is>
          <t>Land_x001f_ll gas recovery for direct use</t>
        </is>
      </c>
      <c r="G8195" s="2" t="n">
        <v>-110</v>
      </c>
      <c r="H8195" s="2" t="n">
        <v>0.0027114347321913</v>
      </c>
      <c r="I8195" s="2" t="n">
        <v>0.003036806900054256</v>
      </c>
      <c r="J8195" s="40" t="inlineStr">
        <is>
          <t>waste - methane capture</t>
        </is>
      </c>
    </row>
    <row r="8196" ht="15.75" customHeight="1" s="120">
      <c r="A8196" s="2" t="inlineStr">
        <is>
          <t>WASTE</t>
        </is>
      </c>
      <c r="B8196" s="2" t="inlineStr">
        <is>
          <t>LAN</t>
        </is>
      </c>
      <c r="C8196" s="2" t="n">
        <v>2040</v>
      </c>
      <c r="D8196" s="2" t="inlineStr">
        <is>
          <t>United States</t>
        </is>
      </c>
      <c r="E8196" s="2" t="inlineStr">
        <is>
          <t>USA</t>
        </is>
      </c>
      <c r="F8196" s="2" t="inlineStr">
        <is>
          <t>Land_x001f_ll gas recovery for direct use</t>
        </is>
      </c>
      <c r="G8196" s="2" t="n">
        <v>-109</v>
      </c>
      <c r="H8196" s="2" t="n">
        <v>0.0007448904798366</v>
      </c>
      <c r="I8196" s="2" t="n">
        <v>0.0008342773374169922</v>
      </c>
      <c r="J8196" s="40" t="inlineStr">
        <is>
          <t>waste - methane capture</t>
        </is>
      </c>
    </row>
    <row r="8197" ht="15.75" customHeight="1" s="120">
      <c r="A8197" s="2" t="inlineStr">
        <is>
          <t>WASTE</t>
        </is>
      </c>
      <c r="B8197" s="2" t="inlineStr">
        <is>
          <t>LAN</t>
        </is>
      </c>
      <c r="C8197" s="2" t="n">
        <v>2040</v>
      </c>
      <c r="D8197" s="2" t="inlineStr">
        <is>
          <t>United States</t>
        </is>
      </c>
      <c r="E8197" s="2" t="inlineStr">
        <is>
          <t>USA</t>
        </is>
      </c>
      <c r="F8197" s="2" t="inlineStr">
        <is>
          <t>Land_x001f_ll gas recovery for direct use</t>
        </is>
      </c>
      <c r="G8197" s="2" t="n">
        <v>-108</v>
      </c>
      <c r="H8197" s="2" t="n">
        <v>0.0028976232861169</v>
      </c>
      <c r="I8197" s="2" t="n">
        <v>0.003245338080450928</v>
      </c>
      <c r="J8197" s="40" t="inlineStr">
        <is>
          <t>waste - methane capture</t>
        </is>
      </c>
    </row>
    <row r="8198" ht="15.75" customHeight="1" s="120">
      <c r="A8198" s="2" t="inlineStr">
        <is>
          <t>WASTE</t>
        </is>
      </c>
      <c r="B8198" s="2" t="inlineStr">
        <is>
          <t>LAN</t>
        </is>
      </c>
      <c r="C8198" s="2" t="n">
        <v>2040</v>
      </c>
      <c r="D8198" s="2" t="inlineStr">
        <is>
          <t>United States</t>
        </is>
      </c>
      <c r="E8198" s="2" t="inlineStr">
        <is>
          <t>USA</t>
        </is>
      </c>
      <c r="F8198" s="2" t="inlineStr">
        <is>
          <t>Land_x001f_ll gas recovery for direct use</t>
        </is>
      </c>
      <c r="G8198" s="2" t="n">
        <v>-107</v>
      </c>
      <c r="H8198" s="2" t="n">
        <v>0.0022160962689668</v>
      </c>
      <c r="I8198" s="2" t="n">
        <v>0.002482027821242816</v>
      </c>
      <c r="J8198" s="40" t="inlineStr">
        <is>
          <t>waste - methane capture</t>
        </is>
      </c>
    </row>
    <row r="8199" ht="15.75" customHeight="1" s="120">
      <c r="A8199" s="2" t="inlineStr">
        <is>
          <t>WASTE</t>
        </is>
      </c>
      <c r="B8199" s="2" t="inlineStr">
        <is>
          <t>LAN</t>
        </is>
      </c>
      <c r="C8199" s="2" t="n">
        <v>2040</v>
      </c>
      <c r="D8199" s="2" t="inlineStr">
        <is>
          <t>United States</t>
        </is>
      </c>
      <c r="E8199" s="2" t="inlineStr">
        <is>
          <t>USA</t>
        </is>
      </c>
      <c r="F8199" s="2" t="inlineStr">
        <is>
          <t>Land_x001f_ll gas recovery for direct use</t>
        </is>
      </c>
      <c r="G8199" s="2" t="n">
        <v>-106</v>
      </c>
      <c r="H8199" s="2" t="n">
        <v>0.0016691251657903</v>
      </c>
      <c r="I8199" s="2" t="n">
        <v>0.001869420185685136</v>
      </c>
      <c r="J8199" s="40" t="inlineStr">
        <is>
          <t>waste - methane capture</t>
        </is>
      </c>
    </row>
    <row r="8200" ht="15.75" customHeight="1" s="120">
      <c r="A8200" s="2" t="inlineStr">
        <is>
          <t>WASTE</t>
        </is>
      </c>
      <c r="B8200" s="2" t="inlineStr">
        <is>
          <t>LAN</t>
        </is>
      </c>
      <c r="C8200" s="2" t="n">
        <v>2040</v>
      </c>
      <c r="D8200" s="2" t="inlineStr">
        <is>
          <t>United States</t>
        </is>
      </c>
      <c r="E8200" s="2" t="inlineStr">
        <is>
          <t>USA</t>
        </is>
      </c>
      <c r="F8200" s="2" t="inlineStr">
        <is>
          <t>Land_x001f_ll gas recovery for direct use</t>
        </is>
      </c>
      <c r="G8200" s="2" t="n">
        <v>-105</v>
      </c>
      <c r="H8200" s="2" t="n">
        <v>0.0023825071984902</v>
      </c>
      <c r="I8200" s="2" t="n">
        <v>0.002668408062309024</v>
      </c>
      <c r="J8200" s="40" t="inlineStr">
        <is>
          <t>waste - methane capture</t>
        </is>
      </c>
    </row>
    <row r="8201" ht="15.75" customHeight="1" s="120">
      <c r="A8201" s="2" t="inlineStr">
        <is>
          <t>WASTE</t>
        </is>
      </c>
      <c r="B8201" s="2" t="inlineStr">
        <is>
          <t>LAN</t>
        </is>
      </c>
      <c r="C8201" s="2" t="n">
        <v>2040</v>
      </c>
      <c r="D8201" s="2" t="inlineStr">
        <is>
          <t>United States</t>
        </is>
      </c>
      <c r="E8201" s="2" t="inlineStr">
        <is>
          <t>USA</t>
        </is>
      </c>
      <c r="F8201" s="2" t="inlineStr">
        <is>
          <t>Land_x001f_ll gas recovery for direct use</t>
        </is>
      </c>
      <c r="G8201" s="2" t="n">
        <v>-104</v>
      </c>
      <c r="H8201" s="2" t="n">
        <v>0.0020298776216805</v>
      </c>
      <c r="I8201" s="2" t="n">
        <v>0.00227346293628216</v>
      </c>
      <c r="J8201" s="40" t="inlineStr">
        <is>
          <t>waste - methane capture</t>
        </is>
      </c>
    </row>
    <row r="8202" ht="15.75" customHeight="1" s="120">
      <c r="A8202" s="2" t="inlineStr">
        <is>
          <t>WASTE</t>
        </is>
      </c>
      <c r="B8202" s="2" t="inlineStr">
        <is>
          <t>LAN</t>
        </is>
      </c>
      <c r="C8202" s="2" t="n">
        <v>2040</v>
      </c>
      <c r="D8202" s="2" t="inlineStr">
        <is>
          <t>United States</t>
        </is>
      </c>
      <c r="E8202" s="2" t="inlineStr">
        <is>
          <t>USA</t>
        </is>
      </c>
      <c r="F8202" s="2" t="inlineStr">
        <is>
          <t>Land_x001f_ll gas recovery for direct use</t>
        </is>
      </c>
      <c r="G8202" s="2" t="n">
        <v>-103</v>
      </c>
      <c r="H8202" s="2" t="n">
        <v>0.0073821991682053</v>
      </c>
      <c r="I8202" s="2" t="n">
        <v>0.008268063068389937</v>
      </c>
      <c r="J8202" s="40" t="inlineStr">
        <is>
          <t>waste - methane capture</t>
        </is>
      </c>
    </row>
    <row r="8203" ht="15.75" customHeight="1" s="120">
      <c r="A8203" s="2" t="inlineStr">
        <is>
          <t>WASTE</t>
        </is>
      </c>
      <c r="B8203" s="2" t="inlineStr">
        <is>
          <t>LAN</t>
        </is>
      </c>
      <c r="C8203" s="2" t="n">
        <v>2040</v>
      </c>
      <c r="D8203" s="2" t="inlineStr">
        <is>
          <t>United States</t>
        </is>
      </c>
      <c r="E8203" s="2" t="inlineStr">
        <is>
          <t>USA</t>
        </is>
      </c>
      <c r="F8203" s="2" t="inlineStr">
        <is>
          <t>Land_x001f_ll gas recovery for direct use</t>
        </is>
      </c>
      <c r="G8203" s="2" t="n">
        <v>-102</v>
      </c>
      <c r="H8203" s="2" t="n">
        <v>0.0078569855540991</v>
      </c>
      <c r="I8203" s="2" t="n">
        <v>0.008799823820590993</v>
      </c>
      <c r="J8203" s="40" t="inlineStr">
        <is>
          <t>waste - methane capture</t>
        </is>
      </c>
    </row>
    <row r="8204" ht="15.75" customHeight="1" s="120">
      <c r="A8204" s="2" t="inlineStr">
        <is>
          <t>WASTE</t>
        </is>
      </c>
      <c r="B8204" s="2" t="inlineStr">
        <is>
          <t>LAN</t>
        </is>
      </c>
      <c r="C8204" s="2" t="n">
        <v>2040</v>
      </c>
      <c r="D8204" s="2" t="inlineStr">
        <is>
          <t>United States</t>
        </is>
      </c>
      <c r="E8204" s="2" t="inlineStr">
        <is>
          <t>USA</t>
        </is>
      </c>
      <c r="F8204" s="2" t="inlineStr">
        <is>
          <t>Land_x001f_ll gas recovery for direct use</t>
        </is>
      </c>
      <c r="G8204" s="2" t="n">
        <v>-101</v>
      </c>
      <c r="H8204" s="2" t="n">
        <v>0.008602316549513499</v>
      </c>
      <c r="I8204" s="2" t="n">
        <v>0.009634594535455121</v>
      </c>
      <c r="J8204" s="40" t="inlineStr">
        <is>
          <t>waste - methane capture</t>
        </is>
      </c>
    </row>
    <row r="8205" ht="15.75" customHeight="1" s="120">
      <c r="A8205" s="2" t="inlineStr">
        <is>
          <t>WASTE</t>
        </is>
      </c>
      <c r="B8205" s="2" t="inlineStr">
        <is>
          <t>LAN</t>
        </is>
      </c>
      <c r="C8205" s="2" t="n">
        <v>2040</v>
      </c>
      <c r="D8205" s="2" t="inlineStr">
        <is>
          <t>United States</t>
        </is>
      </c>
      <c r="E8205" s="2" t="inlineStr">
        <is>
          <t>USA</t>
        </is>
      </c>
      <c r="F8205" s="2" t="inlineStr">
        <is>
          <t>Land_x001f_ll gas recovery for direct use</t>
        </is>
      </c>
      <c r="G8205" s="2" t="n">
        <v>-100</v>
      </c>
      <c r="H8205" s="2" t="n">
        <v>0.0007411179249175</v>
      </c>
      <c r="I8205" s="2" t="n">
        <v>0.0008300520759076002</v>
      </c>
      <c r="J8205" s="40" t="inlineStr">
        <is>
          <t>waste - methane capture</t>
        </is>
      </c>
    </row>
    <row r="8206" ht="15.75" customHeight="1" s="120">
      <c r="A8206" s="2" t="inlineStr">
        <is>
          <t>WASTE</t>
        </is>
      </c>
      <c r="B8206" s="2" t="inlineStr">
        <is>
          <t>LAN</t>
        </is>
      </c>
      <c r="C8206" s="2" t="n">
        <v>2040</v>
      </c>
      <c r="D8206" s="2" t="inlineStr">
        <is>
          <t>United States</t>
        </is>
      </c>
      <c r="E8206" s="2" t="inlineStr">
        <is>
          <t>USA</t>
        </is>
      </c>
      <c r="F8206" s="2" t="inlineStr">
        <is>
          <t>Land_x001f_ll gas recovery for direct use</t>
        </is>
      </c>
      <c r="G8206" s="2" t="n">
        <v>-99</v>
      </c>
      <c r="H8206" s="2" t="n">
        <v>0.0124284613411874</v>
      </c>
      <c r="I8206" s="2" t="n">
        <v>0.01391987670212989</v>
      </c>
      <c r="J8206" s="40" t="inlineStr">
        <is>
          <t>waste - methane capture</t>
        </is>
      </c>
    </row>
    <row r="8207" ht="15.75" customHeight="1" s="120">
      <c r="A8207" s="2" t="inlineStr">
        <is>
          <t>WASTE</t>
        </is>
      </c>
      <c r="B8207" s="2" t="inlineStr">
        <is>
          <t>LAN</t>
        </is>
      </c>
      <c r="C8207" s="2" t="n">
        <v>2040</v>
      </c>
      <c r="D8207" s="2" t="inlineStr">
        <is>
          <t>United States</t>
        </is>
      </c>
      <c r="E8207" s="2" t="inlineStr">
        <is>
          <t>USA</t>
        </is>
      </c>
      <c r="F8207" s="2" t="inlineStr">
        <is>
          <t>Land_x001f_ll gas recovery for direct use</t>
        </is>
      </c>
      <c r="G8207" s="2" t="n">
        <v>-98</v>
      </c>
      <c r="H8207" s="2" t="n">
        <v>0.0126113547594287</v>
      </c>
      <c r="I8207" s="2" t="n">
        <v>0.01412471733056015</v>
      </c>
      <c r="J8207" s="40" t="inlineStr">
        <is>
          <t>waste - methane capture</t>
        </is>
      </c>
    </row>
    <row r="8208" ht="15.75" customHeight="1" s="120">
      <c r="A8208" s="2" t="inlineStr">
        <is>
          <t>WASTE</t>
        </is>
      </c>
      <c r="B8208" s="2" t="inlineStr">
        <is>
          <t>LAN</t>
        </is>
      </c>
      <c r="C8208" s="2" t="n">
        <v>2040</v>
      </c>
      <c r="D8208" s="2" t="inlineStr">
        <is>
          <t>United States</t>
        </is>
      </c>
      <c r="E8208" s="2" t="inlineStr">
        <is>
          <t>USA</t>
        </is>
      </c>
      <c r="F8208" s="2" t="inlineStr">
        <is>
          <t>Land_x001f_ll gas recovery for direct use</t>
        </is>
      </c>
      <c r="G8208" s="2" t="n">
        <v>-97</v>
      </c>
      <c r="H8208" s="2" t="n">
        <v>0.0031734196236357</v>
      </c>
      <c r="I8208" s="2" t="n">
        <v>0.003554229978471985</v>
      </c>
      <c r="J8208" s="40" t="inlineStr">
        <is>
          <t>waste - methane capture</t>
        </is>
      </c>
    </row>
    <row r="8209" ht="15.75" customHeight="1" s="120">
      <c r="A8209" s="2" t="inlineStr">
        <is>
          <t>WASTE</t>
        </is>
      </c>
      <c r="B8209" s="2" t="inlineStr">
        <is>
          <t>LAN</t>
        </is>
      </c>
      <c r="C8209" s="2" t="n">
        <v>2040</v>
      </c>
      <c r="D8209" s="2" t="inlineStr">
        <is>
          <t>United States</t>
        </is>
      </c>
      <c r="E8209" s="2" t="inlineStr">
        <is>
          <t>USA</t>
        </is>
      </c>
      <c r="F8209" s="2" t="inlineStr">
        <is>
          <t>Land_x001f_ll gas recovery for direct use</t>
        </is>
      </c>
      <c r="G8209" s="2" t="n">
        <v>-96</v>
      </c>
      <c r="H8209" s="2" t="n">
        <v>0.0054972742800601</v>
      </c>
      <c r="I8209" s="2" t="n">
        <v>0.006156947193667313</v>
      </c>
      <c r="J8209" s="40" t="inlineStr">
        <is>
          <t>waste - methane capture</t>
        </is>
      </c>
    </row>
    <row r="8210" ht="15.75" customHeight="1" s="120">
      <c r="A8210" s="2" t="inlineStr">
        <is>
          <t>WASTE</t>
        </is>
      </c>
      <c r="B8210" s="2" t="inlineStr">
        <is>
          <t>LAN</t>
        </is>
      </c>
      <c r="C8210" s="2" t="n">
        <v>2040</v>
      </c>
      <c r="D8210" s="2" t="inlineStr">
        <is>
          <t>United States</t>
        </is>
      </c>
      <c r="E8210" s="2" t="inlineStr">
        <is>
          <t>USA</t>
        </is>
      </c>
      <c r="F8210" s="2" t="inlineStr">
        <is>
          <t>Land_x001f_ll gas recovery for direct use</t>
        </is>
      </c>
      <c r="G8210" s="2" t="n">
        <v>-93</v>
      </c>
      <c r="H8210" s="2" t="n">
        <v>0.0054833350004628</v>
      </c>
      <c r="I8210" s="2" t="n">
        <v>0.006141335200518337</v>
      </c>
      <c r="J8210" s="40" t="inlineStr">
        <is>
          <t>waste - methane capture</t>
        </is>
      </c>
    </row>
    <row r="8211" ht="15.75" customHeight="1" s="120">
      <c r="A8211" s="2" t="inlineStr">
        <is>
          <t>WASTE</t>
        </is>
      </c>
      <c r="B8211" s="2" t="inlineStr">
        <is>
          <t>LAN</t>
        </is>
      </c>
      <c r="C8211" s="2" t="n">
        <v>2040</v>
      </c>
      <c r="D8211" s="2" t="inlineStr">
        <is>
          <t>United States</t>
        </is>
      </c>
      <c r="E8211" s="2" t="inlineStr">
        <is>
          <t>USA</t>
        </is>
      </c>
      <c r="F8211" s="2" t="inlineStr">
        <is>
          <t>Land_x001f_ll gas recovery for direct use</t>
        </is>
      </c>
      <c r="G8211" s="2" t="n">
        <v>-92</v>
      </c>
      <c r="H8211" s="2" t="n">
        <v>0.0078901499509811</v>
      </c>
      <c r="I8211" s="2" t="n">
        <v>0.008836967945098834</v>
      </c>
      <c r="J8211" s="40" t="inlineStr">
        <is>
          <t>waste - methane capture</t>
        </is>
      </c>
    </row>
    <row r="8212" ht="15.75" customHeight="1" s="120">
      <c r="A8212" s="2" t="inlineStr">
        <is>
          <t>WASTE</t>
        </is>
      </c>
      <c r="B8212" s="2" t="inlineStr">
        <is>
          <t>LAN</t>
        </is>
      </c>
      <c r="C8212" s="2" t="n">
        <v>2040</v>
      </c>
      <c r="D8212" s="2" t="inlineStr">
        <is>
          <t>United States</t>
        </is>
      </c>
      <c r="E8212" s="2" t="inlineStr">
        <is>
          <t>USA</t>
        </is>
      </c>
      <c r="F8212" s="2" t="inlineStr">
        <is>
          <t>Land_x001f_ll gas recovery for direct use</t>
        </is>
      </c>
      <c r="G8212" s="2" t="n">
        <v>-91</v>
      </c>
      <c r="H8212" s="2" t="n">
        <v>0.0006954268901609</v>
      </c>
      <c r="I8212" s="2" t="n">
        <v>0.0007788781169802081</v>
      </c>
      <c r="J8212" s="40" t="inlineStr">
        <is>
          <t>waste - methane capture</t>
        </is>
      </c>
    </row>
    <row r="8213" ht="15.75" customHeight="1" s="120">
      <c r="A8213" s="2" t="inlineStr">
        <is>
          <t>WASTE</t>
        </is>
      </c>
      <c r="B8213" s="2" t="inlineStr">
        <is>
          <t>LAN</t>
        </is>
      </c>
      <c r="C8213" s="2" t="n">
        <v>2040</v>
      </c>
      <c r="D8213" s="2" t="inlineStr">
        <is>
          <t>United States</t>
        </is>
      </c>
      <c r="E8213" s="2" t="inlineStr">
        <is>
          <t>USA</t>
        </is>
      </c>
      <c r="F8213" s="2" t="inlineStr">
        <is>
          <t>Land_x001f_ll gas recovery for direct use</t>
        </is>
      </c>
      <c r="G8213" s="2" t="n">
        <v>-89</v>
      </c>
      <c r="H8213" s="2" t="n">
        <v>0.0106380544020794</v>
      </c>
      <c r="I8213" s="2" t="n">
        <v>0.01191462093032893</v>
      </c>
      <c r="J8213" s="40" t="inlineStr">
        <is>
          <t>waste - methane capture</t>
        </is>
      </c>
    </row>
    <row r="8214" ht="15.75" customHeight="1" s="120">
      <c r="A8214" s="2" t="inlineStr">
        <is>
          <t>WASTE</t>
        </is>
      </c>
      <c r="B8214" s="2" t="inlineStr">
        <is>
          <t>LAN</t>
        </is>
      </c>
      <c r="C8214" s="2" t="n">
        <v>2040</v>
      </c>
      <c r="D8214" s="2" t="inlineStr">
        <is>
          <t>United States</t>
        </is>
      </c>
      <c r="E8214" s="2" t="inlineStr">
        <is>
          <t>USA</t>
        </is>
      </c>
      <c r="F8214" s="2" t="inlineStr">
        <is>
          <t>Land_x001f_ll gas recovery for direct use</t>
        </is>
      </c>
      <c r="G8214" s="2" t="n">
        <v>-88</v>
      </c>
      <c r="H8214" s="2" t="n">
        <v>0.008711904054507599</v>
      </c>
      <c r="I8214" s="2" t="n">
        <v>0.009757332541048512</v>
      </c>
      <c r="J8214" s="40" t="inlineStr">
        <is>
          <t>waste - methane capture</t>
        </is>
      </c>
    </row>
    <row r="8215" ht="15.75" customHeight="1" s="120">
      <c r="A8215" s="2" t="inlineStr">
        <is>
          <t>WASTE</t>
        </is>
      </c>
      <c r="B8215" s="2" t="inlineStr">
        <is>
          <t>LAN</t>
        </is>
      </c>
      <c r="C8215" s="2" t="n">
        <v>2040</v>
      </c>
      <c r="D8215" s="2" t="inlineStr">
        <is>
          <t>United States</t>
        </is>
      </c>
      <c r="E8215" s="2" t="inlineStr">
        <is>
          <t>USA</t>
        </is>
      </c>
      <c r="F8215" s="2" t="inlineStr">
        <is>
          <t>Land_x001f_ll gas recovery for direct use</t>
        </is>
      </c>
      <c r="G8215" s="2" t="n">
        <v>-87</v>
      </c>
      <c r="H8215" s="2" t="n">
        <v>0.0004537884669844</v>
      </c>
      <c r="I8215" s="2" t="n">
        <v>0.000508243083022528</v>
      </c>
      <c r="J8215" s="40" t="inlineStr">
        <is>
          <t>waste - methane capture</t>
        </is>
      </c>
    </row>
    <row r="8216" ht="15.75" customHeight="1" s="120">
      <c r="A8216" s="2" t="inlineStr">
        <is>
          <t>WASTE</t>
        </is>
      </c>
      <c r="B8216" s="2" t="inlineStr">
        <is>
          <t>LAN</t>
        </is>
      </c>
      <c r="C8216" s="2" t="n">
        <v>2040</v>
      </c>
      <c r="D8216" s="2" t="inlineStr">
        <is>
          <t>United States</t>
        </is>
      </c>
      <c r="E8216" s="2" t="inlineStr">
        <is>
          <t>USA</t>
        </is>
      </c>
      <c r="F8216" s="2" t="inlineStr">
        <is>
          <t>Land_x001f_ll gas recovery for direct use</t>
        </is>
      </c>
      <c r="G8216" s="2" t="n">
        <v>-86</v>
      </c>
      <c r="H8216" s="2" t="n">
        <v>0.0006621065549552</v>
      </c>
      <c r="I8216" s="2" t="n">
        <v>0.0007415593415498242</v>
      </c>
      <c r="J8216" s="40" t="inlineStr">
        <is>
          <t>waste - methane capture</t>
        </is>
      </c>
    </row>
    <row r="8217" ht="15.75" customHeight="1" s="120">
      <c r="A8217" s="2" t="inlineStr">
        <is>
          <t>WASTE</t>
        </is>
      </c>
      <c r="B8217" s="2" t="inlineStr">
        <is>
          <t>LAN</t>
        </is>
      </c>
      <c r="C8217" s="2" t="n">
        <v>2040</v>
      </c>
      <c r="D8217" s="2" t="inlineStr">
        <is>
          <t>United States</t>
        </is>
      </c>
      <c r="E8217" s="2" t="inlineStr">
        <is>
          <t>USA</t>
        </is>
      </c>
      <c r="F8217" s="2" t="inlineStr">
        <is>
          <t>Land_x001f_ll gas recovery for direct use</t>
        </is>
      </c>
      <c r="G8217" s="2" t="n">
        <v>-84</v>
      </c>
      <c r="H8217" s="2" t="n">
        <v>0.0026264218613505</v>
      </c>
      <c r="I8217" s="2" t="n">
        <v>0.00294159248471256</v>
      </c>
      <c r="J8217" s="40" t="inlineStr">
        <is>
          <t>waste - methane capture</t>
        </is>
      </c>
    </row>
    <row r="8218" ht="15.75" customHeight="1" s="120">
      <c r="A8218" s="2" t="inlineStr">
        <is>
          <t>WASTE</t>
        </is>
      </c>
      <c r="B8218" s="2" t="inlineStr">
        <is>
          <t>LAN</t>
        </is>
      </c>
      <c r="C8218" s="2" t="n">
        <v>2040</v>
      </c>
      <c r="D8218" s="2" t="inlineStr">
        <is>
          <t>United States</t>
        </is>
      </c>
      <c r="E8218" s="2" t="inlineStr">
        <is>
          <t>USA</t>
        </is>
      </c>
      <c r="F8218" s="2" t="inlineStr">
        <is>
          <t>Land_x001f_ll gas recovery for direct use</t>
        </is>
      </c>
      <c r="G8218" s="2" t="n">
        <v>-83</v>
      </c>
      <c r="H8218" s="2" t="n">
        <v>0.0012022726004943</v>
      </c>
      <c r="I8218" s="2" t="n">
        <v>0.001346545312553616</v>
      </c>
      <c r="J8218" s="40" t="inlineStr">
        <is>
          <t>waste - methane capture</t>
        </is>
      </c>
    </row>
    <row r="8219" ht="15.75" customHeight="1" s="120">
      <c r="A8219" s="2" t="inlineStr">
        <is>
          <t>WASTE</t>
        </is>
      </c>
      <c r="B8219" s="2" t="inlineStr">
        <is>
          <t>LAN</t>
        </is>
      </c>
      <c r="C8219" s="2" t="n">
        <v>2040</v>
      </c>
      <c r="D8219" s="2" t="inlineStr">
        <is>
          <t>United States</t>
        </is>
      </c>
      <c r="E8219" s="2" t="inlineStr">
        <is>
          <t>USA</t>
        </is>
      </c>
      <c r="F8219" s="2" t="inlineStr">
        <is>
          <t>Land_x001f_ll gas recovery for direct use</t>
        </is>
      </c>
      <c r="G8219" s="2" t="n">
        <v>-82</v>
      </c>
      <c r="H8219" s="2" t="n">
        <v>0.0004976062919013001</v>
      </c>
      <c r="I8219" s="2" t="n">
        <v>0.0005573190469294561</v>
      </c>
      <c r="J8219" s="40" t="inlineStr">
        <is>
          <t>waste - methane capture</t>
        </is>
      </c>
    </row>
    <row r="8220" ht="15.75" customHeight="1" s="120">
      <c r="A8220" s="2" t="inlineStr">
        <is>
          <t>WASTE</t>
        </is>
      </c>
      <c r="B8220" s="2" t="inlineStr">
        <is>
          <t>LAN</t>
        </is>
      </c>
      <c r="C8220" s="2" t="n">
        <v>2040</v>
      </c>
      <c r="D8220" s="2" t="inlineStr">
        <is>
          <t>United States</t>
        </is>
      </c>
      <c r="E8220" s="2" t="inlineStr">
        <is>
          <t>USA</t>
        </is>
      </c>
      <c r="F8220" s="2" t="inlineStr">
        <is>
          <t>Land_x001f_ll gas recovery for direct use</t>
        </is>
      </c>
      <c r="G8220" s="2" t="n">
        <v>-79</v>
      </c>
      <c r="H8220" s="2" t="n">
        <v>0.0006234450265765</v>
      </c>
      <c r="I8220" s="2" t="n">
        <v>0.0006982584297656801</v>
      </c>
      <c r="J8220" s="40" t="inlineStr">
        <is>
          <t>waste - methane capture</t>
        </is>
      </c>
    </row>
    <row r="8221" ht="15.75" customHeight="1" s="120">
      <c r="A8221" s="2" t="inlineStr">
        <is>
          <t>WASTE</t>
        </is>
      </c>
      <c r="B8221" s="2" t="inlineStr">
        <is>
          <t>LAN</t>
        </is>
      </c>
      <c r="C8221" s="2" t="n">
        <v>2040</v>
      </c>
      <c r="D8221" s="2" t="inlineStr">
        <is>
          <t>United States</t>
        </is>
      </c>
      <c r="E8221" s="2" t="inlineStr">
        <is>
          <t>USA</t>
        </is>
      </c>
      <c r="F8221" s="2" t="inlineStr">
        <is>
          <t>Land_x001f_ll gas recovery for direct use</t>
        </is>
      </c>
      <c r="G8221" s="2" t="n">
        <v>-78</v>
      </c>
      <c r="H8221" s="2" t="n">
        <v>0.0005286664236337</v>
      </c>
      <c r="I8221" s="2" t="n">
        <v>0.000592106394469744</v>
      </c>
      <c r="J8221" s="40" t="inlineStr">
        <is>
          <t>waste - methane capture</t>
        </is>
      </c>
    </row>
    <row r="8222" ht="15.75" customHeight="1" s="120">
      <c r="A8222" s="2" t="inlineStr">
        <is>
          <t>WASTE</t>
        </is>
      </c>
      <c r="B8222" s="2" t="inlineStr">
        <is>
          <t>LAN</t>
        </is>
      </c>
      <c r="C8222" s="2" t="n">
        <v>2040</v>
      </c>
      <c r="D8222" s="2" t="inlineStr">
        <is>
          <t>United States</t>
        </is>
      </c>
      <c r="E8222" s="2" t="inlineStr">
        <is>
          <t>USA</t>
        </is>
      </c>
      <c r="F8222" s="2" t="inlineStr">
        <is>
          <t>Land_x001f_ll gas recovery for direct use</t>
        </is>
      </c>
      <c r="G8222" s="2" t="n">
        <v>-77</v>
      </c>
      <c r="H8222" s="2" t="n">
        <v>0.0004360707825981</v>
      </c>
      <c r="I8222" s="2" t="n">
        <v>0.000488399276509872</v>
      </c>
      <c r="J8222" s="40" t="inlineStr">
        <is>
          <t>waste - methane capture</t>
        </is>
      </c>
    </row>
    <row r="8223" ht="15.75" customHeight="1" s="120">
      <c r="A8223" s="2" t="inlineStr">
        <is>
          <t>WASTE</t>
        </is>
      </c>
      <c r="B8223" s="2" t="inlineStr">
        <is>
          <t>LAN</t>
        </is>
      </c>
      <c r="C8223" s="2" t="n">
        <v>2040</v>
      </c>
      <c r="D8223" s="2" t="inlineStr">
        <is>
          <t>United States</t>
        </is>
      </c>
      <c r="E8223" s="2" t="inlineStr">
        <is>
          <t>USA</t>
        </is>
      </c>
      <c r="F8223" s="2" t="inlineStr">
        <is>
          <t>Land_x001f_ll gas recovery for direct use</t>
        </is>
      </c>
      <c r="G8223" s="2" t="n">
        <v>-76</v>
      </c>
      <c r="H8223" s="2" t="n">
        <v>0.0037367501063272</v>
      </c>
      <c r="I8223" s="2" t="n">
        <v>0.004185160119086465</v>
      </c>
      <c r="J8223" s="40" t="inlineStr">
        <is>
          <t>waste - methane capture</t>
        </is>
      </c>
    </row>
    <row r="8224" ht="15.75" customHeight="1" s="120">
      <c r="A8224" s="2" t="inlineStr">
        <is>
          <t>WASTE</t>
        </is>
      </c>
      <c r="B8224" s="2" t="inlineStr">
        <is>
          <t>LAN</t>
        </is>
      </c>
      <c r="C8224" s="2" t="n">
        <v>2040</v>
      </c>
      <c r="D8224" s="2" t="inlineStr">
        <is>
          <t>United States</t>
        </is>
      </c>
      <c r="E8224" s="2" t="inlineStr">
        <is>
          <t>USA</t>
        </is>
      </c>
      <c r="F8224" s="2" t="inlineStr">
        <is>
          <t>Land_x001f_ll gas recovery for direct use</t>
        </is>
      </c>
      <c r="G8224" s="2" t="n">
        <v>-75</v>
      </c>
      <c r="H8224" s="2" t="n">
        <v>0.0012131951516494</v>
      </c>
      <c r="I8224" s="2" t="n">
        <v>0.001358778569847328</v>
      </c>
      <c r="J8224" s="40" t="inlineStr">
        <is>
          <t>waste - methane capture</t>
        </is>
      </c>
    </row>
    <row r="8225" ht="15.75" customHeight="1" s="120">
      <c r="A8225" s="2" t="inlineStr">
        <is>
          <t>WASTE</t>
        </is>
      </c>
      <c r="B8225" s="2" t="inlineStr">
        <is>
          <t>LAN</t>
        </is>
      </c>
      <c r="C8225" s="2" t="n">
        <v>2040</v>
      </c>
      <c r="D8225" s="2" t="inlineStr">
        <is>
          <t>United States</t>
        </is>
      </c>
      <c r="E8225" s="2" t="inlineStr">
        <is>
          <t>USA</t>
        </is>
      </c>
      <c r="F8225" s="2" t="inlineStr">
        <is>
          <t>Land_x001f_ll gas recovery for direct use</t>
        </is>
      </c>
      <c r="G8225" s="2" t="n">
        <v>-73</v>
      </c>
      <c r="H8225" s="2" t="n">
        <v>0.0011785088572651</v>
      </c>
      <c r="I8225" s="2" t="n">
        <v>0.001319929920136912</v>
      </c>
      <c r="J8225" s="40" t="inlineStr">
        <is>
          <t>waste - methane capture</t>
        </is>
      </c>
    </row>
    <row r="8226" ht="15.75" customHeight="1" s="120">
      <c r="A8226" s="2" t="inlineStr">
        <is>
          <t>WASTE</t>
        </is>
      </c>
      <c r="B8226" s="2" t="inlineStr">
        <is>
          <t>LAN</t>
        </is>
      </c>
      <c r="C8226" s="2" t="n">
        <v>2040</v>
      </c>
      <c r="D8226" s="2" t="inlineStr">
        <is>
          <t>United States</t>
        </is>
      </c>
      <c r="E8226" s="2" t="inlineStr">
        <is>
          <t>USA</t>
        </is>
      </c>
      <c r="F8226" s="2" t="inlineStr">
        <is>
          <t>Land_x001f_ll gas recovery for direct use</t>
        </is>
      </c>
      <c r="G8226" s="2" t="n">
        <v>-72</v>
      </c>
      <c r="H8226" s="2" t="n">
        <v>0.002960822370369</v>
      </c>
      <c r="I8226" s="2" t="n">
        <v>0.00331612105481328</v>
      </c>
      <c r="J8226" s="40" t="inlineStr">
        <is>
          <t>waste - methane capture</t>
        </is>
      </c>
    </row>
    <row r="8227" ht="15.75" customHeight="1" s="120">
      <c r="A8227" s="2" t="inlineStr">
        <is>
          <t>WASTE</t>
        </is>
      </c>
      <c r="B8227" s="2" t="inlineStr">
        <is>
          <t>LAN</t>
        </is>
      </c>
      <c r="C8227" s="2" t="n">
        <v>2040</v>
      </c>
      <c r="D8227" s="2" t="inlineStr">
        <is>
          <t>United States</t>
        </is>
      </c>
      <c r="E8227" s="2" t="inlineStr">
        <is>
          <t>USA</t>
        </is>
      </c>
      <c r="F8227" s="2" t="inlineStr">
        <is>
          <t>Land_x001f_ll gas recovery for direct use</t>
        </is>
      </c>
      <c r="G8227" s="2" t="n">
        <v>-71</v>
      </c>
      <c r="H8227" s="2" t="n">
        <v>0.0036693572765216</v>
      </c>
      <c r="I8227" s="2" t="n">
        <v>0.004109680149704193</v>
      </c>
      <c r="J8227" s="40" t="inlineStr">
        <is>
          <t>waste - methane capture</t>
        </is>
      </c>
    </row>
    <row r="8228" ht="15.75" customHeight="1" s="120">
      <c r="A8228" s="2" t="inlineStr">
        <is>
          <t>WASTE</t>
        </is>
      </c>
      <c r="B8228" s="2" t="inlineStr">
        <is>
          <t>LAN</t>
        </is>
      </c>
      <c r="C8228" s="2" t="n">
        <v>2040</v>
      </c>
      <c r="D8228" s="2" t="inlineStr">
        <is>
          <t>United States</t>
        </is>
      </c>
      <c r="E8228" s="2" t="inlineStr">
        <is>
          <t>USA</t>
        </is>
      </c>
      <c r="F8228" s="2" t="inlineStr">
        <is>
          <t>Land_x001f_ll gas recovery for direct use</t>
        </is>
      </c>
      <c r="G8228" s="2" t="n">
        <v>-70</v>
      </c>
      <c r="H8228" s="2" t="n">
        <v>0.0057902199332602</v>
      </c>
      <c r="I8228" s="2" t="n">
        <v>0.006485046325251425</v>
      </c>
      <c r="J8228" s="40" t="inlineStr">
        <is>
          <t>waste - methane capture</t>
        </is>
      </c>
    </row>
    <row r="8229" ht="15.75" customHeight="1" s="120">
      <c r="A8229" s="2" t="inlineStr">
        <is>
          <t>WASTE</t>
        </is>
      </c>
      <c r="B8229" s="2" t="inlineStr">
        <is>
          <t>LAN</t>
        </is>
      </c>
      <c r="C8229" s="2" t="n">
        <v>2040</v>
      </c>
      <c r="D8229" s="2" t="inlineStr">
        <is>
          <t>United States</t>
        </is>
      </c>
      <c r="E8229" s="2" t="inlineStr">
        <is>
          <t>USA</t>
        </is>
      </c>
      <c r="F8229" s="2" t="inlineStr">
        <is>
          <t>Land_x001f_ll gas recovery for direct use</t>
        </is>
      </c>
      <c r="G8229" s="2" t="n">
        <v>-69</v>
      </c>
      <c r="H8229" s="2" t="n">
        <v>0.001780734048225</v>
      </c>
      <c r="I8229" s="2" t="n">
        <v>0.001994422134012</v>
      </c>
      <c r="J8229" s="40" t="inlineStr">
        <is>
          <t>waste - methane capture</t>
        </is>
      </c>
    </row>
    <row r="8230" ht="15.75" customHeight="1" s="120">
      <c r="A8230" s="2" t="inlineStr">
        <is>
          <t>WASTE</t>
        </is>
      </c>
      <c r="B8230" s="2" t="inlineStr">
        <is>
          <t>LAN</t>
        </is>
      </c>
      <c r="C8230" s="2" t="n">
        <v>2040</v>
      </c>
      <c r="D8230" s="2" t="inlineStr">
        <is>
          <t>United States</t>
        </is>
      </c>
      <c r="E8230" s="2" t="inlineStr">
        <is>
          <t>USA</t>
        </is>
      </c>
      <c r="F8230" s="2" t="inlineStr">
        <is>
          <t>Land_x001f_ll gas recovery for direct use</t>
        </is>
      </c>
      <c r="G8230" s="2" t="n">
        <v>-67</v>
      </c>
      <c r="H8230" s="2" t="n">
        <v>0.0005269119283184</v>
      </c>
      <c r="I8230" s="2" t="n">
        <v>0.0005901413597166081</v>
      </c>
      <c r="J8230" s="40" t="inlineStr">
        <is>
          <t>waste - methane capture</t>
        </is>
      </c>
    </row>
    <row r="8231" ht="15.75" customHeight="1" s="120">
      <c r="A8231" s="2" t="inlineStr">
        <is>
          <t>WASTE</t>
        </is>
      </c>
      <c r="B8231" s="2" t="inlineStr">
        <is>
          <t>LAN</t>
        </is>
      </c>
      <c r="C8231" s="2" t="n">
        <v>2040</v>
      </c>
      <c r="D8231" s="2" t="inlineStr">
        <is>
          <t>United States</t>
        </is>
      </c>
      <c r="E8231" s="2" t="inlineStr">
        <is>
          <t>USA</t>
        </is>
      </c>
      <c r="F8231" s="2" t="inlineStr">
        <is>
          <t>Land_x001f_ll gas recovery for direct use</t>
        </is>
      </c>
      <c r="G8231" s="2" t="n">
        <v>-65</v>
      </c>
      <c r="H8231" s="2" t="n">
        <v>0.0031532022403553</v>
      </c>
      <c r="I8231" s="2" t="n">
        <v>0.003531586509197936</v>
      </c>
      <c r="J8231" s="40" t="inlineStr">
        <is>
          <t>waste - methane capture</t>
        </is>
      </c>
    </row>
    <row r="8232" ht="15.75" customHeight="1" s="120">
      <c r="A8232" s="2" t="inlineStr">
        <is>
          <t>WASTE</t>
        </is>
      </c>
      <c r="B8232" s="2" t="inlineStr">
        <is>
          <t>LAN</t>
        </is>
      </c>
      <c r="C8232" s="2" t="n">
        <v>2040</v>
      </c>
      <c r="D8232" s="2" t="inlineStr">
        <is>
          <t>United States</t>
        </is>
      </c>
      <c r="E8232" s="2" t="inlineStr">
        <is>
          <t>USA</t>
        </is>
      </c>
      <c r="F8232" s="2" t="inlineStr">
        <is>
          <t>Land_x001f_ll gas recovery for direct use</t>
        </is>
      </c>
      <c r="G8232" s="2" t="n">
        <v>-64</v>
      </c>
      <c r="H8232" s="2" t="n">
        <v>0.0028424175688997</v>
      </c>
      <c r="I8232" s="2" t="n">
        <v>0.003183507677167665</v>
      </c>
      <c r="J8232" s="40" t="inlineStr">
        <is>
          <t>waste - methane capture</t>
        </is>
      </c>
    </row>
    <row r="8233" ht="15.75" customHeight="1" s="120">
      <c r="A8233" s="2" t="inlineStr">
        <is>
          <t>WASTE</t>
        </is>
      </c>
      <c r="B8233" s="2" t="inlineStr">
        <is>
          <t>LAN</t>
        </is>
      </c>
      <c r="C8233" s="2" t="n">
        <v>2040</v>
      </c>
      <c r="D8233" s="2" t="inlineStr">
        <is>
          <t>United States</t>
        </is>
      </c>
      <c r="E8233" s="2" t="inlineStr">
        <is>
          <t>USA</t>
        </is>
      </c>
      <c r="F8233" s="2" t="inlineStr">
        <is>
          <t>Land_x001f_ll gas recovery for direct use</t>
        </is>
      </c>
      <c r="G8233" s="2" t="n">
        <v>-62</v>
      </c>
      <c r="H8233" s="2" t="n">
        <v>0.0005474416539073</v>
      </c>
      <c r="I8233" s="2" t="n">
        <v>0.0006131346523761761</v>
      </c>
      <c r="J8233" s="40" t="inlineStr">
        <is>
          <t>waste - methane capture</t>
        </is>
      </c>
    </row>
    <row r="8234" ht="15.75" customHeight="1" s="120">
      <c r="A8234" s="2" t="inlineStr">
        <is>
          <t>WASTE</t>
        </is>
      </c>
      <c r="B8234" s="2" t="inlineStr">
        <is>
          <t>LAN</t>
        </is>
      </c>
      <c r="C8234" s="2" t="n">
        <v>2040</v>
      </c>
      <c r="D8234" s="2" t="inlineStr">
        <is>
          <t>United States</t>
        </is>
      </c>
      <c r="E8234" s="2" t="inlineStr">
        <is>
          <t>USA</t>
        </is>
      </c>
      <c r="F8234" s="2" t="inlineStr">
        <is>
          <t>Land_x001f_ll gas recovery for direct use</t>
        </is>
      </c>
      <c r="G8234" s="2" t="n">
        <v>-60</v>
      </c>
      <c r="H8234" s="2" t="n">
        <v>0.0005681899492629</v>
      </c>
      <c r="I8234" s="2" t="n">
        <v>0.000636372743174448</v>
      </c>
      <c r="J8234" s="40" t="inlineStr">
        <is>
          <t>waste - methane capture</t>
        </is>
      </c>
    </row>
    <row r="8235" ht="15.75" customHeight="1" s="120">
      <c r="A8235" s="2" t="inlineStr">
        <is>
          <t>WASTE</t>
        </is>
      </c>
      <c r="B8235" s="2" t="inlineStr">
        <is>
          <t>LAN</t>
        </is>
      </c>
      <c r="C8235" s="2" t="n">
        <v>2040</v>
      </c>
      <c r="D8235" s="2" t="inlineStr">
        <is>
          <t>United States</t>
        </is>
      </c>
      <c r="E8235" s="2" t="inlineStr">
        <is>
          <t>USA</t>
        </is>
      </c>
      <c r="F8235" s="2" t="inlineStr">
        <is>
          <t>Land_x001f_ll gas recovery for direct use</t>
        </is>
      </c>
      <c r="G8235" s="2" t="n">
        <v>-57</v>
      </c>
      <c r="H8235" s="2" t="n">
        <v>0.0042783881071955</v>
      </c>
      <c r="I8235" s="2" t="n">
        <v>0.004791794680058961</v>
      </c>
      <c r="J8235" s="40" t="inlineStr">
        <is>
          <t>waste - methane capture</t>
        </is>
      </c>
    </row>
    <row r="8236" ht="15.75" customHeight="1" s="120">
      <c r="A8236" s="2" t="inlineStr">
        <is>
          <t>WASTE</t>
        </is>
      </c>
      <c r="B8236" s="2" t="inlineStr">
        <is>
          <t>LAN</t>
        </is>
      </c>
      <c r="C8236" s="2" t="n">
        <v>2040</v>
      </c>
      <c r="D8236" s="2" t="inlineStr">
        <is>
          <t>United States</t>
        </is>
      </c>
      <c r="E8236" s="2" t="inlineStr">
        <is>
          <t>USA</t>
        </is>
      </c>
      <c r="F8236" s="2" t="inlineStr">
        <is>
          <t>Land_x001f_ll gas recovery for direct use</t>
        </is>
      </c>
      <c r="G8236" s="2" t="n">
        <v>-56</v>
      </c>
      <c r="H8236" s="2" t="n">
        <v>0.0023336648009717</v>
      </c>
      <c r="I8236" s="2" t="n">
        <v>0.002613704577088304</v>
      </c>
      <c r="J8236" s="40" t="inlineStr">
        <is>
          <t>waste - methane capture</t>
        </is>
      </c>
    </row>
    <row r="8237" ht="15.75" customHeight="1" s="120">
      <c r="A8237" s="2" t="inlineStr">
        <is>
          <t>WASTE</t>
        </is>
      </c>
      <c r="B8237" s="2" t="inlineStr">
        <is>
          <t>LAN</t>
        </is>
      </c>
      <c r="C8237" s="2" t="n">
        <v>2040</v>
      </c>
      <c r="D8237" s="2" t="inlineStr">
        <is>
          <t>United States</t>
        </is>
      </c>
      <c r="E8237" s="2" t="inlineStr">
        <is>
          <t>USA</t>
        </is>
      </c>
      <c r="F8237" s="2" t="inlineStr">
        <is>
          <t>Land_x001f_ll gas recovery for direct use</t>
        </is>
      </c>
      <c r="G8237" s="2" t="n">
        <v>-55</v>
      </c>
      <c r="H8237" s="2" t="n">
        <v>0.0010759361321107</v>
      </c>
      <c r="I8237" s="2" t="n">
        <v>0.001205048467963984</v>
      </c>
      <c r="J8237" s="40" t="inlineStr">
        <is>
          <t>waste - methane capture</t>
        </is>
      </c>
    </row>
    <row r="8238" ht="15.75" customHeight="1" s="120">
      <c r="A8238" s="2" t="inlineStr">
        <is>
          <t>WASTE</t>
        </is>
      </c>
      <c r="B8238" s="2" t="inlineStr">
        <is>
          <t>LAN</t>
        </is>
      </c>
      <c r="C8238" s="2" t="n">
        <v>2040</v>
      </c>
      <c r="D8238" s="2" t="inlineStr">
        <is>
          <t>United States</t>
        </is>
      </c>
      <c r="E8238" s="2" t="inlineStr">
        <is>
          <t>USA</t>
        </is>
      </c>
      <c r="F8238" s="2" t="inlineStr">
        <is>
          <t>Land_x001f_ll gas recovery for direct use</t>
        </is>
      </c>
      <c r="G8238" s="2" t="n">
        <v>-54</v>
      </c>
      <c r="H8238" s="2" t="n">
        <v>0.0004799055168405</v>
      </c>
      <c r="I8238" s="2" t="n">
        <v>0.0005374941788613601</v>
      </c>
      <c r="J8238" s="40" t="inlineStr">
        <is>
          <t>waste - methane capture</t>
        </is>
      </c>
    </row>
    <row r="8239" ht="15.75" customHeight="1" s="120">
      <c r="A8239" s="2" t="inlineStr">
        <is>
          <t>WASTE</t>
        </is>
      </c>
      <c r="B8239" s="2" t="inlineStr">
        <is>
          <t>LAN</t>
        </is>
      </c>
      <c r="C8239" s="2" t="n">
        <v>2040</v>
      </c>
      <c r="D8239" s="2" t="inlineStr">
        <is>
          <t>United States</t>
        </is>
      </c>
      <c r="E8239" s="2" t="inlineStr">
        <is>
          <t>USA</t>
        </is>
      </c>
      <c r="F8239" s="2" t="inlineStr">
        <is>
          <t>Land_x001f_ll gas recovery for direct use</t>
        </is>
      </c>
      <c r="G8239" s="2" t="n">
        <v>-53</v>
      </c>
      <c r="H8239" s="2" t="n">
        <v>0.0004390279063955</v>
      </c>
      <c r="I8239" s="2" t="n">
        <v>0.00049171125516296</v>
      </c>
      <c r="J8239" s="40" t="inlineStr">
        <is>
          <t>waste - methane capture</t>
        </is>
      </c>
    </row>
    <row r="8240" ht="15.75" customHeight="1" s="120">
      <c r="A8240" s="2" t="inlineStr">
        <is>
          <t>WASTE</t>
        </is>
      </c>
      <c r="B8240" s="2" t="inlineStr">
        <is>
          <t>LAN</t>
        </is>
      </c>
      <c r="C8240" s="2" t="n">
        <v>2040</v>
      </c>
      <c r="D8240" s="2" t="inlineStr">
        <is>
          <t>United States</t>
        </is>
      </c>
      <c r="E8240" s="2" t="inlineStr">
        <is>
          <t>USA</t>
        </is>
      </c>
      <c r="F8240" s="2" t="inlineStr">
        <is>
          <t>Land_x001f_ll gas recovery for direct use</t>
        </is>
      </c>
      <c r="G8240" s="2" t="n">
        <v>-52</v>
      </c>
      <c r="H8240" s="2" t="n">
        <v>0.0015455493703485</v>
      </c>
      <c r="I8240" s="2" t="n">
        <v>0.00173101529479032</v>
      </c>
      <c r="J8240" s="40" t="inlineStr">
        <is>
          <t>waste - methane capture</t>
        </is>
      </c>
    </row>
    <row r="8241" ht="15.75" customHeight="1" s="120">
      <c r="A8241" s="2" t="inlineStr">
        <is>
          <t>WASTE</t>
        </is>
      </c>
      <c r="B8241" s="2" t="inlineStr">
        <is>
          <t>LAN</t>
        </is>
      </c>
      <c r="C8241" s="2" t="n">
        <v>2040</v>
      </c>
      <c r="D8241" s="2" t="inlineStr">
        <is>
          <t>United States</t>
        </is>
      </c>
      <c r="E8241" s="2" t="inlineStr">
        <is>
          <t>USA</t>
        </is>
      </c>
      <c r="F8241" s="2" t="inlineStr">
        <is>
          <t>Land_x001f_ll gas recovery for direct use</t>
        </is>
      </c>
      <c r="G8241" s="2" t="n">
        <v>-51</v>
      </c>
      <c r="H8241" s="2" t="n">
        <v>0.001829685876146</v>
      </c>
      <c r="I8241" s="2" t="n">
        <v>0.00204924818128352</v>
      </c>
      <c r="J8241" s="40" t="inlineStr">
        <is>
          <t>waste - methane capture</t>
        </is>
      </c>
    </row>
    <row r="8242" ht="15.75" customHeight="1" s="120">
      <c r="A8242" s="2" t="inlineStr">
        <is>
          <t>WASTE</t>
        </is>
      </c>
      <c r="B8242" s="2" t="inlineStr">
        <is>
          <t>LAN</t>
        </is>
      </c>
      <c r="C8242" s="2" t="n">
        <v>2040</v>
      </c>
      <c r="D8242" s="2" t="inlineStr">
        <is>
          <t>United States</t>
        </is>
      </c>
      <c r="E8242" s="2" t="inlineStr">
        <is>
          <t>USA</t>
        </is>
      </c>
      <c r="F8242" s="2" t="inlineStr">
        <is>
          <t>Land_x001f_ll gas recovery for direct use</t>
        </is>
      </c>
      <c r="G8242" s="2" t="n">
        <v>-46</v>
      </c>
      <c r="H8242" s="2" t="n">
        <v>0.0014080022228882</v>
      </c>
      <c r="I8242" s="2" t="n">
        <v>0.001576962489634784</v>
      </c>
      <c r="J8242" s="40" t="inlineStr">
        <is>
          <t>waste - methane capture</t>
        </is>
      </c>
    </row>
    <row r="8243" ht="15.75" customHeight="1" s="120">
      <c r="A8243" s="2" t="inlineStr">
        <is>
          <t>WASTE</t>
        </is>
      </c>
      <c r="B8243" s="2" t="inlineStr">
        <is>
          <t>LAN</t>
        </is>
      </c>
      <c r="C8243" s="2" t="n">
        <v>2040</v>
      </c>
      <c r="D8243" s="2" t="inlineStr">
        <is>
          <t>United States</t>
        </is>
      </c>
      <c r="E8243" s="2" t="inlineStr">
        <is>
          <t>USA</t>
        </is>
      </c>
      <c r="F8243" s="2" t="inlineStr">
        <is>
          <t>Land_x001f_ll gas recovery for direct use</t>
        </is>
      </c>
      <c r="G8243" s="2" t="n">
        <v>-43</v>
      </c>
      <c r="H8243" s="2" t="n">
        <v>0.0021551201061811</v>
      </c>
      <c r="I8243" s="2" t="n">
        <v>0.002413734518922832</v>
      </c>
      <c r="J8243" s="40" t="inlineStr">
        <is>
          <t>waste - methane capture</t>
        </is>
      </c>
    </row>
    <row r="8244" ht="15.75" customHeight="1" s="120">
      <c r="A8244" s="2" t="inlineStr">
        <is>
          <t>WASTE</t>
        </is>
      </c>
      <c r="B8244" s="2" t="inlineStr">
        <is>
          <t>LAN</t>
        </is>
      </c>
      <c r="C8244" s="2" t="n">
        <v>2040</v>
      </c>
      <c r="D8244" s="2" t="inlineStr">
        <is>
          <t>United States</t>
        </is>
      </c>
      <c r="E8244" s="2" t="inlineStr">
        <is>
          <t>USA</t>
        </is>
      </c>
      <c r="F8244" s="2" t="inlineStr">
        <is>
          <t>Land_x001f_ll gas recovery for direct use</t>
        </is>
      </c>
      <c r="G8244" s="2" t="n">
        <v>-41</v>
      </c>
      <c r="H8244" s="2" t="n">
        <v>0.0353688950417563</v>
      </c>
      <c r="I8244" s="2" t="n">
        <v>0.03961316244676705</v>
      </c>
      <c r="J8244" s="40" t="inlineStr">
        <is>
          <t>waste - methane capture</t>
        </is>
      </c>
    </row>
    <row r="8245" ht="15.75" customHeight="1" s="120">
      <c r="A8245" s="2" t="inlineStr">
        <is>
          <t>WASTE</t>
        </is>
      </c>
      <c r="B8245" s="2" t="inlineStr">
        <is>
          <t>LAN</t>
        </is>
      </c>
      <c r="C8245" s="2" t="n">
        <v>2040</v>
      </c>
      <c r="D8245" s="2" t="inlineStr">
        <is>
          <t>United States</t>
        </is>
      </c>
      <c r="E8245" s="2" t="inlineStr">
        <is>
          <t>USA</t>
        </is>
      </c>
      <c r="F8245" s="2" t="inlineStr">
        <is>
          <t>Land_x001f_ll gas recovery for direct use</t>
        </is>
      </c>
      <c r="G8245" s="2" t="n">
        <v>-40</v>
      </c>
      <c r="H8245" s="2" t="n">
        <v>0.0364262349903584</v>
      </c>
      <c r="I8245" s="2" t="n">
        <v>0.04079738318920141</v>
      </c>
      <c r="J8245" s="40" t="inlineStr">
        <is>
          <t>waste - methane capture</t>
        </is>
      </c>
    </row>
    <row r="8246" ht="15.75" customHeight="1" s="120">
      <c r="A8246" s="2" t="inlineStr">
        <is>
          <t>WASTE</t>
        </is>
      </c>
      <c r="B8246" s="2" t="inlineStr">
        <is>
          <t>LAN</t>
        </is>
      </c>
      <c r="C8246" s="2" t="n">
        <v>2040</v>
      </c>
      <c r="D8246" s="2" t="inlineStr">
        <is>
          <t>United States</t>
        </is>
      </c>
      <c r="E8246" s="2" t="inlineStr">
        <is>
          <t>USA</t>
        </is>
      </c>
      <c r="F8246" s="2" t="inlineStr">
        <is>
          <t>Land_x001f_ll gas recovery for direct use</t>
        </is>
      </c>
      <c r="G8246" s="2" t="n">
        <v>-39</v>
      </c>
      <c r="H8246" s="2" t="n">
        <v>0.0240820107283071</v>
      </c>
      <c r="I8246" s="2" t="n">
        <v>0.02697185201570395</v>
      </c>
      <c r="J8246" s="40" t="inlineStr">
        <is>
          <t>waste - methane capture</t>
        </is>
      </c>
    </row>
    <row r="8247" ht="15.75" customHeight="1" s="120">
      <c r="A8247" s="2" t="inlineStr">
        <is>
          <t>WASTE</t>
        </is>
      </c>
      <c r="B8247" s="2" t="inlineStr">
        <is>
          <t>LAN</t>
        </is>
      </c>
      <c r="C8247" s="2" t="n">
        <v>2040</v>
      </c>
      <c r="D8247" s="2" t="inlineStr">
        <is>
          <t>United States</t>
        </is>
      </c>
      <c r="E8247" s="2" t="inlineStr">
        <is>
          <t>USA</t>
        </is>
      </c>
      <c r="F8247" s="2" t="inlineStr">
        <is>
          <t>Land_x001f_ll gas recovery for direct use</t>
        </is>
      </c>
      <c r="G8247" s="2" t="n">
        <v>-38</v>
      </c>
      <c r="H8247" s="2" t="n">
        <v>0.035444050328806</v>
      </c>
      <c r="I8247" s="2" t="n">
        <v>0.03969733636826273</v>
      </c>
      <c r="J8247" s="40" t="inlineStr">
        <is>
          <t>waste - methane capture</t>
        </is>
      </c>
    </row>
    <row r="8248" ht="15.75" customHeight="1" s="120">
      <c r="A8248" s="2" t="inlineStr">
        <is>
          <t>WASTE</t>
        </is>
      </c>
      <c r="B8248" s="2" t="inlineStr">
        <is>
          <t>LAN</t>
        </is>
      </c>
      <c r="C8248" s="2" t="n">
        <v>2040</v>
      </c>
      <c r="D8248" s="2" t="inlineStr">
        <is>
          <t>United States</t>
        </is>
      </c>
      <c r="E8248" s="2" t="inlineStr">
        <is>
          <t>USA</t>
        </is>
      </c>
      <c r="F8248" s="2" t="inlineStr">
        <is>
          <t>Land_x001f_ll gas recovery for direct use</t>
        </is>
      </c>
      <c r="G8248" s="2" t="n">
        <v>-36</v>
      </c>
      <c r="H8248" s="2" t="n">
        <v>0.0601704195141792</v>
      </c>
      <c r="I8248" s="2" t="n">
        <v>0.06739086985588072</v>
      </c>
      <c r="J8248" s="40" t="inlineStr">
        <is>
          <t>waste - methane capture</t>
        </is>
      </c>
    </row>
    <row r="8249" ht="15.75" customHeight="1" s="120">
      <c r="A8249" s="2" t="inlineStr">
        <is>
          <t>WASTE</t>
        </is>
      </c>
      <c r="B8249" s="2" t="inlineStr">
        <is>
          <t>LAN</t>
        </is>
      </c>
      <c r="C8249" s="2" t="n">
        <v>2040</v>
      </c>
      <c r="D8249" s="2" t="inlineStr">
        <is>
          <t>United States</t>
        </is>
      </c>
      <c r="E8249" s="2" t="inlineStr">
        <is>
          <t>USA</t>
        </is>
      </c>
      <c r="F8249" s="2" t="inlineStr">
        <is>
          <t>Land_x001f_ll gas recovery for direct use</t>
        </is>
      </c>
      <c r="G8249" s="2" t="n">
        <v>-35</v>
      </c>
      <c r="H8249" s="2" t="n">
        <v>0.0443893413757905</v>
      </c>
      <c r="I8249" s="2" t="n">
        <v>0.04971606234088537</v>
      </c>
      <c r="J8249" s="40" t="inlineStr">
        <is>
          <t>waste - methane capture</t>
        </is>
      </c>
    </row>
    <row r="8250" ht="15.75" customHeight="1" s="120">
      <c r="A8250" s="2" t="inlineStr">
        <is>
          <t>WASTE</t>
        </is>
      </c>
      <c r="B8250" s="2" t="inlineStr">
        <is>
          <t>LAN</t>
        </is>
      </c>
      <c r="C8250" s="2" t="n">
        <v>2040</v>
      </c>
      <c r="D8250" s="2" t="inlineStr">
        <is>
          <t>United States</t>
        </is>
      </c>
      <c r="E8250" s="2" t="inlineStr">
        <is>
          <t>USA</t>
        </is>
      </c>
      <c r="F8250" s="2" t="inlineStr">
        <is>
          <t>Land_x001f_ll gas recovery for direct use</t>
        </is>
      </c>
      <c r="G8250" s="2" t="n">
        <v>-34</v>
      </c>
      <c r="H8250" s="2" t="n">
        <v>0.0365546457469463</v>
      </c>
      <c r="I8250" s="2" t="n">
        <v>0.04094120323657986</v>
      </c>
      <c r="J8250" s="40" t="inlineStr">
        <is>
          <t>waste - methane capture</t>
        </is>
      </c>
    </row>
    <row r="8251" ht="15.75" customHeight="1" s="120">
      <c r="A8251" s="2" t="inlineStr">
        <is>
          <t>WASTE</t>
        </is>
      </c>
      <c r="B8251" s="2" t="inlineStr">
        <is>
          <t>LAN</t>
        </is>
      </c>
      <c r="C8251" s="2" t="n">
        <v>2040</v>
      </c>
      <c r="D8251" s="2" t="inlineStr">
        <is>
          <t>United States</t>
        </is>
      </c>
      <c r="E8251" s="2" t="inlineStr">
        <is>
          <t>USA</t>
        </is>
      </c>
      <c r="F8251" s="2" t="inlineStr">
        <is>
          <t>Land_x001f_ll gas recovery for direct use</t>
        </is>
      </c>
      <c r="G8251" s="2" t="n">
        <v>-33</v>
      </c>
      <c r="H8251" s="2" t="n">
        <v>0.0116138905286789</v>
      </c>
      <c r="I8251" s="2" t="n">
        <v>0.01300755739212037</v>
      </c>
      <c r="J8251" s="40" t="inlineStr">
        <is>
          <t>waste - methane capture</t>
        </is>
      </c>
    </row>
    <row r="8252" ht="15.75" customHeight="1" s="120">
      <c r="A8252" s="2" t="inlineStr">
        <is>
          <t>WASTE</t>
        </is>
      </c>
      <c r="B8252" s="2" t="inlineStr">
        <is>
          <t>LAN</t>
        </is>
      </c>
      <c r="C8252" s="2" t="n">
        <v>2040</v>
      </c>
      <c r="D8252" s="2" t="inlineStr">
        <is>
          <t>United States</t>
        </is>
      </c>
      <c r="E8252" s="2" t="inlineStr">
        <is>
          <t>USA</t>
        </is>
      </c>
      <c r="F8252" s="2" t="inlineStr">
        <is>
          <t>Land_x001f_ll gas recovery for direct use</t>
        </is>
      </c>
      <c r="G8252" s="2" t="n">
        <v>-32</v>
      </c>
      <c r="H8252" s="2" t="n">
        <v>0.0332060845103115</v>
      </c>
      <c r="I8252" s="2" t="n">
        <v>0.03719081465154888</v>
      </c>
      <c r="J8252" s="40" t="inlineStr">
        <is>
          <t>waste - methane capture</t>
        </is>
      </c>
    </row>
    <row r="8253" ht="15.75" customHeight="1" s="120">
      <c r="A8253" s="2" t="inlineStr">
        <is>
          <t>WASTE</t>
        </is>
      </c>
      <c r="B8253" s="2" t="inlineStr">
        <is>
          <t>LAN</t>
        </is>
      </c>
      <c r="C8253" s="2" t="n">
        <v>2040</v>
      </c>
      <c r="D8253" s="2" t="inlineStr">
        <is>
          <t>United States</t>
        </is>
      </c>
      <c r="E8253" s="2" t="inlineStr">
        <is>
          <t>USA</t>
        </is>
      </c>
      <c r="F8253" s="2" t="inlineStr">
        <is>
          <t>Land_x001f_ll gas recovery for direct use</t>
        </is>
      </c>
      <c r="G8253" s="2" t="n">
        <v>-31</v>
      </c>
      <c r="H8253" s="2" t="n">
        <v>0.0124744820641354</v>
      </c>
      <c r="I8253" s="2" t="n">
        <v>0.01397141991183165</v>
      </c>
      <c r="J8253" s="40" t="inlineStr">
        <is>
          <t>waste - methane capture</t>
        </is>
      </c>
    </row>
    <row r="8254" ht="15.75" customHeight="1" s="120">
      <c r="A8254" s="2" t="inlineStr">
        <is>
          <t>WASTE</t>
        </is>
      </c>
      <c r="B8254" s="2" t="inlineStr">
        <is>
          <t>LAN</t>
        </is>
      </c>
      <c r="C8254" s="2" t="n">
        <v>2040</v>
      </c>
      <c r="D8254" s="2" t="inlineStr">
        <is>
          <t>United States</t>
        </is>
      </c>
      <c r="E8254" s="2" t="inlineStr">
        <is>
          <t>USA</t>
        </is>
      </c>
      <c r="F8254" s="2" t="inlineStr">
        <is>
          <t>Land_x001f_ll gas recovery for direct use</t>
        </is>
      </c>
      <c r="G8254" s="2" t="n">
        <v>-30</v>
      </c>
      <c r="H8254" s="2" t="n">
        <v>0.0149778579361737</v>
      </c>
      <c r="I8254" s="2" t="n">
        <v>0.01677520088851455</v>
      </c>
      <c r="J8254" s="40" t="inlineStr">
        <is>
          <t>waste - methane capture</t>
        </is>
      </c>
    </row>
    <row r="8255" ht="15.75" customHeight="1" s="120">
      <c r="A8255" s="2" t="inlineStr">
        <is>
          <t>WASTE</t>
        </is>
      </c>
      <c r="B8255" s="2" t="inlineStr">
        <is>
          <t>LAN</t>
        </is>
      </c>
      <c r="C8255" s="2" t="n">
        <v>2040</v>
      </c>
      <c r="D8255" s="2" t="inlineStr">
        <is>
          <t>United States</t>
        </is>
      </c>
      <c r="E8255" s="2" t="inlineStr">
        <is>
          <t>USA</t>
        </is>
      </c>
      <c r="F8255" s="2" t="inlineStr">
        <is>
          <t>Land_x001f_ll gas recovery for direct use</t>
        </is>
      </c>
      <c r="G8255" s="2" t="n">
        <v>-29</v>
      </c>
      <c r="H8255" s="2" t="n">
        <v>0.0174389802850783</v>
      </c>
      <c r="I8255" s="2" t="n">
        <v>0.0195316579192877</v>
      </c>
      <c r="J8255" s="40" t="inlineStr">
        <is>
          <t>waste - methane capture</t>
        </is>
      </c>
    </row>
    <row r="8256" ht="15.75" customHeight="1" s="120">
      <c r="A8256" s="2" t="inlineStr">
        <is>
          <t>WASTE</t>
        </is>
      </c>
      <c r="B8256" s="2" t="inlineStr">
        <is>
          <t>LAN</t>
        </is>
      </c>
      <c r="C8256" s="2" t="n">
        <v>2040</v>
      </c>
      <c r="D8256" s="2" t="inlineStr">
        <is>
          <t>United States</t>
        </is>
      </c>
      <c r="E8256" s="2" t="inlineStr">
        <is>
          <t>USA</t>
        </is>
      </c>
      <c r="F8256" s="2" t="inlineStr">
        <is>
          <t>Land_x001f_ll gas recovery for direct use</t>
        </is>
      </c>
      <c r="G8256" s="2" t="n">
        <v>-28</v>
      </c>
      <c r="H8256" s="2" t="n">
        <v>0.0076701021753252</v>
      </c>
      <c r="I8256" s="2" t="n">
        <v>0.008590514436364225</v>
      </c>
      <c r="J8256" s="40" t="inlineStr">
        <is>
          <t>waste - methane capture</t>
        </is>
      </c>
    </row>
    <row r="8257" ht="15.75" customHeight="1" s="120">
      <c r="A8257" s="2" t="inlineStr">
        <is>
          <t>WASTE</t>
        </is>
      </c>
      <c r="B8257" s="2" t="inlineStr">
        <is>
          <t>LAN</t>
        </is>
      </c>
      <c r="C8257" s="2" t="n">
        <v>2040</v>
      </c>
      <c r="D8257" s="2" t="inlineStr">
        <is>
          <t>United States</t>
        </is>
      </c>
      <c r="E8257" s="2" t="inlineStr">
        <is>
          <t>USA</t>
        </is>
      </c>
      <c r="F8257" s="2" t="inlineStr">
        <is>
          <t>Land_x001f_ll gas recovery for direct use</t>
        </is>
      </c>
      <c r="G8257" s="2" t="n">
        <v>-27</v>
      </c>
      <c r="H8257" s="2" t="n">
        <v>0.0080682383850217</v>
      </c>
      <c r="I8257" s="2" t="n">
        <v>0.009036426991224306</v>
      </c>
      <c r="J8257" s="40" t="inlineStr">
        <is>
          <t>waste - methane capture</t>
        </is>
      </c>
    </row>
    <row r="8258" ht="15.75" customHeight="1" s="120">
      <c r="A8258" s="2" t="inlineStr">
        <is>
          <t>WASTE</t>
        </is>
      </c>
      <c r="B8258" s="2" t="inlineStr">
        <is>
          <t>LAN</t>
        </is>
      </c>
      <c r="C8258" s="2" t="n">
        <v>2040</v>
      </c>
      <c r="D8258" s="2" t="inlineStr">
        <is>
          <t>United States</t>
        </is>
      </c>
      <c r="E8258" s="2" t="inlineStr">
        <is>
          <t>USA</t>
        </is>
      </c>
      <c r="F8258" s="2" t="inlineStr">
        <is>
          <t>Land_x001f_ll gas recovery for direct use</t>
        </is>
      </c>
      <c r="G8258" s="2" t="n">
        <v>-26</v>
      </c>
      <c r="H8258" s="2" t="n">
        <v>0.0138952042907476</v>
      </c>
      <c r="I8258" s="2" t="n">
        <v>0.01556262880563731</v>
      </c>
      <c r="J8258" s="40" t="inlineStr">
        <is>
          <t>waste - methane capture</t>
        </is>
      </c>
    </row>
    <row r="8259" ht="15.75" customHeight="1" s="120">
      <c r="A8259" s="2" t="inlineStr">
        <is>
          <t>WASTE</t>
        </is>
      </c>
      <c r="B8259" s="2" t="inlineStr">
        <is>
          <t>LAN</t>
        </is>
      </c>
      <c r="C8259" s="2" t="n">
        <v>2040</v>
      </c>
      <c r="D8259" s="2" t="inlineStr">
        <is>
          <t>United States</t>
        </is>
      </c>
      <c r="E8259" s="2" t="inlineStr">
        <is>
          <t>USA</t>
        </is>
      </c>
      <c r="F8259" s="2" t="inlineStr">
        <is>
          <t>Land_x001f_ll gas recovery for direct use</t>
        </is>
      </c>
      <c r="G8259" s="2" t="n">
        <v>-25</v>
      </c>
      <c r="H8259" s="2" t="n">
        <v>0.0203047236427665</v>
      </c>
      <c r="I8259" s="2" t="n">
        <v>0.02274129047989848</v>
      </c>
      <c r="J8259" s="40" t="inlineStr">
        <is>
          <t>waste - methane capture</t>
        </is>
      </c>
    </row>
    <row r="8260" ht="15.75" customHeight="1" s="120">
      <c r="A8260" s="2" t="inlineStr">
        <is>
          <t>WASTE</t>
        </is>
      </c>
      <c r="B8260" s="2" t="inlineStr">
        <is>
          <t>LAN</t>
        </is>
      </c>
      <c r="C8260" s="2" t="n">
        <v>2040</v>
      </c>
      <c r="D8260" s="2" t="inlineStr">
        <is>
          <t>United States</t>
        </is>
      </c>
      <c r="E8260" s="2" t="inlineStr">
        <is>
          <t>USA</t>
        </is>
      </c>
      <c r="F8260" s="2" t="inlineStr">
        <is>
          <t>Land_x001f_ll gas recovery for direct use</t>
        </is>
      </c>
      <c r="G8260" s="2" t="n">
        <v>-24</v>
      </c>
      <c r="H8260" s="2" t="n">
        <v>0.0356845793430693</v>
      </c>
      <c r="I8260" s="2" t="n">
        <v>0.03996672886423763</v>
      </c>
      <c r="J8260" s="40" t="inlineStr">
        <is>
          <t>waste - methane capture</t>
        </is>
      </c>
    </row>
    <row r="8261" ht="15.75" customHeight="1" s="120">
      <c r="A8261" s="2" t="inlineStr">
        <is>
          <t>WASTE</t>
        </is>
      </c>
      <c r="B8261" s="2" t="inlineStr">
        <is>
          <t>LAN</t>
        </is>
      </c>
      <c r="C8261" s="2" t="n">
        <v>2040</v>
      </c>
      <c r="D8261" s="2" t="inlineStr">
        <is>
          <t>United States</t>
        </is>
      </c>
      <c r="E8261" s="2" t="inlineStr">
        <is>
          <t>USA</t>
        </is>
      </c>
      <c r="F8261" s="2" t="inlineStr">
        <is>
          <t>Land_x001f_ll gas recovery for direct use</t>
        </is>
      </c>
      <c r="G8261" s="2" t="n">
        <v>-23</v>
      </c>
      <c r="H8261" s="2" t="n">
        <v>0.0254410137422383</v>
      </c>
      <c r="I8261" s="2" t="n">
        <v>0.0284939353913069</v>
      </c>
      <c r="J8261" s="40" t="inlineStr">
        <is>
          <t>waste - methane capture</t>
        </is>
      </c>
    </row>
    <row r="8262" ht="15.75" customHeight="1" s="120">
      <c r="A8262" s="2" t="inlineStr">
        <is>
          <t>WASTE</t>
        </is>
      </c>
      <c r="B8262" s="2" t="inlineStr">
        <is>
          <t>LAN</t>
        </is>
      </c>
      <c r="C8262" s="2" t="n">
        <v>2040</v>
      </c>
      <c r="D8262" s="2" t="inlineStr">
        <is>
          <t>United States</t>
        </is>
      </c>
      <c r="E8262" s="2" t="inlineStr">
        <is>
          <t>USA</t>
        </is>
      </c>
      <c r="F8262" s="2" t="inlineStr">
        <is>
          <t>Land_x001f_ll gas recovery for direct use</t>
        </is>
      </c>
      <c r="G8262" s="2" t="n">
        <v>-22</v>
      </c>
      <c r="H8262" s="2" t="n">
        <v>0.0050958166830242</v>
      </c>
      <c r="I8262" s="2" t="n">
        <v>0.005707314684987105</v>
      </c>
      <c r="J8262" s="40" t="inlineStr">
        <is>
          <t>waste - methane capture</t>
        </is>
      </c>
    </row>
    <row r="8263" ht="15.75" customHeight="1" s="120">
      <c r="A8263" s="2" t="inlineStr">
        <is>
          <t>WASTE</t>
        </is>
      </c>
      <c r="B8263" s="2" t="inlineStr">
        <is>
          <t>LAN</t>
        </is>
      </c>
      <c r="C8263" s="2" t="n">
        <v>2040</v>
      </c>
      <c r="D8263" s="2" t="inlineStr">
        <is>
          <t>United States</t>
        </is>
      </c>
      <c r="E8263" s="2" t="inlineStr">
        <is>
          <t>USA</t>
        </is>
      </c>
      <c r="F8263" s="2" t="inlineStr">
        <is>
          <t>Land_x001f_ll gas recovery for direct use</t>
        </is>
      </c>
      <c r="G8263" s="2" t="n">
        <v>-21</v>
      </c>
      <c r="H8263" s="2" t="n">
        <v>0.0159331527538598</v>
      </c>
      <c r="I8263" s="2" t="n">
        <v>0.01784513108432298</v>
      </c>
      <c r="J8263" s="40" t="inlineStr">
        <is>
          <t>waste - methane capture</t>
        </is>
      </c>
    </row>
    <row r="8264" ht="15.75" customHeight="1" s="120">
      <c r="A8264" s="2" t="inlineStr">
        <is>
          <t>WASTE</t>
        </is>
      </c>
      <c r="B8264" s="2" t="inlineStr">
        <is>
          <t>LAN</t>
        </is>
      </c>
      <c r="C8264" s="2" t="n">
        <v>2040</v>
      </c>
      <c r="D8264" s="2" t="inlineStr">
        <is>
          <t>United States</t>
        </is>
      </c>
      <c r="E8264" s="2" t="inlineStr">
        <is>
          <t>USA</t>
        </is>
      </c>
      <c r="F8264" s="2" t="inlineStr">
        <is>
          <t>Land_x001f_ll gas recovery for direct use</t>
        </is>
      </c>
      <c r="G8264" s="2" t="n">
        <v>-20</v>
      </c>
      <c r="H8264" s="2" t="n">
        <v>0.0267285893496592</v>
      </c>
      <c r="I8264" s="2" t="n">
        <v>0.02993602007161831</v>
      </c>
      <c r="J8264" s="40" t="inlineStr">
        <is>
          <t>waste - methane capture</t>
        </is>
      </c>
    </row>
    <row r="8265" ht="15.75" customHeight="1" s="120">
      <c r="A8265" s="2" t="inlineStr">
        <is>
          <t>WASTE</t>
        </is>
      </c>
      <c r="B8265" s="2" t="inlineStr">
        <is>
          <t>LAN</t>
        </is>
      </c>
      <c r="C8265" s="2" t="n">
        <v>2040</v>
      </c>
      <c r="D8265" s="2" t="inlineStr">
        <is>
          <t>United States</t>
        </is>
      </c>
      <c r="E8265" s="2" t="inlineStr">
        <is>
          <t>USA</t>
        </is>
      </c>
      <c r="F8265" s="2" t="inlineStr">
        <is>
          <t>Land_x001f_ll gas recovery for direct use</t>
        </is>
      </c>
      <c r="G8265" s="2" t="n">
        <v>-19</v>
      </c>
      <c r="H8265" s="2" t="n">
        <v>0.0093587097944692</v>
      </c>
      <c r="I8265" s="2" t="n">
        <v>0.01048175496980551</v>
      </c>
      <c r="J8265" s="40" t="inlineStr">
        <is>
          <t>waste - methane capture</t>
        </is>
      </c>
    </row>
    <row r="8266" ht="15.75" customHeight="1" s="120">
      <c r="A8266" s="2" t="inlineStr">
        <is>
          <t>WASTE</t>
        </is>
      </c>
      <c r="B8266" s="2" t="inlineStr">
        <is>
          <t>LAN</t>
        </is>
      </c>
      <c r="C8266" s="2" t="n">
        <v>2040</v>
      </c>
      <c r="D8266" s="2" t="inlineStr">
        <is>
          <t>United States</t>
        </is>
      </c>
      <c r="E8266" s="2" t="inlineStr">
        <is>
          <t>USA</t>
        </is>
      </c>
      <c r="F8266" s="2" t="inlineStr">
        <is>
          <t>Land_x001f_ll gas recovery for direct use</t>
        </is>
      </c>
      <c r="G8266" s="2" t="n">
        <v>-18</v>
      </c>
      <c r="H8266" s="2" t="n">
        <v>0.0100287734821904</v>
      </c>
      <c r="I8266" s="2" t="n">
        <v>0.01123222630005325</v>
      </c>
      <c r="J8266" s="40" t="inlineStr">
        <is>
          <t>waste - methane capture</t>
        </is>
      </c>
    </row>
    <row r="8267" ht="15.75" customHeight="1" s="120">
      <c r="A8267" s="2" t="inlineStr">
        <is>
          <t>WASTE</t>
        </is>
      </c>
      <c r="B8267" s="2" t="inlineStr">
        <is>
          <t>LAN</t>
        </is>
      </c>
      <c r="C8267" s="2" t="n">
        <v>2040</v>
      </c>
      <c r="D8267" s="2" t="inlineStr">
        <is>
          <t>United States</t>
        </is>
      </c>
      <c r="E8267" s="2" t="inlineStr">
        <is>
          <t>USA</t>
        </is>
      </c>
      <c r="F8267" s="2" t="inlineStr">
        <is>
          <t>Land_x001f_ll gas recovery for direct use</t>
        </is>
      </c>
      <c r="G8267" s="2" t="n">
        <v>-17</v>
      </c>
      <c r="H8267" s="2" t="n">
        <v>0.009706025477498799</v>
      </c>
      <c r="I8267" s="2" t="n">
        <v>0.01087074853479866</v>
      </c>
      <c r="J8267" s="40" t="inlineStr">
        <is>
          <t>waste - methane capture</t>
        </is>
      </c>
    </row>
    <row r="8268" ht="15.75" customHeight="1" s="120">
      <c r="A8268" s="2" t="inlineStr">
        <is>
          <t>WASTE</t>
        </is>
      </c>
      <c r="B8268" s="2" t="inlineStr">
        <is>
          <t>LAN</t>
        </is>
      </c>
      <c r="C8268" s="2" t="n">
        <v>2040</v>
      </c>
      <c r="D8268" s="2" t="inlineStr">
        <is>
          <t>United States</t>
        </is>
      </c>
      <c r="E8268" s="2" t="inlineStr">
        <is>
          <t>USA</t>
        </is>
      </c>
      <c r="F8268" s="2" t="inlineStr">
        <is>
          <t>Land_x001f_ll gas recovery for direct use</t>
        </is>
      </c>
      <c r="G8268" s="2" t="n">
        <v>-16</v>
      </c>
      <c r="H8268" s="2" t="n">
        <v>0.0175344401504844</v>
      </c>
      <c r="I8268" s="2" t="n">
        <v>0.01963857296854253</v>
      </c>
      <c r="J8268" s="40" t="inlineStr">
        <is>
          <t>waste - methane capture</t>
        </is>
      </c>
    </row>
    <row r="8269" ht="15.75" customHeight="1" s="120">
      <c r="A8269" s="2" t="inlineStr">
        <is>
          <t>WASTE</t>
        </is>
      </c>
      <c r="B8269" s="2" t="inlineStr">
        <is>
          <t>LAN</t>
        </is>
      </c>
      <c r="C8269" s="2" t="n">
        <v>2040</v>
      </c>
      <c r="D8269" s="2" t="inlineStr">
        <is>
          <t>United States</t>
        </is>
      </c>
      <c r="E8269" s="2" t="inlineStr">
        <is>
          <t>USA</t>
        </is>
      </c>
      <c r="F8269" s="2" t="inlineStr">
        <is>
          <t>Land_x001f_ll gas recovery for direct use</t>
        </is>
      </c>
      <c r="G8269" s="2" t="n">
        <v>-15</v>
      </c>
      <c r="H8269" s="2" t="n">
        <v>0.0101131760748103</v>
      </c>
      <c r="I8269" s="2" t="n">
        <v>0.01132675720378754</v>
      </c>
      <c r="J8269" s="40" t="inlineStr">
        <is>
          <t>waste - methane capture</t>
        </is>
      </c>
    </row>
    <row r="8270" ht="15.75" customHeight="1" s="120">
      <c r="A8270" s="2" t="inlineStr">
        <is>
          <t>WASTE</t>
        </is>
      </c>
      <c r="B8270" s="2" t="inlineStr">
        <is>
          <t>LAN</t>
        </is>
      </c>
      <c r="C8270" s="2" t="n">
        <v>2040</v>
      </c>
      <c r="D8270" s="2" t="inlineStr">
        <is>
          <t>United States</t>
        </is>
      </c>
      <c r="E8270" s="2" t="inlineStr">
        <is>
          <t>USA</t>
        </is>
      </c>
      <c r="F8270" s="2" t="inlineStr">
        <is>
          <t>Land_x001f_ll gas recovery for direct use</t>
        </is>
      </c>
      <c r="G8270" s="2" t="n">
        <v>-14</v>
      </c>
      <c r="H8270" s="2" t="n">
        <v>0.0030639653559774</v>
      </c>
      <c r="I8270" s="2" t="n">
        <v>0.003431641198694688</v>
      </c>
      <c r="J8270" s="40" t="inlineStr">
        <is>
          <t>waste - methane capture</t>
        </is>
      </c>
    </row>
    <row r="8271" ht="15.75" customHeight="1" s="120">
      <c r="A8271" s="2" t="inlineStr">
        <is>
          <t>WASTE</t>
        </is>
      </c>
      <c r="B8271" s="2" t="inlineStr">
        <is>
          <t>LAN</t>
        </is>
      </c>
      <c r="C8271" s="2" t="n">
        <v>2040</v>
      </c>
      <c r="D8271" s="2" t="inlineStr">
        <is>
          <t>United States</t>
        </is>
      </c>
      <c r="E8271" s="2" t="inlineStr">
        <is>
          <t>USA</t>
        </is>
      </c>
      <c r="F8271" s="2" t="inlineStr">
        <is>
          <t>Land_x001f_ll gas recovery for direct use</t>
        </is>
      </c>
      <c r="G8271" s="2" t="n">
        <v>-13</v>
      </c>
      <c r="H8271" s="2" t="n">
        <v>0.0037687306758016</v>
      </c>
      <c r="I8271" s="2" t="n">
        <v>0.004220978356897793</v>
      </c>
      <c r="J8271" s="40" t="inlineStr">
        <is>
          <t>waste - methane capture</t>
        </is>
      </c>
    </row>
    <row r="8272" ht="15.75" customHeight="1" s="120">
      <c r="A8272" s="2" t="inlineStr">
        <is>
          <t>WASTE</t>
        </is>
      </c>
      <c r="B8272" s="2" t="inlineStr">
        <is>
          <t>LAN</t>
        </is>
      </c>
      <c r="C8272" s="2" t="n">
        <v>2040</v>
      </c>
      <c r="D8272" s="2" t="inlineStr">
        <is>
          <t>United States</t>
        </is>
      </c>
      <c r="E8272" s="2" t="inlineStr">
        <is>
          <t>USA</t>
        </is>
      </c>
      <c r="F8272" s="2" t="inlineStr">
        <is>
          <t>Land_x001f_ll gas recovery for direct use</t>
        </is>
      </c>
      <c r="G8272" s="2" t="n">
        <v>-12</v>
      </c>
      <c r="H8272" s="2" t="n">
        <v>0.0130440765642561</v>
      </c>
      <c r="I8272" s="2" t="n">
        <v>0.01460936575196683</v>
      </c>
      <c r="J8272" s="40" t="inlineStr">
        <is>
          <t>waste - methane capture</t>
        </is>
      </c>
    </row>
    <row r="8273" ht="15.75" customHeight="1" s="120">
      <c r="A8273" s="2" t="inlineStr">
        <is>
          <t>WASTE</t>
        </is>
      </c>
      <c r="B8273" s="2" t="inlineStr">
        <is>
          <t>LAN</t>
        </is>
      </c>
      <c r="C8273" s="2" t="n">
        <v>2040</v>
      </c>
      <c r="D8273" s="2" t="inlineStr">
        <is>
          <t>United States</t>
        </is>
      </c>
      <c r="E8273" s="2" t="inlineStr">
        <is>
          <t>USA</t>
        </is>
      </c>
      <c r="F8273" s="2" t="inlineStr">
        <is>
          <t>Land_x001f_ll gas recovery for direct use</t>
        </is>
      </c>
      <c r="G8273" s="2" t="n">
        <v>-11</v>
      </c>
      <c r="H8273" s="2" t="n">
        <v>0.0044999490492046</v>
      </c>
      <c r="I8273" s="2" t="n">
        <v>0.005039942935109153</v>
      </c>
      <c r="J8273" s="40" t="inlineStr">
        <is>
          <t>waste - methane capture</t>
        </is>
      </c>
    </row>
    <row r="8274" ht="15.75" customHeight="1" s="120">
      <c r="A8274" s="2" t="inlineStr">
        <is>
          <t>WASTE</t>
        </is>
      </c>
      <c r="B8274" s="2" t="inlineStr">
        <is>
          <t>LAN</t>
        </is>
      </c>
      <c r="C8274" s="2" t="n">
        <v>2040</v>
      </c>
      <c r="D8274" s="2" t="inlineStr">
        <is>
          <t>United States</t>
        </is>
      </c>
      <c r="E8274" s="2" t="inlineStr">
        <is>
          <t>USA</t>
        </is>
      </c>
      <c r="F8274" s="2" t="inlineStr">
        <is>
          <t>Land_x001f_ll gas recovery for direct use</t>
        </is>
      </c>
      <c r="G8274" s="2" t="n">
        <v>-9</v>
      </c>
      <c r="H8274" s="2" t="n">
        <v>0.0003289220330771</v>
      </c>
      <c r="I8274" s="2" t="n">
        <v>0.0003683926770463521</v>
      </c>
      <c r="J8274" s="40" t="inlineStr">
        <is>
          <t>waste - methane capture</t>
        </is>
      </c>
    </row>
    <row r="8275" ht="15.75" customHeight="1" s="120">
      <c r="A8275" s="2" t="inlineStr">
        <is>
          <t>WASTE</t>
        </is>
      </c>
      <c r="B8275" s="2" t="inlineStr">
        <is>
          <t>LAN</t>
        </is>
      </c>
      <c r="C8275" s="2" t="n">
        <v>2040</v>
      </c>
      <c r="D8275" s="2" t="inlineStr">
        <is>
          <t>United States</t>
        </is>
      </c>
      <c r="E8275" s="2" t="inlineStr">
        <is>
          <t>USA</t>
        </is>
      </c>
      <c r="F8275" s="2" t="inlineStr">
        <is>
          <t>Land_x001f_ll gas recovery for direct use</t>
        </is>
      </c>
      <c r="G8275" s="2" t="n">
        <v>-8</v>
      </c>
      <c r="H8275" s="2" t="n">
        <v>0.0053310494404286</v>
      </c>
      <c r="I8275" s="2" t="n">
        <v>0.005970775373280032</v>
      </c>
      <c r="J8275" s="40" t="inlineStr">
        <is>
          <t>waste - methane capture</t>
        </is>
      </c>
    </row>
    <row r="8276" ht="15.75" customHeight="1" s="120">
      <c r="A8276" s="2" t="inlineStr">
        <is>
          <t>WASTE</t>
        </is>
      </c>
      <c r="B8276" s="2" t="inlineStr">
        <is>
          <t>LAN</t>
        </is>
      </c>
      <c r="C8276" s="2" t="n">
        <v>2040</v>
      </c>
      <c r="D8276" s="2" t="inlineStr">
        <is>
          <t>United States</t>
        </is>
      </c>
      <c r="E8276" s="2" t="inlineStr">
        <is>
          <t>USA</t>
        </is>
      </c>
      <c r="F8276" s="2" t="inlineStr">
        <is>
          <t>Land_x001f_ll gas recovery for direct use</t>
        </is>
      </c>
      <c r="G8276" s="2" t="n">
        <v>-6</v>
      </c>
      <c r="H8276" s="2" t="n">
        <v>0.0027315807237756</v>
      </c>
      <c r="I8276" s="2" t="n">
        <v>0.003059370410628673</v>
      </c>
      <c r="J8276" s="40" t="inlineStr">
        <is>
          <t>waste - methane capture</t>
        </is>
      </c>
    </row>
    <row r="8277" ht="15.75" customHeight="1" s="120">
      <c r="A8277" s="2" t="inlineStr">
        <is>
          <t>WASTE</t>
        </is>
      </c>
      <c r="B8277" s="2" t="inlineStr">
        <is>
          <t>LAN</t>
        </is>
      </c>
      <c r="C8277" s="2" t="n">
        <v>2040</v>
      </c>
      <c r="D8277" s="2" t="inlineStr">
        <is>
          <t>United States</t>
        </is>
      </c>
      <c r="E8277" s="2" t="inlineStr">
        <is>
          <t>USA</t>
        </is>
      </c>
      <c r="F8277" s="2" t="inlineStr">
        <is>
          <t>Land_x001f_ll gas recovery for direct use</t>
        </is>
      </c>
      <c r="G8277" s="2" t="n">
        <v>-5</v>
      </c>
      <c r="H8277" s="2" t="n">
        <v>0.0060950517072342</v>
      </c>
      <c r="I8277" s="2" t="n">
        <v>0.006826457912102304</v>
      </c>
      <c r="J8277" s="40" t="inlineStr">
        <is>
          <t>waste - methane capture</t>
        </is>
      </c>
    </row>
    <row r="8278" ht="15.75" customHeight="1" s="120">
      <c r="A8278" s="2" t="inlineStr">
        <is>
          <t>WASTE</t>
        </is>
      </c>
      <c r="B8278" s="2" t="inlineStr">
        <is>
          <t>LAN</t>
        </is>
      </c>
      <c r="C8278" s="2" t="n">
        <v>2040</v>
      </c>
      <c r="D8278" s="2" t="inlineStr">
        <is>
          <t>United States</t>
        </is>
      </c>
      <c r="E8278" s="2" t="inlineStr">
        <is>
          <t>USA</t>
        </is>
      </c>
      <c r="F8278" s="2" t="inlineStr">
        <is>
          <t>Land_x001f_ll gas recovery for direct use</t>
        </is>
      </c>
      <c r="G8278" s="2" t="n">
        <v>-4</v>
      </c>
      <c r="H8278" s="2" t="n">
        <v>0.0057491302140988</v>
      </c>
      <c r="I8278" s="2" t="n">
        <v>0.006439025839790656</v>
      </c>
      <c r="J8278" s="40" t="inlineStr">
        <is>
          <t>waste - methane capture</t>
        </is>
      </c>
    </row>
    <row r="8279" ht="15.75" customHeight="1" s="120">
      <c r="A8279" s="2" t="inlineStr">
        <is>
          <t>WASTE</t>
        </is>
      </c>
      <c r="B8279" s="2" t="inlineStr">
        <is>
          <t>LAN</t>
        </is>
      </c>
      <c r="C8279" s="2" t="n">
        <v>2040</v>
      </c>
      <c r="D8279" s="2" t="inlineStr">
        <is>
          <t>United States</t>
        </is>
      </c>
      <c r="E8279" s="2" t="inlineStr">
        <is>
          <t>USA</t>
        </is>
      </c>
      <c r="F8279" s="2" t="inlineStr">
        <is>
          <t>Land_x001f_ll gas recovery for direct use</t>
        </is>
      </c>
      <c r="G8279" s="2" t="n">
        <v>-3</v>
      </c>
      <c r="H8279" s="2" t="n">
        <v>0.008755870163440699</v>
      </c>
      <c r="I8279" s="2" t="n">
        <v>0.009806574583053585</v>
      </c>
      <c r="J8279" s="40" t="inlineStr">
        <is>
          <t>waste - methane capture</t>
        </is>
      </c>
    </row>
    <row r="8280" ht="15.75" customHeight="1" s="120">
      <c r="A8280" s="2" t="inlineStr">
        <is>
          <t>WASTE</t>
        </is>
      </c>
      <c r="B8280" s="2" t="inlineStr">
        <is>
          <t>LAN</t>
        </is>
      </c>
      <c r="C8280" s="2" t="n">
        <v>2040</v>
      </c>
      <c r="D8280" s="2" t="inlineStr">
        <is>
          <t>United States</t>
        </is>
      </c>
      <c r="E8280" s="2" t="inlineStr">
        <is>
          <t>USA</t>
        </is>
      </c>
      <c r="F8280" s="2" t="inlineStr">
        <is>
          <t>Electricity generation with a microturbine</t>
        </is>
      </c>
      <c r="G8280" s="2" t="n">
        <v>-1</v>
      </c>
      <c r="H8280" s="2" t="n">
        <v>0.0010911173885688</v>
      </c>
      <c r="I8280" s="2" t="n">
        <v>0.001222051475197056</v>
      </c>
      <c r="J8280" s="40" t="inlineStr">
        <is>
          <t>waste - methane capture</t>
        </is>
      </c>
    </row>
    <row r="8281" ht="15.75" customHeight="1" s="120">
      <c r="A8281" s="2" t="inlineStr">
        <is>
          <t>WASTE</t>
        </is>
      </c>
      <c r="B8281" s="2" t="inlineStr">
        <is>
          <t>LAN</t>
        </is>
      </c>
      <c r="C8281" s="2" t="n">
        <v>2040</v>
      </c>
      <c r="D8281" s="2" t="inlineStr">
        <is>
          <t>United States</t>
        </is>
      </c>
      <c r="E8281" s="2" t="inlineStr">
        <is>
          <t>USA</t>
        </is>
      </c>
      <c r="F8281" s="2" t="inlineStr">
        <is>
          <t>Land_x001f_ll gas recovery for direct use</t>
        </is>
      </c>
      <c r="G8281" s="2" t="n">
        <v>-1</v>
      </c>
      <c r="H8281" s="2" t="n">
        <v>0.0042297644540668</v>
      </c>
      <c r="I8281" s="2" t="n">
        <v>0.004737336188554817</v>
      </c>
      <c r="J8281" s="40" t="inlineStr">
        <is>
          <t>waste - methane capture</t>
        </is>
      </c>
    </row>
    <row r="8282" ht="15.75" customHeight="1" s="120">
      <c r="A8282" s="2" t="inlineStr">
        <is>
          <t>WASTE</t>
        </is>
      </c>
      <c r="B8282" s="2" t="inlineStr">
        <is>
          <t>LAN</t>
        </is>
      </c>
      <c r="C8282" s="2" t="n">
        <v>2040</v>
      </c>
      <c r="D8282" s="2" t="inlineStr">
        <is>
          <t>United States</t>
        </is>
      </c>
      <c r="E8282" s="2" t="inlineStr">
        <is>
          <t>USA</t>
        </is>
      </c>
      <c r="F8282" s="2" t="inlineStr">
        <is>
          <t>Land_x001f_ll gas recovery for direct use</t>
        </is>
      </c>
      <c r="G8282" s="2" t="n">
        <v>0</v>
      </c>
      <c r="H8282" s="2" t="n">
        <v>0.0020787513349205</v>
      </c>
      <c r="I8282" s="2" t="n">
        <v>0.00232820149511096</v>
      </c>
      <c r="J8282" s="40" t="inlineStr">
        <is>
          <t>waste - methane capture</t>
        </is>
      </c>
    </row>
    <row r="8283" ht="15.75" customHeight="1" s="120">
      <c r="A8283" s="2" t="inlineStr">
        <is>
          <t>WASTE</t>
        </is>
      </c>
      <c r="B8283" s="2" t="inlineStr">
        <is>
          <t>LAN</t>
        </is>
      </c>
      <c r="C8283" s="2" t="n">
        <v>2040</v>
      </c>
      <c r="D8283" s="2" t="inlineStr">
        <is>
          <t>United States</t>
        </is>
      </c>
      <c r="E8283" s="2" t="inlineStr">
        <is>
          <t>USA</t>
        </is>
      </c>
      <c r="F8283" s="2" t="inlineStr">
        <is>
          <t>Electricity generation with a microturbine</t>
        </is>
      </c>
      <c r="G8283" s="2" t="n">
        <v>0</v>
      </c>
      <c r="H8283" s="2" t="n">
        <v>0.0057142141158693</v>
      </c>
      <c r="I8283" s="2" t="n">
        <v>0.006399919809773617</v>
      </c>
      <c r="J8283" s="40" t="inlineStr">
        <is>
          <t>waste - methane capture</t>
        </is>
      </c>
    </row>
    <row r="8284" ht="15.75" customHeight="1" s="120">
      <c r="A8284" s="2" t="inlineStr">
        <is>
          <t>WASTE</t>
        </is>
      </c>
      <c r="B8284" s="2" t="inlineStr">
        <is>
          <t>LAN</t>
        </is>
      </c>
      <c r="C8284" s="2" t="n">
        <v>2040</v>
      </c>
      <c r="D8284" s="2" t="inlineStr">
        <is>
          <t>United States</t>
        </is>
      </c>
      <c r="E8284" s="2" t="inlineStr">
        <is>
          <t>USA</t>
        </is>
      </c>
      <c r="F8284" s="2" t="inlineStr">
        <is>
          <t>Electricity generation with a microturbine</t>
        </is>
      </c>
      <c r="G8284" s="2" t="n">
        <v>1</v>
      </c>
      <c r="H8284" s="2" t="n">
        <v>0.0106104118749499</v>
      </c>
      <c r="I8284" s="2" t="n">
        <v>0.01188366129994389</v>
      </c>
      <c r="J8284" s="40" t="inlineStr">
        <is>
          <t>waste - methane capture</t>
        </is>
      </c>
    </row>
    <row r="8285" ht="15.75" customHeight="1" s="120">
      <c r="A8285" s="2" t="inlineStr">
        <is>
          <t>WASTE</t>
        </is>
      </c>
      <c r="B8285" s="2" t="inlineStr">
        <is>
          <t>LAN</t>
        </is>
      </c>
      <c r="C8285" s="2" t="n">
        <v>2040</v>
      </c>
      <c r="D8285" s="2" t="inlineStr">
        <is>
          <t>United States</t>
        </is>
      </c>
      <c r="E8285" s="2" t="inlineStr">
        <is>
          <t>USA</t>
        </is>
      </c>
      <c r="F8285" s="2" t="inlineStr">
        <is>
          <t>Land_x001f_ll gas recovery for direct use</t>
        </is>
      </c>
      <c r="G8285" s="2" t="n">
        <v>1</v>
      </c>
      <c r="H8285" s="2" t="n">
        <v>0.0105903871590272</v>
      </c>
      <c r="I8285" s="2" t="n">
        <v>0.01186123361811047</v>
      </c>
      <c r="J8285" s="40" t="inlineStr">
        <is>
          <t>waste - methane capture</t>
        </is>
      </c>
    </row>
    <row r="8286" ht="15.75" customHeight="1" s="120">
      <c r="A8286" s="2" t="inlineStr">
        <is>
          <t>WASTE</t>
        </is>
      </c>
      <c r="B8286" s="2" t="inlineStr">
        <is>
          <t>LAN</t>
        </is>
      </c>
      <c r="C8286" s="2" t="n">
        <v>2040</v>
      </c>
      <c r="D8286" s="2" t="inlineStr">
        <is>
          <t>United States</t>
        </is>
      </c>
      <c r="E8286" s="2" t="inlineStr">
        <is>
          <t>USA</t>
        </is>
      </c>
      <c r="F8286" s="2" t="inlineStr">
        <is>
          <t>Electricity generation with combined heat and power</t>
        </is>
      </c>
      <c r="G8286" s="2" t="n">
        <v>2</v>
      </c>
      <c r="H8286" s="2" t="n">
        <v>0.0077270803740248</v>
      </c>
      <c r="I8286" s="2" t="n">
        <v>0.008654330018907776</v>
      </c>
      <c r="J8286" s="40" t="inlineStr">
        <is>
          <t>waste - methane capture</t>
        </is>
      </c>
    </row>
    <row r="8287" ht="15.75" customHeight="1" s="120">
      <c r="A8287" s="2" t="inlineStr">
        <is>
          <t>WASTE</t>
        </is>
      </c>
      <c r="B8287" s="2" t="inlineStr">
        <is>
          <t>LAN</t>
        </is>
      </c>
      <c r="C8287" s="2" t="n">
        <v>2040</v>
      </c>
      <c r="D8287" s="2" t="inlineStr">
        <is>
          <t>United States</t>
        </is>
      </c>
      <c r="E8287" s="2" t="inlineStr">
        <is>
          <t>USA</t>
        </is>
      </c>
      <c r="F8287" s="2" t="inlineStr">
        <is>
          <t>Land_x001f_ll gas recovery for direct use</t>
        </is>
      </c>
      <c r="G8287" s="2" t="n">
        <v>2</v>
      </c>
      <c r="H8287" s="2" t="n">
        <v>0.0003523512859829</v>
      </c>
      <c r="I8287" s="2" t="n">
        <v>0.0003946334403008481</v>
      </c>
      <c r="J8287" s="40" t="inlineStr">
        <is>
          <t>waste - methane capture</t>
        </is>
      </c>
    </row>
    <row r="8288" ht="15.75" customHeight="1" s="120">
      <c r="A8288" s="2" t="inlineStr">
        <is>
          <t>WASTE</t>
        </is>
      </c>
      <c r="B8288" s="2" t="inlineStr">
        <is>
          <t>LAN</t>
        </is>
      </c>
      <c r="C8288" s="2" t="n">
        <v>2040</v>
      </c>
      <c r="D8288" s="2" t="inlineStr">
        <is>
          <t>United States</t>
        </is>
      </c>
      <c r="E8288" s="2" t="inlineStr">
        <is>
          <t>USA</t>
        </is>
      </c>
      <c r="F8288" s="2" t="inlineStr">
        <is>
          <t>Electricity generation with a microturbine</t>
        </is>
      </c>
      <c r="G8288" s="2" t="n">
        <v>2</v>
      </c>
      <c r="H8288" s="2" t="n">
        <v>0.0297278946381994</v>
      </c>
      <c r="I8288" s="2" t="n">
        <v>0.03329524199478334</v>
      </c>
      <c r="J8288" s="40" t="inlineStr">
        <is>
          <t>waste - methane capture</t>
        </is>
      </c>
    </row>
    <row r="8289" ht="15.75" customHeight="1" s="120">
      <c r="A8289" s="2" t="inlineStr">
        <is>
          <t>WASTE</t>
        </is>
      </c>
      <c r="B8289" s="2" t="inlineStr">
        <is>
          <t>LAN</t>
        </is>
      </c>
      <c r="C8289" s="2" t="n">
        <v>2040</v>
      </c>
      <c r="D8289" s="2" t="inlineStr">
        <is>
          <t>United States</t>
        </is>
      </c>
      <c r="E8289" s="2" t="inlineStr">
        <is>
          <t>USA</t>
        </is>
      </c>
      <c r="F8289" s="2" t="inlineStr">
        <is>
          <t>Flaring of landfill gas</t>
        </is>
      </c>
      <c r="G8289" s="2" t="n">
        <v>3</v>
      </c>
      <c r="H8289" s="2" t="n">
        <v>0.762852384708821</v>
      </c>
      <c r="I8289" s="2" t="n">
        <v>0.8543946708738795</v>
      </c>
      <c r="J8289" s="40" t="inlineStr">
        <is>
          <t>waste - methane destruction</t>
        </is>
      </c>
    </row>
    <row r="8290" ht="15.75" customHeight="1" s="120">
      <c r="A8290" s="2" t="inlineStr">
        <is>
          <t>WASTE</t>
        </is>
      </c>
      <c r="B8290" s="2" t="inlineStr">
        <is>
          <t>LAN</t>
        </is>
      </c>
      <c r="C8290" s="2" t="n">
        <v>2040</v>
      </c>
      <c r="D8290" s="2" t="inlineStr">
        <is>
          <t>United States</t>
        </is>
      </c>
      <c r="E8290" s="2" t="inlineStr">
        <is>
          <t>USA</t>
        </is>
      </c>
      <c r="F8290" s="2" t="inlineStr">
        <is>
          <t>Electricity generation with a gas turbine</t>
        </is>
      </c>
      <c r="G8290" s="2" t="n">
        <v>3</v>
      </c>
      <c r="H8290" s="2" t="n">
        <v>0.0069480678066611</v>
      </c>
      <c r="I8290" s="2" t="n">
        <v>0.007781835943460433</v>
      </c>
      <c r="J8290" s="40" t="inlineStr">
        <is>
          <t>waste - methane capture</t>
        </is>
      </c>
    </row>
    <row r="8291" ht="15.75" customHeight="1" s="120">
      <c r="A8291" s="2" t="inlineStr">
        <is>
          <t>WASTE</t>
        </is>
      </c>
      <c r="B8291" s="2" t="inlineStr">
        <is>
          <t>LAN</t>
        </is>
      </c>
      <c r="C8291" s="2" t="n">
        <v>2040</v>
      </c>
      <c r="D8291" s="2" t="inlineStr">
        <is>
          <t>United States</t>
        </is>
      </c>
      <c r="E8291" s="2" t="inlineStr">
        <is>
          <t>USA</t>
        </is>
      </c>
      <c r="F8291" s="2" t="inlineStr">
        <is>
          <t>Electricity generation with combined heat and power</t>
        </is>
      </c>
      <c r="G8291" s="2" t="n">
        <v>3</v>
      </c>
      <c r="H8291" s="2" t="n">
        <v>0.009883134625852099</v>
      </c>
      <c r="I8291" s="2" t="n">
        <v>0.01106911078095435</v>
      </c>
      <c r="J8291" s="40" t="inlineStr">
        <is>
          <t>waste - methane capture</t>
        </is>
      </c>
    </row>
    <row r="8292" ht="15.75" customHeight="1" s="120">
      <c r="A8292" s="2" t="inlineStr">
        <is>
          <t>WASTE</t>
        </is>
      </c>
      <c r="B8292" s="2" t="inlineStr">
        <is>
          <t>LAN</t>
        </is>
      </c>
      <c r="C8292" s="2" t="n">
        <v>2040</v>
      </c>
      <c r="D8292" s="2" t="inlineStr">
        <is>
          <t>United States</t>
        </is>
      </c>
      <c r="E8292" s="2" t="inlineStr">
        <is>
          <t>USA</t>
        </is>
      </c>
      <c r="F8292" s="2" t="inlineStr">
        <is>
          <t>Electricity generation with a microturbine</t>
        </is>
      </c>
      <c r="G8292" s="2" t="n">
        <v>3</v>
      </c>
      <c r="H8292" s="2" t="n">
        <v>0.0208922177844215</v>
      </c>
      <c r="I8292" s="2" t="n">
        <v>0.02339928391855208</v>
      </c>
      <c r="J8292" s="40" t="inlineStr">
        <is>
          <t>waste - methane capture</t>
        </is>
      </c>
    </row>
    <row r="8293" ht="15.75" customHeight="1" s="120">
      <c r="A8293" s="2" t="inlineStr">
        <is>
          <t>WASTE</t>
        </is>
      </c>
      <c r="B8293" s="2" t="inlineStr">
        <is>
          <t>LAN</t>
        </is>
      </c>
      <c r="C8293" s="2" t="n">
        <v>2040</v>
      </c>
      <c r="D8293" s="2" t="inlineStr">
        <is>
          <t>United States</t>
        </is>
      </c>
      <c r="E8293" s="2" t="inlineStr">
        <is>
          <t>USA</t>
        </is>
      </c>
      <c r="F8293" s="2" t="inlineStr">
        <is>
          <t>Flaring of landfill gas</t>
        </is>
      </c>
      <c r="G8293" s="2" t="n">
        <v>4</v>
      </c>
      <c r="H8293" s="2" t="n">
        <v>0.640459287445992</v>
      </c>
      <c r="I8293" s="2" t="n">
        <v>0.7173144019395111</v>
      </c>
      <c r="J8293" s="40" t="inlineStr">
        <is>
          <t>waste - methane destruction</t>
        </is>
      </c>
    </row>
    <row r="8294" ht="15.75" customHeight="1" s="120">
      <c r="A8294" s="2" t="inlineStr">
        <is>
          <t>WASTE</t>
        </is>
      </c>
      <c r="B8294" s="2" t="inlineStr">
        <is>
          <t>LAN</t>
        </is>
      </c>
      <c r="C8294" s="2" t="n">
        <v>2040</v>
      </c>
      <c r="D8294" s="2" t="inlineStr">
        <is>
          <t>United States</t>
        </is>
      </c>
      <c r="E8294" s="2" t="inlineStr">
        <is>
          <t>USA</t>
        </is>
      </c>
      <c r="F8294" s="2" t="inlineStr">
        <is>
          <t>Electricity generation with a microturbine</t>
        </is>
      </c>
      <c r="G8294" s="2" t="n">
        <v>4</v>
      </c>
      <c r="H8294" s="2" t="n">
        <v>0.0158855174959172</v>
      </c>
      <c r="I8294" s="2" t="n">
        <v>0.01779177959542727</v>
      </c>
      <c r="J8294" s="40" t="inlineStr">
        <is>
          <t>waste - methane capture</t>
        </is>
      </c>
    </row>
    <row r="8295" ht="15.75" customHeight="1" s="120">
      <c r="A8295" s="2" t="inlineStr">
        <is>
          <t>WASTE</t>
        </is>
      </c>
      <c r="B8295" s="2" t="inlineStr">
        <is>
          <t>LAN</t>
        </is>
      </c>
      <c r="C8295" s="2" t="n">
        <v>2040</v>
      </c>
      <c r="D8295" s="2" t="inlineStr">
        <is>
          <t>United States</t>
        </is>
      </c>
      <c r="E8295" s="2" t="inlineStr">
        <is>
          <t>USA</t>
        </is>
      </c>
      <c r="F8295" s="2" t="inlineStr">
        <is>
          <t>Electricity generation with a gas turbine</t>
        </is>
      </c>
      <c r="G8295" s="2" t="n">
        <v>4</v>
      </c>
      <c r="H8295" s="2" t="n">
        <v>0.0662398130516522</v>
      </c>
      <c r="I8295" s="2" t="n">
        <v>0.07418859061785048</v>
      </c>
      <c r="J8295" s="40" t="inlineStr">
        <is>
          <t>waste - methane capture</t>
        </is>
      </c>
    </row>
    <row r="8296" ht="15.75" customHeight="1" s="120">
      <c r="A8296" s="2" t="inlineStr">
        <is>
          <t>WASTE</t>
        </is>
      </c>
      <c r="B8296" s="2" t="inlineStr">
        <is>
          <t>LAN</t>
        </is>
      </c>
      <c r="C8296" s="2" t="n">
        <v>2040</v>
      </c>
      <c r="D8296" s="2" t="inlineStr">
        <is>
          <t>United States</t>
        </is>
      </c>
      <c r="E8296" s="2" t="inlineStr">
        <is>
          <t>USA</t>
        </is>
      </c>
      <c r="F8296" s="2" t="inlineStr">
        <is>
          <t>Electricity generation with combined heat and power</t>
        </is>
      </c>
      <c r="G8296" s="2" t="n">
        <v>4</v>
      </c>
      <c r="H8296" s="2" t="n">
        <v>0.0222615908132866</v>
      </c>
      <c r="I8296" s="2" t="n">
        <v>0.02493298171088099</v>
      </c>
      <c r="J8296" s="40" t="inlineStr">
        <is>
          <t>waste - methane capture</t>
        </is>
      </c>
    </row>
    <row r="8297" ht="15.75" customHeight="1" s="120">
      <c r="A8297" s="2" t="inlineStr">
        <is>
          <t>WASTE</t>
        </is>
      </c>
      <c r="B8297" s="2" t="inlineStr">
        <is>
          <t>LAN</t>
        </is>
      </c>
      <c r="C8297" s="2" t="n">
        <v>2040</v>
      </c>
      <c r="D8297" s="2" t="inlineStr">
        <is>
          <t>United States</t>
        </is>
      </c>
      <c r="E8297" s="2" t="inlineStr">
        <is>
          <t>USA</t>
        </is>
      </c>
      <c r="F8297" s="2" t="inlineStr">
        <is>
          <t>Electricity generation with a reciprocating engine</t>
        </is>
      </c>
      <c r="G8297" s="2" t="n">
        <v>4</v>
      </c>
      <c r="H8297" s="2" t="n">
        <v>0.216013148427009</v>
      </c>
      <c r="I8297" s="2" t="n">
        <v>0.2419347262382501</v>
      </c>
      <c r="J8297" s="40" t="inlineStr">
        <is>
          <t>waste - methane capture</t>
        </is>
      </c>
    </row>
    <row r="8298" ht="15.75" customHeight="1" s="120">
      <c r="A8298" s="2" t="inlineStr">
        <is>
          <t>WASTE</t>
        </is>
      </c>
      <c r="B8298" s="2" t="inlineStr">
        <is>
          <t>LAN</t>
        </is>
      </c>
      <c r="C8298" s="2" t="n">
        <v>2040</v>
      </c>
      <c r="D8298" s="2" t="inlineStr">
        <is>
          <t>United States</t>
        </is>
      </c>
      <c r="E8298" s="2" t="inlineStr">
        <is>
          <t>USA</t>
        </is>
      </c>
      <c r="F8298" s="2" t="inlineStr">
        <is>
          <t>Electricity generation with a microturbine</t>
        </is>
      </c>
      <c r="G8298" s="2" t="n">
        <v>5</v>
      </c>
      <c r="H8298" s="2" t="n">
        <v>0.0223331671440974</v>
      </c>
      <c r="I8298" s="2" t="n">
        <v>0.02501314720138909</v>
      </c>
      <c r="J8298" s="40" t="inlineStr">
        <is>
          <t>waste - methane capture</t>
        </is>
      </c>
    </row>
    <row r="8299" ht="15.75" customHeight="1" s="120">
      <c r="A8299" s="2" t="inlineStr">
        <is>
          <t>WASTE</t>
        </is>
      </c>
      <c r="B8299" s="2" t="inlineStr">
        <is>
          <t>LAN</t>
        </is>
      </c>
      <c r="C8299" s="2" t="n">
        <v>2040</v>
      </c>
      <c r="D8299" s="2" t="inlineStr">
        <is>
          <t>United States</t>
        </is>
      </c>
      <c r="E8299" s="2" t="inlineStr">
        <is>
          <t>USA</t>
        </is>
      </c>
      <c r="F8299" s="2" t="inlineStr">
        <is>
          <t>Land_x001f_ll gas recovery for direct use</t>
        </is>
      </c>
      <c r="G8299" s="2" t="n">
        <v>5</v>
      </c>
      <c r="H8299" s="2" t="n">
        <v>0.001808526692912</v>
      </c>
      <c r="I8299" s="2" t="n">
        <v>0.002025549896061441</v>
      </c>
      <c r="J8299" s="40" t="inlineStr">
        <is>
          <t>waste - methane capture</t>
        </is>
      </c>
    </row>
    <row r="8300" ht="15.75" customHeight="1" s="120">
      <c r="A8300" s="2" t="inlineStr">
        <is>
          <t>WASTE</t>
        </is>
      </c>
      <c r="B8300" s="2" t="inlineStr">
        <is>
          <t>LAN</t>
        </is>
      </c>
      <c r="C8300" s="2" t="n">
        <v>2040</v>
      </c>
      <c r="D8300" s="2" t="inlineStr">
        <is>
          <t>United States</t>
        </is>
      </c>
      <c r="E8300" s="2" t="inlineStr">
        <is>
          <t>USA</t>
        </is>
      </c>
      <c r="F8300" s="2" t="inlineStr">
        <is>
          <t>Electricity generation with combined heat and power</t>
        </is>
      </c>
      <c r="G8300" s="2" t="n">
        <v>5</v>
      </c>
      <c r="H8300" s="2" t="n">
        <v>0.0337297969963402</v>
      </c>
      <c r="I8300" s="2" t="n">
        <v>0.03777737263590102</v>
      </c>
      <c r="J8300" s="40" t="inlineStr">
        <is>
          <t>waste - methane capture</t>
        </is>
      </c>
    </row>
    <row r="8301" ht="15.75" customHeight="1" s="120">
      <c r="A8301" s="2" t="inlineStr">
        <is>
          <t>WASTE</t>
        </is>
      </c>
      <c r="B8301" s="2" t="inlineStr">
        <is>
          <t>LAN</t>
        </is>
      </c>
      <c r="C8301" s="2" t="n">
        <v>2040</v>
      </c>
      <c r="D8301" s="2" t="inlineStr">
        <is>
          <t>United States</t>
        </is>
      </c>
      <c r="E8301" s="2" t="inlineStr">
        <is>
          <t>USA</t>
        </is>
      </c>
      <c r="F8301" s="2" t="inlineStr">
        <is>
          <t>Flaring of landfill gas</t>
        </is>
      </c>
      <c r="G8301" s="2" t="n">
        <v>5</v>
      </c>
      <c r="H8301" s="2" t="n">
        <v>0.479574588127434</v>
      </c>
      <c r="I8301" s="2" t="n">
        <v>0.5371235387027261</v>
      </c>
      <c r="J8301" s="40" t="inlineStr">
        <is>
          <t>waste - methane destruction</t>
        </is>
      </c>
    </row>
    <row r="8302" ht="15.75" customHeight="1" s="120">
      <c r="A8302" s="2" t="inlineStr">
        <is>
          <t>WASTE</t>
        </is>
      </c>
      <c r="B8302" s="2" t="inlineStr">
        <is>
          <t>LAN</t>
        </is>
      </c>
      <c r="C8302" s="2" t="n">
        <v>2040</v>
      </c>
      <c r="D8302" s="2" t="inlineStr">
        <is>
          <t>United States</t>
        </is>
      </c>
      <c r="E8302" s="2" t="inlineStr">
        <is>
          <t>USA</t>
        </is>
      </c>
      <c r="F8302" s="2" t="inlineStr">
        <is>
          <t>Electricity generation with a reciprocating engine</t>
        </is>
      </c>
      <c r="G8302" s="2" t="n">
        <v>5</v>
      </c>
      <c r="H8302" s="2" t="n">
        <v>0.471604151651263</v>
      </c>
      <c r="I8302" s="2" t="n">
        <v>0.5281966498494146</v>
      </c>
      <c r="J8302" s="40" t="inlineStr">
        <is>
          <t>waste - methane capture</t>
        </is>
      </c>
    </row>
    <row r="8303" ht="15.75" customHeight="1" s="120">
      <c r="A8303" s="2" t="inlineStr">
        <is>
          <t>WASTE</t>
        </is>
      </c>
      <c r="B8303" s="2" t="inlineStr">
        <is>
          <t>LAN</t>
        </is>
      </c>
      <c r="C8303" s="2" t="n">
        <v>2040</v>
      </c>
      <c r="D8303" s="2" t="inlineStr">
        <is>
          <t>United States</t>
        </is>
      </c>
      <c r="E8303" s="2" t="inlineStr">
        <is>
          <t>USA</t>
        </is>
      </c>
      <c r="F8303" s="2" t="inlineStr">
        <is>
          <t>Electricity generation with a gas turbine</t>
        </is>
      </c>
      <c r="G8303" s="2" t="n">
        <v>5</v>
      </c>
      <c r="H8303" s="2" t="n">
        <v>0.0586542242090218</v>
      </c>
      <c r="I8303" s="2" t="n">
        <v>0.06569273111410442</v>
      </c>
      <c r="J8303" s="40" t="inlineStr">
        <is>
          <t>waste - methane capture</t>
        </is>
      </c>
    </row>
    <row r="8304" ht="15.75" customHeight="1" s="120">
      <c r="A8304" s="2" t="inlineStr">
        <is>
          <t>WASTE</t>
        </is>
      </c>
      <c r="B8304" s="2" t="inlineStr">
        <is>
          <t>LAN</t>
        </is>
      </c>
      <c r="C8304" s="2" t="n">
        <v>2040</v>
      </c>
      <c r="D8304" s="2" t="inlineStr">
        <is>
          <t>United States</t>
        </is>
      </c>
      <c r="E8304" s="2" t="inlineStr">
        <is>
          <t>USA</t>
        </is>
      </c>
      <c r="F8304" s="2" t="inlineStr">
        <is>
          <t>Flaring of landfill gas</t>
        </is>
      </c>
      <c r="G8304" s="2" t="n">
        <v>6</v>
      </c>
      <c r="H8304" s="2" t="n">
        <v>0.362427343381568</v>
      </c>
      <c r="I8304" s="2" t="n">
        <v>0.4059186245873562</v>
      </c>
      <c r="J8304" s="40" t="inlineStr">
        <is>
          <t>waste - methane destruction</t>
        </is>
      </c>
    </row>
    <row r="8305" ht="15.75" customHeight="1" s="120">
      <c r="A8305" s="2" t="inlineStr">
        <is>
          <t>WASTE</t>
        </is>
      </c>
      <c r="B8305" s="2" t="inlineStr">
        <is>
          <t>LAN</t>
        </is>
      </c>
      <c r="C8305" s="2" t="n">
        <v>2040</v>
      </c>
      <c r="D8305" s="2" t="inlineStr">
        <is>
          <t>United States</t>
        </is>
      </c>
      <c r="E8305" s="2" t="inlineStr">
        <is>
          <t>USA</t>
        </is>
      </c>
      <c r="F8305" s="2" t="inlineStr">
        <is>
          <t>Electricity generation with a gas turbine</t>
        </is>
      </c>
      <c r="G8305" s="2" t="n">
        <v>6</v>
      </c>
      <c r="H8305" s="2" t="n">
        <v>0.0470683280727826</v>
      </c>
      <c r="I8305" s="2" t="n">
        <v>0.05271652744151652</v>
      </c>
      <c r="J8305" s="40" t="inlineStr">
        <is>
          <t>waste - methane capture</t>
        </is>
      </c>
    </row>
    <row r="8306" ht="15.75" customHeight="1" s="120">
      <c r="A8306" s="2" t="inlineStr">
        <is>
          <t>WASTE</t>
        </is>
      </c>
      <c r="B8306" s="2" t="inlineStr">
        <is>
          <t>LAN</t>
        </is>
      </c>
      <c r="C8306" s="2" t="n">
        <v>2040</v>
      </c>
      <c r="D8306" s="2" t="inlineStr">
        <is>
          <t>United States</t>
        </is>
      </c>
      <c r="E8306" s="2" t="inlineStr">
        <is>
          <t>USA</t>
        </is>
      </c>
      <c r="F8306" s="2" t="inlineStr">
        <is>
          <t>Electricity generation with a reciprocating engine</t>
        </is>
      </c>
      <c r="G8306" s="2" t="n">
        <v>6</v>
      </c>
      <c r="H8306" s="2" t="n">
        <v>0.64719146117568</v>
      </c>
      <c r="I8306" s="2" t="n">
        <v>0.7248544365167617</v>
      </c>
      <c r="J8306" s="40" t="inlineStr">
        <is>
          <t>waste - methane capture</t>
        </is>
      </c>
    </row>
    <row r="8307" ht="15.75" customHeight="1" s="120">
      <c r="A8307" s="2" t="inlineStr">
        <is>
          <t>WASTE</t>
        </is>
      </c>
      <c r="B8307" s="2" t="inlineStr">
        <is>
          <t>LAN</t>
        </is>
      </c>
      <c r="C8307" s="2" t="n">
        <v>2040</v>
      </c>
      <c r="D8307" s="2" t="inlineStr">
        <is>
          <t>United States</t>
        </is>
      </c>
      <c r="E8307" s="2" t="inlineStr">
        <is>
          <t>USA</t>
        </is>
      </c>
      <c r="F8307" s="2" t="inlineStr">
        <is>
          <t>Electricity generation with combined heat and power</t>
        </is>
      </c>
      <c r="G8307" s="2" t="n">
        <v>6</v>
      </c>
      <c r="H8307" s="2" t="n">
        <v>0.0314959631068632</v>
      </c>
      <c r="I8307" s="2" t="n">
        <v>0.03527547867968679</v>
      </c>
      <c r="J8307" s="40" t="inlineStr">
        <is>
          <t>waste - methane capture</t>
        </is>
      </c>
    </row>
    <row r="8308" ht="15.75" customHeight="1" s="120">
      <c r="A8308" s="2" t="inlineStr">
        <is>
          <t>WASTE</t>
        </is>
      </c>
      <c r="B8308" s="2" t="inlineStr">
        <is>
          <t>LAN</t>
        </is>
      </c>
      <c r="C8308" s="2" t="n">
        <v>2040</v>
      </c>
      <c r="D8308" s="2" t="inlineStr">
        <is>
          <t>United States</t>
        </is>
      </c>
      <c r="E8308" s="2" t="inlineStr">
        <is>
          <t>USA</t>
        </is>
      </c>
      <c r="F8308" s="2" t="inlineStr">
        <is>
          <t>Electricity generation with a microturbine</t>
        </is>
      </c>
      <c r="G8308" s="2" t="n">
        <v>6</v>
      </c>
      <c r="H8308" s="2" t="n">
        <v>0.0160387479991186</v>
      </c>
      <c r="I8308" s="2" t="n">
        <v>0.01796339775901283</v>
      </c>
      <c r="J8308" s="40" t="inlineStr">
        <is>
          <t>waste - methane capture</t>
        </is>
      </c>
    </row>
    <row r="8309" ht="15.75" customHeight="1" s="120">
      <c r="A8309" s="2" t="inlineStr">
        <is>
          <t>WASTE</t>
        </is>
      </c>
      <c r="B8309" s="2" t="inlineStr">
        <is>
          <t>LAN</t>
        </is>
      </c>
      <c r="C8309" s="2" t="n">
        <v>2040</v>
      </c>
      <c r="D8309" s="2" t="inlineStr">
        <is>
          <t>United States</t>
        </is>
      </c>
      <c r="E8309" s="2" t="inlineStr">
        <is>
          <t>USA</t>
        </is>
      </c>
      <c r="F8309" s="2" t="inlineStr">
        <is>
          <t>Land_x001f_ll gas recovery for direct use</t>
        </is>
      </c>
      <c r="G8309" s="2" t="n">
        <v>6</v>
      </c>
      <c r="H8309" s="2" t="n">
        <v>0.0023598301340826</v>
      </c>
      <c r="I8309" s="2" t="n">
        <v>0.002643009750172512</v>
      </c>
      <c r="J8309" s="40" t="inlineStr">
        <is>
          <t>waste - methane capture</t>
        </is>
      </c>
    </row>
    <row r="8310" ht="15.75" customHeight="1" s="120">
      <c r="A8310" s="2" t="inlineStr">
        <is>
          <t>WASTE</t>
        </is>
      </c>
      <c r="B8310" s="2" t="inlineStr">
        <is>
          <t>LAN</t>
        </is>
      </c>
      <c r="C8310" s="2" t="n">
        <v>2040</v>
      </c>
      <c r="D8310" s="2" t="inlineStr">
        <is>
          <t>United States</t>
        </is>
      </c>
      <c r="E8310" s="2" t="inlineStr">
        <is>
          <t>USA</t>
        </is>
      </c>
      <c r="F8310" s="2" t="inlineStr">
        <is>
          <t>Electricity generation with combined heat and power</t>
        </is>
      </c>
      <c r="G8310" s="2" t="n">
        <v>7</v>
      </c>
      <c r="H8310" s="2" t="n">
        <v>0.0400395969627425</v>
      </c>
      <c r="I8310" s="2" t="n">
        <v>0.04484434859827161</v>
      </c>
      <c r="J8310" s="40" t="inlineStr">
        <is>
          <t>waste - methane capture</t>
        </is>
      </c>
    </row>
    <row r="8311" ht="15.75" customHeight="1" s="120">
      <c r="A8311" s="2" t="inlineStr">
        <is>
          <t>WASTE</t>
        </is>
      </c>
      <c r="B8311" s="2" t="inlineStr">
        <is>
          <t>LAN</t>
        </is>
      </c>
      <c r="C8311" s="2" t="n">
        <v>2040</v>
      </c>
      <c r="D8311" s="2" t="inlineStr">
        <is>
          <t>United States</t>
        </is>
      </c>
      <c r="E8311" s="2" t="inlineStr">
        <is>
          <t>USA</t>
        </is>
      </c>
      <c r="F8311" s="2" t="inlineStr">
        <is>
          <t>Electricity generation with a gas turbine</t>
        </is>
      </c>
      <c r="G8311" s="2" t="n">
        <v>7</v>
      </c>
      <c r="H8311" s="2" t="n">
        <v>0.0315326977870427</v>
      </c>
      <c r="I8311" s="2" t="n">
        <v>0.03531662152148782</v>
      </c>
      <c r="J8311" s="40" t="inlineStr">
        <is>
          <t>waste - methane capture</t>
        </is>
      </c>
    </row>
    <row r="8312" ht="15.75" customHeight="1" s="120">
      <c r="A8312" s="2" t="inlineStr">
        <is>
          <t>WASTE</t>
        </is>
      </c>
      <c r="B8312" s="2" t="inlineStr">
        <is>
          <t>LAN</t>
        </is>
      </c>
      <c r="C8312" s="2" t="n">
        <v>2040</v>
      </c>
      <c r="D8312" s="2" t="inlineStr">
        <is>
          <t>United States</t>
        </is>
      </c>
      <c r="E8312" s="2" t="inlineStr">
        <is>
          <t>USA</t>
        </is>
      </c>
      <c r="F8312" s="2" t="inlineStr">
        <is>
          <t>Electricity generation with a microturbine</t>
        </is>
      </c>
      <c r="G8312" s="2" t="n">
        <v>7</v>
      </c>
      <c r="H8312" s="2" t="n">
        <v>0.013200036395574</v>
      </c>
      <c r="I8312" s="2" t="n">
        <v>0.01478404076304288</v>
      </c>
      <c r="J8312" s="40" t="inlineStr">
        <is>
          <t>waste - methane capture</t>
        </is>
      </c>
    </row>
    <row r="8313" ht="15.75" customHeight="1" s="120">
      <c r="A8313" s="2" t="inlineStr">
        <is>
          <t>WASTE</t>
        </is>
      </c>
      <c r="B8313" s="2" t="inlineStr">
        <is>
          <t>LAN</t>
        </is>
      </c>
      <c r="C8313" s="2" t="n">
        <v>2040</v>
      </c>
      <c r="D8313" s="2" t="inlineStr">
        <is>
          <t>United States</t>
        </is>
      </c>
      <c r="E8313" s="2" t="inlineStr">
        <is>
          <t>USA</t>
        </is>
      </c>
      <c r="F8313" s="2" t="inlineStr">
        <is>
          <t>Land_x001f_ll gas recovery for direct use</t>
        </is>
      </c>
      <c r="G8313" s="2" t="n">
        <v>7</v>
      </c>
      <c r="H8313" s="2" t="n">
        <v>0.0075249813962728</v>
      </c>
      <c r="I8313" s="2" t="n">
        <v>0.008427979163825537</v>
      </c>
      <c r="J8313" s="40" t="inlineStr">
        <is>
          <t>waste - methane capture</t>
        </is>
      </c>
    </row>
    <row r="8314" ht="15.75" customHeight="1" s="120">
      <c r="A8314" s="2" t="inlineStr">
        <is>
          <t>WASTE</t>
        </is>
      </c>
      <c r="B8314" s="2" t="inlineStr">
        <is>
          <t>LAN</t>
        </is>
      </c>
      <c r="C8314" s="2" t="n">
        <v>2040</v>
      </c>
      <c r="D8314" s="2" t="inlineStr">
        <is>
          <t>United States</t>
        </is>
      </c>
      <c r="E8314" s="2" t="inlineStr">
        <is>
          <t>USA</t>
        </is>
      </c>
      <c r="F8314" s="2" t="inlineStr">
        <is>
          <t>Electricity generation with a reciprocating engine</t>
        </is>
      </c>
      <c r="G8314" s="2" t="n">
        <v>7</v>
      </c>
      <c r="H8314" s="2" t="n">
        <v>0.582038911059498</v>
      </c>
      <c r="I8314" s="2" t="n">
        <v>0.6518835803866379</v>
      </c>
      <c r="J8314" s="40" t="inlineStr">
        <is>
          <t>waste - methane capture</t>
        </is>
      </c>
    </row>
    <row r="8315" ht="15.75" customHeight="1" s="120">
      <c r="A8315" s="2" t="inlineStr">
        <is>
          <t>WASTE</t>
        </is>
      </c>
      <c r="B8315" s="2" t="inlineStr">
        <is>
          <t>LAN</t>
        </is>
      </c>
      <c r="C8315" s="2" t="n">
        <v>2040</v>
      </c>
      <c r="D8315" s="2" t="inlineStr">
        <is>
          <t>United States</t>
        </is>
      </c>
      <c r="E8315" s="2" t="inlineStr">
        <is>
          <t>USA</t>
        </is>
      </c>
      <c r="F8315" s="2" t="inlineStr">
        <is>
          <t>Flaring of landfill gas</t>
        </is>
      </c>
      <c r="G8315" s="2" t="n">
        <v>7</v>
      </c>
      <c r="H8315" s="2" t="n">
        <v>0.226738958852365</v>
      </c>
      <c r="I8315" s="2" t="n">
        <v>0.2539476339146488</v>
      </c>
      <c r="J8315" s="40" t="inlineStr">
        <is>
          <t>waste - methane destruction</t>
        </is>
      </c>
    </row>
    <row r="8316" ht="15.75" customHeight="1" s="120">
      <c r="A8316" s="2" t="inlineStr">
        <is>
          <t>WASTE</t>
        </is>
      </c>
      <c r="B8316" s="2" t="inlineStr">
        <is>
          <t>LAN</t>
        </is>
      </c>
      <c r="C8316" s="2" t="n">
        <v>2040</v>
      </c>
      <c r="D8316" s="2" t="inlineStr">
        <is>
          <t>United States</t>
        </is>
      </c>
      <c r="E8316" s="2" t="inlineStr">
        <is>
          <t>USA</t>
        </is>
      </c>
      <c r="F8316" s="2" t="inlineStr">
        <is>
          <t>Electricity generation with a gas turbine</t>
        </is>
      </c>
      <c r="G8316" s="2" t="n">
        <v>8</v>
      </c>
      <c r="H8316" s="2" t="n">
        <v>0.0187247793946881</v>
      </c>
      <c r="I8316" s="2" t="n">
        <v>0.02097175292205067</v>
      </c>
      <c r="J8316" s="40" t="inlineStr">
        <is>
          <t>waste - methane capture</t>
        </is>
      </c>
    </row>
    <row r="8317" ht="15.75" customHeight="1" s="120">
      <c r="A8317" s="2" t="inlineStr">
        <is>
          <t>WASTE</t>
        </is>
      </c>
      <c r="B8317" s="2" t="inlineStr">
        <is>
          <t>LAN</t>
        </is>
      </c>
      <c r="C8317" s="2" t="n">
        <v>2040</v>
      </c>
      <c r="D8317" s="2" t="inlineStr">
        <is>
          <t>United States</t>
        </is>
      </c>
      <c r="E8317" s="2" t="inlineStr">
        <is>
          <t>USA</t>
        </is>
      </c>
      <c r="F8317" s="2" t="inlineStr">
        <is>
          <t>Electricity generation with a reciprocating engine</t>
        </is>
      </c>
      <c r="G8317" s="2" t="n">
        <v>8</v>
      </c>
      <c r="H8317" s="2" t="n">
        <v>0.24041277077049</v>
      </c>
      <c r="I8317" s="2" t="n">
        <v>0.2692623032629488</v>
      </c>
      <c r="J8317" s="40" t="inlineStr">
        <is>
          <t>waste - methane capture</t>
        </is>
      </c>
    </row>
    <row r="8318" ht="15.75" customHeight="1" s="120">
      <c r="A8318" s="2" t="inlineStr">
        <is>
          <t>WASTE</t>
        </is>
      </c>
      <c r="B8318" s="2" t="inlineStr">
        <is>
          <t>LAN</t>
        </is>
      </c>
      <c r="C8318" s="2" t="n">
        <v>2040</v>
      </c>
      <c r="D8318" s="2" t="inlineStr">
        <is>
          <t>United States</t>
        </is>
      </c>
      <c r="E8318" s="2" t="inlineStr">
        <is>
          <t>USA</t>
        </is>
      </c>
      <c r="F8318" s="2" t="inlineStr">
        <is>
          <t>Electricity generation with combined heat and power</t>
        </is>
      </c>
      <c r="G8318" s="2" t="n">
        <v>8</v>
      </c>
      <c r="H8318" s="2" t="n">
        <v>0.0200394054991193</v>
      </c>
      <c r="I8318" s="2" t="n">
        <v>0.02244413415901362</v>
      </c>
      <c r="J8318" s="40" t="inlineStr">
        <is>
          <t>waste - methane capture</t>
        </is>
      </c>
    </row>
    <row r="8319" ht="15.75" customHeight="1" s="120">
      <c r="A8319" s="2" t="inlineStr">
        <is>
          <t>WASTE</t>
        </is>
      </c>
      <c r="B8319" s="2" t="inlineStr">
        <is>
          <t>LAN</t>
        </is>
      </c>
      <c r="C8319" s="2" t="n">
        <v>2040</v>
      </c>
      <c r="D8319" s="2" t="inlineStr">
        <is>
          <t>United States</t>
        </is>
      </c>
      <c r="E8319" s="2" t="inlineStr">
        <is>
          <t>USA</t>
        </is>
      </c>
      <c r="F8319" s="2" t="inlineStr">
        <is>
          <t>Land_x001f_ll gas recovery for direct use</t>
        </is>
      </c>
      <c r="G8319" s="2" t="n">
        <v>8</v>
      </c>
      <c r="H8319" s="2" t="n">
        <v>0.0021001653803978</v>
      </c>
      <c r="I8319" s="2" t="n">
        <v>0.002352185226045536</v>
      </c>
      <c r="J8319" s="40" t="inlineStr">
        <is>
          <t>waste - methane capture</t>
        </is>
      </c>
    </row>
    <row r="8320" ht="15.75" customHeight="1" s="120">
      <c r="A8320" s="2" t="inlineStr">
        <is>
          <t>WASTE</t>
        </is>
      </c>
      <c r="B8320" s="2" t="inlineStr">
        <is>
          <t>LAN</t>
        </is>
      </c>
      <c r="C8320" s="2" t="n">
        <v>2040</v>
      </c>
      <c r="D8320" s="2" t="inlineStr">
        <is>
          <t>United States</t>
        </is>
      </c>
      <c r="E8320" s="2" t="inlineStr">
        <is>
          <t>USA</t>
        </is>
      </c>
      <c r="F8320" s="2" t="inlineStr">
        <is>
          <t>Electricity generation with a microturbine</t>
        </is>
      </c>
      <c r="G8320" s="2" t="n">
        <v>8</v>
      </c>
      <c r="H8320" s="2" t="n">
        <v>0.0166328047489515</v>
      </c>
      <c r="I8320" s="2" t="n">
        <v>0.01862874131882568</v>
      </c>
      <c r="J8320" s="40" t="inlineStr">
        <is>
          <t>waste - methane capture</t>
        </is>
      </c>
    </row>
    <row r="8321" ht="15.75" customHeight="1" s="120">
      <c r="A8321" s="2" t="inlineStr">
        <is>
          <t>WASTE</t>
        </is>
      </c>
      <c r="B8321" s="2" t="inlineStr">
        <is>
          <t>LAN</t>
        </is>
      </c>
      <c r="C8321" s="2" t="n">
        <v>2040</v>
      </c>
      <c r="D8321" s="2" t="inlineStr">
        <is>
          <t>United States</t>
        </is>
      </c>
      <c r="E8321" s="2" t="inlineStr">
        <is>
          <t>USA</t>
        </is>
      </c>
      <c r="F8321" s="2" t="inlineStr">
        <is>
          <t>Flaring of landfill gas</t>
        </is>
      </c>
      <c r="G8321" s="2" t="n">
        <v>8</v>
      </c>
      <c r="H8321" s="2" t="n">
        <v>0.273329622345045</v>
      </c>
      <c r="I8321" s="2" t="n">
        <v>0.3061291770264504</v>
      </c>
      <c r="J8321" s="40" t="inlineStr">
        <is>
          <t>waste - methane destruction</t>
        </is>
      </c>
    </row>
    <row r="8322" ht="15.75" customHeight="1" s="120">
      <c r="A8322" s="2" t="inlineStr">
        <is>
          <t>WASTE</t>
        </is>
      </c>
      <c r="B8322" s="2" t="inlineStr">
        <is>
          <t>LAN</t>
        </is>
      </c>
      <c r="C8322" s="2" t="n">
        <v>2040</v>
      </c>
      <c r="D8322" s="2" t="inlineStr">
        <is>
          <t>United States</t>
        </is>
      </c>
      <c r="E8322" s="2" t="inlineStr">
        <is>
          <t>USA</t>
        </is>
      </c>
      <c r="F8322" s="2" t="inlineStr">
        <is>
          <t>Electricity generation with a microturbine</t>
        </is>
      </c>
      <c r="G8322" s="2" t="n">
        <v>9</v>
      </c>
      <c r="H8322" s="2" t="n">
        <v>0.0122614377178252</v>
      </c>
      <c r="I8322" s="2" t="n">
        <v>0.01373281024396423</v>
      </c>
      <c r="J8322" s="40" t="inlineStr">
        <is>
          <t>waste - methane capture</t>
        </is>
      </c>
    </row>
    <row r="8323" ht="15.75" customHeight="1" s="120">
      <c r="A8323" s="2" t="inlineStr">
        <is>
          <t>WASTE</t>
        </is>
      </c>
      <c r="B8323" s="2" t="inlineStr">
        <is>
          <t>LAN</t>
        </is>
      </c>
      <c r="C8323" s="2" t="n">
        <v>2040</v>
      </c>
      <c r="D8323" s="2" t="inlineStr">
        <is>
          <t>United States</t>
        </is>
      </c>
      <c r="E8323" s="2" t="inlineStr">
        <is>
          <t>USA</t>
        </is>
      </c>
      <c r="F8323" s="2" t="inlineStr">
        <is>
          <t>Electricity generation with a reciprocating engine</t>
        </is>
      </c>
      <c r="G8323" s="2" t="n">
        <v>9</v>
      </c>
      <c r="H8323" s="2" t="n">
        <v>0.263961359858512</v>
      </c>
      <c r="I8323" s="2" t="n">
        <v>0.2956367230415334</v>
      </c>
      <c r="J8323" s="40" t="inlineStr">
        <is>
          <t>waste - methane capture</t>
        </is>
      </c>
    </row>
    <row r="8324" ht="15.75" customHeight="1" s="120">
      <c r="A8324" s="2" t="inlineStr">
        <is>
          <t>WASTE</t>
        </is>
      </c>
      <c r="B8324" s="2" t="inlineStr">
        <is>
          <t>LAN</t>
        </is>
      </c>
      <c r="C8324" s="2" t="n">
        <v>2040</v>
      </c>
      <c r="D8324" s="2" t="inlineStr">
        <is>
          <t>United States</t>
        </is>
      </c>
      <c r="E8324" s="2" t="inlineStr">
        <is>
          <t>USA</t>
        </is>
      </c>
      <c r="F8324" s="2" t="inlineStr">
        <is>
          <t>Electricity generation with a gas turbine</t>
        </is>
      </c>
      <c r="G8324" s="2" t="n">
        <v>9</v>
      </c>
      <c r="H8324" s="2" t="n">
        <v>0.0260032830410637</v>
      </c>
      <c r="I8324" s="2" t="n">
        <v>0.02912367700599135</v>
      </c>
      <c r="J8324" s="40" t="inlineStr">
        <is>
          <t>waste - methane capture</t>
        </is>
      </c>
    </row>
    <row r="8325" ht="15.75" customHeight="1" s="120">
      <c r="A8325" s="2" t="inlineStr">
        <is>
          <t>WASTE</t>
        </is>
      </c>
      <c r="B8325" s="2" t="inlineStr">
        <is>
          <t>LAN</t>
        </is>
      </c>
      <c r="C8325" s="2" t="n">
        <v>2040</v>
      </c>
      <c r="D8325" s="2" t="inlineStr">
        <is>
          <t>United States</t>
        </is>
      </c>
      <c r="E8325" s="2" t="inlineStr">
        <is>
          <t>USA</t>
        </is>
      </c>
      <c r="F8325" s="2" t="inlineStr">
        <is>
          <t>Electricity generation with combined heat and power</t>
        </is>
      </c>
      <c r="G8325" s="2" t="n">
        <v>9</v>
      </c>
      <c r="H8325" s="2" t="n">
        <v>0.0134505002060905</v>
      </c>
      <c r="I8325" s="2" t="n">
        <v>0.01506456023082136</v>
      </c>
      <c r="J8325" s="40" t="inlineStr">
        <is>
          <t>waste - methane capture</t>
        </is>
      </c>
    </row>
    <row r="8326" ht="15.75" customHeight="1" s="120">
      <c r="A8326" s="2" t="inlineStr">
        <is>
          <t>WASTE</t>
        </is>
      </c>
      <c r="B8326" s="2" t="inlineStr">
        <is>
          <t>LAN</t>
        </is>
      </c>
      <c r="C8326" s="2" t="n">
        <v>2040</v>
      </c>
      <c r="D8326" s="2" t="inlineStr">
        <is>
          <t>United States</t>
        </is>
      </c>
      <c r="E8326" s="2" t="inlineStr">
        <is>
          <t>USA</t>
        </is>
      </c>
      <c r="F8326" s="2" t="inlineStr">
        <is>
          <t>Flaring of landfill gas</t>
        </is>
      </c>
      <c r="G8326" s="2" t="n">
        <v>9</v>
      </c>
      <c r="H8326" s="2" t="n">
        <v>0.183939777780324</v>
      </c>
      <c r="I8326" s="2" t="n">
        <v>0.2060125511139629</v>
      </c>
      <c r="J8326" s="40" t="inlineStr">
        <is>
          <t>waste - methane destruction</t>
        </is>
      </c>
    </row>
    <row r="8327" ht="15.75" customHeight="1" s="120">
      <c r="A8327" s="2" t="inlineStr">
        <is>
          <t>WASTE</t>
        </is>
      </c>
      <c r="B8327" s="2" t="inlineStr">
        <is>
          <t>LAN</t>
        </is>
      </c>
      <c r="C8327" s="2" t="n">
        <v>2040</v>
      </c>
      <c r="D8327" s="2" t="inlineStr">
        <is>
          <t>United States</t>
        </is>
      </c>
      <c r="E8327" s="2" t="inlineStr">
        <is>
          <t>USA</t>
        </is>
      </c>
      <c r="F8327" s="2" t="inlineStr">
        <is>
          <t>Land_x001f_ll gas recovery for direct use</t>
        </is>
      </c>
      <c r="G8327" s="2" t="n">
        <v>10</v>
      </c>
      <c r="H8327" s="2" t="n">
        <v>0.0053690136410296</v>
      </c>
      <c r="I8327" s="2" t="n">
        <v>0.006013295277953152</v>
      </c>
      <c r="J8327" s="40" t="inlineStr">
        <is>
          <t>waste - methane capture</t>
        </is>
      </c>
    </row>
    <row r="8328" ht="15.75" customHeight="1" s="120">
      <c r="A8328" s="2" t="inlineStr">
        <is>
          <t>WASTE</t>
        </is>
      </c>
      <c r="B8328" s="2" t="inlineStr">
        <is>
          <t>LAN</t>
        </is>
      </c>
      <c r="C8328" s="2" t="n">
        <v>2040</v>
      </c>
      <c r="D8328" s="2" t="inlineStr">
        <is>
          <t>United States</t>
        </is>
      </c>
      <c r="E8328" s="2" t="inlineStr">
        <is>
          <t>USA</t>
        </is>
      </c>
      <c r="F8328" s="2" t="inlineStr">
        <is>
          <t>Electricity generation with a reciprocating engine</t>
        </is>
      </c>
      <c r="G8328" s="2" t="n">
        <v>10</v>
      </c>
      <c r="H8328" s="2" t="n">
        <v>0.315004833973944</v>
      </c>
      <c r="I8328" s="2" t="n">
        <v>0.3528054140508173</v>
      </c>
      <c r="J8328" s="40" t="inlineStr">
        <is>
          <t>waste - methane capture</t>
        </is>
      </c>
    </row>
    <row r="8329" ht="15.75" customHeight="1" s="120">
      <c r="A8329" s="2" t="inlineStr">
        <is>
          <t>WASTE</t>
        </is>
      </c>
      <c r="B8329" s="2" t="inlineStr">
        <is>
          <t>LAN</t>
        </is>
      </c>
      <c r="C8329" s="2" t="n">
        <v>2040</v>
      </c>
      <c r="D8329" s="2" t="inlineStr">
        <is>
          <t>United States</t>
        </is>
      </c>
      <c r="E8329" s="2" t="inlineStr">
        <is>
          <t>USA</t>
        </is>
      </c>
      <c r="F8329" s="2" t="inlineStr">
        <is>
          <t>Electricity generation with combined heat and power</t>
        </is>
      </c>
      <c r="G8329" s="2" t="n">
        <v>10</v>
      </c>
      <c r="H8329" s="2" t="n">
        <v>0.0177803408587351</v>
      </c>
      <c r="I8329" s="2" t="n">
        <v>0.01991398176178331</v>
      </c>
      <c r="J8329" s="40" t="inlineStr">
        <is>
          <t>waste - methane capture</t>
        </is>
      </c>
    </row>
    <row r="8330" ht="15.75" customHeight="1" s="120">
      <c r="A8330" s="2" t="inlineStr">
        <is>
          <t>WASTE</t>
        </is>
      </c>
      <c r="B8330" s="2" t="inlineStr">
        <is>
          <t>LAN</t>
        </is>
      </c>
      <c r="C8330" s="2" t="n">
        <v>2040</v>
      </c>
      <c r="D8330" s="2" t="inlineStr">
        <is>
          <t>United States</t>
        </is>
      </c>
      <c r="E8330" s="2" t="inlineStr">
        <is>
          <t>USA</t>
        </is>
      </c>
      <c r="F8330" s="2" t="inlineStr">
        <is>
          <t>Electricity generation with a microturbine</t>
        </is>
      </c>
      <c r="G8330" s="2" t="n">
        <v>10</v>
      </c>
      <c r="H8330" s="2" t="n">
        <v>0.011998435438727</v>
      </c>
      <c r="I8330" s="2" t="n">
        <v>0.01343824769137424</v>
      </c>
      <c r="J8330" s="40" t="inlineStr">
        <is>
          <t>waste - methane capture</t>
        </is>
      </c>
    </row>
    <row r="8331" ht="15.75" customHeight="1" s="120">
      <c r="A8331" s="2" t="inlineStr">
        <is>
          <t>WASTE</t>
        </is>
      </c>
      <c r="B8331" s="2" t="inlineStr">
        <is>
          <t>LAN</t>
        </is>
      </c>
      <c r="C8331" s="2" t="n">
        <v>2040</v>
      </c>
      <c r="D8331" s="2" t="inlineStr">
        <is>
          <t>United States</t>
        </is>
      </c>
      <c r="E8331" s="2" t="inlineStr">
        <is>
          <t>USA</t>
        </is>
      </c>
      <c r="F8331" s="2" t="inlineStr">
        <is>
          <t>Electricity generation with a gas turbine</t>
        </is>
      </c>
      <c r="G8331" s="2" t="n">
        <v>10</v>
      </c>
      <c r="H8331" s="2" t="n">
        <v>0.0250501735426951</v>
      </c>
      <c r="I8331" s="2" t="n">
        <v>0.02805619436781851</v>
      </c>
      <c r="J8331" s="40" t="inlineStr">
        <is>
          <t>waste - methane capture</t>
        </is>
      </c>
    </row>
    <row r="8332" ht="15.75" customHeight="1" s="120">
      <c r="A8332" s="2" t="inlineStr">
        <is>
          <t>WASTE</t>
        </is>
      </c>
      <c r="B8332" s="2" t="inlineStr">
        <is>
          <t>LAN</t>
        </is>
      </c>
      <c r="C8332" s="2" t="n">
        <v>2040</v>
      </c>
      <c r="D8332" s="2" t="inlineStr">
        <is>
          <t>United States</t>
        </is>
      </c>
      <c r="E8332" s="2" t="inlineStr">
        <is>
          <t>USA</t>
        </is>
      </c>
      <c r="F8332" s="2" t="inlineStr">
        <is>
          <t>Flaring of landfill gas</t>
        </is>
      </c>
      <c r="G8332" s="2" t="n">
        <v>10</v>
      </c>
      <c r="H8332" s="2" t="n">
        <v>0.174607237568125</v>
      </c>
      <c r="I8332" s="2" t="n">
        <v>0.1955601060763</v>
      </c>
      <c r="J8332" s="40" t="inlineStr">
        <is>
          <t>waste - methane destruction</t>
        </is>
      </c>
    </row>
    <row r="8333" ht="15.75" customHeight="1" s="120">
      <c r="A8333" s="2" t="inlineStr">
        <is>
          <t>WASTE</t>
        </is>
      </c>
      <c r="B8333" s="2" t="inlineStr">
        <is>
          <t>LAN</t>
        </is>
      </c>
      <c r="C8333" s="2" t="n">
        <v>2040</v>
      </c>
      <c r="D8333" s="2" t="inlineStr">
        <is>
          <t>United States</t>
        </is>
      </c>
      <c r="E8333" s="2" t="inlineStr">
        <is>
          <t>USA</t>
        </is>
      </c>
      <c r="F8333" s="2" t="inlineStr">
        <is>
          <t>Electricity generation with a microturbine</t>
        </is>
      </c>
      <c r="G8333" s="2" t="n">
        <v>11</v>
      </c>
      <c r="H8333" s="2" t="n">
        <v>0.014247343831812</v>
      </c>
      <c r="I8333" s="2" t="n">
        <v>0.01595702509162944</v>
      </c>
      <c r="J8333" s="40" t="inlineStr">
        <is>
          <t>waste - methane capture</t>
        </is>
      </c>
    </row>
    <row r="8334" ht="15.75" customHeight="1" s="120">
      <c r="A8334" s="2" t="inlineStr">
        <is>
          <t>WASTE</t>
        </is>
      </c>
      <c r="B8334" s="2" t="inlineStr">
        <is>
          <t>LAN</t>
        </is>
      </c>
      <c r="C8334" s="2" t="n">
        <v>2040</v>
      </c>
      <c r="D8334" s="2" t="inlineStr">
        <is>
          <t>United States</t>
        </is>
      </c>
      <c r="E8334" s="2" t="inlineStr">
        <is>
          <t>USA</t>
        </is>
      </c>
      <c r="F8334" s="2" t="inlineStr">
        <is>
          <t>Flaring of landfill gas</t>
        </is>
      </c>
      <c r="G8334" s="2" t="n">
        <v>11</v>
      </c>
      <c r="H8334" s="2" t="n">
        <v>0.185021435259841</v>
      </c>
      <c r="I8334" s="2" t="n">
        <v>0.2072240074910219</v>
      </c>
      <c r="J8334" s="40" t="inlineStr">
        <is>
          <t>waste - methane destruction</t>
        </is>
      </c>
    </row>
    <row r="8335" ht="15.75" customHeight="1" s="120">
      <c r="A8335" s="2" t="inlineStr">
        <is>
          <t>WASTE</t>
        </is>
      </c>
      <c r="B8335" s="2" t="inlineStr">
        <is>
          <t>LAN</t>
        </is>
      </c>
      <c r="C8335" s="2" t="n">
        <v>2040</v>
      </c>
      <c r="D8335" s="2" t="inlineStr">
        <is>
          <t>United States</t>
        </is>
      </c>
      <c r="E8335" s="2" t="inlineStr">
        <is>
          <t>USA</t>
        </is>
      </c>
      <c r="F8335" s="2" t="inlineStr">
        <is>
          <t>Electricity generation with combined heat and power</t>
        </is>
      </c>
      <c r="G8335" s="2" t="n">
        <v>11</v>
      </c>
      <c r="H8335" s="2" t="n">
        <v>0.0134478536783718</v>
      </c>
      <c r="I8335" s="2" t="n">
        <v>0.01506159611977642</v>
      </c>
      <c r="J8335" s="40" t="inlineStr">
        <is>
          <t>waste - methane capture</t>
        </is>
      </c>
    </row>
    <row r="8336" ht="15.75" customHeight="1" s="120">
      <c r="A8336" s="2" t="inlineStr">
        <is>
          <t>WASTE</t>
        </is>
      </c>
      <c r="B8336" s="2" t="inlineStr">
        <is>
          <t>LAN</t>
        </is>
      </c>
      <c r="C8336" s="2" t="n">
        <v>2040</v>
      </c>
      <c r="D8336" s="2" t="inlineStr">
        <is>
          <t>United States</t>
        </is>
      </c>
      <c r="E8336" s="2" t="inlineStr">
        <is>
          <t>USA</t>
        </is>
      </c>
      <c r="F8336" s="2" t="inlineStr">
        <is>
          <t>Electricity generation with a gas turbine</t>
        </is>
      </c>
      <c r="G8336" s="2" t="n">
        <v>11</v>
      </c>
      <c r="H8336" s="2" t="n">
        <v>0.016171264462173</v>
      </c>
      <c r="I8336" s="2" t="n">
        <v>0.01811181619763376</v>
      </c>
      <c r="J8336" s="40" t="inlineStr">
        <is>
          <t>waste - methane capture</t>
        </is>
      </c>
    </row>
    <row r="8337" ht="15.75" customHeight="1" s="120">
      <c r="A8337" s="2" t="inlineStr">
        <is>
          <t>WASTE</t>
        </is>
      </c>
      <c r="B8337" s="2" t="inlineStr">
        <is>
          <t>LAN</t>
        </is>
      </c>
      <c r="C8337" s="2" t="n">
        <v>2040</v>
      </c>
      <c r="D8337" s="2" t="inlineStr">
        <is>
          <t>United States</t>
        </is>
      </c>
      <c r="E8337" s="2" t="inlineStr">
        <is>
          <t>USA</t>
        </is>
      </c>
      <c r="F8337" s="2" t="inlineStr">
        <is>
          <t>Electricity generation with a reciprocating engine</t>
        </is>
      </c>
      <c r="G8337" s="2" t="n">
        <v>11</v>
      </c>
      <c r="H8337" s="2" t="n">
        <v>0.295187875628471</v>
      </c>
      <c r="I8337" s="2" t="n">
        <v>0.3306104207038875</v>
      </c>
      <c r="J8337" s="40" t="inlineStr">
        <is>
          <t>waste - methane capture</t>
        </is>
      </c>
    </row>
    <row r="8338" ht="15.75" customHeight="1" s="120">
      <c r="A8338" s="2" t="inlineStr">
        <is>
          <t>WASTE</t>
        </is>
      </c>
      <c r="B8338" s="2" t="inlineStr">
        <is>
          <t>LAN</t>
        </is>
      </c>
      <c r="C8338" s="2" t="n">
        <v>2040</v>
      </c>
      <c r="D8338" s="2" t="inlineStr">
        <is>
          <t>United States</t>
        </is>
      </c>
      <c r="E8338" s="2" t="inlineStr">
        <is>
          <t>USA</t>
        </is>
      </c>
      <c r="F8338" s="2" t="inlineStr">
        <is>
          <t>Flaring of landfill gas</t>
        </is>
      </c>
      <c r="G8338" s="2" t="n">
        <v>12</v>
      </c>
      <c r="H8338" s="2" t="n">
        <v>0.0642576260725036</v>
      </c>
      <c r="I8338" s="2" t="n">
        <v>0.07196854120120404</v>
      </c>
      <c r="J8338" s="40" t="inlineStr">
        <is>
          <t>waste - methane destruction</t>
        </is>
      </c>
    </row>
    <row r="8339" ht="15.75" customHeight="1" s="120">
      <c r="A8339" s="2" t="inlineStr">
        <is>
          <t>WASTE</t>
        </is>
      </c>
      <c r="B8339" s="2" t="inlineStr">
        <is>
          <t>LAN</t>
        </is>
      </c>
      <c r="C8339" s="2" t="n">
        <v>2040</v>
      </c>
      <c r="D8339" s="2" t="inlineStr">
        <is>
          <t>United States</t>
        </is>
      </c>
      <c r="E8339" s="2" t="inlineStr">
        <is>
          <t>USA</t>
        </is>
      </c>
      <c r="F8339" s="2" t="inlineStr">
        <is>
          <t>Land_x001f_ll gas recovery for direct use</t>
        </is>
      </c>
      <c r="G8339" s="2" t="n">
        <v>12</v>
      </c>
      <c r="H8339" s="2" t="n">
        <v>0.0025255895161536</v>
      </c>
      <c r="I8339" s="2" t="n">
        <v>0.002828660258092032</v>
      </c>
      <c r="J8339" s="40" t="inlineStr">
        <is>
          <t>waste - methane capture</t>
        </is>
      </c>
    </row>
    <row r="8340" ht="15.75" customHeight="1" s="120">
      <c r="A8340" s="2" t="inlineStr">
        <is>
          <t>WASTE</t>
        </is>
      </c>
      <c r="B8340" s="2" t="inlineStr">
        <is>
          <t>LAN</t>
        </is>
      </c>
      <c r="C8340" s="2" t="n">
        <v>2040</v>
      </c>
      <c r="D8340" s="2" t="inlineStr">
        <is>
          <t>United States</t>
        </is>
      </c>
      <c r="E8340" s="2" t="inlineStr">
        <is>
          <t>USA</t>
        </is>
      </c>
      <c r="F8340" s="2" t="inlineStr">
        <is>
          <t>Electricity generation with combined heat and power</t>
        </is>
      </c>
      <c r="G8340" s="2" t="n">
        <v>12</v>
      </c>
      <c r="H8340" s="2" t="n">
        <v>0.0162539809243754</v>
      </c>
      <c r="I8340" s="2" t="n">
        <v>0.01820445863530045</v>
      </c>
      <c r="J8340" s="40" t="inlineStr">
        <is>
          <t>waste - methane capture</t>
        </is>
      </c>
    </row>
    <row r="8341" ht="15.75" customHeight="1" s="120">
      <c r="A8341" s="2" t="inlineStr">
        <is>
          <t>WASTE</t>
        </is>
      </c>
      <c r="B8341" s="2" t="inlineStr">
        <is>
          <t>LAN</t>
        </is>
      </c>
      <c r="C8341" s="2" t="n">
        <v>2040</v>
      </c>
      <c r="D8341" s="2" t="inlineStr">
        <is>
          <t>United States</t>
        </is>
      </c>
      <c r="E8341" s="2" t="inlineStr">
        <is>
          <t>USA</t>
        </is>
      </c>
      <c r="F8341" s="2" t="inlineStr">
        <is>
          <t>Electricity generation with a gas turbine</t>
        </is>
      </c>
      <c r="G8341" s="2" t="n">
        <v>12</v>
      </c>
      <c r="H8341" s="2" t="n">
        <v>0.0166579885117244</v>
      </c>
      <c r="I8341" s="2" t="n">
        <v>0.01865694713313133</v>
      </c>
      <c r="J8341" s="40" t="inlineStr">
        <is>
          <t>waste - methane capture</t>
        </is>
      </c>
    </row>
    <row r="8342" ht="15.75" customHeight="1" s="120">
      <c r="A8342" s="2" t="inlineStr">
        <is>
          <t>WASTE</t>
        </is>
      </c>
      <c r="B8342" s="2" t="inlineStr">
        <is>
          <t>LAN</t>
        </is>
      </c>
      <c r="C8342" s="2" t="n">
        <v>2040</v>
      </c>
      <c r="D8342" s="2" t="inlineStr">
        <is>
          <t>United States</t>
        </is>
      </c>
      <c r="E8342" s="2" t="inlineStr">
        <is>
          <t>USA</t>
        </is>
      </c>
      <c r="F8342" s="2" t="inlineStr">
        <is>
          <t>Electricity generation with a reciprocating engine</t>
        </is>
      </c>
      <c r="G8342" s="2" t="n">
        <v>12</v>
      </c>
      <c r="H8342" s="2" t="n">
        <v>0.253592185210436</v>
      </c>
      <c r="I8342" s="2" t="n">
        <v>0.2840232474356884</v>
      </c>
      <c r="J8342" s="40" t="inlineStr">
        <is>
          <t>waste - methane capture</t>
        </is>
      </c>
    </row>
    <row r="8343" ht="15.75" customHeight="1" s="120">
      <c r="A8343" s="2" t="inlineStr">
        <is>
          <t>WASTE</t>
        </is>
      </c>
      <c r="B8343" s="2" t="inlineStr">
        <is>
          <t>LAN</t>
        </is>
      </c>
      <c r="C8343" s="2" t="n">
        <v>2040</v>
      </c>
      <c r="D8343" s="2" t="inlineStr">
        <is>
          <t>United States</t>
        </is>
      </c>
      <c r="E8343" s="2" t="inlineStr">
        <is>
          <t>USA</t>
        </is>
      </c>
      <c r="F8343" s="2" t="inlineStr">
        <is>
          <t>Electricity generation with a microturbine</t>
        </is>
      </c>
      <c r="G8343" s="2" t="n">
        <v>12</v>
      </c>
      <c r="H8343" s="2" t="n">
        <v>0.0072732757544145</v>
      </c>
      <c r="I8343" s="2" t="n">
        <v>0.008146068844944241</v>
      </c>
      <c r="J8343" s="40" t="inlineStr">
        <is>
          <t>waste - methane capture</t>
        </is>
      </c>
    </row>
    <row r="8344" ht="15.75" customHeight="1" s="120">
      <c r="A8344" s="2" t="inlineStr">
        <is>
          <t>WASTE</t>
        </is>
      </c>
      <c r="B8344" s="2" t="inlineStr">
        <is>
          <t>LAN</t>
        </is>
      </c>
      <c r="C8344" s="2" t="n">
        <v>2040</v>
      </c>
      <c r="D8344" s="2" t="inlineStr">
        <is>
          <t>United States</t>
        </is>
      </c>
      <c r="E8344" s="2" t="inlineStr">
        <is>
          <t>USA</t>
        </is>
      </c>
      <c r="F8344" s="2" t="inlineStr">
        <is>
          <t>Electricity generation with a microturbine</t>
        </is>
      </c>
      <c r="G8344" s="2" t="n">
        <v>13</v>
      </c>
      <c r="H8344" s="2" t="n">
        <v>0.0049995325680356</v>
      </c>
      <c r="I8344" s="2" t="n">
        <v>0.005599476476199872</v>
      </c>
      <c r="J8344" s="40" t="inlineStr">
        <is>
          <t>waste - methane capture</t>
        </is>
      </c>
    </row>
    <row r="8345" ht="15.75" customHeight="1" s="120">
      <c r="A8345" s="2" t="inlineStr">
        <is>
          <t>WASTE</t>
        </is>
      </c>
      <c r="B8345" s="2" t="inlineStr">
        <is>
          <t>LAN</t>
        </is>
      </c>
      <c r="C8345" s="2" t="n">
        <v>2040</v>
      </c>
      <c r="D8345" s="2" t="inlineStr">
        <is>
          <t>United States</t>
        </is>
      </c>
      <c r="E8345" s="2" t="inlineStr">
        <is>
          <t>USA</t>
        </is>
      </c>
      <c r="F8345" s="2" t="inlineStr">
        <is>
          <t>Electricity generation with a reciprocating engine</t>
        </is>
      </c>
      <c r="G8345" s="2" t="n">
        <v>13</v>
      </c>
      <c r="H8345" s="2" t="n">
        <v>0.148570131976157</v>
      </c>
      <c r="I8345" s="2" t="n">
        <v>0.1663985478132959</v>
      </c>
      <c r="J8345" s="40" t="inlineStr">
        <is>
          <t>waste - methane capture</t>
        </is>
      </c>
    </row>
    <row r="8346" ht="15.75" customHeight="1" s="120">
      <c r="A8346" s="2" t="inlineStr">
        <is>
          <t>WASTE</t>
        </is>
      </c>
      <c r="B8346" s="2" t="inlineStr">
        <is>
          <t>LAN</t>
        </is>
      </c>
      <c r="C8346" s="2" t="n">
        <v>2040</v>
      </c>
      <c r="D8346" s="2" t="inlineStr">
        <is>
          <t>United States</t>
        </is>
      </c>
      <c r="E8346" s="2" t="inlineStr">
        <is>
          <t>USA</t>
        </is>
      </c>
      <c r="F8346" s="2" t="inlineStr">
        <is>
          <t>Flaring of landfill gas</t>
        </is>
      </c>
      <c r="G8346" s="2" t="n">
        <v>13</v>
      </c>
      <c r="H8346" s="2" t="n">
        <v>0.0483285984955728</v>
      </c>
      <c r="I8346" s="2" t="n">
        <v>0.05412803031504154</v>
      </c>
      <c r="J8346" s="40" t="inlineStr">
        <is>
          <t>waste - methane destruction</t>
        </is>
      </c>
    </row>
    <row r="8347" ht="15.75" customHeight="1" s="120">
      <c r="A8347" s="2" t="inlineStr">
        <is>
          <t>WASTE</t>
        </is>
      </c>
      <c r="B8347" s="2" t="inlineStr">
        <is>
          <t>LAN</t>
        </is>
      </c>
      <c r="C8347" s="2" t="n">
        <v>2040</v>
      </c>
      <c r="D8347" s="2" t="inlineStr">
        <is>
          <t>United States</t>
        </is>
      </c>
      <c r="E8347" s="2" t="inlineStr">
        <is>
          <t>USA</t>
        </is>
      </c>
      <c r="F8347" s="2" t="inlineStr">
        <is>
          <t>Electricity generation with a gas turbine</t>
        </is>
      </c>
      <c r="G8347" s="2" t="n">
        <v>13</v>
      </c>
      <c r="H8347" s="2" t="n">
        <v>0.0227464991621673</v>
      </c>
      <c r="I8347" s="2" t="n">
        <v>0.02547607906162738</v>
      </c>
      <c r="J8347" s="40" t="inlineStr">
        <is>
          <t>waste - methane capture</t>
        </is>
      </c>
    </row>
    <row r="8348" ht="15.75" customHeight="1" s="120">
      <c r="A8348" s="2" t="inlineStr">
        <is>
          <t>WASTE</t>
        </is>
      </c>
      <c r="B8348" s="2" t="inlineStr">
        <is>
          <t>LAN</t>
        </is>
      </c>
      <c r="C8348" s="2" t="n">
        <v>2040</v>
      </c>
      <c r="D8348" s="2" t="inlineStr">
        <is>
          <t>United States</t>
        </is>
      </c>
      <c r="E8348" s="2" t="inlineStr">
        <is>
          <t>USA</t>
        </is>
      </c>
      <c r="F8348" s="2" t="inlineStr">
        <is>
          <t>Electricity generation with combined heat and power</t>
        </is>
      </c>
      <c r="G8348" s="2" t="n">
        <v>13</v>
      </c>
      <c r="H8348" s="2" t="n">
        <v>0.0181452850811183</v>
      </c>
      <c r="I8348" s="2" t="n">
        <v>0.0203227192908525</v>
      </c>
      <c r="J8348" s="40" t="inlineStr">
        <is>
          <t>waste - methane capture</t>
        </is>
      </c>
    </row>
    <row r="8349" ht="15.75" customHeight="1" s="120">
      <c r="A8349" s="2" t="inlineStr">
        <is>
          <t>WASTE</t>
        </is>
      </c>
      <c r="B8349" s="2" t="inlineStr">
        <is>
          <t>LAN</t>
        </is>
      </c>
      <c r="C8349" s="2" t="n">
        <v>2040</v>
      </c>
      <c r="D8349" s="2" t="inlineStr">
        <is>
          <t>United States</t>
        </is>
      </c>
      <c r="E8349" s="2" t="inlineStr">
        <is>
          <t>USA</t>
        </is>
      </c>
      <c r="F8349" s="2" t="inlineStr">
        <is>
          <t>Land_x001f_ll gas recovery for direct use</t>
        </is>
      </c>
      <c r="G8349" s="2" t="n">
        <v>13</v>
      </c>
      <c r="H8349" s="2" t="n">
        <v>0.0007174286874942</v>
      </c>
      <c r="I8349" s="2" t="n">
        <v>0.0008035201299935041</v>
      </c>
      <c r="J8349" s="40" t="inlineStr">
        <is>
          <t>waste - methane capture</t>
        </is>
      </c>
    </row>
    <row r="8350" ht="15.75" customHeight="1" s="120">
      <c r="A8350" s="2" t="inlineStr">
        <is>
          <t>WASTE</t>
        </is>
      </c>
      <c r="B8350" s="2" t="inlineStr">
        <is>
          <t>LAN</t>
        </is>
      </c>
      <c r="C8350" s="2" t="n">
        <v>2040</v>
      </c>
      <c r="D8350" s="2" t="inlineStr">
        <is>
          <t>United States</t>
        </is>
      </c>
      <c r="E8350" s="2" t="inlineStr">
        <is>
          <t>USA</t>
        </is>
      </c>
      <c r="F8350" s="2" t="inlineStr">
        <is>
          <t>Land_x001f_ll gas recovery for direct use</t>
        </is>
      </c>
      <c r="G8350" s="2" t="n">
        <v>14</v>
      </c>
      <c r="H8350" s="2" t="n">
        <v>0.0017478735244367</v>
      </c>
      <c r="I8350" s="2" t="n">
        <v>0.001957618347369104</v>
      </c>
      <c r="J8350" s="40" t="inlineStr">
        <is>
          <t>waste - methane capture</t>
        </is>
      </c>
    </row>
    <row r="8351" ht="15.75" customHeight="1" s="120">
      <c r="A8351" s="2" t="inlineStr">
        <is>
          <t>WASTE</t>
        </is>
      </c>
      <c r="B8351" s="2" t="inlineStr">
        <is>
          <t>LAN</t>
        </is>
      </c>
      <c r="C8351" s="2" t="n">
        <v>2040</v>
      </c>
      <c r="D8351" s="2" t="inlineStr">
        <is>
          <t>United States</t>
        </is>
      </c>
      <c r="E8351" s="2" t="inlineStr">
        <is>
          <t>USA</t>
        </is>
      </c>
      <c r="F8351" s="2" t="inlineStr">
        <is>
          <t>Electricity generation with a reciprocating engine</t>
        </is>
      </c>
      <c r="G8351" s="2" t="n">
        <v>14</v>
      </c>
      <c r="H8351" s="2" t="n">
        <v>0.22300980752334</v>
      </c>
      <c r="I8351" s="2" t="n">
        <v>0.2497709844261408</v>
      </c>
      <c r="J8351" s="40" t="inlineStr">
        <is>
          <t>waste - methane capture</t>
        </is>
      </c>
    </row>
    <row r="8352" ht="15.75" customHeight="1" s="120">
      <c r="A8352" s="2" t="inlineStr">
        <is>
          <t>WASTE</t>
        </is>
      </c>
      <c r="B8352" s="2" t="inlineStr">
        <is>
          <t>LAN</t>
        </is>
      </c>
      <c r="C8352" s="2" t="n">
        <v>2040</v>
      </c>
      <c r="D8352" s="2" t="inlineStr">
        <is>
          <t>United States</t>
        </is>
      </c>
      <c r="E8352" s="2" t="inlineStr">
        <is>
          <t>USA</t>
        </is>
      </c>
      <c r="F8352" s="2" t="inlineStr">
        <is>
          <t>Flaring of landfill gas</t>
        </is>
      </c>
      <c r="G8352" s="2" t="n">
        <v>14</v>
      </c>
      <c r="H8352" s="2" t="n">
        <v>0.0710321533260867</v>
      </c>
      <c r="I8352" s="2" t="n">
        <v>0.07955601172521712</v>
      </c>
      <c r="J8352" s="40" t="inlineStr">
        <is>
          <t>waste - methane destruction</t>
        </is>
      </c>
    </row>
    <row r="8353" ht="15.75" customHeight="1" s="120">
      <c r="A8353" s="2" t="inlineStr">
        <is>
          <t>WASTE</t>
        </is>
      </c>
      <c r="B8353" s="2" t="inlineStr">
        <is>
          <t>LAN</t>
        </is>
      </c>
      <c r="C8353" s="2" t="n">
        <v>2040</v>
      </c>
      <c r="D8353" s="2" t="inlineStr">
        <is>
          <t>United States</t>
        </is>
      </c>
      <c r="E8353" s="2" t="inlineStr">
        <is>
          <t>USA</t>
        </is>
      </c>
      <c r="F8353" s="2" t="inlineStr">
        <is>
          <t>Electricity generation with a microturbine</t>
        </is>
      </c>
      <c r="G8353" s="2" t="n">
        <v>14</v>
      </c>
      <c r="H8353" s="2" t="n">
        <v>0.0037770457929582</v>
      </c>
      <c r="I8353" s="2" t="n">
        <v>0.004230291288113185</v>
      </c>
      <c r="J8353" s="40" t="inlineStr">
        <is>
          <t>waste - methane capture</t>
        </is>
      </c>
    </row>
    <row r="8354" ht="15.75" customHeight="1" s="120">
      <c r="A8354" s="2" t="inlineStr">
        <is>
          <t>WASTE</t>
        </is>
      </c>
      <c r="B8354" s="2" t="inlineStr">
        <is>
          <t>LAN</t>
        </is>
      </c>
      <c r="C8354" s="2" t="n">
        <v>2040</v>
      </c>
      <c r="D8354" s="2" t="inlineStr">
        <is>
          <t>United States</t>
        </is>
      </c>
      <c r="E8354" s="2" t="inlineStr">
        <is>
          <t>USA</t>
        </is>
      </c>
      <c r="F8354" s="2" t="inlineStr">
        <is>
          <t>Electricity generation with a gas turbine</t>
        </is>
      </c>
      <c r="G8354" s="2" t="n">
        <v>14</v>
      </c>
      <c r="H8354" s="2" t="n">
        <v>0.0077320354757831</v>
      </c>
      <c r="I8354" s="2" t="n">
        <v>0.008659879732877074</v>
      </c>
      <c r="J8354" s="40" t="inlineStr">
        <is>
          <t>waste - methane capture</t>
        </is>
      </c>
    </row>
    <row r="8355" ht="15.75" customHeight="1" s="120">
      <c r="A8355" s="2" t="inlineStr">
        <is>
          <t>WASTE</t>
        </is>
      </c>
      <c r="B8355" s="2" t="inlineStr">
        <is>
          <t>LAN</t>
        </is>
      </c>
      <c r="C8355" s="2" t="n">
        <v>2040</v>
      </c>
      <c r="D8355" s="2" t="inlineStr">
        <is>
          <t>United States</t>
        </is>
      </c>
      <c r="E8355" s="2" t="inlineStr">
        <is>
          <t>USA</t>
        </is>
      </c>
      <c r="F8355" s="2" t="inlineStr">
        <is>
          <t>Electricity generation with combined heat and power</t>
        </is>
      </c>
      <c r="G8355" s="2" t="n">
        <v>14</v>
      </c>
      <c r="H8355" s="2" t="n">
        <v>0.0222781114280224</v>
      </c>
      <c r="I8355" s="2" t="n">
        <v>0.02495148479938509</v>
      </c>
      <c r="J8355" s="40" t="inlineStr">
        <is>
          <t>waste - methane capture</t>
        </is>
      </c>
    </row>
    <row r="8356" ht="15.75" customHeight="1" s="120">
      <c r="A8356" s="2" t="inlineStr">
        <is>
          <t>WASTE</t>
        </is>
      </c>
      <c r="B8356" s="2" t="inlineStr">
        <is>
          <t>LAN</t>
        </is>
      </c>
      <c r="C8356" s="2" t="n">
        <v>2040</v>
      </c>
      <c r="D8356" s="2" t="inlineStr">
        <is>
          <t>United States</t>
        </is>
      </c>
      <c r="E8356" s="2" t="inlineStr">
        <is>
          <t>USA</t>
        </is>
      </c>
      <c r="F8356" s="2" t="inlineStr">
        <is>
          <t>Electricity generation with a reciprocating engine</t>
        </is>
      </c>
      <c r="G8356" s="2" t="n">
        <v>15</v>
      </c>
      <c r="H8356" s="2" t="n">
        <v>0.197932406794279</v>
      </c>
      <c r="I8356" s="2" t="n">
        <v>0.2216842956095925</v>
      </c>
      <c r="J8356" s="40" t="inlineStr">
        <is>
          <t>waste - methane capture</t>
        </is>
      </c>
    </row>
    <row r="8357" ht="15.75" customHeight="1" s="120">
      <c r="A8357" s="2" t="inlineStr">
        <is>
          <t>WASTE</t>
        </is>
      </c>
      <c r="B8357" s="2" t="inlineStr">
        <is>
          <t>LAN</t>
        </is>
      </c>
      <c r="C8357" s="2" t="n">
        <v>2040</v>
      </c>
      <c r="D8357" s="2" t="inlineStr">
        <is>
          <t>United States</t>
        </is>
      </c>
      <c r="E8357" s="2" t="inlineStr">
        <is>
          <t>USA</t>
        </is>
      </c>
      <c r="F8357" s="2" t="inlineStr">
        <is>
          <t>Electricity generation with combined heat and power</t>
        </is>
      </c>
      <c r="G8357" s="2" t="n">
        <v>15</v>
      </c>
      <c r="H8357" s="2" t="n">
        <v>0.0108612066833302</v>
      </c>
      <c r="I8357" s="2" t="n">
        <v>0.01216455148532982</v>
      </c>
      <c r="J8357" s="40" t="inlineStr">
        <is>
          <t>waste - methane capture</t>
        </is>
      </c>
    </row>
    <row r="8358" ht="15.75" customHeight="1" s="120">
      <c r="A8358" s="2" t="inlineStr">
        <is>
          <t>WASTE</t>
        </is>
      </c>
      <c r="B8358" s="2" t="inlineStr">
        <is>
          <t>LAN</t>
        </is>
      </c>
      <c r="C8358" s="2" t="n">
        <v>2040</v>
      </c>
      <c r="D8358" s="2" t="inlineStr">
        <is>
          <t>United States</t>
        </is>
      </c>
      <c r="E8358" s="2" t="inlineStr">
        <is>
          <t>USA</t>
        </is>
      </c>
      <c r="F8358" s="2" t="inlineStr">
        <is>
          <t>Flaring of landfill gas</t>
        </is>
      </c>
      <c r="G8358" s="2" t="n">
        <v>15</v>
      </c>
      <c r="H8358" s="2" t="n">
        <v>0.0181554991286248</v>
      </c>
      <c r="I8358" s="2" t="n">
        <v>0.02033415902405978</v>
      </c>
      <c r="J8358" s="40" t="inlineStr">
        <is>
          <t>waste - methane destruction</t>
        </is>
      </c>
    </row>
    <row r="8359" ht="15.75" customHeight="1" s="120">
      <c r="A8359" s="2" t="inlineStr">
        <is>
          <t>WASTE</t>
        </is>
      </c>
      <c r="B8359" s="2" t="inlineStr">
        <is>
          <t>LAN</t>
        </is>
      </c>
      <c r="C8359" s="2" t="n">
        <v>2040</v>
      </c>
      <c r="D8359" s="2" t="inlineStr">
        <is>
          <t>United States</t>
        </is>
      </c>
      <c r="E8359" s="2" t="inlineStr">
        <is>
          <t>USA</t>
        </is>
      </c>
      <c r="F8359" s="2" t="inlineStr">
        <is>
          <t>Land_x001f_ll gas recovery for direct use</t>
        </is>
      </c>
      <c r="G8359" s="2" t="n">
        <v>15</v>
      </c>
      <c r="H8359" s="2" t="n">
        <v>0.0018321224488318</v>
      </c>
      <c r="I8359" s="2" t="n">
        <v>0.002051977142691616</v>
      </c>
      <c r="J8359" s="40" t="inlineStr">
        <is>
          <t>waste - methane capture</t>
        </is>
      </c>
    </row>
    <row r="8360" ht="15.75" customHeight="1" s="120">
      <c r="A8360" s="2" t="inlineStr">
        <is>
          <t>WASTE</t>
        </is>
      </c>
      <c r="B8360" s="2" t="inlineStr">
        <is>
          <t>LAN</t>
        </is>
      </c>
      <c r="C8360" s="2" t="n">
        <v>2040</v>
      </c>
      <c r="D8360" s="2" t="inlineStr">
        <is>
          <t>United States</t>
        </is>
      </c>
      <c r="E8360" s="2" t="inlineStr">
        <is>
          <t>USA</t>
        </is>
      </c>
      <c r="F8360" s="2" t="inlineStr">
        <is>
          <t>Electricity generation with a microturbine</t>
        </is>
      </c>
      <c r="G8360" s="2" t="n">
        <v>15</v>
      </c>
      <c r="H8360" s="2" t="n">
        <v>0.0034577740443638</v>
      </c>
      <c r="I8360" s="2" t="n">
        <v>0.003872706929687456</v>
      </c>
      <c r="J8360" s="40" t="inlineStr">
        <is>
          <t>waste - methane capture</t>
        </is>
      </c>
    </row>
    <row r="8361" ht="15.75" customHeight="1" s="120">
      <c r="A8361" s="2" t="inlineStr">
        <is>
          <t>WASTE</t>
        </is>
      </c>
      <c r="B8361" s="2" t="inlineStr">
        <is>
          <t>LAN</t>
        </is>
      </c>
      <c r="C8361" s="2" t="n">
        <v>2040</v>
      </c>
      <c r="D8361" s="2" t="inlineStr">
        <is>
          <t>United States</t>
        </is>
      </c>
      <c r="E8361" s="2" t="inlineStr">
        <is>
          <t>USA</t>
        </is>
      </c>
      <c r="F8361" s="2" t="inlineStr">
        <is>
          <t>Electricity generation with a gas turbine</t>
        </is>
      </c>
      <c r="G8361" s="2" t="n">
        <v>15</v>
      </c>
      <c r="H8361" s="2" t="n">
        <v>0.0103057230444392</v>
      </c>
      <c r="I8361" s="2" t="n">
        <v>0.01154240980977191</v>
      </c>
      <c r="J8361" s="40" t="inlineStr">
        <is>
          <t>waste - methane capture</t>
        </is>
      </c>
    </row>
    <row r="8362" ht="15.75" customHeight="1" s="120">
      <c r="A8362" s="2" t="inlineStr">
        <is>
          <t>WASTE</t>
        </is>
      </c>
      <c r="B8362" s="2" t="inlineStr">
        <is>
          <t>LAN</t>
        </is>
      </c>
      <c r="C8362" s="2" t="n">
        <v>2040</v>
      </c>
      <c r="D8362" s="2" t="inlineStr">
        <is>
          <t>United States</t>
        </is>
      </c>
      <c r="E8362" s="2" t="inlineStr">
        <is>
          <t>USA</t>
        </is>
      </c>
      <c r="F8362" s="2" t="inlineStr">
        <is>
          <t>Land_x001f_ll gas recovery for direct use</t>
        </is>
      </c>
      <c r="G8362" s="2" t="n">
        <v>16</v>
      </c>
      <c r="H8362" s="2" t="n">
        <v>0.0014174240641296</v>
      </c>
      <c r="I8362" s="2" t="n">
        <v>0.001587514951825152</v>
      </c>
      <c r="J8362" s="40" t="inlineStr">
        <is>
          <t>waste - methane capture</t>
        </is>
      </c>
    </row>
    <row r="8363" ht="15.75" customHeight="1" s="120">
      <c r="A8363" s="2" t="inlineStr">
        <is>
          <t>WASTE</t>
        </is>
      </c>
      <c r="B8363" s="2" t="inlineStr">
        <is>
          <t>LAN</t>
        </is>
      </c>
      <c r="C8363" s="2" t="n">
        <v>2040</v>
      </c>
      <c r="D8363" s="2" t="inlineStr">
        <is>
          <t>United States</t>
        </is>
      </c>
      <c r="E8363" s="2" t="inlineStr">
        <is>
          <t>USA</t>
        </is>
      </c>
      <c r="F8363" s="2" t="inlineStr">
        <is>
          <t>Electricity generation with a gas turbine</t>
        </is>
      </c>
      <c r="G8363" s="2" t="n">
        <v>16</v>
      </c>
      <c r="H8363" s="2" t="n">
        <v>0.0053013774158899</v>
      </c>
      <c r="I8363" s="2" t="n">
        <v>0.005937542705796689</v>
      </c>
      <c r="J8363" s="40" t="inlineStr">
        <is>
          <t>waste - methane capture</t>
        </is>
      </c>
    </row>
    <row r="8364" ht="15.75" customHeight="1" s="120">
      <c r="A8364" s="2" t="inlineStr">
        <is>
          <t>WASTE</t>
        </is>
      </c>
      <c r="B8364" s="2" t="inlineStr">
        <is>
          <t>LAN</t>
        </is>
      </c>
      <c r="C8364" s="2" t="n">
        <v>2040</v>
      </c>
      <c r="D8364" s="2" t="inlineStr">
        <is>
          <t>United States</t>
        </is>
      </c>
      <c r="E8364" s="2" t="inlineStr">
        <is>
          <t>USA</t>
        </is>
      </c>
      <c r="F8364" s="2" t="inlineStr">
        <is>
          <t>Electricity generation with a microturbine</t>
        </is>
      </c>
      <c r="G8364" s="2" t="n">
        <v>16</v>
      </c>
      <c r="H8364" s="2" t="n">
        <v>0.0023499793533119</v>
      </c>
      <c r="I8364" s="2" t="n">
        <v>0.002631976875709328</v>
      </c>
      <c r="J8364" s="40" t="inlineStr">
        <is>
          <t>waste - methane capture</t>
        </is>
      </c>
    </row>
    <row r="8365" ht="15.75" customHeight="1" s="120">
      <c r="A8365" s="2" t="inlineStr">
        <is>
          <t>WASTE</t>
        </is>
      </c>
      <c r="B8365" s="2" t="inlineStr">
        <is>
          <t>LAN</t>
        </is>
      </c>
      <c r="C8365" s="2" t="n">
        <v>2040</v>
      </c>
      <c r="D8365" s="2" t="inlineStr">
        <is>
          <t>United States</t>
        </is>
      </c>
      <c r="E8365" s="2" t="inlineStr">
        <is>
          <t>USA</t>
        </is>
      </c>
      <c r="F8365" s="2" t="inlineStr">
        <is>
          <t>Electricity generation with a reciprocating engine</t>
        </is>
      </c>
      <c r="G8365" s="2" t="n">
        <v>16</v>
      </c>
      <c r="H8365" s="2" t="n">
        <v>0.128559364471584</v>
      </c>
      <c r="I8365" s="2" t="n">
        <v>0.1439864882081741</v>
      </c>
      <c r="J8365" s="40" t="inlineStr">
        <is>
          <t>waste - methane capture</t>
        </is>
      </c>
    </row>
    <row r="8366" ht="15.75" customHeight="1" s="120">
      <c r="A8366" s="2" t="inlineStr">
        <is>
          <t>WASTE</t>
        </is>
      </c>
      <c r="B8366" s="2" t="inlineStr">
        <is>
          <t>LAN</t>
        </is>
      </c>
      <c r="C8366" s="2" t="n">
        <v>2040</v>
      </c>
      <c r="D8366" s="2" t="inlineStr">
        <is>
          <t>United States</t>
        </is>
      </c>
      <c r="E8366" s="2" t="inlineStr">
        <is>
          <t>USA</t>
        </is>
      </c>
      <c r="F8366" s="2" t="inlineStr">
        <is>
          <t>Electricity generation with combined heat and power</t>
        </is>
      </c>
      <c r="G8366" s="2" t="n">
        <v>16</v>
      </c>
      <c r="H8366" s="2" t="n">
        <v>0.0153569823596627</v>
      </c>
      <c r="I8366" s="2" t="n">
        <v>0.01719982024282223</v>
      </c>
      <c r="J8366" s="40" t="inlineStr">
        <is>
          <t>waste - methane capture</t>
        </is>
      </c>
    </row>
    <row r="8367" ht="15.75" customHeight="1" s="120">
      <c r="A8367" s="2" t="inlineStr">
        <is>
          <t>WASTE</t>
        </is>
      </c>
      <c r="B8367" s="2" t="inlineStr">
        <is>
          <t>LAN</t>
        </is>
      </c>
      <c r="C8367" s="2" t="n">
        <v>2040</v>
      </c>
      <c r="D8367" s="2" t="inlineStr">
        <is>
          <t>United States</t>
        </is>
      </c>
      <c r="E8367" s="2" t="inlineStr">
        <is>
          <t>USA</t>
        </is>
      </c>
      <c r="F8367" s="2" t="inlineStr">
        <is>
          <t>Flaring of landfill gas</t>
        </is>
      </c>
      <c r="G8367" s="2" t="n">
        <v>16</v>
      </c>
      <c r="H8367" s="2" t="n">
        <v>0.0156733121257275</v>
      </c>
      <c r="I8367" s="2" t="n">
        <v>0.0175541095808148</v>
      </c>
      <c r="J8367" s="40" t="inlineStr">
        <is>
          <t>waste - methane destruction</t>
        </is>
      </c>
    </row>
    <row r="8368" ht="15.75" customHeight="1" s="120">
      <c r="A8368" s="2" t="inlineStr">
        <is>
          <t>WASTE</t>
        </is>
      </c>
      <c r="B8368" s="2" t="inlineStr">
        <is>
          <t>LAN</t>
        </is>
      </c>
      <c r="C8368" s="2" t="n">
        <v>2040</v>
      </c>
      <c r="D8368" s="2" t="inlineStr">
        <is>
          <t>United States</t>
        </is>
      </c>
      <c r="E8368" s="2" t="inlineStr">
        <is>
          <t>USA</t>
        </is>
      </c>
      <c r="F8368" s="2" t="inlineStr">
        <is>
          <t>Electricity generation with a microturbine</t>
        </is>
      </c>
      <c r="G8368" s="2" t="n">
        <v>17</v>
      </c>
      <c r="H8368" s="2" t="n">
        <v>0.0008152921218425</v>
      </c>
      <c r="I8368" s="2" t="n">
        <v>0.0009131271764636</v>
      </c>
      <c r="J8368" s="40" t="inlineStr">
        <is>
          <t>waste - methane capture</t>
        </is>
      </c>
    </row>
    <row r="8369" ht="15.75" customHeight="1" s="120">
      <c r="A8369" s="2" t="inlineStr">
        <is>
          <t>WASTE</t>
        </is>
      </c>
      <c r="B8369" s="2" t="inlineStr">
        <is>
          <t>LAN</t>
        </is>
      </c>
      <c r="C8369" s="2" t="n">
        <v>2040</v>
      </c>
      <c r="D8369" s="2" t="inlineStr">
        <is>
          <t>United States</t>
        </is>
      </c>
      <c r="E8369" s="2" t="inlineStr">
        <is>
          <t>USA</t>
        </is>
      </c>
      <c r="F8369" s="2" t="inlineStr">
        <is>
          <t>Electricity generation with a reciprocating engine</t>
        </is>
      </c>
      <c r="G8369" s="2" t="n">
        <v>17</v>
      </c>
      <c r="H8369" s="2" t="n">
        <v>0.165036934893578</v>
      </c>
      <c r="I8369" s="2" t="n">
        <v>0.1848413670808074</v>
      </c>
      <c r="J8369" s="40" t="inlineStr">
        <is>
          <t>waste - methane capture</t>
        </is>
      </c>
    </row>
    <row r="8370" ht="15.75" customHeight="1" s="120">
      <c r="A8370" s="2" t="inlineStr">
        <is>
          <t>WASTE</t>
        </is>
      </c>
      <c r="B8370" s="2" t="inlineStr">
        <is>
          <t>LAN</t>
        </is>
      </c>
      <c r="C8370" s="2" t="n">
        <v>2040</v>
      </c>
      <c r="D8370" s="2" t="inlineStr">
        <is>
          <t>United States</t>
        </is>
      </c>
      <c r="E8370" s="2" t="inlineStr">
        <is>
          <t>USA</t>
        </is>
      </c>
      <c r="F8370" s="2" t="inlineStr">
        <is>
          <t>Electricity generation with a gas turbine</t>
        </is>
      </c>
      <c r="G8370" s="2" t="n">
        <v>17</v>
      </c>
      <c r="H8370" s="2" t="n">
        <v>0.0060003774560755</v>
      </c>
      <c r="I8370" s="2" t="n">
        <v>0.00672042275080456</v>
      </c>
      <c r="J8370" s="40" t="inlineStr">
        <is>
          <t>waste - methane capture</t>
        </is>
      </c>
    </row>
    <row r="8371" ht="15.75" customHeight="1" s="120">
      <c r="A8371" s="2" t="inlineStr">
        <is>
          <t>WASTE</t>
        </is>
      </c>
      <c r="B8371" s="2" t="inlineStr">
        <is>
          <t>LAN</t>
        </is>
      </c>
      <c r="C8371" s="2" t="n">
        <v>2040</v>
      </c>
      <c r="D8371" s="2" t="inlineStr">
        <is>
          <t>United States</t>
        </is>
      </c>
      <c r="E8371" s="2" t="inlineStr">
        <is>
          <t>USA</t>
        </is>
      </c>
      <c r="F8371" s="2" t="inlineStr">
        <is>
          <t>Flaring of landfill gas</t>
        </is>
      </c>
      <c r="G8371" s="2" t="n">
        <v>17</v>
      </c>
      <c r="H8371" s="2" t="n">
        <v>0.0180594760458916</v>
      </c>
      <c r="I8371" s="2" t="n">
        <v>0.02022661317139859</v>
      </c>
      <c r="J8371" s="40" t="inlineStr">
        <is>
          <t>waste - methane destruction</t>
        </is>
      </c>
    </row>
    <row r="8372" ht="15.75" customHeight="1" s="120">
      <c r="A8372" s="2" t="inlineStr">
        <is>
          <t>WASTE</t>
        </is>
      </c>
      <c r="B8372" s="2" t="inlineStr">
        <is>
          <t>LAN</t>
        </is>
      </c>
      <c r="C8372" s="2" t="n">
        <v>2040</v>
      </c>
      <c r="D8372" s="2" t="inlineStr">
        <is>
          <t>United States</t>
        </is>
      </c>
      <c r="E8372" s="2" t="inlineStr">
        <is>
          <t>USA</t>
        </is>
      </c>
      <c r="F8372" s="2" t="inlineStr">
        <is>
          <t>Electricity generation with combined heat and power</t>
        </is>
      </c>
      <c r="G8372" s="2" t="n">
        <v>17</v>
      </c>
      <c r="H8372" s="2" t="n">
        <v>0.0073518826393411</v>
      </c>
      <c r="I8372" s="2" t="n">
        <v>0.008234108556062032</v>
      </c>
      <c r="J8372" s="40" t="inlineStr">
        <is>
          <t>waste - methane capture</t>
        </is>
      </c>
    </row>
    <row r="8373" ht="15.75" customHeight="1" s="120">
      <c r="A8373" s="2" t="inlineStr">
        <is>
          <t>WASTE</t>
        </is>
      </c>
      <c r="B8373" s="2" t="inlineStr">
        <is>
          <t>LAN</t>
        </is>
      </c>
      <c r="C8373" s="2" t="n">
        <v>2040</v>
      </c>
      <c r="D8373" s="2" t="inlineStr">
        <is>
          <t>United States</t>
        </is>
      </c>
      <c r="E8373" s="2" t="inlineStr">
        <is>
          <t>USA</t>
        </is>
      </c>
      <c r="F8373" s="2" t="inlineStr">
        <is>
          <t>Flaring of landfill gas</t>
        </is>
      </c>
      <c r="G8373" s="2" t="n">
        <v>18</v>
      </c>
      <c r="H8373" s="2" t="n">
        <v>0.0066533353528939</v>
      </c>
      <c r="I8373" s="2" t="n">
        <v>0.007451735595241168</v>
      </c>
      <c r="J8373" s="40" t="inlineStr">
        <is>
          <t>waste - methane destruction</t>
        </is>
      </c>
    </row>
    <row r="8374" ht="15.75" customHeight="1" s="120">
      <c r="A8374" s="2" t="inlineStr">
        <is>
          <t>WASTE</t>
        </is>
      </c>
      <c r="B8374" s="2" t="inlineStr">
        <is>
          <t>LAN</t>
        </is>
      </c>
      <c r="C8374" s="2" t="n">
        <v>2040</v>
      </c>
      <c r="D8374" s="2" t="inlineStr">
        <is>
          <t>United States</t>
        </is>
      </c>
      <c r="E8374" s="2" t="inlineStr">
        <is>
          <t>USA</t>
        </is>
      </c>
      <c r="F8374" s="2" t="inlineStr">
        <is>
          <t>Electricity generation with a reciprocating engine</t>
        </is>
      </c>
      <c r="G8374" s="2" t="n">
        <v>18</v>
      </c>
      <c r="H8374" s="2" t="n">
        <v>0.104793351143598</v>
      </c>
      <c r="I8374" s="2" t="n">
        <v>0.1173685532808298</v>
      </c>
      <c r="J8374" s="40" t="inlineStr">
        <is>
          <t>waste - methane capture</t>
        </is>
      </c>
    </row>
    <row r="8375" ht="15.75" customHeight="1" s="120">
      <c r="A8375" s="2" t="inlineStr">
        <is>
          <t>WASTE</t>
        </is>
      </c>
      <c r="B8375" s="2" t="inlineStr">
        <is>
          <t>LAN</t>
        </is>
      </c>
      <c r="C8375" s="2" t="n">
        <v>2040</v>
      </c>
      <c r="D8375" s="2" t="inlineStr">
        <is>
          <t>United States</t>
        </is>
      </c>
      <c r="E8375" s="2" t="inlineStr">
        <is>
          <t>USA</t>
        </is>
      </c>
      <c r="F8375" s="2" t="inlineStr">
        <is>
          <t>Electricity generation with a microturbine</t>
        </is>
      </c>
      <c r="G8375" s="2" t="n">
        <v>18</v>
      </c>
      <c r="H8375" s="2" t="n">
        <v>0.0010904054943239</v>
      </c>
      <c r="I8375" s="2" t="n">
        <v>0.001221254153642768</v>
      </c>
      <c r="J8375" s="40" t="inlineStr">
        <is>
          <t>waste - methane capture</t>
        </is>
      </c>
    </row>
    <row r="8376" ht="15.75" customHeight="1" s="120">
      <c r="A8376" s="2" t="inlineStr">
        <is>
          <t>WASTE</t>
        </is>
      </c>
      <c r="B8376" s="2" t="inlineStr">
        <is>
          <t>LAN</t>
        </is>
      </c>
      <c r="C8376" s="2" t="n">
        <v>2040</v>
      </c>
      <c r="D8376" s="2" t="inlineStr">
        <is>
          <t>United States</t>
        </is>
      </c>
      <c r="E8376" s="2" t="inlineStr">
        <is>
          <t>USA</t>
        </is>
      </c>
      <c r="F8376" s="2" t="inlineStr">
        <is>
          <t>Electricity generation with a gas turbine</t>
        </is>
      </c>
      <c r="G8376" s="2" t="n">
        <v>18</v>
      </c>
      <c r="H8376" s="2" t="n">
        <v>0.0040855799161363</v>
      </c>
      <c r="I8376" s="2" t="n">
        <v>0.004575849506072657</v>
      </c>
      <c r="J8376" s="40" t="inlineStr">
        <is>
          <t>waste - methane capture</t>
        </is>
      </c>
    </row>
    <row r="8377" ht="15.75" customHeight="1" s="120">
      <c r="A8377" s="2" t="inlineStr">
        <is>
          <t>WASTE</t>
        </is>
      </c>
      <c r="B8377" s="2" t="inlineStr">
        <is>
          <t>LAN</t>
        </is>
      </c>
      <c r="C8377" s="2" t="n">
        <v>2040</v>
      </c>
      <c r="D8377" s="2" t="inlineStr">
        <is>
          <t>United States</t>
        </is>
      </c>
      <c r="E8377" s="2" t="inlineStr">
        <is>
          <t>USA</t>
        </is>
      </c>
      <c r="F8377" s="2" t="inlineStr">
        <is>
          <t>Electricity generation with combined heat and power</t>
        </is>
      </c>
      <c r="G8377" s="2" t="n">
        <v>18</v>
      </c>
      <c r="H8377" s="2" t="n">
        <v>0.0133428374538198</v>
      </c>
      <c r="I8377" s="2" t="n">
        <v>0.01494397794827818</v>
      </c>
      <c r="J8377" s="40" t="inlineStr">
        <is>
          <t>waste - methane capture</t>
        </is>
      </c>
    </row>
    <row r="8378" ht="15.75" customHeight="1" s="120">
      <c r="A8378" s="2" t="inlineStr">
        <is>
          <t>WASTE</t>
        </is>
      </c>
      <c r="B8378" s="2" t="inlineStr">
        <is>
          <t>LAN</t>
        </is>
      </c>
      <c r="C8378" s="2" t="n">
        <v>2040</v>
      </c>
      <c r="D8378" s="2" t="inlineStr">
        <is>
          <t>United States</t>
        </is>
      </c>
      <c r="E8378" s="2" t="inlineStr">
        <is>
          <t>USA</t>
        </is>
      </c>
      <c r="F8378" s="2" t="inlineStr">
        <is>
          <t>Electricity generation with a microturbine</t>
        </is>
      </c>
      <c r="G8378" s="2" t="n">
        <v>19</v>
      </c>
      <c r="H8378" s="2" t="n">
        <v>0.0012836859241361</v>
      </c>
      <c r="I8378" s="2" t="n">
        <v>0.001437728235032432</v>
      </c>
      <c r="J8378" s="40" t="inlineStr">
        <is>
          <t>waste - methane capture</t>
        </is>
      </c>
    </row>
    <row r="8379" ht="15.75" customHeight="1" s="120">
      <c r="A8379" s="2" t="inlineStr">
        <is>
          <t>WASTE</t>
        </is>
      </c>
      <c r="B8379" s="2" t="inlineStr">
        <is>
          <t>LAN</t>
        </is>
      </c>
      <c r="C8379" s="2" t="n">
        <v>2040</v>
      </c>
      <c r="D8379" s="2" t="inlineStr">
        <is>
          <t>United States</t>
        </is>
      </c>
      <c r="E8379" s="2" t="inlineStr">
        <is>
          <t>USA</t>
        </is>
      </c>
      <c r="F8379" s="2" t="inlineStr">
        <is>
          <t>Flaring of landfill gas</t>
        </is>
      </c>
      <c r="G8379" s="2" t="n">
        <v>19</v>
      </c>
      <c r="H8379" s="2" t="n">
        <v>0.0163613195763901</v>
      </c>
      <c r="I8379" s="2" t="n">
        <v>0.01832467792555692</v>
      </c>
      <c r="J8379" s="40" t="inlineStr">
        <is>
          <t>waste - methane destruction</t>
        </is>
      </c>
    </row>
    <row r="8380" ht="15.75" customHeight="1" s="120">
      <c r="A8380" s="2" t="inlineStr">
        <is>
          <t>WASTE</t>
        </is>
      </c>
      <c r="B8380" s="2" t="inlineStr">
        <is>
          <t>LAN</t>
        </is>
      </c>
      <c r="C8380" s="2" t="n">
        <v>2040</v>
      </c>
      <c r="D8380" s="2" t="inlineStr">
        <is>
          <t>United States</t>
        </is>
      </c>
      <c r="E8380" s="2" t="inlineStr">
        <is>
          <t>USA</t>
        </is>
      </c>
      <c r="F8380" s="2" t="inlineStr">
        <is>
          <t>Land_x001f_ll gas recovery for direct use</t>
        </is>
      </c>
      <c r="G8380" s="2" t="n">
        <v>19</v>
      </c>
      <c r="H8380" s="2" t="n">
        <v>0.0015658425400034</v>
      </c>
      <c r="I8380" s="2" t="n">
        <v>0.001753743644803808</v>
      </c>
      <c r="J8380" s="40" t="inlineStr">
        <is>
          <t>waste - methane capture</t>
        </is>
      </c>
    </row>
    <row r="8381" ht="15.75" customHeight="1" s="120">
      <c r="A8381" s="2" t="inlineStr">
        <is>
          <t>WASTE</t>
        </is>
      </c>
      <c r="B8381" s="2" t="inlineStr">
        <is>
          <t>LAN</t>
        </is>
      </c>
      <c r="C8381" s="2" t="n">
        <v>2040</v>
      </c>
      <c r="D8381" s="2" t="inlineStr">
        <is>
          <t>United States</t>
        </is>
      </c>
      <c r="E8381" s="2" t="inlineStr">
        <is>
          <t>USA</t>
        </is>
      </c>
      <c r="F8381" s="2" t="inlineStr">
        <is>
          <t>Electricity generation with combined heat and power</t>
        </is>
      </c>
      <c r="G8381" s="2" t="n">
        <v>19</v>
      </c>
      <c r="H8381" s="2" t="n">
        <v>0.0051733501895797</v>
      </c>
      <c r="I8381" s="2" t="n">
        <v>0.005794152212329265</v>
      </c>
      <c r="J8381" s="40" t="inlineStr">
        <is>
          <t>waste - methane capture</t>
        </is>
      </c>
    </row>
    <row r="8382" ht="15.75" customHeight="1" s="120">
      <c r="A8382" s="2" t="inlineStr">
        <is>
          <t>WASTE</t>
        </is>
      </c>
      <c r="B8382" s="2" t="inlineStr">
        <is>
          <t>LAN</t>
        </is>
      </c>
      <c r="C8382" s="2" t="n">
        <v>2040</v>
      </c>
      <c r="D8382" s="2" t="inlineStr">
        <is>
          <t>United States</t>
        </is>
      </c>
      <c r="E8382" s="2" t="inlineStr">
        <is>
          <t>USA</t>
        </is>
      </c>
      <c r="F8382" s="2" t="inlineStr">
        <is>
          <t>Electricity generation with a reciprocating engine</t>
        </is>
      </c>
      <c r="G8382" s="2" t="n">
        <v>19</v>
      </c>
      <c r="H8382" s="2" t="n">
        <v>0.0885653072036803</v>
      </c>
      <c r="I8382" s="2" t="n">
        <v>0.09919314406812195</v>
      </c>
      <c r="J8382" s="40" t="inlineStr">
        <is>
          <t>waste - methane capture</t>
        </is>
      </c>
    </row>
    <row r="8383" ht="15.75" customHeight="1" s="120">
      <c r="A8383" s="2" t="inlineStr">
        <is>
          <t>WASTE</t>
        </is>
      </c>
      <c r="B8383" s="2" t="inlineStr">
        <is>
          <t>LAN</t>
        </is>
      </c>
      <c r="C8383" s="2" t="n">
        <v>2040</v>
      </c>
      <c r="D8383" s="2" t="inlineStr">
        <is>
          <t>United States</t>
        </is>
      </c>
      <c r="E8383" s="2" t="inlineStr">
        <is>
          <t>USA</t>
        </is>
      </c>
      <c r="F8383" s="2" t="inlineStr">
        <is>
          <t>Electricity generation with a gas turbine</t>
        </is>
      </c>
      <c r="G8383" s="2" t="n">
        <v>19</v>
      </c>
      <c r="H8383" s="2" t="n">
        <v>0.0017462272662669</v>
      </c>
      <c r="I8383" s="2" t="n">
        <v>0.001955774538218928</v>
      </c>
      <c r="J8383" s="40" t="inlineStr">
        <is>
          <t>waste - methane capture</t>
        </is>
      </c>
    </row>
    <row r="8384" ht="15.75" customHeight="1" s="120">
      <c r="A8384" s="2" t="inlineStr">
        <is>
          <t>WASTE</t>
        </is>
      </c>
      <c r="B8384" s="2" t="inlineStr">
        <is>
          <t>LAN</t>
        </is>
      </c>
      <c r="C8384" s="2" t="n">
        <v>2040</v>
      </c>
      <c r="D8384" s="2" t="inlineStr">
        <is>
          <t>United States</t>
        </is>
      </c>
      <c r="E8384" s="2" t="inlineStr">
        <is>
          <t>USA</t>
        </is>
      </c>
      <c r="F8384" s="2" t="inlineStr">
        <is>
          <t>Electricity generation with combined heat and power</t>
        </is>
      </c>
      <c r="G8384" s="2" t="n">
        <v>20</v>
      </c>
      <c r="H8384" s="2" t="n">
        <v>0.0085440625553019</v>
      </c>
      <c r="I8384" s="2" t="n">
        <v>0.009569350061938129</v>
      </c>
      <c r="J8384" s="40" t="inlineStr">
        <is>
          <t>waste - methane capture</t>
        </is>
      </c>
    </row>
    <row r="8385" ht="15.75" customHeight="1" s="120">
      <c r="A8385" s="2" t="inlineStr">
        <is>
          <t>WASTE</t>
        </is>
      </c>
      <c r="B8385" s="2" t="inlineStr">
        <is>
          <t>LAN</t>
        </is>
      </c>
      <c r="C8385" s="2" t="n">
        <v>2040</v>
      </c>
      <c r="D8385" s="2" t="inlineStr">
        <is>
          <t>United States</t>
        </is>
      </c>
      <c r="E8385" s="2" t="inlineStr">
        <is>
          <t>USA</t>
        </is>
      </c>
      <c r="F8385" s="2" t="inlineStr">
        <is>
          <t>Electricity generation with a reciprocating engine</t>
        </is>
      </c>
      <c r="G8385" s="2" t="n">
        <v>20</v>
      </c>
      <c r="H8385" s="2" t="n">
        <v>0.0571455429308116</v>
      </c>
      <c r="I8385" s="2" t="n">
        <v>0.064003008082509</v>
      </c>
      <c r="J8385" s="40" t="inlineStr">
        <is>
          <t>waste - methane capture</t>
        </is>
      </c>
    </row>
    <row r="8386" ht="15.75" customHeight="1" s="120">
      <c r="A8386" s="2" t="inlineStr">
        <is>
          <t>WASTE</t>
        </is>
      </c>
      <c r="B8386" s="2" t="inlineStr">
        <is>
          <t>LAN</t>
        </is>
      </c>
      <c r="C8386" s="2" t="n">
        <v>2040</v>
      </c>
      <c r="D8386" s="2" t="inlineStr">
        <is>
          <t>United States</t>
        </is>
      </c>
      <c r="E8386" s="2" t="inlineStr">
        <is>
          <t>USA</t>
        </is>
      </c>
      <c r="F8386" s="2" t="inlineStr">
        <is>
          <t>Electricity generation with a microturbine</t>
        </is>
      </c>
      <c r="G8386" s="2" t="n">
        <v>20</v>
      </c>
      <c r="H8386" s="2" t="n">
        <v>0.0008426309141214</v>
      </c>
      <c r="I8386" s="2" t="n">
        <v>0.0009437466238159681</v>
      </c>
      <c r="J8386" s="40" t="inlineStr">
        <is>
          <t>waste - methane capture</t>
        </is>
      </c>
    </row>
    <row r="8387" ht="15.75" customHeight="1" s="120">
      <c r="A8387" s="2" t="inlineStr">
        <is>
          <t>WASTE</t>
        </is>
      </c>
      <c r="B8387" s="2" t="inlineStr">
        <is>
          <t>LAN</t>
        </is>
      </c>
      <c r="C8387" s="2" t="n">
        <v>2040</v>
      </c>
      <c r="D8387" s="2" t="inlineStr">
        <is>
          <t>United States</t>
        </is>
      </c>
      <c r="E8387" s="2" t="inlineStr">
        <is>
          <t>USA</t>
        </is>
      </c>
      <c r="F8387" s="2" t="inlineStr">
        <is>
          <t>Flaring of landfill gas</t>
        </is>
      </c>
      <c r="G8387" s="2" t="n">
        <v>20</v>
      </c>
      <c r="H8387" s="2" t="n">
        <v>0.0118338425527327</v>
      </c>
      <c r="I8387" s="2" t="n">
        <v>0.01325390365906063</v>
      </c>
      <c r="J8387" s="40" t="inlineStr">
        <is>
          <t>waste - methane destruction</t>
        </is>
      </c>
    </row>
    <row r="8388" ht="15.75" customHeight="1" s="120">
      <c r="A8388" s="2" t="inlineStr">
        <is>
          <t>WASTE</t>
        </is>
      </c>
      <c r="B8388" s="2" t="inlineStr">
        <is>
          <t>LAN</t>
        </is>
      </c>
      <c r="C8388" s="2" t="n">
        <v>2040</v>
      </c>
      <c r="D8388" s="2" t="inlineStr">
        <is>
          <t>United States</t>
        </is>
      </c>
      <c r="E8388" s="2" t="inlineStr">
        <is>
          <t>USA</t>
        </is>
      </c>
      <c r="F8388" s="2" t="inlineStr">
        <is>
          <t>Land_x001f_ll gas recovery for direct use</t>
        </is>
      </c>
      <c r="G8388" s="2" t="n">
        <v>20</v>
      </c>
      <c r="H8388" s="2" t="n">
        <v>0.0061139502504375</v>
      </c>
      <c r="I8388" s="2" t="n">
        <v>0.00684762428049</v>
      </c>
      <c r="J8388" s="40" t="inlineStr">
        <is>
          <t>waste - methane capture</t>
        </is>
      </c>
    </row>
    <row r="8389" ht="15.75" customHeight="1" s="120">
      <c r="A8389" s="2" t="inlineStr">
        <is>
          <t>WASTE</t>
        </is>
      </c>
      <c r="B8389" s="2" t="inlineStr">
        <is>
          <t>LAN</t>
        </is>
      </c>
      <c r="C8389" s="2" t="n">
        <v>2040</v>
      </c>
      <c r="D8389" s="2" t="inlineStr">
        <is>
          <t>United States</t>
        </is>
      </c>
      <c r="E8389" s="2" t="inlineStr">
        <is>
          <t>USA</t>
        </is>
      </c>
      <c r="F8389" s="2" t="inlineStr">
        <is>
          <t>Electricity generation with a gas turbine</t>
        </is>
      </c>
      <c r="G8389" s="2" t="n">
        <v>20</v>
      </c>
      <c r="H8389" s="2" t="n">
        <v>0.0015062290040078</v>
      </c>
      <c r="I8389" s="2" t="n">
        <v>0.001686976484488736</v>
      </c>
      <c r="J8389" s="40" t="inlineStr">
        <is>
          <t>waste - methane capture</t>
        </is>
      </c>
    </row>
    <row r="8390" ht="15.75" customHeight="1" s="120">
      <c r="A8390" s="2" t="inlineStr">
        <is>
          <t>WASTE</t>
        </is>
      </c>
      <c r="B8390" s="2" t="inlineStr">
        <is>
          <t>LAN</t>
        </is>
      </c>
      <c r="C8390" s="2" t="n">
        <v>2040</v>
      </c>
      <c r="D8390" s="2" t="inlineStr">
        <is>
          <t>United States</t>
        </is>
      </c>
      <c r="E8390" s="2" t="inlineStr">
        <is>
          <t>USA</t>
        </is>
      </c>
      <c r="F8390" s="2" t="inlineStr">
        <is>
          <t>Flaring of landfill gas</t>
        </is>
      </c>
      <c r="G8390" s="2" t="n">
        <v>21</v>
      </c>
      <c r="H8390" s="2" t="n">
        <v>0.007850850175600501</v>
      </c>
      <c r="I8390" s="2" t="n">
        <v>0.008792952196672562</v>
      </c>
      <c r="J8390" s="40" t="inlineStr">
        <is>
          <t>waste - methane destruction</t>
        </is>
      </c>
    </row>
    <row r="8391" ht="15.75" customHeight="1" s="120">
      <c r="A8391" s="2" t="inlineStr">
        <is>
          <t>WASTE</t>
        </is>
      </c>
      <c r="B8391" s="2" t="inlineStr">
        <is>
          <t>LAN</t>
        </is>
      </c>
      <c r="C8391" s="2" t="n">
        <v>2040</v>
      </c>
      <c r="D8391" s="2" t="inlineStr">
        <is>
          <t>United States</t>
        </is>
      </c>
      <c r="E8391" s="2" t="inlineStr">
        <is>
          <t>USA</t>
        </is>
      </c>
      <c r="F8391" s="2" t="inlineStr">
        <is>
          <t>Electricity generation with a gas turbine</t>
        </is>
      </c>
      <c r="G8391" s="2" t="n">
        <v>21</v>
      </c>
      <c r="H8391" s="2" t="n">
        <v>0.0012459057761589</v>
      </c>
      <c r="I8391" s="2" t="n">
        <v>0.001395414469297968</v>
      </c>
      <c r="J8391" s="40" t="inlineStr">
        <is>
          <t>waste - methane capture</t>
        </is>
      </c>
    </row>
    <row r="8392" ht="15.75" customHeight="1" s="120">
      <c r="A8392" s="2" t="inlineStr">
        <is>
          <t>WASTE</t>
        </is>
      </c>
      <c r="B8392" s="2" t="inlineStr">
        <is>
          <t>LAN</t>
        </is>
      </c>
      <c r="C8392" s="2" t="n">
        <v>2040</v>
      </c>
      <c r="D8392" s="2" t="inlineStr">
        <is>
          <t>United States</t>
        </is>
      </c>
      <c r="E8392" s="2" t="inlineStr">
        <is>
          <t>USA</t>
        </is>
      </c>
      <c r="F8392" s="2" t="inlineStr">
        <is>
          <t>Electricity generation with a reciprocating engine</t>
        </is>
      </c>
      <c r="G8392" s="2" t="n">
        <v>21</v>
      </c>
      <c r="H8392" s="2" t="n">
        <v>0.0470924470573664</v>
      </c>
      <c r="I8392" s="2" t="n">
        <v>0.05274354070425037</v>
      </c>
      <c r="J8392" s="40" t="inlineStr">
        <is>
          <t>waste - methane capture</t>
        </is>
      </c>
    </row>
    <row r="8393" ht="15.75" customHeight="1" s="120">
      <c r="A8393" s="2" t="inlineStr">
        <is>
          <t>WASTE</t>
        </is>
      </c>
      <c r="B8393" s="2" t="inlineStr">
        <is>
          <t>LAN</t>
        </is>
      </c>
      <c r="C8393" s="2" t="n">
        <v>2040</v>
      </c>
      <c r="D8393" s="2" t="inlineStr">
        <is>
          <t>United States</t>
        </is>
      </c>
      <c r="E8393" s="2" t="inlineStr">
        <is>
          <t>USA</t>
        </is>
      </c>
      <c r="F8393" s="2" t="inlineStr">
        <is>
          <t>Land_x001f_ll gas recovery for direct use</t>
        </is>
      </c>
      <c r="G8393" s="2" t="n">
        <v>21</v>
      </c>
      <c r="H8393" s="2" t="n">
        <v>0.0007126264390536</v>
      </c>
      <c r="I8393" s="2" t="n">
        <v>0.000798141611740032</v>
      </c>
      <c r="J8393" s="40" t="inlineStr">
        <is>
          <t>waste - methane capture</t>
        </is>
      </c>
    </row>
    <row r="8394" ht="15.75" customHeight="1" s="120">
      <c r="A8394" s="2" t="inlineStr">
        <is>
          <t>WASTE</t>
        </is>
      </c>
      <c r="B8394" s="2" t="inlineStr">
        <is>
          <t>LAN</t>
        </is>
      </c>
      <c r="C8394" s="2" t="n">
        <v>2040</v>
      </c>
      <c r="D8394" s="2" t="inlineStr">
        <is>
          <t>United States</t>
        </is>
      </c>
      <c r="E8394" s="2" t="inlineStr">
        <is>
          <t>USA</t>
        </is>
      </c>
      <c r="F8394" s="2" t="inlineStr">
        <is>
          <t>Electricity generation with a microturbine</t>
        </is>
      </c>
      <c r="G8394" s="2" t="n">
        <v>21</v>
      </c>
      <c r="H8394" s="2" t="n">
        <v>0.0007905295206001</v>
      </c>
      <c r="I8394" s="2" t="n">
        <v>0.0008853930630721121</v>
      </c>
      <c r="J8394" s="40" t="inlineStr">
        <is>
          <t>waste - methane capture</t>
        </is>
      </c>
    </row>
    <row r="8395" ht="15.75" customHeight="1" s="120">
      <c r="A8395" s="2" t="inlineStr">
        <is>
          <t>WASTE</t>
        </is>
      </c>
      <c r="B8395" s="2" t="inlineStr">
        <is>
          <t>LAN</t>
        </is>
      </c>
      <c r="C8395" s="2" t="n">
        <v>2040</v>
      </c>
      <c r="D8395" s="2" t="inlineStr">
        <is>
          <t>United States</t>
        </is>
      </c>
      <c r="E8395" s="2" t="inlineStr">
        <is>
          <t>USA</t>
        </is>
      </c>
      <c r="F8395" s="2" t="inlineStr">
        <is>
          <t>Electricity generation with combined heat and power</t>
        </is>
      </c>
      <c r="G8395" s="2" t="n">
        <v>21</v>
      </c>
      <c r="H8395" s="2" t="n">
        <v>0.009546005429001501</v>
      </c>
      <c r="I8395" s="2" t="n">
        <v>0.01069152608048168</v>
      </c>
      <c r="J8395" s="40" t="inlineStr">
        <is>
          <t>waste - methane capture</t>
        </is>
      </c>
    </row>
    <row r="8396" ht="15.75" customHeight="1" s="120">
      <c r="A8396" s="2" t="inlineStr">
        <is>
          <t>WASTE</t>
        </is>
      </c>
      <c r="B8396" s="2" t="inlineStr">
        <is>
          <t>LAN</t>
        </is>
      </c>
      <c r="C8396" s="2" t="n">
        <v>2040</v>
      </c>
      <c r="D8396" s="2" t="inlineStr">
        <is>
          <t>United States</t>
        </is>
      </c>
      <c r="E8396" s="2" t="inlineStr">
        <is>
          <t>USA</t>
        </is>
      </c>
      <c r="F8396" s="2" t="inlineStr">
        <is>
          <t>Flaring of landfill gas</t>
        </is>
      </c>
      <c r="G8396" s="2" t="n">
        <v>22</v>
      </c>
      <c r="H8396" s="2" t="n">
        <v>0.0099823715281673</v>
      </c>
      <c r="I8396" s="2" t="n">
        <v>0.01118025611154738</v>
      </c>
      <c r="J8396" s="40" t="inlineStr">
        <is>
          <t>waste - methane destruction</t>
        </is>
      </c>
    </row>
    <row r="8397" ht="15.75" customHeight="1" s="120">
      <c r="A8397" s="2" t="inlineStr">
        <is>
          <t>WASTE</t>
        </is>
      </c>
      <c r="B8397" s="2" t="inlineStr">
        <is>
          <t>LAN</t>
        </is>
      </c>
      <c r="C8397" s="2" t="n">
        <v>2040</v>
      </c>
      <c r="D8397" s="2" t="inlineStr">
        <is>
          <t>United States</t>
        </is>
      </c>
      <c r="E8397" s="2" t="inlineStr">
        <is>
          <t>USA</t>
        </is>
      </c>
      <c r="F8397" s="2" t="inlineStr">
        <is>
          <t>Electricity generation with a gas turbine</t>
        </is>
      </c>
      <c r="G8397" s="2" t="n">
        <v>22</v>
      </c>
      <c r="H8397" s="2" t="n">
        <v>0.0023856035695644</v>
      </c>
      <c r="I8397" s="2" t="n">
        <v>0.002671875997912128</v>
      </c>
      <c r="J8397" s="40" t="inlineStr">
        <is>
          <t>waste - methane capture</t>
        </is>
      </c>
    </row>
    <row r="8398" ht="15.75" customHeight="1" s="120">
      <c r="A8398" s="2" t="inlineStr">
        <is>
          <t>WASTE</t>
        </is>
      </c>
      <c r="B8398" s="2" t="inlineStr">
        <is>
          <t>LAN</t>
        </is>
      </c>
      <c r="C8398" s="2" t="n">
        <v>2040</v>
      </c>
      <c r="D8398" s="2" t="inlineStr">
        <is>
          <t>United States</t>
        </is>
      </c>
      <c r="E8398" s="2" t="inlineStr">
        <is>
          <t>USA</t>
        </is>
      </c>
      <c r="F8398" s="2" t="inlineStr">
        <is>
          <t>Electricity generation with a reciprocating engine</t>
        </is>
      </c>
      <c r="G8398" s="2" t="n">
        <v>22</v>
      </c>
      <c r="H8398" s="2" t="n">
        <v>0.059640479972586</v>
      </c>
      <c r="I8398" s="2" t="n">
        <v>0.06679733756929633</v>
      </c>
      <c r="J8398" s="40" t="inlineStr">
        <is>
          <t>waste - methane capture</t>
        </is>
      </c>
    </row>
    <row r="8399" ht="15.75" customHeight="1" s="120">
      <c r="A8399" s="2" t="inlineStr">
        <is>
          <t>WASTE</t>
        </is>
      </c>
      <c r="B8399" s="2" t="inlineStr">
        <is>
          <t>LAN</t>
        </is>
      </c>
      <c r="C8399" s="2" t="n">
        <v>2040</v>
      </c>
      <c r="D8399" s="2" t="inlineStr">
        <is>
          <t>United States</t>
        </is>
      </c>
      <c r="E8399" s="2" t="inlineStr">
        <is>
          <t>USA</t>
        </is>
      </c>
      <c r="F8399" s="2" t="inlineStr">
        <is>
          <t>Electricity generation with a microturbine</t>
        </is>
      </c>
      <c r="G8399" s="2" t="n">
        <v>22</v>
      </c>
      <c r="H8399" s="2" t="n">
        <v>0.0012425256936694</v>
      </c>
      <c r="I8399" s="2" t="n">
        <v>0.001391628776909728</v>
      </c>
      <c r="J8399" s="40" t="inlineStr">
        <is>
          <t>waste - methane capture</t>
        </is>
      </c>
    </row>
    <row r="8400" ht="15.75" customHeight="1" s="120">
      <c r="A8400" s="2" t="inlineStr">
        <is>
          <t>WASTE</t>
        </is>
      </c>
      <c r="B8400" s="2" t="inlineStr">
        <is>
          <t>LAN</t>
        </is>
      </c>
      <c r="C8400" s="2" t="n">
        <v>2040</v>
      </c>
      <c r="D8400" s="2" t="inlineStr">
        <is>
          <t>United States</t>
        </is>
      </c>
      <c r="E8400" s="2" t="inlineStr">
        <is>
          <t>USA</t>
        </is>
      </c>
      <c r="F8400" s="2" t="inlineStr">
        <is>
          <t>Electricity generation with combined heat and power</t>
        </is>
      </c>
      <c r="G8400" s="2" t="n">
        <v>22</v>
      </c>
      <c r="H8400" s="2" t="n">
        <v>0.0048780854267534</v>
      </c>
      <c r="I8400" s="2" t="n">
        <v>0.005463455677963808</v>
      </c>
      <c r="J8400" s="40" t="inlineStr">
        <is>
          <t>waste - methane capture</t>
        </is>
      </c>
    </row>
    <row r="8401" ht="15.75" customHeight="1" s="120">
      <c r="A8401" s="2" t="inlineStr">
        <is>
          <t>WASTE</t>
        </is>
      </c>
      <c r="B8401" s="2" t="inlineStr">
        <is>
          <t>LAN</t>
        </is>
      </c>
      <c r="C8401" s="2" t="n">
        <v>2040</v>
      </c>
      <c r="D8401" s="2" t="inlineStr">
        <is>
          <t>United States</t>
        </is>
      </c>
      <c r="E8401" s="2" t="inlineStr">
        <is>
          <t>USA</t>
        </is>
      </c>
      <c r="F8401" s="2" t="inlineStr">
        <is>
          <t>Electricity generation with combined heat and power</t>
        </is>
      </c>
      <c r="G8401" s="2" t="n">
        <v>23</v>
      </c>
      <c r="H8401" s="2" t="n">
        <v>0.0070152984699234</v>
      </c>
      <c r="I8401" s="2" t="n">
        <v>0.007857134286314208</v>
      </c>
      <c r="J8401" s="40" t="inlineStr">
        <is>
          <t>waste - methane capture</t>
        </is>
      </c>
    </row>
    <row r="8402" ht="15.75" customHeight="1" s="120">
      <c r="A8402" s="2" t="inlineStr">
        <is>
          <t>WASTE</t>
        </is>
      </c>
      <c r="B8402" s="2" t="inlineStr">
        <is>
          <t>LAN</t>
        </is>
      </c>
      <c r="C8402" s="2" t="n">
        <v>2040</v>
      </c>
      <c r="D8402" s="2" t="inlineStr">
        <is>
          <t>United States</t>
        </is>
      </c>
      <c r="E8402" s="2" t="inlineStr">
        <is>
          <t>USA</t>
        </is>
      </c>
      <c r="F8402" s="2" t="inlineStr">
        <is>
          <t>Flaring of landfill gas</t>
        </is>
      </c>
      <c r="G8402" s="2" t="n">
        <v>23</v>
      </c>
      <c r="H8402" s="2" t="n">
        <v>0.0062139421352185</v>
      </c>
      <c r="I8402" s="2" t="n">
        <v>0.00695961519144472</v>
      </c>
      <c r="J8402" s="40" t="inlineStr">
        <is>
          <t>waste - methane destruction</t>
        </is>
      </c>
    </row>
    <row r="8403" ht="15.75" customHeight="1" s="120">
      <c r="A8403" s="2" t="inlineStr">
        <is>
          <t>WASTE</t>
        </is>
      </c>
      <c r="B8403" s="2" t="inlineStr">
        <is>
          <t>LAN</t>
        </is>
      </c>
      <c r="C8403" s="2" t="n">
        <v>2040</v>
      </c>
      <c r="D8403" s="2" t="inlineStr">
        <is>
          <t>United States</t>
        </is>
      </c>
      <c r="E8403" s="2" t="inlineStr">
        <is>
          <t>USA</t>
        </is>
      </c>
      <c r="F8403" s="2" t="inlineStr">
        <is>
          <t>Electricity generation with a microturbine</t>
        </is>
      </c>
      <c r="G8403" s="2" t="n">
        <v>23</v>
      </c>
      <c r="H8403" s="2" t="n">
        <v>0.0003983023489127</v>
      </c>
      <c r="I8403" s="2" t="n">
        <v>0.0004460986307822241</v>
      </c>
      <c r="J8403" s="40" t="inlineStr">
        <is>
          <t>waste - methane capture</t>
        </is>
      </c>
    </row>
    <row r="8404" ht="15.75" customHeight="1" s="120">
      <c r="A8404" s="2" t="inlineStr">
        <is>
          <t>WASTE</t>
        </is>
      </c>
      <c r="B8404" s="2" t="inlineStr">
        <is>
          <t>LAN</t>
        </is>
      </c>
      <c r="C8404" s="2" t="n">
        <v>2040</v>
      </c>
      <c r="D8404" s="2" t="inlineStr">
        <is>
          <t>United States</t>
        </is>
      </c>
      <c r="E8404" s="2" t="inlineStr">
        <is>
          <t>USA</t>
        </is>
      </c>
      <c r="F8404" s="2" t="inlineStr">
        <is>
          <t>Electricity generation with a reciprocating engine</t>
        </is>
      </c>
      <c r="G8404" s="2" t="n">
        <v>23</v>
      </c>
      <c r="H8404" s="2" t="n">
        <v>0.0665131576824933</v>
      </c>
      <c r="I8404" s="2" t="n">
        <v>0.0744947366043925</v>
      </c>
      <c r="J8404" s="40" t="inlineStr">
        <is>
          <t>waste - methane capture</t>
        </is>
      </c>
    </row>
    <row r="8405" ht="15.75" customHeight="1" s="120">
      <c r="A8405" s="2" t="inlineStr">
        <is>
          <t>WASTE</t>
        </is>
      </c>
      <c r="B8405" s="2" t="inlineStr">
        <is>
          <t>LAN</t>
        </is>
      </c>
      <c r="C8405" s="2" t="n">
        <v>2040</v>
      </c>
      <c r="D8405" s="2" t="inlineStr">
        <is>
          <t>United States</t>
        </is>
      </c>
      <c r="E8405" s="2" t="inlineStr">
        <is>
          <t>USA</t>
        </is>
      </c>
      <c r="F8405" s="2" t="inlineStr">
        <is>
          <t>Electricity generation with a gas turbine</t>
        </is>
      </c>
      <c r="G8405" s="2" t="n">
        <v>23</v>
      </c>
      <c r="H8405" s="2" t="n">
        <v>0.0012263187672943</v>
      </c>
      <c r="I8405" s="2" t="n">
        <v>0.001373477019369616</v>
      </c>
      <c r="J8405" s="40" t="inlineStr">
        <is>
          <t>waste - methane capture</t>
        </is>
      </c>
    </row>
    <row r="8406" ht="15.75" customHeight="1" s="120">
      <c r="A8406" s="2" t="inlineStr">
        <is>
          <t>WASTE</t>
        </is>
      </c>
      <c r="B8406" s="2" t="inlineStr">
        <is>
          <t>LAN</t>
        </is>
      </c>
      <c r="C8406" s="2" t="n">
        <v>2040</v>
      </c>
      <c r="D8406" s="2" t="inlineStr">
        <is>
          <t>United States</t>
        </is>
      </c>
      <c r="E8406" s="2" t="inlineStr">
        <is>
          <t>USA</t>
        </is>
      </c>
      <c r="F8406" s="2" t="inlineStr">
        <is>
          <t>Electricity generation with a gas turbine</t>
        </is>
      </c>
      <c r="G8406" s="2" t="n">
        <v>24</v>
      </c>
      <c r="H8406" s="2" t="n">
        <v>0.0007480246422347</v>
      </c>
      <c r="I8406" s="2" t="n">
        <v>0.0008377875993028641</v>
      </c>
      <c r="J8406" s="40" t="inlineStr">
        <is>
          <t>waste - methane capture</t>
        </is>
      </c>
    </row>
    <row r="8407" ht="15.75" customHeight="1" s="120">
      <c r="A8407" s="2" t="inlineStr">
        <is>
          <t>WASTE</t>
        </is>
      </c>
      <c r="B8407" s="2" t="inlineStr">
        <is>
          <t>LAN</t>
        </is>
      </c>
      <c r="C8407" s="2" t="n">
        <v>2040</v>
      </c>
      <c r="D8407" s="2" t="inlineStr">
        <is>
          <t>United States</t>
        </is>
      </c>
      <c r="E8407" s="2" t="inlineStr">
        <is>
          <t>USA</t>
        </is>
      </c>
      <c r="F8407" s="2" t="inlineStr">
        <is>
          <t>Electricity generation with a microturbine</t>
        </is>
      </c>
      <c r="G8407" s="2" t="n">
        <v>24</v>
      </c>
      <c r="H8407" s="2" t="n">
        <v>0.0004874732658209</v>
      </c>
      <c r="I8407" s="2" t="n">
        <v>0.000545970057719408</v>
      </c>
      <c r="J8407" s="40" t="inlineStr">
        <is>
          <t>waste - methane capture</t>
        </is>
      </c>
    </row>
    <row r="8408" ht="15.75" customHeight="1" s="120">
      <c r="A8408" s="2" t="inlineStr">
        <is>
          <t>WASTE</t>
        </is>
      </c>
      <c r="B8408" s="2" t="inlineStr">
        <is>
          <t>LAN</t>
        </is>
      </c>
      <c r="C8408" s="2" t="n">
        <v>2040</v>
      </c>
      <c r="D8408" s="2" t="inlineStr">
        <is>
          <t>United States</t>
        </is>
      </c>
      <c r="E8408" s="2" t="inlineStr">
        <is>
          <t>USA</t>
        </is>
      </c>
      <c r="F8408" s="2" t="inlineStr">
        <is>
          <t>Flaring of landfill gas</t>
        </is>
      </c>
      <c r="G8408" s="2" t="n">
        <v>24</v>
      </c>
      <c r="H8408" s="2" t="n">
        <v>0.0022388515644707</v>
      </c>
      <c r="I8408" s="2" t="n">
        <v>0.002507513752207184</v>
      </c>
      <c r="J8408" s="40" t="inlineStr">
        <is>
          <t>waste - methane destruction</t>
        </is>
      </c>
    </row>
    <row r="8409" ht="15.75" customHeight="1" s="120">
      <c r="A8409" s="2" t="inlineStr">
        <is>
          <t>WASTE</t>
        </is>
      </c>
      <c r="B8409" s="2" t="inlineStr">
        <is>
          <t>LAN</t>
        </is>
      </c>
      <c r="C8409" s="2" t="n">
        <v>2040</v>
      </c>
      <c r="D8409" s="2" t="inlineStr">
        <is>
          <t>United States</t>
        </is>
      </c>
      <c r="E8409" s="2" t="inlineStr">
        <is>
          <t>USA</t>
        </is>
      </c>
      <c r="F8409" s="2" t="inlineStr">
        <is>
          <t>Electricity generation with combined heat and power</t>
        </is>
      </c>
      <c r="G8409" s="2" t="n">
        <v>24</v>
      </c>
      <c r="H8409" s="2" t="n">
        <v>0.0056189926108345</v>
      </c>
      <c r="I8409" s="2" t="n">
        <v>0.006293271724134641</v>
      </c>
      <c r="J8409" s="40" t="inlineStr">
        <is>
          <t>waste - methane capture</t>
        </is>
      </c>
    </row>
    <row r="8410" ht="15.75" customHeight="1" s="120">
      <c r="A8410" s="2" t="inlineStr">
        <is>
          <t>WASTE</t>
        </is>
      </c>
      <c r="B8410" s="2" t="inlineStr">
        <is>
          <t>LAN</t>
        </is>
      </c>
      <c r="C8410" s="2" t="n">
        <v>2040</v>
      </c>
      <c r="D8410" s="2" t="inlineStr">
        <is>
          <t>United States</t>
        </is>
      </c>
      <c r="E8410" s="2" t="inlineStr">
        <is>
          <t>USA</t>
        </is>
      </c>
      <c r="F8410" s="2" t="inlineStr">
        <is>
          <t>Electricity generation with a reciprocating engine</t>
        </is>
      </c>
      <c r="G8410" s="2" t="n">
        <v>24</v>
      </c>
      <c r="H8410" s="2" t="n">
        <v>0.0386527061928064</v>
      </c>
      <c r="I8410" s="2" t="n">
        <v>0.04329103093594317</v>
      </c>
      <c r="J8410" s="40" t="inlineStr">
        <is>
          <t>waste - methane capture</t>
        </is>
      </c>
    </row>
    <row r="8411" ht="15.75" customHeight="1" s="120">
      <c r="A8411" s="2" t="inlineStr">
        <is>
          <t>WASTE</t>
        </is>
      </c>
      <c r="B8411" s="2" t="inlineStr">
        <is>
          <t>LAN</t>
        </is>
      </c>
      <c r="C8411" s="2" t="n">
        <v>2040</v>
      </c>
      <c r="D8411" s="2" t="inlineStr">
        <is>
          <t>United States</t>
        </is>
      </c>
      <c r="E8411" s="2" t="inlineStr">
        <is>
          <t>USA</t>
        </is>
      </c>
      <c r="F8411" s="2" t="inlineStr">
        <is>
          <t>Electricity generation with a reciprocating engine</t>
        </is>
      </c>
      <c r="G8411" s="2" t="n">
        <v>25</v>
      </c>
      <c r="H8411" s="2" t="n">
        <v>0.0314566134475172</v>
      </c>
      <c r="I8411" s="2" t="n">
        <v>0.03523140706121927</v>
      </c>
      <c r="J8411" s="40" t="inlineStr">
        <is>
          <t>waste - methane capture</t>
        </is>
      </c>
    </row>
    <row r="8412" ht="15.75" customHeight="1" s="120">
      <c r="A8412" s="2" t="inlineStr">
        <is>
          <t>WASTE</t>
        </is>
      </c>
      <c r="B8412" s="2" t="inlineStr">
        <is>
          <t>LAN</t>
        </is>
      </c>
      <c r="C8412" s="2" t="n">
        <v>2040</v>
      </c>
      <c r="D8412" s="2" t="inlineStr">
        <is>
          <t>United States</t>
        </is>
      </c>
      <c r="E8412" s="2" t="inlineStr">
        <is>
          <t>USA</t>
        </is>
      </c>
      <c r="F8412" s="2" t="inlineStr">
        <is>
          <t>Electricity generation with a gas turbine</t>
        </is>
      </c>
      <c r="G8412" s="2" t="n">
        <v>25</v>
      </c>
      <c r="H8412" s="2" t="n">
        <v>0.0015076728886925</v>
      </c>
      <c r="I8412" s="2" t="n">
        <v>0.0016885936353356</v>
      </c>
      <c r="J8412" s="40" t="inlineStr">
        <is>
          <t>waste - methane capture</t>
        </is>
      </c>
    </row>
    <row r="8413" ht="15.75" customHeight="1" s="120">
      <c r="A8413" s="2" t="inlineStr">
        <is>
          <t>WASTE</t>
        </is>
      </c>
      <c r="B8413" s="2" t="inlineStr">
        <is>
          <t>LAN</t>
        </is>
      </c>
      <c r="C8413" s="2" t="n">
        <v>2040</v>
      </c>
      <c r="D8413" s="2" t="inlineStr">
        <is>
          <t>United States</t>
        </is>
      </c>
      <c r="E8413" s="2" t="inlineStr">
        <is>
          <t>USA</t>
        </is>
      </c>
      <c r="F8413" s="2" t="inlineStr">
        <is>
          <t>Electricity generation with combined heat and power</t>
        </is>
      </c>
      <c r="G8413" s="2" t="n">
        <v>25</v>
      </c>
      <c r="H8413" s="2" t="n">
        <v>0.0023682447790634</v>
      </c>
      <c r="I8413" s="2" t="n">
        <v>0.002652434152551008</v>
      </c>
      <c r="J8413" s="40" t="inlineStr">
        <is>
          <t>waste - methane capture</t>
        </is>
      </c>
    </row>
    <row r="8414" ht="15.75" customHeight="1" s="120">
      <c r="A8414" s="2" t="inlineStr">
        <is>
          <t>WASTE</t>
        </is>
      </c>
      <c r="B8414" s="2" t="inlineStr">
        <is>
          <t>LAN</t>
        </is>
      </c>
      <c r="C8414" s="2" t="n">
        <v>2040</v>
      </c>
      <c r="D8414" s="2" t="inlineStr">
        <is>
          <t>United States</t>
        </is>
      </c>
      <c r="E8414" s="2" t="inlineStr">
        <is>
          <t>USA</t>
        </is>
      </c>
      <c r="F8414" s="2" t="inlineStr">
        <is>
          <t>Flaring of landfill gas</t>
        </is>
      </c>
      <c r="G8414" s="2" t="n">
        <v>25</v>
      </c>
      <c r="H8414" s="2" t="n">
        <v>0.0014429280417971</v>
      </c>
      <c r="I8414" s="2" t="n">
        <v>0.001616079406812752</v>
      </c>
      <c r="J8414" s="40" t="inlineStr">
        <is>
          <t>waste - methane destruction</t>
        </is>
      </c>
    </row>
    <row r="8415" ht="15.75" customHeight="1" s="120">
      <c r="A8415" s="2" t="inlineStr">
        <is>
          <t>WASTE</t>
        </is>
      </c>
      <c r="B8415" s="2" t="inlineStr">
        <is>
          <t>LAN</t>
        </is>
      </c>
      <c r="C8415" s="2" t="n">
        <v>2040</v>
      </c>
      <c r="D8415" s="2" t="inlineStr">
        <is>
          <t>United States</t>
        </is>
      </c>
      <c r="E8415" s="2" t="inlineStr">
        <is>
          <t>USA</t>
        </is>
      </c>
      <c r="F8415" s="2" t="inlineStr">
        <is>
          <t>Electricity generation with a microturbine</t>
        </is>
      </c>
      <c r="G8415" s="2" t="n">
        <v>26</v>
      </c>
      <c r="H8415" s="2" t="n">
        <v>0.0002773936757876</v>
      </c>
      <c r="I8415" s="2" t="n">
        <v>0.000310680916882112</v>
      </c>
      <c r="J8415" s="40" t="inlineStr">
        <is>
          <t>waste - methane capture</t>
        </is>
      </c>
    </row>
    <row r="8416" ht="15.75" customHeight="1" s="120">
      <c r="A8416" s="2" t="inlineStr">
        <is>
          <t>WASTE</t>
        </is>
      </c>
      <c r="B8416" s="2" t="inlineStr">
        <is>
          <t>LAN</t>
        </is>
      </c>
      <c r="C8416" s="2" t="n">
        <v>2040</v>
      </c>
      <c r="D8416" s="2" t="inlineStr">
        <is>
          <t>United States</t>
        </is>
      </c>
      <c r="E8416" s="2" t="inlineStr">
        <is>
          <t>USA</t>
        </is>
      </c>
      <c r="F8416" s="2" t="inlineStr">
        <is>
          <t>Electricity generation with a gas turbine</t>
        </is>
      </c>
      <c r="G8416" s="2" t="n">
        <v>26</v>
      </c>
      <c r="H8416" s="2" t="n">
        <v>0.0017212180246133</v>
      </c>
      <c r="I8416" s="2" t="n">
        <v>0.001927764187566896</v>
      </c>
      <c r="J8416" s="40" t="inlineStr">
        <is>
          <t>waste - methane capture</t>
        </is>
      </c>
    </row>
    <row r="8417" ht="15.75" customHeight="1" s="120">
      <c r="A8417" s="2" t="inlineStr">
        <is>
          <t>WASTE</t>
        </is>
      </c>
      <c r="B8417" s="2" t="inlineStr">
        <is>
          <t>LAN</t>
        </is>
      </c>
      <c r="C8417" s="2" t="n">
        <v>2040</v>
      </c>
      <c r="D8417" s="2" t="inlineStr">
        <is>
          <t>United States</t>
        </is>
      </c>
      <c r="E8417" s="2" t="inlineStr">
        <is>
          <t>USA</t>
        </is>
      </c>
      <c r="F8417" s="2" t="inlineStr">
        <is>
          <t>Flaring of landfill gas</t>
        </is>
      </c>
      <c r="G8417" s="2" t="n">
        <v>26</v>
      </c>
      <c r="H8417" s="2" t="n">
        <v>0.0019764929893427</v>
      </c>
      <c r="I8417" s="2" t="n">
        <v>0.002213672148063824</v>
      </c>
      <c r="J8417" s="40" t="inlineStr">
        <is>
          <t>waste - methane destruction</t>
        </is>
      </c>
    </row>
    <row r="8418" ht="15.75" customHeight="1" s="120">
      <c r="A8418" s="2" t="inlineStr">
        <is>
          <t>WASTE</t>
        </is>
      </c>
      <c r="B8418" s="2" t="inlineStr">
        <is>
          <t>LAN</t>
        </is>
      </c>
      <c r="C8418" s="2" t="n">
        <v>2040</v>
      </c>
      <c r="D8418" s="2" t="inlineStr">
        <is>
          <t>United States</t>
        </is>
      </c>
      <c r="E8418" s="2" t="inlineStr">
        <is>
          <t>USA</t>
        </is>
      </c>
      <c r="F8418" s="2" t="inlineStr">
        <is>
          <t>Electricity generation with a reciprocating engine</t>
        </is>
      </c>
      <c r="G8418" s="2" t="n">
        <v>26</v>
      </c>
      <c r="H8418" s="2" t="n">
        <v>0.040874560829252</v>
      </c>
      <c r="I8418" s="2" t="n">
        <v>0.04577950812876224</v>
      </c>
      <c r="J8418" s="40" t="inlineStr">
        <is>
          <t>waste - methane capture</t>
        </is>
      </c>
    </row>
    <row r="8419" ht="15.75" customHeight="1" s="120">
      <c r="A8419" s="2" t="inlineStr">
        <is>
          <t>WASTE</t>
        </is>
      </c>
      <c r="B8419" s="2" t="inlineStr">
        <is>
          <t>LAN</t>
        </is>
      </c>
      <c r="C8419" s="2" t="n">
        <v>2040</v>
      </c>
      <c r="D8419" s="2" t="inlineStr">
        <is>
          <t>United States</t>
        </is>
      </c>
      <c r="E8419" s="2" t="inlineStr">
        <is>
          <t>USA</t>
        </is>
      </c>
      <c r="F8419" s="2" t="inlineStr">
        <is>
          <t>Electricity generation with combined heat and power</t>
        </is>
      </c>
      <c r="G8419" s="2" t="n">
        <v>26</v>
      </c>
      <c r="H8419" s="2" t="n">
        <v>0.0048242895281874</v>
      </c>
      <c r="I8419" s="2" t="n">
        <v>0.005403204271569888</v>
      </c>
      <c r="J8419" s="40" t="inlineStr">
        <is>
          <t>waste - methane capture</t>
        </is>
      </c>
    </row>
    <row r="8420" ht="15.75" customHeight="1" s="120">
      <c r="A8420" s="2" t="inlineStr">
        <is>
          <t>WASTE</t>
        </is>
      </c>
      <c r="B8420" s="2" t="inlineStr">
        <is>
          <t>LAN</t>
        </is>
      </c>
      <c r="C8420" s="2" t="n">
        <v>2040</v>
      </c>
      <c r="D8420" s="2" t="inlineStr">
        <is>
          <t>United States</t>
        </is>
      </c>
      <c r="E8420" s="2" t="inlineStr">
        <is>
          <t>USA</t>
        </is>
      </c>
      <c r="F8420" s="2" t="inlineStr">
        <is>
          <t>Electricity generation with a microturbine</t>
        </is>
      </c>
      <c r="G8420" s="2" t="n">
        <v>27</v>
      </c>
      <c r="H8420" s="2" t="n">
        <v>0.0001103922550101</v>
      </c>
      <c r="I8420" s="2" t="n">
        <v>0.000123639325611312</v>
      </c>
      <c r="J8420" s="40" t="inlineStr">
        <is>
          <t>waste - methane capture</t>
        </is>
      </c>
    </row>
    <row r="8421" ht="15.75" customHeight="1" s="120">
      <c r="A8421" s="2" t="inlineStr">
        <is>
          <t>WASTE</t>
        </is>
      </c>
      <c r="B8421" s="2" t="inlineStr">
        <is>
          <t>LAN</t>
        </is>
      </c>
      <c r="C8421" s="2" t="n">
        <v>2040</v>
      </c>
      <c r="D8421" s="2" t="inlineStr">
        <is>
          <t>United States</t>
        </is>
      </c>
      <c r="E8421" s="2" t="inlineStr">
        <is>
          <t>USA</t>
        </is>
      </c>
      <c r="F8421" s="2" t="inlineStr">
        <is>
          <t>Flaring of landfill gas</t>
        </is>
      </c>
      <c r="G8421" s="2" t="n">
        <v>27</v>
      </c>
      <c r="H8421" s="2" t="n">
        <v>0.0019517628243193</v>
      </c>
      <c r="I8421" s="2" t="n">
        <v>0.002185974363237616</v>
      </c>
      <c r="J8421" s="40" t="inlineStr">
        <is>
          <t>waste - methane destruction</t>
        </is>
      </c>
    </row>
    <row r="8422" ht="15.75" customHeight="1" s="120">
      <c r="A8422" s="2" t="inlineStr">
        <is>
          <t>WASTE</t>
        </is>
      </c>
      <c r="B8422" s="2" t="inlineStr">
        <is>
          <t>LAN</t>
        </is>
      </c>
      <c r="C8422" s="2" t="n">
        <v>2040</v>
      </c>
      <c r="D8422" s="2" t="inlineStr">
        <is>
          <t>United States</t>
        </is>
      </c>
      <c r="E8422" s="2" t="inlineStr">
        <is>
          <t>USA</t>
        </is>
      </c>
      <c r="F8422" s="2" t="inlineStr">
        <is>
          <t>Electricity generation with a reciprocating engine</t>
        </is>
      </c>
      <c r="G8422" s="2" t="n">
        <v>27</v>
      </c>
      <c r="H8422" s="2" t="n">
        <v>0.0225357927847654</v>
      </c>
      <c r="I8422" s="2" t="n">
        <v>0.02524008791893725</v>
      </c>
      <c r="J8422" s="40" t="inlineStr">
        <is>
          <t>waste - methane capture</t>
        </is>
      </c>
    </row>
    <row r="8423" ht="15.75" customHeight="1" s="120">
      <c r="A8423" s="2" t="inlineStr">
        <is>
          <t>WASTE</t>
        </is>
      </c>
      <c r="B8423" s="2" t="inlineStr">
        <is>
          <t>LAN</t>
        </is>
      </c>
      <c r="C8423" s="2" t="n">
        <v>2040</v>
      </c>
      <c r="D8423" s="2" t="inlineStr">
        <is>
          <t>United States</t>
        </is>
      </c>
      <c r="E8423" s="2" t="inlineStr">
        <is>
          <t>USA</t>
        </is>
      </c>
      <c r="F8423" s="2" t="inlineStr">
        <is>
          <t>Electricity generation with combined heat and power</t>
        </is>
      </c>
      <c r="G8423" s="2" t="n">
        <v>27</v>
      </c>
      <c r="H8423" s="2" t="n">
        <v>0.0030300057551358</v>
      </c>
      <c r="I8423" s="2" t="n">
        <v>0.003393606445752096</v>
      </c>
      <c r="J8423" s="40" t="inlineStr">
        <is>
          <t>waste - methane capture</t>
        </is>
      </c>
    </row>
    <row r="8424" ht="15.75" customHeight="1" s="120">
      <c r="A8424" s="2" t="inlineStr">
        <is>
          <t>WASTE</t>
        </is>
      </c>
      <c r="B8424" s="2" t="inlineStr">
        <is>
          <t>LAN</t>
        </is>
      </c>
      <c r="C8424" s="2" t="n">
        <v>2040</v>
      </c>
      <c r="D8424" s="2" t="inlineStr">
        <is>
          <t>United States</t>
        </is>
      </c>
      <c r="E8424" s="2" t="inlineStr">
        <is>
          <t>USA</t>
        </is>
      </c>
      <c r="F8424" s="2" t="inlineStr">
        <is>
          <t>Electricity generation with a gas turbine</t>
        </is>
      </c>
      <c r="G8424" s="2" t="n">
        <v>27</v>
      </c>
      <c r="H8424" s="2" t="n">
        <v>0.000823294489237</v>
      </c>
      <c r="I8424" s="2" t="n">
        <v>0.0009220898279454401</v>
      </c>
      <c r="J8424" s="40" t="inlineStr">
        <is>
          <t>waste - methane capture</t>
        </is>
      </c>
    </row>
    <row r="8425" ht="15.75" customHeight="1" s="120">
      <c r="A8425" s="2" t="inlineStr">
        <is>
          <t>WASTE</t>
        </is>
      </c>
      <c r="B8425" s="2" t="inlineStr">
        <is>
          <t>LAN</t>
        </is>
      </c>
      <c r="C8425" s="2" t="n">
        <v>2040</v>
      </c>
      <c r="D8425" s="2" t="inlineStr">
        <is>
          <t>United States</t>
        </is>
      </c>
      <c r="E8425" s="2" t="inlineStr">
        <is>
          <t>USA</t>
        </is>
      </c>
      <c r="F8425" s="2" t="inlineStr">
        <is>
          <t>Electricity generation with a microturbine</t>
        </is>
      </c>
      <c r="G8425" s="2" t="n">
        <v>28</v>
      </c>
      <c r="H8425" s="2" t="n">
        <v>0.0002050267576124</v>
      </c>
      <c r="I8425" s="2" t="n">
        <v>0.000229629968525888</v>
      </c>
      <c r="J8425" s="40" t="inlineStr">
        <is>
          <t>waste - methane capture</t>
        </is>
      </c>
    </row>
    <row r="8426" ht="15.75" customHeight="1" s="120">
      <c r="A8426" s="2" t="inlineStr">
        <is>
          <t>WASTE</t>
        </is>
      </c>
      <c r="B8426" s="2" t="inlineStr">
        <is>
          <t>LAN</t>
        </is>
      </c>
      <c r="C8426" s="2" t="n">
        <v>2040</v>
      </c>
      <c r="D8426" s="2" t="inlineStr">
        <is>
          <t>United States</t>
        </is>
      </c>
      <c r="E8426" s="2" t="inlineStr">
        <is>
          <t>USA</t>
        </is>
      </c>
      <c r="F8426" s="2" t="inlineStr">
        <is>
          <t>Flaring of landfill gas</t>
        </is>
      </c>
      <c r="G8426" s="2" t="n">
        <v>28</v>
      </c>
      <c r="H8426" s="2" t="n">
        <v>0.0044263505842537</v>
      </c>
      <c r="I8426" s="2" t="n">
        <v>0.004957512654364144</v>
      </c>
      <c r="J8426" s="40" t="inlineStr">
        <is>
          <t>waste - methane destruction</t>
        </is>
      </c>
    </row>
    <row r="8427" ht="15.75" customHeight="1" s="120">
      <c r="A8427" s="2" t="inlineStr">
        <is>
          <t>WASTE</t>
        </is>
      </c>
      <c r="B8427" s="2" t="inlineStr">
        <is>
          <t>LAN</t>
        </is>
      </c>
      <c r="C8427" s="2" t="n">
        <v>2040</v>
      </c>
      <c r="D8427" s="2" t="inlineStr">
        <is>
          <t>United States</t>
        </is>
      </c>
      <c r="E8427" s="2" t="inlineStr">
        <is>
          <t>USA</t>
        </is>
      </c>
      <c r="F8427" s="2" t="inlineStr">
        <is>
          <t>Electricity generation with a gas turbine</t>
        </is>
      </c>
      <c r="G8427" s="2" t="n">
        <v>28</v>
      </c>
      <c r="H8427" s="2" t="n">
        <v>0.0008069435280049</v>
      </c>
      <c r="I8427" s="2" t="n">
        <v>0.0009037767513654881</v>
      </c>
      <c r="J8427" s="40" t="inlineStr">
        <is>
          <t>waste - methane capture</t>
        </is>
      </c>
    </row>
    <row r="8428" ht="15.75" customHeight="1" s="120">
      <c r="A8428" s="2" t="inlineStr">
        <is>
          <t>WASTE</t>
        </is>
      </c>
      <c r="B8428" s="2" t="inlineStr">
        <is>
          <t>LAN</t>
        </is>
      </c>
      <c r="C8428" s="2" t="n">
        <v>2040</v>
      </c>
      <c r="D8428" s="2" t="inlineStr">
        <is>
          <t>United States</t>
        </is>
      </c>
      <c r="E8428" s="2" t="inlineStr">
        <is>
          <t>USA</t>
        </is>
      </c>
      <c r="F8428" s="2" t="inlineStr">
        <is>
          <t>Electricity generation with combined heat and power</t>
        </is>
      </c>
      <c r="G8428" s="2" t="n">
        <v>28</v>
      </c>
      <c r="H8428" s="2" t="n">
        <v>0.0023612209188286</v>
      </c>
      <c r="I8428" s="2" t="n">
        <v>0.002644567429088032</v>
      </c>
      <c r="J8428" s="40" t="inlineStr">
        <is>
          <t>waste - methane capture</t>
        </is>
      </c>
    </row>
    <row r="8429" ht="15.75" customHeight="1" s="120">
      <c r="A8429" s="2" t="inlineStr">
        <is>
          <t>WASTE</t>
        </is>
      </c>
      <c r="B8429" s="2" t="inlineStr">
        <is>
          <t>LAN</t>
        </is>
      </c>
      <c r="C8429" s="2" t="n">
        <v>2040</v>
      </c>
      <c r="D8429" s="2" t="inlineStr">
        <is>
          <t>United States</t>
        </is>
      </c>
      <c r="E8429" s="2" t="inlineStr">
        <is>
          <t>USA</t>
        </is>
      </c>
      <c r="F8429" s="2" t="inlineStr">
        <is>
          <t>Electricity generation with a reciprocating engine</t>
        </is>
      </c>
      <c r="G8429" s="2" t="n">
        <v>28</v>
      </c>
      <c r="H8429" s="2" t="n">
        <v>0.0302019086666405</v>
      </c>
      <c r="I8429" s="2" t="n">
        <v>0.03382613770663737</v>
      </c>
      <c r="J8429" s="40" t="inlineStr">
        <is>
          <t>waste - methane capture</t>
        </is>
      </c>
    </row>
    <row r="8430" ht="15.75" customHeight="1" s="120">
      <c r="A8430" s="2" t="inlineStr">
        <is>
          <t>WASTE</t>
        </is>
      </c>
      <c r="B8430" s="2" t="inlineStr">
        <is>
          <t>LAN</t>
        </is>
      </c>
      <c r="C8430" s="2" t="n">
        <v>2040</v>
      </c>
      <c r="D8430" s="2" t="inlineStr">
        <is>
          <t>United States</t>
        </is>
      </c>
      <c r="E8430" s="2" t="inlineStr">
        <is>
          <t>USA</t>
        </is>
      </c>
      <c r="F8430" s="2" t="inlineStr">
        <is>
          <t>Electricity generation with a microturbine</t>
        </is>
      </c>
      <c r="G8430" s="2" t="n">
        <v>29</v>
      </c>
      <c r="H8430" s="2" t="n">
        <v>0.0002008903611568</v>
      </c>
      <c r="I8430" s="2" t="n">
        <v>0.000224997204495616</v>
      </c>
      <c r="J8430" s="40" t="inlineStr">
        <is>
          <t>waste - methane capture</t>
        </is>
      </c>
    </row>
    <row r="8431" ht="15.75" customHeight="1" s="120">
      <c r="A8431" s="2" t="inlineStr">
        <is>
          <t>WASTE</t>
        </is>
      </c>
      <c r="B8431" s="2" t="inlineStr">
        <is>
          <t>LAN</t>
        </is>
      </c>
      <c r="C8431" s="2" t="n">
        <v>2040</v>
      </c>
      <c r="D8431" s="2" t="inlineStr">
        <is>
          <t>United States</t>
        </is>
      </c>
      <c r="E8431" s="2" t="inlineStr">
        <is>
          <t>USA</t>
        </is>
      </c>
      <c r="F8431" s="2" t="inlineStr">
        <is>
          <t>Electricity generation with a reciprocating engine</t>
        </is>
      </c>
      <c r="G8431" s="2" t="n">
        <v>29</v>
      </c>
      <c r="H8431" s="2" t="n">
        <v>0.0296173263341188</v>
      </c>
      <c r="I8431" s="2" t="n">
        <v>0.03317140549421306</v>
      </c>
      <c r="J8431" s="40" t="inlineStr">
        <is>
          <t>waste - methane capture</t>
        </is>
      </c>
    </row>
    <row r="8432" ht="15.75" customHeight="1" s="120">
      <c r="A8432" s="2" t="inlineStr">
        <is>
          <t>WASTE</t>
        </is>
      </c>
      <c r="B8432" s="2" t="inlineStr">
        <is>
          <t>LAN</t>
        </is>
      </c>
      <c r="C8432" s="2" t="n">
        <v>2040</v>
      </c>
      <c r="D8432" s="2" t="inlineStr">
        <is>
          <t>United States</t>
        </is>
      </c>
      <c r="E8432" s="2" t="inlineStr">
        <is>
          <t>USA</t>
        </is>
      </c>
      <c r="F8432" s="2" t="inlineStr">
        <is>
          <t>Electricity generation with a gas turbine</t>
        </is>
      </c>
      <c r="G8432" s="2" t="n">
        <v>29</v>
      </c>
      <c r="H8432" s="2" t="n">
        <v>0.0005645195124089</v>
      </c>
      <c r="I8432" s="2" t="n">
        <v>0.000632261853897968</v>
      </c>
      <c r="J8432" s="40" t="inlineStr">
        <is>
          <t>waste - methane capture</t>
        </is>
      </c>
    </row>
    <row r="8433" ht="15.75" customHeight="1" s="120">
      <c r="A8433" s="2" t="inlineStr">
        <is>
          <t>WASTE</t>
        </is>
      </c>
      <c r="B8433" s="2" t="inlineStr">
        <is>
          <t>LAN</t>
        </is>
      </c>
      <c r="C8433" s="2" t="n">
        <v>2040</v>
      </c>
      <c r="D8433" s="2" t="inlineStr">
        <is>
          <t>United States</t>
        </is>
      </c>
      <c r="E8433" s="2" t="inlineStr">
        <is>
          <t>USA</t>
        </is>
      </c>
      <c r="F8433" s="2" t="inlineStr">
        <is>
          <t>Electricity generation with combined heat and power</t>
        </is>
      </c>
      <c r="G8433" s="2" t="n">
        <v>29</v>
      </c>
      <c r="H8433" s="2" t="n">
        <v>0.0027905732276849</v>
      </c>
      <c r="I8433" s="2" t="n">
        <v>0.003125442015007088</v>
      </c>
      <c r="J8433" s="40" t="inlineStr">
        <is>
          <t>waste - methane capture</t>
        </is>
      </c>
    </row>
    <row r="8434" ht="15.75" customHeight="1" s="120">
      <c r="A8434" s="2" t="inlineStr">
        <is>
          <t>WASTE</t>
        </is>
      </c>
      <c r="B8434" s="2" t="inlineStr">
        <is>
          <t>LAN</t>
        </is>
      </c>
      <c r="C8434" s="2" t="n">
        <v>2040</v>
      </c>
      <c r="D8434" s="2" t="inlineStr">
        <is>
          <t>United States</t>
        </is>
      </c>
      <c r="E8434" s="2" t="inlineStr">
        <is>
          <t>USA</t>
        </is>
      </c>
      <c r="F8434" s="2" t="inlineStr">
        <is>
          <t>Flaring of landfill gas</t>
        </is>
      </c>
      <c r="G8434" s="2" t="n">
        <v>29</v>
      </c>
      <c r="H8434" s="2" t="n">
        <v>0.0030690513085574</v>
      </c>
      <c r="I8434" s="2" t="n">
        <v>0.003437337465584288</v>
      </c>
      <c r="J8434" s="40" t="inlineStr">
        <is>
          <t>waste - methane destruction</t>
        </is>
      </c>
    </row>
    <row r="8435" ht="15.75" customHeight="1" s="120">
      <c r="A8435" s="2" t="inlineStr">
        <is>
          <t>WASTE</t>
        </is>
      </c>
      <c r="B8435" s="2" t="inlineStr">
        <is>
          <t>LAN</t>
        </is>
      </c>
      <c r="C8435" s="2" t="n">
        <v>2040</v>
      </c>
      <c r="D8435" s="2" t="inlineStr">
        <is>
          <t>United States</t>
        </is>
      </c>
      <c r="E8435" s="2" t="inlineStr">
        <is>
          <t>USA</t>
        </is>
      </c>
      <c r="F8435" s="2" t="inlineStr">
        <is>
          <t>Flaring of landfill gas</t>
        </is>
      </c>
      <c r="G8435" s="2" t="n">
        <v>30</v>
      </c>
      <c r="H8435" s="2" t="n">
        <v>0.0016839882591739</v>
      </c>
      <c r="I8435" s="2" t="n">
        <v>0.001886066850274768</v>
      </c>
      <c r="J8435" s="40" t="inlineStr">
        <is>
          <t>waste - methane destruction</t>
        </is>
      </c>
    </row>
    <row r="8436" ht="15.75" customHeight="1" s="120">
      <c r="A8436" s="2" t="inlineStr">
        <is>
          <t>WASTE</t>
        </is>
      </c>
      <c r="B8436" s="2" t="inlineStr">
        <is>
          <t>LAN</t>
        </is>
      </c>
      <c r="C8436" s="2" t="n">
        <v>2040</v>
      </c>
      <c r="D8436" s="2" t="inlineStr">
        <is>
          <t>United States</t>
        </is>
      </c>
      <c r="E8436" s="2" t="inlineStr">
        <is>
          <t>USA</t>
        </is>
      </c>
      <c r="F8436" s="2" t="inlineStr">
        <is>
          <t>Electricity generation with a microturbine</t>
        </is>
      </c>
      <c r="G8436" s="2" t="n">
        <v>30</v>
      </c>
      <c r="H8436" s="2" t="n">
        <v>0.0001913481974043</v>
      </c>
      <c r="I8436" s="2" t="n">
        <v>0.000214309981092816</v>
      </c>
      <c r="J8436" s="40" t="inlineStr">
        <is>
          <t>waste - methane capture</t>
        </is>
      </c>
    </row>
    <row r="8437" ht="15.75" customHeight="1" s="120">
      <c r="A8437" s="2" t="inlineStr">
        <is>
          <t>WASTE</t>
        </is>
      </c>
      <c r="B8437" s="2" t="inlineStr">
        <is>
          <t>LAN</t>
        </is>
      </c>
      <c r="C8437" s="2" t="n">
        <v>2040</v>
      </c>
      <c r="D8437" s="2" t="inlineStr">
        <is>
          <t>United States</t>
        </is>
      </c>
      <c r="E8437" s="2" t="inlineStr">
        <is>
          <t>USA</t>
        </is>
      </c>
      <c r="F8437" s="2" t="inlineStr">
        <is>
          <t>Electricity generation with a gas turbine</t>
        </is>
      </c>
      <c r="G8437" s="2" t="n">
        <v>30</v>
      </c>
      <c r="H8437" s="2" t="n">
        <v>0.0001042117219185</v>
      </c>
      <c r="I8437" s="2" t="n">
        <v>0.00011671712854872</v>
      </c>
      <c r="J8437" s="40" t="inlineStr">
        <is>
          <t>waste - methane capture</t>
        </is>
      </c>
    </row>
    <row r="8438" ht="15.75" customHeight="1" s="120">
      <c r="A8438" s="2" t="inlineStr">
        <is>
          <t>WASTE</t>
        </is>
      </c>
      <c r="B8438" s="2" t="inlineStr">
        <is>
          <t>LAN</t>
        </is>
      </c>
      <c r="C8438" s="2" t="n">
        <v>2040</v>
      </c>
      <c r="D8438" s="2" t="inlineStr">
        <is>
          <t>United States</t>
        </is>
      </c>
      <c r="E8438" s="2" t="inlineStr">
        <is>
          <t>USA</t>
        </is>
      </c>
      <c r="F8438" s="2" t="inlineStr">
        <is>
          <t>Electricity generation with combined heat and power</t>
        </is>
      </c>
      <c r="G8438" s="2" t="n">
        <v>30</v>
      </c>
      <c r="H8438" s="2" t="n">
        <v>0.0036087929911446</v>
      </c>
      <c r="I8438" s="2" t="n">
        <v>0.004041848150081953</v>
      </c>
      <c r="J8438" s="40" t="inlineStr">
        <is>
          <t>waste - methane capture</t>
        </is>
      </c>
    </row>
    <row r="8439" ht="15.75" customHeight="1" s="120">
      <c r="A8439" s="2" t="inlineStr">
        <is>
          <t>WASTE</t>
        </is>
      </c>
      <c r="B8439" s="2" t="inlineStr">
        <is>
          <t>LAN</t>
        </is>
      </c>
      <c r="C8439" s="2" t="n">
        <v>2040</v>
      </c>
      <c r="D8439" s="2" t="inlineStr">
        <is>
          <t>United States</t>
        </is>
      </c>
      <c r="E8439" s="2" t="inlineStr">
        <is>
          <t>USA</t>
        </is>
      </c>
      <c r="F8439" s="2" t="inlineStr">
        <is>
          <t>Electricity generation with a reciprocating engine</t>
        </is>
      </c>
      <c r="G8439" s="2" t="n">
        <v>30</v>
      </c>
      <c r="H8439" s="2" t="n">
        <v>0.0124841050710529</v>
      </c>
      <c r="I8439" s="2" t="n">
        <v>0.01398219767957925</v>
      </c>
      <c r="J8439" s="40" t="inlineStr">
        <is>
          <t>waste - methane capture</t>
        </is>
      </c>
    </row>
    <row r="8440" ht="15.75" customHeight="1" s="120">
      <c r="A8440" s="2" t="inlineStr">
        <is>
          <t>WASTE</t>
        </is>
      </c>
      <c r="B8440" s="2" t="inlineStr">
        <is>
          <t>LAN</t>
        </is>
      </c>
      <c r="C8440" s="2" t="n">
        <v>2040</v>
      </c>
      <c r="D8440" s="2" t="inlineStr">
        <is>
          <t>United States</t>
        </is>
      </c>
      <c r="E8440" s="2" t="inlineStr">
        <is>
          <t>USA</t>
        </is>
      </c>
      <c r="F8440" s="2" t="inlineStr">
        <is>
          <t>Electricity generation with a microturbine</t>
        </is>
      </c>
      <c r="G8440" s="2" t="n">
        <v>31</v>
      </c>
      <c r="H8440" s="2" t="n">
        <v>0.0003099673049292</v>
      </c>
      <c r="I8440" s="2" t="n">
        <v>0.0003471633815207041</v>
      </c>
      <c r="J8440" s="40" t="inlineStr">
        <is>
          <t>waste - methane capture</t>
        </is>
      </c>
    </row>
    <row r="8441" ht="15.75" customHeight="1" s="120">
      <c r="A8441" s="2" t="inlineStr">
        <is>
          <t>WASTE</t>
        </is>
      </c>
      <c r="B8441" s="2" t="inlineStr">
        <is>
          <t>LAN</t>
        </is>
      </c>
      <c r="C8441" s="2" t="n">
        <v>2040</v>
      </c>
      <c r="D8441" s="2" t="inlineStr">
        <is>
          <t>United States</t>
        </is>
      </c>
      <c r="E8441" s="2" t="inlineStr">
        <is>
          <t>USA</t>
        </is>
      </c>
      <c r="F8441" s="2" t="inlineStr">
        <is>
          <t>Flaring of landfill gas</t>
        </is>
      </c>
      <c r="G8441" s="2" t="n">
        <v>31</v>
      </c>
      <c r="H8441" s="2" t="n">
        <v>0.0005438794614747</v>
      </c>
      <c r="I8441" s="2" t="n">
        <v>0.000609144996851664</v>
      </c>
      <c r="J8441" s="40" t="inlineStr">
        <is>
          <t>waste - methane destruction</t>
        </is>
      </c>
    </row>
    <row r="8442" ht="15.75" customHeight="1" s="120">
      <c r="A8442" s="2" t="inlineStr">
        <is>
          <t>WASTE</t>
        </is>
      </c>
      <c r="B8442" s="2" t="inlineStr">
        <is>
          <t>LAN</t>
        </is>
      </c>
      <c r="C8442" s="2" t="n">
        <v>2040</v>
      </c>
      <c r="D8442" s="2" t="inlineStr">
        <is>
          <t>United States</t>
        </is>
      </c>
      <c r="E8442" s="2" t="inlineStr">
        <is>
          <t>USA</t>
        </is>
      </c>
      <c r="F8442" s="2" t="inlineStr">
        <is>
          <t>Electricity generation with a gas turbine</t>
        </is>
      </c>
      <c r="G8442" s="2" t="n">
        <v>31</v>
      </c>
      <c r="H8442" s="2" t="n">
        <v>0.000415394497395</v>
      </c>
      <c r="I8442" s="2" t="n">
        <v>0.0004652418370824001</v>
      </c>
      <c r="J8442" s="40" t="inlineStr">
        <is>
          <t>waste - methane capture</t>
        </is>
      </c>
    </row>
    <row r="8443" ht="15.75" customHeight="1" s="120">
      <c r="A8443" s="2" t="inlineStr">
        <is>
          <t>WASTE</t>
        </is>
      </c>
      <c r="B8443" s="2" t="inlineStr">
        <is>
          <t>LAN</t>
        </is>
      </c>
      <c r="C8443" s="2" t="n">
        <v>2040</v>
      </c>
      <c r="D8443" s="2" t="inlineStr">
        <is>
          <t>United States</t>
        </is>
      </c>
      <c r="E8443" s="2" t="inlineStr">
        <is>
          <t>USA</t>
        </is>
      </c>
      <c r="F8443" s="2" t="inlineStr">
        <is>
          <t>Land_x001f_ll gas recovery for direct use</t>
        </is>
      </c>
      <c r="G8443" s="2" t="n">
        <v>31</v>
      </c>
      <c r="H8443" s="2" t="n">
        <v>0.0027838051319122</v>
      </c>
      <c r="I8443" s="2" t="n">
        <v>0.003117861747741664</v>
      </c>
      <c r="J8443" s="40" t="inlineStr">
        <is>
          <t>waste - methane capture</t>
        </is>
      </c>
    </row>
    <row r="8444" ht="15.75" customHeight="1" s="120">
      <c r="A8444" s="2" t="inlineStr">
        <is>
          <t>WASTE</t>
        </is>
      </c>
      <c r="B8444" s="2" t="inlineStr">
        <is>
          <t>LAN</t>
        </is>
      </c>
      <c r="C8444" s="2" t="n">
        <v>2040</v>
      </c>
      <c r="D8444" s="2" t="inlineStr">
        <is>
          <t>United States</t>
        </is>
      </c>
      <c r="E8444" s="2" t="inlineStr">
        <is>
          <t>USA</t>
        </is>
      </c>
      <c r="F8444" s="2" t="inlineStr">
        <is>
          <t>Electricity generation with combined heat and power</t>
        </is>
      </c>
      <c r="G8444" s="2" t="n">
        <v>31</v>
      </c>
      <c r="H8444" s="2" t="n">
        <v>0.0045781288936269</v>
      </c>
      <c r="I8444" s="2" t="n">
        <v>0.005127504360862128</v>
      </c>
      <c r="J8444" s="40" t="inlineStr">
        <is>
          <t>waste - methane capture</t>
        </is>
      </c>
    </row>
    <row r="8445" ht="15.75" customHeight="1" s="120">
      <c r="A8445" s="2" t="inlineStr">
        <is>
          <t>WASTE</t>
        </is>
      </c>
      <c r="B8445" s="2" t="inlineStr">
        <is>
          <t>LAN</t>
        </is>
      </c>
      <c r="C8445" s="2" t="n">
        <v>2040</v>
      </c>
      <c r="D8445" s="2" t="inlineStr">
        <is>
          <t>United States</t>
        </is>
      </c>
      <c r="E8445" s="2" t="inlineStr">
        <is>
          <t>USA</t>
        </is>
      </c>
      <c r="F8445" s="2" t="inlineStr">
        <is>
          <t>Electricity generation with a reciprocating engine</t>
        </is>
      </c>
      <c r="G8445" s="2" t="n">
        <v>31</v>
      </c>
      <c r="H8445" s="2" t="n">
        <v>0.0212606557179242</v>
      </c>
      <c r="I8445" s="2" t="n">
        <v>0.02381193440407511</v>
      </c>
      <c r="J8445" s="40" t="inlineStr">
        <is>
          <t>waste - methane capture</t>
        </is>
      </c>
    </row>
    <row r="8446" ht="15.75" customHeight="1" s="120">
      <c r="A8446" s="2" t="inlineStr">
        <is>
          <t>WASTE</t>
        </is>
      </c>
      <c r="B8446" s="2" t="inlineStr">
        <is>
          <t>LAN</t>
        </is>
      </c>
      <c r="C8446" s="2" t="n">
        <v>2040</v>
      </c>
      <c r="D8446" s="2" t="inlineStr">
        <is>
          <t>United States</t>
        </is>
      </c>
      <c r="E8446" s="2" t="inlineStr">
        <is>
          <t>USA</t>
        </is>
      </c>
      <c r="F8446" s="2" t="inlineStr">
        <is>
          <t>Electricity generation with combined heat and power</t>
        </is>
      </c>
      <c r="G8446" s="2" t="n">
        <v>32</v>
      </c>
      <c r="H8446" s="2" t="n">
        <v>0.0028935637965333</v>
      </c>
      <c r="I8446" s="2" t="n">
        <v>0.003240791452117296</v>
      </c>
      <c r="J8446" s="40" t="inlineStr">
        <is>
          <t>waste - methane capture</t>
        </is>
      </c>
    </row>
    <row r="8447" ht="15.75" customHeight="1" s="120">
      <c r="A8447" s="2" t="inlineStr">
        <is>
          <t>WASTE</t>
        </is>
      </c>
      <c r="B8447" s="2" t="inlineStr">
        <is>
          <t>LAN</t>
        </is>
      </c>
      <c r="C8447" s="2" t="n">
        <v>2040</v>
      </c>
      <c r="D8447" s="2" t="inlineStr">
        <is>
          <t>United States</t>
        </is>
      </c>
      <c r="E8447" s="2" t="inlineStr">
        <is>
          <t>USA</t>
        </is>
      </c>
      <c r="F8447" s="2" t="inlineStr">
        <is>
          <t>Electricity generation with a gas turbine</t>
        </is>
      </c>
      <c r="G8447" s="2" t="n">
        <v>32</v>
      </c>
      <c r="H8447" s="2" t="n">
        <v>0.0003973669809056</v>
      </c>
      <c r="I8447" s="2" t="n">
        <v>0.000445051018614272</v>
      </c>
      <c r="J8447" s="40" t="inlineStr">
        <is>
          <t>waste - methane capture</t>
        </is>
      </c>
    </row>
    <row r="8448" ht="15.75" customHeight="1" s="120">
      <c r="A8448" s="2" t="inlineStr">
        <is>
          <t>WASTE</t>
        </is>
      </c>
      <c r="B8448" s="2" t="inlineStr">
        <is>
          <t>LAN</t>
        </is>
      </c>
      <c r="C8448" s="2" t="n">
        <v>2040</v>
      </c>
      <c r="D8448" s="2" t="inlineStr">
        <is>
          <t>United States</t>
        </is>
      </c>
      <c r="E8448" s="2" t="inlineStr">
        <is>
          <t>USA</t>
        </is>
      </c>
      <c r="F8448" s="2" t="inlineStr">
        <is>
          <t>Electricity generation with a reciprocating engine</t>
        </is>
      </c>
      <c r="G8448" s="2" t="n">
        <v>32</v>
      </c>
      <c r="H8448" s="2" t="n">
        <v>0.0126143228262663</v>
      </c>
      <c r="I8448" s="2" t="n">
        <v>0.01412804156541826</v>
      </c>
      <c r="J8448" s="40" t="inlineStr">
        <is>
          <t>waste - methane capture</t>
        </is>
      </c>
    </row>
    <row r="8449" ht="15.75" customHeight="1" s="120">
      <c r="A8449" s="2" t="inlineStr">
        <is>
          <t>WASTE</t>
        </is>
      </c>
      <c r="B8449" s="2" t="inlineStr">
        <is>
          <t>LAN</t>
        </is>
      </c>
      <c r="C8449" s="2" t="n">
        <v>2040</v>
      </c>
      <c r="D8449" s="2" t="inlineStr">
        <is>
          <t>United States</t>
        </is>
      </c>
      <c r="E8449" s="2" t="inlineStr">
        <is>
          <t>USA</t>
        </is>
      </c>
      <c r="F8449" s="2" t="inlineStr">
        <is>
          <t>Electricity generation with a microturbine</t>
        </is>
      </c>
      <c r="G8449" s="2" t="n">
        <v>32</v>
      </c>
      <c r="H8449" s="2" t="n">
        <v>0.0001618603746465</v>
      </c>
      <c r="I8449" s="2" t="n">
        <v>0.00018128361960408</v>
      </c>
      <c r="J8449" s="40" t="inlineStr">
        <is>
          <t>waste - methane capture</t>
        </is>
      </c>
    </row>
    <row r="8450" ht="15.75" customHeight="1" s="120">
      <c r="A8450" s="2" t="inlineStr">
        <is>
          <t>WASTE</t>
        </is>
      </c>
      <c r="B8450" s="2" t="inlineStr">
        <is>
          <t>LAN</t>
        </is>
      </c>
      <c r="C8450" s="2" t="n">
        <v>2040</v>
      </c>
      <c r="D8450" s="2" t="inlineStr">
        <is>
          <t>United States</t>
        </is>
      </c>
      <c r="E8450" s="2" t="inlineStr">
        <is>
          <t>USA</t>
        </is>
      </c>
      <c r="F8450" s="2" t="inlineStr">
        <is>
          <t>Flaring of landfill gas</t>
        </is>
      </c>
      <c r="G8450" s="2" t="n">
        <v>32</v>
      </c>
      <c r="H8450" s="2" t="n">
        <v>0.0022312245564535</v>
      </c>
      <c r="I8450" s="2" t="n">
        <v>0.00249897150322792</v>
      </c>
      <c r="J8450" s="40" t="inlineStr">
        <is>
          <t>waste - methane destruction</t>
        </is>
      </c>
    </row>
    <row r="8451" ht="15.75" customHeight="1" s="120">
      <c r="A8451" s="2" t="inlineStr">
        <is>
          <t>WASTE</t>
        </is>
      </c>
      <c r="B8451" s="2" t="inlineStr">
        <is>
          <t>LAN</t>
        </is>
      </c>
      <c r="C8451" s="2" t="n">
        <v>2040</v>
      </c>
      <c r="D8451" s="2" t="inlineStr">
        <is>
          <t>United States</t>
        </is>
      </c>
      <c r="E8451" s="2" t="inlineStr">
        <is>
          <t>USA</t>
        </is>
      </c>
      <c r="F8451" s="2" t="inlineStr">
        <is>
          <t>Electricity generation with a microturbine</t>
        </is>
      </c>
      <c r="G8451" s="2" t="n">
        <v>33</v>
      </c>
      <c r="H8451" s="2" t="n">
        <v>4.01987235819e-05</v>
      </c>
      <c r="I8451" s="2" t="n">
        <v>4.502257041172801e-05</v>
      </c>
      <c r="J8451" s="40" t="inlineStr">
        <is>
          <t>waste - methane capture</t>
        </is>
      </c>
    </row>
    <row r="8452" ht="15.75" customHeight="1" s="120">
      <c r="A8452" s="2" t="inlineStr">
        <is>
          <t>WASTE</t>
        </is>
      </c>
      <c r="B8452" s="2" t="inlineStr">
        <is>
          <t>LAN</t>
        </is>
      </c>
      <c r="C8452" s="2" t="n">
        <v>2040</v>
      </c>
      <c r="D8452" s="2" t="inlineStr">
        <is>
          <t>United States</t>
        </is>
      </c>
      <c r="E8452" s="2" t="inlineStr">
        <is>
          <t>USA</t>
        </is>
      </c>
      <c r="F8452" s="2" t="inlineStr">
        <is>
          <t>Electricity generation with combined heat and power</t>
        </is>
      </c>
      <c r="G8452" s="2" t="n">
        <v>33</v>
      </c>
      <c r="H8452" s="2" t="n">
        <v>0.0016252327768598</v>
      </c>
      <c r="I8452" s="2" t="n">
        <v>0.001820260710082976</v>
      </c>
      <c r="J8452" s="40" t="inlineStr">
        <is>
          <t>waste - methane capture</t>
        </is>
      </c>
    </row>
    <row r="8453" ht="15.75" customHeight="1" s="120">
      <c r="A8453" s="2" t="inlineStr">
        <is>
          <t>WASTE</t>
        </is>
      </c>
      <c r="B8453" s="2" t="inlineStr">
        <is>
          <t>LAN</t>
        </is>
      </c>
      <c r="C8453" s="2" t="n">
        <v>2040</v>
      </c>
      <c r="D8453" s="2" t="inlineStr">
        <is>
          <t>United States</t>
        </is>
      </c>
      <c r="E8453" s="2" t="inlineStr">
        <is>
          <t>USA</t>
        </is>
      </c>
      <c r="F8453" s="2" t="inlineStr">
        <is>
          <t>Electricity generation with a reciprocating engine</t>
        </is>
      </c>
      <c r="G8453" s="2" t="n">
        <v>33</v>
      </c>
      <c r="H8453" s="2" t="n">
        <v>0.0223872414790094</v>
      </c>
      <c r="I8453" s="2" t="n">
        <v>0.02507371045649053</v>
      </c>
      <c r="J8453" s="40" t="inlineStr">
        <is>
          <t>waste - methane capture</t>
        </is>
      </c>
    </row>
    <row r="8454" ht="15.75" customHeight="1" s="120">
      <c r="A8454" s="2" t="inlineStr">
        <is>
          <t>WASTE</t>
        </is>
      </c>
      <c r="B8454" s="2" t="inlineStr">
        <is>
          <t>LAN</t>
        </is>
      </c>
      <c r="C8454" s="2" t="n">
        <v>2040</v>
      </c>
      <c r="D8454" s="2" t="inlineStr">
        <is>
          <t>United States</t>
        </is>
      </c>
      <c r="E8454" s="2" t="inlineStr">
        <is>
          <t>USA</t>
        </is>
      </c>
      <c r="F8454" s="2" t="inlineStr">
        <is>
          <t>Flaring of landfill gas</t>
        </is>
      </c>
      <c r="G8454" s="2" t="n">
        <v>33</v>
      </c>
      <c r="H8454" s="2" t="n">
        <v>0.0005178308929317</v>
      </c>
      <c r="I8454" s="2" t="n">
        <v>0.000579970600083504</v>
      </c>
      <c r="J8454" s="40" t="inlineStr">
        <is>
          <t>waste - methane destruction</t>
        </is>
      </c>
    </row>
    <row r="8455" ht="15.75" customHeight="1" s="120">
      <c r="A8455" s="2" t="inlineStr">
        <is>
          <t>WASTE</t>
        </is>
      </c>
      <c r="B8455" s="2" t="inlineStr">
        <is>
          <t>LAN</t>
        </is>
      </c>
      <c r="C8455" s="2" t="n">
        <v>2040</v>
      </c>
      <c r="D8455" s="2" t="inlineStr">
        <is>
          <t>United States</t>
        </is>
      </c>
      <c r="E8455" s="2" t="inlineStr">
        <is>
          <t>USA</t>
        </is>
      </c>
      <c r="F8455" s="2" t="inlineStr">
        <is>
          <t>Electricity generation with a microturbine</t>
        </is>
      </c>
      <c r="G8455" s="2" t="n">
        <v>34</v>
      </c>
      <c r="H8455" s="2" t="n">
        <v>0.00016442575361</v>
      </c>
      <c r="I8455" s="2" t="n">
        <v>0.0001841568440432</v>
      </c>
      <c r="J8455" s="40" t="inlineStr">
        <is>
          <t>waste - methane capture</t>
        </is>
      </c>
    </row>
    <row r="8456" ht="15.75" customHeight="1" s="120">
      <c r="A8456" s="2" t="inlineStr">
        <is>
          <t>WASTE</t>
        </is>
      </c>
      <c r="B8456" s="2" t="inlineStr">
        <is>
          <t>LAN</t>
        </is>
      </c>
      <c r="C8456" s="2" t="n">
        <v>2040</v>
      </c>
      <c r="D8456" s="2" t="inlineStr">
        <is>
          <t>United States</t>
        </is>
      </c>
      <c r="E8456" s="2" t="inlineStr">
        <is>
          <t>USA</t>
        </is>
      </c>
      <c r="F8456" s="2" t="inlineStr">
        <is>
          <t>Electricity generation with combined heat and power</t>
        </is>
      </c>
      <c r="G8456" s="2" t="n">
        <v>34</v>
      </c>
      <c r="H8456" s="2" t="n">
        <v>0.0023651500814594</v>
      </c>
      <c r="I8456" s="2" t="n">
        <v>0.002648968091234528</v>
      </c>
      <c r="J8456" s="40" t="inlineStr">
        <is>
          <t>waste - methane capture</t>
        </is>
      </c>
    </row>
    <row r="8457" ht="15.75" customHeight="1" s="120">
      <c r="A8457" s="2" t="inlineStr">
        <is>
          <t>WASTE</t>
        </is>
      </c>
      <c r="B8457" s="2" t="inlineStr">
        <is>
          <t>LAN</t>
        </is>
      </c>
      <c r="C8457" s="2" t="n">
        <v>2040</v>
      </c>
      <c r="D8457" s="2" t="inlineStr">
        <is>
          <t>United States</t>
        </is>
      </c>
      <c r="E8457" s="2" t="inlineStr">
        <is>
          <t>USA</t>
        </is>
      </c>
      <c r="F8457" s="2" t="inlineStr">
        <is>
          <t>Electricity generation with a reciprocating engine</t>
        </is>
      </c>
      <c r="G8457" s="2" t="n">
        <v>34</v>
      </c>
      <c r="H8457" s="2" t="n">
        <v>0.0139455844182521</v>
      </c>
      <c r="I8457" s="2" t="n">
        <v>0.01561905454844235</v>
      </c>
      <c r="J8457" s="40" t="inlineStr">
        <is>
          <t>waste - methane capture</t>
        </is>
      </c>
    </row>
    <row r="8458" ht="15.75" customHeight="1" s="120">
      <c r="A8458" s="2" t="inlineStr">
        <is>
          <t>WASTE</t>
        </is>
      </c>
      <c r="B8458" s="2" t="inlineStr">
        <is>
          <t>LAN</t>
        </is>
      </c>
      <c r="C8458" s="2" t="n">
        <v>2040</v>
      </c>
      <c r="D8458" s="2" t="inlineStr">
        <is>
          <t>United States</t>
        </is>
      </c>
      <c r="E8458" s="2" t="inlineStr">
        <is>
          <t>USA</t>
        </is>
      </c>
      <c r="F8458" s="2" t="inlineStr">
        <is>
          <t>Flaring of landfill gas</t>
        </is>
      </c>
      <c r="G8458" s="2" t="n">
        <v>34</v>
      </c>
      <c r="H8458" s="2" t="n">
        <v>0.0009998855530284</v>
      </c>
      <c r="I8458" s="2" t="n">
        <v>0.001119871819391808</v>
      </c>
      <c r="J8458" s="40" t="inlineStr">
        <is>
          <t>waste - methane destruction</t>
        </is>
      </c>
    </row>
    <row r="8459" ht="15.75" customHeight="1" s="120">
      <c r="A8459" s="2" t="inlineStr">
        <is>
          <t>WASTE</t>
        </is>
      </c>
      <c r="B8459" s="2" t="inlineStr">
        <is>
          <t>LAN</t>
        </is>
      </c>
      <c r="C8459" s="2" t="n">
        <v>2040</v>
      </c>
      <c r="D8459" s="2" t="inlineStr">
        <is>
          <t>United States</t>
        </is>
      </c>
      <c r="E8459" s="2" t="inlineStr">
        <is>
          <t>USA</t>
        </is>
      </c>
      <c r="F8459" s="2" t="inlineStr">
        <is>
          <t>Electricity generation with a gas turbine</t>
        </is>
      </c>
      <c r="G8459" s="2" t="n">
        <v>34</v>
      </c>
      <c r="H8459" s="2" t="n">
        <v>0.0001826564330258</v>
      </c>
      <c r="I8459" s="2" t="n">
        <v>0.000204575204988896</v>
      </c>
      <c r="J8459" s="40" t="inlineStr">
        <is>
          <t>waste - methane capture</t>
        </is>
      </c>
    </row>
    <row r="8460" ht="15.75" customHeight="1" s="120">
      <c r="A8460" s="2" t="inlineStr">
        <is>
          <t>WASTE</t>
        </is>
      </c>
      <c r="B8460" s="2" t="inlineStr">
        <is>
          <t>LAN</t>
        </is>
      </c>
      <c r="C8460" s="2" t="n">
        <v>2040</v>
      </c>
      <c r="D8460" s="2" t="inlineStr">
        <is>
          <t>United States</t>
        </is>
      </c>
      <c r="E8460" s="2" t="inlineStr">
        <is>
          <t>USA</t>
        </is>
      </c>
      <c r="F8460" s="2" t="inlineStr">
        <is>
          <t>Land_x001f_ll gas recovery for direct use</t>
        </is>
      </c>
      <c r="G8460" s="2" t="n">
        <v>34</v>
      </c>
      <c r="H8460" s="2" t="n">
        <v>0.0011684326454997</v>
      </c>
      <c r="I8460" s="2" t="n">
        <v>0.001308644562959664</v>
      </c>
      <c r="J8460" s="40" t="inlineStr">
        <is>
          <t>waste - methane capture</t>
        </is>
      </c>
    </row>
    <row r="8461" ht="15.75" customHeight="1" s="120">
      <c r="A8461" s="2" t="inlineStr">
        <is>
          <t>WASTE</t>
        </is>
      </c>
      <c r="B8461" s="2" t="inlineStr">
        <is>
          <t>LAN</t>
        </is>
      </c>
      <c r="C8461" s="2" t="n">
        <v>2040</v>
      </c>
      <c r="D8461" s="2" t="inlineStr">
        <is>
          <t>United States</t>
        </is>
      </c>
      <c r="E8461" s="2" t="inlineStr">
        <is>
          <t>USA</t>
        </is>
      </c>
      <c r="F8461" s="2" t="inlineStr">
        <is>
          <t>Flaring of landfill gas</t>
        </is>
      </c>
      <c r="G8461" s="2" t="n">
        <v>35</v>
      </c>
      <c r="H8461" s="2" t="n">
        <v>0.0014510991459247</v>
      </c>
      <c r="I8461" s="2" t="n">
        <v>0.001625231043435664</v>
      </c>
      <c r="J8461" s="40" t="inlineStr">
        <is>
          <t>waste - methane destruction</t>
        </is>
      </c>
    </row>
    <row r="8462" ht="15.75" customHeight="1" s="120">
      <c r="A8462" s="2" t="inlineStr">
        <is>
          <t>WASTE</t>
        </is>
      </c>
      <c r="B8462" s="2" t="inlineStr">
        <is>
          <t>LAN</t>
        </is>
      </c>
      <c r="C8462" s="2" t="n">
        <v>2040</v>
      </c>
      <c r="D8462" s="2" t="inlineStr">
        <is>
          <t>United States</t>
        </is>
      </c>
      <c r="E8462" s="2" t="inlineStr">
        <is>
          <t>USA</t>
        </is>
      </c>
      <c r="F8462" s="2" t="inlineStr">
        <is>
          <t>Electricity generation with a gas turbine</t>
        </is>
      </c>
      <c r="G8462" s="2" t="n">
        <v>35</v>
      </c>
      <c r="H8462" s="2" t="n">
        <v>0.0003702872782014</v>
      </c>
      <c r="I8462" s="2" t="n">
        <v>0.000414721751585568</v>
      </c>
      <c r="J8462" s="40" t="inlineStr">
        <is>
          <t>waste - methane capture</t>
        </is>
      </c>
    </row>
    <row r="8463" ht="15.75" customHeight="1" s="120">
      <c r="A8463" s="2" t="inlineStr">
        <is>
          <t>WASTE</t>
        </is>
      </c>
      <c r="B8463" s="2" t="inlineStr">
        <is>
          <t>LAN</t>
        </is>
      </c>
      <c r="C8463" s="2" t="n">
        <v>2040</v>
      </c>
      <c r="D8463" s="2" t="inlineStr">
        <is>
          <t>United States</t>
        </is>
      </c>
      <c r="E8463" s="2" t="inlineStr">
        <is>
          <t>USA</t>
        </is>
      </c>
      <c r="F8463" s="2" t="inlineStr">
        <is>
          <t>Electricity generation with combined heat and power</t>
        </is>
      </c>
      <c r="G8463" s="2" t="n">
        <v>35</v>
      </c>
      <c r="H8463" s="2" t="n">
        <v>0.0027842475101352</v>
      </c>
      <c r="I8463" s="2" t="n">
        <v>0.003118357211351424</v>
      </c>
      <c r="J8463" s="40" t="inlineStr">
        <is>
          <t>waste - methane capture</t>
        </is>
      </c>
    </row>
    <row r="8464" ht="15.75" customHeight="1" s="120">
      <c r="A8464" s="2" t="inlineStr">
        <is>
          <t>WASTE</t>
        </is>
      </c>
      <c r="B8464" s="2" t="inlineStr">
        <is>
          <t>LAN</t>
        </is>
      </c>
      <c r="C8464" s="2" t="n">
        <v>2040</v>
      </c>
      <c r="D8464" s="2" t="inlineStr">
        <is>
          <t>United States</t>
        </is>
      </c>
      <c r="E8464" s="2" t="inlineStr">
        <is>
          <t>USA</t>
        </is>
      </c>
      <c r="F8464" s="2" t="inlineStr">
        <is>
          <t>Electricity generation with a reciprocating engine</t>
        </is>
      </c>
      <c r="G8464" s="2" t="n">
        <v>35</v>
      </c>
      <c r="H8464" s="2" t="n">
        <v>0.0141589576378465</v>
      </c>
      <c r="I8464" s="2" t="n">
        <v>0.01585803255438808</v>
      </c>
      <c r="J8464" s="40" t="inlineStr">
        <is>
          <t>waste - methane capture</t>
        </is>
      </c>
    </row>
    <row r="8465" ht="15.75" customHeight="1" s="120">
      <c r="A8465" s="2" t="inlineStr">
        <is>
          <t>WASTE</t>
        </is>
      </c>
      <c r="B8465" s="2" t="inlineStr">
        <is>
          <t>LAN</t>
        </is>
      </c>
      <c r="C8465" s="2" t="n">
        <v>2040</v>
      </c>
      <c r="D8465" s="2" t="inlineStr">
        <is>
          <t>United States</t>
        </is>
      </c>
      <c r="E8465" s="2" t="inlineStr">
        <is>
          <t>USA</t>
        </is>
      </c>
      <c r="F8465" s="2" t="inlineStr">
        <is>
          <t>Electricity generation with a microturbine</t>
        </is>
      </c>
      <c r="G8465" s="2" t="n">
        <v>35</v>
      </c>
      <c r="H8465" s="2" t="n">
        <v>0.0001539124605188</v>
      </c>
      <c r="I8465" s="2" t="n">
        <v>0.000172381955781056</v>
      </c>
      <c r="J8465" s="40" t="inlineStr">
        <is>
          <t>waste - methane capture</t>
        </is>
      </c>
    </row>
    <row r="8466" ht="15.75" customHeight="1" s="120">
      <c r="A8466" s="2" t="inlineStr">
        <is>
          <t>WASTE</t>
        </is>
      </c>
      <c r="B8466" s="2" t="inlineStr">
        <is>
          <t>LAN</t>
        </is>
      </c>
      <c r="C8466" s="2" t="n">
        <v>2040</v>
      </c>
      <c r="D8466" s="2" t="inlineStr">
        <is>
          <t>United States</t>
        </is>
      </c>
      <c r="E8466" s="2" t="inlineStr">
        <is>
          <t>USA</t>
        </is>
      </c>
      <c r="F8466" s="2" t="inlineStr">
        <is>
          <t>Electricity generation with combined heat and power</t>
        </is>
      </c>
      <c r="G8466" s="2" t="n">
        <v>36</v>
      </c>
      <c r="H8466" s="2" t="n">
        <v>0.0018739159859251</v>
      </c>
      <c r="I8466" s="2" t="n">
        <v>0.002098785904236112</v>
      </c>
      <c r="J8466" s="40" t="inlineStr">
        <is>
          <t>waste - methane capture</t>
        </is>
      </c>
    </row>
    <row r="8467" ht="15.75" customHeight="1" s="120">
      <c r="A8467" s="2" t="inlineStr">
        <is>
          <t>WASTE</t>
        </is>
      </c>
      <c r="B8467" s="2" t="inlineStr">
        <is>
          <t>LAN</t>
        </is>
      </c>
      <c r="C8467" s="2" t="n">
        <v>2040</v>
      </c>
      <c r="D8467" s="2" t="inlineStr">
        <is>
          <t>United States</t>
        </is>
      </c>
      <c r="E8467" s="2" t="inlineStr">
        <is>
          <t>USA</t>
        </is>
      </c>
      <c r="F8467" s="2" t="inlineStr">
        <is>
          <t>Electricity generation with a gas turbine</t>
        </is>
      </c>
      <c r="G8467" s="2" t="n">
        <v>36</v>
      </c>
      <c r="H8467" s="2" t="n">
        <v>0.0001789437083062</v>
      </c>
      <c r="I8467" s="2" t="n">
        <v>0.000200416953302944</v>
      </c>
      <c r="J8467" s="40" t="inlineStr">
        <is>
          <t>waste - methane capture</t>
        </is>
      </c>
    </row>
    <row r="8468" ht="15.75" customHeight="1" s="120">
      <c r="A8468" s="2" t="inlineStr">
        <is>
          <t>WASTE</t>
        </is>
      </c>
      <c r="B8468" s="2" t="inlineStr">
        <is>
          <t>LAN</t>
        </is>
      </c>
      <c r="C8468" s="2" t="n">
        <v>2040</v>
      </c>
      <c r="D8468" s="2" t="inlineStr">
        <is>
          <t>United States</t>
        </is>
      </c>
      <c r="E8468" s="2" t="inlineStr">
        <is>
          <t>USA</t>
        </is>
      </c>
      <c r="F8468" s="2" t="inlineStr">
        <is>
          <t>Electricity generation with a microturbine</t>
        </is>
      </c>
      <c r="G8468" s="2" t="n">
        <v>36</v>
      </c>
      <c r="H8468" s="2" t="n">
        <v>7.638124225199999e-05</v>
      </c>
      <c r="I8468" s="2" t="n">
        <v>8.554699132224e-05</v>
      </c>
      <c r="J8468" s="40" t="inlineStr">
        <is>
          <t>waste - methane capture</t>
        </is>
      </c>
    </row>
    <row r="8469" ht="15.75" customHeight="1" s="120">
      <c r="A8469" s="2" t="inlineStr">
        <is>
          <t>WASTE</t>
        </is>
      </c>
      <c r="B8469" s="2" t="inlineStr">
        <is>
          <t>LAN</t>
        </is>
      </c>
      <c r="C8469" s="2" t="n">
        <v>2040</v>
      </c>
      <c r="D8469" s="2" t="inlineStr">
        <is>
          <t>United States</t>
        </is>
      </c>
      <c r="E8469" s="2" t="inlineStr">
        <is>
          <t>USA</t>
        </is>
      </c>
      <c r="F8469" s="2" t="inlineStr">
        <is>
          <t>Flaring of landfill gas</t>
        </is>
      </c>
      <c r="G8469" s="2" t="n">
        <v>36</v>
      </c>
      <c r="H8469" s="2" t="n">
        <v>0.0004834145656787</v>
      </c>
      <c r="I8469" s="2" t="n">
        <v>0.0005414243135601441</v>
      </c>
      <c r="J8469" s="40" t="inlineStr">
        <is>
          <t>waste - methane destruction</t>
        </is>
      </c>
    </row>
    <row r="8470" ht="15.75" customHeight="1" s="120">
      <c r="A8470" s="2" t="inlineStr">
        <is>
          <t>WASTE</t>
        </is>
      </c>
      <c r="B8470" s="2" t="inlineStr">
        <is>
          <t>LAN</t>
        </is>
      </c>
      <c r="C8470" s="2" t="n">
        <v>2040</v>
      </c>
      <c r="D8470" s="2" t="inlineStr">
        <is>
          <t>United States</t>
        </is>
      </c>
      <c r="E8470" s="2" t="inlineStr">
        <is>
          <t>USA</t>
        </is>
      </c>
      <c r="F8470" s="2" t="inlineStr">
        <is>
          <t>Electricity generation with a reciprocating engine</t>
        </is>
      </c>
      <c r="G8470" s="2" t="n">
        <v>36</v>
      </c>
      <c r="H8470" s="2" t="n">
        <v>0.0132117783650756</v>
      </c>
      <c r="I8470" s="2" t="n">
        <v>0.01479719176888467</v>
      </c>
      <c r="J8470" s="40" t="inlineStr">
        <is>
          <t>waste - methane capture</t>
        </is>
      </c>
    </row>
    <row r="8471" ht="15.75" customHeight="1" s="120">
      <c r="A8471" s="2" t="inlineStr">
        <is>
          <t>WASTE</t>
        </is>
      </c>
      <c r="B8471" s="2" t="inlineStr">
        <is>
          <t>LAN</t>
        </is>
      </c>
      <c r="C8471" s="2" t="n">
        <v>2040</v>
      </c>
      <c r="D8471" s="2" t="inlineStr">
        <is>
          <t>United States</t>
        </is>
      </c>
      <c r="E8471" s="2" t="inlineStr">
        <is>
          <t>USA</t>
        </is>
      </c>
      <c r="F8471" s="2" t="inlineStr">
        <is>
          <t>Land_x001f_ll gas recovery for direct use</t>
        </is>
      </c>
      <c r="G8471" s="2" t="n">
        <v>37</v>
      </c>
      <c r="H8471" s="2" t="n">
        <v>0.0003193530137651</v>
      </c>
      <c r="I8471" s="2" t="n">
        <v>0.000357675375416912</v>
      </c>
      <c r="J8471" s="40" t="inlineStr">
        <is>
          <t>waste - methane capture</t>
        </is>
      </c>
    </row>
    <row r="8472" ht="15.75" customHeight="1" s="120">
      <c r="A8472" s="2" t="inlineStr">
        <is>
          <t>WASTE</t>
        </is>
      </c>
      <c r="B8472" s="2" t="inlineStr">
        <is>
          <t>LAN</t>
        </is>
      </c>
      <c r="C8472" s="2" t="n">
        <v>2040</v>
      </c>
      <c r="D8472" s="2" t="inlineStr">
        <is>
          <t>United States</t>
        </is>
      </c>
      <c r="E8472" s="2" t="inlineStr">
        <is>
          <t>USA</t>
        </is>
      </c>
      <c r="F8472" s="2" t="inlineStr">
        <is>
          <t>Electricity generation with a microturbine</t>
        </is>
      </c>
      <c r="G8472" s="2" t="n">
        <v>37</v>
      </c>
      <c r="H8472" s="2" t="n">
        <v>7.5792260759e-05</v>
      </c>
      <c r="I8472" s="2" t="n">
        <v>8.488733205008001e-05</v>
      </c>
      <c r="J8472" s="40" t="inlineStr">
        <is>
          <t>waste - methane capture</t>
        </is>
      </c>
    </row>
    <row r="8473" ht="15.75" customHeight="1" s="120">
      <c r="A8473" s="2" t="inlineStr">
        <is>
          <t>WASTE</t>
        </is>
      </c>
      <c r="B8473" s="2" t="inlineStr">
        <is>
          <t>LAN</t>
        </is>
      </c>
      <c r="C8473" s="2" t="n">
        <v>2040</v>
      </c>
      <c r="D8473" s="2" t="inlineStr">
        <is>
          <t>United States</t>
        </is>
      </c>
      <c r="E8473" s="2" t="inlineStr">
        <is>
          <t>USA</t>
        </is>
      </c>
      <c r="F8473" s="2" t="inlineStr">
        <is>
          <t>Electricity generation with a reciprocating engine</t>
        </is>
      </c>
      <c r="G8473" s="2" t="n">
        <v>37</v>
      </c>
      <c r="H8473" s="2" t="n">
        <v>0.0100782343652099</v>
      </c>
      <c r="I8473" s="2" t="n">
        <v>0.01128762248903509</v>
      </c>
      <c r="J8473" s="40" t="inlineStr">
        <is>
          <t>waste - methane capture</t>
        </is>
      </c>
    </row>
    <row r="8474" ht="15.75" customHeight="1" s="120">
      <c r="A8474" s="2" t="inlineStr">
        <is>
          <t>WASTE</t>
        </is>
      </c>
      <c r="B8474" s="2" t="inlineStr">
        <is>
          <t>LAN</t>
        </is>
      </c>
      <c r="C8474" s="2" t="n">
        <v>2040</v>
      </c>
      <c r="D8474" s="2" t="inlineStr">
        <is>
          <t>United States</t>
        </is>
      </c>
      <c r="E8474" s="2" t="inlineStr">
        <is>
          <t>USA</t>
        </is>
      </c>
      <c r="F8474" s="2" t="inlineStr">
        <is>
          <t>Electricity generation with a gas turbine</t>
        </is>
      </c>
      <c r="G8474" s="2" t="n">
        <v>37</v>
      </c>
      <c r="H8474" s="2" t="n">
        <v>8.322933717859999e-05</v>
      </c>
      <c r="I8474" s="2" t="n">
        <v>9.3216857640032e-05</v>
      </c>
      <c r="J8474" s="40" t="inlineStr">
        <is>
          <t>waste - methane capture</t>
        </is>
      </c>
    </row>
    <row r="8475" ht="15.75" customHeight="1" s="120">
      <c r="A8475" s="2" t="inlineStr">
        <is>
          <t>WASTE</t>
        </is>
      </c>
      <c r="B8475" s="2" t="inlineStr">
        <is>
          <t>LAN</t>
        </is>
      </c>
      <c r="C8475" s="2" t="n">
        <v>2040</v>
      </c>
      <c r="D8475" s="2" t="inlineStr">
        <is>
          <t>United States</t>
        </is>
      </c>
      <c r="E8475" s="2" t="inlineStr">
        <is>
          <t>USA</t>
        </is>
      </c>
      <c r="F8475" s="2" t="inlineStr">
        <is>
          <t>Electricity generation with combined heat and power</t>
        </is>
      </c>
      <c r="G8475" s="2" t="n">
        <v>37</v>
      </c>
      <c r="H8475" s="2" t="n">
        <v>0.0020128507458139</v>
      </c>
      <c r="I8475" s="2" t="n">
        <v>0.002254392835311568</v>
      </c>
      <c r="J8475" s="40" t="inlineStr">
        <is>
          <t>waste - methane capture</t>
        </is>
      </c>
    </row>
    <row r="8476" ht="15.75" customHeight="1" s="120">
      <c r="A8476" s="2" t="inlineStr">
        <is>
          <t>WASTE</t>
        </is>
      </c>
      <c r="B8476" s="2" t="inlineStr">
        <is>
          <t>LAN</t>
        </is>
      </c>
      <c r="C8476" s="2" t="n">
        <v>2040</v>
      </c>
      <c r="D8476" s="2" t="inlineStr">
        <is>
          <t>United States</t>
        </is>
      </c>
      <c r="E8476" s="2" t="inlineStr">
        <is>
          <t>USA</t>
        </is>
      </c>
      <c r="F8476" s="2" t="inlineStr">
        <is>
          <t>Electricity generation with a gas turbine</t>
        </is>
      </c>
      <c r="G8476" s="2" t="n">
        <v>38</v>
      </c>
      <c r="H8476" s="2" t="n">
        <v>0.0003290824824944</v>
      </c>
      <c r="I8476" s="2" t="n">
        <v>0.000368572380393728</v>
      </c>
      <c r="J8476" s="40" t="inlineStr">
        <is>
          <t>waste - methane capture</t>
        </is>
      </c>
    </row>
    <row r="8477" ht="15.75" customHeight="1" s="120">
      <c r="A8477" s="2" t="inlineStr">
        <is>
          <t>WASTE</t>
        </is>
      </c>
      <c r="B8477" s="2" t="inlineStr">
        <is>
          <t>LAN</t>
        </is>
      </c>
      <c r="C8477" s="2" t="n">
        <v>2040</v>
      </c>
      <c r="D8477" s="2" t="inlineStr">
        <is>
          <t>United States</t>
        </is>
      </c>
      <c r="E8477" s="2" t="inlineStr">
        <is>
          <t>USA</t>
        </is>
      </c>
      <c r="F8477" s="2" t="inlineStr">
        <is>
          <t>Flaring of landfill gas</t>
        </is>
      </c>
      <c r="G8477" s="2" t="n">
        <v>38</v>
      </c>
      <c r="H8477" s="2" t="n">
        <v>0.0018022001022473</v>
      </c>
      <c r="I8477" s="2" t="n">
        <v>0.002018464114516976</v>
      </c>
      <c r="J8477" s="40" t="inlineStr">
        <is>
          <t>waste - methane destruction</t>
        </is>
      </c>
    </row>
    <row r="8478" ht="15.75" customHeight="1" s="120">
      <c r="A8478" s="2" t="inlineStr">
        <is>
          <t>WASTE</t>
        </is>
      </c>
      <c r="B8478" s="2" t="inlineStr">
        <is>
          <t>LAN</t>
        </is>
      </c>
      <c r="C8478" s="2" t="n">
        <v>2040</v>
      </c>
      <c r="D8478" s="2" t="inlineStr">
        <is>
          <t>United States</t>
        </is>
      </c>
      <c r="E8478" s="2" t="inlineStr">
        <is>
          <t>USA</t>
        </is>
      </c>
      <c r="F8478" s="2" t="inlineStr">
        <is>
          <t>Electricity generation with a microturbine</t>
        </is>
      </c>
      <c r="G8478" s="2" t="n">
        <v>38</v>
      </c>
      <c r="H8478" s="2" t="n">
        <v>7.28315426386e-05</v>
      </c>
      <c r="I8478" s="2" t="n">
        <v>8.157132775523201e-05</v>
      </c>
      <c r="J8478" s="40" t="inlineStr">
        <is>
          <t>waste - methane capture</t>
        </is>
      </c>
    </row>
    <row r="8479" ht="15.75" customHeight="1" s="120">
      <c r="A8479" s="2" t="inlineStr">
        <is>
          <t>WASTE</t>
        </is>
      </c>
      <c r="B8479" s="2" t="inlineStr">
        <is>
          <t>LAN</t>
        </is>
      </c>
      <c r="C8479" s="2" t="n">
        <v>2040</v>
      </c>
      <c r="D8479" s="2" t="inlineStr">
        <is>
          <t>United States</t>
        </is>
      </c>
      <c r="E8479" s="2" t="inlineStr">
        <is>
          <t>USA</t>
        </is>
      </c>
      <c r="F8479" s="2" t="inlineStr">
        <is>
          <t>Electricity generation with combined heat and power</t>
        </is>
      </c>
      <c r="G8479" s="2" t="n">
        <v>38</v>
      </c>
      <c r="H8479" s="2" t="n">
        <v>0.0018034216773231</v>
      </c>
      <c r="I8479" s="2" t="n">
        <v>0.002019832278601872</v>
      </c>
      <c r="J8479" s="40" t="inlineStr">
        <is>
          <t>waste - methane capture</t>
        </is>
      </c>
    </row>
    <row r="8480" ht="15.75" customHeight="1" s="120">
      <c r="A8480" s="2" t="inlineStr">
        <is>
          <t>WASTE</t>
        </is>
      </c>
      <c r="B8480" s="2" t="inlineStr">
        <is>
          <t>LAN</t>
        </is>
      </c>
      <c r="C8480" s="2" t="n">
        <v>2040</v>
      </c>
      <c r="D8480" s="2" t="inlineStr">
        <is>
          <t>United States</t>
        </is>
      </c>
      <c r="E8480" s="2" t="inlineStr">
        <is>
          <t>USA</t>
        </is>
      </c>
      <c r="F8480" s="2" t="inlineStr">
        <is>
          <t>Electricity generation with a reciprocating engine</t>
        </is>
      </c>
      <c r="G8480" s="2" t="n">
        <v>38</v>
      </c>
      <c r="H8480" s="2" t="n">
        <v>0.0024969854857773</v>
      </c>
      <c r="I8480" s="2" t="n">
        <v>0.002796623744070576</v>
      </c>
      <c r="J8480" s="40" t="inlineStr">
        <is>
          <t>waste - methane capture</t>
        </is>
      </c>
    </row>
    <row r="8481" ht="15.75" customHeight="1" s="120">
      <c r="A8481" s="2" t="inlineStr">
        <is>
          <t>WASTE</t>
        </is>
      </c>
      <c r="B8481" s="2" t="inlineStr">
        <is>
          <t>LAN</t>
        </is>
      </c>
      <c r="C8481" s="2" t="n">
        <v>2040</v>
      </c>
      <c r="D8481" s="2" t="inlineStr">
        <is>
          <t>United States</t>
        </is>
      </c>
      <c r="E8481" s="2" t="inlineStr">
        <is>
          <t>USA</t>
        </is>
      </c>
      <c r="F8481" s="2" t="inlineStr">
        <is>
          <t>Electricity generation with a gas turbine</t>
        </is>
      </c>
      <c r="G8481" s="2" t="n">
        <v>39</v>
      </c>
      <c r="H8481" s="2" t="n">
        <v>0.0004189607061562</v>
      </c>
      <c r="I8481" s="2" t="n">
        <v>0.000469235990894944</v>
      </c>
      <c r="J8481" s="40" t="inlineStr">
        <is>
          <t>waste - methane capture</t>
        </is>
      </c>
    </row>
    <row r="8482" ht="15.75" customHeight="1" s="120">
      <c r="A8482" s="2" t="inlineStr">
        <is>
          <t>WASTE</t>
        </is>
      </c>
      <c r="B8482" s="2" t="inlineStr">
        <is>
          <t>LAN</t>
        </is>
      </c>
      <c r="C8482" s="2" t="n">
        <v>2040</v>
      </c>
      <c r="D8482" s="2" t="inlineStr">
        <is>
          <t>United States</t>
        </is>
      </c>
      <c r="E8482" s="2" t="inlineStr">
        <is>
          <t>USA</t>
        </is>
      </c>
      <c r="F8482" s="2" t="inlineStr">
        <is>
          <t>Electricity generation with a reciprocating engine</t>
        </is>
      </c>
      <c r="G8482" s="2" t="n">
        <v>39</v>
      </c>
      <c r="H8482" s="2" t="n">
        <v>0.0123262389097363</v>
      </c>
      <c r="I8482" s="2" t="n">
        <v>0.01380538757890466</v>
      </c>
      <c r="J8482" s="40" t="inlineStr">
        <is>
          <t>waste - methane capture</t>
        </is>
      </c>
    </row>
    <row r="8483" ht="15.75" customHeight="1" s="120">
      <c r="A8483" s="2" t="inlineStr">
        <is>
          <t>WASTE</t>
        </is>
      </c>
      <c r="B8483" s="2" t="inlineStr">
        <is>
          <t>LAN</t>
        </is>
      </c>
      <c r="C8483" s="2" t="n">
        <v>2040</v>
      </c>
      <c r="D8483" s="2" t="inlineStr">
        <is>
          <t>United States</t>
        </is>
      </c>
      <c r="E8483" s="2" t="inlineStr">
        <is>
          <t>USA</t>
        </is>
      </c>
      <c r="F8483" s="2" t="inlineStr">
        <is>
          <t>Electricity generation with combined heat and power</t>
        </is>
      </c>
      <c r="G8483" s="2" t="n">
        <v>39</v>
      </c>
      <c r="H8483" s="2" t="n">
        <v>0.0018262846861035</v>
      </c>
      <c r="I8483" s="2" t="n">
        <v>0.00204543884843592</v>
      </c>
      <c r="J8483" s="40" t="inlineStr">
        <is>
          <t>waste - methane capture</t>
        </is>
      </c>
    </row>
    <row r="8484" ht="15.75" customHeight="1" s="120">
      <c r="A8484" s="2" t="inlineStr">
        <is>
          <t>WASTE</t>
        </is>
      </c>
      <c r="B8484" s="2" t="inlineStr">
        <is>
          <t>LAN</t>
        </is>
      </c>
      <c r="C8484" s="2" t="n">
        <v>2040</v>
      </c>
      <c r="D8484" s="2" t="inlineStr">
        <is>
          <t>United States</t>
        </is>
      </c>
      <c r="E8484" s="2" t="inlineStr">
        <is>
          <t>USA</t>
        </is>
      </c>
      <c r="F8484" s="2" t="inlineStr">
        <is>
          <t>Electricity generation with a microturbine</t>
        </is>
      </c>
      <c r="G8484" s="2" t="n">
        <v>39</v>
      </c>
      <c r="H8484" s="2" t="n">
        <v>0.0001371016587655</v>
      </c>
      <c r="I8484" s="2" t="n">
        <v>0.00015355385781736</v>
      </c>
      <c r="J8484" s="40" t="inlineStr">
        <is>
          <t>waste - methane capture</t>
        </is>
      </c>
    </row>
    <row r="8485" ht="15.75" customHeight="1" s="120">
      <c r="A8485" s="2" t="inlineStr">
        <is>
          <t>WASTE</t>
        </is>
      </c>
      <c r="B8485" s="2" t="inlineStr">
        <is>
          <t>LAN</t>
        </is>
      </c>
      <c r="C8485" s="2" t="n">
        <v>2040</v>
      </c>
      <c r="D8485" s="2" t="inlineStr">
        <is>
          <t>United States</t>
        </is>
      </c>
      <c r="E8485" s="2" t="inlineStr">
        <is>
          <t>USA</t>
        </is>
      </c>
      <c r="F8485" s="2" t="inlineStr">
        <is>
          <t>Electricity generation with combined heat and power</t>
        </is>
      </c>
      <c r="G8485" s="2" t="n">
        <v>40</v>
      </c>
      <c r="H8485" s="2" t="n">
        <v>0.001092653197702</v>
      </c>
      <c r="I8485" s="2" t="n">
        <v>0.00122377158142624</v>
      </c>
      <c r="J8485" s="40" t="inlineStr">
        <is>
          <t>waste - methane capture</t>
        </is>
      </c>
    </row>
    <row r="8486" ht="15.75" customHeight="1" s="120">
      <c r="A8486" s="2" t="inlineStr">
        <is>
          <t>WASTE</t>
        </is>
      </c>
      <c r="B8486" s="2" t="inlineStr">
        <is>
          <t>LAN</t>
        </is>
      </c>
      <c r="C8486" s="2" t="n">
        <v>2040</v>
      </c>
      <c r="D8486" s="2" t="inlineStr">
        <is>
          <t>United States</t>
        </is>
      </c>
      <c r="E8486" s="2" t="inlineStr">
        <is>
          <t>USA</t>
        </is>
      </c>
      <c r="F8486" s="2" t="inlineStr">
        <is>
          <t>Flaring of landfill gas</t>
        </is>
      </c>
      <c r="G8486" s="2" t="n">
        <v>40</v>
      </c>
      <c r="H8486" s="2" t="n">
        <v>0.0004481738433242</v>
      </c>
      <c r="I8486" s="2" t="n">
        <v>0.000501954704523104</v>
      </c>
      <c r="J8486" s="40" t="inlineStr">
        <is>
          <t>waste - methane destruction</t>
        </is>
      </c>
    </row>
    <row r="8487" ht="15.75" customHeight="1" s="120">
      <c r="A8487" s="2" t="inlineStr">
        <is>
          <t>WASTE</t>
        </is>
      </c>
      <c r="B8487" s="2" t="inlineStr">
        <is>
          <t>LAN</t>
        </is>
      </c>
      <c r="C8487" s="2" t="n">
        <v>2040</v>
      </c>
      <c r="D8487" s="2" t="inlineStr">
        <is>
          <t>United States</t>
        </is>
      </c>
      <c r="E8487" s="2" t="inlineStr">
        <is>
          <t>USA</t>
        </is>
      </c>
      <c r="F8487" s="2" t="inlineStr">
        <is>
          <t>Electricity generation with a reciprocating engine</t>
        </is>
      </c>
      <c r="G8487" s="2" t="n">
        <v>40</v>
      </c>
      <c r="H8487" s="2" t="n">
        <v>0.0044515437912196</v>
      </c>
      <c r="I8487" s="2" t="n">
        <v>0.004985729046165953</v>
      </c>
      <c r="J8487" s="40" t="inlineStr">
        <is>
          <t>waste - methane capture</t>
        </is>
      </c>
    </row>
    <row r="8488" ht="15.75" customHeight="1" s="120">
      <c r="A8488" s="2" t="inlineStr">
        <is>
          <t>WASTE</t>
        </is>
      </c>
      <c r="B8488" s="2" t="inlineStr">
        <is>
          <t>LAN</t>
        </is>
      </c>
      <c r="C8488" s="2" t="n">
        <v>2040</v>
      </c>
      <c r="D8488" s="2" t="inlineStr">
        <is>
          <t>United States</t>
        </is>
      </c>
      <c r="E8488" s="2" t="inlineStr">
        <is>
          <t>USA</t>
        </is>
      </c>
      <c r="F8488" s="2" t="inlineStr">
        <is>
          <t>Electricity generation with a gas turbine</t>
        </is>
      </c>
      <c r="G8488" s="2" t="n">
        <v>40</v>
      </c>
      <c r="H8488" s="2" t="n">
        <v>0.0001622716299607</v>
      </c>
      <c r="I8488" s="2" t="n">
        <v>0.000181744225555984</v>
      </c>
      <c r="J8488" s="40" t="inlineStr">
        <is>
          <t>waste - methane capture</t>
        </is>
      </c>
    </row>
    <row r="8489" ht="15.75" customHeight="1" s="120">
      <c r="A8489" s="2" t="inlineStr">
        <is>
          <t>WASTE</t>
        </is>
      </c>
      <c r="B8489" s="2" t="inlineStr">
        <is>
          <t>LAN</t>
        </is>
      </c>
      <c r="C8489" s="2" t="n">
        <v>2040</v>
      </c>
      <c r="D8489" s="2" t="inlineStr">
        <is>
          <t>United States</t>
        </is>
      </c>
      <c r="E8489" s="2" t="inlineStr">
        <is>
          <t>USA</t>
        </is>
      </c>
      <c r="F8489" s="2" t="inlineStr">
        <is>
          <t>Electricity generation with a microturbine</t>
        </is>
      </c>
      <c r="G8489" s="2" t="n">
        <v>40</v>
      </c>
      <c r="H8489" s="2" t="n">
        <v>6.918898361619999e-05</v>
      </c>
      <c r="I8489" s="2" t="n">
        <v>7.7491661650144e-05</v>
      </c>
      <c r="J8489" s="40" t="inlineStr">
        <is>
          <t>waste - methane capture</t>
        </is>
      </c>
    </row>
    <row r="8490" ht="15.75" customHeight="1" s="120">
      <c r="A8490" s="2" t="inlineStr">
        <is>
          <t>WASTE</t>
        </is>
      </c>
      <c r="B8490" s="2" t="inlineStr">
        <is>
          <t>LAN</t>
        </is>
      </c>
      <c r="C8490" s="2" t="n">
        <v>2040</v>
      </c>
      <c r="D8490" s="2" t="inlineStr">
        <is>
          <t>United States</t>
        </is>
      </c>
      <c r="E8490" s="2" t="inlineStr">
        <is>
          <t>USA</t>
        </is>
      </c>
      <c r="F8490" s="2" t="inlineStr">
        <is>
          <t>Land_x001f_ll gas recovery for direct use</t>
        </is>
      </c>
      <c r="G8490" s="2" t="n">
        <v>41</v>
      </c>
      <c r="H8490" s="2" t="n">
        <v>0.0003137807943858</v>
      </c>
      <c r="I8490" s="2" t="n">
        <v>0.000351434489712096</v>
      </c>
      <c r="J8490" s="40" t="inlineStr">
        <is>
          <t>waste - methane capture</t>
        </is>
      </c>
    </row>
    <row r="8491" ht="15.75" customHeight="1" s="120">
      <c r="A8491" s="2" t="inlineStr">
        <is>
          <t>WASTE</t>
        </is>
      </c>
      <c r="B8491" s="2" t="inlineStr">
        <is>
          <t>LAN</t>
        </is>
      </c>
      <c r="C8491" s="2" t="n">
        <v>2040</v>
      </c>
      <c r="D8491" s="2" t="inlineStr">
        <is>
          <t>United States</t>
        </is>
      </c>
      <c r="E8491" s="2" t="inlineStr">
        <is>
          <t>USA</t>
        </is>
      </c>
      <c r="F8491" s="2" t="inlineStr">
        <is>
          <t>Electricity generation with a gas turbine</t>
        </is>
      </c>
      <c r="G8491" s="2" t="n">
        <v>41</v>
      </c>
      <c r="H8491" s="2" t="n">
        <v>7.490455027439999e-05</v>
      </c>
      <c r="I8491" s="2" t="n">
        <v>8.3893096307328e-05</v>
      </c>
      <c r="J8491" s="40" t="inlineStr">
        <is>
          <t>waste - methane capture</t>
        </is>
      </c>
    </row>
    <row r="8492" ht="15.75" customHeight="1" s="120">
      <c r="A8492" s="2" t="inlineStr">
        <is>
          <t>WASTE</t>
        </is>
      </c>
      <c r="B8492" s="2" t="inlineStr">
        <is>
          <t>LAN</t>
        </is>
      </c>
      <c r="C8492" s="2" t="n">
        <v>2040</v>
      </c>
      <c r="D8492" s="2" t="inlineStr">
        <is>
          <t>United States</t>
        </is>
      </c>
      <c r="E8492" s="2" t="inlineStr">
        <is>
          <t>USA</t>
        </is>
      </c>
      <c r="F8492" s="2" t="inlineStr">
        <is>
          <t>Electricity generation with a reciprocating engine</t>
        </is>
      </c>
      <c r="G8492" s="2" t="n">
        <v>41</v>
      </c>
      <c r="H8492" s="2" t="n">
        <v>0.0090608678292483</v>
      </c>
      <c r="I8492" s="2" t="n">
        <v>0.0101481719687581</v>
      </c>
      <c r="J8492" s="40" t="inlineStr">
        <is>
          <t>waste - methane capture</t>
        </is>
      </c>
    </row>
    <row r="8493" ht="15.75" customHeight="1" s="120">
      <c r="A8493" s="2" t="inlineStr">
        <is>
          <t>WASTE</t>
        </is>
      </c>
      <c r="B8493" s="2" t="inlineStr">
        <is>
          <t>LAN</t>
        </is>
      </c>
      <c r="C8493" s="2" t="n">
        <v>2040</v>
      </c>
      <c r="D8493" s="2" t="inlineStr">
        <is>
          <t>United States</t>
        </is>
      </c>
      <c r="E8493" s="2" t="inlineStr">
        <is>
          <t>USA</t>
        </is>
      </c>
      <c r="F8493" s="2" t="inlineStr">
        <is>
          <t>Electricity generation with combined heat and power</t>
        </is>
      </c>
      <c r="G8493" s="2" t="n">
        <v>41</v>
      </c>
      <c r="H8493" s="2" t="n">
        <v>0.0013496549363481</v>
      </c>
      <c r="I8493" s="2" t="n">
        <v>0.001511613528709872</v>
      </c>
      <c r="J8493" s="40" t="inlineStr">
        <is>
          <t>waste - methane capture</t>
        </is>
      </c>
    </row>
    <row r="8494" ht="15.75" customHeight="1" s="120">
      <c r="A8494" s="2" t="inlineStr">
        <is>
          <t>WASTE</t>
        </is>
      </c>
      <c r="B8494" s="2" t="inlineStr">
        <is>
          <t>LAN</t>
        </is>
      </c>
      <c r="C8494" s="2" t="n">
        <v>2040</v>
      </c>
      <c r="D8494" s="2" t="inlineStr">
        <is>
          <t>United States</t>
        </is>
      </c>
      <c r="E8494" s="2" t="inlineStr">
        <is>
          <t>USA</t>
        </is>
      </c>
      <c r="F8494" s="2" t="inlineStr">
        <is>
          <t>Electricity generation with a gas turbine</t>
        </is>
      </c>
      <c r="G8494" s="2" t="n">
        <v>42</v>
      </c>
      <c r="H8494" s="2" t="n">
        <v>0.0001528434368083</v>
      </c>
      <c r="I8494" s="2" t="n">
        <v>0.000171184649225296</v>
      </c>
      <c r="J8494" s="40" t="inlineStr">
        <is>
          <t>waste - methane capture</t>
        </is>
      </c>
    </row>
    <row r="8495" ht="15.75" customHeight="1" s="120">
      <c r="A8495" s="2" t="inlineStr">
        <is>
          <t>WASTE</t>
        </is>
      </c>
      <c r="B8495" s="2" t="inlineStr">
        <is>
          <t>LAN</t>
        </is>
      </c>
      <c r="C8495" s="2" t="n">
        <v>2040</v>
      </c>
      <c r="D8495" s="2" t="inlineStr">
        <is>
          <t>United States</t>
        </is>
      </c>
      <c r="E8495" s="2" t="inlineStr">
        <is>
          <t>USA</t>
        </is>
      </c>
      <c r="F8495" s="2" t="inlineStr">
        <is>
          <t>Electricity generation with a microturbine</t>
        </is>
      </c>
      <c r="G8495" s="2" t="n">
        <v>42</v>
      </c>
      <c r="H8495" s="2" t="n">
        <v>3.28860187437e-05</v>
      </c>
      <c r="I8495" s="2" t="n">
        <v>3.683234099294401e-05</v>
      </c>
      <c r="J8495" s="40" t="inlineStr">
        <is>
          <t>waste - methane capture</t>
        </is>
      </c>
    </row>
    <row r="8496" ht="15.75" customHeight="1" s="120">
      <c r="A8496" s="2" t="inlineStr">
        <is>
          <t>WASTE</t>
        </is>
      </c>
      <c r="B8496" s="2" t="inlineStr">
        <is>
          <t>LAN</t>
        </is>
      </c>
      <c r="C8496" s="2" t="n">
        <v>2040</v>
      </c>
      <c r="D8496" s="2" t="inlineStr">
        <is>
          <t>United States</t>
        </is>
      </c>
      <c r="E8496" s="2" t="inlineStr">
        <is>
          <t>USA</t>
        </is>
      </c>
      <c r="F8496" s="2" t="inlineStr">
        <is>
          <t>Land_x001f_ll gas recovery for direct use</t>
        </is>
      </c>
      <c r="G8496" s="2" t="n">
        <v>42</v>
      </c>
      <c r="H8496" s="2" t="n">
        <v>0.0021167760714889</v>
      </c>
      <c r="I8496" s="2" t="n">
        <v>0.002370789200067568</v>
      </c>
      <c r="J8496" s="40" t="inlineStr">
        <is>
          <t>waste - methane capture</t>
        </is>
      </c>
    </row>
    <row r="8497" ht="15.75" customHeight="1" s="120">
      <c r="A8497" s="2" t="inlineStr">
        <is>
          <t>WASTE</t>
        </is>
      </c>
      <c r="B8497" s="2" t="inlineStr">
        <is>
          <t>LAN</t>
        </is>
      </c>
      <c r="C8497" s="2" t="n">
        <v>2040</v>
      </c>
      <c r="D8497" s="2" t="inlineStr">
        <is>
          <t>United States</t>
        </is>
      </c>
      <c r="E8497" s="2" t="inlineStr">
        <is>
          <t>USA</t>
        </is>
      </c>
      <c r="F8497" s="2" t="inlineStr">
        <is>
          <t>Electricity generation with a reciprocating engine</t>
        </is>
      </c>
      <c r="G8497" s="2" t="n">
        <v>42</v>
      </c>
      <c r="H8497" s="2" t="n">
        <v>0.0039526582695544</v>
      </c>
      <c r="I8497" s="2" t="n">
        <v>0.004426977261900928</v>
      </c>
      <c r="J8497" s="40" t="inlineStr">
        <is>
          <t>waste - methane capture</t>
        </is>
      </c>
    </row>
    <row r="8498" ht="15.75" customHeight="1" s="120">
      <c r="A8498" s="2" t="inlineStr">
        <is>
          <t>WASTE</t>
        </is>
      </c>
      <c r="B8498" s="2" t="inlineStr">
        <is>
          <t>LAN</t>
        </is>
      </c>
      <c r="C8498" s="2" t="n">
        <v>2040</v>
      </c>
      <c r="D8498" s="2" t="inlineStr">
        <is>
          <t>United States</t>
        </is>
      </c>
      <c r="E8498" s="2" t="inlineStr">
        <is>
          <t>USA</t>
        </is>
      </c>
      <c r="F8498" s="2" t="inlineStr">
        <is>
          <t>Electricity generation with combined heat and power</t>
        </is>
      </c>
      <c r="G8498" s="2" t="n">
        <v>42</v>
      </c>
      <c r="H8498" s="2" t="n">
        <v>0.000475064967759</v>
      </c>
      <c r="I8498" s="2" t="n">
        <v>0.0005320727638900801</v>
      </c>
      <c r="J8498" s="40" t="inlineStr">
        <is>
          <t>waste - methane capture</t>
        </is>
      </c>
    </row>
    <row r="8499" ht="15.75" customHeight="1" s="120">
      <c r="A8499" s="2" t="inlineStr">
        <is>
          <t>WASTE</t>
        </is>
      </c>
      <c r="B8499" s="2" t="inlineStr">
        <is>
          <t>LAN</t>
        </is>
      </c>
      <c r="C8499" s="2" t="n">
        <v>2040</v>
      </c>
      <c r="D8499" s="2" t="inlineStr">
        <is>
          <t>United States</t>
        </is>
      </c>
      <c r="E8499" s="2" t="inlineStr">
        <is>
          <t>USA</t>
        </is>
      </c>
      <c r="F8499" s="2" t="inlineStr">
        <is>
          <t>Electricity generation with a reciprocating engine</t>
        </is>
      </c>
      <c r="G8499" s="2" t="n">
        <v>43</v>
      </c>
      <c r="H8499" s="2" t="n">
        <v>0.0019104047678411</v>
      </c>
      <c r="I8499" s="2" t="n">
        <v>0.002139653339982032</v>
      </c>
      <c r="J8499" s="40" t="inlineStr">
        <is>
          <t>waste - methane capture</t>
        </is>
      </c>
    </row>
    <row r="8500" ht="15.75" customHeight="1" s="120">
      <c r="A8500" s="2" t="inlineStr">
        <is>
          <t>WASTE</t>
        </is>
      </c>
      <c r="B8500" s="2" t="inlineStr">
        <is>
          <t>LAN</t>
        </is>
      </c>
      <c r="C8500" s="2" t="n">
        <v>2040</v>
      </c>
      <c r="D8500" s="2" t="inlineStr">
        <is>
          <t>United States</t>
        </is>
      </c>
      <c r="E8500" s="2" t="inlineStr">
        <is>
          <t>USA</t>
        </is>
      </c>
      <c r="F8500" s="2" t="inlineStr">
        <is>
          <t>Flaring of landfill gas</t>
        </is>
      </c>
      <c r="G8500" s="2" t="n">
        <v>43</v>
      </c>
      <c r="H8500" s="2" t="n">
        <v>0.00080195593182</v>
      </c>
      <c r="I8500" s="2" t="n">
        <v>0.0008981906436384001</v>
      </c>
      <c r="J8500" s="40" t="inlineStr">
        <is>
          <t>waste - methane destruction</t>
        </is>
      </c>
    </row>
    <row r="8501" ht="15.75" customHeight="1" s="120">
      <c r="A8501" s="2" t="inlineStr">
        <is>
          <t>WASTE</t>
        </is>
      </c>
      <c r="B8501" s="2" t="inlineStr">
        <is>
          <t>LAN</t>
        </is>
      </c>
      <c r="C8501" s="2" t="n">
        <v>2040</v>
      </c>
      <c r="D8501" s="2" t="inlineStr">
        <is>
          <t>United States</t>
        </is>
      </c>
      <c r="E8501" s="2" t="inlineStr">
        <is>
          <t>USA</t>
        </is>
      </c>
      <c r="F8501" s="2" t="inlineStr">
        <is>
          <t>Land_x001f_ll gas recovery for direct use</t>
        </is>
      </c>
      <c r="G8501" s="2" t="n">
        <v>43</v>
      </c>
      <c r="H8501" s="2" t="n">
        <v>0.0005751854914706</v>
      </c>
      <c r="I8501" s="2" t="n">
        <v>0.000644207750447072</v>
      </c>
      <c r="J8501" s="40" t="inlineStr">
        <is>
          <t>waste - methane capture</t>
        </is>
      </c>
    </row>
    <row r="8502" ht="15.75" customHeight="1" s="120">
      <c r="A8502" s="2" t="inlineStr">
        <is>
          <t>WASTE</t>
        </is>
      </c>
      <c r="B8502" s="2" t="inlineStr">
        <is>
          <t>LAN</t>
        </is>
      </c>
      <c r="C8502" s="2" t="n">
        <v>2040</v>
      </c>
      <c r="D8502" s="2" t="inlineStr">
        <is>
          <t>United States</t>
        </is>
      </c>
      <c r="E8502" s="2" t="inlineStr">
        <is>
          <t>USA</t>
        </is>
      </c>
      <c r="F8502" s="2" t="inlineStr">
        <is>
          <t>Electricity generation with a gas turbine</t>
        </is>
      </c>
      <c r="G8502" s="2" t="n">
        <v>43</v>
      </c>
      <c r="H8502" s="2" t="n">
        <v>7.03477708157e-05</v>
      </c>
      <c r="I8502" s="2" t="n">
        <v>7.878950331358401e-05</v>
      </c>
      <c r="J8502" s="40" t="inlineStr">
        <is>
          <t>waste - methane capture</t>
        </is>
      </c>
    </row>
    <row r="8503" ht="15.75" customHeight="1" s="120">
      <c r="A8503" s="2" t="inlineStr">
        <is>
          <t>WASTE</t>
        </is>
      </c>
      <c r="B8503" s="2" t="inlineStr">
        <is>
          <t>LAN</t>
        </is>
      </c>
      <c r="C8503" s="2" t="n">
        <v>2040</v>
      </c>
      <c r="D8503" s="2" t="inlineStr">
        <is>
          <t>United States</t>
        </is>
      </c>
      <c r="E8503" s="2" t="inlineStr">
        <is>
          <t>USA</t>
        </is>
      </c>
      <c r="F8503" s="2" t="inlineStr">
        <is>
          <t>Electricity generation with a microturbine</t>
        </is>
      </c>
      <c r="G8503" s="2" t="n">
        <v>43</v>
      </c>
      <c r="H8503" s="2" t="n">
        <v>3.1867006328e-05</v>
      </c>
      <c r="I8503" s="2" t="n">
        <v>3.569104708736e-05</v>
      </c>
      <c r="J8503" s="40" t="inlineStr">
        <is>
          <t>waste - methane capture</t>
        </is>
      </c>
    </row>
    <row r="8504" ht="15.75" customHeight="1" s="120">
      <c r="A8504" s="2" t="inlineStr">
        <is>
          <t>WASTE</t>
        </is>
      </c>
      <c r="B8504" s="2" t="inlineStr">
        <is>
          <t>LAN</t>
        </is>
      </c>
      <c r="C8504" s="2" t="n">
        <v>2040</v>
      </c>
      <c r="D8504" s="2" t="inlineStr">
        <is>
          <t>United States</t>
        </is>
      </c>
      <c r="E8504" s="2" t="inlineStr">
        <is>
          <t>USA</t>
        </is>
      </c>
      <c r="F8504" s="2" t="inlineStr">
        <is>
          <t>Electricity generation with a gas turbine</t>
        </is>
      </c>
      <c r="G8504" s="2" t="n">
        <v>44</v>
      </c>
      <c r="H8504" s="2" t="n">
        <v>0.0001409739488736</v>
      </c>
      <c r="I8504" s="2" t="n">
        <v>0.000157890822738432</v>
      </c>
      <c r="J8504" s="40" t="inlineStr">
        <is>
          <t>waste - methane capture</t>
        </is>
      </c>
    </row>
    <row r="8505" ht="15.75" customHeight="1" s="120">
      <c r="A8505" s="2" t="inlineStr">
        <is>
          <t>WASTE</t>
        </is>
      </c>
      <c r="B8505" s="2" t="inlineStr">
        <is>
          <t>LAN</t>
        </is>
      </c>
      <c r="C8505" s="2" t="n">
        <v>2040</v>
      </c>
      <c r="D8505" s="2" t="inlineStr">
        <is>
          <t>United States</t>
        </is>
      </c>
      <c r="E8505" s="2" t="inlineStr">
        <is>
          <t>USA</t>
        </is>
      </c>
      <c r="F8505" s="2" t="inlineStr">
        <is>
          <t>Electricity generation with a reciprocating engine</t>
        </is>
      </c>
      <c r="G8505" s="2" t="n">
        <v>44</v>
      </c>
      <c r="H8505" s="2" t="n">
        <v>0.0142527089919895</v>
      </c>
      <c r="I8505" s="2" t="n">
        <v>0.01596303407102824</v>
      </c>
      <c r="J8505" s="40" t="inlineStr">
        <is>
          <t>waste - methane capture</t>
        </is>
      </c>
    </row>
    <row r="8506" ht="15.75" customHeight="1" s="120">
      <c r="A8506" s="2" t="inlineStr">
        <is>
          <t>WASTE</t>
        </is>
      </c>
      <c r="B8506" s="2" t="inlineStr">
        <is>
          <t>LAN</t>
        </is>
      </c>
      <c r="C8506" s="2" t="n">
        <v>2040</v>
      </c>
      <c r="D8506" s="2" t="inlineStr">
        <is>
          <t>United States</t>
        </is>
      </c>
      <c r="E8506" s="2" t="inlineStr">
        <is>
          <t>USA</t>
        </is>
      </c>
      <c r="F8506" s="2" t="inlineStr">
        <is>
          <t>Electricity generation with combined heat and power</t>
        </is>
      </c>
      <c r="G8506" s="2" t="n">
        <v>44</v>
      </c>
      <c r="H8506" s="2" t="n">
        <v>0.0005082120187581</v>
      </c>
      <c r="I8506" s="2" t="n">
        <v>0.000569197461009072</v>
      </c>
      <c r="J8506" s="40" t="inlineStr">
        <is>
          <t>waste - methane capture</t>
        </is>
      </c>
    </row>
    <row r="8507" ht="15.75" customHeight="1" s="120">
      <c r="A8507" s="2" t="inlineStr">
        <is>
          <t>WASTE</t>
        </is>
      </c>
      <c r="B8507" s="2" t="inlineStr">
        <is>
          <t>LAN</t>
        </is>
      </c>
      <c r="C8507" s="2" t="n">
        <v>2040</v>
      </c>
      <c r="D8507" s="2" t="inlineStr">
        <is>
          <t>United States</t>
        </is>
      </c>
      <c r="E8507" s="2" t="inlineStr">
        <is>
          <t>USA</t>
        </is>
      </c>
      <c r="F8507" s="2" t="inlineStr">
        <is>
          <t>Electricity generation with a microturbine</t>
        </is>
      </c>
      <c r="G8507" s="2" t="n">
        <v>44</v>
      </c>
      <c r="H8507" s="2" t="n">
        <v>9.12814066396e-05</v>
      </c>
      <c r="I8507" s="2" t="n">
        <v>0.000102235175436352</v>
      </c>
      <c r="J8507" s="40" t="inlineStr">
        <is>
          <t>waste - methane capture</t>
        </is>
      </c>
    </row>
    <row r="8508" ht="15.75" customHeight="1" s="120">
      <c r="A8508" s="2" t="inlineStr">
        <is>
          <t>WASTE</t>
        </is>
      </c>
      <c r="B8508" s="2" t="inlineStr">
        <is>
          <t>LAN</t>
        </is>
      </c>
      <c r="C8508" s="2" t="n">
        <v>2040</v>
      </c>
      <c r="D8508" s="2" t="inlineStr">
        <is>
          <t>United States</t>
        </is>
      </c>
      <c r="E8508" s="2" t="inlineStr">
        <is>
          <t>USA</t>
        </is>
      </c>
      <c r="F8508" s="2" t="inlineStr">
        <is>
          <t>Land_x001f_ll gas recovery for direct use</t>
        </is>
      </c>
      <c r="G8508" s="2" t="n">
        <v>45</v>
      </c>
      <c r="H8508" s="2" t="n">
        <v>0.0011871127644554</v>
      </c>
      <c r="I8508" s="2" t="n">
        <v>0.001329566296190048</v>
      </c>
      <c r="J8508" s="40" t="inlineStr">
        <is>
          <t>waste - methane capture</t>
        </is>
      </c>
    </row>
    <row r="8509" ht="15.75" customHeight="1" s="120">
      <c r="A8509" s="2" t="inlineStr">
        <is>
          <t>WASTE</t>
        </is>
      </c>
      <c r="B8509" s="2" t="inlineStr">
        <is>
          <t>LAN</t>
        </is>
      </c>
      <c r="C8509" s="2" t="n">
        <v>2040</v>
      </c>
      <c r="D8509" s="2" t="inlineStr">
        <is>
          <t>United States</t>
        </is>
      </c>
      <c r="E8509" s="2" t="inlineStr">
        <is>
          <t>USA</t>
        </is>
      </c>
      <c r="F8509" s="2" t="inlineStr">
        <is>
          <t>Electricity generation with a reciprocating engine</t>
        </is>
      </c>
      <c r="G8509" s="2" t="n">
        <v>45</v>
      </c>
      <c r="H8509" s="2" t="n">
        <v>0.0043563498184085</v>
      </c>
      <c r="I8509" s="2" t="n">
        <v>0.00487911179661752</v>
      </c>
      <c r="J8509" s="40" t="inlineStr">
        <is>
          <t>waste - methane capture</t>
        </is>
      </c>
    </row>
    <row r="8510" ht="15.75" customHeight="1" s="120">
      <c r="A8510" s="2" t="inlineStr">
        <is>
          <t>WASTE</t>
        </is>
      </c>
      <c r="B8510" s="2" t="inlineStr">
        <is>
          <t>LAN</t>
        </is>
      </c>
      <c r="C8510" s="2" t="n">
        <v>2040</v>
      </c>
      <c r="D8510" s="2" t="inlineStr">
        <is>
          <t>United States</t>
        </is>
      </c>
      <c r="E8510" s="2" t="inlineStr">
        <is>
          <t>USA</t>
        </is>
      </c>
      <c r="F8510" s="2" t="inlineStr">
        <is>
          <t>Electricity generation with a microturbine</t>
        </is>
      </c>
      <c r="G8510" s="2" t="n">
        <v>45</v>
      </c>
      <c r="H8510" s="2" t="n">
        <v>8.92997759365e-05</v>
      </c>
      <c r="I8510" s="2" t="n">
        <v>0.00010001574904888</v>
      </c>
      <c r="J8510" s="40" t="inlineStr">
        <is>
          <t>waste - methane capture</t>
        </is>
      </c>
    </row>
    <row r="8511" ht="15.75" customHeight="1" s="120">
      <c r="A8511" s="2" t="inlineStr">
        <is>
          <t>WASTE</t>
        </is>
      </c>
      <c r="B8511" s="2" t="inlineStr">
        <is>
          <t>LAN</t>
        </is>
      </c>
      <c r="C8511" s="2" t="n">
        <v>2040</v>
      </c>
      <c r="D8511" s="2" t="inlineStr">
        <is>
          <t>United States</t>
        </is>
      </c>
      <c r="E8511" s="2" t="inlineStr">
        <is>
          <t>USA</t>
        </is>
      </c>
      <c r="F8511" s="2" t="inlineStr">
        <is>
          <t>Electricity generation with combined heat and power</t>
        </is>
      </c>
      <c r="G8511" s="2" t="n">
        <v>45</v>
      </c>
      <c r="H8511" s="2" t="n">
        <v>0.0016272134671453</v>
      </c>
      <c r="I8511" s="2" t="n">
        <v>0.001822479083202736</v>
      </c>
      <c r="J8511" s="40" t="inlineStr">
        <is>
          <t>waste - methane capture</t>
        </is>
      </c>
    </row>
    <row r="8512" ht="15.75" customHeight="1" s="120">
      <c r="A8512" s="2" t="inlineStr">
        <is>
          <t>WASTE</t>
        </is>
      </c>
      <c r="B8512" s="2" t="inlineStr">
        <is>
          <t>LAN</t>
        </is>
      </c>
      <c r="C8512" s="2" t="n">
        <v>2040</v>
      </c>
      <c r="D8512" s="2" t="inlineStr">
        <is>
          <t>United States</t>
        </is>
      </c>
      <c r="E8512" s="2" t="inlineStr">
        <is>
          <t>USA</t>
        </is>
      </c>
      <c r="F8512" s="2" t="inlineStr">
        <is>
          <t>Flaring of landfill gas</t>
        </is>
      </c>
      <c r="G8512" s="2" t="n">
        <v>45</v>
      </c>
      <c r="H8512" s="2" t="n">
        <v>0.0003706795687322</v>
      </c>
      <c r="I8512" s="2" t="n">
        <v>0.000415161116980064</v>
      </c>
      <c r="J8512" s="40" t="inlineStr">
        <is>
          <t>waste - methane destruction</t>
        </is>
      </c>
    </row>
    <row r="8513" ht="15.75" customHeight="1" s="120">
      <c r="A8513" s="2" t="inlineStr">
        <is>
          <t>WASTE</t>
        </is>
      </c>
      <c r="B8513" s="2" t="inlineStr">
        <is>
          <t>LAN</t>
        </is>
      </c>
      <c r="C8513" s="2" t="n">
        <v>2040</v>
      </c>
      <c r="D8513" s="2" t="inlineStr">
        <is>
          <t>United States</t>
        </is>
      </c>
      <c r="E8513" s="2" t="inlineStr">
        <is>
          <t>USA</t>
        </is>
      </c>
      <c r="F8513" s="2" t="inlineStr">
        <is>
          <t>Electricity generation with a gas turbine</t>
        </is>
      </c>
      <c r="G8513" s="2" t="n">
        <v>45</v>
      </c>
      <c r="H8513" s="2" t="n">
        <v>6.9042420364e-05</v>
      </c>
      <c r="I8513" s="2" t="n">
        <v>7.732751080768001e-05</v>
      </c>
      <c r="J8513" s="40" t="inlineStr">
        <is>
          <t>waste - methane capture</t>
        </is>
      </c>
    </row>
    <row r="8514" ht="15.75" customHeight="1" s="120">
      <c r="A8514" s="2" t="inlineStr">
        <is>
          <t>WASTE</t>
        </is>
      </c>
      <c r="B8514" s="2" t="inlineStr">
        <is>
          <t>LAN</t>
        </is>
      </c>
      <c r="C8514" s="2" t="n">
        <v>2040</v>
      </c>
      <c r="D8514" s="2" t="inlineStr">
        <is>
          <t>United States</t>
        </is>
      </c>
      <c r="E8514" s="2" t="inlineStr">
        <is>
          <t>USA</t>
        </is>
      </c>
      <c r="F8514" s="2" t="inlineStr">
        <is>
          <t>Electricity generation with a gas turbine</t>
        </is>
      </c>
      <c r="G8514" s="2" t="n">
        <v>46</v>
      </c>
      <c r="H8514" s="2" t="n">
        <v>0.0002029683892033</v>
      </c>
      <c r="I8514" s="2" t="n">
        <v>0.000227324595907696</v>
      </c>
      <c r="J8514" s="40" t="inlineStr">
        <is>
          <t>waste - methane capture</t>
        </is>
      </c>
    </row>
    <row r="8515" ht="15.75" customHeight="1" s="120">
      <c r="A8515" s="2" t="inlineStr">
        <is>
          <t>WASTE</t>
        </is>
      </c>
      <c r="B8515" s="2" t="inlineStr">
        <is>
          <t>LAN</t>
        </is>
      </c>
      <c r="C8515" s="2" t="n">
        <v>2040</v>
      </c>
      <c r="D8515" s="2" t="inlineStr">
        <is>
          <t>United States</t>
        </is>
      </c>
      <c r="E8515" s="2" t="inlineStr">
        <is>
          <t>USA</t>
        </is>
      </c>
      <c r="F8515" s="2" t="inlineStr">
        <is>
          <t>Flaring of landfill gas</t>
        </is>
      </c>
      <c r="G8515" s="2" t="n">
        <v>46</v>
      </c>
      <c r="H8515" s="2" t="n">
        <v>0.0003647775447462</v>
      </c>
      <c r="I8515" s="2" t="n">
        <v>0.0004085508501157441</v>
      </c>
      <c r="J8515" s="40" t="inlineStr">
        <is>
          <t>waste - methane destruction</t>
        </is>
      </c>
    </row>
    <row r="8516" ht="15.75" customHeight="1" s="120">
      <c r="A8516" s="2" t="inlineStr">
        <is>
          <t>WASTE</t>
        </is>
      </c>
      <c r="B8516" s="2" t="inlineStr">
        <is>
          <t>LAN</t>
        </is>
      </c>
      <c r="C8516" s="2" t="n">
        <v>2040</v>
      </c>
      <c r="D8516" s="2" t="inlineStr">
        <is>
          <t>United States</t>
        </is>
      </c>
      <c r="E8516" s="2" t="inlineStr">
        <is>
          <t>USA</t>
        </is>
      </c>
      <c r="F8516" s="2" t="inlineStr">
        <is>
          <t>Electricity generation with a reciprocating engine</t>
        </is>
      </c>
      <c r="G8516" s="2" t="n">
        <v>46</v>
      </c>
      <c r="H8516" s="2" t="n">
        <v>0.0035430800635368</v>
      </c>
      <c r="I8516" s="2" t="n">
        <v>0.003968249671161216</v>
      </c>
      <c r="J8516" s="40" t="inlineStr">
        <is>
          <t>waste - methane capture</t>
        </is>
      </c>
    </row>
    <row r="8517" ht="15.75" customHeight="1" s="120">
      <c r="A8517" s="2" t="inlineStr">
        <is>
          <t>WASTE</t>
        </is>
      </c>
      <c r="B8517" s="2" t="inlineStr">
        <is>
          <t>LAN</t>
        </is>
      </c>
      <c r="C8517" s="2" t="n">
        <v>2040</v>
      </c>
      <c r="D8517" s="2" t="inlineStr">
        <is>
          <t>United States</t>
        </is>
      </c>
      <c r="E8517" s="2" t="inlineStr">
        <is>
          <t>USA</t>
        </is>
      </c>
      <c r="F8517" s="2" t="inlineStr">
        <is>
          <t>Electricity generation with combined heat and power</t>
        </is>
      </c>
      <c r="G8517" s="2" t="n">
        <v>46</v>
      </c>
      <c r="H8517" s="2" t="n">
        <v>0.0008681048639119</v>
      </c>
      <c r="I8517" s="2" t="n">
        <v>0.0009722774475813281</v>
      </c>
      <c r="J8517" s="40" t="inlineStr">
        <is>
          <t>waste - methane capture</t>
        </is>
      </c>
    </row>
    <row r="8518" ht="15.75" customHeight="1" s="120">
      <c r="A8518" s="2" t="inlineStr">
        <is>
          <t>WASTE</t>
        </is>
      </c>
      <c r="B8518" s="2" t="inlineStr">
        <is>
          <t>LAN</t>
        </is>
      </c>
      <c r="C8518" s="2" t="n">
        <v>2040</v>
      </c>
      <c r="D8518" s="2" t="inlineStr">
        <is>
          <t>United States</t>
        </is>
      </c>
      <c r="E8518" s="2" t="inlineStr">
        <is>
          <t>USA</t>
        </is>
      </c>
      <c r="F8518" s="2" t="inlineStr">
        <is>
          <t>Electricity generation with a microturbine</t>
        </is>
      </c>
      <c r="G8518" s="2" t="n">
        <v>47</v>
      </c>
      <c r="H8518" s="2" t="n">
        <v>5.64857291465e-05</v>
      </c>
      <c r="I8518" s="2" t="n">
        <v>6.326401664408e-05</v>
      </c>
      <c r="J8518" s="40" t="inlineStr">
        <is>
          <t>waste - methane capture</t>
        </is>
      </c>
    </row>
    <row r="8519" ht="15.75" customHeight="1" s="120">
      <c r="A8519" s="2" t="inlineStr">
        <is>
          <t>WASTE</t>
        </is>
      </c>
      <c r="B8519" s="2" t="inlineStr">
        <is>
          <t>LAN</t>
        </is>
      </c>
      <c r="C8519" s="2" t="n">
        <v>2040</v>
      </c>
      <c r="D8519" s="2" t="inlineStr">
        <is>
          <t>United States</t>
        </is>
      </c>
      <c r="E8519" s="2" t="inlineStr">
        <is>
          <t>USA</t>
        </is>
      </c>
      <c r="F8519" s="2" t="inlineStr">
        <is>
          <t>Electricity generation with a gas turbine</t>
        </is>
      </c>
      <c r="G8519" s="2" t="n">
        <v>47</v>
      </c>
      <c r="H8519" s="2" t="n">
        <v>0.00013540830696</v>
      </c>
      <c r="I8519" s="2" t="n">
        <v>0.0001516573037952</v>
      </c>
      <c r="J8519" s="40" t="inlineStr">
        <is>
          <t>waste - methane capture</t>
        </is>
      </c>
    </row>
    <row r="8520" ht="15.75" customHeight="1" s="120">
      <c r="A8520" s="2" t="inlineStr">
        <is>
          <t>WASTE</t>
        </is>
      </c>
      <c r="B8520" s="2" t="inlineStr">
        <is>
          <t>LAN</t>
        </is>
      </c>
      <c r="C8520" s="2" t="n">
        <v>2040</v>
      </c>
      <c r="D8520" s="2" t="inlineStr">
        <is>
          <t>United States</t>
        </is>
      </c>
      <c r="E8520" s="2" t="inlineStr">
        <is>
          <t>USA</t>
        </is>
      </c>
      <c r="F8520" s="2" t="inlineStr">
        <is>
          <t>Flaring of landfill gas</t>
        </is>
      </c>
      <c r="G8520" s="2" t="n">
        <v>47</v>
      </c>
      <c r="H8520" s="2" t="n">
        <v>0.0007056807808112</v>
      </c>
      <c r="I8520" s="2" t="n">
        <v>0.0007903624745085441</v>
      </c>
      <c r="J8520" s="40" t="inlineStr">
        <is>
          <t>waste - methane destruction</t>
        </is>
      </c>
    </row>
    <row r="8521" ht="15.75" customHeight="1" s="120">
      <c r="A8521" s="2" t="inlineStr">
        <is>
          <t>WASTE</t>
        </is>
      </c>
      <c r="B8521" s="2" t="inlineStr">
        <is>
          <t>LAN</t>
        </is>
      </c>
      <c r="C8521" s="2" t="n">
        <v>2040</v>
      </c>
      <c r="D8521" s="2" t="inlineStr">
        <is>
          <t>United States</t>
        </is>
      </c>
      <c r="E8521" s="2" t="inlineStr">
        <is>
          <t>USA</t>
        </is>
      </c>
      <c r="F8521" s="2" t="inlineStr">
        <is>
          <t>Electricity generation with combined heat and power</t>
        </is>
      </c>
      <c r="G8521" s="2" t="n">
        <v>47</v>
      </c>
      <c r="H8521" s="2" t="n">
        <v>0.0010963994718622</v>
      </c>
      <c r="I8521" s="2" t="n">
        <v>0.001227967408485664</v>
      </c>
      <c r="J8521" s="40" t="inlineStr">
        <is>
          <t>waste - methane capture</t>
        </is>
      </c>
    </row>
    <row r="8522" ht="15.75" customHeight="1" s="120">
      <c r="A8522" s="2" t="inlineStr">
        <is>
          <t>WASTE</t>
        </is>
      </c>
      <c r="B8522" s="2" t="inlineStr">
        <is>
          <t>LAN</t>
        </is>
      </c>
      <c r="C8522" s="2" t="n">
        <v>2040</v>
      </c>
      <c r="D8522" s="2" t="inlineStr">
        <is>
          <t>United States</t>
        </is>
      </c>
      <c r="E8522" s="2" t="inlineStr">
        <is>
          <t>USA</t>
        </is>
      </c>
      <c r="F8522" s="2" t="inlineStr">
        <is>
          <t>Electricity generation with combined heat and power</t>
        </is>
      </c>
      <c r="G8522" s="2" t="n">
        <v>48</v>
      </c>
      <c r="H8522" s="2" t="n">
        <v>0.0004154667258263</v>
      </c>
      <c r="I8522" s="2" t="n">
        <v>0.0004653227329254561</v>
      </c>
      <c r="J8522" s="40" t="inlineStr">
        <is>
          <t>waste - methane capture</t>
        </is>
      </c>
    </row>
    <row r="8523" ht="15.75" customHeight="1" s="120">
      <c r="A8523" s="2" t="inlineStr">
        <is>
          <t>WASTE</t>
        </is>
      </c>
      <c r="B8523" s="2" t="inlineStr">
        <is>
          <t>LAN</t>
        </is>
      </c>
      <c r="C8523" s="2" t="n">
        <v>2040</v>
      </c>
      <c r="D8523" s="2" t="inlineStr">
        <is>
          <t>United States</t>
        </is>
      </c>
      <c r="E8523" s="2" t="inlineStr">
        <is>
          <t>USA</t>
        </is>
      </c>
      <c r="F8523" s="2" t="inlineStr">
        <is>
          <t>Electricity generation with a gas turbine</t>
        </is>
      </c>
      <c r="G8523" s="2" t="n">
        <v>48</v>
      </c>
      <c r="H8523" s="2" t="n">
        <v>0.0001978782966034</v>
      </c>
      <c r="I8523" s="2" t="n">
        <v>0.000221623692195808</v>
      </c>
      <c r="J8523" s="40" t="inlineStr">
        <is>
          <t>waste - methane capture</t>
        </is>
      </c>
    </row>
    <row r="8524" ht="15.75" customHeight="1" s="120">
      <c r="A8524" s="2" t="inlineStr">
        <is>
          <t>WASTE</t>
        </is>
      </c>
      <c r="B8524" s="2" t="inlineStr">
        <is>
          <t>LAN</t>
        </is>
      </c>
      <c r="C8524" s="2" t="n">
        <v>2040</v>
      </c>
      <c r="D8524" s="2" t="inlineStr">
        <is>
          <t>United States</t>
        </is>
      </c>
      <c r="E8524" s="2" t="inlineStr">
        <is>
          <t>USA</t>
        </is>
      </c>
      <c r="F8524" s="2" t="inlineStr">
        <is>
          <t>Electricity generation with a microturbine</t>
        </is>
      </c>
      <c r="G8524" s="2" t="n">
        <v>48</v>
      </c>
      <c r="H8524" s="2" t="n">
        <v>5.48681782675e-05</v>
      </c>
      <c r="I8524" s="2" t="n">
        <v>6.14523596596e-05</v>
      </c>
      <c r="J8524" s="40" t="inlineStr">
        <is>
          <t>waste - methane capture</t>
        </is>
      </c>
    </row>
    <row r="8525" ht="15.75" customHeight="1" s="120">
      <c r="A8525" s="2" t="inlineStr">
        <is>
          <t>WASTE</t>
        </is>
      </c>
      <c r="B8525" s="2" t="inlineStr">
        <is>
          <t>LAN</t>
        </is>
      </c>
      <c r="C8525" s="2" t="n">
        <v>2040</v>
      </c>
      <c r="D8525" s="2" t="inlineStr">
        <is>
          <t>United States</t>
        </is>
      </c>
      <c r="E8525" s="2" t="inlineStr">
        <is>
          <t>USA</t>
        </is>
      </c>
      <c r="F8525" s="2" t="inlineStr">
        <is>
          <t>Electricity generation with a reciprocating engine</t>
        </is>
      </c>
      <c r="G8525" s="2" t="n">
        <v>48</v>
      </c>
      <c r="H8525" s="2" t="n">
        <v>0.0039304634556174</v>
      </c>
      <c r="I8525" s="2" t="n">
        <v>0.004402119070291488</v>
      </c>
      <c r="J8525" s="40" t="inlineStr">
        <is>
          <t>waste - methane capture</t>
        </is>
      </c>
    </row>
    <row r="8526" ht="15.75" customHeight="1" s="120">
      <c r="A8526" s="2" t="inlineStr">
        <is>
          <t>WASTE</t>
        </is>
      </c>
      <c r="B8526" s="2" t="inlineStr">
        <is>
          <t>LAN</t>
        </is>
      </c>
      <c r="C8526" s="2" t="n">
        <v>2040</v>
      </c>
      <c r="D8526" s="2" t="inlineStr">
        <is>
          <t>United States</t>
        </is>
      </c>
      <c r="E8526" s="2" t="inlineStr">
        <is>
          <t>USA</t>
        </is>
      </c>
      <c r="F8526" s="2" t="inlineStr">
        <is>
          <t>Land_x001f_ll gas recovery for direct use</t>
        </is>
      </c>
      <c r="G8526" s="2" t="n">
        <v>48</v>
      </c>
      <c r="H8526" s="2" t="n">
        <v>0.0003040579031222</v>
      </c>
      <c r="I8526" s="2" t="n">
        <v>0.000340544851496864</v>
      </c>
      <c r="J8526" s="40" t="inlineStr">
        <is>
          <t>waste - methane capture</t>
        </is>
      </c>
    </row>
    <row r="8527" ht="15.75" customHeight="1" s="120">
      <c r="A8527" s="2" t="inlineStr">
        <is>
          <t>WASTE</t>
        </is>
      </c>
      <c r="B8527" s="2" t="inlineStr">
        <is>
          <t>LAN</t>
        </is>
      </c>
      <c r="C8527" s="2" t="n">
        <v>2040</v>
      </c>
      <c r="D8527" s="2" t="inlineStr">
        <is>
          <t>United States</t>
        </is>
      </c>
      <c r="E8527" s="2" t="inlineStr">
        <is>
          <t>USA</t>
        </is>
      </c>
      <c r="F8527" s="2" t="inlineStr">
        <is>
          <t>Electricity generation with combined heat and power</t>
        </is>
      </c>
      <c r="G8527" s="2" t="n">
        <v>49</v>
      </c>
      <c r="H8527" s="2" t="n">
        <v>0.0011386894620955</v>
      </c>
      <c r="I8527" s="2" t="n">
        <v>0.00127533219754696</v>
      </c>
      <c r="J8527" s="40" t="inlineStr">
        <is>
          <t>waste - methane capture</t>
        </is>
      </c>
    </row>
    <row r="8528" ht="15.75" customHeight="1" s="120">
      <c r="A8528" s="2" t="inlineStr">
        <is>
          <t>WASTE</t>
        </is>
      </c>
      <c r="B8528" s="2" t="inlineStr">
        <is>
          <t>LAN</t>
        </is>
      </c>
      <c r="C8528" s="2" t="n">
        <v>2040</v>
      </c>
      <c r="D8528" s="2" t="inlineStr">
        <is>
          <t>United States</t>
        </is>
      </c>
      <c r="E8528" s="2" t="inlineStr">
        <is>
          <t>USA</t>
        </is>
      </c>
      <c r="F8528" s="2" t="inlineStr">
        <is>
          <t>Electricity generation with a gas turbine</t>
        </is>
      </c>
      <c r="G8528" s="2" t="n">
        <v>49</v>
      </c>
      <c r="H8528" s="2" t="n">
        <v>0.0002736517126323</v>
      </c>
      <c r="I8528" s="2" t="n">
        <v>0.000306489918148176</v>
      </c>
      <c r="J8528" s="40" t="inlineStr">
        <is>
          <t>waste - methane capture</t>
        </is>
      </c>
    </row>
    <row r="8529" ht="15.75" customHeight="1" s="120">
      <c r="A8529" s="2" t="inlineStr">
        <is>
          <t>WASTE</t>
        </is>
      </c>
      <c r="B8529" s="2" t="inlineStr">
        <is>
          <t>LAN</t>
        </is>
      </c>
      <c r="C8529" s="2" t="n">
        <v>2040</v>
      </c>
      <c r="D8529" s="2" t="inlineStr">
        <is>
          <t>United States</t>
        </is>
      </c>
      <c r="E8529" s="2" t="inlineStr">
        <is>
          <t>USA</t>
        </is>
      </c>
      <c r="F8529" s="2" t="inlineStr">
        <is>
          <t>Electricity generation with a microturbine</t>
        </is>
      </c>
      <c r="G8529" s="2" t="n">
        <v>49</v>
      </c>
      <c r="H8529" s="2" t="n">
        <v>5.25862596987e-05</v>
      </c>
      <c r="I8529" s="2" t="n">
        <v>5.889661086254401e-05</v>
      </c>
      <c r="J8529" s="40" t="inlineStr">
        <is>
          <t>waste - methane capture</t>
        </is>
      </c>
    </row>
    <row r="8530" ht="15.75" customHeight="1" s="120">
      <c r="A8530" s="2" t="inlineStr">
        <is>
          <t>WASTE</t>
        </is>
      </c>
      <c r="B8530" s="2" t="inlineStr">
        <is>
          <t>LAN</t>
        </is>
      </c>
      <c r="C8530" s="2" t="n">
        <v>2040</v>
      </c>
      <c r="D8530" s="2" t="inlineStr">
        <is>
          <t>United States</t>
        </is>
      </c>
      <c r="E8530" s="2" t="inlineStr">
        <is>
          <t>USA</t>
        </is>
      </c>
      <c r="F8530" s="2" t="inlineStr">
        <is>
          <t>Electricity generation with a reciprocating engine</t>
        </is>
      </c>
      <c r="G8530" s="2" t="n">
        <v>49</v>
      </c>
      <c r="H8530" s="2" t="n">
        <v>0.0016645919531584</v>
      </c>
      <c r="I8530" s="2" t="n">
        <v>0.001864342987537408</v>
      </c>
      <c r="J8530" s="40" t="inlineStr">
        <is>
          <t>waste - methane capture</t>
        </is>
      </c>
    </row>
    <row r="8531" ht="15.75" customHeight="1" s="120">
      <c r="A8531" s="2" t="inlineStr">
        <is>
          <t>WASTE</t>
        </is>
      </c>
      <c r="B8531" s="2" t="inlineStr">
        <is>
          <t>LAN</t>
        </is>
      </c>
      <c r="C8531" s="2" t="n">
        <v>2040</v>
      </c>
      <c r="D8531" s="2" t="inlineStr">
        <is>
          <t>United States</t>
        </is>
      </c>
      <c r="E8531" s="2" t="inlineStr">
        <is>
          <t>USA</t>
        </is>
      </c>
      <c r="F8531" s="2" t="inlineStr">
        <is>
          <t>Flaring of landfill gas</t>
        </is>
      </c>
      <c r="G8531" s="2" t="n">
        <v>49</v>
      </c>
      <c r="H8531" s="2" t="n">
        <v>0.0003600039926823</v>
      </c>
      <c r="I8531" s="2" t="n">
        <v>0.000403204471804176</v>
      </c>
      <c r="J8531" s="40" t="inlineStr">
        <is>
          <t>waste - methane destruction</t>
        </is>
      </c>
    </row>
    <row r="8532" ht="15.75" customHeight="1" s="120">
      <c r="A8532" s="2" t="inlineStr">
        <is>
          <t>WASTE</t>
        </is>
      </c>
      <c r="B8532" s="2" t="inlineStr">
        <is>
          <t>LAN</t>
        </is>
      </c>
      <c r="C8532" s="2" t="n">
        <v>2040</v>
      </c>
      <c r="D8532" s="2" t="inlineStr">
        <is>
          <t>United States</t>
        </is>
      </c>
      <c r="E8532" s="2" t="inlineStr">
        <is>
          <t>USA</t>
        </is>
      </c>
      <c r="F8532" s="2" t="inlineStr">
        <is>
          <t>Electricity generation with a gas turbine</t>
        </is>
      </c>
      <c r="G8532" s="2" t="n">
        <v>50</v>
      </c>
      <c r="H8532" s="2" t="n">
        <v>0.0001891981446533</v>
      </c>
      <c r="I8532" s="2" t="n">
        <v>0.000211901922011696</v>
      </c>
      <c r="J8532" s="40" t="inlineStr">
        <is>
          <t>waste - methane capture</t>
        </is>
      </c>
    </row>
    <row r="8533" ht="15.75" customHeight="1" s="120">
      <c r="A8533" s="2" t="inlineStr">
        <is>
          <t>WASTE</t>
        </is>
      </c>
      <c r="B8533" s="2" t="inlineStr">
        <is>
          <t>LAN</t>
        </is>
      </c>
      <c r="C8533" s="2" t="n">
        <v>2040</v>
      </c>
      <c r="D8533" s="2" t="inlineStr">
        <is>
          <t>United States</t>
        </is>
      </c>
      <c r="E8533" s="2" t="inlineStr">
        <is>
          <t>USA</t>
        </is>
      </c>
      <c r="F8533" s="2" t="inlineStr">
        <is>
          <t>Electricity generation with a reciprocating engine</t>
        </is>
      </c>
      <c r="G8533" s="2" t="n">
        <v>50</v>
      </c>
      <c r="H8533" s="2" t="n">
        <v>0.0052812497597188</v>
      </c>
      <c r="I8533" s="2" t="n">
        <v>0.005914999730885056</v>
      </c>
      <c r="J8533" s="40" t="inlineStr">
        <is>
          <t>waste - methane capture</t>
        </is>
      </c>
    </row>
    <row r="8534" ht="15.75" customHeight="1" s="120">
      <c r="A8534" s="2" t="inlineStr">
        <is>
          <t>WASTE</t>
        </is>
      </c>
      <c r="B8534" s="2" t="inlineStr">
        <is>
          <t>LAN</t>
        </is>
      </c>
      <c r="C8534" s="2" t="n">
        <v>2040</v>
      </c>
      <c r="D8534" s="2" t="inlineStr">
        <is>
          <t>United States</t>
        </is>
      </c>
      <c r="E8534" s="2" t="inlineStr">
        <is>
          <t>USA</t>
        </is>
      </c>
      <c r="F8534" s="2" t="inlineStr">
        <is>
          <t>Land_x001f_ll gas recovery for direct use</t>
        </is>
      </c>
      <c r="G8534" s="2" t="n">
        <v>50</v>
      </c>
      <c r="H8534" s="2" t="n">
        <v>0.0008875062339939</v>
      </c>
      <c r="I8534" s="2" t="n">
        <v>0.0009940069820731682</v>
      </c>
      <c r="J8534" s="40" t="inlineStr">
        <is>
          <t>waste - methane capture</t>
        </is>
      </c>
    </row>
    <row r="8535" ht="15.75" customHeight="1" s="120">
      <c r="A8535" s="2" t="inlineStr">
        <is>
          <t>WASTE</t>
        </is>
      </c>
      <c r="B8535" s="2" t="inlineStr">
        <is>
          <t>LAN</t>
        </is>
      </c>
      <c r="C8535" s="2" t="n">
        <v>2040</v>
      </c>
      <c r="D8535" s="2" t="inlineStr">
        <is>
          <t>United States</t>
        </is>
      </c>
      <c r="E8535" s="2" t="inlineStr">
        <is>
          <t>USA</t>
        </is>
      </c>
      <c r="F8535" s="2" t="inlineStr">
        <is>
          <t>Electricity generation with combined heat and power</t>
        </is>
      </c>
      <c r="G8535" s="2" t="n">
        <v>51</v>
      </c>
      <c r="H8535" s="2" t="n">
        <v>0.0010459986951901</v>
      </c>
      <c r="I8535" s="2" t="n">
        <v>0.001171518538612912</v>
      </c>
      <c r="J8535" s="40" t="inlineStr">
        <is>
          <t>waste - methane capture</t>
        </is>
      </c>
    </row>
    <row r="8536" ht="15.75" customHeight="1" s="120">
      <c r="A8536" s="2" t="inlineStr">
        <is>
          <t>WASTE</t>
        </is>
      </c>
      <c r="B8536" s="2" t="inlineStr">
        <is>
          <t>LAN</t>
        </is>
      </c>
      <c r="C8536" s="2" t="n">
        <v>2040</v>
      </c>
      <c r="D8536" s="2" t="inlineStr">
        <is>
          <t>United States</t>
        </is>
      </c>
      <c r="E8536" s="2" t="inlineStr">
        <is>
          <t>USA</t>
        </is>
      </c>
      <c r="F8536" s="2" t="inlineStr">
        <is>
          <t>Electricity generation with a reciprocating engine</t>
        </is>
      </c>
      <c r="G8536" s="2" t="n">
        <v>51</v>
      </c>
      <c r="H8536" s="2" t="n">
        <v>0.00642229616642</v>
      </c>
      <c r="I8536" s="2" t="n">
        <v>0.007192971706390401</v>
      </c>
      <c r="J8536" s="40" t="inlineStr">
        <is>
          <t>waste - methane capture</t>
        </is>
      </c>
    </row>
    <row r="8537" ht="15.75" customHeight="1" s="120">
      <c r="A8537" s="2" t="inlineStr">
        <is>
          <t>WASTE</t>
        </is>
      </c>
      <c r="B8537" s="2" t="inlineStr">
        <is>
          <t>LAN</t>
        </is>
      </c>
      <c r="C8537" s="2" t="n">
        <v>2040</v>
      </c>
      <c r="D8537" s="2" t="inlineStr">
        <is>
          <t>United States</t>
        </is>
      </c>
      <c r="E8537" s="2" t="inlineStr">
        <is>
          <t>USA</t>
        </is>
      </c>
      <c r="F8537" s="2" t="inlineStr">
        <is>
          <t>Electricity generation with a gas turbine</t>
        </is>
      </c>
      <c r="G8537" s="2" t="n">
        <v>51</v>
      </c>
      <c r="H8537" s="2" t="n">
        <v>5.97919497523e-05</v>
      </c>
      <c r="I8537" s="2" t="n">
        <v>6.696698372257601e-05</v>
      </c>
      <c r="J8537" s="40" t="inlineStr">
        <is>
          <t>waste - methane capture</t>
        </is>
      </c>
    </row>
    <row r="8538" ht="15.75" customHeight="1" s="120">
      <c r="A8538" s="2" t="inlineStr">
        <is>
          <t>WASTE</t>
        </is>
      </c>
      <c r="B8538" s="2" t="inlineStr">
        <is>
          <t>LAN</t>
        </is>
      </c>
      <c r="C8538" s="2" t="n">
        <v>2040</v>
      </c>
      <c r="D8538" s="2" t="inlineStr">
        <is>
          <t>United States</t>
        </is>
      </c>
      <c r="E8538" s="2" t="inlineStr">
        <is>
          <t>USA</t>
        </is>
      </c>
      <c r="F8538" s="2" t="inlineStr">
        <is>
          <t>Electricity generation with a gas turbine</t>
        </is>
      </c>
      <c r="G8538" s="2" t="n">
        <v>52</v>
      </c>
      <c r="H8538" s="2" t="n">
        <v>5.85725319979e-05</v>
      </c>
      <c r="I8538" s="2" t="n">
        <v>6.560123583764801e-05</v>
      </c>
      <c r="J8538" s="40" t="inlineStr">
        <is>
          <t>waste - methane capture</t>
        </is>
      </c>
    </row>
    <row r="8539" ht="15.75" customHeight="1" s="120">
      <c r="A8539" s="2" t="inlineStr">
        <is>
          <t>WASTE</t>
        </is>
      </c>
      <c r="B8539" s="2" t="inlineStr">
        <is>
          <t>LAN</t>
        </is>
      </c>
      <c r="C8539" s="2" t="n">
        <v>2040</v>
      </c>
      <c r="D8539" s="2" t="inlineStr">
        <is>
          <t>United States</t>
        </is>
      </c>
      <c r="E8539" s="2" t="inlineStr">
        <is>
          <t>USA</t>
        </is>
      </c>
      <c r="F8539" s="2" t="inlineStr">
        <is>
          <t>Land_x001f_ll gas recovery for direct use</t>
        </is>
      </c>
      <c r="G8539" s="2" t="n">
        <v>52</v>
      </c>
      <c r="H8539" s="2" t="n">
        <v>0.0002846551069524</v>
      </c>
      <c r="I8539" s="2" t="n">
        <v>0.000318813719786688</v>
      </c>
      <c r="J8539" s="40" t="inlineStr">
        <is>
          <t>waste - methane capture</t>
        </is>
      </c>
    </row>
    <row r="8540" ht="15.75" customHeight="1" s="120">
      <c r="A8540" s="2" t="inlineStr">
        <is>
          <t>WASTE</t>
        </is>
      </c>
      <c r="B8540" s="2" t="inlineStr">
        <is>
          <t>LAN</t>
        </is>
      </c>
      <c r="C8540" s="2" t="n">
        <v>2040</v>
      </c>
      <c r="D8540" s="2" t="inlineStr">
        <is>
          <t>United States</t>
        </is>
      </c>
      <c r="E8540" s="2" t="inlineStr">
        <is>
          <t>USA</t>
        </is>
      </c>
      <c r="F8540" s="2" t="inlineStr">
        <is>
          <t>Electricity generation with a reciprocating engine</t>
        </is>
      </c>
      <c r="G8540" s="2" t="n">
        <v>52</v>
      </c>
      <c r="H8540" s="2" t="n">
        <v>0.0049641000805423</v>
      </c>
      <c r="I8540" s="2" t="n">
        <v>0.005559792090207376</v>
      </c>
      <c r="J8540" s="40" t="inlineStr">
        <is>
          <t>waste - methane capture</t>
        </is>
      </c>
    </row>
    <row r="8541" ht="15.75" customHeight="1" s="120">
      <c r="A8541" s="2" t="inlineStr">
        <is>
          <t>WASTE</t>
        </is>
      </c>
      <c r="B8541" s="2" t="inlineStr">
        <is>
          <t>LAN</t>
        </is>
      </c>
      <c r="C8541" s="2" t="n">
        <v>2040</v>
      </c>
      <c r="D8541" s="2" t="inlineStr">
        <is>
          <t>United States</t>
        </is>
      </c>
      <c r="E8541" s="2" t="inlineStr">
        <is>
          <t>USA</t>
        </is>
      </c>
      <c r="F8541" s="2" t="inlineStr">
        <is>
          <t>Electricity generation with combined heat and power</t>
        </is>
      </c>
      <c r="G8541" s="2" t="n">
        <v>52</v>
      </c>
      <c r="H8541" s="2" t="n">
        <v>0.0005865588900633</v>
      </c>
      <c r="I8541" s="2" t="n">
        <v>0.000656945956870896</v>
      </c>
      <c r="J8541" s="40" t="inlineStr">
        <is>
          <t>waste - methane capture</t>
        </is>
      </c>
    </row>
    <row r="8542" ht="15.75" customHeight="1" s="120">
      <c r="A8542" s="2" t="inlineStr">
        <is>
          <t>WASTE</t>
        </is>
      </c>
      <c r="B8542" s="2" t="inlineStr">
        <is>
          <t>LAN</t>
        </is>
      </c>
      <c r="C8542" s="2" t="n">
        <v>2040</v>
      </c>
      <c r="D8542" s="2" t="inlineStr">
        <is>
          <t>United States</t>
        </is>
      </c>
      <c r="E8542" s="2" t="inlineStr">
        <is>
          <t>USA</t>
        </is>
      </c>
      <c r="F8542" s="2" t="inlineStr">
        <is>
          <t>Flaring of landfill gas</t>
        </is>
      </c>
      <c r="G8542" s="2" t="n">
        <v>53</v>
      </c>
      <c r="H8542" s="2" t="n">
        <v>0.0003090881800745</v>
      </c>
      <c r="I8542" s="2" t="n">
        <v>0.0003461787616834401</v>
      </c>
      <c r="J8542" s="40" t="inlineStr">
        <is>
          <t>waste - methane destruction</t>
        </is>
      </c>
    </row>
    <row r="8543" ht="15.75" customHeight="1" s="120">
      <c r="A8543" s="2" t="inlineStr">
        <is>
          <t>WASTE</t>
        </is>
      </c>
      <c r="B8543" s="2" t="inlineStr">
        <is>
          <t>LAN</t>
        </is>
      </c>
      <c r="C8543" s="2" t="n">
        <v>2040</v>
      </c>
      <c r="D8543" s="2" t="inlineStr">
        <is>
          <t>United States</t>
        </is>
      </c>
      <c r="E8543" s="2" t="inlineStr">
        <is>
          <t>USA</t>
        </is>
      </c>
      <c r="F8543" s="2" t="inlineStr">
        <is>
          <t>Electricity generation with combined heat and power</t>
        </is>
      </c>
      <c r="G8543" s="2" t="n">
        <v>53</v>
      </c>
      <c r="H8543" s="2" t="n">
        <v>0.0004983375692973</v>
      </c>
      <c r="I8543" s="2" t="n">
        <v>0.0005581380776129761</v>
      </c>
      <c r="J8543" s="40" t="inlineStr">
        <is>
          <t>waste - methane capture</t>
        </is>
      </c>
    </row>
    <row r="8544" ht="15.75" customHeight="1" s="120">
      <c r="A8544" s="2" t="inlineStr">
        <is>
          <t>WASTE</t>
        </is>
      </c>
      <c r="B8544" s="2" t="inlineStr">
        <is>
          <t>LAN</t>
        </is>
      </c>
      <c r="C8544" s="2" t="n">
        <v>2040</v>
      </c>
      <c r="D8544" s="2" t="inlineStr">
        <is>
          <t>United States</t>
        </is>
      </c>
      <c r="E8544" s="2" t="inlineStr">
        <is>
          <t>USA</t>
        </is>
      </c>
      <c r="F8544" s="2" t="inlineStr">
        <is>
          <t>Electricity generation with a gas turbine</t>
        </is>
      </c>
      <c r="G8544" s="2" t="n">
        <v>53</v>
      </c>
      <c r="H8544" s="2" t="n">
        <v>5.75505328015e-05</v>
      </c>
      <c r="I8544" s="2" t="n">
        <v>6.445659673768e-05</v>
      </c>
      <c r="J8544" s="40" t="inlineStr">
        <is>
          <t>waste - methane capture</t>
        </is>
      </c>
    </row>
    <row r="8545" ht="15.75" customHeight="1" s="120">
      <c r="A8545" s="2" t="inlineStr">
        <is>
          <t>WASTE</t>
        </is>
      </c>
      <c r="B8545" s="2" t="inlineStr">
        <is>
          <t>LAN</t>
        </is>
      </c>
      <c r="C8545" s="2" t="n">
        <v>2040</v>
      </c>
      <c r="D8545" s="2" t="inlineStr">
        <is>
          <t>United States</t>
        </is>
      </c>
      <c r="E8545" s="2" t="inlineStr">
        <is>
          <t>USA</t>
        </is>
      </c>
      <c r="F8545" s="2" t="inlineStr">
        <is>
          <t>Electricity generation with a reciprocating engine</t>
        </is>
      </c>
      <c r="G8545" s="2" t="n">
        <v>53</v>
      </c>
      <c r="H8545" s="2" t="n">
        <v>0.0015385504812002</v>
      </c>
      <c r="I8545" s="2" t="n">
        <v>0.001723176538944224</v>
      </c>
      <c r="J8545" s="40" t="inlineStr">
        <is>
          <t>waste - methane capture</t>
        </is>
      </c>
    </row>
    <row r="8546" ht="15.75" customHeight="1" s="120">
      <c r="A8546" s="2" t="inlineStr">
        <is>
          <t>WASTE</t>
        </is>
      </c>
      <c r="B8546" s="2" t="inlineStr">
        <is>
          <t>LAN</t>
        </is>
      </c>
      <c r="C8546" s="2" t="n">
        <v>2040</v>
      </c>
      <c r="D8546" s="2" t="inlineStr">
        <is>
          <t>United States</t>
        </is>
      </c>
      <c r="E8546" s="2" t="inlineStr">
        <is>
          <t>USA</t>
        </is>
      </c>
      <c r="F8546" s="2" t="inlineStr">
        <is>
          <t>Electricity generation with combined heat and power</t>
        </is>
      </c>
      <c r="G8546" s="2" t="n">
        <v>54</v>
      </c>
      <c r="H8546" s="2" t="n">
        <v>0.0004750389925903</v>
      </c>
      <c r="I8546" s="2" t="n">
        <v>0.0005320436717011361</v>
      </c>
      <c r="J8546" s="40" t="inlineStr">
        <is>
          <t>waste - methane capture</t>
        </is>
      </c>
    </row>
    <row r="8547" ht="15.75" customHeight="1" s="120">
      <c r="A8547" s="2" t="inlineStr">
        <is>
          <t>WASTE</t>
        </is>
      </c>
      <c r="B8547" s="2" t="inlineStr">
        <is>
          <t>LAN</t>
        </is>
      </c>
      <c r="C8547" s="2" t="n">
        <v>2040</v>
      </c>
      <c r="D8547" s="2" t="inlineStr">
        <is>
          <t>United States</t>
        </is>
      </c>
      <c r="E8547" s="2" t="inlineStr">
        <is>
          <t>USA</t>
        </is>
      </c>
      <c r="F8547" s="2" t="inlineStr">
        <is>
          <t>Electricity generation with a microturbine</t>
        </is>
      </c>
      <c r="G8547" s="2" t="n">
        <v>54</v>
      </c>
      <c r="H8547" s="2" t="n">
        <v>2.38983939198e-05</v>
      </c>
      <c r="I8547" s="2" t="n">
        <v>2.6766201190176e-05</v>
      </c>
      <c r="J8547" s="40" t="inlineStr">
        <is>
          <t>waste - methane capture</t>
        </is>
      </c>
    </row>
    <row r="8548" ht="15.75" customHeight="1" s="120">
      <c r="A8548" s="2" t="inlineStr">
        <is>
          <t>WASTE</t>
        </is>
      </c>
      <c r="B8548" s="2" t="inlineStr">
        <is>
          <t>LAN</t>
        </is>
      </c>
      <c r="C8548" s="2" t="n">
        <v>2040</v>
      </c>
      <c r="D8548" s="2" t="inlineStr">
        <is>
          <t>United States</t>
        </is>
      </c>
      <c r="E8548" s="2" t="inlineStr">
        <is>
          <t>USA</t>
        </is>
      </c>
      <c r="F8548" s="2" t="inlineStr">
        <is>
          <t>Land_x001f_ll gas recovery for direct use</t>
        </is>
      </c>
      <c r="G8548" s="2" t="n">
        <v>54</v>
      </c>
      <c r="H8548" s="2" t="n">
        <v>0.0004741314915009</v>
      </c>
      <c r="I8548" s="2" t="n">
        <v>0.000531027270481008</v>
      </c>
      <c r="J8548" s="40" t="inlineStr">
        <is>
          <t>waste - methane capture</t>
        </is>
      </c>
    </row>
    <row r="8549" ht="15.75" customHeight="1" s="120">
      <c r="A8549" s="2" t="inlineStr">
        <is>
          <t>WASTE</t>
        </is>
      </c>
      <c r="B8549" s="2" t="inlineStr">
        <is>
          <t>LAN</t>
        </is>
      </c>
      <c r="C8549" s="2" t="n">
        <v>2040</v>
      </c>
      <c r="D8549" s="2" t="inlineStr">
        <is>
          <t>United States</t>
        </is>
      </c>
      <c r="E8549" s="2" t="inlineStr">
        <is>
          <t>USA</t>
        </is>
      </c>
      <c r="F8549" s="2" t="inlineStr">
        <is>
          <t>Electricity generation with a gas turbine</t>
        </is>
      </c>
      <c r="G8549" s="2" t="n">
        <v>54</v>
      </c>
      <c r="H8549" s="2" t="n">
        <v>6.165815284480001e-05</v>
      </c>
      <c r="I8549" s="2" t="n">
        <v>6.905713118617602e-05</v>
      </c>
      <c r="J8549" s="40" t="inlineStr">
        <is>
          <t>waste - methane capture</t>
        </is>
      </c>
    </row>
    <row r="8550" ht="15.75" customHeight="1" s="120">
      <c r="A8550" s="2" t="inlineStr">
        <is>
          <t>WASTE</t>
        </is>
      </c>
      <c r="B8550" s="2" t="inlineStr">
        <is>
          <t>LAN</t>
        </is>
      </c>
      <c r="C8550" s="2" t="n">
        <v>2040</v>
      </c>
      <c r="D8550" s="2" t="inlineStr">
        <is>
          <t>United States</t>
        </is>
      </c>
      <c r="E8550" s="2" t="inlineStr">
        <is>
          <t>USA</t>
        </is>
      </c>
      <c r="F8550" s="2" t="inlineStr">
        <is>
          <t>Electricity generation with a reciprocating engine</t>
        </is>
      </c>
      <c r="G8550" s="2" t="n">
        <v>54</v>
      </c>
      <c r="H8550" s="2" t="n">
        <v>0.0032828716794029</v>
      </c>
      <c r="I8550" s="2" t="n">
        <v>0.003676816280931248</v>
      </c>
      <c r="J8550" s="40" t="inlineStr">
        <is>
          <t>waste - methane capture</t>
        </is>
      </c>
    </row>
    <row r="8551" ht="15.75" customHeight="1" s="120">
      <c r="A8551" s="2" t="inlineStr">
        <is>
          <t>WASTE</t>
        </is>
      </c>
      <c r="B8551" s="2" t="inlineStr">
        <is>
          <t>LAN</t>
        </is>
      </c>
      <c r="C8551" s="2" t="n">
        <v>2040</v>
      </c>
      <c r="D8551" s="2" t="inlineStr">
        <is>
          <t>United States</t>
        </is>
      </c>
      <c r="E8551" s="2" t="inlineStr">
        <is>
          <t>USA</t>
        </is>
      </c>
      <c r="F8551" s="2" t="inlineStr">
        <is>
          <t>Electricity generation with combined heat and power</t>
        </is>
      </c>
      <c r="G8551" s="2" t="n">
        <v>55</v>
      </c>
      <c r="H8551" s="2" t="n">
        <v>0.0006208826816874</v>
      </c>
      <c r="I8551" s="2" t="n">
        <v>0.0006953886034898881</v>
      </c>
      <c r="J8551" s="40" t="inlineStr">
        <is>
          <t>waste - methane capture</t>
        </is>
      </c>
    </row>
    <row r="8552" ht="15.75" customHeight="1" s="120">
      <c r="A8552" s="2" t="inlineStr">
        <is>
          <t>WASTE</t>
        </is>
      </c>
      <c r="B8552" s="2" t="inlineStr">
        <is>
          <t>LAN</t>
        </is>
      </c>
      <c r="C8552" s="2" t="n">
        <v>2040</v>
      </c>
      <c r="D8552" s="2" t="inlineStr">
        <is>
          <t>United States</t>
        </is>
      </c>
      <c r="E8552" s="2" t="inlineStr">
        <is>
          <t>USA</t>
        </is>
      </c>
      <c r="F8552" s="2" t="inlineStr">
        <is>
          <t>Electricity generation with a reciprocating engine</t>
        </is>
      </c>
      <c r="G8552" s="2" t="n">
        <v>55</v>
      </c>
      <c r="H8552" s="2" t="n">
        <v>0.0016991104930639</v>
      </c>
      <c r="I8552" s="2" t="n">
        <v>0.001903003752231568</v>
      </c>
      <c r="J8552" s="40" t="inlineStr">
        <is>
          <t>waste - methane capture</t>
        </is>
      </c>
    </row>
    <row r="8553" ht="15.75" customHeight="1" s="120">
      <c r="A8553" s="2" t="inlineStr">
        <is>
          <t>WASTE</t>
        </is>
      </c>
      <c r="B8553" s="2" t="inlineStr">
        <is>
          <t>LAN</t>
        </is>
      </c>
      <c r="C8553" s="2" t="n">
        <v>2040</v>
      </c>
      <c r="D8553" s="2" t="inlineStr">
        <is>
          <t>United States</t>
        </is>
      </c>
      <c r="E8553" s="2" t="inlineStr">
        <is>
          <t>USA</t>
        </is>
      </c>
      <c r="F8553" s="2" t="inlineStr">
        <is>
          <t>Land_x001f_ll gas recovery for direct use</t>
        </is>
      </c>
      <c r="G8553" s="2" t="n">
        <v>55</v>
      </c>
      <c r="H8553" s="2" t="n">
        <v>0.0003834683448076</v>
      </c>
      <c r="I8553" s="2" t="n">
        <v>0.000429484546184512</v>
      </c>
      <c r="J8553" s="40" t="inlineStr">
        <is>
          <t>waste - methane capture</t>
        </is>
      </c>
    </row>
    <row r="8554" ht="15.75" customHeight="1" s="120">
      <c r="A8554" s="2" t="inlineStr">
        <is>
          <t>WASTE</t>
        </is>
      </c>
      <c r="B8554" s="2" t="inlineStr">
        <is>
          <t>LAN</t>
        </is>
      </c>
      <c r="C8554" s="2" t="n">
        <v>2040</v>
      </c>
      <c r="D8554" s="2" t="inlineStr">
        <is>
          <t>United States</t>
        </is>
      </c>
      <c r="E8554" s="2" t="inlineStr">
        <is>
          <t>USA</t>
        </is>
      </c>
      <c r="F8554" s="2" t="inlineStr">
        <is>
          <t>Electricity generation with a gas turbine</t>
        </is>
      </c>
      <c r="G8554" s="2" t="n">
        <v>55</v>
      </c>
      <c r="H8554" s="2" t="n">
        <v>0.0001768479814928</v>
      </c>
      <c r="I8554" s="2" t="n">
        <v>0.000198069739271936</v>
      </c>
      <c r="J8554" s="40" t="inlineStr">
        <is>
          <t>waste - methane capture</t>
        </is>
      </c>
    </row>
    <row r="8555" ht="15.75" customHeight="1" s="120">
      <c r="A8555" s="2" t="inlineStr">
        <is>
          <t>WASTE</t>
        </is>
      </c>
      <c r="B8555" s="2" t="inlineStr">
        <is>
          <t>LAN</t>
        </is>
      </c>
      <c r="C8555" s="2" t="n">
        <v>2040</v>
      </c>
      <c r="D8555" s="2" t="inlineStr">
        <is>
          <t>United States</t>
        </is>
      </c>
      <c r="E8555" s="2" t="inlineStr">
        <is>
          <t>USA</t>
        </is>
      </c>
      <c r="F8555" s="2" t="inlineStr">
        <is>
          <t>Electricity generation with a microturbine</t>
        </is>
      </c>
      <c r="G8555" s="2" t="n">
        <v>55</v>
      </c>
      <c r="H8555" s="2" t="n">
        <v>2.2811400413e-05</v>
      </c>
      <c r="I8555" s="2" t="n">
        <v>2.554876846256e-05</v>
      </c>
      <c r="J8555" s="40" t="inlineStr">
        <is>
          <t>waste - methane capture</t>
        </is>
      </c>
    </row>
    <row r="8556" ht="15.75" customHeight="1" s="120">
      <c r="A8556" s="2" t="inlineStr">
        <is>
          <t>WASTE</t>
        </is>
      </c>
      <c r="B8556" s="2" t="inlineStr">
        <is>
          <t>LAN</t>
        </is>
      </c>
      <c r="C8556" s="2" t="n">
        <v>2040</v>
      </c>
      <c r="D8556" s="2" t="inlineStr">
        <is>
          <t>United States</t>
        </is>
      </c>
      <c r="E8556" s="2" t="inlineStr">
        <is>
          <t>USA</t>
        </is>
      </c>
      <c r="F8556" s="2" t="inlineStr">
        <is>
          <t>Electricity generation with a gas turbine</t>
        </is>
      </c>
      <c r="G8556" s="2" t="n">
        <v>56</v>
      </c>
      <c r="H8556" s="2" t="n">
        <v>5.37989362783e-05</v>
      </c>
      <c r="I8556" s="2" t="n">
        <v>6.025480863169601e-05</v>
      </c>
      <c r="J8556" s="40" t="inlineStr">
        <is>
          <t>waste - methane capture</t>
        </is>
      </c>
    </row>
    <row r="8557" ht="15.75" customHeight="1" s="120">
      <c r="A8557" s="2" t="inlineStr">
        <is>
          <t>WASTE</t>
        </is>
      </c>
      <c r="B8557" s="2" t="inlineStr">
        <is>
          <t>LAN</t>
        </is>
      </c>
      <c r="C8557" s="2" t="n">
        <v>2040</v>
      </c>
      <c r="D8557" s="2" t="inlineStr">
        <is>
          <t>United States</t>
        </is>
      </c>
      <c r="E8557" s="2" t="inlineStr">
        <is>
          <t>USA</t>
        </is>
      </c>
      <c r="F8557" s="2" t="inlineStr">
        <is>
          <t>Electricity generation with combined heat and power</t>
        </is>
      </c>
      <c r="G8557" s="2" t="n">
        <v>56</v>
      </c>
      <c r="H8557" s="2" t="n">
        <v>0.0004459361516638</v>
      </c>
      <c r="I8557" s="2" t="n">
        <v>0.000499448489863456</v>
      </c>
      <c r="J8557" s="40" t="inlineStr">
        <is>
          <t>waste - methane capture</t>
        </is>
      </c>
    </row>
    <row r="8558" ht="15.75" customHeight="1" s="120">
      <c r="A8558" s="2" t="inlineStr">
        <is>
          <t>WASTE</t>
        </is>
      </c>
      <c r="B8558" s="2" t="inlineStr">
        <is>
          <t>LAN</t>
        </is>
      </c>
      <c r="C8558" s="2" t="n">
        <v>2040</v>
      </c>
      <c r="D8558" s="2" t="inlineStr">
        <is>
          <t>United States</t>
        </is>
      </c>
      <c r="E8558" s="2" t="inlineStr">
        <is>
          <t>USA</t>
        </is>
      </c>
      <c r="F8558" s="2" t="inlineStr">
        <is>
          <t>Electricity generation with a reciprocating engine</t>
        </is>
      </c>
      <c r="G8558" s="2" t="n">
        <v>56</v>
      </c>
      <c r="H8558" s="2" t="n">
        <v>0.0044172821799293</v>
      </c>
      <c r="I8558" s="2" t="n">
        <v>0.004947356041520817</v>
      </c>
      <c r="J8558" s="40" t="inlineStr">
        <is>
          <t>waste - methane capture</t>
        </is>
      </c>
    </row>
    <row r="8559" ht="15.75" customHeight="1" s="120">
      <c r="A8559" s="2" t="inlineStr">
        <is>
          <t>WASTE</t>
        </is>
      </c>
      <c r="B8559" s="2" t="inlineStr">
        <is>
          <t>LAN</t>
        </is>
      </c>
      <c r="C8559" s="2" t="n">
        <v>2040</v>
      </c>
      <c r="D8559" s="2" t="inlineStr">
        <is>
          <t>United States</t>
        </is>
      </c>
      <c r="E8559" s="2" t="inlineStr">
        <is>
          <t>USA</t>
        </is>
      </c>
      <c r="F8559" s="2" t="inlineStr">
        <is>
          <t>Land_x001f_ll gas recovery for direct use</t>
        </is>
      </c>
      <c r="G8559" s="2" t="n">
        <v>57</v>
      </c>
      <c r="H8559" s="2" t="n">
        <v>0.0002937827666756</v>
      </c>
      <c r="I8559" s="2" t="n">
        <v>0.000329036698676672</v>
      </c>
      <c r="J8559" s="40" t="inlineStr">
        <is>
          <t>waste - methane capture</t>
        </is>
      </c>
    </row>
    <row r="8560" ht="15.75" customHeight="1" s="120">
      <c r="A8560" s="2" t="inlineStr">
        <is>
          <t>WASTE</t>
        </is>
      </c>
      <c r="B8560" s="2" t="inlineStr">
        <is>
          <t>LAN</t>
        </is>
      </c>
      <c r="C8560" s="2" t="n">
        <v>2040</v>
      </c>
      <c r="D8560" s="2" t="inlineStr">
        <is>
          <t>United States</t>
        </is>
      </c>
      <c r="E8560" s="2" t="inlineStr">
        <is>
          <t>USA</t>
        </is>
      </c>
      <c r="F8560" s="2" t="inlineStr">
        <is>
          <t>Electricity generation with combined heat and power</t>
        </is>
      </c>
      <c r="G8560" s="2" t="n">
        <v>57</v>
      </c>
      <c r="H8560" s="2" t="n">
        <v>0.0005962645809632</v>
      </c>
      <c r="I8560" s="2" t="n">
        <v>0.0006678163306787841</v>
      </c>
      <c r="J8560" s="40" t="inlineStr">
        <is>
          <t>waste - methane capture</t>
        </is>
      </c>
    </row>
    <row r="8561" ht="15.75" customHeight="1" s="120">
      <c r="A8561" s="2" t="inlineStr">
        <is>
          <t>WASTE</t>
        </is>
      </c>
      <c r="B8561" s="2" t="inlineStr">
        <is>
          <t>LAN</t>
        </is>
      </c>
      <c r="C8561" s="2" t="n">
        <v>2040</v>
      </c>
      <c r="D8561" s="2" t="inlineStr">
        <is>
          <t>United States</t>
        </is>
      </c>
      <c r="E8561" s="2" t="inlineStr">
        <is>
          <t>USA</t>
        </is>
      </c>
      <c r="F8561" s="2" t="inlineStr">
        <is>
          <t>Electricity generation with a microturbine</t>
        </is>
      </c>
      <c r="G8561" s="2" t="n">
        <v>57</v>
      </c>
      <c r="H8561" s="2" t="n">
        <v>2.24481937039e-05</v>
      </c>
      <c r="I8561" s="2" t="n">
        <v>2.5141976948368e-05</v>
      </c>
      <c r="J8561" s="40" t="inlineStr">
        <is>
          <t>waste - methane capture</t>
        </is>
      </c>
    </row>
    <row r="8562" ht="15.75" customHeight="1" s="120">
      <c r="A8562" s="2" t="inlineStr">
        <is>
          <t>WASTE</t>
        </is>
      </c>
      <c r="B8562" s="2" t="inlineStr">
        <is>
          <t>LAN</t>
        </is>
      </c>
      <c r="C8562" s="2" t="n">
        <v>2040</v>
      </c>
      <c r="D8562" s="2" t="inlineStr">
        <is>
          <t>United States</t>
        </is>
      </c>
      <c r="E8562" s="2" t="inlineStr">
        <is>
          <t>USA</t>
        </is>
      </c>
      <c r="F8562" s="2" t="inlineStr">
        <is>
          <t>Electricity generation with a reciprocating engine</t>
        </is>
      </c>
      <c r="G8562" s="2" t="n">
        <v>57</v>
      </c>
      <c r="H8562" s="2" t="n">
        <v>0.002859300118871</v>
      </c>
      <c r="I8562" s="2" t="n">
        <v>0.00320241613313552</v>
      </c>
      <c r="J8562" s="40" t="inlineStr">
        <is>
          <t>waste - methane capture</t>
        </is>
      </c>
    </row>
    <row r="8563" ht="15.75" customHeight="1" s="120">
      <c r="A8563" s="2" t="inlineStr">
        <is>
          <t>WASTE</t>
        </is>
      </c>
      <c r="B8563" s="2" t="inlineStr">
        <is>
          <t>LAN</t>
        </is>
      </c>
      <c r="C8563" s="2" t="n">
        <v>2040</v>
      </c>
      <c r="D8563" s="2" t="inlineStr">
        <is>
          <t>United States</t>
        </is>
      </c>
      <c r="E8563" s="2" t="inlineStr">
        <is>
          <t>USA</t>
        </is>
      </c>
      <c r="F8563" s="2" t="inlineStr">
        <is>
          <t>Electricity generation with a gas turbine</t>
        </is>
      </c>
      <c r="G8563" s="2" t="n">
        <v>57</v>
      </c>
      <c r="H8563" s="2" t="n">
        <v>5.38826971024e-05</v>
      </c>
      <c r="I8563" s="2" t="n">
        <v>6.0348620754688e-05</v>
      </c>
      <c r="J8563" s="40" t="inlineStr">
        <is>
          <t>waste - methane capture</t>
        </is>
      </c>
    </row>
    <row r="8564" ht="15.75" customHeight="1" s="120">
      <c r="A8564" s="2" t="inlineStr">
        <is>
          <t>WASTE</t>
        </is>
      </c>
      <c r="B8564" s="2" t="inlineStr">
        <is>
          <t>LAN</t>
        </is>
      </c>
      <c r="C8564" s="2" t="n">
        <v>2040</v>
      </c>
      <c r="D8564" s="2" t="inlineStr">
        <is>
          <t>United States</t>
        </is>
      </c>
      <c r="E8564" s="2" t="inlineStr">
        <is>
          <t>USA</t>
        </is>
      </c>
      <c r="F8564" s="2" t="inlineStr">
        <is>
          <t>Electricity generation with a microturbine</t>
        </is>
      </c>
      <c r="G8564" s="2" t="n">
        <v>58</v>
      </c>
      <c r="H8564" s="2" t="n">
        <v>2.17857887037e-05</v>
      </c>
      <c r="I8564" s="2" t="n">
        <v>2.4400083348144e-05</v>
      </c>
      <c r="J8564" s="40" t="inlineStr">
        <is>
          <t>waste - methane capture</t>
        </is>
      </c>
    </row>
    <row r="8565" ht="15.75" customHeight="1" s="120">
      <c r="A8565" s="2" t="inlineStr">
        <is>
          <t>WASTE</t>
        </is>
      </c>
      <c r="B8565" s="2" t="inlineStr">
        <is>
          <t>LAN</t>
        </is>
      </c>
      <c r="C8565" s="2" t="n">
        <v>2040</v>
      </c>
      <c r="D8565" s="2" t="inlineStr">
        <is>
          <t>United States</t>
        </is>
      </c>
      <c r="E8565" s="2" t="inlineStr">
        <is>
          <t>USA</t>
        </is>
      </c>
      <c r="F8565" s="2" t="inlineStr">
        <is>
          <t>Electricity generation with a reciprocating engine</t>
        </is>
      </c>
      <c r="G8565" s="2" t="n">
        <v>58</v>
      </c>
      <c r="H8565" s="2" t="n">
        <v>0.0032423976808786</v>
      </c>
      <c r="I8565" s="2" t="n">
        <v>0.003631485402584032</v>
      </c>
      <c r="J8565" s="40" t="inlineStr">
        <is>
          <t>waste - methane capture</t>
        </is>
      </c>
    </row>
    <row r="8566" ht="15.75" customHeight="1" s="120">
      <c r="A8566" s="2" t="inlineStr">
        <is>
          <t>WASTE</t>
        </is>
      </c>
      <c r="B8566" s="2" t="inlineStr">
        <is>
          <t>LAN</t>
        </is>
      </c>
      <c r="C8566" s="2" t="n">
        <v>2040</v>
      </c>
      <c r="D8566" s="2" t="inlineStr">
        <is>
          <t>United States</t>
        </is>
      </c>
      <c r="E8566" s="2" t="inlineStr">
        <is>
          <t>USA</t>
        </is>
      </c>
      <c r="F8566" s="2" t="inlineStr">
        <is>
          <t>Flaring of landfill gas</t>
        </is>
      </c>
      <c r="G8566" s="2" t="n">
        <v>58</v>
      </c>
      <c r="H8566" s="2" t="n">
        <v>0.0003036845591851</v>
      </c>
      <c r="I8566" s="2" t="n">
        <v>0.0003401267062873121</v>
      </c>
      <c r="J8566" s="40" t="inlineStr">
        <is>
          <t>waste - methane destruction</t>
        </is>
      </c>
    </row>
    <row r="8567" ht="15.75" customHeight="1" s="120">
      <c r="A8567" s="2" t="inlineStr">
        <is>
          <t>WASTE</t>
        </is>
      </c>
      <c r="B8567" s="2" t="inlineStr">
        <is>
          <t>LAN</t>
        </is>
      </c>
      <c r="C8567" s="2" t="n">
        <v>2040</v>
      </c>
      <c r="D8567" s="2" t="inlineStr">
        <is>
          <t>United States</t>
        </is>
      </c>
      <c r="E8567" s="2" t="inlineStr">
        <is>
          <t>USA</t>
        </is>
      </c>
      <c r="F8567" s="2" t="inlineStr">
        <is>
          <t>Electricity generation with a gas turbine</t>
        </is>
      </c>
      <c r="G8567" s="2" t="n">
        <v>58</v>
      </c>
      <c r="H8567" s="2" t="n">
        <v>0.0001562746074342</v>
      </c>
      <c r="I8567" s="2" t="n">
        <v>0.000175027560326304</v>
      </c>
      <c r="J8567" s="40" t="inlineStr">
        <is>
          <t>waste - methane capture</t>
        </is>
      </c>
    </row>
    <row r="8568" ht="15.75" customHeight="1" s="120">
      <c r="A8568" s="2" t="inlineStr">
        <is>
          <t>WASTE</t>
        </is>
      </c>
      <c r="B8568" s="2" t="inlineStr">
        <is>
          <t>LAN</t>
        </is>
      </c>
      <c r="C8568" s="2" t="n">
        <v>2040</v>
      </c>
      <c r="D8568" s="2" t="inlineStr">
        <is>
          <t>United States</t>
        </is>
      </c>
      <c r="E8568" s="2" t="inlineStr">
        <is>
          <t>USA</t>
        </is>
      </c>
      <c r="F8568" s="2" t="inlineStr">
        <is>
          <t>Electricity generation with combined heat and power</t>
        </is>
      </c>
      <c r="G8568" s="2" t="n">
        <v>58</v>
      </c>
      <c r="H8568" s="2" t="n">
        <v>0.0003504148917273</v>
      </c>
      <c r="I8568" s="2" t="n">
        <v>0.000392464678734576</v>
      </c>
      <c r="J8568" s="40" t="inlineStr">
        <is>
          <t>waste - methane capture</t>
        </is>
      </c>
    </row>
    <row r="8569" ht="15.75" customHeight="1" s="120">
      <c r="A8569" s="2" t="inlineStr">
        <is>
          <t>WASTE</t>
        </is>
      </c>
      <c r="B8569" s="2" t="inlineStr">
        <is>
          <t>LAN</t>
        </is>
      </c>
      <c r="C8569" s="2" t="n">
        <v>2040</v>
      </c>
      <c r="D8569" s="2" t="inlineStr">
        <is>
          <t>United States</t>
        </is>
      </c>
      <c r="E8569" s="2" t="inlineStr">
        <is>
          <t>USA</t>
        </is>
      </c>
      <c r="F8569" s="2" t="inlineStr">
        <is>
          <t>Electricity generation with a reciprocating engine</t>
        </is>
      </c>
      <c r="G8569" s="2" t="n">
        <v>59</v>
      </c>
      <c r="H8569" s="2" t="n">
        <v>0.0028849970549345</v>
      </c>
      <c r="I8569" s="2" t="n">
        <v>0.00323119670152664</v>
      </c>
      <c r="J8569" s="40" t="inlineStr">
        <is>
          <t>waste - methane capture</t>
        </is>
      </c>
    </row>
    <row r="8570" ht="15.75" customHeight="1" s="120">
      <c r="A8570" s="2" t="inlineStr">
        <is>
          <t>WASTE</t>
        </is>
      </c>
      <c r="B8570" s="2" t="inlineStr">
        <is>
          <t>LAN</t>
        </is>
      </c>
      <c r="C8570" s="2" t="n">
        <v>2040</v>
      </c>
      <c r="D8570" s="2" t="inlineStr">
        <is>
          <t>United States</t>
        </is>
      </c>
      <c r="E8570" s="2" t="inlineStr">
        <is>
          <t>USA</t>
        </is>
      </c>
      <c r="F8570" s="2" t="inlineStr">
        <is>
          <t>Electricity generation with combined heat and power</t>
        </is>
      </c>
      <c r="G8570" s="2" t="n">
        <v>59</v>
      </c>
      <c r="H8570" s="2" t="n">
        <v>0.0003632350126281</v>
      </c>
      <c r="I8570" s="2" t="n">
        <v>0.0004068232141434721</v>
      </c>
      <c r="J8570" s="40" t="inlineStr">
        <is>
          <t>waste - methane capture</t>
        </is>
      </c>
    </row>
    <row r="8571" ht="15.75" customHeight="1" s="120">
      <c r="A8571" s="2" t="inlineStr">
        <is>
          <t>WASTE</t>
        </is>
      </c>
      <c r="B8571" s="2" t="inlineStr">
        <is>
          <t>LAN</t>
        </is>
      </c>
      <c r="C8571" s="2" t="n">
        <v>2040</v>
      </c>
      <c r="D8571" s="2" t="inlineStr">
        <is>
          <t>United States</t>
        </is>
      </c>
      <c r="E8571" s="2" t="inlineStr">
        <is>
          <t>USA</t>
        </is>
      </c>
      <c r="F8571" s="2" t="inlineStr">
        <is>
          <t>Flaring of landfill gas</t>
        </is>
      </c>
      <c r="G8571" s="2" t="n">
        <v>59</v>
      </c>
      <c r="H8571" s="2" t="n">
        <v>0.0002962517319247</v>
      </c>
      <c r="I8571" s="2" t="n">
        <v>0.0003318019397556641</v>
      </c>
      <c r="J8571" s="40" t="inlineStr">
        <is>
          <t>waste - methane destruction</t>
        </is>
      </c>
    </row>
    <row r="8572" ht="15.75" customHeight="1" s="120">
      <c r="A8572" s="2" t="inlineStr">
        <is>
          <t>WASTE</t>
        </is>
      </c>
      <c r="B8572" s="2" t="inlineStr">
        <is>
          <t>LAN</t>
        </is>
      </c>
      <c r="C8572" s="2" t="n">
        <v>2040</v>
      </c>
      <c r="D8572" s="2" t="inlineStr">
        <is>
          <t>United States</t>
        </is>
      </c>
      <c r="E8572" s="2" t="inlineStr">
        <is>
          <t>USA</t>
        </is>
      </c>
      <c r="F8572" s="2" t="inlineStr">
        <is>
          <t>Electricity generation with a microturbine</t>
        </is>
      </c>
      <c r="G8572" s="2" t="n">
        <v>59</v>
      </c>
      <c r="H8572" s="2" t="n">
        <v>4.37958206021e-05</v>
      </c>
      <c r="I8572" s="2" t="n">
        <v>4.9051319074352e-05</v>
      </c>
      <c r="J8572" s="40" t="inlineStr">
        <is>
          <t>waste - methane capture</t>
        </is>
      </c>
    </row>
    <row r="8573" ht="15.75" customHeight="1" s="120">
      <c r="A8573" s="2" t="inlineStr">
        <is>
          <t>WASTE</t>
        </is>
      </c>
      <c r="B8573" s="2" t="inlineStr">
        <is>
          <t>LAN</t>
        </is>
      </c>
      <c r="C8573" s="2" t="n">
        <v>2040</v>
      </c>
      <c r="D8573" s="2" t="inlineStr">
        <is>
          <t>United States</t>
        </is>
      </c>
      <c r="E8573" s="2" t="inlineStr">
        <is>
          <t>USA</t>
        </is>
      </c>
      <c r="F8573" s="2" t="inlineStr">
        <is>
          <t>Electricity generation with a microturbine</t>
        </is>
      </c>
      <c r="G8573" s="2" t="n">
        <v>60</v>
      </c>
      <c r="H8573" s="2" t="n">
        <v>1.86885681615e-05</v>
      </c>
      <c r="I8573" s="2" t="n">
        <v>2.093119634088e-05</v>
      </c>
      <c r="J8573" s="40" t="inlineStr">
        <is>
          <t>waste - methane capture</t>
        </is>
      </c>
    </row>
    <row r="8574" ht="15.75" customHeight="1" s="120">
      <c r="A8574" s="2" t="inlineStr">
        <is>
          <t>WASTE</t>
        </is>
      </c>
      <c r="B8574" s="2" t="inlineStr">
        <is>
          <t>LAN</t>
        </is>
      </c>
      <c r="C8574" s="2" t="n">
        <v>2040</v>
      </c>
      <c r="D8574" s="2" t="inlineStr">
        <is>
          <t>United States</t>
        </is>
      </c>
      <c r="E8574" s="2" t="inlineStr">
        <is>
          <t>USA</t>
        </is>
      </c>
      <c r="F8574" s="2" t="inlineStr">
        <is>
          <t>Land_x001f_ll gas recovery for direct use</t>
        </is>
      </c>
      <c r="G8574" s="2" t="n">
        <v>60</v>
      </c>
      <c r="H8574" s="2" t="n">
        <v>0.0009349136380479</v>
      </c>
      <c r="I8574" s="2" t="n">
        <v>0.001047103274613648</v>
      </c>
      <c r="J8574" s="40" t="inlineStr">
        <is>
          <t>waste - methane capture</t>
        </is>
      </c>
    </row>
    <row r="8575" ht="15.75" customHeight="1" s="120">
      <c r="A8575" s="2" t="inlineStr">
        <is>
          <t>WASTE</t>
        </is>
      </c>
      <c r="B8575" s="2" t="inlineStr">
        <is>
          <t>LAN</t>
        </is>
      </c>
      <c r="C8575" s="2" t="n">
        <v>2040</v>
      </c>
      <c r="D8575" s="2" t="inlineStr">
        <is>
          <t>United States</t>
        </is>
      </c>
      <c r="E8575" s="2" t="inlineStr">
        <is>
          <t>USA</t>
        </is>
      </c>
      <c r="F8575" s="2" t="inlineStr">
        <is>
          <t>Electricity generation with a reciprocating engine</t>
        </is>
      </c>
      <c r="G8575" s="2" t="n">
        <v>60</v>
      </c>
      <c r="H8575" s="2" t="n">
        <v>0.0015943439211696</v>
      </c>
      <c r="I8575" s="2" t="n">
        <v>0.001785665191709952</v>
      </c>
      <c r="J8575" s="40" t="inlineStr">
        <is>
          <t>waste - methane capture</t>
        </is>
      </c>
    </row>
    <row r="8576" ht="15.75" customHeight="1" s="120">
      <c r="A8576" s="2" t="inlineStr">
        <is>
          <t>WASTE</t>
        </is>
      </c>
      <c r="B8576" s="2" t="inlineStr">
        <is>
          <t>LAN</t>
        </is>
      </c>
      <c r="C8576" s="2" t="n">
        <v>2040</v>
      </c>
      <c r="D8576" s="2" t="inlineStr">
        <is>
          <t>United States</t>
        </is>
      </c>
      <c r="E8576" s="2" t="inlineStr">
        <is>
          <t>USA</t>
        </is>
      </c>
      <c r="F8576" s="2" t="inlineStr">
        <is>
          <t>Flaring of landfill gas</t>
        </is>
      </c>
      <c r="G8576" s="2" t="n">
        <v>60</v>
      </c>
      <c r="H8576" s="2" t="n">
        <v>0.0005434909253381</v>
      </c>
      <c r="I8576" s="2" t="n">
        <v>0.000608709836378672</v>
      </c>
      <c r="J8576" s="40" t="inlineStr">
        <is>
          <t>waste - methane destruction</t>
        </is>
      </c>
    </row>
    <row r="8577" ht="15.75" customHeight="1" s="120">
      <c r="A8577" s="2" t="inlineStr">
        <is>
          <t>WASTE</t>
        </is>
      </c>
      <c r="B8577" s="2" t="inlineStr">
        <is>
          <t>LAN</t>
        </is>
      </c>
      <c r="C8577" s="2" t="n">
        <v>2040</v>
      </c>
      <c r="D8577" s="2" t="inlineStr">
        <is>
          <t>United States</t>
        </is>
      </c>
      <c r="E8577" s="2" t="inlineStr">
        <is>
          <t>USA</t>
        </is>
      </c>
      <c r="F8577" s="2" t="inlineStr">
        <is>
          <t>Electricity generation with a gas turbine</t>
        </is>
      </c>
      <c r="G8577" s="2" t="n">
        <v>61</v>
      </c>
      <c r="H8577" s="2" t="n">
        <v>5.20608264196e-05</v>
      </c>
      <c r="I8577" s="2" t="n">
        <v>5.830812558995201e-05</v>
      </c>
      <c r="J8577" s="40" t="inlineStr">
        <is>
          <t>waste - methane capture</t>
        </is>
      </c>
    </row>
    <row r="8578" ht="15.75" customHeight="1" s="120">
      <c r="A8578" s="2" t="inlineStr">
        <is>
          <t>WASTE</t>
        </is>
      </c>
      <c r="B8578" s="2" t="inlineStr">
        <is>
          <t>LAN</t>
        </is>
      </c>
      <c r="C8578" s="2" t="n">
        <v>2040</v>
      </c>
      <c r="D8578" s="2" t="inlineStr">
        <is>
          <t>United States</t>
        </is>
      </c>
      <c r="E8578" s="2" t="inlineStr">
        <is>
          <t>USA</t>
        </is>
      </c>
      <c r="F8578" s="2" t="inlineStr">
        <is>
          <t>Electricity generation with a microturbine</t>
        </is>
      </c>
      <c r="G8578" s="2" t="n">
        <v>61</v>
      </c>
      <c r="H8578" s="2" t="n">
        <v>1.82311541721e-05</v>
      </c>
      <c r="I8578" s="2" t="n">
        <v>2.0418892672752e-05</v>
      </c>
      <c r="J8578" s="40" t="inlineStr">
        <is>
          <t>waste - methane capture</t>
        </is>
      </c>
    </row>
    <row r="8579" ht="15.75" customHeight="1" s="120">
      <c r="A8579" s="2" t="inlineStr">
        <is>
          <t>WASTE</t>
        </is>
      </c>
      <c r="B8579" s="2" t="inlineStr">
        <is>
          <t>LAN</t>
        </is>
      </c>
      <c r="C8579" s="2" t="n">
        <v>2040</v>
      </c>
      <c r="D8579" s="2" t="inlineStr">
        <is>
          <t>United States</t>
        </is>
      </c>
      <c r="E8579" s="2" t="inlineStr">
        <is>
          <t>USA</t>
        </is>
      </c>
      <c r="F8579" s="2" t="inlineStr">
        <is>
          <t>Electricity generation with combined heat and power</t>
        </is>
      </c>
      <c r="G8579" s="2" t="n">
        <v>61</v>
      </c>
      <c r="H8579" s="2" t="n">
        <v>0.0005314428999554</v>
      </c>
      <c r="I8579" s="2" t="n">
        <v>0.0005952160479500481</v>
      </c>
      <c r="J8579" s="40" t="inlineStr">
        <is>
          <t>waste - methane capture</t>
        </is>
      </c>
    </row>
    <row r="8580" ht="15.75" customHeight="1" s="120">
      <c r="A8580" s="2" t="inlineStr">
        <is>
          <t>WASTE</t>
        </is>
      </c>
      <c r="B8580" s="2" t="inlineStr">
        <is>
          <t>LAN</t>
        </is>
      </c>
      <c r="C8580" s="2" t="n">
        <v>2040</v>
      </c>
      <c r="D8580" s="2" t="inlineStr">
        <is>
          <t>United States</t>
        </is>
      </c>
      <c r="E8580" s="2" t="inlineStr">
        <is>
          <t>USA</t>
        </is>
      </c>
      <c r="F8580" s="2" t="inlineStr">
        <is>
          <t>Electricity generation with a reciprocating engine</t>
        </is>
      </c>
      <c r="G8580" s="2" t="n">
        <v>61</v>
      </c>
      <c r="H8580" s="2" t="n">
        <v>0.0013547316193581</v>
      </c>
      <c r="I8580" s="2" t="n">
        <v>0.001517299413681072</v>
      </c>
      <c r="J8580" s="40" t="inlineStr">
        <is>
          <t>waste - methane capture</t>
        </is>
      </c>
    </row>
    <row r="8581" ht="15.75" customHeight="1" s="120">
      <c r="A8581" s="2" t="inlineStr">
        <is>
          <t>WASTE</t>
        </is>
      </c>
      <c r="B8581" s="2" t="inlineStr">
        <is>
          <t>LAN</t>
        </is>
      </c>
      <c r="C8581" s="2" t="n">
        <v>2040</v>
      </c>
      <c r="D8581" s="2" t="inlineStr">
        <is>
          <t>United States</t>
        </is>
      </c>
      <c r="E8581" s="2" t="inlineStr">
        <is>
          <t>USA</t>
        </is>
      </c>
      <c r="F8581" s="2" t="inlineStr">
        <is>
          <t>Electricity generation with a reciprocating engine</t>
        </is>
      </c>
      <c r="G8581" s="2" t="n">
        <v>62</v>
      </c>
      <c r="H8581" s="2" t="n">
        <v>0.0013100443175063</v>
      </c>
      <c r="I8581" s="2" t="n">
        <v>0.001467249635607056</v>
      </c>
      <c r="J8581" s="40" t="inlineStr">
        <is>
          <t>waste - methane capture</t>
        </is>
      </c>
    </row>
    <row r="8582" ht="15.75" customHeight="1" s="120">
      <c r="A8582" s="2" t="inlineStr">
        <is>
          <t>WASTE</t>
        </is>
      </c>
      <c r="B8582" s="2" t="inlineStr">
        <is>
          <t>LAN</t>
        </is>
      </c>
      <c r="C8582" s="2" t="n">
        <v>2040</v>
      </c>
      <c r="D8582" s="2" t="inlineStr">
        <is>
          <t>United States</t>
        </is>
      </c>
      <c r="E8582" s="2" t="inlineStr">
        <is>
          <t>USA</t>
        </is>
      </c>
      <c r="F8582" s="2" t="inlineStr">
        <is>
          <t>Electricity generation with a microturbine</t>
        </is>
      </c>
      <c r="G8582" s="2" t="n">
        <v>62</v>
      </c>
      <c r="H8582" s="2" t="n">
        <v>1.90211030713e-05</v>
      </c>
      <c r="I8582" s="2" t="n">
        <v>2.1303635439856e-05</v>
      </c>
      <c r="J8582" s="40" t="inlineStr">
        <is>
          <t>waste - methane capture</t>
        </is>
      </c>
    </row>
    <row r="8583" ht="15.75" customHeight="1" s="120">
      <c r="A8583" s="2" t="inlineStr">
        <is>
          <t>WASTE</t>
        </is>
      </c>
      <c r="B8583" s="2" t="inlineStr">
        <is>
          <t>LAN</t>
        </is>
      </c>
      <c r="C8583" s="2" t="n">
        <v>2040</v>
      </c>
      <c r="D8583" s="2" t="inlineStr">
        <is>
          <t>United States</t>
        </is>
      </c>
      <c r="E8583" s="2" t="inlineStr">
        <is>
          <t>USA</t>
        </is>
      </c>
      <c r="F8583" s="2" t="inlineStr">
        <is>
          <t>Electricity generation with combined heat and power</t>
        </is>
      </c>
      <c r="G8583" s="2" t="n">
        <v>62</v>
      </c>
      <c r="H8583" s="2" t="n">
        <v>0.0005868317675777</v>
      </c>
      <c r="I8583" s="2" t="n">
        <v>0.000657251579687024</v>
      </c>
      <c r="J8583" s="40" t="inlineStr">
        <is>
          <t>waste - methane capture</t>
        </is>
      </c>
    </row>
    <row r="8584" ht="15.75" customHeight="1" s="120">
      <c r="A8584" s="2" t="inlineStr">
        <is>
          <t>WASTE</t>
        </is>
      </c>
      <c r="B8584" s="2" t="inlineStr">
        <is>
          <t>LAN</t>
        </is>
      </c>
      <c r="C8584" s="2" t="n">
        <v>2040</v>
      </c>
      <c r="D8584" s="2" t="inlineStr">
        <is>
          <t>United States</t>
        </is>
      </c>
      <c r="E8584" s="2" t="inlineStr">
        <is>
          <t>USA</t>
        </is>
      </c>
      <c r="F8584" s="2" t="inlineStr">
        <is>
          <t>Electricity generation with a reciprocating engine</t>
        </is>
      </c>
      <c r="G8584" s="2" t="n">
        <v>63</v>
      </c>
      <c r="H8584" s="2" t="n">
        <v>0.0040900013409555</v>
      </c>
      <c r="I8584" s="2" t="n">
        <v>0.004580801501870161</v>
      </c>
      <c r="J8584" s="40" t="inlineStr">
        <is>
          <t>waste - methane capture</t>
        </is>
      </c>
    </row>
    <row r="8585" ht="15.75" customHeight="1" s="120">
      <c r="A8585" s="2" t="inlineStr">
        <is>
          <t>WASTE</t>
        </is>
      </c>
      <c r="B8585" s="2" t="inlineStr">
        <is>
          <t>LAN</t>
        </is>
      </c>
      <c r="C8585" s="2" t="n">
        <v>2040</v>
      </c>
      <c r="D8585" s="2" t="inlineStr">
        <is>
          <t>United States</t>
        </is>
      </c>
      <c r="E8585" s="2" t="inlineStr">
        <is>
          <t>USA</t>
        </is>
      </c>
      <c r="F8585" s="2" t="inlineStr">
        <is>
          <t>Flaring of landfill gas</t>
        </is>
      </c>
      <c r="G8585" s="2" t="n">
        <v>63</v>
      </c>
      <c r="H8585" s="2" t="n">
        <v>0.0002612769312691</v>
      </c>
      <c r="I8585" s="2" t="n">
        <v>0.000292630163021392</v>
      </c>
      <c r="J8585" s="40" t="inlineStr">
        <is>
          <t>waste - methane destruction</t>
        </is>
      </c>
    </row>
    <row r="8586" ht="15.75" customHeight="1" s="120">
      <c r="A8586" s="2" t="inlineStr">
        <is>
          <t>WASTE</t>
        </is>
      </c>
      <c r="B8586" s="2" t="inlineStr">
        <is>
          <t>LAN</t>
        </is>
      </c>
      <c r="C8586" s="2" t="n">
        <v>2040</v>
      </c>
      <c r="D8586" s="2" t="inlineStr">
        <is>
          <t>United States</t>
        </is>
      </c>
      <c r="E8586" s="2" t="inlineStr">
        <is>
          <t>USA</t>
        </is>
      </c>
      <c r="F8586" s="2" t="inlineStr">
        <is>
          <t>Electricity generation with a gas turbine</t>
        </is>
      </c>
      <c r="G8586" s="2" t="n">
        <v>63</v>
      </c>
      <c r="H8586" s="2" t="n">
        <v>4.83234325657e-05</v>
      </c>
      <c r="I8586" s="2" t="n">
        <v>5.4122244473584e-05</v>
      </c>
      <c r="J8586" s="40" t="inlineStr">
        <is>
          <t>waste - methane capture</t>
        </is>
      </c>
    </row>
    <row r="8587" ht="15.75" customHeight="1" s="120">
      <c r="A8587" s="2" t="inlineStr">
        <is>
          <t>WASTE</t>
        </is>
      </c>
      <c r="B8587" s="2" t="inlineStr">
        <is>
          <t>LAN</t>
        </is>
      </c>
      <c r="C8587" s="2" t="n">
        <v>2040</v>
      </c>
      <c r="D8587" s="2" t="inlineStr">
        <is>
          <t>United States</t>
        </is>
      </c>
      <c r="E8587" s="2" t="inlineStr">
        <is>
          <t>USA</t>
        </is>
      </c>
      <c r="F8587" s="2" t="inlineStr">
        <is>
          <t>Land_x001f_ll gas recovery for direct use</t>
        </is>
      </c>
      <c r="G8587" s="2" t="n">
        <v>63</v>
      </c>
      <c r="H8587" s="2" t="n">
        <v>0.0008363730157726</v>
      </c>
      <c r="I8587" s="2" t="n">
        <v>0.000936737777665312</v>
      </c>
      <c r="J8587" s="40" t="inlineStr">
        <is>
          <t>waste - methane capture</t>
        </is>
      </c>
    </row>
    <row r="8588" ht="15.75" customHeight="1" s="120">
      <c r="A8588" s="2" t="inlineStr">
        <is>
          <t>WASTE</t>
        </is>
      </c>
      <c r="B8588" s="2" t="inlineStr">
        <is>
          <t>LAN</t>
        </is>
      </c>
      <c r="C8588" s="2" t="n">
        <v>2040</v>
      </c>
      <c r="D8588" s="2" t="inlineStr">
        <is>
          <t>United States</t>
        </is>
      </c>
      <c r="E8588" s="2" t="inlineStr">
        <is>
          <t>USA</t>
        </is>
      </c>
      <c r="F8588" s="2" t="inlineStr">
        <is>
          <t>Electricity generation with combined heat and power</t>
        </is>
      </c>
      <c r="G8588" s="2" t="n">
        <v>63</v>
      </c>
      <c r="H8588" s="2" t="n">
        <v>0.0003990097902715</v>
      </c>
      <c r="I8588" s="2" t="n">
        <v>0.0004468909651040801</v>
      </c>
      <c r="J8588" s="40" t="inlineStr">
        <is>
          <t>waste - methane capture</t>
        </is>
      </c>
    </row>
    <row r="8589" ht="15.75" customHeight="1" s="120">
      <c r="A8589" s="2" t="inlineStr">
        <is>
          <t>WASTE</t>
        </is>
      </c>
      <c r="B8589" s="2" t="inlineStr">
        <is>
          <t>LAN</t>
        </is>
      </c>
      <c r="C8589" s="2" t="n">
        <v>2040</v>
      </c>
      <c r="D8589" s="2" t="inlineStr">
        <is>
          <t>United States</t>
        </is>
      </c>
      <c r="E8589" s="2" t="inlineStr">
        <is>
          <t>USA</t>
        </is>
      </c>
      <c r="F8589" s="2" t="inlineStr">
        <is>
          <t>Electricity generation with combined heat and power</t>
        </is>
      </c>
      <c r="G8589" s="2" t="n">
        <v>64</v>
      </c>
      <c r="H8589" s="2" t="n">
        <v>0.0001592003973201</v>
      </c>
      <c r="I8589" s="2" t="n">
        <v>0.000178304444998512</v>
      </c>
      <c r="J8589" s="40" t="inlineStr">
        <is>
          <t>waste - methane capture</t>
        </is>
      </c>
    </row>
    <row r="8590" ht="15.75" customHeight="1" s="120">
      <c r="A8590" s="2" t="inlineStr">
        <is>
          <t>WASTE</t>
        </is>
      </c>
      <c r="B8590" s="2" t="inlineStr">
        <is>
          <t>LAN</t>
        </is>
      </c>
      <c r="C8590" s="2" t="n">
        <v>2040</v>
      </c>
      <c r="D8590" s="2" t="inlineStr">
        <is>
          <t>United States</t>
        </is>
      </c>
      <c r="E8590" s="2" t="inlineStr">
        <is>
          <t>USA</t>
        </is>
      </c>
      <c r="F8590" s="2" t="inlineStr">
        <is>
          <t>Land_x001f_ll gas recovery for direct use</t>
        </is>
      </c>
      <c r="G8590" s="2" t="n">
        <v>64</v>
      </c>
      <c r="H8590" s="2" t="n">
        <v>0.0007557822391391</v>
      </c>
      <c r="I8590" s="2" t="n">
        <v>0.000846476107835792</v>
      </c>
      <c r="J8590" s="40" t="inlineStr">
        <is>
          <t>waste - methane capture</t>
        </is>
      </c>
    </row>
    <row r="8591" ht="15.75" customHeight="1" s="120">
      <c r="A8591" s="2" t="inlineStr">
        <is>
          <t>WASTE</t>
        </is>
      </c>
      <c r="B8591" s="2" t="inlineStr">
        <is>
          <t>LAN</t>
        </is>
      </c>
      <c r="C8591" s="2" t="n">
        <v>2040</v>
      </c>
      <c r="D8591" s="2" t="inlineStr">
        <is>
          <t>United States</t>
        </is>
      </c>
      <c r="E8591" s="2" t="inlineStr">
        <is>
          <t>USA</t>
        </is>
      </c>
      <c r="F8591" s="2" t="inlineStr">
        <is>
          <t>Electricity generation with a gas turbine</t>
        </is>
      </c>
      <c r="G8591" s="2" t="n">
        <v>64</v>
      </c>
      <c r="H8591" s="2" t="n">
        <v>9.517821672490001e-05</v>
      </c>
      <c r="I8591" s="2" t="n">
        <v>0.000106599602731888</v>
      </c>
      <c r="J8591" s="40" t="inlineStr">
        <is>
          <t>waste - methane capture</t>
        </is>
      </c>
    </row>
    <row r="8592" ht="15.75" customHeight="1" s="120">
      <c r="A8592" s="2" t="inlineStr">
        <is>
          <t>WASTE</t>
        </is>
      </c>
      <c r="B8592" s="2" t="inlineStr">
        <is>
          <t>LAN</t>
        </is>
      </c>
      <c r="C8592" s="2" t="n">
        <v>2040</v>
      </c>
      <c r="D8592" s="2" t="inlineStr">
        <is>
          <t>United States</t>
        </is>
      </c>
      <c r="E8592" s="2" t="inlineStr">
        <is>
          <t>USA</t>
        </is>
      </c>
      <c r="F8592" s="2" t="inlineStr">
        <is>
          <t>Flaring of landfill gas</t>
        </is>
      </c>
      <c r="G8592" s="2" t="n">
        <v>64</v>
      </c>
      <c r="H8592" s="2" t="n">
        <v>0.0002539110719226</v>
      </c>
      <c r="I8592" s="2" t="n">
        <v>0.000284380400553312</v>
      </c>
      <c r="J8592" s="40" t="inlineStr">
        <is>
          <t>waste - methane destruction</t>
        </is>
      </c>
    </row>
    <row r="8593" ht="15.75" customHeight="1" s="120">
      <c r="A8593" s="2" t="inlineStr">
        <is>
          <t>WASTE</t>
        </is>
      </c>
      <c r="B8593" s="2" t="inlineStr">
        <is>
          <t>LAN</t>
        </is>
      </c>
      <c r="C8593" s="2" t="n">
        <v>2040</v>
      </c>
      <c r="D8593" s="2" t="inlineStr">
        <is>
          <t>United States</t>
        </is>
      </c>
      <c r="E8593" s="2" t="inlineStr">
        <is>
          <t>USA</t>
        </is>
      </c>
      <c r="F8593" s="2" t="inlineStr">
        <is>
          <t>Electricity generation with combined heat and power</t>
        </is>
      </c>
      <c r="G8593" s="2" t="n">
        <v>65</v>
      </c>
      <c r="H8593" s="2" t="n">
        <v>0.0004734195099445</v>
      </c>
      <c r="I8593" s="2" t="n">
        <v>0.0005302298511378401</v>
      </c>
      <c r="J8593" s="40" t="inlineStr">
        <is>
          <t>waste - methane capture</t>
        </is>
      </c>
    </row>
    <row r="8594" ht="15.75" customHeight="1" s="120">
      <c r="A8594" s="2" t="inlineStr">
        <is>
          <t>WASTE</t>
        </is>
      </c>
      <c r="B8594" s="2" t="inlineStr">
        <is>
          <t>LAN</t>
        </is>
      </c>
      <c r="C8594" s="2" t="n">
        <v>2040</v>
      </c>
      <c r="D8594" s="2" t="inlineStr">
        <is>
          <t>United States</t>
        </is>
      </c>
      <c r="E8594" s="2" t="inlineStr">
        <is>
          <t>USA</t>
        </is>
      </c>
      <c r="F8594" s="2" t="inlineStr">
        <is>
          <t>Electricity generation with a reciprocating engine</t>
        </is>
      </c>
      <c r="G8594" s="2" t="n">
        <v>65</v>
      </c>
      <c r="H8594" s="2" t="n">
        <v>0.0012604958610609</v>
      </c>
      <c r="I8594" s="2" t="n">
        <v>0.001411755364388208</v>
      </c>
      <c r="J8594" s="40" t="inlineStr">
        <is>
          <t>waste - methane capture</t>
        </is>
      </c>
    </row>
    <row r="8595" ht="15.75" customHeight="1" s="120">
      <c r="A8595" s="2" t="inlineStr">
        <is>
          <t>WASTE</t>
        </is>
      </c>
      <c r="B8595" s="2" t="inlineStr">
        <is>
          <t>LAN</t>
        </is>
      </c>
      <c r="C8595" s="2" t="n">
        <v>2040</v>
      </c>
      <c r="D8595" s="2" t="inlineStr">
        <is>
          <t>United States</t>
        </is>
      </c>
      <c r="E8595" s="2" t="inlineStr">
        <is>
          <t>USA</t>
        </is>
      </c>
      <c r="F8595" s="2" t="inlineStr">
        <is>
          <t>Electricity generation with a gas turbine</t>
        </is>
      </c>
      <c r="G8595" s="2" t="n">
        <v>66</v>
      </c>
      <c r="H8595" s="2" t="n">
        <v>5.05844145664e-05</v>
      </c>
      <c r="I8595" s="2" t="n">
        <v>5.665454431436801e-05</v>
      </c>
      <c r="J8595" s="40" t="inlineStr">
        <is>
          <t>waste - methane capture</t>
        </is>
      </c>
    </row>
    <row r="8596" ht="15.75" customHeight="1" s="120">
      <c r="A8596" s="2" t="inlineStr">
        <is>
          <t>WASTE</t>
        </is>
      </c>
      <c r="B8596" s="2" t="inlineStr">
        <is>
          <t>LAN</t>
        </is>
      </c>
      <c r="C8596" s="2" t="n">
        <v>2040</v>
      </c>
      <c r="D8596" s="2" t="inlineStr">
        <is>
          <t>United States</t>
        </is>
      </c>
      <c r="E8596" s="2" t="inlineStr">
        <is>
          <t>USA</t>
        </is>
      </c>
      <c r="F8596" s="2" t="inlineStr">
        <is>
          <t>Electricity generation with a reciprocating engine</t>
        </is>
      </c>
      <c r="G8596" s="2" t="n">
        <v>66</v>
      </c>
      <c r="H8596" s="2" t="n">
        <v>0.0025113853625953</v>
      </c>
      <c r="I8596" s="2" t="n">
        <v>0.002812751606106736</v>
      </c>
      <c r="J8596" s="40" t="inlineStr">
        <is>
          <t>waste - methane capture</t>
        </is>
      </c>
    </row>
    <row r="8597" ht="15.75" customHeight="1" s="120">
      <c r="A8597" s="2" t="inlineStr">
        <is>
          <t>WASTE</t>
        </is>
      </c>
      <c r="B8597" s="2" t="inlineStr">
        <is>
          <t>LAN</t>
        </is>
      </c>
      <c r="C8597" s="2" t="n">
        <v>2040</v>
      </c>
      <c r="D8597" s="2" t="inlineStr">
        <is>
          <t>United States</t>
        </is>
      </c>
      <c r="E8597" s="2" t="inlineStr">
        <is>
          <t>USA</t>
        </is>
      </c>
      <c r="F8597" s="2" t="inlineStr">
        <is>
          <t>Flaring of landfill gas</t>
        </is>
      </c>
      <c r="G8597" s="2" t="n">
        <v>66</v>
      </c>
      <c r="H8597" s="2" t="n">
        <v>0.0002495668886695</v>
      </c>
      <c r="I8597" s="2" t="n">
        <v>0.00027951491530984</v>
      </c>
      <c r="J8597" s="40" t="inlineStr">
        <is>
          <t>waste - methane destruction</t>
        </is>
      </c>
    </row>
    <row r="8598" ht="15.75" customHeight="1" s="120">
      <c r="A8598" s="2" t="inlineStr">
        <is>
          <t>WASTE</t>
        </is>
      </c>
      <c r="B8598" s="2" t="inlineStr">
        <is>
          <t>LAN</t>
        </is>
      </c>
      <c r="C8598" s="2" t="n">
        <v>2040</v>
      </c>
      <c r="D8598" s="2" t="inlineStr">
        <is>
          <t>United States</t>
        </is>
      </c>
      <c r="E8598" s="2" t="inlineStr">
        <is>
          <t>USA</t>
        </is>
      </c>
      <c r="F8598" s="2" t="inlineStr">
        <is>
          <t>Electricity generation with combined heat and power</t>
        </is>
      </c>
      <c r="G8598" s="2" t="n">
        <v>66</v>
      </c>
      <c r="H8598" s="2" t="n">
        <v>0.0003107918018941</v>
      </c>
      <c r="I8598" s="2" t="n">
        <v>0.000348086818121392</v>
      </c>
      <c r="J8598" s="40" t="inlineStr">
        <is>
          <t>waste - methane capture</t>
        </is>
      </c>
    </row>
    <row r="8599" ht="15.75" customHeight="1" s="120">
      <c r="A8599" s="2" t="inlineStr">
        <is>
          <t>WASTE</t>
        </is>
      </c>
      <c r="B8599" s="2" t="inlineStr">
        <is>
          <t>LAN</t>
        </is>
      </c>
      <c r="C8599" s="2" t="n">
        <v>2040</v>
      </c>
      <c r="D8599" s="2" t="inlineStr">
        <is>
          <t>United States</t>
        </is>
      </c>
      <c r="E8599" s="2" t="inlineStr">
        <is>
          <t>USA</t>
        </is>
      </c>
      <c r="F8599" s="2" t="inlineStr">
        <is>
          <t>Land_x001f_ll gas recovery for direct use</t>
        </is>
      </c>
      <c r="G8599" s="2" t="n">
        <v>67</v>
      </c>
      <c r="H8599" s="2" t="n">
        <v>0.0004618488310371</v>
      </c>
      <c r="I8599" s="2" t="n">
        <v>0.000517270690761552</v>
      </c>
      <c r="J8599" s="40" t="inlineStr">
        <is>
          <t>waste - methane capture</t>
        </is>
      </c>
    </row>
    <row r="8600" ht="15.75" customHeight="1" s="120">
      <c r="A8600" s="2" t="inlineStr">
        <is>
          <t>WASTE</t>
        </is>
      </c>
      <c r="B8600" s="2" t="inlineStr">
        <is>
          <t>LAN</t>
        </is>
      </c>
      <c r="C8600" s="2" t="n">
        <v>2040</v>
      </c>
      <c r="D8600" s="2" t="inlineStr">
        <is>
          <t>United States</t>
        </is>
      </c>
      <c r="E8600" s="2" t="inlineStr">
        <is>
          <t>USA</t>
        </is>
      </c>
      <c r="F8600" s="2" t="inlineStr">
        <is>
          <t>Electricity generation with combined heat and power</t>
        </is>
      </c>
      <c r="G8600" s="2" t="n">
        <v>67</v>
      </c>
      <c r="H8600" s="2" t="n">
        <v>0.0003543352358975</v>
      </c>
      <c r="I8600" s="2" t="n">
        <v>0.0003968554642052</v>
      </c>
      <c r="J8600" s="40" t="inlineStr">
        <is>
          <t>waste - methane capture</t>
        </is>
      </c>
    </row>
    <row r="8601" ht="15.75" customHeight="1" s="120">
      <c r="A8601" s="2" t="inlineStr">
        <is>
          <t>WASTE</t>
        </is>
      </c>
      <c r="B8601" s="2" t="inlineStr">
        <is>
          <t>LAN</t>
        </is>
      </c>
      <c r="C8601" s="2" t="n">
        <v>2040</v>
      </c>
      <c r="D8601" s="2" t="inlineStr">
        <is>
          <t>United States</t>
        </is>
      </c>
      <c r="E8601" s="2" t="inlineStr">
        <is>
          <t>USA</t>
        </is>
      </c>
      <c r="F8601" s="2" t="inlineStr">
        <is>
          <t>Electricity generation with a reciprocating engine</t>
        </is>
      </c>
      <c r="G8601" s="2" t="n">
        <v>68</v>
      </c>
      <c r="H8601" s="2" t="n">
        <v>0.0013938103802502</v>
      </c>
      <c r="I8601" s="2" t="n">
        <v>0.001561067625880224</v>
      </c>
      <c r="J8601" s="40" t="inlineStr">
        <is>
          <t>waste - methane capture</t>
        </is>
      </c>
    </row>
    <row r="8602" ht="15.75" customHeight="1" s="120">
      <c r="A8602" s="2" t="inlineStr">
        <is>
          <t>WASTE</t>
        </is>
      </c>
      <c r="B8602" s="2" t="inlineStr">
        <is>
          <t>LAN</t>
        </is>
      </c>
      <c r="C8602" s="2" t="n">
        <v>2040</v>
      </c>
      <c r="D8602" s="2" t="inlineStr">
        <is>
          <t>United States</t>
        </is>
      </c>
      <c r="E8602" s="2" t="inlineStr">
        <is>
          <t>USA</t>
        </is>
      </c>
      <c r="F8602" s="2" t="inlineStr">
        <is>
          <t>Electricity generation with combined heat and power</t>
        </is>
      </c>
      <c r="G8602" s="2" t="n">
        <v>69</v>
      </c>
      <c r="H8602" s="2" t="n">
        <v>0.0001480031351093</v>
      </c>
      <c r="I8602" s="2" t="n">
        <v>0.000165763511322416</v>
      </c>
      <c r="J8602" s="40" t="inlineStr">
        <is>
          <t>waste - methane capture</t>
        </is>
      </c>
    </row>
    <row r="8603" ht="15.75" customHeight="1" s="120">
      <c r="A8603" s="2" t="inlineStr">
        <is>
          <t>WASTE</t>
        </is>
      </c>
      <c r="B8603" s="2" t="inlineStr">
        <is>
          <t>LAN</t>
        </is>
      </c>
      <c r="C8603" s="2" t="n">
        <v>2040</v>
      </c>
      <c r="D8603" s="2" t="inlineStr">
        <is>
          <t>United States</t>
        </is>
      </c>
      <c r="E8603" s="2" t="inlineStr">
        <is>
          <t>USA</t>
        </is>
      </c>
      <c r="F8603" s="2" t="inlineStr">
        <is>
          <t>Land_x001f_ll gas recovery for direct use</t>
        </is>
      </c>
      <c r="G8603" s="2" t="n">
        <v>69</v>
      </c>
      <c r="H8603" s="2" t="n">
        <v>0.000739588518627</v>
      </c>
      <c r="I8603" s="2" t="n">
        <v>0.00082833914086224</v>
      </c>
      <c r="J8603" s="40" t="inlineStr">
        <is>
          <t>waste - methane capture</t>
        </is>
      </c>
    </row>
    <row r="8604" ht="15.75" customHeight="1" s="120">
      <c r="A8604" s="2" t="inlineStr">
        <is>
          <t>WASTE</t>
        </is>
      </c>
      <c r="B8604" s="2" t="inlineStr">
        <is>
          <t>LAN</t>
        </is>
      </c>
      <c r="C8604" s="2" t="n">
        <v>2040</v>
      </c>
      <c r="D8604" s="2" t="inlineStr">
        <is>
          <t>United States</t>
        </is>
      </c>
      <c r="E8604" s="2" t="inlineStr">
        <is>
          <t>USA</t>
        </is>
      </c>
      <c r="F8604" s="2" t="inlineStr">
        <is>
          <t>Electricity generation with a reciprocating engine</t>
        </is>
      </c>
      <c r="G8604" s="2" t="n">
        <v>69</v>
      </c>
      <c r="H8604" s="2" t="n">
        <v>0.0023744971258566</v>
      </c>
      <c r="I8604" s="2" t="n">
        <v>0.002659436780959392</v>
      </c>
      <c r="J8604" s="40" t="inlineStr">
        <is>
          <t>waste - methane capture</t>
        </is>
      </c>
    </row>
    <row r="8605" ht="15.75" customHeight="1" s="120">
      <c r="A8605" s="2" t="inlineStr">
        <is>
          <t>WASTE</t>
        </is>
      </c>
      <c r="B8605" s="2" t="inlineStr">
        <is>
          <t>LAN</t>
        </is>
      </c>
      <c r="C8605" s="2" t="n">
        <v>2040</v>
      </c>
      <c r="D8605" s="2" t="inlineStr">
        <is>
          <t>United States</t>
        </is>
      </c>
      <c r="E8605" s="2" t="inlineStr">
        <is>
          <t>USA</t>
        </is>
      </c>
      <c r="F8605" s="2" t="inlineStr">
        <is>
          <t>Flaring of landfill gas</t>
        </is>
      </c>
      <c r="G8605" s="2" t="n">
        <v>69</v>
      </c>
      <c r="H8605" s="2" t="n">
        <v>0.0002387011481915</v>
      </c>
      <c r="I8605" s="2" t="n">
        <v>0.00026734528597448</v>
      </c>
      <c r="J8605" s="40" t="inlineStr">
        <is>
          <t>waste - methane destruction</t>
        </is>
      </c>
    </row>
    <row r="8606" ht="15.75" customHeight="1" s="120">
      <c r="A8606" s="2" t="inlineStr">
        <is>
          <t>WASTE</t>
        </is>
      </c>
      <c r="B8606" s="2" t="inlineStr">
        <is>
          <t>LAN</t>
        </is>
      </c>
      <c r="C8606" s="2" t="n">
        <v>2040</v>
      </c>
      <c r="D8606" s="2" t="inlineStr">
        <is>
          <t>United States</t>
        </is>
      </c>
      <c r="E8606" s="2" t="inlineStr">
        <is>
          <t>USA</t>
        </is>
      </c>
      <c r="F8606" s="2" t="inlineStr">
        <is>
          <t>Electricity generation with a gas turbine</t>
        </is>
      </c>
      <c r="G8606" s="2" t="n">
        <v>69</v>
      </c>
      <c r="H8606" s="2" t="n">
        <v>4.82656141685e-05</v>
      </c>
      <c r="I8606" s="2" t="n">
        <v>5.405748786872001e-05</v>
      </c>
      <c r="J8606" s="40" t="inlineStr">
        <is>
          <t>waste - methane capture</t>
        </is>
      </c>
    </row>
    <row r="8607" ht="15.75" customHeight="1" s="120">
      <c r="A8607" s="2" t="inlineStr">
        <is>
          <t>WASTE</t>
        </is>
      </c>
      <c r="B8607" s="2" t="inlineStr">
        <is>
          <t>LAN</t>
        </is>
      </c>
      <c r="C8607" s="2" t="n">
        <v>2040</v>
      </c>
      <c r="D8607" s="2" t="inlineStr">
        <is>
          <t>United States</t>
        </is>
      </c>
      <c r="E8607" s="2" t="inlineStr">
        <is>
          <t>USA</t>
        </is>
      </c>
      <c r="F8607" s="2" t="inlineStr">
        <is>
          <t>Electricity generation with combined heat and power</t>
        </is>
      </c>
      <c r="G8607" s="2" t="n">
        <v>70</v>
      </c>
      <c r="H8607" s="2" t="n">
        <v>0.0003235931653762</v>
      </c>
      <c r="I8607" s="2" t="n">
        <v>0.000362424345221344</v>
      </c>
      <c r="J8607" s="40" t="inlineStr">
        <is>
          <t>waste - methane capture</t>
        </is>
      </c>
    </row>
    <row r="8608" ht="15.75" customHeight="1" s="120">
      <c r="A8608" s="2" t="inlineStr">
        <is>
          <t>WASTE</t>
        </is>
      </c>
      <c r="B8608" s="2" t="inlineStr">
        <is>
          <t>LAN</t>
        </is>
      </c>
      <c r="C8608" s="2" t="n">
        <v>2040</v>
      </c>
      <c r="D8608" s="2" t="inlineStr">
        <is>
          <t>United States</t>
        </is>
      </c>
      <c r="E8608" s="2" t="inlineStr">
        <is>
          <t>USA</t>
        </is>
      </c>
      <c r="F8608" s="2" t="inlineStr">
        <is>
          <t>Land_x001f_ll gas recovery for direct use</t>
        </is>
      </c>
      <c r="G8608" s="2" t="n">
        <v>70</v>
      </c>
      <c r="H8608" s="2" t="n">
        <v>0.0007572380709462</v>
      </c>
      <c r="I8608" s="2" t="n">
        <v>0.0008481066394597441</v>
      </c>
      <c r="J8608" s="40" t="inlineStr">
        <is>
          <t>waste - methane capture</t>
        </is>
      </c>
    </row>
    <row r="8609" ht="15.75" customHeight="1" s="120">
      <c r="A8609" s="2" t="inlineStr">
        <is>
          <t>WASTE</t>
        </is>
      </c>
      <c r="B8609" s="2" t="inlineStr">
        <is>
          <t>LAN</t>
        </is>
      </c>
      <c r="C8609" s="2" t="n">
        <v>2040</v>
      </c>
      <c r="D8609" s="2" t="inlineStr">
        <is>
          <t>United States</t>
        </is>
      </c>
      <c r="E8609" s="2" t="inlineStr">
        <is>
          <t>USA</t>
        </is>
      </c>
      <c r="F8609" s="2" t="inlineStr">
        <is>
          <t>Electricity generation with a microturbine</t>
        </is>
      </c>
      <c r="G8609" s="2" t="n">
        <v>70</v>
      </c>
      <c r="H8609" s="2" t="n">
        <v>3.3446107409e-05</v>
      </c>
      <c r="I8609" s="2" t="n">
        <v>3.745964029808e-05</v>
      </c>
      <c r="J8609" s="40" t="inlineStr">
        <is>
          <t>waste - methane capture</t>
        </is>
      </c>
    </row>
    <row r="8610" ht="15.75" customHeight="1" s="120">
      <c r="A8610" s="2" t="inlineStr">
        <is>
          <t>WASTE</t>
        </is>
      </c>
      <c r="B8610" s="2" t="inlineStr">
        <is>
          <t>LAN</t>
        </is>
      </c>
      <c r="C8610" s="2" t="n">
        <v>2040</v>
      </c>
      <c r="D8610" s="2" t="inlineStr">
        <is>
          <t>United States</t>
        </is>
      </c>
      <c r="E8610" s="2" t="inlineStr">
        <is>
          <t>USA</t>
        </is>
      </c>
      <c r="F8610" s="2" t="inlineStr">
        <is>
          <t>Flaring of landfill gas</t>
        </is>
      </c>
      <c r="G8610" s="2" t="n">
        <v>71</v>
      </c>
      <c r="H8610" s="2" t="n">
        <v>0.0002468049933668</v>
      </c>
      <c r="I8610" s="2" t="n">
        <v>0.000276421592570816</v>
      </c>
      <c r="J8610" s="40" t="inlineStr">
        <is>
          <t>waste - methane destruction</t>
        </is>
      </c>
    </row>
    <row r="8611" ht="15.75" customHeight="1" s="120">
      <c r="A8611" s="2" t="inlineStr">
        <is>
          <t>WASTE</t>
        </is>
      </c>
      <c r="B8611" s="2" t="inlineStr">
        <is>
          <t>LAN</t>
        </is>
      </c>
      <c r="C8611" s="2" t="n">
        <v>2040</v>
      </c>
      <c r="D8611" s="2" t="inlineStr">
        <is>
          <t>United States</t>
        </is>
      </c>
      <c r="E8611" s="2" t="inlineStr">
        <is>
          <t>USA</t>
        </is>
      </c>
      <c r="F8611" s="2" t="inlineStr">
        <is>
          <t>Electricity generation with a reciprocating engine</t>
        </is>
      </c>
      <c r="G8611" s="2" t="n">
        <v>71</v>
      </c>
      <c r="H8611" s="2" t="n">
        <v>0.0011516152881086</v>
      </c>
      <c r="I8611" s="2" t="n">
        <v>0.001289809122681632</v>
      </c>
      <c r="J8611" s="40" t="inlineStr">
        <is>
          <t>waste - methane capture</t>
        </is>
      </c>
    </row>
    <row r="8612" ht="15.75" customHeight="1" s="120">
      <c r="A8612" s="2" t="inlineStr">
        <is>
          <t>WASTE</t>
        </is>
      </c>
      <c r="B8612" s="2" t="inlineStr">
        <is>
          <t>LAN</t>
        </is>
      </c>
      <c r="C8612" s="2" t="n">
        <v>2040</v>
      </c>
      <c r="D8612" s="2" t="inlineStr">
        <is>
          <t>United States</t>
        </is>
      </c>
      <c r="E8612" s="2" t="inlineStr">
        <is>
          <t>USA</t>
        </is>
      </c>
      <c r="F8612" s="2" t="inlineStr">
        <is>
          <t>Electricity generation with combined heat and power</t>
        </is>
      </c>
      <c r="G8612" s="2" t="n">
        <v>72</v>
      </c>
      <c r="H8612" s="2" t="n">
        <v>0.0003275386261521</v>
      </c>
      <c r="I8612" s="2" t="n">
        <v>0.000366843261290352</v>
      </c>
      <c r="J8612" s="40" t="inlineStr">
        <is>
          <t>waste - methane capture</t>
        </is>
      </c>
    </row>
    <row r="8613" ht="15.75" customHeight="1" s="120">
      <c r="A8613" s="2" t="inlineStr">
        <is>
          <t>WASTE</t>
        </is>
      </c>
      <c r="B8613" s="2" t="inlineStr">
        <is>
          <t>LAN</t>
        </is>
      </c>
      <c r="C8613" s="2" t="n">
        <v>2040</v>
      </c>
      <c r="D8613" s="2" t="inlineStr">
        <is>
          <t>United States</t>
        </is>
      </c>
      <c r="E8613" s="2" t="inlineStr">
        <is>
          <t>USA</t>
        </is>
      </c>
      <c r="F8613" s="2" t="inlineStr">
        <is>
          <t>Electricity generation with a reciprocating engine</t>
        </is>
      </c>
      <c r="G8613" s="2" t="n">
        <v>72</v>
      </c>
      <c r="H8613" s="2" t="n">
        <v>0.0011442356044427</v>
      </c>
      <c r="I8613" s="2" t="n">
        <v>0.001281543876975824</v>
      </c>
      <c r="J8613" s="40" t="inlineStr">
        <is>
          <t>waste - methane capture</t>
        </is>
      </c>
    </row>
    <row r="8614" ht="15.75" customHeight="1" s="120">
      <c r="A8614" s="2" t="inlineStr">
        <is>
          <t>WASTE</t>
        </is>
      </c>
      <c r="B8614" s="2" t="inlineStr">
        <is>
          <t>LAN</t>
        </is>
      </c>
      <c r="C8614" s="2" t="n">
        <v>2040</v>
      </c>
      <c r="D8614" s="2" t="inlineStr">
        <is>
          <t>United States</t>
        </is>
      </c>
      <c r="E8614" s="2" t="inlineStr">
        <is>
          <t>USA</t>
        </is>
      </c>
      <c r="F8614" s="2" t="inlineStr">
        <is>
          <t>Electricity generation with a gas turbine</t>
        </is>
      </c>
      <c r="G8614" s="2" t="n">
        <v>72</v>
      </c>
      <c r="H8614" s="2" t="n">
        <v>4.18221898144e-05</v>
      </c>
      <c r="I8614" s="2" t="n">
        <v>4.6840852592128e-05</v>
      </c>
      <c r="J8614" s="40" t="inlineStr">
        <is>
          <t>waste - methane capture</t>
        </is>
      </c>
    </row>
    <row r="8615" ht="15.75" customHeight="1" s="120">
      <c r="A8615" s="2" t="inlineStr">
        <is>
          <t>WASTE</t>
        </is>
      </c>
      <c r="B8615" s="2" t="inlineStr">
        <is>
          <t>LAN</t>
        </is>
      </c>
      <c r="C8615" s="2" t="n">
        <v>2040</v>
      </c>
      <c r="D8615" s="2" t="inlineStr">
        <is>
          <t>United States</t>
        </is>
      </c>
      <c r="E8615" s="2" t="inlineStr">
        <is>
          <t>USA</t>
        </is>
      </c>
      <c r="F8615" s="2" t="inlineStr">
        <is>
          <t>Electricity generation with a microturbine</t>
        </is>
      </c>
      <c r="G8615" s="2" t="n">
        <v>73</v>
      </c>
      <c r="H8615" s="2" t="n">
        <v>1.51882322825e-05</v>
      </c>
      <c r="I8615" s="2" t="n">
        <v>1.70108201564e-05</v>
      </c>
      <c r="J8615" s="40" t="inlineStr">
        <is>
          <t>waste - methane capture</t>
        </is>
      </c>
    </row>
    <row r="8616" ht="15.75" customHeight="1" s="120">
      <c r="A8616" s="2" t="inlineStr">
        <is>
          <t>WASTE</t>
        </is>
      </c>
      <c r="B8616" s="2" t="inlineStr">
        <is>
          <t>LAN</t>
        </is>
      </c>
      <c r="C8616" s="2" t="n">
        <v>2040</v>
      </c>
      <c r="D8616" s="2" t="inlineStr">
        <is>
          <t>United States</t>
        </is>
      </c>
      <c r="E8616" s="2" t="inlineStr">
        <is>
          <t>USA</t>
        </is>
      </c>
      <c r="F8616" s="2" t="inlineStr">
        <is>
          <t>Flaring of landfill gas</t>
        </is>
      </c>
      <c r="G8616" s="2" t="n">
        <v>73</v>
      </c>
      <c r="H8616" s="2" t="n">
        <v>0.0002216406282969</v>
      </c>
      <c r="I8616" s="2" t="n">
        <v>0.000248237503692528</v>
      </c>
      <c r="J8616" s="40" t="inlineStr">
        <is>
          <t>waste - methane destruction</t>
        </is>
      </c>
    </row>
    <row r="8617" ht="15.75" customHeight="1" s="120">
      <c r="A8617" s="2" t="inlineStr">
        <is>
          <t>WASTE</t>
        </is>
      </c>
      <c r="B8617" s="2" t="inlineStr">
        <is>
          <t>LAN</t>
        </is>
      </c>
      <c r="C8617" s="2" t="n">
        <v>2040</v>
      </c>
      <c r="D8617" s="2" t="inlineStr">
        <is>
          <t>United States</t>
        </is>
      </c>
      <c r="E8617" s="2" t="inlineStr">
        <is>
          <t>USA</t>
        </is>
      </c>
      <c r="F8617" s="2" t="inlineStr">
        <is>
          <t>Electricity generation with a microturbine</t>
        </is>
      </c>
      <c r="G8617" s="2" t="n">
        <v>74</v>
      </c>
      <c r="H8617" s="2" t="n">
        <v>1.5625537344e-05</v>
      </c>
      <c r="I8617" s="2" t="n">
        <v>1.750060182528e-05</v>
      </c>
      <c r="J8617" s="40" t="inlineStr">
        <is>
          <t>waste - methane capture</t>
        </is>
      </c>
    </row>
    <row r="8618" ht="15.75" customHeight="1" s="120">
      <c r="A8618" s="2" t="inlineStr">
        <is>
          <t>WASTE</t>
        </is>
      </c>
      <c r="B8618" s="2" t="inlineStr">
        <is>
          <t>LAN</t>
        </is>
      </c>
      <c r="C8618" s="2" t="n">
        <v>2040</v>
      </c>
      <c r="D8618" s="2" t="inlineStr">
        <is>
          <t>United States</t>
        </is>
      </c>
      <c r="E8618" s="2" t="inlineStr">
        <is>
          <t>USA</t>
        </is>
      </c>
      <c r="F8618" s="2" t="inlineStr">
        <is>
          <t>Electricity generation with a reciprocating engine</t>
        </is>
      </c>
      <c r="G8618" s="2" t="n">
        <v>74</v>
      </c>
      <c r="H8618" s="2" t="n">
        <v>0.0012665401445702</v>
      </c>
      <c r="I8618" s="2" t="n">
        <v>0.001418524961918624</v>
      </c>
      <c r="J8618" s="40" t="inlineStr">
        <is>
          <t>waste - methane capture</t>
        </is>
      </c>
    </row>
    <row r="8619" ht="15.75" customHeight="1" s="120">
      <c r="A8619" s="2" t="inlineStr">
        <is>
          <t>WASTE</t>
        </is>
      </c>
      <c r="B8619" s="2" t="inlineStr">
        <is>
          <t>LAN</t>
        </is>
      </c>
      <c r="C8619" s="2" t="n">
        <v>2040</v>
      </c>
      <c r="D8619" s="2" t="inlineStr">
        <is>
          <t>United States</t>
        </is>
      </c>
      <c r="E8619" s="2" t="inlineStr">
        <is>
          <t>USA</t>
        </is>
      </c>
      <c r="F8619" s="2" t="inlineStr">
        <is>
          <t>Electricity generation with a gas turbine</t>
        </is>
      </c>
      <c r="G8619" s="2" t="n">
        <v>74</v>
      </c>
      <c r="H8619" s="2" t="n">
        <v>4.45436198788e-05</v>
      </c>
      <c r="I8619" s="2" t="n">
        <v>4.988885426425601e-05</v>
      </c>
      <c r="J8619" s="40" t="inlineStr">
        <is>
          <t>waste - methane capture</t>
        </is>
      </c>
    </row>
    <row r="8620" ht="15.75" customHeight="1" s="120">
      <c r="A8620" s="2" t="inlineStr">
        <is>
          <t>WASTE</t>
        </is>
      </c>
      <c r="B8620" s="2" t="inlineStr">
        <is>
          <t>LAN</t>
        </is>
      </c>
      <c r="C8620" s="2" t="n">
        <v>2040</v>
      </c>
      <c r="D8620" s="2" t="inlineStr">
        <is>
          <t>United States</t>
        </is>
      </c>
      <c r="E8620" s="2" t="inlineStr">
        <is>
          <t>USA</t>
        </is>
      </c>
      <c r="F8620" s="2" t="inlineStr">
        <is>
          <t>Electricity generation with combined heat and power</t>
        </is>
      </c>
      <c r="G8620" s="2" t="n">
        <v>74</v>
      </c>
      <c r="H8620" s="2" t="n">
        <v>0.0001387160009472</v>
      </c>
      <c r="I8620" s="2" t="n">
        <v>0.000155361921060864</v>
      </c>
      <c r="J8620" s="40" t="inlineStr">
        <is>
          <t>waste - methane capture</t>
        </is>
      </c>
    </row>
    <row r="8621" ht="15.75" customHeight="1" s="120">
      <c r="A8621" s="2" t="inlineStr">
        <is>
          <t>WASTE</t>
        </is>
      </c>
      <c r="B8621" s="2" t="inlineStr">
        <is>
          <t>LAN</t>
        </is>
      </c>
      <c r="C8621" s="2" t="n">
        <v>2040</v>
      </c>
      <c r="D8621" s="2" t="inlineStr">
        <is>
          <t>United States</t>
        </is>
      </c>
      <c r="E8621" s="2" t="inlineStr">
        <is>
          <t>USA</t>
        </is>
      </c>
      <c r="F8621" s="2" t="inlineStr">
        <is>
          <t>Flaring of landfill gas</t>
        </is>
      </c>
      <c r="G8621" s="2" t="n">
        <v>74</v>
      </c>
      <c r="H8621" s="2" t="n">
        <v>0.0002197592402808</v>
      </c>
      <c r="I8621" s="2" t="n">
        <v>0.0002461303491144961</v>
      </c>
      <c r="J8621" s="40" t="inlineStr">
        <is>
          <t>waste - methane destruction</t>
        </is>
      </c>
    </row>
    <row r="8622" ht="15.75" customHeight="1" s="120">
      <c r="A8622" s="2" t="inlineStr">
        <is>
          <t>WASTE</t>
        </is>
      </c>
      <c r="B8622" s="2" t="inlineStr">
        <is>
          <t>LAN</t>
        </is>
      </c>
      <c r="C8622" s="2" t="n">
        <v>2040</v>
      </c>
      <c r="D8622" s="2" t="inlineStr">
        <is>
          <t>United States</t>
        </is>
      </c>
      <c r="E8622" s="2" t="inlineStr">
        <is>
          <t>USA</t>
        </is>
      </c>
      <c r="F8622" s="2" t="inlineStr">
        <is>
          <t>Electricity generation with combined heat and power</t>
        </is>
      </c>
      <c r="G8622" s="2" t="n">
        <v>75</v>
      </c>
      <c r="H8622" s="2" t="n">
        <v>0.0001381751499139</v>
      </c>
      <c r="I8622" s="2" t="n">
        <v>0.000154756167903568</v>
      </c>
      <c r="J8622" s="40" t="inlineStr">
        <is>
          <t>waste - methane capture</t>
        </is>
      </c>
    </row>
    <row r="8623" ht="15.75" customHeight="1" s="120">
      <c r="A8623" s="2" t="inlineStr">
        <is>
          <t>WASTE</t>
        </is>
      </c>
      <c r="B8623" s="2" t="inlineStr">
        <is>
          <t>LAN</t>
        </is>
      </c>
      <c r="C8623" s="2" t="n">
        <v>2040</v>
      </c>
      <c r="D8623" s="2" t="inlineStr">
        <is>
          <t>United States</t>
        </is>
      </c>
      <c r="E8623" s="2" t="inlineStr">
        <is>
          <t>USA</t>
        </is>
      </c>
      <c r="F8623" s="2" t="inlineStr">
        <is>
          <t>Electricity generation with a gas turbine</t>
        </is>
      </c>
      <c r="G8623" s="2" t="n">
        <v>75</v>
      </c>
      <c r="H8623" s="2" t="n">
        <v>3.99199525418e-05</v>
      </c>
      <c r="I8623" s="2" t="n">
        <v>4.471034684681601e-05</v>
      </c>
      <c r="J8623" s="40" t="inlineStr">
        <is>
          <t>waste - methane capture</t>
        </is>
      </c>
    </row>
    <row r="8624" ht="15.75" customHeight="1" s="120">
      <c r="A8624" s="2" t="inlineStr">
        <is>
          <t>WASTE</t>
        </is>
      </c>
      <c r="B8624" s="2" t="inlineStr">
        <is>
          <t>LAN</t>
        </is>
      </c>
      <c r="C8624" s="2" t="n">
        <v>2040</v>
      </c>
      <c r="D8624" s="2" t="inlineStr">
        <is>
          <t>United States</t>
        </is>
      </c>
      <c r="E8624" s="2" t="inlineStr">
        <is>
          <t>USA</t>
        </is>
      </c>
      <c r="F8624" s="2" t="inlineStr">
        <is>
          <t>Electricity generation with a microturbine</t>
        </is>
      </c>
      <c r="G8624" s="2" t="n">
        <v>75</v>
      </c>
      <c r="H8624" s="2" t="n">
        <v>1.60788276844e-05</v>
      </c>
      <c r="I8624" s="2" t="n">
        <v>1.8008287006528e-05</v>
      </c>
      <c r="J8624" s="40" t="inlineStr">
        <is>
          <t>waste - methane capture</t>
        </is>
      </c>
    </row>
    <row r="8625" ht="15.75" customHeight="1" s="120">
      <c r="A8625" s="2" t="inlineStr">
        <is>
          <t>WASTE</t>
        </is>
      </c>
      <c r="B8625" s="2" t="inlineStr">
        <is>
          <t>LAN</t>
        </is>
      </c>
      <c r="C8625" s="2" t="n">
        <v>2040</v>
      </c>
      <c r="D8625" s="2" t="inlineStr">
        <is>
          <t>United States</t>
        </is>
      </c>
      <c r="E8625" s="2" t="inlineStr">
        <is>
          <t>USA</t>
        </is>
      </c>
      <c r="F8625" s="2" t="inlineStr">
        <is>
          <t>Electricity generation with a reciprocating engine</t>
        </is>
      </c>
      <c r="G8625" s="2" t="n">
        <v>75</v>
      </c>
      <c r="H8625" s="2" t="n">
        <v>0.0034286187728867</v>
      </c>
      <c r="I8625" s="2" t="n">
        <v>0.003840053025633105</v>
      </c>
      <c r="J8625" s="40" t="inlineStr">
        <is>
          <t>waste - methane capture</t>
        </is>
      </c>
    </row>
    <row r="8626" ht="15.75" customHeight="1" s="120">
      <c r="A8626" s="2" t="inlineStr">
        <is>
          <t>WASTE</t>
        </is>
      </c>
      <c r="B8626" s="2" t="inlineStr">
        <is>
          <t>LAN</t>
        </is>
      </c>
      <c r="C8626" s="2" t="n">
        <v>2040</v>
      </c>
      <c r="D8626" s="2" t="inlineStr">
        <is>
          <t>United States</t>
        </is>
      </c>
      <c r="E8626" s="2" t="inlineStr">
        <is>
          <t>USA</t>
        </is>
      </c>
      <c r="F8626" s="2" t="inlineStr">
        <is>
          <t>Electricity generation with combined heat and power</t>
        </is>
      </c>
      <c r="G8626" s="2" t="n">
        <v>76</v>
      </c>
      <c r="H8626" s="2" t="n">
        <v>0.0004039234918309</v>
      </c>
      <c r="I8626" s="2" t="n">
        <v>0.0004523943108506081</v>
      </c>
      <c r="J8626" s="40" t="inlineStr">
        <is>
          <t>waste - methane capture</t>
        </is>
      </c>
    </row>
    <row r="8627" ht="15.75" customHeight="1" s="120">
      <c r="A8627" s="2" t="inlineStr">
        <is>
          <t>WASTE</t>
        </is>
      </c>
      <c r="B8627" s="2" t="inlineStr">
        <is>
          <t>LAN</t>
        </is>
      </c>
      <c r="C8627" s="2" t="n">
        <v>2040</v>
      </c>
      <c r="D8627" s="2" t="inlineStr">
        <is>
          <t>United States</t>
        </is>
      </c>
      <c r="E8627" s="2" t="inlineStr">
        <is>
          <t>USA</t>
        </is>
      </c>
      <c r="F8627" s="2" t="inlineStr">
        <is>
          <t>Land_x001f_ll gas recovery for direct use</t>
        </is>
      </c>
      <c r="G8627" s="2" t="n">
        <v>76</v>
      </c>
      <c r="H8627" s="2" t="n">
        <v>0.0004388532834128</v>
      </c>
      <c r="I8627" s="2" t="n">
        <v>0.0004915156774223361</v>
      </c>
      <c r="J8627" s="40" t="inlineStr">
        <is>
          <t>waste - methane capture</t>
        </is>
      </c>
    </row>
    <row r="8628" ht="15.75" customHeight="1" s="120">
      <c r="A8628" s="2" t="inlineStr">
        <is>
          <t>WASTE</t>
        </is>
      </c>
      <c r="B8628" s="2" t="inlineStr">
        <is>
          <t>LAN</t>
        </is>
      </c>
      <c r="C8628" s="2" t="n">
        <v>2040</v>
      </c>
      <c r="D8628" s="2" t="inlineStr">
        <is>
          <t>United States</t>
        </is>
      </c>
      <c r="E8628" s="2" t="inlineStr">
        <is>
          <t>USA</t>
        </is>
      </c>
      <c r="F8628" s="2" t="inlineStr">
        <is>
          <t>Electricity generation with a reciprocating engine</t>
        </is>
      </c>
      <c r="G8628" s="2" t="n">
        <v>76</v>
      </c>
      <c r="H8628" s="2" t="n">
        <v>0.0012308483710513</v>
      </c>
      <c r="I8628" s="2" t="n">
        <v>0.001378550175577456</v>
      </c>
      <c r="J8628" s="40" t="inlineStr">
        <is>
          <t>waste - methane capture</t>
        </is>
      </c>
    </row>
    <row r="8629" ht="15.75" customHeight="1" s="120">
      <c r="A8629" s="2" t="inlineStr">
        <is>
          <t>WASTE</t>
        </is>
      </c>
      <c r="B8629" s="2" t="inlineStr">
        <is>
          <t>LAN</t>
        </is>
      </c>
      <c r="C8629" s="2" t="n">
        <v>2040</v>
      </c>
      <c r="D8629" s="2" t="inlineStr">
        <is>
          <t>United States</t>
        </is>
      </c>
      <c r="E8629" s="2" t="inlineStr">
        <is>
          <t>USA</t>
        </is>
      </c>
      <c r="F8629" s="2" t="inlineStr">
        <is>
          <t>Electricity generation with a reciprocating engine</t>
        </is>
      </c>
      <c r="G8629" s="2" t="n">
        <v>77</v>
      </c>
      <c r="H8629" s="2" t="n">
        <v>0.0010748270433396</v>
      </c>
      <c r="I8629" s="2" t="n">
        <v>0.001203806288540352</v>
      </c>
      <c r="J8629" s="40" t="inlineStr">
        <is>
          <t>waste - methane capture</t>
        </is>
      </c>
    </row>
    <row r="8630" ht="15.75" customHeight="1" s="120">
      <c r="A8630" s="2" t="inlineStr">
        <is>
          <t>WASTE</t>
        </is>
      </c>
      <c r="B8630" s="2" t="inlineStr">
        <is>
          <t>LAN</t>
        </is>
      </c>
      <c r="C8630" s="2" t="n">
        <v>2040</v>
      </c>
      <c r="D8630" s="2" t="inlineStr">
        <is>
          <t>United States</t>
        </is>
      </c>
      <c r="E8630" s="2" t="inlineStr">
        <is>
          <t>USA</t>
        </is>
      </c>
      <c r="F8630" s="2" t="inlineStr">
        <is>
          <t>Electricity generation with a gas turbine</t>
        </is>
      </c>
      <c r="G8630" s="2" t="n">
        <v>77</v>
      </c>
      <c r="H8630" s="2" t="n">
        <v>3.92843357986e-05</v>
      </c>
      <c r="I8630" s="2" t="n">
        <v>4.3998456094432e-05</v>
      </c>
      <c r="J8630" s="40" t="inlineStr">
        <is>
          <t>waste - methane capture</t>
        </is>
      </c>
    </row>
    <row r="8631" ht="15.75" customHeight="1" s="120">
      <c r="A8631" s="2" t="inlineStr">
        <is>
          <t>WASTE</t>
        </is>
      </c>
      <c r="B8631" s="2" t="inlineStr">
        <is>
          <t>LAN</t>
        </is>
      </c>
      <c r="C8631" s="2" t="n">
        <v>2040</v>
      </c>
      <c r="D8631" s="2" t="inlineStr">
        <is>
          <t>United States</t>
        </is>
      </c>
      <c r="E8631" s="2" t="inlineStr">
        <is>
          <t>USA</t>
        </is>
      </c>
      <c r="F8631" s="2" t="inlineStr">
        <is>
          <t>Electricity generation with combined heat and power</t>
        </is>
      </c>
      <c r="G8631" s="2" t="n">
        <v>77</v>
      </c>
      <c r="H8631" s="2" t="n">
        <v>0.000433196866652</v>
      </c>
      <c r="I8631" s="2" t="n">
        <v>0.00048518049065024</v>
      </c>
      <c r="J8631" s="40" t="inlineStr">
        <is>
          <t>waste - methane capture</t>
        </is>
      </c>
    </row>
    <row r="8632" ht="15.75" customHeight="1" s="120">
      <c r="A8632" s="2" t="inlineStr">
        <is>
          <t>WASTE</t>
        </is>
      </c>
      <c r="B8632" s="2" t="inlineStr">
        <is>
          <t>LAN</t>
        </is>
      </c>
      <c r="C8632" s="2" t="n">
        <v>2040</v>
      </c>
      <c r="D8632" s="2" t="inlineStr">
        <is>
          <t>United States</t>
        </is>
      </c>
      <c r="E8632" s="2" t="inlineStr">
        <is>
          <t>USA</t>
        </is>
      </c>
      <c r="F8632" s="2" t="inlineStr">
        <is>
          <t>Electricity generation with a reciprocating engine</t>
        </is>
      </c>
      <c r="G8632" s="2" t="n">
        <v>78</v>
      </c>
      <c r="H8632" s="2" t="n">
        <v>0.0010467713000253</v>
      </c>
      <c r="I8632" s="2" t="n">
        <v>0.001172383856028336</v>
      </c>
      <c r="J8632" s="40" t="inlineStr">
        <is>
          <t>waste - methane capture</t>
        </is>
      </c>
    </row>
    <row r="8633" ht="15.75" customHeight="1" s="120">
      <c r="A8633" s="2" t="inlineStr">
        <is>
          <t>WASTE</t>
        </is>
      </c>
      <c r="B8633" s="2" t="inlineStr">
        <is>
          <t>LAN</t>
        </is>
      </c>
      <c r="C8633" s="2" t="n">
        <v>2040</v>
      </c>
      <c r="D8633" s="2" t="inlineStr">
        <is>
          <t>United States</t>
        </is>
      </c>
      <c r="E8633" s="2" t="inlineStr">
        <is>
          <t>USA</t>
        </is>
      </c>
      <c r="F8633" s="2" t="inlineStr">
        <is>
          <t>Flaring of landfill gas</t>
        </is>
      </c>
      <c r="G8633" s="2" t="n">
        <v>78</v>
      </c>
      <c r="H8633" s="2" t="n">
        <v>0.0002105752937496</v>
      </c>
      <c r="I8633" s="2" t="n">
        <v>0.000235844328999552</v>
      </c>
      <c r="J8633" s="40" t="inlineStr">
        <is>
          <t>waste - methane destruction</t>
        </is>
      </c>
    </row>
    <row r="8634" ht="15.75" customHeight="1" s="120">
      <c r="A8634" s="2" t="inlineStr">
        <is>
          <t>WASTE</t>
        </is>
      </c>
      <c r="B8634" s="2" t="inlineStr">
        <is>
          <t>LAN</t>
        </is>
      </c>
      <c r="C8634" s="2" t="n">
        <v>2040</v>
      </c>
      <c r="D8634" s="2" t="inlineStr">
        <is>
          <t>United States</t>
        </is>
      </c>
      <c r="E8634" s="2" t="inlineStr">
        <is>
          <t>USA</t>
        </is>
      </c>
      <c r="F8634" s="2" t="inlineStr">
        <is>
          <t>Electricity generation with a microturbine</t>
        </is>
      </c>
      <c r="G8634" s="2" t="n">
        <v>78</v>
      </c>
      <c r="H8634" s="2" t="n">
        <v>1.53581986524e-05</v>
      </c>
      <c r="I8634" s="2" t="n">
        <v>1.7201182490688e-05</v>
      </c>
      <c r="J8634" s="40" t="inlineStr">
        <is>
          <t>waste - methane capture</t>
        </is>
      </c>
    </row>
    <row r="8635" ht="15.75" customHeight="1" s="120">
      <c r="A8635" s="2" t="inlineStr">
        <is>
          <t>WASTE</t>
        </is>
      </c>
      <c r="B8635" s="2" t="inlineStr">
        <is>
          <t>LAN</t>
        </is>
      </c>
      <c r="C8635" s="2" t="n">
        <v>2040</v>
      </c>
      <c r="D8635" s="2" t="inlineStr">
        <is>
          <t>United States</t>
        </is>
      </c>
      <c r="E8635" s="2" t="inlineStr">
        <is>
          <t>USA</t>
        </is>
      </c>
      <c r="F8635" s="2" t="inlineStr">
        <is>
          <t>Electricity generation with combined heat and power</t>
        </is>
      </c>
      <c r="G8635" s="2" t="n">
        <v>78</v>
      </c>
      <c r="H8635" s="2" t="n">
        <v>0.0001316638226854</v>
      </c>
      <c r="I8635" s="2" t="n">
        <v>0.000147463481407648</v>
      </c>
      <c r="J8635" s="40" t="inlineStr">
        <is>
          <t>waste - methane capture</t>
        </is>
      </c>
    </row>
    <row r="8636" ht="15.75" customHeight="1" s="120">
      <c r="A8636" s="2" t="inlineStr">
        <is>
          <t>WASTE</t>
        </is>
      </c>
      <c r="B8636" s="2" t="inlineStr">
        <is>
          <t>LAN</t>
        </is>
      </c>
      <c r="C8636" s="2" t="n">
        <v>2040</v>
      </c>
      <c r="D8636" s="2" t="inlineStr">
        <is>
          <t>United States</t>
        </is>
      </c>
      <c r="E8636" s="2" t="inlineStr">
        <is>
          <t>USA</t>
        </is>
      </c>
      <c r="F8636" s="2" t="inlineStr">
        <is>
          <t>Electricity generation with a reciprocating engine</t>
        </is>
      </c>
      <c r="G8636" s="2" t="n">
        <v>79</v>
      </c>
      <c r="H8636" s="2" t="n">
        <v>0.0021564083872363</v>
      </c>
      <c r="I8636" s="2" t="n">
        <v>0.002415177393704656</v>
      </c>
      <c r="J8636" s="40" t="inlineStr">
        <is>
          <t>waste - methane capture</t>
        </is>
      </c>
    </row>
    <row r="8637" ht="15.75" customHeight="1" s="120">
      <c r="A8637" s="2" t="inlineStr">
        <is>
          <t>WASTE</t>
        </is>
      </c>
      <c r="B8637" s="2" t="inlineStr">
        <is>
          <t>LAN</t>
        </is>
      </c>
      <c r="C8637" s="2" t="n">
        <v>2040</v>
      </c>
      <c r="D8637" s="2" t="inlineStr">
        <is>
          <t>United States</t>
        </is>
      </c>
      <c r="E8637" s="2" t="inlineStr">
        <is>
          <t>USA</t>
        </is>
      </c>
      <c r="F8637" s="2" t="inlineStr">
        <is>
          <t>Land_x001f_ll gas recovery for direct use</t>
        </is>
      </c>
      <c r="G8637" s="2" t="n">
        <v>79</v>
      </c>
      <c r="H8637" s="2" t="n">
        <v>0.0006804214790463</v>
      </c>
      <c r="I8637" s="2" t="n">
        <v>0.0007620720565318561</v>
      </c>
      <c r="J8637" s="40" t="inlineStr">
        <is>
          <t>waste - methane capture</t>
        </is>
      </c>
    </row>
    <row r="8638" ht="15.75" customHeight="1" s="120">
      <c r="A8638" s="2" t="inlineStr">
        <is>
          <t>WASTE</t>
        </is>
      </c>
      <c r="B8638" s="2" t="inlineStr">
        <is>
          <t>LAN</t>
        </is>
      </c>
      <c r="C8638" s="2" t="n">
        <v>2040</v>
      </c>
      <c r="D8638" s="2" t="inlineStr">
        <is>
          <t>United States</t>
        </is>
      </c>
      <c r="E8638" s="2" t="inlineStr">
        <is>
          <t>USA</t>
        </is>
      </c>
      <c r="F8638" s="2" t="inlineStr">
        <is>
          <t>Electricity generation with a gas turbine</t>
        </is>
      </c>
      <c r="G8638" s="2" t="n">
        <v>79</v>
      </c>
      <c r="H8638" s="2" t="n">
        <v>7.599755917909999e-05</v>
      </c>
      <c r="I8638" s="2" t="n">
        <v>8.5117266280592e-05</v>
      </c>
      <c r="J8638" s="40" t="inlineStr">
        <is>
          <t>waste - methane capture</t>
        </is>
      </c>
    </row>
    <row r="8639" ht="15.75" customHeight="1" s="120">
      <c r="A8639" s="2" t="inlineStr">
        <is>
          <t>WASTE</t>
        </is>
      </c>
      <c r="B8639" s="2" t="inlineStr">
        <is>
          <t>LAN</t>
        </is>
      </c>
      <c r="C8639" s="2" t="n">
        <v>2040</v>
      </c>
      <c r="D8639" s="2" t="inlineStr">
        <is>
          <t>United States</t>
        </is>
      </c>
      <c r="E8639" s="2" t="inlineStr">
        <is>
          <t>USA</t>
        </is>
      </c>
      <c r="F8639" s="2" t="inlineStr">
        <is>
          <t>Electricity generation with combined heat and power</t>
        </is>
      </c>
      <c r="G8639" s="2" t="n">
        <v>79</v>
      </c>
      <c r="H8639" s="2" t="n">
        <v>0.0001315546978731</v>
      </c>
      <c r="I8639" s="2" t="n">
        <v>0.000147341261617872</v>
      </c>
      <c r="J8639" s="40" t="inlineStr">
        <is>
          <t>waste - methane capture</t>
        </is>
      </c>
    </row>
    <row r="8640" ht="15.75" customHeight="1" s="120">
      <c r="A8640" s="2" t="inlineStr">
        <is>
          <t>WASTE</t>
        </is>
      </c>
      <c r="B8640" s="2" t="inlineStr">
        <is>
          <t>LAN</t>
        </is>
      </c>
      <c r="C8640" s="2" t="n">
        <v>2040</v>
      </c>
      <c r="D8640" s="2" t="inlineStr">
        <is>
          <t>United States</t>
        </is>
      </c>
      <c r="E8640" s="2" t="inlineStr">
        <is>
          <t>USA</t>
        </is>
      </c>
      <c r="F8640" s="2" t="inlineStr">
        <is>
          <t>Electricity generation with combined heat and power</t>
        </is>
      </c>
      <c r="G8640" s="2" t="n">
        <v>80</v>
      </c>
      <c r="H8640" s="2" t="n">
        <v>0.0001282125449507</v>
      </c>
      <c r="I8640" s="2" t="n">
        <v>0.000143598050344784</v>
      </c>
      <c r="J8640" s="40" t="inlineStr">
        <is>
          <t>waste - methane capture</t>
        </is>
      </c>
    </row>
    <row r="8641" ht="15.75" customHeight="1" s="120">
      <c r="A8641" s="2" t="inlineStr">
        <is>
          <t>WASTE</t>
        </is>
      </c>
      <c r="B8641" s="2" t="inlineStr">
        <is>
          <t>LAN</t>
        </is>
      </c>
      <c r="C8641" s="2" t="n">
        <v>2040</v>
      </c>
      <c r="D8641" s="2" t="inlineStr">
        <is>
          <t>United States</t>
        </is>
      </c>
      <c r="E8641" s="2" t="inlineStr">
        <is>
          <t>USA</t>
        </is>
      </c>
      <c r="F8641" s="2" t="inlineStr">
        <is>
          <t>Electricity generation with a reciprocating engine</t>
        </is>
      </c>
      <c r="G8641" s="2" t="n">
        <v>80</v>
      </c>
      <c r="H8641" s="2" t="n">
        <v>0.0010248933685943</v>
      </c>
      <c r="I8641" s="2" t="n">
        <v>0.001147880572825616</v>
      </c>
      <c r="J8641" s="40" t="inlineStr">
        <is>
          <t>waste - methane capture</t>
        </is>
      </c>
    </row>
    <row r="8642" ht="15.75" customHeight="1" s="120">
      <c r="A8642" s="2" t="inlineStr">
        <is>
          <t>WASTE</t>
        </is>
      </c>
      <c r="B8642" s="2" t="inlineStr">
        <is>
          <t>LAN</t>
        </is>
      </c>
      <c r="C8642" s="2" t="n">
        <v>2040</v>
      </c>
      <c r="D8642" s="2" t="inlineStr">
        <is>
          <t>United States</t>
        </is>
      </c>
      <c r="E8642" s="2" t="inlineStr">
        <is>
          <t>USA</t>
        </is>
      </c>
      <c r="F8642" s="2" t="inlineStr">
        <is>
          <t>Electricity generation with a microturbine</t>
        </is>
      </c>
      <c r="G8642" s="2" t="n">
        <v>81</v>
      </c>
      <c r="H8642" s="2" t="n">
        <v>2.83291592496e-05</v>
      </c>
      <c r="I8642" s="2" t="n">
        <v>3.172865835955201e-05</v>
      </c>
      <c r="J8642" s="40" t="inlineStr">
        <is>
          <t>waste - methane capture</t>
        </is>
      </c>
    </row>
    <row r="8643" ht="15.75" customHeight="1" s="120">
      <c r="A8643" s="2" t="inlineStr">
        <is>
          <t>WASTE</t>
        </is>
      </c>
      <c r="B8643" s="2" t="inlineStr">
        <is>
          <t>LAN</t>
        </is>
      </c>
      <c r="C8643" s="2" t="n">
        <v>2040</v>
      </c>
      <c r="D8643" s="2" t="inlineStr">
        <is>
          <t>United States</t>
        </is>
      </c>
      <c r="E8643" s="2" t="inlineStr">
        <is>
          <t>USA</t>
        </is>
      </c>
      <c r="F8643" s="2" t="inlineStr">
        <is>
          <t>Electricity generation with a reciprocating engine</t>
        </is>
      </c>
      <c r="G8643" s="2" t="n">
        <v>81</v>
      </c>
      <c r="H8643" s="2" t="n">
        <v>0.00210369983688</v>
      </c>
      <c r="I8643" s="2" t="n">
        <v>0.0023561438173056</v>
      </c>
      <c r="J8643" s="40" t="inlineStr">
        <is>
          <t>waste - methane capture</t>
        </is>
      </c>
    </row>
    <row r="8644" ht="15.75" customHeight="1" s="120">
      <c r="A8644" s="2" t="inlineStr">
        <is>
          <t>WASTE</t>
        </is>
      </c>
      <c r="B8644" s="2" t="inlineStr">
        <is>
          <t>LAN</t>
        </is>
      </c>
      <c r="C8644" s="2" t="n">
        <v>2040</v>
      </c>
      <c r="D8644" s="2" t="inlineStr">
        <is>
          <t>United States</t>
        </is>
      </c>
      <c r="E8644" s="2" t="inlineStr">
        <is>
          <t>USA</t>
        </is>
      </c>
      <c r="F8644" s="2" t="inlineStr">
        <is>
          <t>Electricity generation with combined heat and power</t>
        </is>
      </c>
      <c r="G8644" s="2" t="n">
        <v>81</v>
      </c>
      <c r="H8644" s="2" t="n">
        <v>0.0001266229664907</v>
      </c>
      <c r="I8644" s="2" t="n">
        <v>0.000141817722469584</v>
      </c>
      <c r="J8644" s="40" t="inlineStr">
        <is>
          <t>waste - methane capture</t>
        </is>
      </c>
    </row>
    <row r="8645" ht="15.75" customHeight="1" s="120">
      <c r="A8645" s="2" t="inlineStr">
        <is>
          <t>WASTE</t>
        </is>
      </c>
      <c r="B8645" s="2" t="inlineStr">
        <is>
          <t>LAN</t>
        </is>
      </c>
      <c r="C8645" s="2" t="n">
        <v>2040</v>
      </c>
      <c r="D8645" s="2" t="inlineStr">
        <is>
          <t>United States</t>
        </is>
      </c>
      <c r="E8645" s="2" t="inlineStr">
        <is>
          <t>USA</t>
        </is>
      </c>
      <c r="F8645" s="2" t="inlineStr">
        <is>
          <t>Flaring of landfill gas</t>
        </is>
      </c>
      <c r="G8645" s="2" t="n">
        <v>81</v>
      </c>
      <c r="H8645" s="2" t="n">
        <v>0.000214754283661</v>
      </c>
      <c r="I8645" s="2" t="n">
        <v>0.00024052479770032</v>
      </c>
      <c r="J8645" s="40" t="inlineStr">
        <is>
          <t>waste - methane destruction</t>
        </is>
      </c>
    </row>
    <row r="8646" ht="15.75" customHeight="1" s="120">
      <c r="A8646" s="2" t="inlineStr">
        <is>
          <t>WASTE</t>
        </is>
      </c>
      <c r="B8646" s="2" t="inlineStr">
        <is>
          <t>LAN</t>
        </is>
      </c>
      <c r="C8646" s="2" t="n">
        <v>2040</v>
      </c>
      <c r="D8646" s="2" t="inlineStr">
        <is>
          <t>United States</t>
        </is>
      </c>
      <c r="E8646" s="2" t="inlineStr">
        <is>
          <t>USA</t>
        </is>
      </c>
      <c r="F8646" s="2" t="inlineStr">
        <is>
          <t>Electricity generation with combined heat and power</t>
        </is>
      </c>
      <c r="G8646" s="2" t="n">
        <v>82</v>
      </c>
      <c r="H8646" s="2" t="n">
        <v>0.0001504564861534</v>
      </c>
      <c r="I8646" s="2" t="n">
        <v>0.000168511264491808</v>
      </c>
      <c r="J8646" s="40" t="inlineStr">
        <is>
          <t>waste - methane capture</t>
        </is>
      </c>
    </row>
    <row r="8647" ht="15.75" customHeight="1" s="120">
      <c r="A8647" s="2" t="inlineStr">
        <is>
          <t>WASTE</t>
        </is>
      </c>
      <c r="B8647" s="2" t="inlineStr">
        <is>
          <t>LAN</t>
        </is>
      </c>
      <c r="C8647" s="2" t="n">
        <v>2040</v>
      </c>
      <c r="D8647" s="2" t="inlineStr">
        <is>
          <t>United States</t>
        </is>
      </c>
      <c r="E8647" s="2" t="inlineStr">
        <is>
          <t>USA</t>
        </is>
      </c>
      <c r="F8647" s="2" t="inlineStr">
        <is>
          <t>Electricity generation with a reciprocating engine</t>
        </is>
      </c>
      <c r="G8647" s="2" t="n">
        <v>82</v>
      </c>
      <c r="H8647" s="2" t="n">
        <v>0.0010745725594461</v>
      </c>
      <c r="I8647" s="2" t="n">
        <v>0.001203521266579632</v>
      </c>
      <c r="J8647" s="40" t="inlineStr">
        <is>
          <t>waste - methane capture</t>
        </is>
      </c>
    </row>
    <row r="8648" ht="15.75" customHeight="1" s="120">
      <c r="A8648" s="2" t="inlineStr">
        <is>
          <t>WASTE</t>
        </is>
      </c>
      <c r="B8648" s="2" t="inlineStr">
        <is>
          <t>LAN</t>
        </is>
      </c>
      <c r="C8648" s="2" t="n">
        <v>2040</v>
      </c>
      <c r="D8648" s="2" t="inlineStr">
        <is>
          <t>United States</t>
        </is>
      </c>
      <c r="E8648" s="2" t="inlineStr">
        <is>
          <t>USA</t>
        </is>
      </c>
      <c r="F8648" s="2" t="inlineStr">
        <is>
          <t>Electricity generation with a microturbine</t>
        </is>
      </c>
      <c r="G8648" s="2" t="n">
        <v>83</v>
      </c>
      <c r="H8648" s="2" t="n">
        <v>1.32158511406e-05</v>
      </c>
      <c r="I8648" s="2" t="n">
        <v>1.4801753277472e-05</v>
      </c>
      <c r="J8648" s="40" t="inlineStr">
        <is>
          <t>waste - methane capture</t>
        </is>
      </c>
    </row>
    <row r="8649" ht="15.75" customHeight="1" s="120">
      <c r="A8649" s="2" t="inlineStr">
        <is>
          <t>WASTE</t>
        </is>
      </c>
      <c r="B8649" s="2" t="inlineStr">
        <is>
          <t>LAN</t>
        </is>
      </c>
      <c r="C8649" s="2" t="n">
        <v>2040</v>
      </c>
      <c r="D8649" s="2" t="inlineStr">
        <is>
          <t>United States</t>
        </is>
      </c>
      <c r="E8649" s="2" t="inlineStr">
        <is>
          <t>USA</t>
        </is>
      </c>
      <c r="F8649" s="2" t="inlineStr">
        <is>
          <t>Electricity generation with a reciprocating engine</t>
        </is>
      </c>
      <c r="G8649" s="2" t="n">
        <v>83</v>
      </c>
      <c r="H8649" s="2" t="n">
        <v>0.002251555561088</v>
      </c>
      <c r="I8649" s="2" t="n">
        <v>0.00252174222841856</v>
      </c>
      <c r="J8649" s="40" t="inlineStr">
        <is>
          <t>waste - methane capture</t>
        </is>
      </c>
    </row>
    <row r="8650" ht="15.75" customHeight="1" s="120">
      <c r="A8650" s="2" t="inlineStr">
        <is>
          <t>WASTE</t>
        </is>
      </c>
      <c r="B8650" s="2" t="inlineStr">
        <is>
          <t>LAN</t>
        </is>
      </c>
      <c r="C8650" s="2" t="n">
        <v>2040</v>
      </c>
      <c r="D8650" s="2" t="inlineStr">
        <is>
          <t>United States</t>
        </is>
      </c>
      <c r="E8650" s="2" t="inlineStr">
        <is>
          <t>USA</t>
        </is>
      </c>
      <c r="F8650" s="2" t="inlineStr">
        <is>
          <t>Land_x001f_ll gas recovery for direct use</t>
        </is>
      </c>
      <c r="G8650" s="2" t="n">
        <v>83</v>
      </c>
      <c r="H8650" s="2" t="n">
        <v>0.0006794772925787</v>
      </c>
      <c r="I8650" s="2" t="n">
        <v>0.0007610145676881441</v>
      </c>
      <c r="J8650" s="40" t="inlineStr">
        <is>
          <t>waste - methane capture</t>
        </is>
      </c>
    </row>
    <row r="8651" ht="15.75" customHeight="1" s="120">
      <c r="A8651" s="2" t="inlineStr">
        <is>
          <t>WASTE</t>
        </is>
      </c>
      <c r="B8651" s="2" t="inlineStr">
        <is>
          <t>LAN</t>
        </is>
      </c>
      <c r="C8651" s="2" t="n">
        <v>2040</v>
      </c>
      <c r="D8651" s="2" t="inlineStr">
        <is>
          <t>United States</t>
        </is>
      </c>
      <c r="E8651" s="2" t="inlineStr">
        <is>
          <t>USA</t>
        </is>
      </c>
      <c r="F8651" s="2" t="inlineStr">
        <is>
          <t>Flaring of landfill gas</t>
        </is>
      </c>
      <c r="G8651" s="2" t="n">
        <v>84</v>
      </c>
      <c r="H8651" s="2" t="n">
        <v>0.0003867069171974</v>
      </c>
      <c r="I8651" s="2" t="n">
        <v>0.000433111747261088</v>
      </c>
      <c r="J8651" s="40" t="inlineStr">
        <is>
          <t>waste - methane destruction</t>
        </is>
      </c>
    </row>
    <row r="8652" ht="15.75" customHeight="1" s="120">
      <c r="A8652" s="2" t="inlineStr">
        <is>
          <t>WASTE</t>
        </is>
      </c>
      <c r="B8652" s="2" t="inlineStr">
        <is>
          <t>LAN</t>
        </is>
      </c>
      <c r="C8652" s="2" t="n">
        <v>2040</v>
      </c>
      <c r="D8652" s="2" t="inlineStr">
        <is>
          <t>United States</t>
        </is>
      </c>
      <c r="E8652" s="2" t="inlineStr">
        <is>
          <t>USA</t>
        </is>
      </c>
      <c r="F8652" s="2" t="inlineStr">
        <is>
          <t>Electricity generation with combined heat and power</t>
        </is>
      </c>
      <c r="G8652" s="2" t="n">
        <v>84</v>
      </c>
      <c r="H8652" s="2" t="n">
        <v>0.0003937663859688</v>
      </c>
      <c r="I8652" s="2" t="n">
        <v>0.000441018352285056</v>
      </c>
      <c r="J8652" s="40" t="inlineStr">
        <is>
          <t>waste - methane capture</t>
        </is>
      </c>
    </row>
    <row r="8653" ht="15.75" customHeight="1" s="120">
      <c r="A8653" s="2" t="inlineStr">
        <is>
          <t>WASTE</t>
        </is>
      </c>
      <c r="B8653" s="2" t="inlineStr">
        <is>
          <t>LAN</t>
        </is>
      </c>
      <c r="C8653" s="2" t="n">
        <v>2040</v>
      </c>
      <c r="D8653" s="2" t="inlineStr">
        <is>
          <t>United States</t>
        </is>
      </c>
      <c r="E8653" s="2" t="inlineStr">
        <is>
          <t>USA</t>
        </is>
      </c>
      <c r="F8653" s="2" t="inlineStr">
        <is>
          <t>Electricity generation with a reciprocating engine</t>
        </is>
      </c>
      <c r="G8653" s="2" t="n">
        <v>85</v>
      </c>
      <c r="H8653" s="2" t="n">
        <v>0.0020749273244292</v>
      </c>
      <c r="I8653" s="2" t="n">
        <v>0.002323918603360704</v>
      </c>
      <c r="J8653" s="40" t="inlineStr">
        <is>
          <t>waste - methane capture</t>
        </is>
      </c>
    </row>
    <row r="8654" ht="15.75" customHeight="1" s="120">
      <c r="A8654" s="2" t="inlineStr">
        <is>
          <t>WASTE</t>
        </is>
      </c>
      <c r="B8654" s="2" t="inlineStr">
        <is>
          <t>LAN</t>
        </is>
      </c>
      <c r="C8654" s="2" t="n">
        <v>2040</v>
      </c>
      <c r="D8654" s="2" t="inlineStr">
        <is>
          <t>United States</t>
        </is>
      </c>
      <c r="E8654" s="2" t="inlineStr">
        <is>
          <t>USA</t>
        </is>
      </c>
      <c r="F8654" s="2" t="inlineStr">
        <is>
          <t>Electricity generation with a gas turbine</t>
        </is>
      </c>
      <c r="G8654" s="2" t="n">
        <v>85</v>
      </c>
      <c r="H8654" s="2" t="n">
        <v>3.87702566513e-05</v>
      </c>
      <c r="I8654" s="2" t="n">
        <v>4.342268744945601e-05</v>
      </c>
      <c r="J8654" s="40" t="inlineStr">
        <is>
          <t>waste - methane capture</t>
        </is>
      </c>
    </row>
    <row r="8655" ht="15.75" customHeight="1" s="120">
      <c r="A8655" s="2" t="inlineStr">
        <is>
          <t>WASTE</t>
        </is>
      </c>
      <c r="B8655" s="2" t="inlineStr">
        <is>
          <t>LAN</t>
        </is>
      </c>
      <c r="C8655" s="2" t="n">
        <v>2040</v>
      </c>
      <c r="D8655" s="2" t="inlineStr">
        <is>
          <t>United States</t>
        </is>
      </c>
      <c r="E8655" s="2" t="inlineStr">
        <is>
          <t>USA</t>
        </is>
      </c>
      <c r="F8655" s="2" t="inlineStr">
        <is>
          <t>Flaring of landfill gas</t>
        </is>
      </c>
      <c r="G8655" s="2" t="n">
        <v>85</v>
      </c>
      <c r="H8655" s="2" t="n">
        <v>0.0008074775687419</v>
      </c>
      <c r="I8655" s="2" t="n">
        <v>0.000904374876990928</v>
      </c>
      <c r="J8655" s="40" t="inlineStr">
        <is>
          <t>waste - methane destruction</t>
        </is>
      </c>
    </row>
    <row r="8656" ht="15.75" customHeight="1" s="120">
      <c r="A8656" s="2" t="inlineStr">
        <is>
          <t>WASTE</t>
        </is>
      </c>
      <c r="B8656" s="2" t="inlineStr">
        <is>
          <t>LAN</t>
        </is>
      </c>
      <c r="C8656" s="2" t="n">
        <v>2040</v>
      </c>
      <c r="D8656" s="2" t="inlineStr">
        <is>
          <t>United States</t>
        </is>
      </c>
      <c r="E8656" s="2" t="inlineStr">
        <is>
          <t>USA</t>
        </is>
      </c>
      <c r="F8656" s="2" t="inlineStr">
        <is>
          <t>Electricity generation with combined heat and power</t>
        </is>
      </c>
      <c r="G8656" s="2" t="n">
        <v>85</v>
      </c>
      <c r="H8656" s="2" t="n">
        <v>0.0001212901333929</v>
      </c>
      <c r="I8656" s="2" t="n">
        <v>0.000135844949400048</v>
      </c>
      <c r="J8656" s="40" t="inlineStr">
        <is>
          <t>waste - methane capture</t>
        </is>
      </c>
    </row>
    <row r="8657" ht="15.75" customHeight="1" s="120">
      <c r="A8657" s="2" t="inlineStr">
        <is>
          <t>WASTE</t>
        </is>
      </c>
      <c r="B8657" s="2" t="inlineStr">
        <is>
          <t>LAN</t>
        </is>
      </c>
      <c r="C8657" s="2" t="n">
        <v>2040</v>
      </c>
      <c r="D8657" s="2" t="inlineStr">
        <is>
          <t>United States</t>
        </is>
      </c>
      <c r="E8657" s="2" t="inlineStr">
        <is>
          <t>USA</t>
        </is>
      </c>
      <c r="F8657" s="2" t="inlineStr">
        <is>
          <t>Electricity generation with combined heat and power</t>
        </is>
      </c>
      <c r="G8657" s="2" t="n">
        <v>86</v>
      </c>
      <c r="H8657" s="2" t="n">
        <v>0.0003798675606959</v>
      </c>
      <c r="I8657" s="2" t="n">
        <v>0.000425451667979408</v>
      </c>
      <c r="J8657" s="40" t="inlineStr">
        <is>
          <t>waste - methane capture</t>
        </is>
      </c>
    </row>
    <row r="8658" ht="15.75" customHeight="1" s="120">
      <c r="A8658" s="2" t="inlineStr">
        <is>
          <t>WASTE</t>
        </is>
      </c>
      <c r="B8658" s="2" t="inlineStr">
        <is>
          <t>LAN</t>
        </is>
      </c>
      <c r="C8658" s="2" t="n">
        <v>2040</v>
      </c>
      <c r="D8658" s="2" t="inlineStr">
        <is>
          <t>United States</t>
        </is>
      </c>
      <c r="E8658" s="2" t="inlineStr">
        <is>
          <t>USA</t>
        </is>
      </c>
      <c r="F8658" s="2" t="inlineStr">
        <is>
          <t>Land_x001f_ll gas recovery for direct use</t>
        </is>
      </c>
      <c r="G8658" s="2" t="n">
        <v>86</v>
      </c>
      <c r="H8658" s="2" t="n">
        <v>0.0002634721749928</v>
      </c>
      <c r="I8658" s="2" t="n">
        <v>0.000295088835991936</v>
      </c>
      <c r="J8658" s="40" t="inlineStr">
        <is>
          <t>waste - methane capture</t>
        </is>
      </c>
    </row>
    <row r="8659" ht="15.75" customHeight="1" s="120">
      <c r="A8659" s="2" t="inlineStr">
        <is>
          <t>WASTE</t>
        </is>
      </c>
      <c r="B8659" s="2" t="inlineStr">
        <is>
          <t>LAN</t>
        </is>
      </c>
      <c r="C8659" s="2" t="n">
        <v>2040</v>
      </c>
      <c r="D8659" s="2" t="inlineStr">
        <is>
          <t>United States</t>
        </is>
      </c>
      <c r="E8659" s="2" t="inlineStr">
        <is>
          <t>USA</t>
        </is>
      </c>
      <c r="F8659" s="2" t="inlineStr">
        <is>
          <t>Electricity generation with a microturbine</t>
        </is>
      </c>
      <c r="G8659" s="2" t="n">
        <v>87</v>
      </c>
      <c r="H8659" s="2" t="n">
        <v>6.32155433777e-05</v>
      </c>
      <c r="I8659" s="2" t="n">
        <v>7.0801408583024e-05</v>
      </c>
      <c r="J8659" s="40" t="inlineStr">
        <is>
          <t>waste - methane capture</t>
        </is>
      </c>
    </row>
    <row r="8660" ht="15.75" customHeight="1" s="120">
      <c r="A8660" s="2" t="inlineStr">
        <is>
          <t>WASTE</t>
        </is>
      </c>
      <c r="B8660" s="2" t="inlineStr">
        <is>
          <t>LAN</t>
        </is>
      </c>
      <c r="C8660" s="2" t="n">
        <v>2040</v>
      </c>
      <c r="D8660" s="2" t="inlineStr">
        <is>
          <t>United States</t>
        </is>
      </c>
      <c r="E8660" s="2" t="inlineStr">
        <is>
          <t>USA</t>
        </is>
      </c>
      <c r="F8660" s="2" t="inlineStr">
        <is>
          <t>Electricity generation with a reciprocating engine</t>
        </is>
      </c>
      <c r="G8660" s="2" t="n">
        <v>87</v>
      </c>
      <c r="H8660" s="2" t="n">
        <v>0.0009405792807229</v>
      </c>
      <c r="I8660" s="2" t="n">
        <v>0.001053448794409648</v>
      </c>
      <c r="J8660" s="40" t="inlineStr">
        <is>
          <t>waste - methane capture</t>
        </is>
      </c>
    </row>
    <row r="8661" ht="15.75" customHeight="1" s="120">
      <c r="A8661" s="2" t="inlineStr">
        <is>
          <t>WASTE</t>
        </is>
      </c>
      <c r="B8661" s="2" t="inlineStr">
        <is>
          <t>LAN</t>
        </is>
      </c>
      <c r="C8661" s="2" t="n">
        <v>2040</v>
      </c>
      <c r="D8661" s="2" t="inlineStr">
        <is>
          <t>United States</t>
        </is>
      </c>
      <c r="E8661" s="2" t="inlineStr">
        <is>
          <t>USA</t>
        </is>
      </c>
      <c r="F8661" s="2" t="inlineStr">
        <is>
          <t>Flaring of landfill gas</t>
        </is>
      </c>
      <c r="G8661" s="2" t="n">
        <v>89</v>
      </c>
      <c r="H8661" s="2" t="n">
        <v>0.0001822209596867</v>
      </c>
      <c r="I8661" s="2" t="n">
        <v>0.000204087474849104</v>
      </c>
      <c r="J8661" s="40" t="inlineStr">
        <is>
          <t>waste - methane destruction</t>
        </is>
      </c>
    </row>
    <row r="8662" ht="15.75" customHeight="1" s="120">
      <c r="A8662" s="2" t="inlineStr">
        <is>
          <t>WASTE</t>
        </is>
      </c>
      <c r="B8662" s="2" t="inlineStr">
        <is>
          <t>LAN</t>
        </is>
      </c>
      <c r="C8662" s="2" t="n">
        <v>2040</v>
      </c>
      <c r="D8662" s="2" t="inlineStr">
        <is>
          <t>United States</t>
        </is>
      </c>
      <c r="E8662" s="2" t="inlineStr">
        <is>
          <t>USA</t>
        </is>
      </c>
      <c r="F8662" s="2" t="inlineStr">
        <is>
          <t>Electricity generation with a gas turbine</t>
        </is>
      </c>
      <c r="G8662" s="2" t="n">
        <v>89</v>
      </c>
      <c r="H8662" s="2" t="n">
        <v>3.32869312842e-05</v>
      </c>
      <c r="I8662" s="2" t="n">
        <v>3.7281363038304e-05</v>
      </c>
      <c r="J8662" s="40" t="inlineStr">
        <is>
          <t>waste - methane capture</t>
        </is>
      </c>
    </row>
    <row r="8663" ht="15.75" customHeight="1" s="120">
      <c r="A8663" s="2" t="inlineStr">
        <is>
          <t>WASTE</t>
        </is>
      </c>
      <c r="B8663" s="2" t="inlineStr">
        <is>
          <t>LAN</t>
        </is>
      </c>
      <c r="C8663" s="2" t="n">
        <v>2040</v>
      </c>
      <c r="D8663" s="2" t="inlineStr">
        <is>
          <t>United States</t>
        </is>
      </c>
      <c r="E8663" s="2" t="inlineStr">
        <is>
          <t>USA</t>
        </is>
      </c>
      <c r="F8663" s="2" t="inlineStr">
        <is>
          <t>Electricity generation with a reciprocating engine</t>
        </is>
      </c>
      <c r="G8663" s="2" t="n">
        <v>89</v>
      </c>
      <c r="H8663" s="2" t="n">
        <v>0.0010463549988344</v>
      </c>
      <c r="I8663" s="2" t="n">
        <v>0.001171917598694528</v>
      </c>
      <c r="J8663" s="40" t="inlineStr">
        <is>
          <t>waste - methane capture</t>
        </is>
      </c>
    </row>
    <row r="8664" ht="15.75" customHeight="1" s="120">
      <c r="A8664" s="2" t="inlineStr">
        <is>
          <t>WASTE</t>
        </is>
      </c>
      <c r="B8664" s="2" t="inlineStr">
        <is>
          <t>LAN</t>
        </is>
      </c>
      <c r="C8664" s="2" t="n">
        <v>2040</v>
      </c>
      <c r="D8664" s="2" t="inlineStr">
        <is>
          <t>United States</t>
        </is>
      </c>
      <c r="E8664" s="2" t="inlineStr">
        <is>
          <t>USA</t>
        </is>
      </c>
      <c r="F8664" s="2" t="inlineStr">
        <is>
          <t>Electricity generation with combined heat and power</t>
        </is>
      </c>
      <c r="G8664" s="2" t="n">
        <v>89</v>
      </c>
      <c r="H8664" s="2" t="n">
        <v>0.0001159371749964</v>
      </c>
      <c r="I8664" s="2" t="n">
        <v>0.000129849635995968</v>
      </c>
      <c r="J8664" s="40" t="inlineStr">
        <is>
          <t>waste - methane capture</t>
        </is>
      </c>
    </row>
    <row r="8665" ht="15.75" customHeight="1" s="120">
      <c r="A8665" s="2" t="inlineStr">
        <is>
          <t>WASTE</t>
        </is>
      </c>
      <c r="B8665" s="2" t="inlineStr">
        <is>
          <t>LAN</t>
        </is>
      </c>
      <c r="C8665" s="2" t="n">
        <v>2040</v>
      </c>
      <c r="D8665" s="2" t="inlineStr">
        <is>
          <t>United States</t>
        </is>
      </c>
      <c r="E8665" s="2" t="inlineStr">
        <is>
          <t>USA</t>
        </is>
      </c>
      <c r="F8665" s="2" t="inlineStr">
        <is>
          <t>Land_x001f_ll gas recovery for direct use</t>
        </is>
      </c>
      <c r="G8665" s="2" t="n">
        <v>90</v>
      </c>
      <c r="H8665" s="2" t="n">
        <v>0.0009287366992794</v>
      </c>
      <c r="I8665" s="2" t="n">
        <v>0.001040185103192928</v>
      </c>
      <c r="J8665" s="40" t="inlineStr">
        <is>
          <t>waste - methane capture</t>
        </is>
      </c>
    </row>
    <row r="8666" ht="15.75" customHeight="1" s="120">
      <c r="A8666" s="2" t="inlineStr">
        <is>
          <t>WASTE</t>
        </is>
      </c>
      <c r="B8666" s="2" t="inlineStr">
        <is>
          <t>LAN</t>
        </is>
      </c>
      <c r="C8666" s="2" t="n">
        <v>2040</v>
      </c>
      <c r="D8666" s="2" t="inlineStr">
        <is>
          <t>United States</t>
        </is>
      </c>
      <c r="E8666" s="2" t="inlineStr">
        <is>
          <t>USA</t>
        </is>
      </c>
      <c r="F8666" s="2" t="inlineStr">
        <is>
          <t>Electricity generation with a microturbine</t>
        </is>
      </c>
      <c r="G8666" s="2" t="n">
        <v>90</v>
      </c>
      <c r="H8666" s="2" t="n">
        <v>1.29586778712e-05</v>
      </c>
      <c r="I8666" s="2" t="n">
        <v>1.4513719215744e-05</v>
      </c>
      <c r="J8666" s="40" t="inlineStr">
        <is>
          <t>waste - methane capture</t>
        </is>
      </c>
    </row>
    <row r="8667" ht="15.75" customHeight="1" s="120">
      <c r="A8667" s="2" t="inlineStr">
        <is>
          <t>WASTE</t>
        </is>
      </c>
      <c r="B8667" s="2" t="inlineStr">
        <is>
          <t>LAN</t>
        </is>
      </c>
      <c r="C8667" s="2" t="n">
        <v>2040</v>
      </c>
      <c r="D8667" s="2" t="inlineStr">
        <is>
          <t>United States</t>
        </is>
      </c>
      <c r="E8667" s="2" t="inlineStr">
        <is>
          <t>USA</t>
        </is>
      </c>
      <c r="F8667" s="2" t="inlineStr">
        <is>
          <t>Electricity generation with a reciprocating engine</t>
        </is>
      </c>
      <c r="G8667" s="2" t="n">
        <v>90</v>
      </c>
      <c r="H8667" s="2" t="n">
        <v>0.0027471401845105</v>
      </c>
      <c r="I8667" s="2" t="n">
        <v>0.00307679700665176</v>
      </c>
      <c r="J8667" s="40" t="inlineStr">
        <is>
          <t>waste - methane capture</t>
        </is>
      </c>
    </row>
    <row r="8668" ht="15.75" customHeight="1" s="120">
      <c r="A8668" s="2" t="inlineStr">
        <is>
          <t>WASTE</t>
        </is>
      </c>
      <c r="B8668" s="2" t="inlineStr">
        <is>
          <t>LAN</t>
        </is>
      </c>
      <c r="C8668" s="2" t="n">
        <v>2040</v>
      </c>
      <c r="D8668" s="2" t="inlineStr">
        <is>
          <t>United States</t>
        </is>
      </c>
      <c r="E8668" s="2" t="inlineStr">
        <is>
          <t>USA</t>
        </is>
      </c>
      <c r="F8668" s="2" t="inlineStr">
        <is>
          <t>Electricity generation with combined heat and power</t>
        </is>
      </c>
      <c r="G8668" s="2" t="n">
        <v>91</v>
      </c>
      <c r="H8668" s="2" t="n">
        <v>0.0003946790529881</v>
      </c>
      <c r="I8668" s="2" t="n">
        <v>0.0004420405393466721</v>
      </c>
      <c r="J8668" s="40" t="inlineStr">
        <is>
          <t>waste - methane capture</t>
        </is>
      </c>
    </row>
    <row r="8669" ht="15.75" customHeight="1" s="120">
      <c r="A8669" s="2" t="inlineStr">
        <is>
          <t>WASTE</t>
        </is>
      </c>
      <c r="B8669" s="2" t="inlineStr">
        <is>
          <t>LAN</t>
        </is>
      </c>
      <c r="C8669" s="2" t="n">
        <v>2040</v>
      </c>
      <c r="D8669" s="2" t="inlineStr">
        <is>
          <t>United States</t>
        </is>
      </c>
      <c r="E8669" s="2" t="inlineStr">
        <is>
          <t>USA</t>
        </is>
      </c>
      <c r="F8669" s="2" t="inlineStr">
        <is>
          <t>Land_x001f_ll gas recovery for direct use</t>
        </is>
      </c>
      <c r="G8669" s="2" t="n">
        <v>91</v>
      </c>
      <c r="H8669" s="2" t="n">
        <v>0.0002588863135315</v>
      </c>
      <c r="I8669" s="2" t="n">
        <v>0.0002899526711552801</v>
      </c>
      <c r="J8669" s="40" t="inlineStr">
        <is>
          <t>waste - methane capture</t>
        </is>
      </c>
    </row>
    <row r="8670" ht="15.75" customHeight="1" s="120">
      <c r="A8670" s="2" t="inlineStr">
        <is>
          <t>WASTE</t>
        </is>
      </c>
      <c r="B8670" s="2" t="inlineStr">
        <is>
          <t>LAN</t>
        </is>
      </c>
      <c r="C8670" s="2" t="n">
        <v>2040</v>
      </c>
      <c r="D8670" s="2" t="inlineStr">
        <is>
          <t>United States</t>
        </is>
      </c>
      <c r="E8670" s="2" t="inlineStr">
        <is>
          <t>USA</t>
        </is>
      </c>
      <c r="F8670" s="2" t="inlineStr">
        <is>
          <t>Flaring of landfill gas</t>
        </is>
      </c>
      <c r="G8670" s="2" t="n">
        <v>91</v>
      </c>
      <c r="H8670" s="2" t="n">
        <v>0.0001777070283424</v>
      </c>
      <c r="I8670" s="2" t="n">
        <v>0.000199031871743488</v>
      </c>
      <c r="J8670" s="40" t="inlineStr">
        <is>
          <t>waste - methane destruction</t>
        </is>
      </c>
    </row>
    <row r="8671" ht="15.75" customHeight="1" s="120">
      <c r="A8671" s="2" t="inlineStr">
        <is>
          <t>WASTE</t>
        </is>
      </c>
      <c r="B8671" s="2" t="inlineStr">
        <is>
          <t>LAN</t>
        </is>
      </c>
      <c r="C8671" s="2" t="n">
        <v>2040</v>
      </c>
      <c r="D8671" s="2" t="inlineStr">
        <is>
          <t>United States</t>
        </is>
      </c>
      <c r="E8671" s="2" t="inlineStr">
        <is>
          <t>USA</t>
        </is>
      </c>
      <c r="F8671" s="2" t="inlineStr">
        <is>
          <t>Electricity generation with a reciprocating engine</t>
        </is>
      </c>
      <c r="G8671" s="2" t="n">
        <v>92</v>
      </c>
      <c r="H8671" s="2" t="n">
        <v>0.0008975377422757</v>
      </c>
      <c r="I8671" s="2" t="n">
        <v>0.001005242271348784</v>
      </c>
      <c r="J8671" s="40" t="inlineStr">
        <is>
          <t>waste - methane capture</t>
        </is>
      </c>
    </row>
    <row r="8672" ht="15.75" customHeight="1" s="120">
      <c r="A8672" s="2" t="inlineStr">
        <is>
          <t>WASTE</t>
        </is>
      </c>
      <c r="B8672" s="2" t="inlineStr">
        <is>
          <t>LAN</t>
        </is>
      </c>
      <c r="C8672" s="2" t="n">
        <v>2040</v>
      </c>
      <c r="D8672" s="2" t="inlineStr">
        <is>
          <t>United States</t>
        </is>
      </c>
      <c r="E8672" s="2" t="inlineStr">
        <is>
          <t>USA</t>
        </is>
      </c>
      <c r="F8672" s="2" t="inlineStr">
        <is>
          <t>Electricity generation with combined heat and power</t>
        </is>
      </c>
      <c r="G8672" s="2" t="n">
        <v>92</v>
      </c>
      <c r="H8672" s="2" t="n">
        <v>0.0001128942967625</v>
      </c>
      <c r="I8672" s="2" t="n">
        <v>0.000126441612374</v>
      </c>
      <c r="J8672" s="40" t="inlineStr">
        <is>
          <t>waste - methane capture</t>
        </is>
      </c>
    </row>
    <row r="8673" ht="15.75" customHeight="1" s="120">
      <c r="A8673" s="2" t="inlineStr">
        <is>
          <t>WASTE</t>
        </is>
      </c>
      <c r="B8673" s="2" t="inlineStr">
        <is>
          <t>LAN</t>
        </is>
      </c>
      <c r="C8673" s="2" t="n">
        <v>2040</v>
      </c>
      <c r="D8673" s="2" t="inlineStr">
        <is>
          <t>United States</t>
        </is>
      </c>
      <c r="E8673" s="2" t="inlineStr">
        <is>
          <t>USA</t>
        </is>
      </c>
      <c r="F8673" s="2" t="inlineStr">
        <is>
          <t>Electricity generation with combined heat and power</t>
        </is>
      </c>
      <c r="G8673" s="2" t="n">
        <v>93</v>
      </c>
      <c r="H8673" s="2" t="n">
        <v>0.0001328619982814</v>
      </c>
      <c r="I8673" s="2" t="n">
        <v>0.000148805438075168</v>
      </c>
      <c r="J8673" s="40" t="inlineStr">
        <is>
          <t>waste - methane capture</t>
        </is>
      </c>
    </row>
    <row r="8674" ht="15.75" customHeight="1" s="120">
      <c r="A8674" s="2" t="inlineStr">
        <is>
          <t>WASTE</t>
        </is>
      </c>
      <c r="B8674" s="2" t="inlineStr">
        <is>
          <t>LAN</t>
        </is>
      </c>
      <c r="C8674" s="2" t="n">
        <v>2040</v>
      </c>
      <c r="D8674" s="2" t="inlineStr">
        <is>
          <t>United States</t>
        </is>
      </c>
      <c r="E8674" s="2" t="inlineStr">
        <is>
          <t>USA</t>
        </is>
      </c>
      <c r="F8674" s="2" t="inlineStr">
        <is>
          <t>Land_x001f_ll gas recovery for direct use</t>
        </is>
      </c>
      <c r="G8674" s="2" t="n">
        <v>94</v>
      </c>
      <c r="H8674" s="2" t="n">
        <v>0.0002176541747758</v>
      </c>
      <c r="I8674" s="2" t="n">
        <v>0.000243772675748896</v>
      </c>
      <c r="J8674" s="40" t="inlineStr">
        <is>
          <t>waste - methane capture</t>
        </is>
      </c>
    </row>
    <row r="8675" ht="15.75" customHeight="1" s="120">
      <c r="A8675" s="2" t="inlineStr">
        <is>
          <t>WASTE</t>
        </is>
      </c>
      <c r="B8675" s="2" t="inlineStr">
        <is>
          <t>LAN</t>
        </is>
      </c>
      <c r="C8675" s="2" t="n">
        <v>2040</v>
      </c>
      <c r="D8675" s="2" t="inlineStr">
        <is>
          <t>United States</t>
        </is>
      </c>
      <c r="E8675" s="2" t="inlineStr">
        <is>
          <t>USA</t>
        </is>
      </c>
      <c r="F8675" s="2" t="inlineStr">
        <is>
          <t>Electricity generation with a reciprocating engine</t>
        </is>
      </c>
      <c r="G8675" s="2" t="n">
        <v>94</v>
      </c>
      <c r="H8675" s="2" t="n">
        <v>0.0008700227481313</v>
      </c>
      <c r="I8675" s="2" t="n">
        <v>0.0009744254779070561</v>
      </c>
      <c r="J8675" s="40" t="inlineStr">
        <is>
          <t>waste - methane capture</t>
        </is>
      </c>
    </row>
    <row r="8676" ht="15.75" customHeight="1" s="120">
      <c r="A8676" s="2" t="inlineStr">
        <is>
          <t>WASTE</t>
        </is>
      </c>
      <c r="B8676" s="2" t="inlineStr">
        <is>
          <t>LAN</t>
        </is>
      </c>
      <c r="C8676" s="2" t="n">
        <v>2040</v>
      </c>
      <c r="D8676" s="2" t="inlineStr">
        <is>
          <t>United States</t>
        </is>
      </c>
      <c r="E8676" s="2" t="inlineStr">
        <is>
          <t>USA</t>
        </is>
      </c>
      <c r="F8676" s="2" t="inlineStr">
        <is>
          <t>Electricity generation with combined heat and power</t>
        </is>
      </c>
      <c r="G8676" s="2" t="n">
        <v>94</v>
      </c>
      <c r="H8676" s="2" t="n">
        <v>0.0001091703597922</v>
      </c>
      <c r="I8676" s="2" t="n">
        <v>0.000122270802967264</v>
      </c>
      <c r="J8676" s="40" t="inlineStr">
        <is>
          <t>waste - methane capture</t>
        </is>
      </c>
    </row>
    <row r="8677" ht="15.75" customHeight="1" s="120">
      <c r="A8677" s="2" t="inlineStr">
        <is>
          <t>WASTE</t>
        </is>
      </c>
      <c r="B8677" s="2" t="inlineStr">
        <is>
          <t>LAN</t>
        </is>
      </c>
      <c r="C8677" s="2" t="n">
        <v>2040</v>
      </c>
      <c r="D8677" s="2" t="inlineStr">
        <is>
          <t>United States</t>
        </is>
      </c>
      <c r="E8677" s="2" t="inlineStr">
        <is>
          <t>USA</t>
        </is>
      </c>
      <c r="F8677" s="2" t="inlineStr">
        <is>
          <t>Electricity generation with a reciprocating engine</t>
        </is>
      </c>
      <c r="G8677" s="2" t="n">
        <v>96</v>
      </c>
      <c r="H8677" s="2" t="n">
        <v>0.0017685258644633</v>
      </c>
      <c r="I8677" s="2" t="n">
        <v>0.001980748968198896</v>
      </c>
      <c r="J8677" s="40" t="inlineStr">
        <is>
          <t>waste - methane capture</t>
        </is>
      </c>
    </row>
    <row r="8678" ht="15.75" customHeight="1" s="120">
      <c r="A8678" s="2" t="inlineStr">
        <is>
          <t>WASTE</t>
        </is>
      </c>
      <c r="B8678" s="2" t="inlineStr">
        <is>
          <t>LAN</t>
        </is>
      </c>
      <c r="C8678" s="2" t="n">
        <v>2040</v>
      </c>
      <c r="D8678" s="2" t="inlineStr">
        <is>
          <t>United States</t>
        </is>
      </c>
      <c r="E8678" s="2" t="inlineStr">
        <is>
          <t>USA</t>
        </is>
      </c>
      <c r="F8678" s="2" t="inlineStr">
        <is>
          <t>Electricity generation with combined heat and power</t>
        </is>
      </c>
      <c r="G8678" s="2" t="n">
        <v>96</v>
      </c>
      <c r="H8678" s="2" t="n">
        <v>0.0002174765249947</v>
      </c>
      <c r="I8678" s="2" t="n">
        <v>0.000243573707994064</v>
      </c>
      <c r="J8678" s="40" t="inlineStr">
        <is>
          <t>waste - methane capture</t>
        </is>
      </c>
    </row>
    <row r="8679" ht="15.75" customHeight="1" s="120">
      <c r="A8679" s="2" t="inlineStr">
        <is>
          <t>WASTE</t>
        </is>
      </c>
      <c r="B8679" s="2" t="inlineStr">
        <is>
          <t>LAN</t>
        </is>
      </c>
      <c r="C8679" s="2" t="n">
        <v>2040</v>
      </c>
      <c r="D8679" s="2" t="inlineStr">
        <is>
          <t>United States</t>
        </is>
      </c>
      <c r="E8679" s="2" t="inlineStr">
        <is>
          <t>USA</t>
        </is>
      </c>
      <c r="F8679" s="2" t="inlineStr">
        <is>
          <t>Electricity generation with a microturbine</t>
        </is>
      </c>
      <c r="G8679" s="2" t="n">
        <v>97</v>
      </c>
      <c r="H8679" s="2" t="n">
        <v>2.37977146753e-05</v>
      </c>
      <c r="I8679" s="2" t="n">
        <v>2.6653440436336e-05</v>
      </c>
      <c r="J8679" s="40" t="inlineStr">
        <is>
          <t>waste - methane capture</t>
        </is>
      </c>
    </row>
    <row r="8680" ht="15.75" customHeight="1" s="120">
      <c r="A8680" s="2" t="inlineStr">
        <is>
          <t>WASTE</t>
        </is>
      </c>
      <c r="B8680" s="2" t="inlineStr">
        <is>
          <t>LAN</t>
        </is>
      </c>
      <c r="C8680" s="2" t="n">
        <v>2040</v>
      </c>
      <c r="D8680" s="2" t="inlineStr">
        <is>
          <t>United States</t>
        </is>
      </c>
      <c r="E8680" s="2" t="inlineStr">
        <is>
          <t>USA</t>
        </is>
      </c>
      <c r="F8680" s="2" t="inlineStr">
        <is>
          <t>Electricity generation with combined heat and power</t>
        </is>
      </c>
      <c r="G8680" s="2" t="n">
        <v>97</v>
      </c>
      <c r="H8680" s="2" t="n">
        <v>0.0001233569200849</v>
      </c>
      <c r="I8680" s="2" t="n">
        <v>0.000138159750495088</v>
      </c>
      <c r="J8680" s="40" t="inlineStr">
        <is>
          <t>waste - methane capture</t>
        </is>
      </c>
    </row>
    <row r="8681" ht="15.75" customHeight="1" s="120">
      <c r="A8681" s="2" t="inlineStr">
        <is>
          <t>WASTE</t>
        </is>
      </c>
      <c r="B8681" s="2" t="inlineStr">
        <is>
          <t>LAN</t>
        </is>
      </c>
      <c r="C8681" s="2" t="n">
        <v>2040</v>
      </c>
      <c r="D8681" s="2" t="inlineStr">
        <is>
          <t>United States</t>
        </is>
      </c>
      <c r="E8681" s="2" t="inlineStr">
        <is>
          <t>USA</t>
        </is>
      </c>
      <c r="F8681" s="2" t="inlineStr">
        <is>
          <t>Electricity generation with a reciprocating engine</t>
        </is>
      </c>
      <c r="G8681" s="2" t="n">
        <v>97</v>
      </c>
      <c r="H8681" s="2" t="n">
        <v>0.0008401088416576</v>
      </c>
      <c r="I8681" s="2" t="n">
        <v>0.0009409219026565121</v>
      </c>
      <c r="J8681" s="40" t="inlineStr">
        <is>
          <t>waste - methane capture</t>
        </is>
      </c>
    </row>
    <row r="8682" ht="15.75" customHeight="1" s="120">
      <c r="A8682" s="2" t="inlineStr">
        <is>
          <t>WASTE</t>
        </is>
      </c>
      <c r="B8682" s="2" t="inlineStr">
        <is>
          <t>LAN</t>
        </is>
      </c>
      <c r="C8682" s="2" t="n">
        <v>2040</v>
      </c>
      <c r="D8682" s="2" t="inlineStr">
        <is>
          <t>United States</t>
        </is>
      </c>
      <c r="E8682" s="2" t="inlineStr">
        <is>
          <t>USA</t>
        </is>
      </c>
      <c r="F8682" s="2" t="inlineStr">
        <is>
          <t>Electricity generation with a reciprocating engine</t>
        </is>
      </c>
      <c r="G8682" s="2" t="n">
        <v>98</v>
      </c>
      <c r="H8682" s="2" t="n">
        <v>0.0008393753669225</v>
      </c>
      <c r="I8682" s="2" t="n">
        <v>0.0009401004109532001</v>
      </c>
      <c r="J8682" s="40" t="inlineStr">
        <is>
          <t>waste - methane capture</t>
        </is>
      </c>
    </row>
    <row r="8683" ht="15.75" customHeight="1" s="120">
      <c r="A8683" s="2" t="inlineStr">
        <is>
          <t>WASTE</t>
        </is>
      </c>
      <c r="B8683" s="2" t="inlineStr">
        <is>
          <t>LAN</t>
        </is>
      </c>
      <c r="C8683" s="2" t="n">
        <v>2040</v>
      </c>
      <c r="D8683" s="2" t="inlineStr">
        <is>
          <t>United States</t>
        </is>
      </c>
      <c r="E8683" s="2" t="inlineStr">
        <is>
          <t>USA</t>
        </is>
      </c>
      <c r="F8683" s="2" t="inlineStr">
        <is>
          <t>Electricity generation with combined heat and power</t>
        </is>
      </c>
      <c r="G8683" s="2" t="n">
        <v>99</v>
      </c>
      <c r="H8683" s="2" t="n">
        <v>0.0001050413193298</v>
      </c>
      <c r="I8683" s="2" t="n">
        <v>0.000117646277649376</v>
      </c>
      <c r="J8683" s="40" t="inlineStr">
        <is>
          <t>waste - methane capture</t>
        </is>
      </c>
    </row>
    <row r="8684" ht="15.75" customHeight="1" s="120">
      <c r="A8684" s="2" t="inlineStr">
        <is>
          <t>WASTE</t>
        </is>
      </c>
      <c r="B8684" s="2" t="inlineStr">
        <is>
          <t>LAN</t>
        </is>
      </c>
      <c r="C8684" s="2" t="n">
        <v>2040</v>
      </c>
      <c r="D8684" s="2" t="inlineStr">
        <is>
          <t>United States</t>
        </is>
      </c>
      <c r="E8684" s="2" t="inlineStr">
        <is>
          <t>USA</t>
        </is>
      </c>
      <c r="F8684" s="2" t="inlineStr">
        <is>
          <t>Electricity generation with combined heat and power</t>
        </is>
      </c>
      <c r="G8684" s="2" t="n">
        <v>100</v>
      </c>
      <c r="H8684" s="2" t="n">
        <v>0.000209282108699</v>
      </c>
      <c r="I8684" s="2" t="n">
        <v>0.00023439596174288</v>
      </c>
      <c r="J8684" s="40" t="inlineStr">
        <is>
          <t>waste - methane capture</t>
        </is>
      </c>
    </row>
    <row r="8685" ht="15.75" customHeight="1" s="120">
      <c r="A8685" s="2" t="inlineStr">
        <is>
          <t>WASTE</t>
        </is>
      </c>
      <c r="B8685" s="2" t="inlineStr">
        <is>
          <t>LAN</t>
        </is>
      </c>
      <c r="C8685" s="2" t="n">
        <v>2040</v>
      </c>
      <c r="D8685" s="2" t="inlineStr">
        <is>
          <t>United States</t>
        </is>
      </c>
      <c r="E8685" s="2" t="inlineStr">
        <is>
          <t>USA</t>
        </is>
      </c>
      <c r="F8685" s="2" t="inlineStr">
        <is>
          <t>Electricity generation with a gas turbine</t>
        </is>
      </c>
      <c r="G8685" s="2" t="n">
        <v>100</v>
      </c>
      <c r="H8685" s="2" t="n">
        <v>3.27049929183e-05</v>
      </c>
      <c r="I8685" s="2" t="n">
        <v>3.6629592068496e-05</v>
      </c>
      <c r="J8685" s="40" t="inlineStr">
        <is>
          <t>waste - methane capture</t>
        </is>
      </c>
    </row>
    <row r="8686" ht="15.75" customHeight="1" s="120">
      <c r="A8686" s="2" t="inlineStr">
        <is>
          <t>WASTE</t>
        </is>
      </c>
      <c r="B8686" s="2" t="inlineStr">
        <is>
          <t>LAN</t>
        </is>
      </c>
      <c r="C8686" s="2" t="n">
        <v>2040</v>
      </c>
      <c r="D8686" s="2" t="inlineStr">
        <is>
          <t>United States</t>
        </is>
      </c>
      <c r="E8686" s="2" t="inlineStr">
        <is>
          <t>USA</t>
        </is>
      </c>
      <c r="F8686" s="2" t="inlineStr">
        <is>
          <t>Electricity generation with a reciprocating engine</t>
        </is>
      </c>
      <c r="G8686" s="2" t="n">
        <v>100</v>
      </c>
      <c r="H8686" s="2" t="n">
        <v>0.0008175168768503</v>
      </c>
      <c r="I8686" s="2" t="n">
        <v>0.0009156189020723361</v>
      </c>
      <c r="J8686" s="40" t="inlineStr">
        <is>
          <t>waste - methane capture</t>
        </is>
      </c>
    </row>
    <row r="8687" ht="15.75" customHeight="1" s="120">
      <c r="A8687" s="2" t="inlineStr">
        <is>
          <t>WASTE</t>
        </is>
      </c>
      <c r="B8687" s="2" t="inlineStr">
        <is>
          <t>LAN</t>
        </is>
      </c>
      <c r="C8687" s="2" t="n">
        <v>2040</v>
      </c>
      <c r="D8687" s="2" t="inlineStr">
        <is>
          <t>United States</t>
        </is>
      </c>
      <c r="E8687" s="2" t="inlineStr">
        <is>
          <t>USA</t>
        </is>
      </c>
      <c r="F8687" s="2" t="inlineStr">
        <is>
          <t>Electricity generation with a gas turbine</t>
        </is>
      </c>
      <c r="G8687" s="2" t="n">
        <v>101</v>
      </c>
      <c r="H8687" s="2" t="n">
        <v>2.93801695079e-05</v>
      </c>
      <c r="I8687" s="2" t="n">
        <v>3.2905789848848e-05</v>
      </c>
      <c r="J8687" s="40" t="inlineStr">
        <is>
          <t>waste - methane capture</t>
        </is>
      </c>
    </row>
    <row r="8688" ht="15.75" customHeight="1" s="120">
      <c r="A8688" s="2" t="inlineStr">
        <is>
          <t>WASTE</t>
        </is>
      </c>
      <c r="B8688" s="2" t="inlineStr">
        <is>
          <t>LAN</t>
        </is>
      </c>
      <c r="C8688" s="2" t="n">
        <v>2040</v>
      </c>
      <c r="D8688" s="2" t="inlineStr">
        <is>
          <t>United States</t>
        </is>
      </c>
      <c r="E8688" s="2" t="inlineStr">
        <is>
          <t>USA</t>
        </is>
      </c>
      <c r="F8688" s="2" t="inlineStr">
        <is>
          <t>Electricity generation with a reciprocating engine</t>
        </is>
      </c>
      <c r="G8688" s="2" t="n">
        <v>102</v>
      </c>
      <c r="H8688" s="2" t="n">
        <v>0.0018356583314016</v>
      </c>
      <c r="I8688" s="2" t="n">
        <v>0.002055937331169792</v>
      </c>
      <c r="J8688" s="40" t="inlineStr">
        <is>
          <t>waste - methane capture</t>
        </is>
      </c>
    </row>
    <row r="8689" ht="15.75" customHeight="1" s="120">
      <c r="A8689" s="2" t="inlineStr">
        <is>
          <t>WASTE</t>
        </is>
      </c>
      <c r="B8689" s="2" t="inlineStr">
        <is>
          <t>LAN</t>
        </is>
      </c>
      <c r="C8689" s="2" t="n">
        <v>2040</v>
      </c>
      <c r="D8689" s="2" t="inlineStr">
        <is>
          <t>United States</t>
        </is>
      </c>
      <c r="E8689" s="2" t="inlineStr">
        <is>
          <t>USA</t>
        </is>
      </c>
      <c r="F8689" s="2" t="inlineStr">
        <is>
          <t>Electricity generation with a microturbine</t>
        </is>
      </c>
      <c r="G8689" s="2" t="n">
        <v>102</v>
      </c>
      <c r="H8689" s="2" t="n">
        <v>1.12137695396e-05</v>
      </c>
      <c r="I8689" s="2" t="n">
        <v>1.2559421884352e-05</v>
      </c>
      <c r="J8689" s="40" t="inlineStr">
        <is>
          <t>waste - methane capture</t>
        </is>
      </c>
    </row>
    <row r="8690" ht="15.75" customHeight="1" s="120">
      <c r="A8690" s="2" t="inlineStr">
        <is>
          <t>WASTE</t>
        </is>
      </c>
      <c r="B8690" s="2" t="inlineStr">
        <is>
          <t>LAN</t>
        </is>
      </c>
      <c r="C8690" s="2" t="n">
        <v>2040</v>
      </c>
      <c r="D8690" s="2" t="inlineStr">
        <is>
          <t>United States</t>
        </is>
      </c>
      <c r="E8690" s="2" t="inlineStr">
        <is>
          <t>USA</t>
        </is>
      </c>
      <c r="F8690" s="2" t="inlineStr">
        <is>
          <t>Land_x001f_ll gas recovery for direct use</t>
        </is>
      </c>
      <c r="G8690" s="2" t="n">
        <v>102</v>
      </c>
      <c r="H8690" s="2" t="n">
        <v>0.0003302730619907</v>
      </c>
      <c r="I8690" s="2" t="n">
        <v>0.0003699058294295841</v>
      </c>
      <c r="J8690" s="40" t="inlineStr">
        <is>
          <t>waste - methane capture</t>
        </is>
      </c>
    </row>
    <row r="8691" ht="15.75" customHeight="1" s="120">
      <c r="A8691" s="2" t="inlineStr">
        <is>
          <t>WASTE</t>
        </is>
      </c>
      <c r="B8691" s="2" t="inlineStr">
        <is>
          <t>LAN</t>
        </is>
      </c>
      <c r="C8691" s="2" t="n">
        <v>2040</v>
      </c>
      <c r="D8691" s="2" t="inlineStr">
        <is>
          <t>United States</t>
        </is>
      </c>
      <c r="E8691" s="2" t="inlineStr">
        <is>
          <t>USA</t>
        </is>
      </c>
      <c r="F8691" s="2" t="inlineStr">
        <is>
          <t>Electricity generation with a gas turbine</t>
        </is>
      </c>
      <c r="G8691" s="2" t="n">
        <v>102</v>
      </c>
      <c r="H8691" s="2" t="n">
        <v>6.10550396232e-05</v>
      </c>
      <c r="I8691" s="2" t="n">
        <v>6.8381644377984e-05</v>
      </c>
      <c r="J8691" s="40" t="inlineStr">
        <is>
          <t>waste - methane capture</t>
        </is>
      </c>
    </row>
    <row r="8692" ht="15.75" customHeight="1" s="120">
      <c r="A8692" s="2" t="inlineStr">
        <is>
          <t>WASTE</t>
        </is>
      </c>
      <c r="B8692" s="2" t="inlineStr">
        <is>
          <t>LAN</t>
        </is>
      </c>
      <c r="C8692" s="2" t="n">
        <v>2040</v>
      </c>
      <c r="D8692" s="2" t="inlineStr">
        <is>
          <t>United States</t>
        </is>
      </c>
      <c r="E8692" s="2" t="inlineStr">
        <is>
          <t>USA</t>
        </is>
      </c>
      <c r="F8692" s="2" t="inlineStr">
        <is>
          <t>Electricity generation with a reciprocating engine</t>
        </is>
      </c>
      <c r="G8692" s="2" t="n">
        <v>103</v>
      </c>
      <c r="H8692" s="2" t="n">
        <v>0.0016960974899121</v>
      </c>
      <c r="I8692" s="2" t="n">
        <v>0.001899629188701552</v>
      </c>
      <c r="J8692" s="40" t="inlineStr">
        <is>
          <t>waste - methane capture</t>
        </is>
      </c>
    </row>
    <row r="8693" ht="15.75" customHeight="1" s="120">
      <c r="A8693" s="2" t="inlineStr">
        <is>
          <t>WASTE</t>
        </is>
      </c>
      <c r="B8693" s="2" t="inlineStr">
        <is>
          <t>LAN</t>
        </is>
      </c>
      <c r="C8693" s="2" t="n">
        <v>2040</v>
      </c>
      <c r="D8693" s="2" t="inlineStr">
        <is>
          <t>United States</t>
        </is>
      </c>
      <c r="E8693" s="2" t="inlineStr">
        <is>
          <t>USA</t>
        </is>
      </c>
      <c r="F8693" s="2" t="inlineStr">
        <is>
          <t>Land_x001f_ll gas recovery for direct use</t>
        </is>
      </c>
      <c r="G8693" s="2" t="n">
        <v>103</v>
      </c>
      <c r="H8693" s="2" t="n">
        <v>0.0005845800624229</v>
      </c>
      <c r="I8693" s="2" t="n">
        <v>0.000654729669913648</v>
      </c>
      <c r="J8693" s="40" t="inlineStr">
        <is>
          <t>waste - methane capture</t>
        </is>
      </c>
    </row>
    <row r="8694" ht="15.75" customHeight="1" s="120">
      <c r="A8694" s="2" t="inlineStr">
        <is>
          <t>WASTE</t>
        </is>
      </c>
      <c r="B8694" s="2" t="inlineStr">
        <is>
          <t>LAN</t>
        </is>
      </c>
      <c r="C8694" s="2" t="n">
        <v>2040</v>
      </c>
      <c r="D8694" s="2" t="inlineStr">
        <is>
          <t>United States</t>
        </is>
      </c>
      <c r="E8694" s="2" t="inlineStr">
        <is>
          <t>USA</t>
        </is>
      </c>
      <c r="F8694" s="2" t="inlineStr">
        <is>
          <t>Electricity generation with a microturbine</t>
        </is>
      </c>
      <c r="G8694" s="2" t="n">
        <v>104</v>
      </c>
      <c r="H8694" s="2" t="n">
        <v>1.09359853013e-05</v>
      </c>
      <c r="I8694" s="2" t="n">
        <v>1.2248303537456e-05</v>
      </c>
      <c r="J8694" s="40" t="inlineStr">
        <is>
          <t>waste - methane capture</t>
        </is>
      </c>
    </row>
    <row r="8695" ht="15.75" customHeight="1" s="120">
      <c r="A8695" s="2" t="inlineStr">
        <is>
          <t>WASTE</t>
        </is>
      </c>
      <c r="B8695" s="2" t="inlineStr">
        <is>
          <t>LAN</t>
        </is>
      </c>
      <c r="C8695" s="2" t="n">
        <v>2040</v>
      </c>
      <c r="D8695" s="2" t="inlineStr">
        <is>
          <t>United States</t>
        </is>
      </c>
      <c r="E8695" s="2" t="inlineStr">
        <is>
          <t>USA</t>
        </is>
      </c>
      <c r="F8695" s="2" t="inlineStr">
        <is>
          <t>Electricity generation with a reciprocating engine</t>
        </is>
      </c>
      <c r="G8695" s="2" t="n">
        <v>104</v>
      </c>
      <c r="H8695" s="2" t="n">
        <v>0.0016810787492432</v>
      </c>
      <c r="I8695" s="2" t="n">
        <v>0.001882808199152384</v>
      </c>
      <c r="J8695" s="40" t="inlineStr">
        <is>
          <t>waste - methane capture</t>
        </is>
      </c>
    </row>
    <row r="8696" ht="15.75" customHeight="1" s="120">
      <c r="A8696" s="2" t="inlineStr">
        <is>
          <t>WASTE</t>
        </is>
      </c>
      <c r="B8696" s="2" t="inlineStr">
        <is>
          <t>LAN</t>
        </is>
      </c>
      <c r="C8696" s="2" t="n">
        <v>2040</v>
      </c>
      <c r="D8696" s="2" t="inlineStr">
        <is>
          <t>United States</t>
        </is>
      </c>
      <c r="E8696" s="2" t="inlineStr">
        <is>
          <t>USA</t>
        </is>
      </c>
      <c r="F8696" s="2" t="inlineStr">
        <is>
          <t>Electricity generation with a reciprocating engine</t>
        </is>
      </c>
      <c r="G8696" s="2" t="n">
        <v>105</v>
      </c>
      <c r="H8696" s="2" t="n">
        <v>0.0007772833923809</v>
      </c>
      <c r="I8696" s="2" t="n">
        <v>0.0008705573994666081</v>
      </c>
      <c r="J8696" s="40" t="inlineStr">
        <is>
          <t>waste - methane capture</t>
        </is>
      </c>
    </row>
    <row r="8697" ht="15.75" customHeight="1" s="120">
      <c r="A8697" s="2" t="inlineStr">
        <is>
          <t>WASTE</t>
        </is>
      </c>
      <c r="B8697" s="2" t="inlineStr">
        <is>
          <t>LAN</t>
        </is>
      </c>
      <c r="C8697" s="2" t="n">
        <v>2040</v>
      </c>
      <c r="D8697" s="2" t="inlineStr">
        <is>
          <t>United States</t>
        </is>
      </c>
      <c r="E8697" s="2" t="inlineStr">
        <is>
          <t>USA</t>
        </is>
      </c>
      <c r="F8697" s="2" t="inlineStr">
        <is>
          <t>Electricity generation with combined heat and power</t>
        </is>
      </c>
      <c r="G8697" s="2" t="n">
        <v>105</v>
      </c>
      <c r="H8697" s="2" t="n">
        <v>9.88699539448e-05</v>
      </c>
      <c r="I8697" s="2" t="n">
        <v>0.000110734348418176</v>
      </c>
      <c r="J8697" s="40" t="inlineStr">
        <is>
          <t>waste - methane capture</t>
        </is>
      </c>
    </row>
    <row r="8698" ht="15.75" customHeight="1" s="120">
      <c r="A8698" s="2" t="inlineStr">
        <is>
          <t>WASTE</t>
        </is>
      </c>
      <c r="B8698" s="2" t="inlineStr">
        <is>
          <t>LAN</t>
        </is>
      </c>
      <c r="C8698" s="2" t="n">
        <v>2040</v>
      </c>
      <c r="D8698" s="2" t="inlineStr">
        <is>
          <t>United States</t>
        </is>
      </c>
      <c r="E8698" s="2" t="inlineStr">
        <is>
          <t>USA</t>
        </is>
      </c>
      <c r="F8698" s="2" t="inlineStr">
        <is>
          <t>Electricity generation with a gas turbine</t>
        </is>
      </c>
      <c r="G8698" s="2" t="n">
        <v>106</v>
      </c>
      <c r="H8698" s="2" t="n">
        <v>2.81379470835e-05</v>
      </c>
      <c r="I8698" s="2" t="n">
        <v>3.151450073352e-05</v>
      </c>
      <c r="J8698" s="40" t="inlineStr">
        <is>
          <t>waste - methane capture</t>
        </is>
      </c>
    </row>
    <row r="8699" ht="15.75" customHeight="1" s="120">
      <c r="A8699" s="2" t="inlineStr">
        <is>
          <t>WASTE</t>
        </is>
      </c>
      <c r="B8699" s="2" t="inlineStr">
        <is>
          <t>LAN</t>
        </is>
      </c>
      <c r="C8699" s="2" t="n">
        <v>2040</v>
      </c>
      <c r="D8699" s="2" t="inlineStr">
        <is>
          <t>United States</t>
        </is>
      </c>
      <c r="E8699" s="2" t="inlineStr">
        <is>
          <t>USA</t>
        </is>
      </c>
      <c r="F8699" s="2" t="inlineStr">
        <is>
          <t>Electricity generation with combined heat and power</t>
        </is>
      </c>
      <c r="G8699" s="2" t="n">
        <v>106</v>
      </c>
      <c r="H8699" s="2" t="n">
        <v>0.0002151556764147</v>
      </c>
      <c r="I8699" s="2" t="n">
        <v>0.000240974357584464</v>
      </c>
      <c r="J8699" s="40" t="inlineStr">
        <is>
          <t>waste - methane capture</t>
        </is>
      </c>
    </row>
    <row r="8700" ht="15.75" customHeight="1" s="120">
      <c r="A8700" s="2" t="inlineStr">
        <is>
          <t>WASTE</t>
        </is>
      </c>
      <c r="B8700" s="2" t="inlineStr">
        <is>
          <t>LAN</t>
        </is>
      </c>
      <c r="C8700" s="2" t="n">
        <v>2040</v>
      </c>
      <c r="D8700" s="2" t="inlineStr">
        <is>
          <t>United States</t>
        </is>
      </c>
      <c r="E8700" s="2" t="inlineStr">
        <is>
          <t>USA</t>
        </is>
      </c>
      <c r="F8700" s="2" t="inlineStr">
        <is>
          <t>Electricity generation with a reciprocating engine</t>
        </is>
      </c>
      <c r="G8700" s="2" t="n">
        <v>106</v>
      </c>
      <c r="H8700" s="2" t="n">
        <v>0.0026397796464153</v>
      </c>
      <c r="I8700" s="2" t="n">
        <v>0.002956553203985136</v>
      </c>
      <c r="J8700" s="40" t="inlineStr">
        <is>
          <t>waste - methane capture</t>
        </is>
      </c>
    </row>
    <row r="8701" ht="15.75" customHeight="1" s="120">
      <c r="A8701" s="2" t="inlineStr">
        <is>
          <t>WASTE</t>
        </is>
      </c>
      <c r="B8701" s="2" t="inlineStr">
        <is>
          <t>LAN</t>
        </is>
      </c>
      <c r="C8701" s="2" t="n">
        <v>2040</v>
      </c>
      <c r="D8701" s="2" t="inlineStr">
        <is>
          <t>United States</t>
        </is>
      </c>
      <c r="E8701" s="2" t="inlineStr">
        <is>
          <t>USA</t>
        </is>
      </c>
      <c r="F8701" s="2" t="inlineStr">
        <is>
          <t>Electricity generation with a reciprocating engine</t>
        </is>
      </c>
      <c r="G8701" s="2" t="n">
        <v>107</v>
      </c>
      <c r="H8701" s="2" t="n">
        <v>0.0007614312344231</v>
      </c>
      <c r="I8701" s="2" t="n">
        <v>0.0008528029825538721</v>
      </c>
      <c r="J8701" s="40" t="inlineStr">
        <is>
          <t>waste - methane capture</t>
        </is>
      </c>
    </row>
    <row r="8702" ht="15.75" customHeight="1" s="120">
      <c r="A8702" s="2" t="inlineStr">
        <is>
          <t>WASTE</t>
        </is>
      </c>
      <c r="B8702" s="2" t="inlineStr">
        <is>
          <t>LAN</t>
        </is>
      </c>
      <c r="C8702" s="2" t="n">
        <v>2040</v>
      </c>
      <c r="D8702" s="2" t="inlineStr">
        <is>
          <t>United States</t>
        </is>
      </c>
      <c r="E8702" s="2" t="inlineStr">
        <is>
          <t>USA</t>
        </is>
      </c>
      <c r="F8702" s="2" t="inlineStr">
        <is>
          <t>Electricity generation with a gas turbine</t>
        </is>
      </c>
      <c r="G8702" s="2" t="n">
        <v>107</v>
      </c>
      <c r="H8702" s="2" t="n">
        <v>8.69604555191e-05</v>
      </c>
      <c r="I8702" s="2" t="n">
        <v>9.7395710181392e-05</v>
      </c>
      <c r="J8702" s="40" t="inlineStr">
        <is>
          <t>waste - methane capture</t>
        </is>
      </c>
    </row>
    <row r="8703" ht="15.75" customHeight="1" s="120">
      <c r="A8703" s="2" t="inlineStr">
        <is>
          <t>WASTE</t>
        </is>
      </c>
      <c r="B8703" s="2" t="inlineStr">
        <is>
          <t>LAN</t>
        </is>
      </c>
      <c r="C8703" s="2" t="n">
        <v>2040</v>
      </c>
      <c r="D8703" s="2" t="inlineStr">
        <is>
          <t>United States</t>
        </is>
      </c>
      <c r="E8703" s="2" t="inlineStr">
        <is>
          <t>USA</t>
        </is>
      </c>
      <c r="F8703" s="2" t="inlineStr">
        <is>
          <t>Land_x001f_ll gas recovery for direct use</t>
        </is>
      </c>
      <c r="G8703" s="2" t="n">
        <v>108</v>
      </c>
      <c r="H8703" s="2" t="n">
        <v>0.0003774887591135</v>
      </c>
      <c r="I8703" s="2" t="n">
        <v>0.0004227874102071201</v>
      </c>
      <c r="J8703" s="40" t="inlineStr">
        <is>
          <t>waste - methane capture</t>
        </is>
      </c>
    </row>
    <row r="8704" ht="15.75" customHeight="1" s="120">
      <c r="A8704" s="2" t="inlineStr">
        <is>
          <t>WASTE</t>
        </is>
      </c>
      <c r="B8704" s="2" t="inlineStr">
        <is>
          <t>LAN</t>
        </is>
      </c>
      <c r="C8704" s="2" t="n">
        <v>2040</v>
      </c>
      <c r="D8704" s="2" t="inlineStr">
        <is>
          <t>United States</t>
        </is>
      </c>
      <c r="E8704" s="2" t="inlineStr">
        <is>
          <t>USA</t>
        </is>
      </c>
      <c r="F8704" s="2" t="inlineStr">
        <is>
          <t>Electricity generation with a gas turbine</t>
        </is>
      </c>
      <c r="G8704" s="2" t="n">
        <v>108</v>
      </c>
      <c r="H8704" s="2" t="n">
        <v>2.73446894425e-05</v>
      </c>
      <c r="I8704" s="2" t="n">
        <v>3.06260521756e-05</v>
      </c>
      <c r="J8704" s="40" t="inlineStr">
        <is>
          <t>waste - methane capture</t>
        </is>
      </c>
    </row>
    <row r="8705" ht="15.75" customHeight="1" s="120">
      <c r="A8705" s="2" t="inlineStr">
        <is>
          <t>WASTE</t>
        </is>
      </c>
      <c r="B8705" s="2" t="inlineStr">
        <is>
          <t>LAN</t>
        </is>
      </c>
      <c r="C8705" s="2" t="n">
        <v>2040</v>
      </c>
      <c r="D8705" s="2" t="inlineStr">
        <is>
          <t>United States</t>
        </is>
      </c>
      <c r="E8705" s="2" t="inlineStr">
        <is>
          <t>USA</t>
        </is>
      </c>
      <c r="F8705" s="2" t="inlineStr">
        <is>
          <t>Electricity generation with combined heat and power</t>
        </is>
      </c>
      <c r="G8705" s="2" t="n">
        <v>108</v>
      </c>
      <c r="H8705" s="2" t="n">
        <v>9.596793825040001e-05</v>
      </c>
      <c r="I8705" s="2" t="n">
        <v>0.000107484090840448</v>
      </c>
      <c r="J8705" s="40" t="inlineStr">
        <is>
          <t>waste - methane capture</t>
        </is>
      </c>
    </row>
    <row r="8706" ht="15.75" customHeight="1" s="120">
      <c r="A8706" s="2" t="inlineStr">
        <is>
          <t>WASTE</t>
        </is>
      </c>
      <c r="B8706" s="2" t="inlineStr">
        <is>
          <t>LAN</t>
        </is>
      </c>
      <c r="C8706" s="2" t="n">
        <v>2040</v>
      </c>
      <c r="D8706" s="2" t="inlineStr">
        <is>
          <t>United States</t>
        </is>
      </c>
      <c r="E8706" s="2" t="inlineStr">
        <is>
          <t>USA</t>
        </is>
      </c>
      <c r="F8706" s="2" t="inlineStr">
        <is>
          <t>Electricity generation with a reciprocating engine</t>
        </is>
      </c>
      <c r="G8706" s="2" t="n">
        <v>110</v>
      </c>
      <c r="H8706" s="2" t="n">
        <v>0.0007481454522349</v>
      </c>
      <c r="I8706" s="2" t="n">
        <v>0.000837922906503088</v>
      </c>
      <c r="J8706" s="40" t="inlineStr">
        <is>
          <t>waste - methane capture</t>
        </is>
      </c>
    </row>
    <row r="8707" ht="15.75" customHeight="1" s="120">
      <c r="A8707" s="2" t="inlineStr">
        <is>
          <t>WASTE</t>
        </is>
      </c>
      <c r="B8707" s="2" t="inlineStr">
        <is>
          <t>LAN</t>
        </is>
      </c>
      <c r="C8707" s="2" t="n">
        <v>2040</v>
      </c>
      <c r="D8707" s="2" t="inlineStr">
        <is>
          <t>United States</t>
        </is>
      </c>
      <c r="E8707" s="2" t="inlineStr">
        <is>
          <t>USA</t>
        </is>
      </c>
      <c r="F8707" s="2" t="inlineStr">
        <is>
          <t>Electricity generation with combined heat and power</t>
        </is>
      </c>
      <c r="G8707" s="2" t="n">
        <v>110</v>
      </c>
      <c r="H8707" s="2" t="n">
        <v>9.53529670369e-05</v>
      </c>
      <c r="I8707" s="2" t="n">
        <v>0.000106795323081328</v>
      </c>
      <c r="J8707" s="40" t="inlineStr">
        <is>
          <t>waste - methane capture</t>
        </is>
      </c>
    </row>
    <row r="8708" ht="15.75" customHeight="1" s="120">
      <c r="A8708" s="2" t="inlineStr">
        <is>
          <t>WASTE</t>
        </is>
      </c>
      <c r="B8708" s="2" t="inlineStr">
        <is>
          <t>LAN</t>
        </is>
      </c>
      <c r="C8708" s="2" t="n">
        <v>2040</v>
      </c>
      <c r="D8708" s="2" t="inlineStr">
        <is>
          <t>United States</t>
        </is>
      </c>
      <c r="E8708" s="2" t="inlineStr">
        <is>
          <t>USA</t>
        </is>
      </c>
      <c r="F8708" s="2" t="inlineStr">
        <is>
          <t>Electricity generation with a gas turbine</t>
        </is>
      </c>
      <c r="G8708" s="2" t="n">
        <v>111</v>
      </c>
      <c r="H8708" s="2" t="n">
        <v>2.68768471869e-05</v>
      </c>
      <c r="I8708" s="2" t="n">
        <v>3.0102068849328e-05</v>
      </c>
      <c r="J8708" s="40" t="inlineStr">
        <is>
          <t>waste - methane capture</t>
        </is>
      </c>
    </row>
    <row r="8709" ht="15.75" customHeight="1" s="120">
      <c r="A8709" s="2" t="inlineStr">
        <is>
          <t>WASTE</t>
        </is>
      </c>
      <c r="B8709" s="2" t="inlineStr">
        <is>
          <t>LAN</t>
        </is>
      </c>
      <c r="C8709" s="2" t="n">
        <v>2040</v>
      </c>
      <c r="D8709" s="2" t="inlineStr">
        <is>
          <t>United States</t>
        </is>
      </c>
      <c r="E8709" s="2" t="inlineStr">
        <is>
          <t>USA</t>
        </is>
      </c>
      <c r="F8709" s="2" t="inlineStr">
        <is>
          <t>Electricity generation with a reciprocating engine</t>
        </is>
      </c>
      <c r="G8709" s="2" t="n">
        <v>113</v>
      </c>
      <c r="H8709" s="2" t="n">
        <v>0.0007249632617459</v>
      </c>
      <c r="I8709" s="2" t="n">
        <v>0.0008119588531554081</v>
      </c>
      <c r="J8709" s="40" t="inlineStr">
        <is>
          <t>waste - methane capture</t>
        </is>
      </c>
    </row>
    <row r="8710" ht="15.75" customHeight="1" s="120">
      <c r="A8710" s="2" t="inlineStr">
        <is>
          <t>WASTE</t>
        </is>
      </c>
      <c r="B8710" s="2" t="inlineStr">
        <is>
          <t>LAN</t>
        </is>
      </c>
      <c r="C8710" s="2" t="n">
        <v>2040</v>
      </c>
      <c r="D8710" s="2" t="inlineStr">
        <is>
          <t>United States</t>
        </is>
      </c>
      <c r="E8710" s="2" t="inlineStr">
        <is>
          <t>USA</t>
        </is>
      </c>
      <c r="F8710" s="2" t="inlineStr">
        <is>
          <t>Land_x001f_ll gas recovery for direct use</t>
        </is>
      </c>
      <c r="G8710" s="2" t="n">
        <v>114</v>
      </c>
      <c r="H8710" s="2" t="n">
        <v>0.0005312014254741</v>
      </c>
      <c r="I8710" s="2" t="n">
        <v>0.0005949455965309921</v>
      </c>
      <c r="J8710" s="40" t="inlineStr">
        <is>
          <t>waste - methane capture</t>
        </is>
      </c>
    </row>
    <row r="8711" ht="15.75" customHeight="1" s="120">
      <c r="A8711" s="2" t="inlineStr">
        <is>
          <t>WASTE</t>
        </is>
      </c>
      <c r="B8711" s="2" t="inlineStr">
        <is>
          <t>LAN</t>
        </is>
      </c>
      <c r="C8711" s="2" t="n">
        <v>2040</v>
      </c>
      <c r="D8711" s="2" t="inlineStr">
        <is>
          <t>United States</t>
        </is>
      </c>
      <c r="E8711" s="2" t="inlineStr">
        <is>
          <t>USA</t>
        </is>
      </c>
      <c r="F8711" s="2" t="inlineStr">
        <is>
          <t>Electricity generation with combined heat and power</t>
        </is>
      </c>
      <c r="G8711" s="2" t="n">
        <v>115</v>
      </c>
      <c r="H8711" s="2" t="n">
        <v>0.0001814457500586</v>
      </c>
      <c r="I8711" s="2" t="n">
        <v>0.000203219240065632</v>
      </c>
      <c r="J8711" s="40" t="inlineStr">
        <is>
          <t>waste - methane capture</t>
        </is>
      </c>
    </row>
    <row r="8712" ht="15.75" customHeight="1" s="120">
      <c r="A8712" s="2" t="inlineStr">
        <is>
          <t>WASTE</t>
        </is>
      </c>
      <c r="B8712" s="2" t="inlineStr">
        <is>
          <t>LAN</t>
        </is>
      </c>
      <c r="C8712" s="2" t="n">
        <v>2040</v>
      </c>
      <c r="D8712" s="2" t="inlineStr">
        <is>
          <t>United States</t>
        </is>
      </c>
      <c r="E8712" s="2" t="inlineStr">
        <is>
          <t>USA</t>
        </is>
      </c>
      <c r="F8712" s="2" t="inlineStr">
        <is>
          <t>Electricity generation with a reciprocating engine</t>
        </is>
      </c>
      <c r="G8712" s="2" t="n">
        <v>116</v>
      </c>
      <c r="H8712" s="2" t="n">
        <v>0.0008015437051654</v>
      </c>
      <c r="I8712" s="2" t="n">
        <v>0.000897728949785248</v>
      </c>
      <c r="J8712" s="40" t="inlineStr">
        <is>
          <t>waste - methane capture</t>
        </is>
      </c>
    </row>
    <row r="8713" ht="15.75" customHeight="1" s="120">
      <c r="A8713" s="2" t="inlineStr">
        <is>
          <t>WASTE</t>
        </is>
      </c>
      <c r="B8713" s="2" t="inlineStr">
        <is>
          <t>LAN</t>
        </is>
      </c>
      <c r="C8713" s="2" t="n">
        <v>2040</v>
      </c>
      <c r="D8713" s="2" t="inlineStr">
        <is>
          <t>United States</t>
        </is>
      </c>
      <c r="E8713" s="2" t="inlineStr">
        <is>
          <t>USA</t>
        </is>
      </c>
      <c r="F8713" s="2" t="inlineStr">
        <is>
          <t>Electricity generation with combined heat and power</t>
        </is>
      </c>
      <c r="G8713" s="2" t="n">
        <v>116</v>
      </c>
      <c r="H8713" s="2" t="n">
        <v>0.0001055450047716</v>
      </c>
      <c r="I8713" s="2" t="n">
        <v>0.000118210405344192</v>
      </c>
      <c r="J8713" s="40" t="inlineStr">
        <is>
          <t>waste - methane capture</t>
        </is>
      </c>
    </row>
    <row r="8714" ht="15.75" customHeight="1" s="120">
      <c r="A8714" s="2" t="inlineStr">
        <is>
          <t>WASTE</t>
        </is>
      </c>
      <c r="B8714" s="2" t="inlineStr">
        <is>
          <t>LAN</t>
        </is>
      </c>
      <c r="C8714" s="2" t="n">
        <v>2040</v>
      </c>
      <c r="D8714" s="2" t="inlineStr">
        <is>
          <t>United States</t>
        </is>
      </c>
      <c r="E8714" s="2" t="inlineStr">
        <is>
          <t>USA</t>
        </is>
      </c>
      <c r="F8714" s="2" t="inlineStr">
        <is>
          <t>Electricity generation with a gas turbine</t>
        </is>
      </c>
      <c r="G8714" s="2" t="n">
        <v>116</v>
      </c>
      <c r="H8714" s="2" t="n">
        <v>2.57066731137e-05</v>
      </c>
      <c r="I8714" s="2" t="n">
        <v>2.8791473887344e-05</v>
      </c>
      <c r="J8714" s="40" t="inlineStr">
        <is>
          <t>waste - methane capture</t>
        </is>
      </c>
    </row>
    <row r="8715" ht="15.75" customHeight="1" s="120">
      <c r="A8715" s="2" t="inlineStr">
        <is>
          <t>WASTE</t>
        </is>
      </c>
      <c r="B8715" s="2" t="inlineStr">
        <is>
          <t>LAN</t>
        </is>
      </c>
      <c r="C8715" s="2" t="n">
        <v>2040</v>
      </c>
      <c r="D8715" s="2" t="inlineStr">
        <is>
          <t>United States</t>
        </is>
      </c>
      <c r="E8715" s="2" t="inlineStr">
        <is>
          <t>USA</t>
        </is>
      </c>
      <c r="F8715" s="2" t="inlineStr">
        <is>
          <t>Land_x001f_ll gas recovery for direct use</t>
        </is>
      </c>
      <c r="G8715" s="2" t="n">
        <v>116</v>
      </c>
      <c r="H8715" s="2" t="n">
        <v>0.0005247969529591999</v>
      </c>
      <c r="I8715" s="2" t="n">
        <v>0.000587772587314304</v>
      </c>
      <c r="J8715" s="40" t="inlineStr">
        <is>
          <t>waste - methane capture</t>
        </is>
      </c>
    </row>
    <row r="8716" ht="15.75" customHeight="1" s="120">
      <c r="A8716" s="2" t="inlineStr">
        <is>
          <t>WASTE</t>
        </is>
      </c>
      <c r="B8716" s="2" t="inlineStr">
        <is>
          <t>LAN</t>
        </is>
      </c>
      <c r="C8716" s="2" t="n">
        <v>2040</v>
      </c>
      <c r="D8716" s="2" t="inlineStr">
        <is>
          <t>United States</t>
        </is>
      </c>
      <c r="E8716" s="2" t="inlineStr">
        <is>
          <t>USA</t>
        </is>
      </c>
      <c r="F8716" s="2" t="inlineStr">
        <is>
          <t>Electricity generation with a reciprocating engine</t>
        </is>
      </c>
      <c r="G8716" s="2" t="n">
        <v>117</v>
      </c>
      <c r="H8716" s="2" t="n">
        <v>0.0013998397625983</v>
      </c>
      <c r="I8716" s="2" t="n">
        <v>0.001567820534110096</v>
      </c>
      <c r="J8716" s="40" t="inlineStr">
        <is>
          <t>waste - methane capture</t>
        </is>
      </c>
    </row>
    <row r="8717" ht="15.75" customHeight="1" s="120">
      <c r="A8717" s="2" t="inlineStr">
        <is>
          <t>WASTE</t>
        </is>
      </c>
      <c r="B8717" s="2" t="inlineStr">
        <is>
          <t>LAN</t>
        </is>
      </c>
      <c r="C8717" s="2" t="n">
        <v>2040</v>
      </c>
      <c r="D8717" s="2" t="inlineStr">
        <is>
          <t>United States</t>
        </is>
      </c>
      <c r="E8717" s="2" t="inlineStr">
        <is>
          <t>USA</t>
        </is>
      </c>
      <c r="F8717" s="2" t="inlineStr">
        <is>
          <t>Land_x001f_ll gas recovery for direct use</t>
        </is>
      </c>
      <c r="G8717" s="2" t="n">
        <v>117</v>
      </c>
      <c r="H8717" s="2" t="n">
        <v>0.0002838494547177</v>
      </c>
      <c r="I8717" s="2" t="n">
        <v>0.000317911389283824</v>
      </c>
      <c r="J8717" s="40" t="inlineStr">
        <is>
          <t>waste - methane capture</t>
        </is>
      </c>
    </row>
    <row r="8718" ht="15.75" customHeight="1" s="120">
      <c r="A8718" s="2" t="inlineStr">
        <is>
          <t>WASTE</t>
        </is>
      </c>
      <c r="B8718" s="2" t="inlineStr">
        <is>
          <t>LAN</t>
        </is>
      </c>
      <c r="C8718" s="2" t="n">
        <v>2040</v>
      </c>
      <c r="D8718" s="2" t="inlineStr">
        <is>
          <t>United States</t>
        </is>
      </c>
      <c r="E8718" s="2" t="inlineStr">
        <is>
          <t>USA</t>
        </is>
      </c>
      <c r="F8718" s="2" t="inlineStr">
        <is>
          <t>Electricity generation with combined heat and power</t>
        </is>
      </c>
      <c r="G8718" s="2" t="n">
        <v>117</v>
      </c>
      <c r="H8718" s="2" t="n">
        <v>0.0001921396105899</v>
      </c>
      <c r="I8718" s="2" t="n">
        <v>0.000215196363860688</v>
      </c>
      <c r="J8718" s="40" t="inlineStr">
        <is>
          <t>waste - methane capture</t>
        </is>
      </c>
    </row>
    <row r="8719" ht="15.75" customHeight="1" s="120">
      <c r="A8719" s="2" t="inlineStr">
        <is>
          <t>WASTE</t>
        </is>
      </c>
      <c r="B8719" s="2" t="inlineStr">
        <is>
          <t>LAN</t>
        </is>
      </c>
      <c r="C8719" s="2" t="n">
        <v>2040</v>
      </c>
      <c r="D8719" s="2" t="inlineStr">
        <is>
          <t>United States</t>
        </is>
      </c>
      <c r="E8719" s="2" t="inlineStr">
        <is>
          <t>USA</t>
        </is>
      </c>
      <c r="F8719" s="2" t="inlineStr">
        <is>
          <t>Electricity generation with a reciprocating engine</t>
        </is>
      </c>
      <c r="G8719" s="2" t="n">
        <v>118</v>
      </c>
      <c r="H8719" s="2" t="n">
        <v>0.0015740251983516</v>
      </c>
      <c r="I8719" s="2" t="n">
        <v>0.001762908222153792</v>
      </c>
      <c r="J8719" s="40" t="inlineStr">
        <is>
          <t>waste - methane capture</t>
        </is>
      </c>
    </row>
    <row r="8720" ht="15.75" customHeight="1" s="120">
      <c r="A8720" s="2" t="inlineStr">
        <is>
          <t>WASTE</t>
        </is>
      </c>
      <c r="B8720" s="2" t="inlineStr">
        <is>
          <t>LAN</t>
        </is>
      </c>
      <c r="C8720" s="2" t="n">
        <v>2040</v>
      </c>
      <c r="D8720" s="2" t="inlineStr">
        <is>
          <t>United States</t>
        </is>
      </c>
      <c r="E8720" s="2" t="inlineStr">
        <is>
          <t>USA</t>
        </is>
      </c>
      <c r="F8720" s="2" t="inlineStr">
        <is>
          <t>Electricity generation with combined heat and power</t>
        </is>
      </c>
      <c r="G8720" s="2" t="n">
        <v>118</v>
      </c>
      <c r="H8720" s="2" t="n">
        <v>0.0001042724907165</v>
      </c>
      <c r="I8720" s="2" t="n">
        <v>0.00011678518960248</v>
      </c>
      <c r="J8720" s="40" t="inlineStr">
        <is>
          <t>waste - methane capture</t>
        </is>
      </c>
    </row>
    <row r="8721" ht="15.75" customHeight="1" s="120">
      <c r="A8721" s="2" t="inlineStr">
        <is>
          <t>WASTE</t>
        </is>
      </c>
      <c r="B8721" s="2" t="inlineStr">
        <is>
          <t>LAN</t>
        </is>
      </c>
      <c r="C8721" s="2" t="n">
        <v>2040</v>
      </c>
      <c r="D8721" s="2" t="inlineStr">
        <is>
          <t>United States</t>
        </is>
      </c>
      <c r="E8721" s="2" t="inlineStr">
        <is>
          <t>USA</t>
        </is>
      </c>
      <c r="F8721" s="2" t="inlineStr">
        <is>
          <t>Electricity generation with combined heat and power</t>
        </is>
      </c>
      <c r="G8721" s="2" t="n">
        <v>120</v>
      </c>
      <c r="H8721" s="2" t="n">
        <v>0.0001738743376336</v>
      </c>
      <c r="I8721" s="2" t="n">
        <v>0.000194739258149632</v>
      </c>
      <c r="J8721" s="40" t="inlineStr">
        <is>
          <t>waste - methane capture</t>
        </is>
      </c>
    </row>
    <row r="8722" ht="15.75" customHeight="1" s="120">
      <c r="A8722" s="2" t="inlineStr">
        <is>
          <t>WASTE</t>
        </is>
      </c>
      <c r="B8722" s="2" t="inlineStr">
        <is>
          <t>LAN</t>
        </is>
      </c>
      <c r="C8722" s="2" t="n">
        <v>2040</v>
      </c>
      <c r="D8722" s="2" t="inlineStr">
        <is>
          <t>United States</t>
        </is>
      </c>
      <c r="E8722" s="2" t="inlineStr">
        <is>
          <t>USA</t>
        </is>
      </c>
      <c r="F8722" s="2" t="inlineStr">
        <is>
          <t>Electricity generation with a reciprocating engine</t>
        </is>
      </c>
      <c r="G8722" s="2" t="n">
        <v>121</v>
      </c>
      <c r="H8722" s="2" t="n">
        <v>0.0013595032505691</v>
      </c>
      <c r="I8722" s="2" t="n">
        <v>0.001522643640637392</v>
      </c>
      <c r="J8722" s="40" t="inlineStr">
        <is>
          <t>waste - methane capture</t>
        </is>
      </c>
    </row>
    <row r="8723" ht="15.75" customHeight="1" s="120">
      <c r="A8723" s="2" t="inlineStr">
        <is>
          <t>WASTE</t>
        </is>
      </c>
      <c r="B8723" s="2" t="inlineStr">
        <is>
          <t>LAN</t>
        </is>
      </c>
      <c r="C8723" s="2" t="n">
        <v>2040</v>
      </c>
      <c r="D8723" s="2" t="inlineStr">
        <is>
          <t>United States</t>
        </is>
      </c>
      <c r="E8723" s="2" t="inlineStr">
        <is>
          <t>USA</t>
        </is>
      </c>
      <c r="F8723" s="2" t="inlineStr">
        <is>
          <t>Electricity generation with a reciprocating engine</t>
        </is>
      </c>
      <c r="G8723" s="2" t="n">
        <v>122</v>
      </c>
      <c r="H8723" s="2" t="n">
        <v>0.0006720355013385</v>
      </c>
      <c r="I8723" s="2" t="n">
        <v>0.0007526797614991201</v>
      </c>
      <c r="J8723" s="40" t="inlineStr">
        <is>
          <t>waste - methane capture</t>
        </is>
      </c>
    </row>
    <row r="8724" ht="15.75" customHeight="1" s="120">
      <c r="A8724" s="2" t="inlineStr">
        <is>
          <t>WASTE</t>
        </is>
      </c>
      <c r="B8724" s="2" t="inlineStr">
        <is>
          <t>LAN</t>
        </is>
      </c>
      <c r="C8724" s="2" t="n">
        <v>2040</v>
      </c>
      <c r="D8724" s="2" t="inlineStr">
        <is>
          <t>United States</t>
        </is>
      </c>
      <c r="E8724" s="2" t="inlineStr">
        <is>
          <t>USA</t>
        </is>
      </c>
      <c r="F8724" s="2" t="inlineStr">
        <is>
          <t>Electricity generation with combined heat and power</t>
        </is>
      </c>
      <c r="G8724" s="2" t="n">
        <v>122</v>
      </c>
      <c r="H8724" s="2" t="n">
        <v>9.30573005462e-05</v>
      </c>
      <c r="I8724" s="2" t="n">
        <v>0.000104224176611744</v>
      </c>
      <c r="J8724" s="40" t="inlineStr">
        <is>
          <t>waste - methane capture</t>
        </is>
      </c>
    </row>
    <row r="8725" ht="15.75" customHeight="1" s="120">
      <c r="A8725" s="2" t="inlineStr">
        <is>
          <t>WASTE</t>
        </is>
      </c>
      <c r="B8725" s="2" t="inlineStr">
        <is>
          <t>LAN</t>
        </is>
      </c>
      <c r="C8725" s="2" t="n">
        <v>2040</v>
      </c>
      <c r="D8725" s="2" t="inlineStr">
        <is>
          <t>United States</t>
        </is>
      </c>
      <c r="E8725" s="2" t="inlineStr">
        <is>
          <t>USA</t>
        </is>
      </c>
      <c r="F8725" s="2" t="inlineStr">
        <is>
          <t>Electricity generation with a gas turbine</t>
        </is>
      </c>
      <c r="G8725" s="2" t="n">
        <v>122</v>
      </c>
      <c r="H8725" s="2" t="n">
        <v>2.65794060397e-05</v>
      </c>
      <c r="I8725" s="2" t="n">
        <v>2.9768934764464e-05</v>
      </c>
      <c r="J8725" s="40" t="inlineStr">
        <is>
          <t>waste - methane capture</t>
        </is>
      </c>
    </row>
    <row r="8726" ht="15.75" customHeight="1" s="120">
      <c r="A8726" s="2" t="inlineStr">
        <is>
          <t>WASTE</t>
        </is>
      </c>
      <c r="B8726" s="2" t="inlineStr">
        <is>
          <t>LAN</t>
        </is>
      </c>
      <c r="C8726" s="2" t="n">
        <v>2040</v>
      </c>
      <c r="D8726" s="2" t="inlineStr">
        <is>
          <t>United States</t>
        </is>
      </c>
      <c r="E8726" s="2" t="inlineStr">
        <is>
          <t>USA</t>
        </is>
      </c>
      <c r="F8726" s="2" t="inlineStr">
        <is>
          <t>Electricity generation with combined heat and power</t>
        </is>
      </c>
      <c r="G8726" s="2" t="n">
        <v>123</v>
      </c>
      <c r="H8726" s="2" t="n">
        <v>8.54077807162e-05</v>
      </c>
      <c r="I8726" s="2" t="n">
        <v>9.5656714402144e-05</v>
      </c>
      <c r="J8726" s="40" t="inlineStr">
        <is>
          <t>waste - methane capture</t>
        </is>
      </c>
    </row>
    <row r="8727" ht="15.75" customHeight="1" s="120">
      <c r="A8727" s="2" t="inlineStr">
        <is>
          <t>WASTE</t>
        </is>
      </c>
      <c r="B8727" s="2" t="inlineStr">
        <is>
          <t>LAN</t>
        </is>
      </c>
      <c r="C8727" s="2" t="n">
        <v>2040</v>
      </c>
      <c r="D8727" s="2" t="inlineStr">
        <is>
          <t>United States</t>
        </is>
      </c>
      <c r="E8727" s="2" t="inlineStr">
        <is>
          <t>USA</t>
        </is>
      </c>
      <c r="F8727" s="2" t="inlineStr">
        <is>
          <t>Electricity generation with a gas turbine</t>
        </is>
      </c>
      <c r="G8727" s="2" t="n">
        <v>123</v>
      </c>
      <c r="H8727" s="2" t="n">
        <v>2.3869355573e-05</v>
      </c>
      <c r="I8727" s="2" t="n">
        <v>2.673367824176e-05</v>
      </c>
      <c r="J8727" s="40" t="inlineStr">
        <is>
          <t>waste - methane capture</t>
        </is>
      </c>
    </row>
    <row r="8728" ht="15.75" customHeight="1" s="120">
      <c r="A8728" s="2" t="inlineStr">
        <is>
          <t>WASTE</t>
        </is>
      </c>
      <c r="B8728" s="2" t="inlineStr">
        <is>
          <t>LAN</t>
        </is>
      </c>
      <c r="C8728" s="2" t="n">
        <v>2040</v>
      </c>
      <c r="D8728" s="2" t="inlineStr">
        <is>
          <t>United States</t>
        </is>
      </c>
      <c r="E8728" s="2" t="inlineStr">
        <is>
          <t>USA</t>
        </is>
      </c>
      <c r="F8728" s="2" t="inlineStr">
        <is>
          <t>Land_x001f_ll gas recovery for direct use</t>
        </is>
      </c>
      <c r="G8728" s="2" t="n">
        <v>123</v>
      </c>
      <c r="H8728" s="2" t="n">
        <v>0.00036876249942</v>
      </c>
      <c r="I8728" s="2" t="n">
        <v>0.0004130139993504001</v>
      </c>
      <c r="J8728" s="40" t="inlineStr">
        <is>
          <t>waste - methane capture</t>
        </is>
      </c>
    </row>
    <row r="8729" ht="15.75" customHeight="1" s="120">
      <c r="A8729" s="2" t="inlineStr">
        <is>
          <t>WASTE</t>
        </is>
      </c>
      <c r="B8729" s="2" t="inlineStr">
        <is>
          <t>LAN</t>
        </is>
      </c>
      <c r="C8729" s="2" t="n">
        <v>2040</v>
      </c>
      <c r="D8729" s="2" t="inlineStr">
        <is>
          <t>United States</t>
        </is>
      </c>
      <c r="E8729" s="2" t="inlineStr">
        <is>
          <t>USA</t>
        </is>
      </c>
      <c r="F8729" s="2" t="inlineStr">
        <is>
          <t>Land_x001f_ll gas recovery for direct use</t>
        </is>
      </c>
      <c r="G8729" s="2" t="n">
        <v>124</v>
      </c>
      <c r="H8729" s="2" t="n">
        <v>0.0003298911615275</v>
      </c>
      <c r="I8729" s="2" t="n">
        <v>0.0003694781009108</v>
      </c>
      <c r="J8729" s="40" t="inlineStr">
        <is>
          <t>waste - methane capture</t>
        </is>
      </c>
    </row>
    <row r="8730" ht="15.75" customHeight="1" s="120">
      <c r="A8730" s="2" t="inlineStr">
        <is>
          <t>WASTE</t>
        </is>
      </c>
      <c r="B8730" s="2" t="inlineStr">
        <is>
          <t>LAN</t>
        </is>
      </c>
      <c r="C8730" s="2" t="n">
        <v>2040</v>
      </c>
      <c r="D8730" s="2" t="inlineStr">
        <is>
          <t>United States</t>
        </is>
      </c>
      <c r="E8730" s="2" t="inlineStr">
        <is>
          <t>USA</t>
        </is>
      </c>
      <c r="F8730" s="2" t="inlineStr">
        <is>
          <t>Electricity generation with combined heat and power</t>
        </is>
      </c>
      <c r="G8730" s="2" t="n">
        <v>125</v>
      </c>
      <c r="H8730" s="2" t="n">
        <v>0.00017530831974</v>
      </c>
      <c r="I8730" s="2" t="n">
        <v>0.0001963453181088</v>
      </c>
      <c r="J8730" s="40" t="inlineStr">
        <is>
          <t>waste - methane capture</t>
        </is>
      </c>
    </row>
    <row r="8731" ht="15.75" customHeight="1" s="120">
      <c r="A8731" s="2" t="inlineStr">
        <is>
          <t>WASTE</t>
        </is>
      </c>
      <c r="B8731" s="2" t="inlineStr">
        <is>
          <t>LAN</t>
        </is>
      </c>
      <c r="C8731" s="2" t="n">
        <v>2040</v>
      </c>
      <c r="D8731" s="2" t="inlineStr">
        <is>
          <t>United States</t>
        </is>
      </c>
      <c r="E8731" s="2" t="inlineStr">
        <is>
          <t>USA</t>
        </is>
      </c>
      <c r="F8731" s="2" t="inlineStr">
        <is>
          <t>Electricity generation with a gas turbine</t>
        </is>
      </c>
      <c r="G8731" s="2" t="n">
        <v>125</v>
      </c>
      <c r="H8731" s="2" t="n">
        <v>2.36667419813e-05</v>
      </c>
      <c r="I8731" s="2" t="n">
        <v>2.6506751019056e-05</v>
      </c>
      <c r="J8731" s="40" t="inlineStr">
        <is>
          <t>waste - methane capture</t>
        </is>
      </c>
    </row>
    <row r="8732" ht="15.75" customHeight="1" s="120">
      <c r="A8732" s="2" t="inlineStr">
        <is>
          <t>WASTE</t>
        </is>
      </c>
      <c r="B8732" s="2" t="inlineStr">
        <is>
          <t>LAN</t>
        </is>
      </c>
      <c r="C8732" s="2" t="n">
        <v>2040</v>
      </c>
      <c r="D8732" s="2" t="inlineStr">
        <is>
          <t>United States</t>
        </is>
      </c>
      <c r="E8732" s="2" t="inlineStr">
        <is>
          <t>USA</t>
        </is>
      </c>
      <c r="F8732" s="2" t="inlineStr">
        <is>
          <t>Electricity generation with combined heat and power</t>
        </is>
      </c>
      <c r="G8732" s="2" t="n">
        <v>127</v>
      </c>
      <c r="H8732" s="2" t="n">
        <v>8.95477132872e-05</v>
      </c>
      <c r="I8732" s="2" t="n">
        <v>0.000100293438881664</v>
      </c>
      <c r="J8732" s="40" t="inlineStr">
        <is>
          <t>waste - methane capture</t>
        </is>
      </c>
    </row>
    <row r="8733" ht="15.75" customHeight="1" s="120">
      <c r="A8733" s="2" t="inlineStr">
        <is>
          <t>WASTE</t>
        </is>
      </c>
      <c r="B8733" s="2" t="inlineStr">
        <is>
          <t>LAN</t>
        </is>
      </c>
      <c r="C8733" s="2" t="n">
        <v>2040</v>
      </c>
      <c r="D8733" s="2" t="inlineStr">
        <is>
          <t>United States</t>
        </is>
      </c>
      <c r="E8733" s="2" t="inlineStr">
        <is>
          <t>USA</t>
        </is>
      </c>
      <c r="F8733" s="2" t="inlineStr">
        <is>
          <t>Flaring of landfill gas</t>
        </is>
      </c>
      <c r="G8733" s="2" t="n">
        <v>128</v>
      </c>
      <c r="H8733" s="2" t="n">
        <v>0.0001245574821951</v>
      </c>
      <c r="I8733" s="2" t="n">
        <v>0.000139504380058512</v>
      </c>
      <c r="J8733" s="40" t="inlineStr">
        <is>
          <t>waste - methane destruction</t>
        </is>
      </c>
    </row>
    <row r="8734" ht="15.75" customHeight="1" s="120">
      <c r="A8734" s="2" t="inlineStr">
        <is>
          <t>WASTE</t>
        </is>
      </c>
      <c r="B8734" s="2" t="inlineStr">
        <is>
          <t>LAN</t>
        </is>
      </c>
      <c r="C8734" s="2" t="n">
        <v>2040</v>
      </c>
      <c r="D8734" s="2" t="inlineStr">
        <is>
          <t>United States</t>
        </is>
      </c>
      <c r="E8734" s="2" t="inlineStr">
        <is>
          <t>USA</t>
        </is>
      </c>
      <c r="F8734" s="2" t="inlineStr">
        <is>
          <t>Electricity generation with a reciprocating engine</t>
        </is>
      </c>
      <c r="G8734" s="2" t="n">
        <v>130</v>
      </c>
      <c r="H8734" s="2" t="n">
        <v>0.0006767804152332</v>
      </c>
      <c r="I8734" s="2" t="n">
        <v>0.0007579940650611841</v>
      </c>
      <c r="J8734" s="40" t="inlineStr">
        <is>
          <t>waste - methane capture</t>
        </is>
      </c>
    </row>
    <row r="8735" ht="15.75" customHeight="1" s="120">
      <c r="A8735" s="2" t="inlineStr">
        <is>
          <t>WASTE</t>
        </is>
      </c>
      <c r="B8735" s="2" t="inlineStr">
        <is>
          <t>LAN</t>
        </is>
      </c>
      <c r="C8735" s="2" t="n">
        <v>2040</v>
      </c>
      <c r="D8735" s="2" t="inlineStr">
        <is>
          <t>United States</t>
        </is>
      </c>
      <c r="E8735" s="2" t="inlineStr">
        <is>
          <t>USA</t>
        </is>
      </c>
      <c r="F8735" s="2" t="inlineStr">
        <is>
          <t>Electricity generation with combined heat and power</t>
        </is>
      </c>
      <c r="G8735" s="2" t="n">
        <v>130</v>
      </c>
      <c r="H8735" s="2" t="n">
        <v>0.0002687749802135</v>
      </c>
      <c r="I8735" s="2" t="n">
        <v>0.00030102797783912</v>
      </c>
      <c r="J8735" s="40" t="inlineStr">
        <is>
          <t>waste - methane capture</t>
        </is>
      </c>
    </row>
    <row r="8736" ht="15.75" customHeight="1" s="120">
      <c r="A8736" s="2" t="inlineStr">
        <is>
          <t>WASTE</t>
        </is>
      </c>
      <c r="B8736" s="2" t="inlineStr">
        <is>
          <t>LAN</t>
        </is>
      </c>
      <c r="C8736" s="2" t="n">
        <v>2040</v>
      </c>
      <c r="D8736" s="2" t="inlineStr">
        <is>
          <t>United States</t>
        </is>
      </c>
      <c r="E8736" s="2" t="inlineStr">
        <is>
          <t>USA</t>
        </is>
      </c>
      <c r="F8736" s="2" t="inlineStr">
        <is>
          <t>Electricity generation with a gas turbine</t>
        </is>
      </c>
      <c r="G8736" s="2" t="n">
        <v>131</v>
      </c>
      <c r="H8736" s="2" t="n">
        <v>2.2677686502e-05</v>
      </c>
      <c r="I8736" s="2" t="n">
        <v>2.539900888224e-05</v>
      </c>
      <c r="J8736" s="40" t="inlineStr">
        <is>
          <t>waste - methane capture</t>
        </is>
      </c>
    </row>
    <row r="8737" ht="15.75" customHeight="1" s="120">
      <c r="A8737" s="2" t="inlineStr">
        <is>
          <t>WASTE</t>
        </is>
      </c>
      <c r="B8737" s="2" t="inlineStr">
        <is>
          <t>LAN</t>
        </is>
      </c>
      <c r="C8737" s="2" t="n">
        <v>2040</v>
      </c>
      <c r="D8737" s="2" t="inlineStr">
        <is>
          <t>United States</t>
        </is>
      </c>
      <c r="E8737" s="2" t="inlineStr">
        <is>
          <t>USA</t>
        </is>
      </c>
      <c r="F8737" s="2" t="inlineStr">
        <is>
          <t>Land_x001f_ll gas recovery for direct use</t>
        </is>
      </c>
      <c r="G8737" s="2" t="n">
        <v>131</v>
      </c>
      <c r="H8737" s="2" t="n">
        <v>0.000228025674005</v>
      </c>
      <c r="I8737" s="2" t="n">
        <v>0.0002553887548856</v>
      </c>
      <c r="J8737" s="40" t="inlineStr">
        <is>
          <t>waste - methane capture</t>
        </is>
      </c>
    </row>
    <row r="8738" ht="15.75" customHeight="1" s="120">
      <c r="A8738" s="2" t="inlineStr">
        <is>
          <t>WASTE</t>
        </is>
      </c>
      <c r="B8738" s="2" t="inlineStr">
        <is>
          <t>LAN</t>
        </is>
      </c>
      <c r="C8738" s="2" t="n">
        <v>2040</v>
      </c>
      <c r="D8738" s="2" t="inlineStr">
        <is>
          <t>United States</t>
        </is>
      </c>
      <c r="E8738" s="2" t="inlineStr">
        <is>
          <t>USA</t>
        </is>
      </c>
      <c r="F8738" s="2" t="inlineStr">
        <is>
          <t>Electricity generation with a reciprocating engine</t>
        </is>
      </c>
      <c r="G8738" s="2" t="n">
        <v>131</v>
      </c>
      <c r="H8738" s="2" t="n">
        <v>0.0006281950045377</v>
      </c>
      <c r="I8738" s="2" t="n">
        <v>0.000703578405082224</v>
      </c>
      <c r="J8738" s="40" t="inlineStr">
        <is>
          <t>waste - methane capture</t>
        </is>
      </c>
    </row>
    <row r="8739" ht="15.75" customHeight="1" s="120">
      <c r="A8739" s="2" t="inlineStr">
        <is>
          <t>WASTE</t>
        </is>
      </c>
      <c r="B8739" s="2" t="inlineStr">
        <is>
          <t>LAN</t>
        </is>
      </c>
      <c r="C8739" s="2" t="n">
        <v>2040</v>
      </c>
      <c r="D8739" s="2" t="inlineStr">
        <is>
          <t>United States</t>
        </is>
      </c>
      <c r="E8739" s="2" t="inlineStr">
        <is>
          <t>USA</t>
        </is>
      </c>
      <c r="F8739" s="2" t="inlineStr">
        <is>
          <t>Electricity generation with a reciprocating engine</t>
        </is>
      </c>
      <c r="G8739" s="2" t="n">
        <v>132</v>
      </c>
      <c r="H8739" s="2" t="n">
        <v>0.0006200369098224</v>
      </c>
      <c r="I8739" s="2" t="n">
        <v>0.000694441339001088</v>
      </c>
      <c r="J8739" s="40" t="inlineStr">
        <is>
          <t>waste - methane capture</t>
        </is>
      </c>
    </row>
    <row r="8740" ht="15.75" customHeight="1" s="120">
      <c r="A8740" s="2" t="inlineStr">
        <is>
          <t>WASTE</t>
        </is>
      </c>
      <c r="B8740" s="2" t="inlineStr">
        <is>
          <t>LAN</t>
        </is>
      </c>
      <c r="C8740" s="2" t="n">
        <v>2040</v>
      </c>
      <c r="D8740" s="2" t="inlineStr">
        <is>
          <t>United States</t>
        </is>
      </c>
      <c r="E8740" s="2" t="inlineStr">
        <is>
          <t>USA</t>
        </is>
      </c>
      <c r="F8740" s="2" t="inlineStr">
        <is>
          <t>Electricity generation with combined heat and power</t>
        </is>
      </c>
      <c r="G8740" s="2" t="n">
        <v>132</v>
      </c>
      <c r="H8740" s="2" t="n">
        <v>9.17652650969e-05</v>
      </c>
      <c r="I8740" s="2" t="n">
        <v>0.000102777096908528</v>
      </c>
      <c r="J8740" s="40" t="inlineStr">
        <is>
          <t>waste - methane capture</t>
        </is>
      </c>
    </row>
    <row r="8741" ht="15.75" customHeight="1" s="120">
      <c r="A8741" s="2" t="inlineStr">
        <is>
          <t>WASTE</t>
        </is>
      </c>
      <c r="B8741" s="2" t="inlineStr">
        <is>
          <t>LAN</t>
        </is>
      </c>
      <c r="C8741" s="2" t="n">
        <v>2040</v>
      </c>
      <c r="D8741" s="2" t="inlineStr">
        <is>
          <t>United States</t>
        </is>
      </c>
      <c r="E8741" s="2" t="inlineStr">
        <is>
          <t>USA</t>
        </is>
      </c>
      <c r="F8741" s="2" t="inlineStr">
        <is>
          <t>Electricity generation with a reciprocating engine</t>
        </is>
      </c>
      <c r="G8741" s="2" t="n">
        <v>133</v>
      </c>
      <c r="H8741" s="2" t="n">
        <v>0.0006172609282658</v>
      </c>
      <c r="I8741" s="2" t="n">
        <v>0.000691332239657696</v>
      </c>
      <c r="J8741" s="40" t="inlineStr">
        <is>
          <t>waste - methane capture</t>
        </is>
      </c>
    </row>
    <row r="8742" ht="15.75" customHeight="1" s="120">
      <c r="A8742" s="2" t="inlineStr">
        <is>
          <t>WASTE</t>
        </is>
      </c>
      <c r="B8742" s="2" t="inlineStr">
        <is>
          <t>LAN</t>
        </is>
      </c>
      <c r="C8742" s="2" t="n">
        <v>2040</v>
      </c>
      <c r="D8742" s="2" t="inlineStr">
        <is>
          <t>United States</t>
        </is>
      </c>
      <c r="E8742" s="2" t="inlineStr">
        <is>
          <t>USA</t>
        </is>
      </c>
      <c r="F8742" s="2" t="inlineStr">
        <is>
          <t>Electricity generation with combined heat and power</t>
        </is>
      </c>
      <c r="G8742" s="2" t="n">
        <v>133</v>
      </c>
      <c r="H8742" s="2" t="n">
        <v>7.83816067269e-05</v>
      </c>
      <c r="I8742" s="2" t="n">
        <v>8.778739953412801e-05</v>
      </c>
      <c r="J8742" s="40" t="inlineStr">
        <is>
          <t>waste - methane capture</t>
        </is>
      </c>
    </row>
    <row r="8743" ht="15.75" customHeight="1" s="120">
      <c r="A8743" s="2" t="inlineStr">
        <is>
          <t>WASTE</t>
        </is>
      </c>
      <c r="B8743" s="2" t="inlineStr">
        <is>
          <t>LAN</t>
        </is>
      </c>
      <c r="C8743" s="2" t="n">
        <v>2040</v>
      </c>
      <c r="D8743" s="2" t="inlineStr">
        <is>
          <t>United States</t>
        </is>
      </c>
      <c r="E8743" s="2" t="inlineStr">
        <is>
          <t>USA</t>
        </is>
      </c>
      <c r="F8743" s="2" t="inlineStr">
        <is>
          <t>Electricity generation with combined heat and power</t>
        </is>
      </c>
      <c r="G8743" s="2" t="n">
        <v>137</v>
      </c>
      <c r="H8743" s="2" t="n">
        <v>7.671910134380001e-05</v>
      </c>
      <c r="I8743" s="2" t="n">
        <v>8.592539350505602e-05</v>
      </c>
      <c r="J8743" s="40" t="inlineStr">
        <is>
          <t>waste - methane capture</t>
        </is>
      </c>
    </row>
    <row r="8744" ht="15.75" customHeight="1" s="120">
      <c r="A8744" s="2" t="inlineStr">
        <is>
          <t>WASTE</t>
        </is>
      </c>
      <c r="B8744" s="2" t="inlineStr">
        <is>
          <t>LAN</t>
        </is>
      </c>
      <c r="C8744" s="2" t="n">
        <v>2040</v>
      </c>
      <c r="D8744" s="2" t="inlineStr">
        <is>
          <t>United States</t>
        </is>
      </c>
      <c r="E8744" s="2" t="inlineStr">
        <is>
          <t>USA</t>
        </is>
      </c>
      <c r="F8744" s="2" t="inlineStr">
        <is>
          <t>Land_x001f_ll gas recovery for direct use</t>
        </is>
      </c>
      <c r="G8744" s="2" t="n">
        <v>137</v>
      </c>
      <c r="H8744" s="2" t="n">
        <v>0.0004740821314044</v>
      </c>
      <c r="I8744" s="2" t="n">
        <v>0.0005309719871729281</v>
      </c>
      <c r="J8744" s="40" t="inlineStr">
        <is>
          <t>waste - methane capture</t>
        </is>
      </c>
    </row>
    <row r="8745" ht="15.75" customHeight="1" s="120">
      <c r="A8745" s="2" t="inlineStr">
        <is>
          <t>WASTE</t>
        </is>
      </c>
      <c r="B8745" s="2" t="inlineStr">
        <is>
          <t>LAN</t>
        </is>
      </c>
      <c r="C8745" s="2" t="n">
        <v>2040</v>
      </c>
      <c r="D8745" s="2" t="inlineStr">
        <is>
          <t>United States</t>
        </is>
      </c>
      <c r="E8745" s="2" t="inlineStr">
        <is>
          <t>USA</t>
        </is>
      </c>
      <c r="F8745" s="2" t="inlineStr">
        <is>
          <t>Electricity generation with combined heat and power</t>
        </is>
      </c>
      <c r="G8745" s="2" t="n">
        <v>138</v>
      </c>
      <c r="H8745" s="2" t="n">
        <v>0.0001522092497908</v>
      </c>
      <c r="I8745" s="2" t="n">
        <v>0.000170474359765696</v>
      </c>
      <c r="J8745" s="40" t="inlineStr">
        <is>
          <t>waste - methane capture</t>
        </is>
      </c>
    </row>
    <row r="8746" ht="15.75" customHeight="1" s="120">
      <c r="A8746" s="2" t="inlineStr">
        <is>
          <t>WASTE</t>
        </is>
      </c>
      <c r="B8746" s="2" t="inlineStr">
        <is>
          <t>LAN</t>
        </is>
      </c>
      <c r="C8746" s="2" t="n">
        <v>2040</v>
      </c>
      <c r="D8746" s="2" t="inlineStr">
        <is>
          <t>United States</t>
        </is>
      </c>
      <c r="E8746" s="2" t="inlineStr">
        <is>
          <t>USA</t>
        </is>
      </c>
      <c r="F8746" s="2" t="inlineStr">
        <is>
          <t>Electricity generation with combined heat and power</t>
        </is>
      </c>
      <c r="G8746" s="2" t="n">
        <v>139</v>
      </c>
      <c r="H8746" s="2" t="n">
        <v>8.71962474776e-05</v>
      </c>
      <c r="I8746" s="2" t="n">
        <v>9.765979717491201e-05</v>
      </c>
      <c r="J8746" s="40" t="inlineStr">
        <is>
          <t>waste - methane capture</t>
        </is>
      </c>
    </row>
    <row r="8747" ht="15.75" customHeight="1" s="120">
      <c r="A8747" s="2" t="inlineStr">
        <is>
          <t>WASTE</t>
        </is>
      </c>
      <c r="B8747" s="2" t="inlineStr">
        <is>
          <t>LAN</t>
        </is>
      </c>
      <c r="C8747" s="2" t="n">
        <v>2040</v>
      </c>
      <c r="D8747" s="2" t="inlineStr">
        <is>
          <t>United States</t>
        </is>
      </c>
      <c r="E8747" s="2" t="inlineStr">
        <is>
          <t>USA</t>
        </is>
      </c>
      <c r="F8747" s="2" t="inlineStr">
        <is>
          <t>Electricity generation with a reciprocating engine</t>
        </is>
      </c>
      <c r="G8747" s="2" t="n">
        <v>139</v>
      </c>
      <c r="H8747" s="2" t="n">
        <v>0.0011304686777294</v>
      </c>
      <c r="I8747" s="2" t="n">
        <v>0.001266124919056928</v>
      </c>
      <c r="J8747" s="40" t="inlineStr">
        <is>
          <t>waste - methane capture</t>
        </is>
      </c>
    </row>
    <row r="8748" ht="15.75" customHeight="1" s="120">
      <c r="A8748" s="2" t="inlineStr">
        <is>
          <t>WASTE</t>
        </is>
      </c>
      <c r="B8748" s="2" t="inlineStr">
        <is>
          <t>LAN</t>
        </is>
      </c>
      <c r="C8748" s="2" t="n">
        <v>2040</v>
      </c>
      <c r="D8748" s="2" t="inlineStr">
        <is>
          <t>United States</t>
        </is>
      </c>
      <c r="E8748" s="2" t="inlineStr">
        <is>
          <t>USA</t>
        </is>
      </c>
      <c r="F8748" s="2" t="inlineStr">
        <is>
          <t>Electricity generation with combined heat and power</t>
        </is>
      </c>
      <c r="G8748" s="2" t="n">
        <v>140</v>
      </c>
      <c r="H8748" s="2" t="n">
        <v>7.479480700570001e-05</v>
      </c>
      <c r="I8748" s="2" t="n">
        <v>8.377018384638402e-05</v>
      </c>
      <c r="J8748" s="40" t="inlineStr">
        <is>
          <t>waste - methane capture</t>
        </is>
      </c>
    </row>
    <row r="8749" ht="15.75" customHeight="1" s="120">
      <c r="A8749" s="2" t="inlineStr">
        <is>
          <t>WASTE</t>
        </is>
      </c>
      <c r="B8749" s="2" t="inlineStr">
        <is>
          <t>LAN</t>
        </is>
      </c>
      <c r="C8749" s="2" t="n">
        <v>2040</v>
      </c>
      <c r="D8749" s="2" t="inlineStr">
        <is>
          <t>United States</t>
        </is>
      </c>
      <c r="E8749" s="2" t="inlineStr">
        <is>
          <t>USA</t>
        </is>
      </c>
      <c r="F8749" s="2" t="inlineStr">
        <is>
          <t>Electricity generation with a gas turbine</t>
        </is>
      </c>
      <c r="G8749" s="2" t="n">
        <v>140</v>
      </c>
      <c r="H8749" s="2" t="n">
        <v>2.31277390412e-05</v>
      </c>
      <c r="I8749" s="2" t="n">
        <v>2.5903067726144e-05</v>
      </c>
      <c r="J8749" s="40" t="inlineStr">
        <is>
          <t>waste - methane capture</t>
        </is>
      </c>
    </row>
    <row r="8750" ht="15.75" customHeight="1" s="120">
      <c r="A8750" s="2" t="inlineStr">
        <is>
          <t>WASTE</t>
        </is>
      </c>
      <c r="B8750" s="2" t="inlineStr">
        <is>
          <t>LAN</t>
        </is>
      </c>
      <c r="C8750" s="2" t="n">
        <v>2040</v>
      </c>
      <c r="D8750" s="2" t="inlineStr">
        <is>
          <t>United States</t>
        </is>
      </c>
      <c r="E8750" s="2" t="inlineStr">
        <is>
          <t>USA</t>
        </is>
      </c>
      <c r="F8750" s="2" t="inlineStr">
        <is>
          <t>Land_x001f_ll gas recovery for direct use</t>
        </is>
      </c>
      <c r="G8750" s="2" t="n">
        <v>141</v>
      </c>
      <c r="H8750" s="2" t="n">
        <v>0.0002078683319269</v>
      </c>
      <c r="I8750" s="2" t="n">
        <v>0.000232812531758128</v>
      </c>
      <c r="J8750" s="40" t="inlineStr">
        <is>
          <t>waste - methane capture</t>
        </is>
      </c>
    </row>
    <row r="8751" ht="15.75" customHeight="1" s="120">
      <c r="A8751" s="2" t="inlineStr">
        <is>
          <t>WASTE</t>
        </is>
      </c>
      <c r="B8751" s="2" t="inlineStr">
        <is>
          <t>LAN</t>
        </is>
      </c>
      <c r="C8751" s="2" t="n">
        <v>2040</v>
      </c>
      <c r="D8751" s="2" t="inlineStr">
        <is>
          <t>United States</t>
        </is>
      </c>
      <c r="E8751" s="2" t="inlineStr">
        <is>
          <t>USA</t>
        </is>
      </c>
      <c r="F8751" s="2" t="inlineStr">
        <is>
          <t>Electricity generation with a reciprocating engine</t>
        </is>
      </c>
      <c r="G8751" s="2" t="n">
        <v>141</v>
      </c>
      <c r="H8751" s="2" t="n">
        <v>0.0006575873121619</v>
      </c>
      <c r="I8751" s="2" t="n">
        <v>0.0007364977896213281</v>
      </c>
      <c r="J8751" s="40" t="inlineStr">
        <is>
          <t>waste - methane capture</t>
        </is>
      </c>
    </row>
    <row r="8752" ht="15.75" customHeight="1" s="120">
      <c r="A8752" s="2" t="inlineStr">
        <is>
          <t>WASTE</t>
        </is>
      </c>
      <c r="B8752" s="2" t="inlineStr">
        <is>
          <t>LAN</t>
        </is>
      </c>
      <c r="C8752" s="2" t="n">
        <v>2040</v>
      </c>
      <c r="D8752" s="2" t="inlineStr">
        <is>
          <t>United States</t>
        </is>
      </c>
      <c r="E8752" s="2" t="inlineStr">
        <is>
          <t>USA</t>
        </is>
      </c>
      <c r="F8752" s="2" t="inlineStr">
        <is>
          <t>Electricity generation with a gas turbine</t>
        </is>
      </c>
      <c r="G8752" s="2" t="n">
        <v>142</v>
      </c>
      <c r="H8752" s="2" t="n">
        <v>4.16459988628e-05</v>
      </c>
      <c r="I8752" s="2" t="n">
        <v>4.6643518726336e-05</v>
      </c>
      <c r="J8752" s="40" t="inlineStr">
        <is>
          <t>waste - methane capture</t>
        </is>
      </c>
    </row>
    <row r="8753" ht="15.75" customHeight="1" s="120">
      <c r="A8753" s="2" t="inlineStr">
        <is>
          <t>WASTE</t>
        </is>
      </c>
      <c r="B8753" s="2" t="inlineStr">
        <is>
          <t>LAN</t>
        </is>
      </c>
      <c r="C8753" s="2" t="n">
        <v>2040</v>
      </c>
      <c r="D8753" s="2" t="inlineStr">
        <is>
          <t>United States</t>
        </is>
      </c>
      <c r="E8753" s="2" t="inlineStr">
        <is>
          <t>USA</t>
        </is>
      </c>
      <c r="F8753" s="2" t="inlineStr">
        <is>
          <t>Electricity generation with a microturbine</t>
        </is>
      </c>
      <c r="G8753" s="2" t="n">
        <v>142</v>
      </c>
      <c r="H8753" s="54" t="n">
        <v>7.665193152209999e-06</v>
      </c>
      <c r="I8753" s="2" t="n">
        <v>8.5850163304752e-06</v>
      </c>
      <c r="J8753" s="40" t="inlineStr">
        <is>
          <t>waste - methane capture</t>
        </is>
      </c>
    </row>
    <row r="8754" ht="15.75" customHeight="1" s="120">
      <c r="A8754" s="2" t="inlineStr">
        <is>
          <t>WASTE</t>
        </is>
      </c>
      <c r="B8754" s="2" t="inlineStr">
        <is>
          <t>LAN</t>
        </is>
      </c>
      <c r="C8754" s="2" t="n">
        <v>2040</v>
      </c>
      <c r="D8754" s="2" t="inlineStr">
        <is>
          <t>United States</t>
        </is>
      </c>
      <c r="E8754" s="2" t="inlineStr">
        <is>
          <t>USA</t>
        </is>
      </c>
      <c r="F8754" s="2" t="inlineStr">
        <is>
          <t>Electricity generation with combined heat and power</t>
        </is>
      </c>
      <c r="G8754" s="2" t="n">
        <v>145</v>
      </c>
      <c r="H8754" s="2" t="n">
        <v>7.250189810289999e-05</v>
      </c>
      <c r="I8754" s="2" t="n">
        <v>8.1202125875248e-05</v>
      </c>
      <c r="J8754" s="40" t="inlineStr">
        <is>
          <t>waste - methane capture</t>
        </is>
      </c>
    </row>
    <row r="8755" ht="15.75" customHeight="1" s="120">
      <c r="A8755" s="2" t="inlineStr">
        <is>
          <t>WASTE</t>
        </is>
      </c>
      <c r="B8755" s="2" t="inlineStr">
        <is>
          <t>LAN</t>
        </is>
      </c>
      <c r="C8755" s="2" t="n">
        <v>2040</v>
      </c>
      <c r="D8755" s="2" t="inlineStr">
        <is>
          <t>United States</t>
        </is>
      </c>
      <c r="E8755" s="2" t="inlineStr">
        <is>
          <t>USA</t>
        </is>
      </c>
      <c r="F8755" s="2" t="inlineStr">
        <is>
          <t>Electricity generation with combined heat and power</t>
        </is>
      </c>
      <c r="G8755" s="2" t="n">
        <v>147</v>
      </c>
      <c r="H8755" s="2" t="n">
        <v>7.118540088409999e-05</v>
      </c>
      <c r="I8755" s="2" t="n">
        <v>7.972764899019199e-05</v>
      </c>
      <c r="J8755" s="40" t="inlineStr">
        <is>
          <t>waste - methane capture</t>
        </is>
      </c>
    </row>
    <row r="8756" ht="15.75" customHeight="1" s="120">
      <c r="A8756" s="2" t="inlineStr">
        <is>
          <t>WASTE</t>
        </is>
      </c>
      <c r="B8756" s="2" t="inlineStr">
        <is>
          <t>LAN</t>
        </is>
      </c>
      <c r="C8756" s="2" t="n">
        <v>2040</v>
      </c>
      <c r="D8756" s="2" t="inlineStr">
        <is>
          <t>United States</t>
        </is>
      </c>
      <c r="E8756" s="2" t="inlineStr">
        <is>
          <t>USA</t>
        </is>
      </c>
      <c r="F8756" s="2" t="inlineStr">
        <is>
          <t>Electricity generation with a reciprocating engine</t>
        </is>
      </c>
      <c r="G8756" s="2" t="n">
        <v>148</v>
      </c>
      <c r="H8756" s="2" t="n">
        <v>0.0006274433690123</v>
      </c>
      <c r="I8756" s="2" t="n">
        <v>0.0007027365732937761</v>
      </c>
      <c r="J8756" s="40" t="inlineStr">
        <is>
          <t>waste - methane capture</t>
        </is>
      </c>
    </row>
    <row r="8757" ht="15.75" customHeight="1" s="120">
      <c r="A8757" s="2" t="inlineStr">
        <is>
          <t>WASTE</t>
        </is>
      </c>
      <c r="B8757" s="2" t="inlineStr">
        <is>
          <t>LAN</t>
        </is>
      </c>
      <c r="C8757" s="2" t="n">
        <v>2040</v>
      </c>
      <c r="D8757" s="2" t="inlineStr">
        <is>
          <t>United States</t>
        </is>
      </c>
      <c r="E8757" s="2" t="inlineStr">
        <is>
          <t>USA</t>
        </is>
      </c>
      <c r="F8757" s="2" t="inlineStr">
        <is>
          <t>Electricity generation with combined heat and power</t>
        </is>
      </c>
      <c r="G8757" s="2" t="n">
        <v>150</v>
      </c>
      <c r="H8757" s="2" t="n">
        <v>0.0001462008294766</v>
      </c>
      <c r="I8757" s="2" t="n">
        <v>0.000163744929013792</v>
      </c>
      <c r="J8757" s="40" t="inlineStr">
        <is>
          <t>waste - methane capture</t>
        </is>
      </c>
    </row>
    <row r="8758" ht="15.75" customHeight="1" s="120">
      <c r="A8758" s="2" t="inlineStr">
        <is>
          <t>WASTE</t>
        </is>
      </c>
      <c r="B8758" s="2" t="inlineStr">
        <is>
          <t>LAN</t>
        </is>
      </c>
      <c r="C8758" s="2" t="n">
        <v>2040</v>
      </c>
      <c r="D8758" s="2" t="inlineStr">
        <is>
          <t>United States</t>
        </is>
      </c>
      <c r="E8758" s="2" t="inlineStr">
        <is>
          <t>USA</t>
        </is>
      </c>
      <c r="F8758" s="2" t="inlineStr">
        <is>
          <t>Electricity generation with combined heat and power</t>
        </is>
      </c>
      <c r="G8758" s="2" t="n">
        <v>151</v>
      </c>
      <c r="H8758" s="2" t="n">
        <v>6.99479423929e-05</v>
      </c>
      <c r="I8758" s="2" t="n">
        <v>7.834169548004801e-05</v>
      </c>
      <c r="J8758" s="40" t="inlineStr">
        <is>
          <t>waste - methane capture</t>
        </is>
      </c>
    </row>
    <row r="8759" ht="15.75" customHeight="1" s="120">
      <c r="A8759" s="2" t="inlineStr">
        <is>
          <t>WASTE</t>
        </is>
      </c>
      <c r="B8759" s="2" t="inlineStr">
        <is>
          <t>LAN</t>
        </is>
      </c>
      <c r="C8759" s="2" t="n">
        <v>2040</v>
      </c>
      <c r="D8759" s="2" t="inlineStr">
        <is>
          <t>United States</t>
        </is>
      </c>
      <c r="E8759" s="2" t="inlineStr">
        <is>
          <t>USA</t>
        </is>
      </c>
      <c r="F8759" s="2" t="inlineStr">
        <is>
          <t>Electricity generation with a gas turbine</t>
        </is>
      </c>
      <c r="G8759" s="2" t="n">
        <v>151</v>
      </c>
      <c r="H8759" s="2" t="n">
        <v>1.96240962396e-05</v>
      </c>
      <c r="I8759" s="2" t="n">
        <v>2.1978987788352e-05</v>
      </c>
      <c r="J8759" s="40" t="inlineStr">
        <is>
          <t>waste - methane capture</t>
        </is>
      </c>
    </row>
    <row r="8760" ht="15.75" customHeight="1" s="120">
      <c r="A8760" s="2" t="inlineStr">
        <is>
          <t>WASTE</t>
        </is>
      </c>
      <c r="B8760" s="2" t="inlineStr">
        <is>
          <t>LAN</t>
        </is>
      </c>
      <c r="C8760" s="2" t="n">
        <v>2040</v>
      </c>
      <c r="D8760" s="2" t="inlineStr">
        <is>
          <t>United States</t>
        </is>
      </c>
      <c r="E8760" s="2" t="inlineStr">
        <is>
          <t>USA</t>
        </is>
      </c>
      <c r="F8760" s="2" t="inlineStr">
        <is>
          <t>Electricity generation with a reciprocating engine</t>
        </is>
      </c>
      <c r="G8760" s="2" t="n">
        <v>151</v>
      </c>
      <c r="H8760" s="2" t="n">
        <v>0.0005436801002361</v>
      </c>
      <c r="I8760" s="2" t="n">
        <v>0.000608921712264432</v>
      </c>
      <c r="J8760" s="40" t="inlineStr">
        <is>
          <t>waste - methane capture</t>
        </is>
      </c>
    </row>
    <row r="8761" ht="15.75" customHeight="1" s="120">
      <c r="A8761" s="2" t="inlineStr">
        <is>
          <t>WASTE</t>
        </is>
      </c>
      <c r="B8761" s="2" t="inlineStr">
        <is>
          <t>LAN</t>
        </is>
      </c>
      <c r="C8761" s="2" t="n">
        <v>2040</v>
      </c>
      <c r="D8761" s="2" t="inlineStr">
        <is>
          <t>United States</t>
        </is>
      </c>
      <c r="E8761" s="2" t="inlineStr">
        <is>
          <t>USA</t>
        </is>
      </c>
      <c r="F8761" s="2" t="inlineStr">
        <is>
          <t>Land_x001f_ll gas recovery for direct use</t>
        </is>
      </c>
      <c r="G8761" s="2" t="n">
        <v>152</v>
      </c>
      <c r="H8761" s="2" t="n">
        <v>0.0004899882915197</v>
      </c>
      <c r="I8761" s="2" t="n">
        <v>0.000548786886502064</v>
      </c>
      <c r="J8761" s="40" t="inlineStr">
        <is>
          <t>waste - methane capture</t>
        </is>
      </c>
    </row>
    <row r="8762" ht="15.75" customHeight="1" s="120">
      <c r="A8762" s="2" t="inlineStr">
        <is>
          <t>WASTE</t>
        </is>
      </c>
      <c r="B8762" s="2" t="inlineStr">
        <is>
          <t>LAN</t>
        </is>
      </c>
      <c r="C8762" s="2" t="n">
        <v>2040</v>
      </c>
      <c r="D8762" s="2" t="inlineStr">
        <is>
          <t>United States</t>
        </is>
      </c>
      <c r="E8762" s="2" t="inlineStr">
        <is>
          <t>USA</t>
        </is>
      </c>
      <c r="F8762" s="2" t="inlineStr">
        <is>
          <t>Electricity generation with combined heat and power</t>
        </is>
      </c>
      <c r="G8762" s="2" t="n">
        <v>154</v>
      </c>
      <c r="H8762" s="2" t="n">
        <v>6.81264064042e-05</v>
      </c>
      <c r="I8762" s="2" t="n">
        <v>7.630157517270401e-05</v>
      </c>
      <c r="J8762" s="40" t="inlineStr">
        <is>
          <t>waste - methane capture</t>
        </is>
      </c>
    </row>
    <row r="8763" ht="15.75" customHeight="1" s="120">
      <c r="A8763" s="2" t="inlineStr">
        <is>
          <t>WASTE</t>
        </is>
      </c>
      <c r="B8763" s="2" t="inlineStr">
        <is>
          <t>LAN</t>
        </is>
      </c>
      <c r="C8763" s="2" t="n">
        <v>2040</v>
      </c>
      <c r="D8763" s="2" t="inlineStr">
        <is>
          <t>United States</t>
        </is>
      </c>
      <c r="E8763" s="2" t="inlineStr">
        <is>
          <t>USA</t>
        </is>
      </c>
      <c r="F8763" s="2" t="inlineStr">
        <is>
          <t>Electricity generation with a gas turbine</t>
        </is>
      </c>
      <c r="G8763" s="2" t="n">
        <v>154</v>
      </c>
      <c r="H8763" s="2" t="n">
        <v>1.91379731405e-05</v>
      </c>
      <c r="I8763" s="2" t="n">
        <v>2.143452991736e-05</v>
      </c>
      <c r="J8763" s="40" t="inlineStr">
        <is>
          <t>waste - methane capture</t>
        </is>
      </c>
    </row>
    <row r="8764" ht="15.75" customHeight="1" s="120">
      <c r="A8764" s="2" t="inlineStr">
        <is>
          <t>WASTE</t>
        </is>
      </c>
      <c r="B8764" s="2" t="inlineStr">
        <is>
          <t>LAN</t>
        </is>
      </c>
      <c r="C8764" s="2" t="n">
        <v>2040</v>
      </c>
      <c r="D8764" s="2" t="inlineStr">
        <is>
          <t>United States</t>
        </is>
      </c>
      <c r="E8764" s="2" t="inlineStr">
        <is>
          <t>USA</t>
        </is>
      </c>
      <c r="F8764" s="2" t="inlineStr">
        <is>
          <t>Land_x001f_ll gas recovery for direct use</t>
        </is>
      </c>
      <c r="G8764" s="2" t="n">
        <v>155</v>
      </c>
      <c r="H8764" s="2" t="n">
        <v>0.0002064905274892</v>
      </c>
      <c r="I8764" s="2" t="n">
        <v>0.000231269390787904</v>
      </c>
      <c r="J8764" s="40" t="inlineStr">
        <is>
          <t>waste - methane capture</t>
        </is>
      </c>
    </row>
    <row r="8765" ht="15.75" customHeight="1" s="120">
      <c r="A8765" s="2" t="inlineStr">
        <is>
          <t>WASTE</t>
        </is>
      </c>
      <c r="B8765" s="2" t="inlineStr">
        <is>
          <t>LAN</t>
        </is>
      </c>
      <c r="C8765" s="2" t="n">
        <v>2040</v>
      </c>
      <c r="D8765" s="2" t="inlineStr">
        <is>
          <t>United States</t>
        </is>
      </c>
      <c r="E8765" s="2" t="inlineStr">
        <is>
          <t>USA</t>
        </is>
      </c>
      <c r="F8765" s="2" t="inlineStr">
        <is>
          <t>Flaring of landfill gas</t>
        </is>
      </c>
      <c r="G8765" s="2" t="n">
        <v>155</v>
      </c>
      <c r="H8765" s="2" t="n">
        <v>0.000102306737972</v>
      </c>
      <c r="I8765" s="2" t="n">
        <v>0.00011458354652864</v>
      </c>
      <c r="J8765" s="40" t="inlineStr">
        <is>
          <t>waste - methane destruction</t>
        </is>
      </c>
    </row>
    <row r="8766" ht="15.75" customHeight="1" s="120">
      <c r="A8766" s="2" t="inlineStr">
        <is>
          <t>WASTE</t>
        </is>
      </c>
      <c r="B8766" s="2" t="inlineStr">
        <is>
          <t>LAN</t>
        </is>
      </c>
      <c r="C8766" s="2" t="n">
        <v>2040</v>
      </c>
      <c r="D8766" s="2" t="inlineStr">
        <is>
          <t>United States</t>
        </is>
      </c>
      <c r="E8766" s="2" t="inlineStr">
        <is>
          <t>USA</t>
        </is>
      </c>
      <c r="F8766" s="2" t="inlineStr">
        <is>
          <t>Electricity generation with a reciprocating engine</t>
        </is>
      </c>
      <c r="G8766" s="2" t="n">
        <v>157</v>
      </c>
      <c r="H8766" s="2" t="n">
        <v>0.0005189513904043</v>
      </c>
      <c r="I8766" s="2" t="n">
        <v>0.000581225557252816</v>
      </c>
      <c r="J8766" s="40" t="inlineStr">
        <is>
          <t>waste - methane capture</t>
        </is>
      </c>
    </row>
    <row r="8767" ht="15.75" customHeight="1" s="120">
      <c r="A8767" s="2" t="inlineStr">
        <is>
          <t>WASTE</t>
        </is>
      </c>
      <c r="B8767" s="2" t="inlineStr">
        <is>
          <t>LAN</t>
        </is>
      </c>
      <c r="C8767" s="2" t="n">
        <v>2040</v>
      </c>
      <c r="D8767" s="2" t="inlineStr">
        <is>
          <t>United States</t>
        </is>
      </c>
      <c r="E8767" s="2" t="inlineStr">
        <is>
          <t>USA</t>
        </is>
      </c>
      <c r="F8767" s="2" t="inlineStr">
        <is>
          <t>Electricity generation with combined heat and power</t>
        </is>
      </c>
      <c r="G8767" s="2" t="n">
        <v>159</v>
      </c>
      <c r="H8767" s="2" t="n">
        <v>0.0001430188058293</v>
      </c>
      <c r="I8767" s="2" t="n">
        <v>0.000160181062528816</v>
      </c>
      <c r="J8767" s="40" t="inlineStr">
        <is>
          <t>waste - methane capture</t>
        </is>
      </c>
    </row>
    <row r="8768" ht="15.75" customHeight="1" s="120">
      <c r="A8768" s="2" t="inlineStr">
        <is>
          <t>WASTE</t>
        </is>
      </c>
      <c r="B8768" s="2" t="inlineStr">
        <is>
          <t>LAN</t>
        </is>
      </c>
      <c r="C8768" s="2" t="n">
        <v>2040</v>
      </c>
      <c r="D8768" s="2" t="inlineStr">
        <is>
          <t>United States</t>
        </is>
      </c>
      <c r="E8768" s="2" t="inlineStr">
        <is>
          <t>USA</t>
        </is>
      </c>
      <c r="F8768" s="2" t="inlineStr">
        <is>
          <t>Electricity generation with combined heat and power</t>
        </is>
      </c>
      <c r="G8768" s="2" t="n">
        <v>160</v>
      </c>
      <c r="H8768" s="2" t="n">
        <v>0.0001416444065399</v>
      </c>
      <c r="I8768" s="2" t="n">
        <v>0.000158641735324688</v>
      </c>
      <c r="J8768" s="40" t="inlineStr">
        <is>
          <t>waste - methane capture</t>
        </is>
      </c>
    </row>
    <row r="8769" ht="15.75" customHeight="1" s="120">
      <c r="A8769" s="2" t="inlineStr">
        <is>
          <t>WASTE</t>
        </is>
      </c>
      <c r="B8769" s="2" t="inlineStr">
        <is>
          <t>LAN</t>
        </is>
      </c>
      <c r="C8769" s="2" t="n">
        <v>2040</v>
      </c>
      <c r="D8769" s="2" t="inlineStr">
        <is>
          <t>United States</t>
        </is>
      </c>
      <c r="E8769" s="2" t="inlineStr">
        <is>
          <t>USA</t>
        </is>
      </c>
      <c r="F8769" s="2" t="inlineStr">
        <is>
          <t>Electricity generation with a reciprocating engine</t>
        </is>
      </c>
      <c r="G8769" s="2" t="n">
        <v>160</v>
      </c>
      <c r="H8769" s="2" t="n">
        <v>0.0005790581344627</v>
      </c>
      <c r="I8769" s="2" t="n">
        <v>0.0006485451105982241</v>
      </c>
      <c r="J8769" s="40" t="inlineStr">
        <is>
          <t>waste - methane capture</t>
        </is>
      </c>
    </row>
    <row r="8770" ht="15.75" customHeight="1" s="120">
      <c r="A8770" s="2" t="inlineStr">
        <is>
          <t>WASTE</t>
        </is>
      </c>
      <c r="B8770" s="2" t="inlineStr">
        <is>
          <t>LAN</t>
        </is>
      </c>
      <c r="C8770" s="2" t="n">
        <v>2040</v>
      </c>
      <c r="D8770" s="2" t="inlineStr">
        <is>
          <t>United States</t>
        </is>
      </c>
      <c r="E8770" s="2" t="inlineStr">
        <is>
          <t>USA</t>
        </is>
      </c>
      <c r="F8770" s="2" t="inlineStr">
        <is>
          <t>Electricity generation with a reciprocating engine</t>
        </is>
      </c>
      <c r="G8770" s="2" t="n">
        <v>161</v>
      </c>
      <c r="H8770" s="2" t="n">
        <v>0.0005106885801069</v>
      </c>
      <c r="I8770" s="2" t="n">
        <v>0.0005719712097197281</v>
      </c>
      <c r="J8770" s="40" t="inlineStr">
        <is>
          <t>waste - methane capture</t>
        </is>
      </c>
    </row>
    <row r="8771" ht="15.75" customHeight="1" s="120">
      <c r="A8771" s="2" t="inlineStr">
        <is>
          <t>WASTE</t>
        </is>
      </c>
      <c r="B8771" s="2" t="inlineStr">
        <is>
          <t>LAN</t>
        </is>
      </c>
      <c r="C8771" s="2" t="n">
        <v>2040</v>
      </c>
      <c r="D8771" s="2" t="inlineStr">
        <is>
          <t>United States</t>
        </is>
      </c>
      <c r="E8771" s="2" t="inlineStr">
        <is>
          <t>USA</t>
        </is>
      </c>
      <c r="F8771" s="2" t="inlineStr">
        <is>
          <t>Electricity generation with combined heat and power</t>
        </is>
      </c>
      <c r="G8771" s="2" t="n">
        <v>162</v>
      </c>
      <c r="H8771" s="2" t="n">
        <v>0.0001397772794007</v>
      </c>
      <c r="I8771" s="2" t="n">
        <v>0.000156550552928784</v>
      </c>
      <c r="J8771" s="40" t="inlineStr">
        <is>
          <t>waste - methane capture</t>
        </is>
      </c>
    </row>
    <row r="8772" ht="15.75" customHeight="1" s="120">
      <c r="A8772" s="2" t="inlineStr">
        <is>
          <t>WASTE</t>
        </is>
      </c>
      <c r="B8772" s="2" t="inlineStr">
        <is>
          <t>LAN</t>
        </is>
      </c>
      <c r="C8772" s="2" t="n">
        <v>2040</v>
      </c>
      <c r="D8772" s="2" t="inlineStr">
        <is>
          <t>United States</t>
        </is>
      </c>
      <c r="E8772" s="2" t="inlineStr">
        <is>
          <t>USA</t>
        </is>
      </c>
      <c r="F8772" s="2" t="inlineStr">
        <is>
          <t>Electricity generation with combined heat and power</t>
        </is>
      </c>
      <c r="G8772" s="2" t="n">
        <v>164</v>
      </c>
      <c r="H8772" s="2" t="n">
        <v>7.47360099922e-05</v>
      </c>
      <c r="I8772" s="2" t="n">
        <v>8.370433119126401e-05</v>
      </c>
      <c r="J8772" s="40" t="inlineStr">
        <is>
          <t>waste - methane capture</t>
        </is>
      </c>
    </row>
    <row r="8773" ht="15.75" customHeight="1" s="120">
      <c r="A8773" s="2" t="inlineStr">
        <is>
          <t>WASTE</t>
        </is>
      </c>
      <c r="B8773" s="2" t="inlineStr">
        <is>
          <t>LAN</t>
        </is>
      </c>
      <c r="C8773" s="2" t="n">
        <v>2040</v>
      </c>
      <c r="D8773" s="2" t="inlineStr">
        <is>
          <t>United States</t>
        </is>
      </c>
      <c r="E8773" s="2" t="inlineStr">
        <is>
          <t>USA</t>
        </is>
      </c>
      <c r="F8773" s="2" t="inlineStr">
        <is>
          <t>Electricity generation with a reciprocating engine</t>
        </is>
      </c>
      <c r="G8773" s="2" t="n">
        <v>165</v>
      </c>
      <c r="H8773" s="2" t="n">
        <v>0.0004956190823577</v>
      </c>
      <c r="I8773" s="2" t="n">
        <v>0.0005550933722406241</v>
      </c>
      <c r="J8773" s="40" t="inlineStr">
        <is>
          <t>waste - methane capture</t>
        </is>
      </c>
    </row>
    <row r="8774" ht="15.75" customHeight="1" s="120">
      <c r="A8774" s="2" t="inlineStr">
        <is>
          <t>WASTE</t>
        </is>
      </c>
      <c r="B8774" s="2" t="inlineStr">
        <is>
          <t>LAN</t>
        </is>
      </c>
      <c r="C8774" s="2" t="n">
        <v>2040</v>
      </c>
      <c r="D8774" s="2" t="inlineStr">
        <is>
          <t>United States</t>
        </is>
      </c>
      <c r="E8774" s="2" t="inlineStr">
        <is>
          <t>USA</t>
        </is>
      </c>
      <c r="F8774" s="2" t="inlineStr">
        <is>
          <t>Electricity generation with a reciprocating engine</t>
        </is>
      </c>
      <c r="G8774" s="2" t="n">
        <v>166</v>
      </c>
      <c r="H8774" s="2" t="n">
        <v>0.0004923340165988</v>
      </c>
      <c r="I8774" s="2" t="n">
        <v>0.0005514140985906561</v>
      </c>
      <c r="J8774" s="40" t="inlineStr">
        <is>
          <t>waste - methane capture</t>
        </is>
      </c>
    </row>
    <row r="8775" ht="15.75" customHeight="1" s="120">
      <c r="A8775" s="2" t="inlineStr">
        <is>
          <t>WASTE</t>
        </is>
      </c>
      <c r="B8775" s="2" t="inlineStr">
        <is>
          <t>LAN</t>
        </is>
      </c>
      <c r="C8775" s="2" t="n">
        <v>2040</v>
      </c>
      <c r="D8775" s="2" t="inlineStr">
        <is>
          <t>United States</t>
        </is>
      </c>
      <c r="E8775" s="2" t="inlineStr">
        <is>
          <t>USA</t>
        </is>
      </c>
      <c r="F8775" s="2" t="inlineStr">
        <is>
          <t>Electricity generation with combined heat and power</t>
        </is>
      </c>
      <c r="G8775" s="2" t="n">
        <v>166</v>
      </c>
      <c r="H8775" s="2" t="n">
        <v>0.0002101972786477</v>
      </c>
      <c r="I8775" s="2" t="n">
        <v>0.000235420952085424</v>
      </c>
      <c r="J8775" s="40" t="inlineStr">
        <is>
          <t>waste - methane capture</t>
        </is>
      </c>
    </row>
    <row r="8776" ht="15.75" customHeight="1" s="120">
      <c r="A8776" s="2" t="inlineStr">
        <is>
          <t>WASTE</t>
        </is>
      </c>
      <c r="B8776" s="2" t="inlineStr">
        <is>
          <t>LAN</t>
        </is>
      </c>
      <c r="C8776" s="2" t="n">
        <v>2040</v>
      </c>
      <c r="D8776" s="2" t="inlineStr">
        <is>
          <t>United States</t>
        </is>
      </c>
      <c r="E8776" s="2" t="inlineStr">
        <is>
          <t>USA</t>
        </is>
      </c>
      <c r="F8776" s="2" t="inlineStr">
        <is>
          <t>Electricity generation with combined heat and power</t>
        </is>
      </c>
      <c r="G8776" s="2" t="n">
        <v>167</v>
      </c>
      <c r="H8776" s="2" t="n">
        <v>7.32369662728e-05</v>
      </c>
      <c r="I8776" s="2" t="n">
        <v>8.202540222553601e-05</v>
      </c>
      <c r="J8776" s="40" t="inlineStr">
        <is>
          <t>waste - methane capture</t>
        </is>
      </c>
    </row>
    <row r="8777" ht="15.75" customHeight="1" s="120">
      <c r="A8777" s="2" t="inlineStr">
        <is>
          <t>WASTE</t>
        </is>
      </c>
      <c r="B8777" s="2" t="inlineStr">
        <is>
          <t>LAN</t>
        </is>
      </c>
      <c r="C8777" s="2" t="n">
        <v>2040</v>
      </c>
      <c r="D8777" s="2" t="inlineStr">
        <is>
          <t>United States</t>
        </is>
      </c>
      <c r="E8777" s="2" t="inlineStr">
        <is>
          <t>USA</t>
        </is>
      </c>
      <c r="F8777" s="2" t="inlineStr">
        <is>
          <t>Electricity generation with a microturbine</t>
        </is>
      </c>
      <c r="G8777" s="2" t="n">
        <v>167</v>
      </c>
      <c r="H8777" s="54" t="n">
        <v>6.29589612799e-06</v>
      </c>
      <c r="I8777" s="2" t="n">
        <v>7.0514036633488e-06</v>
      </c>
      <c r="J8777" s="40" t="inlineStr">
        <is>
          <t>waste - methane capture</t>
        </is>
      </c>
    </row>
    <row r="8778" ht="15.75" customHeight="1" s="120">
      <c r="A8778" s="2" t="inlineStr">
        <is>
          <t>WASTE</t>
        </is>
      </c>
      <c r="B8778" s="2" t="inlineStr">
        <is>
          <t>LAN</t>
        </is>
      </c>
      <c r="C8778" s="2" t="n">
        <v>2040</v>
      </c>
      <c r="D8778" s="2" t="inlineStr">
        <is>
          <t>United States</t>
        </is>
      </c>
      <c r="E8778" s="2" t="inlineStr">
        <is>
          <t>USA</t>
        </is>
      </c>
      <c r="F8778" s="2" t="inlineStr">
        <is>
          <t>Electricity generation with combined heat and power</t>
        </is>
      </c>
      <c r="G8778" s="2" t="n">
        <v>170</v>
      </c>
      <c r="H8778" s="2" t="n">
        <v>6.23454543529e-05</v>
      </c>
      <c r="I8778" s="2" t="n">
        <v>6.9826908875248e-05</v>
      </c>
      <c r="J8778" s="40" t="inlineStr">
        <is>
          <t>waste - methane capture</t>
        </is>
      </c>
    </row>
    <row r="8779" ht="15.75" customHeight="1" s="120">
      <c r="A8779" s="2" t="inlineStr">
        <is>
          <t>WASTE</t>
        </is>
      </c>
      <c r="B8779" s="2" t="inlineStr">
        <is>
          <t>LAN</t>
        </is>
      </c>
      <c r="C8779" s="2" t="n">
        <v>2040</v>
      </c>
      <c r="D8779" s="2" t="inlineStr">
        <is>
          <t>United States</t>
        </is>
      </c>
      <c r="E8779" s="2" t="inlineStr">
        <is>
          <t>USA</t>
        </is>
      </c>
      <c r="F8779" s="2" t="inlineStr">
        <is>
          <t>Land_x001f_ll gas recovery for direct use</t>
        </is>
      </c>
      <c r="G8779" s="2" t="n">
        <v>173</v>
      </c>
      <c r="H8779" s="2" t="n">
        <v>0.0003859307325911</v>
      </c>
      <c r="I8779" s="2" t="n">
        <v>0.0004322424205020321</v>
      </c>
      <c r="J8779" s="40" t="inlineStr">
        <is>
          <t>waste - methane capture</t>
        </is>
      </c>
    </row>
    <row r="8780" ht="15.75" customHeight="1" s="120">
      <c r="A8780" s="2" t="inlineStr">
        <is>
          <t>WASTE</t>
        </is>
      </c>
      <c r="B8780" s="2" t="inlineStr">
        <is>
          <t>LAN</t>
        </is>
      </c>
      <c r="C8780" s="2" t="n">
        <v>2040</v>
      </c>
      <c r="D8780" s="2" t="inlineStr">
        <is>
          <t>United States</t>
        </is>
      </c>
      <c r="E8780" s="2" t="inlineStr">
        <is>
          <t>USA</t>
        </is>
      </c>
      <c r="F8780" s="2" t="inlineStr">
        <is>
          <t>Land_x001f_ll gas recovery for direct use</t>
        </is>
      </c>
      <c r="G8780" s="2" t="n">
        <v>175</v>
      </c>
      <c r="H8780" s="2" t="n">
        <v>0.000383965409128</v>
      </c>
      <c r="I8780" s="2" t="n">
        <v>0.00043004125822336</v>
      </c>
      <c r="J8780" s="40" t="inlineStr">
        <is>
          <t>waste - methane capture</t>
        </is>
      </c>
    </row>
    <row r="8781" ht="15.75" customHeight="1" s="120">
      <c r="A8781" s="2" t="inlineStr">
        <is>
          <t>WASTE</t>
        </is>
      </c>
      <c r="B8781" s="2" t="inlineStr">
        <is>
          <t>LAN</t>
        </is>
      </c>
      <c r="C8781" s="2" t="n">
        <v>2040</v>
      </c>
      <c r="D8781" s="2" t="inlineStr">
        <is>
          <t>United States</t>
        </is>
      </c>
      <c r="E8781" s="2" t="inlineStr">
        <is>
          <t>USA</t>
        </is>
      </c>
      <c r="F8781" s="2" t="inlineStr">
        <is>
          <t>Electricity generation with combined heat and power</t>
        </is>
      </c>
      <c r="G8781" s="2" t="n">
        <v>175</v>
      </c>
      <c r="H8781" s="2" t="n">
        <v>6.04136075708e-05</v>
      </c>
      <c r="I8781" s="2" t="n">
        <v>6.7663240479296e-05</v>
      </c>
      <c r="J8781" s="40" t="inlineStr">
        <is>
          <t>waste - methane capture</t>
        </is>
      </c>
    </row>
    <row r="8782" ht="15.75" customHeight="1" s="120">
      <c r="A8782" s="2" t="inlineStr">
        <is>
          <t>WASTE</t>
        </is>
      </c>
      <c r="B8782" s="2" t="inlineStr">
        <is>
          <t>LAN</t>
        </is>
      </c>
      <c r="C8782" s="2" t="n">
        <v>2040</v>
      </c>
      <c r="D8782" s="2" t="inlineStr">
        <is>
          <t>United States</t>
        </is>
      </c>
      <c r="E8782" s="2" t="inlineStr">
        <is>
          <t>USA</t>
        </is>
      </c>
      <c r="F8782" s="2" t="inlineStr">
        <is>
          <t>Flaring of landfill gas</t>
        </is>
      </c>
      <c r="G8782" s="2" t="n">
        <v>177</v>
      </c>
      <c r="H8782" s="2" t="n">
        <v>8.977627294370001e-05</v>
      </c>
      <c r="I8782" s="2" t="n">
        <v>0.000100549425696944</v>
      </c>
      <c r="J8782" s="40" t="inlineStr">
        <is>
          <t>waste - methane destruction</t>
        </is>
      </c>
    </row>
    <row r="8783" ht="15.75" customHeight="1" s="120">
      <c r="A8783" s="2" t="inlineStr">
        <is>
          <t>WASTE</t>
        </is>
      </c>
      <c r="B8783" s="2" t="inlineStr">
        <is>
          <t>LAN</t>
        </is>
      </c>
      <c r="C8783" s="2" t="n">
        <v>2040</v>
      </c>
      <c r="D8783" s="2" t="inlineStr">
        <is>
          <t>United States</t>
        </is>
      </c>
      <c r="E8783" s="2" t="inlineStr">
        <is>
          <t>USA</t>
        </is>
      </c>
      <c r="F8783" s="2" t="inlineStr">
        <is>
          <t>Electricity generation with combined heat and power</t>
        </is>
      </c>
      <c r="G8783" s="2" t="n">
        <v>177</v>
      </c>
      <c r="H8783" s="2" t="n">
        <v>9.42057158682e-05</v>
      </c>
      <c r="I8783" s="2" t="n">
        <v>0.000105510401772384</v>
      </c>
      <c r="J8783" s="40" t="inlineStr">
        <is>
          <t>waste - methane capture</t>
        </is>
      </c>
    </row>
    <row r="8784" ht="15.75" customHeight="1" s="120">
      <c r="A8784" s="2" t="inlineStr">
        <is>
          <t>WASTE</t>
        </is>
      </c>
      <c r="B8784" s="2" t="inlineStr">
        <is>
          <t>LAN</t>
        </is>
      </c>
      <c r="C8784" s="2" t="n">
        <v>2040</v>
      </c>
      <c r="D8784" s="2" t="inlineStr">
        <is>
          <t>United States</t>
        </is>
      </c>
      <c r="E8784" s="2" t="inlineStr">
        <is>
          <t>USA</t>
        </is>
      </c>
      <c r="F8784" s="2" t="inlineStr">
        <is>
          <t>Land_x001f_ll gas recovery for direct use</t>
        </is>
      </c>
      <c r="G8784" s="2" t="n">
        <v>179</v>
      </c>
      <c r="H8784" s="2" t="n">
        <v>0.000376141659217</v>
      </c>
      <c r="I8784" s="2" t="n">
        <v>0.00042127865832304</v>
      </c>
      <c r="J8784" s="40" t="inlineStr">
        <is>
          <t>waste - methane capture</t>
        </is>
      </c>
    </row>
    <row r="8785" ht="15.75" customHeight="1" s="120">
      <c r="A8785" s="2" t="inlineStr">
        <is>
          <t>WASTE</t>
        </is>
      </c>
      <c r="B8785" s="2" t="inlineStr">
        <is>
          <t>LAN</t>
        </is>
      </c>
      <c r="C8785" s="2" t="n">
        <v>2040</v>
      </c>
      <c r="D8785" s="2" t="inlineStr">
        <is>
          <t>United States</t>
        </is>
      </c>
      <c r="E8785" s="2" t="inlineStr">
        <is>
          <t>USA</t>
        </is>
      </c>
      <c r="F8785" s="2" t="inlineStr">
        <is>
          <t>Electricity generation with combined heat and power</t>
        </is>
      </c>
      <c r="G8785" s="2" t="n">
        <v>181</v>
      </c>
      <c r="H8785" s="2" t="n">
        <v>0.0001166533147625</v>
      </c>
      <c r="I8785" s="2" t="n">
        <v>0.000130651712534</v>
      </c>
      <c r="J8785" s="40" t="inlineStr">
        <is>
          <t>waste - methane capture</t>
        </is>
      </c>
    </row>
    <row r="8786" ht="15.75" customHeight="1" s="120">
      <c r="A8786" s="2" t="inlineStr">
        <is>
          <t>WASTE</t>
        </is>
      </c>
      <c r="B8786" s="2" t="inlineStr">
        <is>
          <t>LAN</t>
        </is>
      </c>
      <c r="C8786" s="2" t="n">
        <v>2040</v>
      </c>
      <c r="D8786" s="2" t="inlineStr">
        <is>
          <t>United States</t>
        </is>
      </c>
      <c r="E8786" s="2" t="inlineStr">
        <is>
          <t>USA</t>
        </is>
      </c>
      <c r="F8786" s="2" t="inlineStr">
        <is>
          <t>Land_x001f_ll gas recovery for direct use</t>
        </is>
      </c>
      <c r="G8786" s="2" t="n">
        <v>183</v>
      </c>
      <c r="H8786" s="2" t="n">
        <v>0.0003697942593135</v>
      </c>
      <c r="I8786" s="2" t="n">
        <v>0.00041416957043112</v>
      </c>
      <c r="J8786" s="40" t="inlineStr">
        <is>
          <t>waste - methane capture</t>
        </is>
      </c>
    </row>
    <row r="8787" ht="15.75" customHeight="1" s="120">
      <c r="A8787" s="2" t="inlineStr">
        <is>
          <t>WASTE</t>
        </is>
      </c>
      <c r="B8787" s="2" t="inlineStr">
        <is>
          <t>LAN</t>
        </is>
      </c>
      <c r="C8787" s="2" t="n">
        <v>2040</v>
      </c>
      <c r="D8787" s="2" t="inlineStr">
        <is>
          <t>United States</t>
        </is>
      </c>
      <c r="E8787" s="2" t="inlineStr">
        <is>
          <t>USA</t>
        </is>
      </c>
      <c r="F8787" s="2" t="inlineStr">
        <is>
          <t>Electricity generation with a reciprocating engine</t>
        </is>
      </c>
      <c r="G8787" s="2" t="n">
        <v>183</v>
      </c>
      <c r="H8787" s="2" t="n">
        <v>0.0005040055839345</v>
      </c>
      <c r="I8787" s="2" t="n">
        <v>0.0005644862540066401</v>
      </c>
      <c r="J8787" s="40" t="inlineStr">
        <is>
          <t>waste - methane capture</t>
        </is>
      </c>
    </row>
    <row r="8788" ht="15.75" customHeight="1" s="120">
      <c r="A8788" s="2" t="inlineStr">
        <is>
          <t>WASTE</t>
        </is>
      </c>
      <c r="B8788" s="2" t="inlineStr">
        <is>
          <t>LAN</t>
        </is>
      </c>
      <c r="C8788" s="2" t="n">
        <v>2040</v>
      </c>
      <c r="D8788" s="2" t="inlineStr">
        <is>
          <t>United States</t>
        </is>
      </c>
      <c r="E8788" s="2" t="inlineStr">
        <is>
          <t>USA</t>
        </is>
      </c>
      <c r="F8788" s="2" t="inlineStr">
        <is>
          <t>Electricity generation with combined heat and power</t>
        </is>
      </c>
      <c r="G8788" s="2" t="n">
        <v>183</v>
      </c>
      <c r="H8788" s="2" t="n">
        <v>6.67953063385e-05</v>
      </c>
      <c r="I8788" s="2" t="n">
        <v>7.481074309912001e-05</v>
      </c>
      <c r="J8788" s="40" t="inlineStr">
        <is>
          <t>waste - methane capture</t>
        </is>
      </c>
    </row>
    <row r="8789" ht="15.75" customHeight="1" s="120">
      <c r="A8789" s="2" t="inlineStr">
        <is>
          <t>WASTE</t>
        </is>
      </c>
      <c r="B8789" s="2" t="inlineStr">
        <is>
          <t>LAN</t>
        </is>
      </c>
      <c r="C8789" s="2" t="n">
        <v>2040</v>
      </c>
      <c r="D8789" s="2" t="inlineStr">
        <is>
          <t>United States</t>
        </is>
      </c>
      <c r="E8789" s="2" t="inlineStr">
        <is>
          <t>USA</t>
        </is>
      </c>
      <c r="F8789" s="2" t="inlineStr">
        <is>
          <t>Electricity generation with combined heat and power</t>
        </is>
      </c>
      <c r="G8789" s="2" t="n">
        <v>184</v>
      </c>
      <c r="H8789" s="2" t="n">
        <v>6.56223273836e-05</v>
      </c>
      <c r="I8789" s="2" t="n">
        <v>7.3497006669632e-05</v>
      </c>
      <c r="J8789" s="40" t="inlineStr">
        <is>
          <t>waste - methane capture</t>
        </is>
      </c>
    </row>
    <row r="8790" ht="15.75" customHeight="1" s="120">
      <c r="A8790" s="2" t="inlineStr">
        <is>
          <t>WASTE</t>
        </is>
      </c>
      <c r="B8790" s="2" t="inlineStr">
        <is>
          <t>LAN</t>
        </is>
      </c>
      <c r="C8790" s="2" t="n">
        <v>2040</v>
      </c>
      <c r="D8790" s="2" t="inlineStr">
        <is>
          <t>United States</t>
        </is>
      </c>
      <c r="E8790" s="2" t="inlineStr">
        <is>
          <t>USA</t>
        </is>
      </c>
      <c r="F8790" s="2" t="inlineStr">
        <is>
          <t>Electricity generation with combined heat and power</t>
        </is>
      </c>
      <c r="G8790" s="2" t="n">
        <v>185</v>
      </c>
      <c r="H8790" s="2" t="n">
        <v>6.55464391457e-05</v>
      </c>
      <c r="I8790" s="2" t="n">
        <v>7.341201184318401e-05</v>
      </c>
      <c r="J8790" s="40" t="inlineStr">
        <is>
          <t>waste - methane capture</t>
        </is>
      </c>
    </row>
    <row r="8791" ht="15.75" customHeight="1" s="120">
      <c r="A8791" s="2" t="inlineStr">
        <is>
          <t>WASTE</t>
        </is>
      </c>
      <c r="B8791" s="2" t="inlineStr">
        <is>
          <t>LAN</t>
        </is>
      </c>
      <c r="C8791" s="2" t="n">
        <v>2040</v>
      </c>
      <c r="D8791" s="2" t="inlineStr">
        <is>
          <t>United States</t>
        </is>
      </c>
      <c r="E8791" s="2" t="inlineStr">
        <is>
          <t>USA</t>
        </is>
      </c>
      <c r="F8791" s="2" t="inlineStr">
        <is>
          <t>Electricity generation with combined heat and power</t>
        </is>
      </c>
      <c r="G8791" s="2" t="n">
        <v>186</v>
      </c>
      <c r="H8791" s="2" t="n">
        <v>5.67335009691e-05</v>
      </c>
      <c r="I8791" s="2" t="n">
        <v>6.354152108539201e-05</v>
      </c>
      <c r="J8791" s="40" t="inlineStr">
        <is>
          <t>waste - methane capture</t>
        </is>
      </c>
    </row>
    <row r="8792" ht="15.75" customHeight="1" s="120">
      <c r="A8792" s="2" t="inlineStr">
        <is>
          <t>WASTE</t>
        </is>
      </c>
      <c r="B8792" s="2" t="inlineStr">
        <is>
          <t>LAN</t>
        </is>
      </c>
      <c r="C8792" s="2" t="n">
        <v>2040</v>
      </c>
      <c r="D8792" s="2" t="inlineStr">
        <is>
          <t>United States</t>
        </is>
      </c>
      <c r="E8792" s="2" t="inlineStr">
        <is>
          <t>USA</t>
        </is>
      </c>
      <c r="F8792" s="2" t="inlineStr">
        <is>
          <t>Electricity generation with combined heat and power</t>
        </is>
      </c>
      <c r="G8792" s="2" t="n">
        <v>187</v>
      </c>
      <c r="H8792" s="2" t="n">
        <v>5.6558437791e-05</v>
      </c>
      <c r="I8792" s="2" t="n">
        <v>6.334545032592001e-05</v>
      </c>
      <c r="J8792" s="40" t="inlineStr">
        <is>
          <t>waste - methane capture</t>
        </is>
      </c>
    </row>
    <row r="8793" ht="15.75" customHeight="1" s="120">
      <c r="A8793" s="2" t="inlineStr">
        <is>
          <t>WASTE</t>
        </is>
      </c>
      <c r="B8793" s="2" t="inlineStr">
        <is>
          <t>LAN</t>
        </is>
      </c>
      <c r="C8793" s="2" t="n">
        <v>2040</v>
      </c>
      <c r="D8793" s="2" t="inlineStr">
        <is>
          <t>United States</t>
        </is>
      </c>
      <c r="E8793" s="2" t="inlineStr">
        <is>
          <t>USA</t>
        </is>
      </c>
      <c r="F8793" s="2" t="inlineStr">
        <is>
          <t>Land_x001f_ll gas recovery for direct use</t>
        </is>
      </c>
      <c r="G8793" s="2" t="n">
        <v>188</v>
      </c>
      <c r="H8793" s="2" t="n">
        <v>0.0003685970732477</v>
      </c>
      <c r="I8793" s="2" t="n">
        <v>0.000412828722037424</v>
      </c>
      <c r="J8793" s="40" t="inlineStr">
        <is>
          <t>waste - methane capture</t>
        </is>
      </c>
    </row>
    <row r="8794" ht="15.75" customHeight="1" s="120">
      <c r="A8794" s="2" t="inlineStr">
        <is>
          <t>WASTE</t>
        </is>
      </c>
      <c r="B8794" s="2" t="inlineStr">
        <is>
          <t>LAN</t>
        </is>
      </c>
      <c r="C8794" s="2" t="n">
        <v>2040</v>
      </c>
      <c r="D8794" s="2" t="inlineStr">
        <is>
          <t>United States</t>
        </is>
      </c>
      <c r="E8794" s="2" t="inlineStr">
        <is>
          <t>USA</t>
        </is>
      </c>
      <c r="F8794" s="2" t="inlineStr">
        <is>
          <t>Electricity generation with combined heat and power</t>
        </is>
      </c>
      <c r="G8794" s="2" t="n">
        <v>188</v>
      </c>
      <c r="H8794" s="2" t="n">
        <v>5.60029584449e-05</v>
      </c>
      <c r="I8794" s="2" t="n">
        <v>6.2723313458288e-05</v>
      </c>
      <c r="J8794" s="40" t="inlineStr">
        <is>
          <t>waste - methane capture</t>
        </is>
      </c>
    </row>
    <row r="8795" ht="15.75" customHeight="1" s="120">
      <c r="A8795" s="2" t="inlineStr">
        <is>
          <t>WASTE</t>
        </is>
      </c>
      <c r="B8795" s="2" t="inlineStr">
        <is>
          <t>LAN</t>
        </is>
      </c>
      <c r="C8795" s="2" t="n">
        <v>2040</v>
      </c>
      <c r="D8795" s="2" t="inlineStr">
        <is>
          <t>United States</t>
        </is>
      </c>
      <c r="E8795" s="2" t="inlineStr">
        <is>
          <t>USA</t>
        </is>
      </c>
      <c r="F8795" s="2" t="inlineStr">
        <is>
          <t>Electricity generation with a reciprocating engine</t>
        </is>
      </c>
      <c r="G8795" s="2" t="n">
        <v>189</v>
      </c>
      <c r="H8795" s="2" t="n">
        <v>0.0004327234637458</v>
      </c>
      <c r="I8795" s="2" t="n">
        <v>0.0004846502793952961</v>
      </c>
      <c r="J8795" s="40" t="inlineStr">
        <is>
          <t>waste - methane capture</t>
        </is>
      </c>
    </row>
    <row r="8796" ht="15.75" customHeight="1" s="120">
      <c r="A8796" s="2" t="inlineStr">
        <is>
          <t>WASTE</t>
        </is>
      </c>
      <c r="B8796" s="2" t="inlineStr">
        <is>
          <t>LAN</t>
        </is>
      </c>
      <c r="C8796" s="2" t="n">
        <v>2040</v>
      </c>
      <c r="D8796" s="2" t="inlineStr">
        <is>
          <t>United States</t>
        </is>
      </c>
      <c r="E8796" s="2" t="inlineStr">
        <is>
          <t>USA</t>
        </is>
      </c>
      <c r="F8796" s="2" t="inlineStr">
        <is>
          <t>Electricity generation with a microturbine</t>
        </is>
      </c>
      <c r="G8796" s="2" t="n">
        <v>192</v>
      </c>
      <c r="H8796" s="54" t="n">
        <v>5.52477831661e-06</v>
      </c>
      <c r="I8796" s="2" t="n">
        <v>6.1877517146032e-06</v>
      </c>
      <c r="J8796" s="40" t="inlineStr">
        <is>
          <t>waste - methane capture</t>
        </is>
      </c>
    </row>
    <row r="8797" ht="15.75" customHeight="1" s="120">
      <c r="A8797" s="2" t="inlineStr">
        <is>
          <t>WASTE</t>
        </is>
      </c>
      <c r="B8797" s="2" t="inlineStr">
        <is>
          <t>LAN</t>
        </is>
      </c>
      <c r="C8797" s="2" t="n">
        <v>2040</v>
      </c>
      <c r="D8797" s="2" t="inlineStr">
        <is>
          <t>United States</t>
        </is>
      </c>
      <c r="E8797" s="2" t="inlineStr">
        <is>
          <t>USA</t>
        </is>
      </c>
      <c r="F8797" s="2" t="inlineStr">
        <is>
          <t>Electricity generation with combined heat and power</t>
        </is>
      </c>
      <c r="G8797" s="2" t="n">
        <v>202</v>
      </c>
      <c r="H8797" s="2" t="n">
        <v>0.0001087479504349</v>
      </c>
      <c r="I8797" s="2" t="n">
        <v>0.000121797704487088</v>
      </c>
      <c r="J8797" s="40" t="inlineStr">
        <is>
          <t>waste - methane capture</t>
        </is>
      </c>
    </row>
    <row r="8798" ht="15.75" customHeight="1" s="120">
      <c r="A8798" s="2" t="inlineStr">
        <is>
          <t>WASTE</t>
        </is>
      </c>
      <c r="B8798" s="2" t="inlineStr">
        <is>
          <t>LAN</t>
        </is>
      </c>
      <c r="C8798" s="2" t="n">
        <v>2040</v>
      </c>
      <c r="D8798" s="2" t="inlineStr">
        <is>
          <t>United States</t>
        </is>
      </c>
      <c r="E8798" s="2" t="inlineStr">
        <is>
          <t>USA</t>
        </is>
      </c>
      <c r="F8798" s="2" t="inlineStr">
        <is>
          <t>Electricity generation with combined heat and power</t>
        </is>
      </c>
      <c r="G8798" s="2" t="n">
        <v>205</v>
      </c>
      <c r="H8798" s="2" t="n">
        <v>5.16697436979e-05</v>
      </c>
      <c r="I8798" s="2" t="n">
        <v>5.7870112941648e-05</v>
      </c>
      <c r="J8798" s="40" t="inlineStr">
        <is>
          <t>waste - methane capture</t>
        </is>
      </c>
    </row>
    <row r="8799" ht="15.75" customHeight="1" s="120">
      <c r="A8799" s="2" t="inlineStr">
        <is>
          <t>WASTE</t>
        </is>
      </c>
      <c r="B8799" s="2" t="inlineStr">
        <is>
          <t>LAN</t>
        </is>
      </c>
      <c r="C8799" s="2" t="n">
        <v>2040</v>
      </c>
      <c r="D8799" s="2" t="inlineStr">
        <is>
          <t>United States</t>
        </is>
      </c>
      <c r="E8799" s="2" t="inlineStr">
        <is>
          <t>USA</t>
        </is>
      </c>
      <c r="F8799" s="2" t="inlineStr">
        <is>
          <t>Land_x001f_ll gas recovery for direct use</t>
        </is>
      </c>
      <c r="G8799" s="2" t="n">
        <v>205</v>
      </c>
      <c r="H8799" s="2" t="n">
        <v>0.0002631569514051</v>
      </c>
      <c r="I8799" s="2" t="n">
        <v>0.0002947357855737121</v>
      </c>
      <c r="J8799" s="40" t="inlineStr">
        <is>
          <t>waste - methane capture</t>
        </is>
      </c>
    </row>
    <row r="8800" ht="15.75" customHeight="1" s="120">
      <c r="A8800" s="2" t="inlineStr">
        <is>
          <t>WASTE</t>
        </is>
      </c>
      <c r="B8800" s="2" t="inlineStr">
        <is>
          <t>LAN</t>
        </is>
      </c>
      <c r="C8800" s="2" t="n">
        <v>2040</v>
      </c>
      <c r="D8800" s="2" t="inlineStr">
        <is>
          <t>United States</t>
        </is>
      </c>
      <c r="E8800" s="2" t="inlineStr">
        <is>
          <t>USA</t>
        </is>
      </c>
      <c r="F8800" s="2" t="inlineStr">
        <is>
          <t>Land_x001f_ll gas recovery for direct use</t>
        </is>
      </c>
      <c r="G8800" s="2" t="n">
        <v>206</v>
      </c>
      <c r="H8800" s="2" t="n">
        <v>0.0003361765993759</v>
      </c>
      <c r="I8800" s="2" t="n">
        <v>0.000376517791301008</v>
      </c>
      <c r="J8800" s="40" t="inlineStr">
        <is>
          <t>waste - methane capture</t>
        </is>
      </c>
    </row>
    <row r="8801" ht="15.75" customHeight="1" s="120">
      <c r="A8801" s="2" t="inlineStr">
        <is>
          <t>WASTE</t>
        </is>
      </c>
      <c r="B8801" s="2" t="inlineStr">
        <is>
          <t>LAN</t>
        </is>
      </c>
      <c r="C8801" s="2" t="n">
        <v>2040</v>
      </c>
      <c r="D8801" s="2" t="inlineStr">
        <is>
          <t>United States</t>
        </is>
      </c>
      <c r="E8801" s="2" t="inlineStr">
        <is>
          <t>USA</t>
        </is>
      </c>
      <c r="F8801" s="2" t="inlineStr">
        <is>
          <t>Electricity generation with combined heat and power</t>
        </is>
      </c>
      <c r="G8801" s="2" t="n">
        <v>206</v>
      </c>
      <c r="H8801" s="2" t="n">
        <v>5.14384119015e-05</v>
      </c>
      <c r="I8801" s="2" t="n">
        <v>5.761102132968001e-05</v>
      </c>
      <c r="J8801" s="40" t="inlineStr">
        <is>
          <t>waste - methane capture</t>
        </is>
      </c>
    </row>
    <row r="8802" ht="15.75" customHeight="1" s="120">
      <c r="A8802" s="2" t="inlineStr">
        <is>
          <t>WASTE</t>
        </is>
      </c>
      <c r="B8802" s="2" t="inlineStr">
        <is>
          <t>LAN</t>
        </is>
      </c>
      <c r="C8802" s="2" t="n">
        <v>2040</v>
      </c>
      <c r="D8802" s="2" t="inlineStr">
        <is>
          <t>United States</t>
        </is>
      </c>
      <c r="E8802" s="2" t="inlineStr">
        <is>
          <t>USA</t>
        </is>
      </c>
      <c r="F8802" s="2" t="inlineStr">
        <is>
          <t>Flaring of landfill gas</t>
        </is>
      </c>
      <c r="G8802" s="2" t="n">
        <v>206</v>
      </c>
      <c r="H8802" s="2" t="n">
        <v>7.673494110349999e-05</v>
      </c>
      <c r="I8802" s="2" t="n">
        <v>8.594313403592e-05</v>
      </c>
      <c r="J8802" s="40" t="inlineStr">
        <is>
          <t>waste - methane destruction</t>
        </is>
      </c>
    </row>
    <row r="8803" ht="15.75" customHeight="1" s="120">
      <c r="A8803" s="2" t="inlineStr">
        <is>
          <t>WASTE</t>
        </is>
      </c>
      <c r="B8803" s="2" t="inlineStr">
        <is>
          <t>LAN</t>
        </is>
      </c>
      <c r="C8803" s="2" t="n">
        <v>2040</v>
      </c>
      <c r="D8803" s="2" t="inlineStr">
        <is>
          <t>United States</t>
        </is>
      </c>
      <c r="E8803" s="2" t="inlineStr">
        <is>
          <t>USA</t>
        </is>
      </c>
      <c r="F8803" s="2" t="inlineStr">
        <is>
          <t>Electricity generation with a reciprocating engine</t>
        </is>
      </c>
      <c r="G8803" s="2" t="n">
        <v>213</v>
      </c>
      <c r="H8803" s="2" t="n">
        <v>0.0003819363482762</v>
      </c>
      <c r="I8803" s="2" t="n">
        <v>0.0004277687100693441</v>
      </c>
      <c r="J8803" s="40" t="inlineStr">
        <is>
          <t>waste - methane capture</t>
        </is>
      </c>
    </row>
    <row r="8804" ht="15.75" customHeight="1" s="120">
      <c r="A8804" s="2" t="inlineStr">
        <is>
          <t>WASTE</t>
        </is>
      </c>
      <c r="B8804" s="2" t="inlineStr">
        <is>
          <t>LAN</t>
        </is>
      </c>
      <c r="C8804" s="2" t="n">
        <v>2040</v>
      </c>
      <c r="D8804" s="2" t="inlineStr">
        <is>
          <t>United States</t>
        </is>
      </c>
      <c r="E8804" s="2" t="inlineStr">
        <is>
          <t>USA</t>
        </is>
      </c>
      <c r="F8804" s="2" t="inlineStr">
        <is>
          <t>Electricity generation with a reciprocating engine</t>
        </is>
      </c>
      <c r="G8804" s="2" t="n">
        <v>215</v>
      </c>
      <c r="H8804" s="2" t="n">
        <v>0.0003789509355556</v>
      </c>
      <c r="I8804" s="2" t="n">
        <v>0.0004244250478222721</v>
      </c>
      <c r="J8804" s="40" t="inlineStr">
        <is>
          <t>waste - methane capture</t>
        </is>
      </c>
    </row>
    <row r="8805" ht="15.75" customHeight="1" s="120">
      <c r="A8805" s="2" t="inlineStr">
        <is>
          <t>WASTE</t>
        </is>
      </c>
      <c r="B8805" s="2" t="inlineStr">
        <is>
          <t>LAN</t>
        </is>
      </c>
      <c r="C8805" s="2" t="n">
        <v>2040</v>
      </c>
      <c r="D8805" s="2" t="inlineStr">
        <is>
          <t>United States</t>
        </is>
      </c>
      <c r="E8805" s="2" t="inlineStr">
        <is>
          <t>USA</t>
        </is>
      </c>
      <c r="F8805" s="2" t="inlineStr">
        <is>
          <t>Electricity generation with a gas turbine</t>
        </is>
      </c>
      <c r="G8805" s="2" t="n">
        <v>218</v>
      </c>
      <c r="H8805" s="2" t="n">
        <v>1.34140873342e-05</v>
      </c>
      <c r="I8805" s="2" t="n">
        <v>1.5023777814304e-05</v>
      </c>
      <c r="J8805" s="40" t="inlineStr">
        <is>
          <t>waste - methane capture</t>
        </is>
      </c>
    </row>
    <row r="8806" ht="15.75" customHeight="1" s="120">
      <c r="A8806" s="2" t="inlineStr">
        <is>
          <t>WASTE</t>
        </is>
      </c>
      <c r="B8806" s="2" t="inlineStr">
        <is>
          <t>LAN</t>
        </is>
      </c>
      <c r="C8806" s="2" t="n">
        <v>2040</v>
      </c>
      <c r="D8806" s="2" t="inlineStr">
        <is>
          <t>United States</t>
        </is>
      </c>
      <c r="E8806" s="2" t="inlineStr">
        <is>
          <t>USA</t>
        </is>
      </c>
      <c r="F8806" s="2" t="inlineStr">
        <is>
          <t>Electricity generation with a reciprocating engine</t>
        </is>
      </c>
      <c r="G8806" s="2" t="n">
        <v>218</v>
      </c>
      <c r="H8806" s="2" t="n">
        <v>0.0004251583886798</v>
      </c>
      <c r="I8806" s="2" t="n">
        <v>0.000476177395321376</v>
      </c>
      <c r="J8806" s="40" t="inlineStr">
        <is>
          <t>waste - methane capture</t>
        </is>
      </c>
    </row>
    <row r="8807" ht="15.75" customHeight="1" s="120">
      <c r="A8807" s="2" t="inlineStr">
        <is>
          <t>WASTE</t>
        </is>
      </c>
      <c r="B8807" s="2" t="inlineStr">
        <is>
          <t>LAN</t>
        </is>
      </c>
      <c r="C8807" s="2" t="n">
        <v>2040</v>
      </c>
      <c r="D8807" s="2" t="inlineStr">
        <is>
          <t>United States</t>
        </is>
      </c>
      <c r="E8807" s="2" t="inlineStr">
        <is>
          <t>USA</t>
        </is>
      </c>
      <c r="F8807" s="2" t="inlineStr">
        <is>
          <t>Electricity generation with a microturbine</t>
        </is>
      </c>
      <c r="G8807" s="2" t="n">
        <v>218</v>
      </c>
      <c r="H8807" s="54" t="n">
        <v>4.72222245662e-06</v>
      </c>
      <c r="I8807" s="2" t="n">
        <v>5.2888891514144e-06</v>
      </c>
      <c r="J8807" s="40" t="inlineStr">
        <is>
          <t>waste - methane capture</t>
        </is>
      </c>
    </row>
    <row r="8808" ht="15.75" customHeight="1" s="120">
      <c r="A8808" s="2" t="inlineStr">
        <is>
          <t>WASTE</t>
        </is>
      </c>
      <c r="B8808" s="2" t="inlineStr">
        <is>
          <t>LAN</t>
        </is>
      </c>
      <c r="C8808" s="2" t="n">
        <v>2040</v>
      </c>
      <c r="D8808" s="2" t="inlineStr">
        <is>
          <t>United States</t>
        </is>
      </c>
      <c r="E8808" s="2" t="inlineStr">
        <is>
          <t>USA</t>
        </is>
      </c>
      <c r="F8808" s="2" t="inlineStr">
        <is>
          <t>Electricity generation with combined heat and power</t>
        </is>
      </c>
      <c r="G8808" s="2" t="n">
        <v>221</v>
      </c>
      <c r="H8808" s="2" t="n">
        <v>5.47989438928e-05</v>
      </c>
      <c r="I8808" s="2" t="n">
        <v>6.1374817159936e-05</v>
      </c>
      <c r="J8808" s="40" t="inlineStr">
        <is>
          <t>waste - methane capture</t>
        </is>
      </c>
    </row>
    <row r="8809" ht="15.75" customHeight="1" s="120">
      <c r="A8809" s="2" t="inlineStr">
        <is>
          <t>WASTE</t>
        </is>
      </c>
      <c r="B8809" s="2" t="inlineStr">
        <is>
          <t>LAN</t>
        </is>
      </c>
      <c r="C8809" s="2" t="n">
        <v>2040</v>
      </c>
      <c r="D8809" s="2" t="inlineStr">
        <is>
          <t>United States</t>
        </is>
      </c>
      <c r="E8809" s="2" t="inlineStr">
        <is>
          <t>USA</t>
        </is>
      </c>
      <c r="F8809" s="2" t="inlineStr">
        <is>
          <t>Electricity generation with a reciprocating engine</t>
        </is>
      </c>
      <c r="G8809" s="2" t="n">
        <v>223</v>
      </c>
      <c r="H8809" s="2" t="n">
        <v>0.000780540111009</v>
      </c>
      <c r="I8809" s="2" t="n">
        <v>0.0008742049243300801</v>
      </c>
      <c r="J8809" s="40" t="inlineStr">
        <is>
          <t>waste - methane capture</t>
        </is>
      </c>
    </row>
    <row r="8810" ht="15.75" customHeight="1" s="120">
      <c r="A8810" s="2" t="inlineStr">
        <is>
          <t>WASTE</t>
        </is>
      </c>
      <c r="B8810" s="2" t="inlineStr">
        <is>
          <t>LAN</t>
        </is>
      </c>
      <c r="C8810" s="2" t="n">
        <v>2040</v>
      </c>
      <c r="D8810" s="2" t="inlineStr">
        <is>
          <t>United States</t>
        </is>
      </c>
      <c r="E8810" s="2" t="inlineStr">
        <is>
          <t>USA</t>
        </is>
      </c>
      <c r="F8810" s="2" t="inlineStr">
        <is>
          <t>Land_x001f_ll gas recovery for direct use</t>
        </is>
      </c>
      <c r="G8810" s="2" t="n">
        <v>226</v>
      </c>
      <c r="H8810" s="2" t="n">
        <v>0.0001814891875256</v>
      </c>
      <c r="I8810" s="2" t="n">
        <v>0.000203267890028672</v>
      </c>
      <c r="J8810" s="40" t="inlineStr">
        <is>
          <t>waste - methane capture</t>
        </is>
      </c>
    </row>
    <row r="8811" ht="15.75" customHeight="1" s="120">
      <c r="A8811" s="2" t="inlineStr">
        <is>
          <t>WASTE</t>
        </is>
      </c>
      <c r="B8811" s="2" t="inlineStr">
        <is>
          <t>LAN</t>
        </is>
      </c>
      <c r="C8811" s="2" t="n">
        <v>2040</v>
      </c>
      <c r="D8811" s="2" t="inlineStr">
        <is>
          <t>United States</t>
        </is>
      </c>
      <c r="E8811" s="2" t="inlineStr">
        <is>
          <t>USA</t>
        </is>
      </c>
      <c r="F8811" s="2" t="inlineStr">
        <is>
          <t>Electricity generation with a reciprocating engine</t>
        </is>
      </c>
      <c r="G8811" s="2" t="n">
        <v>229</v>
      </c>
      <c r="H8811" s="2" t="n">
        <v>0.0003554755239747</v>
      </c>
      <c r="I8811" s="2" t="n">
        <v>0.000398132586851664</v>
      </c>
      <c r="J8811" s="40" t="inlineStr">
        <is>
          <t>waste - methane capture</t>
        </is>
      </c>
    </row>
    <row r="8812" ht="15.75" customHeight="1" s="120">
      <c r="A8812" s="2" t="inlineStr">
        <is>
          <t>WASTE</t>
        </is>
      </c>
      <c r="B8812" s="2" t="inlineStr">
        <is>
          <t>LAN</t>
        </is>
      </c>
      <c r="C8812" s="2" t="n">
        <v>2040</v>
      </c>
      <c r="D8812" s="2" t="inlineStr">
        <is>
          <t>United States</t>
        </is>
      </c>
      <c r="E8812" s="2" t="inlineStr">
        <is>
          <t>USA</t>
        </is>
      </c>
      <c r="F8812" s="2" t="inlineStr">
        <is>
          <t>Electricity generation with combined heat and power</t>
        </is>
      </c>
      <c r="G8812" s="2" t="n">
        <v>232</v>
      </c>
      <c r="H8812" s="2" t="n">
        <v>5.22869486304e-05</v>
      </c>
      <c r="I8812" s="2" t="n">
        <v>5.856138246604801e-05</v>
      </c>
      <c r="J8812" s="40" t="inlineStr">
        <is>
          <t>waste - methane capture</t>
        </is>
      </c>
    </row>
    <row r="8813" ht="15.75" customHeight="1" s="120">
      <c r="A8813" s="2" t="inlineStr">
        <is>
          <t>WASTE</t>
        </is>
      </c>
      <c r="B8813" s="2" t="inlineStr">
        <is>
          <t>LAN</t>
        </is>
      </c>
      <c r="C8813" s="2" t="n">
        <v>2040</v>
      </c>
      <c r="D8813" s="2" t="inlineStr">
        <is>
          <t>United States</t>
        </is>
      </c>
      <c r="E8813" s="2" t="inlineStr">
        <is>
          <t>USA</t>
        </is>
      </c>
      <c r="F8813" s="2" t="inlineStr">
        <is>
          <t>Electricity generation with combined heat and power</t>
        </is>
      </c>
      <c r="G8813" s="2" t="n">
        <v>234</v>
      </c>
      <c r="H8813" s="2" t="n">
        <v>4.53066786577e-05</v>
      </c>
      <c r="I8813" s="2" t="n">
        <v>5.074348009662401e-05</v>
      </c>
      <c r="J8813" s="40" t="inlineStr">
        <is>
          <t>waste - methane capture</t>
        </is>
      </c>
    </row>
    <row r="8814" ht="15.75" customHeight="1" s="120">
      <c r="A8814" s="2" t="inlineStr">
        <is>
          <t>WASTE</t>
        </is>
      </c>
      <c r="B8814" s="2" t="inlineStr">
        <is>
          <t>LAN</t>
        </is>
      </c>
      <c r="C8814" s="2" t="n">
        <v>2040</v>
      </c>
      <c r="D8814" s="2" t="inlineStr">
        <is>
          <t>United States</t>
        </is>
      </c>
      <c r="E8814" s="2" t="inlineStr">
        <is>
          <t>USA</t>
        </is>
      </c>
      <c r="F8814" s="2" t="inlineStr">
        <is>
          <t>Electricity generation with a reciprocating engine</t>
        </is>
      </c>
      <c r="G8814" s="2" t="n">
        <v>234</v>
      </c>
      <c r="H8814" s="2" t="n">
        <v>0.0003493936674204</v>
      </c>
      <c r="I8814" s="2" t="n">
        <v>0.0003913209075108481</v>
      </c>
      <c r="J8814" s="40" t="inlineStr">
        <is>
          <t>waste - methane capture</t>
        </is>
      </c>
    </row>
    <row r="8815" ht="15.75" customHeight="1" s="120">
      <c r="A8815" s="2" t="inlineStr">
        <is>
          <t>WASTE</t>
        </is>
      </c>
      <c r="B8815" s="2" t="inlineStr">
        <is>
          <t>LAN</t>
        </is>
      </c>
      <c r="C8815" s="2" t="n">
        <v>2040</v>
      </c>
      <c r="D8815" s="2" t="inlineStr">
        <is>
          <t>United States</t>
        </is>
      </c>
      <c r="E8815" s="2" t="inlineStr">
        <is>
          <t>USA</t>
        </is>
      </c>
      <c r="F8815" s="2" t="inlineStr">
        <is>
          <t>Electricity generation with combined heat and power</t>
        </is>
      </c>
      <c r="G8815" s="2" t="n">
        <v>244</v>
      </c>
      <c r="H8815" s="2" t="n">
        <v>4.32459492004e-05</v>
      </c>
      <c r="I8815" s="2" t="n">
        <v>4.8435463104448e-05</v>
      </c>
      <c r="J8815" s="40" t="inlineStr">
        <is>
          <t>waste - methane capture</t>
        </is>
      </c>
    </row>
    <row r="8816" ht="15.75" customHeight="1" s="120">
      <c r="A8816" s="2" t="inlineStr">
        <is>
          <t>WASTE</t>
        </is>
      </c>
      <c r="B8816" s="2" t="inlineStr">
        <is>
          <t>LAN</t>
        </is>
      </c>
      <c r="C8816" s="2" t="n">
        <v>2040</v>
      </c>
      <c r="D8816" s="2" t="inlineStr">
        <is>
          <t>United States</t>
        </is>
      </c>
      <c r="E8816" s="2" t="inlineStr">
        <is>
          <t>USA</t>
        </is>
      </c>
      <c r="F8816" s="2" t="inlineStr">
        <is>
          <t>Electricity generation with a reciprocating engine</t>
        </is>
      </c>
      <c r="G8816" s="2" t="n">
        <v>245</v>
      </c>
      <c r="H8816" s="2" t="n">
        <v>0.0003341816191096</v>
      </c>
      <c r="I8816" s="2" t="n">
        <v>0.000374283413402752</v>
      </c>
      <c r="J8816" s="40" t="inlineStr">
        <is>
          <t>waste - methane capture</t>
        </is>
      </c>
    </row>
    <row r="8817" ht="15.75" customHeight="1" s="120">
      <c r="A8817" s="2" t="inlineStr">
        <is>
          <t>WASTE</t>
        </is>
      </c>
      <c r="B8817" s="2" t="inlineStr">
        <is>
          <t>LAN</t>
        </is>
      </c>
      <c r="C8817" s="2" t="n">
        <v>2040</v>
      </c>
      <c r="D8817" s="2" t="inlineStr">
        <is>
          <t>United States</t>
        </is>
      </c>
      <c r="E8817" s="2" t="inlineStr">
        <is>
          <t>USA</t>
        </is>
      </c>
      <c r="F8817" s="2" t="inlineStr">
        <is>
          <t>Land_x001f_ll gas recovery for direct use</t>
        </is>
      </c>
      <c r="G8817" s="2" t="n">
        <v>246</v>
      </c>
      <c r="H8817" s="2" t="n">
        <v>0.0002113857335644</v>
      </c>
      <c r="I8817" s="2" t="n">
        <v>0.000236752021592128</v>
      </c>
      <c r="J8817" s="40" t="inlineStr">
        <is>
          <t>waste - methane capture</t>
        </is>
      </c>
    </row>
    <row r="8818" ht="15.75" customHeight="1" s="120">
      <c r="A8818" s="2" t="inlineStr">
        <is>
          <t>WASTE</t>
        </is>
      </c>
      <c r="B8818" s="2" t="inlineStr">
        <is>
          <t>LAN</t>
        </is>
      </c>
      <c r="C8818" s="2" t="n">
        <v>2040</v>
      </c>
      <c r="D8818" s="2" t="inlineStr">
        <is>
          <t>United States</t>
        </is>
      </c>
      <c r="E8818" s="2" t="inlineStr">
        <is>
          <t>USA</t>
        </is>
      </c>
      <c r="F8818" s="2" t="inlineStr">
        <is>
          <t>Electricity generation with combined heat and power</t>
        </is>
      </c>
      <c r="G8818" s="2" t="n">
        <v>249</v>
      </c>
      <c r="H8818" s="2" t="n">
        <v>4.25573816756e-05</v>
      </c>
      <c r="I8818" s="2" t="n">
        <v>4.766426747667201e-05</v>
      </c>
      <c r="J8818" s="40" t="inlineStr">
        <is>
          <t>waste - methane capture</t>
        </is>
      </c>
    </row>
    <row r="8819" ht="15.75" customHeight="1" s="120">
      <c r="A8819" s="2" t="inlineStr">
        <is>
          <t>WASTE</t>
        </is>
      </c>
      <c r="B8819" s="2" t="inlineStr">
        <is>
          <t>LAN</t>
        </is>
      </c>
      <c r="C8819" s="2" t="n">
        <v>2040</v>
      </c>
      <c r="D8819" s="2" t="inlineStr">
        <is>
          <t>United States</t>
        </is>
      </c>
      <c r="E8819" s="2" t="inlineStr">
        <is>
          <t>USA</t>
        </is>
      </c>
      <c r="F8819" s="2" t="inlineStr">
        <is>
          <t>Electricity generation with a microturbine</t>
        </is>
      </c>
      <c r="G8819" s="2" t="n">
        <v>249</v>
      </c>
      <c r="H8819" s="54" t="n">
        <v>4.12005920225e-06</v>
      </c>
      <c r="I8819" s="2" t="n">
        <v>4.61446630652e-06</v>
      </c>
      <c r="J8819" s="40" t="inlineStr">
        <is>
          <t>waste - methane capture</t>
        </is>
      </c>
    </row>
    <row r="8820" ht="15.75" customHeight="1" s="120">
      <c r="A8820" s="2" t="inlineStr">
        <is>
          <t>WASTE</t>
        </is>
      </c>
      <c r="B8820" s="2" t="inlineStr">
        <is>
          <t>LAN</t>
        </is>
      </c>
      <c r="C8820" s="2" t="n">
        <v>2040</v>
      </c>
      <c r="D8820" s="2" t="inlineStr">
        <is>
          <t>United States</t>
        </is>
      </c>
      <c r="E8820" s="2" t="inlineStr">
        <is>
          <t>USA</t>
        </is>
      </c>
      <c r="F8820" s="2" t="inlineStr">
        <is>
          <t>Land_x001f_ll gas recovery for direct use</t>
        </is>
      </c>
      <c r="G8820" s="2" t="n">
        <v>251</v>
      </c>
      <c r="H8820" s="2" t="n">
        <v>0.0004030521231471</v>
      </c>
      <c r="I8820" s="2" t="n">
        <v>0.000451418377924752</v>
      </c>
      <c r="J8820" s="40" t="inlineStr">
        <is>
          <t>waste - methane capture</t>
        </is>
      </c>
    </row>
    <row r="8821" ht="15.75" customHeight="1" s="120">
      <c r="A8821" s="2" t="inlineStr">
        <is>
          <t>WASTE</t>
        </is>
      </c>
      <c r="B8821" s="2" t="inlineStr">
        <is>
          <t>LAN</t>
        </is>
      </c>
      <c r="C8821" s="2" t="n">
        <v>2040</v>
      </c>
      <c r="D8821" s="2" t="inlineStr">
        <is>
          <t>United States</t>
        </is>
      </c>
      <c r="E8821" s="2" t="inlineStr">
        <is>
          <t>USA</t>
        </is>
      </c>
      <c r="F8821" s="2" t="inlineStr">
        <is>
          <t>Electricity generation with combined heat and power</t>
        </is>
      </c>
      <c r="G8821" s="2" t="n">
        <v>252</v>
      </c>
      <c r="H8821" s="2" t="n">
        <v>4.82548457512e-05</v>
      </c>
      <c r="I8821" s="2" t="n">
        <v>5.4045427241344e-05</v>
      </c>
      <c r="J8821" s="40" t="inlineStr">
        <is>
          <t>waste - methane capture</t>
        </is>
      </c>
    </row>
    <row r="8822" ht="15.75" customHeight="1" s="120">
      <c r="A8822" s="2" t="inlineStr">
        <is>
          <t>WASTE</t>
        </is>
      </c>
      <c r="B8822" s="2" t="inlineStr">
        <is>
          <t>LAN</t>
        </is>
      </c>
      <c r="C8822" s="2" t="n">
        <v>2040</v>
      </c>
      <c r="D8822" s="2" t="inlineStr">
        <is>
          <t>United States</t>
        </is>
      </c>
      <c r="E8822" s="2" t="inlineStr">
        <is>
          <t>USA</t>
        </is>
      </c>
      <c r="F8822" s="2" t="inlineStr">
        <is>
          <t>Flaring of landfill gas</t>
        </is>
      </c>
      <c r="G8822" s="2" t="n">
        <v>253</v>
      </c>
      <c r="H8822" s="2" t="n">
        <v>6.69499422656e-05</v>
      </c>
      <c r="I8822" s="2" t="n">
        <v>7.498393533747201e-05</v>
      </c>
      <c r="J8822" s="40" t="inlineStr">
        <is>
          <t>waste - methane destruction</t>
        </is>
      </c>
    </row>
    <row r="8823" ht="15.75" customHeight="1" s="120">
      <c r="A8823" s="2" t="inlineStr">
        <is>
          <t>WASTE</t>
        </is>
      </c>
      <c r="B8823" s="2" t="inlineStr">
        <is>
          <t>LAN</t>
        </is>
      </c>
      <c r="C8823" s="2" t="n">
        <v>2040</v>
      </c>
      <c r="D8823" s="2" t="inlineStr">
        <is>
          <t>United States</t>
        </is>
      </c>
      <c r="E8823" s="2" t="inlineStr">
        <is>
          <t>USA</t>
        </is>
      </c>
      <c r="F8823" s="2" t="inlineStr">
        <is>
          <t>Electricity generation with combined heat and power</t>
        </is>
      </c>
      <c r="G8823" s="2" t="n">
        <v>256</v>
      </c>
      <c r="H8823" s="2" t="n">
        <v>4.13015914091e-05</v>
      </c>
      <c r="I8823" s="2" t="n">
        <v>4.625778237819201e-05</v>
      </c>
      <c r="J8823" s="40" t="inlineStr">
        <is>
          <t>waste - methane capture</t>
        </is>
      </c>
    </row>
    <row r="8824" ht="15.75" customHeight="1" s="120">
      <c r="A8824" s="2" t="inlineStr">
        <is>
          <t>WASTE</t>
        </is>
      </c>
      <c r="B8824" s="2" t="inlineStr">
        <is>
          <t>LAN</t>
        </is>
      </c>
      <c r="C8824" s="2" t="n">
        <v>2040</v>
      </c>
      <c r="D8824" s="2" t="inlineStr">
        <is>
          <t>United States</t>
        </is>
      </c>
      <c r="E8824" s="2" t="inlineStr">
        <is>
          <t>USA</t>
        </is>
      </c>
      <c r="F8824" s="2" t="inlineStr">
        <is>
          <t>Electricity generation with combined heat and power</t>
        </is>
      </c>
      <c r="G8824" s="2" t="n">
        <v>258</v>
      </c>
      <c r="H8824" s="2" t="n">
        <v>4.10278335039e-05</v>
      </c>
      <c r="I8824" s="2" t="n">
        <v>4.595117352436801e-05</v>
      </c>
      <c r="J8824" s="40" t="inlineStr">
        <is>
          <t>waste - methane capture</t>
        </is>
      </c>
    </row>
    <row r="8825" ht="15.75" customHeight="1" s="120">
      <c r="A8825" s="2" t="inlineStr">
        <is>
          <t>WASTE</t>
        </is>
      </c>
      <c r="B8825" s="2" t="inlineStr">
        <is>
          <t>LAN</t>
        </is>
      </c>
      <c r="C8825" s="2" t="n">
        <v>2040</v>
      </c>
      <c r="D8825" s="2" t="inlineStr">
        <is>
          <t>United States</t>
        </is>
      </c>
      <c r="E8825" s="2" t="inlineStr">
        <is>
          <t>USA</t>
        </is>
      </c>
      <c r="F8825" s="2" t="inlineStr">
        <is>
          <t>Electricity generation with a reciprocating engine</t>
        </is>
      </c>
      <c r="G8825" s="2" t="n">
        <v>263</v>
      </c>
      <c r="H8825" s="2" t="n">
        <v>0.0003102968621533</v>
      </c>
      <c r="I8825" s="2" t="n">
        <v>0.000347532485611696</v>
      </c>
      <c r="J8825" s="40" t="inlineStr">
        <is>
          <t>waste - methane capture</t>
        </is>
      </c>
    </row>
    <row r="8826" ht="15.75" customHeight="1" s="120">
      <c r="A8826" s="2" t="inlineStr">
        <is>
          <t>WASTE</t>
        </is>
      </c>
      <c r="B8826" s="2" t="inlineStr">
        <is>
          <t>LAN</t>
        </is>
      </c>
      <c r="C8826" s="2" t="n">
        <v>2040</v>
      </c>
      <c r="D8826" s="2" t="inlineStr">
        <is>
          <t>United States</t>
        </is>
      </c>
      <c r="E8826" s="2" t="inlineStr">
        <is>
          <t>USA</t>
        </is>
      </c>
      <c r="F8826" s="2" t="inlineStr">
        <is>
          <t>Electricity generation with a gas turbine</t>
        </is>
      </c>
      <c r="G8826" s="2" t="n">
        <v>265</v>
      </c>
      <c r="H8826" s="2" t="n">
        <v>1.10178179966e-05</v>
      </c>
      <c r="I8826" s="2" t="n">
        <v>1.2339956156192e-05</v>
      </c>
      <c r="J8826" s="40" t="inlineStr">
        <is>
          <t>waste - methane capture</t>
        </is>
      </c>
    </row>
    <row r="8827" ht="15.75" customHeight="1" s="120">
      <c r="A8827" s="2" t="inlineStr">
        <is>
          <t>WASTE</t>
        </is>
      </c>
      <c r="B8827" s="2" t="inlineStr">
        <is>
          <t>LAN</t>
        </is>
      </c>
      <c r="C8827" s="2" t="n">
        <v>2040</v>
      </c>
      <c r="D8827" s="2" t="inlineStr">
        <is>
          <t>United States</t>
        </is>
      </c>
      <c r="E8827" s="2" t="inlineStr">
        <is>
          <t>USA</t>
        </is>
      </c>
      <c r="F8827" s="2" t="inlineStr">
        <is>
          <t>Electricity generation with a reciprocating engine</t>
        </is>
      </c>
      <c r="G8827" s="2" t="n">
        <v>266</v>
      </c>
      <c r="H8827" s="2" t="n">
        <v>0.0003076629363932</v>
      </c>
      <c r="I8827" s="2" t="n">
        <v>0.0003445824887603841</v>
      </c>
      <c r="J8827" s="40" t="inlineStr">
        <is>
          <t>waste - methane capture</t>
        </is>
      </c>
    </row>
    <row r="8828" ht="15.75" customHeight="1" s="120">
      <c r="A8828" s="2" t="inlineStr">
        <is>
          <t>WASTE</t>
        </is>
      </c>
      <c r="B8828" s="2" t="inlineStr">
        <is>
          <t>LAN</t>
        </is>
      </c>
      <c r="C8828" s="2" t="n">
        <v>2040</v>
      </c>
      <c r="D8828" s="2" t="inlineStr">
        <is>
          <t>United States</t>
        </is>
      </c>
      <c r="E8828" s="2" t="inlineStr">
        <is>
          <t>USA</t>
        </is>
      </c>
      <c r="F8828" s="2" t="inlineStr">
        <is>
          <t>Electricity generation with a reciprocating engine</t>
        </is>
      </c>
      <c r="G8828" s="2" t="n">
        <v>267</v>
      </c>
      <c r="H8828" s="2" t="n">
        <v>0.0003455269907136</v>
      </c>
      <c r="I8828" s="2" t="n">
        <v>0.000386990229599232</v>
      </c>
      <c r="J8828" s="40" t="inlineStr">
        <is>
          <t>waste - methane capture</t>
        </is>
      </c>
    </row>
    <row r="8829" ht="15.75" customHeight="1" s="120">
      <c r="A8829" s="2" t="inlineStr">
        <is>
          <t>WASTE</t>
        </is>
      </c>
      <c r="B8829" s="2" t="inlineStr">
        <is>
          <t>LAN</t>
        </is>
      </c>
      <c r="C8829" s="2" t="n">
        <v>2040</v>
      </c>
      <c r="D8829" s="2" t="inlineStr">
        <is>
          <t>United States</t>
        </is>
      </c>
      <c r="E8829" s="2" t="inlineStr">
        <is>
          <t>USA</t>
        </is>
      </c>
      <c r="F8829" s="2" t="inlineStr">
        <is>
          <t>Electricity generation with a reciprocating engine</t>
        </is>
      </c>
      <c r="G8829" s="2" t="n">
        <v>277</v>
      </c>
      <c r="H8829" s="2" t="n">
        <v>0.0002948054170702</v>
      </c>
      <c r="I8829" s="2" t="n">
        <v>0.0003301820671186241</v>
      </c>
      <c r="J8829" s="40" t="inlineStr">
        <is>
          <t>waste - methane capture</t>
        </is>
      </c>
    </row>
    <row r="8830" ht="15.75" customHeight="1" s="120">
      <c r="A8830" s="2" t="inlineStr">
        <is>
          <t>WASTE</t>
        </is>
      </c>
      <c r="B8830" s="2" t="inlineStr">
        <is>
          <t>LAN</t>
        </is>
      </c>
      <c r="C8830" s="2" t="n">
        <v>2040</v>
      </c>
      <c r="D8830" s="2" t="inlineStr">
        <is>
          <t>United States</t>
        </is>
      </c>
      <c r="E8830" s="2" t="inlineStr">
        <is>
          <t>USA</t>
        </is>
      </c>
      <c r="F8830" s="2" t="inlineStr">
        <is>
          <t>Land_x001f_ll gas recovery for direct use</t>
        </is>
      </c>
      <c r="G8830" s="2" t="n">
        <v>277</v>
      </c>
      <c r="H8830" s="2" t="n">
        <v>0.0001534155599074</v>
      </c>
      <c r="I8830" s="2" t="n">
        <v>0.000171825427096288</v>
      </c>
      <c r="J8830" s="40" t="inlineStr">
        <is>
          <t>waste - methane capture</t>
        </is>
      </c>
    </row>
    <row r="8831" ht="15.75" customHeight="1" s="120">
      <c r="A8831" s="2" t="inlineStr">
        <is>
          <t>WASTE</t>
        </is>
      </c>
      <c r="B8831" s="2" t="inlineStr">
        <is>
          <t>LAN</t>
        </is>
      </c>
      <c r="C8831" s="2" t="n">
        <v>2040</v>
      </c>
      <c r="D8831" s="2" t="inlineStr">
        <is>
          <t>United States</t>
        </is>
      </c>
      <c r="E8831" s="2" t="inlineStr">
        <is>
          <t>USA</t>
        </is>
      </c>
      <c r="F8831" s="2" t="inlineStr">
        <is>
          <t>Land_x001f_ll gas recovery for direct use</t>
        </is>
      </c>
      <c r="G8831" s="2" t="n">
        <v>278</v>
      </c>
      <c r="H8831" s="2" t="n">
        <v>0.0001589363673702</v>
      </c>
      <c r="I8831" s="2" t="n">
        <v>0.000178008731454624</v>
      </c>
      <c r="J8831" s="40" t="inlineStr">
        <is>
          <t>waste - methane capture</t>
        </is>
      </c>
    </row>
    <row r="8832" ht="15.75" customHeight="1" s="120">
      <c r="A8832" s="2" t="inlineStr">
        <is>
          <t>WASTE</t>
        </is>
      </c>
      <c r="B8832" s="2" t="inlineStr">
        <is>
          <t>LAN</t>
        </is>
      </c>
      <c r="C8832" s="2" t="n">
        <v>2040</v>
      </c>
      <c r="D8832" s="2" t="inlineStr">
        <is>
          <t>United States</t>
        </is>
      </c>
      <c r="E8832" s="2" t="inlineStr">
        <is>
          <t>USA</t>
        </is>
      </c>
      <c r="F8832" s="2" t="inlineStr">
        <is>
          <t>Electricity generation with combined heat and power</t>
        </is>
      </c>
      <c r="G8832" s="2" t="n">
        <v>288</v>
      </c>
      <c r="H8832" s="2" t="n">
        <v>4.20004653279e-05</v>
      </c>
      <c r="I8832" s="2" t="n">
        <v>4.704052116724801e-05</v>
      </c>
      <c r="J8832" s="40" t="inlineStr">
        <is>
          <t>waste - methane capture</t>
        </is>
      </c>
    </row>
    <row r="8833" ht="15.75" customHeight="1" s="120">
      <c r="A8833" s="2" t="inlineStr">
        <is>
          <t>WASTE</t>
        </is>
      </c>
      <c r="B8833" s="2" t="inlineStr">
        <is>
          <t>LAN</t>
        </is>
      </c>
      <c r="C8833" s="2" t="n">
        <v>2040</v>
      </c>
      <c r="D8833" s="2" t="inlineStr">
        <is>
          <t>United States</t>
        </is>
      </c>
      <c r="E8833" s="2" t="inlineStr">
        <is>
          <t>USA</t>
        </is>
      </c>
      <c r="F8833" s="2" t="inlineStr">
        <is>
          <t>Land_x001f_ll gas recovery for direct use</t>
        </is>
      </c>
      <c r="G8833" s="2" t="n">
        <v>293</v>
      </c>
      <c r="H8833" s="2" t="n">
        <v>0.0001490905124228</v>
      </c>
      <c r="I8833" s="2" t="n">
        <v>0.000166981373913536</v>
      </c>
      <c r="J8833" s="40" t="inlineStr">
        <is>
          <t>waste - methane capture</t>
        </is>
      </c>
    </row>
    <row r="8834" ht="15.75" customHeight="1" s="120">
      <c r="A8834" s="2" t="inlineStr">
        <is>
          <t>WASTE</t>
        </is>
      </c>
      <c r="B8834" s="2" t="inlineStr">
        <is>
          <t>LAN</t>
        </is>
      </c>
      <c r="C8834" s="2" t="n">
        <v>2040</v>
      </c>
      <c r="D8834" s="2" t="inlineStr">
        <is>
          <t>United States</t>
        </is>
      </c>
      <c r="E8834" s="2" t="inlineStr">
        <is>
          <t>USA</t>
        </is>
      </c>
      <c r="F8834" s="2" t="inlineStr">
        <is>
          <t>Electricity generation with combined heat and power</t>
        </is>
      </c>
      <c r="G8834" s="2" t="n">
        <v>294</v>
      </c>
      <c r="H8834" s="2" t="n">
        <v>3.60602898581e-05</v>
      </c>
      <c r="I8834" s="2" t="n">
        <v>4.038752464107201e-05</v>
      </c>
      <c r="J8834" s="40" t="inlineStr">
        <is>
          <t>waste - methane capture</t>
        </is>
      </c>
    </row>
    <row r="8835" ht="15.75" customHeight="1" s="120">
      <c r="A8835" s="2" t="inlineStr">
        <is>
          <t>WASTE</t>
        </is>
      </c>
      <c r="B8835" s="2" t="inlineStr">
        <is>
          <t>LAN</t>
        </is>
      </c>
      <c r="C8835" s="2" t="n">
        <v>2040</v>
      </c>
      <c r="D8835" s="2" t="inlineStr">
        <is>
          <t>United States</t>
        </is>
      </c>
      <c r="E8835" s="2" t="inlineStr">
        <is>
          <t>USA</t>
        </is>
      </c>
      <c r="F8835" s="2" t="inlineStr">
        <is>
          <t>Land_x001f_ll gas recovery for direct use</t>
        </is>
      </c>
      <c r="G8835" s="2" t="n">
        <v>300</v>
      </c>
      <c r="H8835" s="2" t="n">
        <v>0.0001465397072025</v>
      </c>
      <c r="I8835" s="2" t="n">
        <v>0.0001641244720668</v>
      </c>
      <c r="J8835" s="40" t="inlineStr">
        <is>
          <t>waste - methane capture</t>
        </is>
      </c>
    </row>
    <row r="8836" ht="15.75" customHeight="1" s="120">
      <c r="A8836" s="2" t="inlineStr">
        <is>
          <t>WASTE</t>
        </is>
      </c>
      <c r="B8836" s="2" t="inlineStr">
        <is>
          <t>LAN</t>
        </is>
      </c>
      <c r="C8836" s="2" t="n">
        <v>2040</v>
      </c>
      <c r="D8836" s="2" t="inlineStr">
        <is>
          <t>United States</t>
        </is>
      </c>
      <c r="E8836" s="2" t="inlineStr">
        <is>
          <t>USA</t>
        </is>
      </c>
      <c r="F8836" s="2" t="inlineStr">
        <is>
          <t>Electricity generation with a reciprocating engine</t>
        </is>
      </c>
      <c r="G8836" s="2" t="n">
        <v>302</v>
      </c>
      <c r="H8836" s="2" t="n">
        <v>0.0005413897160906</v>
      </c>
      <c r="I8836" s="2" t="n">
        <v>0.0006063564820214721</v>
      </c>
      <c r="J8836" s="40" t="inlineStr">
        <is>
          <t>waste - methane capture</t>
        </is>
      </c>
    </row>
    <row r="8837" ht="15.75" customHeight="1" s="120">
      <c r="A8837" s="2" t="inlineStr">
        <is>
          <t>WASTE</t>
        </is>
      </c>
      <c r="B8837" s="2" t="inlineStr">
        <is>
          <t>LAN</t>
        </is>
      </c>
      <c r="C8837" s="2" t="n">
        <v>2040</v>
      </c>
      <c r="D8837" s="2" t="inlineStr">
        <is>
          <t>United States</t>
        </is>
      </c>
      <c r="E8837" s="2" t="inlineStr">
        <is>
          <t>USA</t>
        </is>
      </c>
      <c r="F8837" s="2" t="inlineStr">
        <is>
          <t>Electricity generation with a gas turbine</t>
        </is>
      </c>
      <c r="G8837" s="2" t="n">
        <v>302</v>
      </c>
      <c r="H8837" s="54" t="n">
        <v>9.668362508819999e-06</v>
      </c>
      <c r="I8837" s="2" t="n">
        <v>1.08285660098784e-05</v>
      </c>
      <c r="J8837" s="40" t="inlineStr">
        <is>
          <t>waste - methane capture</t>
        </is>
      </c>
    </row>
    <row r="8838" ht="15.75" customHeight="1" s="120">
      <c r="A8838" s="2" t="inlineStr">
        <is>
          <t>WASTE</t>
        </is>
      </c>
      <c r="B8838" s="2" t="inlineStr">
        <is>
          <t>LAN</t>
        </is>
      </c>
      <c r="C8838" s="2" t="n">
        <v>2040</v>
      </c>
      <c r="D8838" s="2" t="inlineStr">
        <is>
          <t>United States</t>
        </is>
      </c>
      <c r="E8838" s="2" t="inlineStr">
        <is>
          <t>USA</t>
        </is>
      </c>
      <c r="F8838" s="2" t="inlineStr">
        <is>
          <t>Electricity generation with a reciprocating engine</t>
        </is>
      </c>
      <c r="G8838" s="2" t="n">
        <v>307</v>
      </c>
      <c r="H8838" s="2" t="n">
        <v>0.0003006559854839</v>
      </c>
      <c r="I8838" s="2" t="n">
        <v>0.000336734703741968</v>
      </c>
      <c r="J8838" s="40" t="inlineStr">
        <is>
          <t>waste - methane capture</t>
        </is>
      </c>
    </row>
    <row r="8839" ht="15.75" customHeight="1" s="120">
      <c r="A8839" s="2" t="inlineStr">
        <is>
          <t>WASTE</t>
        </is>
      </c>
      <c r="B8839" s="2" t="inlineStr">
        <is>
          <t>LAN</t>
        </is>
      </c>
      <c r="C8839" s="2" t="n">
        <v>2040</v>
      </c>
      <c r="D8839" s="2" t="inlineStr">
        <is>
          <t>United States</t>
        </is>
      </c>
      <c r="E8839" s="2" t="inlineStr">
        <is>
          <t>USA</t>
        </is>
      </c>
      <c r="F8839" s="2" t="inlineStr">
        <is>
          <t>Flaring of landfill gas</t>
        </is>
      </c>
      <c r="G8839" s="2" t="n">
        <v>318</v>
      </c>
      <c r="H8839" s="2" t="n">
        <v>4.94730447826e-05</v>
      </c>
      <c r="I8839" s="2" t="n">
        <v>5.5409810156512e-05</v>
      </c>
      <c r="J8839" s="40" t="inlineStr">
        <is>
          <t>waste - methane destruction</t>
        </is>
      </c>
    </row>
    <row r="8840" ht="15.75" customHeight="1" s="120">
      <c r="A8840" s="2" t="inlineStr">
        <is>
          <t>WASTE</t>
        </is>
      </c>
      <c r="B8840" s="2" t="inlineStr">
        <is>
          <t>LAN</t>
        </is>
      </c>
      <c r="C8840" s="2" t="n">
        <v>2040</v>
      </c>
      <c r="D8840" s="2" t="inlineStr">
        <is>
          <t>United States</t>
        </is>
      </c>
      <c r="E8840" s="2" t="inlineStr">
        <is>
          <t>USA</t>
        </is>
      </c>
      <c r="F8840" s="2" t="inlineStr">
        <is>
          <t>Electricity generation with a microturbine</t>
        </is>
      </c>
      <c r="G8840" s="2" t="n">
        <v>319</v>
      </c>
      <c r="H8840" s="54" t="n">
        <v>3.15832426168e-06</v>
      </c>
      <c r="I8840" s="2" t="n">
        <v>3.5373231730816e-06</v>
      </c>
      <c r="J8840" s="40" t="inlineStr">
        <is>
          <t>waste - methane capture</t>
        </is>
      </c>
    </row>
    <row r="8841" ht="15.75" customHeight="1" s="120">
      <c r="A8841" s="2" t="inlineStr">
        <is>
          <t>WASTE</t>
        </is>
      </c>
      <c r="B8841" s="2" t="inlineStr">
        <is>
          <t>LAN</t>
        </is>
      </c>
      <c r="C8841" s="2" t="n">
        <v>2040</v>
      </c>
      <c r="D8841" s="2" t="inlineStr">
        <is>
          <t>United States</t>
        </is>
      </c>
      <c r="E8841" s="2" t="inlineStr">
        <is>
          <t>USA</t>
        </is>
      </c>
      <c r="F8841" s="2" t="inlineStr">
        <is>
          <t>Electricity generation with a reciprocating engine</t>
        </is>
      </c>
      <c r="G8841" s="2" t="n">
        <v>320</v>
      </c>
      <c r="H8841" s="2" t="n">
        <v>0.0002551093348302</v>
      </c>
      <c r="I8841" s="2" t="n">
        <v>0.0002857224550098241</v>
      </c>
      <c r="J8841" s="40" t="inlineStr">
        <is>
          <t>waste - methane capture</t>
        </is>
      </c>
    </row>
    <row r="8842" ht="15.75" customHeight="1" s="120">
      <c r="A8842" s="2" t="inlineStr">
        <is>
          <t>WASTE</t>
        </is>
      </c>
      <c r="B8842" s="2" t="inlineStr">
        <is>
          <t>LAN</t>
        </is>
      </c>
      <c r="C8842" s="2" t="n">
        <v>2040</v>
      </c>
      <c r="D8842" s="2" t="inlineStr">
        <is>
          <t>United States</t>
        </is>
      </c>
      <c r="E8842" s="2" t="inlineStr">
        <is>
          <t>USA</t>
        </is>
      </c>
      <c r="F8842" s="2" t="inlineStr">
        <is>
          <t>Electricity generation with a microturbine</t>
        </is>
      </c>
      <c r="G8842" s="2" t="n">
        <v>325</v>
      </c>
      <c r="H8842" s="54" t="n">
        <v>3.04454169964e-06</v>
      </c>
      <c r="I8842" s="2" t="n">
        <v>3.4098867035968e-06</v>
      </c>
      <c r="J8842" s="40" t="inlineStr">
        <is>
          <t>waste - methane capture</t>
        </is>
      </c>
    </row>
    <row r="8843" ht="15.75" customHeight="1" s="120">
      <c r="A8843" s="2" t="inlineStr">
        <is>
          <t>WASTE</t>
        </is>
      </c>
      <c r="B8843" s="2" t="inlineStr">
        <is>
          <t>LAN</t>
        </is>
      </c>
      <c r="C8843" s="2" t="n">
        <v>2040</v>
      </c>
      <c r="D8843" s="2" t="inlineStr">
        <is>
          <t>United States</t>
        </is>
      </c>
      <c r="E8843" s="2" t="inlineStr">
        <is>
          <t>USA</t>
        </is>
      </c>
      <c r="F8843" s="2" t="inlineStr">
        <is>
          <t>Electricity generation with a reciprocating engine</t>
        </is>
      </c>
      <c r="G8843" s="2" t="n">
        <v>328</v>
      </c>
      <c r="H8843" s="2" t="n">
        <v>0.0002487898455001</v>
      </c>
      <c r="I8843" s="2" t="n">
        <v>0.0002786446269601121</v>
      </c>
      <c r="J8843" s="40" t="inlineStr">
        <is>
          <t>waste - methane capture</t>
        </is>
      </c>
    </row>
    <row r="8844" ht="15.75" customHeight="1" s="120">
      <c r="A8844" s="2" t="inlineStr">
        <is>
          <t>WASTE</t>
        </is>
      </c>
      <c r="B8844" s="2" t="inlineStr">
        <is>
          <t>LAN</t>
        </is>
      </c>
      <c r="C8844" s="2" t="n">
        <v>2040</v>
      </c>
      <c r="D8844" s="2" t="inlineStr">
        <is>
          <t>United States</t>
        </is>
      </c>
      <c r="E8844" s="2" t="inlineStr">
        <is>
          <t>USA</t>
        </is>
      </c>
      <c r="F8844" s="2" t="inlineStr">
        <is>
          <t>Flaring of landfill gas</t>
        </is>
      </c>
      <c r="G8844" s="2" t="n">
        <v>329</v>
      </c>
      <c r="H8844" s="2" t="n">
        <v>5.13219820277e-05</v>
      </c>
      <c r="I8844" s="2" t="n">
        <v>5.748061987102401e-05</v>
      </c>
      <c r="J8844" s="40" t="inlineStr">
        <is>
          <t>waste - methane destruction</t>
        </is>
      </c>
    </row>
    <row r="8845" ht="15.75" customHeight="1" s="120">
      <c r="A8845" s="2" t="inlineStr">
        <is>
          <t>WASTE</t>
        </is>
      </c>
      <c r="B8845" s="2" t="inlineStr">
        <is>
          <t>LAN</t>
        </is>
      </c>
      <c r="C8845" s="2" t="n">
        <v>2040</v>
      </c>
      <c r="D8845" s="2" t="inlineStr">
        <is>
          <t>United States</t>
        </is>
      </c>
      <c r="E8845" s="2" t="inlineStr">
        <is>
          <t>USA</t>
        </is>
      </c>
      <c r="F8845" s="2" t="inlineStr">
        <is>
          <t>Electricity generation with combined heat and power</t>
        </is>
      </c>
      <c r="G8845" s="2" t="n">
        <v>333</v>
      </c>
      <c r="H8845" s="2" t="n">
        <v>3.1828029023e-05</v>
      </c>
      <c r="I8845" s="2" t="n">
        <v>3.564739250576e-05</v>
      </c>
      <c r="J8845" s="40" t="inlineStr">
        <is>
          <t>waste - methane capture</t>
        </is>
      </c>
    </row>
    <row r="8846" ht="15.75" customHeight="1" s="120">
      <c r="A8846" s="2" t="inlineStr">
        <is>
          <t>WASTE</t>
        </is>
      </c>
      <c r="B8846" s="2" t="inlineStr">
        <is>
          <t>LAN</t>
        </is>
      </c>
      <c r="C8846" s="2" t="n">
        <v>2040</v>
      </c>
      <c r="D8846" s="2" t="inlineStr">
        <is>
          <t>United States</t>
        </is>
      </c>
      <c r="E8846" s="2" t="inlineStr">
        <is>
          <t>USA</t>
        </is>
      </c>
      <c r="F8846" s="2" t="inlineStr">
        <is>
          <t>Electricity generation with combined heat and power</t>
        </is>
      </c>
      <c r="G8846" s="2" t="n">
        <v>336</v>
      </c>
      <c r="H8846" s="2" t="n">
        <v>3.15792458423e-05</v>
      </c>
      <c r="I8846" s="2" t="n">
        <v>3.5368755343376e-05</v>
      </c>
      <c r="J8846" s="40" t="inlineStr">
        <is>
          <t>waste - methane capture</t>
        </is>
      </c>
    </row>
    <row r="8847" ht="15.75" customHeight="1" s="120">
      <c r="A8847" s="2" t="inlineStr">
        <is>
          <t>WASTE</t>
        </is>
      </c>
      <c r="B8847" s="2" t="inlineStr">
        <is>
          <t>LAN</t>
        </is>
      </c>
      <c r="C8847" s="2" t="n">
        <v>2040</v>
      </c>
      <c r="D8847" s="2" t="inlineStr">
        <is>
          <t>United States</t>
        </is>
      </c>
      <c r="E8847" s="2" t="inlineStr">
        <is>
          <t>USA</t>
        </is>
      </c>
      <c r="F8847" s="2" t="inlineStr">
        <is>
          <t>Land_x001f_ll gas recovery for direct use</t>
        </is>
      </c>
      <c r="G8847" s="2" t="n">
        <v>336</v>
      </c>
      <c r="H8847" s="2" t="n">
        <v>0.0001401595945936</v>
      </c>
      <c r="I8847" s="2" t="n">
        <v>0.000156978745944832</v>
      </c>
      <c r="J8847" s="40" t="inlineStr">
        <is>
          <t>waste - methane capture</t>
        </is>
      </c>
    </row>
    <row r="8848" ht="15.75" customHeight="1" s="120">
      <c r="A8848" s="2" t="inlineStr">
        <is>
          <t>WASTE</t>
        </is>
      </c>
      <c r="B8848" s="2" t="inlineStr">
        <is>
          <t>LAN</t>
        </is>
      </c>
      <c r="C8848" s="2" t="n">
        <v>2040</v>
      </c>
      <c r="D8848" s="2" t="inlineStr">
        <is>
          <t>United States</t>
        </is>
      </c>
      <c r="E8848" s="2" t="inlineStr">
        <is>
          <t>USA</t>
        </is>
      </c>
      <c r="F8848" s="2" t="inlineStr">
        <is>
          <t>Electricity generation with combined heat and power</t>
        </is>
      </c>
      <c r="G8848" s="2" t="n">
        <v>344</v>
      </c>
      <c r="H8848" s="2" t="n">
        <v>3.54298645107e-05</v>
      </c>
      <c r="I8848" s="2" t="n">
        <v>3.968144825198401e-05</v>
      </c>
      <c r="J8848" s="40" t="inlineStr">
        <is>
          <t>waste - methane capture</t>
        </is>
      </c>
    </row>
    <row r="8849" ht="15.75" customHeight="1" s="120">
      <c r="A8849" s="2" t="inlineStr">
        <is>
          <t>WASTE</t>
        </is>
      </c>
      <c r="B8849" s="2" t="inlineStr">
        <is>
          <t>LAN</t>
        </is>
      </c>
      <c r="C8849" s="2" t="n">
        <v>2040</v>
      </c>
      <c r="D8849" s="2" t="inlineStr">
        <is>
          <t>United States</t>
        </is>
      </c>
      <c r="E8849" s="2" t="inlineStr">
        <is>
          <t>USA</t>
        </is>
      </c>
      <c r="F8849" s="2" t="inlineStr">
        <is>
          <t>Electricity generation with combined heat and power</t>
        </is>
      </c>
      <c r="G8849" s="2" t="n">
        <v>349</v>
      </c>
      <c r="H8849" s="2" t="n">
        <v>3.04823097395e-05</v>
      </c>
      <c r="I8849" s="2" t="n">
        <v>3.414018690824001e-05</v>
      </c>
      <c r="J8849" s="40" t="inlineStr">
        <is>
          <t>waste - methane capture</t>
        </is>
      </c>
    </row>
    <row r="8850" ht="15.75" customHeight="1" s="120">
      <c r="A8850" s="2" t="inlineStr">
        <is>
          <t>WASTE</t>
        </is>
      </c>
      <c r="B8850" s="2" t="inlineStr">
        <is>
          <t>LAN</t>
        </is>
      </c>
      <c r="C8850" s="2" t="n">
        <v>2040</v>
      </c>
      <c r="D8850" s="2" t="inlineStr">
        <is>
          <t>United States</t>
        </is>
      </c>
      <c r="E8850" s="2" t="inlineStr">
        <is>
          <t>USA</t>
        </is>
      </c>
      <c r="F8850" s="2" t="inlineStr">
        <is>
          <t>Electricity generation with a gas turbine</t>
        </is>
      </c>
      <c r="G8850" s="2" t="n">
        <v>352</v>
      </c>
      <c r="H8850" s="54" t="n">
        <v>8.26388986752e-06</v>
      </c>
      <c r="I8850" s="2" t="n">
        <v>9.2555566516224e-06</v>
      </c>
      <c r="J8850" s="40" t="inlineStr">
        <is>
          <t>waste - methane capture</t>
        </is>
      </c>
    </row>
    <row r="8851" ht="15.75" customHeight="1" s="120">
      <c r="A8851" s="2" t="inlineStr">
        <is>
          <t>WASTE</t>
        </is>
      </c>
      <c r="B8851" s="2" t="inlineStr">
        <is>
          <t>LAN</t>
        </is>
      </c>
      <c r="C8851" s="2" t="n">
        <v>2040</v>
      </c>
      <c r="D8851" s="2" t="inlineStr">
        <is>
          <t>United States</t>
        </is>
      </c>
      <c r="E8851" s="2" t="inlineStr">
        <is>
          <t>USA</t>
        </is>
      </c>
      <c r="F8851" s="2" t="inlineStr">
        <is>
          <t>Electricity generation with combined heat and power</t>
        </is>
      </c>
      <c r="G8851" s="2" t="n">
        <v>353</v>
      </c>
      <c r="H8851" s="2" t="n">
        <v>3.45627013303e-05</v>
      </c>
      <c r="I8851" s="2" t="n">
        <v>3.8710225489936e-05</v>
      </c>
      <c r="J8851" s="40" t="inlineStr">
        <is>
          <t>waste - methane capture</t>
        </is>
      </c>
    </row>
    <row r="8852" ht="15.75" customHeight="1" s="120">
      <c r="A8852" s="2" t="inlineStr">
        <is>
          <t>WASTE</t>
        </is>
      </c>
      <c r="B8852" s="2" t="inlineStr">
        <is>
          <t>LAN</t>
        </is>
      </c>
      <c r="C8852" s="2" t="n">
        <v>2040</v>
      </c>
      <c r="D8852" s="2" t="inlineStr">
        <is>
          <t>United States</t>
        </is>
      </c>
      <c r="E8852" s="2" t="inlineStr">
        <is>
          <t>USA</t>
        </is>
      </c>
      <c r="F8852" s="2" t="inlineStr">
        <is>
          <t>Electricity generation with combined heat and power</t>
        </is>
      </c>
      <c r="G8852" s="2" t="n">
        <v>358</v>
      </c>
      <c r="H8852" s="2" t="n">
        <v>2.96229591186e-05</v>
      </c>
      <c r="I8852" s="2" t="n">
        <v>3.3177714212832e-05</v>
      </c>
      <c r="J8852" s="40" t="inlineStr">
        <is>
          <t>waste - methane capture</t>
        </is>
      </c>
    </row>
    <row r="8853" ht="15.75" customHeight="1" s="120">
      <c r="A8853" s="2" t="inlineStr">
        <is>
          <t>WASTE</t>
        </is>
      </c>
      <c r="B8853" s="2" t="inlineStr">
        <is>
          <t>LAN</t>
        </is>
      </c>
      <c r="C8853" s="2" t="n">
        <v>2040</v>
      </c>
      <c r="D8853" s="2" t="inlineStr">
        <is>
          <t>United States</t>
        </is>
      </c>
      <c r="E8853" s="2" t="inlineStr">
        <is>
          <t>USA</t>
        </is>
      </c>
      <c r="F8853" s="2" t="inlineStr">
        <is>
          <t>Electricity generation with combined heat and power</t>
        </is>
      </c>
      <c r="G8853" s="2" t="n">
        <v>365</v>
      </c>
      <c r="H8853" s="2" t="n">
        <v>2.9116137739e-05</v>
      </c>
      <c r="I8853" s="2" t="n">
        <v>3.261007426768e-05</v>
      </c>
      <c r="J8853" s="40" t="inlineStr">
        <is>
          <t>waste - methane capture</t>
        </is>
      </c>
    </row>
    <row r="8854" ht="15.75" customHeight="1" s="120">
      <c r="A8854" s="2" t="inlineStr">
        <is>
          <t>WASTE</t>
        </is>
      </c>
      <c r="B8854" s="2" t="inlineStr">
        <is>
          <t>LAN</t>
        </is>
      </c>
      <c r="C8854" s="2" t="n">
        <v>2040</v>
      </c>
      <c r="D8854" s="2" t="inlineStr">
        <is>
          <t>United States</t>
        </is>
      </c>
      <c r="E8854" s="2" t="inlineStr">
        <is>
          <t>USA</t>
        </is>
      </c>
      <c r="F8854" s="2" t="inlineStr">
        <is>
          <t>Electricity generation with combined heat and power</t>
        </is>
      </c>
      <c r="G8854" s="2" t="n">
        <v>382</v>
      </c>
      <c r="H8854" s="2" t="n">
        <v>2.78484676528e-05</v>
      </c>
      <c r="I8854" s="2" t="n">
        <v>3.1190283771136e-05</v>
      </c>
      <c r="J8854" s="40" t="inlineStr">
        <is>
          <t>waste - methane capture</t>
        </is>
      </c>
    </row>
    <row r="8855" ht="15.75" customHeight="1" s="120">
      <c r="A8855" s="2" t="inlineStr">
        <is>
          <t>WASTE</t>
        </is>
      </c>
      <c r="B8855" s="2" t="inlineStr">
        <is>
          <t>LAN</t>
        </is>
      </c>
      <c r="C8855" s="2" t="n">
        <v>2040</v>
      </c>
      <c r="D8855" s="2" t="inlineStr">
        <is>
          <t>United States</t>
        </is>
      </c>
      <c r="E8855" s="2" t="inlineStr">
        <is>
          <t>USA</t>
        </is>
      </c>
      <c r="F8855" s="2" t="inlineStr">
        <is>
          <t>Land_x001f_ll gas recovery for direct use</t>
        </is>
      </c>
      <c r="G8855" s="2" t="n">
        <v>382</v>
      </c>
      <c r="H8855" s="2" t="n">
        <v>0.0001290373620577</v>
      </c>
      <c r="I8855" s="2" t="n">
        <v>0.000144521845504624</v>
      </c>
      <c r="J8855" s="40" t="inlineStr">
        <is>
          <t>waste - methane capture</t>
        </is>
      </c>
    </row>
    <row r="8856" ht="15.75" customHeight="1" s="120">
      <c r="A8856" s="2" t="inlineStr">
        <is>
          <t>WASTE</t>
        </is>
      </c>
      <c r="B8856" s="2" t="inlineStr">
        <is>
          <t>LAN</t>
        </is>
      </c>
      <c r="C8856" s="2" t="n">
        <v>2040</v>
      </c>
      <c r="D8856" s="2" t="inlineStr">
        <is>
          <t>United States</t>
        </is>
      </c>
      <c r="E8856" s="2" t="inlineStr">
        <is>
          <t>USA</t>
        </is>
      </c>
      <c r="F8856" s="2" t="inlineStr">
        <is>
          <t>Land_x001f_ll gas recovery for direct use</t>
        </is>
      </c>
      <c r="G8856" s="2" t="n">
        <v>407</v>
      </c>
      <c r="H8856" s="2" t="n">
        <v>0.00012364477152</v>
      </c>
      <c r="I8856" s="2" t="n">
        <v>0.0001384821441024</v>
      </c>
      <c r="J8856" s="40" t="inlineStr">
        <is>
          <t>waste - methane capture</t>
        </is>
      </c>
    </row>
    <row r="8857" ht="15.75" customHeight="1" s="120">
      <c r="A8857" s="2" t="inlineStr">
        <is>
          <t>WASTE</t>
        </is>
      </c>
      <c r="B8857" s="2" t="inlineStr">
        <is>
          <t>LAN</t>
        </is>
      </c>
      <c r="C8857" s="2" t="n">
        <v>2040</v>
      </c>
      <c r="D8857" s="2" t="inlineStr">
        <is>
          <t>United States</t>
        </is>
      </c>
      <c r="E8857" s="2" t="inlineStr">
        <is>
          <t>USA</t>
        </is>
      </c>
      <c r="F8857" s="2" t="inlineStr">
        <is>
          <t>Electricity generation with combined heat and power</t>
        </is>
      </c>
      <c r="G8857" s="2" t="n">
        <v>412</v>
      </c>
      <c r="H8857" s="2" t="n">
        <v>2.58580730588e-05</v>
      </c>
      <c r="I8857" s="2" t="n">
        <v>2.8961041825856e-05</v>
      </c>
      <c r="J8857" s="40" t="inlineStr">
        <is>
          <t>waste - methane capture</t>
        </is>
      </c>
    </row>
    <row r="8858" ht="15.75" customHeight="1" s="120">
      <c r="A8858" s="2" t="inlineStr">
        <is>
          <t>WASTE</t>
        </is>
      </c>
      <c r="B8858" s="2" t="inlineStr">
        <is>
          <t>LAN</t>
        </is>
      </c>
      <c r="C8858" s="2" t="n">
        <v>2040</v>
      </c>
      <c r="D8858" s="2" t="inlineStr">
        <is>
          <t>United States</t>
        </is>
      </c>
      <c r="E8858" s="2" t="inlineStr">
        <is>
          <t>USA</t>
        </is>
      </c>
      <c r="F8858" s="2" t="inlineStr">
        <is>
          <t>Electricity generation with combined heat and power</t>
        </is>
      </c>
      <c r="G8858" s="2" t="n">
        <v>415</v>
      </c>
      <c r="H8858" s="2" t="n">
        <v>2.56385774264e-05</v>
      </c>
      <c r="I8858" s="2" t="n">
        <v>2.8715206717568e-05</v>
      </c>
      <c r="J8858" s="40" t="inlineStr">
        <is>
          <t>waste - methane capture</t>
        </is>
      </c>
    </row>
    <row r="8859" ht="15.75" customHeight="1" s="120">
      <c r="A8859" s="2" t="inlineStr">
        <is>
          <t>WASTE</t>
        </is>
      </c>
      <c r="B8859" s="2" t="inlineStr">
        <is>
          <t>LAN</t>
        </is>
      </c>
      <c r="C8859" s="2" t="n">
        <v>2040</v>
      </c>
      <c r="D8859" s="2" t="inlineStr">
        <is>
          <t>United States</t>
        </is>
      </c>
      <c r="E8859" s="2" t="inlineStr">
        <is>
          <t>USA</t>
        </is>
      </c>
      <c r="F8859" s="2" t="inlineStr">
        <is>
          <t>Land_x001f_ll gas recovery for direct use</t>
        </is>
      </c>
      <c r="G8859" s="2" t="n">
        <v>423</v>
      </c>
      <c r="H8859" s="2" t="n">
        <v>0.0001301420707023</v>
      </c>
      <c r="I8859" s="2" t="n">
        <v>0.000145759119186576</v>
      </c>
      <c r="J8859" s="40" t="inlineStr">
        <is>
          <t>waste - methane capture</t>
        </is>
      </c>
    </row>
    <row r="8860" ht="15.75" customHeight="1" s="120">
      <c r="A8860" s="2" t="inlineStr">
        <is>
          <t>WASTE</t>
        </is>
      </c>
      <c r="B8860" s="2" t="inlineStr">
        <is>
          <t>LAN</t>
        </is>
      </c>
      <c r="C8860" s="2" t="n">
        <v>2040</v>
      </c>
      <c r="D8860" s="2" t="inlineStr">
        <is>
          <t>United States</t>
        </is>
      </c>
      <c r="E8860" s="2" t="inlineStr">
        <is>
          <t>USA</t>
        </is>
      </c>
      <c r="F8860" s="2" t="inlineStr">
        <is>
          <t>Electricity generation with combined heat and power</t>
        </is>
      </c>
      <c r="G8860" s="2" t="n">
        <v>423</v>
      </c>
      <c r="H8860" s="2" t="n">
        <v>2.87939146801e-05</v>
      </c>
      <c r="I8860" s="2" t="n">
        <v>3.2249184441712e-05</v>
      </c>
      <c r="J8860" s="40" t="inlineStr">
        <is>
          <t>waste - methane capture</t>
        </is>
      </c>
    </row>
    <row r="8861" ht="15.75" customHeight="1" s="120">
      <c r="A8861" s="2" t="inlineStr">
        <is>
          <t>WASTE</t>
        </is>
      </c>
      <c r="B8861" s="2" t="inlineStr">
        <is>
          <t>LAN</t>
        </is>
      </c>
      <c r="C8861" s="2" t="n">
        <v>2040</v>
      </c>
      <c r="D8861" s="2" t="inlineStr">
        <is>
          <t>United States</t>
        </is>
      </c>
      <c r="E8861" s="2" t="inlineStr">
        <is>
          <t>USA</t>
        </is>
      </c>
      <c r="F8861" s="2" t="inlineStr">
        <is>
          <t>Electricity generation with combined heat and power</t>
        </is>
      </c>
      <c r="G8861" s="2" t="n">
        <v>434</v>
      </c>
      <c r="H8861" s="2" t="n">
        <v>2.45671180892e-05</v>
      </c>
      <c r="I8861" s="2" t="n">
        <v>2.7515172259904e-05</v>
      </c>
      <c r="J8861" s="40" t="inlineStr">
        <is>
          <t>waste - methane capture</t>
        </is>
      </c>
    </row>
    <row r="8862" ht="15.75" customHeight="1" s="120">
      <c r="A8862" s="2" t="inlineStr">
        <is>
          <t>WASTE</t>
        </is>
      </c>
      <c r="B8862" s="2" t="inlineStr">
        <is>
          <t>LAN</t>
        </is>
      </c>
      <c r="C8862" s="2" t="n">
        <v>2040</v>
      </c>
      <c r="D8862" s="2" t="inlineStr">
        <is>
          <t>United States</t>
        </is>
      </c>
      <c r="E8862" s="2" t="inlineStr">
        <is>
          <t>USA</t>
        </is>
      </c>
      <c r="F8862" s="2" t="inlineStr">
        <is>
          <t>Land_x001f_ll gas recovery for direct use</t>
        </is>
      </c>
      <c r="G8862" s="2" t="n">
        <v>435</v>
      </c>
      <c r="H8862" s="2" t="n">
        <v>0.0001783163024811</v>
      </c>
      <c r="I8862" s="2" t="n">
        <v>0.000199714258778832</v>
      </c>
      <c r="J8862" s="40" t="inlineStr">
        <is>
          <t>waste - methane capture</t>
        </is>
      </c>
    </row>
    <row r="8863" ht="15.75" customHeight="1" s="120">
      <c r="A8863" s="2" t="inlineStr">
        <is>
          <t>WASTE</t>
        </is>
      </c>
      <c r="B8863" s="2" t="inlineStr">
        <is>
          <t>LAN</t>
        </is>
      </c>
      <c r="C8863" s="2" t="n">
        <v>2040</v>
      </c>
      <c r="D8863" s="2" t="inlineStr">
        <is>
          <t>United States</t>
        </is>
      </c>
      <c r="E8863" s="2" t="inlineStr">
        <is>
          <t>USA</t>
        </is>
      </c>
      <c r="F8863" s="2" t="inlineStr">
        <is>
          <t>Electricity generation with a gas turbine</t>
        </is>
      </c>
      <c r="G8863" s="2" t="n">
        <v>442</v>
      </c>
      <c r="H8863" s="54" t="n">
        <v>7.21010383131e-06</v>
      </c>
      <c r="I8863" s="2" t="n">
        <v>8.075316291067201e-06</v>
      </c>
      <c r="J8863" s="40" t="inlineStr">
        <is>
          <t>waste - methane capture</t>
        </is>
      </c>
    </row>
    <row r="8864" ht="15.75" customHeight="1" s="120">
      <c r="A8864" s="2" t="inlineStr">
        <is>
          <t>WASTE</t>
        </is>
      </c>
      <c r="B8864" s="2" t="inlineStr">
        <is>
          <t>LAN</t>
        </is>
      </c>
      <c r="C8864" s="2" t="n">
        <v>2040</v>
      </c>
      <c r="D8864" s="2" t="inlineStr">
        <is>
          <t>United States</t>
        </is>
      </c>
      <c r="E8864" s="2" t="inlineStr">
        <is>
          <t>USA</t>
        </is>
      </c>
      <c r="F8864" s="2" t="inlineStr">
        <is>
          <t>Land_x001f_ll gas recovery for direct use</t>
        </is>
      </c>
      <c r="G8864" s="2" t="n">
        <v>447</v>
      </c>
      <c r="H8864" s="2" t="n">
        <v>0.0001739519211696</v>
      </c>
      <c r="I8864" s="2" t="n">
        <v>0.000194826151709952</v>
      </c>
      <c r="J8864" s="40" t="inlineStr">
        <is>
          <t>waste - methane capture</t>
        </is>
      </c>
    </row>
    <row r="8865" ht="15.75" customHeight="1" s="120">
      <c r="A8865" s="2" t="inlineStr">
        <is>
          <t>WASTE</t>
        </is>
      </c>
      <c r="B8865" s="2" t="inlineStr">
        <is>
          <t>LAN</t>
        </is>
      </c>
      <c r="C8865" s="2" t="n">
        <v>2040</v>
      </c>
      <c r="D8865" s="2" t="inlineStr">
        <is>
          <t>United States</t>
        </is>
      </c>
      <c r="E8865" s="2" t="inlineStr">
        <is>
          <t>USA</t>
        </is>
      </c>
      <c r="F8865" s="2" t="inlineStr">
        <is>
          <t>Land_x001f_ll gas recovery for direct use</t>
        </is>
      </c>
      <c r="G8865" s="2" t="n">
        <v>461</v>
      </c>
      <c r="H8865" s="2" t="n">
        <v>0.0002270650438732</v>
      </c>
      <c r="I8865" s="2" t="n">
        <v>0.000254312849137984</v>
      </c>
      <c r="J8865" s="40" t="inlineStr">
        <is>
          <t>waste - methane capture</t>
        </is>
      </c>
    </row>
    <row r="8866" ht="15.75" customHeight="1" s="120">
      <c r="A8866" s="2" t="inlineStr">
        <is>
          <t>WASTE</t>
        </is>
      </c>
      <c r="B8866" s="2" t="inlineStr">
        <is>
          <t>LAN</t>
        </is>
      </c>
      <c r="C8866" s="2" t="n">
        <v>2040</v>
      </c>
      <c r="D8866" s="2" t="inlineStr">
        <is>
          <t>United States</t>
        </is>
      </c>
      <c r="E8866" s="2" t="inlineStr">
        <is>
          <t>USA</t>
        </is>
      </c>
      <c r="F8866" s="2" t="inlineStr">
        <is>
          <t>Electricity generation with a reciprocating engine</t>
        </is>
      </c>
      <c r="G8866" s="2" t="n">
        <v>467</v>
      </c>
      <c r="H8866" s="2" t="n">
        <v>0.0001743804605212</v>
      </c>
      <c r="I8866" s="2" t="n">
        <v>0.000195306115783744</v>
      </c>
      <c r="J8866" s="40" t="inlineStr">
        <is>
          <t>waste - methane capture</t>
        </is>
      </c>
    </row>
    <row r="8867" ht="15.75" customHeight="1" s="120">
      <c r="A8867" s="2" t="inlineStr">
        <is>
          <t>WASTE</t>
        </is>
      </c>
      <c r="B8867" s="2" t="inlineStr">
        <is>
          <t>LAN</t>
        </is>
      </c>
      <c r="C8867" s="2" t="n">
        <v>2040</v>
      </c>
      <c r="D8867" s="2" t="inlineStr">
        <is>
          <t>United States</t>
        </is>
      </c>
      <c r="E8867" s="2" t="inlineStr">
        <is>
          <t>USA</t>
        </is>
      </c>
      <c r="F8867" s="2" t="inlineStr">
        <is>
          <t>Electricity generation with combined heat and power</t>
        </is>
      </c>
      <c r="G8867" s="2" t="n">
        <v>472</v>
      </c>
      <c r="H8867" s="2" t="n">
        <v>4.51158084616e-05</v>
      </c>
      <c r="I8867" s="2" t="n">
        <v>5.0529705476992e-05</v>
      </c>
      <c r="J8867" s="40" t="inlineStr">
        <is>
          <t>waste - methane capture</t>
        </is>
      </c>
    </row>
    <row r="8868" ht="15.75" customHeight="1" s="120">
      <c r="A8868" s="2" t="inlineStr">
        <is>
          <t>WASTE</t>
        </is>
      </c>
      <c r="B8868" s="2" t="inlineStr">
        <is>
          <t>LAN</t>
        </is>
      </c>
      <c r="C8868" s="2" t="n">
        <v>2040</v>
      </c>
      <c r="D8868" s="2" t="inlineStr">
        <is>
          <t>United States</t>
        </is>
      </c>
      <c r="E8868" s="2" t="inlineStr">
        <is>
          <t>USA</t>
        </is>
      </c>
      <c r="F8868" s="2" t="inlineStr">
        <is>
          <t>Electricity generation with combined heat and power</t>
        </is>
      </c>
      <c r="G8868" s="2" t="n">
        <v>486</v>
      </c>
      <c r="H8868" s="2" t="n">
        <v>2.5054667276e-05</v>
      </c>
      <c r="I8868" s="2" t="n">
        <v>2.806122734912e-05</v>
      </c>
      <c r="J8868" s="40" t="inlineStr">
        <is>
          <t>waste - methane capture</t>
        </is>
      </c>
    </row>
    <row r="8869" ht="15.75" customHeight="1" s="120">
      <c r="A8869" s="2" t="inlineStr">
        <is>
          <t>WASTE</t>
        </is>
      </c>
      <c r="B8869" s="2" t="inlineStr">
        <is>
          <t>LAN</t>
        </is>
      </c>
      <c r="C8869" s="2" t="n">
        <v>2040</v>
      </c>
      <c r="D8869" s="2" t="inlineStr">
        <is>
          <t>United States</t>
        </is>
      </c>
      <c r="E8869" s="2" t="inlineStr">
        <is>
          <t>USA</t>
        </is>
      </c>
      <c r="F8869" s="2" t="inlineStr">
        <is>
          <t>Electricity generation with combined heat and power</t>
        </is>
      </c>
      <c r="G8869" s="2" t="n">
        <v>501</v>
      </c>
      <c r="H8869" s="2" t="n">
        <v>2.12591112358e-05</v>
      </c>
      <c r="I8869" s="2" t="n">
        <v>2.3810204584096e-05</v>
      </c>
      <c r="J8869" s="40" t="inlineStr">
        <is>
          <t>waste - methane capture</t>
        </is>
      </c>
    </row>
    <row r="8870" ht="15.75" customHeight="1" s="120">
      <c r="A8870" s="2" t="inlineStr">
        <is>
          <t>WASTE</t>
        </is>
      </c>
      <c r="B8870" s="2" t="inlineStr">
        <is>
          <t>LAN</t>
        </is>
      </c>
      <c r="C8870" s="2" t="n">
        <v>2040</v>
      </c>
      <c r="D8870" s="2" t="inlineStr">
        <is>
          <t>United States</t>
        </is>
      </c>
      <c r="E8870" s="2" t="inlineStr">
        <is>
          <t>USA</t>
        </is>
      </c>
      <c r="F8870" s="2" t="inlineStr">
        <is>
          <t>Land_x001f_ll gas recovery for direct use</t>
        </is>
      </c>
      <c r="G8870" s="2" t="n">
        <v>501</v>
      </c>
      <c r="H8870" s="2" t="n">
        <v>0.0001069957797881</v>
      </c>
      <c r="I8870" s="2" t="n">
        <v>0.000119835273362672</v>
      </c>
      <c r="J8870" s="40" t="inlineStr">
        <is>
          <t>waste - methane capture</t>
        </is>
      </c>
    </row>
    <row r="8871" ht="15.75" customHeight="1" s="120">
      <c r="A8871" s="2" t="inlineStr">
        <is>
          <t>WASTE</t>
        </is>
      </c>
      <c r="B8871" s="2" t="inlineStr">
        <is>
          <t>LAN</t>
        </is>
      </c>
      <c r="C8871" s="2" t="n">
        <v>2040</v>
      </c>
      <c r="D8871" s="2" t="inlineStr">
        <is>
          <t>United States</t>
        </is>
      </c>
      <c r="E8871" s="2" t="inlineStr">
        <is>
          <t>USA</t>
        </is>
      </c>
      <c r="F8871" s="2" t="inlineStr">
        <is>
          <t>Land_x001f_ll gas recovery for direct use</t>
        </is>
      </c>
      <c r="G8871" s="2" t="n">
        <v>505</v>
      </c>
      <c r="H8871" s="2" t="n">
        <v>0.0001043453157763</v>
      </c>
      <c r="I8871" s="2" t="n">
        <v>0.000116866753669456</v>
      </c>
      <c r="J8871" s="40" t="inlineStr">
        <is>
          <t>waste - methane capture</t>
        </is>
      </c>
    </row>
    <row r="8872" ht="15.75" customHeight="1" s="120">
      <c r="A8872" s="2" t="inlineStr">
        <is>
          <t>WASTE</t>
        </is>
      </c>
      <c r="B8872" s="2" t="inlineStr">
        <is>
          <t>LAN</t>
        </is>
      </c>
      <c r="C8872" s="2" t="n">
        <v>2040</v>
      </c>
      <c r="D8872" s="2" t="inlineStr">
        <is>
          <t>United States</t>
        </is>
      </c>
      <c r="E8872" s="2" t="inlineStr">
        <is>
          <t>USA</t>
        </is>
      </c>
      <c r="F8872" s="2" t="inlineStr">
        <is>
          <t>Electricity generation with combined heat and power</t>
        </is>
      </c>
      <c r="G8872" s="2" t="n">
        <v>514</v>
      </c>
      <c r="H8872" s="2" t="n">
        <v>2.07324865187e-05</v>
      </c>
      <c r="I8872" s="2" t="n">
        <v>2.3220384900944e-05</v>
      </c>
      <c r="J8872" s="40" t="inlineStr">
        <is>
          <t>waste - methane capture</t>
        </is>
      </c>
    </row>
    <row r="8873" ht="15.75" customHeight="1" s="120">
      <c r="A8873" s="2" t="inlineStr">
        <is>
          <t>WASTE</t>
        </is>
      </c>
      <c r="B8873" s="2" t="inlineStr">
        <is>
          <t>LAN</t>
        </is>
      </c>
      <c r="C8873" s="2" t="n">
        <v>2040</v>
      </c>
      <c r="D8873" s="2" t="inlineStr">
        <is>
          <t>United States</t>
        </is>
      </c>
      <c r="E8873" s="2" t="inlineStr">
        <is>
          <t>USA</t>
        </is>
      </c>
      <c r="F8873" s="2" t="inlineStr">
        <is>
          <t>Land_x001f_ll gas recovery for direct use</t>
        </is>
      </c>
      <c r="G8873" s="2" t="n">
        <v>535</v>
      </c>
      <c r="H8873" s="2" t="n">
        <v>0.0001449179835618</v>
      </c>
      <c r="I8873" s="2" t="n">
        <v>0.000162308141589216</v>
      </c>
      <c r="J8873" s="40" t="inlineStr">
        <is>
          <t>waste - methane capture</t>
        </is>
      </c>
    </row>
    <row r="8874" ht="15.75" customHeight="1" s="120">
      <c r="A8874" s="2" t="inlineStr">
        <is>
          <t>WASTE</t>
        </is>
      </c>
      <c r="B8874" s="2" t="inlineStr">
        <is>
          <t>LAN</t>
        </is>
      </c>
      <c r="C8874" s="2" t="n">
        <v>2040</v>
      </c>
      <c r="D8874" s="2" t="inlineStr">
        <is>
          <t>United States</t>
        </is>
      </c>
      <c r="E8874" s="2" t="inlineStr">
        <is>
          <t>USA</t>
        </is>
      </c>
      <c r="F8874" s="2" t="inlineStr">
        <is>
          <t>Electricity generation with a gas turbine</t>
        </is>
      </c>
      <c r="G8874" s="2" t="n">
        <v>544</v>
      </c>
      <c r="H8874" s="54" t="n">
        <v>5.32794774699e-06</v>
      </c>
      <c r="I8874" s="2" t="n">
        <v>5.9673014766288e-06</v>
      </c>
      <c r="J8874" s="40" t="inlineStr">
        <is>
          <t>waste - methane capture</t>
        </is>
      </c>
    </row>
    <row r="8875" ht="15.75" customHeight="1" s="120">
      <c r="A8875" s="2" t="inlineStr">
        <is>
          <t>WASTE</t>
        </is>
      </c>
      <c r="B8875" s="2" t="inlineStr">
        <is>
          <t>LAN</t>
        </is>
      </c>
      <c r="C8875" s="2" t="n">
        <v>2040</v>
      </c>
      <c r="D8875" s="2" t="inlineStr">
        <is>
          <t>United States</t>
        </is>
      </c>
      <c r="E8875" s="2" t="inlineStr">
        <is>
          <t>USA</t>
        </is>
      </c>
      <c r="F8875" s="2" t="inlineStr">
        <is>
          <t>Electricity generation with a reciprocating engine</t>
        </is>
      </c>
      <c r="G8875" s="2" t="n">
        <v>568</v>
      </c>
      <c r="H8875" s="2" t="n">
        <v>0.0001432294375263</v>
      </c>
      <c r="I8875" s="2" t="n">
        <v>0.000160416970029456</v>
      </c>
      <c r="J8875" s="40" t="inlineStr">
        <is>
          <t>waste - methane capture</t>
        </is>
      </c>
    </row>
    <row r="8876" ht="15.75" customHeight="1" s="120">
      <c r="A8876" s="2" t="inlineStr">
        <is>
          <t>WASTE</t>
        </is>
      </c>
      <c r="B8876" s="2" t="inlineStr">
        <is>
          <t>LAN</t>
        </is>
      </c>
      <c r="C8876" s="2" t="n">
        <v>2040</v>
      </c>
      <c r="D8876" s="2" t="inlineStr">
        <is>
          <t>United States</t>
        </is>
      </c>
      <c r="E8876" s="2" t="inlineStr">
        <is>
          <t>USA</t>
        </is>
      </c>
      <c r="F8876" s="2" t="inlineStr">
        <is>
          <t>Electricity generation with a microturbine</t>
        </is>
      </c>
      <c r="G8876" s="2" t="n">
        <v>572</v>
      </c>
      <c r="H8876" s="54" t="n">
        <v>1.80100005309e-06</v>
      </c>
      <c r="I8876" s="2" t="n">
        <v>2.0171200594608e-06</v>
      </c>
      <c r="J8876" s="40" t="inlineStr">
        <is>
          <t>waste - methane capture</t>
        </is>
      </c>
    </row>
    <row r="8877" ht="15.75" customHeight="1" s="120">
      <c r="A8877" s="2" t="inlineStr">
        <is>
          <t>WASTE</t>
        </is>
      </c>
      <c r="B8877" s="2" t="inlineStr">
        <is>
          <t>LAN</t>
        </is>
      </c>
      <c r="C8877" s="2" t="n">
        <v>2040</v>
      </c>
      <c r="D8877" s="2" t="inlineStr">
        <is>
          <t>United States</t>
        </is>
      </c>
      <c r="E8877" s="2" t="inlineStr">
        <is>
          <t>USA</t>
        </is>
      </c>
      <c r="F8877" s="2" t="inlineStr">
        <is>
          <t>Electricity generation with a gas turbine</t>
        </is>
      </c>
      <c r="G8877" s="2" t="n">
        <v>576</v>
      </c>
      <c r="H8877" s="54" t="n">
        <v>5.52706751478e-06</v>
      </c>
      <c r="I8877" s="2" t="n">
        <v>6.190315616553601e-06</v>
      </c>
      <c r="J8877" s="40" t="inlineStr">
        <is>
          <t>waste - methane capture</t>
        </is>
      </c>
    </row>
    <row r="8878" ht="15.75" customHeight="1" s="120">
      <c r="A8878" s="2" t="inlineStr">
        <is>
          <t>WASTE</t>
        </is>
      </c>
      <c r="B8878" s="2" t="inlineStr">
        <is>
          <t>LAN</t>
        </is>
      </c>
      <c r="C8878" s="2" t="n">
        <v>2040</v>
      </c>
      <c r="D8878" s="2" t="inlineStr">
        <is>
          <t>United States</t>
        </is>
      </c>
      <c r="E8878" s="2" t="inlineStr">
        <is>
          <t>USA</t>
        </is>
      </c>
      <c r="F8878" s="2" t="inlineStr">
        <is>
          <t>Land_x001f_ll gas recovery for direct use</t>
        </is>
      </c>
      <c r="G8878" s="2" t="n">
        <v>625</v>
      </c>
      <c r="H8878" s="2" t="n">
        <v>0.0001260985736735</v>
      </c>
      <c r="I8878" s="2" t="n">
        <v>0.00014123040251432</v>
      </c>
      <c r="J8878" s="40" t="inlineStr">
        <is>
          <t>waste - methane capture</t>
        </is>
      </c>
    </row>
    <row r="8879" ht="15.75" customHeight="1" s="120">
      <c r="A8879" s="2" t="inlineStr">
        <is>
          <t>WASTE</t>
        </is>
      </c>
      <c r="B8879" s="2" t="inlineStr">
        <is>
          <t>LAN</t>
        </is>
      </c>
      <c r="C8879" s="2" t="n">
        <v>2040</v>
      </c>
      <c r="D8879" s="2" t="inlineStr">
        <is>
          <t>United States</t>
        </is>
      </c>
      <c r="E8879" s="2" t="inlineStr">
        <is>
          <t>USA</t>
        </is>
      </c>
      <c r="F8879" s="2" t="inlineStr">
        <is>
          <t>Electricity generation with a reciprocating engine</t>
        </is>
      </c>
      <c r="G8879" s="2" t="n">
        <v>648</v>
      </c>
      <c r="H8879" s="2" t="n">
        <v>0.0001256867835764</v>
      </c>
      <c r="I8879" s="2" t="n">
        <v>0.000140769197605568</v>
      </c>
      <c r="J8879" s="40" t="inlineStr">
        <is>
          <t>waste - methane capture</t>
        </is>
      </c>
    </row>
    <row r="8880" ht="15.75" customHeight="1" s="120">
      <c r="A8880" s="2" t="inlineStr">
        <is>
          <t>WASTE</t>
        </is>
      </c>
      <c r="B8880" s="2" t="inlineStr">
        <is>
          <t>LAN</t>
        </is>
      </c>
      <c r="C8880" s="2" t="n">
        <v>2040</v>
      </c>
      <c r="D8880" s="2" t="inlineStr">
        <is>
          <t>United States</t>
        </is>
      </c>
      <c r="E8880" s="2" t="inlineStr">
        <is>
          <t>USA</t>
        </is>
      </c>
      <c r="F8880" s="2" t="inlineStr">
        <is>
          <t>Electricity generation with combined heat and power</t>
        </is>
      </c>
      <c r="G8880" s="2" t="n">
        <v>733</v>
      </c>
      <c r="H8880" s="2" t="n">
        <v>1.45317053466e-05</v>
      </c>
      <c r="I8880" s="2" t="n">
        <v>1.6275509988192e-05</v>
      </c>
      <c r="J8880" s="40" t="inlineStr">
        <is>
          <t>waste - methane capture</t>
        </is>
      </c>
    </row>
    <row r="8881" ht="15.75" customHeight="1" s="120">
      <c r="A8881" s="2" t="inlineStr">
        <is>
          <t>WASTE</t>
        </is>
      </c>
      <c r="B8881" s="2" t="inlineStr">
        <is>
          <t>LAN</t>
        </is>
      </c>
      <c r="C8881" s="2" t="n">
        <v>2040</v>
      </c>
      <c r="D8881" s="2" t="inlineStr">
        <is>
          <t>United States</t>
        </is>
      </c>
      <c r="E8881" s="2" t="inlineStr">
        <is>
          <t>USA</t>
        </is>
      </c>
      <c r="F8881" s="2" t="inlineStr">
        <is>
          <t>Electricity generation with a reciprocating engine</t>
        </is>
      </c>
      <c r="G8881" s="2" t="n">
        <v>757</v>
      </c>
      <c r="H8881" s="2" t="n">
        <v>0.0001074289175449</v>
      </c>
      <c r="I8881" s="2" t="n">
        <v>0.000120320387650288</v>
      </c>
      <c r="J8881" s="40" t="inlineStr">
        <is>
          <t>waste - methane capture</t>
        </is>
      </c>
    </row>
    <row r="8882" ht="15.75" customHeight="1" s="120">
      <c r="A8882" s="2" t="inlineStr">
        <is>
          <t>WASTE</t>
        </is>
      </c>
      <c r="B8882" s="2" t="inlineStr">
        <is>
          <t>LAN</t>
        </is>
      </c>
      <c r="C8882" s="2" t="n">
        <v>2040</v>
      </c>
      <c r="D8882" s="2" t="inlineStr">
        <is>
          <t>United States</t>
        </is>
      </c>
      <c r="E8882" s="2" t="inlineStr">
        <is>
          <t>USA</t>
        </is>
      </c>
      <c r="F8882" s="2" t="inlineStr">
        <is>
          <t>Land_x001f_ll gas recovery for direct use</t>
        </is>
      </c>
      <c r="G8882" s="2" t="n">
        <v>793</v>
      </c>
      <c r="H8882" s="2" t="n">
        <v>7.313716923819999e-05</v>
      </c>
      <c r="I8882" s="2" t="n">
        <v>8.191362954678401e-05</v>
      </c>
      <c r="J8882" s="40" t="inlineStr">
        <is>
          <t>waste - methane capture</t>
        </is>
      </c>
    </row>
    <row r="8883" ht="15.75" customHeight="1" s="120">
      <c r="A8883" s="2" t="inlineStr">
        <is>
          <t>WASTE</t>
        </is>
      </c>
      <c r="B8883" s="2" t="inlineStr">
        <is>
          <t>LAN</t>
        </is>
      </c>
      <c r="C8883" s="2" t="n">
        <v>2040</v>
      </c>
      <c r="D8883" s="2" t="inlineStr">
        <is>
          <t>United States</t>
        </is>
      </c>
      <c r="E8883" s="2" t="inlineStr">
        <is>
          <t>USA</t>
        </is>
      </c>
      <c r="F8883" s="2" t="inlineStr">
        <is>
          <t>Electricity generation with a microturbine</t>
        </is>
      </c>
      <c r="G8883" s="2" t="n">
        <v>869</v>
      </c>
      <c r="H8883" s="54" t="n">
        <v>1.07657069748e-06</v>
      </c>
      <c r="I8883" s="2" t="n">
        <v>1.2057591811776e-06</v>
      </c>
      <c r="J8883" s="40" t="inlineStr">
        <is>
          <t>waste - methane capture</t>
        </is>
      </c>
    </row>
    <row r="8884" ht="15.75" customHeight="1" s="120">
      <c r="A8884" s="2" t="inlineStr">
        <is>
          <t>WASTE</t>
        </is>
      </c>
      <c r="B8884" s="2" t="inlineStr">
        <is>
          <t>LAN</t>
        </is>
      </c>
      <c r="C8884" s="2" t="n">
        <v>2040</v>
      </c>
      <c r="D8884" s="2" t="inlineStr">
        <is>
          <t>United States</t>
        </is>
      </c>
      <c r="E8884" s="2" t="inlineStr">
        <is>
          <t>USA</t>
        </is>
      </c>
      <c r="F8884" s="2" t="inlineStr">
        <is>
          <t>Electricity generation with a microturbine</t>
        </is>
      </c>
      <c r="G8884" s="2" t="n">
        <v>890</v>
      </c>
      <c r="H8884" s="54" t="n">
        <v>1.06104107545e-06</v>
      </c>
      <c r="I8884" s="2" t="n">
        <v>1.188366004504e-06</v>
      </c>
      <c r="J8884" s="40" t="inlineStr">
        <is>
          <t>waste - methane capture</t>
        </is>
      </c>
    </row>
    <row r="8885" ht="15.75" customHeight="1" s="120">
      <c r="A8885" s="2" t="inlineStr">
        <is>
          <t>WASTE</t>
        </is>
      </c>
      <c r="B8885" s="2" t="inlineStr">
        <is>
          <t>LAN</t>
        </is>
      </c>
      <c r="C8885" s="2" t="n">
        <v>2040</v>
      </c>
      <c r="D8885" s="2" t="inlineStr">
        <is>
          <t>United States</t>
        </is>
      </c>
      <c r="E8885" s="2" t="inlineStr">
        <is>
          <t>USA</t>
        </is>
      </c>
      <c r="F8885" s="2" t="inlineStr">
        <is>
          <t>Flaring of landfill gas</t>
        </is>
      </c>
      <c r="G8885" s="2" t="n">
        <v>892</v>
      </c>
      <c r="H8885" s="2" t="n">
        <v>1.74940050783e-05</v>
      </c>
      <c r="I8885" s="2" t="n">
        <v>1.9593285687696e-05</v>
      </c>
      <c r="J8885" s="40" t="inlineStr">
        <is>
          <t>waste - methane destruction</t>
        </is>
      </c>
    </row>
    <row r="8886" ht="15.75" customHeight="1" s="120">
      <c r="A8886" s="2" t="inlineStr">
        <is>
          <t>WASTE</t>
        </is>
      </c>
      <c r="B8886" s="2" t="inlineStr">
        <is>
          <t>LAN</t>
        </is>
      </c>
      <c r="C8886" s="2" t="n">
        <v>2040</v>
      </c>
      <c r="D8886" s="2" t="inlineStr">
        <is>
          <t>United States</t>
        </is>
      </c>
      <c r="E8886" s="2" t="inlineStr">
        <is>
          <t>USA</t>
        </is>
      </c>
      <c r="F8886" s="2" t="inlineStr">
        <is>
          <t>Electricity generation with combined heat and power</t>
        </is>
      </c>
      <c r="G8886" s="2" t="n">
        <v>893</v>
      </c>
      <c r="H8886" s="2" t="n">
        <v>1.19357864605e-05</v>
      </c>
      <c r="I8886" s="2" t="n">
        <v>1.336808083576e-05</v>
      </c>
      <c r="J8886" s="40" t="inlineStr">
        <is>
          <t>waste - methane capture</t>
        </is>
      </c>
    </row>
    <row r="8887" ht="15.75" customHeight="1" s="120">
      <c r="A8887" s="2" t="inlineStr">
        <is>
          <t>WASTE</t>
        </is>
      </c>
      <c r="B8887" s="2" t="inlineStr">
        <is>
          <t>LAN</t>
        </is>
      </c>
      <c r="C8887" s="2" t="n">
        <v>2040</v>
      </c>
      <c r="D8887" s="2" t="inlineStr">
        <is>
          <t>United States</t>
        </is>
      </c>
      <c r="E8887" s="2" t="inlineStr">
        <is>
          <t>USA</t>
        </is>
      </c>
      <c r="F8887" s="2" t="inlineStr">
        <is>
          <t>Flaring of landfill gas</t>
        </is>
      </c>
      <c r="G8887" s="2" t="n">
        <v>907</v>
      </c>
      <c r="H8887" s="2" t="n">
        <v>1.72416530404e-05</v>
      </c>
      <c r="I8887" s="2" t="n">
        <v>1.9310651405248e-05</v>
      </c>
      <c r="J8887" s="40" t="inlineStr">
        <is>
          <t>waste - methane destruction</t>
        </is>
      </c>
    </row>
    <row r="8888" ht="15.75" customHeight="1" s="120">
      <c r="A8888" s="2" t="inlineStr">
        <is>
          <t>WASTE</t>
        </is>
      </c>
      <c r="B8888" s="2" t="inlineStr">
        <is>
          <t>LAN</t>
        </is>
      </c>
      <c r="C8888" s="2" t="n">
        <v>2040</v>
      </c>
      <c r="D8888" s="2" t="inlineStr">
        <is>
          <t>United States</t>
        </is>
      </c>
      <c r="E8888" s="2" t="inlineStr">
        <is>
          <t>USA</t>
        </is>
      </c>
      <c r="F8888" s="2" t="inlineStr">
        <is>
          <t>Electricity generation with a reciprocating engine</t>
        </is>
      </c>
      <c r="G8888" s="2" t="n">
        <v>979</v>
      </c>
      <c r="H8888" s="2" t="n">
        <v>9.37299118959e-05</v>
      </c>
      <c r="I8888" s="2" t="n">
        <v>0.000104977501323408</v>
      </c>
      <c r="J8888" s="40" t="inlineStr">
        <is>
          <t>waste - methane capture</t>
        </is>
      </c>
    </row>
    <row r="8889" ht="15.75" customHeight="1" s="120">
      <c r="A8889" s="2" t="inlineStr">
        <is>
          <t>WASTE</t>
        </is>
      </c>
      <c r="B8889" s="2" t="inlineStr">
        <is>
          <t>LAN</t>
        </is>
      </c>
      <c r="C8889" s="2" t="n">
        <v>2040</v>
      </c>
      <c r="D8889" s="2" t="inlineStr">
        <is>
          <t>United States</t>
        </is>
      </c>
      <c r="E8889" s="2" t="inlineStr">
        <is>
          <t>USA</t>
        </is>
      </c>
      <c r="F8889" s="2" t="inlineStr">
        <is>
          <t>Electricity generation with a gas turbine</t>
        </is>
      </c>
      <c r="G8889" s="2" t="n">
        <v>1007</v>
      </c>
      <c r="H8889" s="54" t="n">
        <v>3.15174997922e-06</v>
      </c>
      <c r="I8889" s="2" t="n">
        <v>3.5299599767264e-06</v>
      </c>
      <c r="J8889" s="40" t="inlineStr">
        <is>
          <t>waste - methane capture</t>
        </is>
      </c>
    </row>
    <row r="8890" ht="15.75" customHeight="1" s="120">
      <c r="A8890" s="2" t="inlineStr">
        <is>
          <t>WASTE</t>
        </is>
      </c>
      <c r="B8890" s="2" t="inlineStr">
        <is>
          <t>LAN</t>
        </is>
      </c>
      <c r="C8890" s="2" t="n">
        <v>2040</v>
      </c>
      <c r="D8890" s="2" t="inlineStr">
        <is>
          <t>United States</t>
        </is>
      </c>
      <c r="E8890" s="2" t="inlineStr">
        <is>
          <t>USA</t>
        </is>
      </c>
      <c r="F8890" s="2" t="inlineStr">
        <is>
          <t>Electricity generation with combined heat and power</t>
        </is>
      </c>
      <c r="G8890" s="2" t="n">
        <v>1019</v>
      </c>
      <c r="H8890" s="2" t="n">
        <v>1.04738983282e-05</v>
      </c>
      <c r="I8890" s="2" t="n">
        <v>1.1730766127584e-05</v>
      </c>
      <c r="J8890" s="40" t="inlineStr">
        <is>
          <t>waste - methane capture</t>
        </is>
      </c>
    </row>
    <row r="8891" ht="15.75" customHeight="1" s="120">
      <c r="A8891" s="2" t="inlineStr">
        <is>
          <t>WASTE</t>
        </is>
      </c>
      <c r="B8891" s="2" t="inlineStr">
        <is>
          <t>LAN</t>
        </is>
      </c>
      <c r="C8891" s="2" t="n">
        <v>2040</v>
      </c>
      <c r="D8891" s="2" t="inlineStr">
        <is>
          <t>United States</t>
        </is>
      </c>
      <c r="E8891" s="2" t="inlineStr">
        <is>
          <t>USA</t>
        </is>
      </c>
      <c r="F8891" s="2" t="inlineStr">
        <is>
          <t>Land_x001f_ll gas recovery for direct use</t>
        </is>
      </c>
      <c r="G8891" s="2" t="n">
        <v>1020</v>
      </c>
      <c r="H8891" s="2" t="n">
        <v>6.00720668444e-05</v>
      </c>
      <c r="I8891" s="2" t="n">
        <v>6.728071486572801e-05</v>
      </c>
      <c r="J8891" s="40" t="inlineStr">
        <is>
          <t>waste - methane capture</t>
        </is>
      </c>
    </row>
    <row r="8892" ht="15.75" customHeight="1" s="120">
      <c r="A8892" s="2" t="inlineStr">
        <is>
          <t>WASTE</t>
        </is>
      </c>
      <c r="B8892" s="2" t="inlineStr">
        <is>
          <t>LAN</t>
        </is>
      </c>
      <c r="C8892" s="2" t="n">
        <v>2040</v>
      </c>
      <c r="D8892" s="2" t="inlineStr">
        <is>
          <t>United States</t>
        </is>
      </c>
      <c r="E8892" s="2" t="inlineStr">
        <is>
          <t>USA</t>
        </is>
      </c>
      <c r="F8892" s="2" t="inlineStr">
        <is>
          <t>Electricity generation with a reciprocating engine</t>
        </is>
      </c>
      <c r="G8892" s="2" t="n">
        <v>1173</v>
      </c>
      <c r="H8892" s="2" t="n">
        <v>6.926226342329999e-05</v>
      </c>
      <c r="I8892" s="2" t="n">
        <v>7.7573735034096e-05</v>
      </c>
      <c r="J8892" s="40" t="inlineStr">
        <is>
          <t>waste - methane capture</t>
        </is>
      </c>
    </row>
    <row r="8893" ht="15.75" customHeight="1" s="120">
      <c r="A8893" s="2" t="inlineStr">
        <is>
          <t>WASTE</t>
        </is>
      </c>
      <c r="B8893" s="2" t="inlineStr">
        <is>
          <t>LAN</t>
        </is>
      </c>
      <c r="C8893" s="2" t="n">
        <v>2040</v>
      </c>
      <c r="D8893" s="2" t="inlineStr">
        <is>
          <t>United States</t>
        </is>
      </c>
      <c r="E8893" s="2" t="inlineStr">
        <is>
          <t>USA</t>
        </is>
      </c>
      <c r="F8893" s="2" t="inlineStr">
        <is>
          <t>Electricity generation with combined heat and power</t>
        </is>
      </c>
      <c r="G8893" s="2" t="n">
        <v>1191</v>
      </c>
      <c r="H8893" s="54" t="n">
        <v>8.95241009857e-06</v>
      </c>
      <c r="I8893" s="2" t="n">
        <v>1.00266993103984e-05</v>
      </c>
      <c r="J8893" s="40" t="inlineStr">
        <is>
          <t>waste - methane capture</t>
        </is>
      </c>
    </row>
    <row r="8894" ht="15.75" customHeight="1" s="120">
      <c r="A8894" s="2" t="inlineStr">
        <is>
          <t>WASTE</t>
        </is>
      </c>
      <c r="B8894" s="2" t="inlineStr">
        <is>
          <t>LAN</t>
        </is>
      </c>
      <c r="C8894" s="2" t="n">
        <v>2040</v>
      </c>
      <c r="D8894" s="2" t="inlineStr">
        <is>
          <t>United States</t>
        </is>
      </c>
      <c r="E8894" s="2" t="inlineStr">
        <is>
          <t>USA</t>
        </is>
      </c>
      <c r="F8894" s="2" t="inlineStr">
        <is>
          <t>Land_x001f_ll gas recovery for direct use</t>
        </is>
      </c>
      <c r="G8894" s="2" t="n">
        <v>1204</v>
      </c>
      <c r="H8894" s="2" t="n">
        <v>5.27144766238e-05</v>
      </c>
      <c r="I8894" s="2" t="n">
        <v>5.904021381865601e-05</v>
      </c>
      <c r="J8894" s="40" t="inlineStr">
        <is>
          <t>waste - methane capture</t>
        </is>
      </c>
    </row>
    <row r="8895" ht="15.75" customHeight="1" s="120">
      <c r="A8895" s="2" t="inlineStr">
        <is>
          <t>WASTE</t>
        </is>
      </c>
      <c r="B8895" s="2" t="inlineStr">
        <is>
          <t>LAN</t>
        </is>
      </c>
      <c r="C8895" s="2" t="n">
        <v>2040</v>
      </c>
      <c r="D8895" s="2" t="inlineStr">
        <is>
          <t>United States</t>
        </is>
      </c>
      <c r="E8895" s="2" t="inlineStr">
        <is>
          <t>USA</t>
        </is>
      </c>
      <c r="F8895" s="2" t="inlineStr">
        <is>
          <t>Electricity generation with a reciprocating engine</t>
        </is>
      </c>
      <c r="G8895" s="2" t="n">
        <v>1276</v>
      </c>
      <c r="H8895" s="2" t="n">
        <v>7.1850779932e-05</v>
      </c>
      <c r="I8895" s="2" t="n">
        <v>8.047287352384001e-05</v>
      </c>
      <c r="J8895" s="40" t="inlineStr">
        <is>
          <t>waste - methane capture</t>
        </is>
      </c>
    </row>
    <row r="8896" ht="15.75" customHeight="1" s="120">
      <c r="A8896" s="2" t="inlineStr">
        <is>
          <t>WASTE</t>
        </is>
      </c>
      <c r="B8896" s="2" t="inlineStr">
        <is>
          <t>LAN</t>
        </is>
      </c>
      <c r="C8896" s="2" t="n">
        <v>2040</v>
      </c>
      <c r="D8896" s="2" t="inlineStr">
        <is>
          <t>United States</t>
        </is>
      </c>
      <c r="E8896" s="2" t="inlineStr">
        <is>
          <t>USA</t>
        </is>
      </c>
      <c r="F8896" s="2" t="inlineStr">
        <is>
          <t>Land_x001f_ll gas recovery for direct use</t>
        </is>
      </c>
      <c r="G8896" s="2" t="n">
        <v>1419</v>
      </c>
      <c r="H8896" s="2" t="n">
        <v>4.50569204986e-05</v>
      </c>
      <c r="I8896" s="2" t="n">
        <v>5.046375095843201e-05</v>
      </c>
      <c r="J8896" s="40" t="inlineStr">
        <is>
          <t>waste - methane capture</t>
        </is>
      </c>
    </row>
    <row r="8897" ht="15.75" customHeight="1" s="120">
      <c r="A8897" s="2" t="inlineStr">
        <is>
          <t>WASTE</t>
        </is>
      </c>
      <c r="B8897" s="2" t="inlineStr">
        <is>
          <t>LAN</t>
        </is>
      </c>
      <c r="C8897" s="2" t="n">
        <v>2040</v>
      </c>
      <c r="D8897" s="2" t="inlineStr">
        <is>
          <t>United States</t>
        </is>
      </c>
      <c r="E8897" s="2" t="inlineStr">
        <is>
          <t>USA</t>
        </is>
      </c>
      <c r="F8897" s="2" t="inlineStr">
        <is>
          <t>Electricity generation with a gas turbine</t>
        </is>
      </c>
      <c r="G8897" s="2" t="n">
        <v>1531</v>
      </c>
      <c r="H8897" s="54" t="n">
        <v>1.88399872059e-06</v>
      </c>
      <c r="I8897" s="2" t="n">
        <v>2.1100785670608e-06</v>
      </c>
      <c r="J8897" s="40" t="inlineStr">
        <is>
          <t>waste - methane capture</t>
        </is>
      </c>
    </row>
    <row r="8898" ht="15.75" customHeight="1" s="120">
      <c r="A8898" s="2" t="inlineStr">
        <is>
          <t>WASTE</t>
        </is>
      </c>
      <c r="B8898" s="2" t="inlineStr">
        <is>
          <t>LAN</t>
        </is>
      </c>
      <c r="C8898" s="2" t="n">
        <v>2040</v>
      </c>
      <c r="D8898" s="2" t="inlineStr">
        <is>
          <t>United States</t>
        </is>
      </c>
      <c r="E8898" s="2" t="inlineStr">
        <is>
          <t>USA</t>
        </is>
      </c>
      <c r="F8898" s="2" t="inlineStr">
        <is>
          <t>Electricity generation with combined heat and power</t>
        </is>
      </c>
      <c r="G8898" s="2" t="n">
        <v>1555</v>
      </c>
      <c r="H8898" s="54" t="n">
        <v>7.81082599133e-06</v>
      </c>
      <c r="I8898" s="2" t="n">
        <v>8.748125110289601e-06</v>
      </c>
      <c r="J8898" s="40" t="inlineStr">
        <is>
          <t>waste - methane capture</t>
        </is>
      </c>
    </row>
    <row r="8899" ht="15.75" customHeight="1" s="120">
      <c r="A8899" s="2" t="inlineStr">
        <is>
          <t>WASTE</t>
        </is>
      </c>
      <c r="B8899" s="2" t="inlineStr">
        <is>
          <t>LAN</t>
        </is>
      </c>
      <c r="C8899" s="2" t="n">
        <v>2040</v>
      </c>
      <c r="D8899" s="2" t="inlineStr">
        <is>
          <t>United States</t>
        </is>
      </c>
      <c r="E8899" s="2" t="inlineStr">
        <is>
          <t>USA</t>
        </is>
      </c>
      <c r="F8899" s="2" t="inlineStr">
        <is>
          <t>Electricity generation with a gas turbine</t>
        </is>
      </c>
      <c r="G8899" s="2" t="n">
        <v>1555</v>
      </c>
      <c r="H8899" s="54" t="n">
        <v>1.85682176834e-06</v>
      </c>
      <c r="I8899" s="2" t="n">
        <v>2.0796403805408e-06</v>
      </c>
      <c r="J8899" s="40" t="inlineStr">
        <is>
          <t>waste - methane capture</t>
        </is>
      </c>
    </row>
    <row r="8900" ht="15.75" customHeight="1" s="120">
      <c r="A8900" s="2" t="inlineStr">
        <is>
          <t>WASTE</t>
        </is>
      </c>
      <c r="B8900" s="2" t="inlineStr">
        <is>
          <t>LAN</t>
        </is>
      </c>
      <c r="C8900" s="2" t="n">
        <v>2040</v>
      </c>
      <c r="D8900" s="2" t="inlineStr">
        <is>
          <t>United States</t>
        </is>
      </c>
      <c r="E8900" s="2" t="inlineStr">
        <is>
          <t>USA</t>
        </is>
      </c>
      <c r="F8900" s="2" t="inlineStr">
        <is>
          <t>Electricity generation with combined heat and power</t>
        </is>
      </c>
      <c r="G8900" s="2" t="n">
        <v>1849</v>
      </c>
      <c r="H8900" s="54" t="n">
        <v>5.77185528527e-06</v>
      </c>
      <c r="I8900" s="2" t="n">
        <v>6.464477919502401e-06</v>
      </c>
      <c r="J8900" s="40" t="inlineStr">
        <is>
          <t>waste - methane capture</t>
        </is>
      </c>
    </row>
    <row r="8901" ht="15.75" customHeight="1" s="120">
      <c r="A8901" s="2" t="inlineStr">
        <is>
          <t>WASTE</t>
        </is>
      </c>
      <c r="B8901" s="2" t="inlineStr">
        <is>
          <t>LAN</t>
        </is>
      </c>
      <c r="C8901" s="2" t="n">
        <v>2040</v>
      </c>
      <c r="D8901" s="2" t="inlineStr">
        <is>
          <t>United States</t>
        </is>
      </c>
      <c r="E8901" s="2" t="inlineStr">
        <is>
          <t>USA</t>
        </is>
      </c>
      <c r="F8901" s="2" t="inlineStr">
        <is>
          <t>Electricity generation with combined heat and power</t>
        </is>
      </c>
      <c r="G8901" s="2" t="n">
        <v>2027</v>
      </c>
      <c r="H8901" s="54" t="n">
        <v>5.98756469117e-06</v>
      </c>
      <c r="I8901" s="2" t="n">
        <v>6.706072454110401e-06</v>
      </c>
      <c r="J8901" s="40" t="inlineStr">
        <is>
          <t>waste - methane capture</t>
        </is>
      </c>
    </row>
    <row r="8902" ht="15.75" customHeight="1" s="120">
      <c r="A8902" s="2" t="inlineStr">
        <is>
          <t>WASTE</t>
        </is>
      </c>
      <c r="B8902" s="2" t="inlineStr">
        <is>
          <t>LAN</t>
        </is>
      </c>
      <c r="C8902" s="2" t="n">
        <v>2040</v>
      </c>
      <c r="D8902" s="2" t="inlineStr">
        <is>
          <t>United States</t>
        </is>
      </c>
      <c r="E8902" s="2" t="inlineStr">
        <is>
          <t>USA</t>
        </is>
      </c>
      <c r="F8902" s="2" t="inlineStr">
        <is>
          <t>Land_x001f_ll gas recovery for direct use</t>
        </is>
      </c>
      <c r="G8902" s="2" t="n">
        <v>2078</v>
      </c>
      <c r="H8902" s="2" t="n">
        <v>3.93114023609e-05</v>
      </c>
      <c r="I8902" s="2" t="n">
        <v>4.402877064420801e-05</v>
      </c>
      <c r="J8902" s="40" t="inlineStr">
        <is>
          <t>waste - methane capture</t>
        </is>
      </c>
    </row>
    <row r="8903" ht="15.75" customHeight="1" s="120">
      <c r="A8903" s="2" t="inlineStr">
        <is>
          <t>WASTE</t>
        </is>
      </c>
      <c r="B8903" s="2" t="inlineStr">
        <is>
          <t>LAN</t>
        </is>
      </c>
      <c r="C8903" s="2" t="n">
        <v>2040</v>
      </c>
      <c r="D8903" s="2" t="inlineStr">
        <is>
          <t>United States</t>
        </is>
      </c>
      <c r="E8903" s="2" t="inlineStr">
        <is>
          <t>USA</t>
        </is>
      </c>
      <c r="F8903" s="2" t="inlineStr">
        <is>
          <t>Electricity generation with a reciprocating engine</t>
        </is>
      </c>
      <c r="G8903" s="2" t="n">
        <v>2234</v>
      </c>
      <c r="H8903" s="2" t="n">
        <v>4.09721214965e-05</v>
      </c>
      <c r="I8903" s="2" t="n">
        <v>4.588877607608001e-05</v>
      </c>
      <c r="J8903" s="40" t="inlineStr">
        <is>
          <t>waste - methane capture</t>
        </is>
      </c>
    </row>
    <row r="8904" ht="15.75" customHeight="1" s="120">
      <c r="A8904" s="2" t="inlineStr">
        <is>
          <t>WASTE</t>
        </is>
      </c>
      <c r="B8904" s="2" t="inlineStr">
        <is>
          <t>LAN</t>
        </is>
      </c>
      <c r="C8904" s="2" t="n">
        <v>2040</v>
      </c>
      <c r="D8904" s="2" t="inlineStr">
        <is>
          <t>United States</t>
        </is>
      </c>
      <c r="E8904" s="2" t="inlineStr">
        <is>
          <t>USA</t>
        </is>
      </c>
      <c r="F8904" s="2" t="inlineStr">
        <is>
          <t>Land_x001f_ll gas recovery for direct use</t>
        </is>
      </c>
      <c r="G8904" s="2" t="n">
        <v>2332</v>
      </c>
      <c r="H8904" s="2" t="n">
        <v>2.90493862849e-05</v>
      </c>
      <c r="I8904" s="2" t="n">
        <v>3.2535312639088e-05</v>
      </c>
      <c r="J8904" s="40" t="inlineStr">
        <is>
          <t>waste - methane capture</t>
        </is>
      </c>
    </row>
    <row r="8905" ht="15.75" customHeight="1" s="120">
      <c r="A8905" s="2" t="inlineStr">
        <is>
          <t>WASTE</t>
        </is>
      </c>
      <c r="B8905" s="2" t="inlineStr">
        <is>
          <t>LAN</t>
        </is>
      </c>
      <c r="C8905" s="2" t="n">
        <v>2040</v>
      </c>
      <c r="D8905" s="2" t="inlineStr">
        <is>
          <t>United States</t>
        </is>
      </c>
      <c r="E8905" s="2" t="inlineStr">
        <is>
          <t>USA</t>
        </is>
      </c>
      <c r="F8905" s="2" t="inlineStr">
        <is>
          <t>Land_x001f_ll gas recovery for direct use</t>
        </is>
      </c>
      <c r="G8905" s="2" t="n">
        <v>2727</v>
      </c>
      <c r="H8905" s="2" t="n">
        <v>3.01350391965e-05</v>
      </c>
      <c r="I8905" s="2" t="n">
        <v>3.375124390008001e-05</v>
      </c>
      <c r="J8905" s="40" t="inlineStr">
        <is>
          <t>waste - methane capture</t>
        </is>
      </c>
    </row>
    <row r="8906" ht="15.75" customHeight="1" s="120">
      <c r="A8906" s="2" t="inlineStr">
        <is>
          <t>WASTE</t>
        </is>
      </c>
      <c r="B8906" s="2" t="inlineStr">
        <is>
          <t>LAN</t>
        </is>
      </c>
      <c r="C8906" s="2" t="n">
        <v>2040</v>
      </c>
      <c r="D8906" s="2" t="inlineStr">
        <is>
          <t>United States</t>
        </is>
      </c>
      <c r="E8906" s="2" t="inlineStr">
        <is>
          <t>USA</t>
        </is>
      </c>
      <c r="F8906" s="2" t="inlineStr">
        <is>
          <t>Electricity generation with a reciprocating engine</t>
        </is>
      </c>
      <c r="G8906" s="2" t="n">
        <v>3314</v>
      </c>
      <c r="H8906" s="2" t="n">
        <v>2.44916082011e-05</v>
      </c>
      <c r="I8906" s="2" t="n">
        <v>2.7430601185232e-05</v>
      </c>
      <c r="J8906" s="40" t="inlineStr">
        <is>
          <t>waste - methane capture</t>
        </is>
      </c>
    </row>
    <row r="8907" ht="15.75" customHeight="1" s="120">
      <c r="A8907" s="2" t="inlineStr">
        <is>
          <t>WASTE</t>
        </is>
      </c>
      <c r="B8907" s="2" t="inlineStr">
        <is>
          <t>LAN</t>
        </is>
      </c>
      <c r="C8907" s="2" t="n">
        <v>2040</v>
      </c>
      <c r="D8907" s="2" t="inlineStr">
        <is>
          <t>United States</t>
        </is>
      </c>
      <c r="E8907" s="2" t="inlineStr">
        <is>
          <t>USA</t>
        </is>
      </c>
      <c r="F8907" s="2" t="inlineStr">
        <is>
          <t>Electricity generation with a reciprocating engine</t>
        </is>
      </c>
      <c r="G8907" s="2" t="n">
        <v>3364</v>
      </c>
      <c r="H8907" s="2" t="n">
        <v>2.41383131652e-05</v>
      </c>
      <c r="I8907" s="2" t="n">
        <v>2.703491074502401e-05</v>
      </c>
      <c r="J8907" s="40" t="inlineStr">
        <is>
          <t>waste - methane capture</t>
        </is>
      </c>
    </row>
    <row r="8908" ht="15.75" customHeight="1" s="120">
      <c r="A8908" s="2" t="inlineStr">
        <is>
          <t>WASTE</t>
        </is>
      </c>
      <c r="B8908" s="2" t="inlineStr">
        <is>
          <t>LAN</t>
        </is>
      </c>
      <c r="C8908" s="2" t="n">
        <v>2040</v>
      </c>
      <c r="D8908" s="2" t="inlineStr">
        <is>
          <t>United States</t>
        </is>
      </c>
      <c r="E8908" s="2" t="inlineStr">
        <is>
          <t>USA</t>
        </is>
      </c>
      <c r="F8908" s="2" t="inlineStr">
        <is>
          <t>Electricity generation with combined heat and power</t>
        </is>
      </c>
      <c r="G8908" s="2" t="n">
        <v>3550</v>
      </c>
      <c r="H8908" s="54" t="n">
        <v>3.41434360962e-06</v>
      </c>
      <c r="I8908" s="2" t="n">
        <v>3.8240648427744e-06</v>
      </c>
      <c r="J8908" s="40" t="inlineStr">
        <is>
          <t>waste - methane capture</t>
        </is>
      </c>
    </row>
    <row r="8909" ht="15.75" customHeight="1" s="120">
      <c r="A8909" s="2" t="inlineStr">
        <is>
          <t>WASTE</t>
        </is>
      </c>
      <c r="B8909" s="2" t="inlineStr">
        <is>
          <t>LAN</t>
        </is>
      </c>
      <c r="C8909" s="2" t="n">
        <v>2040</v>
      </c>
      <c r="D8909" s="2" t="inlineStr">
        <is>
          <t>United States</t>
        </is>
      </c>
      <c r="E8909" s="2" t="inlineStr">
        <is>
          <t>USA</t>
        </is>
      </c>
      <c r="F8909" s="2" t="inlineStr">
        <is>
          <t>Land_x001f_ll gas recovery for direct use</t>
        </is>
      </c>
      <c r="G8909" s="2" t="n">
        <v>4709</v>
      </c>
      <c r="H8909" s="2" t="n">
        <v>1.71841784322e-05</v>
      </c>
      <c r="I8909" s="2" t="n">
        <v>1.9246279844064e-05</v>
      </c>
      <c r="J8909" s="40" t="inlineStr">
        <is>
          <t>waste - methane capture</t>
        </is>
      </c>
    </row>
    <row r="8910" ht="15.75" customHeight="1" s="120">
      <c r="A8910" s="2" t="inlineStr">
        <is>
          <t>WASTE</t>
        </is>
      </c>
      <c r="B8910" s="2" t="inlineStr">
        <is>
          <t>LAN</t>
        </is>
      </c>
      <c r="C8910" s="2" t="n">
        <v>2040</v>
      </c>
      <c r="D8910" s="2" t="inlineStr">
        <is>
          <t>United States</t>
        </is>
      </c>
      <c r="E8910" s="2" t="inlineStr">
        <is>
          <t>USA</t>
        </is>
      </c>
      <c r="F8910" s="2" t="inlineStr">
        <is>
          <t>Electricity generation with combined heat and power</t>
        </is>
      </c>
      <c r="G8910" s="2" t="n">
        <v>5231</v>
      </c>
      <c r="H8910" s="54" t="n">
        <v>2.0409672743e-06</v>
      </c>
      <c r="I8910" s="2" t="n">
        <v>2.285883347216e-06</v>
      </c>
      <c r="J8910" s="40" t="inlineStr">
        <is>
          <t>waste - methane capture</t>
        </is>
      </c>
    </row>
    <row r="8911" ht="15.75" customHeight="1" s="120">
      <c r="A8911" s="2" t="inlineStr">
        <is>
          <t>WASTE</t>
        </is>
      </c>
      <c r="B8911" s="2" t="inlineStr">
        <is>
          <t>LAN</t>
        </is>
      </c>
      <c r="C8911" s="2" t="n">
        <v>2040</v>
      </c>
      <c r="D8911" s="2" t="inlineStr">
        <is>
          <t>United States</t>
        </is>
      </c>
      <c r="E8911" s="2" t="inlineStr">
        <is>
          <t>USA</t>
        </is>
      </c>
      <c r="F8911" s="2" t="inlineStr">
        <is>
          <t>Electricity generation with combined heat and power</t>
        </is>
      </c>
      <c r="G8911" s="2" t="n">
        <v>5310</v>
      </c>
      <c r="H8911" s="54" t="n">
        <v>2.01152602131e-06</v>
      </c>
      <c r="I8911" s="2" t="n">
        <v>2.2529091438672e-06</v>
      </c>
      <c r="J8911" s="40" t="inlineStr">
        <is>
          <t>waste - methane capture</t>
        </is>
      </c>
    </row>
    <row r="8912" ht="15.75" customHeight="1" s="120">
      <c r="A8912" s="2" t="inlineStr">
        <is>
          <t>WASTE</t>
        </is>
      </c>
      <c r="B8912" s="2" t="inlineStr">
        <is>
          <t>LAN</t>
        </is>
      </c>
      <c r="C8912" s="2" t="n">
        <v>2040</v>
      </c>
      <c r="D8912" s="2" t="inlineStr">
        <is>
          <t>United States</t>
        </is>
      </c>
      <c r="E8912" s="2" t="inlineStr">
        <is>
          <t>USA</t>
        </is>
      </c>
      <c r="F8912" s="2" t="inlineStr">
        <is>
          <t>Land_x001f_ll gas recovery for direct use</t>
        </is>
      </c>
      <c r="G8912" s="2" t="n">
        <v>6967</v>
      </c>
      <c r="H8912" s="2" t="n">
        <v>1.0272061445e-05</v>
      </c>
      <c r="I8912" s="2" t="n">
        <v>1.15047088184e-05</v>
      </c>
      <c r="J8912" s="40" t="inlineStr">
        <is>
          <t>waste - methane capture</t>
        </is>
      </c>
    </row>
    <row r="8913" ht="15.75" customHeight="1" s="120">
      <c r="A8913" s="2" t="inlineStr">
        <is>
          <t>WASTE</t>
        </is>
      </c>
      <c r="B8913" s="2" t="inlineStr">
        <is>
          <t>LAN</t>
        </is>
      </c>
      <c r="C8913" s="2" t="n">
        <v>2040</v>
      </c>
      <c r="D8913" s="2" t="inlineStr">
        <is>
          <t>United States</t>
        </is>
      </c>
      <c r="E8913" s="2" t="inlineStr">
        <is>
          <t>USA</t>
        </is>
      </c>
      <c r="F8913" s="2" t="inlineStr">
        <is>
          <t>Land_x001f_ll gas recovery for direct use</t>
        </is>
      </c>
      <c r="G8913" s="2" t="n">
        <v>7076</v>
      </c>
      <c r="H8913" s="2" t="n">
        <v>1.01238856587e-05</v>
      </c>
      <c r="I8913" s="2" t="n">
        <v>1.1338751937744e-05</v>
      </c>
      <c r="J8913" s="40" t="inlineStr">
        <is>
          <t>waste - methane capture</t>
        </is>
      </c>
    </row>
    <row r="8914" ht="15.75" customHeight="1" s="120">
      <c r="A8914" s="2" t="inlineStr">
        <is>
          <t>WASTE</t>
        </is>
      </c>
      <c r="B8914" s="2" t="inlineStr">
        <is>
          <t>LAN</t>
        </is>
      </c>
      <c r="C8914" s="2" t="n">
        <v>2040</v>
      </c>
      <c r="D8914" s="2" t="inlineStr">
        <is>
          <t>United States</t>
        </is>
      </c>
      <c r="E8914" s="2" t="inlineStr">
        <is>
          <t>USA</t>
        </is>
      </c>
      <c r="F8914" s="2" t="inlineStr">
        <is>
          <t>Land_x001f_ll gas recovery for direct use</t>
        </is>
      </c>
      <c r="G8914" s="2" t="n">
        <v>100000</v>
      </c>
      <c r="H8914" s="54" t="n">
        <v>1e-12</v>
      </c>
      <c r="I8914" s="2" t="n">
        <v>1.12e-12</v>
      </c>
      <c r="J8914" s="40" t="inlineStr">
        <is>
          <t>waste - methane capture</t>
        </is>
      </c>
    </row>
    <row r="8915" ht="15.75" customHeight="1" s="120">
      <c r="A8915" s="2" t="inlineStr">
        <is>
          <t>WASTE</t>
        </is>
      </c>
      <c r="B8915" s="2" t="inlineStr">
        <is>
          <t>LAN</t>
        </is>
      </c>
      <c r="C8915" s="2" t="n">
        <v>2045</v>
      </c>
      <c r="D8915" s="2" t="inlineStr">
        <is>
          <t>United States</t>
        </is>
      </c>
      <c r="E8915" s="2" t="inlineStr">
        <is>
          <t>USA</t>
        </is>
      </c>
      <c r="F8915" s="2" t="inlineStr">
        <is>
          <t>Land_x001f_ll gas recovery for direct use</t>
        </is>
      </c>
      <c r="G8915" s="2" t="n">
        <v>-100000</v>
      </c>
      <c r="H8915" s="2" t="n">
        <v>0</v>
      </c>
      <c r="I8915" s="2" t="n">
        <v>0</v>
      </c>
      <c r="J8915" s="40" t="inlineStr">
        <is>
          <t>waste - methane capture</t>
        </is>
      </c>
    </row>
    <row r="8916" ht="15.75" customHeight="1" s="120">
      <c r="A8916" s="2" t="inlineStr">
        <is>
          <t>WASTE</t>
        </is>
      </c>
      <c r="B8916" s="2" t="inlineStr">
        <is>
          <t>LAN</t>
        </is>
      </c>
      <c r="C8916" s="2" t="n">
        <v>2045</v>
      </c>
      <c r="D8916" s="2" t="inlineStr">
        <is>
          <t>United States</t>
        </is>
      </c>
      <c r="E8916" s="2" t="inlineStr">
        <is>
          <t>USA</t>
        </is>
      </c>
      <c r="F8916" s="2" t="inlineStr">
        <is>
          <t>Land_x001f_ll gas recovery for direct use</t>
        </is>
      </c>
      <c r="G8916" s="2" t="n">
        <v>-275</v>
      </c>
      <c r="H8916" s="2" t="n">
        <v>0</v>
      </c>
      <c r="I8916" s="2" t="n">
        <v>0</v>
      </c>
      <c r="J8916" s="40" t="inlineStr">
        <is>
          <t>waste - methane capture</t>
        </is>
      </c>
    </row>
    <row r="8917" ht="15.75" customHeight="1" s="120">
      <c r="A8917" s="2" t="inlineStr">
        <is>
          <t>WASTE</t>
        </is>
      </c>
      <c r="B8917" s="2" t="inlineStr">
        <is>
          <t>LAN</t>
        </is>
      </c>
      <c r="C8917" s="2" t="n">
        <v>2045</v>
      </c>
      <c r="D8917" s="2" t="inlineStr">
        <is>
          <t>United States</t>
        </is>
      </c>
      <c r="E8917" s="2" t="inlineStr">
        <is>
          <t>USA</t>
        </is>
      </c>
      <c r="F8917" s="2" t="inlineStr">
        <is>
          <t>Land_x001f_ll gas recovery for direct use</t>
        </is>
      </c>
      <c r="G8917" s="2" t="n">
        <v>-275</v>
      </c>
      <c r="H8917" s="2" t="n">
        <v>0.0097548859193921</v>
      </c>
      <c r="I8917" s="2" t="n">
        <v>0.01092547222971915</v>
      </c>
      <c r="J8917" s="40" t="inlineStr">
        <is>
          <t>waste - methane capture</t>
        </is>
      </c>
    </row>
    <row r="8918" ht="15.75" customHeight="1" s="120">
      <c r="A8918" s="2" t="inlineStr">
        <is>
          <t>WASTE</t>
        </is>
      </c>
      <c r="B8918" s="2" t="inlineStr">
        <is>
          <t>LAN</t>
        </is>
      </c>
      <c r="C8918" s="2" t="n">
        <v>2045</v>
      </c>
      <c r="D8918" s="2" t="inlineStr">
        <is>
          <t>United States</t>
        </is>
      </c>
      <c r="E8918" s="2" t="inlineStr">
        <is>
          <t>USA</t>
        </is>
      </c>
      <c r="F8918" s="2" t="inlineStr">
        <is>
          <t>Land_x001f_ll gas recovery for direct use</t>
        </is>
      </c>
      <c r="G8918" s="2" t="n">
        <v>-273</v>
      </c>
      <c r="H8918" s="2" t="n">
        <v>0.0151671469211578</v>
      </c>
      <c r="I8918" s="2" t="n">
        <v>0.01698720455169674</v>
      </c>
      <c r="J8918" s="40" t="inlineStr">
        <is>
          <t>waste - methane capture</t>
        </is>
      </c>
    </row>
    <row r="8919" ht="15.75" customHeight="1" s="120">
      <c r="A8919" s="2" t="inlineStr">
        <is>
          <t>WASTE</t>
        </is>
      </c>
      <c r="B8919" s="2" t="inlineStr">
        <is>
          <t>LAN</t>
        </is>
      </c>
      <c r="C8919" s="2" t="n">
        <v>2045</v>
      </c>
      <c r="D8919" s="2" t="inlineStr">
        <is>
          <t>United States</t>
        </is>
      </c>
      <c r="E8919" s="2" t="inlineStr">
        <is>
          <t>USA</t>
        </is>
      </c>
      <c r="F8919" s="2" t="inlineStr">
        <is>
          <t>Land_x001f_ll gas recovery for direct use</t>
        </is>
      </c>
      <c r="G8919" s="2" t="n">
        <v>-267</v>
      </c>
      <c r="H8919" s="2" t="n">
        <v>0.006158250849694</v>
      </c>
      <c r="I8919" s="2" t="n">
        <v>0.006897240951657281</v>
      </c>
      <c r="J8919" s="40" t="inlineStr">
        <is>
          <t>waste - methane capture</t>
        </is>
      </c>
    </row>
    <row r="8920" ht="15.75" customHeight="1" s="120">
      <c r="A8920" s="2" t="inlineStr">
        <is>
          <t>WASTE</t>
        </is>
      </c>
      <c r="B8920" s="2" t="inlineStr">
        <is>
          <t>LAN</t>
        </is>
      </c>
      <c r="C8920" s="2" t="n">
        <v>2045</v>
      </c>
      <c r="D8920" s="2" t="inlineStr">
        <is>
          <t>United States</t>
        </is>
      </c>
      <c r="E8920" s="2" t="inlineStr">
        <is>
          <t>USA</t>
        </is>
      </c>
      <c r="F8920" s="2" t="inlineStr">
        <is>
          <t>Land_x001f_ll gas recovery for direct use</t>
        </is>
      </c>
      <c r="G8920" s="2" t="n">
        <v>-266</v>
      </c>
      <c r="H8920" s="2" t="n">
        <v>0.0107240900397301</v>
      </c>
      <c r="I8920" s="2" t="n">
        <v>0.01201098084449771</v>
      </c>
      <c r="J8920" s="40" t="inlineStr">
        <is>
          <t>waste - methane capture</t>
        </is>
      </c>
    </row>
    <row r="8921" ht="15.75" customHeight="1" s="120">
      <c r="A8921" s="2" t="inlineStr">
        <is>
          <t>WASTE</t>
        </is>
      </c>
      <c r="B8921" s="2" t="inlineStr">
        <is>
          <t>LAN</t>
        </is>
      </c>
      <c r="C8921" s="2" t="n">
        <v>2045</v>
      </c>
      <c r="D8921" s="2" t="inlineStr">
        <is>
          <t>United States</t>
        </is>
      </c>
      <c r="E8921" s="2" t="inlineStr">
        <is>
          <t>USA</t>
        </is>
      </c>
      <c r="F8921" s="2" t="inlineStr">
        <is>
          <t>Land_x001f_ll gas recovery for direct use</t>
        </is>
      </c>
      <c r="G8921" s="2" t="n">
        <v>-263</v>
      </c>
      <c r="H8921" s="2" t="n">
        <v>0.0081363776698709</v>
      </c>
      <c r="I8921" s="2" t="n">
        <v>0.009112742990255409</v>
      </c>
      <c r="J8921" s="40" t="inlineStr">
        <is>
          <t>waste - methane capture</t>
        </is>
      </c>
    </row>
    <row r="8922" ht="15.75" customHeight="1" s="120">
      <c r="A8922" s="2" t="inlineStr">
        <is>
          <t>WASTE</t>
        </is>
      </c>
      <c r="B8922" s="2" t="inlineStr">
        <is>
          <t>LAN</t>
        </is>
      </c>
      <c r="C8922" s="2" t="n">
        <v>2045</v>
      </c>
      <c r="D8922" s="2" t="inlineStr">
        <is>
          <t>United States</t>
        </is>
      </c>
      <c r="E8922" s="2" t="inlineStr">
        <is>
          <t>USA</t>
        </is>
      </c>
      <c r="F8922" s="2" t="inlineStr">
        <is>
          <t>Land_x001f_ll gas recovery for direct use</t>
        </is>
      </c>
      <c r="G8922" s="2" t="n">
        <v>-259</v>
      </c>
      <c r="H8922" s="2" t="n">
        <v>0.0100101912394166</v>
      </c>
      <c r="I8922" s="2" t="n">
        <v>0.01121141418814659</v>
      </c>
      <c r="J8922" s="40" t="inlineStr">
        <is>
          <t>waste - methane capture</t>
        </is>
      </c>
    </row>
    <row r="8923" ht="15.75" customHeight="1" s="120">
      <c r="A8923" s="2" t="inlineStr">
        <is>
          <t>WASTE</t>
        </is>
      </c>
      <c r="B8923" s="2" t="inlineStr">
        <is>
          <t>LAN</t>
        </is>
      </c>
      <c r="C8923" s="2" t="n">
        <v>2045</v>
      </c>
      <c r="D8923" s="2" t="inlineStr">
        <is>
          <t>United States</t>
        </is>
      </c>
      <c r="E8923" s="2" t="inlineStr">
        <is>
          <t>USA</t>
        </is>
      </c>
      <c r="F8923" s="2" t="inlineStr">
        <is>
          <t>Land_x001f_ll gas recovery for direct use</t>
        </is>
      </c>
      <c r="G8923" s="2" t="n">
        <v>-258</v>
      </c>
      <c r="H8923" s="2" t="n">
        <v>0.0045392159372568</v>
      </c>
      <c r="I8923" s="2" t="n">
        <v>0.005083921849727616</v>
      </c>
      <c r="J8923" s="40" t="inlineStr">
        <is>
          <t>waste - methane capture</t>
        </is>
      </c>
    </row>
    <row r="8924" ht="15.75" customHeight="1" s="120">
      <c r="A8924" s="2" t="inlineStr">
        <is>
          <t>WASTE</t>
        </is>
      </c>
      <c r="B8924" s="2" t="inlineStr">
        <is>
          <t>LAN</t>
        </is>
      </c>
      <c r="C8924" s="2" t="n">
        <v>2045</v>
      </c>
      <c r="D8924" s="2" t="inlineStr">
        <is>
          <t>United States</t>
        </is>
      </c>
      <c r="E8924" s="2" t="inlineStr">
        <is>
          <t>USA</t>
        </is>
      </c>
      <c r="F8924" s="2" t="inlineStr">
        <is>
          <t>Land_x001f_ll gas recovery for direct use</t>
        </is>
      </c>
      <c r="G8924" s="2" t="n">
        <v>-255</v>
      </c>
      <c r="H8924" s="2" t="n">
        <v>0.0147560401819646</v>
      </c>
      <c r="I8924" s="2" t="n">
        <v>0.01652676500380035</v>
      </c>
      <c r="J8924" s="40" t="inlineStr">
        <is>
          <t>waste - methane capture</t>
        </is>
      </c>
    </row>
    <row r="8925" ht="15.75" customHeight="1" s="120">
      <c r="A8925" s="2" t="inlineStr">
        <is>
          <t>WASTE</t>
        </is>
      </c>
      <c r="B8925" s="2" t="inlineStr">
        <is>
          <t>LAN</t>
        </is>
      </c>
      <c r="C8925" s="2" t="n">
        <v>2045</v>
      </c>
      <c r="D8925" s="2" t="inlineStr">
        <is>
          <t>United States</t>
        </is>
      </c>
      <c r="E8925" s="2" t="inlineStr">
        <is>
          <t>USA</t>
        </is>
      </c>
      <c r="F8925" s="2" t="inlineStr">
        <is>
          <t>Land_x001f_ll gas recovery for direct use</t>
        </is>
      </c>
      <c r="G8925" s="2" t="n">
        <v>-254</v>
      </c>
      <c r="H8925" s="2" t="n">
        <v>0.0239105466753244</v>
      </c>
      <c r="I8925" s="2" t="n">
        <v>0.02677981227636333</v>
      </c>
      <c r="J8925" s="40" t="inlineStr">
        <is>
          <t>waste - methane capture</t>
        </is>
      </c>
    </row>
    <row r="8926" ht="15.75" customHeight="1" s="120">
      <c r="A8926" s="2" t="inlineStr">
        <is>
          <t>WASTE</t>
        </is>
      </c>
      <c r="B8926" s="2" t="inlineStr">
        <is>
          <t>LAN</t>
        </is>
      </c>
      <c r="C8926" s="2" t="n">
        <v>2045</v>
      </c>
      <c r="D8926" s="2" t="inlineStr">
        <is>
          <t>United States</t>
        </is>
      </c>
      <c r="E8926" s="2" t="inlineStr">
        <is>
          <t>USA</t>
        </is>
      </c>
      <c r="F8926" s="2" t="inlineStr">
        <is>
          <t>Land_x001f_ll gas recovery for direct use</t>
        </is>
      </c>
      <c r="G8926" s="2" t="n">
        <v>-253</v>
      </c>
      <c r="H8926" s="2" t="n">
        <v>0.0047738892026246</v>
      </c>
      <c r="I8926" s="2" t="n">
        <v>0.005346755906939553</v>
      </c>
      <c r="J8926" s="40" t="inlineStr">
        <is>
          <t>waste - methane capture</t>
        </is>
      </c>
    </row>
    <row r="8927" ht="15.75" customHeight="1" s="120">
      <c r="A8927" s="2" t="inlineStr">
        <is>
          <t>WASTE</t>
        </is>
      </c>
      <c r="B8927" s="2" t="inlineStr">
        <is>
          <t>LAN</t>
        </is>
      </c>
      <c r="C8927" s="2" t="n">
        <v>2045</v>
      </c>
      <c r="D8927" s="2" t="inlineStr">
        <is>
          <t>United States</t>
        </is>
      </c>
      <c r="E8927" s="2" t="inlineStr">
        <is>
          <t>USA</t>
        </is>
      </c>
      <c r="F8927" s="2" t="inlineStr">
        <is>
          <t>Land_x001f_ll gas recovery for direct use</t>
        </is>
      </c>
      <c r="G8927" s="2" t="n">
        <v>-250</v>
      </c>
      <c r="H8927" s="2" t="n">
        <v>0.004444258287549</v>
      </c>
      <c r="I8927" s="2" t="n">
        <v>0.004977569282054881</v>
      </c>
      <c r="J8927" s="40" t="inlineStr">
        <is>
          <t>waste - methane capture</t>
        </is>
      </c>
    </row>
    <row r="8928" ht="15.75" customHeight="1" s="120">
      <c r="A8928" s="2" t="inlineStr">
        <is>
          <t>WASTE</t>
        </is>
      </c>
      <c r="B8928" s="2" t="inlineStr">
        <is>
          <t>LAN</t>
        </is>
      </c>
      <c r="C8928" s="2" t="n">
        <v>2045</v>
      </c>
      <c r="D8928" s="2" t="inlineStr">
        <is>
          <t>United States</t>
        </is>
      </c>
      <c r="E8928" s="2" t="inlineStr">
        <is>
          <t>USA</t>
        </is>
      </c>
      <c r="F8928" s="2" t="inlineStr">
        <is>
          <t>Land_x001f_ll gas recovery for direct use</t>
        </is>
      </c>
      <c r="G8928" s="2" t="n">
        <v>-249</v>
      </c>
      <c r="H8928" s="2" t="n">
        <v>0.0115898973308504</v>
      </c>
      <c r="I8928" s="2" t="n">
        <v>0.01298068501055245</v>
      </c>
      <c r="J8928" s="40" t="inlineStr">
        <is>
          <t>waste - methane capture</t>
        </is>
      </c>
    </row>
    <row r="8929" ht="15.75" customHeight="1" s="120">
      <c r="A8929" s="2" t="inlineStr">
        <is>
          <t>WASTE</t>
        </is>
      </c>
      <c r="B8929" s="2" t="inlineStr">
        <is>
          <t>LAN</t>
        </is>
      </c>
      <c r="C8929" s="2" t="n">
        <v>2045</v>
      </c>
      <c r="D8929" s="2" t="inlineStr">
        <is>
          <t>United States</t>
        </is>
      </c>
      <c r="E8929" s="2" t="inlineStr">
        <is>
          <t>USA</t>
        </is>
      </c>
      <c r="F8929" s="2" t="inlineStr">
        <is>
          <t>Land_x001f_ll gas recovery for direct use</t>
        </is>
      </c>
      <c r="G8929" s="2" t="n">
        <v>-248</v>
      </c>
      <c r="H8929" s="2" t="n">
        <v>0.0240498599596322</v>
      </c>
      <c r="I8929" s="2" t="n">
        <v>0.02693584315478807</v>
      </c>
      <c r="J8929" s="40" t="inlineStr">
        <is>
          <t>waste - methane capture</t>
        </is>
      </c>
    </row>
    <row r="8930" ht="15.75" customHeight="1" s="120">
      <c r="A8930" s="2" t="inlineStr">
        <is>
          <t>WASTE</t>
        </is>
      </c>
      <c r="B8930" s="2" t="inlineStr">
        <is>
          <t>LAN</t>
        </is>
      </c>
      <c r="C8930" s="2" t="n">
        <v>2045</v>
      </c>
      <c r="D8930" s="2" t="inlineStr">
        <is>
          <t>United States</t>
        </is>
      </c>
      <c r="E8930" s="2" t="inlineStr">
        <is>
          <t>USA</t>
        </is>
      </c>
      <c r="F8930" s="2" t="inlineStr">
        <is>
          <t>Land_x001f_ll gas recovery for direct use</t>
        </is>
      </c>
      <c r="G8930" s="2" t="n">
        <v>-247</v>
      </c>
      <c r="H8930" s="2" t="n">
        <v>0.0280353780835867</v>
      </c>
      <c r="I8930" s="2" t="n">
        <v>0.0313996234536171</v>
      </c>
      <c r="J8930" s="40" t="inlineStr">
        <is>
          <t>waste - methane capture</t>
        </is>
      </c>
    </row>
    <row r="8931" ht="15.75" customHeight="1" s="120">
      <c r="A8931" s="2" t="inlineStr">
        <is>
          <t>WASTE</t>
        </is>
      </c>
      <c r="B8931" s="2" t="inlineStr">
        <is>
          <t>LAN</t>
        </is>
      </c>
      <c r="C8931" s="2" t="n">
        <v>2045</v>
      </c>
      <c r="D8931" s="2" t="inlineStr">
        <is>
          <t>United States</t>
        </is>
      </c>
      <c r="E8931" s="2" t="inlineStr">
        <is>
          <t>USA</t>
        </is>
      </c>
      <c r="F8931" s="2" t="inlineStr">
        <is>
          <t>Land_x001f_ll gas recovery for direct use</t>
        </is>
      </c>
      <c r="G8931" s="2" t="n">
        <v>-245</v>
      </c>
      <c r="H8931" s="2" t="n">
        <v>0.008935942314565201</v>
      </c>
      <c r="I8931" s="2" t="n">
        <v>0.01000825539231303</v>
      </c>
      <c r="J8931" s="40" t="inlineStr">
        <is>
          <t>waste - methane capture</t>
        </is>
      </c>
    </row>
    <row r="8932" ht="15.75" customHeight="1" s="120">
      <c r="A8932" s="2" t="inlineStr">
        <is>
          <t>WASTE</t>
        </is>
      </c>
      <c r="B8932" s="2" t="inlineStr">
        <is>
          <t>LAN</t>
        </is>
      </c>
      <c r="C8932" s="2" t="n">
        <v>2045</v>
      </c>
      <c r="D8932" s="2" t="inlineStr">
        <is>
          <t>United States</t>
        </is>
      </c>
      <c r="E8932" s="2" t="inlineStr">
        <is>
          <t>USA</t>
        </is>
      </c>
      <c r="F8932" s="2" t="inlineStr">
        <is>
          <t>Land_x001f_ll gas recovery for direct use</t>
        </is>
      </c>
      <c r="G8932" s="2" t="n">
        <v>-244</v>
      </c>
      <c r="H8932" s="2" t="n">
        <v>0.024722314439714</v>
      </c>
      <c r="I8932" s="2" t="n">
        <v>0.02768899217247968</v>
      </c>
      <c r="J8932" s="40" t="inlineStr">
        <is>
          <t>waste - methane capture</t>
        </is>
      </c>
    </row>
    <row r="8933" ht="15.75" customHeight="1" s="120">
      <c r="A8933" s="2" t="inlineStr">
        <is>
          <t>WASTE</t>
        </is>
      </c>
      <c r="B8933" s="2" t="inlineStr">
        <is>
          <t>LAN</t>
        </is>
      </c>
      <c r="C8933" s="2" t="n">
        <v>2045</v>
      </c>
      <c r="D8933" s="2" t="inlineStr">
        <is>
          <t>United States</t>
        </is>
      </c>
      <c r="E8933" s="2" t="inlineStr">
        <is>
          <t>USA</t>
        </is>
      </c>
      <c r="F8933" s="2" t="inlineStr">
        <is>
          <t>Land_x001f_ll gas recovery for direct use</t>
        </is>
      </c>
      <c r="G8933" s="2" t="n">
        <v>-243</v>
      </c>
      <c r="H8933" s="2" t="n">
        <v>0.0504188709892333</v>
      </c>
      <c r="I8933" s="2" t="n">
        <v>0.0564691355079413</v>
      </c>
      <c r="J8933" s="40" t="inlineStr">
        <is>
          <t>waste - methane capture</t>
        </is>
      </c>
    </row>
    <row r="8934" ht="15.75" customHeight="1" s="120">
      <c r="A8934" s="2" t="inlineStr">
        <is>
          <t>WASTE</t>
        </is>
      </c>
      <c r="B8934" s="2" t="inlineStr">
        <is>
          <t>LAN</t>
        </is>
      </c>
      <c r="C8934" s="2" t="n">
        <v>2045</v>
      </c>
      <c r="D8934" s="2" t="inlineStr">
        <is>
          <t>United States</t>
        </is>
      </c>
      <c r="E8934" s="2" t="inlineStr">
        <is>
          <t>USA</t>
        </is>
      </c>
      <c r="F8934" s="2" t="inlineStr">
        <is>
          <t>Land_x001f_ll gas recovery for direct use</t>
        </is>
      </c>
      <c r="G8934" s="2" t="n">
        <v>-241</v>
      </c>
      <c r="H8934" s="2" t="n">
        <v>0.0264796561095864</v>
      </c>
      <c r="I8934" s="2" t="n">
        <v>0.02965721484273677</v>
      </c>
      <c r="J8934" s="40" t="inlineStr">
        <is>
          <t>waste - methane capture</t>
        </is>
      </c>
    </row>
    <row r="8935" ht="15.75" customHeight="1" s="120">
      <c r="A8935" s="2" t="inlineStr">
        <is>
          <t>WASTE</t>
        </is>
      </c>
      <c r="B8935" s="2" t="inlineStr">
        <is>
          <t>LAN</t>
        </is>
      </c>
      <c r="C8935" s="2" t="n">
        <v>2045</v>
      </c>
      <c r="D8935" s="2" t="inlineStr">
        <is>
          <t>United States</t>
        </is>
      </c>
      <c r="E8935" s="2" t="inlineStr">
        <is>
          <t>USA</t>
        </is>
      </c>
      <c r="F8935" s="2" t="inlineStr">
        <is>
          <t>Land_x001f_ll gas recovery for direct use</t>
        </is>
      </c>
      <c r="G8935" s="2" t="n">
        <v>-240</v>
      </c>
      <c r="H8935" s="2" t="n">
        <v>0.0056381956674159</v>
      </c>
      <c r="I8935" s="2" t="n">
        <v>0.006314779147505808</v>
      </c>
      <c r="J8935" s="40" t="inlineStr">
        <is>
          <t>waste - methane capture</t>
        </is>
      </c>
    </row>
    <row r="8936" ht="15.75" customHeight="1" s="120">
      <c r="A8936" s="2" t="inlineStr">
        <is>
          <t>WASTE</t>
        </is>
      </c>
      <c r="B8936" s="2" t="inlineStr">
        <is>
          <t>LAN</t>
        </is>
      </c>
      <c r="C8936" s="2" t="n">
        <v>2045</v>
      </c>
      <c r="D8936" s="2" t="inlineStr">
        <is>
          <t>United States</t>
        </is>
      </c>
      <c r="E8936" s="2" t="inlineStr">
        <is>
          <t>USA</t>
        </is>
      </c>
      <c r="F8936" s="2" t="inlineStr">
        <is>
          <t>Land_x001f_ll gas recovery for direct use</t>
        </is>
      </c>
      <c r="G8936" s="2" t="n">
        <v>-239</v>
      </c>
      <c r="H8936" s="2" t="n">
        <v>0.0067801238037646</v>
      </c>
      <c r="I8936" s="2" t="n">
        <v>0.007593738660216353</v>
      </c>
      <c r="J8936" s="40" t="inlineStr">
        <is>
          <t>waste - methane capture</t>
        </is>
      </c>
    </row>
    <row r="8937" ht="15.75" customHeight="1" s="120">
      <c r="A8937" s="2" t="inlineStr">
        <is>
          <t>WASTE</t>
        </is>
      </c>
      <c r="B8937" s="2" t="inlineStr">
        <is>
          <t>LAN</t>
        </is>
      </c>
      <c r="C8937" s="2" t="n">
        <v>2045</v>
      </c>
      <c r="D8937" s="2" t="inlineStr">
        <is>
          <t>United States</t>
        </is>
      </c>
      <c r="E8937" s="2" t="inlineStr">
        <is>
          <t>USA</t>
        </is>
      </c>
      <c r="F8937" s="2" t="inlineStr">
        <is>
          <t>Land_x001f_ll gas recovery for direct use</t>
        </is>
      </c>
      <c r="G8937" s="2" t="n">
        <v>-238</v>
      </c>
      <c r="H8937" s="2" t="n">
        <v>0.0031746914610267</v>
      </c>
      <c r="I8937" s="2" t="n">
        <v>0.003555654436349905</v>
      </c>
      <c r="J8937" s="40" t="inlineStr">
        <is>
          <t>waste - methane capture</t>
        </is>
      </c>
    </row>
    <row r="8938" ht="15.75" customHeight="1" s="120">
      <c r="A8938" s="2" t="inlineStr">
        <is>
          <t>WASTE</t>
        </is>
      </c>
      <c r="B8938" s="2" t="inlineStr">
        <is>
          <t>LAN</t>
        </is>
      </c>
      <c r="C8938" s="2" t="n">
        <v>2045</v>
      </c>
      <c r="D8938" s="2" t="inlineStr">
        <is>
          <t>United States</t>
        </is>
      </c>
      <c r="E8938" s="2" t="inlineStr">
        <is>
          <t>USA</t>
        </is>
      </c>
      <c r="F8938" s="2" t="inlineStr">
        <is>
          <t>Land_x001f_ll gas recovery for direct use</t>
        </is>
      </c>
      <c r="G8938" s="2" t="n">
        <v>-237</v>
      </c>
      <c r="H8938" s="2" t="n">
        <v>0.0200650142505765</v>
      </c>
      <c r="I8938" s="2" t="n">
        <v>0.02247281596064568</v>
      </c>
      <c r="J8938" s="40" t="inlineStr">
        <is>
          <t>waste - methane capture</t>
        </is>
      </c>
    </row>
    <row r="8939" ht="15.75" customHeight="1" s="120">
      <c r="A8939" s="2" t="inlineStr">
        <is>
          <t>WASTE</t>
        </is>
      </c>
      <c r="B8939" s="2" t="inlineStr">
        <is>
          <t>LAN</t>
        </is>
      </c>
      <c r="C8939" s="2" t="n">
        <v>2045</v>
      </c>
      <c r="D8939" s="2" t="inlineStr">
        <is>
          <t>United States</t>
        </is>
      </c>
      <c r="E8939" s="2" t="inlineStr">
        <is>
          <t>USA</t>
        </is>
      </c>
      <c r="F8939" s="2" t="inlineStr">
        <is>
          <t>Land_x001f_ll gas recovery for direct use</t>
        </is>
      </c>
      <c r="G8939" s="2" t="n">
        <v>-236</v>
      </c>
      <c r="H8939" s="2" t="n">
        <v>0.0187219257932156</v>
      </c>
      <c r="I8939" s="2" t="n">
        <v>0.02096855688840148</v>
      </c>
      <c r="J8939" s="40" t="inlineStr">
        <is>
          <t>waste - methane capture</t>
        </is>
      </c>
    </row>
    <row r="8940" ht="15.75" customHeight="1" s="120">
      <c r="A8940" s="2" t="inlineStr">
        <is>
          <t>WASTE</t>
        </is>
      </c>
      <c r="B8940" s="2" t="inlineStr">
        <is>
          <t>LAN</t>
        </is>
      </c>
      <c r="C8940" s="2" t="n">
        <v>2045</v>
      </c>
      <c r="D8940" s="2" t="inlineStr">
        <is>
          <t>United States</t>
        </is>
      </c>
      <c r="E8940" s="2" t="inlineStr">
        <is>
          <t>USA</t>
        </is>
      </c>
      <c r="F8940" s="2" t="inlineStr">
        <is>
          <t>Land_x001f_ll gas recovery for direct use</t>
        </is>
      </c>
      <c r="G8940" s="2" t="n">
        <v>-235</v>
      </c>
      <c r="H8940" s="2" t="n">
        <v>0.0245031879749149</v>
      </c>
      <c r="I8940" s="2" t="n">
        <v>0.02744357053190469</v>
      </c>
      <c r="J8940" s="40" t="inlineStr">
        <is>
          <t>waste - methane capture</t>
        </is>
      </c>
    </row>
    <row r="8941" ht="15.75" customHeight="1" s="120">
      <c r="A8941" s="2" t="inlineStr">
        <is>
          <t>WASTE</t>
        </is>
      </c>
      <c r="B8941" s="2" t="inlineStr">
        <is>
          <t>LAN</t>
        </is>
      </c>
      <c r="C8941" s="2" t="n">
        <v>2045</v>
      </c>
      <c r="D8941" s="2" t="inlineStr">
        <is>
          <t>United States</t>
        </is>
      </c>
      <c r="E8941" s="2" t="inlineStr">
        <is>
          <t>USA</t>
        </is>
      </c>
      <c r="F8941" s="2" t="inlineStr">
        <is>
          <t>Land_x001f_ll gas recovery for direct use</t>
        </is>
      </c>
      <c r="G8941" s="2" t="n">
        <v>-234</v>
      </c>
      <c r="H8941" s="2" t="n">
        <v>0.0143846580758691</v>
      </c>
      <c r="I8941" s="2" t="n">
        <v>0.0161108170449734</v>
      </c>
      <c r="J8941" s="40" t="inlineStr">
        <is>
          <t>waste - methane capture</t>
        </is>
      </c>
    </row>
    <row r="8942" ht="15.75" customHeight="1" s="120">
      <c r="A8942" s="2" t="inlineStr">
        <is>
          <t>WASTE</t>
        </is>
      </c>
      <c r="B8942" s="2" t="inlineStr">
        <is>
          <t>LAN</t>
        </is>
      </c>
      <c r="C8942" s="2" t="n">
        <v>2045</v>
      </c>
      <c r="D8942" s="2" t="inlineStr">
        <is>
          <t>United States</t>
        </is>
      </c>
      <c r="E8942" s="2" t="inlineStr">
        <is>
          <t>USA</t>
        </is>
      </c>
      <c r="F8942" s="2" t="inlineStr">
        <is>
          <t>Land_x001f_ll gas recovery for direct use</t>
        </is>
      </c>
      <c r="G8942" s="2" t="n">
        <v>-232</v>
      </c>
      <c r="H8942" s="2" t="n">
        <v>0.0274546828586608</v>
      </c>
      <c r="I8942" s="2" t="n">
        <v>0.0307492448017001</v>
      </c>
      <c r="J8942" s="40" t="inlineStr">
        <is>
          <t>waste - methane capture</t>
        </is>
      </c>
    </row>
    <row r="8943" ht="15.75" customHeight="1" s="120">
      <c r="A8943" s="2" t="inlineStr">
        <is>
          <t>WASTE</t>
        </is>
      </c>
      <c r="B8943" s="2" t="inlineStr">
        <is>
          <t>LAN</t>
        </is>
      </c>
      <c r="C8943" s="2" t="n">
        <v>2045</v>
      </c>
      <c r="D8943" s="2" t="inlineStr">
        <is>
          <t>United States</t>
        </is>
      </c>
      <c r="E8943" s="2" t="inlineStr">
        <is>
          <t>USA</t>
        </is>
      </c>
      <c r="F8943" s="2" t="inlineStr">
        <is>
          <t>Land_x001f_ll gas recovery for direct use</t>
        </is>
      </c>
      <c r="G8943" s="2" t="n">
        <v>-231</v>
      </c>
      <c r="H8943" s="2" t="n">
        <v>0.0396210181061178</v>
      </c>
      <c r="I8943" s="2" t="n">
        <v>0.04437554027885195</v>
      </c>
      <c r="J8943" s="40" t="inlineStr">
        <is>
          <t>waste - methane capture</t>
        </is>
      </c>
    </row>
    <row r="8944" ht="15.75" customHeight="1" s="120">
      <c r="A8944" s="2" t="inlineStr">
        <is>
          <t>WASTE</t>
        </is>
      </c>
      <c r="B8944" s="2" t="inlineStr">
        <is>
          <t>LAN</t>
        </is>
      </c>
      <c r="C8944" s="2" t="n">
        <v>2045</v>
      </c>
      <c r="D8944" s="2" t="inlineStr">
        <is>
          <t>United States</t>
        </is>
      </c>
      <c r="E8944" s="2" t="inlineStr">
        <is>
          <t>USA</t>
        </is>
      </c>
      <c r="F8944" s="2" t="inlineStr">
        <is>
          <t>Land_x001f_ll gas recovery for direct use</t>
        </is>
      </c>
      <c r="G8944" s="2" t="n">
        <v>-230</v>
      </c>
      <c r="H8944" s="2" t="n">
        <v>0.033316221088171</v>
      </c>
      <c r="I8944" s="2" t="n">
        <v>0.03731416761875152</v>
      </c>
      <c r="J8944" s="40" t="inlineStr">
        <is>
          <t>waste - methane capture</t>
        </is>
      </c>
    </row>
    <row r="8945" ht="15.75" customHeight="1" s="120">
      <c r="A8945" s="2" t="inlineStr">
        <is>
          <t>WASTE</t>
        </is>
      </c>
      <c r="B8945" s="2" t="inlineStr">
        <is>
          <t>LAN</t>
        </is>
      </c>
      <c r="C8945" s="2" t="n">
        <v>2045</v>
      </c>
      <c r="D8945" s="2" t="inlineStr">
        <is>
          <t>United States</t>
        </is>
      </c>
      <c r="E8945" s="2" t="inlineStr">
        <is>
          <t>USA</t>
        </is>
      </c>
      <c r="F8945" s="2" t="inlineStr">
        <is>
          <t>Land_x001f_ll gas recovery for direct use</t>
        </is>
      </c>
      <c r="G8945" s="2" t="n">
        <v>-229</v>
      </c>
      <c r="H8945" s="2" t="n">
        <v>0.0401281772647053</v>
      </c>
      <c r="I8945" s="2" t="n">
        <v>0.04494355853646994</v>
      </c>
      <c r="J8945" s="40" t="inlineStr">
        <is>
          <t>waste - methane capture</t>
        </is>
      </c>
    </row>
    <row r="8946" ht="15.75" customHeight="1" s="120">
      <c r="A8946" s="2" t="inlineStr">
        <is>
          <t>WASTE</t>
        </is>
      </c>
      <c r="B8946" s="2" t="inlineStr">
        <is>
          <t>LAN</t>
        </is>
      </c>
      <c r="C8946" s="2" t="n">
        <v>2045</v>
      </c>
      <c r="D8946" s="2" t="inlineStr">
        <is>
          <t>United States</t>
        </is>
      </c>
      <c r="E8946" s="2" t="inlineStr">
        <is>
          <t>USA</t>
        </is>
      </c>
      <c r="F8946" s="2" t="inlineStr">
        <is>
          <t>Land_x001f_ll gas recovery for direct use</t>
        </is>
      </c>
      <c r="G8946" s="2" t="n">
        <v>-228</v>
      </c>
      <c r="H8946" s="2" t="n">
        <v>0.0241641686297953</v>
      </c>
      <c r="I8946" s="2" t="n">
        <v>0.02706386886537074</v>
      </c>
      <c r="J8946" s="40" t="inlineStr">
        <is>
          <t>waste - methane capture</t>
        </is>
      </c>
    </row>
    <row r="8947" ht="15.75" customHeight="1" s="120">
      <c r="A8947" s="2" t="inlineStr">
        <is>
          <t>WASTE</t>
        </is>
      </c>
      <c r="B8947" s="2" t="inlineStr">
        <is>
          <t>LAN</t>
        </is>
      </c>
      <c r="C8947" s="2" t="n">
        <v>2045</v>
      </c>
      <c r="D8947" s="2" t="inlineStr">
        <is>
          <t>United States</t>
        </is>
      </c>
      <c r="E8947" s="2" t="inlineStr">
        <is>
          <t>USA</t>
        </is>
      </c>
      <c r="F8947" s="2" t="inlineStr">
        <is>
          <t>Land_x001f_ll gas recovery for direct use</t>
        </is>
      </c>
      <c r="G8947" s="2" t="n">
        <v>-227</v>
      </c>
      <c r="H8947" s="2" t="n">
        <v>0.0364218731410801</v>
      </c>
      <c r="I8947" s="2" t="n">
        <v>0.04079249791800971</v>
      </c>
      <c r="J8947" s="40" t="inlineStr">
        <is>
          <t>waste - methane capture</t>
        </is>
      </c>
    </row>
    <row r="8948" ht="15.75" customHeight="1" s="120">
      <c r="A8948" s="2" t="inlineStr">
        <is>
          <t>WASTE</t>
        </is>
      </c>
      <c r="B8948" s="2" t="inlineStr">
        <is>
          <t>LAN</t>
        </is>
      </c>
      <c r="C8948" s="2" t="n">
        <v>2045</v>
      </c>
      <c r="D8948" s="2" t="inlineStr">
        <is>
          <t>United States</t>
        </is>
      </c>
      <c r="E8948" s="2" t="inlineStr">
        <is>
          <t>USA</t>
        </is>
      </c>
      <c r="F8948" s="2" t="inlineStr">
        <is>
          <t>Land_x001f_ll gas recovery for direct use</t>
        </is>
      </c>
      <c r="G8948" s="2" t="n">
        <v>-226</v>
      </c>
      <c r="H8948" s="2" t="n">
        <v>0.0266361830290407</v>
      </c>
      <c r="I8948" s="2" t="n">
        <v>0.02983252499252559</v>
      </c>
      <c r="J8948" s="40" t="inlineStr">
        <is>
          <t>waste - methane capture</t>
        </is>
      </c>
    </row>
    <row r="8949" ht="15.75" customHeight="1" s="120">
      <c r="A8949" s="2" t="inlineStr">
        <is>
          <t>WASTE</t>
        </is>
      </c>
      <c r="B8949" s="2" t="inlineStr">
        <is>
          <t>LAN</t>
        </is>
      </c>
      <c r="C8949" s="2" t="n">
        <v>2045</v>
      </c>
      <c r="D8949" s="2" t="inlineStr">
        <is>
          <t>United States</t>
        </is>
      </c>
      <c r="E8949" s="2" t="inlineStr">
        <is>
          <t>USA</t>
        </is>
      </c>
      <c r="F8949" s="2" t="inlineStr">
        <is>
          <t>Land_x001f_ll gas recovery for direct use</t>
        </is>
      </c>
      <c r="G8949" s="2" t="n">
        <v>-225</v>
      </c>
      <c r="H8949" s="2" t="n">
        <v>0.0046563679352403</v>
      </c>
      <c r="I8949" s="2" t="n">
        <v>0.005215132087469136</v>
      </c>
      <c r="J8949" s="40" t="inlineStr">
        <is>
          <t>waste - methane capture</t>
        </is>
      </c>
    </row>
    <row r="8950" ht="15.75" customHeight="1" s="120">
      <c r="A8950" s="2" t="inlineStr">
        <is>
          <t>WASTE</t>
        </is>
      </c>
      <c r="B8950" s="2" t="inlineStr">
        <is>
          <t>LAN</t>
        </is>
      </c>
      <c r="C8950" s="2" t="n">
        <v>2045</v>
      </c>
      <c r="D8950" s="2" t="inlineStr">
        <is>
          <t>United States</t>
        </is>
      </c>
      <c r="E8950" s="2" t="inlineStr">
        <is>
          <t>USA</t>
        </is>
      </c>
      <c r="F8950" s="2" t="inlineStr">
        <is>
          <t>Land_x001f_ll gas recovery for direct use</t>
        </is>
      </c>
      <c r="G8950" s="2" t="n">
        <v>-224</v>
      </c>
      <c r="H8950" s="2" t="n">
        <v>0.0059143786784261</v>
      </c>
      <c r="I8950" s="2" t="n">
        <v>0.006624104119837233</v>
      </c>
      <c r="J8950" s="40" t="inlineStr">
        <is>
          <t>waste - methane capture</t>
        </is>
      </c>
    </row>
    <row r="8951" ht="15.75" customHeight="1" s="120">
      <c r="A8951" s="2" t="inlineStr">
        <is>
          <t>WASTE</t>
        </is>
      </c>
      <c r="B8951" s="2" t="inlineStr">
        <is>
          <t>LAN</t>
        </is>
      </c>
      <c r="C8951" s="2" t="n">
        <v>2045</v>
      </c>
      <c r="D8951" s="2" t="inlineStr">
        <is>
          <t>United States</t>
        </is>
      </c>
      <c r="E8951" s="2" t="inlineStr">
        <is>
          <t>USA</t>
        </is>
      </c>
      <c r="F8951" s="2" t="inlineStr">
        <is>
          <t>Land_x001f_ll gas recovery for direct use</t>
        </is>
      </c>
      <c r="G8951" s="2" t="n">
        <v>-223</v>
      </c>
      <c r="H8951" s="2" t="n">
        <v>0.0218546024989337</v>
      </c>
      <c r="I8951" s="2" t="n">
        <v>0.02447715479880575</v>
      </c>
      <c r="J8951" s="40" t="inlineStr">
        <is>
          <t>waste - methane capture</t>
        </is>
      </c>
    </row>
    <row r="8952" ht="15.75" customHeight="1" s="120">
      <c r="A8952" s="2" t="inlineStr">
        <is>
          <t>WASTE</t>
        </is>
      </c>
      <c r="B8952" s="2" t="inlineStr">
        <is>
          <t>LAN</t>
        </is>
      </c>
      <c r="C8952" s="2" t="n">
        <v>2045</v>
      </c>
      <c r="D8952" s="2" t="inlineStr">
        <is>
          <t>United States</t>
        </is>
      </c>
      <c r="E8952" s="2" t="inlineStr">
        <is>
          <t>USA</t>
        </is>
      </c>
      <c r="F8952" s="2" t="inlineStr">
        <is>
          <t>Land_x001f_ll gas recovery for direct use</t>
        </is>
      </c>
      <c r="G8952" s="2" t="n">
        <v>-222</v>
      </c>
      <c r="H8952" s="2" t="n">
        <v>0.0185607017483562</v>
      </c>
      <c r="I8952" s="2" t="n">
        <v>0.02078798595815894</v>
      </c>
      <c r="J8952" s="40" t="inlineStr">
        <is>
          <t>waste - methane capture</t>
        </is>
      </c>
    </row>
    <row r="8953" ht="15.75" customHeight="1" s="120">
      <c r="A8953" s="2" t="inlineStr">
        <is>
          <t>WASTE</t>
        </is>
      </c>
      <c r="B8953" s="2" t="inlineStr">
        <is>
          <t>LAN</t>
        </is>
      </c>
      <c r="C8953" s="2" t="n">
        <v>2045</v>
      </c>
      <c r="D8953" s="2" t="inlineStr">
        <is>
          <t>United States</t>
        </is>
      </c>
      <c r="E8953" s="2" t="inlineStr">
        <is>
          <t>USA</t>
        </is>
      </c>
      <c r="F8953" s="2" t="inlineStr">
        <is>
          <t>Land_x001f_ll gas recovery for direct use</t>
        </is>
      </c>
      <c r="G8953" s="2" t="n">
        <v>-221</v>
      </c>
      <c r="H8953" s="2" t="n">
        <v>0.0038913441821933</v>
      </c>
      <c r="I8953" s="2" t="n">
        <v>0.004358305484056496</v>
      </c>
      <c r="J8953" s="40" t="inlineStr">
        <is>
          <t>waste - methane capture</t>
        </is>
      </c>
    </row>
    <row r="8954" ht="15.75" customHeight="1" s="120">
      <c r="A8954" s="2" t="inlineStr">
        <is>
          <t>WASTE</t>
        </is>
      </c>
      <c r="B8954" s="2" t="inlineStr">
        <is>
          <t>LAN</t>
        </is>
      </c>
      <c r="C8954" s="2" t="n">
        <v>2045</v>
      </c>
      <c r="D8954" s="2" t="inlineStr">
        <is>
          <t>United States</t>
        </is>
      </c>
      <c r="E8954" s="2" t="inlineStr">
        <is>
          <t>USA</t>
        </is>
      </c>
      <c r="F8954" s="2" t="inlineStr">
        <is>
          <t>Land_x001f_ll gas recovery for direct use</t>
        </is>
      </c>
      <c r="G8954" s="2" t="n">
        <v>-220</v>
      </c>
      <c r="H8954" s="2" t="n">
        <v>0.0102550256997347</v>
      </c>
      <c r="I8954" s="2" t="n">
        <v>0.01148562878370286</v>
      </c>
      <c r="J8954" s="40" t="inlineStr">
        <is>
          <t>waste - methane capture</t>
        </is>
      </c>
    </row>
    <row r="8955" ht="15.75" customHeight="1" s="120">
      <c r="A8955" s="2" t="inlineStr">
        <is>
          <t>WASTE</t>
        </is>
      </c>
      <c r="B8955" s="2" t="inlineStr">
        <is>
          <t>LAN</t>
        </is>
      </c>
      <c r="C8955" s="2" t="n">
        <v>2045</v>
      </c>
      <c r="D8955" s="2" t="inlineStr">
        <is>
          <t>United States</t>
        </is>
      </c>
      <c r="E8955" s="2" t="inlineStr">
        <is>
          <t>USA</t>
        </is>
      </c>
      <c r="F8955" s="2" t="inlineStr">
        <is>
          <t>Land_x001f_ll gas recovery for direct use</t>
        </is>
      </c>
      <c r="G8955" s="2" t="n">
        <v>-219</v>
      </c>
      <c r="H8955" s="2" t="n">
        <v>0.009891676949337101</v>
      </c>
      <c r="I8955" s="2" t="n">
        <v>0.01107867818325755</v>
      </c>
      <c r="J8955" s="40" t="inlineStr">
        <is>
          <t>waste - methane capture</t>
        </is>
      </c>
    </row>
    <row r="8956" ht="15.75" customHeight="1" s="120">
      <c r="A8956" s="2" t="inlineStr">
        <is>
          <t>WASTE</t>
        </is>
      </c>
      <c r="B8956" s="2" t="inlineStr">
        <is>
          <t>LAN</t>
        </is>
      </c>
      <c r="C8956" s="2" t="n">
        <v>2045</v>
      </c>
      <c r="D8956" s="2" t="inlineStr">
        <is>
          <t>United States</t>
        </is>
      </c>
      <c r="E8956" s="2" t="inlineStr">
        <is>
          <t>USA</t>
        </is>
      </c>
      <c r="F8956" s="2" t="inlineStr">
        <is>
          <t>Land_x001f_ll gas recovery for direct use</t>
        </is>
      </c>
      <c r="G8956" s="2" t="n">
        <v>-218</v>
      </c>
      <c r="H8956" s="2" t="n">
        <v>0.0253124048467726</v>
      </c>
      <c r="I8956" s="2" t="n">
        <v>0.02834989342838531</v>
      </c>
      <c r="J8956" s="40" t="inlineStr">
        <is>
          <t>waste - methane capture</t>
        </is>
      </c>
    </row>
    <row r="8957" ht="15.75" customHeight="1" s="120">
      <c r="A8957" s="2" t="inlineStr">
        <is>
          <t>WASTE</t>
        </is>
      </c>
      <c r="B8957" s="2" t="inlineStr">
        <is>
          <t>LAN</t>
        </is>
      </c>
      <c r="C8957" s="2" t="n">
        <v>2045</v>
      </c>
      <c r="D8957" s="2" t="inlineStr">
        <is>
          <t>United States</t>
        </is>
      </c>
      <c r="E8957" s="2" t="inlineStr">
        <is>
          <t>USA</t>
        </is>
      </c>
      <c r="F8957" s="2" t="inlineStr">
        <is>
          <t>Land_x001f_ll gas recovery for direct use</t>
        </is>
      </c>
      <c r="G8957" s="2" t="n">
        <v>-217</v>
      </c>
      <c r="H8957" s="2" t="n">
        <v>0.0128635042347014</v>
      </c>
      <c r="I8957" s="2" t="n">
        <v>0.01440712474286557</v>
      </c>
      <c r="J8957" s="40" t="inlineStr">
        <is>
          <t>waste - methane capture</t>
        </is>
      </c>
    </row>
    <row r="8958" ht="15.75" customHeight="1" s="120">
      <c r="A8958" s="2" t="inlineStr">
        <is>
          <t>WASTE</t>
        </is>
      </c>
      <c r="B8958" s="2" t="inlineStr">
        <is>
          <t>LAN</t>
        </is>
      </c>
      <c r="C8958" s="2" t="n">
        <v>2045</v>
      </c>
      <c r="D8958" s="2" t="inlineStr">
        <is>
          <t>United States</t>
        </is>
      </c>
      <c r="E8958" s="2" t="inlineStr">
        <is>
          <t>USA</t>
        </is>
      </c>
      <c r="F8958" s="2" t="inlineStr">
        <is>
          <t>Land_x001f_ll gas recovery for direct use</t>
        </is>
      </c>
      <c r="G8958" s="2" t="n">
        <v>-216</v>
      </c>
      <c r="H8958" s="2" t="n">
        <v>0.0415266341296956</v>
      </c>
      <c r="I8958" s="2" t="n">
        <v>0.04650983022525908</v>
      </c>
      <c r="J8958" s="40" t="inlineStr">
        <is>
          <t>waste - methane capture</t>
        </is>
      </c>
    </row>
    <row r="8959" ht="15.75" customHeight="1" s="120">
      <c r="A8959" s="2" t="inlineStr">
        <is>
          <t>WASTE</t>
        </is>
      </c>
      <c r="B8959" s="2" t="inlineStr">
        <is>
          <t>LAN</t>
        </is>
      </c>
      <c r="C8959" s="2" t="n">
        <v>2045</v>
      </c>
      <c r="D8959" s="2" t="inlineStr">
        <is>
          <t>United States</t>
        </is>
      </c>
      <c r="E8959" s="2" t="inlineStr">
        <is>
          <t>USA</t>
        </is>
      </c>
      <c r="F8959" s="2" t="inlineStr">
        <is>
          <t>Land_x001f_ll gas recovery for direct use</t>
        </is>
      </c>
      <c r="G8959" s="2" t="n">
        <v>-215</v>
      </c>
      <c r="H8959" s="2" t="n">
        <v>0.0219735365826637</v>
      </c>
      <c r="I8959" s="2" t="n">
        <v>0.02461036097258335</v>
      </c>
      <c r="J8959" s="40" t="inlineStr">
        <is>
          <t>waste - methane capture</t>
        </is>
      </c>
    </row>
    <row r="8960" ht="15.75" customHeight="1" s="120">
      <c r="A8960" s="2" t="inlineStr">
        <is>
          <t>WASTE</t>
        </is>
      </c>
      <c r="B8960" s="2" t="inlineStr">
        <is>
          <t>LAN</t>
        </is>
      </c>
      <c r="C8960" s="2" t="n">
        <v>2045</v>
      </c>
      <c r="D8960" s="2" t="inlineStr">
        <is>
          <t>United States</t>
        </is>
      </c>
      <c r="E8960" s="2" t="inlineStr">
        <is>
          <t>USA</t>
        </is>
      </c>
      <c r="F8960" s="2" t="inlineStr">
        <is>
          <t>Land_x001f_ll gas recovery for direct use</t>
        </is>
      </c>
      <c r="G8960" s="2" t="n">
        <v>-214</v>
      </c>
      <c r="H8960" s="2" t="n">
        <v>0.0327327230479568</v>
      </c>
      <c r="I8960" s="2" t="n">
        <v>0.03666064981371162</v>
      </c>
      <c r="J8960" s="40" t="inlineStr">
        <is>
          <t>waste - methane capture</t>
        </is>
      </c>
    </row>
    <row r="8961" ht="15.75" customHeight="1" s="120">
      <c r="A8961" s="2" t="inlineStr">
        <is>
          <t>WASTE</t>
        </is>
      </c>
      <c r="B8961" s="2" t="inlineStr">
        <is>
          <t>LAN</t>
        </is>
      </c>
      <c r="C8961" s="2" t="n">
        <v>2045</v>
      </c>
      <c r="D8961" s="2" t="inlineStr">
        <is>
          <t>United States</t>
        </is>
      </c>
      <c r="E8961" s="2" t="inlineStr">
        <is>
          <t>USA</t>
        </is>
      </c>
      <c r="F8961" s="2" t="inlineStr">
        <is>
          <t>Land_x001f_ll gas recovery for direct use</t>
        </is>
      </c>
      <c r="G8961" s="2" t="n">
        <v>-213</v>
      </c>
      <c r="H8961" s="2" t="n">
        <v>0.0388708602404222</v>
      </c>
      <c r="I8961" s="2" t="n">
        <v>0.04353536346927287</v>
      </c>
      <c r="J8961" s="40" t="inlineStr">
        <is>
          <t>waste - methane capture</t>
        </is>
      </c>
    </row>
    <row r="8962" ht="15.75" customHeight="1" s="120">
      <c r="A8962" s="2" t="inlineStr">
        <is>
          <t>WASTE</t>
        </is>
      </c>
      <c r="B8962" s="2" t="inlineStr">
        <is>
          <t>LAN</t>
        </is>
      </c>
      <c r="C8962" s="2" t="n">
        <v>2045</v>
      </c>
      <c r="D8962" s="2" t="inlineStr">
        <is>
          <t>United States</t>
        </is>
      </c>
      <c r="E8962" s="2" t="inlineStr">
        <is>
          <t>USA</t>
        </is>
      </c>
      <c r="F8962" s="2" t="inlineStr">
        <is>
          <t>Land_x001f_ll gas recovery for direct use</t>
        </is>
      </c>
      <c r="G8962" s="2" t="n">
        <v>-212</v>
      </c>
      <c r="H8962" s="2" t="n">
        <v>0.0135713976342231</v>
      </c>
      <c r="I8962" s="2" t="n">
        <v>0.01519996535032987</v>
      </c>
      <c r="J8962" s="40" t="inlineStr">
        <is>
          <t>waste - methane capture</t>
        </is>
      </c>
    </row>
    <row r="8963" ht="15.75" customHeight="1" s="120">
      <c r="A8963" s="2" t="inlineStr">
        <is>
          <t>WASTE</t>
        </is>
      </c>
      <c r="B8963" s="2" t="inlineStr">
        <is>
          <t>LAN</t>
        </is>
      </c>
      <c r="C8963" s="2" t="n">
        <v>2045</v>
      </c>
      <c r="D8963" s="2" t="inlineStr">
        <is>
          <t>United States</t>
        </is>
      </c>
      <c r="E8963" s="2" t="inlineStr">
        <is>
          <t>USA</t>
        </is>
      </c>
      <c r="F8963" s="2" t="inlineStr">
        <is>
          <t>Land_x001f_ll gas recovery for direct use</t>
        </is>
      </c>
      <c r="G8963" s="2" t="n">
        <v>-211</v>
      </c>
      <c r="H8963" s="2" t="n">
        <v>0.0199137669987977</v>
      </c>
      <c r="I8963" s="2" t="n">
        <v>0.02230341903865343</v>
      </c>
      <c r="J8963" s="40" t="inlineStr">
        <is>
          <t>waste - methane capture</t>
        </is>
      </c>
    </row>
    <row r="8964" ht="15.75" customHeight="1" s="120">
      <c r="A8964" s="2" t="inlineStr">
        <is>
          <t>WASTE</t>
        </is>
      </c>
      <c r="B8964" s="2" t="inlineStr">
        <is>
          <t>LAN</t>
        </is>
      </c>
      <c r="C8964" s="2" t="n">
        <v>2045</v>
      </c>
      <c r="D8964" s="2" t="inlineStr">
        <is>
          <t>United States</t>
        </is>
      </c>
      <c r="E8964" s="2" t="inlineStr">
        <is>
          <t>USA</t>
        </is>
      </c>
      <c r="F8964" s="2" t="inlineStr">
        <is>
          <t>Land_x001f_ll gas recovery for direct use</t>
        </is>
      </c>
      <c r="G8964" s="2" t="n">
        <v>-210</v>
      </c>
      <c r="H8964" s="2" t="n">
        <v>0.0144128043903038</v>
      </c>
      <c r="I8964" s="2" t="n">
        <v>0.01614234091714026</v>
      </c>
      <c r="J8964" s="40" t="inlineStr">
        <is>
          <t>waste - methane capture</t>
        </is>
      </c>
    </row>
    <row r="8965" ht="15.75" customHeight="1" s="120">
      <c r="A8965" s="2" t="inlineStr">
        <is>
          <t>WASTE</t>
        </is>
      </c>
      <c r="B8965" s="2" t="inlineStr">
        <is>
          <t>LAN</t>
        </is>
      </c>
      <c r="C8965" s="2" t="n">
        <v>2045</v>
      </c>
      <c r="D8965" s="2" t="inlineStr">
        <is>
          <t>United States</t>
        </is>
      </c>
      <c r="E8965" s="2" t="inlineStr">
        <is>
          <t>USA</t>
        </is>
      </c>
      <c r="F8965" s="2" t="inlineStr">
        <is>
          <t>Land_x001f_ll gas recovery for direct use</t>
        </is>
      </c>
      <c r="G8965" s="2" t="n">
        <v>-209</v>
      </c>
      <c r="H8965" s="2" t="n">
        <v>0.0136080385418609</v>
      </c>
      <c r="I8965" s="2" t="n">
        <v>0.01524100316688421</v>
      </c>
      <c r="J8965" s="40" t="inlineStr">
        <is>
          <t>waste - methane capture</t>
        </is>
      </c>
    </row>
    <row r="8966" ht="15.75" customHeight="1" s="120">
      <c r="A8966" s="2" t="inlineStr">
        <is>
          <t>WASTE</t>
        </is>
      </c>
      <c r="B8966" s="2" t="inlineStr">
        <is>
          <t>LAN</t>
        </is>
      </c>
      <c r="C8966" s="2" t="n">
        <v>2045</v>
      </c>
      <c r="D8966" s="2" t="inlineStr">
        <is>
          <t>United States</t>
        </is>
      </c>
      <c r="E8966" s="2" t="inlineStr">
        <is>
          <t>USA</t>
        </is>
      </c>
      <c r="F8966" s="2" t="inlineStr">
        <is>
          <t>Land_x001f_ll gas recovery for direct use</t>
        </is>
      </c>
      <c r="G8966" s="2" t="n">
        <v>-208</v>
      </c>
      <c r="H8966" s="2" t="n">
        <v>0.0050842254422605</v>
      </c>
      <c r="I8966" s="2" t="n">
        <v>0.005694332495331761</v>
      </c>
      <c r="J8966" s="40" t="inlineStr">
        <is>
          <t>waste - methane capture</t>
        </is>
      </c>
    </row>
    <row r="8967" ht="15.75" customHeight="1" s="120">
      <c r="A8967" s="2" t="inlineStr">
        <is>
          <t>WASTE</t>
        </is>
      </c>
      <c r="B8967" s="2" t="inlineStr">
        <is>
          <t>LAN</t>
        </is>
      </c>
      <c r="C8967" s="2" t="n">
        <v>2045</v>
      </c>
      <c r="D8967" s="2" t="inlineStr">
        <is>
          <t>United States</t>
        </is>
      </c>
      <c r="E8967" s="2" t="inlineStr">
        <is>
          <t>USA</t>
        </is>
      </c>
      <c r="F8967" s="2" t="inlineStr">
        <is>
          <t>Land_x001f_ll gas recovery for direct use</t>
        </is>
      </c>
      <c r="G8967" s="2" t="n">
        <v>-207</v>
      </c>
      <c r="H8967" s="2" t="n">
        <v>0.0183649796526879</v>
      </c>
      <c r="I8967" s="2" t="n">
        <v>0.02056877721101045</v>
      </c>
      <c r="J8967" s="40" t="inlineStr">
        <is>
          <t>waste - methane capture</t>
        </is>
      </c>
    </row>
    <row r="8968" ht="15.75" customHeight="1" s="120">
      <c r="A8968" s="2" t="inlineStr">
        <is>
          <t>WASTE</t>
        </is>
      </c>
      <c r="B8968" s="2" t="inlineStr">
        <is>
          <t>LAN</t>
        </is>
      </c>
      <c r="C8968" s="2" t="n">
        <v>2045</v>
      </c>
      <c r="D8968" s="2" t="inlineStr">
        <is>
          <t>United States</t>
        </is>
      </c>
      <c r="E8968" s="2" t="inlineStr">
        <is>
          <t>USA</t>
        </is>
      </c>
      <c r="F8968" s="2" t="inlineStr">
        <is>
          <t>Land_x001f_ll gas recovery for direct use</t>
        </is>
      </c>
      <c r="G8968" s="2" t="n">
        <v>-206</v>
      </c>
      <c r="H8968" s="2" t="n">
        <v>0.023615192505531</v>
      </c>
      <c r="I8968" s="2" t="n">
        <v>0.02644901560619472</v>
      </c>
      <c r="J8968" s="40" t="inlineStr">
        <is>
          <t>waste - methane capture</t>
        </is>
      </c>
    </row>
    <row r="8969" ht="15.75" customHeight="1" s="120">
      <c r="A8969" s="2" t="inlineStr">
        <is>
          <t>WASTE</t>
        </is>
      </c>
      <c r="B8969" s="2" t="inlineStr">
        <is>
          <t>LAN</t>
        </is>
      </c>
      <c r="C8969" s="2" t="n">
        <v>2045</v>
      </c>
      <c r="D8969" s="2" t="inlineStr">
        <is>
          <t>United States</t>
        </is>
      </c>
      <c r="E8969" s="2" t="inlineStr">
        <is>
          <t>USA</t>
        </is>
      </c>
      <c r="F8969" s="2" t="inlineStr">
        <is>
          <t>Land_x001f_ll gas recovery for direct use</t>
        </is>
      </c>
      <c r="G8969" s="2" t="n">
        <v>-205</v>
      </c>
      <c r="H8969" s="2" t="n">
        <v>0.0045872693881392</v>
      </c>
      <c r="I8969" s="2" t="n">
        <v>0.005137741714715905</v>
      </c>
      <c r="J8969" s="40" t="inlineStr">
        <is>
          <t>waste - methane capture</t>
        </is>
      </c>
    </row>
    <row r="8970" ht="15.75" customHeight="1" s="120">
      <c r="A8970" s="2" t="inlineStr">
        <is>
          <t>WASTE</t>
        </is>
      </c>
      <c r="B8970" s="2" t="inlineStr">
        <is>
          <t>LAN</t>
        </is>
      </c>
      <c r="C8970" s="2" t="n">
        <v>2045</v>
      </c>
      <c r="D8970" s="2" t="inlineStr">
        <is>
          <t>United States</t>
        </is>
      </c>
      <c r="E8970" s="2" t="inlineStr">
        <is>
          <t>USA</t>
        </is>
      </c>
      <c r="F8970" s="2" t="inlineStr">
        <is>
          <t>Land_x001f_ll gas recovery for direct use</t>
        </is>
      </c>
      <c r="G8970" s="2" t="n">
        <v>-204</v>
      </c>
      <c r="H8970" s="2" t="n">
        <v>0.0151686313329265</v>
      </c>
      <c r="I8970" s="2" t="n">
        <v>0.01698886709287768</v>
      </c>
      <c r="J8970" s="40" t="inlineStr">
        <is>
          <t>waste - methane capture</t>
        </is>
      </c>
    </row>
    <row r="8971" ht="15.75" customHeight="1" s="120">
      <c r="A8971" s="2" t="inlineStr">
        <is>
          <t>WASTE</t>
        </is>
      </c>
      <c r="B8971" s="2" t="inlineStr">
        <is>
          <t>LAN</t>
        </is>
      </c>
      <c r="C8971" s="2" t="n">
        <v>2045</v>
      </c>
      <c r="D8971" s="2" t="inlineStr">
        <is>
          <t>United States</t>
        </is>
      </c>
      <c r="E8971" s="2" t="inlineStr">
        <is>
          <t>USA</t>
        </is>
      </c>
      <c r="F8971" s="2" t="inlineStr">
        <is>
          <t>Land_x001f_ll gas recovery for direct use</t>
        </is>
      </c>
      <c r="G8971" s="2" t="n">
        <v>-203</v>
      </c>
      <c r="H8971" s="2" t="n">
        <v>0.0054324043449014</v>
      </c>
      <c r="I8971" s="2" t="n">
        <v>0.006084292866289569</v>
      </c>
      <c r="J8971" s="40" t="inlineStr">
        <is>
          <t>waste - methane capture</t>
        </is>
      </c>
    </row>
    <row r="8972" ht="15.75" customHeight="1" s="120">
      <c r="A8972" s="2" t="inlineStr">
        <is>
          <t>WASTE</t>
        </is>
      </c>
      <c r="B8972" s="2" t="inlineStr">
        <is>
          <t>LAN</t>
        </is>
      </c>
      <c r="C8972" s="2" t="n">
        <v>2045</v>
      </c>
      <c r="D8972" s="2" t="inlineStr">
        <is>
          <t>United States</t>
        </is>
      </c>
      <c r="E8972" s="2" t="inlineStr">
        <is>
          <t>USA</t>
        </is>
      </c>
      <c r="F8972" s="2" t="inlineStr">
        <is>
          <t>Land_x001f_ll gas recovery for direct use</t>
        </is>
      </c>
      <c r="G8972" s="2" t="n">
        <v>-202</v>
      </c>
      <c r="H8972" s="2" t="n">
        <v>0.0064572263509035</v>
      </c>
      <c r="I8972" s="2" t="n">
        <v>0.00723209351301192</v>
      </c>
      <c r="J8972" s="40" t="inlineStr">
        <is>
          <t>waste - methane capture</t>
        </is>
      </c>
    </row>
    <row r="8973" ht="15.75" customHeight="1" s="120">
      <c r="A8973" s="2" t="inlineStr">
        <is>
          <t>WASTE</t>
        </is>
      </c>
      <c r="B8973" s="2" t="inlineStr">
        <is>
          <t>LAN</t>
        </is>
      </c>
      <c r="C8973" s="2" t="n">
        <v>2045</v>
      </c>
      <c r="D8973" s="2" t="inlineStr">
        <is>
          <t>United States</t>
        </is>
      </c>
      <c r="E8973" s="2" t="inlineStr">
        <is>
          <t>USA</t>
        </is>
      </c>
      <c r="F8973" s="2" t="inlineStr">
        <is>
          <t>Land_x001f_ll gas recovery for direct use</t>
        </is>
      </c>
      <c r="G8973" s="2" t="n">
        <v>-201</v>
      </c>
      <c r="H8973" s="2" t="n">
        <v>0.008862426970154</v>
      </c>
      <c r="I8973" s="2" t="n">
        <v>0.009925918206572482</v>
      </c>
      <c r="J8973" s="40" t="inlineStr">
        <is>
          <t>waste - methane capture</t>
        </is>
      </c>
    </row>
    <row r="8974" ht="15.75" customHeight="1" s="120">
      <c r="A8974" s="2" t="inlineStr">
        <is>
          <t>WASTE</t>
        </is>
      </c>
      <c r="B8974" s="2" t="inlineStr">
        <is>
          <t>LAN</t>
        </is>
      </c>
      <c r="C8974" s="2" t="n">
        <v>2045</v>
      </c>
      <c r="D8974" s="2" t="inlineStr">
        <is>
          <t>United States</t>
        </is>
      </c>
      <c r="E8974" s="2" t="inlineStr">
        <is>
          <t>USA</t>
        </is>
      </c>
      <c r="F8974" s="2" t="inlineStr">
        <is>
          <t>Land_x001f_ll gas recovery for direct use</t>
        </is>
      </c>
      <c r="G8974" s="2" t="n">
        <v>-200</v>
      </c>
      <c r="H8974" s="2" t="n">
        <v>0.0275595672428608</v>
      </c>
      <c r="I8974" s="2" t="n">
        <v>0.0308667153120041</v>
      </c>
      <c r="J8974" s="40" t="inlineStr">
        <is>
          <t>waste - methane capture</t>
        </is>
      </c>
    </row>
    <row r="8975" ht="15.75" customHeight="1" s="120">
      <c r="A8975" s="2" t="inlineStr">
        <is>
          <t>WASTE</t>
        </is>
      </c>
      <c r="B8975" s="2" t="inlineStr">
        <is>
          <t>LAN</t>
        </is>
      </c>
      <c r="C8975" s="2" t="n">
        <v>2045</v>
      </c>
      <c r="D8975" s="2" t="inlineStr">
        <is>
          <t>United States</t>
        </is>
      </c>
      <c r="E8975" s="2" t="inlineStr">
        <is>
          <t>USA</t>
        </is>
      </c>
      <c r="F8975" s="2" t="inlineStr">
        <is>
          <t>Land_x001f_ll gas recovery for direct use</t>
        </is>
      </c>
      <c r="G8975" s="2" t="n">
        <v>-199</v>
      </c>
      <c r="H8975" s="2" t="n">
        <v>0.002831625752151</v>
      </c>
      <c r="I8975" s="2" t="n">
        <v>0.00317142084240912</v>
      </c>
      <c r="J8975" s="40" t="inlineStr">
        <is>
          <t>waste - methane capture</t>
        </is>
      </c>
    </row>
    <row r="8976" ht="15.75" customHeight="1" s="120">
      <c r="A8976" s="2" t="inlineStr">
        <is>
          <t>WASTE</t>
        </is>
      </c>
      <c r="B8976" s="2" t="inlineStr">
        <is>
          <t>LAN</t>
        </is>
      </c>
      <c r="C8976" s="2" t="n">
        <v>2045</v>
      </c>
      <c r="D8976" s="2" t="inlineStr">
        <is>
          <t>United States</t>
        </is>
      </c>
      <c r="E8976" s="2" t="inlineStr">
        <is>
          <t>USA</t>
        </is>
      </c>
      <c r="F8976" s="2" t="inlineStr">
        <is>
          <t>Land_x001f_ll gas recovery for direct use</t>
        </is>
      </c>
      <c r="G8976" s="2" t="n">
        <v>-197</v>
      </c>
      <c r="H8976" s="2" t="n">
        <v>0.0032151937484741</v>
      </c>
      <c r="I8976" s="2" t="n">
        <v>0.003601016998290992</v>
      </c>
      <c r="J8976" s="40" t="inlineStr">
        <is>
          <t>waste - methane capture</t>
        </is>
      </c>
    </row>
    <row r="8977" ht="15.75" customHeight="1" s="120">
      <c r="A8977" s="2" t="inlineStr">
        <is>
          <t>WASTE</t>
        </is>
      </c>
      <c r="B8977" s="2" t="inlineStr">
        <is>
          <t>LAN</t>
        </is>
      </c>
      <c r="C8977" s="2" t="n">
        <v>2045</v>
      </c>
      <c r="D8977" s="2" t="inlineStr">
        <is>
          <t>United States</t>
        </is>
      </c>
      <c r="E8977" s="2" t="inlineStr">
        <is>
          <t>USA</t>
        </is>
      </c>
      <c r="F8977" s="2" t="inlineStr">
        <is>
          <t>Land_x001f_ll gas recovery for direct use</t>
        </is>
      </c>
      <c r="G8977" s="2" t="n">
        <v>-196</v>
      </c>
      <c r="H8977" s="2" t="n">
        <v>0.003106452873908</v>
      </c>
      <c r="I8977" s="2" t="n">
        <v>0.003479227218776961</v>
      </c>
      <c r="J8977" s="40" t="inlineStr">
        <is>
          <t>waste - methane capture</t>
        </is>
      </c>
    </row>
    <row r="8978" ht="15.75" customHeight="1" s="120">
      <c r="A8978" s="2" t="inlineStr">
        <is>
          <t>WASTE</t>
        </is>
      </c>
      <c r="B8978" s="2" t="inlineStr">
        <is>
          <t>LAN</t>
        </is>
      </c>
      <c r="C8978" s="2" t="n">
        <v>2045</v>
      </c>
      <c r="D8978" s="2" t="inlineStr">
        <is>
          <t>United States</t>
        </is>
      </c>
      <c r="E8978" s="2" t="inlineStr">
        <is>
          <t>USA</t>
        </is>
      </c>
      <c r="F8978" s="2" t="inlineStr">
        <is>
          <t>Land_x001f_ll gas recovery for direct use</t>
        </is>
      </c>
      <c r="G8978" s="2" t="n">
        <v>-195</v>
      </c>
      <c r="H8978" s="2" t="n">
        <v>0.0063544637523592</v>
      </c>
      <c r="I8978" s="2" t="n">
        <v>0.007116999402642306</v>
      </c>
      <c r="J8978" s="40" t="inlineStr">
        <is>
          <t>waste - methane capture</t>
        </is>
      </c>
    </row>
    <row r="8979" ht="15.75" customHeight="1" s="120">
      <c r="A8979" s="2" t="inlineStr">
        <is>
          <t>WASTE</t>
        </is>
      </c>
      <c r="B8979" s="2" t="inlineStr">
        <is>
          <t>LAN</t>
        </is>
      </c>
      <c r="C8979" s="2" t="n">
        <v>2045</v>
      </c>
      <c r="D8979" s="2" t="inlineStr">
        <is>
          <t>United States</t>
        </is>
      </c>
      <c r="E8979" s="2" t="inlineStr">
        <is>
          <t>USA</t>
        </is>
      </c>
      <c r="F8979" s="2" t="inlineStr">
        <is>
          <t>Land_x001f_ll gas recovery for direct use</t>
        </is>
      </c>
      <c r="G8979" s="2" t="n">
        <v>-194</v>
      </c>
      <c r="H8979" s="2" t="n">
        <v>0.0021760798990726</v>
      </c>
      <c r="I8979" s="2" t="n">
        <v>0.002437209486961312</v>
      </c>
      <c r="J8979" s="40" t="inlineStr">
        <is>
          <t>waste - methane capture</t>
        </is>
      </c>
    </row>
    <row r="8980" ht="15.75" customHeight="1" s="120">
      <c r="A8980" s="2" t="inlineStr">
        <is>
          <t>WASTE</t>
        </is>
      </c>
      <c r="B8980" s="2" t="inlineStr">
        <is>
          <t>LAN</t>
        </is>
      </c>
      <c r="C8980" s="2" t="n">
        <v>2045</v>
      </c>
      <c r="D8980" s="2" t="inlineStr">
        <is>
          <t>United States</t>
        </is>
      </c>
      <c r="E8980" s="2" t="inlineStr">
        <is>
          <t>USA</t>
        </is>
      </c>
      <c r="F8980" s="2" t="inlineStr">
        <is>
          <t>Land_x001f_ll gas recovery for direct use</t>
        </is>
      </c>
      <c r="G8980" s="2" t="n">
        <v>-193</v>
      </c>
      <c r="H8980" s="2" t="n">
        <v>0.0016432179836556</v>
      </c>
      <c r="I8980" s="2" t="n">
        <v>0.001840404141694272</v>
      </c>
      <c r="J8980" s="40" t="inlineStr">
        <is>
          <t>waste - methane capture</t>
        </is>
      </c>
    </row>
    <row r="8981" ht="15.75" customHeight="1" s="120">
      <c r="A8981" s="2" t="inlineStr">
        <is>
          <t>WASTE</t>
        </is>
      </c>
      <c r="B8981" s="2" t="inlineStr">
        <is>
          <t>LAN</t>
        </is>
      </c>
      <c r="C8981" s="2" t="n">
        <v>2045</v>
      </c>
      <c r="D8981" s="2" t="inlineStr">
        <is>
          <t>United States</t>
        </is>
      </c>
      <c r="E8981" s="2" t="inlineStr">
        <is>
          <t>USA</t>
        </is>
      </c>
      <c r="F8981" s="2" t="inlineStr">
        <is>
          <t>Land_x001f_ll gas recovery for direct use</t>
        </is>
      </c>
      <c r="G8981" s="2" t="n">
        <v>-192</v>
      </c>
      <c r="H8981" s="2" t="n">
        <v>0.0046159117482603</v>
      </c>
      <c r="I8981" s="2" t="n">
        <v>0.005169821158051537</v>
      </c>
      <c r="J8981" s="40" t="inlineStr">
        <is>
          <t>waste - methane capture</t>
        </is>
      </c>
    </row>
    <row r="8982" ht="15.75" customHeight="1" s="120">
      <c r="A8982" s="2" t="inlineStr">
        <is>
          <t>WASTE</t>
        </is>
      </c>
      <c r="B8982" s="2" t="inlineStr">
        <is>
          <t>LAN</t>
        </is>
      </c>
      <c r="C8982" s="2" t="n">
        <v>2045</v>
      </c>
      <c r="D8982" s="2" t="inlineStr">
        <is>
          <t>United States</t>
        </is>
      </c>
      <c r="E8982" s="2" t="inlineStr">
        <is>
          <t>USA</t>
        </is>
      </c>
      <c r="F8982" s="2" t="inlineStr">
        <is>
          <t>Land_x001f_ll gas recovery for direct use</t>
        </is>
      </c>
      <c r="G8982" s="2" t="n">
        <v>-190</v>
      </c>
      <c r="H8982" s="2" t="n">
        <v>0.009245846071280499</v>
      </c>
      <c r="I8982" s="2" t="n">
        <v>0.01035534759983416</v>
      </c>
      <c r="J8982" s="40" t="inlineStr">
        <is>
          <t>waste - methane capture</t>
        </is>
      </c>
    </row>
    <row r="8983" ht="15.75" customHeight="1" s="120">
      <c r="A8983" s="2" t="inlineStr">
        <is>
          <t>WASTE</t>
        </is>
      </c>
      <c r="B8983" s="2" t="inlineStr">
        <is>
          <t>LAN</t>
        </is>
      </c>
      <c r="C8983" s="2" t="n">
        <v>2045</v>
      </c>
      <c r="D8983" s="2" t="inlineStr">
        <is>
          <t>United States</t>
        </is>
      </c>
      <c r="E8983" s="2" t="inlineStr">
        <is>
          <t>USA</t>
        </is>
      </c>
      <c r="F8983" s="2" t="inlineStr">
        <is>
          <t>Land_x001f_ll gas recovery for direct use</t>
        </is>
      </c>
      <c r="G8983" s="2" t="n">
        <v>-189</v>
      </c>
      <c r="H8983" s="2" t="n">
        <v>0.008343529654666801</v>
      </c>
      <c r="I8983" s="2" t="n">
        <v>0.009344753213226817</v>
      </c>
      <c r="J8983" s="40" t="inlineStr">
        <is>
          <t>waste - methane capture</t>
        </is>
      </c>
    </row>
    <row r="8984" ht="15.75" customHeight="1" s="120">
      <c r="A8984" s="2" t="inlineStr">
        <is>
          <t>WASTE</t>
        </is>
      </c>
      <c r="B8984" s="2" t="inlineStr">
        <is>
          <t>LAN</t>
        </is>
      </c>
      <c r="C8984" s="2" t="n">
        <v>2045</v>
      </c>
      <c r="D8984" s="2" t="inlineStr">
        <is>
          <t>United States</t>
        </is>
      </c>
      <c r="E8984" s="2" t="inlineStr">
        <is>
          <t>USA</t>
        </is>
      </c>
      <c r="F8984" s="2" t="inlineStr">
        <is>
          <t>Land_x001f_ll gas recovery for direct use</t>
        </is>
      </c>
      <c r="G8984" s="2" t="n">
        <v>-188</v>
      </c>
      <c r="H8984" s="2" t="n">
        <v>0.0020388420671225</v>
      </c>
      <c r="I8984" s="2" t="n">
        <v>0.0022835031151772</v>
      </c>
      <c r="J8984" s="40" t="inlineStr">
        <is>
          <t>waste - methane capture</t>
        </is>
      </c>
    </row>
    <row r="8985" ht="15.75" customHeight="1" s="120">
      <c r="A8985" s="2" t="inlineStr">
        <is>
          <t>WASTE</t>
        </is>
      </c>
      <c r="B8985" s="2" t="inlineStr">
        <is>
          <t>LAN</t>
        </is>
      </c>
      <c r="C8985" s="2" t="n">
        <v>2045</v>
      </c>
      <c r="D8985" s="2" t="inlineStr">
        <is>
          <t>United States</t>
        </is>
      </c>
      <c r="E8985" s="2" t="inlineStr">
        <is>
          <t>USA</t>
        </is>
      </c>
      <c r="F8985" s="2" t="inlineStr">
        <is>
          <t>Land_x001f_ll gas recovery for direct use</t>
        </is>
      </c>
      <c r="G8985" s="2" t="n">
        <v>-187</v>
      </c>
      <c r="H8985" s="2" t="n">
        <v>0.0039656468434259</v>
      </c>
      <c r="I8985" s="2" t="n">
        <v>0.004441524464637008</v>
      </c>
      <c r="J8985" s="40" t="inlineStr">
        <is>
          <t>waste - methane capture</t>
        </is>
      </c>
    </row>
    <row r="8986" ht="15.75" customHeight="1" s="120">
      <c r="A8986" s="2" t="inlineStr">
        <is>
          <t>WASTE</t>
        </is>
      </c>
      <c r="B8986" s="2" t="inlineStr">
        <is>
          <t>LAN</t>
        </is>
      </c>
      <c r="C8986" s="2" t="n">
        <v>2045</v>
      </c>
      <c r="D8986" s="2" t="inlineStr">
        <is>
          <t>United States</t>
        </is>
      </c>
      <c r="E8986" s="2" t="inlineStr">
        <is>
          <t>USA</t>
        </is>
      </c>
      <c r="F8986" s="2" t="inlineStr">
        <is>
          <t>Land_x001f_ll gas recovery for direct use</t>
        </is>
      </c>
      <c r="G8986" s="2" t="n">
        <v>-186</v>
      </c>
      <c r="H8986" s="2" t="n">
        <v>0.0038206207100302</v>
      </c>
      <c r="I8986" s="2" t="n">
        <v>0.004279095195233824</v>
      </c>
      <c r="J8986" s="40" t="inlineStr">
        <is>
          <t>waste - methane capture</t>
        </is>
      </c>
    </row>
    <row r="8987" ht="15.75" customHeight="1" s="120">
      <c r="A8987" s="2" t="inlineStr">
        <is>
          <t>WASTE</t>
        </is>
      </c>
      <c r="B8987" s="2" t="inlineStr">
        <is>
          <t>LAN</t>
        </is>
      </c>
      <c r="C8987" s="2" t="n">
        <v>2045</v>
      </c>
      <c r="D8987" s="2" t="inlineStr">
        <is>
          <t>United States</t>
        </is>
      </c>
      <c r="E8987" s="2" t="inlineStr">
        <is>
          <t>USA</t>
        </is>
      </c>
      <c r="F8987" s="2" t="inlineStr">
        <is>
          <t>Land_x001f_ll gas recovery for direct use</t>
        </is>
      </c>
      <c r="G8987" s="2" t="n">
        <v>-185</v>
      </c>
      <c r="H8987" s="2" t="n">
        <v>0.0066272699041292</v>
      </c>
      <c r="I8987" s="2" t="n">
        <v>0.007422542292624705</v>
      </c>
      <c r="J8987" s="40" t="inlineStr">
        <is>
          <t>waste - methane capture</t>
        </is>
      </c>
    </row>
    <row r="8988" ht="15.75" customHeight="1" s="120">
      <c r="A8988" s="2" t="inlineStr">
        <is>
          <t>WASTE</t>
        </is>
      </c>
      <c r="B8988" s="2" t="inlineStr">
        <is>
          <t>LAN</t>
        </is>
      </c>
      <c r="C8988" s="2" t="n">
        <v>2045</v>
      </c>
      <c r="D8988" s="2" t="inlineStr">
        <is>
          <t>United States</t>
        </is>
      </c>
      <c r="E8988" s="2" t="inlineStr">
        <is>
          <t>USA</t>
        </is>
      </c>
      <c r="F8988" s="2" t="inlineStr">
        <is>
          <t>Land_x001f_ll gas recovery for direct use</t>
        </is>
      </c>
      <c r="G8988" s="2" t="n">
        <v>-184</v>
      </c>
      <c r="H8988" s="2" t="n">
        <v>0.0158135155215859</v>
      </c>
      <c r="I8988" s="2" t="n">
        <v>0.01771113738417621</v>
      </c>
      <c r="J8988" s="40" t="inlineStr">
        <is>
          <t>waste - methane capture</t>
        </is>
      </c>
    </row>
    <row r="8989" ht="15.75" customHeight="1" s="120">
      <c r="A8989" s="2" t="inlineStr">
        <is>
          <t>WASTE</t>
        </is>
      </c>
      <c r="B8989" s="2" t="inlineStr">
        <is>
          <t>LAN</t>
        </is>
      </c>
      <c r="C8989" s="2" t="n">
        <v>2045</v>
      </c>
      <c r="D8989" s="2" t="inlineStr">
        <is>
          <t>United States</t>
        </is>
      </c>
      <c r="E8989" s="2" t="inlineStr">
        <is>
          <t>USA</t>
        </is>
      </c>
      <c r="F8989" s="2" t="inlineStr">
        <is>
          <t>Land_x001f_ll gas recovery for direct use</t>
        </is>
      </c>
      <c r="G8989" s="2" t="n">
        <v>-183</v>
      </c>
      <c r="H8989" s="2" t="n">
        <v>0.004539423622191</v>
      </c>
      <c r="I8989" s="2" t="n">
        <v>0.005084154456853921</v>
      </c>
      <c r="J8989" s="40" t="inlineStr">
        <is>
          <t>waste - methane capture</t>
        </is>
      </c>
    </row>
    <row r="8990" ht="15.75" customHeight="1" s="120">
      <c r="A8990" s="2" t="inlineStr">
        <is>
          <t>WASTE</t>
        </is>
      </c>
      <c r="B8990" s="2" t="inlineStr">
        <is>
          <t>LAN</t>
        </is>
      </c>
      <c r="C8990" s="2" t="n">
        <v>2045</v>
      </c>
      <c r="D8990" s="2" t="inlineStr">
        <is>
          <t>United States</t>
        </is>
      </c>
      <c r="E8990" s="2" t="inlineStr">
        <is>
          <t>USA</t>
        </is>
      </c>
      <c r="F8990" s="2" t="inlineStr">
        <is>
          <t>Land_x001f_ll gas recovery for direct use</t>
        </is>
      </c>
      <c r="G8990" s="2" t="n">
        <v>-182</v>
      </c>
      <c r="H8990" s="2" t="n">
        <v>0.0052714443299919</v>
      </c>
      <c r="I8990" s="2" t="n">
        <v>0.005904017649590929</v>
      </c>
      <c r="J8990" s="40" t="inlineStr">
        <is>
          <t>waste - methane capture</t>
        </is>
      </c>
    </row>
    <row r="8991" ht="15.75" customHeight="1" s="120">
      <c r="A8991" s="2" t="inlineStr">
        <is>
          <t>WASTE</t>
        </is>
      </c>
      <c r="B8991" s="2" t="inlineStr">
        <is>
          <t>LAN</t>
        </is>
      </c>
      <c r="C8991" s="2" t="n">
        <v>2045</v>
      </c>
      <c r="D8991" s="2" t="inlineStr">
        <is>
          <t>United States</t>
        </is>
      </c>
      <c r="E8991" s="2" t="inlineStr">
        <is>
          <t>USA</t>
        </is>
      </c>
      <c r="F8991" s="2" t="inlineStr">
        <is>
          <t>Land_x001f_ll gas recovery for direct use</t>
        </is>
      </c>
      <c r="G8991" s="2" t="n">
        <v>-181</v>
      </c>
      <c r="H8991" s="2" t="n">
        <v>0.0132205380359665</v>
      </c>
      <c r="I8991" s="2" t="n">
        <v>0.01480700260028248</v>
      </c>
      <c r="J8991" s="40" t="inlineStr">
        <is>
          <t>waste - methane capture</t>
        </is>
      </c>
    </row>
    <row r="8992" ht="15.75" customHeight="1" s="120">
      <c r="A8992" s="2" t="inlineStr">
        <is>
          <t>WASTE</t>
        </is>
      </c>
      <c r="B8992" s="2" t="inlineStr">
        <is>
          <t>LAN</t>
        </is>
      </c>
      <c r="C8992" s="2" t="n">
        <v>2045</v>
      </c>
      <c r="D8992" s="2" t="inlineStr">
        <is>
          <t>United States</t>
        </is>
      </c>
      <c r="E8992" s="2" t="inlineStr">
        <is>
          <t>USA</t>
        </is>
      </c>
      <c r="F8992" s="2" t="inlineStr">
        <is>
          <t>Land_x001f_ll gas recovery for direct use</t>
        </is>
      </c>
      <c r="G8992" s="2" t="n">
        <v>-180</v>
      </c>
      <c r="H8992" s="2" t="n">
        <v>0.0034049666719511</v>
      </c>
      <c r="I8992" s="2" t="n">
        <v>0.003813562672585232</v>
      </c>
      <c r="J8992" s="40" t="inlineStr">
        <is>
          <t>waste - methane capture</t>
        </is>
      </c>
    </row>
    <row r="8993" ht="15.75" customHeight="1" s="120">
      <c r="A8993" s="2" t="inlineStr">
        <is>
          <t>WASTE</t>
        </is>
      </c>
      <c r="B8993" s="2" t="inlineStr">
        <is>
          <t>LAN</t>
        </is>
      </c>
      <c r="C8993" s="2" t="n">
        <v>2045</v>
      </c>
      <c r="D8993" s="2" t="inlineStr">
        <is>
          <t>United States</t>
        </is>
      </c>
      <c r="E8993" s="2" t="inlineStr">
        <is>
          <t>USA</t>
        </is>
      </c>
      <c r="F8993" s="2" t="inlineStr">
        <is>
          <t>Land_x001f_ll gas recovery for direct use</t>
        </is>
      </c>
      <c r="G8993" s="2" t="n">
        <v>-179</v>
      </c>
      <c r="H8993" s="2" t="n">
        <v>0.0016629174351692</v>
      </c>
      <c r="I8993" s="2" t="n">
        <v>0.001862467527389504</v>
      </c>
      <c r="J8993" s="40" t="inlineStr">
        <is>
          <t>waste - methane capture</t>
        </is>
      </c>
    </row>
    <row r="8994" ht="15.75" customHeight="1" s="120">
      <c r="A8994" s="2" t="inlineStr">
        <is>
          <t>WASTE</t>
        </is>
      </c>
      <c r="B8994" s="2" t="inlineStr">
        <is>
          <t>LAN</t>
        </is>
      </c>
      <c r="C8994" s="2" t="n">
        <v>2045</v>
      </c>
      <c r="D8994" s="2" t="inlineStr">
        <is>
          <t>United States</t>
        </is>
      </c>
      <c r="E8994" s="2" t="inlineStr">
        <is>
          <t>USA</t>
        </is>
      </c>
      <c r="F8994" s="2" t="inlineStr">
        <is>
          <t>Land_x001f_ll gas recovery for direct use</t>
        </is>
      </c>
      <c r="G8994" s="2" t="n">
        <v>-178</v>
      </c>
      <c r="H8994" s="2" t="n">
        <v>0.0145522677339613</v>
      </c>
      <c r="I8994" s="2" t="n">
        <v>0.01629853986203666</v>
      </c>
      <c r="J8994" s="40" t="inlineStr">
        <is>
          <t>waste - methane capture</t>
        </is>
      </c>
    </row>
    <row r="8995" ht="15.75" customHeight="1" s="120">
      <c r="A8995" s="2" t="inlineStr">
        <is>
          <t>WASTE</t>
        </is>
      </c>
      <c r="B8995" s="2" t="inlineStr">
        <is>
          <t>LAN</t>
        </is>
      </c>
      <c r="C8995" s="2" t="n">
        <v>2045</v>
      </c>
      <c r="D8995" s="2" t="inlineStr">
        <is>
          <t>United States</t>
        </is>
      </c>
      <c r="E8995" s="2" t="inlineStr">
        <is>
          <t>USA</t>
        </is>
      </c>
      <c r="F8995" s="2" t="inlineStr">
        <is>
          <t>Land_x001f_ll gas recovery for direct use</t>
        </is>
      </c>
      <c r="G8995" s="2" t="n">
        <v>-177</v>
      </c>
      <c r="H8995" s="2" t="n">
        <v>0.0079866528976709</v>
      </c>
      <c r="I8995" s="2" t="n">
        <v>0.008945051245391409</v>
      </c>
      <c r="J8995" s="40" t="inlineStr">
        <is>
          <t>waste - methane capture</t>
        </is>
      </c>
    </row>
    <row r="8996" ht="15.75" customHeight="1" s="120">
      <c r="A8996" s="2" t="inlineStr">
        <is>
          <t>WASTE</t>
        </is>
      </c>
      <c r="B8996" s="2" t="inlineStr">
        <is>
          <t>LAN</t>
        </is>
      </c>
      <c r="C8996" s="2" t="n">
        <v>2045</v>
      </c>
      <c r="D8996" s="2" t="inlineStr">
        <is>
          <t>United States</t>
        </is>
      </c>
      <c r="E8996" s="2" t="inlineStr">
        <is>
          <t>USA</t>
        </is>
      </c>
      <c r="F8996" s="2" t="inlineStr">
        <is>
          <t>Land_x001f_ll gas recovery for direct use</t>
        </is>
      </c>
      <c r="G8996" s="2" t="n">
        <v>-176</v>
      </c>
      <c r="H8996" s="2" t="n">
        <v>0.003994777565822</v>
      </c>
      <c r="I8996" s="2" t="n">
        <v>0.004474150873720641</v>
      </c>
      <c r="J8996" s="40" t="inlineStr">
        <is>
          <t>waste - methane capture</t>
        </is>
      </c>
    </row>
    <row r="8997" ht="15.75" customHeight="1" s="120">
      <c r="A8997" s="2" t="inlineStr">
        <is>
          <t>WASTE</t>
        </is>
      </c>
      <c r="B8997" s="2" t="inlineStr">
        <is>
          <t>LAN</t>
        </is>
      </c>
      <c r="C8997" s="2" t="n">
        <v>2045</v>
      </c>
      <c r="D8997" s="2" t="inlineStr">
        <is>
          <t>United States</t>
        </is>
      </c>
      <c r="E8997" s="2" t="inlineStr">
        <is>
          <t>USA</t>
        </is>
      </c>
      <c r="F8997" s="2" t="inlineStr">
        <is>
          <t>Land_x001f_ll gas recovery for direct use</t>
        </is>
      </c>
      <c r="G8997" s="2" t="n">
        <v>-175</v>
      </c>
      <c r="H8997" s="2" t="n">
        <v>0.002034806588199</v>
      </c>
      <c r="I8997" s="2" t="n">
        <v>0.00227898337878288</v>
      </c>
      <c r="J8997" s="40" t="inlineStr">
        <is>
          <t>waste - methane capture</t>
        </is>
      </c>
    </row>
    <row r="8998" ht="15.75" customHeight="1" s="120">
      <c r="A8998" s="2" t="inlineStr">
        <is>
          <t>WASTE</t>
        </is>
      </c>
      <c r="B8998" s="2" t="inlineStr">
        <is>
          <t>LAN</t>
        </is>
      </c>
      <c r="C8998" s="2" t="n">
        <v>2045</v>
      </c>
      <c r="D8998" s="2" t="inlineStr">
        <is>
          <t>United States</t>
        </is>
      </c>
      <c r="E8998" s="2" t="inlineStr">
        <is>
          <t>USA</t>
        </is>
      </c>
      <c r="F8998" s="2" t="inlineStr">
        <is>
          <t>Land_x001f_ll gas recovery for direct use</t>
        </is>
      </c>
      <c r="G8998" s="2" t="n">
        <v>-174</v>
      </c>
      <c r="H8998" s="2" t="n">
        <v>0.0112969222245738</v>
      </c>
      <c r="I8998" s="2" t="n">
        <v>0.01265255289152266</v>
      </c>
      <c r="J8998" s="40" t="inlineStr">
        <is>
          <t>waste - methane capture</t>
        </is>
      </c>
    </row>
    <row r="8999" ht="15.75" customHeight="1" s="120">
      <c r="A8999" s="2" t="inlineStr">
        <is>
          <t>WASTE</t>
        </is>
      </c>
      <c r="B8999" s="2" t="inlineStr">
        <is>
          <t>LAN</t>
        </is>
      </c>
      <c r="C8999" s="2" t="n">
        <v>2045</v>
      </c>
      <c r="D8999" s="2" t="inlineStr">
        <is>
          <t>United States</t>
        </is>
      </c>
      <c r="E8999" s="2" t="inlineStr">
        <is>
          <t>USA</t>
        </is>
      </c>
      <c r="F8999" s="2" t="inlineStr">
        <is>
          <t>Land_x001f_ll gas recovery for direct use</t>
        </is>
      </c>
      <c r="G8999" s="2" t="n">
        <v>-173</v>
      </c>
      <c r="H8999" s="2" t="n">
        <v>0.009249075432308001</v>
      </c>
      <c r="I8999" s="2" t="n">
        <v>0.01035896448418496</v>
      </c>
      <c r="J8999" s="40" t="inlineStr">
        <is>
          <t>waste - methane capture</t>
        </is>
      </c>
    </row>
    <row r="9000" ht="15.75" customHeight="1" s="120">
      <c r="A9000" s="2" t="inlineStr">
        <is>
          <t>WASTE</t>
        </is>
      </c>
      <c r="B9000" s="2" t="inlineStr">
        <is>
          <t>LAN</t>
        </is>
      </c>
      <c r="C9000" s="2" t="n">
        <v>2045</v>
      </c>
      <c r="D9000" s="2" t="inlineStr">
        <is>
          <t>United States</t>
        </is>
      </c>
      <c r="E9000" s="2" t="inlineStr">
        <is>
          <t>USA</t>
        </is>
      </c>
      <c r="F9000" s="2" t="inlineStr">
        <is>
          <t>Land_x001f_ll gas recovery for direct use</t>
        </is>
      </c>
      <c r="G9000" s="2" t="n">
        <v>-172</v>
      </c>
      <c r="H9000" s="2" t="n">
        <v>0.0038604538422078</v>
      </c>
      <c r="I9000" s="2" t="n">
        <v>0.004323708303272736</v>
      </c>
      <c r="J9000" s="40" t="inlineStr">
        <is>
          <t>waste - methane capture</t>
        </is>
      </c>
    </row>
    <row r="9001" ht="15.75" customHeight="1" s="120">
      <c r="A9001" s="2" t="inlineStr">
        <is>
          <t>WASTE</t>
        </is>
      </c>
      <c r="B9001" s="2" t="inlineStr">
        <is>
          <t>LAN</t>
        </is>
      </c>
      <c r="C9001" s="2" t="n">
        <v>2045</v>
      </c>
      <c r="D9001" s="2" t="inlineStr">
        <is>
          <t>United States</t>
        </is>
      </c>
      <c r="E9001" s="2" t="inlineStr">
        <is>
          <t>USA</t>
        </is>
      </c>
      <c r="F9001" s="2" t="inlineStr">
        <is>
          <t>Land_x001f_ll gas recovery for direct use</t>
        </is>
      </c>
      <c r="G9001" s="2" t="n">
        <v>-171</v>
      </c>
      <c r="H9001" s="2" t="n">
        <v>0.0038066284614615</v>
      </c>
      <c r="I9001" s="2" t="n">
        <v>0.004263423876836881</v>
      </c>
      <c r="J9001" s="40" t="inlineStr">
        <is>
          <t>waste - methane capture</t>
        </is>
      </c>
    </row>
    <row r="9002" ht="15.75" customHeight="1" s="120">
      <c r="A9002" s="2" t="inlineStr">
        <is>
          <t>WASTE</t>
        </is>
      </c>
      <c r="B9002" s="2" t="inlineStr">
        <is>
          <t>LAN</t>
        </is>
      </c>
      <c r="C9002" s="2" t="n">
        <v>2045</v>
      </c>
      <c r="D9002" s="2" t="inlineStr">
        <is>
          <t>United States</t>
        </is>
      </c>
      <c r="E9002" s="2" t="inlineStr">
        <is>
          <t>USA</t>
        </is>
      </c>
      <c r="F9002" s="2" t="inlineStr">
        <is>
          <t>Land_x001f_ll gas recovery for direct use</t>
        </is>
      </c>
      <c r="G9002" s="2" t="n">
        <v>-170</v>
      </c>
      <c r="H9002" s="2" t="n">
        <v>0.0045044180005789</v>
      </c>
      <c r="I9002" s="2" t="n">
        <v>0.005044948160648368</v>
      </c>
      <c r="J9002" s="40" t="inlineStr">
        <is>
          <t>waste - methane capture</t>
        </is>
      </c>
    </row>
    <row r="9003" ht="15.75" customHeight="1" s="120">
      <c r="A9003" s="2" t="inlineStr">
        <is>
          <t>WASTE</t>
        </is>
      </c>
      <c r="B9003" s="2" t="inlineStr">
        <is>
          <t>LAN</t>
        </is>
      </c>
      <c r="C9003" s="2" t="n">
        <v>2045</v>
      </c>
      <c r="D9003" s="2" t="inlineStr">
        <is>
          <t>United States</t>
        </is>
      </c>
      <c r="E9003" s="2" t="inlineStr">
        <is>
          <t>USA</t>
        </is>
      </c>
      <c r="F9003" s="2" t="inlineStr">
        <is>
          <t>Land_x001f_ll gas recovery for direct use</t>
        </is>
      </c>
      <c r="G9003" s="2" t="n">
        <v>-169</v>
      </c>
      <c r="H9003" s="2" t="n">
        <v>0.0038557390216738</v>
      </c>
      <c r="I9003" s="2" t="n">
        <v>0.004318427704274657</v>
      </c>
      <c r="J9003" s="40" t="inlineStr">
        <is>
          <t>waste - methane capture</t>
        </is>
      </c>
    </row>
    <row r="9004" ht="15.75" customHeight="1" s="120">
      <c r="A9004" s="2" t="inlineStr">
        <is>
          <t>WASTE</t>
        </is>
      </c>
      <c r="B9004" s="2" t="inlineStr">
        <is>
          <t>LAN</t>
        </is>
      </c>
      <c r="C9004" s="2" t="n">
        <v>2045</v>
      </c>
      <c r="D9004" s="2" t="inlineStr">
        <is>
          <t>United States</t>
        </is>
      </c>
      <c r="E9004" s="2" t="inlineStr">
        <is>
          <t>USA</t>
        </is>
      </c>
      <c r="F9004" s="2" t="inlineStr">
        <is>
          <t>Land_x001f_ll gas recovery for direct use</t>
        </is>
      </c>
      <c r="G9004" s="2" t="n">
        <v>-168</v>
      </c>
      <c r="H9004" s="2" t="n">
        <v>0.0007680070702918</v>
      </c>
      <c r="I9004" s="2" t="n">
        <v>0.0008601679187268161</v>
      </c>
      <c r="J9004" s="40" t="inlineStr">
        <is>
          <t>waste - methane capture</t>
        </is>
      </c>
    </row>
    <row r="9005" ht="15.75" customHeight="1" s="120">
      <c r="A9005" s="2" t="inlineStr">
        <is>
          <t>WASTE</t>
        </is>
      </c>
      <c r="B9005" s="2" t="inlineStr">
        <is>
          <t>LAN</t>
        </is>
      </c>
      <c r="C9005" s="2" t="n">
        <v>2045</v>
      </c>
      <c r="D9005" s="2" t="inlineStr">
        <is>
          <t>United States</t>
        </is>
      </c>
      <c r="E9005" s="2" t="inlineStr">
        <is>
          <t>USA</t>
        </is>
      </c>
      <c r="F9005" s="2" t="inlineStr">
        <is>
          <t>Land_x001f_ll gas recovery for direct use</t>
        </is>
      </c>
      <c r="G9005" s="2" t="n">
        <v>-167</v>
      </c>
      <c r="H9005" s="2" t="n">
        <v>0.0017859966028482</v>
      </c>
      <c r="I9005" s="2" t="n">
        <v>0.002000316195189984</v>
      </c>
      <c r="J9005" s="40" t="inlineStr">
        <is>
          <t>waste - methane capture</t>
        </is>
      </c>
    </row>
    <row r="9006" ht="15.75" customHeight="1" s="120">
      <c r="A9006" s="2" t="inlineStr">
        <is>
          <t>WASTE</t>
        </is>
      </c>
      <c r="B9006" s="2" t="inlineStr">
        <is>
          <t>LAN</t>
        </is>
      </c>
      <c r="C9006" s="2" t="n">
        <v>2045</v>
      </c>
      <c r="D9006" s="2" t="inlineStr">
        <is>
          <t>United States</t>
        </is>
      </c>
      <c r="E9006" s="2" t="inlineStr">
        <is>
          <t>USA</t>
        </is>
      </c>
      <c r="F9006" s="2" t="inlineStr">
        <is>
          <t>Land_x001f_ll gas recovery for direct use</t>
        </is>
      </c>
      <c r="G9006" s="2" t="n">
        <v>-166</v>
      </c>
      <c r="H9006" s="2" t="n">
        <v>0.0060455478960648</v>
      </c>
      <c r="I9006" s="2" t="n">
        <v>0.006771013643592576</v>
      </c>
      <c r="J9006" s="40" t="inlineStr">
        <is>
          <t>waste - methane capture</t>
        </is>
      </c>
    </row>
    <row r="9007" ht="15.75" customHeight="1" s="120">
      <c r="A9007" s="2" t="inlineStr">
        <is>
          <t>WASTE</t>
        </is>
      </c>
      <c r="B9007" s="2" t="inlineStr">
        <is>
          <t>LAN</t>
        </is>
      </c>
      <c r="C9007" s="2" t="n">
        <v>2045</v>
      </c>
      <c r="D9007" s="2" t="inlineStr">
        <is>
          <t>United States</t>
        </is>
      </c>
      <c r="E9007" s="2" t="inlineStr">
        <is>
          <t>USA</t>
        </is>
      </c>
      <c r="F9007" s="2" t="inlineStr">
        <is>
          <t>Land_x001f_ll gas recovery for direct use</t>
        </is>
      </c>
      <c r="G9007" s="2" t="n">
        <v>-165</v>
      </c>
      <c r="H9007" s="2" t="n">
        <v>0.0009085505735129</v>
      </c>
      <c r="I9007" s="2" t="n">
        <v>0.001017576642334448</v>
      </c>
      <c r="J9007" s="40" t="inlineStr">
        <is>
          <t>waste - methane capture</t>
        </is>
      </c>
    </row>
    <row r="9008" ht="15.75" customHeight="1" s="120">
      <c r="A9008" s="2" t="inlineStr">
        <is>
          <t>WASTE</t>
        </is>
      </c>
      <c r="B9008" s="2" t="inlineStr">
        <is>
          <t>LAN</t>
        </is>
      </c>
      <c r="C9008" s="2" t="n">
        <v>2045</v>
      </c>
      <c r="D9008" s="2" t="inlineStr">
        <is>
          <t>United States</t>
        </is>
      </c>
      <c r="E9008" s="2" t="inlineStr">
        <is>
          <t>USA</t>
        </is>
      </c>
      <c r="F9008" s="2" t="inlineStr">
        <is>
          <t>Land_x001f_ll gas recovery for direct use</t>
        </is>
      </c>
      <c r="G9008" s="2" t="n">
        <v>-164</v>
      </c>
      <c r="H9008" s="2" t="n">
        <v>0.0021239152410999</v>
      </c>
      <c r="I9008" s="2" t="n">
        <v>0.002378785070031888</v>
      </c>
      <c r="J9008" s="40" t="inlineStr">
        <is>
          <t>waste - methane capture</t>
        </is>
      </c>
    </row>
    <row r="9009" ht="15.75" customHeight="1" s="120">
      <c r="A9009" s="2" t="inlineStr">
        <is>
          <t>WASTE</t>
        </is>
      </c>
      <c r="B9009" s="2" t="inlineStr">
        <is>
          <t>LAN</t>
        </is>
      </c>
      <c r="C9009" s="2" t="n">
        <v>2045</v>
      </c>
      <c r="D9009" s="2" t="inlineStr">
        <is>
          <t>United States</t>
        </is>
      </c>
      <c r="E9009" s="2" t="inlineStr">
        <is>
          <t>USA</t>
        </is>
      </c>
      <c r="F9009" s="2" t="inlineStr">
        <is>
          <t>Land_x001f_ll gas recovery for direct use</t>
        </is>
      </c>
      <c r="G9009" s="2" t="n">
        <v>-163</v>
      </c>
      <c r="H9009" s="2" t="n">
        <v>0.0049899285077117</v>
      </c>
      <c r="I9009" s="2" t="n">
        <v>0.005588719928637105</v>
      </c>
      <c r="J9009" s="40" t="inlineStr">
        <is>
          <t>waste - methane capture</t>
        </is>
      </c>
    </row>
    <row r="9010" ht="15.75" customHeight="1" s="120">
      <c r="A9010" s="2" t="inlineStr">
        <is>
          <t>WASTE</t>
        </is>
      </c>
      <c r="B9010" s="2" t="inlineStr">
        <is>
          <t>LAN</t>
        </is>
      </c>
      <c r="C9010" s="2" t="n">
        <v>2045</v>
      </c>
      <c r="D9010" s="2" t="inlineStr">
        <is>
          <t>United States</t>
        </is>
      </c>
      <c r="E9010" s="2" t="inlineStr">
        <is>
          <t>USA</t>
        </is>
      </c>
      <c r="F9010" s="2" t="inlineStr">
        <is>
          <t>Land_x001f_ll gas recovery for direct use</t>
        </is>
      </c>
      <c r="G9010" s="2" t="n">
        <v>-160</v>
      </c>
      <c r="H9010" s="2" t="n">
        <v>0.0060624284669757</v>
      </c>
      <c r="I9010" s="2" t="n">
        <v>0.006789919883012785</v>
      </c>
      <c r="J9010" s="40" t="inlineStr">
        <is>
          <t>waste - methane capture</t>
        </is>
      </c>
    </row>
    <row r="9011" ht="15.75" customHeight="1" s="120">
      <c r="A9011" s="2" t="inlineStr">
        <is>
          <t>WASTE</t>
        </is>
      </c>
      <c r="B9011" s="2" t="inlineStr">
        <is>
          <t>LAN</t>
        </is>
      </c>
      <c r="C9011" s="2" t="n">
        <v>2045</v>
      </c>
      <c r="D9011" s="2" t="inlineStr">
        <is>
          <t>United States</t>
        </is>
      </c>
      <c r="E9011" s="2" t="inlineStr">
        <is>
          <t>USA</t>
        </is>
      </c>
      <c r="F9011" s="2" t="inlineStr">
        <is>
          <t>Land_x001f_ll gas recovery for direct use</t>
        </is>
      </c>
      <c r="G9011" s="2" t="n">
        <v>-159</v>
      </c>
      <c r="H9011" s="2" t="n">
        <v>0.0102476025931537</v>
      </c>
      <c r="I9011" s="2" t="n">
        <v>0.01147731490433214</v>
      </c>
      <c r="J9011" s="40" t="inlineStr">
        <is>
          <t>waste - methane capture</t>
        </is>
      </c>
    </row>
    <row r="9012" ht="15.75" customHeight="1" s="120">
      <c r="A9012" s="2" t="inlineStr">
        <is>
          <t>WASTE</t>
        </is>
      </c>
      <c r="B9012" s="2" t="inlineStr">
        <is>
          <t>LAN</t>
        </is>
      </c>
      <c r="C9012" s="2" t="n">
        <v>2045</v>
      </c>
      <c r="D9012" s="2" t="inlineStr">
        <is>
          <t>United States</t>
        </is>
      </c>
      <c r="E9012" s="2" t="inlineStr">
        <is>
          <t>USA</t>
        </is>
      </c>
      <c r="F9012" s="2" t="inlineStr">
        <is>
          <t>Land_x001f_ll gas recovery for direct use</t>
        </is>
      </c>
      <c r="G9012" s="2" t="n">
        <v>-158</v>
      </c>
      <c r="H9012" s="2" t="n">
        <v>0.0051964498125017</v>
      </c>
      <c r="I9012" s="2" t="n">
        <v>0.005820023790001905</v>
      </c>
      <c r="J9012" s="40" t="inlineStr">
        <is>
          <t>waste - methane capture</t>
        </is>
      </c>
    </row>
    <row r="9013" ht="15.75" customHeight="1" s="120">
      <c r="A9013" s="2" t="inlineStr">
        <is>
          <t>WASTE</t>
        </is>
      </c>
      <c r="B9013" s="2" t="inlineStr">
        <is>
          <t>LAN</t>
        </is>
      </c>
      <c r="C9013" s="2" t="n">
        <v>2045</v>
      </c>
      <c r="D9013" s="2" t="inlineStr">
        <is>
          <t>United States</t>
        </is>
      </c>
      <c r="E9013" s="2" t="inlineStr">
        <is>
          <t>USA</t>
        </is>
      </c>
      <c r="F9013" s="2" t="inlineStr">
        <is>
          <t>Land_x001f_ll gas recovery for direct use</t>
        </is>
      </c>
      <c r="G9013" s="2" t="n">
        <v>-157</v>
      </c>
      <c r="H9013" s="2" t="n">
        <v>0.0086024765623733</v>
      </c>
      <c r="I9013" s="2" t="n">
        <v>0.009634773749858097</v>
      </c>
      <c r="J9013" s="40" t="inlineStr">
        <is>
          <t>waste - methane capture</t>
        </is>
      </c>
    </row>
    <row r="9014" ht="15.75" customHeight="1" s="120">
      <c r="A9014" s="2" t="inlineStr">
        <is>
          <t>WASTE</t>
        </is>
      </c>
      <c r="B9014" s="2" t="inlineStr">
        <is>
          <t>LAN</t>
        </is>
      </c>
      <c r="C9014" s="2" t="n">
        <v>2045</v>
      </c>
      <c r="D9014" s="2" t="inlineStr">
        <is>
          <t>United States</t>
        </is>
      </c>
      <c r="E9014" s="2" t="inlineStr">
        <is>
          <t>USA</t>
        </is>
      </c>
      <c r="F9014" s="2" t="inlineStr">
        <is>
          <t>Land_x001f_ll gas recovery for direct use</t>
        </is>
      </c>
      <c r="G9014" s="2" t="n">
        <v>-156</v>
      </c>
      <c r="H9014" s="2" t="n">
        <v>0.0090632978244685</v>
      </c>
      <c r="I9014" s="2" t="n">
        <v>0.01015089356340472</v>
      </c>
      <c r="J9014" s="40" t="inlineStr">
        <is>
          <t>waste - methane capture</t>
        </is>
      </c>
    </row>
    <row r="9015" ht="15.75" customHeight="1" s="120">
      <c r="A9015" s="2" t="inlineStr">
        <is>
          <t>WASTE</t>
        </is>
      </c>
      <c r="B9015" s="2" t="inlineStr">
        <is>
          <t>LAN</t>
        </is>
      </c>
      <c r="C9015" s="2" t="n">
        <v>2045</v>
      </c>
      <c r="D9015" s="2" t="inlineStr">
        <is>
          <t>United States</t>
        </is>
      </c>
      <c r="E9015" s="2" t="inlineStr">
        <is>
          <t>USA</t>
        </is>
      </c>
      <c r="F9015" s="2" t="inlineStr">
        <is>
          <t>Land_x001f_ll gas recovery for direct use</t>
        </is>
      </c>
      <c r="G9015" s="2" t="n">
        <v>-154</v>
      </c>
      <c r="H9015" s="2" t="n">
        <v>0.0009033387177624</v>
      </c>
      <c r="I9015" s="2" t="n">
        <v>0.001011739363893888</v>
      </c>
      <c r="J9015" s="40" t="inlineStr">
        <is>
          <t>waste - methane capture</t>
        </is>
      </c>
    </row>
    <row r="9016" ht="15.75" customHeight="1" s="120">
      <c r="A9016" s="2" t="inlineStr">
        <is>
          <t>WASTE</t>
        </is>
      </c>
      <c r="B9016" s="2" t="inlineStr">
        <is>
          <t>LAN</t>
        </is>
      </c>
      <c r="C9016" s="2" t="n">
        <v>2045</v>
      </c>
      <c r="D9016" s="2" t="inlineStr">
        <is>
          <t>United States</t>
        </is>
      </c>
      <c r="E9016" s="2" t="inlineStr">
        <is>
          <t>USA</t>
        </is>
      </c>
      <c r="F9016" s="2" t="inlineStr">
        <is>
          <t>Land_x001f_ll gas recovery for direct use</t>
        </is>
      </c>
      <c r="G9016" s="2" t="n">
        <v>-153</v>
      </c>
      <c r="H9016" s="2" t="n">
        <v>0.005323167599272</v>
      </c>
      <c r="I9016" s="2" t="n">
        <v>0.005961947711184641</v>
      </c>
      <c r="J9016" s="40" t="inlineStr">
        <is>
          <t>waste - methane capture</t>
        </is>
      </c>
    </row>
    <row r="9017" ht="15.75" customHeight="1" s="120">
      <c r="A9017" s="2" t="inlineStr">
        <is>
          <t>WASTE</t>
        </is>
      </c>
      <c r="B9017" s="2" t="inlineStr">
        <is>
          <t>LAN</t>
        </is>
      </c>
      <c r="C9017" s="2" t="n">
        <v>2045</v>
      </c>
      <c r="D9017" s="2" t="inlineStr">
        <is>
          <t>United States</t>
        </is>
      </c>
      <c r="E9017" s="2" t="inlineStr">
        <is>
          <t>USA</t>
        </is>
      </c>
      <c r="F9017" s="2" t="inlineStr">
        <is>
          <t>Land_x001f_ll gas recovery for direct use</t>
        </is>
      </c>
      <c r="G9017" s="2" t="n">
        <v>-152</v>
      </c>
      <c r="H9017" s="2" t="n">
        <v>0.0090353253763169</v>
      </c>
      <c r="I9017" s="2" t="n">
        <v>0.01011956442147493</v>
      </c>
      <c r="J9017" s="40" t="inlineStr">
        <is>
          <t>waste - methane capture</t>
        </is>
      </c>
    </row>
    <row r="9018" ht="15.75" customHeight="1" s="120">
      <c r="A9018" s="2" t="inlineStr">
        <is>
          <t>WASTE</t>
        </is>
      </c>
      <c r="B9018" s="2" t="inlineStr">
        <is>
          <t>LAN</t>
        </is>
      </c>
      <c r="C9018" s="2" t="n">
        <v>2045</v>
      </c>
      <c r="D9018" s="2" t="inlineStr">
        <is>
          <t>United States</t>
        </is>
      </c>
      <c r="E9018" s="2" t="inlineStr">
        <is>
          <t>USA</t>
        </is>
      </c>
      <c r="F9018" s="2" t="inlineStr">
        <is>
          <t>Land_x001f_ll gas recovery for direct use</t>
        </is>
      </c>
      <c r="G9018" s="2" t="n">
        <v>-151</v>
      </c>
      <c r="H9018" s="2" t="n">
        <v>0.007325608516112</v>
      </c>
      <c r="I9018" s="2" t="n">
        <v>0.008204681538045442</v>
      </c>
      <c r="J9018" s="40" t="inlineStr">
        <is>
          <t>waste - methane capture</t>
        </is>
      </c>
    </row>
    <row r="9019" ht="15.75" customHeight="1" s="120">
      <c r="A9019" s="2" t="inlineStr">
        <is>
          <t>WASTE</t>
        </is>
      </c>
      <c r="B9019" s="2" t="inlineStr">
        <is>
          <t>LAN</t>
        </is>
      </c>
      <c r="C9019" s="2" t="n">
        <v>2045</v>
      </c>
      <c r="D9019" s="2" t="inlineStr">
        <is>
          <t>United States</t>
        </is>
      </c>
      <c r="E9019" s="2" t="inlineStr">
        <is>
          <t>USA</t>
        </is>
      </c>
      <c r="F9019" s="2" t="inlineStr">
        <is>
          <t>Land_x001f_ll gas recovery for direct use</t>
        </is>
      </c>
      <c r="G9019" s="2" t="n">
        <v>-150</v>
      </c>
      <c r="H9019" s="2" t="n">
        <v>0.001548279018607</v>
      </c>
      <c r="I9019" s="2" t="n">
        <v>0.00173407250083984</v>
      </c>
      <c r="J9019" s="40" t="inlineStr">
        <is>
          <t>waste - methane capture</t>
        </is>
      </c>
    </row>
    <row r="9020" ht="15.75" customHeight="1" s="120">
      <c r="A9020" s="2" t="inlineStr">
        <is>
          <t>WASTE</t>
        </is>
      </c>
      <c r="B9020" s="2" t="inlineStr">
        <is>
          <t>LAN</t>
        </is>
      </c>
      <c r="C9020" s="2" t="n">
        <v>2045</v>
      </c>
      <c r="D9020" s="2" t="inlineStr">
        <is>
          <t>United States</t>
        </is>
      </c>
      <c r="E9020" s="2" t="inlineStr">
        <is>
          <t>USA</t>
        </is>
      </c>
      <c r="F9020" s="2" t="inlineStr">
        <is>
          <t>Land_x001f_ll gas recovery for direct use</t>
        </is>
      </c>
      <c r="G9020" s="2" t="n">
        <v>-149</v>
      </c>
      <c r="H9020" s="2" t="n">
        <v>0.0113884812453762</v>
      </c>
      <c r="I9020" s="2" t="n">
        <v>0.01275509899482134</v>
      </c>
      <c r="J9020" s="40" t="inlineStr">
        <is>
          <t>waste - methane capture</t>
        </is>
      </c>
    </row>
    <row r="9021" ht="15.75" customHeight="1" s="120">
      <c r="A9021" s="2" t="inlineStr">
        <is>
          <t>WASTE</t>
        </is>
      </c>
      <c r="B9021" s="2" t="inlineStr">
        <is>
          <t>LAN</t>
        </is>
      </c>
      <c r="C9021" s="2" t="n">
        <v>2045</v>
      </c>
      <c r="D9021" s="2" t="inlineStr">
        <is>
          <t>United States</t>
        </is>
      </c>
      <c r="E9021" s="2" t="inlineStr">
        <is>
          <t>USA</t>
        </is>
      </c>
      <c r="F9021" s="2" t="inlineStr">
        <is>
          <t>Land_x001f_ll gas recovery for direct use</t>
        </is>
      </c>
      <c r="G9021" s="2" t="n">
        <v>-148</v>
      </c>
      <c r="H9021" s="2" t="n">
        <v>0.0008495379588567</v>
      </c>
      <c r="I9021" s="2" t="n">
        <v>0.0009514825139195041</v>
      </c>
      <c r="J9021" s="40" t="inlineStr">
        <is>
          <t>waste - methane capture</t>
        </is>
      </c>
    </row>
    <row r="9022" ht="15.75" customHeight="1" s="120">
      <c r="A9022" s="2" t="inlineStr">
        <is>
          <t>WASTE</t>
        </is>
      </c>
      <c r="B9022" s="2" t="inlineStr">
        <is>
          <t>LAN</t>
        </is>
      </c>
      <c r="C9022" s="2" t="n">
        <v>2045</v>
      </c>
      <c r="D9022" s="2" t="inlineStr">
        <is>
          <t>United States</t>
        </is>
      </c>
      <c r="E9022" s="2" t="inlineStr">
        <is>
          <t>USA</t>
        </is>
      </c>
      <c r="F9022" s="2" t="inlineStr">
        <is>
          <t>Land_x001f_ll gas recovery for direct use</t>
        </is>
      </c>
      <c r="G9022" s="2" t="n">
        <v>-147</v>
      </c>
      <c r="H9022" s="2" t="n">
        <v>0.0037440668675117</v>
      </c>
      <c r="I9022" s="2" t="n">
        <v>0.004193354891613104</v>
      </c>
      <c r="J9022" s="40" t="inlineStr">
        <is>
          <t>waste - methane capture</t>
        </is>
      </c>
    </row>
    <row r="9023" ht="15.75" customHeight="1" s="120">
      <c r="A9023" s="2" t="inlineStr">
        <is>
          <t>WASTE</t>
        </is>
      </c>
      <c r="B9023" s="2" t="inlineStr">
        <is>
          <t>LAN</t>
        </is>
      </c>
      <c r="C9023" s="2" t="n">
        <v>2045</v>
      </c>
      <c r="D9023" s="2" t="inlineStr">
        <is>
          <t>United States</t>
        </is>
      </c>
      <c r="E9023" s="2" t="inlineStr">
        <is>
          <t>USA</t>
        </is>
      </c>
      <c r="F9023" s="2" t="inlineStr">
        <is>
          <t>Land_x001f_ll gas recovery for direct use</t>
        </is>
      </c>
      <c r="G9023" s="2" t="n">
        <v>-146</v>
      </c>
      <c r="H9023" s="2" t="n">
        <v>0.0083761535352096</v>
      </c>
      <c r="I9023" s="2" t="n">
        <v>0.009381291959434752</v>
      </c>
      <c r="J9023" s="40" t="inlineStr">
        <is>
          <t>waste - methane capture</t>
        </is>
      </c>
    </row>
    <row r="9024" ht="15.75" customHeight="1" s="120">
      <c r="A9024" s="2" t="inlineStr">
        <is>
          <t>WASTE</t>
        </is>
      </c>
      <c r="B9024" s="2" t="inlineStr">
        <is>
          <t>LAN</t>
        </is>
      </c>
      <c r="C9024" s="2" t="n">
        <v>2045</v>
      </c>
      <c r="D9024" s="2" t="inlineStr">
        <is>
          <t>United States</t>
        </is>
      </c>
      <c r="E9024" s="2" t="inlineStr">
        <is>
          <t>USA</t>
        </is>
      </c>
      <c r="F9024" s="2" t="inlineStr">
        <is>
          <t>Land_x001f_ll gas recovery for direct use</t>
        </is>
      </c>
      <c r="G9024" s="2" t="n">
        <v>-145</v>
      </c>
      <c r="H9024" s="2" t="n">
        <v>0.0199709611479193</v>
      </c>
      <c r="I9024" s="2" t="n">
        <v>0.02236747648566962</v>
      </c>
      <c r="J9024" s="40" t="inlineStr">
        <is>
          <t>waste - methane capture</t>
        </is>
      </c>
    </row>
    <row r="9025" ht="15.75" customHeight="1" s="120">
      <c r="A9025" s="2" t="inlineStr">
        <is>
          <t>WASTE</t>
        </is>
      </c>
      <c r="B9025" s="2" t="inlineStr">
        <is>
          <t>LAN</t>
        </is>
      </c>
      <c r="C9025" s="2" t="n">
        <v>2045</v>
      </c>
      <c r="D9025" s="2" t="inlineStr">
        <is>
          <t>United States</t>
        </is>
      </c>
      <c r="E9025" s="2" t="inlineStr">
        <is>
          <t>USA</t>
        </is>
      </c>
      <c r="F9025" s="2" t="inlineStr">
        <is>
          <t>Land_x001f_ll gas recovery for direct use</t>
        </is>
      </c>
      <c r="G9025" s="2" t="n">
        <v>-143</v>
      </c>
      <c r="H9025" s="2" t="n">
        <v>0.0069822195218876</v>
      </c>
      <c r="I9025" s="2" t="n">
        <v>0.007820085864514114</v>
      </c>
      <c r="J9025" s="40" t="inlineStr">
        <is>
          <t>waste - methane capture</t>
        </is>
      </c>
    </row>
    <row r="9026" ht="15.75" customHeight="1" s="120">
      <c r="A9026" s="2" t="inlineStr">
        <is>
          <t>WASTE</t>
        </is>
      </c>
      <c r="B9026" s="2" t="inlineStr">
        <is>
          <t>LAN</t>
        </is>
      </c>
      <c r="C9026" s="2" t="n">
        <v>2045</v>
      </c>
      <c r="D9026" s="2" t="inlineStr">
        <is>
          <t>United States</t>
        </is>
      </c>
      <c r="E9026" s="2" t="inlineStr">
        <is>
          <t>USA</t>
        </is>
      </c>
      <c r="F9026" s="2" t="inlineStr">
        <is>
          <t>Land_x001f_ll gas recovery for direct use</t>
        </is>
      </c>
      <c r="G9026" s="2" t="n">
        <v>-142</v>
      </c>
      <c r="H9026" s="2" t="n">
        <v>0.0006570175755769</v>
      </c>
      <c r="I9026" s="2" t="n">
        <v>0.0007358596846461282</v>
      </c>
      <c r="J9026" s="40" t="inlineStr">
        <is>
          <t>waste - methane capture</t>
        </is>
      </c>
    </row>
    <row r="9027" ht="15.75" customHeight="1" s="120">
      <c r="A9027" s="2" t="inlineStr">
        <is>
          <t>WASTE</t>
        </is>
      </c>
      <c r="B9027" s="2" t="inlineStr">
        <is>
          <t>LAN</t>
        </is>
      </c>
      <c r="C9027" s="2" t="n">
        <v>2045</v>
      </c>
      <c r="D9027" s="2" t="inlineStr">
        <is>
          <t>United States</t>
        </is>
      </c>
      <c r="E9027" s="2" t="inlineStr">
        <is>
          <t>USA</t>
        </is>
      </c>
      <c r="F9027" s="2" t="inlineStr">
        <is>
          <t>Land_x001f_ll gas recovery for direct use</t>
        </is>
      </c>
      <c r="G9027" s="2" t="n">
        <v>-141</v>
      </c>
      <c r="H9027" s="2" t="n">
        <v>0.0025193239562213</v>
      </c>
      <c r="I9027" s="2" t="n">
        <v>0.002821642830967856</v>
      </c>
      <c r="J9027" s="40" t="inlineStr">
        <is>
          <t>waste - methane capture</t>
        </is>
      </c>
    </row>
    <row r="9028" ht="15.75" customHeight="1" s="120">
      <c r="A9028" s="2" t="inlineStr">
        <is>
          <t>WASTE</t>
        </is>
      </c>
      <c r="B9028" s="2" t="inlineStr">
        <is>
          <t>LAN</t>
        </is>
      </c>
      <c r="C9028" s="2" t="n">
        <v>2045</v>
      </c>
      <c r="D9028" s="2" t="inlineStr">
        <is>
          <t>United States</t>
        </is>
      </c>
      <c r="E9028" s="2" t="inlineStr">
        <is>
          <t>USA</t>
        </is>
      </c>
      <c r="F9028" s="2" t="inlineStr">
        <is>
          <t>Land_x001f_ll gas recovery for direct use</t>
        </is>
      </c>
      <c r="G9028" s="2" t="n">
        <v>-139</v>
      </c>
      <c r="H9028" s="2" t="n">
        <v>0.0017022651154548</v>
      </c>
      <c r="I9028" s="2" t="n">
        <v>0.001906536929309376</v>
      </c>
      <c r="J9028" s="40" t="inlineStr">
        <is>
          <t>waste - methane capture</t>
        </is>
      </c>
    </row>
    <row r="9029" ht="15.75" customHeight="1" s="120">
      <c r="A9029" s="2" t="inlineStr">
        <is>
          <t>WASTE</t>
        </is>
      </c>
      <c r="B9029" s="2" t="inlineStr">
        <is>
          <t>LAN</t>
        </is>
      </c>
      <c r="C9029" s="2" t="n">
        <v>2045</v>
      </c>
      <c r="D9029" s="2" t="inlineStr">
        <is>
          <t>United States</t>
        </is>
      </c>
      <c r="E9029" s="2" t="inlineStr">
        <is>
          <t>USA</t>
        </is>
      </c>
      <c r="F9029" s="2" t="inlineStr">
        <is>
          <t>Land_x001f_ll gas recovery for direct use</t>
        </is>
      </c>
      <c r="G9029" s="2" t="n">
        <v>-138</v>
      </c>
      <c r="H9029" s="2" t="n">
        <v>0.00096335291164</v>
      </c>
      <c r="I9029" s="2" t="n">
        <v>0.0010789552610368</v>
      </c>
      <c r="J9029" s="40" t="inlineStr">
        <is>
          <t>waste - methane capture</t>
        </is>
      </c>
    </row>
    <row r="9030" ht="15.75" customHeight="1" s="120">
      <c r="A9030" s="2" t="inlineStr">
        <is>
          <t>WASTE</t>
        </is>
      </c>
      <c r="B9030" s="2" t="inlineStr">
        <is>
          <t>LAN</t>
        </is>
      </c>
      <c r="C9030" s="2" t="n">
        <v>2045</v>
      </c>
      <c r="D9030" s="2" t="inlineStr">
        <is>
          <t>United States</t>
        </is>
      </c>
      <c r="E9030" s="2" t="inlineStr">
        <is>
          <t>USA</t>
        </is>
      </c>
      <c r="F9030" s="2" t="inlineStr">
        <is>
          <t>Land_x001f_ll gas recovery for direct use</t>
        </is>
      </c>
      <c r="G9030" s="2" t="n">
        <v>-137</v>
      </c>
      <c r="H9030" s="2" t="n">
        <v>0.0010543959215283</v>
      </c>
      <c r="I9030" s="2" t="n">
        <v>0.001180923432111696</v>
      </c>
      <c r="J9030" s="40" t="inlineStr">
        <is>
          <t>waste - methane capture</t>
        </is>
      </c>
    </row>
    <row r="9031" ht="15.75" customHeight="1" s="120">
      <c r="A9031" s="2" t="inlineStr">
        <is>
          <t>WASTE</t>
        </is>
      </c>
      <c r="B9031" s="2" t="inlineStr">
        <is>
          <t>LAN</t>
        </is>
      </c>
      <c r="C9031" s="2" t="n">
        <v>2045</v>
      </c>
      <c r="D9031" s="2" t="inlineStr">
        <is>
          <t>United States</t>
        </is>
      </c>
      <c r="E9031" s="2" t="inlineStr">
        <is>
          <t>USA</t>
        </is>
      </c>
      <c r="F9031" s="2" t="inlineStr">
        <is>
          <t>Land_x001f_ll gas recovery for direct use</t>
        </is>
      </c>
      <c r="G9031" s="2" t="n">
        <v>-136</v>
      </c>
      <c r="H9031" s="2" t="n">
        <v>0.0034885792993009</v>
      </c>
      <c r="I9031" s="2" t="n">
        <v>0.003907208815217008</v>
      </c>
      <c r="J9031" s="40" t="inlineStr">
        <is>
          <t>waste - methane capture</t>
        </is>
      </c>
    </row>
    <row r="9032" ht="15.75" customHeight="1" s="120">
      <c r="A9032" s="2" t="inlineStr">
        <is>
          <t>WASTE</t>
        </is>
      </c>
      <c r="B9032" s="2" t="inlineStr">
        <is>
          <t>LAN</t>
        </is>
      </c>
      <c r="C9032" s="2" t="n">
        <v>2045</v>
      </c>
      <c r="D9032" s="2" t="inlineStr">
        <is>
          <t>United States</t>
        </is>
      </c>
      <c r="E9032" s="2" t="inlineStr">
        <is>
          <t>USA</t>
        </is>
      </c>
      <c r="F9032" s="2" t="inlineStr">
        <is>
          <t>Land_x001f_ll gas recovery for direct use</t>
        </is>
      </c>
      <c r="G9032" s="2" t="n">
        <v>-135</v>
      </c>
      <c r="H9032" s="2" t="n">
        <v>0.0031263800337911</v>
      </c>
      <c r="I9032" s="2" t="n">
        <v>0.003501545637846032</v>
      </c>
      <c r="J9032" s="40" t="inlineStr">
        <is>
          <t>waste - methane capture</t>
        </is>
      </c>
    </row>
    <row r="9033" ht="15.75" customHeight="1" s="120">
      <c r="A9033" s="2" t="inlineStr">
        <is>
          <t>WASTE</t>
        </is>
      </c>
      <c r="B9033" s="2" t="inlineStr">
        <is>
          <t>LAN</t>
        </is>
      </c>
      <c r="C9033" s="2" t="n">
        <v>2045</v>
      </c>
      <c r="D9033" s="2" t="inlineStr">
        <is>
          <t>United States</t>
        </is>
      </c>
      <c r="E9033" s="2" t="inlineStr">
        <is>
          <t>USA</t>
        </is>
      </c>
      <c r="F9033" s="2" t="inlineStr">
        <is>
          <t>Land_x001f_ll gas recovery for direct use</t>
        </is>
      </c>
      <c r="G9033" s="2" t="n">
        <v>-134</v>
      </c>
      <c r="H9033" s="2" t="n">
        <v>0.0043949907412753</v>
      </c>
      <c r="I9033" s="2" t="n">
        <v>0.004922389630228337</v>
      </c>
      <c r="J9033" s="40" t="inlineStr">
        <is>
          <t>waste - methane capture</t>
        </is>
      </c>
    </row>
    <row r="9034" ht="15.75" customHeight="1" s="120">
      <c r="A9034" s="2" t="inlineStr">
        <is>
          <t>WASTE</t>
        </is>
      </c>
      <c r="B9034" s="2" t="inlineStr">
        <is>
          <t>LAN</t>
        </is>
      </c>
      <c r="C9034" s="2" t="n">
        <v>2045</v>
      </c>
      <c r="D9034" s="2" t="inlineStr">
        <is>
          <t>United States</t>
        </is>
      </c>
      <c r="E9034" s="2" t="inlineStr">
        <is>
          <t>USA</t>
        </is>
      </c>
      <c r="F9034" s="2" t="inlineStr">
        <is>
          <t>Land_x001f_ll gas recovery for direct use</t>
        </is>
      </c>
      <c r="G9034" s="2" t="n">
        <v>-132</v>
      </c>
      <c r="H9034" s="2" t="n">
        <v>0.0063406337867491</v>
      </c>
      <c r="I9034" s="2" t="n">
        <v>0.007101509841158993</v>
      </c>
      <c r="J9034" s="40" t="inlineStr">
        <is>
          <t>waste - methane capture</t>
        </is>
      </c>
    </row>
    <row r="9035" ht="15.75" customHeight="1" s="120">
      <c r="A9035" s="2" t="inlineStr">
        <is>
          <t>WASTE</t>
        </is>
      </c>
      <c r="B9035" s="2" t="inlineStr">
        <is>
          <t>LAN</t>
        </is>
      </c>
      <c r="C9035" s="2" t="n">
        <v>2045</v>
      </c>
      <c r="D9035" s="2" t="inlineStr">
        <is>
          <t>United States</t>
        </is>
      </c>
      <c r="E9035" s="2" t="inlineStr">
        <is>
          <t>USA</t>
        </is>
      </c>
      <c r="F9035" s="2" t="inlineStr">
        <is>
          <t>Land_x001f_ll gas recovery for direct use</t>
        </is>
      </c>
      <c r="G9035" s="2" t="n">
        <v>-129</v>
      </c>
      <c r="H9035" s="2" t="n">
        <v>0.0021745397825725</v>
      </c>
      <c r="I9035" s="2" t="n">
        <v>0.0024354845564812</v>
      </c>
      <c r="J9035" s="40" t="inlineStr">
        <is>
          <t>waste - methane capture</t>
        </is>
      </c>
    </row>
    <row r="9036" ht="15.75" customHeight="1" s="120">
      <c r="A9036" s="2" t="inlineStr">
        <is>
          <t>WASTE</t>
        </is>
      </c>
      <c r="B9036" s="2" t="inlineStr">
        <is>
          <t>LAN</t>
        </is>
      </c>
      <c r="C9036" s="2" t="n">
        <v>2045</v>
      </c>
      <c r="D9036" s="2" t="inlineStr">
        <is>
          <t>United States</t>
        </is>
      </c>
      <c r="E9036" s="2" t="inlineStr">
        <is>
          <t>USA</t>
        </is>
      </c>
      <c r="F9036" s="2" t="inlineStr">
        <is>
          <t>Land_x001f_ll gas recovery for direct use</t>
        </is>
      </c>
      <c r="G9036" s="2" t="n">
        <v>-128</v>
      </c>
      <c r="H9036" s="2" t="n">
        <v>0.0042581356829032</v>
      </c>
      <c r="I9036" s="2" t="n">
        <v>0.004769111964851584</v>
      </c>
      <c r="J9036" s="40" t="inlineStr">
        <is>
          <t>waste - methane capture</t>
        </is>
      </c>
    </row>
    <row r="9037" ht="15.75" customHeight="1" s="120">
      <c r="A9037" s="2" t="inlineStr">
        <is>
          <t>WASTE</t>
        </is>
      </c>
      <c r="B9037" s="2" t="inlineStr">
        <is>
          <t>LAN</t>
        </is>
      </c>
      <c r="C9037" s="2" t="n">
        <v>2045</v>
      </c>
      <c r="D9037" s="2" t="inlineStr">
        <is>
          <t>United States</t>
        </is>
      </c>
      <c r="E9037" s="2" t="inlineStr">
        <is>
          <t>USA</t>
        </is>
      </c>
      <c r="F9037" s="2" t="inlineStr">
        <is>
          <t>Land_x001f_ll gas recovery for direct use</t>
        </is>
      </c>
      <c r="G9037" s="2" t="n">
        <v>-127</v>
      </c>
      <c r="H9037" s="2" t="n">
        <v>0.0023851657751948</v>
      </c>
      <c r="I9037" s="2" t="n">
        <v>0.002671385668218177</v>
      </c>
      <c r="J9037" s="40" t="inlineStr">
        <is>
          <t>waste - methane capture</t>
        </is>
      </c>
    </row>
    <row r="9038" ht="15.75" customHeight="1" s="120">
      <c r="A9038" s="2" t="inlineStr">
        <is>
          <t>WASTE</t>
        </is>
      </c>
      <c r="B9038" s="2" t="inlineStr">
        <is>
          <t>LAN</t>
        </is>
      </c>
      <c r="C9038" s="2" t="n">
        <v>2045</v>
      </c>
      <c r="D9038" s="2" t="inlineStr">
        <is>
          <t>United States</t>
        </is>
      </c>
      <c r="E9038" s="2" t="inlineStr">
        <is>
          <t>USA</t>
        </is>
      </c>
      <c r="F9038" s="2" t="inlineStr">
        <is>
          <t>Land_x001f_ll gas recovery for direct use</t>
        </is>
      </c>
      <c r="G9038" s="2" t="n">
        <v>-126</v>
      </c>
      <c r="H9038" s="2" t="n">
        <v>0.002194271190092</v>
      </c>
      <c r="I9038" s="2" t="n">
        <v>0.002457583732903041</v>
      </c>
      <c r="J9038" s="40" t="inlineStr">
        <is>
          <t>waste - methane capture</t>
        </is>
      </c>
    </row>
    <row r="9039" ht="15.75" customHeight="1" s="120">
      <c r="A9039" s="2" t="inlineStr">
        <is>
          <t>WASTE</t>
        </is>
      </c>
      <c r="B9039" s="2" t="inlineStr">
        <is>
          <t>LAN</t>
        </is>
      </c>
      <c r="C9039" s="2" t="n">
        <v>2045</v>
      </c>
      <c r="D9039" s="2" t="inlineStr">
        <is>
          <t>United States</t>
        </is>
      </c>
      <c r="E9039" s="2" t="inlineStr">
        <is>
          <t>USA</t>
        </is>
      </c>
      <c r="F9039" s="2" t="inlineStr">
        <is>
          <t>Land_x001f_ll gas recovery for direct use</t>
        </is>
      </c>
      <c r="G9039" s="2" t="n">
        <v>-124</v>
      </c>
      <c r="H9039" s="2" t="n">
        <v>0.0021847405005246</v>
      </c>
      <c r="I9039" s="2" t="n">
        <v>0.002446909360587553</v>
      </c>
      <c r="J9039" s="40" t="inlineStr">
        <is>
          <t>waste - methane capture</t>
        </is>
      </c>
    </row>
    <row r="9040" ht="15.75" customHeight="1" s="120">
      <c r="A9040" s="2" t="inlineStr">
        <is>
          <t>WASTE</t>
        </is>
      </c>
      <c r="B9040" s="2" t="inlineStr">
        <is>
          <t>LAN</t>
        </is>
      </c>
      <c r="C9040" s="2" t="n">
        <v>2045</v>
      </c>
      <c r="D9040" s="2" t="inlineStr">
        <is>
          <t>United States</t>
        </is>
      </c>
      <c r="E9040" s="2" t="inlineStr">
        <is>
          <t>USA</t>
        </is>
      </c>
      <c r="F9040" s="2" t="inlineStr">
        <is>
          <t>Land_x001f_ll gas recovery for direct use</t>
        </is>
      </c>
      <c r="G9040" s="2" t="n">
        <v>-123</v>
      </c>
      <c r="H9040" s="2" t="n">
        <v>0.0015822922578081</v>
      </c>
      <c r="I9040" s="2" t="n">
        <v>0.001772167328745072</v>
      </c>
      <c r="J9040" s="40" t="inlineStr">
        <is>
          <t>waste - methane capture</t>
        </is>
      </c>
    </row>
    <row r="9041" ht="15.75" customHeight="1" s="120">
      <c r="A9041" s="2" t="inlineStr">
        <is>
          <t>WASTE</t>
        </is>
      </c>
      <c r="B9041" s="2" t="inlineStr">
        <is>
          <t>LAN</t>
        </is>
      </c>
      <c r="C9041" s="2" t="n">
        <v>2045</v>
      </c>
      <c r="D9041" s="2" t="inlineStr">
        <is>
          <t>United States</t>
        </is>
      </c>
      <c r="E9041" s="2" t="inlineStr">
        <is>
          <t>USA</t>
        </is>
      </c>
      <c r="F9041" s="2" t="inlineStr">
        <is>
          <t>Land_x001f_ll gas recovery for direct use</t>
        </is>
      </c>
      <c r="G9041" s="2" t="n">
        <v>-121</v>
      </c>
      <c r="H9041" s="2" t="n">
        <v>0.0007484821253456</v>
      </c>
      <c r="I9041" s="2" t="n">
        <v>0.000838299980387072</v>
      </c>
      <c r="J9041" s="40" t="inlineStr">
        <is>
          <t>waste - methane capture</t>
        </is>
      </c>
    </row>
    <row r="9042" ht="15.75" customHeight="1" s="120">
      <c r="A9042" s="2" t="inlineStr">
        <is>
          <t>WASTE</t>
        </is>
      </c>
      <c r="B9042" s="2" t="inlineStr">
        <is>
          <t>LAN</t>
        </is>
      </c>
      <c r="C9042" s="2" t="n">
        <v>2045</v>
      </c>
      <c r="D9042" s="2" t="inlineStr">
        <is>
          <t>United States</t>
        </is>
      </c>
      <c r="E9042" s="2" t="inlineStr">
        <is>
          <t>USA</t>
        </is>
      </c>
      <c r="F9042" s="2" t="inlineStr">
        <is>
          <t>Land_x001f_ll gas recovery for direct use</t>
        </is>
      </c>
      <c r="G9042" s="2" t="n">
        <v>-120</v>
      </c>
      <c r="H9042" s="2" t="n">
        <v>0.0014825635589659</v>
      </c>
      <c r="I9042" s="2" t="n">
        <v>0.001660471186041808</v>
      </c>
      <c r="J9042" s="40" t="inlineStr">
        <is>
          <t>waste - methane capture</t>
        </is>
      </c>
    </row>
    <row r="9043" ht="15.75" customHeight="1" s="120">
      <c r="A9043" s="2" t="inlineStr">
        <is>
          <t>WASTE</t>
        </is>
      </c>
      <c r="B9043" s="2" t="inlineStr">
        <is>
          <t>LAN</t>
        </is>
      </c>
      <c r="C9043" s="2" t="n">
        <v>2045</v>
      </c>
      <c r="D9043" s="2" t="inlineStr">
        <is>
          <t>United States</t>
        </is>
      </c>
      <c r="E9043" s="2" t="inlineStr">
        <is>
          <t>USA</t>
        </is>
      </c>
      <c r="F9043" s="2" t="inlineStr">
        <is>
          <t>Land_x001f_ll gas recovery for direct use</t>
        </is>
      </c>
      <c r="G9043" s="2" t="n">
        <v>-119</v>
      </c>
      <c r="H9043" s="2" t="n">
        <v>0.0114479417679831</v>
      </c>
      <c r="I9043" s="2" t="n">
        <v>0.01282169478014107</v>
      </c>
      <c r="J9043" s="40" t="inlineStr">
        <is>
          <t>waste - methane capture</t>
        </is>
      </c>
    </row>
    <row r="9044" ht="15.75" customHeight="1" s="120">
      <c r="A9044" s="2" t="inlineStr">
        <is>
          <t>WASTE</t>
        </is>
      </c>
      <c r="B9044" s="2" t="inlineStr">
        <is>
          <t>LAN</t>
        </is>
      </c>
      <c r="C9044" s="2" t="n">
        <v>2045</v>
      </c>
      <c r="D9044" s="2" t="inlineStr">
        <is>
          <t>United States</t>
        </is>
      </c>
      <c r="E9044" s="2" t="inlineStr">
        <is>
          <t>USA</t>
        </is>
      </c>
      <c r="F9044" s="2" t="inlineStr">
        <is>
          <t>Land_x001f_ll gas recovery for direct use</t>
        </is>
      </c>
      <c r="G9044" s="2" t="n">
        <v>-118</v>
      </c>
      <c r="H9044" s="2" t="n">
        <v>0.0005355695029721</v>
      </c>
      <c r="I9044" s="2" t="n">
        <v>0.0005998378433287521</v>
      </c>
      <c r="J9044" s="40" t="inlineStr">
        <is>
          <t>waste - methane capture</t>
        </is>
      </c>
    </row>
    <row r="9045" ht="15.75" customHeight="1" s="120">
      <c r="A9045" s="2" t="inlineStr">
        <is>
          <t>WASTE</t>
        </is>
      </c>
      <c r="B9045" s="2" t="inlineStr">
        <is>
          <t>LAN</t>
        </is>
      </c>
      <c r="C9045" s="2" t="n">
        <v>2045</v>
      </c>
      <c r="D9045" s="2" t="inlineStr">
        <is>
          <t>United States</t>
        </is>
      </c>
      <c r="E9045" s="2" t="inlineStr">
        <is>
          <t>USA</t>
        </is>
      </c>
      <c r="F9045" s="2" t="inlineStr">
        <is>
          <t>Land_x001f_ll gas recovery for direct use</t>
        </is>
      </c>
      <c r="G9045" s="2" t="n">
        <v>-117</v>
      </c>
      <c r="H9045" s="2" t="n">
        <v>0.0103323410730809</v>
      </c>
      <c r="I9045" s="2" t="n">
        <v>0.01157222200185061</v>
      </c>
      <c r="J9045" s="40" t="inlineStr">
        <is>
          <t>waste - methane capture</t>
        </is>
      </c>
    </row>
    <row r="9046" ht="15.75" customHeight="1" s="120">
      <c r="A9046" s="2" t="inlineStr">
        <is>
          <t>WASTE</t>
        </is>
      </c>
      <c r="B9046" s="2" t="inlineStr">
        <is>
          <t>LAN</t>
        </is>
      </c>
      <c r="C9046" s="2" t="n">
        <v>2045</v>
      </c>
      <c r="D9046" s="2" t="inlineStr">
        <is>
          <t>United States</t>
        </is>
      </c>
      <c r="E9046" s="2" t="inlineStr">
        <is>
          <t>USA</t>
        </is>
      </c>
      <c r="F9046" s="2" t="inlineStr">
        <is>
          <t>Land_x001f_ll gas recovery for direct use</t>
        </is>
      </c>
      <c r="G9046" s="2" t="n">
        <v>-116</v>
      </c>
      <c r="H9046" s="2" t="n">
        <v>0.0089827958436217</v>
      </c>
      <c r="I9046" s="2" t="n">
        <v>0.0100607313448563</v>
      </c>
      <c r="J9046" s="40" t="inlineStr">
        <is>
          <t>waste - methane capture</t>
        </is>
      </c>
    </row>
    <row r="9047" ht="15.75" customHeight="1" s="120">
      <c r="A9047" s="2" t="inlineStr">
        <is>
          <t>WASTE</t>
        </is>
      </c>
      <c r="B9047" s="2" t="inlineStr">
        <is>
          <t>LAN</t>
        </is>
      </c>
      <c r="C9047" s="2" t="n">
        <v>2045</v>
      </c>
      <c r="D9047" s="2" t="inlineStr">
        <is>
          <t>United States</t>
        </is>
      </c>
      <c r="E9047" s="2" t="inlineStr">
        <is>
          <t>USA</t>
        </is>
      </c>
      <c r="F9047" s="2" t="inlineStr">
        <is>
          <t>Land_x001f_ll gas recovery for direct use</t>
        </is>
      </c>
      <c r="G9047" s="2" t="n">
        <v>-115</v>
      </c>
      <c r="H9047" s="2" t="n">
        <v>0.006705888081342</v>
      </c>
      <c r="I9047" s="2" t="n">
        <v>0.007510594651103041</v>
      </c>
      <c r="J9047" s="40" t="inlineStr">
        <is>
          <t>waste - methane capture</t>
        </is>
      </c>
    </row>
    <row r="9048" ht="15.75" customHeight="1" s="120">
      <c r="A9048" s="2" t="inlineStr">
        <is>
          <t>WASTE</t>
        </is>
      </c>
      <c r="B9048" s="2" t="inlineStr">
        <is>
          <t>LAN</t>
        </is>
      </c>
      <c r="C9048" s="2" t="n">
        <v>2045</v>
      </c>
      <c r="D9048" s="2" t="inlineStr">
        <is>
          <t>United States</t>
        </is>
      </c>
      <c r="E9048" s="2" t="inlineStr">
        <is>
          <t>USA</t>
        </is>
      </c>
      <c r="F9048" s="2" t="inlineStr">
        <is>
          <t>Land_x001f_ll gas recovery for direct use</t>
        </is>
      </c>
      <c r="G9048" s="2" t="n">
        <v>-114</v>
      </c>
      <c r="H9048" s="2" t="n">
        <v>0.0220411623595282</v>
      </c>
      <c r="I9048" s="2" t="n">
        <v>0.02468610184267158</v>
      </c>
      <c r="J9048" s="40" t="inlineStr">
        <is>
          <t>waste - methane capture</t>
        </is>
      </c>
    </row>
    <row r="9049" ht="15.75" customHeight="1" s="120">
      <c r="A9049" s="2" t="inlineStr">
        <is>
          <t>WASTE</t>
        </is>
      </c>
      <c r="B9049" s="2" t="inlineStr">
        <is>
          <t>LAN</t>
        </is>
      </c>
      <c r="C9049" s="2" t="n">
        <v>2045</v>
      </c>
      <c r="D9049" s="2" t="inlineStr">
        <is>
          <t>United States</t>
        </is>
      </c>
      <c r="E9049" s="2" t="inlineStr">
        <is>
          <t>USA</t>
        </is>
      </c>
      <c r="F9049" s="2" t="inlineStr">
        <is>
          <t>Land_x001f_ll gas recovery for direct use</t>
        </is>
      </c>
      <c r="G9049" s="2" t="n">
        <v>-113</v>
      </c>
      <c r="H9049" s="2" t="n">
        <v>0.0017303328495473</v>
      </c>
      <c r="I9049" s="2" t="n">
        <v>0.001937972791492976</v>
      </c>
      <c r="J9049" s="40" t="inlineStr">
        <is>
          <t>waste - methane capture</t>
        </is>
      </c>
    </row>
    <row r="9050" ht="15.75" customHeight="1" s="120">
      <c r="A9050" s="2" t="inlineStr">
        <is>
          <t>WASTE</t>
        </is>
      </c>
      <c r="B9050" s="2" t="inlineStr">
        <is>
          <t>LAN</t>
        </is>
      </c>
      <c r="C9050" s="2" t="n">
        <v>2045</v>
      </c>
      <c r="D9050" s="2" t="inlineStr">
        <is>
          <t>United States</t>
        </is>
      </c>
      <c r="E9050" s="2" t="inlineStr">
        <is>
          <t>USA</t>
        </is>
      </c>
      <c r="F9050" s="2" t="inlineStr">
        <is>
          <t>Land_x001f_ll gas recovery for direct use</t>
        </is>
      </c>
      <c r="G9050" s="2" t="n">
        <v>-112</v>
      </c>
      <c r="H9050" s="2" t="n">
        <v>0.0005198495928198</v>
      </c>
      <c r="I9050" s="2" t="n">
        <v>0.0005822315439581761</v>
      </c>
      <c r="J9050" s="40" t="inlineStr">
        <is>
          <t>waste - methane capture</t>
        </is>
      </c>
    </row>
    <row r="9051" ht="15.75" customHeight="1" s="120">
      <c r="A9051" s="2" t="inlineStr">
        <is>
          <t>WASTE</t>
        </is>
      </c>
      <c r="B9051" s="2" t="inlineStr">
        <is>
          <t>LAN</t>
        </is>
      </c>
      <c r="C9051" s="2" t="n">
        <v>2045</v>
      </c>
      <c r="D9051" s="2" t="inlineStr">
        <is>
          <t>United States</t>
        </is>
      </c>
      <c r="E9051" s="2" t="inlineStr">
        <is>
          <t>USA</t>
        </is>
      </c>
      <c r="F9051" s="2" t="inlineStr">
        <is>
          <t>Land_x001f_ll gas recovery for direct use</t>
        </is>
      </c>
      <c r="G9051" s="2" t="n">
        <v>-111</v>
      </c>
      <c r="H9051" s="2" t="n">
        <v>0.0019182758405805</v>
      </c>
      <c r="I9051" s="2" t="n">
        <v>0.00214846894145016</v>
      </c>
      <c r="J9051" s="40" t="inlineStr">
        <is>
          <t>waste - methane capture</t>
        </is>
      </c>
    </row>
    <row r="9052" ht="15.75" customHeight="1" s="120">
      <c r="A9052" s="2" t="inlineStr">
        <is>
          <t>WASTE</t>
        </is>
      </c>
      <c r="B9052" s="2" t="inlineStr">
        <is>
          <t>LAN</t>
        </is>
      </c>
      <c r="C9052" s="2" t="n">
        <v>2045</v>
      </c>
      <c r="D9052" s="2" t="inlineStr">
        <is>
          <t>United States</t>
        </is>
      </c>
      <c r="E9052" s="2" t="inlineStr">
        <is>
          <t>USA</t>
        </is>
      </c>
      <c r="F9052" s="2" t="inlineStr">
        <is>
          <t>Land_x001f_ll gas recovery for direct use</t>
        </is>
      </c>
      <c r="G9052" s="2" t="n">
        <v>-109</v>
      </c>
      <c r="H9052" s="2" t="n">
        <v>0.0048423433909193</v>
      </c>
      <c r="I9052" s="2" t="n">
        <v>0.005423424597829617</v>
      </c>
      <c r="J9052" s="40" t="inlineStr">
        <is>
          <t>waste - methane capture</t>
        </is>
      </c>
    </row>
    <row r="9053" ht="15.75" customHeight="1" s="120">
      <c r="A9053" s="2" t="inlineStr">
        <is>
          <t>WASTE</t>
        </is>
      </c>
      <c r="B9053" s="2" t="inlineStr">
        <is>
          <t>LAN</t>
        </is>
      </c>
      <c r="C9053" s="2" t="n">
        <v>2045</v>
      </c>
      <c r="D9053" s="2" t="inlineStr">
        <is>
          <t>United States</t>
        </is>
      </c>
      <c r="E9053" s="2" t="inlineStr">
        <is>
          <t>USA</t>
        </is>
      </c>
      <c r="F9053" s="2" t="inlineStr">
        <is>
          <t>Land_x001f_ll gas recovery for direct use</t>
        </is>
      </c>
      <c r="G9053" s="2" t="n">
        <v>-108</v>
      </c>
      <c r="H9053" s="2" t="n">
        <v>0.0042782919481397</v>
      </c>
      <c r="I9053" s="2" t="n">
        <v>0.004791686981916464</v>
      </c>
      <c r="J9053" s="40" t="inlineStr">
        <is>
          <t>waste - methane capture</t>
        </is>
      </c>
    </row>
    <row r="9054" ht="15.75" customHeight="1" s="120">
      <c r="A9054" s="2" t="inlineStr">
        <is>
          <t>WASTE</t>
        </is>
      </c>
      <c r="B9054" s="2" t="inlineStr">
        <is>
          <t>LAN</t>
        </is>
      </c>
      <c r="C9054" s="2" t="n">
        <v>2045</v>
      </c>
      <c r="D9054" s="2" t="inlineStr">
        <is>
          <t>United States</t>
        </is>
      </c>
      <c r="E9054" s="2" t="inlineStr">
        <is>
          <t>USA</t>
        </is>
      </c>
      <c r="F9054" s="2" t="inlineStr">
        <is>
          <t>Land_x001f_ll gas recovery for direct use</t>
        </is>
      </c>
      <c r="G9054" s="2" t="n">
        <v>-107</v>
      </c>
      <c r="H9054" s="2" t="n">
        <v>0.004213809967041</v>
      </c>
      <c r="I9054" s="2" t="n">
        <v>0.00471946716308592</v>
      </c>
      <c r="J9054" s="40" t="inlineStr">
        <is>
          <t>waste - methane capture</t>
        </is>
      </c>
    </row>
    <row r="9055" ht="15.75" customHeight="1" s="120">
      <c r="A9055" s="2" t="inlineStr">
        <is>
          <t>WASTE</t>
        </is>
      </c>
      <c r="B9055" s="2" t="inlineStr">
        <is>
          <t>LAN</t>
        </is>
      </c>
      <c r="C9055" s="2" t="n">
        <v>2045</v>
      </c>
      <c r="D9055" s="2" t="inlineStr">
        <is>
          <t>United States</t>
        </is>
      </c>
      <c r="E9055" s="2" t="inlineStr">
        <is>
          <t>USA</t>
        </is>
      </c>
      <c r="F9055" s="2" t="inlineStr">
        <is>
          <t>Land_x001f_ll gas recovery for direct use</t>
        </is>
      </c>
      <c r="G9055" s="2" t="n">
        <v>-105</v>
      </c>
      <c r="H9055" s="2" t="n">
        <v>0.0035364574287087</v>
      </c>
      <c r="I9055" s="2" t="n">
        <v>0.003960832320153744</v>
      </c>
      <c r="J9055" s="40" t="inlineStr">
        <is>
          <t>waste - methane capture</t>
        </is>
      </c>
    </row>
    <row r="9056" ht="15.75" customHeight="1" s="120">
      <c r="A9056" s="2" t="inlineStr">
        <is>
          <t>WASTE</t>
        </is>
      </c>
      <c r="B9056" s="2" t="inlineStr">
        <is>
          <t>LAN</t>
        </is>
      </c>
      <c r="C9056" s="2" t="n">
        <v>2045</v>
      </c>
      <c r="D9056" s="2" t="inlineStr">
        <is>
          <t>United States</t>
        </is>
      </c>
      <c r="E9056" s="2" t="inlineStr">
        <is>
          <t>USA</t>
        </is>
      </c>
      <c r="F9056" s="2" t="inlineStr">
        <is>
          <t>Land_x001f_ll gas recovery for direct use</t>
        </is>
      </c>
      <c r="G9056" s="2" t="n">
        <v>-104</v>
      </c>
      <c r="H9056" s="2" t="n">
        <v>0.00933035928756</v>
      </c>
      <c r="I9056" s="2" t="n">
        <v>0.0104500024020672</v>
      </c>
      <c r="J9056" s="40" t="inlineStr">
        <is>
          <t>waste - methane capture</t>
        </is>
      </c>
    </row>
    <row r="9057" ht="15.75" customHeight="1" s="120">
      <c r="A9057" s="2" t="inlineStr">
        <is>
          <t>WASTE</t>
        </is>
      </c>
      <c r="B9057" s="2" t="inlineStr">
        <is>
          <t>LAN</t>
        </is>
      </c>
      <c r="C9057" s="2" t="n">
        <v>2045</v>
      </c>
      <c r="D9057" s="2" t="inlineStr">
        <is>
          <t>United States</t>
        </is>
      </c>
      <c r="E9057" s="2" t="inlineStr">
        <is>
          <t>USA</t>
        </is>
      </c>
      <c r="F9057" s="2" t="inlineStr">
        <is>
          <t>Land_x001f_ll gas recovery for direct use</t>
        </is>
      </c>
      <c r="G9057" s="2" t="n">
        <v>-103</v>
      </c>
      <c r="H9057" s="2" t="n">
        <v>0.0063503361307085</v>
      </c>
      <c r="I9057" s="2" t="n">
        <v>0.007112376466393521</v>
      </c>
      <c r="J9057" s="40" t="inlineStr">
        <is>
          <t>waste - methane capture</t>
        </is>
      </c>
    </row>
    <row r="9058" ht="15.75" customHeight="1" s="120">
      <c r="A9058" s="2" t="inlineStr">
        <is>
          <t>WASTE</t>
        </is>
      </c>
      <c r="B9058" s="2" t="inlineStr">
        <is>
          <t>LAN</t>
        </is>
      </c>
      <c r="C9058" s="2" t="n">
        <v>2045</v>
      </c>
      <c r="D9058" s="2" t="inlineStr">
        <is>
          <t>United States</t>
        </is>
      </c>
      <c r="E9058" s="2" t="inlineStr">
        <is>
          <t>USA</t>
        </is>
      </c>
      <c r="F9058" s="2" t="inlineStr">
        <is>
          <t>Land_x001f_ll gas recovery for direct use</t>
        </is>
      </c>
      <c r="G9058" s="2" t="n">
        <v>-102</v>
      </c>
      <c r="H9058" s="2" t="n">
        <v>0.0005665511125699</v>
      </c>
      <c r="I9058" s="2" t="n">
        <v>0.0006345372460782881</v>
      </c>
      <c r="J9058" s="40" t="inlineStr">
        <is>
          <t>waste - methane capture</t>
        </is>
      </c>
    </row>
    <row r="9059" ht="15.75" customHeight="1" s="120">
      <c r="A9059" s="2" t="inlineStr">
        <is>
          <t>WASTE</t>
        </is>
      </c>
      <c r="B9059" s="2" t="inlineStr">
        <is>
          <t>LAN</t>
        </is>
      </c>
      <c r="C9059" s="2" t="n">
        <v>2045</v>
      </c>
      <c r="D9059" s="2" t="inlineStr">
        <is>
          <t>United States</t>
        </is>
      </c>
      <c r="E9059" s="2" t="inlineStr">
        <is>
          <t>USA</t>
        </is>
      </c>
      <c r="F9059" s="2" t="inlineStr">
        <is>
          <t>Land_x001f_ll gas recovery for direct use</t>
        </is>
      </c>
      <c r="G9059" s="2" t="n">
        <v>-100</v>
      </c>
      <c r="H9059" s="2" t="n">
        <v>0.0028267959132791</v>
      </c>
      <c r="I9059" s="2" t="n">
        <v>0.003166011422872592</v>
      </c>
      <c r="J9059" s="40" t="inlineStr">
        <is>
          <t>waste - methane capture</t>
        </is>
      </c>
    </row>
    <row r="9060" ht="15.75" customHeight="1" s="120">
      <c r="A9060" s="2" t="inlineStr">
        <is>
          <t>WASTE</t>
        </is>
      </c>
      <c r="B9060" s="2" t="inlineStr">
        <is>
          <t>LAN</t>
        </is>
      </c>
      <c r="C9060" s="2" t="n">
        <v>2045</v>
      </c>
      <c r="D9060" s="2" t="inlineStr">
        <is>
          <t>United States</t>
        </is>
      </c>
      <c r="E9060" s="2" t="inlineStr">
        <is>
          <t>USA</t>
        </is>
      </c>
      <c r="F9060" s="2" t="inlineStr">
        <is>
          <t>Land_x001f_ll gas recovery for direct use</t>
        </is>
      </c>
      <c r="G9060" s="2" t="n">
        <v>-99</v>
      </c>
      <c r="H9060" s="2" t="n">
        <v>0.0005671109538525</v>
      </c>
      <c r="I9060" s="2" t="n">
        <v>0.0006351642683148001</v>
      </c>
      <c r="J9060" s="40" t="inlineStr">
        <is>
          <t>waste - methane capture</t>
        </is>
      </c>
    </row>
    <row r="9061" ht="15.75" customHeight="1" s="120">
      <c r="A9061" s="2" t="inlineStr">
        <is>
          <t>WASTE</t>
        </is>
      </c>
      <c r="B9061" s="2" t="inlineStr">
        <is>
          <t>LAN</t>
        </is>
      </c>
      <c r="C9061" s="2" t="n">
        <v>2045</v>
      </c>
      <c r="D9061" s="2" t="inlineStr">
        <is>
          <t>United States</t>
        </is>
      </c>
      <c r="E9061" s="2" t="inlineStr">
        <is>
          <t>USA</t>
        </is>
      </c>
      <c r="F9061" s="2" t="inlineStr">
        <is>
          <t>Land_x001f_ll gas recovery for direct use</t>
        </is>
      </c>
      <c r="G9061" s="2" t="n">
        <v>-97</v>
      </c>
      <c r="H9061" s="2" t="n">
        <v>0.0026189049240202</v>
      </c>
      <c r="I9061" s="2" t="n">
        <v>0.002933173514902624</v>
      </c>
      <c r="J9061" s="40" t="inlineStr">
        <is>
          <t>waste - methane capture</t>
        </is>
      </c>
    </row>
    <row r="9062" ht="15.75" customHeight="1" s="120">
      <c r="A9062" s="2" t="inlineStr">
        <is>
          <t>WASTE</t>
        </is>
      </c>
      <c r="B9062" s="2" t="inlineStr">
        <is>
          <t>LAN</t>
        </is>
      </c>
      <c r="C9062" s="2" t="n">
        <v>2045</v>
      </c>
      <c r="D9062" s="2" t="inlineStr">
        <is>
          <t>United States</t>
        </is>
      </c>
      <c r="E9062" s="2" t="inlineStr">
        <is>
          <t>USA</t>
        </is>
      </c>
      <c r="F9062" s="2" t="inlineStr">
        <is>
          <t>Land_x001f_ll gas recovery for direct use</t>
        </is>
      </c>
      <c r="G9062" s="2" t="n">
        <v>-96</v>
      </c>
      <c r="H9062" s="2" t="n">
        <v>0.0009081214084290001</v>
      </c>
      <c r="I9062" s="2" t="n">
        <v>0.00101709597744048</v>
      </c>
      <c r="J9062" s="40" t="inlineStr">
        <is>
          <t>waste - methane capture</t>
        </is>
      </c>
    </row>
    <row r="9063" ht="15.75" customHeight="1" s="120">
      <c r="A9063" s="2" t="inlineStr">
        <is>
          <t>WASTE</t>
        </is>
      </c>
      <c r="B9063" s="2" t="inlineStr">
        <is>
          <t>LAN</t>
        </is>
      </c>
      <c r="C9063" s="2" t="n">
        <v>2045</v>
      </c>
      <c r="D9063" s="2" t="inlineStr">
        <is>
          <t>United States</t>
        </is>
      </c>
      <c r="E9063" s="2" t="inlineStr">
        <is>
          <t>USA</t>
        </is>
      </c>
      <c r="F9063" s="2" t="inlineStr">
        <is>
          <t>Land_x001f_ll gas recovery for direct use</t>
        </is>
      </c>
      <c r="G9063" s="2" t="n">
        <v>-95</v>
      </c>
      <c r="H9063" s="2" t="n">
        <v>0.0012684193206951</v>
      </c>
      <c r="I9063" s="2" t="n">
        <v>0.001420629639178512</v>
      </c>
      <c r="J9063" s="40" t="inlineStr">
        <is>
          <t>waste - methane capture</t>
        </is>
      </c>
    </row>
    <row r="9064" ht="15.75" customHeight="1" s="120">
      <c r="A9064" s="2" t="inlineStr">
        <is>
          <t>WASTE</t>
        </is>
      </c>
      <c r="B9064" s="2" t="inlineStr">
        <is>
          <t>LAN</t>
        </is>
      </c>
      <c r="C9064" s="2" t="n">
        <v>2045</v>
      </c>
      <c r="D9064" s="2" t="inlineStr">
        <is>
          <t>United States</t>
        </is>
      </c>
      <c r="E9064" s="2" t="inlineStr">
        <is>
          <t>USA</t>
        </is>
      </c>
      <c r="F9064" s="2" t="inlineStr">
        <is>
          <t>Land_x001f_ll gas recovery for direct use</t>
        </is>
      </c>
      <c r="G9064" s="2" t="n">
        <v>-94</v>
      </c>
      <c r="H9064" s="2" t="n">
        <v>0.001025032135658</v>
      </c>
      <c r="I9064" s="2" t="n">
        <v>0.00114803599193696</v>
      </c>
      <c r="J9064" s="40" t="inlineStr">
        <is>
          <t>waste - methane capture</t>
        </is>
      </c>
    </row>
    <row r="9065" ht="15.75" customHeight="1" s="120">
      <c r="A9065" s="2" t="inlineStr">
        <is>
          <t>WASTE</t>
        </is>
      </c>
      <c r="B9065" s="2" t="inlineStr">
        <is>
          <t>LAN</t>
        </is>
      </c>
      <c r="C9065" s="2" t="n">
        <v>2045</v>
      </c>
      <c r="D9065" s="2" t="inlineStr">
        <is>
          <t>United States</t>
        </is>
      </c>
      <c r="E9065" s="2" t="inlineStr">
        <is>
          <t>USA</t>
        </is>
      </c>
      <c r="F9065" s="2" t="inlineStr">
        <is>
          <t>Land_x001f_ll gas recovery for direct use</t>
        </is>
      </c>
      <c r="G9065" s="2" t="n">
        <v>-93</v>
      </c>
      <c r="H9065" s="2" t="n">
        <v>0.0027780372765847</v>
      </c>
      <c r="I9065" s="2" t="n">
        <v>0.003111401749774864</v>
      </c>
      <c r="J9065" s="40" t="inlineStr">
        <is>
          <t>waste - methane capture</t>
        </is>
      </c>
    </row>
    <row r="9066" ht="15.75" customHeight="1" s="120">
      <c r="A9066" s="2" t="inlineStr">
        <is>
          <t>WASTE</t>
        </is>
      </c>
      <c r="B9066" s="2" t="inlineStr">
        <is>
          <t>LAN</t>
        </is>
      </c>
      <c r="C9066" s="2" t="n">
        <v>2045</v>
      </c>
      <c r="D9066" s="2" t="inlineStr">
        <is>
          <t>United States</t>
        </is>
      </c>
      <c r="E9066" s="2" t="inlineStr">
        <is>
          <t>USA</t>
        </is>
      </c>
      <c r="F9066" s="2" t="inlineStr">
        <is>
          <t>Land_x001f_ll gas recovery for direct use</t>
        </is>
      </c>
      <c r="G9066" s="2" t="n">
        <v>-92</v>
      </c>
      <c r="H9066" s="2" t="n">
        <v>0.0011835142504424</v>
      </c>
      <c r="I9066" s="2" t="n">
        <v>0.001325535960495488</v>
      </c>
      <c r="J9066" s="40" t="inlineStr">
        <is>
          <t>waste - methane capture</t>
        </is>
      </c>
    </row>
    <row r="9067" ht="15.75" customHeight="1" s="120">
      <c r="A9067" s="2" t="inlineStr">
        <is>
          <t>WASTE</t>
        </is>
      </c>
      <c r="B9067" s="2" t="inlineStr">
        <is>
          <t>LAN</t>
        </is>
      </c>
      <c r="C9067" s="2" t="n">
        <v>2045</v>
      </c>
      <c r="D9067" s="2" t="inlineStr">
        <is>
          <t>United States</t>
        </is>
      </c>
      <c r="E9067" s="2" t="inlineStr">
        <is>
          <t>USA</t>
        </is>
      </c>
      <c r="F9067" s="2" t="inlineStr">
        <is>
          <t>Land_x001f_ll gas recovery for direct use</t>
        </is>
      </c>
      <c r="G9067" s="2" t="n">
        <v>-90</v>
      </c>
      <c r="H9067" s="2" t="n">
        <v>0.0006115381256677</v>
      </c>
      <c r="I9067" s="2" t="n">
        <v>0.0006849227007478241</v>
      </c>
      <c r="J9067" s="40" t="inlineStr">
        <is>
          <t>waste - methane capture</t>
        </is>
      </c>
    </row>
    <row r="9068" ht="15.75" customHeight="1" s="120">
      <c r="A9068" s="2" t="inlineStr">
        <is>
          <t>WASTE</t>
        </is>
      </c>
      <c r="B9068" s="2" t="inlineStr">
        <is>
          <t>LAN</t>
        </is>
      </c>
      <c r="C9068" s="2" t="n">
        <v>2045</v>
      </c>
      <c r="D9068" s="2" t="inlineStr">
        <is>
          <t>United States</t>
        </is>
      </c>
      <c r="E9068" s="2" t="inlineStr">
        <is>
          <t>USA</t>
        </is>
      </c>
      <c r="F9068" s="2" t="inlineStr">
        <is>
          <t>Land_x001f_ll gas recovery for direct use</t>
        </is>
      </c>
      <c r="G9068" s="2" t="n">
        <v>-88</v>
      </c>
      <c r="H9068" s="2" t="n">
        <v>0.0004725220496766</v>
      </c>
      <c r="I9068" s="2" t="n">
        <v>0.0005292246956377921</v>
      </c>
      <c r="J9068" s="40" t="inlineStr">
        <is>
          <t>waste - methane capture</t>
        </is>
      </c>
    </row>
    <row r="9069" ht="15.75" customHeight="1" s="120">
      <c r="A9069" s="2" t="inlineStr">
        <is>
          <t>WASTE</t>
        </is>
      </c>
      <c r="B9069" s="2" t="inlineStr">
        <is>
          <t>LAN</t>
        </is>
      </c>
      <c r="C9069" s="2" t="n">
        <v>2045</v>
      </c>
      <c r="D9069" s="2" t="inlineStr">
        <is>
          <t>United States</t>
        </is>
      </c>
      <c r="E9069" s="2" t="inlineStr">
        <is>
          <t>USA</t>
        </is>
      </c>
      <c r="F9069" s="2" t="inlineStr">
        <is>
          <t>Land_x001f_ll gas recovery for direct use</t>
        </is>
      </c>
      <c r="G9069" s="2" t="n">
        <v>-87</v>
      </c>
      <c r="H9069" s="2" t="n">
        <v>0.008169966924469901</v>
      </c>
      <c r="I9069" s="2" t="n">
        <v>0.009150362955406289</v>
      </c>
      <c r="J9069" s="40" t="inlineStr">
        <is>
          <t>waste - methane capture</t>
        </is>
      </c>
    </row>
    <row r="9070" ht="15.75" customHeight="1" s="120">
      <c r="A9070" s="2" t="inlineStr">
        <is>
          <t>WASTE</t>
        </is>
      </c>
      <c r="B9070" s="2" t="inlineStr">
        <is>
          <t>LAN</t>
        </is>
      </c>
      <c r="C9070" s="2" t="n">
        <v>2045</v>
      </c>
      <c r="D9070" s="2" t="inlineStr">
        <is>
          <t>United States</t>
        </is>
      </c>
      <c r="E9070" s="2" t="inlineStr">
        <is>
          <t>USA</t>
        </is>
      </c>
      <c r="F9070" s="2" t="inlineStr">
        <is>
          <t>Land_x001f_ll gas recovery for direct use</t>
        </is>
      </c>
      <c r="G9070" s="2" t="n">
        <v>-86</v>
      </c>
      <c r="H9070" s="2" t="n">
        <v>0.0044984463602304</v>
      </c>
      <c r="I9070" s="2" t="n">
        <v>0.005038259923458049</v>
      </c>
      <c r="J9070" s="40" t="inlineStr">
        <is>
          <t>waste - methane capture</t>
        </is>
      </c>
    </row>
    <row r="9071" ht="15.75" customHeight="1" s="120">
      <c r="A9071" s="2" t="inlineStr">
        <is>
          <t>WASTE</t>
        </is>
      </c>
      <c r="B9071" s="2" t="inlineStr">
        <is>
          <t>LAN</t>
        </is>
      </c>
      <c r="C9071" s="2" t="n">
        <v>2045</v>
      </c>
      <c r="D9071" s="2" t="inlineStr">
        <is>
          <t>United States</t>
        </is>
      </c>
      <c r="E9071" s="2" t="inlineStr">
        <is>
          <t>USA</t>
        </is>
      </c>
      <c r="F9071" s="2" t="inlineStr">
        <is>
          <t>Land_x001f_ll gas recovery for direct use</t>
        </is>
      </c>
      <c r="G9071" s="2" t="n">
        <v>-84</v>
      </c>
      <c r="H9071" s="2" t="n">
        <v>0.0018650225829333</v>
      </c>
      <c r="I9071" s="2" t="n">
        <v>0.002088825292885296</v>
      </c>
      <c r="J9071" s="40" t="inlineStr">
        <is>
          <t>waste - methane capture</t>
        </is>
      </c>
    </row>
    <row r="9072" ht="15.75" customHeight="1" s="120">
      <c r="A9072" s="2" t="inlineStr">
        <is>
          <t>WASTE</t>
        </is>
      </c>
      <c r="B9072" s="2" t="inlineStr">
        <is>
          <t>LAN</t>
        </is>
      </c>
      <c r="C9072" s="2" t="n">
        <v>2045</v>
      </c>
      <c r="D9072" s="2" t="inlineStr">
        <is>
          <t>United States</t>
        </is>
      </c>
      <c r="E9072" s="2" t="inlineStr">
        <is>
          <t>USA</t>
        </is>
      </c>
      <c r="F9072" s="2" t="inlineStr">
        <is>
          <t>Land_x001f_ll gas recovery for direct use</t>
        </is>
      </c>
      <c r="G9072" s="2" t="n">
        <v>-81</v>
      </c>
      <c r="H9072" s="2" t="n">
        <v>0.0039849168388173</v>
      </c>
      <c r="I9072" s="2" t="n">
        <v>0.004463106859475377</v>
      </c>
      <c r="J9072" s="40" t="inlineStr">
        <is>
          <t>waste - methane capture</t>
        </is>
      </c>
    </row>
    <row r="9073" ht="15.75" customHeight="1" s="120">
      <c r="A9073" s="2" t="inlineStr">
        <is>
          <t>WASTE</t>
        </is>
      </c>
      <c r="B9073" s="2" t="inlineStr">
        <is>
          <t>LAN</t>
        </is>
      </c>
      <c r="C9073" s="2" t="n">
        <v>2045</v>
      </c>
      <c r="D9073" s="2" t="inlineStr">
        <is>
          <t>United States</t>
        </is>
      </c>
      <c r="E9073" s="2" t="inlineStr">
        <is>
          <t>USA</t>
        </is>
      </c>
      <c r="F9073" s="2" t="inlineStr">
        <is>
          <t>Land_x001f_ll gas recovery for direct use</t>
        </is>
      </c>
      <c r="G9073" s="2" t="n">
        <v>-76</v>
      </c>
      <c r="H9073" s="2" t="n">
        <v>0.0004851866397075</v>
      </c>
      <c r="I9073" s="2" t="n">
        <v>0.0005434090364724001</v>
      </c>
      <c r="J9073" s="40" t="inlineStr">
        <is>
          <t>waste - methane capture</t>
        </is>
      </c>
    </row>
    <row r="9074" ht="15.75" customHeight="1" s="120">
      <c r="A9074" s="2" t="inlineStr">
        <is>
          <t>WASTE</t>
        </is>
      </c>
      <c r="B9074" s="2" t="inlineStr">
        <is>
          <t>LAN</t>
        </is>
      </c>
      <c r="C9074" s="2" t="n">
        <v>2045</v>
      </c>
      <c r="D9074" s="2" t="inlineStr">
        <is>
          <t>United States</t>
        </is>
      </c>
      <c r="E9074" s="2" t="inlineStr">
        <is>
          <t>USA</t>
        </is>
      </c>
      <c r="F9074" s="2" t="inlineStr">
        <is>
          <t>Land_x001f_ll gas recovery for direct use</t>
        </is>
      </c>
      <c r="G9074" s="2" t="n">
        <v>-75</v>
      </c>
      <c r="H9074" s="2" t="n">
        <v>0.0015826071612537</v>
      </c>
      <c r="I9074" s="2" t="n">
        <v>0.001772520020604144</v>
      </c>
      <c r="J9074" s="40" t="inlineStr">
        <is>
          <t>waste - methane capture</t>
        </is>
      </c>
    </row>
    <row r="9075" ht="15.75" customHeight="1" s="120">
      <c r="A9075" s="2" t="inlineStr">
        <is>
          <t>WASTE</t>
        </is>
      </c>
      <c r="B9075" s="2" t="inlineStr">
        <is>
          <t>LAN</t>
        </is>
      </c>
      <c r="C9075" s="2" t="n">
        <v>2045</v>
      </c>
      <c r="D9075" s="2" t="inlineStr">
        <is>
          <t>United States</t>
        </is>
      </c>
      <c r="E9075" s="2" t="inlineStr">
        <is>
          <t>USA</t>
        </is>
      </c>
      <c r="F9075" s="2" t="inlineStr">
        <is>
          <t>Land_x001f_ll gas recovery for direct use</t>
        </is>
      </c>
      <c r="G9075" s="2" t="n">
        <v>-73</v>
      </c>
      <c r="H9075" s="2" t="n">
        <v>0.0030322626698762</v>
      </c>
      <c r="I9075" s="2" t="n">
        <v>0.003396134190261344</v>
      </c>
      <c r="J9075" s="40" t="inlineStr">
        <is>
          <t>waste - methane capture</t>
        </is>
      </c>
    </row>
    <row r="9076" ht="15.75" customHeight="1" s="120">
      <c r="A9076" s="2" t="inlineStr">
        <is>
          <t>WASTE</t>
        </is>
      </c>
      <c r="B9076" s="2" t="inlineStr">
        <is>
          <t>LAN</t>
        </is>
      </c>
      <c r="C9076" s="2" t="n">
        <v>2045</v>
      </c>
      <c r="D9076" s="2" t="inlineStr">
        <is>
          <t>United States</t>
        </is>
      </c>
      <c r="E9076" s="2" t="inlineStr">
        <is>
          <t>USA</t>
        </is>
      </c>
      <c r="F9076" s="2" t="inlineStr">
        <is>
          <t>Land_x001f_ll gas recovery for direct use</t>
        </is>
      </c>
      <c r="G9076" s="2" t="n">
        <v>-71</v>
      </c>
      <c r="H9076" s="2" t="n">
        <v>0.005211396375671</v>
      </c>
      <c r="I9076" s="2" t="n">
        <v>0.00583676394075152</v>
      </c>
      <c r="J9076" s="40" t="inlineStr">
        <is>
          <t>waste - methane capture</t>
        </is>
      </c>
    </row>
    <row r="9077" ht="15.75" customHeight="1" s="120">
      <c r="A9077" s="2" t="inlineStr">
        <is>
          <t>WASTE</t>
        </is>
      </c>
      <c r="B9077" s="2" t="inlineStr">
        <is>
          <t>LAN</t>
        </is>
      </c>
      <c r="C9077" s="2" t="n">
        <v>2045</v>
      </c>
      <c r="D9077" s="2" t="inlineStr">
        <is>
          <t>United States</t>
        </is>
      </c>
      <c r="E9077" s="2" t="inlineStr">
        <is>
          <t>USA</t>
        </is>
      </c>
      <c r="F9077" s="2" t="inlineStr">
        <is>
          <t>Land_x001f_ll gas recovery for direct use</t>
        </is>
      </c>
      <c r="G9077" s="2" t="n">
        <v>-66</v>
      </c>
      <c r="H9077" s="2" t="n">
        <v>0.0019692757632583</v>
      </c>
      <c r="I9077" s="2" t="n">
        <v>0.002205588854849296</v>
      </c>
      <c r="J9077" s="40" t="inlineStr">
        <is>
          <t>waste - methane capture</t>
        </is>
      </c>
    </row>
    <row r="9078" ht="15.75" customHeight="1" s="120">
      <c r="A9078" s="2" t="inlineStr">
        <is>
          <t>WASTE</t>
        </is>
      </c>
      <c r="B9078" s="2" t="inlineStr">
        <is>
          <t>LAN</t>
        </is>
      </c>
      <c r="C9078" s="2" t="n">
        <v>2045</v>
      </c>
      <c r="D9078" s="2" t="inlineStr">
        <is>
          <t>United States</t>
        </is>
      </c>
      <c r="E9078" s="2" t="inlineStr">
        <is>
          <t>USA</t>
        </is>
      </c>
      <c r="F9078" s="2" t="inlineStr">
        <is>
          <t>Land_x001f_ll gas recovery for direct use</t>
        </is>
      </c>
      <c r="G9078" s="2" t="n">
        <v>-64</v>
      </c>
      <c r="H9078" s="2" t="n">
        <v>0.0006742927362211</v>
      </c>
      <c r="I9078" s="2" t="n">
        <v>0.000755207864567632</v>
      </c>
      <c r="J9078" s="40" t="inlineStr">
        <is>
          <t>waste - methane capture</t>
        </is>
      </c>
    </row>
    <row r="9079" ht="15.75" customHeight="1" s="120">
      <c r="A9079" s="2" t="inlineStr">
        <is>
          <t>WASTE</t>
        </is>
      </c>
      <c r="B9079" s="2" t="inlineStr">
        <is>
          <t>LAN</t>
        </is>
      </c>
      <c r="C9079" s="2" t="n">
        <v>2045</v>
      </c>
      <c r="D9079" s="2" t="inlineStr">
        <is>
          <t>United States</t>
        </is>
      </c>
      <c r="E9079" s="2" t="inlineStr">
        <is>
          <t>USA</t>
        </is>
      </c>
      <c r="F9079" s="2" t="inlineStr">
        <is>
          <t>Land_x001f_ll gas recovery for direct use</t>
        </is>
      </c>
      <c r="G9079" s="2" t="n">
        <v>-62</v>
      </c>
      <c r="H9079" s="2" t="n">
        <v>0.0015154210850596</v>
      </c>
      <c r="I9079" s="2" t="n">
        <v>0.001697271615266752</v>
      </c>
      <c r="J9079" s="40" t="inlineStr">
        <is>
          <t>waste - methane capture</t>
        </is>
      </c>
    </row>
    <row r="9080" ht="15.75" customHeight="1" s="120">
      <c r="A9080" s="2" t="inlineStr">
        <is>
          <t>WASTE</t>
        </is>
      </c>
      <c r="B9080" s="2" t="inlineStr">
        <is>
          <t>LAN</t>
        </is>
      </c>
      <c r="C9080" s="2" t="n">
        <v>2045</v>
      </c>
      <c r="D9080" s="2" t="inlineStr">
        <is>
          <t>United States</t>
        </is>
      </c>
      <c r="E9080" s="2" t="inlineStr">
        <is>
          <t>USA</t>
        </is>
      </c>
      <c r="F9080" s="2" t="inlineStr">
        <is>
          <t>Land_x001f_ll gas recovery for direct use</t>
        </is>
      </c>
      <c r="G9080" s="2" t="n">
        <v>-60</v>
      </c>
      <c r="H9080" s="2" t="n">
        <v>0.0004116868949495</v>
      </c>
      <c r="I9080" s="2" t="n">
        <v>0.0004610893223434401</v>
      </c>
      <c r="J9080" s="40" t="inlineStr">
        <is>
          <t>waste - methane capture</t>
        </is>
      </c>
    </row>
    <row r="9081" ht="15.75" customHeight="1" s="120">
      <c r="A9081" s="2" t="inlineStr">
        <is>
          <t>WASTE</t>
        </is>
      </c>
      <c r="B9081" s="2" t="inlineStr">
        <is>
          <t>LAN</t>
        </is>
      </c>
      <c r="C9081" s="2" t="n">
        <v>2045</v>
      </c>
      <c r="D9081" s="2" t="inlineStr">
        <is>
          <t>United States</t>
        </is>
      </c>
      <c r="E9081" s="2" t="inlineStr">
        <is>
          <t>USA</t>
        </is>
      </c>
      <c r="F9081" s="2" t="inlineStr">
        <is>
          <t>Land_x001f_ll gas recovery for direct use</t>
        </is>
      </c>
      <c r="G9081" s="2" t="n">
        <v>-59</v>
      </c>
      <c r="H9081" s="2" t="n">
        <v>0.0011890227906406</v>
      </c>
      <c r="I9081" s="2" t="n">
        <v>0.001331705525517472</v>
      </c>
      <c r="J9081" s="40" t="inlineStr">
        <is>
          <t>waste - methane capture</t>
        </is>
      </c>
    </row>
    <row r="9082" ht="15.75" customHeight="1" s="120">
      <c r="A9082" s="2" t="inlineStr">
        <is>
          <t>WASTE</t>
        </is>
      </c>
      <c r="B9082" s="2" t="inlineStr">
        <is>
          <t>LAN</t>
        </is>
      </c>
      <c r="C9082" s="2" t="n">
        <v>2045</v>
      </c>
      <c r="D9082" s="2" t="inlineStr">
        <is>
          <t>United States</t>
        </is>
      </c>
      <c r="E9082" s="2" t="inlineStr">
        <is>
          <t>USA</t>
        </is>
      </c>
      <c r="F9082" s="2" t="inlineStr">
        <is>
          <t>Land_x001f_ll gas recovery for direct use</t>
        </is>
      </c>
      <c r="G9082" s="2" t="n">
        <v>-58</v>
      </c>
      <c r="H9082" s="2" t="n">
        <v>0.0018343509873375</v>
      </c>
      <c r="I9082" s="2" t="n">
        <v>0.002054473105818</v>
      </c>
      <c r="J9082" s="40" t="inlineStr">
        <is>
          <t>waste - methane capture</t>
        </is>
      </c>
    </row>
    <row r="9083" ht="15.75" customHeight="1" s="120">
      <c r="A9083" s="2" t="inlineStr">
        <is>
          <t>WASTE</t>
        </is>
      </c>
      <c r="B9083" s="2" t="inlineStr">
        <is>
          <t>LAN</t>
        </is>
      </c>
      <c r="C9083" s="2" t="n">
        <v>2045</v>
      </c>
      <c r="D9083" s="2" t="inlineStr">
        <is>
          <t>United States</t>
        </is>
      </c>
      <c r="E9083" s="2" t="inlineStr">
        <is>
          <t>USA</t>
        </is>
      </c>
      <c r="F9083" s="2" t="inlineStr">
        <is>
          <t>Land_x001f_ll gas recovery for direct use</t>
        </is>
      </c>
      <c r="G9083" s="2" t="n">
        <v>-57</v>
      </c>
      <c r="H9083" s="2" t="n">
        <v>0.0003856048278976</v>
      </c>
      <c r="I9083" s="2" t="n">
        <v>0.000431877407245312</v>
      </c>
      <c r="J9083" s="40" t="inlineStr">
        <is>
          <t>waste - methane capture</t>
        </is>
      </c>
    </row>
    <row r="9084" ht="15.75" customHeight="1" s="120">
      <c r="A9084" s="2" t="inlineStr">
        <is>
          <t>WASTE</t>
        </is>
      </c>
      <c r="B9084" s="2" t="inlineStr">
        <is>
          <t>LAN</t>
        </is>
      </c>
      <c r="C9084" s="2" t="n">
        <v>2045</v>
      </c>
      <c r="D9084" s="2" t="inlineStr">
        <is>
          <t>United States</t>
        </is>
      </c>
      <c r="E9084" s="2" t="inlineStr">
        <is>
          <t>USA</t>
        </is>
      </c>
      <c r="F9084" s="2" t="inlineStr">
        <is>
          <t>Land_x001f_ll gas recovery for direct use</t>
        </is>
      </c>
      <c r="G9084" s="2" t="n">
        <v>-56</v>
      </c>
      <c r="H9084" s="2" t="n">
        <v>0.0004626461595763</v>
      </c>
      <c r="I9084" s="2" t="n">
        <v>0.0005181636987254561</v>
      </c>
      <c r="J9084" s="40" t="inlineStr">
        <is>
          <t>waste - methane capture</t>
        </is>
      </c>
    </row>
    <row r="9085" ht="15.75" customHeight="1" s="120">
      <c r="A9085" s="2" t="inlineStr">
        <is>
          <t>WASTE</t>
        </is>
      </c>
      <c r="B9085" s="2" t="inlineStr">
        <is>
          <t>LAN</t>
        </is>
      </c>
      <c r="C9085" s="2" t="n">
        <v>2045</v>
      </c>
      <c r="D9085" s="2" t="inlineStr">
        <is>
          <t>United States</t>
        </is>
      </c>
      <c r="E9085" s="2" t="inlineStr">
        <is>
          <t>USA</t>
        </is>
      </c>
      <c r="F9085" s="2" t="inlineStr">
        <is>
          <t>Land_x001f_ll gas recovery for direct use</t>
        </is>
      </c>
      <c r="G9085" s="2" t="n">
        <v>-50</v>
      </c>
      <c r="H9085" s="2" t="n">
        <v>0.0030136312125251</v>
      </c>
      <c r="I9085" s="2" t="n">
        <v>0.003375266958028113</v>
      </c>
      <c r="J9085" s="40" t="inlineStr">
        <is>
          <t>waste - methane capture</t>
        </is>
      </c>
    </row>
    <row r="9086" ht="15.75" customHeight="1" s="120">
      <c r="A9086" s="2" t="inlineStr">
        <is>
          <t>WASTE</t>
        </is>
      </c>
      <c r="B9086" s="2" t="inlineStr">
        <is>
          <t>LAN</t>
        </is>
      </c>
      <c r="C9086" s="2" t="n">
        <v>2045</v>
      </c>
      <c r="D9086" s="2" t="inlineStr">
        <is>
          <t>United States</t>
        </is>
      </c>
      <c r="E9086" s="2" t="inlineStr">
        <is>
          <t>USA</t>
        </is>
      </c>
      <c r="F9086" s="2" t="inlineStr">
        <is>
          <t>Land_x001f_ll gas recovery for direct use</t>
        </is>
      </c>
      <c r="G9086" s="2" t="n">
        <v>-49</v>
      </c>
      <c r="H9086" s="2" t="n">
        <v>0.000354016025085</v>
      </c>
      <c r="I9086" s="2" t="n">
        <v>0.0003964979480952001</v>
      </c>
      <c r="J9086" s="40" t="inlineStr">
        <is>
          <t>waste - methane capture</t>
        </is>
      </c>
    </row>
    <row r="9087" ht="15.75" customHeight="1" s="120">
      <c r="A9087" s="2" t="inlineStr">
        <is>
          <t>WASTE</t>
        </is>
      </c>
      <c r="B9087" s="2" t="inlineStr">
        <is>
          <t>LAN</t>
        </is>
      </c>
      <c r="C9087" s="2" t="n">
        <v>2045</v>
      </c>
      <c r="D9087" s="2" t="inlineStr">
        <is>
          <t>United States</t>
        </is>
      </c>
      <c r="E9087" s="2" t="inlineStr">
        <is>
          <t>USA</t>
        </is>
      </c>
      <c r="F9087" s="2" t="inlineStr">
        <is>
          <t>Land_x001f_ll gas recovery for direct use</t>
        </is>
      </c>
      <c r="G9087" s="2" t="n">
        <v>-48</v>
      </c>
      <c r="H9087" s="2" t="n">
        <v>0.0384976085624658</v>
      </c>
      <c r="I9087" s="2" t="n">
        <v>0.0431173215899617</v>
      </c>
      <c r="J9087" s="40" t="inlineStr">
        <is>
          <t>waste - methane capture</t>
        </is>
      </c>
    </row>
    <row r="9088" ht="15.75" customHeight="1" s="120">
      <c r="A9088" s="2" t="inlineStr">
        <is>
          <t>WASTE</t>
        </is>
      </c>
      <c r="B9088" s="2" t="inlineStr">
        <is>
          <t>LAN</t>
        </is>
      </c>
      <c r="C9088" s="2" t="n">
        <v>2045</v>
      </c>
      <c r="D9088" s="2" t="inlineStr">
        <is>
          <t>United States</t>
        </is>
      </c>
      <c r="E9088" s="2" t="inlineStr">
        <is>
          <t>USA</t>
        </is>
      </c>
      <c r="F9088" s="2" t="inlineStr">
        <is>
          <t>Land_x001f_ll gas recovery for direct use</t>
        </is>
      </c>
      <c r="G9088" s="2" t="n">
        <v>-47</v>
      </c>
      <c r="H9088" s="2" t="n">
        <v>0.0396104097890202</v>
      </c>
      <c r="I9088" s="2" t="n">
        <v>0.04436365896370263</v>
      </c>
      <c r="J9088" s="40" t="inlineStr">
        <is>
          <t>waste - methane capture</t>
        </is>
      </c>
    </row>
    <row r="9089" ht="15.75" customHeight="1" s="120">
      <c r="A9089" s="2" t="inlineStr">
        <is>
          <t>WASTE</t>
        </is>
      </c>
      <c r="B9089" s="2" t="inlineStr">
        <is>
          <t>LAN</t>
        </is>
      </c>
      <c r="C9089" s="2" t="n">
        <v>2045</v>
      </c>
      <c r="D9089" s="2" t="inlineStr">
        <is>
          <t>United States</t>
        </is>
      </c>
      <c r="E9089" s="2" t="inlineStr">
        <is>
          <t>USA</t>
        </is>
      </c>
      <c r="F9089" s="2" t="inlineStr">
        <is>
          <t>Land_x001f_ll gas recovery for direct use</t>
        </is>
      </c>
      <c r="G9089" s="2" t="n">
        <v>-45</v>
      </c>
      <c r="H9089" s="2" t="n">
        <v>0.0254946816712618</v>
      </c>
      <c r="I9089" s="2" t="n">
        <v>0.02855404347181322</v>
      </c>
      <c r="J9089" s="40" t="inlineStr">
        <is>
          <t>waste - methane capture</t>
        </is>
      </c>
    </row>
    <row r="9090" ht="15.75" customHeight="1" s="120">
      <c r="A9090" s="2" t="inlineStr">
        <is>
          <t>WASTE</t>
        </is>
      </c>
      <c r="B9090" s="2" t="inlineStr">
        <is>
          <t>LAN</t>
        </is>
      </c>
      <c r="C9090" s="2" t="n">
        <v>2045</v>
      </c>
      <c r="D9090" s="2" t="inlineStr">
        <is>
          <t>United States</t>
        </is>
      </c>
      <c r="E9090" s="2" t="inlineStr">
        <is>
          <t>USA</t>
        </is>
      </c>
      <c r="F9090" s="2" t="inlineStr">
        <is>
          <t>Land_x001f_ll gas recovery for direct use</t>
        </is>
      </c>
      <c r="G9090" s="2" t="n">
        <v>-44</v>
      </c>
      <c r="H9090" s="2" t="n">
        <v>0.0381420538178645</v>
      </c>
      <c r="I9090" s="2" t="n">
        <v>0.04271910027600825</v>
      </c>
      <c r="J9090" s="40" t="inlineStr">
        <is>
          <t>waste - methane capture</t>
        </is>
      </c>
    </row>
    <row r="9091" ht="15.75" customHeight="1" s="120">
      <c r="A9091" s="2" t="inlineStr">
        <is>
          <t>WASTE</t>
        </is>
      </c>
      <c r="B9091" s="2" t="inlineStr">
        <is>
          <t>LAN</t>
        </is>
      </c>
      <c r="C9091" s="2" t="n">
        <v>2045</v>
      </c>
      <c r="D9091" s="2" t="inlineStr">
        <is>
          <t>United States</t>
        </is>
      </c>
      <c r="E9091" s="2" t="inlineStr">
        <is>
          <t>USA</t>
        </is>
      </c>
      <c r="F9091" s="2" t="inlineStr">
        <is>
          <t>Land_x001f_ll gas recovery for direct use</t>
        </is>
      </c>
      <c r="G9091" s="2" t="n">
        <v>-42</v>
      </c>
      <c r="H9091" s="2" t="n">
        <v>0.0815859379363246</v>
      </c>
      <c r="I9091" s="2" t="n">
        <v>0.09137625048868356</v>
      </c>
      <c r="J9091" s="40" t="inlineStr">
        <is>
          <t>waste - methane capture</t>
        </is>
      </c>
    </row>
    <row r="9092" ht="15.75" customHeight="1" s="120">
      <c r="A9092" s="2" t="inlineStr">
        <is>
          <t>WASTE</t>
        </is>
      </c>
      <c r="B9092" s="2" t="inlineStr">
        <is>
          <t>LAN</t>
        </is>
      </c>
      <c r="C9092" s="2" t="n">
        <v>2045</v>
      </c>
      <c r="D9092" s="2" t="inlineStr">
        <is>
          <t>United States</t>
        </is>
      </c>
      <c r="E9092" s="2" t="inlineStr">
        <is>
          <t>USA</t>
        </is>
      </c>
      <c r="F9092" s="2" t="inlineStr">
        <is>
          <t>Land_x001f_ll gas recovery for direct use</t>
        </is>
      </c>
      <c r="G9092" s="2" t="n">
        <v>-41</v>
      </c>
      <c r="H9092" s="2" t="n">
        <v>0.0187780756677967</v>
      </c>
      <c r="I9092" s="2" t="n">
        <v>0.02103144474793231</v>
      </c>
      <c r="J9092" s="40" t="inlineStr">
        <is>
          <t>waste - methane capture</t>
        </is>
      </c>
    </row>
    <row r="9093" ht="15.75" customHeight="1" s="120">
      <c r="A9093" s="2" t="inlineStr">
        <is>
          <t>WASTE</t>
        </is>
      </c>
      <c r="B9093" s="2" t="inlineStr">
        <is>
          <t>LAN</t>
        </is>
      </c>
      <c r="C9093" s="2" t="n">
        <v>2045</v>
      </c>
      <c r="D9093" s="2" t="inlineStr">
        <is>
          <t>United States</t>
        </is>
      </c>
      <c r="E9093" s="2" t="inlineStr">
        <is>
          <t>USA</t>
        </is>
      </c>
      <c r="F9093" s="2" t="inlineStr">
        <is>
          <t>Land_x001f_ll gas recovery for direct use</t>
        </is>
      </c>
      <c r="G9093" s="2" t="n">
        <v>-40</v>
      </c>
      <c r="H9093" s="2" t="n">
        <v>0.0507864356040955</v>
      </c>
      <c r="I9093" s="2" t="n">
        <v>0.05688080787658697</v>
      </c>
      <c r="J9093" s="40" t="inlineStr">
        <is>
          <t>waste - methane capture</t>
        </is>
      </c>
    </row>
    <row r="9094" ht="15.75" customHeight="1" s="120">
      <c r="A9094" s="2" t="inlineStr">
        <is>
          <t>WASTE</t>
        </is>
      </c>
      <c r="B9094" s="2" t="inlineStr">
        <is>
          <t>LAN</t>
        </is>
      </c>
      <c r="C9094" s="2" t="n">
        <v>2045</v>
      </c>
      <c r="D9094" s="2" t="inlineStr">
        <is>
          <t>United States</t>
        </is>
      </c>
      <c r="E9094" s="2" t="inlineStr">
        <is>
          <t>USA</t>
        </is>
      </c>
      <c r="F9094" s="2" t="inlineStr">
        <is>
          <t>Land_x001f_ll gas recovery for direct use</t>
        </is>
      </c>
      <c r="G9094" s="2" t="n">
        <v>-39</v>
      </c>
      <c r="H9094" s="2" t="n">
        <v>0.0243686406174675</v>
      </c>
      <c r="I9094" s="2" t="n">
        <v>0.0272928774915636</v>
      </c>
      <c r="J9094" s="40" t="inlineStr">
        <is>
          <t>waste - methane capture</t>
        </is>
      </c>
    </row>
    <row r="9095" ht="15.75" customHeight="1" s="120">
      <c r="A9095" s="2" t="inlineStr">
        <is>
          <t>WASTE</t>
        </is>
      </c>
      <c r="B9095" s="2" t="inlineStr">
        <is>
          <t>LAN</t>
        </is>
      </c>
      <c r="C9095" s="2" t="n">
        <v>2045</v>
      </c>
      <c r="D9095" s="2" t="inlineStr">
        <is>
          <t>United States</t>
        </is>
      </c>
      <c r="E9095" s="2" t="inlineStr">
        <is>
          <t>USA</t>
        </is>
      </c>
      <c r="F9095" s="2" t="inlineStr">
        <is>
          <t>Land_x001f_ll gas recovery for direct use</t>
        </is>
      </c>
      <c r="G9095" s="2" t="n">
        <v>-38</v>
      </c>
      <c r="H9095" s="2" t="n">
        <v>0.0240585179999471</v>
      </c>
      <c r="I9095" s="2" t="n">
        <v>0.02694554015994075</v>
      </c>
      <c r="J9095" s="40" t="inlineStr">
        <is>
          <t>waste - methane capture</t>
        </is>
      </c>
    </row>
    <row r="9096" ht="15.75" customHeight="1" s="120">
      <c r="A9096" s="2" t="inlineStr">
        <is>
          <t>WASTE</t>
        </is>
      </c>
      <c r="B9096" s="2" t="inlineStr">
        <is>
          <t>LAN</t>
        </is>
      </c>
      <c r="C9096" s="2" t="n">
        <v>2045</v>
      </c>
      <c r="D9096" s="2" t="inlineStr">
        <is>
          <t>United States</t>
        </is>
      </c>
      <c r="E9096" s="2" t="inlineStr">
        <is>
          <t>USA</t>
        </is>
      </c>
      <c r="F9096" s="2" t="inlineStr">
        <is>
          <t>Land_x001f_ll gas recovery for direct use</t>
        </is>
      </c>
      <c r="G9096" s="2" t="n">
        <v>-37</v>
      </c>
      <c r="H9096" s="2" t="n">
        <v>0.0202082479372621</v>
      </c>
      <c r="I9096" s="2" t="n">
        <v>0.02263323768973356</v>
      </c>
      <c r="J9096" s="40" t="inlineStr">
        <is>
          <t>waste - methane capture</t>
        </is>
      </c>
    </row>
    <row r="9097" ht="15.75" customHeight="1" s="120">
      <c r="A9097" s="2" t="inlineStr">
        <is>
          <t>WASTE</t>
        </is>
      </c>
      <c r="B9097" s="2" t="inlineStr">
        <is>
          <t>LAN</t>
        </is>
      </c>
      <c r="C9097" s="2" t="n">
        <v>2045</v>
      </c>
      <c r="D9097" s="2" t="inlineStr">
        <is>
          <t>United States</t>
        </is>
      </c>
      <c r="E9097" s="2" t="inlineStr">
        <is>
          <t>USA</t>
        </is>
      </c>
      <c r="F9097" s="2" t="inlineStr">
        <is>
          <t>Land_x001f_ll gas recovery for direct use</t>
        </is>
      </c>
      <c r="G9097" s="2" t="n">
        <v>-36</v>
      </c>
      <c r="H9097" s="2" t="n">
        <v>0.0273436577990651</v>
      </c>
      <c r="I9097" s="2" t="n">
        <v>0.03062489673495291</v>
      </c>
      <c r="J9097" s="40" t="inlineStr">
        <is>
          <t>waste - methane capture</t>
        </is>
      </c>
    </row>
    <row r="9098" ht="15.75" customHeight="1" s="120">
      <c r="A9098" s="2" t="inlineStr">
        <is>
          <t>WASTE</t>
        </is>
      </c>
      <c r="B9098" s="2" t="inlineStr">
        <is>
          <t>LAN</t>
        </is>
      </c>
      <c r="C9098" s="2" t="n">
        <v>2045</v>
      </c>
      <c r="D9098" s="2" t="inlineStr">
        <is>
          <t>United States</t>
        </is>
      </c>
      <c r="E9098" s="2" t="inlineStr">
        <is>
          <t>USA</t>
        </is>
      </c>
      <c r="F9098" s="2" t="inlineStr">
        <is>
          <t>Land_x001f_ll gas recovery for direct use</t>
        </is>
      </c>
      <c r="G9098" s="2" t="n">
        <v>-34</v>
      </c>
      <c r="H9098" s="2" t="n">
        <v>0.0173182767466642</v>
      </c>
      <c r="I9098" s="2" t="n">
        <v>0.0193964699562639</v>
      </c>
      <c r="J9098" s="40" t="inlineStr">
        <is>
          <t>waste - methane capture</t>
        </is>
      </c>
    </row>
    <row r="9099" ht="15.75" customHeight="1" s="120">
      <c r="A9099" s="2" t="inlineStr">
        <is>
          <t>WASTE</t>
        </is>
      </c>
      <c r="B9099" s="2" t="inlineStr">
        <is>
          <t>LAN</t>
        </is>
      </c>
      <c r="C9099" s="2" t="n">
        <v>2045</v>
      </c>
      <c r="D9099" s="2" t="inlineStr">
        <is>
          <t>United States</t>
        </is>
      </c>
      <c r="E9099" s="2" t="inlineStr">
        <is>
          <t>USA</t>
        </is>
      </c>
      <c r="F9099" s="2" t="inlineStr">
        <is>
          <t>Land_x001f_ll gas recovery for direct use</t>
        </is>
      </c>
      <c r="G9099" s="2" t="n">
        <v>-33</v>
      </c>
      <c r="H9099" s="2" t="n">
        <v>0.0072433794848621</v>
      </c>
      <c r="I9099" s="2" t="n">
        <v>0.008112585023045554</v>
      </c>
      <c r="J9099" s="40" t="inlineStr">
        <is>
          <t>waste - methane capture</t>
        </is>
      </c>
    </row>
    <row r="9100" ht="15.75" customHeight="1" s="120">
      <c r="A9100" s="2" t="inlineStr">
        <is>
          <t>WASTE</t>
        </is>
      </c>
      <c r="B9100" s="2" t="inlineStr">
        <is>
          <t>LAN</t>
        </is>
      </c>
      <c r="C9100" s="2" t="n">
        <v>2045</v>
      </c>
      <c r="D9100" s="2" t="inlineStr">
        <is>
          <t>United States</t>
        </is>
      </c>
      <c r="E9100" s="2" t="inlineStr">
        <is>
          <t>USA</t>
        </is>
      </c>
      <c r="F9100" s="2" t="inlineStr">
        <is>
          <t>Land_x001f_ll gas recovery for direct use</t>
        </is>
      </c>
      <c r="G9100" s="2" t="n">
        <v>-32</v>
      </c>
      <c r="H9100" s="2" t="n">
        <v>0.0145598510280252</v>
      </c>
      <c r="I9100" s="2" t="n">
        <v>0.01630703315138823</v>
      </c>
      <c r="J9100" s="40" t="inlineStr">
        <is>
          <t>waste - methane capture</t>
        </is>
      </c>
    </row>
    <row r="9101" ht="15.75" customHeight="1" s="120">
      <c r="A9101" s="2" t="inlineStr">
        <is>
          <t>WASTE</t>
        </is>
      </c>
      <c r="B9101" s="2" t="inlineStr">
        <is>
          <t>LAN</t>
        </is>
      </c>
      <c r="C9101" s="2" t="n">
        <v>2045</v>
      </c>
      <c r="D9101" s="2" t="inlineStr">
        <is>
          <t>United States</t>
        </is>
      </c>
      <c r="E9101" s="2" t="inlineStr">
        <is>
          <t>USA</t>
        </is>
      </c>
      <c r="F9101" s="2" t="inlineStr">
        <is>
          <t>Land_x001f_ll gas recovery for direct use</t>
        </is>
      </c>
      <c r="G9101" s="2" t="n">
        <v>-31</v>
      </c>
      <c r="H9101" s="2" t="n">
        <v>0.0262066898867488</v>
      </c>
      <c r="I9101" s="2" t="n">
        <v>0.02935149267315866</v>
      </c>
      <c r="J9101" s="40" t="inlineStr">
        <is>
          <t>waste - methane capture</t>
        </is>
      </c>
    </row>
    <row r="9102" ht="15.75" customHeight="1" s="120">
      <c r="A9102" s="2" t="inlineStr">
        <is>
          <t>WASTE</t>
        </is>
      </c>
      <c r="B9102" s="2" t="inlineStr">
        <is>
          <t>LAN</t>
        </is>
      </c>
      <c r="C9102" s="2" t="n">
        <v>2045</v>
      </c>
      <c r="D9102" s="2" t="inlineStr">
        <is>
          <t>United States</t>
        </is>
      </c>
      <c r="E9102" s="2" t="inlineStr">
        <is>
          <t>USA</t>
        </is>
      </c>
      <c r="F9102" s="2" t="inlineStr">
        <is>
          <t>Land_x001f_ll gas recovery for direct use</t>
        </is>
      </c>
      <c r="G9102" s="2" t="n">
        <v>-30</v>
      </c>
      <c r="H9102" s="2" t="n">
        <v>0.0306641845963895</v>
      </c>
      <c r="I9102" s="2" t="n">
        <v>0.03434388674795624</v>
      </c>
      <c r="J9102" s="40" t="inlineStr">
        <is>
          <t>waste - methane capture</t>
        </is>
      </c>
    </row>
    <row r="9103" ht="15.75" customHeight="1" s="120">
      <c r="A9103" s="2" t="inlineStr">
        <is>
          <t>WASTE</t>
        </is>
      </c>
      <c r="B9103" s="2" t="inlineStr">
        <is>
          <t>LAN</t>
        </is>
      </c>
      <c r="C9103" s="2" t="n">
        <v>2045</v>
      </c>
      <c r="D9103" s="2" t="inlineStr">
        <is>
          <t>United States</t>
        </is>
      </c>
      <c r="E9103" s="2" t="inlineStr">
        <is>
          <t>USA</t>
        </is>
      </c>
      <c r="F9103" s="2" t="inlineStr">
        <is>
          <t>Land_x001f_ll gas recovery for direct use</t>
        </is>
      </c>
      <c r="G9103" s="2" t="n">
        <v>-29</v>
      </c>
      <c r="H9103" s="2" t="n">
        <v>0.0217949412763119</v>
      </c>
      <c r="I9103" s="2" t="n">
        <v>0.02441033422946933</v>
      </c>
      <c r="J9103" s="40" t="inlineStr">
        <is>
          <t>waste - methane capture</t>
        </is>
      </c>
    </row>
    <row r="9104" ht="15.75" customHeight="1" s="120">
      <c r="A9104" s="2" t="inlineStr">
        <is>
          <t>WASTE</t>
        </is>
      </c>
      <c r="B9104" s="2" t="inlineStr">
        <is>
          <t>LAN</t>
        </is>
      </c>
      <c r="C9104" s="2" t="n">
        <v>2045</v>
      </c>
      <c r="D9104" s="2" t="inlineStr">
        <is>
          <t>United States</t>
        </is>
      </c>
      <c r="E9104" s="2" t="inlineStr">
        <is>
          <t>USA</t>
        </is>
      </c>
      <c r="F9104" s="2" t="inlineStr">
        <is>
          <t>Land_x001f_ll gas recovery for direct use</t>
        </is>
      </c>
      <c r="G9104" s="2" t="n">
        <v>-28</v>
      </c>
      <c r="H9104" s="2" t="n">
        <v>0.0111478557810187</v>
      </c>
      <c r="I9104" s="2" t="n">
        <v>0.01248559847474095</v>
      </c>
      <c r="J9104" s="40" t="inlineStr">
        <is>
          <t>waste - methane capture</t>
        </is>
      </c>
    </row>
    <row r="9105" ht="15.75" customHeight="1" s="120">
      <c r="A9105" s="2" t="inlineStr">
        <is>
          <t>WASTE</t>
        </is>
      </c>
      <c r="B9105" s="2" t="inlineStr">
        <is>
          <t>LAN</t>
        </is>
      </c>
      <c r="C9105" s="2" t="n">
        <v>2045</v>
      </c>
      <c r="D9105" s="2" t="inlineStr">
        <is>
          <t>United States</t>
        </is>
      </c>
      <c r="E9105" s="2" t="inlineStr">
        <is>
          <t>USA</t>
        </is>
      </c>
      <c r="F9105" s="2" t="inlineStr">
        <is>
          <t>Land_x001f_ll gas recovery for direct use</t>
        </is>
      </c>
      <c r="G9105" s="2" t="n">
        <v>-27</v>
      </c>
      <c r="H9105" s="2" t="n">
        <v>0.0162203344516456</v>
      </c>
      <c r="I9105" s="2" t="n">
        <v>0.01816677458584307</v>
      </c>
      <c r="J9105" s="40" t="inlineStr">
        <is>
          <t>waste - methane capture</t>
        </is>
      </c>
    </row>
    <row r="9106" ht="15.75" customHeight="1" s="120">
      <c r="A9106" s="2" t="inlineStr">
        <is>
          <t>WASTE</t>
        </is>
      </c>
      <c r="B9106" s="2" t="inlineStr">
        <is>
          <t>LAN</t>
        </is>
      </c>
      <c r="C9106" s="2" t="n">
        <v>2045</v>
      </c>
      <c r="D9106" s="2" t="inlineStr">
        <is>
          <t>United States</t>
        </is>
      </c>
      <c r="E9106" s="2" t="inlineStr">
        <is>
          <t>USA</t>
        </is>
      </c>
      <c r="F9106" s="2" t="inlineStr">
        <is>
          <t>Land_x001f_ll gas recovery for direct use</t>
        </is>
      </c>
      <c r="G9106" s="2" t="n">
        <v>-26</v>
      </c>
      <c r="H9106" s="2" t="n">
        <v>0.0140512501820922</v>
      </c>
      <c r="I9106" s="2" t="n">
        <v>0.01573740020394327</v>
      </c>
      <c r="J9106" s="40" t="inlineStr">
        <is>
          <t>waste - methane capture</t>
        </is>
      </c>
    </row>
    <row r="9107" ht="15.75" customHeight="1" s="120">
      <c r="A9107" s="2" t="inlineStr">
        <is>
          <t>WASTE</t>
        </is>
      </c>
      <c r="B9107" s="2" t="inlineStr">
        <is>
          <t>LAN</t>
        </is>
      </c>
      <c r="C9107" s="2" t="n">
        <v>2045</v>
      </c>
      <c r="D9107" s="2" t="inlineStr">
        <is>
          <t>United States</t>
        </is>
      </c>
      <c r="E9107" s="2" t="inlineStr">
        <is>
          <t>USA</t>
        </is>
      </c>
      <c r="F9107" s="2" t="inlineStr">
        <is>
          <t>Land_x001f_ll gas recovery for direct use</t>
        </is>
      </c>
      <c r="G9107" s="2" t="n">
        <v>-25</v>
      </c>
      <c r="H9107" s="2" t="n">
        <v>0.0175713959615678</v>
      </c>
      <c r="I9107" s="2" t="n">
        <v>0.01967996347695594</v>
      </c>
      <c r="J9107" s="40" t="inlineStr">
        <is>
          <t>waste - methane capture</t>
        </is>
      </c>
    </row>
    <row r="9108" ht="15.75" customHeight="1" s="120">
      <c r="A9108" s="2" t="inlineStr">
        <is>
          <t>WASTE</t>
        </is>
      </c>
      <c r="B9108" s="2" t="inlineStr">
        <is>
          <t>LAN</t>
        </is>
      </c>
      <c r="C9108" s="2" t="n">
        <v>2045</v>
      </c>
      <c r="D9108" s="2" t="inlineStr">
        <is>
          <t>United States</t>
        </is>
      </c>
      <c r="E9108" s="2" t="inlineStr">
        <is>
          <t>USA</t>
        </is>
      </c>
      <c r="F9108" s="2" t="inlineStr">
        <is>
          <t>Land_x001f_ll gas recovery for direct use</t>
        </is>
      </c>
      <c r="G9108" s="2" t="n">
        <v>-24</v>
      </c>
      <c r="H9108" s="2" t="n">
        <v>0.0300965788774192</v>
      </c>
      <c r="I9108" s="2" t="n">
        <v>0.0337081683427095</v>
      </c>
      <c r="J9108" s="40" t="inlineStr">
        <is>
          <t>waste - methane capture</t>
        </is>
      </c>
    </row>
    <row r="9109" ht="15.75" customHeight="1" s="120">
      <c r="A9109" s="2" t="inlineStr">
        <is>
          <t>WASTE</t>
        </is>
      </c>
      <c r="B9109" s="2" t="inlineStr">
        <is>
          <t>LAN</t>
        </is>
      </c>
      <c r="C9109" s="2" t="n">
        <v>2045</v>
      </c>
      <c r="D9109" s="2" t="inlineStr">
        <is>
          <t>United States</t>
        </is>
      </c>
      <c r="E9109" s="2" t="inlineStr">
        <is>
          <t>USA</t>
        </is>
      </c>
      <c r="F9109" s="2" t="inlineStr">
        <is>
          <t>Land_x001f_ll gas recovery for direct use</t>
        </is>
      </c>
      <c r="G9109" s="2" t="n">
        <v>-23</v>
      </c>
      <c r="H9109" s="2" t="n">
        <v>0.0122042408329435</v>
      </c>
      <c r="I9109" s="2" t="n">
        <v>0.01366874973289672</v>
      </c>
      <c r="J9109" s="40" t="inlineStr">
        <is>
          <t>waste - methane capture</t>
        </is>
      </c>
    </row>
    <row r="9110" ht="15.75" customHeight="1" s="120">
      <c r="A9110" s="2" t="inlineStr">
        <is>
          <t>WASTE</t>
        </is>
      </c>
      <c r="B9110" s="2" t="inlineStr">
        <is>
          <t>LAN</t>
        </is>
      </c>
      <c r="C9110" s="2" t="n">
        <v>2045</v>
      </c>
      <c r="D9110" s="2" t="inlineStr">
        <is>
          <t>United States</t>
        </is>
      </c>
      <c r="E9110" s="2" t="inlineStr">
        <is>
          <t>USA</t>
        </is>
      </c>
      <c r="F9110" s="2" t="inlineStr">
        <is>
          <t>Land_x001f_ll gas recovery for direct use</t>
        </is>
      </c>
      <c r="G9110" s="2" t="n">
        <v>-22</v>
      </c>
      <c r="H9110" s="2" t="n">
        <v>0.0147541706683114</v>
      </c>
      <c r="I9110" s="2" t="n">
        <v>0.01652467114850877</v>
      </c>
      <c r="J9110" s="40" t="inlineStr">
        <is>
          <t>waste - methane capture</t>
        </is>
      </c>
    </row>
    <row r="9111" ht="15.75" customHeight="1" s="120">
      <c r="A9111" s="2" t="inlineStr">
        <is>
          <t>WASTE</t>
        </is>
      </c>
      <c r="B9111" s="2" t="inlineStr">
        <is>
          <t>LAN</t>
        </is>
      </c>
      <c r="C9111" s="2" t="n">
        <v>2045</v>
      </c>
      <c r="D9111" s="2" t="inlineStr">
        <is>
          <t>United States</t>
        </is>
      </c>
      <c r="E9111" s="2" t="inlineStr">
        <is>
          <t>USA</t>
        </is>
      </c>
      <c r="F9111" s="2" t="inlineStr">
        <is>
          <t>Land_x001f_ll gas recovery for direct use</t>
        </is>
      </c>
      <c r="G9111" s="2" t="n">
        <v>-20</v>
      </c>
      <c r="H9111" s="2" t="n">
        <v>0.0031431936658919</v>
      </c>
      <c r="I9111" s="2" t="n">
        <v>0.003520376905798928</v>
      </c>
      <c r="J9111" s="40" t="inlineStr">
        <is>
          <t>waste - methane capture</t>
        </is>
      </c>
    </row>
    <row r="9112" ht="15.75" customHeight="1" s="120">
      <c r="A9112" s="2" t="inlineStr">
        <is>
          <t>WASTE</t>
        </is>
      </c>
      <c r="B9112" s="2" t="inlineStr">
        <is>
          <t>LAN</t>
        </is>
      </c>
      <c r="C9112" s="2" t="n">
        <v>2045</v>
      </c>
      <c r="D9112" s="2" t="inlineStr">
        <is>
          <t>United States</t>
        </is>
      </c>
      <c r="E9112" s="2" t="inlineStr">
        <is>
          <t>USA</t>
        </is>
      </c>
      <c r="F9112" s="2" t="inlineStr">
        <is>
          <t>Land_x001f_ll gas recovery for direct use</t>
        </is>
      </c>
      <c r="G9112" s="2" t="n">
        <v>-19</v>
      </c>
      <c r="H9112" s="2" t="n">
        <v>0.0082155338313896</v>
      </c>
      <c r="I9112" s="2" t="n">
        <v>0.009201397891156354</v>
      </c>
      <c r="J9112" s="40" t="inlineStr">
        <is>
          <t>waste - methane capture</t>
        </is>
      </c>
    </row>
    <row r="9113" ht="15.75" customHeight="1" s="120">
      <c r="A9113" s="2" t="inlineStr">
        <is>
          <t>WASTE</t>
        </is>
      </c>
      <c r="B9113" s="2" t="inlineStr">
        <is>
          <t>LAN</t>
        </is>
      </c>
      <c r="C9113" s="2" t="n">
        <v>2045</v>
      </c>
      <c r="D9113" s="2" t="inlineStr">
        <is>
          <t>United States</t>
        </is>
      </c>
      <c r="E9113" s="2" t="inlineStr">
        <is>
          <t>USA</t>
        </is>
      </c>
      <c r="F9113" s="2" t="inlineStr">
        <is>
          <t>Land_x001f_ll gas recovery for direct use</t>
        </is>
      </c>
      <c r="G9113" s="2" t="n">
        <v>-18</v>
      </c>
      <c r="H9113" s="2" t="n">
        <v>0.0076177849259693</v>
      </c>
      <c r="I9113" s="2" t="n">
        <v>0.008531919117085618</v>
      </c>
      <c r="J9113" s="40" t="inlineStr">
        <is>
          <t>waste - methane capture</t>
        </is>
      </c>
    </row>
    <row r="9114" ht="15.75" customHeight="1" s="120">
      <c r="A9114" s="2" t="inlineStr">
        <is>
          <t>WASTE</t>
        </is>
      </c>
      <c r="B9114" s="2" t="inlineStr">
        <is>
          <t>LAN</t>
        </is>
      </c>
      <c r="C9114" s="2" t="n">
        <v>2045</v>
      </c>
      <c r="D9114" s="2" t="inlineStr">
        <is>
          <t>United States</t>
        </is>
      </c>
      <c r="E9114" s="2" t="inlineStr">
        <is>
          <t>USA</t>
        </is>
      </c>
      <c r="F9114" s="2" t="inlineStr">
        <is>
          <t>Land_x001f_ll gas recovery for direct use</t>
        </is>
      </c>
      <c r="G9114" s="2" t="n">
        <v>-17</v>
      </c>
      <c r="H9114" s="2" t="n">
        <v>0.0048432573676109</v>
      </c>
      <c r="I9114" s="2" t="n">
        <v>0.005424448251724208</v>
      </c>
      <c r="J9114" s="40" t="inlineStr">
        <is>
          <t>waste - methane capture</t>
        </is>
      </c>
    </row>
    <row r="9115" ht="15.75" customHeight="1" s="120">
      <c r="A9115" s="2" t="inlineStr">
        <is>
          <t>WASTE</t>
        </is>
      </c>
      <c r="B9115" s="2" t="inlineStr">
        <is>
          <t>LAN</t>
        </is>
      </c>
      <c r="C9115" s="2" t="n">
        <v>2045</v>
      </c>
      <c r="D9115" s="2" t="inlineStr">
        <is>
          <t>United States</t>
        </is>
      </c>
      <c r="E9115" s="2" t="inlineStr">
        <is>
          <t>USA</t>
        </is>
      </c>
      <c r="F9115" s="2" t="inlineStr">
        <is>
          <t>Land_x001f_ll gas recovery for direct use</t>
        </is>
      </c>
      <c r="G9115" s="2" t="n">
        <v>-16</v>
      </c>
      <c r="H9115" s="2" t="n">
        <v>0.0004850717668887</v>
      </c>
      <c r="I9115" s="2" t="n">
        <v>0.000543280378915344</v>
      </c>
      <c r="J9115" s="40" t="inlineStr">
        <is>
          <t>waste - methane capture</t>
        </is>
      </c>
    </row>
    <row r="9116" ht="15.75" customHeight="1" s="120">
      <c r="A9116" s="2" t="inlineStr">
        <is>
          <t>WASTE</t>
        </is>
      </c>
      <c r="B9116" s="2" t="inlineStr">
        <is>
          <t>LAN</t>
        </is>
      </c>
      <c r="C9116" s="2" t="n">
        <v>2045</v>
      </c>
      <c r="D9116" s="2" t="inlineStr">
        <is>
          <t>United States</t>
        </is>
      </c>
      <c r="E9116" s="2" t="inlineStr">
        <is>
          <t>USA</t>
        </is>
      </c>
      <c r="F9116" s="2" t="inlineStr">
        <is>
          <t>Land_x001f_ll gas recovery for direct use</t>
        </is>
      </c>
      <c r="G9116" s="2" t="n">
        <v>-15</v>
      </c>
      <c r="H9116" s="2" t="n">
        <v>0.002645435044542</v>
      </c>
      <c r="I9116" s="2" t="n">
        <v>0.00296288724988704</v>
      </c>
      <c r="J9116" s="40" t="inlineStr">
        <is>
          <t>waste - methane capture</t>
        </is>
      </c>
    </row>
    <row r="9117" ht="15.75" customHeight="1" s="120">
      <c r="A9117" s="2" t="inlineStr">
        <is>
          <t>WASTE</t>
        </is>
      </c>
      <c r="B9117" s="2" t="inlineStr">
        <is>
          <t>LAN</t>
        </is>
      </c>
      <c r="C9117" s="2" t="n">
        <v>2045</v>
      </c>
      <c r="D9117" s="2" t="inlineStr">
        <is>
          <t>United States</t>
        </is>
      </c>
      <c r="E9117" s="2" t="inlineStr">
        <is>
          <t>USA</t>
        </is>
      </c>
      <c r="F9117" s="2" t="inlineStr">
        <is>
          <t>Land_x001f_ll gas recovery for direct use</t>
        </is>
      </c>
      <c r="G9117" s="2" t="n">
        <v>-14</v>
      </c>
      <c r="H9117" s="2" t="n">
        <v>0.0056395705323666</v>
      </c>
      <c r="I9117" s="2" t="n">
        <v>0.006316318996250592</v>
      </c>
      <c r="J9117" s="40" t="inlineStr">
        <is>
          <t>waste - methane capture</t>
        </is>
      </c>
    </row>
    <row r="9118" ht="15.75" customHeight="1" s="120">
      <c r="A9118" s="2" t="inlineStr">
        <is>
          <t>WASTE</t>
        </is>
      </c>
      <c r="B9118" s="2" t="inlineStr">
        <is>
          <t>LAN</t>
        </is>
      </c>
      <c r="C9118" s="2" t="n">
        <v>2045</v>
      </c>
      <c r="D9118" s="2" t="inlineStr">
        <is>
          <t>United States</t>
        </is>
      </c>
      <c r="E9118" s="2" t="inlineStr">
        <is>
          <t>USA</t>
        </is>
      </c>
      <c r="F9118" s="2" t="inlineStr">
        <is>
          <t>Land_x001f_ll gas recovery for direct use</t>
        </is>
      </c>
      <c r="G9118" s="2" t="n">
        <v>-13</v>
      </c>
      <c r="H9118" s="2" t="n">
        <v>0.0025693962816149</v>
      </c>
      <c r="I9118" s="2" t="n">
        <v>0.002877723835408688</v>
      </c>
      <c r="J9118" s="40" t="inlineStr">
        <is>
          <t>waste - methane capture</t>
        </is>
      </c>
    </row>
    <row r="9119" ht="15.75" customHeight="1" s="120">
      <c r="A9119" s="2" t="inlineStr">
        <is>
          <t>WASTE</t>
        </is>
      </c>
      <c r="B9119" s="2" t="inlineStr">
        <is>
          <t>LAN</t>
        </is>
      </c>
      <c r="C9119" s="2" t="n">
        <v>2045</v>
      </c>
      <c r="D9119" s="2" t="inlineStr">
        <is>
          <t>United States</t>
        </is>
      </c>
      <c r="E9119" s="2" t="inlineStr">
        <is>
          <t>USA</t>
        </is>
      </c>
      <c r="F9119" s="2" t="inlineStr">
        <is>
          <t>Land_x001f_ll gas recovery for direct use</t>
        </is>
      </c>
      <c r="G9119" s="2" t="n">
        <v>-12</v>
      </c>
      <c r="H9119" s="2" t="n">
        <v>0.0029793765861541</v>
      </c>
      <c r="I9119" s="2" t="n">
        <v>0.003336901776492592</v>
      </c>
      <c r="J9119" s="40" t="inlineStr">
        <is>
          <t>waste - methane capture</t>
        </is>
      </c>
    </row>
    <row r="9120" ht="15.75" customHeight="1" s="120">
      <c r="A9120" s="2" t="inlineStr">
        <is>
          <t>WASTE</t>
        </is>
      </c>
      <c r="B9120" s="2" t="inlineStr">
        <is>
          <t>LAN</t>
        </is>
      </c>
      <c r="C9120" s="2" t="n">
        <v>2045</v>
      </c>
      <c r="D9120" s="2" t="inlineStr">
        <is>
          <t>United States</t>
        </is>
      </c>
      <c r="E9120" s="2" t="inlineStr">
        <is>
          <t>USA</t>
        </is>
      </c>
      <c r="F9120" s="2" t="inlineStr">
        <is>
          <t>Land_x001f_ll gas recovery for direct use</t>
        </is>
      </c>
      <c r="G9120" s="2" t="n">
        <v>-11</v>
      </c>
      <c r="H9120" s="2" t="n">
        <v>0.0054031261242926</v>
      </c>
      <c r="I9120" s="2" t="n">
        <v>0.006051501259207713</v>
      </c>
      <c r="J9120" s="40" t="inlineStr">
        <is>
          <t>waste - methane capture</t>
        </is>
      </c>
    </row>
    <row r="9121" ht="15.75" customHeight="1" s="120">
      <c r="A9121" s="2" t="inlineStr">
        <is>
          <t>WASTE</t>
        </is>
      </c>
      <c r="B9121" s="2" t="inlineStr">
        <is>
          <t>LAN</t>
        </is>
      </c>
      <c r="C9121" s="2" t="n">
        <v>2045</v>
      </c>
      <c r="D9121" s="2" t="inlineStr">
        <is>
          <t>United States</t>
        </is>
      </c>
      <c r="E9121" s="2" t="inlineStr">
        <is>
          <t>USA</t>
        </is>
      </c>
      <c r="F9121" s="2" t="inlineStr">
        <is>
          <t>Land_x001f_ll gas recovery for direct use</t>
        </is>
      </c>
      <c r="G9121" s="2" t="n">
        <v>-10</v>
      </c>
      <c r="H9121" s="2" t="n">
        <v>0.009423869894817499</v>
      </c>
      <c r="I9121" s="2" t="n">
        <v>0.0105547342821956</v>
      </c>
      <c r="J9121" s="40" t="inlineStr">
        <is>
          <t>waste - methane capture</t>
        </is>
      </c>
    </row>
    <row r="9122" ht="15.75" customHeight="1" s="120">
      <c r="A9122" s="2" t="inlineStr">
        <is>
          <t>WASTE</t>
        </is>
      </c>
      <c r="B9122" s="2" t="inlineStr">
        <is>
          <t>LAN</t>
        </is>
      </c>
      <c r="C9122" s="2" t="n">
        <v>2045</v>
      </c>
      <c r="D9122" s="2" t="inlineStr">
        <is>
          <t>United States</t>
        </is>
      </c>
      <c r="E9122" s="2" t="inlineStr">
        <is>
          <t>USA</t>
        </is>
      </c>
      <c r="F9122" s="2" t="inlineStr">
        <is>
          <t>Land_x001f_ll gas recovery for direct use</t>
        </is>
      </c>
      <c r="G9122" s="2" t="n">
        <v>-8</v>
      </c>
      <c r="H9122" s="2" t="n">
        <v>0.0022373427636921</v>
      </c>
      <c r="I9122" s="2" t="n">
        <v>0.002505823895335152</v>
      </c>
      <c r="J9122" s="40" t="inlineStr">
        <is>
          <t>waste - methane capture</t>
        </is>
      </c>
    </row>
    <row r="9123" ht="15.75" customHeight="1" s="120">
      <c r="A9123" s="2" t="inlineStr">
        <is>
          <t>WASTE</t>
        </is>
      </c>
      <c r="B9123" s="2" t="inlineStr">
        <is>
          <t>LAN</t>
        </is>
      </c>
      <c r="C9123" s="2" t="n">
        <v>2045</v>
      </c>
      <c r="D9123" s="2" t="inlineStr">
        <is>
          <t>United States</t>
        </is>
      </c>
      <c r="E9123" s="2" t="inlineStr">
        <is>
          <t>USA</t>
        </is>
      </c>
      <c r="F9123" s="2" t="inlineStr">
        <is>
          <t>Land_x001f_ll gas recovery for direct use</t>
        </is>
      </c>
      <c r="G9123" s="2" t="n">
        <v>-7</v>
      </c>
      <c r="H9123" s="2" t="n">
        <v>0.0092495153076015</v>
      </c>
      <c r="I9123" s="2" t="n">
        <v>0.01035945714451368</v>
      </c>
      <c r="J9123" s="40" t="inlineStr">
        <is>
          <t>waste - methane capture</t>
        </is>
      </c>
    </row>
    <row r="9124" ht="15.75" customHeight="1" s="120">
      <c r="A9124" s="2" t="inlineStr">
        <is>
          <t>WASTE</t>
        </is>
      </c>
      <c r="B9124" s="2" t="inlineStr">
        <is>
          <t>LAN</t>
        </is>
      </c>
      <c r="C9124" s="2" t="n">
        <v>2045</v>
      </c>
      <c r="D9124" s="2" t="inlineStr">
        <is>
          <t>United States</t>
        </is>
      </c>
      <c r="E9124" s="2" t="inlineStr">
        <is>
          <t>USA</t>
        </is>
      </c>
      <c r="F9124" s="2" t="inlineStr">
        <is>
          <t>Land_x001f_ll gas recovery for direct use</t>
        </is>
      </c>
      <c r="G9124" s="2" t="n">
        <v>-6</v>
      </c>
      <c r="H9124" s="2" t="n">
        <v>0.0023865636903793</v>
      </c>
      <c r="I9124" s="2" t="n">
        <v>0.002672951333224816</v>
      </c>
      <c r="J9124" s="40" t="inlineStr">
        <is>
          <t>waste - methane capture</t>
        </is>
      </c>
    </row>
    <row r="9125" ht="15.75" customHeight="1" s="120">
      <c r="A9125" s="2" t="inlineStr">
        <is>
          <t>WASTE</t>
        </is>
      </c>
      <c r="B9125" s="2" t="inlineStr">
        <is>
          <t>LAN</t>
        </is>
      </c>
      <c r="C9125" s="2" t="n">
        <v>2045</v>
      </c>
      <c r="D9125" s="2" t="inlineStr">
        <is>
          <t>United States</t>
        </is>
      </c>
      <c r="E9125" s="2" t="inlineStr">
        <is>
          <t>USA</t>
        </is>
      </c>
      <c r="F9125" s="2" t="inlineStr">
        <is>
          <t>Land_x001f_ll gas recovery for direct use</t>
        </is>
      </c>
      <c r="G9125" s="2" t="n">
        <v>-5</v>
      </c>
      <c r="H9125" s="2" t="n">
        <v>0.0053648089524359</v>
      </c>
      <c r="I9125" s="2" t="n">
        <v>0.006008586026728208</v>
      </c>
      <c r="J9125" s="40" t="inlineStr">
        <is>
          <t>waste - methane capture</t>
        </is>
      </c>
    </row>
    <row r="9126" ht="15.75" customHeight="1" s="120">
      <c r="A9126" s="2" t="inlineStr">
        <is>
          <t>WASTE</t>
        </is>
      </c>
      <c r="B9126" s="2" t="inlineStr">
        <is>
          <t>LAN</t>
        </is>
      </c>
      <c r="C9126" s="2" t="n">
        <v>2045</v>
      </c>
      <c r="D9126" s="2" t="inlineStr">
        <is>
          <t>United States</t>
        </is>
      </c>
      <c r="E9126" s="2" t="inlineStr">
        <is>
          <t>USA</t>
        </is>
      </c>
      <c r="F9126" s="2" t="inlineStr">
        <is>
          <t>Land_x001f_ll gas recovery for direct use</t>
        </is>
      </c>
      <c r="G9126" s="2" t="n">
        <v>-3</v>
      </c>
      <c r="H9126" s="2" t="n">
        <v>0.0019465022487566</v>
      </c>
      <c r="I9126" s="2" t="n">
        <v>0.002180082518607392</v>
      </c>
      <c r="J9126" s="40" t="inlineStr">
        <is>
          <t>waste - methane capture</t>
        </is>
      </c>
    </row>
    <row r="9127" ht="15.75" customHeight="1" s="120">
      <c r="A9127" s="2" t="inlineStr">
        <is>
          <t>WASTE</t>
        </is>
      </c>
      <c r="B9127" s="2" t="inlineStr">
        <is>
          <t>LAN</t>
        </is>
      </c>
      <c r="C9127" s="2" t="n">
        <v>2045</v>
      </c>
      <c r="D9127" s="2" t="inlineStr">
        <is>
          <t>United States</t>
        </is>
      </c>
      <c r="E9127" s="2" t="inlineStr">
        <is>
          <t>USA</t>
        </is>
      </c>
      <c r="F9127" s="2" t="inlineStr">
        <is>
          <t>Land_x001f_ll gas recovery for direct use</t>
        </is>
      </c>
      <c r="G9127" s="2" t="n">
        <v>-1</v>
      </c>
      <c r="H9127" s="2" t="n">
        <v>0.0020357826724648</v>
      </c>
      <c r="I9127" s="2" t="n">
        <v>0.002280076593160576</v>
      </c>
      <c r="J9127" s="40" t="inlineStr">
        <is>
          <t>waste - methane capture</t>
        </is>
      </c>
    </row>
    <row r="9128" ht="15.75" customHeight="1" s="120">
      <c r="A9128" s="2" t="inlineStr">
        <is>
          <t>WASTE</t>
        </is>
      </c>
      <c r="B9128" s="2" t="inlineStr">
        <is>
          <t>LAN</t>
        </is>
      </c>
      <c r="C9128" s="2" t="n">
        <v>2045</v>
      </c>
      <c r="D9128" s="2" t="inlineStr">
        <is>
          <t>United States</t>
        </is>
      </c>
      <c r="E9128" s="2" t="inlineStr">
        <is>
          <t>USA</t>
        </is>
      </c>
      <c r="F9128" s="2" t="inlineStr">
        <is>
          <t>Land_x001f_ll gas recovery for direct use</t>
        </is>
      </c>
      <c r="G9128" s="2" t="n">
        <v>0</v>
      </c>
      <c r="H9128" s="2" t="n">
        <v>0.0098649986321107</v>
      </c>
      <c r="I9128" s="2" t="n">
        <v>0.01104879846796399</v>
      </c>
      <c r="J9128" s="40" t="inlineStr">
        <is>
          <t>waste - methane capture</t>
        </is>
      </c>
    </row>
    <row r="9129" ht="15.75" customHeight="1" s="120">
      <c r="A9129" s="2" t="inlineStr">
        <is>
          <t>WASTE</t>
        </is>
      </c>
      <c r="B9129" s="2" t="inlineStr">
        <is>
          <t>LAN</t>
        </is>
      </c>
      <c r="C9129" s="2" t="n">
        <v>2045</v>
      </c>
      <c r="D9129" s="2" t="inlineStr">
        <is>
          <t>United States</t>
        </is>
      </c>
      <c r="E9129" s="2" t="inlineStr">
        <is>
          <t>USA</t>
        </is>
      </c>
      <c r="F9129" s="2" t="inlineStr">
        <is>
          <t>Electricity generation with a microturbine</t>
        </is>
      </c>
      <c r="G9129" s="2" t="n">
        <v>0</v>
      </c>
      <c r="H9129" s="2" t="n">
        <v>0.0062757608829997</v>
      </c>
      <c r="I9129" s="2" t="n">
        <v>0.007028852188959665</v>
      </c>
      <c r="J9129" s="40" t="inlineStr">
        <is>
          <t>waste - methane capture</t>
        </is>
      </c>
    </row>
    <row r="9130" ht="15.75" customHeight="1" s="120">
      <c r="A9130" s="2" t="inlineStr">
        <is>
          <t>WASTE</t>
        </is>
      </c>
      <c r="B9130" s="2" t="inlineStr">
        <is>
          <t>LAN</t>
        </is>
      </c>
      <c r="C9130" s="2" t="n">
        <v>2045</v>
      </c>
      <c r="D9130" s="2" t="inlineStr">
        <is>
          <t>United States</t>
        </is>
      </c>
      <c r="E9130" s="2" t="inlineStr">
        <is>
          <t>USA</t>
        </is>
      </c>
      <c r="F9130" s="2" t="inlineStr">
        <is>
          <t>Electricity generation with a microturbine</t>
        </is>
      </c>
      <c r="G9130" s="2" t="n">
        <v>1</v>
      </c>
      <c r="H9130" s="2" t="n">
        <v>0.0104419249109924</v>
      </c>
      <c r="I9130" s="2" t="n">
        <v>0.01169495590031149</v>
      </c>
      <c r="J9130" s="40" t="inlineStr">
        <is>
          <t>waste - methane capture</t>
        </is>
      </c>
    </row>
    <row r="9131" ht="15.75" customHeight="1" s="120">
      <c r="A9131" s="2" t="inlineStr">
        <is>
          <t>WASTE</t>
        </is>
      </c>
      <c r="B9131" s="2" t="inlineStr">
        <is>
          <t>LAN</t>
        </is>
      </c>
      <c r="C9131" s="2" t="n">
        <v>2045</v>
      </c>
      <c r="D9131" s="2" t="inlineStr">
        <is>
          <t>United States</t>
        </is>
      </c>
      <c r="E9131" s="2" t="inlineStr">
        <is>
          <t>USA</t>
        </is>
      </c>
      <c r="F9131" s="2" t="inlineStr">
        <is>
          <t>Electricity generation with combined heat and power</t>
        </is>
      </c>
      <c r="G9131" s="2" t="n">
        <v>2</v>
      </c>
      <c r="H9131" s="2" t="n">
        <v>0.0060013151960447</v>
      </c>
      <c r="I9131" s="2" t="n">
        <v>0.006721473019570065</v>
      </c>
      <c r="J9131" s="40" t="inlineStr">
        <is>
          <t>waste - methane capture</t>
        </is>
      </c>
    </row>
    <row r="9132" ht="15.75" customHeight="1" s="120">
      <c r="A9132" s="2" t="inlineStr">
        <is>
          <t>WASTE</t>
        </is>
      </c>
      <c r="B9132" s="2" t="inlineStr">
        <is>
          <t>LAN</t>
        </is>
      </c>
      <c r="C9132" s="2" t="n">
        <v>2045</v>
      </c>
      <c r="D9132" s="2" t="inlineStr">
        <is>
          <t>United States</t>
        </is>
      </c>
      <c r="E9132" s="2" t="inlineStr">
        <is>
          <t>USA</t>
        </is>
      </c>
      <c r="F9132" s="2" t="inlineStr">
        <is>
          <t>Electricity generation with a microturbine</t>
        </is>
      </c>
      <c r="G9132" s="2" t="n">
        <v>2</v>
      </c>
      <c r="H9132" s="2" t="n">
        <v>0.032714722212404</v>
      </c>
      <c r="I9132" s="2" t="n">
        <v>0.03664048887789248</v>
      </c>
      <c r="J9132" s="40" t="inlineStr">
        <is>
          <t>waste - methane capture</t>
        </is>
      </c>
    </row>
    <row r="9133" ht="15.75" customHeight="1" s="120">
      <c r="A9133" s="2" t="inlineStr">
        <is>
          <t>WASTE</t>
        </is>
      </c>
      <c r="B9133" s="2" t="inlineStr">
        <is>
          <t>LAN</t>
        </is>
      </c>
      <c r="C9133" s="2" t="n">
        <v>2045</v>
      </c>
      <c r="D9133" s="2" t="inlineStr">
        <is>
          <t>United States</t>
        </is>
      </c>
      <c r="E9133" s="2" t="inlineStr">
        <is>
          <t>USA</t>
        </is>
      </c>
      <c r="F9133" s="2" t="inlineStr">
        <is>
          <t>Land_x001f_ll gas recovery for direct use</t>
        </is>
      </c>
      <c r="G9133" s="2" t="n">
        <v>3</v>
      </c>
      <c r="H9133" s="2" t="n">
        <v>0.006889335316373</v>
      </c>
      <c r="I9133" s="2" t="n">
        <v>0.00771605555433776</v>
      </c>
      <c r="J9133" s="40" t="inlineStr">
        <is>
          <t>waste - methane capture</t>
        </is>
      </c>
    </row>
    <row r="9134" ht="15.75" customHeight="1" s="120">
      <c r="A9134" s="2" t="inlineStr">
        <is>
          <t>WASTE</t>
        </is>
      </c>
      <c r="B9134" s="2" t="inlineStr">
        <is>
          <t>LAN</t>
        </is>
      </c>
      <c r="C9134" s="2" t="n">
        <v>2045</v>
      </c>
      <c r="D9134" s="2" t="inlineStr">
        <is>
          <t>United States</t>
        </is>
      </c>
      <c r="E9134" s="2" t="inlineStr">
        <is>
          <t>USA</t>
        </is>
      </c>
      <c r="F9134" s="2" t="inlineStr">
        <is>
          <t>Flaring of landfill gas</t>
        </is>
      </c>
      <c r="G9134" s="2" t="n">
        <v>3</v>
      </c>
      <c r="H9134" s="2" t="n">
        <v>0.625572263263166</v>
      </c>
      <c r="I9134" s="2" t="n">
        <v>0.7006409348547459</v>
      </c>
      <c r="J9134" s="40" t="inlineStr">
        <is>
          <t>waste - methane destruction</t>
        </is>
      </c>
    </row>
    <row r="9135" ht="15.75" customHeight="1" s="120">
      <c r="A9135" s="2" t="inlineStr">
        <is>
          <t>WASTE</t>
        </is>
      </c>
      <c r="B9135" s="2" t="inlineStr">
        <is>
          <t>LAN</t>
        </is>
      </c>
      <c r="C9135" s="2" t="n">
        <v>2045</v>
      </c>
      <c r="D9135" s="2" t="inlineStr">
        <is>
          <t>United States</t>
        </is>
      </c>
      <c r="E9135" s="2" t="inlineStr">
        <is>
          <t>USA</t>
        </is>
      </c>
      <c r="F9135" s="2" t="inlineStr">
        <is>
          <t>Electricity generation with a microturbine</t>
        </is>
      </c>
      <c r="G9135" s="2" t="n">
        <v>3</v>
      </c>
      <c r="H9135" s="2" t="n">
        <v>0.020849970402196</v>
      </c>
      <c r="I9135" s="2" t="n">
        <v>0.02335196685045952</v>
      </c>
      <c r="J9135" s="40" t="inlineStr">
        <is>
          <t>waste - methane capture</t>
        </is>
      </c>
    </row>
    <row r="9136" ht="15.75" customHeight="1" s="120">
      <c r="A9136" s="2" t="inlineStr">
        <is>
          <t>WASTE</t>
        </is>
      </c>
      <c r="B9136" s="2" t="inlineStr">
        <is>
          <t>LAN</t>
        </is>
      </c>
      <c r="C9136" s="2" t="n">
        <v>2045</v>
      </c>
      <c r="D9136" s="2" t="inlineStr">
        <is>
          <t>United States</t>
        </is>
      </c>
      <c r="E9136" s="2" t="inlineStr">
        <is>
          <t>USA</t>
        </is>
      </c>
      <c r="F9136" s="2" t="inlineStr">
        <is>
          <t>Electricity generation with combined heat and power</t>
        </is>
      </c>
      <c r="G9136" s="2" t="n">
        <v>3</v>
      </c>
      <c r="H9136" s="2" t="n">
        <v>0.0103363363305107</v>
      </c>
      <c r="I9136" s="2" t="n">
        <v>0.01157669669017198</v>
      </c>
      <c r="J9136" s="40" t="inlineStr">
        <is>
          <t>waste - methane capture</t>
        </is>
      </c>
    </row>
    <row r="9137" ht="15.75" customHeight="1" s="120">
      <c r="A9137" s="2" t="inlineStr">
        <is>
          <t>WASTE</t>
        </is>
      </c>
      <c r="B9137" s="2" t="inlineStr">
        <is>
          <t>LAN</t>
        </is>
      </c>
      <c r="C9137" s="2" t="n">
        <v>2045</v>
      </c>
      <c r="D9137" s="2" t="inlineStr">
        <is>
          <t>United States</t>
        </is>
      </c>
      <c r="E9137" s="2" t="inlineStr">
        <is>
          <t>USA</t>
        </is>
      </c>
      <c r="F9137" s="2" t="inlineStr">
        <is>
          <t>Electricity generation with a gas turbine</t>
        </is>
      </c>
      <c r="G9137" s="2" t="n">
        <v>3</v>
      </c>
      <c r="H9137" s="2" t="n">
        <v>0.003964512841776</v>
      </c>
      <c r="I9137" s="2" t="n">
        <v>0.004440254382789121</v>
      </c>
      <c r="J9137" s="40" t="inlineStr">
        <is>
          <t>waste - methane capture</t>
        </is>
      </c>
    </row>
    <row r="9138" ht="15.75" customHeight="1" s="120">
      <c r="A9138" s="2" t="inlineStr">
        <is>
          <t>WASTE</t>
        </is>
      </c>
      <c r="B9138" s="2" t="inlineStr">
        <is>
          <t>LAN</t>
        </is>
      </c>
      <c r="C9138" s="2" t="n">
        <v>2045</v>
      </c>
      <c r="D9138" s="2" t="inlineStr">
        <is>
          <t>United States</t>
        </is>
      </c>
      <c r="E9138" s="2" t="inlineStr">
        <is>
          <t>USA</t>
        </is>
      </c>
      <c r="F9138" s="2" t="inlineStr">
        <is>
          <t>Electricity generation with a reciprocating engine</t>
        </is>
      </c>
      <c r="G9138" s="2" t="n">
        <v>4</v>
      </c>
      <c r="H9138" s="2" t="n">
        <v>0.11687977053225</v>
      </c>
      <c r="I9138" s="2" t="n">
        <v>0.13090534299612</v>
      </c>
      <c r="J9138" s="40" t="inlineStr">
        <is>
          <t>waste - methane capture</t>
        </is>
      </c>
    </row>
    <row r="9139" ht="15.75" customHeight="1" s="120">
      <c r="A9139" s="2" t="inlineStr">
        <is>
          <t>WASTE</t>
        </is>
      </c>
      <c r="B9139" s="2" t="inlineStr">
        <is>
          <t>LAN</t>
        </is>
      </c>
      <c r="C9139" s="2" t="n">
        <v>2045</v>
      </c>
      <c r="D9139" s="2" t="inlineStr">
        <is>
          <t>United States</t>
        </is>
      </c>
      <c r="E9139" s="2" t="inlineStr">
        <is>
          <t>USA</t>
        </is>
      </c>
      <c r="F9139" s="2" t="inlineStr">
        <is>
          <t>Electricity generation with combined heat and power</t>
        </is>
      </c>
      <c r="G9139" s="2" t="n">
        <v>4</v>
      </c>
      <c r="H9139" s="2" t="n">
        <v>0.0201847209827974</v>
      </c>
      <c r="I9139" s="2" t="n">
        <v>0.02260688750073309</v>
      </c>
      <c r="J9139" s="40" t="inlineStr">
        <is>
          <t>waste - methane capture</t>
        </is>
      </c>
    </row>
    <row r="9140" ht="15.75" customHeight="1" s="120">
      <c r="A9140" s="2" t="inlineStr">
        <is>
          <t>WASTE</t>
        </is>
      </c>
      <c r="B9140" s="2" t="inlineStr">
        <is>
          <t>LAN</t>
        </is>
      </c>
      <c r="C9140" s="2" t="n">
        <v>2045</v>
      </c>
      <c r="D9140" s="2" t="inlineStr">
        <is>
          <t>United States</t>
        </is>
      </c>
      <c r="E9140" s="2" t="inlineStr">
        <is>
          <t>USA</t>
        </is>
      </c>
      <c r="F9140" s="2" t="inlineStr">
        <is>
          <t>Flaring of landfill gas</t>
        </is>
      </c>
      <c r="G9140" s="2" t="n">
        <v>4</v>
      </c>
      <c r="H9140" s="2" t="n">
        <v>0.777655527926981</v>
      </c>
      <c r="I9140" s="2" t="n">
        <v>0.8709741912782188</v>
      </c>
      <c r="J9140" s="40" t="inlineStr">
        <is>
          <t>waste - methane destruction</t>
        </is>
      </c>
    </row>
    <row r="9141" ht="15.75" customHeight="1" s="120">
      <c r="A9141" s="2" t="inlineStr">
        <is>
          <t>WASTE</t>
        </is>
      </c>
      <c r="B9141" s="2" t="inlineStr">
        <is>
          <t>LAN</t>
        </is>
      </c>
      <c r="C9141" s="2" t="n">
        <v>2045</v>
      </c>
      <c r="D9141" s="2" t="inlineStr">
        <is>
          <t>United States</t>
        </is>
      </c>
      <c r="E9141" s="2" t="inlineStr">
        <is>
          <t>USA</t>
        </is>
      </c>
      <c r="F9141" s="2" t="inlineStr">
        <is>
          <t>Land_x001f_ll gas recovery for direct use</t>
        </is>
      </c>
      <c r="G9141" s="2" t="n">
        <v>4</v>
      </c>
      <c r="H9141" s="2" t="n">
        <v>0.0003033629036509</v>
      </c>
      <c r="I9141" s="2" t="n">
        <v>0.000339766452089008</v>
      </c>
      <c r="J9141" s="40" t="inlineStr">
        <is>
          <t>waste - methane capture</t>
        </is>
      </c>
    </row>
    <row r="9142" ht="15.75" customHeight="1" s="120">
      <c r="A9142" s="2" t="inlineStr">
        <is>
          <t>WASTE</t>
        </is>
      </c>
      <c r="B9142" s="2" t="inlineStr">
        <is>
          <t>LAN</t>
        </is>
      </c>
      <c r="C9142" s="2" t="n">
        <v>2045</v>
      </c>
      <c r="D9142" s="2" t="inlineStr">
        <is>
          <t>United States</t>
        </is>
      </c>
      <c r="E9142" s="2" t="inlineStr">
        <is>
          <t>USA</t>
        </is>
      </c>
      <c r="F9142" s="2" t="inlineStr">
        <is>
          <t>Electricity generation with a microturbine</t>
        </is>
      </c>
      <c r="G9142" s="2" t="n">
        <v>4</v>
      </c>
      <c r="H9142" s="2" t="n">
        <v>0.0174702939402778</v>
      </c>
      <c r="I9142" s="2" t="n">
        <v>0.01956672921311114</v>
      </c>
      <c r="J9142" s="40" t="inlineStr">
        <is>
          <t>waste - methane capture</t>
        </is>
      </c>
    </row>
    <row r="9143" ht="15.75" customHeight="1" s="120">
      <c r="A9143" s="2" t="inlineStr">
        <is>
          <t>WASTE</t>
        </is>
      </c>
      <c r="B9143" s="2" t="inlineStr">
        <is>
          <t>LAN</t>
        </is>
      </c>
      <c r="C9143" s="2" t="n">
        <v>2045</v>
      </c>
      <c r="D9143" s="2" t="inlineStr">
        <is>
          <t>United States</t>
        </is>
      </c>
      <c r="E9143" s="2" t="inlineStr">
        <is>
          <t>USA</t>
        </is>
      </c>
      <c r="F9143" s="2" t="inlineStr">
        <is>
          <t>Electricity generation with a gas turbine</t>
        </is>
      </c>
      <c r="G9143" s="2" t="n">
        <v>4</v>
      </c>
      <c r="H9143" s="2" t="n">
        <v>0.0736803984036669</v>
      </c>
      <c r="I9143" s="2" t="n">
        <v>0.08252204621210693</v>
      </c>
      <c r="J9143" s="40" t="inlineStr">
        <is>
          <t>waste - methane capture</t>
        </is>
      </c>
    </row>
    <row r="9144" ht="15.75" customHeight="1" s="120">
      <c r="A9144" s="2" t="inlineStr">
        <is>
          <t>WASTE</t>
        </is>
      </c>
      <c r="B9144" s="2" t="inlineStr">
        <is>
          <t>LAN</t>
        </is>
      </c>
      <c r="C9144" s="2" t="n">
        <v>2045</v>
      </c>
      <c r="D9144" s="2" t="inlineStr">
        <is>
          <t>United States</t>
        </is>
      </c>
      <c r="E9144" s="2" t="inlineStr">
        <is>
          <t>USA</t>
        </is>
      </c>
      <c r="F9144" s="2" t="inlineStr">
        <is>
          <t>Electricity generation with combined heat and power</t>
        </is>
      </c>
      <c r="G9144" s="2" t="n">
        <v>5</v>
      </c>
      <c r="H9144" s="2" t="n">
        <v>0.0364442471181974</v>
      </c>
      <c r="I9144" s="2" t="n">
        <v>0.04081755677238109</v>
      </c>
      <c r="J9144" s="40" t="inlineStr">
        <is>
          <t>waste - methane capture</t>
        </is>
      </c>
    </row>
    <row r="9145" ht="15.75" customHeight="1" s="120">
      <c r="A9145" s="2" t="inlineStr">
        <is>
          <t>WASTE</t>
        </is>
      </c>
      <c r="B9145" s="2" t="inlineStr">
        <is>
          <t>LAN</t>
        </is>
      </c>
      <c r="C9145" s="2" t="n">
        <v>2045</v>
      </c>
      <c r="D9145" s="2" t="inlineStr">
        <is>
          <t>United States</t>
        </is>
      </c>
      <c r="E9145" s="2" t="inlineStr">
        <is>
          <t>USA</t>
        </is>
      </c>
      <c r="F9145" s="2" t="inlineStr">
        <is>
          <t>Flaring of landfill gas</t>
        </is>
      </c>
      <c r="G9145" s="2" t="n">
        <v>5</v>
      </c>
      <c r="H9145" s="2" t="n">
        <v>0.398464886471629</v>
      </c>
      <c r="I9145" s="2" t="n">
        <v>0.4462806728482245</v>
      </c>
      <c r="J9145" s="40" t="inlineStr">
        <is>
          <t>waste - methane destruction</t>
        </is>
      </c>
    </row>
    <row r="9146" ht="15.75" customHeight="1" s="120">
      <c r="A9146" s="2" t="inlineStr">
        <is>
          <t>WASTE</t>
        </is>
      </c>
      <c r="B9146" s="2" t="inlineStr">
        <is>
          <t>LAN</t>
        </is>
      </c>
      <c r="C9146" s="2" t="n">
        <v>2045</v>
      </c>
      <c r="D9146" s="2" t="inlineStr">
        <is>
          <t>United States</t>
        </is>
      </c>
      <c r="E9146" s="2" t="inlineStr">
        <is>
          <t>USA</t>
        </is>
      </c>
      <c r="F9146" s="2" t="inlineStr">
        <is>
          <t>Electricity generation with a reciprocating engine</t>
        </is>
      </c>
      <c r="G9146" s="2" t="n">
        <v>5</v>
      </c>
      <c r="H9146" s="2" t="n">
        <v>0.491411797702312</v>
      </c>
      <c r="I9146" s="2" t="n">
        <v>0.5503812134265895</v>
      </c>
      <c r="J9146" s="40" t="inlineStr">
        <is>
          <t>waste - methane capture</t>
        </is>
      </c>
    </row>
    <row r="9147" ht="15.75" customHeight="1" s="120">
      <c r="A9147" s="2" t="inlineStr">
        <is>
          <t>WASTE</t>
        </is>
      </c>
      <c r="B9147" s="2" t="inlineStr">
        <is>
          <t>LAN</t>
        </is>
      </c>
      <c r="C9147" s="2" t="n">
        <v>2045</v>
      </c>
      <c r="D9147" s="2" t="inlineStr">
        <is>
          <t>United States</t>
        </is>
      </c>
      <c r="E9147" s="2" t="inlineStr">
        <is>
          <t>USA</t>
        </is>
      </c>
      <c r="F9147" s="2" t="inlineStr">
        <is>
          <t>Land_x001f_ll gas recovery for direct use</t>
        </is>
      </c>
      <c r="G9147" s="2" t="n">
        <v>5</v>
      </c>
      <c r="H9147" s="2" t="n">
        <v>0.0040792522777338</v>
      </c>
      <c r="I9147" s="2" t="n">
        <v>0.004568762551061856</v>
      </c>
      <c r="J9147" s="40" t="inlineStr">
        <is>
          <t>waste - methane capture</t>
        </is>
      </c>
    </row>
    <row r="9148" ht="15.75" customHeight="1" s="120">
      <c r="A9148" s="2" t="inlineStr">
        <is>
          <t>WASTE</t>
        </is>
      </c>
      <c r="B9148" s="2" t="inlineStr">
        <is>
          <t>LAN</t>
        </is>
      </c>
      <c r="C9148" s="2" t="n">
        <v>2045</v>
      </c>
      <c r="D9148" s="2" t="inlineStr">
        <is>
          <t>United States</t>
        </is>
      </c>
      <c r="E9148" s="2" t="inlineStr">
        <is>
          <t>USA</t>
        </is>
      </c>
      <c r="F9148" s="2" t="inlineStr">
        <is>
          <t>Electricity generation with a microturbine</t>
        </is>
      </c>
      <c r="G9148" s="2" t="n">
        <v>5</v>
      </c>
      <c r="H9148" s="2" t="n">
        <v>0.0242802430293523</v>
      </c>
      <c r="I9148" s="2" t="n">
        <v>0.02719387219287458</v>
      </c>
      <c r="J9148" s="40" t="inlineStr">
        <is>
          <t>waste - methane capture</t>
        </is>
      </c>
    </row>
    <row r="9149" ht="15.75" customHeight="1" s="120">
      <c r="A9149" s="2" t="inlineStr">
        <is>
          <t>WASTE</t>
        </is>
      </c>
      <c r="B9149" s="2" t="inlineStr">
        <is>
          <t>LAN</t>
        </is>
      </c>
      <c r="C9149" s="2" t="n">
        <v>2045</v>
      </c>
      <c r="D9149" s="2" t="inlineStr">
        <is>
          <t>United States</t>
        </is>
      </c>
      <c r="E9149" s="2" t="inlineStr">
        <is>
          <t>USA</t>
        </is>
      </c>
      <c r="F9149" s="2" t="inlineStr">
        <is>
          <t>Electricity generation with a gas turbine</t>
        </is>
      </c>
      <c r="G9149" s="2" t="n">
        <v>5</v>
      </c>
      <c r="H9149" s="2" t="n">
        <v>0.0613196840859018</v>
      </c>
      <c r="I9149" s="2" t="n">
        <v>0.06867804617621003</v>
      </c>
      <c r="J9149" s="40" t="inlineStr">
        <is>
          <t>waste - methane capture</t>
        </is>
      </c>
    </row>
    <row r="9150" ht="15.75" customHeight="1" s="120">
      <c r="A9150" s="2" t="inlineStr">
        <is>
          <t>WASTE</t>
        </is>
      </c>
      <c r="B9150" s="2" t="inlineStr">
        <is>
          <t>LAN</t>
        </is>
      </c>
      <c r="C9150" s="2" t="n">
        <v>2045</v>
      </c>
      <c r="D9150" s="2" t="inlineStr">
        <is>
          <t>United States</t>
        </is>
      </c>
      <c r="E9150" s="2" t="inlineStr">
        <is>
          <t>USA</t>
        </is>
      </c>
      <c r="F9150" s="2" t="inlineStr">
        <is>
          <t>Electricity generation with combined heat and power</t>
        </is>
      </c>
      <c r="G9150" s="2" t="n">
        <v>6</v>
      </c>
      <c r="H9150" s="2" t="n">
        <v>0.0348657858557999</v>
      </c>
      <c r="I9150" s="2" t="n">
        <v>0.03904968015849589</v>
      </c>
      <c r="J9150" s="40" t="inlineStr">
        <is>
          <t>waste - methane capture</t>
        </is>
      </c>
    </row>
    <row r="9151" ht="15.75" customHeight="1" s="120">
      <c r="A9151" s="2" t="inlineStr">
        <is>
          <t>WASTE</t>
        </is>
      </c>
      <c r="B9151" s="2" t="inlineStr">
        <is>
          <t>LAN</t>
        </is>
      </c>
      <c r="C9151" s="2" t="n">
        <v>2045</v>
      </c>
      <c r="D9151" s="2" t="inlineStr">
        <is>
          <t>United States</t>
        </is>
      </c>
      <c r="E9151" s="2" t="inlineStr">
        <is>
          <t>USA</t>
        </is>
      </c>
      <c r="F9151" s="2" t="inlineStr">
        <is>
          <t>Flaring of landfill gas</t>
        </is>
      </c>
      <c r="G9151" s="2" t="n">
        <v>6</v>
      </c>
      <c r="H9151" s="2" t="n">
        <v>0.477183183887973</v>
      </c>
      <c r="I9151" s="2" t="n">
        <v>0.5344451659545298</v>
      </c>
      <c r="J9151" s="40" t="inlineStr">
        <is>
          <t>waste - methane destruction</t>
        </is>
      </c>
    </row>
    <row r="9152" ht="15.75" customHeight="1" s="120">
      <c r="A9152" s="2" t="inlineStr">
        <is>
          <t>WASTE</t>
        </is>
      </c>
      <c r="B9152" s="2" t="inlineStr">
        <is>
          <t>LAN</t>
        </is>
      </c>
      <c r="C9152" s="2" t="n">
        <v>2045</v>
      </c>
      <c r="D9152" s="2" t="inlineStr">
        <is>
          <t>United States</t>
        </is>
      </c>
      <c r="E9152" s="2" t="inlineStr">
        <is>
          <t>USA</t>
        </is>
      </c>
      <c r="F9152" s="2" t="inlineStr">
        <is>
          <t>Land_x001f_ll gas recovery for direct use</t>
        </is>
      </c>
      <c r="G9152" s="2" t="n">
        <v>6</v>
      </c>
      <c r="H9152" s="2" t="n">
        <v>0.0019307160691824</v>
      </c>
      <c r="I9152" s="2" t="n">
        <v>0.002162401997484288</v>
      </c>
      <c r="J9152" s="40" t="inlineStr">
        <is>
          <t>waste - methane capture</t>
        </is>
      </c>
    </row>
    <row r="9153" ht="15.75" customHeight="1" s="120">
      <c r="A9153" s="2" t="inlineStr">
        <is>
          <t>WASTE</t>
        </is>
      </c>
      <c r="B9153" s="2" t="inlineStr">
        <is>
          <t>LAN</t>
        </is>
      </c>
      <c r="C9153" s="2" t="n">
        <v>2045</v>
      </c>
      <c r="D9153" s="2" t="inlineStr">
        <is>
          <t>United States</t>
        </is>
      </c>
      <c r="E9153" s="2" t="inlineStr">
        <is>
          <t>USA</t>
        </is>
      </c>
      <c r="F9153" s="2" t="inlineStr">
        <is>
          <t>Electricity generation with a gas turbine</t>
        </is>
      </c>
      <c r="G9153" s="2" t="n">
        <v>6</v>
      </c>
      <c r="H9153" s="2" t="n">
        <v>0.0508412112249061</v>
      </c>
      <c r="I9153" s="2" t="n">
        <v>0.05694215657189484</v>
      </c>
      <c r="J9153" s="40" t="inlineStr">
        <is>
          <t>waste - methane capture</t>
        </is>
      </c>
    </row>
    <row r="9154" ht="15.75" customHeight="1" s="120">
      <c r="A9154" s="2" t="inlineStr">
        <is>
          <t>WASTE</t>
        </is>
      </c>
      <c r="B9154" s="2" t="inlineStr">
        <is>
          <t>LAN</t>
        </is>
      </c>
      <c r="C9154" s="2" t="n">
        <v>2045</v>
      </c>
      <c r="D9154" s="2" t="inlineStr">
        <is>
          <t>United States</t>
        </is>
      </c>
      <c r="E9154" s="2" t="inlineStr">
        <is>
          <t>USA</t>
        </is>
      </c>
      <c r="F9154" s="2" t="inlineStr">
        <is>
          <t>Electricity generation with a microturbine</t>
        </is>
      </c>
      <c r="G9154" s="2" t="n">
        <v>6</v>
      </c>
      <c r="H9154" s="2" t="n">
        <v>0.0177078490087297</v>
      </c>
      <c r="I9154" s="2" t="n">
        <v>0.01983279088977727</v>
      </c>
      <c r="J9154" s="40" t="inlineStr">
        <is>
          <t>waste - methane capture</t>
        </is>
      </c>
    </row>
    <row r="9155" ht="15.75" customHeight="1" s="120">
      <c r="A9155" s="2" t="inlineStr">
        <is>
          <t>WASTE</t>
        </is>
      </c>
      <c r="B9155" s="2" t="inlineStr">
        <is>
          <t>LAN</t>
        </is>
      </c>
      <c r="C9155" s="2" t="n">
        <v>2045</v>
      </c>
      <c r="D9155" s="2" t="inlineStr">
        <is>
          <t>United States</t>
        </is>
      </c>
      <c r="E9155" s="2" t="inlineStr">
        <is>
          <t>USA</t>
        </is>
      </c>
      <c r="F9155" s="2" t="inlineStr">
        <is>
          <t>Electricity generation with a reciprocating engine</t>
        </is>
      </c>
      <c r="G9155" s="2" t="n">
        <v>6</v>
      </c>
      <c r="H9155" s="2" t="n">
        <v>0.671664726920425</v>
      </c>
      <c r="I9155" s="2" t="n">
        <v>0.752264494150876</v>
      </c>
      <c r="J9155" s="40" t="inlineStr">
        <is>
          <t>waste - methane capture</t>
        </is>
      </c>
    </row>
    <row r="9156" ht="15.75" customHeight="1" s="120">
      <c r="A9156" s="2" t="inlineStr">
        <is>
          <t>WASTE</t>
        </is>
      </c>
      <c r="B9156" s="2" t="inlineStr">
        <is>
          <t>LAN</t>
        </is>
      </c>
      <c r="C9156" s="2" t="n">
        <v>2045</v>
      </c>
      <c r="D9156" s="2" t="inlineStr">
        <is>
          <t>United States</t>
        </is>
      </c>
      <c r="E9156" s="2" t="inlineStr">
        <is>
          <t>USA</t>
        </is>
      </c>
      <c r="F9156" s="2" t="inlineStr">
        <is>
          <t>Electricity generation with a gas turbine</t>
        </is>
      </c>
      <c r="G9156" s="2" t="n">
        <v>7</v>
      </c>
      <c r="H9156" s="2" t="n">
        <v>0.0339742253418081</v>
      </c>
      <c r="I9156" s="2" t="n">
        <v>0.03805113238282507</v>
      </c>
      <c r="J9156" s="40" t="inlineStr">
        <is>
          <t>waste - methane capture</t>
        </is>
      </c>
    </row>
    <row r="9157" ht="15.75" customHeight="1" s="120">
      <c r="A9157" s="2" t="inlineStr">
        <is>
          <t>WASTE</t>
        </is>
      </c>
      <c r="B9157" s="2" t="inlineStr">
        <is>
          <t>LAN</t>
        </is>
      </c>
      <c r="C9157" s="2" t="n">
        <v>2045</v>
      </c>
      <c r="D9157" s="2" t="inlineStr">
        <is>
          <t>United States</t>
        </is>
      </c>
      <c r="E9157" s="2" t="inlineStr">
        <is>
          <t>USA</t>
        </is>
      </c>
      <c r="F9157" s="2" t="inlineStr">
        <is>
          <t>Electricity generation with a microturbine</t>
        </is>
      </c>
      <c r="G9157" s="2" t="n">
        <v>7</v>
      </c>
      <c r="H9157" s="2" t="n">
        <v>0.0145291486696806</v>
      </c>
      <c r="I9157" s="2" t="n">
        <v>0.01627264651004227</v>
      </c>
      <c r="J9157" s="40" t="inlineStr">
        <is>
          <t>waste - methane capture</t>
        </is>
      </c>
    </row>
    <row r="9158" ht="15.75" customHeight="1" s="120">
      <c r="A9158" s="2" t="inlineStr">
        <is>
          <t>WASTE</t>
        </is>
      </c>
      <c r="B9158" s="2" t="inlineStr">
        <is>
          <t>LAN</t>
        </is>
      </c>
      <c r="C9158" s="2" t="n">
        <v>2045</v>
      </c>
      <c r="D9158" s="2" t="inlineStr">
        <is>
          <t>United States</t>
        </is>
      </c>
      <c r="E9158" s="2" t="inlineStr">
        <is>
          <t>USA</t>
        </is>
      </c>
      <c r="F9158" s="2" t="inlineStr">
        <is>
          <t>Electricity generation with a reciprocating engine</t>
        </is>
      </c>
      <c r="G9158" s="2" t="n">
        <v>7</v>
      </c>
      <c r="H9158" s="2" t="n">
        <v>0.58649555593729</v>
      </c>
      <c r="I9158" s="2" t="n">
        <v>0.6568750226497648</v>
      </c>
      <c r="J9158" s="40" t="inlineStr">
        <is>
          <t>waste - methane capture</t>
        </is>
      </c>
    </row>
    <row r="9159" ht="15.75" customHeight="1" s="120">
      <c r="A9159" s="2" t="inlineStr">
        <is>
          <t>WASTE</t>
        </is>
      </c>
      <c r="B9159" s="2" t="inlineStr">
        <is>
          <t>LAN</t>
        </is>
      </c>
      <c r="C9159" s="2" t="n">
        <v>2045</v>
      </c>
      <c r="D9159" s="2" t="inlineStr">
        <is>
          <t>United States</t>
        </is>
      </c>
      <c r="E9159" s="2" t="inlineStr">
        <is>
          <t>USA</t>
        </is>
      </c>
      <c r="F9159" s="2" t="inlineStr">
        <is>
          <t>Electricity generation with combined heat and power</t>
        </is>
      </c>
      <c r="G9159" s="2" t="n">
        <v>7</v>
      </c>
      <c r="H9159" s="2" t="n">
        <v>0.0368850498925894</v>
      </c>
      <c r="I9159" s="2" t="n">
        <v>0.04131125587970013</v>
      </c>
      <c r="J9159" s="40" t="inlineStr">
        <is>
          <t>waste - methane capture</t>
        </is>
      </c>
    </row>
    <row r="9160" ht="15.75" customHeight="1" s="120">
      <c r="A9160" s="2" t="inlineStr">
        <is>
          <t>WASTE</t>
        </is>
      </c>
      <c r="B9160" s="2" t="inlineStr">
        <is>
          <t>LAN</t>
        </is>
      </c>
      <c r="C9160" s="2" t="n">
        <v>2045</v>
      </c>
      <c r="D9160" s="2" t="inlineStr">
        <is>
          <t>United States</t>
        </is>
      </c>
      <c r="E9160" s="2" t="inlineStr">
        <is>
          <t>USA</t>
        </is>
      </c>
      <c r="F9160" s="2" t="inlineStr">
        <is>
          <t>Land_x001f_ll gas recovery for direct use</t>
        </is>
      </c>
      <c r="G9160" s="2" t="n">
        <v>7</v>
      </c>
      <c r="H9160" s="2" t="n">
        <v>0.001525561674498</v>
      </c>
      <c r="I9160" s="2" t="n">
        <v>0.00170862907543776</v>
      </c>
      <c r="J9160" s="40" t="inlineStr">
        <is>
          <t>waste - methane capture</t>
        </is>
      </c>
    </row>
    <row r="9161" ht="15.75" customHeight="1" s="120">
      <c r="A9161" s="2" t="inlineStr">
        <is>
          <t>WASTE</t>
        </is>
      </c>
      <c r="B9161" s="2" t="inlineStr">
        <is>
          <t>LAN</t>
        </is>
      </c>
      <c r="C9161" s="2" t="n">
        <v>2045</v>
      </c>
      <c r="D9161" s="2" t="inlineStr">
        <is>
          <t>United States</t>
        </is>
      </c>
      <c r="E9161" s="2" t="inlineStr">
        <is>
          <t>USA</t>
        </is>
      </c>
      <c r="F9161" s="2" t="inlineStr">
        <is>
          <t>Flaring of landfill gas</t>
        </is>
      </c>
      <c r="G9161" s="2" t="n">
        <v>7</v>
      </c>
      <c r="H9161" s="2" t="n">
        <v>0.219922034535557</v>
      </c>
      <c r="I9161" s="2" t="n">
        <v>0.2463126786798239</v>
      </c>
      <c r="J9161" s="40" t="inlineStr">
        <is>
          <t>waste - methane destruction</t>
        </is>
      </c>
    </row>
    <row r="9162" ht="15.75" customHeight="1" s="120">
      <c r="A9162" s="2" t="inlineStr">
        <is>
          <t>WASTE</t>
        </is>
      </c>
      <c r="B9162" s="2" t="inlineStr">
        <is>
          <t>LAN</t>
        </is>
      </c>
      <c r="C9162" s="2" t="n">
        <v>2045</v>
      </c>
      <c r="D9162" s="2" t="inlineStr">
        <is>
          <t>United States</t>
        </is>
      </c>
      <c r="E9162" s="2" t="inlineStr">
        <is>
          <t>USA</t>
        </is>
      </c>
      <c r="F9162" s="2" t="inlineStr">
        <is>
          <t>Electricity generation with combined heat and power</t>
        </is>
      </c>
      <c r="G9162" s="2" t="n">
        <v>8</v>
      </c>
      <c r="H9162" s="2" t="n">
        <v>0.0229040602571331</v>
      </c>
      <c r="I9162" s="2" t="n">
        <v>0.02565254748798907</v>
      </c>
      <c r="J9162" s="40" t="inlineStr">
        <is>
          <t>waste - methane capture</t>
        </is>
      </c>
    </row>
    <row r="9163" ht="15.75" customHeight="1" s="120">
      <c r="A9163" s="2" t="inlineStr">
        <is>
          <t>WASTE</t>
        </is>
      </c>
      <c r="B9163" s="2" t="inlineStr">
        <is>
          <t>LAN</t>
        </is>
      </c>
      <c r="C9163" s="2" t="n">
        <v>2045</v>
      </c>
      <c r="D9163" s="2" t="inlineStr">
        <is>
          <t>United States</t>
        </is>
      </c>
      <c r="E9163" s="2" t="inlineStr">
        <is>
          <t>USA</t>
        </is>
      </c>
      <c r="F9163" s="2" t="inlineStr">
        <is>
          <t>Flaring of landfill gas</t>
        </is>
      </c>
      <c r="G9163" s="2" t="n">
        <v>8</v>
      </c>
      <c r="H9163" s="2" t="n">
        <v>0.247684951871633</v>
      </c>
      <c r="I9163" s="2" t="n">
        <v>0.277407146096229</v>
      </c>
      <c r="J9163" s="40" t="inlineStr">
        <is>
          <t>waste - methane destruction</t>
        </is>
      </c>
    </row>
    <row r="9164" ht="15.75" customHeight="1" s="120">
      <c r="A9164" s="2" t="inlineStr">
        <is>
          <t>WASTE</t>
        </is>
      </c>
      <c r="B9164" s="2" t="inlineStr">
        <is>
          <t>LAN</t>
        </is>
      </c>
      <c r="C9164" s="2" t="n">
        <v>2045</v>
      </c>
      <c r="D9164" s="2" t="inlineStr">
        <is>
          <t>United States</t>
        </is>
      </c>
      <c r="E9164" s="2" t="inlineStr">
        <is>
          <t>USA</t>
        </is>
      </c>
      <c r="F9164" s="2" t="inlineStr">
        <is>
          <t>Electricity generation with a reciprocating engine</t>
        </is>
      </c>
      <c r="G9164" s="2" t="n">
        <v>8</v>
      </c>
      <c r="H9164" s="2" t="n">
        <v>0.276592462323606</v>
      </c>
      <c r="I9164" s="2" t="n">
        <v>0.3097835578024388</v>
      </c>
      <c r="J9164" s="40" t="inlineStr">
        <is>
          <t>waste - methane capture</t>
        </is>
      </c>
    </row>
    <row r="9165" ht="15.75" customHeight="1" s="120">
      <c r="A9165" s="2" t="inlineStr">
        <is>
          <t>WASTE</t>
        </is>
      </c>
      <c r="B9165" s="2" t="inlineStr">
        <is>
          <t>LAN</t>
        </is>
      </c>
      <c r="C9165" s="2" t="n">
        <v>2045</v>
      </c>
      <c r="D9165" s="2" t="inlineStr">
        <is>
          <t>United States</t>
        </is>
      </c>
      <c r="E9165" s="2" t="inlineStr">
        <is>
          <t>USA</t>
        </is>
      </c>
      <c r="F9165" s="2" t="inlineStr">
        <is>
          <t>Electricity generation with a gas turbine</t>
        </is>
      </c>
      <c r="G9165" s="2" t="n">
        <v>8</v>
      </c>
      <c r="H9165" s="2" t="n">
        <v>0.0198379556823056</v>
      </c>
      <c r="I9165" s="2" t="n">
        <v>0.02221851036418227</v>
      </c>
      <c r="J9165" s="40" t="inlineStr">
        <is>
          <t>waste - methane capture</t>
        </is>
      </c>
    </row>
    <row r="9166" ht="15.75" customHeight="1" s="120">
      <c r="A9166" s="2" t="inlineStr">
        <is>
          <t>WASTE</t>
        </is>
      </c>
      <c r="B9166" s="2" t="inlineStr">
        <is>
          <t>LAN</t>
        </is>
      </c>
      <c r="C9166" s="2" t="n">
        <v>2045</v>
      </c>
      <c r="D9166" s="2" t="inlineStr">
        <is>
          <t>United States</t>
        </is>
      </c>
      <c r="E9166" s="2" t="inlineStr">
        <is>
          <t>USA</t>
        </is>
      </c>
      <c r="F9166" s="2" t="inlineStr">
        <is>
          <t>Electricity generation with a microturbine</t>
        </is>
      </c>
      <c r="G9166" s="2" t="n">
        <v>8</v>
      </c>
      <c r="H9166" s="2" t="n">
        <v>0.0195103796722833</v>
      </c>
      <c r="I9166" s="2" t="n">
        <v>0.0218516252329573</v>
      </c>
      <c r="J9166" s="40" t="inlineStr">
        <is>
          <t>waste - methane capture</t>
        </is>
      </c>
    </row>
    <row r="9167" ht="15.75" customHeight="1" s="120">
      <c r="A9167" s="2" t="inlineStr">
        <is>
          <t>WASTE</t>
        </is>
      </c>
      <c r="B9167" s="2" t="inlineStr">
        <is>
          <t>LAN</t>
        </is>
      </c>
      <c r="C9167" s="2" t="n">
        <v>2045</v>
      </c>
      <c r="D9167" s="2" t="inlineStr">
        <is>
          <t>United States</t>
        </is>
      </c>
      <c r="E9167" s="2" t="inlineStr">
        <is>
          <t>USA</t>
        </is>
      </c>
      <c r="F9167" s="2" t="inlineStr">
        <is>
          <t>Electricity generation with a gas turbine</t>
        </is>
      </c>
      <c r="G9167" s="2" t="n">
        <v>9</v>
      </c>
      <c r="H9167" s="2" t="n">
        <v>0.0307227258163039</v>
      </c>
      <c r="I9167" s="2" t="n">
        <v>0.03440945291426037</v>
      </c>
      <c r="J9167" s="40" t="inlineStr">
        <is>
          <t>waste - methane capture</t>
        </is>
      </c>
    </row>
    <row r="9168" ht="15.75" customHeight="1" s="120">
      <c r="A9168" s="2" t="inlineStr">
        <is>
          <t>WASTE</t>
        </is>
      </c>
      <c r="B9168" s="2" t="inlineStr">
        <is>
          <t>LAN</t>
        </is>
      </c>
      <c r="C9168" s="2" t="n">
        <v>2045</v>
      </c>
      <c r="D9168" s="2" t="inlineStr">
        <is>
          <t>United States</t>
        </is>
      </c>
      <c r="E9168" s="2" t="inlineStr">
        <is>
          <t>USA</t>
        </is>
      </c>
      <c r="F9168" s="2" t="inlineStr">
        <is>
          <t>Electricity generation with a reciprocating engine</t>
        </is>
      </c>
      <c r="G9168" s="2" t="n">
        <v>9</v>
      </c>
      <c r="H9168" s="2" t="n">
        <v>0.247067562304437</v>
      </c>
      <c r="I9168" s="2" t="n">
        <v>0.2767156697809695</v>
      </c>
      <c r="J9168" s="40" t="inlineStr">
        <is>
          <t>waste - methane capture</t>
        </is>
      </c>
    </row>
    <row r="9169" ht="15.75" customHeight="1" s="120">
      <c r="A9169" s="2" t="inlineStr">
        <is>
          <t>WASTE</t>
        </is>
      </c>
      <c r="B9169" s="2" t="inlineStr">
        <is>
          <t>LAN</t>
        </is>
      </c>
      <c r="C9169" s="2" t="n">
        <v>2045</v>
      </c>
      <c r="D9169" s="2" t="inlineStr">
        <is>
          <t>United States</t>
        </is>
      </c>
      <c r="E9169" s="2" t="inlineStr">
        <is>
          <t>USA</t>
        </is>
      </c>
      <c r="F9169" s="2" t="inlineStr">
        <is>
          <t>Flaring of landfill gas</t>
        </is>
      </c>
      <c r="G9169" s="2" t="n">
        <v>9</v>
      </c>
      <c r="H9169" s="2" t="n">
        <v>0.19635856943205</v>
      </c>
      <c r="I9169" s="2" t="n">
        <v>0.219921597763896</v>
      </c>
      <c r="J9169" s="40" t="inlineStr">
        <is>
          <t>waste - methane destruction</t>
        </is>
      </c>
    </row>
    <row r="9170" ht="15.75" customHeight="1" s="120">
      <c r="A9170" s="2" t="inlineStr">
        <is>
          <t>WASTE</t>
        </is>
      </c>
      <c r="B9170" s="2" t="inlineStr">
        <is>
          <t>LAN</t>
        </is>
      </c>
      <c r="C9170" s="2" t="n">
        <v>2045</v>
      </c>
      <c r="D9170" s="2" t="inlineStr">
        <is>
          <t>United States</t>
        </is>
      </c>
      <c r="E9170" s="2" t="inlineStr">
        <is>
          <t>USA</t>
        </is>
      </c>
      <c r="F9170" s="2" t="inlineStr">
        <is>
          <t>Electricity generation with a microturbine</t>
        </is>
      </c>
      <c r="G9170" s="2" t="n">
        <v>9</v>
      </c>
      <c r="H9170" s="2" t="n">
        <v>0.0109695730789099</v>
      </c>
      <c r="I9170" s="2" t="n">
        <v>0.01228592184837909</v>
      </c>
      <c r="J9170" s="40" t="inlineStr">
        <is>
          <t>waste - methane capture</t>
        </is>
      </c>
    </row>
    <row r="9171" ht="15.75" customHeight="1" s="120">
      <c r="A9171" s="2" t="inlineStr">
        <is>
          <t>WASTE</t>
        </is>
      </c>
      <c r="B9171" s="2" t="inlineStr">
        <is>
          <t>LAN</t>
        </is>
      </c>
      <c r="C9171" s="2" t="n">
        <v>2045</v>
      </c>
      <c r="D9171" s="2" t="inlineStr">
        <is>
          <t>United States</t>
        </is>
      </c>
      <c r="E9171" s="2" t="inlineStr">
        <is>
          <t>USA</t>
        </is>
      </c>
      <c r="F9171" s="2" t="inlineStr">
        <is>
          <t>Electricity generation with combined heat and power</t>
        </is>
      </c>
      <c r="G9171" s="2" t="n">
        <v>9</v>
      </c>
      <c r="H9171" s="2" t="n">
        <v>0.0116716389893554</v>
      </c>
      <c r="I9171" s="2" t="n">
        <v>0.01307223566807805</v>
      </c>
      <c r="J9171" s="40" t="inlineStr">
        <is>
          <t>waste - methane capture</t>
        </is>
      </c>
    </row>
    <row r="9172" ht="15.75" customHeight="1" s="120">
      <c r="A9172" s="2" t="inlineStr">
        <is>
          <t>WASTE</t>
        </is>
      </c>
      <c r="B9172" s="2" t="inlineStr">
        <is>
          <t>LAN</t>
        </is>
      </c>
      <c r="C9172" s="2" t="n">
        <v>2045</v>
      </c>
      <c r="D9172" s="2" t="inlineStr">
        <is>
          <t>United States</t>
        </is>
      </c>
      <c r="E9172" s="2" t="inlineStr">
        <is>
          <t>USA</t>
        </is>
      </c>
      <c r="F9172" s="2" t="inlineStr">
        <is>
          <t>Electricity generation with a gas turbine</t>
        </is>
      </c>
      <c r="G9172" s="2" t="n">
        <v>10</v>
      </c>
      <c r="H9172" s="2" t="n">
        <v>0.0248288263974246</v>
      </c>
      <c r="I9172" s="2" t="n">
        <v>0.02780828556511555</v>
      </c>
      <c r="J9172" s="40" t="inlineStr">
        <is>
          <t>waste - methane capture</t>
        </is>
      </c>
    </row>
    <row r="9173" ht="15.75" customHeight="1" s="120">
      <c r="A9173" s="2" t="inlineStr">
        <is>
          <t>WASTE</t>
        </is>
      </c>
      <c r="B9173" s="2" t="inlineStr">
        <is>
          <t>LAN</t>
        </is>
      </c>
      <c r="C9173" s="2" t="n">
        <v>2045</v>
      </c>
      <c r="D9173" s="2" t="inlineStr">
        <is>
          <t>United States</t>
        </is>
      </c>
      <c r="E9173" s="2" t="inlineStr">
        <is>
          <t>USA</t>
        </is>
      </c>
      <c r="F9173" s="2" t="inlineStr">
        <is>
          <t>Electricity generation with combined heat and power</t>
        </is>
      </c>
      <c r="G9173" s="2" t="n">
        <v>10</v>
      </c>
      <c r="H9173" s="2" t="n">
        <v>0.0197509072022513</v>
      </c>
      <c r="I9173" s="2" t="n">
        <v>0.02212101606652146</v>
      </c>
      <c r="J9173" s="40" t="inlineStr">
        <is>
          <t>waste - methane capture</t>
        </is>
      </c>
    </row>
    <row r="9174" ht="15.75" customHeight="1" s="120">
      <c r="A9174" s="2" t="inlineStr">
        <is>
          <t>WASTE</t>
        </is>
      </c>
      <c r="B9174" s="2" t="inlineStr">
        <is>
          <t>LAN</t>
        </is>
      </c>
      <c r="C9174" s="2" t="n">
        <v>2045</v>
      </c>
      <c r="D9174" s="2" t="inlineStr">
        <is>
          <t>United States</t>
        </is>
      </c>
      <c r="E9174" s="2" t="inlineStr">
        <is>
          <t>USA</t>
        </is>
      </c>
      <c r="F9174" s="2" t="inlineStr">
        <is>
          <t>Flaring of landfill gas</t>
        </is>
      </c>
      <c r="G9174" s="2" t="n">
        <v>10</v>
      </c>
      <c r="H9174" s="2" t="n">
        <v>0.216767349629662</v>
      </c>
      <c r="I9174" s="2" t="n">
        <v>0.2427794315852214</v>
      </c>
      <c r="J9174" s="40" t="inlineStr">
        <is>
          <t>waste - methane destruction</t>
        </is>
      </c>
    </row>
    <row r="9175" ht="15.75" customHeight="1" s="120">
      <c r="A9175" s="2" t="inlineStr">
        <is>
          <t>WASTE</t>
        </is>
      </c>
      <c r="B9175" s="2" t="inlineStr">
        <is>
          <t>LAN</t>
        </is>
      </c>
      <c r="C9175" s="2" t="n">
        <v>2045</v>
      </c>
      <c r="D9175" s="2" t="inlineStr">
        <is>
          <t>United States</t>
        </is>
      </c>
      <c r="E9175" s="2" t="inlineStr">
        <is>
          <t>USA</t>
        </is>
      </c>
      <c r="F9175" s="2" t="inlineStr">
        <is>
          <t>Electricity generation with a reciprocating engine</t>
        </is>
      </c>
      <c r="G9175" s="2" t="n">
        <v>10</v>
      </c>
      <c r="H9175" s="2" t="n">
        <v>0.318690097890794</v>
      </c>
      <c r="I9175" s="2" t="n">
        <v>0.3569329096376893</v>
      </c>
      <c r="J9175" s="40" t="inlineStr">
        <is>
          <t>waste - methane capture</t>
        </is>
      </c>
    </row>
    <row r="9176" ht="15.75" customHeight="1" s="120">
      <c r="A9176" s="2" t="inlineStr">
        <is>
          <t>WASTE</t>
        </is>
      </c>
      <c r="B9176" s="2" t="inlineStr">
        <is>
          <t>LAN</t>
        </is>
      </c>
      <c r="C9176" s="2" t="n">
        <v>2045</v>
      </c>
      <c r="D9176" s="2" t="inlineStr">
        <is>
          <t>United States</t>
        </is>
      </c>
      <c r="E9176" s="2" t="inlineStr">
        <is>
          <t>USA</t>
        </is>
      </c>
      <c r="F9176" s="2" t="inlineStr">
        <is>
          <t>Electricity generation with a microturbine</t>
        </is>
      </c>
      <c r="G9176" s="2" t="n">
        <v>10</v>
      </c>
      <c r="H9176" s="2" t="n">
        <v>0.0132744115690002</v>
      </c>
      <c r="I9176" s="2" t="n">
        <v>0.01486734095728023</v>
      </c>
      <c r="J9176" s="40" t="inlineStr">
        <is>
          <t>waste - methane capture</t>
        </is>
      </c>
    </row>
    <row r="9177" ht="15.75" customHeight="1" s="120">
      <c r="A9177" s="2" t="inlineStr">
        <is>
          <t>WASTE</t>
        </is>
      </c>
      <c r="B9177" s="2" t="inlineStr">
        <is>
          <t>LAN</t>
        </is>
      </c>
      <c r="C9177" s="2" t="n">
        <v>2045</v>
      </c>
      <c r="D9177" s="2" t="inlineStr">
        <is>
          <t>United States</t>
        </is>
      </c>
      <c r="E9177" s="2" t="inlineStr">
        <is>
          <t>USA</t>
        </is>
      </c>
      <c r="F9177" s="2" t="inlineStr">
        <is>
          <t>Electricity generation with a reciprocating engine</t>
        </is>
      </c>
      <c r="G9177" s="2" t="n">
        <v>11</v>
      </c>
      <c r="H9177" s="2" t="n">
        <v>0.346093382686376</v>
      </c>
      <c r="I9177" s="2" t="n">
        <v>0.3876245886087412</v>
      </c>
      <c r="J9177" s="40" t="inlineStr">
        <is>
          <t>waste - methane capture</t>
        </is>
      </c>
    </row>
    <row r="9178" ht="15.75" customHeight="1" s="120">
      <c r="A9178" s="2" t="inlineStr">
        <is>
          <t>WASTE</t>
        </is>
      </c>
      <c r="B9178" s="2" t="inlineStr">
        <is>
          <t>LAN</t>
        </is>
      </c>
      <c r="C9178" s="2" t="n">
        <v>2045</v>
      </c>
      <c r="D9178" s="2" t="inlineStr">
        <is>
          <t>United States</t>
        </is>
      </c>
      <c r="E9178" s="2" t="inlineStr">
        <is>
          <t>USA</t>
        </is>
      </c>
      <c r="F9178" s="2" t="inlineStr">
        <is>
          <t>Land_x001f_ll gas recovery for direct use</t>
        </is>
      </c>
      <c r="G9178" s="2" t="n">
        <v>11</v>
      </c>
      <c r="H9178" s="2" t="n">
        <v>0.001685303170234</v>
      </c>
      <c r="I9178" s="2" t="n">
        <v>0.00188753955066208</v>
      </c>
      <c r="J9178" s="40" t="inlineStr">
        <is>
          <t>waste - methane capture</t>
        </is>
      </c>
    </row>
    <row r="9179" ht="15.75" customHeight="1" s="120">
      <c r="A9179" s="2" t="inlineStr">
        <is>
          <t>WASTE</t>
        </is>
      </c>
      <c r="B9179" s="2" t="inlineStr">
        <is>
          <t>LAN</t>
        </is>
      </c>
      <c r="C9179" s="2" t="n">
        <v>2045</v>
      </c>
      <c r="D9179" s="2" t="inlineStr">
        <is>
          <t>United States</t>
        </is>
      </c>
      <c r="E9179" s="2" t="inlineStr">
        <is>
          <t>USA</t>
        </is>
      </c>
      <c r="F9179" s="2" t="inlineStr">
        <is>
          <t>Electricity generation with a microturbine</t>
        </is>
      </c>
      <c r="G9179" s="2" t="n">
        <v>11</v>
      </c>
      <c r="H9179" s="2" t="n">
        <v>0.014963700887165</v>
      </c>
      <c r="I9179" s="2" t="n">
        <v>0.0167593449936248</v>
      </c>
      <c r="J9179" s="40" t="inlineStr">
        <is>
          <t>waste - methane capture</t>
        </is>
      </c>
    </row>
    <row r="9180" ht="15.75" customHeight="1" s="120">
      <c r="A9180" s="2" t="inlineStr">
        <is>
          <t>WASTE</t>
        </is>
      </c>
      <c r="B9180" s="2" t="inlineStr">
        <is>
          <t>LAN</t>
        </is>
      </c>
      <c r="C9180" s="2" t="n">
        <v>2045</v>
      </c>
      <c r="D9180" s="2" t="inlineStr">
        <is>
          <t>United States</t>
        </is>
      </c>
      <c r="E9180" s="2" t="inlineStr">
        <is>
          <t>USA</t>
        </is>
      </c>
      <c r="F9180" s="2" t="inlineStr">
        <is>
          <t>Electricity generation with combined heat and power</t>
        </is>
      </c>
      <c r="G9180" s="2" t="n">
        <v>11</v>
      </c>
      <c r="H9180" s="2" t="n">
        <v>0.0141344540170394</v>
      </c>
      <c r="I9180" s="2" t="n">
        <v>0.01583058849908413</v>
      </c>
      <c r="J9180" s="40" t="inlineStr">
        <is>
          <t>waste - methane capture</t>
        </is>
      </c>
    </row>
    <row r="9181" ht="15.75" customHeight="1" s="120">
      <c r="A9181" s="2" t="inlineStr">
        <is>
          <t>WASTE</t>
        </is>
      </c>
      <c r="B9181" s="2" t="inlineStr">
        <is>
          <t>LAN</t>
        </is>
      </c>
      <c r="C9181" s="2" t="n">
        <v>2045</v>
      </c>
      <c r="D9181" s="2" t="inlineStr">
        <is>
          <t>United States</t>
        </is>
      </c>
      <c r="E9181" s="2" t="inlineStr">
        <is>
          <t>USA</t>
        </is>
      </c>
      <c r="F9181" s="2" t="inlineStr">
        <is>
          <t>Electricity generation with a gas turbine</t>
        </is>
      </c>
      <c r="G9181" s="2" t="n">
        <v>11</v>
      </c>
      <c r="H9181" s="2" t="n">
        <v>0.0159116899012588</v>
      </c>
      <c r="I9181" s="2" t="n">
        <v>0.01782109268940986</v>
      </c>
      <c r="J9181" s="40" t="inlineStr">
        <is>
          <t>waste - methane capture</t>
        </is>
      </c>
    </row>
    <row r="9182" ht="15.75" customHeight="1" s="120">
      <c r="A9182" s="2" t="inlineStr">
        <is>
          <t>WASTE</t>
        </is>
      </c>
      <c r="B9182" s="2" t="inlineStr">
        <is>
          <t>LAN</t>
        </is>
      </c>
      <c r="C9182" s="2" t="n">
        <v>2045</v>
      </c>
      <c r="D9182" s="2" t="inlineStr">
        <is>
          <t>United States</t>
        </is>
      </c>
      <c r="E9182" s="2" t="inlineStr">
        <is>
          <t>USA</t>
        </is>
      </c>
      <c r="F9182" s="2" t="inlineStr">
        <is>
          <t>Flaring of landfill gas</t>
        </is>
      </c>
      <c r="G9182" s="2" t="n">
        <v>11</v>
      </c>
      <c r="H9182" s="2" t="n">
        <v>0.171311117243021</v>
      </c>
      <c r="I9182" s="2" t="n">
        <v>0.1918684513121836</v>
      </c>
      <c r="J9182" s="40" t="inlineStr">
        <is>
          <t>waste - methane destruction</t>
        </is>
      </c>
    </row>
    <row r="9183" ht="15.75" customHeight="1" s="120">
      <c r="A9183" s="2" t="inlineStr">
        <is>
          <t>WASTE</t>
        </is>
      </c>
      <c r="B9183" s="2" t="inlineStr">
        <is>
          <t>LAN</t>
        </is>
      </c>
      <c r="C9183" s="2" t="n">
        <v>2045</v>
      </c>
      <c r="D9183" s="2" t="inlineStr">
        <is>
          <t>United States</t>
        </is>
      </c>
      <c r="E9183" s="2" t="inlineStr">
        <is>
          <t>USA</t>
        </is>
      </c>
      <c r="F9183" s="2" t="inlineStr">
        <is>
          <t>Land_x001f_ll gas recovery for direct use</t>
        </is>
      </c>
      <c r="G9183" s="2" t="n">
        <v>12</v>
      </c>
      <c r="H9183" s="2" t="n">
        <v>0.0034217595821247</v>
      </c>
      <c r="I9183" s="2" t="n">
        <v>0.003832370731979664</v>
      </c>
      <c r="J9183" s="40" t="inlineStr">
        <is>
          <t>waste - methane capture</t>
        </is>
      </c>
    </row>
    <row r="9184" ht="15.75" customHeight="1" s="120">
      <c r="A9184" s="2" t="inlineStr">
        <is>
          <t>WASTE</t>
        </is>
      </c>
      <c r="B9184" s="2" t="inlineStr">
        <is>
          <t>LAN</t>
        </is>
      </c>
      <c r="C9184" s="2" t="n">
        <v>2045</v>
      </c>
      <c r="D9184" s="2" t="inlineStr">
        <is>
          <t>United States</t>
        </is>
      </c>
      <c r="E9184" s="2" t="inlineStr">
        <is>
          <t>USA</t>
        </is>
      </c>
      <c r="F9184" s="2" t="inlineStr">
        <is>
          <t>Flaring of landfill gas</t>
        </is>
      </c>
      <c r="G9184" s="2" t="n">
        <v>12</v>
      </c>
      <c r="H9184" s="2" t="n">
        <v>0.06727897934615611</v>
      </c>
      <c r="I9184" s="2" t="n">
        <v>0.07535245686769484</v>
      </c>
      <c r="J9184" s="40" t="inlineStr">
        <is>
          <t>waste - methane destruction</t>
        </is>
      </c>
    </row>
    <row r="9185" ht="15.75" customHeight="1" s="120">
      <c r="A9185" s="2" t="inlineStr">
        <is>
          <t>WASTE</t>
        </is>
      </c>
      <c r="B9185" s="2" t="inlineStr">
        <is>
          <t>LAN</t>
        </is>
      </c>
      <c r="C9185" s="2" t="n">
        <v>2045</v>
      </c>
      <c r="D9185" s="2" t="inlineStr">
        <is>
          <t>United States</t>
        </is>
      </c>
      <c r="E9185" s="2" t="inlineStr">
        <is>
          <t>USA</t>
        </is>
      </c>
      <c r="F9185" s="2" t="inlineStr">
        <is>
          <t>Electricity generation with combined heat and power</t>
        </is>
      </c>
      <c r="G9185" s="2" t="n">
        <v>12</v>
      </c>
      <c r="H9185" s="2" t="n">
        <v>0.0157990448642522</v>
      </c>
      <c r="I9185" s="2" t="n">
        <v>0.01769493024796246</v>
      </c>
      <c r="J9185" s="40" t="inlineStr">
        <is>
          <t>waste - methane capture</t>
        </is>
      </c>
    </row>
    <row r="9186" ht="15.75" customHeight="1" s="120">
      <c r="A9186" s="2" t="inlineStr">
        <is>
          <t>WASTE</t>
        </is>
      </c>
      <c r="B9186" s="2" t="inlineStr">
        <is>
          <t>LAN</t>
        </is>
      </c>
      <c r="C9186" s="2" t="n">
        <v>2045</v>
      </c>
      <c r="D9186" s="2" t="inlineStr">
        <is>
          <t>United States</t>
        </is>
      </c>
      <c r="E9186" s="2" t="inlineStr">
        <is>
          <t>USA</t>
        </is>
      </c>
      <c r="F9186" s="2" t="inlineStr">
        <is>
          <t>Electricity generation with a gas turbine</t>
        </is>
      </c>
      <c r="G9186" s="2" t="n">
        <v>12</v>
      </c>
      <c r="H9186" s="2" t="n">
        <v>0.021647028363077</v>
      </c>
      <c r="I9186" s="2" t="n">
        <v>0.02424467176664625</v>
      </c>
      <c r="J9186" s="40" t="inlineStr">
        <is>
          <t>waste - methane capture</t>
        </is>
      </c>
    </row>
    <row r="9187" ht="15.75" customHeight="1" s="120">
      <c r="A9187" s="2" t="inlineStr">
        <is>
          <t>WASTE</t>
        </is>
      </c>
      <c r="B9187" s="2" t="inlineStr">
        <is>
          <t>LAN</t>
        </is>
      </c>
      <c r="C9187" s="2" t="n">
        <v>2045</v>
      </c>
      <c r="D9187" s="2" t="inlineStr">
        <is>
          <t>United States</t>
        </is>
      </c>
      <c r="E9187" s="2" t="inlineStr">
        <is>
          <t>USA</t>
        </is>
      </c>
      <c r="F9187" s="2" t="inlineStr">
        <is>
          <t>Electricity generation with a reciprocating engine</t>
        </is>
      </c>
      <c r="G9187" s="2" t="n">
        <v>12</v>
      </c>
      <c r="H9187" s="2" t="n">
        <v>0.295731835532933</v>
      </c>
      <c r="I9187" s="2" t="n">
        <v>0.3312196557968849</v>
      </c>
      <c r="J9187" s="40" t="inlineStr">
        <is>
          <t>waste - methane capture</t>
        </is>
      </c>
    </row>
    <row r="9188" ht="15.75" customHeight="1" s="120">
      <c r="A9188" s="2" t="inlineStr">
        <is>
          <t>WASTE</t>
        </is>
      </c>
      <c r="B9188" s="2" t="inlineStr">
        <is>
          <t>LAN</t>
        </is>
      </c>
      <c r="C9188" s="2" t="n">
        <v>2045</v>
      </c>
      <c r="D9188" s="2" t="inlineStr">
        <is>
          <t>United States</t>
        </is>
      </c>
      <c r="E9188" s="2" t="inlineStr">
        <is>
          <t>USA</t>
        </is>
      </c>
      <c r="F9188" s="2" t="inlineStr">
        <is>
          <t>Electricity generation with a microturbine</t>
        </is>
      </c>
      <c r="G9188" s="2" t="n">
        <v>12</v>
      </c>
      <c r="H9188" s="2" t="n">
        <v>0.0077798322745366</v>
      </c>
      <c r="I9188" s="2" t="n">
        <v>0.008713412147480993</v>
      </c>
      <c r="J9188" s="40" t="inlineStr">
        <is>
          <t>waste - methane capture</t>
        </is>
      </c>
    </row>
    <row r="9189" ht="15.75" customHeight="1" s="120">
      <c r="A9189" s="2" t="inlineStr">
        <is>
          <t>WASTE</t>
        </is>
      </c>
      <c r="B9189" s="2" t="inlineStr">
        <is>
          <t>LAN</t>
        </is>
      </c>
      <c r="C9189" s="2" t="n">
        <v>2045</v>
      </c>
      <c r="D9189" s="2" t="inlineStr">
        <is>
          <t>United States</t>
        </is>
      </c>
      <c r="E9189" s="2" t="inlineStr">
        <is>
          <t>USA</t>
        </is>
      </c>
      <c r="F9189" s="2" t="inlineStr">
        <is>
          <t>Electricity generation with a reciprocating engine</t>
        </is>
      </c>
      <c r="G9189" s="2" t="n">
        <v>13</v>
      </c>
      <c r="H9189" s="2" t="n">
        <v>0.082624162081629</v>
      </c>
      <c r="I9189" s="2" t="n">
        <v>0.09253906153142448</v>
      </c>
      <c r="J9189" s="40" t="inlineStr">
        <is>
          <t>waste - methane capture</t>
        </is>
      </c>
    </row>
    <row r="9190" ht="15.75" customHeight="1" s="120">
      <c r="A9190" s="2" t="inlineStr">
        <is>
          <t>WASTE</t>
        </is>
      </c>
      <c r="B9190" s="2" t="inlineStr">
        <is>
          <t>LAN</t>
        </is>
      </c>
      <c r="C9190" s="2" t="n">
        <v>2045</v>
      </c>
      <c r="D9190" s="2" t="inlineStr">
        <is>
          <t>United States</t>
        </is>
      </c>
      <c r="E9190" s="2" t="inlineStr">
        <is>
          <t>USA</t>
        </is>
      </c>
      <c r="F9190" s="2" t="inlineStr">
        <is>
          <t>Flaring of landfill gas</t>
        </is>
      </c>
      <c r="G9190" s="2" t="n">
        <v>13</v>
      </c>
      <c r="H9190" s="2" t="n">
        <v>0.080965245491825</v>
      </c>
      <c r="I9190" s="2" t="n">
        <v>0.09068107495084402</v>
      </c>
      <c r="J9190" s="40" t="inlineStr">
        <is>
          <t>waste - methane destruction</t>
        </is>
      </c>
    </row>
    <row r="9191" ht="15.75" customHeight="1" s="120">
      <c r="A9191" s="2" t="inlineStr">
        <is>
          <t>WASTE</t>
        </is>
      </c>
      <c r="B9191" s="2" t="inlineStr">
        <is>
          <t>LAN</t>
        </is>
      </c>
      <c r="C9191" s="2" t="n">
        <v>2045</v>
      </c>
      <c r="D9191" s="2" t="inlineStr">
        <is>
          <t>United States</t>
        </is>
      </c>
      <c r="E9191" s="2" t="inlineStr">
        <is>
          <t>USA</t>
        </is>
      </c>
      <c r="F9191" s="2" t="inlineStr">
        <is>
          <t>Land_x001f_ll gas recovery for direct use</t>
        </is>
      </c>
      <c r="G9191" s="2" t="n">
        <v>13</v>
      </c>
      <c r="H9191" s="2" t="n">
        <v>0.0024358065566048</v>
      </c>
      <c r="I9191" s="2" t="n">
        <v>0.002728103343397376</v>
      </c>
      <c r="J9191" s="40" t="inlineStr">
        <is>
          <t>waste - methane capture</t>
        </is>
      </c>
    </row>
    <row r="9192" ht="15.75" customHeight="1" s="120">
      <c r="A9192" s="2" t="inlineStr">
        <is>
          <t>WASTE</t>
        </is>
      </c>
      <c r="B9192" s="2" t="inlineStr">
        <is>
          <t>LAN</t>
        </is>
      </c>
      <c r="C9192" s="2" t="n">
        <v>2045</v>
      </c>
      <c r="D9192" s="2" t="inlineStr">
        <is>
          <t>United States</t>
        </is>
      </c>
      <c r="E9192" s="2" t="inlineStr">
        <is>
          <t>USA</t>
        </is>
      </c>
      <c r="F9192" s="2" t="inlineStr">
        <is>
          <t>Electricity generation with combined heat and power</t>
        </is>
      </c>
      <c r="G9192" s="2" t="n">
        <v>13</v>
      </c>
      <c r="H9192" s="2" t="n">
        <v>0.017872539232485</v>
      </c>
      <c r="I9192" s="2" t="n">
        <v>0.0200172439403832</v>
      </c>
      <c r="J9192" s="40" t="inlineStr">
        <is>
          <t>waste - methane capture</t>
        </is>
      </c>
    </row>
    <row r="9193" ht="15.75" customHeight="1" s="120">
      <c r="A9193" s="2" t="inlineStr">
        <is>
          <t>WASTE</t>
        </is>
      </c>
      <c r="B9193" s="2" t="inlineStr">
        <is>
          <t>LAN</t>
        </is>
      </c>
      <c r="C9193" s="2" t="n">
        <v>2045</v>
      </c>
      <c r="D9193" s="2" t="inlineStr">
        <is>
          <t>United States</t>
        </is>
      </c>
      <c r="E9193" s="2" t="inlineStr">
        <is>
          <t>USA</t>
        </is>
      </c>
      <c r="F9193" s="2" t="inlineStr">
        <is>
          <t>Electricity generation with a gas turbine</t>
        </is>
      </c>
      <c r="G9193" s="2" t="n">
        <v>13</v>
      </c>
      <c r="H9193" s="2" t="n">
        <v>0.0208935844420921</v>
      </c>
      <c r="I9193" s="2" t="n">
        <v>0.02340081457514315</v>
      </c>
      <c r="J9193" s="40" t="inlineStr">
        <is>
          <t>waste - methane capture</t>
        </is>
      </c>
    </row>
    <row r="9194" ht="15.75" customHeight="1" s="120">
      <c r="A9194" s="2" t="inlineStr">
        <is>
          <t>WASTE</t>
        </is>
      </c>
      <c r="B9194" s="2" t="inlineStr">
        <is>
          <t>LAN</t>
        </is>
      </c>
      <c r="C9194" s="2" t="n">
        <v>2045</v>
      </c>
      <c r="D9194" s="2" t="inlineStr">
        <is>
          <t>United States</t>
        </is>
      </c>
      <c r="E9194" s="2" t="inlineStr">
        <is>
          <t>USA</t>
        </is>
      </c>
      <c r="F9194" s="2" t="inlineStr">
        <is>
          <t>Electricity generation with a microturbine</t>
        </is>
      </c>
      <c r="G9194" s="2" t="n">
        <v>13</v>
      </c>
      <c r="H9194" s="2" t="n">
        <v>0.00475449753867</v>
      </c>
      <c r="I9194" s="2" t="n">
        <v>0.005325037243310401</v>
      </c>
      <c r="J9194" s="40" t="inlineStr">
        <is>
          <t>waste - methane capture</t>
        </is>
      </c>
    </row>
    <row r="9195" ht="15.75" customHeight="1" s="120">
      <c r="A9195" s="2" t="inlineStr">
        <is>
          <t>WASTE</t>
        </is>
      </c>
      <c r="B9195" s="2" t="inlineStr">
        <is>
          <t>LAN</t>
        </is>
      </c>
      <c r="C9195" s="2" t="n">
        <v>2045</v>
      </c>
      <c r="D9195" s="2" t="inlineStr">
        <is>
          <t>United States</t>
        </is>
      </c>
      <c r="E9195" s="2" t="inlineStr">
        <is>
          <t>USA</t>
        </is>
      </c>
      <c r="F9195" s="2" t="inlineStr">
        <is>
          <t>Electricity generation with a gas turbine</t>
        </is>
      </c>
      <c r="G9195" s="2" t="n">
        <v>14</v>
      </c>
      <c r="H9195" s="2" t="n">
        <v>0.0082457630924182</v>
      </c>
      <c r="I9195" s="2" t="n">
        <v>0.009235254663508384</v>
      </c>
      <c r="J9195" s="40" t="inlineStr">
        <is>
          <t>waste - methane capture</t>
        </is>
      </c>
    </row>
    <row r="9196" ht="15.75" customHeight="1" s="120">
      <c r="A9196" s="2" t="inlineStr">
        <is>
          <t>WASTE</t>
        </is>
      </c>
      <c r="B9196" s="2" t="inlineStr">
        <is>
          <t>LAN</t>
        </is>
      </c>
      <c r="C9196" s="2" t="n">
        <v>2045</v>
      </c>
      <c r="D9196" s="2" t="inlineStr">
        <is>
          <t>United States</t>
        </is>
      </c>
      <c r="E9196" s="2" t="inlineStr">
        <is>
          <t>USA</t>
        </is>
      </c>
      <c r="F9196" s="2" t="inlineStr">
        <is>
          <t>Electricity generation with a microturbine</t>
        </is>
      </c>
      <c r="G9196" s="2" t="n">
        <v>14</v>
      </c>
      <c r="H9196" s="2" t="n">
        <v>0.0050048495613737</v>
      </c>
      <c r="I9196" s="2" t="n">
        <v>0.005605431508738544</v>
      </c>
      <c r="J9196" s="40" t="inlineStr">
        <is>
          <t>waste - methane capture</t>
        </is>
      </c>
    </row>
    <row r="9197" ht="15.75" customHeight="1" s="120">
      <c r="A9197" s="2" t="inlineStr">
        <is>
          <t>WASTE</t>
        </is>
      </c>
      <c r="B9197" s="2" t="inlineStr">
        <is>
          <t>LAN</t>
        </is>
      </c>
      <c r="C9197" s="2" t="n">
        <v>2045</v>
      </c>
      <c r="D9197" s="2" t="inlineStr">
        <is>
          <t>United States</t>
        </is>
      </c>
      <c r="E9197" s="2" t="inlineStr">
        <is>
          <t>USA</t>
        </is>
      </c>
      <c r="F9197" s="2" t="inlineStr">
        <is>
          <t>Land_x001f_ll gas recovery for direct use</t>
        </is>
      </c>
      <c r="G9197" s="2" t="n">
        <v>14</v>
      </c>
      <c r="H9197" s="2" t="n">
        <v>0.0003063718904741</v>
      </c>
      <c r="I9197" s="2" t="n">
        <v>0.000343136517330992</v>
      </c>
      <c r="J9197" s="40" t="inlineStr">
        <is>
          <t>waste - methane capture</t>
        </is>
      </c>
    </row>
    <row r="9198" ht="15.75" customHeight="1" s="120">
      <c r="A9198" s="2" t="inlineStr">
        <is>
          <t>WASTE</t>
        </is>
      </c>
      <c r="B9198" s="2" t="inlineStr">
        <is>
          <t>LAN</t>
        </is>
      </c>
      <c r="C9198" s="2" t="n">
        <v>2045</v>
      </c>
      <c r="D9198" s="2" t="inlineStr">
        <is>
          <t>United States</t>
        </is>
      </c>
      <c r="E9198" s="2" t="inlineStr">
        <is>
          <t>USA</t>
        </is>
      </c>
      <c r="F9198" s="2" t="inlineStr">
        <is>
          <t>Flaring of landfill gas</t>
        </is>
      </c>
      <c r="G9198" s="2" t="n">
        <v>14</v>
      </c>
      <c r="H9198" s="2" t="n">
        <v>0.0660880517680198</v>
      </c>
      <c r="I9198" s="2" t="n">
        <v>0.07401861798018218</v>
      </c>
      <c r="J9198" s="40" t="inlineStr">
        <is>
          <t>waste - methane destruction</t>
        </is>
      </c>
    </row>
    <row r="9199" ht="15.75" customHeight="1" s="120">
      <c r="A9199" s="2" t="inlineStr">
        <is>
          <t>WASTE</t>
        </is>
      </c>
      <c r="B9199" s="2" t="inlineStr">
        <is>
          <t>LAN</t>
        </is>
      </c>
      <c r="C9199" s="2" t="n">
        <v>2045</v>
      </c>
      <c r="D9199" s="2" t="inlineStr">
        <is>
          <t>United States</t>
        </is>
      </c>
      <c r="E9199" s="2" t="inlineStr">
        <is>
          <t>USA</t>
        </is>
      </c>
      <c r="F9199" s="2" t="inlineStr">
        <is>
          <t>Electricity generation with a reciprocating engine</t>
        </is>
      </c>
      <c r="G9199" s="2" t="n">
        <v>14</v>
      </c>
      <c r="H9199" s="2" t="n">
        <v>0.271516293752938</v>
      </c>
      <c r="I9199" s="2" t="n">
        <v>0.3040982490032906</v>
      </c>
      <c r="J9199" s="40" t="inlineStr">
        <is>
          <t>waste - methane capture</t>
        </is>
      </c>
    </row>
    <row r="9200" ht="15.75" customHeight="1" s="120">
      <c r="A9200" s="2" t="inlineStr">
        <is>
          <t>WASTE</t>
        </is>
      </c>
      <c r="B9200" s="2" t="inlineStr">
        <is>
          <t>LAN</t>
        </is>
      </c>
      <c r="C9200" s="2" t="n">
        <v>2045</v>
      </c>
      <c r="D9200" s="2" t="inlineStr">
        <is>
          <t>United States</t>
        </is>
      </c>
      <c r="E9200" s="2" t="inlineStr">
        <is>
          <t>USA</t>
        </is>
      </c>
      <c r="F9200" s="2" t="inlineStr">
        <is>
          <t>Electricity generation with combined heat and power</t>
        </is>
      </c>
      <c r="G9200" s="2" t="n">
        <v>14</v>
      </c>
      <c r="H9200" s="2" t="n">
        <v>0.021682636695914</v>
      </c>
      <c r="I9200" s="2" t="n">
        <v>0.02428455309942368</v>
      </c>
      <c r="J9200" s="40" t="inlineStr">
        <is>
          <t>waste - methane capture</t>
        </is>
      </c>
    </row>
    <row r="9201" ht="15.75" customHeight="1" s="120">
      <c r="A9201" s="2" t="inlineStr">
        <is>
          <t>WASTE</t>
        </is>
      </c>
      <c r="B9201" s="2" t="inlineStr">
        <is>
          <t>LAN</t>
        </is>
      </c>
      <c r="C9201" s="2" t="n">
        <v>2045</v>
      </c>
      <c r="D9201" s="2" t="inlineStr">
        <is>
          <t>United States</t>
        </is>
      </c>
      <c r="E9201" s="2" t="inlineStr">
        <is>
          <t>USA</t>
        </is>
      </c>
      <c r="F9201" s="2" t="inlineStr">
        <is>
          <t>Electricity generation with a reciprocating engine</t>
        </is>
      </c>
      <c r="G9201" s="2" t="n">
        <v>15</v>
      </c>
      <c r="H9201" s="2" t="n">
        <v>0.197676114272326</v>
      </c>
      <c r="I9201" s="2" t="n">
        <v>0.2213972479850052</v>
      </c>
      <c r="J9201" s="40" t="inlineStr">
        <is>
          <t>waste - methane capture</t>
        </is>
      </c>
    </row>
    <row r="9202" ht="15.75" customHeight="1" s="120">
      <c r="A9202" s="2" t="inlineStr">
        <is>
          <t>WASTE</t>
        </is>
      </c>
      <c r="B9202" s="2" t="inlineStr">
        <is>
          <t>LAN</t>
        </is>
      </c>
      <c r="C9202" s="2" t="n">
        <v>2045</v>
      </c>
      <c r="D9202" s="2" t="inlineStr">
        <is>
          <t>United States</t>
        </is>
      </c>
      <c r="E9202" s="2" t="inlineStr">
        <is>
          <t>USA</t>
        </is>
      </c>
      <c r="F9202" s="2" t="inlineStr">
        <is>
          <t>Flaring of landfill gas</t>
        </is>
      </c>
      <c r="G9202" s="2" t="n">
        <v>15</v>
      </c>
      <c r="H9202" s="2" t="n">
        <v>0.0337954154238105</v>
      </c>
      <c r="I9202" s="2" t="n">
        <v>0.03785086527466777</v>
      </c>
      <c r="J9202" s="40" t="inlineStr">
        <is>
          <t>waste - methane destruction</t>
        </is>
      </c>
    </row>
    <row r="9203" ht="15.75" customHeight="1" s="120">
      <c r="A9203" s="2" t="inlineStr">
        <is>
          <t>WASTE</t>
        </is>
      </c>
      <c r="B9203" s="2" t="inlineStr">
        <is>
          <t>LAN</t>
        </is>
      </c>
      <c r="C9203" s="2" t="n">
        <v>2045</v>
      </c>
      <c r="D9203" s="2" t="inlineStr">
        <is>
          <t>United States</t>
        </is>
      </c>
      <c r="E9203" s="2" t="inlineStr">
        <is>
          <t>USA</t>
        </is>
      </c>
      <c r="F9203" s="2" t="inlineStr">
        <is>
          <t>Electricity generation with a gas turbine</t>
        </is>
      </c>
      <c r="G9203" s="2" t="n">
        <v>15</v>
      </c>
      <c r="H9203" s="2" t="n">
        <v>0.0103636864223517</v>
      </c>
      <c r="I9203" s="2" t="n">
        <v>0.0116073287930339</v>
      </c>
      <c r="J9203" s="40" t="inlineStr">
        <is>
          <t>waste - methane capture</t>
        </is>
      </c>
    </row>
    <row r="9204" ht="15.75" customHeight="1" s="120">
      <c r="A9204" s="2" t="inlineStr">
        <is>
          <t>WASTE</t>
        </is>
      </c>
      <c r="B9204" s="2" t="inlineStr">
        <is>
          <t>LAN</t>
        </is>
      </c>
      <c r="C9204" s="2" t="n">
        <v>2045</v>
      </c>
      <c r="D9204" s="2" t="inlineStr">
        <is>
          <t>United States</t>
        </is>
      </c>
      <c r="E9204" s="2" t="inlineStr">
        <is>
          <t>USA</t>
        </is>
      </c>
      <c r="F9204" s="2" t="inlineStr">
        <is>
          <t>Electricity generation with combined heat and power</t>
        </is>
      </c>
      <c r="G9204" s="2" t="n">
        <v>15</v>
      </c>
      <c r="H9204" s="2" t="n">
        <v>0.014303891453892</v>
      </c>
      <c r="I9204" s="2" t="n">
        <v>0.01602035842835904</v>
      </c>
      <c r="J9204" s="40" t="inlineStr">
        <is>
          <t>waste - methane capture</t>
        </is>
      </c>
    </row>
    <row r="9205" ht="15.75" customHeight="1" s="120">
      <c r="A9205" s="2" t="inlineStr">
        <is>
          <t>WASTE</t>
        </is>
      </c>
      <c r="B9205" s="2" t="inlineStr">
        <is>
          <t>LAN</t>
        </is>
      </c>
      <c r="C9205" s="2" t="n">
        <v>2045</v>
      </c>
      <c r="D9205" s="2" t="inlineStr">
        <is>
          <t>United States</t>
        </is>
      </c>
      <c r="E9205" s="2" t="inlineStr">
        <is>
          <t>USA</t>
        </is>
      </c>
      <c r="F9205" s="2" t="inlineStr">
        <is>
          <t>Electricity generation with a microturbine</t>
        </is>
      </c>
      <c r="G9205" s="2" t="n">
        <v>15</v>
      </c>
      <c r="H9205" s="2" t="n">
        <v>0.003469367591606</v>
      </c>
      <c r="I9205" s="2" t="n">
        <v>0.00388569170259872</v>
      </c>
      <c r="J9205" s="40" t="inlineStr">
        <is>
          <t>waste - methane capture</t>
        </is>
      </c>
    </row>
    <row r="9206" ht="15.75" customHeight="1" s="120">
      <c r="A9206" s="2" t="inlineStr">
        <is>
          <t>WASTE</t>
        </is>
      </c>
      <c r="B9206" s="2" t="inlineStr">
        <is>
          <t>LAN</t>
        </is>
      </c>
      <c r="C9206" s="2" t="n">
        <v>2045</v>
      </c>
      <c r="D9206" s="2" t="inlineStr">
        <is>
          <t>United States</t>
        </is>
      </c>
      <c r="E9206" s="2" t="inlineStr">
        <is>
          <t>USA</t>
        </is>
      </c>
      <c r="F9206" s="2" t="inlineStr">
        <is>
          <t>Electricity generation with combined heat and power</t>
        </is>
      </c>
      <c r="G9206" s="2" t="n">
        <v>16</v>
      </c>
      <c r="H9206" s="2" t="n">
        <v>0.0146540680434555</v>
      </c>
      <c r="I9206" s="2" t="n">
        <v>0.01641255620867016</v>
      </c>
      <c r="J9206" s="40" t="inlineStr">
        <is>
          <t>waste - methane capture</t>
        </is>
      </c>
    </row>
    <row r="9207" ht="15.75" customHeight="1" s="120">
      <c r="A9207" s="2" t="inlineStr">
        <is>
          <t>WASTE</t>
        </is>
      </c>
      <c r="B9207" s="2" t="inlineStr">
        <is>
          <t>LAN</t>
        </is>
      </c>
      <c r="C9207" s="2" t="n">
        <v>2045</v>
      </c>
      <c r="D9207" s="2" t="inlineStr">
        <is>
          <t>United States</t>
        </is>
      </c>
      <c r="E9207" s="2" t="inlineStr">
        <is>
          <t>USA</t>
        </is>
      </c>
      <c r="F9207" s="2" t="inlineStr">
        <is>
          <t>Electricity generation with a microturbine</t>
        </is>
      </c>
      <c r="G9207" s="2" t="n">
        <v>16</v>
      </c>
      <c r="H9207" s="2" t="n">
        <v>0.0015406984748552</v>
      </c>
      <c r="I9207" s="2" t="n">
        <v>0.001725582291837824</v>
      </c>
      <c r="J9207" s="40" t="inlineStr">
        <is>
          <t>waste - methane capture</t>
        </is>
      </c>
    </row>
    <row r="9208" ht="15.75" customHeight="1" s="120">
      <c r="A9208" s="2" t="inlineStr">
        <is>
          <t>WASTE</t>
        </is>
      </c>
      <c r="B9208" s="2" t="inlineStr">
        <is>
          <t>LAN</t>
        </is>
      </c>
      <c r="C9208" s="2" t="n">
        <v>2045</v>
      </c>
      <c r="D9208" s="2" t="inlineStr">
        <is>
          <t>United States</t>
        </is>
      </c>
      <c r="E9208" s="2" t="inlineStr">
        <is>
          <t>USA</t>
        </is>
      </c>
      <c r="F9208" s="2" t="inlineStr">
        <is>
          <t>Electricity generation with a gas turbine</t>
        </is>
      </c>
      <c r="G9208" s="2" t="n">
        <v>16</v>
      </c>
      <c r="H9208" s="2" t="n">
        <v>0.0052492784743663</v>
      </c>
      <c r="I9208" s="2" t="n">
        <v>0.005879191891290257</v>
      </c>
      <c r="J9208" s="40" t="inlineStr">
        <is>
          <t>waste - methane capture</t>
        </is>
      </c>
    </row>
    <row r="9209" ht="15.75" customHeight="1" s="120">
      <c r="A9209" s="2" t="inlineStr">
        <is>
          <t>WASTE</t>
        </is>
      </c>
      <c r="B9209" s="2" t="inlineStr">
        <is>
          <t>LAN</t>
        </is>
      </c>
      <c r="C9209" s="2" t="n">
        <v>2045</v>
      </c>
      <c r="D9209" s="2" t="inlineStr">
        <is>
          <t>United States</t>
        </is>
      </c>
      <c r="E9209" s="2" t="inlineStr">
        <is>
          <t>USA</t>
        </is>
      </c>
      <c r="F9209" s="2" t="inlineStr">
        <is>
          <t>Flaring of landfill gas</t>
        </is>
      </c>
      <c r="G9209" s="2" t="n">
        <v>16</v>
      </c>
      <c r="H9209" s="2" t="n">
        <v>0.0148474600864574</v>
      </c>
      <c r="I9209" s="2" t="n">
        <v>0.01662915529683229</v>
      </c>
      <c r="J9209" s="40" t="inlineStr">
        <is>
          <t>waste - methane destruction</t>
        </is>
      </c>
    </row>
    <row r="9210" ht="15.75" customHeight="1" s="120">
      <c r="A9210" s="2" t="inlineStr">
        <is>
          <t>WASTE</t>
        </is>
      </c>
      <c r="B9210" s="2" t="inlineStr">
        <is>
          <t>LAN</t>
        </is>
      </c>
      <c r="C9210" s="2" t="n">
        <v>2045</v>
      </c>
      <c r="D9210" s="2" t="inlineStr">
        <is>
          <t>United States</t>
        </is>
      </c>
      <c r="E9210" s="2" t="inlineStr">
        <is>
          <t>USA</t>
        </is>
      </c>
      <c r="F9210" s="2" t="inlineStr">
        <is>
          <t>Electricity generation with a reciprocating engine</t>
        </is>
      </c>
      <c r="G9210" s="2" t="n">
        <v>16</v>
      </c>
      <c r="H9210" s="2" t="n">
        <v>0.128452586475759</v>
      </c>
      <c r="I9210" s="2" t="n">
        <v>0.1438668968528501</v>
      </c>
      <c r="J9210" s="40" t="inlineStr">
        <is>
          <t>waste - methane capture</t>
        </is>
      </c>
    </row>
    <row r="9211" ht="15.75" customHeight="1" s="120">
      <c r="A9211" s="2" t="inlineStr">
        <is>
          <t>WASTE</t>
        </is>
      </c>
      <c r="B9211" s="2" t="inlineStr">
        <is>
          <t>LAN</t>
        </is>
      </c>
      <c r="C9211" s="2" t="n">
        <v>2045</v>
      </c>
      <c r="D9211" s="2" t="inlineStr">
        <is>
          <t>United States</t>
        </is>
      </c>
      <c r="E9211" s="2" t="inlineStr">
        <is>
          <t>USA</t>
        </is>
      </c>
      <c r="F9211" s="2" t="inlineStr">
        <is>
          <t>Electricity generation with a microturbine</t>
        </is>
      </c>
      <c r="G9211" s="2" t="n">
        <v>17</v>
      </c>
      <c r="H9211" s="2" t="n">
        <v>0.0009415922395419</v>
      </c>
      <c r="I9211" s="2" t="n">
        <v>0.001054583308286928</v>
      </c>
      <c r="J9211" s="40" t="inlineStr">
        <is>
          <t>waste - methane capture</t>
        </is>
      </c>
    </row>
    <row r="9212" ht="15.75" customHeight="1" s="120">
      <c r="A9212" s="2" t="inlineStr">
        <is>
          <t>WASTE</t>
        </is>
      </c>
      <c r="B9212" s="2" t="inlineStr">
        <is>
          <t>LAN</t>
        </is>
      </c>
      <c r="C9212" s="2" t="n">
        <v>2045</v>
      </c>
      <c r="D9212" s="2" t="inlineStr">
        <is>
          <t>United States</t>
        </is>
      </c>
      <c r="E9212" s="2" t="inlineStr">
        <is>
          <t>USA</t>
        </is>
      </c>
      <c r="F9212" s="2" t="inlineStr">
        <is>
          <t>Electricity generation with a reciprocating engine</t>
        </is>
      </c>
      <c r="G9212" s="2" t="n">
        <v>17</v>
      </c>
      <c r="H9212" s="2" t="n">
        <v>0.192756704986095</v>
      </c>
      <c r="I9212" s="2" t="n">
        <v>0.2158875095844264</v>
      </c>
      <c r="J9212" s="40" t="inlineStr">
        <is>
          <t>waste - methane capture</t>
        </is>
      </c>
    </row>
    <row r="9213" ht="15.75" customHeight="1" s="120">
      <c r="A9213" s="2" t="inlineStr">
        <is>
          <t>WASTE</t>
        </is>
      </c>
      <c r="B9213" s="2" t="inlineStr">
        <is>
          <t>LAN</t>
        </is>
      </c>
      <c r="C9213" s="2" t="n">
        <v>2045</v>
      </c>
      <c r="D9213" s="2" t="inlineStr">
        <is>
          <t>United States</t>
        </is>
      </c>
      <c r="E9213" s="2" t="inlineStr">
        <is>
          <t>USA</t>
        </is>
      </c>
      <c r="F9213" s="2" t="inlineStr">
        <is>
          <t>Electricity generation with a gas turbine</t>
        </is>
      </c>
      <c r="G9213" s="2" t="n">
        <v>17</v>
      </c>
      <c r="H9213" s="2" t="n">
        <v>0.0070337521319743</v>
      </c>
      <c r="I9213" s="2" t="n">
        <v>0.007877802387811217</v>
      </c>
      <c r="J9213" s="40" t="inlineStr">
        <is>
          <t>waste - methane capture</t>
        </is>
      </c>
    </row>
    <row r="9214" ht="15.75" customHeight="1" s="120">
      <c r="A9214" s="2" t="inlineStr">
        <is>
          <t>WASTE</t>
        </is>
      </c>
      <c r="B9214" s="2" t="inlineStr">
        <is>
          <t>LAN</t>
        </is>
      </c>
      <c r="C9214" s="2" t="n">
        <v>2045</v>
      </c>
      <c r="D9214" s="2" t="inlineStr">
        <is>
          <t>United States</t>
        </is>
      </c>
      <c r="E9214" s="2" t="inlineStr">
        <is>
          <t>USA</t>
        </is>
      </c>
      <c r="F9214" s="2" t="inlineStr">
        <is>
          <t>Electricity generation with combined heat and power</t>
        </is>
      </c>
      <c r="G9214" s="2" t="n">
        <v>17</v>
      </c>
      <c r="H9214" s="2" t="n">
        <v>0.008305044728331301</v>
      </c>
      <c r="I9214" s="2" t="n">
        <v>0.009301650095731058</v>
      </c>
      <c r="J9214" s="40" t="inlineStr">
        <is>
          <t>waste - methane capture</t>
        </is>
      </c>
    </row>
    <row r="9215" ht="15.75" customHeight="1" s="120">
      <c r="A9215" s="2" t="inlineStr">
        <is>
          <t>WASTE</t>
        </is>
      </c>
      <c r="B9215" s="2" t="inlineStr">
        <is>
          <t>LAN</t>
        </is>
      </c>
      <c r="C9215" s="2" t="n">
        <v>2045</v>
      </c>
      <c r="D9215" s="2" t="inlineStr">
        <is>
          <t>United States</t>
        </is>
      </c>
      <c r="E9215" s="2" t="inlineStr">
        <is>
          <t>USA</t>
        </is>
      </c>
      <c r="F9215" s="2" t="inlineStr">
        <is>
          <t>Flaring of landfill gas</t>
        </is>
      </c>
      <c r="G9215" s="2" t="n">
        <v>17</v>
      </c>
      <c r="H9215" s="2" t="n">
        <v>0.0141110161785036</v>
      </c>
      <c r="I9215" s="2" t="n">
        <v>0.01580433811992403</v>
      </c>
      <c r="J9215" s="40" t="inlineStr">
        <is>
          <t>waste - methane destruction</t>
        </is>
      </c>
    </row>
    <row r="9216" ht="15.75" customHeight="1" s="120">
      <c r="A9216" s="2" t="inlineStr">
        <is>
          <t>WASTE</t>
        </is>
      </c>
      <c r="B9216" s="2" t="inlineStr">
        <is>
          <t>LAN</t>
        </is>
      </c>
      <c r="C9216" s="2" t="n">
        <v>2045</v>
      </c>
      <c r="D9216" s="2" t="inlineStr">
        <is>
          <t>United States</t>
        </is>
      </c>
      <c r="E9216" s="2" t="inlineStr">
        <is>
          <t>USA</t>
        </is>
      </c>
      <c r="F9216" s="2" t="inlineStr">
        <is>
          <t>Electricity generation with a gas turbine</t>
        </is>
      </c>
      <c r="G9216" s="2" t="n">
        <v>18</v>
      </c>
      <c r="H9216" s="2" t="n">
        <v>0.003402316258871</v>
      </c>
      <c r="I9216" s="2" t="n">
        <v>0.00381059420993552</v>
      </c>
      <c r="J9216" s="40" t="inlineStr">
        <is>
          <t>waste - methane capture</t>
        </is>
      </c>
    </row>
    <row r="9217" ht="15.75" customHeight="1" s="120">
      <c r="A9217" s="2" t="inlineStr">
        <is>
          <t>WASTE</t>
        </is>
      </c>
      <c r="B9217" s="2" t="inlineStr">
        <is>
          <t>LAN</t>
        </is>
      </c>
      <c r="C9217" s="2" t="n">
        <v>2045</v>
      </c>
      <c r="D9217" s="2" t="inlineStr">
        <is>
          <t>United States</t>
        </is>
      </c>
      <c r="E9217" s="2" t="inlineStr">
        <is>
          <t>USA</t>
        </is>
      </c>
      <c r="F9217" s="2" t="inlineStr">
        <is>
          <t>Electricity generation with a reciprocating engine</t>
        </is>
      </c>
      <c r="G9217" s="2" t="n">
        <v>18</v>
      </c>
      <c r="H9217" s="2" t="n">
        <v>0.129408879205584</v>
      </c>
      <c r="I9217" s="2" t="n">
        <v>0.1449379447102541</v>
      </c>
      <c r="J9217" s="40" t="inlineStr">
        <is>
          <t>waste - methane capture</t>
        </is>
      </c>
    </row>
    <row r="9218" ht="15.75" customHeight="1" s="120">
      <c r="A9218" s="2" t="inlineStr">
        <is>
          <t>WASTE</t>
        </is>
      </c>
      <c r="B9218" s="2" t="inlineStr">
        <is>
          <t>LAN</t>
        </is>
      </c>
      <c r="C9218" s="2" t="n">
        <v>2045</v>
      </c>
      <c r="D9218" s="2" t="inlineStr">
        <is>
          <t>United States</t>
        </is>
      </c>
      <c r="E9218" s="2" t="inlineStr">
        <is>
          <t>USA</t>
        </is>
      </c>
      <c r="F9218" s="2" t="inlineStr">
        <is>
          <t>Electricity generation with combined heat and power</t>
        </is>
      </c>
      <c r="G9218" s="2" t="n">
        <v>18</v>
      </c>
      <c r="H9218" s="2" t="n">
        <v>0.0105764067266136</v>
      </c>
      <c r="I9218" s="2" t="n">
        <v>0.01184557553380723</v>
      </c>
      <c r="J9218" s="40" t="inlineStr">
        <is>
          <t>waste - methane capture</t>
        </is>
      </c>
    </row>
    <row r="9219" ht="15.75" customHeight="1" s="120">
      <c r="A9219" s="2" t="inlineStr">
        <is>
          <t>WASTE</t>
        </is>
      </c>
      <c r="B9219" s="2" t="inlineStr">
        <is>
          <t>LAN</t>
        </is>
      </c>
      <c r="C9219" s="2" t="n">
        <v>2045</v>
      </c>
      <c r="D9219" s="2" t="inlineStr">
        <is>
          <t>United States</t>
        </is>
      </c>
      <c r="E9219" s="2" t="inlineStr">
        <is>
          <t>USA</t>
        </is>
      </c>
      <c r="F9219" s="2" t="inlineStr">
        <is>
          <t>Electricity generation with a microturbine</t>
        </is>
      </c>
      <c r="G9219" s="2" t="n">
        <v>18</v>
      </c>
      <c r="H9219" s="2" t="n">
        <v>0.0013527221090044</v>
      </c>
      <c r="I9219" s="2" t="n">
        <v>0.001515048762084928</v>
      </c>
      <c r="J9219" s="40" t="inlineStr">
        <is>
          <t>waste - methane capture</t>
        </is>
      </c>
    </row>
    <row r="9220" ht="15.75" customHeight="1" s="120">
      <c r="A9220" s="2" t="inlineStr">
        <is>
          <t>WASTE</t>
        </is>
      </c>
      <c r="B9220" s="2" t="inlineStr">
        <is>
          <t>LAN</t>
        </is>
      </c>
      <c r="C9220" s="2" t="n">
        <v>2045</v>
      </c>
      <c r="D9220" s="2" t="inlineStr">
        <is>
          <t>United States</t>
        </is>
      </c>
      <c r="E9220" s="2" t="inlineStr">
        <is>
          <t>USA</t>
        </is>
      </c>
      <c r="F9220" s="2" t="inlineStr">
        <is>
          <t>Flaring of landfill gas</t>
        </is>
      </c>
      <c r="G9220" s="2" t="n">
        <v>18</v>
      </c>
      <c r="H9220" s="2" t="n">
        <v>0.0139980049571022</v>
      </c>
      <c r="I9220" s="2" t="n">
        <v>0.01567776555195446</v>
      </c>
      <c r="J9220" s="40" t="inlineStr">
        <is>
          <t>waste - methane destruction</t>
        </is>
      </c>
    </row>
    <row r="9221" ht="15.75" customHeight="1" s="120">
      <c r="A9221" s="2" t="inlineStr">
        <is>
          <t>WASTE</t>
        </is>
      </c>
      <c r="B9221" s="2" t="inlineStr">
        <is>
          <t>LAN</t>
        </is>
      </c>
      <c r="C9221" s="2" t="n">
        <v>2045</v>
      </c>
      <c r="D9221" s="2" t="inlineStr">
        <is>
          <t>United States</t>
        </is>
      </c>
      <c r="E9221" s="2" t="inlineStr">
        <is>
          <t>USA</t>
        </is>
      </c>
      <c r="F9221" s="2" t="inlineStr">
        <is>
          <t>Electricity generation with a microturbine</t>
        </is>
      </c>
      <c r="G9221" s="2" t="n">
        <v>19</v>
      </c>
      <c r="H9221" s="2" t="n">
        <v>0.001607911195606</v>
      </c>
      <c r="I9221" s="2" t="n">
        <v>0.00180086053907872</v>
      </c>
      <c r="J9221" s="40" t="inlineStr">
        <is>
          <t>waste - methane capture</t>
        </is>
      </c>
    </row>
    <row r="9222" ht="15.75" customHeight="1" s="120">
      <c r="A9222" s="2" t="inlineStr">
        <is>
          <t>WASTE</t>
        </is>
      </c>
      <c r="B9222" s="2" t="inlineStr">
        <is>
          <t>LAN</t>
        </is>
      </c>
      <c r="C9222" s="2" t="n">
        <v>2045</v>
      </c>
      <c r="D9222" s="2" t="inlineStr">
        <is>
          <t>United States</t>
        </is>
      </c>
      <c r="E9222" s="2" t="inlineStr">
        <is>
          <t>USA</t>
        </is>
      </c>
      <c r="F9222" s="2" t="inlineStr">
        <is>
          <t>Electricity generation with a gas turbine</t>
        </is>
      </c>
      <c r="G9222" s="2" t="n">
        <v>19</v>
      </c>
      <c r="H9222" s="2" t="n">
        <v>0.0022300416312646</v>
      </c>
      <c r="I9222" s="2" t="n">
        <v>0.002497646627016352</v>
      </c>
      <c r="J9222" s="40" t="inlineStr">
        <is>
          <t>waste - methane capture</t>
        </is>
      </c>
    </row>
    <row r="9223" ht="15.75" customHeight="1" s="120">
      <c r="A9223" s="2" t="inlineStr">
        <is>
          <t>WASTE</t>
        </is>
      </c>
      <c r="B9223" s="2" t="inlineStr">
        <is>
          <t>LAN</t>
        </is>
      </c>
      <c r="C9223" s="2" t="n">
        <v>2045</v>
      </c>
      <c r="D9223" s="2" t="inlineStr">
        <is>
          <t>United States</t>
        </is>
      </c>
      <c r="E9223" s="2" t="inlineStr">
        <is>
          <t>USA</t>
        </is>
      </c>
      <c r="F9223" s="2" t="inlineStr">
        <is>
          <t>Electricity generation with combined heat and power</t>
        </is>
      </c>
      <c r="G9223" s="2" t="n">
        <v>19</v>
      </c>
      <c r="H9223" s="2" t="n">
        <v>0.0095662050589453</v>
      </c>
      <c r="I9223" s="2" t="n">
        <v>0.01071414966601874</v>
      </c>
      <c r="J9223" s="40" t="inlineStr">
        <is>
          <t>waste - methane capture</t>
        </is>
      </c>
    </row>
    <row r="9224" ht="15.75" customHeight="1" s="120">
      <c r="A9224" s="2" t="inlineStr">
        <is>
          <t>WASTE</t>
        </is>
      </c>
      <c r="B9224" s="2" t="inlineStr">
        <is>
          <t>LAN</t>
        </is>
      </c>
      <c r="C9224" s="2" t="n">
        <v>2045</v>
      </c>
      <c r="D9224" s="2" t="inlineStr">
        <is>
          <t>United States</t>
        </is>
      </c>
      <c r="E9224" s="2" t="inlineStr">
        <is>
          <t>USA</t>
        </is>
      </c>
      <c r="F9224" s="2" t="inlineStr">
        <is>
          <t>Flaring of landfill gas</t>
        </is>
      </c>
      <c r="G9224" s="2" t="n">
        <v>19</v>
      </c>
      <c r="H9224" s="2" t="n">
        <v>0.014943543530535</v>
      </c>
      <c r="I9224" s="2" t="n">
        <v>0.0167367687541992</v>
      </c>
      <c r="J9224" s="40" t="inlineStr">
        <is>
          <t>waste - methane destruction</t>
        </is>
      </c>
    </row>
    <row r="9225" ht="15.75" customHeight="1" s="120">
      <c r="A9225" s="2" t="inlineStr">
        <is>
          <t>WASTE</t>
        </is>
      </c>
      <c r="B9225" s="2" t="inlineStr">
        <is>
          <t>LAN</t>
        </is>
      </c>
      <c r="C9225" s="2" t="n">
        <v>2045</v>
      </c>
      <c r="D9225" s="2" t="inlineStr">
        <is>
          <t>United States</t>
        </is>
      </c>
      <c r="E9225" s="2" t="inlineStr">
        <is>
          <t>USA</t>
        </is>
      </c>
      <c r="F9225" s="2" t="inlineStr">
        <is>
          <t>Electricity generation with a reciprocating engine</t>
        </is>
      </c>
      <c r="G9225" s="2" t="n">
        <v>19</v>
      </c>
      <c r="H9225" s="2" t="n">
        <v>0.0911736995913088</v>
      </c>
      <c r="I9225" s="2" t="n">
        <v>0.1021145435422659</v>
      </c>
      <c r="J9225" s="40" t="inlineStr">
        <is>
          <t>waste - methane capture</t>
        </is>
      </c>
    </row>
    <row r="9226" ht="15.75" customHeight="1" s="120">
      <c r="A9226" s="2" t="inlineStr">
        <is>
          <t>WASTE</t>
        </is>
      </c>
      <c r="B9226" s="2" t="inlineStr">
        <is>
          <t>LAN</t>
        </is>
      </c>
      <c r="C9226" s="2" t="n">
        <v>2045</v>
      </c>
      <c r="D9226" s="2" t="inlineStr">
        <is>
          <t>United States</t>
        </is>
      </c>
      <c r="E9226" s="2" t="inlineStr">
        <is>
          <t>USA</t>
        </is>
      </c>
      <c r="F9226" s="2" t="inlineStr">
        <is>
          <t>Electricity generation with combined heat and power</t>
        </is>
      </c>
      <c r="G9226" s="2" t="n">
        <v>20</v>
      </c>
      <c r="H9226" s="2" t="n">
        <v>0.0075442126835696</v>
      </c>
      <c r="I9226" s="2" t="n">
        <v>0.008449518205597953</v>
      </c>
      <c r="J9226" s="40" t="inlineStr">
        <is>
          <t>waste - methane capture</t>
        </is>
      </c>
    </row>
    <row r="9227" ht="15.75" customHeight="1" s="120">
      <c r="A9227" s="2" t="inlineStr">
        <is>
          <t>WASTE</t>
        </is>
      </c>
      <c r="B9227" s="2" t="inlineStr">
        <is>
          <t>LAN</t>
        </is>
      </c>
      <c r="C9227" s="2" t="n">
        <v>2045</v>
      </c>
      <c r="D9227" s="2" t="inlineStr">
        <is>
          <t>United States</t>
        </is>
      </c>
      <c r="E9227" s="2" t="inlineStr">
        <is>
          <t>USA</t>
        </is>
      </c>
      <c r="F9227" s="2" t="inlineStr">
        <is>
          <t>Electricity generation with a reciprocating engine</t>
        </is>
      </c>
      <c r="G9227" s="2" t="n">
        <v>20</v>
      </c>
      <c r="H9227" s="2" t="n">
        <v>0.0604134607128799</v>
      </c>
      <c r="I9227" s="2" t="n">
        <v>0.0676630759984255</v>
      </c>
      <c r="J9227" s="40" t="inlineStr">
        <is>
          <t>waste - methane capture</t>
        </is>
      </c>
    </row>
    <row r="9228" ht="15.75" customHeight="1" s="120">
      <c r="A9228" s="2" t="inlineStr">
        <is>
          <t>WASTE</t>
        </is>
      </c>
      <c r="B9228" s="2" t="inlineStr">
        <is>
          <t>LAN</t>
        </is>
      </c>
      <c r="C9228" s="2" t="n">
        <v>2045</v>
      </c>
      <c r="D9228" s="2" t="inlineStr">
        <is>
          <t>United States</t>
        </is>
      </c>
      <c r="E9228" s="2" t="inlineStr">
        <is>
          <t>USA</t>
        </is>
      </c>
      <c r="F9228" s="2" t="inlineStr">
        <is>
          <t>Electricity generation with a gas turbine</t>
        </is>
      </c>
      <c r="G9228" s="2" t="n">
        <v>20</v>
      </c>
      <c r="H9228" s="2" t="n">
        <v>0.0010111292649526</v>
      </c>
      <c r="I9228" s="2" t="n">
        <v>0.001132464776746912</v>
      </c>
      <c r="J9228" s="40" t="inlineStr">
        <is>
          <t>waste - methane capture</t>
        </is>
      </c>
    </row>
    <row r="9229" ht="15.75" customHeight="1" s="120">
      <c r="A9229" s="2" t="inlineStr">
        <is>
          <t>WASTE</t>
        </is>
      </c>
      <c r="B9229" s="2" t="inlineStr">
        <is>
          <t>LAN</t>
        </is>
      </c>
      <c r="C9229" s="2" t="n">
        <v>2045</v>
      </c>
      <c r="D9229" s="2" t="inlineStr">
        <is>
          <t>United States</t>
        </is>
      </c>
      <c r="E9229" s="2" t="inlineStr">
        <is>
          <t>USA</t>
        </is>
      </c>
      <c r="F9229" s="2" t="inlineStr">
        <is>
          <t>Electricity generation with a microturbine</t>
        </is>
      </c>
      <c r="G9229" s="2" t="n">
        <v>20</v>
      </c>
      <c r="H9229" s="2" t="n">
        <v>0.0005700904730475</v>
      </c>
      <c r="I9229" s="2" t="n">
        <v>0.0006385013298132001</v>
      </c>
      <c r="J9229" s="40" t="inlineStr">
        <is>
          <t>waste - methane capture</t>
        </is>
      </c>
    </row>
    <row r="9230" ht="15.75" customHeight="1" s="120">
      <c r="A9230" s="2" t="inlineStr">
        <is>
          <t>WASTE</t>
        </is>
      </c>
      <c r="B9230" s="2" t="inlineStr">
        <is>
          <t>LAN</t>
        </is>
      </c>
      <c r="C9230" s="2" t="n">
        <v>2045</v>
      </c>
      <c r="D9230" s="2" t="inlineStr">
        <is>
          <t>United States</t>
        </is>
      </c>
      <c r="E9230" s="2" t="inlineStr">
        <is>
          <t>USA</t>
        </is>
      </c>
      <c r="F9230" s="2" t="inlineStr">
        <is>
          <t>Flaring of landfill gas</t>
        </is>
      </c>
      <c r="G9230" s="2" t="n">
        <v>20</v>
      </c>
      <c r="H9230" s="2" t="n">
        <v>0.008100181701593099</v>
      </c>
      <c r="I9230" s="2" t="n">
        <v>0.009072203505784271</v>
      </c>
      <c r="J9230" s="40" t="inlineStr">
        <is>
          <t>waste - methane destruction</t>
        </is>
      </c>
    </row>
    <row r="9231" ht="15.75" customHeight="1" s="120">
      <c r="A9231" s="2" t="inlineStr">
        <is>
          <t>WASTE</t>
        </is>
      </c>
      <c r="B9231" s="2" t="inlineStr">
        <is>
          <t>LAN</t>
        </is>
      </c>
      <c r="C9231" s="2" t="n">
        <v>2045</v>
      </c>
      <c r="D9231" s="2" t="inlineStr">
        <is>
          <t>United States</t>
        </is>
      </c>
      <c r="E9231" s="2" t="inlineStr">
        <is>
          <t>USA</t>
        </is>
      </c>
      <c r="F9231" s="2" t="inlineStr">
        <is>
          <t>Electricity generation with a reciprocating engine</t>
        </is>
      </c>
      <c r="G9231" s="2" t="n">
        <v>21</v>
      </c>
      <c r="H9231" s="2" t="n">
        <v>0.0482378834858537</v>
      </c>
      <c r="I9231" s="2" t="n">
        <v>0.05402642950415615</v>
      </c>
      <c r="J9231" s="40" t="inlineStr">
        <is>
          <t>waste - methane capture</t>
        </is>
      </c>
    </row>
    <row r="9232" ht="15.75" customHeight="1" s="120">
      <c r="A9232" s="2" t="inlineStr">
        <is>
          <t>WASTE</t>
        </is>
      </c>
      <c r="B9232" s="2" t="inlineStr">
        <is>
          <t>LAN</t>
        </is>
      </c>
      <c r="C9232" s="2" t="n">
        <v>2045</v>
      </c>
      <c r="D9232" s="2" t="inlineStr">
        <is>
          <t>United States</t>
        </is>
      </c>
      <c r="E9232" s="2" t="inlineStr">
        <is>
          <t>USA</t>
        </is>
      </c>
      <c r="F9232" s="2" t="inlineStr">
        <is>
          <t>Electricity generation with combined heat and power</t>
        </is>
      </c>
      <c r="G9232" s="2" t="n">
        <v>21</v>
      </c>
      <c r="H9232" s="2" t="n">
        <v>0.0099425217194948</v>
      </c>
      <c r="I9232" s="2" t="n">
        <v>0.01113562432583418</v>
      </c>
      <c r="J9232" s="40" t="inlineStr">
        <is>
          <t>waste - methane capture</t>
        </is>
      </c>
    </row>
    <row r="9233" ht="15.75" customHeight="1" s="120">
      <c r="A9233" s="2" t="inlineStr">
        <is>
          <t>WASTE</t>
        </is>
      </c>
      <c r="B9233" s="2" t="inlineStr">
        <is>
          <t>LAN</t>
        </is>
      </c>
      <c r="C9233" s="2" t="n">
        <v>2045</v>
      </c>
      <c r="D9233" s="2" t="inlineStr">
        <is>
          <t>United States</t>
        </is>
      </c>
      <c r="E9233" s="2" t="inlineStr">
        <is>
          <t>USA</t>
        </is>
      </c>
      <c r="F9233" s="2" t="inlineStr">
        <is>
          <t>Flaring of landfill gas</t>
        </is>
      </c>
      <c r="G9233" s="2" t="n">
        <v>21</v>
      </c>
      <c r="H9233" s="2" t="n">
        <v>0.0131870763725601</v>
      </c>
      <c r="I9233" s="2" t="n">
        <v>0.01476952553726731</v>
      </c>
      <c r="J9233" s="40" t="inlineStr">
        <is>
          <t>waste - methane destruction</t>
        </is>
      </c>
    </row>
    <row r="9234" ht="15.75" customHeight="1" s="120">
      <c r="A9234" s="2" t="inlineStr">
        <is>
          <t>WASTE</t>
        </is>
      </c>
      <c r="B9234" s="2" t="inlineStr">
        <is>
          <t>LAN</t>
        </is>
      </c>
      <c r="C9234" s="2" t="n">
        <v>2045</v>
      </c>
      <c r="D9234" s="2" t="inlineStr">
        <is>
          <t>United States</t>
        </is>
      </c>
      <c r="E9234" s="2" t="inlineStr">
        <is>
          <t>USA</t>
        </is>
      </c>
      <c r="F9234" s="2" t="inlineStr">
        <is>
          <t>Electricity generation with a microturbine</t>
        </is>
      </c>
      <c r="G9234" s="2" t="n">
        <v>21</v>
      </c>
      <c r="H9234" s="2" t="n">
        <v>0.0008096329620457</v>
      </c>
      <c r="I9234" s="2" t="n">
        <v>0.000906788917491184</v>
      </c>
      <c r="J9234" s="40" t="inlineStr">
        <is>
          <t>waste - methane capture</t>
        </is>
      </c>
    </row>
    <row r="9235" ht="15.75" customHeight="1" s="120">
      <c r="A9235" s="2" t="inlineStr">
        <is>
          <t>WASTE</t>
        </is>
      </c>
      <c r="B9235" s="2" t="inlineStr">
        <is>
          <t>LAN</t>
        </is>
      </c>
      <c r="C9235" s="2" t="n">
        <v>2045</v>
      </c>
      <c r="D9235" s="2" t="inlineStr">
        <is>
          <t>United States</t>
        </is>
      </c>
      <c r="E9235" s="2" t="inlineStr">
        <is>
          <t>USA</t>
        </is>
      </c>
      <c r="F9235" s="2" t="inlineStr">
        <is>
          <t>Electricity generation with a gas turbine</t>
        </is>
      </c>
      <c r="G9235" s="2" t="n">
        <v>21</v>
      </c>
      <c r="H9235" s="2" t="n">
        <v>0.0021721091034124</v>
      </c>
      <c r="I9235" s="2" t="n">
        <v>0.002432762195821888</v>
      </c>
      <c r="J9235" s="40" t="inlineStr">
        <is>
          <t>waste - methane capture</t>
        </is>
      </c>
    </row>
    <row r="9236" ht="15.75" customHeight="1" s="120">
      <c r="A9236" s="2" t="inlineStr">
        <is>
          <t>WASTE</t>
        </is>
      </c>
      <c r="B9236" s="2" t="inlineStr">
        <is>
          <t>LAN</t>
        </is>
      </c>
      <c r="C9236" s="2" t="n">
        <v>2045</v>
      </c>
      <c r="D9236" s="2" t="inlineStr">
        <is>
          <t>United States</t>
        </is>
      </c>
      <c r="E9236" s="2" t="inlineStr">
        <is>
          <t>USA</t>
        </is>
      </c>
      <c r="F9236" s="2" t="inlineStr">
        <is>
          <t>Land_x001f_ll gas recovery for direct use</t>
        </is>
      </c>
      <c r="G9236" s="2" t="n">
        <v>21</v>
      </c>
      <c r="H9236" s="2" t="n">
        <v>0.0003161959466524</v>
      </c>
      <c r="I9236" s="2" t="n">
        <v>0.000354139460250688</v>
      </c>
      <c r="J9236" s="40" t="inlineStr">
        <is>
          <t>waste - methane capture</t>
        </is>
      </c>
    </row>
    <row r="9237" ht="15.75" customHeight="1" s="120">
      <c r="A9237" s="2" t="inlineStr">
        <is>
          <t>WASTE</t>
        </is>
      </c>
      <c r="B9237" s="2" t="inlineStr">
        <is>
          <t>LAN</t>
        </is>
      </c>
      <c r="C9237" s="2" t="n">
        <v>2045</v>
      </c>
      <c r="D9237" s="2" t="inlineStr">
        <is>
          <t>United States</t>
        </is>
      </c>
      <c r="E9237" s="2" t="inlineStr">
        <is>
          <t>USA</t>
        </is>
      </c>
      <c r="F9237" s="2" t="inlineStr">
        <is>
          <t>Electricity generation with a gas turbine</t>
        </is>
      </c>
      <c r="G9237" s="2" t="n">
        <v>22</v>
      </c>
      <c r="H9237" s="2" t="n">
        <v>0.0026545209548203</v>
      </c>
      <c r="I9237" s="2" t="n">
        <v>0.002973063469398737</v>
      </c>
      <c r="J9237" s="40" t="inlineStr">
        <is>
          <t>waste - methane capture</t>
        </is>
      </c>
    </row>
    <row r="9238" ht="15.75" customHeight="1" s="120">
      <c r="A9238" s="2" t="inlineStr">
        <is>
          <t>WASTE</t>
        </is>
      </c>
      <c r="B9238" s="2" t="inlineStr">
        <is>
          <t>LAN</t>
        </is>
      </c>
      <c r="C9238" s="2" t="n">
        <v>2045</v>
      </c>
      <c r="D9238" s="2" t="inlineStr">
        <is>
          <t>United States</t>
        </is>
      </c>
      <c r="E9238" s="2" t="inlineStr">
        <is>
          <t>USA</t>
        </is>
      </c>
      <c r="F9238" s="2" t="inlineStr">
        <is>
          <t>Electricity generation with a microturbine</t>
        </is>
      </c>
      <c r="G9238" s="2" t="n">
        <v>22</v>
      </c>
      <c r="H9238" s="2" t="n">
        <v>0.0011183297247044</v>
      </c>
      <c r="I9238" s="2" t="n">
        <v>0.001252529291668928</v>
      </c>
      <c r="J9238" s="40" t="inlineStr">
        <is>
          <t>waste - methane capture</t>
        </is>
      </c>
    </row>
    <row r="9239" ht="15.75" customHeight="1" s="120">
      <c r="A9239" s="2" t="inlineStr">
        <is>
          <t>WASTE</t>
        </is>
      </c>
      <c r="B9239" s="2" t="inlineStr">
        <is>
          <t>LAN</t>
        </is>
      </c>
      <c r="C9239" s="2" t="n">
        <v>2045</v>
      </c>
      <c r="D9239" s="2" t="inlineStr">
        <is>
          <t>United States</t>
        </is>
      </c>
      <c r="E9239" s="2" t="inlineStr">
        <is>
          <t>USA</t>
        </is>
      </c>
      <c r="F9239" s="2" t="inlineStr">
        <is>
          <t>Land_x001f_ll gas recovery for direct use</t>
        </is>
      </c>
      <c r="G9239" s="2" t="n">
        <v>22</v>
      </c>
      <c r="H9239" s="2" t="n">
        <v>0.0013185606803745</v>
      </c>
      <c r="I9239" s="2" t="n">
        <v>0.00147678796201944</v>
      </c>
      <c r="J9239" s="40" t="inlineStr">
        <is>
          <t>waste - methane capture</t>
        </is>
      </c>
    </row>
    <row r="9240" ht="15.75" customHeight="1" s="120">
      <c r="A9240" s="2" t="inlineStr">
        <is>
          <t>WASTE</t>
        </is>
      </c>
      <c r="B9240" s="2" t="inlineStr">
        <is>
          <t>LAN</t>
        </is>
      </c>
      <c r="C9240" s="2" t="n">
        <v>2045</v>
      </c>
      <c r="D9240" s="2" t="inlineStr">
        <is>
          <t>United States</t>
        </is>
      </c>
      <c r="E9240" s="2" t="inlineStr">
        <is>
          <t>USA</t>
        </is>
      </c>
      <c r="F9240" s="2" t="inlineStr">
        <is>
          <t>Electricity generation with a reciprocating engine</t>
        </is>
      </c>
      <c r="G9240" s="2" t="n">
        <v>22</v>
      </c>
      <c r="H9240" s="2" t="n">
        <v>0.0447227964177728</v>
      </c>
      <c r="I9240" s="2" t="n">
        <v>0.05008953198790553</v>
      </c>
      <c r="J9240" s="40" t="inlineStr">
        <is>
          <t>waste - methane capture</t>
        </is>
      </c>
    </row>
    <row r="9241" ht="15.75" customHeight="1" s="120">
      <c r="A9241" s="2" t="inlineStr">
        <is>
          <t>WASTE</t>
        </is>
      </c>
      <c r="B9241" s="2" t="inlineStr">
        <is>
          <t>LAN</t>
        </is>
      </c>
      <c r="C9241" s="2" t="n">
        <v>2045</v>
      </c>
      <c r="D9241" s="2" t="inlineStr">
        <is>
          <t>United States</t>
        </is>
      </c>
      <c r="E9241" s="2" t="inlineStr">
        <is>
          <t>USA</t>
        </is>
      </c>
      <c r="F9241" s="2" t="inlineStr">
        <is>
          <t>Electricity generation with combined heat and power</t>
        </is>
      </c>
      <c r="G9241" s="2" t="n">
        <v>22</v>
      </c>
      <c r="H9241" s="2" t="n">
        <v>0.0054855925845914</v>
      </c>
      <c r="I9241" s="2" t="n">
        <v>0.006143863694742368</v>
      </c>
      <c r="J9241" s="40" t="inlineStr">
        <is>
          <t>waste - methane capture</t>
        </is>
      </c>
    </row>
    <row r="9242" ht="15.75" customHeight="1" s="120">
      <c r="A9242" s="2" t="inlineStr">
        <is>
          <t>WASTE</t>
        </is>
      </c>
      <c r="B9242" s="2" t="inlineStr">
        <is>
          <t>LAN</t>
        </is>
      </c>
      <c r="C9242" s="2" t="n">
        <v>2045</v>
      </c>
      <c r="D9242" s="2" t="inlineStr">
        <is>
          <t>United States</t>
        </is>
      </c>
      <c r="E9242" s="2" t="inlineStr">
        <is>
          <t>USA</t>
        </is>
      </c>
      <c r="F9242" s="2" t="inlineStr">
        <is>
          <t>Flaring of landfill gas</t>
        </is>
      </c>
      <c r="G9242" s="2" t="n">
        <v>22</v>
      </c>
      <c r="H9242" s="2" t="n">
        <v>0.0103924550930969</v>
      </c>
      <c r="I9242" s="2" t="n">
        <v>0.01163954970426853</v>
      </c>
      <c r="J9242" s="40" t="inlineStr">
        <is>
          <t>waste - methane destruction</t>
        </is>
      </c>
    </row>
    <row r="9243" ht="15.75" customHeight="1" s="120">
      <c r="A9243" s="2" t="inlineStr">
        <is>
          <t>WASTE</t>
        </is>
      </c>
      <c r="B9243" s="2" t="inlineStr">
        <is>
          <t>LAN</t>
        </is>
      </c>
      <c r="C9243" s="2" t="n">
        <v>2045</v>
      </c>
      <c r="D9243" s="2" t="inlineStr">
        <is>
          <t>United States</t>
        </is>
      </c>
      <c r="E9243" s="2" t="inlineStr">
        <is>
          <t>USA</t>
        </is>
      </c>
      <c r="F9243" s="2" t="inlineStr">
        <is>
          <t>Flaring of landfill gas</t>
        </is>
      </c>
      <c r="G9243" s="2" t="n">
        <v>23</v>
      </c>
      <c r="H9243" s="2" t="n">
        <v>0.0048330019926652</v>
      </c>
      <c r="I9243" s="2" t="n">
        <v>0.005412962231785025</v>
      </c>
      <c r="J9243" s="40" t="inlineStr">
        <is>
          <t>waste - methane destruction</t>
        </is>
      </c>
    </row>
    <row r="9244" ht="15.75" customHeight="1" s="120">
      <c r="A9244" s="2" t="inlineStr">
        <is>
          <t>WASTE</t>
        </is>
      </c>
      <c r="B9244" s="2" t="inlineStr">
        <is>
          <t>LAN</t>
        </is>
      </c>
      <c r="C9244" s="2" t="n">
        <v>2045</v>
      </c>
      <c r="D9244" s="2" t="inlineStr">
        <is>
          <t>United States</t>
        </is>
      </c>
      <c r="E9244" s="2" t="inlineStr">
        <is>
          <t>USA</t>
        </is>
      </c>
      <c r="F9244" s="2" t="inlineStr">
        <is>
          <t>Electricity generation with combined heat and power</t>
        </is>
      </c>
      <c r="G9244" s="2" t="n">
        <v>23</v>
      </c>
      <c r="H9244" s="2" t="n">
        <v>0.0069366001698654</v>
      </c>
      <c r="I9244" s="2" t="n">
        <v>0.007768992190249248</v>
      </c>
      <c r="J9244" s="40" t="inlineStr">
        <is>
          <t>waste - methane capture</t>
        </is>
      </c>
    </row>
    <row r="9245" ht="15.75" customHeight="1" s="120">
      <c r="A9245" s="2" t="inlineStr">
        <is>
          <t>WASTE</t>
        </is>
      </c>
      <c r="B9245" s="2" t="inlineStr">
        <is>
          <t>LAN</t>
        </is>
      </c>
      <c r="C9245" s="2" t="n">
        <v>2045</v>
      </c>
      <c r="D9245" s="2" t="inlineStr">
        <is>
          <t>United States</t>
        </is>
      </c>
      <c r="E9245" s="2" t="inlineStr">
        <is>
          <t>USA</t>
        </is>
      </c>
      <c r="F9245" s="2" t="inlineStr">
        <is>
          <t>Electricity generation with a gas turbine</t>
        </is>
      </c>
      <c r="G9245" s="2" t="n">
        <v>23</v>
      </c>
      <c r="H9245" s="2" t="n">
        <v>0.0009817651007324</v>
      </c>
      <c r="I9245" s="2" t="n">
        <v>0.001099576912820288</v>
      </c>
      <c r="J9245" s="40" t="inlineStr">
        <is>
          <t>waste - methane capture</t>
        </is>
      </c>
    </row>
    <row r="9246" ht="15.75" customHeight="1" s="120">
      <c r="A9246" s="2" t="inlineStr">
        <is>
          <t>WASTE</t>
        </is>
      </c>
      <c r="B9246" s="2" t="inlineStr">
        <is>
          <t>LAN</t>
        </is>
      </c>
      <c r="C9246" s="2" t="n">
        <v>2045</v>
      </c>
      <c r="D9246" s="2" t="inlineStr">
        <is>
          <t>United States</t>
        </is>
      </c>
      <c r="E9246" s="2" t="inlineStr">
        <is>
          <t>USA</t>
        </is>
      </c>
      <c r="F9246" s="2" t="inlineStr">
        <is>
          <t>Electricity generation with a reciprocating engine</t>
        </is>
      </c>
      <c r="G9246" s="2" t="n">
        <v>23</v>
      </c>
      <c r="H9246" s="2" t="n">
        <v>0.0500815375708044</v>
      </c>
      <c r="I9246" s="2" t="n">
        <v>0.05609132207930093</v>
      </c>
      <c r="J9246" s="40" t="inlineStr">
        <is>
          <t>waste - methane capture</t>
        </is>
      </c>
    </row>
    <row r="9247" ht="15.75" customHeight="1" s="120">
      <c r="A9247" s="2" t="inlineStr">
        <is>
          <t>WASTE</t>
        </is>
      </c>
      <c r="B9247" s="2" t="inlineStr">
        <is>
          <t>LAN</t>
        </is>
      </c>
      <c r="C9247" s="2" t="n">
        <v>2045</v>
      </c>
      <c r="D9247" s="2" t="inlineStr">
        <is>
          <t>United States</t>
        </is>
      </c>
      <c r="E9247" s="2" t="inlineStr">
        <is>
          <t>USA</t>
        </is>
      </c>
      <c r="F9247" s="2" t="inlineStr">
        <is>
          <t>Electricity generation with a microturbine</t>
        </is>
      </c>
      <c r="G9247" s="2" t="n">
        <v>23</v>
      </c>
      <c r="H9247" s="2" t="n">
        <v>0.0004098735298612</v>
      </c>
      <c r="I9247" s="2" t="n">
        <v>0.0004590583534445441</v>
      </c>
      <c r="J9247" s="40" t="inlineStr">
        <is>
          <t>waste - methane capture</t>
        </is>
      </c>
    </row>
    <row r="9248" ht="15.75" customHeight="1" s="120">
      <c r="A9248" s="2" t="inlineStr">
        <is>
          <t>WASTE</t>
        </is>
      </c>
      <c r="B9248" s="2" t="inlineStr">
        <is>
          <t>LAN</t>
        </is>
      </c>
      <c r="C9248" s="2" t="n">
        <v>2045</v>
      </c>
      <c r="D9248" s="2" t="inlineStr">
        <is>
          <t>United States</t>
        </is>
      </c>
      <c r="E9248" s="2" t="inlineStr">
        <is>
          <t>USA</t>
        </is>
      </c>
      <c r="F9248" s="2" t="inlineStr">
        <is>
          <t>Flaring of landfill gas</t>
        </is>
      </c>
      <c r="G9248" s="2" t="n">
        <v>24</v>
      </c>
      <c r="H9248" s="2" t="n">
        <v>0.0039453857461922</v>
      </c>
      <c r="I9248" s="2" t="n">
        <v>0.004418832035735265</v>
      </c>
      <c r="J9248" s="40" t="inlineStr">
        <is>
          <t>waste - methane destruction</t>
        </is>
      </c>
    </row>
    <row r="9249" ht="15.75" customHeight="1" s="120">
      <c r="A9249" s="2" t="inlineStr">
        <is>
          <t>WASTE</t>
        </is>
      </c>
      <c r="B9249" s="2" t="inlineStr">
        <is>
          <t>LAN</t>
        </is>
      </c>
      <c r="C9249" s="2" t="n">
        <v>2045</v>
      </c>
      <c r="D9249" s="2" t="inlineStr">
        <is>
          <t>United States</t>
        </is>
      </c>
      <c r="E9249" s="2" t="inlineStr">
        <is>
          <t>USA</t>
        </is>
      </c>
      <c r="F9249" s="2" t="inlineStr">
        <is>
          <t>Electricity generation with a microturbine</t>
        </is>
      </c>
      <c r="G9249" s="2" t="n">
        <v>24</v>
      </c>
      <c r="H9249" s="2" t="n">
        <v>0.0004580963068292</v>
      </c>
      <c r="I9249" s="2" t="n">
        <v>0.0005130678636487041</v>
      </c>
      <c r="J9249" s="40" t="inlineStr">
        <is>
          <t>waste - methane capture</t>
        </is>
      </c>
    </row>
    <row r="9250" ht="15.75" customHeight="1" s="120">
      <c r="A9250" s="2" t="inlineStr">
        <is>
          <t>WASTE</t>
        </is>
      </c>
      <c r="B9250" s="2" t="inlineStr">
        <is>
          <t>LAN</t>
        </is>
      </c>
      <c r="C9250" s="2" t="n">
        <v>2045</v>
      </c>
      <c r="D9250" s="2" t="inlineStr">
        <is>
          <t>United States</t>
        </is>
      </c>
      <c r="E9250" s="2" t="inlineStr">
        <is>
          <t>USA</t>
        </is>
      </c>
      <c r="F9250" s="2" t="inlineStr">
        <is>
          <t>Electricity generation with a gas turbine</t>
        </is>
      </c>
      <c r="G9250" s="2" t="n">
        <v>24</v>
      </c>
      <c r="H9250" s="2" t="n">
        <v>0.00027469098859</v>
      </c>
      <c r="I9250" s="2" t="n">
        <v>0.0003076539072208001</v>
      </c>
      <c r="J9250" s="40" t="inlineStr">
        <is>
          <t>waste - methane capture</t>
        </is>
      </c>
    </row>
    <row r="9251" ht="15.75" customHeight="1" s="120">
      <c r="A9251" s="2" t="inlineStr">
        <is>
          <t>WASTE</t>
        </is>
      </c>
      <c r="B9251" s="2" t="inlineStr">
        <is>
          <t>LAN</t>
        </is>
      </c>
      <c r="C9251" s="2" t="n">
        <v>2045</v>
      </c>
      <c r="D9251" s="2" t="inlineStr">
        <is>
          <t>United States</t>
        </is>
      </c>
      <c r="E9251" s="2" t="inlineStr">
        <is>
          <t>USA</t>
        </is>
      </c>
      <c r="F9251" s="2" t="inlineStr">
        <is>
          <t>Electricity generation with combined heat and power</t>
        </is>
      </c>
      <c r="G9251" s="2" t="n">
        <v>24</v>
      </c>
      <c r="H9251" s="2" t="n">
        <v>0.0065610524616204</v>
      </c>
      <c r="I9251" s="2" t="n">
        <v>0.007348378757014849</v>
      </c>
      <c r="J9251" s="40" t="inlineStr">
        <is>
          <t>waste - methane capture</t>
        </is>
      </c>
    </row>
    <row r="9252" ht="15.75" customHeight="1" s="120">
      <c r="A9252" s="2" t="inlineStr">
        <is>
          <t>WASTE</t>
        </is>
      </c>
      <c r="B9252" s="2" t="inlineStr">
        <is>
          <t>LAN</t>
        </is>
      </c>
      <c r="C9252" s="2" t="n">
        <v>2045</v>
      </c>
      <c r="D9252" s="2" t="inlineStr">
        <is>
          <t>United States</t>
        </is>
      </c>
      <c r="E9252" s="2" t="inlineStr">
        <is>
          <t>USA</t>
        </is>
      </c>
      <c r="F9252" s="2" t="inlineStr">
        <is>
          <t>Electricity generation with a reciprocating engine</t>
        </is>
      </c>
      <c r="G9252" s="2" t="n">
        <v>24</v>
      </c>
      <c r="H9252" s="2" t="n">
        <v>0.0758237782865763</v>
      </c>
      <c r="I9252" s="2" t="n">
        <v>0.08492263168096546</v>
      </c>
      <c r="J9252" s="40" t="inlineStr">
        <is>
          <t>waste - methane capture</t>
        </is>
      </c>
    </row>
    <row r="9253" ht="15.75" customHeight="1" s="120">
      <c r="A9253" s="2" t="inlineStr">
        <is>
          <t>WASTE</t>
        </is>
      </c>
      <c r="B9253" s="2" t="inlineStr">
        <is>
          <t>LAN</t>
        </is>
      </c>
      <c r="C9253" s="2" t="n">
        <v>2045</v>
      </c>
      <c r="D9253" s="2" t="inlineStr">
        <is>
          <t>United States</t>
        </is>
      </c>
      <c r="E9253" s="2" t="inlineStr">
        <is>
          <t>USA</t>
        </is>
      </c>
      <c r="F9253" s="2" t="inlineStr">
        <is>
          <t>Land_x001f_ll gas recovery for direct use</t>
        </is>
      </c>
      <c r="G9253" s="2" t="n">
        <v>24</v>
      </c>
      <c r="H9253" s="2" t="n">
        <v>0.0021879292326048</v>
      </c>
      <c r="I9253" s="2" t="n">
        <v>0.002450480740517376</v>
      </c>
      <c r="J9253" s="40" t="inlineStr">
        <is>
          <t>waste - methane capture</t>
        </is>
      </c>
    </row>
    <row r="9254" ht="15.75" customHeight="1" s="120">
      <c r="A9254" s="2" t="inlineStr">
        <is>
          <t>WASTE</t>
        </is>
      </c>
      <c r="B9254" s="2" t="inlineStr">
        <is>
          <t>LAN</t>
        </is>
      </c>
      <c r="C9254" s="2" t="n">
        <v>2045</v>
      </c>
      <c r="D9254" s="2" t="inlineStr">
        <is>
          <t>United States</t>
        </is>
      </c>
      <c r="E9254" s="2" t="inlineStr">
        <is>
          <t>USA</t>
        </is>
      </c>
      <c r="F9254" s="2" t="inlineStr">
        <is>
          <t>Electricity generation with a reciprocating engine</t>
        </is>
      </c>
      <c r="G9254" s="2" t="n">
        <v>25</v>
      </c>
      <c r="H9254" s="2" t="n">
        <v>0.0309754454065114</v>
      </c>
      <c r="I9254" s="2" t="n">
        <v>0.03469249885529278</v>
      </c>
      <c r="J9254" s="40" t="inlineStr">
        <is>
          <t>waste - methane capture</t>
        </is>
      </c>
    </row>
    <row r="9255" ht="15.75" customHeight="1" s="120">
      <c r="A9255" s="2" t="inlineStr">
        <is>
          <t>WASTE</t>
        </is>
      </c>
      <c r="B9255" s="2" t="inlineStr">
        <is>
          <t>LAN</t>
        </is>
      </c>
      <c r="C9255" s="2" t="n">
        <v>2045</v>
      </c>
      <c r="D9255" s="2" t="inlineStr">
        <is>
          <t>United States</t>
        </is>
      </c>
      <c r="E9255" s="2" t="inlineStr">
        <is>
          <t>USA</t>
        </is>
      </c>
      <c r="F9255" s="2" t="inlineStr">
        <is>
          <t>Electricity generation with a microturbine</t>
        </is>
      </c>
      <c r="G9255" s="2" t="n">
        <v>25</v>
      </c>
      <c r="H9255" s="2" t="n">
        <v>0.0001138044535764</v>
      </c>
      <c r="I9255" s="2" t="n">
        <v>0.000127460988005568</v>
      </c>
      <c r="J9255" s="40" t="inlineStr">
        <is>
          <t>waste - methane capture</t>
        </is>
      </c>
    </row>
    <row r="9256" ht="15.75" customHeight="1" s="120">
      <c r="A9256" s="2" t="inlineStr">
        <is>
          <t>WASTE</t>
        </is>
      </c>
      <c r="B9256" s="2" t="inlineStr">
        <is>
          <t>LAN</t>
        </is>
      </c>
      <c r="C9256" s="2" t="n">
        <v>2045</v>
      </c>
      <c r="D9256" s="2" t="inlineStr">
        <is>
          <t>United States</t>
        </is>
      </c>
      <c r="E9256" s="2" t="inlineStr">
        <is>
          <t>USA</t>
        </is>
      </c>
      <c r="F9256" s="2" t="inlineStr">
        <is>
          <t>Land_x001f_ll gas recovery for direct use</t>
        </is>
      </c>
      <c r="G9256" s="2" t="n">
        <v>25</v>
      </c>
      <c r="H9256" s="2" t="n">
        <v>0.0012575743021443</v>
      </c>
      <c r="I9256" s="2" t="n">
        <v>0.001408483218401616</v>
      </c>
      <c r="J9256" s="40" t="inlineStr">
        <is>
          <t>waste - methane capture</t>
        </is>
      </c>
    </row>
    <row r="9257" ht="15.75" customHeight="1" s="120">
      <c r="A9257" s="2" t="inlineStr">
        <is>
          <t>WASTE</t>
        </is>
      </c>
      <c r="B9257" s="2" t="inlineStr">
        <is>
          <t>LAN</t>
        </is>
      </c>
      <c r="C9257" s="2" t="n">
        <v>2045</v>
      </c>
      <c r="D9257" s="2" t="inlineStr">
        <is>
          <t>United States</t>
        </is>
      </c>
      <c r="E9257" s="2" t="inlineStr">
        <is>
          <t>USA</t>
        </is>
      </c>
      <c r="F9257" s="2" t="inlineStr">
        <is>
          <t>Electricity generation with a gas turbine</t>
        </is>
      </c>
      <c r="G9257" s="2" t="n">
        <v>25</v>
      </c>
      <c r="H9257" s="2" t="n">
        <v>0.0020315647561802</v>
      </c>
      <c r="I9257" s="2" t="n">
        <v>0.002275352526921824</v>
      </c>
      <c r="J9257" s="40" t="inlineStr">
        <is>
          <t>waste - methane capture</t>
        </is>
      </c>
    </row>
    <row r="9258" ht="15.75" customHeight="1" s="120">
      <c r="A9258" s="2" t="inlineStr">
        <is>
          <t>WASTE</t>
        </is>
      </c>
      <c r="B9258" s="2" t="inlineStr">
        <is>
          <t>LAN</t>
        </is>
      </c>
      <c r="C9258" s="2" t="n">
        <v>2045</v>
      </c>
      <c r="D9258" s="2" t="inlineStr">
        <is>
          <t>United States</t>
        </is>
      </c>
      <c r="E9258" s="2" t="inlineStr">
        <is>
          <t>USA</t>
        </is>
      </c>
      <c r="F9258" s="2" t="inlineStr">
        <is>
          <t>Electricity generation with combined heat and power</t>
        </is>
      </c>
      <c r="G9258" s="2" t="n">
        <v>25</v>
      </c>
      <c r="H9258" s="2" t="n">
        <v>0.0034604009706527</v>
      </c>
      <c r="I9258" s="2" t="n">
        <v>0.003875649087131024</v>
      </c>
      <c r="J9258" s="40" t="inlineStr">
        <is>
          <t>waste - methane capture</t>
        </is>
      </c>
    </row>
    <row r="9259" ht="15.75" customHeight="1" s="120">
      <c r="A9259" s="2" t="inlineStr">
        <is>
          <t>WASTE</t>
        </is>
      </c>
      <c r="B9259" s="2" t="inlineStr">
        <is>
          <t>LAN</t>
        </is>
      </c>
      <c r="C9259" s="2" t="n">
        <v>2045</v>
      </c>
      <c r="D9259" s="2" t="inlineStr">
        <is>
          <t>United States</t>
        </is>
      </c>
      <c r="E9259" s="2" t="inlineStr">
        <is>
          <t>USA</t>
        </is>
      </c>
      <c r="F9259" s="2" t="inlineStr">
        <is>
          <t>Flaring of landfill gas</t>
        </is>
      </c>
      <c r="G9259" s="2" t="n">
        <v>25</v>
      </c>
      <c r="H9259" s="2" t="n">
        <v>0.0022569287684746</v>
      </c>
      <c r="I9259" s="2" t="n">
        <v>0.002527760220691552</v>
      </c>
      <c r="J9259" s="40" t="inlineStr">
        <is>
          <t>waste - methane destruction</t>
        </is>
      </c>
    </row>
    <row r="9260" ht="15.75" customHeight="1" s="120">
      <c r="A9260" s="2" t="inlineStr">
        <is>
          <t>WASTE</t>
        </is>
      </c>
      <c r="B9260" s="2" t="inlineStr">
        <is>
          <t>LAN</t>
        </is>
      </c>
      <c r="C9260" s="2" t="n">
        <v>2045</v>
      </c>
      <c r="D9260" s="2" t="inlineStr">
        <is>
          <t>United States</t>
        </is>
      </c>
      <c r="E9260" s="2" t="inlineStr">
        <is>
          <t>USA</t>
        </is>
      </c>
      <c r="F9260" s="2" t="inlineStr">
        <is>
          <t>Electricity generation with a reciprocating engine</t>
        </is>
      </c>
      <c r="G9260" s="2" t="n">
        <v>26</v>
      </c>
      <c r="H9260" s="2" t="n">
        <v>0.0470045981928706</v>
      </c>
      <c r="I9260" s="2" t="n">
        <v>0.05264514997601508</v>
      </c>
      <c r="J9260" s="40" t="inlineStr">
        <is>
          <t>waste - methane capture</t>
        </is>
      </c>
    </row>
    <row r="9261" ht="15.75" customHeight="1" s="120">
      <c r="A9261" s="2" t="inlineStr">
        <is>
          <t>WASTE</t>
        </is>
      </c>
      <c r="B9261" s="2" t="inlineStr">
        <is>
          <t>LAN</t>
        </is>
      </c>
      <c r="C9261" s="2" t="n">
        <v>2045</v>
      </c>
      <c r="D9261" s="2" t="inlineStr">
        <is>
          <t>United States</t>
        </is>
      </c>
      <c r="E9261" s="2" t="inlineStr">
        <is>
          <t>USA</t>
        </is>
      </c>
      <c r="F9261" s="2" t="inlineStr">
        <is>
          <t>Flaring of landfill gas</t>
        </is>
      </c>
      <c r="G9261" s="2" t="n">
        <v>26</v>
      </c>
      <c r="H9261" s="2" t="n">
        <v>0.001402955618687</v>
      </c>
      <c r="I9261" s="2" t="n">
        <v>0.00157131029292944</v>
      </c>
      <c r="J9261" s="40" t="inlineStr">
        <is>
          <t>waste - methane destruction</t>
        </is>
      </c>
    </row>
    <row r="9262" ht="15.75" customHeight="1" s="120">
      <c r="A9262" s="2" t="inlineStr">
        <is>
          <t>WASTE</t>
        </is>
      </c>
      <c r="B9262" s="2" t="inlineStr">
        <is>
          <t>LAN</t>
        </is>
      </c>
      <c r="C9262" s="2" t="n">
        <v>2045</v>
      </c>
      <c r="D9262" s="2" t="inlineStr">
        <is>
          <t>United States</t>
        </is>
      </c>
      <c r="E9262" s="2" t="inlineStr">
        <is>
          <t>USA</t>
        </is>
      </c>
      <c r="F9262" s="2" t="inlineStr">
        <is>
          <t>Electricity generation with a microturbine</t>
        </is>
      </c>
      <c r="G9262" s="2" t="n">
        <v>26</v>
      </c>
      <c r="H9262" s="2" t="n">
        <v>0.0001804820749385</v>
      </c>
      <c r="I9262" s="2" t="n">
        <v>0.00020213992393112</v>
      </c>
      <c r="J9262" s="40" t="inlineStr">
        <is>
          <t>waste - methane capture</t>
        </is>
      </c>
    </row>
    <row r="9263" ht="15.75" customHeight="1" s="120">
      <c r="A9263" s="2" t="inlineStr">
        <is>
          <t>WASTE</t>
        </is>
      </c>
      <c r="B9263" s="2" t="inlineStr">
        <is>
          <t>LAN</t>
        </is>
      </c>
      <c r="C9263" s="2" t="n">
        <v>2045</v>
      </c>
      <c r="D9263" s="2" t="inlineStr">
        <is>
          <t>United States</t>
        </is>
      </c>
      <c r="E9263" s="2" t="inlineStr">
        <is>
          <t>USA</t>
        </is>
      </c>
      <c r="F9263" s="2" t="inlineStr">
        <is>
          <t>Electricity generation with combined heat and power</t>
        </is>
      </c>
      <c r="G9263" s="2" t="n">
        <v>26</v>
      </c>
      <c r="H9263" s="2" t="n">
        <v>0.0036106989718974</v>
      </c>
      <c r="I9263" s="2" t="n">
        <v>0.004043982848525089</v>
      </c>
      <c r="J9263" s="40" t="inlineStr">
        <is>
          <t>waste - methane capture</t>
        </is>
      </c>
    </row>
    <row r="9264" ht="15.75" customHeight="1" s="120">
      <c r="A9264" s="2" t="inlineStr">
        <is>
          <t>WASTE</t>
        </is>
      </c>
      <c r="B9264" s="2" t="inlineStr">
        <is>
          <t>LAN</t>
        </is>
      </c>
      <c r="C9264" s="2" t="n">
        <v>2045</v>
      </c>
      <c r="D9264" s="2" t="inlineStr">
        <is>
          <t>United States</t>
        </is>
      </c>
      <c r="E9264" s="2" t="inlineStr">
        <is>
          <t>USA</t>
        </is>
      </c>
      <c r="F9264" s="2" t="inlineStr">
        <is>
          <t>Electricity generation with a gas turbine</t>
        </is>
      </c>
      <c r="G9264" s="2" t="n">
        <v>26</v>
      </c>
      <c r="H9264" s="2" t="n">
        <v>0.0017042519903043</v>
      </c>
      <c r="I9264" s="2" t="n">
        <v>0.001908762229140816</v>
      </c>
      <c r="J9264" s="40" t="inlineStr">
        <is>
          <t>waste - methane capture</t>
        </is>
      </c>
    </row>
    <row r="9265" ht="15.75" customHeight="1" s="120">
      <c r="A9265" s="2" t="inlineStr">
        <is>
          <t>WASTE</t>
        </is>
      </c>
      <c r="B9265" s="2" t="inlineStr">
        <is>
          <t>LAN</t>
        </is>
      </c>
      <c r="C9265" s="2" t="n">
        <v>2045</v>
      </c>
      <c r="D9265" s="2" t="inlineStr">
        <is>
          <t>United States</t>
        </is>
      </c>
      <c r="E9265" s="2" t="inlineStr">
        <is>
          <t>USA</t>
        </is>
      </c>
      <c r="F9265" s="2" t="inlineStr">
        <is>
          <t>Electricity generation with combined heat and power</t>
        </is>
      </c>
      <c r="G9265" s="2" t="n">
        <v>27</v>
      </c>
      <c r="H9265" s="2" t="n">
        <v>0.003722012595972</v>
      </c>
      <c r="I9265" s="2" t="n">
        <v>0.00416865410748864</v>
      </c>
      <c r="J9265" s="40" t="inlineStr">
        <is>
          <t>waste - methane capture</t>
        </is>
      </c>
    </row>
    <row r="9266" ht="15.75" customHeight="1" s="120">
      <c r="A9266" s="2" t="inlineStr">
        <is>
          <t>WASTE</t>
        </is>
      </c>
      <c r="B9266" s="2" t="inlineStr">
        <is>
          <t>LAN</t>
        </is>
      </c>
      <c r="C9266" s="2" t="n">
        <v>2045</v>
      </c>
      <c r="D9266" s="2" t="inlineStr">
        <is>
          <t>United States</t>
        </is>
      </c>
      <c r="E9266" s="2" t="inlineStr">
        <is>
          <t>USA</t>
        </is>
      </c>
      <c r="F9266" s="2" t="inlineStr">
        <is>
          <t>Flaring of landfill gas</t>
        </is>
      </c>
      <c r="G9266" s="2" t="n">
        <v>27</v>
      </c>
      <c r="H9266" s="2" t="n">
        <v>0.0020133043290116</v>
      </c>
      <c r="I9266" s="2" t="n">
        <v>0.002254900848492992</v>
      </c>
      <c r="J9266" s="40" t="inlineStr">
        <is>
          <t>waste - methane destruction</t>
        </is>
      </c>
    </row>
    <row r="9267" ht="15.75" customHeight="1" s="120">
      <c r="A9267" s="2" t="inlineStr">
        <is>
          <t>WASTE</t>
        </is>
      </c>
      <c r="B9267" s="2" t="inlineStr">
        <is>
          <t>LAN</t>
        </is>
      </c>
      <c r="C9267" s="2" t="n">
        <v>2045</v>
      </c>
      <c r="D9267" s="2" t="inlineStr">
        <is>
          <t>United States</t>
        </is>
      </c>
      <c r="E9267" s="2" t="inlineStr">
        <is>
          <t>USA</t>
        </is>
      </c>
      <c r="F9267" s="2" t="inlineStr">
        <is>
          <t>Electricity generation with a microturbine</t>
        </is>
      </c>
      <c r="G9267" s="2" t="n">
        <v>27</v>
      </c>
      <c r="H9267" s="2" t="n">
        <v>0.0001171149779111</v>
      </c>
      <c r="I9267" s="2" t="n">
        <v>0.000131168775260432</v>
      </c>
      <c r="J9267" s="40" t="inlineStr">
        <is>
          <t>waste - methane capture</t>
        </is>
      </c>
    </row>
    <row r="9268" ht="15.75" customHeight="1" s="120">
      <c r="A9268" s="2" t="inlineStr">
        <is>
          <t>WASTE</t>
        </is>
      </c>
      <c r="B9268" s="2" t="inlineStr">
        <is>
          <t>LAN</t>
        </is>
      </c>
      <c r="C9268" s="2" t="n">
        <v>2045</v>
      </c>
      <c r="D9268" s="2" t="inlineStr">
        <is>
          <t>United States</t>
        </is>
      </c>
      <c r="E9268" s="2" t="inlineStr">
        <is>
          <t>USA</t>
        </is>
      </c>
      <c r="F9268" s="2" t="inlineStr">
        <is>
          <t>Land_x001f_ll gas recovery for direct use</t>
        </is>
      </c>
      <c r="G9268" s="2" t="n">
        <v>27</v>
      </c>
      <c r="H9268" s="2" t="n">
        <v>0.0004127237771172</v>
      </c>
      <c r="I9268" s="2" t="n">
        <v>0.0004622506303712641</v>
      </c>
      <c r="J9268" s="40" t="inlineStr">
        <is>
          <t>waste - methane capture</t>
        </is>
      </c>
    </row>
    <row r="9269" ht="15.75" customHeight="1" s="120">
      <c r="A9269" s="2" t="inlineStr">
        <is>
          <t>WASTE</t>
        </is>
      </c>
      <c r="B9269" s="2" t="inlineStr">
        <is>
          <t>LAN</t>
        </is>
      </c>
      <c r="C9269" s="2" t="n">
        <v>2045</v>
      </c>
      <c r="D9269" s="2" t="inlineStr">
        <is>
          <t>United States</t>
        </is>
      </c>
      <c r="E9269" s="2" t="inlineStr">
        <is>
          <t>USA</t>
        </is>
      </c>
      <c r="F9269" s="2" t="inlineStr">
        <is>
          <t>Electricity generation with a gas turbine</t>
        </is>
      </c>
      <c r="G9269" s="2" t="n">
        <v>27</v>
      </c>
      <c r="H9269" s="2" t="n">
        <v>0.0008123030493152</v>
      </c>
      <c r="I9269" s="2" t="n">
        <v>0.0009097794152330242</v>
      </c>
      <c r="J9269" s="40" t="inlineStr">
        <is>
          <t>waste - methane capture</t>
        </is>
      </c>
    </row>
    <row r="9270" ht="15.75" customHeight="1" s="120">
      <c r="A9270" s="2" t="inlineStr">
        <is>
          <t>WASTE</t>
        </is>
      </c>
      <c r="B9270" s="2" t="inlineStr">
        <is>
          <t>LAN</t>
        </is>
      </c>
      <c r="C9270" s="2" t="n">
        <v>2045</v>
      </c>
      <c r="D9270" s="2" t="inlineStr">
        <is>
          <t>United States</t>
        </is>
      </c>
      <c r="E9270" s="2" t="inlineStr">
        <is>
          <t>USA</t>
        </is>
      </c>
      <c r="F9270" s="2" t="inlineStr">
        <is>
          <t>Electricity generation with a reciprocating engine</t>
        </is>
      </c>
      <c r="G9270" s="2" t="n">
        <v>27</v>
      </c>
      <c r="H9270" s="2" t="n">
        <v>0.0179096136707813</v>
      </c>
      <c r="I9270" s="2" t="n">
        <v>0.02005876731127506</v>
      </c>
      <c r="J9270" s="40" t="inlineStr">
        <is>
          <t>waste - methane capture</t>
        </is>
      </c>
    </row>
    <row r="9271" ht="15.75" customHeight="1" s="120">
      <c r="A9271" s="2" t="inlineStr">
        <is>
          <t>WASTE</t>
        </is>
      </c>
      <c r="B9271" s="2" t="inlineStr">
        <is>
          <t>LAN</t>
        </is>
      </c>
      <c r="C9271" s="2" t="n">
        <v>2045</v>
      </c>
      <c r="D9271" s="2" t="inlineStr">
        <is>
          <t>United States</t>
        </is>
      </c>
      <c r="E9271" s="2" t="inlineStr">
        <is>
          <t>USA</t>
        </is>
      </c>
      <c r="F9271" s="2" t="inlineStr">
        <is>
          <t>Land_x001f_ll gas recovery for direct use</t>
        </is>
      </c>
      <c r="G9271" s="2" t="n">
        <v>28</v>
      </c>
      <c r="H9271" s="2" t="n">
        <v>0.0003073201805819</v>
      </c>
      <c r="I9271" s="2" t="n">
        <v>0.000344198602251728</v>
      </c>
      <c r="J9271" s="40" t="inlineStr">
        <is>
          <t>waste - methane capture</t>
        </is>
      </c>
    </row>
    <row r="9272" ht="15.75" customHeight="1" s="120">
      <c r="A9272" s="2" t="inlineStr">
        <is>
          <t>WASTE</t>
        </is>
      </c>
      <c r="B9272" s="2" t="inlineStr">
        <is>
          <t>LAN</t>
        </is>
      </c>
      <c r="C9272" s="2" t="n">
        <v>2045</v>
      </c>
      <c r="D9272" s="2" t="inlineStr">
        <is>
          <t>United States</t>
        </is>
      </c>
      <c r="E9272" s="2" t="inlineStr">
        <is>
          <t>USA</t>
        </is>
      </c>
      <c r="F9272" s="2" t="inlineStr">
        <is>
          <t>Electricity generation with combined heat and power</t>
        </is>
      </c>
      <c r="G9272" s="2" t="n">
        <v>28</v>
      </c>
      <c r="H9272" s="2" t="n">
        <v>0.0020963248680346</v>
      </c>
      <c r="I9272" s="2" t="n">
        <v>0.002347883852198752</v>
      </c>
      <c r="J9272" s="40" t="inlineStr">
        <is>
          <t>waste - methane capture</t>
        </is>
      </c>
    </row>
    <row r="9273" ht="15.75" customHeight="1" s="120">
      <c r="A9273" s="2" t="inlineStr">
        <is>
          <t>WASTE</t>
        </is>
      </c>
      <c r="B9273" s="2" t="inlineStr">
        <is>
          <t>LAN</t>
        </is>
      </c>
      <c r="C9273" s="2" t="n">
        <v>2045</v>
      </c>
      <c r="D9273" s="2" t="inlineStr">
        <is>
          <t>United States</t>
        </is>
      </c>
      <c r="E9273" s="2" t="inlineStr">
        <is>
          <t>USA</t>
        </is>
      </c>
      <c r="F9273" s="2" t="inlineStr">
        <is>
          <t>Electricity generation with a gas turbine</t>
        </is>
      </c>
      <c r="G9273" s="2" t="n">
        <v>28</v>
      </c>
      <c r="H9273" s="2" t="n">
        <v>0.0008345340538654</v>
      </c>
      <c r="I9273" s="2" t="n">
        <v>0.0009346781403292481</v>
      </c>
      <c r="J9273" s="40" t="inlineStr">
        <is>
          <t>waste - methane capture</t>
        </is>
      </c>
    </row>
    <row r="9274" ht="15.75" customHeight="1" s="120">
      <c r="A9274" s="2" t="inlineStr">
        <is>
          <t>WASTE</t>
        </is>
      </c>
      <c r="B9274" s="2" t="inlineStr">
        <is>
          <t>LAN</t>
        </is>
      </c>
      <c r="C9274" s="2" t="n">
        <v>2045</v>
      </c>
      <c r="D9274" s="2" t="inlineStr">
        <is>
          <t>United States</t>
        </is>
      </c>
      <c r="E9274" s="2" t="inlineStr">
        <is>
          <t>USA</t>
        </is>
      </c>
      <c r="F9274" s="2" t="inlineStr">
        <is>
          <t>Flaring of landfill gas</t>
        </is>
      </c>
      <c r="G9274" s="2" t="n">
        <v>28</v>
      </c>
      <c r="H9274" s="2" t="n">
        <v>0.0026398324989714</v>
      </c>
      <c r="I9274" s="2" t="n">
        <v>0.002956612398847968</v>
      </c>
      <c r="J9274" s="40" t="inlineStr">
        <is>
          <t>waste - methane destruction</t>
        </is>
      </c>
    </row>
    <row r="9275" ht="15.75" customHeight="1" s="120">
      <c r="A9275" s="2" t="inlineStr">
        <is>
          <t>WASTE</t>
        </is>
      </c>
      <c r="B9275" s="2" t="inlineStr">
        <is>
          <t>LAN</t>
        </is>
      </c>
      <c r="C9275" s="2" t="n">
        <v>2045</v>
      </c>
      <c r="D9275" s="2" t="inlineStr">
        <is>
          <t>United States</t>
        </is>
      </c>
      <c r="E9275" s="2" t="inlineStr">
        <is>
          <t>USA</t>
        </is>
      </c>
      <c r="F9275" s="2" t="inlineStr">
        <is>
          <t>Electricity generation with a reciprocating engine</t>
        </is>
      </c>
      <c r="G9275" s="2" t="n">
        <v>28</v>
      </c>
      <c r="H9275" s="2" t="n">
        <v>0.031347239157185</v>
      </c>
      <c r="I9275" s="2" t="n">
        <v>0.0351089078560472</v>
      </c>
      <c r="J9275" s="40" t="inlineStr">
        <is>
          <t>waste - methane capture</t>
        </is>
      </c>
    </row>
    <row r="9276" ht="15.75" customHeight="1" s="120">
      <c r="A9276" s="2" t="inlineStr">
        <is>
          <t>WASTE</t>
        </is>
      </c>
      <c r="B9276" s="2" t="inlineStr">
        <is>
          <t>LAN</t>
        </is>
      </c>
      <c r="C9276" s="2" t="n">
        <v>2045</v>
      </c>
      <c r="D9276" s="2" t="inlineStr">
        <is>
          <t>United States</t>
        </is>
      </c>
      <c r="E9276" s="2" t="inlineStr">
        <is>
          <t>USA</t>
        </is>
      </c>
      <c r="F9276" s="2" t="inlineStr">
        <is>
          <t>Electricity generation with a microturbine</t>
        </is>
      </c>
      <c r="G9276" s="2" t="n">
        <v>28</v>
      </c>
      <c r="H9276" s="2" t="n">
        <v>0.0002729160041781</v>
      </c>
      <c r="I9276" s="2" t="n">
        <v>0.000305665924679472</v>
      </c>
      <c r="J9276" s="40" t="inlineStr">
        <is>
          <t>waste - methane capture</t>
        </is>
      </c>
    </row>
    <row r="9277" ht="15.75" customHeight="1" s="120">
      <c r="A9277" s="2" t="inlineStr">
        <is>
          <t>WASTE</t>
        </is>
      </c>
      <c r="B9277" s="2" t="inlineStr">
        <is>
          <t>LAN</t>
        </is>
      </c>
      <c r="C9277" s="2" t="n">
        <v>2045</v>
      </c>
      <c r="D9277" s="2" t="inlineStr">
        <is>
          <t>United States</t>
        </is>
      </c>
      <c r="E9277" s="2" t="inlineStr">
        <is>
          <t>USA</t>
        </is>
      </c>
      <c r="F9277" s="2" t="inlineStr">
        <is>
          <t>Flaring of landfill gas</t>
        </is>
      </c>
      <c r="G9277" s="2" t="n">
        <v>29</v>
      </c>
      <c r="H9277" s="2" t="n">
        <v>0.0032295475248247</v>
      </c>
      <c r="I9277" s="2" t="n">
        <v>0.003617093227803664</v>
      </c>
      <c r="J9277" s="40" t="inlineStr">
        <is>
          <t>waste - methane destruction</t>
        </is>
      </c>
    </row>
    <row r="9278" ht="15.75" customHeight="1" s="120">
      <c r="A9278" s="2" t="inlineStr">
        <is>
          <t>WASTE</t>
        </is>
      </c>
      <c r="B9278" s="2" t="inlineStr">
        <is>
          <t>LAN</t>
        </is>
      </c>
      <c r="C9278" s="2" t="n">
        <v>2045</v>
      </c>
      <c r="D9278" s="2" t="inlineStr">
        <is>
          <t>United States</t>
        </is>
      </c>
      <c r="E9278" s="2" t="inlineStr">
        <is>
          <t>USA</t>
        </is>
      </c>
      <c r="F9278" s="2" t="inlineStr">
        <is>
          <t>Electricity generation with combined heat and power</t>
        </is>
      </c>
      <c r="G9278" s="2" t="n">
        <v>29</v>
      </c>
      <c r="H9278" s="2" t="n">
        <v>0.0035730740637518</v>
      </c>
      <c r="I9278" s="2" t="n">
        <v>0.004001842951402016</v>
      </c>
      <c r="J9278" s="40" t="inlineStr">
        <is>
          <t>waste - methane capture</t>
        </is>
      </c>
    </row>
    <row r="9279" ht="15.75" customHeight="1" s="120">
      <c r="A9279" s="2" t="inlineStr">
        <is>
          <t>WASTE</t>
        </is>
      </c>
      <c r="B9279" s="2" t="inlineStr">
        <is>
          <t>LAN</t>
        </is>
      </c>
      <c r="C9279" s="2" t="n">
        <v>2045</v>
      </c>
      <c r="D9279" s="2" t="inlineStr">
        <is>
          <t>United States</t>
        </is>
      </c>
      <c r="E9279" s="2" t="inlineStr">
        <is>
          <t>USA</t>
        </is>
      </c>
      <c r="F9279" s="2" t="inlineStr">
        <is>
          <t>Electricity generation with a reciprocating engine</t>
        </is>
      </c>
      <c r="G9279" s="2" t="n">
        <v>29</v>
      </c>
      <c r="H9279" s="2" t="n">
        <v>0.035571418935433</v>
      </c>
      <c r="I9279" s="2" t="n">
        <v>0.03983998920768497</v>
      </c>
      <c r="J9279" s="40" t="inlineStr">
        <is>
          <t>waste - methane capture</t>
        </is>
      </c>
    </row>
    <row r="9280" ht="15.75" customHeight="1" s="120">
      <c r="A9280" s="2" t="inlineStr">
        <is>
          <t>WASTE</t>
        </is>
      </c>
      <c r="B9280" s="2" t="inlineStr">
        <is>
          <t>LAN</t>
        </is>
      </c>
      <c r="C9280" s="2" t="n">
        <v>2045</v>
      </c>
      <c r="D9280" s="2" t="inlineStr">
        <is>
          <t>United States</t>
        </is>
      </c>
      <c r="E9280" s="2" t="inlineStr">
        <is>
          <t>USA</t>
        </is>
      </c>
      <c r="F9280" s="2" t="inlineStr">
        <is>
          <t>Electricity generation with a gas turbine</t>
        </is>
      </c>
      <c r="G9280" s="2" t="n">
        <v>29</v>
      </c>
      <c r="H9280" s="2" t="n">
        <v>0.0003459992803982</v>
      </c>
      <c r="I9280" s="2" t="n">
        <v>0.000387519194045984</v>
      </c>
      <c r="J9280" s="40" t="inlineStr">
        <is>
          <t>waste - methane capture</t>
        </is>
      </c>
    </row>
    <row r="9281" ht="15.75" customHeight="1" s="120">
      <c r="A9281" s="2" t="inlineStr">
        <is>
          <t>WASTE</t>
        </is>
      </c>
      <c r="B9281" s="2" t="inlineStr">
        <is>
          <t>LAN</t>
        </is>
      </c>
      <c r="C9281" s="2" t="n">
        <v>2045</v>
      </c>
      <c r="D9281" s="2" t="inlineStr">
        <is>
          <t>United States</t>
        </is>
      </c>
      <c r="E9281" s="2" t="inlineStr">
        <is>
          <t>USA</t>
        </is>
      </c>
      <c r="F9281" s="2" t="inlineStr">
        <is>
          <t>Electricity generation with a microturbine</t>
        </is>
      </c>
      <c r="G9281" s="2" t="n">
        <v>29</v>
      </c>
      <c r="H9281" s="2" t="n">
        <v>0.0002601547203085</v>
      </c>
      <c r="I9281" s="2" t="n">
        <v>0.00029137328674552</v>
      </c>
      <c r="J9281" s="40" t="inlineStr">
        <is>
          <t>waste - methane capture</t>
        </is>
      </c>
    </row>
    <row r="9282" ht="15.75" customHeight="1" s="120">
      <c r="A9282" s="2" t="inlineStr">
        <is>
          <t>WASTE</t>
        </is>
      </c>
      <c r="B9282" s="2" t="inlineStr">
        <is>
          <t>LAN</t>
        </is>
      </c>
      <c r="C9282" s="2" t="n">
        <v>2045</v>
      </c>
      <c r="D9282" s="2" t="inlineStr">
        <is>
          <t>United States</t>
        </is>
      </c>
      <c r="E9282" s="2" t="inlineStr">
        <is>
          <t>USA</t>
        </is>
      </c>
      <c r="F9282" s="2" t="inlineStr">
        <is>
          <t>Flaring of landfill gas</t>
        </is>
      </c>
      <c r="G9282" s="2" t="n">
        <v>30</v>
      </c>
      <c r="H9282" s="2" t="n">
        <v>0.0031489139655605</v>
      </c>
      <c r="I9282" s="2" t="n">
        <v>0.003526783641427761</v>
      </c>
      <c r="J9282" s="40" t="inlineStr">
        <is>
          <t>waste - methane destruction</t>
        </is>
      </c>
    </row>
    <row r="9283" ht="15.75" customHeight="1" s="120">
      <c r="A9283" s="2" t="inlineStr">
        <is>
          <t>WASTE</t>
        </is>
      </c>
      <c r="B9283" s="2" t="inlineStr">
        <is>
          <t>LAN</t>
        </is>
      </c>
      <c r="C9283" s="2" t="n">
        <v>2045</v>
      </c>
      <c r="D9283" s="2" t="inlineStr">
        <is>
          <t>United States</t>
        </is>
      </c>
      <c r="E9283" s="2" t="inlineStr">
        <is>
          <t>USA</t>
        </is>
      </c>
      <c r="F9283" s="2" t="inlineStr">
        <is>
          <t>Electricity generation with a microturbine</t>
        </is>
      </c>
      <c r="G9283" s="2" t="n">
        <v>30</v>
      </c>
      <c r="H9283" s="2" t="n">
        <v>0.0001493624477007</v>
      </c>
      <c r="I9283" s="2" t="n">
        <v>0.000167285941424784</v>
      </c>
      <c r="J9283" s="40" t="inlineStr">
        <is>
          <t>waste - methane capture</t>
        </is>
      </c>
    </row>
    <row r="9284" ht="15.75" customHeight="1" s="120">
      <c r="A9284" s="2" t="inlineStr">
        <is>
          <t>WASTE</t>
        </is>
      </c>
      <c r="B9284" s="2" t="inlineStr">
        <is>
          <t>LAN</t>
        </is>
      </c>
      <c r="C9284" s="2" t="n">
        <v>2045</v>
      </c>
      <c r="D9284" s="2" t="inlineStr">
        <is>
          <t>United States</t>
        </is>
      </c>
      <c r="E9284" s="2" t="inlineStr">
        <is>
          <t>USA</t>
        </is>
      </c>
      <c r="F9284" s="2" t="inlineStr">
        <is>
          <t>Electricity generation with a gas turbine</t>
        </is>
      </c>
      <c r="G9284" s="2" t="n">
        <v>30</v>
      </c>
      <c r="H9284" s="2" t="n">
        <v>0.0002277153471368</v>
      </c>
      <c r="I9284" s="2" t="n">
        <v>0.000255041188793216</v>
      </c>
      <c r="J9284" s="40" t="inlineStr">
        <is>
          <t>waste - methane capture</t>
        </is>
      </c>
    </row>
    <row r="9285" ht="15.75" customHeight="1" s="120">
      <c r="A9285" s="2" t="inlineStr">
        <is>
          <t>WASTE</t>
        </is>
      </c>
      <c r="B9285" s="2" t="inlineStr">
        <is>
          <t>LAN</t>
        </is>
      </c>
      <c r="C9285" s="2" t="n">
        <v>2045</v>
      </c>
      <c r="D9285" s="2" t="inlineStr">
        <is>
          <t>United States</t>
        </is>
      </c>
      <c r="E9285" s="2" t="inlineStr">
        <is>
          <t>USA</t>
        </is>
      </c>
      <c r="F9285" s="2" t="inlineStr">
        <is>
          <t>Electricity generation with combined heat and power</t>
        </is>
      </c>
      <c r="G9285" s="2" t="n">
        <v>30</v>
      </c>
      <c r="H9285" s="2" t="n">
        <v>0.0020056813664269</v>
      </c>
      <c r="I9285" s="2" t="n">
        <v>0.002246363130398128</v>
      </c>
      <c r="J9285" s="40" t="inlineStr">
        <is>
          <t>waste - methane capture</t>
        </is>
      </c>
    </row>
    <row r="9286" ht="15.75" customHeight="1" s="120">
      <c r="A9286" s="2" t="inlineStr">
        <is>
          <t>WASTE</t>
        </is>
      </c>
      <c r="B9286" s="2" t="inlineStr">
        <is>
          <t>LAN</t>
        </is>
      </c>
      <c r="C9286" s="2" t="n">
        <v>2045</v>
      </c>
      <c r="D9286" s="2" t="inlineStr">
        <is>
          <t>United States</t>
        </is>
      </c>
      <c r="E9286" s="2" t="inlineStr">
        <is>
          <t>USA</t>
        </is>
      </c>
      <c r="F9286" s="2" t="inlineStr">
        <is>
          <t>Electricity generation with a reciprocating engine</t>
        </is>
      </c>
      <c r="G9286" s="2" t="n">
        <v>30</v>
      </c>
      <c r="H9286" s="2" t="n">
        <v>0.0028808785136789</v>
      </c>
      <c r="I9286" s="2" t="n">
        <v>0.003226583935320368</v>
      </c>
      <c r="J9286" s="40" t="inlineStr">
        <is>
          <t>waste - methane capture</t>
        </is>
      </c>
    </row>
    <row r="9287" ht="15.75" customHeight="1" s="120">
      <c r="A9287" s="2" t="inlineStr">
        <is>
          <t>WASTE</t>
        </is>
      </c>
      <c r="B9287" s="2" t="inlineStr">
        <is>
          <t>LAN</t>
        </is>
      </c>
      <c r="C9287" s="2" t="n">
        <v>2045</v>
      </c>
      <c r="D9287" s="2" t="inlineStr">
        <is>
          <t>United States</t>
        </is>
      </c>
      <c r="E9287" s="2" t="inlineStr">
        <is>
          <t>USA</t>
        </is>
      </c>
      <c r="F9287" s="2" t="inlineStr">
        <is>
          <t>Electricity generation with a microturbine</t>
        </is>
      </c>
      <c r="G9287" s="2" t="n">
        <v>31</v>
      </c>
      <c r="H9287" s="2" t="n">
        <v>0.0003628546983236</v>
      </c>
      <c r="I9287" s="2" t="n">
        <v>0.000406397262122432</v>
      </c>
      <c r="J9287" s="40" t="inlineStr">
        <is>
          <t>waste - methane capture</t>
        </is>
      </c>
    </row>
    <row r="9288" ht="15.75" customHeight="1" s="120">
      <c r="A9288" s="2" t="inlineStr">
        <is>
          <t>WASTE</t>
        </is>
      </c>
      <c r="B9288" s="2" t="inlineStr">
        <is>
          <t>LAN</t>
        </is>
      </c>
      <c r="C9288" s="2" t="n">
        <v>2045</v>
      </c>
      <c r="D9288" s="2" t="inlineStr">
        <is>
          <t>United States</t>
        </is>
      </c>
      <c r="E9288" s="2" t="inlineStr">
        <is>
          <t>USA</t>
        </is>
      </c>
      <c r="F9288" s="2" t="inlineStr">
        <is>
          <t>Electricity generation with combined heat and power</t>
        </is>
      </c>
      <c r="G9288" s="2" t="n">
        <v>31</v>
      </c>
      <c r="H9288" s="2" t="n">
        <v>0.0048359325446654</v>
      </c>
      <c r="I9288" s="2" t="n">
        <v>0.005416244450025249</v>
      </c>
      <c r="J9288" s="40" t="inlineStr">
        <is>
          <t>waste - methane capture</t>
        </is>
      </c>
    </row>
    <row r="9289" ht="15.75" customHeight="1" s="120">
      <c r="A9289" s="2" t="inlineStr">
        <is>
          <t>WASTE</t>
        </is>
      </c>
      <c r="B9289" s="2" t="inlineStr">
        <is>
          <t>LAN</t>
        </is>
      </c>
      <c r="C9289" s="2" t="n">
        <v>2045</v>
      </c>
      <c r="D9289" s="2" t="inlineStr">
        <is>
          <t>United States</t>
        </is>
      </c>
      <c r="E9289" s="2" t="inlineStr">
        <is>
          <t>USA</t>
        </is>
      </c>
      <c r="F9289" s="2" t="inlineStr">
        <is>
          <t>Electricity generation with a reciprocating engine</t>
        </is>
      </c>
      <c r="G9289" s="2" t="n">
        <v>31</v>
      </c>
      <c r="H9289" s="2" t="n">
        <v>0.0318955997936428</v>
      </c>
      <c r="I9289" s="2" t="n">
        <v>0.03572307176887994</v>
      </c>
      <c r="J9289" s="40" t="inlineStr">
        <is>
          <t>waste - methane capture</t>
        </is>
      </c>
    </row>
    <row r="9290" ht="15.75" customHeight="1" s="120">
      <c r="A9290" s="2" t="inlineStr">
        <is>
          <t>WASTE</t>
        </is>
      </c>
      <c r="B9290" s="2" t="inlineStr">
        <is>
          <t>LAN</t>
        </is>
      </c>
      <c r="C9290" s="2" t="n">
        <v>2045</v>
      </c>
      <c r="D9290" s="2" t="inlineStr">
        <is>
          <t>United States</t>
        </is>
      </c>
      <c r="E9290" s="2" t="inlineStr">
        <is>
          <t>USA</t>
        </is>
      </c>
      <c r="F9290" s="2" t="inlineStr">
        <is>
          <t>Electricity generation with a gas turbine</t>
        </is>
      </c>
      <c r="G9290" s="2" t="n">
        <v>31</v>
      </c>
      <c r="H9290" s="2" t="n">
        <v>0.0004295908584027</v>
      </c>
      <c r="I9290" s="2" t="n">
        <v>0.000481141761411024</v>
      </c>
      <c r="J9290" s="40" t="inlineStr">
        <is>
          <t>waste - methane capture</t>
        </is>
      </c>
    </row>
    <row r="9291" ht="15.75" customHeight="1" s="120">
      <c r="A9291" s="2" t="inlineStr">
        <is>
          <t>WASTE</t>
        </is>
      </c>
      <c r="B9291" s="2" t="inlineStr">
        <is>
          <t>LAN</t>
        </is>
      </c>
      <c r="C9291" s="2" t="n">
        <v>2045</v>
      </c>
      <c r="D9291" s="2" t="inlineStr">
        <is>
          <t>United States</t>
        </is>
      </c>
      <c r="E9291" s="2" t="inlineStr">
        <is>
          <t>USA</t>
        </is>
      </c>
      <c r="F9291" s="2" t="inlineStr">
        <is>
          <t>Flaring of landfill gas</t>
        </is>
      </c>
      <c r="G9291" s="2" t="n">
        <v>31</v>
      </c>
      <c r="H9291" s="2" t="n">
        <v>0.0017278089071624</v>
      </c>
      <c r="I9291" s="2" t="n">
        <v>0.001935145976021888</v>
      </c>
      <c r="J9291" s="40" t="inlineStr">
        <is>
          <t>waste - methane destruction</t>
        </is>
      </c>
    </row>
    <row r="9292" ht="15.75" customHeight="1" s="120">
      <c r="A9292" s="2" t="inlineStr">
        <is>
          <t>WASTE</t>
        </is>
      </c>
      <c r="B9292" s="2" t="inlineStr">
        <is>
          <t>LAN</t>
        </is>
      </c>
      <c r="C9292" s="2" t="n">
        <v>2045</v>
      </c>
      <c r="D9292" s="2" t="inlineStr">
        <is>
          <t>United States</t>
        </is>
      </c>
      <c r="E9292" s="2" t="inlineStr">
        <is>
          <t>USA</t>
        </is>
      </c>
      <c r="F9292" s="2" t="inlineStr">
        <is>
          <t>Electricity generation with combined heat and power</t>
        </is>
      </c>
      <c r="G9292" s="2" t="n">
        <v>32</v>
      </c>
      <c r="H9292" s="2" t="n">
        <v>0.0039356226334348</v>
      </c>
      <c r="I9292" s="2" t="n">
        <v>0.004407897349446977</v>
      </c>
      <c r="J9292" s="40" t="inlineStr">
        <is>
          <t>waste - methane capture</t>
        </is>
      </c>
    </row>
    <row r="9293" ht="15.75" customHeight="1" s="120">
      <c r="A9293" s="2" t="inlineStr">
        <is>
          <t>WASTE</t>
        </is>
      </c>
      <c r="B9293" s="2" t="inlineStr">
        <is>
          <t>LAN</t>
        </is>
      </c>
      <c r="C9293" s="2" t="n">
        <v>2045</v>
      </c>
      <c r="D9293" s="2" t="inlineStr">
        <is>
          <t>United States</t>
        </is>
      </c>
      <c r="E9293" s="2" t="inlineStr">
        <is>
          <t>USA</t>
        </is>
      </c>
      <c r="F9293" s="2" t="inlineStr">
        <is>
          <t>Flaring of landfill gas</t>
        </is>
      </c>
      <c r="G9293" s="2" t="n">
        <v>32</v>
      </c>
      <c r="H9293" s="2" t="n">
        <v>0.0011454618070275</v>
      </c>
      <c r="I9293" s="2" t="n">
        <v>0.0012829172238708</v>
      </c>
      <c r="J9293" s="40" t="inlineStr">
        <is>
          <t>waste - methane destruction</t>
        </is>
      </c>
    </row>
    <row r="9294" ht="15.75" customHeight="1" s="120">
      <c r="A9294" s="2" t="inlineStr">
        <is>
          <t>WASTE</t>
        </is>
      </c>
      <c r="B9294" s="2" t="inlineStr">
        <is>
          <t>LAN</t>
        </is>
      </c>
      <c r="C9294" s="2" t="n">
        <v>2045</v>
      </c>
      <c r="D9294" s="2" t="inlineStr">
        <is>
          <t>United States</t>
        </is>
      </c>
      <c r="E9294" s="2" t="inlineStr">
        <is>
          <t>USA</t>
        </is>
      </c>
      <c r="F9294" s="2" t="inlineStr">
        <is>
          <t>Electricity generation with a reciprocating engine</t>
        </is>
      </c>
      <c r="G9294" s="2" t="n">
        <v>32</v>
      </c>
      <c r="H9294" s="2" t="n">
        <v>0.0118392566218972</v>
      </c>
      <c r="I9294" s="2" t="n">
        <v>0.01325996741652486</v>
      </c>
      <c r="J9294" s="40" t="inlineStr">
        <is>
          <t>waste - methane capture</t>
        </is>
      </c>
    </row>
    <row r="9295" ht="15.75" customHeight="1" s="120">
      <c r="A9295" s="2" t="inlineStr">
        <is>
          <t>WASTE</t>
        </is>
      </c>
      <c r="B9295" s="2" t="inlineStr">
        <is>
          <t>LAN</t>
        </is>
      </c>
      <c r="C9295" s="2" t="n">
        <v>2045</v>
      </c>
      <c r="D9295" s="2" t="inlineStr">
        <is>
          <t>United States</t>
        </is>
      </c>
      <c r="E9295" s="2" t="inlineStr">
        <is>
          <t>USA</t>
        </is>
      </c>
      <c r="F9295" s="2" t="inlineStr">
        <is>
          <t>Electricity generation with a microturbine</t>
        </is>
      </c>
      <c r="G9295" s="2" t="n">
        <v>32</v>
      </c>
      <c r="H9295" s="2" t="n">
        <v>8.89112525329e-05</v>
      </c>
      <c r="I9295" s="2" t="n">
        <v>9.958060283684802e-05</v>
      </c>
      <c r="J9295" s="40" t="inlineStr">
        <is>
          <t>waste - methane capture</t>
        </is>
      </c>
    </row>
    <row r="9296" ht="15.75" customHeight="1" s="120">
      <c r="A9296" s="2" t="inlineStr">
        <is>
          <t>WASTE</t>
        </is>
      </c>
      <c r="B9296" s="2" t="inlineStr">
        <is>
          <t>LAN</t>
        </is>
      </c>
      <c r="C9296" s="2" t="n">
        <v>2045</v>
      </c>
      <c r="D9296" s="2" t="inlineStr">
        <is>
          <t>United States</t>
        </is>
      </c>
      <c r="E9296" s="2" t="inlineStr">
        <is>
          <t>USA</t>
        </is>
      </c>
      <c r="F9296" s="2" t="inlineStr">
        <is>
          <t>Electricity generation with a gas turbine</t>
        </is>
      </c>
      <c r="G9296" s="2" t="n">
        <v>32</v>
      </c>
      <c r="H9296" s="2" t="n">
        <v>0.0002049512040685</v>
      </c>
      <c r="I9296" s="2" t="n">
        <v>0.00022954534855672</v>
      </c>
      <c r="J9296" s="40" t="inlineStr">
        <is>
          <t>waste - methane capture</t>
        </is>
      </c>
    </row>
    <row r="9297" ht="15.75" customHeight="1" s="120">
      <c r="A9297" s="2" t="inlineStr">
        <is>
          <t>WASTE</t>
        </is>
      </c>
      <c r="B9297" s="2" t="inlineStr">
        <is>
          <t>LAN</t>
        </is>
      </c>
      <c r="C9297" s="2" t="n">
        <v>2045</v>
      </c>
      <c r="D9297" s="2" t="inlineStr">
        <is>
          <t>United States</t>
        </is>
      </c>
      <c r="E9297" s="2" t="inlineStr">
        <is>
          <t>USA</t>
        </is>
      </c>
      <c r="F9297" s="2" t="inlineStr">
        <is>
          <t>Electricity generation with a microturbine</t>
        </is>
      </c>
      <c r="G9297" s="2" t="n">
        <v>33</v>
      </c>
      <c r="H9297" s="2" t="n">
        <v>8.805598190519999e-05</v>
      </c>
      <c r="I9297" s="2" t="n">
        <v>9.8622699733824e-05</v>
      </c>
      <c r="J9297" s="40" t="inlineStr">
        <is>
          <t>waste - methane capture</t>
        </is>
      </c>
    </row>
    <row r="9298" ht="15.75" customHeight="1" s="120">
      <c r="A9298" s="2" t="inlineStr">
        <is>
          <t>WASTE</t>
        </is>
      </c>
      <c r="B9298" s="2" t="inlineStr">
        <is>
          <t>LAN</t>
        </is>
      </c>
      <c r="C9298" s="2" t="n">
        <v>2045</v>
      </c>
      <c r="D9298" s="2" t="inlineStr">
        <is>
          <t>United States</t>
        </is>
      </c>
      <c r="E9298" s="2" t="inlineStr">
        <is>
          <t>USA</t>
        </is>
      </c>
      <c r="F9298" s="2" t="inlineStr">
        <is>
          <t>Land_x001f_ll gas recovery for direct use</t>
        </is>
      </c>
      <c r="G9298" s="2" t="n">
        <v>33</v>
      </c>
      <c r="H9298" s="2" t="n">
        <v>0.0022782684536651</v>
      </c>
      <c r="I9298" s="2" t="n">
        <v>0.002551660668104912</v>
      </c>
      <c r="J9298" s="40" t="inlineStr">
        <is>
          <t>waste - methane capture</t>
        </is>
      </c>
    </row>
    <row r="9299" ht="15.75" customHeight="1" s="120">
      <c r="A9299" s="2" t="inlineStr">
        <is>
          <t>WASTE</t>
        </is>
      </c>
      <c r="B9299" s="2" t="inlineStr">
        <is>
          <t>LAN</t>
        </is>
      </c>
      <c r="C9299" s="2" t="n">
        <v>2045</v>
      </c>
      <c r="D9299" s="2" t="inlineStr">
        <is>
          <t>United States</t>
        </is>
      </c>
      <c r="E9299" s="2" t="inlineStr">
        <is>
          <t>USA</t>
        </is>
      </c>
      <c r="F9299" s="2" t="inlineStr">
        <is>
          <t>Flaring of landfill gas</t>
        </is>
      </c>
      <c r="G9299" s="2" t="n">
        <v>33</v>
      </c>
      <c r="H9299" s="2" t="n">
        <v>0.0017018557409756</v>
      </c>
      <c r="I9299" s="2" t="n">
        <v>0.001906078429892672</v>
      </c>
      <c r="J9299" s="40" t="inlineStr">
        <is>
          <t>waste - methane destruction</t>
        </is>
      </c>
    </row>
    <row r="9300" ht="15.75" customHeight="1" s="120">
      <c r="A9300" s="2" t="inlineStr">
        <is>
          <t>WASTE</t>
        </is>
      </c>
      <c r="B9300" s="2" t="inlineStr">
        <is>
          <t>LAN</t>
        </is>
      </c>
      <c r="C9300" s="2" t="n">
        <v>2045</v>
      </c>
      <c r="D9300" s="2" t="inlineStr">
        <is>
          <t>United States</t>
        </is>
      </c>
      <c r="E9300" s="2" t="inlineStr">
        <is>
          <t>USA</t>
        </is>
      </c>
      <c r="F9300" s="2" t="inlineStr">
        <is>
          <t>Electricity generation with combined heat and power</t>
        </is>
      </c>
      <c r="G9300" s="2" t="n">
        <v>33</v>
      </c>
      <c r="H9300" s="2" t="n">
        <v>0.0013860483013559</v>
      </c>
      <c r="I9300" s="2" t="n">
        <v>0.001552374097518608</v>
      </c>
      <c r="J9300" s="40" t="inlineStr">
        <is>
          <t>waste - methane capture</t>
        </is>
      </c>
    </row>
    <row r="9301" ht="15.75" customHeight="1" s="120">
      <c r="A9301" s="2" t="inlineStr">
        <is>
          <t>WASTE</t>
        </is>
      </c>
      <c r="B9301" s="2" t="inlineStr">
        <is>
          <t>LAN</t>
        </is>
      </c>
      <c r="C9301" s="2" t="n">
        <v>2045</v>
      </c>
      <c r="D9301" s="2" t="inlineStr">
        <is>
          <t>United States</t>
        </is>
      </c>
      <c r="E9301" s="2" t="inlineStr">
        <is>
          <t>USA</t>
        </is>
      </c>
      <c r="F9301" s="2" t="inlineStr">
        <is>
          <t>Electricity generation with a reciprocating engine</t>
        </is>
      </c>
      <c r="G9301" s="2" t="n">
        <v>33</v>
      </c>
      <c r="H9301" s="2" t="n">
        <v>0.0128032665234059</v>
      </c>
      <c r="I9301" s="2" t="n">
        <v>0.01433965850621461</v>
      </c>
      <c r="J9301" s="40" t="inlineStr">
        <is>
          <t>waste - methane capture</t>
        </is>
      </c>
    </row>
    <row r="9302" ht="15.75" customHeight="1" s="120">
      <c r="A9302" s="2" t="inlineStr">
        <is>
          <t>WASTE</t>
        </is>
      </c>
      <c r="B9302" s="2" t="inlineStr">
        <is>
          <t>LAN</t>
        </is>
      </c>
      <c r="C9302" s="2" t="n">
        <v>2045</v>
      </c>
      <c r="D9302" s="2" t="inlineStr">
        <is>
          <t>United States</t>
        </is>
      </c>
      <c r="E9302" s="2" t="inlineStr">
        <is>
          <t>USA</t>
        </is>
      </c>
      <c r="F9302" s="2" t="inlineStr">
        <is>
          <t>Electricity generation with a gas turbine</t>
        </is>
      </c>
      <c r="G9302" s="2" t="n">
        <v>34</v>
      </c>
      <c r="H9302" s="2" t="n">
        <v>0.0003911227540812</v>
      </c>
      <c r="I9302" s="2" t="n">
        <v>0.000438057484570944</v>
      </c>
      <c r="J9302" s="40" t="inlineStr">
        <is>
          <t>waste - methane capture</t>
        </is>
      </c>
    </row>
    <row r="9303" ht="15.75" customHeight="1" s="120">
      <c r="A9303" s="2" t="inlineStr">
        <is>
          <t>WASTE</t>
        </is>
      </c>
      <c r="B9303" s="2" t="inlineStr">
        <is>
          <t>LAN</t>
        </is>
      </c>
      <c r="C9303" s="2" t="n">
        <v>2045</v>
      </c>
      <c r="D9303" s="2" t="inlineStr">
        <is>
          <t>United States</t>
        </is>
      </c>
      <c r="E9303" s="2" t="inlineStr">
        <is>
          <t>USA</t>
        </is>
      </c>
      <c r="F9303" s="2" t="inlineStr">
        <is>
          <t>Electricity generation with a reciprocating engine</t>
        </is>
      </c>
      <c r="G9303" s="2" t="n">
        <v>34</v>
      </c>
      <c r="H9303" s="2" t="n">
        <v>0.0235129951033741</v>
      </c>
      <c r="I9303" s="2" t="n">
        <v>0.02633455451577899</v>
      </c>
      <c r="J9303" s="40" t="inlineStr">
        <is>
          <t>waste - methane capture</t>
        </is>
      </c>
    </row>
    <row r="9304" ht="15.75" customHeight="1" s="120">
      <c r="A9304" s="2" t="inlineStr">
        <is>
          <t>WASTE</t>
        </is>
      </c>
      <c r="B9304" s="2" t="inlineStr">
        <is>
          <t>LAN</t>
        </is>
      </c>
      <c r="C9304" s="2" t="n">
        <v>2045</v>
      </c>
      <c r="D9304" s="2" t="inlineStr">
        <is>
          <t>United States</t>
        </is>
      </c>
      <c r="E9304" s="2" t="inlineStr">
        <is>
          <t>USA</t>
        </is>
      </c>
      <c r="F9304" s="2" t="inlineStr">
        <is>
          <t>Electricity generation with combined heat and power</t>
        </is>
      </c>
      <c r="G9304" s="2" t="n">
        <v>34</v>
      </c>
      <c r="H9304" s="2" t="n">
        <v>0.0032791559351608</v>
      </c>
      <c r="I9304" s="2" t="n">
        <v>0.003672654647380097</v>
      </c>
      <c r="J9304" s="40" t="inlineStr">
        <is>
          <t>waste - methane capture</t>
        </is>
      </c>
    </row>
    <row r="9305" ht="15.75" customHeight="1" s="120">
      <c r="A9305" s="2" t="inlineStr">
        <is>
          <t>WASTE</t>
        </is>
      </c>
      <c r="B9305" s="2" t="inlineStr">
        <is>
          <t>LAN</t>
        </is>
      </c>
      <c r="C9305" s="2" t="n">
        <v>2045</v>
      </c>
      <c r="D9305" s="2" t="inlineStr">
        <is>
          <t>United States</t>
        </is>
      </c>
      <c r="E9305" s="2" t="inlineStr">
        <is>
          <t>USA</t>
        </is>
      </c>
      <c r="F9305" s="2" t="inlineStr">
        <is>
          <t>Flaring of landfill gas</t>
        </is>
      </c>
      <c r="G9305" s="2" t="n">
        <v>34</v>
      </c>
      <c r="H9305" s="2" t="n">
        <v>0.0005313058500178</v>
      </c>
      <c r="I9305" s="2" t="n">
        <v>0.0005950625520199361</v>
      </c>
      <c r="J9305" s="40" t="inlineStr">
        <is>
          <t>waste - methane destruction</t>
        </is>
      </c>
    </row>
    <row r="9306" ht="15.75" customHeight="1" s="120">
      <c r="A9306" s="2" t="inlineStr">
        <is>
          <t>WASTE</t>
        </is>
      </c>
      <c r="B9306" s="2" t="inlineStr">
        <is>
          <t>LAN</t>
        </is>
      </c>
      <c r="C9306" s="2" t="n">
        <v>2045</v>
      </c>
      <c r="D9306" s="2" t="inlineStr">
        <is>
          <t>United States</t>
        </is>
      </c>
      <c r="E9306" s="2" t="inlineStr">
        <is>
          <t>USA</t>
        </is>
      </c>
      <c r="F9306" s="2" t="inlineStr">
        <is>
          <t>Electricity generation with a microturbine</t>
        </is>
      </c>
      <c r="G9306" s="2" t="n">
        <v>34</v>
      </c>
      <c r="H9306" s="2" t="n">
        <v>0.0002083810031763</v>
      </c>
      <c r="I9306" s="2" t="n">
        <v>0.000233386723557456</v>
      </c>
      <c r="J9306" s="40" t="inlineStr">
        <is>
          <t>waste - methane capture</t>
        </is>
      </c>
    </row>
    <row r="9307" ht="15.75" customHeight="1" s="120">
      <c r="A9307" s="2" t="inlineStr">
        <is>
          <t>WASTE</t>
        </is>
      </c>
      <c r="B9307" s="2" t="inlineStr">
        <is>
          <t>LAN</t>
        </is>
      </c>
      <c r="C9307" s="2" t="n">
        <v>2045</v>
      </c>
      <c r="D9307" s="2" t="inlineStr">
        <is>
          <t>United States</t>
        </is>
      </c>
      <c r="E9307" s="2" t="inlineStr">
        <is>
          <t>USA</t>
        </is>
      </c>
      <c r="F9307" s="2" t="inlineStr">
        <is>
          <t>Electricity generation with a microturbine</t>
        </is>
      </c>
      <c r="G9307" s="2" t="n">
        <v>35</v>
      </c>
      <c r="H9307" s="2" t="n">
        <v>0.0001257897456526</v>
      </c>
      <c r="I9307" s="2" t="n">
        <v>0.000140884515130912</v>
      </c>
      <c r="J9307" s="40" t="inlineStr">
        <is>
          <t>waste - methane capture</t>
        </is>
      </c>
    </row>
    <row r="9308" ht="15.75" customHeight="1" s="120">
      <c r="A9308" s="2" t="inlineStr">
        <is>
          <t>WASTE</t>
        </is>
      </c>
      <c r="B9308" s="2" t="inlineStr">
        <is>
          <t>LAN</t>
        </is>
      </c>
      <c r="C9308" s="2" t="n">
        <v>2045</v>
      </c>
      <c r="D9308" s="2" t="inlineStr">
        <is>
          <t>United States</t>
        </is>
      </c>
      <c r="E9308" s="2" t="inlineStr">
        <is>
          <t>USA</t>
        </is>
      </c>
      <c r="F9308" s="2" t="inlineStr">
        <is>
          <t>Electricity generation with combined heat and power</t>
        </is>
      </c>
      <c r="G9308" s="2" t="n">
        <v>35</v>
      </c>
      <c r="H9308" s="2" t="n">
        <v>0.0023798065376468</v>
      </c>
      <c r="I9308" s="2" t="n">
        <v>0.002665383322164416</v>
      </c>
      <c r="J9308" s="40" t="inlineStr">
        <is>
          <t>waste - methane capture</t>
        </is>
      </c>
    </row>
    <row r="9309" ht="15.75" customHeight="1" s="120">
      <c r="A9309" s="2" t="inlineStr">
        <is>
          <t>WASTE</t>
        </is>
      </c>
      <c r="B9309" s="2" t="inlineStr">
        <is>
          <t>LAN</t>
        </is>
      </c>
      <c r="C9309" s="2" t="n">
        <v>2045</v>
      </c>
      <c r="D9309" s="2" t="inlineStr">
        <is>
          <t>United States</t>
        </is>
      </c>
      <c r="E9309" s="2" t="inlineStr">
        <is>
          <t>USA</t>
        </is>
      </c>
      <c r="F9309" s="2" t="inlineStr">
        <is>
          <t>Electricity generation with a reciprocating engine</t>
        </is>
      </c>
      <c r="G9309" s="2" t="n">
        <v>35</v>
      </c>
      <c r="H9309" s="2" t="n">
        <v>0.0120981270447373</v>
      </c>
      <c r="I9309" s="2" t="n">
        <v>0.01354990229010578</v>
      </c>
      <c r="J9309" s="40" t="inlineStr">
        <is>
          <t>waste - methane capture</t>
        </is>
      </c>
    </row>
    <row r="9310" ht="15.75" customHeight="1" s="120">
      <c r="A9310" s="2" t="inlineStr">
        <is>
          <t>WASTE</t>
        </is>
      </c>
      <c r="B9310" s="2" t="inlineStr">
        <is>
          <t>LAN</t>
        </is>
      </c>
      <c r="C9310" s="2" t="n">
        <v>2045</v>
      </c>
      <c r="D9310" s="2" t="inlineStr">
        <is>
          <t>United States</t>
        </is>
      </c>
      <c r="E9310" s="2" t="inlineStr">
        <is>
          <t>USA</t>
        </is>
      </c>
      <c r="F9310" s="2" t="inlineStr">
        <is>
          <t>Electricity generation with a gas turbine</t>
        </is>
      </c>
      <c r="G9310" s="2" t="n">
        <v>35</v>
      </c>
      <c r="H9310" s="2" t="n">
        <v>0.0001954943872988</v>
      </c>
      <c r="I9310" s="2" t="n">
        <v>0.000218953713774656</v>
      </c>
      <c r="J9310" s="40" t="inlineStr">
        <is>
          <t>waste - methane capture</t>
        </is>
      </c>
    </row>
    <row r="9311" ht="15.75" customHeight="1" s="120">
      <c r="A9311" s="2" t="inlineStr">
        <is>
          <t>WASTE</t>
        </is>
      </c>
      <c r="B9311" s="2" t="inlineStr">
        <is>
          <t>LAN</t>
        </is>
      </c>
      <c r="C9311" s="2" t="n">
        <v>2045</v>
      </c>
      <c r="D9311" s="2" t="inlineStr">
        <is>
          <t>United States</t>
        </is>
      </c>
      <c r="E9311" s="2" t="inlineStr">
        <is>
          <t>USA</t>
        </is>
      </c>
      <c r="F9311" s="2" t="inlineStr">
        <is>
          <t>Flaring of landfill gas</t>
        </is>
      </c>
      <c r="G9311" s="2" t="n">
        <v>35</v>
      </c>
      <c r="H9311" s="2" t="n">
        <v>0.0010259044938721</v>
      </c>
      <c r="I9311" s="2" t="n">
        <v>0.001149013033136752</v>
      </c>
      <c r="J9311" s="40" t="inlineStr">
        <is>
          <t>waste - methane destruction</t>
        </is>
      </c>
    </row>
    <row r="9312" ht="15.75" customHeight="1" s="120">
      <c r="A9312" s="2" t="inlineStr">
        <is>
          <t>WASTE</t>
        </is>
      </c>
      <c r="B9312" s="2" t="inlineStr">
        <is>
          <t>LAN</t>
        </is>
      </c>
      <c r="C9312" s="2" t="n">
        <v>2045</v>
      </c>
      <c r="D9312" s="2" t="inlineStr">
        <is>
          <t>United States</t>
        </is>
      </c>
      <c r="E9312" s="2" t="inlineStr">
        <is>
          <t>USA</t>
        </is>
      </c>
      <c r="F9312" s="2" t="inlineStr">
        <is>
          <t>Electricity generation with a gas turbine</t>
        </is>
      </c>
      <c r="G9312" s="2" t="n">
        <v>36</v>
      </c>
      <c r="H9312" s="2" t="n">
        <v>0.0001898410991998</v>
      </c>
      <c r="I9312" s="2" t="n">
        <v>0.000212622031103776</v>
      </c>
      <c r="J9312" s="40" t="inlineStr">
        <is>
          <t>waste - methane capture</t>
        </is>
      </c>
    </row>
    <row r="9313" ht="15.75" customHeight="1" s="120">
      <c r="A9313" s="2" t="inlineStr">
        <is>
          <t>WASTE</t>
        </is>
      </c>
      <c r="B9313" s="2" t="inlineStr">
        <is>
          <t>LAN</t>
        </is>
      </c>
      <c r="C9313" s="2" t="n">
        <v>2045</v>
      </c>
      <c r="D9313" s="2" t="inlineStr">
        <is>
          <t>United States</t>
        </is>
      </c>
      <c r="E9313" s="2" t="inlineStr">
        <is>
          <t>USA</t>
        </is>
      </c>
      <c r="F9313" s="2" t="inlineStr">
        <is>
          <t>Electricity generation with a reciprocating engine</t>
        </is>
      </c>
      <c r="G9313" s="2" t="n">
        <v>36</v>
      </c>
      <c r="H9313" s="2" t="n">
        <v>0.0129214331973344</v>
      </c>
      <c r="I9313" s="2" t="n">
        <v>0.01447200518101453</v>
      </c>
      <c r="J9313" s="40" t="inlineStr">
        <is>
          <t>waste - methane capture</t>
        </is>
      </c>
    </row>
    <row r="9314" ht="15.75" customHeight="1" s="120">
      <c r="A9314" s="2" t="inlineStr">
        <is>
          <t>WASTE</t>
        </is>
      </c>
      <c r="B9314" s="2" t="inlineStr">
        <is>
          <t>LAN</t>
        </is>
      </c>
      <c r="C9314" s="2" t="n">
        <v>2045</v>
      </c>
      <c r="D9314" s="2" t="inlineStr">
        <is>
          <t>United States</t>
        </is>
      </c>
      <c r="E9314" s="2" t="inlineStr">
        <is>
          <t>USA</t>
        </is>
      </c>
      <c r="F9314" s="2" t="inlineStr">
        <is>
          <t>Electricity generation with combined heat and power</t>
        </is>
      </c>
      <c r="G9314" s="2" t="n">
        <v>36</v>
      </c>
      <c r="H9314" s="2" t="n">
        <v>0.0027625942602754</v>
      </c>
      <c r="I9314" s="2" t="n">
        <v>0.003094105571508448</v>
      </c>
      <c r="J9314" s="40" t="inlineStr">
        <is>
          <t>waste - methane capture</t>
        </is>
      </c>
    </row>
    <row r="9315" ht="15.75" customHeight="1" s="120">
      <c r="A9315" s="2" t="inlineStr">
        <is>
          <t>WASTE</t>
        </is>
      </c>
      <c r="B9315" s="2" t="inlineStr">
        <is>
          <t>LAN</t>
        </is>
      </c>
      <c r="C9315" s="2" t="n">
        <v>2045</v>
      </c>
      <c r="D9315" s="2" t="inlineStr">
        <is>
          <t>United States</t>
        </is>
      </c>
      <c r="E9315" s="2" t="inlineStr">
        <is>
          <t>USA</t>
        </is>
      </c>
      <c r="F9315" s="2" t="inlineStr">
        <is>
          <t>Flaring of landfill gas</t>
        </is>
      </c>
      <c r="G9315" s="2" t="n">
        <v>36</v>
      </c>
      <c r="H9315" s="2" t="n">
        <v>0.001488859532401</v>
      </c>
      <c r="I9315" s="2" t="n">
        <v>0.00166752267628912</v>
      </c>
      <c r="J9315" s="40" t="inlineStr">
        <is>
          <t>waste - methane destruction</t>
        </is>
      </c>
    </row>
    <row r="9316" ht="15.75" customHeight="1" s="120">
      <c r="A9316" s="2" t="inlineStr">
        <is>
          <t>WASTE</t>
        </is>
      </c>
      <c r="B9316" s="2" t="inlineStr">
        <is>
          <t>LAN</t>
        </is>
      </c>
      <c r="C9316" s="2" t="n">
        <v>2045</v>
      </c>
      <c r="D9316" s="2" t="inlineStr">
        <is>
          <t>United States</t>
        </is>
      </c>
      <c r="E9316" s="2" t="inlineStr">
        <is>
          <t>USA</t>
        </is>
      </c>
      <c r="F9316" s="2" t="inlineStr">
        <is>
          <t>Electricity generation with a microturbine</t>
        </is>
      </c>
      <c r="G9316" s="2" t="n">
        <v>36</v>
      </c>
      <c r="H9316" s="2" t="n">
        <v>0.0001195852091769</v>
      </c>
      <c r="I9316" s="2" t="n">
        <v>0.000133935434278128</v>
      </c>
      <c r="J9316" s="40" t="inlineStr">
        <is>
          <t>waste - methane capture</t>
        </is>
      </c>
    </row>
    <row r="9317" ht="15.75" customHeight="1" s="120">
      <c r="A9317" s="2" t="inlineStr">
        <is>
          <t>WASTE</t>
        </is>
      </c>
      <c r="B9317" s="2" t="inlineStr">
        <is>
          <t>LAN</t>
        </is>
      </c>
      <c r="C9317" s="2" t="n">
        <v>2045</v>
      </c>
      <c r="D9317" s="2" t="inlineStr">
        <is>
          <t>United States</t>
        </is>
      </c>
      <c r="E9317" s="2" t="inlineStr">
        <is>
          <t>USA</t>
        </is>
      </c>
      <c r="F9317" s="2" t="inlineStr">
        <is>
          <t>Electricity generation with a microturbine</t>
        </is>
      </c>
      <c r="G9317" s="2" t="n">
        <v>37</v>
      </c>
      <c r="H9317" s="2" t="n">
        <v>3.91431058233e-05</v>
      </c>
      <c r="I9317" s="2" t="n">
        <v>4.384027852209601e-05</v>
      </c>
      <c r="J9317" s="40" t="inlineStr">
        <is>
          <t>waste - methane capture</t>
        </is>
      </c>
    </row>
    <row r="9318" ht="15.75" customHeight="1" s="120">
      <c r="A9318" s="2" t="inlineStr">
        <is>
          <t>WASTE</t>
        </is>
      </c>
      <c r="B9318" s="2" t="inlineStr">
        <is>
          <t>LAN</t>
        </is>
      </c>
      <c r="C9318" s="2" t="n">
        <v>2045</v>
      </c>
      <c r="D9318" s="2" t="inlineStr">
        <is>
          <t>United States</t>
        </is>
      </c>
      <c r="E9318" s="2" t="inlineStr">
        <is>
          <t>USA</t>
        </is>
      </c>
      <c r="F9318" s="2" t="inlineStr">
        <is>
          <t>Electricity generation with a gas turbine</t>
        </is>
      </c>
      <c r="G9318" s="2" t="n">
        <v>37</v>
      </c>
      <c r="H9318" s="2" t="n">
        <v>0.000267144816462</v>
      </c>
      <c r="I9318" s="2" t="n">
        <v>0.00029920219443744</v>
      </c>
      <c r="J9318" s="40" t="inlineStr">
        <is>
          <t>waste - methane capture</t>
        </is>
      </c>
    </row>
    <row r="9319" ht="15.75" customHeight="1" s="120">
      <c r="A9319" s="2" t="inlineStr">
        <is>
          <t>WASTE</t>
        </is>
      </c>
      <c r="B9319" s="2" t="inlineStr">
        <is>
          <t>LAN</t>
        </is>
      </c>
      <c r="C9319" s="2" t="n">
        <v>2045</v>
      </c>
      <c r="D9319" s="2" t="inlineStr">
        <is>
          <t>United States</t>
        </is>
      </c>
      <c r="E9319" s="2" t="inlineStr">
        <is>
          <t>USA</t>
        </is>
      </c>
      <c r="F9319" s="2" t="inlineStr">
        <is>
          <t>Electricity generation with combined heat and power</t>
        </is>
      </c>
      <c r="G9319" s="2" t="n">
        <v>37</v>
      </c>
      <c r="H9319" s="2" t="n">
        <v>0.0020652289967984</v>
      </c>
      <c r="I9319" s="2" t="n">
        <v>0.002313056476414208</v>
      </c>
      <c r="J9319" s="40" t="inlineStr">
        <is>
          <t>waste - methane capture</t>
        </is>
      </c>
    </row>
    <row r="9320" ht="15.75" customHeight="1" s="120">
      <c r="A9320" s="2" t="inlineStr">
        <is>
          <t>WASTE</t>
        </is>
      </c>
      <c r="B9320" s="2" t="inlineStr">
        <is>
          <t>LAN</t>
        </is>
      </c>
      <c r="C9320" s="2" t="n">
        <v>2045</v>
      </c>
      <c r="D9320" s="2" t="inlineStr">
        <is>
          <t>United States</t>
        </is>
      </c>
      <c r="E9320" s="2" t="inlineStr">
        <is>
          <t>USA</t>
        </is>
      </c>
      <c r="F9320" s="2" t="inlineStr">
        <is>
          <t>Land_x001f_ll gas recovery for direct use</t>
        </is>
      </c>
      <c r="G9320" s="2" t="n">
        <v>37</v>
      </c>
      <c r="H9320" s="2" t="n">
        <v>0.0012776794610545</v>
      </c>
      <c r="I9320" s="2" t="n">
        <v>0.00143100099638104</v>
      </c>
      <c r="J9320" s="40" t="inlineStr">
        <is>
          <t>waste - methane capture</t>
        </is>
      </c>
    </row>
    <row r="9321" ht="15.75" customHeight="1" s="120">
      <c r="A9321" s="2" t="inlineStr">
        <is>
          <t>WASTE</t>
        </is>
      </c>
      <c r="B9321" s="2" t="inlineStr">
        <is>
          <t>LAN</t>
        </is>
      </c>
      <c r="C9321" s="2" t="n">
        <v>2045</v>
      </c>
      <c r="D9321" s="2" t="inlineStr">
        <is>
          <t>United States</t>
        </is>
      </c>
      <c r="E9321" s="2" t="inlineStr">
        <is>
          <t>USA</t>
        </is>
      </c>
      <c r="F9321" s="2" t="inlineStr">
        <is>
          <t>Flaring of landfill gas</t>
        </is>
      </c>
      <c r="G9321" s="2" t="n">
        <v>37</v>
      </c>
      <c r="H9321" s="2" t="n">
        <v>0.000495993939694</v>
      </c>
      <c r="I9321" s="2" t="n">
        <v>0.0005555132124572801</v>
      </c>
      <c r="J9321" s="40" t="inlineStr">
        <is>
          <t>waste - methane destruction</t>
        </is>
      </c>
    </row>
    <row r="9322" ht="15.75" customHeight="1" s="120">
      <c r="A9322" s="2" t="inlineStr">
        <is>
          <t>WASTE</t>
        </is>
      </c>
      <c r="B9322" s="2" t="inlineStr">
        <is>
          <t>LAN</t>
        </is>
      </c>
      <c r="C9322" s="2" t="n">
        <v>2045</v>
      </c>
      <c r="D9322" s="2" t="inlineStr">
        <is>
          <t>United States</t>
        </is>
      </c>
      <c r="E9322" s="2" t="inlineStr">
        <is>
          <t>USA</t>
        </is>
      </c>
      <c r="F9322" s="2" t="inlineStr">
        <is>
          <t>Electricity generation with a reciprocating engine</t>
        </is>
      </c>
      <c r="G9322" s="2" t="n">
        <v>37</v>
      </c>
      <c r="H9322" s="2" t="n">
        <v>0.0133464916143566</v>
      </c>
      <c r="I9322" s="2" t="n">
        <v>0.01494807060807939</v>
      </c>
      <c r="J9322" s="40" t="inlineStr">
        <is>
          <t>waste - methane capture</t>
        </is>
      </c>
    </row>
    <row r="9323" ht="15.75" customHeight="1" s="120">
      <c r="A9323" s="2" t="inlineStr">
        <is>
          <t>WASTE</t>
        </is>
      </c>
      <c r="B9323" s="2" t="inlineStr">
        <is>
          <t>LAN</t>
        </is>
      </c>
      <c r="C9323" s="2" t="n">
        <v>2045</v>
      </c>
      <c r="D9323" s="2" t="inlineStr">
        <is>
          <t>United States</t>
        </is>
      </c>
      <c r="E9323" s="2" t="inlineStr">
        <is>
          <t>USA</t>
        </is>
      </c>
      <c r="F9323" s="2" t="inlineStr">
        <is>
          <t>Electricity generation with a reciprocating engine</t>
        </is>
      </c>
      <c r="G9323" s="2" t="n">
        <v>38</v>
      </c>
      <c r="H9323" s="2" t="n">
        <v>0.0074119679629803</v>
      </c>
      <c r="I9323" s="2" t="n">
        <v>0.008301404118537936</v>
      </c>
      <c r="J9323" s="40" t="inlineStr">
        <is>
          <t>waste - methane capture</t>
        </is>
      </c>
    </row>
    <row r="9324" ht="15.75" customHeight="1" s="120">
      <c r="A9324" s="2" t="inlineStr">
        <is>
          <t>WASTE</t>
        </is>
      </c>
      <c r="B9324" s="2" t="inlineStr">
        <is>
          <t>LAN</t>
        </is>
      </c>
      <c r="C9324" s="2" t="n">
        <v>2045</v>
      </c>
      <c r="D9324" s="2" t="inlineStr">
        <is>
          <t>United States</t>
        </is>
      </c>
      <c r="E9324" s="2" t="inlineStr">
        <is>
          <t>USA</t>
        </is>
      </c>
      <c r="F9324" s="2" t="inlineStr">
        <is>
          <t>Electricity generation with a gas turbine</t>
        </is>
      </c>
      <c r="G9324" s="2" t="n">
        <v>38</v>
      </c>
      <c r="H9324" s="2" t="n">
        <v>0.0003519157908158</v>
      </c>
      <c r="I9324" s="2" t="n">
        <v>0.000394145685713696</v>
      </c>
      <c r="J9324" s="40" t="inlineStr">
        <is>
          <t>waste - methane capture</t>
        </is>
      </c>
    </row>
    <row r="9325" ht="15.75" customHeight="1" s="120">
      <c r="A9325" s="2" t="inlineStr">
        <is>
          <t>WASTE</t>
        </is>
      </c>
      <c r="B9325" s="2" t="inlineStr">
        <is>
          <t>LAN</t>
        </is>
      </c>
      <c r="C9325" s="2" t="n">
        <v>2045</v>
      </c>
      <c r="D9325" s="2" t="inlineStr">
        <is>
          <t>United States</t>
        </is>
      </c>
      <c r="E9325" s="2" t="inlineStr">
        <is>
          <t>USA</t>
        </is>
      </c>
      <c r="F9325" s="2" t="inlineStr">
        <is>
          <t>Electricity generation with a microturbine</t>
        </is>
      </c>
      <c r="G9325" s="2" t="n">
        <v>38</v>
      </c>
      <c r="H9325" s="2" t="n">
        <v>0.0001098795983125</v>
      </c>
      <c r="I9325" s="2" t="n">
        <v>0.00012306515011</v>
      </c>
      <c r="J9325" s="40" t="inlineStr">
        <is>
          <t>waste - methane capture</t>
        </is>
      </c>
    </row>
    <row r="9326" ht="15.75" customHeight="1" s="120">
      <c r="A9326" s="2" t="inlineStr">
        <is>
          <t>WASTE</t>
        </is>
      </c>
      <c r="B9326" s="2" t="inlineStr">
        <is>
          <t>LAN</t>
        </is>
      </c>
      <c r="C9326" s="2" t="n">
        <v>2045</v>
      </c>
      <c r="D9326" s="2" t="inlineStr">
        <is>
          <t>United States</t>
        </is>
      </c>
      <c r="E9326" s="2" t="inlineStr">
        <is>
          <t>USA</t>
        </is>
      </c>
      <c r="F9326" s="2" t="inlineStr">
        <is>
          <t>Electricity generation with combined heat and power</t>
        </is>
      </c>
      <c r="G9326" s="2" t="n">
        <v>38</v>
      </c>
      <c r="H9326" s="2" t="n">
        <v>0.0013162391842343</v>
      </c>
      <c r="I9326" s="2" t="n">
        <v>0.001474187886342416</v>
      </c>
      <c r="J9326" s="40" t="inlineStr">
        <is>
          <t>waste - methane capture</t>
        </is>
      </c>
    </row>
    <row r="9327" ht="15.75" customHeight="1" s="120">
      <c r="A9327" s="2" t="inlineStr">
        <is>
          <t>WASTE</t>
        </is>
      </c>
      <c r="B9327" s="2" t="inlineStr">
        <is>
          <t>LAN</t>
        </is>
      </c>
      <c r="C9327" s="2" t="n">
        <v>2045</v>
      </c>
      <c r="D9327" s="2" t="inlineStr">
        <is>
          <t>United States</t>
        </is>
      </c>
      <c r="E9327" s="2" t="inlineStr">
        <is>
          <t>USA</t>
        </is>
      </c>
      <c r="F9327" s="2" t="inlineStr">
        <is>
          <t>Electricity generation with a microturbine</t>
        </is>
      </c>
      <c r="G9327" s="2" t="n">
        <v>39</v>
      </c>
      <c r="H9327" s="2" t="n">
        <v>0.0001103751201299</v>
      </c>
      <c r="I9327" s="2" t="n">
        <v>0.000123620134545488</v>
      </c>
      <c r="J9327" s="40" t="inlineStr">
        <is>
          <t>waste - methane capture</t>
        </is>
      </c>
    </row>
    <row r="9328" ht="15.75" customHeight="1" s="120">
      <c r="A9328" s="2" t="inlineStr">
        <is>
          <t>WASTE</t>
        </is>
      </c>
      <c r="B9328" s="2" t="inlineStr">
        <is>
          <t>LAN</t>
        </is>
      </c>
      <c r="C9328" s="2" t="n">
        <v>2045</v>
      </c>
      <c r="D9328" s="2" t="inlineStr">
        <is>
          <t>United States</t>
        </is>
      </c>
      <c r="E9328" s="2" t="inlineStr">
        <is>
          <t>USA</t>
        </is>
      </c>
      <c r="F9328" s="2" t="inlineStr">
        <is>
          <t>Electricity generation with a reciprocating engine</t>
        </is>
      </c>
      <c r="G9328" s="2" t="n">
        <v>39</v>
      </c>
      <c r="H9328" s="2" t="n">
        <v>0.004353440599516</v>
      </c>
      <c r="I9328" s="2" t="n">
        <v>0.004875853471457921</v>
      </c>
      <c r="J9328" s="40" t="inlineStr">
        <is>
          <t>waste - methane capture</t>
        </is>
      </c>
    </row>
    <row r="9329" ht="15.75" customHeight="1" s="120">
      <c r="A9329" s="2" t="inlineStr">
        <is>
          <t>WASTE</t>
        </is>
      </c>
      <c r="B9329" s="2" t="inlineStr">
        <is>
          <t>LAN</t>
        </is>
      </c>
      <c r="C9329" s="2" t="n">
        <v>2045</v>
      </c>
      <c r="D9329" s="2" t="inlineStr">
        <is>
          <t>United States</t>
        </is>
      </c>
      <c r="E9329" s="2" t="inlineStr">
        <is>
          <t>USA</t>
        </is>
      </c>
      <c r="F9329" s="2" t="inlineStr">
        <is>
          <t>Flaring of landfill gas</t>
        </is>
      </c>
      <c r="G9329" s="2" t="n">
        <v>39</v>
      </c>
      <c r="H9329" s="2" t="n">
        <v>0.0018490968213882</v>
      </c>
      <c r="I9329" s="2" t="n">
        <v>0.002070988439954784</v>
      </c>
      <c r="J9329" s="40" t="inlineStr">
        <is>
          <t>waste - methane destruction</t>
        </is>
      </c>
    </row>
    <row r="9330" ht="15.75" customHeight="1" s="120">
      <c r="A9330" s="2" t="inlineStr">
        <is>
          <t>WASTE</t>
        </is>
      </c>
      <c r="B9330" s="2" t="inlineStr">
        <is>
          <t>LAN</t>
        </is>
      </c>
      <c r="C9330" s="2" t="n">
        <v>2045</v>
      </c>
      <c r="D9330" s="2" t="inlineStr">
        <is>
          <t>United States</t>
        </is>
      </c>
      <c r="E9330" s="2" t="inlineStr">
        <is>
          <t>USA</t>
        </is>
      </c>
      <c r="F9330" s="2" t="inlineStr">
        <is>
          <t>Electricity generation with combined heat and power</t>
        </is>
      </c>
      <c r="G9330" s="2" t="n">
        <v>39</v>
      </c>
      <c r="H9330" s="2" t="n">
        <v>0.0024079190916382</v>
      </c>
      <c r="I9330" s="2" t="n">
        <v>0.002696869382634784</v>
      </c>
      <c r="J9330" s="40" t="inlineStr">
        <is>
          <t>waste - methane capture</t>
        </is>
      </c>
    </row>
    <row r="9331" ht="15.75" customHeight="1" s="120">
      <c r="A9331" s="2" t="inlineStr">
        <is>
          <t>WASTE</t>
        </is>
      </c>
      <c r="B9331" s="2" t="inlineStr">
        <is>
          <t>LAN</t>
        </is>
      </c>
      <c r="C9331" s="2" t="n">
        <v>2045</v>
      </c>
      <c r="D9331" s="2" t="inlineStr">
        <is>
          <t>United States</t>
        </is>
      </c>
      <c r="E9331" s="2" t="inlineStr">
        <is>
          <t>USA</t>
        </is>
      </c>
      <c r="F9331" s="2" t="inlineStr">
        <is>
          <t>Electricity generation with a gas turbine</t>
        </is>
      </c>
      <c r="G9331" s="2" t="n">
        <v>39</v>
      </c>
      <c r="H9331" s="2" t="n">
        <v>0.0003451226075413</v>
      </c>
      <c r="I9331" s="2" t="n">
        <v>0.000386537320446256</v>
      </c>
      <c r="J9331" s="40" t="inlineStr">
        <is>
          <t>waste - methane capture</t>
        </is>
      </c>
    </row>
    <row r="9332" ht="15.75" customHeight="1" s="120">
      <c r="A9332" s="2" t="inlineStr">
        <is>
          <t>WASTE</t>
        </is>
      </c>
      <c r="B9332" s="2" t="inlineStr">
        <is>
          <t>LAN</t>
        </is>
      </c>
      <c r="C9332" s="2" t="n">
        <v>2045</v>
      </c>
      <c r="D9332" s="2" t="inlineStr">
        <is>
          <t>United States</t>
        </is>
      </c>
      <c r="E9332" s="2" t="inlineStr">
        <is>
          <t>USA</t>
        </is>
      </c>
      <c r="F9332" s="2" t="inlineStr">
        <is>
          <t>Land_x001f_ll gas recovery for direct use</t>
        </is>
      </c>
      <c r="G9332" s="2" t="n">
        <v>40</v>
      </c>
      <c r="H9332" s="2" t="n">
        <v>0.0009552155388519</v>
      </c>
      <c r="I9332" s="2" t="n">
        <v>0.001069841403514128</v>
      </c>
      <c r="J9332" s="40" t="inlineStr">
        <is>
          <t>waste - methane capture</t>
        </is>
      </c>
    </row>
    <row r="9333" ht="15.75" customHeight="1" s="120">
      <c r="A9333" s="2" t="inlineStr">
        <is>
          <t>WASTE</t>
        </is>
      </c>
      <c r="B9333" s="2" t="inlineStr">
        <is>
          <t>LAN</t>
        </is>
      </c>
      <c r="C9333" s="2" t="n">
        <v>2045</v>
      </c>
      <c r="D9333" s="2" t="inlineStr">
        <is>
          <t>United States</t>
        </is>
      </c>
      <c r="E9333" s="2" t="inlineStr">
        <is>
          <t>USA</t>
        </is>
      </c>
      <c r="F9333" s="2" t="inlineStr">
        <is>
          <t>Electricity generation with a gas turbine</t>
        </is>
      </c>
      <c r="G9333" s="2" t="n">
        <v>40</v>
      </c>
      <c r="H9333" s="2" t="n">
        <v>8.98662619875e-05</v>
      </c>
      <c r="I9333" s="2" t="n">
        <v>0.000100650213426</v>
      </c>
      <c r="J9333" s="40" t="inlineStr">
        <is>
          <t>waste - methane capture</t>
        </is>
      </c>
    </row>
    <row r="9334" ht="15.75" customHeight="1" s="120">
      <c r="A9334" s="2" t="inlineStr">
        <is>
          <t>WASTE</t>
        </is>
      </c>
      <c r="B9334" s="2" t="inlineStr">
        <is>
          <t>LAN</t>
        </is>
      </c>
      <c r="C9334" s="2" t="n">
        <v>2045</v>
      </c>
      <c r="D9334" s="2" t="inlineStr">
        <is>
          <t>United States</t>
        </is>
      </c>
      <c r="E9334" s="2" t="inlineStr">
        <is>
          <t>USA</t>
        </is>
      </c>
      <c r="F9334" s="2" t="inlineStr">
        <is>
          <t>Electricity generation with combined heat and power</t>
        </is>
      </c>
      <c r="G9334" s="2" t="n">
        <v>40</v>
      </c>
      <c r="H9334" s="2" t="n">
        <v>0.0005898498930037</v>
      </c>
      <c r="I9334" s="2" t="n">
        <v>0.0006606318801641441</v>
      </c>
      <c r="J9334" s="40" t="inlineStr">
        <is>
          <t>waste - methane capture</t>
        </is>
      </c>
    </row>
    <row r="9335" ht="15.75" customHeight="1" s="120">
      <c r="A9335" s="2" t="inlineStr">
        <is>
          <t>WASTE</t>
        </is>
      </c>
      <c r="B9335" s="2" t="inlineStr">
        <is>
          <t>LAN</t>
        </is>
      </c>
      <c r="C9335" s="2" t="n">
        <v>2045</v>
      </c>
      <c r="D9335" s="2" t="inlineStr">
        <is>
          <t>United States</t>
        </is>
      </c>
      <c r="E9335" s="2" t="inlineStr">
        <is>
          <t>USA</t>
        </is>
      </c>
      <c r="F9335" s="2" t="inlineStr">
        <is>
          <t>Electricity generation with a microturbine</t>
        </is>
      </c>
      <c r="G9335" s="2" t="n">
        <v>40</v>
      </c>
      <c r="H9335" s="2" t="n">
        <v>3.67224747606e-05</v>
      </c>
      <c r="I9335" s="2" t="n">
        <v>4.1129171731872e-05</v>
      </c>
      <c r="J9335" s="40" t="inlineStr">
        <is>
          <t>waste - methane capture</t>
        </is>
      </c>
    </row>
    <row r="9336" ht="15.75" customHeight="1" s="120">
      <c r="A9336" s="2" t="inlineStr">
        <is>
          <t>WASTE</t>
        </is>
      </c>
      <c r="B9336" s="2" t="inlineStr">
        <is>
          <t>LAN</t>
        </is>
      </c>
      <c r="C9336" s="2" t="n">
        <v>2045</v>
      </c>
      <c r="D9336" s="2" t="inlineStr">
        <is>
          <t>United States</t>
        </is>
      </c>
      <c r="E9336" s="2" t="inlineStr">
        <is>
          <t>USA</t>
        </is>
      </c>
      <c r="F9336" s="2" t="inlineStr">
        <is>
          <t>Electricity generation with a reciprocating engine</t>
        </is>
      </c>
      <c r="G9336" s="2" t="n">
        <v>40</v>
      </c>
      <c r="H9336" s="2" t="n">
        <v>0.0128609319217503</v>
      </c>
      <c r="I9336" s="2" t="n">
        <v>0.01440424375236034</v>
      </c>
      <c r="J9336" s="40" t="inlineStr">
        <is>
          <t>waste - methane capture</t>
        </is>
      </c>
    </row>
    <row r="9337" ht="15.75" customHeight="1" s="120">
      <c r="A9337" s="2" t="inlineStr">
        <is>
          <t>WASTE</t>
        </is>
      </c>
      <c r="B9337" s="2" t="inlineStr">
        <is>
          <t>LAN</t>
        </is>
      </c>
      <c r="C9337" s="2" t="n">
        <v>2045</v>
      </c>
      <c r="D9337" s="2" t="inlineStr">
        <is>
          <t>United States</t>
        </is>
      </c>
      <c r="E9337" s="2" t="inlineStr">
        <is>
          <t>USA</t>
        </is>
      </c>
      <c r="F9337" s="2" t="inlineStr">
        <is>
          <t>Electricity generation with a reciprocating engine</t>
        </is>
      </c>
      <c r="G9337" s="2" t="n">
        <v>41</v>
      </c>
      <c r="H9337" s="2" t="n">
        <v>0.0046752856578678</v>
      </c>
      <c r="I9337" s="2" t="n">
        <v>0.005236319936811936</v>
      </c>
      <c r="J9337" s="40" t="inlineStr">
        <is>
          <t>waste - methane capture</t>
        </is>
      </c>
    </row>
    <row r="9338" ht="15.75" customHeight="1" s="120">
      <c r="A9338" s="2" t="inlineStr">
        <is>
          <t>WASTE</t>
        </is>
      </c>
      <c r="B9338" s="2" t="inlineStr">
        <is>
          <t>LAN</t>
        </is>
      </c>
      <c r="C9338" s="2" t="n">
        <v>2045</v>
      </c>
      <c r="D9338" s="2" t="inlineStr">
        <is>
          <t>United States</t>
        </is>
      </c>
      <c r="E9338" s="2" t="inlineStr">
        <is>
          <t>USA</t>
        </is>
      </c>
      <c r="F9338" s="2" t="inlineStr">
        <is>
          <t>Land_x001f_ll gas recovery for direct use</t>
        </is>
      </c>
      <c r="G9338" s="2" t="n">
        <v>41</v>
      </c>
      <c r="H9338" s="2" t="n">
        <v>0.0005061219562776</v>
      </c>
      <c r="I9338" s="2" t="n">
        <v>0.0005668565910309121</v>
      </c>
      <c r="J9338" s="40" t="inlineStr">
        <is>
          <t>waste - methane capture</t>
        </is>
      </c>
    </row>
    <row r="9339" ht="15.75" customHeight="1" s="120">
      <c r="A9339" s="2" t="inlineStr">
        <is>
          <t>WASTE</t>
        </is>
      </c>
      <c r="B9339" s="2" t="inlineStr">
        <is>
          <t>LAN</t>
        </is>
      </c>
      <c r="C9339" s="2" t="n">
        <v>2045</v>
      </c>
      <c r="D9339" s="2" t="inlineStr">
        <is>
          <t>United States</t>
        </is>
      </c>
      <c r="E9339" s="2" t="inlineStr">
        <is>
          <t>USA</t>
        </is>
      </c>
      <c r="F9339" s="2" t="inlineStr">
        <is>
          <t>Electricity generation with a gas turbine</t>
        </is>
      </c>
      <c r="G9339" s="2" t="n">
        <v>41</v>
      </c>
      <c r="H9339" s="2" t="n">
        <v>0.0001648579273024</v>
      </c>
      <c r="I9339" s="2" t="n">
        <v>0.000184640878578688</v>
      </c>
      <c r="J9339" s="40" t="inlineStr">
        <is>
          <t>waste - methane capture</t>
        </is>
      </c>
    </row>
    <row r="9340" ht="15.75" customHeight="1" s="120">
      <c r="A9340" s="2" t="inlineStr">
        <is>
          <t>WASTE</t>
        </is>
      </c>
      <c r="B9340" s="2" t="inlineStr">
        <is>
          <t>LAN</t>
        </is>
      </c>
      <c r="C9340" s="2" t="n">
        <v>2045</v>
      </c>
      <c r="D9340" s="2" t="inlineStr">
        <is>
          <t>United States</t>
        </is>
      </c>
      <c r="E9340" s="2" t="inlineStr">
        <is>
          <t>USA</t>
        </is>
      </c>
      <c r="F9340" s="2" t="inlineStr">
        <is>
          <t>Flaring of landfill gas</t>
        </is>
      </c>
      <c r="G9340" s="2" t="n">
        <v>41</v>
      </c>
      <c r="H9340" s="2" t="n">
        <v>0.0004598361847457</v>
      </c>
      <c r="I9340" s="2" t="n">
        <v>0.0005150165269151841</v>
      </c>
      <c r="J9340" s="40" t="inlineStr">
        <is>
          <t>waste - methane destruction</t>
        </is>
      </c>
    </row>
    <row r="9341" ht="15.75" customHeight="1" s="120">
      <c r="A9341" s="2" t="inlineStr">
        <is>
          <t>WASTE</t>
        </is>
      </c>
      <c r="B9341" s="2" t="inlineStr">
        <is>
          <t>LAN</t>
        </is>
      </c>
      <c r="C9341" s="2" t="n">
        <v>2045</v>
      </c>
      <c r="D9341" s="2" t="inlineStr">
        <is>
          <t>United States</t>
        </is>
      </c>
      <c r="E9341" s="2" t="inlineStr">
        <is>
          <t>USA</t>
        </is>
      </c>
      <c r="F9341" s="2" t="inlineStr">
        <is>
          <t>Electricity generation with combined heat and power</t>
        </is>
      </c>
      <c r="G9341" s="2" t="n">
        <v>41</v>
      </c>
      <c r="H9341" s="2" t="n">
        <v>0.0011277127487119</v>
      </c>
      <c r="I9341" s="2" t="n">
        <v>0.001263038278557328</v>
      </c>
      <c r="J9341" s="40" t="inlineStr">
        <is>
          <t>waste - methane capture</t>
        </is>
      </c>
    </row>
    <row r="9342" ht="15.75" customHeight="1" s="120">
      <c r="A9342" s="2" t="inlineStr">
        <is>
          <t>WASTE</t>
        </is>
      </c>
      <c r="B9342" s="2" t="inlineStr">
        <is>
          <t>LAN</t>
        </is>
      </c>
      <c r="C9342" s="2" t="n">
        <v>2045</v>
      </c>
      <c r="D9342" s="2" t="inlineStr">
        <is>
          <t>United States</t>
        </is>
      </c>
      <c r="E9342" s="2" t="inlineStr">
        <is>
          <t>USA</t>
        </is>
      </c>
      <c r="F9342" s="2" t="inlineStr">
        <is>
          <t>Electricity generation with a microturbine</t>
        </is>
      </c>
      <c r="G9342" s="2" t="n">
        <v>41</v>
      </c>
      <c r="H9342" s="2" t="n">
        <v>3.4888726077e-05</v>
      </c>
      <c r="I9342" s="2" t="n">
        <v>3.907537320624e-05</v>
      </c>
      <c r="J9342" s="40" t="inlineStr">
        <is>
          <t>waste - methane capture</t>
        </is>
      </c>
    </row>
    <row r="9343" ht="15.75" customHeight="1" s="120">
      <c r="A9343" s="2" t="inlineStr">
        <is>
          <t>WASTE</t>
        </is>
      </c>
      <c r="B9343" s="2" t="inlineStr">
        <is>
          <t>LAN</t>
        </is>
      </c>
      <c r="C9343" s="2" t="n">
        <v>2045</v>
      </c>
      <c r="D9343" s="2" t="inlineStr">
        <is>
          <t>United States</t>
        </is>
      </c>
      <c r="E9343" s="2" t="inlineStr">
        <is>
          <t>USA</t>
        </is>
      </c>
      <c r="F9343" s="2" t="inlineStr">
        <is>
          <t>Electricity generation with a microturbine</t>
        </is>
      </c>
      <c r="G9343" s="2" t="n">
        <v>42</v>
      </c>
      <c r="H9343" s="2" t="n">
        <v>3.38076570188e-05</v>
      </c>
      <c r="I9343" s="2" t="n">
        <v>3.7864575861056e-05</v>
      </c>
      <c r="J9343" s="40" t="inlineStr">
        <is>
          <t>waste - methane capture</t>
        </is>
      </c>
    </row>
    <row r="9344" ht="15.75" customHeight="1" s="120">
      <c r="A9344" s="2" t="inlineStr">
        <is>
          <t>WASTE</t>
        </is>
      </c>
      <c r="B9344" s="2" t="inlineStr">
        <is>
          <t>LAN</t>
        </is>
      </c>
      <c r="C9344" s="2" t="n">
        <v>2045</v>
      </c>
      <c r="D9344" s="2" t="inlineStr">
        <is>
          <t>United States</t>
        </is>
      </c>
      <c r="E9344" s="2" t="inlineStr">
        <is>
          <t>USA</t>
        </is>
      </c>
      <c r="F9344" s="2" t="inlineStr">
        <is>
          <t>Electricity generation with a reciprocating engine</t>
        </is>
      </c>
      <c r="G9344" s="2" t="n">
        <v>42</v>
      </c>
      <c r="H9344" s="2" t="n">
        <v>0.0066682419274002</v>
      </c>
      <c r="I9344" s="2" t="n">
        <v>0.007468430958688225</v>
      </c>
      <c r="J9344" s="40" t="inlineStr">
        <is>
          <t>waste - methane capture</t>
        </is>
      </c>
    </row>
    <row r="9345" ht="15.75" customHeight="1" s="120">
      <c r="A9345" s="2" t="inlineStr">
        <is>
          <t>WASTE</t>
        </is>
      </c>
      <c r="B9345" s="2" t="inlineStr">
        <is>
          <t>LAN</t>
        </is>
      </c>
      <c r="C9345" s="2" t="n">
        <v>2045</v>
      </c>
      <c r="D9345" s="2" t="inlineStr">
        <is>
          <t>United States</t>
        </is>
      </c>
      <c r="E9345" s="2" t="inlineStr">
        <is>
          <t>USA</t>
        </is>
      </c>
      <c r="F9345" s="2" t="inlineStr">
        <is>
          <t>Electricity generation with a gas turbine</t>
        </is>
      </c>
      <c r="G9345" s="2" t="n">
        <v>42</v>
      </c>
      <c r="H9345" s="2" t="n">
        <v>7.675957022e-05</v>
      </c>
      <c r="I9345" s="2" t="n">
        <v>8.597071864640002e-05</v>
      </c>
      <c r="J9345" s="40" t="inlineStr">
        <is>
          <t>waste - methane capture</t>
        </is>
      </c>
    </row>
    <row r="9346" ht="15.75" customHeight="1" s="120">
      <c r="A9346" s="2" t="inlineStr">
        <is>
          <t>WASTE</t>
        </is>
      </c>
      <c r="B9346" s="2" t="inlineStr">
        <is>
          <t>LAN</t>
        </is>
      </c>
      <c r="C9346" s="2" t="n">
        <v>2045</v>
      </c>
      <c r="D9346" s="2" t="inlineStr">
        <is>
          <t>United States</t>
        </is>
      </c>
      <c r="E9346" s="2" t="inlineStr">
        <is>
          <t>USA</t>
        </is>
      </c>
      <c r="F9346" s="2" t="inlineStr">
        <is>
          <t>Electricity generation with combined heat and power</t>
        </is>
      </c>
      <c r="G9346" s="2" t="n">
        <v>42</v>
      </c>
      <c r="H9346" s="2" t="n">
        <v>0.0010356529674027</v>
      </c>
      <c r="I9346" s="2" t="n">
        <v>0.001159931323491024</v>
      </c>
      <c r="J9346" s="40" t="inlineStr">
        <is>
          <t>waste - methane capture</t>
        </is>
      </c>
    </row>
    <row r="9347" ht="15.75" customHeight="1" s="120">
      <c r="A9347" s="2" t="inlineStr">
        <is>
          <t>WASTE</t>
        </is>
      </c>
      <c r="B9347" s="2" t="inlineStr">
        <is>
          <t>LAN</t>
        </is>
      </c>
      <c r="C9347" s="2" t="n">
        <v>2045</v>
      </c>
      <c r="D9347" s="2" t="inlineStr">
        <is>
          <t>United States</t>
        </is>
      </c>
      <c r="E9347" s="2" t="inlineStr">
        <is>
          <t>USA</t>
        </is>
      </c>
      <c r="F9347" s="2" t="inlineStr">
        <is>
          <t>Electricity generation with combined heat and power</t>
        </is>
      </c>
      <c r="G9347" s="2" t="n">
        <v>43</v>
      </c>
      <c r="H9347" s="2" t="n">
        <v>0.0002400732191745</v>
      </c>
      <c r="I9347" s="2" t="n">
        <v>0.00026888200547544</v>
      </c>
      <c r="J9347" s="40" t="inlineStr">
        <is>
          <t>waste - methane capture</t>
        </is>
      </c>
    </row>
    <row r="9348" ht="15.75" customHeight="1" s="120">
      <c r="A9348" s="2" t="inlineStr">
        <is>
          <t>WASTE</t>
        </is>
      </c>
      <c r="B9348" s="2" t="inlineStr">
        <is>
          <t>LAN</t>
        </is>
      </c>
      <c r="C9348" s="2" t="n">
        <v>2045</v>
      </c>
      <c r="D9348" s="2" t="inlineStr">
        <is>
          <t>United States</t>
        </is>
      </c>
      <c r="E9348" s="2" t="inlineStr">
        <is>
          <t>USA</t>
        </is>
      </c>
      <c r="F9348" s="2" t="inlineStr">
        <is>
          <t>Electricity generation with a reciprocating engine</t>
        </is>
      </c>
      <c r="G9348" s="2" t="n">
        <v>43</v>
      </c>
      <c r="H9348" s="2" t="n">
        <v>0.0020086350850761</v>
      </c>
      <c r="I9348" s="2" t="n">
        <v>0.002249671295285232</v>
      </c>
      <c r="J9348" s="40" t="inlineStr">
        <is>
          <t>waste - methane capture</t>
        </is>
      </c>
    </row>
    <row r="9349" ht="15.75" customHeight="1" s="120">
      <c r="A9349" s="2" t="inlineStr">
        <is>
          <t>WASTE</t>
        </is>
      </c>
      <c r="B9349" s="2" t="inlineStr">
        <is>
          <t>LAN</t>
        </is>
      </c>
      <c r="C9349" s="2" t="n">
        <v>2045</v>
      </c>
      <c r="D9349" s="2" t="inlineStr">
        <is>
          <t>United States</t>
        </is>
      </c>
      <c r="E9349" s="2" t="inlineStr">
        <is>
          <t>USA</t>
        </is>
      </c>
      <c r="F9349" s="2" t="inlineStr">
        <is>
          <t>Electricity generation with a gas turbine</t>
        </is>
      </c>
      <c r="G9349" s="2" t="n">
        <v>43</v>
      </c>
      <c r="H9349" s="2" t="n">
        <v>0.0002241908878204</v>
      </c>
      <c r="I9349" s="2" t="n">
        <v>0.000251093794358848</v>
      </c>
      <c r="J9349" s="40" t="inlineStr">
        <is>
          <t>waste - methane capture</t>
        </is>
      </c>
    </row>
    <row r="9350" ht="15.75" customHeight="1" s="120">
      <c r="A9350" s="2" t="inlineStr">
        <is>
          <t>WASTE</t>
        </is>
      </c>
      <c r="B9350" s="2" t="inlineStr">
        <is>
          <t>LAN</t>
        </is>
      </c>
      <c r="C9350" s="2" t="n">
        <v>2045</v>
      </c>
      <c r="D9350" s="2" t="inlineStr">
        <is>
          <t>United States</t>
        </is>
      </c>
      <c r="E9350" s="2" t="inlineStr">
        <is>
          <t>USA</t>
        </is>
      </c>
      <c r="F9350" s="2" t="inlineStr">
        <is>
          <t>Electricity generation with a microturbine</t>
        </is>
      </c>
      <c r="G9350" s="2" t="n">
        <v>43</v>
      </c>
      <c r="H9350" s="2" t="n">
        <v>6.52795897622e-05</v>
      </c>
      <c r="I9350" s="2" t="n">
        <v>7.3113140533664e-05</v>
      </c>
      <c r="J9350" s="40" t="inlineStr">
        <is>
          <t>waste - methane capture</t>
        </is>
      </c>
    </row>
    <row r="9351" ht="15.75" customHeight="1" s="120">
      <c r="A9351" s="2" t="inlineStr">
        <is>
          <t>WASTE</t>
        </is>
      </c>
      <c r="B9351" s="2" t="inlineStr">
        <is>
          <t>LAN</t>
        </is>
      </c>
      <c r="C9351" s="2" t="n">
        <v>2045</v>
      </c>
      <c r="D9351" s="2" t="inlineStr">
        <is>
          <t>United States</t>
        </is>
      </c>
      <c r="E9351" s="2" t="inlineStr">
        <is>
          <t>USA</t>
        </is>
      </c>
      <c r="F9351" s="2" t="inlineStr">
        <is>
          <t>Electricity generation with combined heat and power</t>
        </is>
      </c>
      <c r="G9351" s="2" t="n">
        <v>44</v>
      </c>
      <c r="H9351" s="2" t="n">
        <v>0.0005214366683504</v>
      </c>
      <c r="I9351" s="2" t="n">
        <v>0.000584009068552448</v>
      </c>
      <c r="J9351" s="40" t="inlineStr">
        <is>
          <t>waste - methane capture</t>
        </is>
      </c>
    </row>
    <row r="9352" ht="15.75" customHeight="1" s="120">
      <c r="A9352" s="2" t="inlineStr">
        <is>
          <t>WASTE</t>
        </is>
      </c>
      <c r="B9352" s="2" t="inlineStr">
        <is>
          <t>LAN</t>
        </is>
      </c>
      <c r="C9352" s="2" t="n">
        <v>2045</v>
      </c>
      <c r="D9352" s="2" t="inlineStr">
        <is>
          <t>United States</t>
        </is>
      </c>
      <c r="E9352" s="2" t="inlineStr">
        <is>
          <t>USA</t>
        </is>
      </c>
      <c r="F9352" s="2" t="inlineStr">
        <is>
          <t>Electricity generation with a microturbine</t>
        </is>
      </c>
      <c r="G9352" s="2" t="n">
        <v>44</v>
      </c>
      <c r="H9352" s="2" t="n">
        <v>0.0001262987170776</v>
      </c>
      <c r="I9352" s="2" t="n">
        <v>0.000141454563126912</v>
      </c>
      <c r="J9352" s="40" t="inlineStr">
        <is>
          <t>waste - methane capture</t>
        </is>
      </c>
    </row>
    <row r="9353" ht="15.75" customHeight="1" s="120">
      <c r="A9353" s="2" t="inlineStr">
        <is>
          <t>WASTE</t>
        </is>
      </c>
      <c r="B9353" s="2" t="inlineStr">
        <is>
          <t>LAN</t>
        </is>
      </c>
      <c r="C9353" s="2" t="n">
        <v>2045</v>
      </c>
      <c r="D9353" s="2" t="inlineStr">
        <is>
          <t>United States</t>
        </is>
      </c>
      <c r="E9353" s="2" t="inlineStr">
        <is>
          <t>USA</t>
        </is>
      </c>
      <c r="F9353" s="2" t="inlineStr">
        <is>
          <t>Land_x001f_ll gas recovery for direct use</t>
        </is>
      </c>
      <c r="G9353" s="2" t="n">
        <v>44</v>
      </c>
      <c r="H9353" s="2" t="n">
        <v>0.0004970840527676</v>
      </c>
      <c r="I9353" s="2" t="n">
        <v>0.0005567341390997121</v>
      </c>
      <c r="J9353" s="40" t="inlineStr">
        <is>
          <t>waste - methane capture</t>
        </is>
      </c>
    </row>
    <row r="9354" ht="15.75" customHeight="1" s="120">
      <c r="A9354" s="2" t="inlineStr">
        <is>
          <t>WASTE</t>
        </is>
      </c>
      <c r="B9354" s="2" t="inlineStr">
        <is>
          <t>LAN</t>
        </is>
      </c>
      <c r="C9354" s="2" t="n">
        <v>2045</v>
      </c>
      <c r="D9354" s="2" t="inlineStr">
        <is>
          <t>United States</t>
        </is>
      </c>
      <c r="E9354" s="2" t="inlineStr">
        <is>
          <t>USA</t>
        </is>
      </c>
      <c r="F9354" s="2" t="inlineStr">
        <is>
          <t>Flaring of landfill gas</t>
        </is>
      </c>
      <c r="G9354" s="2" t="n">
        <v>44</v>
      </c>
      <c r="H9354" s="2" t="n">
        <v>0.0008228243677877</v>
      </c>
      <c r="I9354" s="2" t="n">
        <v>0.0009215632919222242</v>
      </c>
      <c r="J9354" s="40" t="inlineStr">
        <is>
          <t>waste - methane destruction</t>
        </is>
      </c>
    </row>
    <row r="9355" ht="15.75" customHeight="1" s="120">
      <c r="A9355" s="2" t="inlineStr">
        <is>
          <t>WASTE</t>
        </is>
      </c>
      <c r="B9355" s="2" t="inlineStr">
        <is>
          <t>LAN</t>
        </is>
      </c>
      <c r="C9355" s="2" t="n">
        <v>2045</v>
      </c>
      <c r="D9355" s="2" t="inlineStr">
        <is>
          <t>United States</t>
        </is>
      </c>
      <c r="E9355" s="2" t="inlineStr">
        <is>
          <t>USA</t>
        </is>
      </c>
      <c r="F9355" s="2" t="inlineStr">
        <is>
          <t>Electricity generation with a gas turbine</t>
        </is>
      </c>
      <c r="G9355" s="2" t="n">
        <v>44</v>
      </c>
      <c r="H9355" s="2" t="n">
        <v>7.32469998184e-05</v>
      </c>
      <c r="I9355" s="2" t="n">
        <v>8.2036639796608e-05</v>
      </c>
      <c r="J9355" s="40" t="inlineStr">
        <is>
          <t>waste - methane capture</t>
        </is>
      </c>
    </row>
    <row r="9356" ht="15.75" customHeight="1" s="120">
      <c r="A9356" s="2" t="inlineStr">
        <is>
          <t>WASTE</t>
        </is>
      </c>
      <c r="B9356" s="2" t="inlineStr">
        <is>
          <t>LAN</t>
        </is>
      </c>
      <c r="C9356" s="2" t="n">
        <v>2045</v>
      </c>
      <c r="D9356" s="2" t="inlineStr">
        <is>
          <t>United States</t>
        </is>
      </c>
      <c r="E9356" s="2" t="inlineStr">
        <is>
          <t>USA</t>
        </is>
      </c>
      <c r="F9356" s="2" t="inlineStr">
        <is>
          <t>Electricity generation with a reciprocating engine</t>
        </is>
      </c>
      <c r="G9356" s="2" t="n">
        <v>44</v>
      </c>
      <c r="H9356" s="2" t="n">
        <v>0.009717820910736899</v>
      </c>
      <c r="I9356" s="2" t="n">
        <v>0.01088395942002533</v>
      </c>
      <c r="J9356" s="40" t="inlineStr">
        <is>
          <t>waste - methane capture</t>
        </is>
      </c>
    </row>
    <row r="9357" ht="15.75" customHeight="1" s="120">
      <c r="A9357" s="2" t="inlineStr">
        <is>
          <t>WASTE</t>
        </is>
      </c>
      <c r="B9357" s="2" t="inlineStr">
        <is>
          <t>LAN</t>
        </is>
      </c>
      <c r="C9357" s="2" t="n">
        <v>2045</v>
      </c>
      <c r="D9357" s="2" t="inlineStr">
        <is>
          <t>United States</t>
        </is>
      </c>
      <c r="E9357" s="2" t="inlineStr">
        <is>
          <t>USA</t>
        </is>
      </c>
      <c r="F9357" s="2" t="inlineStr">
        <is>
          <t>Electricity generation with a reciprocating engine</t>
        </is>
      </c>
      <c r="G9357" s="2" t="n">
        <v>45</v>
      </c>
      <c r="H9357" s="2" t="n">
        <v>0.0113355988869444</v>
      </c>
      <c r="I9357" s="2" t="n">
        <v>0.01269587075337773</v>
      </c>
      <c r="J9357" s="40" t="inlineStr">
        <is>
          <t>waste - methane capture</t>
        </is>
      </c>
    </row>
    <row r="9358" ht="15.75" customHeight="1" s="120">
      <c r="A9358" s="2" t="inlineStr">
        <is>
          <t>WASTE</t>
        </is>
      </c>
      <c r="B9358" s="2" t="inlineStr">
        <is>
          <t>LAN</t>
        </is>
      </c>
      <c r="C9358" s="2" t="n">
        <v>2045</v>
      </c>
      <c r="D9358" s="2" t="inlineStr">
        <is>
          <t>United States</t>
        </is>
      </c>
      <c r="E9358" s="2" t="inlineStr">
        <is>
          <t>USA</t>
        </is>
      </c>
      <c r="F9358" s="2" t="inlineStr">
        <is>
          <t>Electricity generation with combined heat and power</t>
        </is>
      </c>
      <c r="G9358" s="2" t="n">
        <v>45</v>
      </c>
      <c r="H9358" s="2" t="n">
        <v>0.0010429019166622</v>
      </c>
      <c r="I9358" s="2" t="n">
        <v>0.001168050146661664</v>
      </c>
      <c r="J9358" s="40" t="inlineStr">
        <is>
          <t>waste - methane capture</t>
        </is>
      </c>
    </row>
    <row r="9359" ht="15.75" customHeight="1" s="120">
      <c r="A9359" s="2" t="inlineStr">
        <is>
          <t>WASTE</t>
        </is>
      </c>
      <c r="B9359" s="2" t="inlineStr">
        <is>
          <t>LAN</t>
        </is>
      </c>
      <c r="C9359" s="2" t="n">
        <v>2045</v>
      </c>
      <c r="D9359" s="2" t="inlineStr">
        <is>
          <t>United States</t>
        </is>
      </c>
      <c r="E9359" s="2" t="inlineStr">
        <is>
          <t>USA</t>
        </is>
      </c>
      <c r="F9359" s="2" t="inlineStr">
        <is>
          <t>Electricity generation with a gas turbine</t>
        </is>
      </c>
      <c r="G9359" s="2" t="n">
        <v>45</v>
      </c>
      <c r="H9359" s="2" t="n">
        <v>0.0001456165773561</v>
      </c>
      <c r="I9359" s="2" t="n">
        <v>0.000163090566638832</v>
      </c>
      <c r="J9359" s="40" t="inlineStr">
        <is>
          <t>waste - methane capture</t>
        </is>
      </c>
    </row>
    <row r="9360" ht="15.75" customHeight="1" s="120">
      <c r="A9360" s="2" t="inlineStr">
        <is>
          <t>WASTE</t>
        </is>
      </c>
      <c r="B9360" s="2" t="inlineStr">
        <is>
          <t>LAN</t>
        </is>
      </c>
      <c r="C9360" s="2" t="n">
        <v>2045</v>
      </c>
      <c r="D9360" s="2" t="inlineStr">
        <is>
          <t>United States</t>
        </is>
      </c>
      <c r="E9360" s="2" t="inlineStr">
        <is>
          <t>USA</t>
        </is>
      </c>
      <c r="F9360" s="2" t="inlineStr">
        <is>
          <t>Electricity generation with a gas turbine</t>
        </is>
      </c>
      <c r="G9360" s="2" t="n">
        <v>46</v>
      </c>
      <c r="H9360" s="2" t="n">
        <v>0.0001382725822623</v>
      </c>
      <c r="I9360" s="2" t="n">
        <v>0.000154865292133776</v>
      </c>
      <c r="J9360" s="40" t="inlineStr">
        <is>
          <t>waste - methane capture</t>
        </is>
      </c>
    </row>
    <row r="9361" ht="15.75" customHeight="1" s="120">
      <c r="A9361" s="2" t="inlineStr">
        <is>
          <t>WASTE</t>
        </is>
      </c>
      <c r="B9361" s="2" t="inlineStr">
        <is>
          <t>LAN</t>
        </is>
      </c>
      <c r="C9361" s="2" t="n">
        <v>2045</v>
      </c>
      <c r="D9361" s="2" t="inlineStr">
        <is>
          <t>United States</t>
        </is>
      </c>
      <c r="E9361" s="2" t="inlineStr">
        <is>
          <t>USA</t>
        </is>
      </c>
      <c r="F9361" s="2" t="inlineStr">
        <is>
          <t>Flaring of landfill gas</t>
        </is>
      </c>
      <c r="G9361" s="2" t="n">
        <v>46</v>
      </c>
      <c r="H9361" s="2" t="n">
        <v>0.0003803253639489</v>
      </c>
      <c r="I9361" s="2" t="n">
        <v>0.000425964407622768</v>
      </c>
      <c r="J9361" s="40" t="inlineStr">
        <is>
          <t>waste - methane destruction</t>
        </is>
      </c>
    </row>
    <row r="9362" ht="15.75" customHeight="1" s="120">
      <c r="A9362" s="2" t="inlineStr">
        <is>
          <t>WASTE</t>
        </is>
      </c>
      <c r="B9362" s="2" t="inlineStr">
        <is>
          <t>LAN</t>
        </is>
      </c>
      <c r="C9362" s="2" t="n">
        <v>2045</v>
      </c>
      <c r="D9362" s="2" t="inlineStr">
        <is>
          <t>United States</t>
        </is>
      </c>
      <c r="E9362" s="2" t="inlineStr">
        <is>
          <t>USA</t>
        </is>
      </c>
      <c r="F9362" s="2" t="inlineStr">
        <is>
          <t>Electricity generation with a microturbine</t>
        </is>
      </c>
      <c r="G9362" s="2" t="n">
        <v>46</v>
      </c>
      <c r="H9362" s="2" t="n">
        <v>5.99256254645e-05</v>
      </c>
      <c r="I9362" s="2" t="n">
        <v>6.711670052024001e-05</v>
      </c>
      <c r="J9362" s="40" t="inlineStr">
        <is>
          <t>waste - methane capture</t>
        </is>
      </c>
    </row>
    <row r="9363" ht="15.75" customHeight="1" s="120">
      <c r="A9363" s="2" t="inlineStr">
        <is>
          <t>WASTE</t>
        </is>
      </c>
      <c r="B9363" s="2" t="inlineStr">
        <is>
          <t>LAN</t>
        </is>
      </c>
      <c r="C9363" s="2" t="n">
        <v>2045</v>
      </c>
      <c r="D9363" s="2" t="inlineStr">
        <is>
          <t>United States</t>
        </is>
      </c>
      <c r="E9363" s="2" t="inlineStr">
        <is>
          <t>USA</t>
        </is>
      </c>
      <c r="F9363" s="2" t="inlineStr">
        <is>
          <t>Electricity generation with combined heat and power</t>
        </is>
      </c>
      <c r="G9363" s="2" t="n">
        <v>46</v>
      </c>
      <c r="H9363" s="2" t="n">
        <v>0.0012348278105492</v>
      </c>
      <c r="I9363" s="2" t="n">
        <v>0.001383007147815104</v>
      </c>
      <c r="J9363" s="40" t="inlineStr">
        <is>
          <t>waste - methane capture</t>
        </is>
      </c>
    </row>
    <row r="9364" ht="15.75" customHeight="1" s="120">
      <c r="A9364" s="2" t="inlineStr">
        <is>
          <t>WASTE</t>
        </is>
      </c>
      <c r="B9364" s="2" t="inlineStr">
        <is>
          <t>LAN</t>
        </is>
      </c>
      <c r="C9364" s="2" t="n">
        <v>2045</v>
      </c>
      <c r="D9364" s="2" t="inlineStr">
        <is>
          <t>United States</t>
        </is>
      </c>
      <c r="E9364" s="2" t="inlineStr">
        <is>
          <t>USA</t>
        </is>
      </c>
      <c r="F9364" s="2" t="inlineStr">
        <is>
          <t>Electricity generation with a microturbine</t>
        </is>
      </c>
      <c r="G9364" s="2" t="n">
        <v>47</v>
      </c>
      <c r="H9364" s="2" t="n">
        <v>2.92950044241e-05</v>
      </c>
      <c r="I9364" s="2" t="n">
        <v>3.2810404954992e-05</v>
      </c>
      <c r="J9364" s="40" t="inlineStr">
        <is>
          <t>waste - methane capture</t>
        </is>
      </c>
    </row>
    <row r="9365" ht="15.75" customHeight="1" s="120">
      <c r="A9365" s="2" t="inlineStr">
        <is>
          <t>WASTE</t>
        </is>
      </c>
      <c r="B9365" s="2" t="inlineStr">
        <is>
          <t>LAN</t>
        </is>
      </c>
      <c r="C9365" s="2" t="n">
        <v>2045</v>
      </c>
      <c r="D9365" s="2" t="inlineStr">
        <is>
          <t>United States</t>
        </is>
      </c>
      <c r="E9365" s="2" t="inlineStr">
        <is>
          <t>USA</t>
        </is>
      </c>
      <c r="F9365" s="2" t="inlineStr">
        <is>
          <t>Electricity generation with combined heat and power</t>
        </is>
      </c>
      <c r="G9365" s="2" t="n">
        <v>47</v>
      </c>
      <c r="H9365" s="2" t="n">
        <v>0.0008323320216732</v>
      </c>
      <c r="I9365" s="2" t="n">
        <v>0.000932211864273984</v>
      </c>
      <c r="J9365" s="40" t="inlineStr">
        <is>
          <t>waste - methane capture</t>
        </is>
      </c>
    </row>
    <row r="9366" ht="15.75" customHeight="1" s="120">
      <c r="A9366" s="2" t="inlineStr">
        <is>
          <t>WASTE</t>
        </is>
      </c>
      <c r="B9366" s="2" t="inlineStr">
        <is>
          <t>LAN</t>
        </is>
      </c>
      <c r="C9366" s="2" t="n">
        <v>2045</v>
      </c>
      <c r="D9366" s="2" t="inlineStr">
        <is>
          <t>United States</t>
        </is>
      </c>
      <c r="E9366" s="2" t="inlineStr">
        <is>
          <t>USA</t>
        </is>
      </c>
      <c r="F9366" s="2" t="inlineStr">
        <is>
          <t>Electricity generation with a gas turbine</t>
        </is>
      </c>
      <c r="G9366" s="2" t="n">
        <v>47</v>
      </c>
      <c r="H9366" s="2" t="n">
        <v>0.0002183063552366</v>
      </c>
      <c r="I9366" s="2" t="n">
        <v>0.000244503117864992</v>
      </c>
      <c r="J9366" s="40" t="inlineStr">
        <is>
          <t>waste - methane capture</t>
        </is>
      </c>
    </row>
    <row r="9367" ht="15.75" customHeight="1" s="120">
      <c r="A9367" s="2" t="inlineStr">
        <is>
          <t>WASTE</t>
        </is>
      </c>
      <c r="B9367" s="2" t="inlineStr">
        <is>
          <t>LAN</t>
        </is>
      </c>
      <c r="C9367" s="2" t="n">
        <v>2045</v>
      </c>
      <c r="D9367" s="2" t="inlineStr">
        <is>
          <t>United States</t>
        </is>
      </c>
      <c r="E9367" s="2" t="inlineStr">
        <is>
          <t>USA</t>
        </is>
      </c>
      <c r="F9367" s="2" t="inlineStr">
        <is>
          <t>Flaring of landfill gas</t>
        </is>
      </c>
      <c r="G9367" s="2" t="n">
        <v>47</v>
      </c>
      <c r="H9367" s="2" t="n">
        <v>0.0003742697590496</v>
      </c>
      <c r="I9367" s="2" t="n">
        <v>0.0004191821301355521</v>
      </c>
      <c r="J9367" s="40" t="inlineStr">
        <is>
          <t>waste - methane destruction</t>
        </is>
      </c>
    </row>
    <row r="9368" ht="15.75" customHeight="1" s="120">
      <c r="A9368" s="2" t="inlineStr">
        <is>
          <t>WASTE</t>
        </is>
      </c>
      <c r="B9368" s="2" t="inlineStr">
        <is>
          <t>LAN</t>
        </is>
      </c>
      <c r="C9368" s="2" t="n">
        <v>2045</v>
      </c>
      <c r="D9368" s="2" t="inlineStr">
        <is>
          <t>United States</t>
        </is>
      </c>
      <c r="E9368" s="2" t="inlineStr">
        <is>
          <t>USA</t>
        </is>
      </c>
      <c r="F9368" s="2" t="inlineStr">
        <is>
          <t>Electricity generation with a reciprocating engine</t>
        </is>
      </c>
      <c r="G9368" s="2" t="n">
        <v>47</v>
      </c>
      <c r="H9368" s="2" t="n">
        <v>0.00363527785521</v>
      </c>
      <c r="I9368" s="2" t="n">
        <v>0.0040715111978352</v>
      </c>
      <c r="J9368" s="40" t="inlineStr">
        <is>
          <t>waste - methane capture</t>
        </is>
      </c>
    </row>
    <row r="9369" ht="15.75" customHeight="1" s="120">
      <c r="A9369" s="2" t="inlineStr">
        <is>
          <t>WASTE</t>
        </is>
      </c>
      <c r="B9369" s="2" t="inlineStr">
        <is>
          <t>LAN</t>
        </is>
      </c>
      <c r="C9369" s="2" t="n">
        <v>2045</v>
      </c>
      <c r="D9369" s="2" t="inlineStr">
        <is>
          <t>United States</t>
        </is>
      </c>
      <c r="E9369" s="2" t="inlineStr">
        <is>
          <t>USA</t>
        </is>
      </c>
      <c r="F9369" s="2" t="inlineStr">
        <is>
          <t>Electricity generation with a gas turbine</t>
        </is>
      </c>
      <c r="G9369" s="2" t="n">
        <v>48</v>
      </c>
      <c r="H9369" s="2" t="n">
        <v>0.0002853118858184</v>
      </c>
      <c r="I9369" s="2" t="n">
        <v>0.000319549312116608</v>
      </c>
      <c r="J9369" s="40" t="inlineStr">
        <is>
          <t>waste - methane capture</t>
        </is>
      </c>
    </row>
    <row r="9370" ht="15.75" customHeight="1" s="120">
      <c r="A9370" s="2" t="inlineStr">
        <is>
          <t>WASTE</t>
        </is>
      </c>
      <c r="B9370" s="2" t="inlineStr">
        <is>
          <t>LAN</t>
        </is>
      </c>
      <c r="C9370" s="2" t="n">
        <v>2045</v>
      </c>
      <c r="D9370" s="2" t="inlineStr">
        <is>
          <t>United States</t>
        </is>
      </c>
      <c r="E9370" s="2" t="inlineStr">
        <is>
          <t>USA</t>
        </is>
      </c>
      <c r="F9370" s="2" t="inlineStr">
        <is>
          <t>Electricity generation with combined heat and power</t>
        </is>
      </c>
      <c r="G9370" s="2" t="n">
        <v>48</v>
      </c>
      <c r="H9370" s="2" t="n">
        <v>0.0005751195421908</v>
      </c>
      <c r="I9370" s="2" t="n">
        <v>0.000644133887253696</v>
      </c>
      <c r="J9370" s="40" t="inlineStr">
        <is>
          <t>waste - methane capture</t>
        </is>
      </c>
    </row>
    <row r="9371" ht="15.75" customHeight="1" s="120">
      <c r="A9371" s="2" t="inlineStr">
        <is>
          <t>WASTE</t>
        </is>
      </c>
      <c r="B9371" s="2" t="inlineStr">
        <is>
          <t>LAN</t>
        </is>
      </c>
      <c r="C9371" s="2" t="n">
        <v>2045</v>
      </c>
      <c r="D9371" s="2" t="inlineStr">
        <is>
          <t>United States</t>
        </is>
      </c>
      <c r="E9371" s="2" t="inlineStr">
        <is>
          <t>USA</t>
        </is>
      </c>
      <c r="F9371" s="2" t="inlineStr">
        <is>
          <t>Land_x001f_ll gas recovery for direct use</t>
        </is>
      </c>
      <c r="G9371" s="2" t="n">
        <v>48</v>
      </c>
      <c r="H9371" s="2" t="n">
        <v>0.0002342593652429</v>
      </c>
      <c r="I9371" s="2" t="n">
        <v>0.000262370489072048</v>
      </c>
      <c r="J9371" s="40" t="inlineStr">
        <is>
          <t>waste - methane capture</t>
        </is>
      </c>
    </row>
    <row r="9372" ht="15.75" customHeight="1" s="120">
      <c r="A9372" s="2" t="inlineStr">
        <is>
          <t>WASTE</t>
        </is>
      </c>
      <c r="B9372" s="2" t="inlineStr">
        <is>
          <t>LAN</t>
        </is>
      </c>
      <c r="C9372" s="2" t="n">
        <v>2045</v>
      </c>
      <c r="D9372" s="2" t="inlineStr">
        <is>
          <t>United States</t>
        </is>
      </c>
      <c r="E9372" s="2" t="inlineStr">
        <is>
          <t>USA</t>
        </is>
      </c>
      <c r="F9372" s="2" t="inlineStr">
        <is>
          <t>Flaring of landfill gas</t>
        </is>
      </c>
      <c r="G9372" s="2" t="n">
        <v>48</v>
      </c>
      <c r="H9372" s="2" t="n">
        <v>0.0007240439590532</v>
      </c>
      <c r="I9372" s="2" t="n">
        <v>0.0008109292341395841</v>
      </c>
      <c r="J9372" s="40" t="inlineStr">
        <is>
          <t>waste - methane destruction</t>
        </is>
      </c>
    </row>
    <row r="9373" ht="15.75" customHeight="1" s="120">
      <c r="A9373" s="2" t="inlineStr">
        <is>
          <t>WASTE</t>
        </is>
      </c>
      <c r="B9373" s="2" t="inlineStr">
        <is>
          <t>LAN</t>
        </is>
      </c>
      <c r="C9373" s="2" t="n">
        <v>2045</v>
      </c>
      <c r="D9373" s="2" t="inlineStr">
        <is>
          <t>United States</t>
        </is>
      </c>
      <c r="E9373" s="2" t="inlineStr">
        <is>
          <t>USA</t>
        </is>
      </c>
      <c r="F9373" s="2" t="inlineStr">
        <is>
          <t>Electricity generation with a microturbine</t>
        </is>
      </c>
      <c r="G9373" s="2" t="n">
        <v>48</v>
      </c>
      <c r="H9373" s="2" t="n">
        <v>5.76996717427e-05</v>
      </c>
      <c r="I9373" s="2" t="n">
        <v>6.462363235182401e-05</v>
      </c>
      <c r="J9373" s="40" t="inlineStr">
        <is>
          <t>waste - methane capture</t>
        </is>
      </c>
    </row>
    <row r="9374" ht="15.75" customHeight="1" s="120">
      <c r="A9374" s="2" t="inlineStr">
        <is>
          <t>WASTE</t>
        </is>
      </c>
      <c r="B9374" s="2" t="inlineStr">
        <is>
          <t>LAN</t>
        </is>
      </c>
      <c r="C9374" s="2" t="n">
        <v>2045</v>
      </c>
      <c r="D9374" s="2" t="inlineStr">
        <is>
          <t>United States</t>
        </is>
      </c>
      <c r="E9374" s="2" t="inlineStr">
        <is>
          <t>USA</t>
        </is>
      </c>
      <c r="F9374" s="2" t="inlineStr">
        <is>
          <t>Electricity generation with combined heat and power</t>
        </is>
      </c>
      <c r="G9374" s="2" t="n">
        <v>49</v>
      </c>
      <c r="H9374" s="2" t="n">
        <v>0.0015945983031997</v>
      </c>
      <c r="I9374" s="2" t="n">
        <v>0.001785950099583664</v>
      </c>
      <c r="J9374" s="40" t="inlineStr">
        <is>
          <t>waste - methane capture</t>
        </is>
      </c>
    </row>
    <row r="9375" ht="15.75" customHeight="1" s="120">
      <c r="A9375" s="2" t="inlineStr">
        <is>
          <t>WASTE</t>
        </is>
      </c>
      <c r="B9375" s="2" t="inlineStr">
        <is>
          <t>LAN</t>
        </is>
      </c>
      <c r="C9375" s="2" t="n">
        <v>2045</v>
      </c>
      <c r="D9375" s="2" t="inlineStr">
        <is>
          <t>United States</t>
        </is>
      </c>
      <c r="E9375" s="2" t="inlineStr">
        <is>
          <t>USA</t>
        </is>
      </c>
      <c r="F9375" s="2" t="inlineStr">
        <is>
          <t>Electricity generation with a reciprocating engine</t>
        </is>
      </c>
      <c r="G9375" s="2" t="n">
        <v>49</v>
      </c>
      <c r="H9375" s="2" t="n">
        <v>0.0040327415335923</v>
      </c>
      <c r="I9375" s="2" t="n">
        <v>0.004516670517623376</v>
      </c>
      <c r="J9375" s="40" t="inlineStr">
        <is>
          <t>waste - methane capture</t>
        </is>
      </c>
    </row>
    <row r="9376" ht="15.75" customHeight="1" s="120">
      <c r="A9376" s="2" t="inlineStr">
        <is>
          <t>WASTE</t>
        </is>
      </c>
      <c r="B9376" s="2" t="inlineStr">
        <is>
          <t>LAN</t>
        </is>
      </c>
      <c r="C9376" s="2" t="n">
        <v>2045</v>
      </c>
      <c r="D9376" s="2" t="inlineStr">
        <is>
          <t>United States</t>
        </is>
      </c>
      <c r="E9376" s="2" t="inlineStr">
        <is>
          <t>USA</t>
        </is>
      </c>
      <c r="F9376" s="2" t="inlineStr">
        <is>
          <t>Electricity generation with a gas turbine</t>
        </is>
      </c>
      <c r="G9376" s="2" t="n">
        <v>49</v>
      </c>
      <c r="H9376" s="2" t="n">
        <v>0.0002084399675368</v>
      </c>
      <c r="I9376" s="2" t="n">
        <v>0.000233452763641216</v>
      </c>
      <c r="J9376" s="40" t="inlineStr">
        <is>
          <t>waste - methane capture</t>
        </is>
      </c>
    </row>
    <row r="9377" ht="15.75" customHeight="1" s="120">
      <c r="A9377" s="2" t="inlineStr">
        <is>
          <t>WASTE</t>
        </is>
      </c>
      <c r="B9377" s="2" t="inlineStr">
        <is>
          <t>LAN</t>
        </is>
      </c>
      <c r="C9377" s="2" t="n">
        <v>2045</v>
      </c>
      <c r="D9377" s="2" t="inlineStr">
        <is>
          <t>United States</t>
        </is>
      </c>
      <c r="E9377" s="2" t="inlineStr">
        <is>
          <t>USA</t>
        </is>
      </c>
      <c r="F9377" s="2" t="inlineStr">
        <is>
          <t>Electricity generation with a microturbine</t>
        </is>
      </c>
      <c r="G9377" s="2" t="n">
        <v>49</v>
      </c>
      <c r="H9377" s="2" t="n">
        <v>2.70035761787e-05</v>
      </c>
      <c r="I9377" s="2" t="n">
        <v>3.0244005320144e-05</v>
      </c>
      <c r="J9377" s="40" t="inlineStr">
        <is>
          <t>waste - methane capture</t>
        </is>
      </c>
    </row>
    <row r="9378" ht="15.75" customHeight="1" s="120">
      <c r="A9378" s="2" t="inlineStr">
        <is>
          <t>WASTE</t>
        </is>
      </c>
      <c r="B9378" s="2" t="inlineStr">
        <is>
          <t>LAN</t>
        </is>
      </c>
      <c r="C9378" s="2" t="n">
        <v>2045</v>
      </c>
      <c r="D9378" s="2" t="inlineStr">
        <is>
          <t>United States</t>
        </is>
      </c>
      <c r="E9378" s="2" t="inlineStr">
        <is>
          <t>USA</t>
        </is>
      </c>
      <c r="F9378" s="2" t="inlineStr">
        <is>
          <t>Electricity generation with a gas turbine</t>
        </is>
      </c>
      <c r="G9378" s="2" t="n">
        <v>50</v>
      </c>
      <c r="H9378" s="2" t="n">
        <v>0.0001274346359423</v>
      </c>
      <c r="I9378" s="2" t="n">
        <v>0.000142726792255376</v>
      </c>
      <c r="J9378" s="40" t="inlineStr">
        <is>
          <t>waste - methane capture</t>
        </is>
      </c>
    </row>
    <row r="9379" ht="15.75" customHeight="1" s="120">
      <c r="A9379" s="2" t="inlineStr">
        <is>
          <t>WASTE</t>
        </is>
      </c>
      <c r="B9379" s="2" t="inlineStr">
        <is>
          <t>LAN</t>
        </is>
      </c>
      <c r="C9379" s="2" t="n">
        <v>2045</v>
      </c>
      <c r="D9379" s="2" t="inlineStr">
        <is>
          <t>United States</t>
        </is>
      </c>
      <c r="E9379" s="2" t="inlineStr">
        <is>
          <t>USA</t>
        </is>
      </c>
      <c r="F9379" s="2" t="inlineStr">
        <is>
          <t>Flaring of landfill gas</t>
        </is>
      </c>
      <c r="G9379" s="2" t="n">
        <v>50</v>
      </c>
      <c r="H9379" s="2" t="n">
        <v>0.0003693719918374</v>
      </c>
      <c r="I9379" s="2" t="n">
        <v>0.000413696630857888</v>
      </c>
      <c r="J9379" s="40" t="inlineStr">
        <is>
          <t>waste - methane destruction</t>
        </is>
      </c>
    </row>
    <row r="9380" ht="15.75" customHeight="1" s="120">
      <c r="A9380" s="2" t="inlineStr">
        <is>
          <t>WASTE</t>
        </is>
      </c>
      <c r="B9380" s="2" t="inlineStr">
        <is>
          <t>LAN</t>
        </is>
      </c>
      <c r="C9380" s="2" t="n">
        <v>2045</v>
      </c>
      <c r="D9380" s="2" t="inlineStr">
        <is>
          <t>United States</t>
        </is>
      </c>
      <c r="E9380" s="2" t="inlineStr">
        <is>
          <t>USA</t>
        </is>
      </c>
      <c r="F9380" s="2" t="inlineStr">
        <is>
          <t>Land_x001f_ll gas recovery for direct use</t>
        </is>
      </c>
      <c r="G9380" s="2" t="n">
        <v>50</v>
      </c>
      <c r="H9380" s="2" t="n">
        <v>0.0002835729101207</v>
      </c>
      <c r="I9380" s="2" t="n">
        <v>0.000317601659335184</v>
      </c>
      <c r="J9380" s="40" t="inlineStr">
        <is>
          <t>waste - methane capture</t>
        </is>
      </c>
    </row>
    <row r="9381" ht="15.75" customHeight="1" s="120">
      <c r="A9381" s="2" t="inlineStr">
        <is>
          <t>WASTE</t>
        </is>
      </c>
      <c r="B9381" s="2" t="inlineStr">
        <is>
          <t>LAN</t>
        </is>
      </c>
      <c r="C9381" s="2" t="n">
        <v>2045</v>
      </c>
      <c r="D9381" s="2" t="inlineStr">
        <is>
          <t>United States</t>
        </is>
      </c>
      <c r="E9381" s="2" t="inlineStr">
        <is>
          <t>USA</t>
        </is>
      </c>
      <c r="F9381" s="2" t="inlineStr">
        <is>
          <t>Electricity generation with a reciprocating engine</t>
        </is>
      </c>
      <c r="G9381" s="2" t="n">
        <v>50</v>
      </c>
      <c r="H9381" s="2" t="n">
        <v>0.0017079078825191</v>
      </c>
      <c r="I9381" s="2" t="n">
        <v>0.001912856828421392</v>
      </c>
      <c r="J9381" s="40" t="inlineStr">
        <is>
          <t>waste - methane capture</t>
        </is>
      </c>
    </row>
    <row r="9382" ht="15.75" customHeight="1" s="120">
      <c r="A9382" s="2" t="inlineStr">
        <is>
          <t>WASTE</t>
        </is>
      </c>
      <c r="B9382" s="2" t="inlineStr">
        <is>
          <t>LAN</t>
        </is>
      </c>
      <c r="C9382" s="2" t="n">
        <v>2045</v>
      </c>
      <c r="D9382" s="2" t="inlineStr">
        <is>
          <t>United States</t>
        </is>
      </c>
      <c r="E9382" s="2" t="inlineStr">
        <is>
          <t>USA</t>
        </is>
      </c>
      <c r="F9382" s="2" t="inlineStr">
        <is>
          <t>Electricity generation with combined heat and power</t>
        </is>
      </c>
      <c r="G9382" s="2" t="n">
        <v>51</v>
      </c>
      <c r="H9382" s="2" t="n">
        <v>0.0006474954279838</v>
      </c>
      <c r="I9382" s="2" t="n">
        <v>0.000725194879341856</v>
      </c>
      <c r="J9382" s="40" t="inlineStr">
        <is>
          <t>waste - methane capture</t>
        </is>
      </c>
    </row>
    <row r="9383" ht="15.75" customHeight="1" s="120">
      <c r="A9383" s="2" t="inlineStr">
        <is>
          <t>WASTE</t>
        </is>
      </c>
      <c r="B9383" s="2" t="inlineStr">
        <is>
          <t>LAN</t>
        </is>
      </c>
      <c r="C9383" s="2" t="n">
        <v>2045</v>
      </c>
      <c r="D9383" s="2" t="inlineStr">
        <is>
          <t>United States</t>
        </is>
      </c>
      <c r="E9383" s="2" t="inlineStr">
        <is>
          <t>USA</t>
        </is>
      </c>
      <c r="F9383" s="2" t="inlineStr">
        <is>
          <t>Land_x001f_ll gas recovery for direct use</t>
        </is>
      </c>
      <c r="G9383" s="2" t="n">
        <v>51</v>
      </c>
      <c r="H9383" s="2" t="n">
        <v>0.0010062396759167</v>
      </c>
      <c r="I9383" s="2" t="n">
        <v>0.001126988437026704</v>
      </c>
      <c r="J9383" s="40" t="inlineStr">
        <is>
          <t>waste - methane capture</t>
        </is>
      </c>
    </row>
    <row r="9384" ht="15.75" customHeight="1" s="120">
      <c r="A9384" s="2" t="inlineStr">
        <is>
          <t>WASTE</t>
        </is>
      </c>
      <c r="B9384" s="2" t="inlineStr">
        <is>
          <t>LAN</t>
        </is>
      </c>
      <c r="C9384" s="2" t="n">
        <v>2045</v>
      </c>
      <c r="D9384" s="2" t="inlineStr">
        <is>
          <t>United States</t>
        </is>
      </c>
      <c r="E9384" s="2" t="inlineStr">
        <is>
          <t>USA</t>
        </is>
      </c>
      <c r="F9384" s="2" t="inlineStr">
        <is>
          <t>Electricity generation with a reciprocating engine</t>
        </is>
      </c>
      <c r="G9384" s="2" t="n">
        <v>51</v>
      </c>
      <c r="H9384" s="2" t="n">
        <v>0.0070774656487629</v>
      </c>
      <c r="I9384" s="2" t="n">
        <v>0.007926761526614449</v>
      </c>
      <c r="J9384" s="40" t="inlineStr">
        <is>
          <t>waste - methane capture</t>
        </is>
      </c>
    </row>
    <row r="9385" ht="15.75" customHeight="1" s="120">
      <c r="A9385" s="2" t="inlineStr">
        <is>
          <t>WASTE</t>
        </is>
      </c>
      <c r="B9385" s="2" t="inlineStr">
        <is>
          <t>LAN</t>
        </is>
      </c>
      <c r="C9385" s="2" t="n">
        <v>2045</v>
      </c>
      <c r="D9385" s="2" t="inlineStr">
        <is>
          <t>United States</t>
        </is>
      </c>
      <c r="E9385" s="2" t="inlineStr">
        <is>
          <t>USA</t>
        </is>
      </c>
      <c r="F9385" s="2" t="inlineStr">
        <is>
          <t>Electricity generation with a gas turbine</t>
        </is>
      </c>
      <c r="G9385" s="2" t="n">
        <v>51</v>
      </c>
      <c r="H9385" s="2" t="n">
        <v>6.213950837259999e-05</v>
      </c>
      <c r="I9385" s="2" t="n">
        <v>6.9596249377312e-05</v>
      </c>
      <c r="J9385" s="40" t="inlineStr">
        <is>
          <t>waste - methane capture</t>
        </is>
      </c>
    </row>
    <row r="9386" ht="15.75" customHeight="1" s="120">
      <c r="A9386" s="2" t="inlineStr">
        <is>
          <t>WASTE</t>
        </is>
      </c>
      <c r="B9386" s="2" t="inlineStr">
        <is>
          <t>LAN</t>
        </is>
      </c>
      <c r="C9386" s="2" t="n">
        <v>2045</v>
      </c>
      <c r="D9386" s="2" t="inlineStr">
        <is>
          <t>United States</t>
        </is>
      </c>
      <c r="E9386" s="2" t="inlineStr">
        <is>
          <t>USA</t>
        </is>
      </c>
      <c r="F9386" s="2" t="inlineStr">
        <is>
          <t>Electricity generation with combined heat and power</t>
        </is>
      </c>
      <c r="G9386" s="2" t="n">
        <v>52</v>
      </c>
      <c r="H9386" s="2" t="n">
        <v>0.0008278302557301</v>
      </c>
      <c r="I9386" s="2" t="n">
        <v>0.0009271698864177121</v>
      </c>
      <c r="J9386" s="40" t="inlineStr">
        <is>
          <t>waste - methane capture</t>
        </is>
      </c>
    </row>
    <row r="9387" ht="15.75" customHeight="1" s="120">
      <c r="A9387" s="2" t="inlineStr">
        <is>
          <t>WASTE</t>
        </is>
      </c>
      <c r="B9387" s="2" t="inlineStr">
        <is>
          <t>LAN</t>
        </is>
      </c>
      <c r="C9387" s="2" t="n">
        <v>2045</v>
      </c>
      <c r="D9387" s="2" t="inlineStr">
        <is>
          <t>United States</t>
        </is>
      </c>
      <c r="E9387" s="2" t="inlineStr">
        <is>
          <t>USA</t>
        </is>
      </c>
      <c r="F9387" s="2" t="inlineStr">
        <is>
          <t>Electricity generation with a gas turbine</t>
        </is>
      </c>
      <c r="G9387" s="2" t="n">
        <v>52</v>
      </c>
      <c r="H9387" s="2" t="n">
        <v>6.105527427280001e-05</v>
      </c>
      <c r="I9387" s="2" t="n">
        <v>6.838190718553601e-05</v>
      </c>
      <c r="J9387" s="40" t="inlineStr">
        <is>
          <t>waste - methane capture</t>
        </is>
      </c>
    </row>
    <row r="9388" ht="15.75" customHeight="1" s="120">
      <c r="A9388" s="2" t="inlineStr">
        <is>
          <t>WASTE</t>
        </is>
      </c>
      <c r="B9388" s="2" t="inlineStr">
        <is>
          <t>LAN</t>
        </is>
      </c>
      <c r="C9388" s="2" t="n">
        <v>2045</v>
      </c>
      <c r="D9388" s="2" t="inlineStr">
        <is>
          <t>United States</t>
        </is>
      </c>
      <c r="E9388" s="2" t="inlineStr">
        <is>
          <t>USA</t>
        </is>
      </c>
      <c r="F9388" s="2" t="inlineStr">
        <is>
          <t>Electricity generation with a reciprocating engine</t>
        </is>
      </c>
      <c r="G9388" s="2" t="n">
        <v>52</v>
      </c>
      <c r="H9388" s="2" t="n">
        <v>0.0065517086768523</v>
      </c>
      <c r="I9388" s="2" t="n">
        <v>0.007337913718074576</v>
      </c>
      <c r="J9388" s="40" t="inlineStr">
        <is>
          <t>waste - methane capture</t>
        </is>
      </c>
    </row>
    <row r="9389" ht="15.75" customHeight="1" s="120">
      <c r="A9389" s="2" t="inlineStr">
        <is>
          <t>WASTE</t>
        </is>
      </c>
      <c r="B9389" s="2" t="inlineStr">
        <is>
          <t>LAN</t>
        </is>
      </c>
      <c r="C9389" s="2" t="n">
        <v>2045</v>
      </c>
      <c r="D9389" s="2" t="inlineStr">
        <is>
          <t>United States</t>
        </is>
      </c>
      <c r="E9389" s="2" t="inlineStr">
        <is>
          <t>USA</t>
        </is>
      </c>
      <c r="F9389" s="2" t="inlineStr">
        <is>
          <t>Electricity generation with a reciprocating engine</t>
        </is>
      </c>
      <c r="G9389" s="2" t="n">
        <v>53</v>
      </c>
      <c r="H9389" s="2" t="n">
        <v>0.0034721958218142</v>
      </c>
      <c r="I9389" s="2" t="n">
        <v>0.003888859320431904</v>
      </c>
      <c r="J9389" s="40" t="inlineStr">
        <is>
          <t>waste - methane capture</t>
        </is>
      </c>
    </row>
    <row r="9390" ht="15.75" customHeight="1" s="120">
      <c r="A9390" s="2" t="inlineStr">
        <is>
          <t>WASTE</t>
        </is>
      </c>
      <c r="B9390" s="2" t="inlineStr">
        <is>
          <t>LAN</t>
        </is>
      </c>
      <c r="C9390" s="2" t="n">
        <v>2045</v>
      </c>
      <c r="D9390" s="2" t="inlineStr">
        <is>
          <t>United States</t>
        </is>
      </c>
      <c r="E9390" s="2" t="inlineStr">
        <is>
          <t>USA</t>
        </is>
      </c>
      <c r="F9390" s="2" t="inlineStr">
        <is>
          <t>Land_x001f_ll gas recovery for direct use</t>
        </is>
      </c>
      <c r="G9390" s="2" t="n">
        <v>53</v>
      </c>
      <c r="H9390" s="2" t="n">
        <v>0.0016524057136849</v>
      </c>
      <c r="I9390" s="2" t="n">
        <v>0.001850694399327088</v>
      </c>
      <c r="J9390" s="40" t="inlineStr">
        <is>
          <t>waste - methane capture</t>
        </is>
      </c>
    </row>
    <row r="9391" ht="15.75" customHeight="1" s="120">
      <c r="A9391" s="2" t="inlineStr">
        <is>
          <t>WASTE</t>
        </is>
      </c>
      <c r="B9391" s="2" t="inlineStr">
        <is>
          <t>LAN</t>
        </is>
      </c>
      <c r="C9391" s="2" t="n">
        <v>2045</v>
      </c>
      <c r="D9391" s="2" t="inlineStr">
        <is>
          <t>United States</t>
        </is>
      </c>
      <c r="E9391" s="2" t="inlineStr">
        <is>
          <t>USA</t>
        </is>
      </c>
      <c r="F9391" s="2" t="inlineStr">
        <is>
          <t>Electricity generation with a microturbine</t>
        </is>
      </c>
      <c r="G9391" s="2" t="n">
        <v>53</v>
      </c>
      <c r="H9391" s="2" t="n">
        <v>2.53537691606e-05</v>
      </c>
      <c r="I9391" s="2" t="n">
        <v>2.8396221459872e-05</v>
      </c>
      <c r="J9391" s="40" t="inlineStr">
        <is>
          <t>waste - methane capture</t>
        </is>
      </c>
    </row>
    <row r="9392" ht="15.75" customHeight="1" s="120">
      <c r="A9392" s="2" t="inlineStr">
        <is>
          <t>WASTE</t>
        </is>
      </c>
      <c r="B9392" s="2" t="inlineStr">
        <is>
          <t>LAN</t>
        </is>
      </c>
      <c r="C9392" s="2" t="n">
        <v>2045</v>
      </c>
      <c r="D9392" s="2" t="inlineStr">
        <is>
          <t>United States</t>
        </is>
      </c>
      <c r="E9392" s="2" t="inlineStr">
        <is>
          <t>USA</t>
        </is>
      </c>
      <c r="F9392" s="2" t="inlineStr">
        <is>
          <t>Electricity generation with a gas turbine</t>
        </is>
      </c>
      <c r="G9392" s="2" t="n">
        <v>53</v>
      </c>
      <c r="H9392" s="2" t="n">
        <v>6.54130417388e-05</v>
      </c>
      <c r="I9392" s="2" t="n">
        <v>7.326260674745601e-05</v>
      </c>
      <c r="J9392" s="40" t="inlineStr">
        <is>
          <t>waste - methane capture</t>
        </is>
      </c>
    </row>
    <row r="9393" ht="15.75" customHeight="1" s="120">
      <c r="A9393" s="2" t="inlineStr">
        <is>
          <t>WASTE</t>
        </is>
      </c>
      <c r="B9393" s="2" t="inlineStr">
        <is>
          <t>LAN</t>
        </is>
      </c>
      <c r="C9393" s="2" t="n">
        <v>2045</v>
      </c>
      <c r="D9393" s="2" t="inlineStr">
        <is>
          <t>United States</t>
        </is>
      </c>
      <c r="E9393" s="2" t="inlineStr">
        <is>
          <t>USA</t>
        </is>
      </c>
      <c r="F9393" s="2" t="inlineStr">
        <is>
          <t>Electricity generation with combined heat and power</t>
        </is>
      </c>
      <c r="G9393" s="2" t="n">
        <v>53</v>
      </c>
      <c r="H9393" s="2" t="n">
        <v>0.0003932587715099</v>
      </c>
      <c r="I9393" s="2" t="n">
        <v>0.000440449824091088</v>
      </c>
      <c r="J9393" s="40" t="inlineStr">
        <is>
          <t>waste - methane capture</t>
        </is>
      </c>
    </row>
    <row r="9394" ht="15.75" customHeight="1" s="120">
      <c r="A9394" s="2" t="inlineStr">
        <is>
          <t>WASTE</t>
        </is>
      </c>
      <c r="B9394" s="2" t="inlineStr">
        <is>
          <t>LAN</t>
        </is>
      </c>
      <c r="C9394" s="2" t="n">
        <v>2045</v>
      </c>
      <c r="D9394" s="2" t="inlineStr">
        <is>
          <t>United States</t>
        </is>
      </c>
      <c r="E9394" s="2" t="inlineStr">
        <is>
          <t>USA</t>
        </is>
      </c>
      <c r="F9394" s="2" t="inlineStr">
        <is>
          <t>Flaring of landfill gas</t>
        </is>
      </c>
      <c r="G9394" s="2" t="n">
        <v>54</v>
      </c>
      <c r="H9394" s="2" t="n">
        <v>0.0003171312564518</v>
      </c>
      <c r="I9394" s="2" t="n">
        <v>0.000355187007226016</v>
      </c>
      <c r="J9394" s="40" t="inlineStr">
        <is>
          <t>waste - methane destruction</t>
        </is>
      </c>
    </row>
    <row r="9395" ht="15.75" customHeight="1" s="120">
      <c r="A9395" s="2" t="inlineStr">
        <is>
          <t>WASTE</t>
        </is>
      </c>
      <c r="B9395" s="2" t="inlineStr">
        <is>
          <t>LAN</t>
        </is>
      </c>
      <c r="C9395" s="2" t="n">
        <v>2045</v>
      </c>
      <c r="D9395" s="2" t="inlineStr">
        <is>
          <t>United States</t>
        </is>
      </c>
      <c r="E9395" s="2" t="inlineStr">
        <is>
          <t>USA</t>
        </is>
      </c>
      <c r="F9395" s="2" t="inlineStr">
        <is>
          <t>Land_x001f_ll gas recovery for direct use</t>
        </is>
      </c>
      <c r="G9395" s="2" t="n">
        <v>54</v>
      </c>
      <c r="H9395" s="2" t="n">
        <v>0.0002786371624097</v>
      </c>
      <c r="I9395" s="2" t="n">
        <v>0.000312073621898864</v>
      </c>
      <c r="J9395" s="40" t="inlineStr">
        <is>
          <t>waste - methane capture</t>
        </is>
      </c>
    </row>
    <row r="9396" ht="15.75" customHeight="1" s="120">
      <c r="A9396" s="2" t="inlineStr">
        <is>
          <t>WASTE</t>
        </is>
      </c>
      <c r="B9396" s="2" t="inlineStr">
        <is>
          <t>LAN</t>
        </is>
      </c>
      <c r="C9396" s="2" t="n">
        <v>2045</v>
      </c>
      <c r="D9396" s="2" t="inlineStr">
        <is>
          <t>United States</t>
        </is>
      </c>
      <c r="E9396" s="2" t="inlineStr">
        <is>
          <t>USA</t>
        </is>
      </c>
      <c r="F9396" s="2" t="inlineStr">
        <is>
          <t>Electricity generation with combined heat and power</t>
        </is>
      </c>
      <c r="G9396" s="2" t="n">
        <v>54</v>
      </c>
      <c r="H9396" s="2" t="n">
        <v>0.0008051610639086</v>
      </c>
      <c r="I9396" s="2" t="n">
        <v>0.000901780391577632</v>
      </c>
      <c r="J9396" s="40" t="inlineStr">
        <is>
          <t>waste - methane capture</t>
        </is>
      </c>
    </row>
    <row r="9397" ht="15.75" customHeight="1" s="120">
      <c r="A9397" s="2" t="inlineStr">
        <is>
          <t>WASTE</t>
        </is>
      </c>
      <c r="B9397" s="2" t="inlineStr">
        <is>
          <t>LAN</t>
        </is>
      </c>
      <c r="C9397" s="2" t="n">
        <v>2045</v>
      </c>
      <c r="D9397" s="2" t="inlineStr">
        <is>
          <t>United States</t>
        </is>
      </c>
      <c r="E9397" s="2" t="inlineStr">
        <is>
          <t>USA</t>
        </is>
      </c>
      <c r="F9397" s="2" t="inlineStr">
        <is>
          <t>Electricity generation with a gas turbine</t>
        </is>
      </c>
      <c r="G9397" s="2" t="n">
        <v>54</v>
      </c>
      <c r="H9397" s="2" t="n">
        <v>0.0001876177557278</v>
      </c>
      <c r="I9397" s="2" t="n">
        <v>0.000210131886415136</v>
      </c>
      <c r="J9397" s="40" t="inlineStr">
        <is>
          <t>waste - methane capture</t>
        </is>
      </c>
    </row>
    <row r="9398" ht="15.75" customHeight="1" s="120">
      <c r="A9398" s="2" t="inlineStr">
        <is>
          <t>WASTE</t>
        </is>
      </c>
      <c r="B9398" s="2" t="inlineStr">
        <is>
          <t>LAN</t>
        </is>
      </c>
      <c r="C9398" s="2" t="n">
        <v>2045</v>
      </c>
      <c r="D9398" s="2" t="inlineStr">
        <is>
          <t>United States</t>
        </is>
      </c>
      <c r="E9398" s="2" t="inlineStr">
        <is>
          <t>USA</t>
        </is>
      </c>
      <c r="F9398" s="2" t="inlineStr">
        <is>
          <t>Electricity generation with a reciprocating engine</t>
        </is>
      </c>
      <c r="G9398" s="2" t="n">
        <v>54</v>
      </c>
      <c r="H9398" s="2" t="n">
        <v>0.0033878695685416</v>
      </c>
      <c r="I9398" s="2" t="n">
        <v>0.003794413916766592</v>
      </c>
      <c r="J9398" s="40" t="inlineStr">
        <is>
          <t>waste - methane capture</t>
        </is>
      </c>
    </row>
    <row r="9399" ht="15.75" customHeight="1" s="120">
      <c r="A9399" s="2" t="inlineStr">
        <is>
          <t>WASTE</t>
        </is>
      </c>
      <c r="B9399" s="2" t="inlineStr">
        <is>
          <t>LAN</t>
        </is>
      </c>
      <c r="C9399" s="2" t="n">
        <v>2045</v>
      </c>
      <c r="D9399" s="2" t="inlineStr">
        <is>
          <t>United States</t>
        </is>
      </c>
      <c r="E9399" s="2" t="inlineStr">
        <is>
          <t>USA</t>
        </is>
      </c>
      <c r="F9399" s="2" t="inlineStr">
        <is>
          <t>Electricity generation with a reciprocating engine</t>
        </is>
      </c>
      <c r="G9399" s="2" t="n">
        <v>55</v>
      </c>
      <c r="H9399" s="2" t="n">
        <v>0.0015590152470395</v>
      </c>
      <c r="I9399" s="2" t="n">
        <v>0.00174609707668424</v>
      </c>
      <c r="J9399" s="40" t="inlineStr">
        <is>
          <t>waste - methane capture</t>
        </is>
      </c>
    </row>
    <row r="9400" ht="15.75" customHeight="1" s="120">
      <c r="A9400" s="2" t="inlineStr">
        <is>
          <t>WASTE</t>
        </is>
      </c>
      <c r="B9400" s="2" t="inlineStr">
        <is>
          <t>LAN</t>
        </is>
      </c>
      <c r="C9400" s="2" t="n">
        <v>2045</v>
      </c>
      <c r="D9400" s="2" t="inlineStr">
        <is>
          <t>United States</t>
        </is>
      </c>
      <c r="E9400" s="2" t="inlineStr">
        <is>
          <t>USA</t>
        </is>
      </c>
      <c r="F9400" s="2" t="inlineStr">
        <is>
          <t>Electricity generation with combined heat and power</t>
        </is>
      </c>
      <c r="G9400" s="2" t="n">
        <v>55</v>
      </c>
      <c r="H9400" s="2" t="n">
        <v>0.0004135670460528</v>
      </c>
      <c r="I9400" s="2" t="n">
        <v>0.0004631950915791361</v>
      </c>
      <c r="J9400" s="40" t="inlineStr">
        <is>
          <t>waste - methane capture</t>
        </is>
      </c>
    </row>
    <row r="9401" ht="15.75" customHeight="1" s="120">
      <c r="A9401" s="2" t="inlineStr">
        <is>
          <t>WASTE</t>
        </is>
      </c>
      <c r="B9401" s="2" t="inlineStr">
        <is>
          <t>LAN</t>
        </is>
      </c>
      <c r="C9401" s="2" t="n">
        <v>2045</v>
      </c>
      <c r="D9401" s="2" t="inlineStr">
        <is>
          <t>United States</t>
        </is>
      </c>
      <c r="E9401" s="2" t="inlineStr">
        <is>
          <t>USA</t>
        </is>
      </c>
      <c r="F9401" s="2" t="inlineStr">
        <is>
          <t>Electricity generation with a microturbine</t>
        </is>
      </c>
      <c r="G9401" s="2" t="n">
        <v>55</v>
      </c>
      <c r="H9401" s="2" t="n">
        <v>2.42005808104e-05</v>
      </c>
      <c r="I9401" s="2" t="n">
        <v>2.7104650507648e-05</v>
      </c>
      <c r="J9401" s="40" t="inlineStr">
        <is>
          <t>waste - methane capture</t>
        </is>
      </c>
    </row>
    <row r="9402" ht="15.75" customHeight="1" s="120">
      <c r="A9402" s="2" t="inlineStr">
        <is>
          <t>WASTE</t>
        </is>
      </c>
      <c r="B9402" s="2" t="inlineStr">
        <is>
          <t>LAN</t>
        </is>
      </c>
      <c r="C9402" s="2" t="n">
        <v>2045</v>
      </c>
      <c r="D9402" s="2" t="inlineStr">
        <is>
          <t>United States</t>
        </is>
      </c>
      <c r="E9402" s="2" t="inlineStr">
        <is>
          <t>USA</t>
        </is>
      </c>
      <c r="F9402" s="2" t="inlineStr">
        <is>
          <t>Electricity generation with combined heat and power</t>
        </is>
      </c>
      <c r="G9402" s="2" t="n">
        <v>56</v>
      </c>
      <c r="H9402" s="2" t="n">
        <v>0.0006810124614276</v>
      </c>
      <c r="I9402" s="2" t="n">
        <v>0.000762733956798912</v>
      </c>
      <c r="J9402" s="40" t="inlineStr">
        <is>
          <t>waste - methane capture</t>
        </is>
      </c>
    </row>
    <row r="9403" ht="15.75" customHeight="1" s="120">
      <c r="A9403" s="2" t="inlineStr">
        <is>
          <t>WASTE</t>
        </is>
      </c>
      <c r="B9403" s="2" t="inlineStr">
        <is>
          <t>LAN</t>
        </is>
      </c>
      <c r="C9403" s="2" t="n">
        <v>2045</v>
      </c>
      <c r="D9403" s="2" t="inlineStr">
        <is>
          <t>United States</t>
        </is>
      </c>
      <c r="E9403" s="2" t="inlineStr">
        <is>
          <t>USA</t>
        </is>
      </c>
      <c r="F9403" s="2" t="inlineStr">
        <is>
          <t>Electricity generation with a microturbine</t>
        </is>
      </c>
      <c r="G9403" s="2" t="n">
        <v>56</v>
      </c>
      <c r="H9403" s="2" t="n">
        <v>2.38152533711e-05</v>
      </c>
      <c r="I9403" s="2" t="n">
        <v>2.6673083775632e-05</v>
      </c>
      <c r="J9403" s="40" t="inlineStr">
        <is>
          <t>waste - methane capture</t>
        </is>
      </c>
    </row>
    <row r="9404" ht="15.75" customHeight="1" s="120">
      <c r="A9404" s="2" t="inlineStr">
        <is>
          <t>WASTE</t>
        </is>
      </c>
      <c r="B9404" s="2" t="inlineStr">
        <is>
          <t>LAN</t>
        </is>
      </c>
      <c r="C9404" s="2" t="n">
        <v>2045</v>
      </c>
      <c r="D9404" s="2" t="inlineStr">
        <is>
          <t>United States</t>
        </is>
      </c>
      <c r="E9404" s="2" t="inlineStr">
        <is>
          <t>USA</t>
        </is>
      </c>
      <c r="F9404" s="2" t="inlineStr">
        <is>
          <t>Electricity generation with a reciprocating engine</t>
        </is>
      </c>
      <c r="G9404" s="2" t="n">
        <v>56</v>
      </c>
      <c r="H9404" s="2" t="n">
        <v>0.0047821969492361</v>
      </c>
      <c r="I9404" s="2" t="n">
        <v>0.005356060583144433</v>
      </c>
      <c r="J9404" s="40" t="inlineStr">
        <is>
          <t>waste - methane capture</t>
        </is>
      </c>
    </row>
    <row r="9405" ht="15.75" customHeight="1" s="120">
      <c r="A9405" s="2" t="inlineStr">
        <is>
          <t>WASTE</t>
        </is>
      </c>
      <c r="B9405" s="2" t="inlineStr">
        <is>
          <t>LAN</t>
        </is>
      </c>
      <c r="C9405" s="2" t="n">
        <v>2045</v>
      </c>
      <c r="D9405" s="2" t="inlineStr">
        <is>
          <t>United States</t>
        </is>
      </c>
      <c r="E9405" s="2" t="inlineStr">
        <is>
          <t>USA</t>
        </is>
      </c>
      <c r="F9405" s="2" t="inlineStr">
        <is>
          <t>Electricity generation with a gas turbine</t>
        </is>
      </c>
      <c r="G9405" s="2" t="n">
        <v>56</v>
      </c>
      <c r="H9405" s="2" t="n">
        <v>0.0001142392829934</v>
      </c>
      <c r="I9405" s="2" t="n">
        <v>0.000127947996952608</v>
      </c>
      <c r="J9405" s="40" t="inlineStr">
        <is>
          <t>waste - methane capture</t>
        </is>
      </c>
    </row>
    <row r="9406" ht="15.75" customHeight="1" s="120">
      <c r="A9406" s="2" t="inlineStr">
        <is>
          <t>WASTE</t>
        </is>
      </c>
      <c r="B9406" s="2" t="inlineStr">
        <is>
          <t>LAN</t>
        </is>
      </c>
      <c r="C9406" s="2" t="n">
        <v>2045</v>
      </c>
      <c r="D9406" s="2" t="inlineStr">
        <is>
          <t>United States</t>
        </is>
      </c>
      <c r="E9406" s="2" t="inlineStr">
        <is>
          <t>USA</t>
        </is>
      </c>
      <c r="F9406" s="2" t="inlineStr">
        <is>
          <t>Electricity generation with a gas turbine</t>
        </is>
      </c>
      <c r="G9406" s="2" t="n">
        <v>57</v>
      </c>
      <c r="H9406" s="2" t="n">
        <v>0.0001109474651457</v>
      </c>
      <c r="I9406" s="2" t="n">
        <v>0.000124261160963184</v>
      </c>
      <c r="J9406" s="40" t="inlineStr">
        <is>
          <t>waste - methane capture</t>
        </is>
      </c>
    </row>
    <row r="9407" ht="15.75" customHeight="1" s="120">
      <c r="A9407" s="2" t="inlineStr">
        <is>
          <t>WASTE</t>
        </is>
      </c>
      <c r="B9407" s="2" t="inlineStr">
        <is>
          <t>LAN</t>
        </is>
      </c>
      <c r="C9407" s="2" t="n">
        <v>2045</v>
      </c>
      <c r="D9407" s="2" t="inlineStr">
        <is>
          <t>United States</t>
        </is>
      </c>
      <c r="E9407" s="2" t="inlineStr">
        <is>
          <t>USA</t>
        </is>
      </c>
      <c r="F9407" s="2" t="inlineStr">
        <is>
          <t>Electricity generation with combined heat and power</t>
        </is>
      </c>
      <c r="G9407" s="2" t="n">
        <v>57</v>
      </c>
      <c r="H9407" s="2" t="n">
        <v>0.0002158140996471</v>
      </c>
      <c r="I9407" s="2" t="n">
        <v>0.000241711791604752</v>
      </c>
      <c r="J9407" s="40" t="inlineStr">
        <is>
          <t>waste - methane capture</t>
        </is>
      </c>
    </row>
    <row r="9408" ht="15.75" customHeight="1" s="120">
      <c r="A9408" s="2" t="inlineStr">
        <is>
          <t>WASTE</t>
        </is>
      </c>
      <c r="B9408" s="2" t="inlineStr">
        <is>
          <t>LAN</t>
        </is>
      </c>
      <c r="C9408" s="2" t="n">
        <v>2045</v>
      </c>
      <c r="D9408" s="2" t="inlineStr">
        <is>
          <t>United States</t>
        </is>
      </c>
      <c r="E9408" s="2" t="inlineStr">
        <is>
          <t>USA</t>
        </is>
      </c>
      <c r="F9408" s="2" t="inlineStr">
        <is>
          <t>Electricity generation with a reciprocating engine</t>
        </is>
      </c>
      <c r="G9408" s="2" t="n">
        <v>57</v>
      </c>
      <c r="H9408" s="2" t="n">
        <v>0.0014933559577912</v>
      </c>
      <c r="I9408" s="2" t="n">
        <v>0.001672558672726144</v>
      </c>
      <c r="J9408" s="40" t="inlineStr">
        <is>
          <t>waste - methane capture</t>
        </is>
      </c>
    </row>
    <row r="9409" ht="15.75" customHeight="1" s="120">
      <c r="A9409" s="2" t="inlineStr">
        <is>
          <t>WASTE</t>
        </is>
      </c>
      <c r="B9409" s="2" t="inlineStr">
        <is>
          <t>LAN</t>
        </is>
      </c>
      <c r="C9409" s="2" t="n">
        <v>2045</v>
      </c>
      <c r="D9409" s="2" t="inlineStr">
        <is>
          <t>United States</t>
        </is>
      </c>
      <c r="E9409" s="2" t="inlineStr">
        <is>
          <t>USA</t>
        </is>
      </c>
      <c r="F9409" s="2" t="inlineStr">
        <is>
          <t>Electricity generation with a microturbine</t>
        </is>
      </c>
      <c r="G9409" s="2" t="n">
        <v>57</v>
      </c>
      <c r="H9409" s="2" t="n">
        <v>2.3112508643e-05</v>
      </c>
      <c r="I9409" s="2" t="n">
        <v>2.588600968016e-05</v>
      </c>
      <c r="J9409" s="40" t="inlineStr">
        <is>
          <t>waste - methane capture</t>
        </is>
      </c>
    </row>
    <row r="9410" ht="15.75" customHeight="1" s="120">
      <c r="A9410" s="2" t="inlineStr">
        <is>
          <t>WASTE</t>
        </is>
      </c>
      <c r="B9410" s="2" t="inlineStr">
        <is>
          <t>LAN</t>
        </is>
      </c>
      <c r="C9410" s="2" t="n">
        <v>2045</v>
      </c>
      <c r="D9410" s="2" t="inlineStr">
        <is>
          <t>United States</t>
        </is>
      </c>
      <c r="E9410" s="2" t="inlineStr">
        <is>
          <t>USA</t>
        </is>
      </c>
      <c r="F9410" s="2" t="inlineStr">
        <is>
          <t>Electricity generation with a gas turbine</t>
        </is>
      </c>
      <c r="G9410" s="2" t="n">
        <v>58</v>
      </c>
      <c r="H9410" s="2" t="n">
        <v>5.48440293642e-05</v>
      </c>
      <c r="I9410" s="2" t="n">
        <v>6.142531288790401e-05</v>
      </c>
      <c r="J9410" s="40" t="inlineStr">
        <is>
          <t>waste - methane capture</t>
        </is>
      </c>
    </row>
    <row r="9411" ht="15.75" customHeight="1" s="120">
      <c r="A9411" s="2" t="inlineStr">
        <is>
          <t>WASTE</t>
        </is>
      </c>
      <c r="B9411" s="2" t="inlineStr">
        <is>
          <t>LAN</t>
        </is>
      </c>
      <c r="C9411" s="2" t="n">
        <v>2045</v>
      </c>
      <c r="D9411" s="2" t="inlineStr">
        <is>
          <t>United States</t>
        </is>
      </c>
      <c r="E9411" s="2" t="inlineStr">
        <is>
          <t>USA</t>
        </is>
      </c>
      <c r="F9411" s="2" t="inlineStr">
        <is>
          <t>Land_x001f_ll gas recovery for direct use</t>
        </is>
      </c>
      <c r="G9411" s="2" t="n">
        <v>58</v>
      </c>
      <c r="H9411" s="2" t="n">
        <v>0.0007960129878484</v>
      </c>
      <c r="I9411" s="2" t="n">
        <v>0.0008915345463902081</v>
      </c>
      <c r="J9411" s="40" t="inlineStr">
        <is>
          <t>waste - methane capture</t>
        </is>
      </c>
    </row>
    <row r="9412" ht="15.75" customHeight="1" s="120">
      <c r="A9412" s="2" t="inlineStr">
        <is>
          <t>WASTE</t>
        </is>
      </c>
      <c r="B9412" s="2" t="inlineStr">
        <is>
          <t>LAN</t>
        </is>
      </c>
      <c r="C9412" s="2" t="n">
        <v>2045</v>
      </c>
      <c r="D9412" s="2" t="inlineStr">
        <is>
          <t>United States</t>
        </is>
      </c>
      <c r="E9412" s="2" t="inlineStr">
        <is>
          <t>USA</t>
        </is>
      </c>
      <c r="F9412" s="2" t="inlineStr">
        <is>
          <t>Electricity generation with a reciprocating engine</t>
        </is>
      </c>
      <c r="G9412" s="2" t="n">
        <v>58</v>
      </c>
      <c r="H9412" s="2" t="n">
        <v>0.0029337046435103</v>
      </c>
      <c r="I9412" s="2" t="n">
        <v>0.003285749200731536</v>
      </c>
      <c r="J9412" s="40" t="inlineStr">
        <is>
          <t>waste - methane capture</t>
        </is>
      </c>
    </row>
    <row r="9413" ht="15.75" customHeight="1" s="120">
      <c r="A9413" s="2" t="inlineStr">
        <is>
          <t>WASTE</t>
        </is>
      </c>
      <c r="B9413" s="2" t="inlineStr">
        <is>
          <t>LAN</t>
        </is>
      </c>
      <c r="C9413" s="2" t="n">
        <v>2045</v>
      </c>
      <c r="D9413" s="2" t="inlineStr">
        <is>
          <t>United States</t>
        </is>
      </c>
      <c r="E9413" s="2" t="inlineStr">
        <is>
          <t>USA</t>
        </is>
      </c>
      <c r="F9413" s="2" t="inlineStr">
        <is>
          <t>Electricity generation with combined heat and power</t>
        </is>
      </c>
      <c r="G9413" s="2" t="n">
        <v>58</v>
      </c>
      <c r="H9413" s="2" t="n">
        <v>0.0007554997719126</v>
      </c>
      <c r="I9413" s="2" t="n">
        <v>0.0008461597445421121</v>
      </c>
      <c r="J9413" s="40" t="inlineStr">
        <is>
          <t>waste - methane capture</t>
        </is>
      </c>
    </row>
    <row r="9414" ht="15.75" customHeight="1" s="120">
      <c r="A9414" s="2" t="inlineStr">
        <is>
          <t>WASTE</t>
        </is>
      </c>
      <c r="B9414" s="2" t="inlineStr">
        <is>
          <t>LAN</t>
        </is>
      </c>
      <c r="C9414" s="2" t="n">
        <v>2045</v>
      </c>
      <c r="D9414" s="2" t="inlineStr">
        <is>
          <t>United States</t>
        </is>
      </c>
      <c r="E9414" s="2" t="inlineStr">
        <is>
          <t>USA</t>
        </is>
      </c>
      <c r="F9414" s="2" t="inlineStr">
        <is>
          <t>Electricity generation with a microturbine</t>
        </is>
      </c>
      <c r="G9414" s="2" t="n">
        <v>58</v>
      </c>
      <c r="H9414" s="2" t="n">
        <v>4.6462917453e-05</v>
      </c>
      <c r="I9414" s="2" t="n">
        <v>5.203846754736001e-05</v>
      </c>
      <c r="J9414" s="40" t="inlineStr">
        <is>
          <t>waste - methane capture</t>
        </is>
      </c>
    </row>
    <row r="9415" ht="15.75" customHeight="1" s="120">
      <c r="A9415" s="2" t="inlineStr">
        <is>
          <t>WASTE</t>
        </is>
      </c>
      <c r="B9415" s="2" t="inlineStr">
        <is>
          <t>LAN</t>
        </is>
      </c>
      <c r="C9415" s="2" t="n">
        <v>2045</v>
      </c>
      <c r="D9415" s="2" t="inlineStr">
        <is>
          <t>United States</t>
        </is>
      </c>
      <c r="E9415" s="2" t="inlineStr">
        <is>
          <t>USA</t>
        </is>
      </c>
      <c r="F9415" s="2" t="inlineStr">
        <is>
          <t>Electricity generation with a microturbine</t>
        </is>
      </c>
      <c r="G9415" s="2" t="n">
        <v>59</v>
      </c>
      <c r="H9415" s="2" t="n">
        <v>1.98266734515e-05</v>
      </c>
      <c r="I9415" s="2" t="n">
        <v>2.220587426568e-05</v>
      </c>
      <c r="J9415" s="40" t="inlineStr">
        <is>
          <t>waste - methane capture</t>
        </is>
      </c>
    </row>
    <row r="9416" ht="15.75" customHeight="1" s="120">
      <c r="A9416" s="2" t="inlineStr">
        <is>
          <t>WASTE</t>
        </is>
      </c>
      <c r="B9416" s="2" t="inlineStr">
        <is>
          <t>LAN</t>
        </is>
      </c>
      <c r="C9416" s="2" t="n">
        <v>2045</v>
      </c>
      <c r="D9416" s="2" t="inlineStr">
        <is>
          <t>United States</t>
        </is>
      </c>
      <c r="E9416" s="2" t="inlineStr">
        <is>
          <t>USA</t>
        </is>
      </c>
      <c r="F9416" s="2" t="inlineStr">
        <is>
          <t>Electricity generation with a reciprocating engine</t>
        </is>
      </c>
      <c r="G9416" s="2" t="n">
        <v>59</v>
      </c>
      <c r="H9416" s="2" t="n">
        <v>0.0033267710823566</v>
      </c>
      <c r="I9416" s="2" t="n">
        <v>0.003725983612239392</v>
      </c>
      <c r="J9416" s="40" t="inlineStr">
        <is>
          <t>waste - methane capture</t>
        </is>
      </c>
    </row>
    <row r="9417" ht="15.75" customHeight="1" s="120">
      <c r="A9417" s="2" t="inlineStr">
        <is>
          <t>WASTE</t>
        </is>
      </c>
      <c r="B9417" s="2" t="inlineStr">
        <is>
          <t>LAN</t>
        </is>
      </c>
      <c r="C9417" s="2" t="n">
        <v>2045</v>
      </c>
      <c r="D9417" s="2" t="inlineStr">
        <is>
          <t>United States</t>
        </is>
      </c>
      <c r="E9417" s="2" t="inlineStr">
        <is>
          <t>USA</t>
        </is>
      </c>
      <c r="F9417" s="2" t="inlineStr">
        <is>
          <t>Electricity generation with combined heat and power</t>
        </is>
      </c>
      <c r="G9417" s="2" t="n">
        <v>59</v>
      </c>
      <c r="H9417" s="2" t="n">
        <v>0.0001785347558325</v>
      </c>
      <c r="I9417" s="2" t="n">
        <v>0.0001999589265324</v>
      </c>
      <c r="J9417" s="40" t="inlineStr">
        <is>
          <t>waste - methane capture</t>
        </is>
      </c>
    </row>
    <row r="9418" ht="15.75" customHeight="1" s="120">
      <c r="A9418" s="2" t="inlineStr">
        <is>
          <t>WASTE</t>
        </is>
      </c>
      <c r="B9418" s="2" t="inlineStr">
        <is>
          <t>LAN</t>
        </is>
      </c>
      <c r="C9418" s="2" t="n">
        <v>2045</v>
      </c>
      <c r="D9418" s="2" t="inlineStr">
        <is>
          <t>United States</t>
        </is>
      </c>
      <c r="E9418" s="2" t="inlineStr">
        <is>
          <t>USA</t>
        </is>
      </c>
      <c r="F9418" s="2" t="inlineStr">
        <is>
          <t>Flaring of landfill gas</t>
        </is>
      </c>
      <c r="G9418" s="2" t="n">
        <v>59</v>
      </c>
      <c r="H9418" s="2" t="n">
        <v>0.0003115870058537</v>
      </c>
      <c r="I9418" s="2" t="n">
        <v>0.000348977446556144</v>
      </c>
      <c r="J9418" s="40" t="inlineStr">
        <is>
          <t>waste - methane destruction</t>
        </is>
      </c>
    </row>
    <row r="9419" ht="15.75" customHeight="1" s="120">
      <c r="A9419" s="2" t="inlineStr">
        <is>
          <t>WASTE</t>
        </is>
      </c>
      <c r="B9419" s="2" t="inlineStr">
        <is>
          <t>LAN</t>
        </is>
      </c>
      <c r="C9419" s="2" t="n">
        <v>2045</v>
      </c>
      <c r="D9419" s="2" t="inlineStr">
        <is>
          <t>United States</t>
        </is>
      </c>
      <c r="E9419" s="2" t="inlineStr">
        <is>
          <t>USA</t>
        </is>
      </c>
      <c r="F9419" s="2" t="inlineStr">
        <is>
          <t>Land_x001f_ll gas recovery for direct use</t>
        </is>
      </c>
      <c r="G9419" s="2" t="n">
        <v>60</v>
      </c>
      <c r="H9419" s="2" t="n">
        <v>0.0008150090579875</v>
      </c>
      <c r="I9419" s="2" t="n">
        <v>0.0009128101449460001</v>
      </c>
      <c r="J9419" s="40" t="inlineStr">
        <is>
          <t>waste - methane capture</t>
        </is>
      </c>
    </row>
    <row r="9420" ht="15.75" customHeight="1" s="120">
      <c r="A9420" s="2" t="inlineStr">
        <is>
          <t>WASTE</t>
        </is>
      </c>
      <c r="B9420" s="2" t="inlineStr">
        <is>
          <t>LAN</t>
        </is>
      </c>
      <c r="C9420" s="2" t="n">
        <v>2045</v>
      </c>
      <c r="D9420" s="2" t="inlineStr">
        <is>
          <t>United States</t>
        </is>
      </c>
      <c r="E9420" s="2" t="inlineStr">
        <is>
          <t>USA</t>
        </is>
      </c>
      <c r="F9420" s="2" t="inlineStr">
        <is>
          <t>Electricity generation with a gas turbine</t>
        </is>
      </c>
      <c r="G9420" s="2" t="n">
        <v>60</v>
      </c>
      <c r="H9420" s="2" t="n">
        <v>5.52312521904e-05</v>
      </c>
      <c r="I9420" s="2" t="n">
        <v>6.1859002453248e-05</v>
      </c>
      <c r="J9420" s="40" t="inlineStr">
        <is>
          <t>waste - methane capture</t>
        </is>
      </c>
    </row>
    <row r="9421" ht="15.75" customHeight="1" s="120">
      <c r="A9421" s="2" t="inlineStr">
        <is>
          <t>WASTE</t>
        </is>
      </c>
      <c r="B9421" s="2" t="inlineStr">
        <is>
          <t>LAN</t>
        </is>
      </c>
      <c r="C9421" s="2" t="n">
        <v>2045</v>
      </c>
      <c r="D9421" s="2" t="inlineStr">
        <is>
          <t>United States</t>
        </is>
      </c>
      <c r="E9421" s="2" t="inlineStr">
        <is>
          <t>USA</t>
        </is>
      </c>
      <c r="F9421" s="2" t="inlineStr">
        <is>
          <t>Flaring of landfill gas</t>
        </is>
      </c>
      <c r="G9421" s="2" t="n">
        <v>60</v>
      </c>
      <c r="H9421" s="2" t="n">
        <v>0.0003039607545361</v>
      </c>
      <c r="I9421" s="2" t="n">
        <v>0.000340436045080432</v>
      </c>
      <c r="J9421" s="40" t="inlineStr">
        <is>
          <t>waste - methane destruction</t>
        </is>
      </c>
    </row>
    <row r="9422" ht="15.75" customHeight="1" s="120">
      <c r="A9422" s="2" t="inlineStr">
        <is>
          <t>WASTE</t>
        </is>
      </c>
      <c r="B9422" s="2" t="inlineStr">
        <is>
          <t>LAN</t>
        </is>
      </c>
      <c r="C9422" s="2" t="n">
        <v>2045</v>
      </c>
      <c r="D9422" s="2" t="inlineStr">
        <is>
          <t>United States</t>
        </is>
      </c>
      <c r="E9422" s="2" t="inlineStr">
        <is>
          <t>USA</t>
        </is>
      </c>
      <c r="F9422" s="2" t="inlineStr">
        <is>
          <t>Electricity generation with combined heat and power</t>
        </is>
      </c>
      <c r="G9422" s="2" t="n">
        <v>60</v>
      </c>
      <c r="H9422" s="2" t="n">
        <v>0.0001941523369169</v>
      </c>
      <c r="I9422" s="2" t="n">
        <v>0.000217450617346928</v>
      </c>
      <c r="J9422" s="40" t="inlineStr">
        <is>
          <t>waste - methane capture</t>
        </is>
      </c>
    </row>
    <row r="9423" ht="15.75" customHeight="1" s="120">
      <c r="A9423" s="2" t="inlineStr">
        <is>
          <t>WASTE</t>
        </is>
      </c>
      <c r="B9423" s="2" t="inlineStr">
        <is>
          <t>LAN</t>
        </is>
      </c>
      <c r="C9423" s="2" t="n">
        <v>2045</v>
      </c>
      <c r="D9423" s="2" t="inlineStr">
        <is>
          <t>United States</t>
        </is>
      </c>
      <c r="E9423" s="2" t="inlineStr">
        <is>
          <t>USA</t>
        </is>
      </c>
      <c r="F9423" s="2" t="inlineStr">
        <is>
          <t>Electricity generation with a microturbine</t>
        </is>
      </c>
      <c r="G9423" s="2" t="n">
        <v>60</v>
      </c>
      <c r="H9423" s="2" t="n">
        <v>1.93414052774e-05</v>
      </c>
      <c r="I9423" s="2" t="n">
        <v>2.1662373910688e-05</v>
      </c>
      <c r="J9423" s="40" t="inlineStr">
        <is>
          <t>waste - methane capture</t>
        </is>
      </c>
    </row>
    <row r="9424" ht="15.75" customHeight="1" s="120">
      <c r="A9424" s="2" t="inlineStr">
        <is>
          <t>WASTE</t>
        </is>
      </c>
      <c r="B9424" s="2" t="inlineStr">
        <is>
          <t>LAN</t>
        </is>
      </c>
      <c r="C9424" s="2" t="n">
        <v>2045</v>
      </c>
      <c r="D9424" s="2" t="inlineStr">
        <is>
          <t>United States</t>
        </is>
      </c>
      <c r="E9424" s="2" t="inlineStr">
        <is>
          <t>USA</t>
        </is>
      </c>
      <c r="F9424" s="2" t="inlineStr">
        <is>
          <t>Electricity generation with a reciprocating engine</t>
        </is>
      </c>
      <c r="G9424" s="2" t="n">
        <v>60</v>
      </c>
      <c r="H9424" s="2" t="n">
        <v>0.0045959021663293</v>
      </c>
      <c r="I9424" s="2" t="n">
        <v>0.005147410426288817</v>
      </c>
      <c r="J9424" s="40" t="inlineStr">
        <is>
          <t>waste - methane capture</t>
        </is>
      </c>
    </row>
    <row r="9425" ht="15.75" customHeight="1" s="120">
      <c r="A9425" s="2" t="inlineStr">
        <is>
          <t>WASTE</t>
        </is>
      </c>
      <c r="B9425" s="2" t="inlineStr">
        <is>
          <t>LAN</t>
        </is>
      </c>
      <c r="C9425" s="2" t="n">
        <v>2045</v>
      </c>
      <c r="D9425" s="2" t="inlineStr">
        <is>
          <t>United States</t>
        </is>
      </c>
      <c r="E9425" s="2" t="inlineStr">
        <is>
          <t>USA</t>
        </is>
      </c>
      <c r="F9425" s="2" t="inlineStr">
        <is>
          <t>Electricity generation with a microturbine</t>
        </is>
      </c>
      <c r="G9425" s="2" t="n">
        <v>61</v>
      </c>
      <c r="H9425" s="2" t="n">
        <v>2.01794591703e-05</v>
      </c>
      <c r="I9425" s="2" t="n">
        <v>2.2600994270736e-05</v>
      </c>
      <c r="J9425" s="40" t="inlineStr">
        <is>
          <t>waste - methane capture</t>
        </is>
      </c>
    </row>
    <row r="9426" ht="15.75" customHeight="1" s="120">
      <c r="A9426" s="2" t="inlineStr">
        <is>
          <t>WASTE</t>
        </is>
      </c>
      <c r="B9426" s="2" t="inlineStr">
        <is>
          <t>LAN</t>
        </is>
      </c>
      <c r="C9426" s="2" t="n">
        <v>2045</v>
      </c>
      <c r="D9426" s="2" t="inlineStr">
        <is>
          <t>United States</t>
        </is>
      </c>
      <c r="E9426" s="2" t="inlineStr">
        <is>
          <t>USA</t>
        </is>
      </c>
      <c r="F9426" s="2" t="inlineStr">
        <is>
          <t>Flaring of landfill gas</t>
        </is>
      </c>
      <c r="G9426" s="2" t="n">
        <v>61</v>
      </c>
      <c r="H9426" s="2" t="n">
        <v>0.0002799107751343</v>
      </c>
      <c r="I9426" s="2" t="n">
        <v>0.000313500068150416</v>
      </c>
      <c r="J9426" s="40" t="inlineStr">
        <is>
          <t>waste - methane destruction</t>
        </is>
      </c>
    </row>
    <row r="9427" ht="15.75" customHeight="1" s="120">
      <c r="A9427" s="2" t="inlineStr">
        <is>
          <t>WASTE</t>
        </is>
      </c>
      <c r="B9427" s="2" t="inlineStr">
        <is>
          <t>LAN</t>
        </is>
      </c>
      <c r="C9427" s="2" t="n">
        <v>2045</v>
      </c>
      <c r="D9427" s="2" t="inlineStr">
        <is>
          <t>United States</t>
        </is>
      </c>
      <c r="E9427" s="2" t="inlineStr">
        <is>
          <t>USA</t>
        </is>
      </c>
      <c r="F9427" s="2" t="inlineStr">
        <is>
          <t>Electricity generation with a reciprocating engine</t>
        </is>
      </c>
      <c r="G9427" s="2" t="n">
        <v>61</v>
      </c>
      <c r="H9427" s="2" t="n">
        <v>0.0013899842742831</v>
      </c>
      <c r="I9427" s="2" t="n">
        <v>0.001556782387197072</v>
      </c>
      <c r="J9427" s="40" t="inlineStr">
        <is>
          <t>waste - methane capture</t>
        </is>
      </c>
    </row>
    <row r="9428" ht="15.75" customHeight="1" s="120">
      <c r="A9428" s="2" t="inlineStr">
        <is>
          <t>WASTE</t>
        </is>
      </c>
      <c r="B9428" s="2" t="inlineStr">
        <is>
          <t>LAN</t>
        </is>
      </c>
      <c r="C9428" s="2" t="n">
        <v>2045</v>
      </c>
      <c r="D9428" s="2" t="inlineStr">
        <is>
          <t>United States</t>
        </is>
      </c>
      <c r="E9428" s="2" t="inlineStr">
        <is>
          <t>USA</t>
        </is>
      </c>
      <c r="F9428" s="2" t="inlineStr">
        <is>
          <t>Electricity generation with combined heat and power</t>
        </is>
      </c>
      <c r="G9428" s="2" t="n">
        <v>61</v>
      </c>
      <c r="H9428" s="2" t="n">
        <v>0.0003741698019439</v>
      </c>
      <c r="I9428" s="2" t="n">
        <v>0.000419070178177168</v>
      </c>
      <c r="J9428" s="40" t="inlineStr">
        <is>
          <t>waste - methane capture</t>
        </is>
      </c>
    </row>
    <row r="9429" ht="15.75" customHeight="1" s="120">
      <c r="A9429" s="2" t="inlineStr">
        <is>
          <t>WASTE</t>
        </is>
      </c>
      <c r="B9429" s="2" t="inlineStr">
        <is>
          <t>LAN</t>
        </is>
      </c>
      <c r="C9429" s="2" t="n">
        <v>2045</v>
      </c>
      <c r="D9429" s="2" t="inlineStr">
        <is>
          <t>United States</t>
        </is>
      </c>
      <c r="E9429" s="2" t="inlineStr">
        <is>
          <t>USA</t>
        </is>
      </c>
      <c r="F9429" s="2" t="inlineStr">
        <is>
          <t>Electricity generation with a gas turbine</t>
        </is>
      </c>
      <c r="G9429" s="2" t="n">
        <v>62</v>
      </c>
      <c r="H9429" s="2" t="n">
        <v>5.12662554684e-05</v>
      </c>
      <c r="I9429" s="2" t="n">
        <v>5.741820612460801e-05</v>
      </c>
      <c r="J9429" s="40" t="inlineStr">
        <is>
          <t>waste - methane capture</t>
        </is>
      </c>
    </row>
    <row r="9430" ht="15.75" customHeight="1" s="120">
      <c r="A9430" s="2" t="inlineStr">
        <is>
          <t>WASTE</t>
        </is>
      </c>
      <c r="B9430" s="2" t="inlineStr">
        <is>
          <t>LAN</t>
        </is>
      </c>
      <c r="C9430" s="2" t="n">
        <v>2045</v>
      </c>
      <c r="D9430" s="2" t="inlineStr">
        <is>
          <t>United States</t>
        </is>
      </c>
      <c r="E9430" s="2" t="inlineStr">
        <is>
          <t>USA</t>
        </is>
      </c>
      <c r="F9430" s="2" t="inlineStr">
        <is>
          <t>Flaring of landfill gas</t>
        </is>
      </c>
      <c r="G9430" s="2" t="n">
        <v>62</v>
      </c>
      <c r="H9430" s="2" t="n">
        <v>0.0002777228364721</v>
      </c>
      <c r="I9430" s="2" t="n">
        <v>0.0003110495768487521</v>
      </c>
      <c r="J9430" s="40" t="inlineStr">
        <is>
          <t>waste - methane destruction</t>
        </is>
      </c>
    </row>
    <row r="9431" ht="15.75" customHeight="1" s="120">
      <c r="A9431" s="2" t="inlineStr">
        <is>
          <t>WASTE</t>
        </is>
      </c>
      <c r="B9431" s="2" t="inlineStr">
        <is>
          <t>LAN</t>
        </is>
      </c>
      <c r="C9431" s="2" t="n">
        <v>2045</v>
      </c>
      <c r="D9431" s="2" t="inlineStr">
        <is>
          <t>United States</t>
        </is>
      </c>
      <c r="E9431" s="2" t="inlineStr">
        <is>
          <t>USA</t>
        </is>
      </c>
      <c r="F9431" s="2" t="inlineStr">
        <is>
          <t>Electricity generation with combined heat and power</t>
        </is>
      </c>
      <c r="G9431" s="2" t="n">
        <v>62</v>
      </c>
      <c r="H9431" s="2" t="n">
        <v>0.0007732045196462</v>
      </c>
      <c r="I9431" s="2" t="n">
        <v>0.0008659890620037441</v>
      </c>
      <c r="J9431" s="40" t="inlineStr">
        <is>
          <t>waste - methane capture</t>
        </is>
      </c>
    </row>
    <row r="9432" ht="15.75" customHeight="1" s="120">
      <c r="A9432" s="2" t="inlineStr">
        <is>
          <t>WASTE</t>
        </is>
      </c>
      <c r="B9432" s="2" t="inlineStr">
        <is>
          <t>LAN</t>
        </is>
      </c>
      <c r="C9432" s="2" t="n">
        <v>2045</v>
      </c>
      <c r="D9432" s="2" t="inlineStr">
        <is>
          <t>United States</t>
        </is>
      </c>
      <c r="E9432" s="2" t="inlineStr">
        <is>
          <t>USA</t>
        </is>
      </c>
      <c r="F9432" s="2" t="inlineStr">
        <is>
          <t>Electricity generation with a gas turbine</t>
        </is>
      </c>
      <c r="G9432" s="2" t="n">
        <v>63</v>
      </c>
      <c r="H9432" s="2" t="n">
        <v>0.0001009744228213</v>
      </c>
      <c r="I9432" s="2" t="n">
        <v>0.000113091353559856</v>
      </c>
      <c r="J9432" s="40" t="inlineStr">
        <is>
          <t>waste - methane capture</t>
        </is>
      </c>
    </row>
    <row r="9433" ht="15.75" customHeight="1" s="120">
      <c r="A9433" s="2" t="inlineStr">
        <is>
          <t>WASTE</t>
        </is>
      </c>
      <c r="B9433" s="2" t="inlineStr">
        <is>
          <t>LAN</t>
        </is>
      </c>
      <c r="C9433" s="2" t="n">
        <v>2045</v>
      </c>
      <c r="D9433" s="2" t="inlineStr">
        <is>
          <t>United States</t>
        </is>
      </c>
      <c r="E9433" s="2" t="inlineStr">
        <is>
          <t>USA</t>
        </is>
      </c>
      <c r="F9433" s="2" t="inlineStr">
        <is>
          <t>Electricity generation with a reciprocating engine</t>
        </is>
      </c>
      <c r="G9433" s="2" t="n">
        <v>63</v>
      </c>
      <c r="H9433" s="2" t="n">
        <v>0.0013441342161968</v>
      </c>
      <c r="I9433" s="2" t="n">
        <v>0.001505430322140416</v>
      </c>
      <c r="J9433" s="40" t="inlineStr">
        <is>
          <t>waste - methane capture</t>
        </is>
      </c>
    </row>
    <row r="9434" ht="15.75" customHeight="1" s="120">
      <c r="A9434" s="2" t="inlineStr">
        <is>
          <t>WASTE</t>
        </is>
      </c>
      <c r="B9434" s="2" t="inlineStr">
        <is>
          <t>LAN</t>
        </is>
      </c>
      <c r="C9434" s="2" t="n">
        <v>2045</v>
      </c>
      <c r="D9434" s="2" t="inlineStr">
        <is>
          <t>United States</t>
        </is>
      </c>
      <c r="E9434" s="2" t="inlineStr">
        <is>
          <t>USA</t>
        </is>
      </c>
      <c r="F9434" s="2" t="inlineStr">
        <is>
          <t>Electricity generation with combined heat and power</t>
        </is>
      </c>
      <c r="G9434" s="2" t="n">
        <v>63</v>
      </c>
      <c r="H9434" s="2" t="n">
        <v>0.0004093927855138</v>
      </c>
      <c r="I9434" s="2" t="n">
        <v>0.0004585199197754561</v>
      </c>
      <c r="J9434" s="40" t="inlineStr">
        <is>
          <t>waste - methane capture</t>
        </is>
      </c>
    </row>
    <row r="9435" ht="15.75" customHeight="1" s="120">
      <c r="A9435" s="2" t="inlineStr">
        <is>
          <t>WASTE</t>
        </is>
      </c>
      <c r="B9435" s="2" t="inlineStr">
        <is>
          <t>LAN</t>
        </is>
      </c>
      <c r="C9435" s="2" t="n">
        <v>2045</v>
      </c>
      <c r="D9435" s="2" t="inlineStr">
        <is>
          <t>United States</t>
        </is>
      </c>
      <c r="E9435" s="2" t="inlineStr">
        <is>
          <t>USA</t>
        </is>
      </c>
      <c r="F9435" s="2" t="inlineStr">
        <is>
          <t>Flaring of landfill gas</t>
        </is>
      </c>
      <c r="G9435" s="2" t="n">
        <v>64</v>
      </c>
      <c r="H9435" s="2" t="n">
        <v>0.0002680758771021</v>
      </c>
      <c r="I9435" s="2" t="n">
        <v>0.000300244982354352</v>
      </c>
      <c r="J9435" s="40" t="inlineStr">
        <is>
          <t>waste - methane destruction</t>
        </is>
      </c>
    </row>
    <row r="9436" ht="15.75" customHeight="1" s="120">
      <c r="A9436" s="2" t="inlineStr">
        <is>
          <t>WASTE</t>
        </is>
      </c>
      <c r="B9436" s="2" t="inlineStr">
        <is>
          <t>LAN</t>
        </is>
      </c>
      <c r="C9436" s="2" t="n">
        <v>2045</v>
      </c>
      <c r="D9436" s="2" t="inlineStr">
        <is>
          <t>United States</t>
        </is>
      </c>
      <c r="E9436" s="2" t="inlineStr">
        <is>
          <t>USA</t>
        </is>
      </c>
      <c r="F9436" s="2" t="inlineStr">
        <is>
          <t>Electricity generation with a reciprocating engine</t>
        </is>
      </c>
      <c r="G9436" s="2" t="n">
        <v>64</v>
      </c>
      <c r="H9436" s="2" t="n">
        <v>0.0041964311385527</v>
      </c>
      <c r="I9436" s="2" t="n">
        <v>0.004700002875179025</v>
      </c>
      <c r="J9436" s="40" t="inlineStr">
        <is>
          <t>waste - methane capture</t>
        </is>
      </c>
    </row>
    <row r="9437" ht="15.75" customHeight="1" s="120">
      <c r="A9437" s="2" t="inlineStr">
        <is>
          <t>WASTE</t>
        </is>
      </c>
      <c r="B9437" s="2" t="inlineStr">
        <is>
          <t>LAN</t>
        </is>
      </c>
      <c r="C9437" s="2" t="n">
        <v>2045</v>
      </c>
      <c r="D9437" s="2" t="inlineStr">
        <is>
          <t>United States</t>
        </is>
      </c>
      <c r="E9437" s="2" t="inlineStr">
        <is>
          <t>USA</t>
        </is>
      </c>
      <c r="F9437" s="2" t="inlineStr">
        <is>
          <t>Electricity generation with a gas turbine</t>
        </is>
      </c>
      <c r="G9437" s="2" t="n">
        <v>65</v>
      </c>
      <c r="H9437" s="2" t="n">
        <v>5.3664927691e-05</v>
      </c>
      <c r="I9437" s="2" t="n">
        <v>6.010471901392e-05</v>
      </c>
      <c r="J9437" s="40" t="inlineStr">
        <is>
          <t>waste - methane capture</t>
        </is>
      </c>
    </row>
    <row r="9438" ht="15.75" customHeight="1" s="120">
      <c r="A9438" s="2" t="inlineStr">
        <is>
          <t>WASTE</t>
        </is>
      </c>
      <c r="B9438" s="2" t="inlineStr">
        <is>
          <t>LAN</t>
        </is>
      </c>
      <c r="C9438" s="2" t="n">
        <v>2045</v>
      </c>
      <c r="D9438" s="2" t="inlineStr">
        <is>
          <t>United States</t>
        </is>
      </c>
      <c r="E9438" s="2" t="inlineStr">
        <is>
          <t>USA</t>
        </is>
      </c>
      <c r="F9438" s="2" t="inlineStr">
        <is>
          <t>Electricity generation with combined heat and power</t>
        </is>
      </c>
      <c r="G9438" s="2" t="n">
        <v>65</v>
      </c>
      <c r="H9438" s="2" t="n">
        <v>0.0003255777846789</v>
      </c>
      <c r="I9438" s="2" t="n">
        <v>0.0003646471188403681</v>
      </c>
      <c r="J9438" s="40" t="inlineStr">
        <is>
          <t>waste - methane capture</t>
        </is>
      </c>
    </row>
    <row r="9439" ht="15.75" customHeight="1" s="120">
      <c r="A9439" s="2" t="inlineStr">
        <is>
          <t>WASTE</t>
        </is>
      </c>
      <c r="B9439" s="2" t="inlineStr">
        <is>
          <t>LAN</t>
        </is>
      </c>
      <c r="C9439" s="2" t="n">
        <v>2045</v>
      </c>
      <c r="D9439" s="2" t="inlineStr">
        <is>
          <t>United States</t>
        </is>
      </c>
      <c r="E9439" s="2" t="inlineStr">
        <is>
          <t>USA</t>
        </is>
      </c>
      <c r="F9439" s="2" t="inlineStr">
        <is>
          <t>Electricity generation with a reciprocating engine</t>
        </is>
      </c>
      <c r="G9439" s="2" t="n">
        <v>66</v>
      </c>
      <c r="H9439" s="2" t="n">
        <v>0.0038700327277184</v>
      </c>
      <c r="I9439" s="2" t="n">
        <v>0.004334436655044609</v>
      </c>
      <c r="J9439" s="40" t="inlineStr">
        <is>
          <t>waste - methane capture</t>
        </is>
      </c>
    </row>
    <row r="9440" ht="15.75" customHeight="1" s="120">
      <c r="A9440" s="2" t="inlineStr">
        <is>
          <t>WASTE</t>
        </is>
      </c>
      <c r="B9440" s="2" t="inlineStr">
        <is>
          <t>LAN</t>
        </is>
      </c>
      <c r="C9440" s="2" t="n">
        <v>2045</v>
      </c>
      <c r="D9440" s="2" t="inlineStr">
        <is>
          <t>United States</t>
        </is>
      </c>
      <c r="E9440" s="2" t="inlineStr">
        <is>
          <t>USA</t>
        </is>
      </c>
      <c r="F9440" s="2" t="inlineStr">
        <is>
          <t>Electricity generation with combined heat and power</t>
        </is>
      </c>
      <c r="G9440" s="2" t="n">
        <v>66</v>
      </c>
      <c r="H9440" s="2" t="n">
        <v>0.0006423832965083</v>
      </c>
      <c r="I9440" s="2" t="n">
        <v>0.000719469292089296</v>
      </c>
      <c r="J9440" s="40" t="inlineStr">
        <is>
          <t>waste - methane capture</t>
        </is>
      </c>
    </row>
    <row r="9441" ht="15.75" customHeight="1" s="120">
      <c r="A9441" s="2" t="inlineStr">
        <is>
          <t>WASTE</t>
        </is>
      </c>
      <c r="B9441" s="2" t="inlineStr">
        <is>
          <t>LAN</t>
        </is>
      </c>
      <c r="C9441" s="2" t="n">
        <v>2045</v>
      </c>
      <c r="D9441" s="2" t="inlineStr">
        <is>
          <t>United States</t>
        </is>
      </c>
      <c r="E9441" s="2" t="inlineStr">
        <is>
          <t>USA</t>
        </is>
      </c>
      <c r="F9441" s="2" t="inlineStr">
        <is>
          <t>Flaring of landfill gas</t>
        </is>
      </c>
      <c r="G9441" s="2" t="n">
        <v>66</v>
      </c>
      <c r="H9441" s="2" t="n">
        <v>0.0002605183399282</v>
      </c>
      <c r="I9441" s="2" t="n">
        <v>0.000291780540719584</v>
      </c>
      <c r="J9441" s="40" t="inlineStr">
        <is>
          <t>waste - methane destruction</t>
        </is>
      </c>
    </row>
    <row r="9442" ht="15.75" customHeight="1" s="120">
      <c r="A9442" s="2" t="inlineStr">
        <is>
          <t>WASTE</t>
        </is>
      </c>
      <c r="B9442" s="2" t="inlineStr">
        <is>
          <t>LAN</t>
        </is>
      </c>
      <c r="C9442" s="2" t="n">
        <v>2045</v>
      </c>
      <c r="D9442" s="2" t="inlineStr">
        <is>
          <t>United States</t>
        </is>
      </c>
      <c r="E9442" s="2" t="inlineStr">
        <is>
          <t>USA</t>
        </is>
      </c>
      <c r="F9442" s="2" t="inlineStr">
        <is>
          <t>Electricity generation with a gas turbine</t>
        </is>
      </c>
      <c r="G9442" s="2" t="n">
        <v>67</v>
      </c>
      <c r="H9442" s="2" t="n">
        <v>5.12049155077e-05</v>
      </c>
      <c r="I9442" s="2" t="n">
        <v>5.734950536862401e-05</v>
      </c>
      <c r="J9442" s="40" t="inlineStr">
        <is>
          <t>waste - methane capture</t>
        </is>
      </c>
    </row>
    <row r="9443" ht="15.75" customHeight="1" s="120">
      <c r="A9443" s="2" t="inlineStr">
        <is>
          <t>WASTE</t>
        </is>
      </c>
      <c r="B9443" s="2" t="inlineStr">
        <is>
          <t>LAN</t>
        </is>
      </c>
      <c r="C9443" s="2" t="n">
        <v>2045</v>
      </c>
      <c r="D9443" s="2" t="inlineStr">
        <is>
          <t>United States</t>
        </is>
      </c>
      <c r="E9443" s="2" t="inlineStr">
        <is>
          <t>USA</t>
        </is>
      </c>
      <c r="F9443" s="2" t="inlineStr">
        <is>
          <t>Electricity generation with combined heat and power</t>
        </is>
      </c>
      <c r="G9443" s="2" t="n">
        <v>67</v>
      </c>
      <c r="H9443" s="2" t="n">
        <v>0.000172008149093</v>
      </c>
      <c r="I9443" s="2" t="n">
        <v>0.00019264912698416</v>
      </c>
      <c r="J9443" s="40" t="inlineStr">
        <is>
          <t>waste - methane capture</t>
        </is>
      </c>
    </row>
    <row r="9444" ht="15.75" customHeight="1" s="120">
      <c r="A9444" s="2" t="inlineStr">
        <is>
          <t>WASTE</t>
        </is>
      </c>
      <c r="B9444" s="2" t="inlineStr">
        <is>
          <t>LAN</t>
        </is>
      </c>
      <c r="C9444" s="2" t="n">
        <v>2045</v>
      </c>
      <c r="D9444" s="2" t="inlineStr">
        <is>
          <t>United States</t>
        </is>
      </c>
      <c r="E9444" s="2" t="inlineStr">
        <is>
          <t>USA</t>
        </is>
      </c>
      <c r="F9444" s="2" t="inlineStr">
        <is>
          <t>Flaring of landfill gas</t>
        </is>
      </c>
      <c r="G9444" s="2" t="n">
        <v>67</v>
      </c>
      <c r="H9444" s="2" t="n">
        <v>0.0002560611173976</v>
      </c>
      <c r="I9444" s="2" t="n">
        <v>0.000286788451485312</v>
      </c>
      <c r="J9444" s="40" t="inlineStr">
        <is>
          <t>waste - methane destruction</t>
        </is>
      </c>
    </row>
    <row r="9445" ht="15.75" customHeight="1" s="120">
      <c r="A9445" s="2" t="inlineStr">
        <is>
          <t>WASTE</t>
        </is>
      </c>
      <c r="B9445" s="2" t="inlineStr">
        <is>
          <t>LAN</t>
        </is>
      </c>
      <c r="C9445" s="2" t="n">
        <v>2045</v>
      </c>
      <c r="D9445" s="2" t="inlineStr">
        <is>
          <t>United States</t>
        </is>
      </c>
      <c r="E9445" s="2" t="inlineStr">
        <is>
          <t>USA</t>
        </is>
      </c>
      <c r="F9445" s="2" t="inlineStr">
        <is>
          <t>Electricity generation with a reciprocating engine</t>
        </is>
      </c>
      <c r="G9445" s="2" t="n">
        <v>68</v>
      </c>
      <c r="H9445" s="2" t="n">
        <v>0.0014300800394267</v>
      </c>
      <c r="I9445" s="2" t="n">
        <v>0.001601689644157904</v>
      </c>
      <c r="J9445" s="40" t="inlineStr">
        <is>
          <t>waste - methane capture</t>
        </is>
      </c>
    </row>
    <row r="9446" ht="15.75" customHeight="1" s="120">
      <c r="A9446" s="2" t="inlineStr">
        <is>
          <t>WASTE</t>
        </is>
      </c>
      <c r="B9446" s="2" t="inlineStr">
        <is>
          <t>LAN</t>
        </is>
      </c>
      <c r="C9446" s="2" t="n">
        <v>2045</v>
      </c>
      <c r="D9446" s="2" t="inlineStr">
        <is>
          <t>United States</t>
        </is>
      </c>
      <c r="E9446" s="2" t="inlineStr">
        <is>
          <t>USA</t>
        </is>
      </c>
      <c r="F9446" s="2" t="inlineStr">
        <is>
          <t>Electricity generation with combined heat and power</t>
        </is>
      </c>
      <c r="G9446" s="2" t="n">
        <v>68</v>
      </c>
      <c r="H9446" s="2" t="n">
        <v>0.0001915475731948</v>
      </c>
      <c r="I9446" s="2" t="n">
        <v>0.000214533281978176</v>
      </c>
      <c r="J9446" s="40" t="inlineStr">
        <is>
          <t>waste - methane capture</t>
        </is>
      </c>
    </row>
    <row r="9447" ht="15.75" customHeight="1" s="120">
      <c r="A9447" s="2" t="inlineStr">
        <is>
          <t>WASTE</t>
        </is>
      </c>
      <c r="B9447" s="2" t="inlineStr">
        <is>
          <t>LAN</t>
        </is>
      </c>
      <c r="C9447" s="2" t="n">
        <v>2045</v>
      </c>
      <c r="D9447" s="2" t="inlineStr">
        <is>
          <t>United States</t>
        </is>
      </c>
      <c r="E9447" s="2" t="inlineStr">
        <is>
          <t>USA</t>
        </is>
      </c>
      <c r="F9447" s="2" t="inlineStr">
        <is>
          <t>Land_x001f_ll gas recovery for direct use</t>
        </is>
      </c>
      <c r="G9447" s="2" t="n">
        <v>68</v>
      </c>
      <c r="H9447" s="2" t="n">
        <v>0.0007323319441639</v>
      </c>
      <c r="I9447" s="2" t="n">
        <v>0.0008202117774635681</v>
      </c>
      <c r="J9447" s="40" t="inlineStr">
        <is>
          <t>waste - methane capture</t>
        </is>
      </c>
    </row>
    <row r="9448" ht="15.75" customHeight="1" s="120">
      <c r="A9448" s="2" t="inlineStr">
        <is>
          <t>WASTE</t>
        </is>
      </c>
      <c r="B9448" s="2" t="inlineStr">
        <is>
          <t>LAN</t>
        </is>
      </c>
      <c r="C9448" s="2" t="n">
        <v>2045</v>
      </c>
      <c r="D9448" s="2" t="inlineStr">
        <is>
          <t>United States</t>
        </is>
      </c>
      <c r="E9448" s="2" t="inlineStr">
        <is>
          <t>USA</t>
        </is>
      </c>
      <c r="F9448" s="2" t="inlineStr">
        <is>
          <t>Electricity generation with a microturbine</t>
        </is>
      </c>
      <c r="G9448" s="2" t="n">
        <v>69</v>
      </c>
      <c r="H9448" s="2" t="n">
        <v>3.54829262506e-05</v>
      </c>
      <c r="I9448" s="2" t="n">
        <v>3.9740877400672e-05</v>
      </c>
      <c r="J9448" s="40" t="inlineStr">
        <is>
          <t>waste - methane capture</t>
        </is>
      </c>
    </row>
    <row r="9449" ht="15.75" customHeight="1" s="120">
      <c r="A9449" s="2" t="inlineStr">
        <is>
          <t>WASTE</t>
        </is>
      </c>
      <c r="B9449" s="2" t="inlineStr">
        <is>
          <t>LAN</t>
        </is>
      </c>
      <c r="C9449" s="2" t="n">
        <v>2045</v>
      </c>
      <c r="D9449" s="2" t="inlineStr">
        <is>
          <t>United States</t>
        </is>
      </c>
      <c r="E9449" s="2" t="inlineStr">
        <is>
          <t>USA</t>
        </is>
      </c>
      <c r="F9449" s="2" t="inlineStr">
        <is>
          <t>Electricity generation with combined heat and power</t>
        </is>
      </c>
      <c r="G9449" s="2" t="n">
        <v>70</v>
      </c>
      <c r="H9449" s="2" t="n">
        <v>0.0004838681343244</v>
      </c>
      <c r="I9449" s="2" t="n">
        <v>0.000541932310443328</v>
      </c>
      <c r="J9449" s="40" t="inlineStr">
        <is>
          <t>waste - methane capture</t>
        </is>
      </c>
    </row>
    <row r="9450" ht="15.75" customHeight="1" s="120">
      <c r="A9450" s="2" t="inlineStr">
        <is>
          <t>WASTE</t>
        </is>
      </c>
      <c r="B9450" s="2" t="inlineStr">
        <is>
          <t>LAN</t>
        </is>
      </c>
      <c r="C9450" s="2" t="n">
        <v>2045</v>
      </c>
      <c r="D9450" s="2" t="inlineStr">
        <is>
          <t>United States</t>
        </is>
      </c>
      <c r="E9450" s="2" t="inlineStr">
        <is>
          <t>USA</t>
        </is>
      </c>
      <c r="F9450" s="2" t="inlineStr">
        <is>
          <t>Electricity generation with a reciprocating engine</t>
        </is>
      </c>
      <c r="G9450" s="2" t="n">
        <v>70</v>
      </c>
      <c r="H9450" s="2" t="n">
        <v>0.0024362861877307</v>
      </c>
      <c r="I9450" s="2" t="n">
        <v>0.002728640530258385</v>
      </c>
      <c r="J9450" s="40" t="inlineStr">
        <is>
          <t>waste - methane capture</t>
        </is>
      </c>
    </row>
    <row r="9451" ht="15.75" customHeight="1" s="120">
      <c r="A9451" s="2" t="inlineStr">
        <is>
          <t>WASTE</t>
        </is>
      </c>
      <c r="B9451" s="2" t="inlineStr">
        <is>
          <t>LAN</t>
        </is>
      </c>
      <c r="C9451" s="2" t="n">
        <v>2045</v>
      </c>
      <c r="D9451" s="2" t="inlineStr">
        <is>
          <t>United States</t>
        </is>
      </c>
      <c r="E9451" s="2" t="inlineStr">
        <is>
          <t>USA</t>
        </is>
      </c>
      <c r="F9451" s="2" t="inlineStr">
        <is>
          <t>Flaring of landfill gas</t>
        </is>
      </c>
      <c r="G9451" s="2" t="n">
        <v>70</v>
      </c>
      <c r="H9451" s="2" t="n">
        <v>0.0002449126041029</v>
      </c>
      <c r="I9451" s="2" t="n">
        <v>0.000274302116595248</v>
      </c>
      <c r="J9451" s="40" t="inlineStr">
        <is>
          <t>waste - methane destruction</t>
        </is>
      </c>
    </row>
    <row r="9452" ht="15.75" customHeight="1" s="120">
      <c r="A9452" s="2" t="inlineStr">
        <is>
          <t>WASTE</t>
        </is>
      </c>
      <c r="B9452" s="2" t="inlineStr">
        <is>
          <t>LAN</t>
        </is>
      </c>
      <c r="C9452" s="2" t="n">
        <v>2045</v>
      </c>
      <c r="D9452" s="2" t="inlineStr">
        <is>
          <t>United States</t>
        </is>
      </c>
      <c r="E9452" s="2" t="inlineStr">
        <is>
          <t>USA</t>
        </is>
      </c>
      <c r="F9452" s="2" t="inlineStr">
        <is>
          <t>Electricity generation with a gas turbine</t>
        </is>
      </c>
      <c r="G9452" s="2" t="n">
        <v>71</v>
      </c>
      <c r="H9452" s="2" t="n">
        <v>4.43690951215e-05</v>
      </c>
      <c r="I9452" s="2" t="n">
        <v>4.969338653608001e-05</v>
      </c>
      <c r="J9452" s="40" t="inlineStr">
        <is>
          <t>waste - methane capture</t>
        </is>
      </c>
    </row>
    <row r="9453" ht="15.75" customHeight="1" s="120">
      <c r="A9453" s="2" t="inlineStr">
        <is>
          <t>WASTE</t>
        </is>
      </c>
      <c r="B9453" s="2" t="inlineStr">
        <is>
          <t>LAN</t>
        </is>
      </c>
      <c r="C9453" s="2" t="n">
        <v>2045</v>
      </c>
      <c r="D9453" s="2" t="inlineStr">
        <is>
          <t>United States</t>
        </is>
      </c>
      <c r="E9453" s="2" t="inlineStr">
        <is>
          <t>USA</t>
        </is>
      </c>
      <c r="F9453" s="2" t="inlineStr">
        <is>
          <t>Land_x001f_ll gas recovery for direct use</t>
        </is>
      </c>
      <c r="G9453" s="2" t="n">
        <v>71</v>
      </c>
      <c r="H9453" s="2" t="n">
        <v>0.0003554701397661</v>
      </c>
      <c r="I9453" s="2" t="n">
        <v>0.000398126556538032</v>
      </c>
      <c r="J9453" s="40" t="inlineStr">
        <is>
          <t>waste - methane capture</t>
        </is>
      </c>
    </row>
    <row r="9454" ht="15.75" customHeight="1" s="120">
      <c r="A9454" s="2" t="inlineStr">
        <is>
          <t>WASTE</t>
        </is>
      </c>
      <c r="B9454" s="2" t="inlineStr">
        <is>
          <t>LAN</t>
        </is>
      </c>
      <c r="C9454" s="2" t="n">
        <v>2045</v>
      </c>
      <c r="D9454" s="2" t="inlineStr">
        <is>
          <t>United States</t>
        </is>
      </c>
      <c r="E9454" s="2" t="inlineStr">
        <is>
          <t>USA</t>
        </is>
      </c>
      <c r="F9454" s="2" t="inlineStr">
        <is>
          <t>Electricity generation with a reciprocating engine</t>
        </is>
      </c>
      <c r="G9454" s="2" t="n">
        <v>72</v>
      </c>
      <c r="H9454" s="2" t="n">
        <v>0.0011815825710073</v>
      </c>
      <c r="I9454" s="2" t="n">
        <v>0.001323372479528176</v>
      </c>
      <c r="J9454" s="40" t="inlineStr">
        <is>
          <t>waste - methane capture</t>
        </is>
      </c>
    </row>
    <row r="9455" ht="15.75" customHeight="1" s="120">
      <c r="A9455" s="2" t="inlineStr">
        <is>
          <t>WASTE</t>
        </is>
      </c>
      <c r="B9455" s="2" t="inlineStr">
        <is>
          <t>LAN</t>
        </is>
      </c>
      <c r="C9455" s="2" t="n">
        <v>2045</v>
      </c>
      <c r="D9455" s="2" t="inlineStr">
        <is>
          <t>United States</t>
        </is>
      </c>
      <c r="E9455" s="2" t="inlineStr">
        <is>
          <t>USA</t>
        </is>
      </c>
      <c r="F9455" s="2" t="inlineStr">
        <is>
          <t>Electricity generation with combined heat and power</t>
        </is>
      </c>
      <c r="G9455" s="2" t="n">
        <v>72</v>
      </c>
      <c r="H9455" s="2" t="n">
        <v>0.000145468962728</v>
      </c>
      <c r="I9455" s="2" t="n">
        <v>0.00016292523825536</v>
      </c>
      <c r="J9455" s="40" t="inlineStr">
        <is>
          <t>waste - methane capture</t>
        </is>
      </c>
    </row>
    <row r="9456" ht="15.75" customHeight="1" s="120">
      <c r="A9456" s="2" t="inlineStr">
        <is>
          <t>WASTE</t>
        </is>
      </c>
      <c r="B9456" s="2" t="inlineStr">
        <is>
          <t>LAN</t>
        </is>
      </c>
      <c r="C9456" s="2" t="n">
        <v>2045</v>
      </c>
      <c r="D9456" s="2" t="inlineStr">
        <is>
          <t>United States</t>
        </is>
      </c>
      <c r="E9456" s="2" t="inlineStr">
        <is>
          <t>USA</t>
        </is>
      </c>
      <c r="F9456" s="2" t="inlineStr">
        <is>
          <t>Electricity generation with a microturbine</t>
        </is>
      </c>
      <c r="G9456" s="2" t="n">
        <v>72</v>
      </c>
      <c r="H9456" s="2" t="n">
        <v>1.61131720233e-05</v>
      </c>
      <c r="I9456" s="2" t="n">
        <v>1.8046752666096e-05</v>
      </c>
      <c r="J9456" s="40" t="inlineStr">
        <is>
          <t>waste - methane capture</t>
        </is>
      </c>
    </row>
    <row r="9457" ht="15.75" customHeight="1" s="120">
      <c r="A9457" s="2" t="inlineStr">
        <is>
          <t>WASTE</t>
        </is>
      </c>
      <c r="B9457" s="2" t="inlineStr">
        <is>
          <t>LAN</t>
        </is>
      </c>
      <c r="C9457" s="2" t="n">
        <v>2045</v>
      </c>
      <c r="D9457" s="2" t="inlineStr">
        <is>
          <t>United States</t>
        </is>
      </c>
      <c r="E9457" s="2" t="inlineStr">
        <is>
          <t>USA</t>
        </is>
      </c>
      <c r="F9457" s="2" t="inlineStr">
        <is>
          <t>Flaring of landfill gas</t>
        </is>
      </c>
      <c r="G9457" s="2" t="n">
        <v>72</v>
      </c>
      <c r="H9457" s="2" t="n">
        <v>0.0002532273356337</v>
      </c>
      <c r="I9457" s="2" t="n">
        <v>0.000283614615909744</v>
      </c>
      <c r="J9457" s="40" t="inlineStr">
        <is>
          <t>waste - methane destruction</t>
        </is>
      </c>
    </row>
    <row r="9458" ht="15.75" customHeight="1" s="120">
      <c r="A9458" s="2" t="inlineStr">
        <is>
          <t>WASTE</t>
        </is>
      </c>
      <c r="B9458" s="2" t="inlineStr">
        <is>
          <t>LAN</t>
        </is>
      </c>
      <c r="C9458" s="2" t="n">
        <v>2045</v>
      </c>
      <c r="D9458" s="2" t="inlineStr">
        <is>
          <t>United States</t>
        </is>
      </c>
      <c r="E9458" s="2" t="inlineStr">
        <is>
          <t>USA</t>
        </is>
      </c>
      <c r="F9458" s="2" t="inlineStr">
        <is>
          <t>Electricity generation with a gas turbine</t>
        </is>
      </c>
      <c r="G9458" s="2" t="n">
        <v>73</v>
      </c>
      <c r="H9458" s="2" t="n">
        <v>4.72562569485e-05</v>
      </c>
      <c r="I9458" s="2" t="n">
        <v>5.292700778232001e-05</v>
      </c>
      <c r="J9458" s="40" t="inlineStr">
        <is>
          <t>waste - methane capture</t>
        </is>
      </c>
    </row>
    <row r="9459" ht="15.75" customHeight="1" s="120">
      <c r="A9459" s="2" t="inlineStr">
        <is>
          <t>WASTE</t>
        </is>
      </c>
      <c r="B9459" s="2" t="inlineStr">
        <is>
          <t>LAN</t>
        </is>
      </c>
      <c r="C9459" s="2" t="n">
        <v>2045</v>
      </c>
      <c r="D9459" s="2" t="inlineStr">
        <is>
          <t>United States</t>
        </is>
      </c>
      <c r="E9459" s="2" t="inlineStr">
        <is>
          <t>USA</t>
        </is>
      </c>
      <c r="F9459" s="2" t="inlineStr">
        <is>
          <t>Land_x001f_ll gas recovery for direct use</t>
        </is>
      </c>
      <c r="G9459" s="2" t="n">
        <v>73</v>
      </c>
      <c r="H9459" s="2" t="n">
        <v>0.0007313157548197</v>
      </c>
      <c r="I9459" s="2" t="n">
        <v>0.000819073645398064</v>
      </c>
      <c r="J9459" s="40" t="inlineStr">
        <is>
          <t>waste - methane capture</t>
        </is>
      </c>
    </row>
    <row r="9460" ht="15.75" customHeight="1" s="120">
      <c r="A9460" s="2" t="inlineStr">
        <is>
          <t>WASTE</t>
        </is>
      </c>
      <c r="B9460" s="2" t="inlineStr">
        <is>
          <t>LAN</t>
        </is>
      </c>
      <c r="C9460" s="2" t="n">
        <v>2045</v>
      </c>
      <c r="D9460" s="2" t="inlineStr">
        <is>
          <t>United States</t>
        </is>
      </c>
      <c r="E9460" s="2" t="inlineStr">
        <is>
          <t>USA</t>
        </is>
      </c>
      <c r="F9460" s="2" t="inlineStr">
        <is>
          <t>Electricity generation with a reciprocating engine</t>
        </is>
      </c>
      <c r="G9460" s="2" t="n">
        <v>73</v>
      </c>
      <c r="H9460" s="2" t="n">
        <v>0.0011740108020604</v>
      </c>
      <c r="I9460" s="2" t="n">
        <v>0.001314892098307648</v>
      </c>
      <c r="J9460" s="40" t="inlineStr">
        <is>
          <t>waste - methane capture</t>
        </is>
      </c>
    </row>
    <row r="9461" ht="15.75" customHeight="1" s="120">
      <c r="A9461" s="2" t="inlineStr">
        <is>
          <t>WASTE</t>
        </is>
      </c>
      <c r="B9461" s="2" t="inlineStr">
        <is>
          <t>LAN</t>
        </is>
      </c>
      <c r="C9461" s="2" t="n">
        <v>2045</v>
      </c>
      <c r="D9461" s="2" t="inlineStr">
        <is>
          <t>United States</t>
        </is>
      </c>
      <c r="E9461" s="2" t="inlineStr">
        <is>
          <t>USA</t>
        </is>
      </c>
      <c r="F9461" s="2" t="inlineStr">
        <is>
          <t>Electricity generation with combined heat and power</t>
        </is>
      </c>
      <c r="G9461" s="2" t="n">
        <v>73</v>
      </c>
      <c r="H9461" s="2" t="n">
        <v>0.0001905928365886</v>
      </c>
      <c r="I9461" s="2" t="n">
        <v>0.000213463976979232</v>
      </c>
      <c r="J9461" s="40" t="inlineStr">
        <is>
          <t>waste - methane capture</t>
        </is>
      </c>
    </row>
    <row r="9462" ht="15.75" customHeight="1" s="120">
      <c r="A9462" s="2" t="inlineStr">
        <is>
          <t>WASTE</t>
        </is>
      </c>
      <c r="B9462" s="2" t="inlineStr">
        <is>
          <t>LAN</t>
        </is>
      </c>
      <c r="C9462" s="2" t="n">
        <v>2045</v>
      </c>
      <c r="D9462" s="2" t="inlineStr">
        <is>
          <t>United States</t>
        </is>
      </c>
      <c r="E9462" s="2" t="inlineStr">
        <is>
          <t>USA</t>
        </is>
      </c>
      <c r="F9462" s="2" t="inlineStr">
        <is>
          <t>Electricity generation with a microturbine</t>
        </is>
      </c>
      <c r="G9462" s="2" t="n">
        <v>74</v>
      </c>
      <c r="H9462" s="2" t="n">
        <v>3.36351131409e-05</v>
      </c>
      <c r="I9462" s="2" t="n">
        <v>3.767132671780801e-05</v>
      </c>
      <c r="J9462" s="40" t="inlineStr">
        <is>
          <t>waste - methane capture</t>
        </is>
      </c>
    </row>
    <row r="9463" ht="15.75" customHeight="1" s="120">
      <c r="A9463" s="2" t="inlineStr">
        <is>
          <t>WASTE</t>
        </is>
      </c>
      <c r="B9463" s="2" t="inlineStr">
        <is>
          <t>LAN</t>
        </is>
      </c>
      <c r="C9463" s="2" t="n">
        <v>2045</v>
      </c>
      <c r="D9463" s="2" t="inlineStr">
        <is>
          <t>United States</t>
        </is>
      </c>
      <c r="E9463" s="2" t="inlineStr">
        <is>
          <t>USA</t>
        </is>
      </c>
      <c r="F9463" s="2" t="inlineStr">
        <is>
          <t>Electricity generation with combined heat and power</t>
        </is>
      </c>
      <c r="G9463" s="2" t="n">
        <v>74</v>
      </c>
      <c r="H9463" s="2" t="n">
        <v>0.0001423256617272</v>
      </c>
      <c r="I9463" s="2" t="n">
        <v>0.000159404741134464</v>
      </c>
      <c r="J9463" s="40" t="inlineStr">
        <is>
          <t>waste - methane capture</t>
        </is>
      </c>
    </row>
    <row r="9464" ht="15.75" customHeight="1" s="120">
      <c r="A9464" s="2" t="inlineStr">
        <is>
          <t>WASTE</t>
        </is>
      </c>
      <c r="B9464" s="2" t="inlineStr">
        <is>
          <t>LAN</t>
        </is>
      </c>
      <c r="C9464" s="2" t="n">
        <v>2045</v>
      </c>
      <c r="D9464" s="2" t="inlineStr">
        <is>
          <t>United States</t>
        </is>
      </c>
      <c r="E9464" s="2" t="inlineStr">
        <is>
          <t>USA</t>
        </is>
      </c>
      <c r="F9464" s="2" t="inlineStr">
        <is>
          <t>Electricity generation with a gas turbine</t>
        </is>
      </c>
      <c r="G9464" s="2" t="n">
        <v>74</v>
      </c>
      <c r="H9464" s="2" t="n">
        <v>4.23510136898e-05</v>
      </c>
      <c r="I9464" s="2" t="n">
        <v>4.743313533257601e-05</v>
      </c>
      <c r="J9464" s="40" t="inlineStr">
        <is>
          <t>waste - methane capture</t>
        </is>
      </c>
    </row>
    <row r="9465" ht="15.75" customHeight="1" s="120">
      <c r="A9465" s="2" t="inlineStr">
        <is>
          <t>WASTE</t>
        </is>
      </c>
      <c r="B9465" s="2" t="inlineStr">
        <is>
          <t>LAN</t>
        </is>
      </c>
      <c r="C9465" s="2" t="n">
        <v>2045</v>
      </c>
      <c r="D9465" s="2" t="inlineStr">
        <is>
          <t>United States</t>
        </is>
      </c>
      <c r="E9465" s="2" t="inlineStr">
        <is>
          <t>USA</t>
        </is>
      </c>
      <c r="F9465" s="2" t="inlineStr">
        <is>
          <t>Electricity generation with a reciprocating engine</t>
        </is>
      </c>
      <c r="G9465" s="2" t="n">
        <v>75</v>
      </c>
      <c r="H9465" s="2" t="n">
        <v>0.001299497904256</v>
      </c>
      <c r="I9465" s="2" t="n">
        <v>0.00145543765276672</v>
      </c>
      <c r="J9465" s="40" t="inlineStr">
        <is>
          <t>waste - methane capture</t>
        </is>
      </c>
    </row>
    <row r="9466" ht="15.75" customHeight="1" s="120">
      <c r="A9466" s="2" t="inlineStr">
        <is>
          <t>WASTE</t>
        </is>
      </c>
      <c r="B9466" s="2" t="inlineStr">
        <is>
          <t>LAN</t>
        </is>
      </c>
      <c r="C9466" s="2" t="n">
        <v>2045</v>
      </c>
      <c r="D9466" s="2" t="inlineStr">
        <is>
          <t>United States</t>
        </is>
      </c>
      <c r="E9466" s="2" t="inlineStr">
        <is>
          <t>USA</t>
        </is>
      </c>
      <c r="F9466" s="2" t="inlineStr">
        <is>
          <t>Flaring of landfill gas</t>
        </is>
      </c>
      <c r="G9466" s="2" t="n">
        <v>75</v>
      </c>
      <c r="H9466" s="2" t="n">
        <v>0.0002274081343785</v>
      </c>
      <c r="I9466" s="2" t="n">
        <v>0.00025469711050392</v>
      </c>
      <c r="J9466" s="40" t="inlineStr">
        <is>
          <t>waste - methane destruction</t>
        </is>
      </c>
    </row>
    <row r="9467" ht="15.75" customHeight="1" s="120">
      <c r="A9467" s="2" t="inlineStr">
        <is>
          <t>WASTE</t>
        </is>
      </c>
      <c r="B9467" s="2" t="inlineStr">
        <is>
          <t>LAN</t>
        </is>
      </c>
      <c r="C9467" s="2" t="n">
        <v>2045</v>
      </c>
      <c r="D9467" s="2" t="inlineStr">
        <is>
          <t>United States</t>
        </is>
      </c>
      <c r="E9467" s="2" t="inlineStr">
        <is>
          <t>USA</t>
        </is>
      </c>
      <c r="F9467" s="2" t="inlineStr">
        <is>
          <t>Flaring of landfill gas</t>
        </is>
      </c>
      <c r="G9467" s="2" t="n">
        <v>76</v>
      </c>
      <c r="H9467" s="2" t="n">
        <v>0.0002254777937196</v>
      </c>
      <c r="I9467" s="2" t="n">
        <v>0.000252535128965952</v>
      </c>
      <c r="J9467" s="40" t="inlineStr">
        <is>
          <t>waste - methane destruction</t>
        </is>
      </c>
    </row>
    <row r="9468" ht="15.75" customHeight="1" s="120">
      <c r="A9468" s="2" t="inlineStr">
        <is>
          <t>WASTE</t>
        </is>
      </c>
      <c r="B9468" s="2" t="inlineStr">
        <is>
          <t>LAN</t>
        </is>
      </c>
      <c r="C9468" s="2" t="n">
        <v>2045</v>
      </c>
      <c r="D9468" s="2" t="inlineStr">
        <is>
          <t>United States</t>
        </is>
      </c>
      <c r="E9468" s="2" t="inlineStr">
        <is>
          <t>USA</t>
        </is>
      </c>
      <c r="F9468" s="2" t="inlineStr">
        <is>
          <t>Electricity generation with a reciprocating engine</t>
        </is>
      </c>
      <c r="G9468" s="2" t="n">
        <v>76</v>
      </c>
      <c r="H9468" s="2" t="n">
        <v>0.0047807154478505</v>
      </c>
      <c r="I9468" s="2" t="n">
        <v>0.005354401301592561</v>
      </c>
      <c r="J9468" s="40" t="inlineStr">
        <is>
          <t>waste - methane capture</t>
        </is>
      </c>
    </row>
    <row r="9469" ht="15.75" customHeight="1" s="120">
      <c r="A9469" s="2" t="inlineStr">
        <is>
          <t>WASTE</t>
        </is>
      </c>
      <c r="B9469" s="2" t="inlineStr">
        <is>
          <t>LAN</t>
        </is>
      </c>
      <c r="C9469" s="2" t="n">
        <v>2045</v>
      </c>
      <c r="D9469" s="2" t="inlineStr">
        <is>
          <t>United States</t>
        </is>
      </c>
      <c r="E9469" s="2" t="inlineStr">
        <is>
          <t>USA</t>
        </is>
      </c>
      <c r="F9469" s="2" t="inlineStr">
        <is>
          <t>Electricity generation with a gas turbine</t>
        </is>
      </c>
      <c r="G9469" s="2" t="n">
        <v>76</v>
      </c>
      <c r="H9469" s="2" t="n">
        <v>4.167669249e-05</v>
      </c>
      <c r="I9469" s="2" t="n">
        <v>4.667789558880001e-05</v>
      </c>
      <c r="J9469" s="40" t="inlineStr">
        <is>
          <t>waste - methane capture</t>
        </is>
      </c>
    </row>
    <row r="9470" ht="15.75" customHeight="1" s="120">
      <c r="A9470" s="2" t="inlineStr">
        <is>
          <t>WASTE</t>
        </is>
      </c>
      <c r="B9470" s="2" t="inlineStr">
        <is>
          <t>LAN</t>
        </is>
      </c>
      <c r="C9470" s="2" t="n">
        <v>2045</v>
      </c>
      <c r="D9470" s="2" t="inlineStr">
        <is>
          <t>United States</t>
        </is>
      </c>
      <c r="E9470" s="2" t="inlineStr">
        <is>
          <t>USA</t>
        </is>
      </c>
      <c r="F9470" s="2" t="inlineStr">
        <is>
          <t>Electricity generation with combined heat and power</t>
        </is>
      </c>
      <c r="G9470" s="2" t="n">
        <v>76</v>
      </c>
      <c r="H9470" s="2" t="n">
        <v>0.0002810523001244</v>
      </c>
      <c r="I9470" s="2" t="n">
        <v>0.000314778576139328</v>
      </c>
      <c r="J9470" s="40" t="inlineStr">
        <is>
          <t>waste - methane capture</t>
        </is>
      </c>
    </row>
    <row r="9471" ht="15.75" customHeight="1" s="120">
      <c r="A9471" s="2" t="inlineStr">
        <is>
          <t>WASTE</t>
        </is>
      </c>
      <c r="B9471" s="2" t="inlineStr">
        <is>
          <t>LAN</t>
        </is>
      </c>
      <c r="C9471" s="2" t="n">
        <v>2045</v>
      </c>
      <c r="D9471" s="2" t="inlineStr">
        <is>
          <t>United States</t>
        </is>
      </c>
      <c r="E9471" s="2" t="inlineStr">
        <is>
          <t>USA</t>
        </is>
      </c>
      <c r="F9471" s="2" t="inlineStr">
        <is>
          <t>Electricity generation with a reciprocating engine</t>
        </is>
      </c>
      <c r="G9471" s="2" t="n">
        <v>77</v>
      </c>
      <c r="H9471" s="2" t="n">
        <v>0.0011027960572392</v>
      </c>
      <c r="I9471" s="2" t="n">
        <v>0.001235131584107904</v>
      </c>
      <c r="J9471" s="40" t="inlineStr">
        <is>
          <t>waste - methane capture</t>
        </is>
      </c>
    </row>
    <row r="9472" ht="15.75" customHeight="1" s="120">
      <c r="A9472" s="2" t="inlineStr">
        <is>
          <t>WASTE</t>
        </is>
      </c>
      <c r="B9472" s="2" t="inlineStr">
        <is>
          <t>LAN</t>
        </is>
      </c>
      <c r="C9472" s="2" t="n">
        <v>2045</v>
      </c>
      <c r="D9472" s="2" t="inlineStr">
        <is>
          <t>United States</t>
        </is>
      </c>
      <c r="E9472" s="2" t="inlineStr">
        <is>
          <t>USA</t>
        </is>
      </c>
      <c r="F9472" s="2" t="inlineStr">
        <is>
          <t>Electricity generation with a microturbine</t>
        </is>
      </c>
      <c r="G9472" s="2" t="n">
        <v>77</v>
      </c>
      <c r="H9472" s="2" t="n">
        <v>1.62934884429e-05</v>
      </c>
      <c r="I9472" s="2" t="n">
        <v>1.8248707056048e-05</v>
      </c>
      <c r="J9472" s="40" t="inlineStr">
        <is>
          <t>waste - methane capture</t>
        </is>
      </c>
    </row>
    <row r="9473" ht="15.75" customHeight="1" s="120">
      <c r="A9473" s="2" t="inlineStr">
        <is>
          <t>WASTE</t>
        </is>
      </c>
      <c r="B9473" s="2" t="inlineStr">
        <is>
          <t>LAN</t>
        </is>
      </c>
      <c r="C9473" s="2" t="n">
        <v>2045</v>
      </c>
      <c r="D9473" s="2" t="inlineStr">
        <is>
          <t>United States</t>
        </is>
      </c>
      <c r="E9473" s="2" t="inlineStr">
        <is>
          <t>USA</t>
        </is>
      </c>
      <c r="F9473" s="2" t="inlineStr">
        <is>
          <t>Electricity generation with a gas turbine</t>
        </is>
      </c>
      <c r="G9473" s="2" t="n">
        <v>77</v>
      </c>
      <c r="H9473" s="2" t="n">
        <v>4.04468919442e-05</v>
      </c>
      <c r="I9473" s="2" t="n">
        <v>4.530051897750401e-05</v>
      </c>
      <c r="J9473" s="40" t="inlineStr">
        <is>
          <t>waste - methane capture</t>
        </is>
      </c>
    </row>
    <row r="9474" ht="15.75" customHeight="1" s="120">
      <c r="A9474" s="2" t="inlineStr">
        <is>
          <t>WASTE</t>
        </is>
      </c>
      <c r="B9474" s="2" t="inlineStr">
        <is>
          <t>LAN</t>
        </is>
      </c>
      <c r="C9474" s="2" t="n">
        <v>2045</v>
      </c>
      <c r="D9474" s="2" t="inlineStr">
        <is>
          <t>United States</t>
        </is>
      </c>
      <c r="E9474" s="2" t="inlineStr">
        <is>
          <t>USA</t>
        </is>
      </c>
      <c r="F9474" s="2" t="inlineStr">
        <is>
          <t>Electricity generation with combined heat and power</t>
        </is>
      </c>
      <c r="G9474" s="2" t="n">
        <v>77</v>
      </c>
      <c r="H9474" s="2" t="n">
        <v>0.0005824726395076</v>
      </c>
      <c r="I9474" s="2" t="n">
        <v>0.000652369356248512</v>
      </c>
      <c r="J9474" s="40" t="inlineStr">
        <is>
          <t>waste - methane capture</t>
        </is>
      </c>
    </row>
    <row r="9475" ht="15.75" customHeight="1" s="120">
      <c r="A9475" s="2" t="inlineStr">
        <is>
          <t>WASTE</t>
        </is>
      </c>
      <c r="B9475" s="2" t="inlineStr">
        <is>
          <t>LAN</t>
        </is>
      </c>
      <c r="C9475" s="2" t="n">
        <v>2045</v>
      </c>
      <c r="D9475" s="2" t="inlineStr">
        <is>
          <t>United States</t>
        </is>
      </c>
      <c r="E9475" s="2" t="inlineStr">
        <is>
          <t>USA</t>
        </is>
      </c>
      <c r="F9475" s="2" t="inlineStr">
        <is>
          <t>Electricity generation with combined heat and power</t>
        </is>
      </c>
      <c r="G9475" s="2" t="n">
        <v>78</v>
      </c>
      <c r="H9475" s="2" t="n">
        <v>0.0002722395875026</v>
      </c>
      <c r="I9475" s="2" t="n">
        <v>0.000304908338002912</v>
      </c>
      <c r="J9475" s="40" t="inlineStr">
        <is>
          <t>waste - methane capture</t>
        </is>
      </c>
    </row>
    <row r="9476" ht="15.75" customHeight="1" s="120">
      <c r="A9476" s="2" t="inlineStr">
        <is>
          <t>WASTE</t>
        </is>
      </c>
      <c r="B9476" s="2" t="inlineStr">
        <is>
          <t>LAN</t>
        </is>
      </c>
      <c r="C9476" s="2" t="n">
        <v>2045</v>
      </c>
      <c r="D9476" s="2" t="inlineStr">
        <is>
          <t>United States</t>
        </is>
      </c>
      <c r="E9476" s="2" t="inlineStr">
        <is>
          <t>USA</t>
        </is>
      </c>
      <c r="F9476" s="2" t="inlineStr">
        <is>
          <t>Electricity generation with a gas turbine</t>
        </is>
      </c>
      <c r="G9476" s="2" t="n">
        <v>78</v>
      </c>
      <c r="H9476" s="2" t="n">
        <v>4.01788020099e-05</v>
      </c>
      <c r="I9476" s="2" t="n">
        <v>4.5000258251088e-05</v>
      </c>
      <c r="J9476" s="40" t="inlineStr">
        <is>
          <t>waste - methane capture</t>
        </is>
      </c>
    </row>
    <row r="9477" ht="15.75" customHeight="1" s="120">
      <c r="A9477" s="2" t="inlineStr">
        <is>
          <t>WASTE</t>
        </is>
      </c>
      <c r="B9477" s="2" t="inlineStr">
        <is>
          <t>LAN</t>
        </is>
      </c>
      <c r="C9477" s="2" t="n">
        <v>2045</v>
      </c>
      <c r="D9477" s="2" t="inlineStr">
        <is>
          <t>United States</t>
        </is>
      </c>
      <c r="E9477" s="2" t="inlineStr">
        <is>
          <t>USA</t>
        </is>
      </c>
      <c r="F9477" s="2" t="inlineStr">
        <is>
          <t>Electricity generation with a reciprocating engine</t>
        </is>
      </c>
      <c r="G9477" s="2" t="n">
        <v>79</v>
      </c>
      <c r="H9477" s="2" t="n">
        <v>0.002140786498785</v>
      </c>
      <c r="I9477" s="2" t="n">
        <v>0.0023976808786392</v>
      </c>
      <c r="J9477" s="40" t="inlineStr">
        <is>
          <t>waste - methane capture</t>
        </is>
      </c>
    </row>
    <row r="9478" ht="15.75" customHeight="1" s="120">
      <c r="A9478" s="2" t="inlineStr">
        <is>
          <t>WASTE</t>
        </is>
      </c>
      <c r="B9478" s="2" t="inlineStr">
        <is>
          <t>LAN</t>
        </is>
      </c>
      <c r="C9478" s="2" t="n">
        <v>2045</v>
      </c>
      <c r="D9478" s="2" t="inlineStr">
        <is>
          <t>United States</t>
        </is>
      </c>
      <c r="E9478" s="2" t="inlineStr">
        <is>
          <t>USA</t>
        </is>
      </c>
      <c r="F9478" s="2" t="inlineStr">
        <is>
          <t>Electricity generation with combined heat and power</t>
        </is>
      </c>
      <c r="G9478" s="2" t="n">
        <v>79</v>
      </c>
      <c r="H9478" s="2" t="n">
        <v>0.0001349780068267</v>
      </c>
      <c r="I9478" s="2" t="n">
        <v>0.000151175367645904</v>
      </c>
      <c r="J9478" s="40" t="inlineStr">
        <is>
          <t>waste - methane capture</t>
        </is>
      </c>
    </row>
    <row r="9479" ht="15.75" customHeight="1" s="120">
      <c r="A9479" s="2" t="inlineStr">
        <is>
          <t>WASTE</t>
        </is>
      </c>
      <c r="B9479" s="2" t="inlineStr">
        <is>
          <t>LAN</t>
        </is>
      </c>
      <c r="C9479" s="2" t="n">
        <v>2045</v>
      </c>
      <c r="D9479" s="2" t="inlineStr">
        <is>
          <t>United States</t>
        </is>
      </c>
      <c r="E9479" s="2" t="inlineStr">
        <is>
          <t>USA</t>
        </is>
      </c>
      <c r="F9479" s="2" t="inlineStr">
        <is>
          <t>Flaring of landfill gas</t>
        </is>
      </c>
      <c r="G9479" s="2" t="n">
        <v>79</v>
      </c>
      <c r="H9479" s="2" t="n">
        <v>0.0002160548610846</v>
      </c>
      <c r="I9479" s="2" t="n">
        <v>0.000241981444414752</v>
      </c>
      <c r="J9479" s="40" t="inlineStr">
        <is>
          <t>waste - methane destruction</t>
        </is>
      </c>
    </row>
    <row r="9480" ht="15.75" customHeight="1" s="120">
      <c r="A9480" s="2" t="inlineStr">
        <is>
          <t>WASTE</t>
        </is>
      </c>
      <c r="B9480" s="2" t="inlineStr">
        <is>
          <t>LAN</t>
        </is>
      </c>
      <c r="C9480" s="2" t="n">
        <v>2045</v>
      </c>
      <c r="D9480" s="2" t="inlineStr">
        <is>
          <t>United States</t>
        </is>
      </c>
      <c r="E9480" s="2" t="inlineStr">
        <is>
          <t>USA</t>
        </is>
      </c>
      <c r="F9480" s="2" t="inlineStr">
        <is>
          <t>Land_x001f_ll gas recovery for direct use</t>
        </is>
      </c>
      <c r="G9480" s="2" t="n">
        <v>80</v>
      </c>
      <c r="H9480" s="2" t="n">
        <v>0.0007197012891993</v>
      </c>
      <c r="I9480" s="2" t="n">
        <v>0.0008060654439032161</v>
      </c>
      <c r="J9480" s="40" t="inlineStr">
        <is>
          <t>waste - methane capture</t>
        </is>
      </c>
    </row>
    <row r="9481" ht="15.75" customHeight="1" s="120">
      <c r="A9481" s="2" t="inlineStr">
        <is>
          <t>WASTE</t>
        </is>
      </c>
      <c r="B9481" s="2" t="inlineStr">
        <is>
          <t>LAN</t>
        </is>
      </c>
      <c r="C9481" s="2" t="n">
        <v>2045</v>
      </c>
      <c r="D9481" s="2" t="inlineStr">
        <is>
          <t>United States</t>
        </is>
      </c>
      <c r="E9481" s="2" t="inlineStr">
        <is>
          <t>USA</t>
        </is>
      </c>
      <c r="F9481" s="2" t="inlineStr">
        <is>
          <t>Electricity generation with combined heat and power</t>
        </is>
      </c>
      <c r="G9481" s="2" t="n">
        <v>80</v>
      </c>
      <c r="H9481" s="2" t="n">
        <v>0.000131548877107</v>
      </c>
      <c r="I9481" s="2" t="n">
        <v>0.00014733474235984</v>
      </c>
      <c r="J9481" s="40" t="inlineStr">
        <is>
          <t>waste - methane capture</t>
        </is>
      </c>
    </row>
    <row r="9482" ht="15.75" customHeight="1" s="120">
      <c r="A9482" s="2" t="inlineStr">
        <is>
          <t>WASTE</t>
        </is>
      </c>
      <c r="B9482" s="2" t="inlineStr">
        <is>
          <t>LAN</t>
        </is>
      </c>
      <c r="C9482" s="2" t="n">
        <v>2045</v>
      </c>
      <c r="D9482" s="2" t="inlineStr">
        <is>
          <t>United States</t>
        </is>
      </c>
      <c r="E9482" s="2" t="inlineStr">
        <is>
          <t>USA</t>
        </is>
      </c>
      <c r="F9482" s="2" t="inlineStr">
        <is>
          <t>Electricity generation with a microturbine</t>
        </is>
      </c>
      <c r="G9482" s="2" t="n">
        <v>80</v>
      </c>
      <c r="H9482" s="2" t="n">
        <v>3.00543615595e-05</v>
      </c>
      <c r="I9482" s="2" t="n">
        <v>3.366088494664001e-05</v>
      </c>
      <c r="J9482" s="40" t="inlineStr">
        <is>
          <t>waste - methane capture</t>
        </is>
      </c>
    </row>
    <row r="9483" ht="15.75" customHeight="1" s="120">
      <c r="A9483" s="2" t="inlineStr">
        <is>
          <t>WASTE</t>
        </is>
      </c>
      <c r="B9483" s="2" t="inlineStr">
        <is>
          <t>LAN</t>
        </is>
      </c>
      <c r="C9483" s="2" t="n">
        <v>2045</v>
      </c>
      <c r="D9483" s="2" t="inlineStr">
        <is>
          <t>United States</t>
        </is>
      </c>
      <c r="E9483" s="2" t="inlineStr">
        <is>
          <t>USA</t>
        </is>
      </c>
      <c r="F9483" s="2" t="inlineStr">
        <is>
          <t>Electricity generation with a reciprocating engine</t>
        </is>
      </c>
      <c r="G9483" s="2" t="n">
        <v>80</v>
      </c>
      <c r="H9483" s="2" t="n">
        <v>0.001145745976828</v>
      </c>
      <c r="I9483" s="2" t="n">
        <v>0.00128323549404736</v>
      </c>
      <c r="J9483" s="40" t="inlineStr">
        <is>
          <t>waste - methane capture</t>
        </is>
      </c>
    </row>
    <row r="9484" ht="15.75" customHeight="1" s="120">
      <c r="A9484" s="2" t="inlineStr">
        <is>
          <t>WASTE</t>
        </is>
      </c>
      <c r="B9484" s="2" t="inlineStr">
        <is>
          <t>LAN</t>
        </is>
      </c>
      <c r="C9484" s="2" t="n">
        <v>2045</v>
      </c>
      <c r="D9484" s="2" t="inlineStr">
        <is>
          <t>United States</t>
        </is>
      </c>
      <c r="E9484" s="2" t="inlineStr">
        <is>
          <t>USA</t>
        </is>
      </c>
      <c r="F9484" s="2" t="inlineStr">
        <is>
          <t>Electricity generation with a reciprocating engine</t>
        </is>
      </c>
      <c r="G9484" s="2" t="n">
        <v>81</v>
      </c>
      <c r="H9484" s="2" t="n">
        <v>0.0021754512563348</v>
      </c>
      <c r="I9484" s="2" t="n">
        <v>0.002436505407094976</v>
      </c>
      <c r="J9484" s="40" t="inlineStr">
        <is>
          <t>waste - methane capture</t>
        </is>
      </c>
    </row>
    <row r="9485" ht="15.75" customHeight="1" s="120">
      <c r="A9485" s="2" t="inlineStr">
        <is>
          <t>WASTE</t>
        </is>
      </c>
      <c r="B9485" s="2" t="inlineStr">
        <is>
          <t>LAN</t>
        </is>
      </c>
      <c r="C9485" s="2" t="n">
        <v>2045</v>
      </c>
      <c r="D9485" s="2" t="inlineStr">
        <is>
          <t>United States</t>
        </is>
      </c>
      <c r="E9485" s="2" t="inlineStr">
        <is>
          <t>USA</t>
        </is>
      </c>
      <c r="F9485" s="2" t="inlineStr">
        <is>
          <t>Electricity generation with a reciprocating engine</t>
        </is>
      </c>
      <c r="G9485" s="2" t="n">
        <v>82</v>
      </c>
      <c r="H9485" s="2" t="n">
        <v>0.0010345539776608</v>
      </c>
      <c r="I9485" s="2" t="n">
        <v>0.001158700454980096</v>
      </c>
      <c r="J9485" s="40" t="inlineStr">
        <is>
          <t>waste - methane capture</t>
        </is>
      </c>
    </row>
    <row r="9486" ht="15.75" customHeight="1" s="120">
      <c r="A9486" s="2" t="inlineStr">
        <is>
          <t>WASTE</t>
        </is>
      </c>
      <c r="B9486" s="2" t="inlineStr">
        <is>
          <t>LAN</t>
        </is>
      </c>
      <c r="C9486" s="2" t="n">
        <v>2045</v>
      </c>
      <c r="D9486" s="2" t="inlineStr">
        <is>
          <t>United States</t>
        </is>
      </c>
      <c r="E9486" s="2" t="inlineStr">
        <is>
          <t>USA</t>
        </is>
      </c>
      <c r="F9486" s="2" t="inlineStr">
        <is>
          <t>Electricity generation with combined heat and power</t>
        </is>
      </c>
      <c r="G9486" s="2" t="n">
        <v>82</v>
      </c>
      <c r="H9486" s="2" t="n">
        <v>0.0002842895919457</v>
      </c>
      <c r="I9486" s="2" t="n">
        <v>0.000318404342979184</v>
      </c>
      <c r="J9486" s="40" t="inlineStr">
        <is>
          <t>waste - methane capture</t>
        </is>
      </c>
    </row>
    <row r="9487" ht="15.75" customHeight="1" s="120">
      <c r="A9487" s="2" t="inlineStr">
        <is>
          <t>WASTE</t>
        </is>
      </c>
      <c r="B9487" s="2" t="inlineStr">
        <is>
          <t>LAN</t>
        </is>
      </c>
      <c r="C9487" s="2" t="n">
        <v>2045</v>
      </c>
      <c r="D9487" s="2" t="inlineStr">
        <is>
          <t>United States</t>
        </is>
      </c>
      <c r="E9487" s="2" t="inlineStr">
        <is>
          <t>USA</t>
        </is>
      </c>
      <c r="F9487" s="2" t="inlineStr">
        <is>
          <t>Electricity generation with a microturbine</t>
        </is>
      </c>
      <c r="G9487" s="2" t="n">
        <v>82</v>
      </c>
      <c r="H9487" s="2" t="n">
        <v>1.40206757351e-05</v>
      </c>
      <c r="I9487" s="2" t="n">
        <v>1.5703156823312e-05</v>
      </c>
      <c r="J9487" s="40" t="inlineStr">
        <is>
          <t>waste - methane capture</t>
        </is>
      </c>
    </row>
    <row r="9488" ht="15.75" customHeight="1" s="120">
      <c r="A9488" s="2" t="inlineStr">
        <is>
          <t>WASTE</t>
        </is>
      </c>
      <c r="B9488" s="2" t="inlineStr">
        <is>
          <t>LAN</t>
        </is>
      </c>
      <c r="C9488" s="2" t="n">
        <v>2045</v>
      </c>
      <c r="D9488" s="2" t="inlineStr">
        <is>
          <t>United States</t>
        </is>
      </c>
      <c r="E9488" s="2" t="inlineStr">
        <is>
          <t>USA</t>
        </is>
      </c>
      <c r="F9488" s="2" t="inlineStr">
        <is>
          <t>Flaring of landfill gas</t>
        </is>
      </c>
      <c r="G9488" s="2" t="n">
        <v>83</v>
      </c>
      <c r="H9488" s="2" t="n">
        <v>0.0002203425974585</v>
      </c>
      <c r="I9488" s="2" t="n">
        <v>0.00024678370915352</v>
      </c>
      <c r="J9488" s="40" t="inlineStr">
        <is>
          <t>waste - methane destruction</t>
        </is>
      </c>
    </row>
    <row r="9489" ht="15.75" customHeight="1" s="120">
      <c r="A9489" s="2" t="inlineStr">
        <is>
          <t>WASTE</t>
        </is>
      </c>
      <c r="B9489" s="2" t="inlineStr">
        <is>
          <t>LAN</t>
        </is>
      </c>
      <c r="C9489" s="2" t="n">
        <v>2045</v>
      </c>
      <c r="D9489" s="2" t="inlineStr">
        <is>
          <t>United States</t>
        </is>
      </c>
      <c r="E9489" s="2" t="inlineStr">
        <is>
          <t>USA</t>
        </is>
      </c>
      <c r="F9489" s="2" t="inlineStr">
        <is>
          <t>Electricity generation with a gas turbine</t>
        </is>
      </c>
      <c r="G9489" s="2" t="n">
        <v>83</v>
      </c>
      <c r="H9489" s="2" t="n">
        <v>4.11313048971e-05</v>
      </c>
      <c r="I9489" s="2" t="n">
        <v>4.606706148475201e-05</v>
      </c>
      <c r="J9489" s="40" t="inlineStr">
        <is>
          <t>waste - methane capture</t>
        </is>
      </c>
    </row>
    <row r="9490" ht="15.75" customHeight="1" s="120">
      <c r="A9490" s="2" t="inlineStr">
        <is>
          <t>WASTE</t>
        </is>
      </c>
      <c r="B9490" s="2" t="inlineStr">
        <is>
          <t>LAN</t>
        </is>
      </c>
      <c r="C9490" s="2" t="n">
        <v>2045</v>
      </c>
      <c r="D9490" s="2" t="inlineStr">
        <is>
          <t>United States</t>
        </is>
      </c>
      <c r="E9490" s="2" t="inlineStr">
        <is>
          <t>USA</t>
        </is>
      </c>
      <c r="F9490" s="2" t="inlineStr">
        <is>
          <t>Electricity generation with a reciprocating engine</t>
        </is>
      </c>
      <c r="G9490" s="2" t="n">
        <v>83</v>
      </c>
      <c r="H9490" s="2" t="n">
        <v>0.0011025349376723</v>
      </c>
      <c r="I9490" s="2" t="n">
        <v>0.001234839130192976</v>
      </c>
      <c r="J9490" s="40" t="inlineStr">
        <is>
          <t>waste - methane capture</t>
        </is>
      </c>
    </row>
    <row r="9491" ht="15.75" customHeight="1" s="120">
      <c r="A9491" s="2" t="inlineStr">
        <is>
          <t>WASTE</t>
        </is>
      </c>
      <c r="B9491" s="2" t="inlineStr">
        <is>
          <t>LAN</t>
        </is>
      </c>
      <c r="C9491" s="2" t="n">
        <v>2045</v>
      </c>
      <c r="D9491" s="2" t="inlineStr">
        <is>
          <t>United States</t>
        </is>
      </c>
      <c r="E9491" s="2" t="inlineStr">
        <is>
          <t>USA</t>
        </is>
      </c>
      <c r="F9491" s="2" t="inlineStr">
        <is>
          <t>Electricity generation with combined heat and power</t>
        </is>
      </c>
      <c r="G9491" s="2" t="n">
        <v>84</v>
      </c>
      <c r="H9491" s="2" t="n">
        <v>0.0001507735869382</v>
      </c>
      <c r="I9491" s="2" t="n">
        <v>0.000168866417370784</v>
      </c>
      <c r="J9491" s="40" t="inlineStr">
        <is>
          <t>waste - methane capture</t>
        </is>
      </c>
    </row>
    <row r="9492" ht="15.75" customHeight="1" s="120">
      <c r="A9492" s="2" t="inlineStr">
        <is>
          <t>WASTE</t>
        </is>
      </c>
      <c r="B9492" s="2" t="inlineStr">
        <is>
          <t>LAN</t>
        </is>
      </c>
      <c r="C9492" s="2" t="n">
        <v>2045</v>
      </c>
      <c r="D9492" s="2" t="inlineStr">
        <is>
          <t>United States</t>
        </is>
      </c>
      <c r="E9492" s="2" t="inlineStr">
        <is>
          <t>USA</t>
        </is>
      </c>
      <c r="F9492" s="2" t="inlineStr">
        <is>
          <t>Electricity generation with a reciprocating engine</t>
        </is>
      </c>
      <c r="G9492" s="2" t="n">
        <v>84</v>
      </c>
      <c r="H9492" s="2" t="n">
        <v>0.0023101454135031</v>
      </c>
      <c r="I9492" s="2" t="n">
        <v>0.002587362863123472</v>
      </c>
      <c r="J9492" s="40" t="inlineStr">
        <is>
          <t>waste - methane capture</t>
        </is>
      </c>
    </row>
    <row r="9493" ht="15.75" customHeight="1" s="120">
      <c r="A9493" s="2" t="inlineStr">
        <is>
          <t>WASTE</t>
        </is>
      </c>
      <c r="B9493" s="2" t="inlineStr">
        <is>
          <t>LAN</t>
        </is>
      </c>
      <c r="C9493" s="2" t="n">
        <v>2045</v>
      </c>
      <c r="D9493" s="2" t="inlineStr">
        <is>
          <t>United States</t>
        </is>
      </c>
      <c r="E9493" s="2" t="inlineStr">
        <is>
          <t>USA</t>
        </is>
      </c>
      <c r="F9493" s="2" t="inlineStr">
        <is>
          <t>Land_x001f_ll gas recovery for direct use</t>
        </is>
      </c>
      <c r="G9493" s="2" t="n">
        <v>84</v>
      </c>
      <c r="H9493" s="2" t="n">
        <v>0.0004062879888806</v>
      </c>
      <c r="I9493" s="2" t="n">
        <v>0.000455042547546272</v>
      </c>
      <c r="J9493" s="40" t="inlineStr">
        <is>
          <t>waste - methane capture</t>
        </is>
      </c>
    </row>
    <row r="9494" ht="15.75" customHeight="1" s="120">
      <c r="A9494" s="2" t="inlineStr">
        <is>
          <t>WASTE</t>
        </is>
      </c>
      <c r="B9494" s="2" t="inlineStr">
        <is>
          <t>LAN</t>
        </is>
      </c>
      <c r="C9494" s="2" t="n">
        <v>2045</v>
      </c>
      <c r="D9494" s="2" t="inlineStr">
        <is>
          <t>United States</t>
        </is>
      </c>
      <c r="E9494" s="2" t="inlineStr">
        <is>
          <t>USA</t>
        </is>
      </c>
      <c r="F9494" s="2" t="inlineStr">
        <is>
          <t>Electricity generation with combined heat and power</t>
        </is>
      </c>
      <c r="G9494" s="2" t="n">
        <v>85</v>
      </c>
      <c r="H9494" s="2" t="n">
        <v>0.0003776857047342</v>
      </c>
      <c r="I9494" s="2" t="n">
        <v>0.000423007989302304</v>
      </c>
      <c r="J9494" s="40" t="inlineStr">
        <is>
          <t>waste - methane capture</t>
        </is>
      </c>
    </row>
    <row r="9495" ht="15.75" customHeight="1" s="120">
      <c r="A9495" s="2" t="inlineStr">
        <is>
          <t>WASTE</t>
        </is>
      </c>
      <c r="B9495" s="2" t="inlineStr">
        <is>
          <t>LAN</t>
        </is>
      </c>
      <c r="C9495" s="2" t="n">
        <v>2045</v>
      </c>
      <c r="D9495" s="2" t="inlineStr">
        <is>
          <t>United States</t>
        </is>
      </c>
      <c r="E9495" s="2" t="inlineStr">
        <is>
          <t>USA</t>
        </is>
      </c>
      <c r="F9495" s="2" t="inlineStr">
        <is>
          <t>Land_x001f_ll gas recovery for direct use</t>
        </is>
      </c>
      <c r="G9495" s="2" t="n">
        <v>85</v>
      </c>
      <c r="H9495" s="2" t="n">
        <v>0.0003055048000533</v>
      </c>
      <c r="I9495" s="2" t="n">
        <v>0.000342165376059696</v>
      </c>
      <c r="J9495" s="40" t="inlineStr">
        <is>
          <t>waste - methane capture</t>
        </is>
      </c>
    </row>
    <row r="9496" ht="15.75" customHeight="1" s="120">
      <c r="A9496" s="2" t="inlineStr">
        <is>
          <t>WASTE</t>
        </is>
      </c>
      <c r="B9496" s="2" t="inlineStr">
        <is>
          <t>LAN</t>
        </is>
      </c>
      <c r="C9496" s="2" t="n">
        <v>2045</v>
      </c>
      <c r="D9496" s="2" t="inlineStr">
        <is>
          <t>United States</t>
        </is>
      </c>
      <c r="E9496" s="2" t="inlineStr">
        <is>
          <t>USA</t>
        </is>
      </c>
      <c r="F9496" s="2" t="inlineStr">
        <is>
          <t>Electricity generation with a reciprocating engine</t>
        </is>
      </c>
      <c r="G9496" s="2" t="n">
        <v>85</v>
      </c>
      <c r="H9496" s="2" t="n">
        <v>0.0021289209835231</v>
      </c>
      <c r="I9496" s="2" t="n">
        <v>0.002384391501545872</v>
      </c>
      <c r="J9496" s="40" t="inlineStr">
        <is>
          <t>waste - methane capture</t>
        </is>
      </c>
    </row>
    <row r="9497" ht="15.75" customHeight="1" s="120">
      <c r="A9497" s="2" t="inlineStr">
        <is>
          <t>WASTE</t>
        </is>
      </c>
      <c r="B9497" s="2" t="inlineStr">
        <is>
          <t>LAN</t>
        </is>
      </c>
      <c r="C9497" s="2" t="n">
        <v>2045</v>
      </c>
      <c r="D9497" s="2" t="inlineStr">
        <is>
          <t>United States</t>
        </is>
      </c>
      <c r="E9497" s="2" t="inlineStr">
        <is>
          <t>USA</t>
        </is>
      </c>
      <c r="F9497" s="2" t="inlineStr">
        <is>
          <t>Electricity generation with a microturbine</t>
        </is>
      </c>
      <c r="G9497" s="2" t="n">
        <v>86</v>
      </c>
      <c r="H9497" s="2" t="n">
        <v>6.70652725603e-05</v>
      </c>
      <c r="I9497" s="2" t="n">
        <v>7.5113105267536e-05</v>
      </c>
      <c r="J9497" s="40" t="inlineStr">
        <is>
          <t>waste - methane capture</t>
        </is>
      </c>
    </row>
    <row r="9498" ht="15.75" customHeight="1" s="120">
      <c r="A9498" s="2" t="inlineStr">
        <is>
          <t>WASTE</t>
        </is>
      </c>
      <c r="B9498" s="2" t="inlineStr">
        <is>
          <t>LAN</t>
        </is>
      </c>
      <c r="C9498" s="2" t="n">
        <v>2045</v>
      </c>
      <c r="D9498" s="2" t="inlineStr">
        <is>
          <t>United States</t>
        </is>
      </c>
      <c r="E9498" s="2" t="inlineStr">
        <is>
          <t>USA</t>
        </is>
      </c>
      <c r="F9498" s="2" t="inlineStr">
        <is>
          <t>Flaring of landfill gas</t>
        </is>
      </c>
      <c r="G9498" s="2" t="n">
        <v>86</v>
      </c>
      <c r="H9498" s="2" t="n">
        <v>0.0003967697848566</v>
      </c>
      <c r="I9498" s="2" t="n">
        <v>0.0004443821590393921</v>
      </c>
      <c r="J9498" s="40" t="inlineStr">
        <is>
          <t>waste - methane destruction</t>
        </is>
      </c>
    </row>
    <row r="9499" ht="15.75" customHeight="1" s="120">
      <c r="A9499" s="2" t="inlineStr">
        <is>
          <t>WASTE</t>
        </is>
      </c>
      <c r="B9499" s="2" t="inlineStr">
        <is>
          <t>LAN</t>
        </is>
      </c>
      <c r="C9499" s="2" t="n">
        <v>2045</v>
      </c>
      <c r="D9499" s="2" t="inlineStr">
        <is>
          <t>United States</t>
        </is>
      </c>
      <c r="E9499" s="2" t="inlineStr">
        <is>
          <t>USA</t>
        </is>
      </c>
      <c r="F9499" s="2" t="inlineStr">
        <is>
          <t>Electricity generation with combined heat and power</t>
        </is>
      </c>
      <c r="G9499" s="2" t="n">
        <v>86</v>
      </c>
      <c r="H9499" s="2" t="n">
        <v>0.00014527705207</v>
      </c>
      <c r="I9499" s="2" t="n">
        <v>0.0001627102983184</v>
      </c>
      <c r="J9499" s="40" t="inlineStr">
        <is>
          <t>waste - methane capture</t>
        </is>
      </c>
    </row>
    <row r="9500" ht="15.75" customHeight="1" s="120">
      <c r="A9500" s="2" t="inlineStr">
        <is>
          <t>WASTE</t>
        </is>
      </c>
      <c r="B9500" s="2" t="inlineStr">
        <is>
          <t>LAN</t>
        </is>
      </c>
      <c r="C9500" s="2" t="n">
        <v>2045</v>
      </c>
      <c r="D9500" s="2" t="inlineStr">
        <is>
          <t>United States</t>
        </is>
      </c>
      <c r="E9500" s="2" t="inlineStr">
        <is>
          <t>USA</t>
        </is>
      </c>
      <c r="F9500" s="2" t="inlineStr">
        <is>
          <t>Electricity generation with combined heat and power</t>
        </is>
      </c>
      <c r="G9500" s="2" t="n">
        <v>87</v>
      </c>
      <c r="H9500" s="2" t="n">
        <v>0.0002444753845339</v>
      </c>
      <c r="I9500" s="2" t="n">
        <v>0.0002738124306779681</v>
      </c>
      <c r="J9500" s="40" t="inlineStr">
        <is>
          <t>waste - methane capture</t>
        </is>
      </c>
    </row>
    <row r="9501" ht="15.75" customHeight="1" s="120">
      <c r="A9501" s="2" t="inlineStr">
        <is>
          <t>WASTE</t>
        </is>
      </c>
      <c r="B9501" s="2" t="inlineStr">
        <is>
          <t>LAN</t>
        </is>
      </c>
      <c r="C9501" s="2" t="n">
        <v>2045</v>
      </c>
      <c r="D9501" s="2" t="inlineStr">
        <is>
          <t>United States</t>
        </is>
      </c>
      <c r="E9501" s="2" t="inlineStr">
        <is>
          <t>USA</t>
        </is>
      </c>
      <c r="F9501" s="2" t="inlineStr">
        <is>
          <t>Flaring of landfill gas</t>
        </is>
      </c>
      <c r="G9501" s="2" t="n">
        <v>87</v>
      </c>
      <c r="H9501" s="2" t="n">
        <v>0.0008284897194244</v>
      </c>
      <c r="I9501" s="2" t="n">
        <v>0.0009279084857553281</v>
      </c>
      <c r="J9501" s="40" t="inlineStr">
        <is>
          <t>waste - methane destruction</t>
        </is>
      </c>
    </row>
    <row r="9502" ht="15.75" customHeight="1" s="120">
      <c r="A9502" s="2" t="inlineStr">
        <is>
          <t>WASTE</t>
        </is>
      </c>
      <c r="B9502" s="2" t="inlineStr">
        <is>
          <t>LAN</t>
        </is>
      </c>
      <c r="C9502" s="2" t="n">
        <v>2045</v>
      </c>
      <c r="D9502" s="2" t="inlineStr">
        <is>
          <t>United States</t>
        </is>
      </c>
      <c r="E9502" s="2" t="inlineStr">
        <is>
          <t>USA</t>
        </is>
      </c>
      <c r="F9502" s="2" t="inlineStr">
        <is>
          <t>Electricity generation with a reciprocating engine</t>
        </is>
      </c>
      <c r="G9502" s="2" t="n">
        <v>88</v>
      </c>
      <c r="H9502" s="2" t="n">
        <v>0.0009650549618527</v>
      </c>
      <c r="I9502" s="2" t="n">
        <v>0.001080861557275024</v>
      </c>
      <c r="J9502" s="40" t="inlineStr">
        <is>
          <t>waste - methane capture</t>
        </is>
      </c>
    </row>
    <row r="9503" ht="15.75" customHeight="1" s="120">
      <c r="A9503" s="2" t="inlineStr">
        <is>
          <t>WASTE</t>
        </is>
      </c>
      <c r="B9503" s="2" t="inlineStr">
        <is>
          <t>LAN</t>
        </is>
      </c>
      <c r="C9503" s="2" t="n">
        <v>2045</v>
      </c>
      <c r="D9503" s="2" t="inlineStr">
        <is>
          <t>United States</t>
        </is>
      </c>
      <c r="E9503" s="2" t="inlineStr">
        <is>
          <t>USA</t>
        </is>
      </c>
      <c r="F9503" s="2" t="inlineStr">
        <is>
          <t>Electricity generation with a gas turbine</t>
        </is>
      </c>
      <c r="G9503" s="2" t="n">
        <v>88</v>
      </c>
      <c r="H9503" s="2" t="n">
        <v>3.53140530933e-05</v>
      </c>
      <c r="I9503" s="2" t="n">
        <v>3.955173946449601e-05</v>
      </c>
      <c r="J9503" s="40" t="inlineStr">
        <is>
          <t>waste - methane capture</t>
        </is>
      </c>
    </row>
    <row r="9504" ht="15.75" customHeight="1" s="120">
      <c r="A9504" s="2" t="inlineStr">
        <is>
          <t>WASTE</t>
        </is>
      </c>
      <c r="B9504" s="2" t="inlineStr">
        <is>
          <t>LAN</t>
        </is>
      </c>
      <c r="C9504" s="2" t="n">
        <v>2045</v>
      </c>
      <c r="D9504" s="2" t="inlineStr">
        <is>
          <t>United States</t>
        </is>
      </c>
      <c r="E9504" s="2" t="inlineStr">
        <is>
          <t>USA</t>
        </is>
      </c>
      <c r="F9504" s="2" t="inlineStr">
        <is>
          <t>Electricity generation with a microturbine</t>
        </is>
      </c>
      <c r="G9504" s="2" t="n">
        <v>89</v>
      </c>
      <c r="H9504" s="2" t="n">
        <v>1.37478418765e-05</v>
      </c>
      <c r="I9504" s="2" t="n">
        <v>1.539758290168e-05</v>
      </c>
      <c r="J9504" s="40" t="inlineStr">
        <is>
          <t>waste - methane capture</t>
        </is>
      </c>
    </row>
    <row r="9505" ht="15.75" customHeight="1" s="120">
      <c r="A9505" s="2" t="inlineStr">
        <is>
          <t>WASTE</t>
        </is>
      </c>
      <c r="B9505" s="2" t="inlineStr">
        <is>
          <t>LAN</t>
        </is>
      </c>
      <c r="C9505" s="2" t="n">
        <v>2045</v>
      </c>
      <c r="D9505" s="2" t="inlineStr">
        <is>
          <t>United States</t>
        </is>
      </c>
      <c r="E9505" s="2" t="inlineStr">
        <is>
          <t>USA</t>
        </is>
      </c>
      <c r="F9505" s="2" t="inlineStr">
        <is>
          <t>Electricity generation with a reciprocating engine</t>
        </is>
      </c>
      <c r="G9505" s="2" t="n">
        <v>90</v>
      </c>
      <c r="H9505" s="2" t="n">
        <v>0.0029564730357379</v>
      </c>
      <c r="I9505" s="2" t="n">
        <v>0.003311249800026448</v>
      </c>
      <c r="J9505" s="40" t="inlineStr">
        <is>
          <t>waste - methane capture</t>
        </is>
      </c>
    </row>
    <row r="9506" ht="15.75" customHeight="1" s="120">
      <c r="A9506" s="2" t="inlineStr">
        <is>
          <t>WASTE</t>
        </is>
      </c>
      <c r="B9506" s="2" t="inlineStr">
        <is>
          <t>LAN</t>
        </is>
      </c>
      <c r="C9506" s="2" t="n">
        <v>2045</v>
      </c>
      <c r="D9506" s="2" t="inlineStr">
        <is>
          <t>United States</t>
        </is>
      </c>
      <c r="E9506" s="2" t="inlineStr">
        <is>
          <t>USA</t>
        </is>
      </c>
      <c r="F9506" s="2" t="inlineStr">
        <is>
          <t>Electricity generation with combined heat and power</t>
        </is>
      </c>
      <c r="G9506" s="2" t="n">
        <v>90</v>
      </c>
      <c r="H9506" s="2" t="n">
        <v>0.0001189540853375</v>
      </c>
      <c r="I9506" s="2" t="n">
        <v>0.000133228575578</v>
      </c>
      <c r="J9506" s="40" t="inlineStr">
        <is>
          <t>waste - methane capture</t>
        </is>
      </c>
    </row>
    <row r="9507" ht="15.75" customHeight="1" s="120">
      <c r="A9507" s="2" t="inlineStr">
        <is>
          <t>WASTE</t>
        </is>
      </c>
      <c r="B9507" s="2" t="inlineStr">
        <is>
          <t>LAN</t>
        </is>
      </c>
      <c r="C9507" s="2" t="n">
        <v>2045</v>
      </c>
      <c r="D9507" s="2" t="inlineStr">
        <is>
          <t>United States</t>
        </is>
      </c>
      <c r="E9507" s="2" t="inlineStr">
        <is>
          <t>USA</t>
        </is>
      </c>
      <c r="F9507" s="2" t="inlineStr">
        <is>
          <t>Electricity generation with combined heat and power</t>
        </is>
      </c>
      <c r="G9507" s="2" t="n">
        <v>91</v>
      </c>
      <c r="H9507" s="2" t="n">
        <v>0.0004049493581988</v>
      </c>
      <c r="I9507" s="2" t="n">
        <v>0.000453543281182656</v>
      </c>
      <c r="J9507" s="40" t="inlineStr">
        <is>
          <t>waste - methane capture</t>
        </is>
      </c>
    </row>
    <row r="9508" ht="15.75" customHeight="1" s="120">
      <c r="A9508" s="2" t="inlineStr">
        <is>
          <t>WASTE</t>
        </is>
      </c>
      <c r="B9508" s="2" t="inlineStr">
        <is>
          <t>LAN</t>
        </is>
      </c>
      <c r="C9508" s="2" t="n">
        <v>2045</v>
      </c>
      <c r="D9508" s="2" t="inlineStr">
        <is>
          <t>United States</t>
        </is>
      </c>
      <c r="E9508" s="2" t="inlineStr">
        <is>
          <t>USA</t>
        </is>
      </c>
      <c r="F9508" s="2" t="inlineStr">
        <is>
          <t>Electricity generation with a reciprocating engine</t>
        </is>
      </c>
      <c r="G9508" s="2" t="n">
        <v>91</v>
      </c>
      <c r="H9508" s="2" t="n">
        <v>0.0009357361122966</v>
      </c>
      <c r="I9508" s="2" t="n">
        <v>0.001048024445772192</v>
      </c>
      <c r="J9508" s="40" t="inlineStr">
        <is>
          <t>waste - methane capture</t>
        </is>
      </c>
    </row>
    <row r="9509" ht="15.75" customHeight="1" s="120">
      <c r="A9509" s="2" t="inlineStr">
        <is>
          <t>WASTE</t>
        </is>
      </c>
      <c r="B9509" s="2" t="inlineStr">
        <is>
          <t>LAN</t>
        </is>
      </c>
      <c r="C9509" s="2" t="n">
        <v>2045</v>
      </c>
      <c r="D9509" s="2" t="inlineStr">
        <is>
          <t>United States</t>
        </is>
      </c>
      <c r="E9509" s="2" t="inlineStr">
        <is>
          <t>USA</t>
        </is>
      </c>
      <c r="F9509" s="2" t="inlineStr">
        <is>
          <t>Flaring of landfill gas</t>
        </is>
      </c>
      <c r="G9509" s="2" t="n">
        <v>91</v>
      </c>
      <c r="H9509" s="2" t="n">
        <v>0.0001869627012638</v>
      </c>
      <c r="I9509" s="2" t="n">
        <v>0.000209398225415456</v>
      </c>
      <c r="J9509" s="40" t="inlineStr">
        <is>
          <t>waste - methane destruction</t>
        </is>
      </c>
    </row>
    <row r="9510" ht="15.75" customHeight="1" s="120">
      <c r="A9510" s="2" t="inlineStr">
        <is>
          <t>WASTE</t>
        </is>
      </c>
      <c r="B9510" s="2" t="inlineStr">
        <is>
          <t>LAN</t>
        </is>
      </c>
      <c r="C9510" s="2" t="n">
        <v>2045</v>
      </c>
      <c r="D9510" s="2" t="inlineStr">
        <is>
          <t>United States</t>
        </is>
      </c>
      <c r="E9510" s="2" t="inlineStr">
        <is>
          <t>USA</t>
        </is>
      </c>
      <c r="F9510" s="2" t="inlineStr">
        <is>
          <t>Land_x001f_ll gas recovery for direct use</t>
        </is>
      </c>
      <c r="G9510" s="2" t="n">
        <v>92</v>
      </c>
      <c r="H9510" s="2" t="n">
        <v>0.0008746007224545</v>
      </c>
      <c r="I9510" s="2" t="n">
        <v>0.0009795528091490402</v>
      </c>
      <c r="J9510" s="40" t="inlineStr">
        <is>
          <t>waste - methane capture</t>
        </is>
      </c>
    </row>
    <row r="9511" ht="15.75" customHeight="1" s="120">
      <c r="A9511" s="2" t="inlineStr">
        <is>
          <t>WASTE</t>
        </is>
      </c>
      <c r="B9511" s="2" t="inlineStr">
        <is>
          <t>LAN</t>
        </is>
      </c>
      <c r="C9511" s="2" t="n">
        <v>2045</v>
      </c>
      <c r="D9511" s="2" t="inlineStr">
        <is>
          <t>United States</t>
        </is>
      </c>
      <c r="E9511" s="2" t="inlineStr">
        <is>
          <t>USA</t>
        </is>
      </c>
      <c r="F9511" s="2" t="inlineStr">
        <is>
          <t>Electricity generation with a reciprocating engine</t>
        </is>
      </c>
      <c r="G9511" s="2" t="n">
        <v>92</v>
      </c>
      <c r="H9511" s="2" t="n">
        <v>0.0009208933915942999</v>
      </c>
      <c r="I9511" s="2" t="n">
        <v>0.001031400598585616</v>
      </c>
      <c r="J9511" s="40" t="inlineStr">
        <is>
          <t>waste - methane capture</t>
        </is>
      </c>
    </row>
    <row r="9512" ht="15.75" customHeight="1" s="120">
      <c r="A9512" s="2" t="inlineStr">
        <is>
          <t>WASTE</t>
        </is>
      </c>
      <c r="B9512" s="2" t="inlineStr">
        <is>
          <t>LAN</t>
        </is>
      </c>
      <c r="C9512" s="2" t="n">
        <v>2045</v>
      </c>
      <c r="D9512" s="2" t="inlineStr">
        <is>
          <t>United States</t>
        </is>
      </c>
      <c r="E9512" s="2" t="inlineStr">
        <is>
          <t>USA</t>
        </is>
      </c>
      <c r="F9512" s="2" t="inlineStr">
        <is>
          <t>Electricity generation with combined heat and power</t>
        </is>
      </c>
      <c r="G9512" s="2" t="n">
        <v>93</v>
      </c>
      <c r="H9512" s="2" t="n">
        <v>0.0001158320228569</v>
      </c>
      <c r="I9512" s="2" t="n">
        <v>0.000129731865599728</v>
      </c>
      <c r="J9512" s="40" t="inlineStr">
        <is>
          <t>waste - methane capture</t>
        </is>
      </c>
    </row>
    <row r="9513" ht="15.75" customHeight="1" s="120">
      <c r="A9513" s="2" t="inlineStr">
        <is>
          <t>WASTE</t>
        </is>
      </c>
      <c r="B9513" s="2" t="inlineStr">
        <is>
          <t>LAN</t>
        </is>
      </c>
      <c r="C9513" s="2" t="n">
        <v>2045</v>
      </c>
      <c r="D9513" s="2" t="inlineStr">
        <is>
          <t>United States</t>
        </is>
      </c>
      <c r="E9513" s="2" t="inlineStr">
        <is>
          <t>USA</t>
        </is>
      </c>
      <c r="F9513" s="2" t="inlineStr">
        <is>
          <t>Flaring of landfill gas</t>
        </is>
      </c>
      <c r="G9513" s="2" t="n">
        <v>93</v>
      </c>
      <c r="H9513" s="2" t="n">
        <v>0.0001823313068599</v>
      </c>
      <c r="I9513" s="2" t="n">
        <v>0.000204211063683088</v>
      </c>
      <c r="J9513" s="40" t="inlineStr">
        <is>
          <t>waste - methane destruction</t>
        </is>
      </c>
    </row>
    <row r="9514" ht="15.75" customHeight="1" s="120">
      <c r="A9514" s="2" t="inlineStr">
        <is>
          <t>WASTE</t>
        </is>
      </c>
      <c r="B9514" s="2" t="inlineStr">
        <is>
          <t>LAN</t>
        </is>
      </c>
      <c r="C9514" s="2" t="n">
        <v>2045</v>
      </c>
      <c r="D9514" s="2" t="inlineStr">
        <is>
          <t>United States</t>
        </is>
      </c>
      <c r="E9514" s="2" t="inlineStr">
        <is>
          <t>USA</t>
        </is>
      </c>
      <c r="F9514" s="2" t="inlineStr">
        <is>
          <t>Electricity generation with combined heat and power</t>
        </is>
      </c>
      <c r="G9514" s="2" t="n">
        <v>94</v>
      </c>
      <c r="H9514" s="2" t="n">
        <v>0.000136319315061</v>
      </c>
      <c r="I9514" s="2" t="n">
        <v>0.00015267763286832</v>
      </c>
      <c r="J9514" s="40" t="inlineStr">
        <is>
          <t>waste - methane capture</t>
        </is>
      </c>
    </row>
    <row r="9515" ht="15.75" customHeight="1" s="120">
      <c r="A9515" s="2" t="inlineStr">
        <is>
          <t>WASTE</t>
        </is>
      </c>
      <c r="B9515" s="2" t="inlineStr">
        <is>
          <t>LAN</t>
        </is>
      </c>
      <c r="C9515" s="2" t="n">
        <v>2045</v>
      </c>
      <c r="D9515" s="2" t="inlineStr">
        <is>
          <t>United States</t>
        </is>
      </c>
      <c r="E9515" s="2" t="inlineStr">
        <is>
          <t>USA</t>
        </is>
      </c>
      <c r="F9515" s="2" t="inlineStr">
        <is>
          <t>Electricity generation with combined heat and power</t>
        </is>
      </c>
      <c r="G9515" s="2" t="n">
        <v>95</v>
      </c>
      <c r="H9515" s="2" t="n">
        <v>0.0001120111846831</v>
      </c>
      <c r="I9515" s="2" t="n">
        <v>0.000125452526845072</v>
      </c>
      <c r="J9515" s="40" t="inlineStr">
        <is>
          <t>waste - methane capture</t>
        </is>
      </c>
    </row>
    <row r="9516" ht="15.75" customHeight="1" s="120">
      <c r="A9516" s="2" t="inlineStr">
        <is>
          <t>WASTE</t>
        </is>
      </c>
      <c r="B9516" s="2" t="inlineStr">
        <is>
          <t>LAN</t>
        </is>
      </c>
      <c r="C9516" s="2" t="n">
        <v>2045</v>
      </c>
      <c r="D9516" s="2" t="inlineStr">
        <is>
          <t>United States</t>
        </is>
      </c>
      <c r="E9516" s="2" t="inlineStr">
        <is>
          <t>USA</t>
        </is>
      </c>
      <c r="F9516" s="2" t="inlineStr">
        <is>
          <t>Electricity generation with a reciprocating engine</t>
        </is>
      </c>
      <c r="G9516" s="2" t="n">
        <v>95</v>
      </c>
      <c r="H9516" s="2" t="n">
        <v>0.000892662385013</v>
      </c>
      <c r="I9516" s="2" t="n">
        <v>0.0009997818712145601</v>
      </c>
      <c r="J9516" s="40" t="inlineStr">
        <is>
          <t>waste - methane capture</t>
        </is>
      </c>
    </row>
    <row r="9517" ht="15.75" customHeight="1" s="120">
      <c r="A9517" s="2" t="inlineStr">
        <is>
          <t>WASTE</t>
        </is>
      </c>
      <c r="B9517" s="2" t="inlineStr">
        <is>
          <t>LAN</t>
        </is>
      </c>
      <c r="C9517" s="2" t="n">
        <v>2045</v>
      </c>
      <c r="D9517" s="2" t="inlineStr">
        <is>
          <t>United States</t>
        </is>
      </c>
      <c r="E9517" s="2" t="inlineStr">
        <is>
          <t>USA</t>
        </is>
      </c>
      <c r="F9517" s="2" t="inlineStr">
        <is>
          <t>Electricity generation with a microturbine</t>
        </is>
      </c>
      <c r="G9517" s="2" t="n">
        <v>96</v>
      </c>
      <c r="H9517" s="2" t="n">
        <v>2.52469590123e-05</v>
      </c>
      <c r="I9517" s="2" t="n">
        <v>2.8276594093776e-05</v>
      </c>
      <c r="J9517" s="40" t="inlineStr">
        <is>
          <t>waste - methane capture</t>
        </is>
      </c>
    </row>
    <row r="9518" ht="15.75" customHeight="1" s="120">
      <c r="A9518" s="2" t="inlineStr">
        <is>
          <t>WASTE</t>
        </is>
      </c>
      <c r="B9518" s="2" t="inlineStr">
        <is>
          <t>LAN</t>
        </is>
      </c>
      <c r="C9518" s="2" t="n">
        <v>2045</v>
      </c>
      <c r="D9518" s="2" t="inlineStr">
        <is>
          <t>United States</t>
        </is>
      </c>
      <c r="E9518" s="2" t="inlineStr">
        <is>
          <t>USA</t>
        </is>
      </c>
      <c r="F9518" s="2" t="inlineStr">
        <is>
          <t>Electricity generation with combined heat and power</t>
        </is>
      </c>
      <c r="G9518" s="2" t="n">
        <v>96</v>
      </c>
      <c r="H9518" s="2" t="n">
        <v>0.0001115334307542</v>
      </c>
      <c r="I9518" s="2" t="n">
        <v>0.000124917442444704</v>
      </c>
      <c r="J9518" s="40" t="inlineStr">
        <is>
          <t>waste - methane capture</t>
        </is>
      </c>
    </row>
    <row r="9519" ht="15.75" customHeight="1" s="120">
      <c r="A9519" s="2" t="inlineStr">
        <is>
          <t>WASTE</t>
        </is>
      </c>
      <c r="B9519" s="2" t="inlineStr">
        <is>
          <t>LAN</t>
        </is>
      </c>
      <c r="C9519" s="2" t="n">
        <v>2045</v>
      </c>
      <c r="D9519" s="2" t="inlineStr">
        <is>
          <t>United States</t>
        </is>
      </c>
      <c r="E9519" s="2" t="inlineStr">
        <is>
          <t>USA</t>
        </is>
      </c>
      <c r="F9519" s="2" t="inlineStr">
        <is>
          <t>Electricity generation with a reciprocating engine</t>
        </is>
      </c>
      <c r="G9519" s="2" t="n">
        <v>97</v>
      </c>
      <c r="H9519" s="2" t="n">
        <v>0.001814546296373</v>
      </c>
      <c r="I9519" s="2" t="n">
        <v>0.00203229185193776</v>
      </c>
      <c r="J9519" s="40" t="inlineStr">
        <is>
          <t>waste - methane capture</t>
        </is>
      </c>
    </row>
    <row r="9520" ht="15.75" customHeight="1" s="120">
      <c r="A9520" s="2" t="inlineStr">
        <is>
          <t>WASTE</t>
        </is>
      </c>
      <c r="B9520" s="2" t="inlineStr">
        <is>
          <t>LAN</t>
        </is>
      </c>
      <c r="C9520" s="2" t="n">
        <v>2045</v>
      </c>
      <c r="D9520" s="2" t="inlineStr">
        <is>
          <t>United States</t>
        </is>
      </c>
      <c r="E9520" s="2" t="inlineStr">
        <is>
          <t>USA</t>
        </is>
      </c>
      <c r="F9520" s="2" t="inlineStr">
        <is>
          <t>Electricity generation with combined heat and power</t>
        </is>
      </c>
      <c r="G9520" s="2" t="n">
        <v>97</v>
      </c>
      <c r="H9520" s="2" t="n">
        <v>0.0001116022467613</v>
      </c>
      <c r="I9520" s="2" t="n">
        <v>0.000124994516372656</v>
      </c>
      <c r="J9520" s="40" t="inlineStr">
        <is>
          <t>waste - methane capture</t>
        </is>
      </c>
    </row>
    <row r="9521" ht="15.75" customHeight="1" s="120">
      <c r="A9521" s="2" t="inlineStr">
        <is>
          <t>WASTE</t>
        </is>
      </c>
      <c r="B9521" s="2" t="inlineStr">
        <is>
          <t>LAN</t>
        </is>
      </c>
      <c r="C9521" s="2" t="n">
        <v>2045</v>
      </c>
      <c r="D9521" s="2" t="inlineStr">
        <is>
          <t>United States</t>
        </is>
      </c>
      <c r="E9521" s="2" t="inlineStr">
        <is>
          <t>USA</t>
        </is>
      </c>
      <c r="F9521" s="2" t="inlineStr">
        <is>
          <t>Land_x001f_ll gas recovery for direct use</t>
        </is>
      </c>
      <c r="G9521" s="2" t="n">
        <v>97</v>
      </c>
      <c r="H9521" s="2" t="n">
        <v>0.0003550590772647</v>
      </c>
      <c r="I9521" s="2" t="n">
        <v>0.0003976661665364641</v>
      </c>
      <c r="J9521" s="40" t="inlineStr">
        <is>
          <t>waste - methane capture</t>
        </is>
      </c>
    </row>
    <row r="9522" ht="15.75" customHeight="1" s="120">
      <c r="A9522" s="2" t="inlineStr">
        <is>
          <t>WASTE</t>
        </is>
      </c>
      <c r="B9522" s="2" t="inlineStr">
        <is>
          <t>LAN</t>
        </is>
      </c>
      <c r="C9522" s="2" t="n">
        <v>2045</v>
      </c>
      <c r="D9522" s="2" t="inlineStr">
        <is>
          <t>United States</t>
        </is>
      </c>
      <c r="E9522" s="2" t="inlineStr">
        <is>
          <t>USA</t>
        </is>
      </c>
      <c r="F9522" s="2" t="inlineStr">
        <is>
          <t>Electricity generation with a gas turbine</t>
        </is>
      </c>
      <c r="G9522" s="2" t="n">
        <v>98</v>
      </c>
      <c r="H9522" s="2" t="n">
        <v>3.46966771758e-05</v>
      </c>
      <c r="I9522" s="2" t="n">
        <v>3.886027843689601e-05</v>
      </c>
      <c r="J9522" s="40" t="inlineStr">
        <is>
          <t>waste - methane capture</t>
        </is>
      </c>
    </row>
    <row r="9523" ht="15.75" customHeight="1" s="120">
      <c r="A9523" s="2" t="inlineStr">
        <is>
          <t>WASTE</t>
        </is>
      </c>
      <c r="B9523" s="2" t="inlineStr">
        <is>
          <t>LAN</t>
        </is>
      </c>
      <c r="C9523" s="2" t="n">
        <v>2045</v>
      </c>
      <c r="D9523" s="2" t="inlineStr">
        <is>
          <t>United States</t>
        </is>
      </c>
      <c r="E9523" s="2" t="inlineStr">
        <is>
          <t>USA</t>
        </is>
      </c>
      <c r="F9523" s="2" t="inlineStr">
        <is>
          <t>Electricity generation with combined heat and power</t>
        </is>
      </c>
      <c r="G9523" s="2" t="n">
        <v>98</v>
      </c>
      <c r="H9523" s="2" t="n">
        <v>0.0001265669125132</v>
      </c>
      <c r="I9523" s="2" t="n">
        <v>0.000141754942014784</v>
      </c>
      <c r="J9523" s="40" t="inlineStr">
        <is>
          <t>waste - methane capture</t>
        </is>
      </c>
    </row>
    <row r="9524" ht="15.75" customHeight="1" s="120">
      <c r="A9524" s="2" t="inlineStr">
        <is>
          <t>WASTE</t>
        </is>
      </c>
      <c r="B9524" s="2" t="inlineStr">
        <is>
          <t>LAN</t>
        </is>
      </c>
      <c r="C9524" s="2" t="n">
        <v>2045</v>
      </c>
      <c r="D9524" s="2" t="inlineStr">
        <is>
          <t>United States</t>
        </is>
      </c>
      <c r="E9524" s="2" t="inlineStr">
        <is>
          <t>USA</t>
        </is>
      </c>
      <c r="F9524" s="2" t="inlineStr">
        <is>
          <t>Electricity generation with a reciprocating engine</t>
        </is>
      </c>
      <c r="G9524" s="2" t="n">
        <v>98</v>
      </c>
      <c r="H9524" s="2" t="n">
        <v>0.0008619701256976</v>
      </c>
      <c r="I9524" s="2" t="n">
        <v>0.0009654065407813121</v>
      </c>
      <c r="J9524" s="40" t="inlineStr">
        <is>
          <t>waste - methane capture</t>
        </is>
      </c>
    </row>
    <row r="9525" ht="15.75" customHeight="1" s="120">
      <c r="A9525" s="2" t="inlineStr">
        <is>
          <t>WASTE</t>
        </is>
      </c>
      <c r="B9525" s="2" t="inlineStr">
        <is>
          <t>LAN</t>
        </is>
      </c>
      <c r="C9525" s="2" t="n">
        <v>2045</v>
      </c>
      <c r="D9525" s="2" t="inlineStr">
        <is>
          <t>United States</t>
        </is>
      </c>
      <c r="E9525" s="2" t="inlineStr">
        <is>
          <t>USA</t>
        </is>
      </c>
      <c r="F9525" s="2" t="inlineStr">
        <is>
          <t>Electricity generation with combined heat and power</t>
        </is>
      </c>
      <c r="G9525" s="2" t="n">
        <v>99</v>
      </c>
      <c r="H9525" s="2" t="n">
        <v>0.0001077746928786</v>
      </c>
      <c r="I9525" s="2" t="n">
        <v>0.000120707656024032</v>
      </c>
      <c r="J9525" s="40" t="inlineStr">
        <is>
          <t>waste - methane capture</t>
        </is>
      </c>
    </row>
    <row r="9526" ht="15.75" customHeight="1" s="120">
      <c r="A9526" s="2" t="inlineStr">
        <is>
          <t>WASTE</t>
        </is>
      </c>
      <c r="B9526" s="2" t="inlineStr">
        <is>
          <t>LAN</t>
        </is>
      </c>
      <c r="C9526" s="2" t="n">
        <v>2045</v>
      </c>
      <c r="D9526" s="2" t="inlineStr">
        <is>
          <t>United States</t>
        </is>
      </c>
      <c r="E9526" s="2" t="inlineStr">
        <is>
          <t>USA</t>
        </is>
      </c>
      <c r="F9526" s="2" t="inlineStr">
        <is>
          <t>Electricity generation with a gas turbine</t>
        </is>
      </c>
      <c r="G9526" s="2" t="n">
        <v>99</v>
      </c>
      <c r="H9526" s="2" t="n">
        <v>3.1169376598e-05</v>
      </c>
      <c r="I9526" s="2" t="n">
        <v>3.490970178976e-05</v>
      </c>
      <c r="J9526" s="40" t="inlineStr">
        <is>
          <t>waste - methane capture</t>
        </is>
      </c>
    </row>
    <row r="9527" ht="15.75" customHeight="1" s="120">
      <c r="A9527" s="2" t="inlineStr">
        <is>
          <t>WASTE</t>
        </is>
      </c>
      <c r="B9527" s="2" t="inlineStr">
        <is>
          <t>LAN</t>
        </is>
      </c>
      <c r="C9527" s="2" t="n">
        <v>2045</v>
      </c>
      <c r="D9527" s="2" t="inlineStr">
        <is>
          <t>United States</t>
        </is>
      </c>
      <c r="E9527" s="2" t="inlineStr">
        <is>
          <t>USA</t>
        </is>
      </c>
      <c r="F9527" s="2" t="inlineStr">
        <is>
          <t>Electricity generation with a reciprocating engine</t>
        </is>
      </c>
      <c r="G9527" s="2" t="n">
        <v>99</v>
      </c>
      <c r="H9527" s="2" t="n">
        <v>0.0008612175006419</v>
      </c>
      <c r="I9527" s="2" t="n">
        <v>0.000964563600718928</v>
      </c>
      <c r="J9527" s="40" t="inlineStr">
        <is>
          <t>waste - methane capture</t>
        </is>
      </c>
    </row>
    <row r="9528" ht="15.75" customHeight="1" s="120">
      <c r="A9528" s="2" t="inlineStr">
        <is>
          <t>WASTE</t>
        </is>
      </c>
      <c r="B9528" s="2" t="inlineStr">
        <is>
          <t>LAN</t>
        </is>
      </c>
      <c r="C9528" s="2" t="n">
        <v>2045</v>
      </c>
      <c r="D9528" s="2" t="inlineStr">
        <is>
          <t>United States</t>
        </is>
      </c>
      <c r="E9528" s="2" t="inlineStr">
        <is>
          <t>USA</t>
        </is>
      </c>
      <c r="F9528" s="2" t="inlineStr">
        <is>
          <t>Land_x001f_ll gas recovery for direct use</t>
        </is>
      </c>
      <c r="G9528" s="2" t="n">
        <v>99</v>
      </c>
      <c r="H9528" s="2" t="n">
        <v>0.0006206229445525001</v>
      </c>
      <c r="I9528" s="2" t="n">
        <v>0.0006950976978988002</v>
      </c>
      <c r="J9528" s="40" t="inlineStr">
        <is>
          <t>waste - methane capture</t>
        </is>
      </c>
    </row>
    <row r="9529" ht="15.75" customHeight="1" s="120">
      <c r="A9529" s="2" t="inlineStr">
        <is>
          <t>WASTE</t>
        </is>
      </c>
      <c r="B9529" s="2" t="inlineStr">
        <is>
          <t>LAN</t>
        </is>
      </c>
      <c r="C9529" s="2" t="n">
        <v>2045</v>
      </c>
      <c r="D9529" s="2" t="inlineStr">
        <is>
          <t>United States</t>
        </is>
      </c>
      <c r="E9529" s="2" t="inlineStr">
        <is>
          <t>USA</t>
        </is>
      </c>
      <c r="F9529" s="2" t="inlineStr">
        <is>
          <t>Electricity generation with combined heat and power</t>
        </is>
      </c>
      <c r="G9529" s="2" t="n">
        <v>100</v>
      </c>
      <c r="H9529" s="2" t="n">
        <v>0.000214728032006</v>
      </c>
      <c r="I9529" s="2" t="n">
        <v>0.00024049539584672</v>
      </c>
      <c r="J9529" s="40" t="inlineStr">
        <is>
          <t>waste - methane capture</t>
        </is>
      </c>
    </row>
    <row r="9530" ht="15.75" customHeight="1" s="120">
      <c r="A9530" s="2" t="inlineStr">
        <is>
          <t>WASTE</t>
        </is>
      </c>
      <c r="B9530" s="2" t="inlineStr">
        <is>
          <t>LAN</t>
        </is>
      </c>
      <c r="C9530" s="2" t="n">
        <v>2045</v>
      </c>
      <c r="D9530" s="2" t="inlineStr">
        <is>
          <t>United States</t>
        </is>
      </c>
      <c r="E9530" s="2" t="inlineStr">
        <is>
          <t>USA</t>
        </is>
      </c>
      <c r="F9530" s="2" t="inlineStr">
        <is>
          <t>Electricity generation with a gas turbine</t>
        </is>
      </c>
      <c r="G9530" s="2" t="n">
        <v>100</v>
      </c>
      <c r="H9530" s="2" t="n">
        <v>6.47731976642e-05</v>
      </c>
      <c r="I9530" s="2" t="n">
        <v>7.254598138390401e-05</v>
      </c>
      <c r="J9530" s="40" t="inlineStr">
        <is>
          <t>waste - methane capture</t>
        </is>
      </c>
    </row>
    <row r="9531" ht="15.75" customHeight="1" s="120">
      <c r="A9531" s="2" t="inlineStr">
        <is>
          <t>WASTE</t>
        </is>
      </c>
      <c r="B9531" s="2" t="inlineStr">
        <is>
          <t>LAN</t>
        </is>
      </c>
      <c r="C9531" s="2" t="n">
        <v>2045</v>
      </c>
      <c r="D9531" s="2" t="inlineStr">
        <is>
          <t>United States</t>
        </is>
      </c>
      <c r="E9531" s="2" t="inlineStr">
        <is>
          <t>USA</t>
        </is>
      </c>
      <c r="F9531" s="2" t="inlineStr">
        <is>
          <t>Electricity generation with a reciprocating engine</t>
        </is>
      </c>
      <c r="G9531" s="2" t="n">
        <v>101</v>
      </c>
      <c r="H9531" s="2" t="n">
        <v>0.000838790263515</v>
      </c>
      <c r="I9531" s="2" t="n">
        <v>0.0009394450951368001</v>
      </c>
      <c r="J9531" s="40" t="inlineStr">
        <is>
          <t>waste - methane capture</t>
        </is>
      </c>
    </row>
    <row r="9532" ht="15.75" customHeight="1" s="120">
      <c r="A9532" s="2" t="inlineStr">
        <is>
          <t>WASTE</t>
        </is>
      </c>
      <c r="B9532" s="2" t="inlineStr">
        <is>
          <t>LAN</t>
        </is>
      </c>
      <c r="C9532" s="2" t="n">
        <v>2045</v>
      </c>
      <c r="D9532" s="2" t="inlineStr">
        <is>
          <t>United States</t>
        </is>
      </c>
      <c r="E9532" s="2" t="inlineStr">
        <is>
          <t>USA</t>
        </is>
      </c>
      <c r="F9532" s="2" t="inlineStr">
        <is>
          <t>Electricity generation with a microturbine</t>
        </is>
      </c>
      <c r="G9532" s="2" t="n">
        <v>101</v>
      </c>
      <c r="H9532" s="2" t="n">
        <v>1.18966709124e-05</v>
      </c>
      <c r="I9532" s="2" t="n">
        <v>1.3324271421888e-05</v>
      </c>
      <c r="J9532" s="40" t="inlineStr">
        <is>
          <t>waste - methane capture</t>
        </is>
      </c>
    </row>
    <row r="9533" ht="15.75" customHeight="1" s="120">
      <c r="A9533" s="2" t="inlineStr">
        <is>
          <t>WASTE</t>
        </is>
      </c>
      <c r="B9533" s="2" t="inlineStr">
        <is>
          <t>LAN</t>
        </is>
      </c>
      <c r="C9533" s="2" t="n">
        <v>2045</v>
      </c>
      <c r="D9533" s="2" t="inlineStr">
        <is>
          <t>United States</t>
        </is>
      </c>
      <c r="E9533" s="2" t="inlineStr">
        <is>
          <t>USA</t>
        </is>
      </c>
      <c r="F9533" s="2" t="inlineStr">
        <is>
          <t>Land_x001f_ll gas recovery for direct use</t>
        </is>
      </c>
      <c r="G9533" s="2" t="n">
        <v>101</v>
      </c>
      <c r="H9533" s="2" t="n">
        <v>0.0005717276944778999</v>
      </c>
      <c r="I9533" s="2" t="n">
        <v>0.000640335017815248</v>
      </c>
      <c r="J9533" s="40" t="inlineStr">
        <is>
          <t>waste - methane capture</t>
        </is>
      </c>
    </row>
    <row r="9534" ht="15.75" customHeight="1" s="120">
      <c r="A9534" s="2" t="inlineStr">
        <is>
          <t>WASTE</t>
        </is>
      </c>
      <c r="B9534" s="2" t="inlineStr">
        <is>
          <t>LAN</t>
        </is>
      </c>
      <c r="C9534" s="2" t="n">
        <v>2045</v>
      </c>
      <c r="D9534" s="2" t="inlineStr">
        <is>
          <t>United States</t>
        </is>
      </c>
      <c r="E9534" s="2" t="inlineStr">
        <is>
          <t>USA</t>
        </is>
      </c>
      <c r="F9534" s="2" t="inlineStr">
        <is>
          <t>Electricity generation with a reciprocating engine</t>
        </is>
      </c>
      <c r="G9534" s="2" t="n">
        <v>102</v>
      </c>
      <c r="H9534" s="2" t="n">
        <v>0.0009441167931072</v>
      </c>
      <c r="I9534" s="2" t="n">
        <v>0.001057410808280064</v>
      </c>
      <c r="J9534" s="40" t="inlineStr">
        <is>
          <t>waste - methane capture</t>
        </is>
      </c>
    </row>
    <row r="9535" ht="15.75" customHeight="1" s="120">
      <c r="A9535" s="2" t="inlineStr">
        <is>
          <t>WASTE</t>
        </is>
      </c>
      <c r="B9535" s="2" t="inlineStr">
        <is>
          <t>LAN</t>
        </is>
      </c>
      <c r="C9535" s="2" t="n">
        <v>2045</v>
      </c>
      <c r="D9535" s="2" t="inlineStr">
        <is>
          <t>United States</t>
        </is>
      </c>
      <c r="E9535" s="2" t="inlineStr">
        <is>
          <t>USA</t>
        </is>
      </c>
      <c r="F9535" s="2" t="inlineStr">
        <is>
          <t>Land_x001f_ll gas recovery for direct use</t>
        </is>
      </c>
      <c r="G9535" s="2" t="n">
        <v>103</v>
      </c>
      <c r="H9535" s="2" t="n">
        <v>0.0005648345686495001</v>
      </c>
      <c r="I9535" s="2" t="n">
        <v>0.0006326147168874401</v>
      </c>
      <c r="J9535" s="40" t="inlineStr">
        <is>
          <t>waste - methane capture</t>
        </is>
      </c>
    </row>
    <row r="9536" ht="15.75" customHeight="1" s="120">
      <c r="A9536" s="2" t="inlineStr">
        <is>
          <t>WASTE</t>
        </is>
      </c>
      <c r="B9536" s="2" t="inlineStr">
        <is>
          <t>LAN</t>
        </is>
      </c>
      <c r="C9536" s="2" t="n">
        <v>2045</v>
      </c>
      <c r="D9536" s="2" t="inlineStr">
        <is>
          <t>United States</t>
        </is>
      </c>
      <c r="E9536" s="2" t="inlineStr">
        <is>
          <t>USA</t>
        </is>
      </c>
      <c r="F9536" s="2" t="inlineStr">
        <is>
          <t>Electricity generation with a reciprocating engine</t>
        </is>
      </c>
      <c r="G9536" s="2" t="n">
        <v>103</v>
      </c>
      <c r="H9536" s="2" t="n">
        <v>0.0009393088985234</v>
      </c>
      <c r="I9536" s="2" t="n">
        <v>0.001052025966346208</v>
      </c>
      <c r="J9536" s="40" t="inlineStr">
        <is>
          <t>waste - methane capture</t>
        </is>
      </c>
    </row>
    <row r="9537" ht="15.75" customHeight="1" s="120">
      <c r="A9537" s="2" t="inlineStr">
        <is>
          <t>WASTE</t>
        </is>
      </c>
      <c r="B9537" s="2" t="inlineStr">
        <is>
          <t>LAN</t>
        </is>
      </c>
      <c r="C9537" s="2" t="n">
        <v>2045</v>
      </c>
      <c r="D9537" s="2" t="inlineStr">
        <is>
          <t>United States</t>
        </is>
      </c>
      <c r="E9537" s="2" t="inlineStr">
        <is>
          <t>USA</t>
        </is>
      </c>
      <c r="F9537" s="2" t="inlineStr">
        <is>
          <t>Electricity generation with a microturbine</t>
        </is>
      </c>
      <c r="G9537" s="2" t="n">
        <v>103</v>
      </c>
      <c r="H9537" s="2" t="n">
        <v>1.16019700727e-05</v>
      </c>
      <c r="I9537" s="2" t="n">
        <v>1.2994206481424e-05</v>
      </c>
      <c r="J9537" s="40" t="inlineStr">
        <is>
          <t>waste - methane capture</t>
        </is>
      </c>
    </row>
    <row r="9538" ht="15.75" customHeight="1" s="120">
      <c r="A9538" s="2" t="inlineStr">
        <is>
          <t>WASTE</t>
        </is>
      </c>
      <c r="B9538" s="2" t="inlineStr">
        <is>
          <t>LAN</t>
        </is>
      </c>
      <c r="C9538" s="2" t="n">
        <v>2045</v>
      </c>
      <c r="D9538" s="2" t="inlineStr">
        <is>
          <t>United States</t>
        </is>
      </c>
      <c r="E9538" s="2" t="inlineStr">
        <is>
          <t>USA</t>
        </is>
      </c>
      <c r="F9538" s="2" t="inlineStr">
        <is>
          <t>Electricity generation with a gas turbine</t>
        </is>
      </c>
      <c r="G9538" s="2" t="n">
        <v>104</v>
      </c>
      <c r="H9538" s="2" t="n">
        <v>2.98515060422e-05</v>
      </c>
      <c r="I9538" s="2" t="n">
        <v>3.343368676726401e-05</v>
      </c>
      <c r="J9538" s="40" t="inlineStr">
        <is>
          <t>waste - methane capture</t>
        </is>
      </c>
    </row>
    <row r="9539" ht="15.75" customHeight="1" s="120">
      <c r="A9539" s="2" t="inlineStr">
        <is>
          <t>WASTE</t>
        </is>
      </c>
      <c r="B9539" s="2" t="inlineStr">
        <is>
          <t>LAN</t>
        </is>
      </c>
      <c r="C9539" s="2" t="n">
        <v>2045</v>
      </c>
      <c r="D9539" s="2" t="inlineStr">
        <is>
          <t>United States</t>
        </is>
      </c>
      <c r="E9539" s="2" t="inlineStr">
        <is>
          <t>USA</t>
        </is>
      </c>
      <c r="F9539" s="2" t="inlineStr">
        <is>
          <t>Electricity generation with a reciprocating engine</t>
        </is>
      </c>
      <c r="G9539" s="2" t="n">
        <v>104</v>
      </c>
      <c r="H9539" s="2" t="n">
        <v>0.0017402332159691</v>
      </c>
      <c r="I9539" s="2" t="n">
        <v>0.001949061201885392</v>
      </c>
      <c r="J9539" s="40" t="inlineStr">
        <is>
          <t>waste - methane capture</t>
        </is>
      </c>
    </row>
    <row r="9540" ht="15.75" customHeight="1" s="120">
      <c r="A9540" s="2" t="inlineStr">
        <is>
          <t>WASTE</t>
        </is>
      </c>
      <c r="B9540" s="2" t="inlineStr">
        <is>
          <t>LAN</t>
        </is>
      </c>
      <c r="C9540" s="2" t="n">
        <v>2045</v>
      </c>
      <c r="D9540" s="2" t="inlineStr">
        <is>
          <t>United States</t>
        </is>
      </c>
      <c r="E9540" s="2" t="inlineStr">
        <is>
          <t>USA</t>
        </is>
      </c>
      <c r="F9540" s="2" t="inlineStr">
        <is>
          <t>Electricity generation with a reciprocating engine</t>
        </is>
      </c>
      <c r="G9540" s="2" t="n">
        <v>105</v>
      </c>
      <c r="H9540" s="2" t="n">
        <v>0.0017248236690648</v>
      </c>
      <c r="I9540" s="2" t="n">
        <v>0.001931802509352576</v>
      </c>
      <c r="J9540" s="40" t="inlineStr">
        <is>
          <t>waste - methane capture</t>
        </is>
      </c>
    </row>
    <row r="9541" ht="15.75" customHeight="1" s="120">
      <c r="A9541" s="2" t="inlineStr">
        <is>
          <t>WASTE</t>
        </is>
      </c>
      <c r="B9541" s="2" t="inlineStr">
        <is>
          <t>LAN</t>
        </is>
      </c>
      <c r="C9541" s="2" t="n">
        <v>2045</v>
      </c>
      <c r="D9541" s="2" t="inlineStr">
        <is>
          <t>United States</t>
        </is>
      </c>
      <c r="E9541" s="2" t="inlineStr">
        <is>
          <t>USA</t>
        </is>
      </c>
      <c r="F9541" s="2" t="inlineStr">
        <is>
          <t>Electricity generation with combined heat and power</t>
        </is>
      </c>
      <c r="G9541" s="2" t="n">
        <v>105</v>
      </c>
      <c r="H9541" s="2" t="n">
        <v>0.0001014427398331</v>
      </c>
      <c r="I9541" s="2" t="n">
        <v>0.000113615868613072</v>
      </c>
      <c r="J9541" s="40" t="inlineStr">
        <is>
          <t>waste - methane capture</t>
        </is>
      </c>
    </row>
    <row r="9542" ht="15.75" customHeight="1" s="120">
      <c r="A9542" s="2" t="inlineStr">
        <is>
          <t>WASTE</t>
        </is>
      </c>
      <c r="B9542" s="2" t="inlineStr">
        <is>
          <t>LAN</t>
        </is>
      </c>
      <c r="C9542" s="2" t="n">
        <v>2045</v>
      </c>
      <c r="D9542" s="2" t="inlineStr">
        <is>
          <t>United States</t>
        </is>
      </c>
      <c r="E9542" s="2" t="inlineStr">
        <is>
          <t>USA</t>
        </is>
      </c>
      <c r="F9542" s="2" t="inlineStr">
        <is>
          <t>Electricity generation with combined heat and power</t>
        </is>
      </c>
      <c r="G9542" s="2" t="n">
        <v>106</v>
      </c>
      <c r="H9542" s="2" t="n">
        <v>0.0002207544384873</v>
      </c>
      <c r="I9542" s="2" t="n">
        <v>0.000247244971105776</v>
      </c>
      <c r="J9542" s="40" t="inlineStr">
        <is>
          <t>waste - methane capture</t>
        </is>
      </c>
    </row>
    <row r="9543" ht="15.75" customHeight="1" s="120">
      <c r="A9543" s="2" t="inlineStr">
        <is>
          <t>WASTE</t>
        </is>
      </c>
      <c r="B9543" s="2" t="inlineStr">
        <is>
          <t>LAN</t>
        </is>
      </c>
      <c r="C9543" s="2" t="n">
        <v>2045</v>
      </c>
      <c r="D9543" s="2" t="inlineStr">
        <is>
          <t>United States</t>
        </is>
      </c>
      <c r="E9543" s="2" t="inlineStr">
        <is>
          <t>USA</t>
        </is>
      </c>
      <c r="F9543" s="2" t="inlineStr">
        <is>
          <t>Electricity generation with a reciprocating engine</t>
        </is>
      </c>
      <c r="G9543" s="2" t="n">
        <v>106</v>
      </c>
      <c r="H9543" s="2" t="n">
        <v>0.0007975097978488</v>
      </c>
      <c r="I9543" s="2" t="n">
        <v>0.0008932109735906561</v>
      </c>
      <c r="J9543" s="40" t="inlineStr">
        <is>
          <t>waste - methane capture</t>
        </is>
      </c>
    </row>
    <row r="9544" ht="15.75" customHeight="1" s="120">
      <c r="A9544" s="2" t="inlineStr">
        <is>
          <t>WASTE</t>
        </is>
      </c>
      <c r="B9544" s="2" t="inlineStr">
        <is>
          <t>LAN</t>
        </is>
      </c>
      <c r="C9544" s="2" t="n">
        <v>2045</v>
      </c>
      <c r="D9544" s="2" t="inlineStr">
        <is>
          <t>United States</t>
        </is>
      </c>
      <c r="E9544" s="2" t="inlineStr">
        <is>
          <t>USA</t>
        </is>
      </c>
      <c r="F9544" s="2" t="inlineStr">
        <is>
          <t>Electricity generation with a gas turbine</t>
        </is>
      </c>
      <c r="G9544" s="2" t="n">
        <v>106</v>
      </c>
      <c r="H9544" s="2" t="n">
        <v>0.0001212661572936</v>
      </c>
      <c r="I9544" s="2" t="n">
        <v>0.000135818096168832</v>
      </c>
      <c r="J9544" s="40" t="inlineStr">
        <is>
          <t>waste - methane capture</t>
        </is>
      </c>
    </row>
    <row r="9545" ht="15.75" customHeight="1" s="120">
      <c r="A9545" s="2" t="inlineStr">
        <is>
          <t>WASTE</t>
        </is>
      </c>
      <c r="B9545" s="2" t="inlineStr">
        <is>
          <t>LAN</t>
        </is>
      </c>
      <c r="C9545" s="2" t="n">
        <v>2045</v>
      </c>
      <c r="D9545" s="2" t="inlineStr">
        <is>
          <t>United States</t>
        </is>
      </c>
      <c r="E9545" s="2" t="inlineStr">
        <is>
          <t>USA</t>
        </is>
      </c>
      <c r="F9545" s="2" t="inlineStr">
        <is>
          <t>Electricity generation with a reciprocating engine</t>
        </is>
      </c>
      <c r="G9545" s="2" t="n">
        <v>107</v>
      </c>
      <c r="H9545" s="2" t="n">
        <v>0.0027084717876278</v>
      </c>
      <c r="I9545" s="2" t="n">
        <v>0.003033488402143136</v>
      </c>
      <c r="J9545" s="40" t="inlineStr">
        <is>
          <t>waste - methane capture</t>
        </is>
      </c>
    </row>
    <row r="9546" ht="15.75" customHeight="1" s="120">
      <c r="A9546" s="2" t="inlineStr">
        <is>
          <t>WASTE</t>
        </is>
      </c>
      <c r="B9546" s="2" t="inlineStr">
        <is>
          <t>LAN</t>
        </is>
      </c>
      <c r="C9546" s="2" t="n">
        <v>2045</v>
      </c>
      <c r="D9546" s="2" t="inlineStr">
        <is>
          <t>United States</t>
        </is>
      </c>
      <c r="E9546" s="2" t="inlineStr">
        <is>
          <t>USA</t>
        </is>
      </c>
      <c r="F9546" s="2" t="inlineStr">
        <is>
          <t>Electricity generation with a reciprocating engine</t>
        </is>
      </c>
      <c r="G9546" s="2" t="n">
        <v>108</v>
      </c>
      <c r="H9546" s="2" t="n">
        <v>0.0007812451804057</v>
      </c>
      <c r="I9546" s="2" t="n">
        <v>0.0008749946020543841</v>
      </c>
      <c r="J9546" s="40" t="inlineStr">
        <is>
          <t>waste - methane capture</t>
        </is>
      </c>
    </row>
    <row r="9547" ht="15.75" customHeight="1" s="120">
      <c r="A9547" s="2" t="inlineStr">
        <is>
          <t>WASTE</t>
        </is>
      </c>
      <c r="B9547" s="2" t="inlineStr">
        <is>
          <t>LAN</t>
        </is>
      </c>
      <c r="C9547" s="2" t="n">
        <v>2045</v>
      </c>
      <c r="D9547" s="2" t="inlineStr">
        <is>
          <t>United States</t>
        </is>
      </c>
      <c r="E9547" s="2" t="inlineStr">
        <is>
          <t>USA</t>
        </is>
      </c>
      <c r="F9547" s="2" t="inlineStr">
        <is>
          <t>Electricity generation with combined heat and power</t>
        </is>
      </c>
      <c r="G9547" s="2" t="n">
        <v>109</v>
      </c>
      <c r="H9547" s="2" t="n">
        <v>9.84652142506e-05</v>
      </c>
      <c r="I9547" s="2" t="n">
        <v>0.000110281039960672</v>
      </c>
      <c r="J9547" s="40" t="inlineStr">
        <is>
          <t>waste - methane capture</t>
        </is>
      </c>
    </row>
    <row r="9548" ht="15.75" customHeight="1" s="120">
      <c r="A9548" s="2" t="inlineStr">
        <is>
          <t>WASTE</t>
        </is>
      </c>
      <c r="B9548" s="2" t="inlineStr">
        <is>
          <t>LAN</t>
        </is>
      </c>
      <c r="C9548" s="2" t="n">
        <v>2045</v>
      </c>
      <c r="D9548" s="2" t="inlineStr">
        <is>
          <t>United States</t>
        </is>
      </c>
      <c r="E9548" s="2" t="inlineStr">
        <is>
          <t>USA</t>
        </is>
      </c>
      <c r="F9548" s="2" t="inlineStr">
        <is>
          <t>Electricity generation with a gas turbine</t>
        </is>
      </c>
      <c r="G9548" s="2" t="n">
        <v>109</v>
      </c>
      <c r="H9548" s="2" t="n">
        <v>2.85136065941e-05</v>
      </c>
      <c r="I9548" s="2" t="n">
        <v>3.1935239385392e-05</v>
      </c>
      <c r="J9548" s="40" t="inlineStr">
        <is>
          <t>waste - methane capture</t>
        </is>
      </c>
    </row>
    <row r="9549" ht="15.75" customHeight="1" s="120">
      <c r="A9549" s="2" t="inlineStr">
        <is>
          <t>WASTE</t>
        </is>
      </c>
      <c r="B9549" s="2" t="inlineStr">
        <is>
          <t>LAN</t>
        </is>
      </c>
      <c r="C9549" s="2" t="n">
        <v>2045</v>
      </c>
      <c r="D9549" s="2" t="inlineStr">
        <is>
          <t>United States</t>
        </is>
      </c>
      <c r="E9549" s="2" t="inlineStr">
        <is>
          <t>USA</t>
        </is>
      </c>
      <c r="F9549" s="2" t="inlineStr">
        <is>
          <t>Electricity generation with combined heat and power</t>
        </is>
      </c>
      <c r="G9549" s="2" t="n">
        <v>110</v>
      </c>
      <c r="H9549" s="2" t="n">
        <v>9.783422865440001e-05</v>
      </c>
      <c r="I9549" s="2" t="n">
        <v>0.000109574336092928</v>
      </c>
      <c r="J9549" s="40" t="inlineStr">
        <is>
          <t>waste - methane capture</t>
        </is>
      </c>
    </row>
    <row r="9550" ht="15.75" customHeight="1" s="120">
      <c r="A9550" s="2" t="inlineStr">
        <is>
          <t>WASTE</t>
        </is>
      </c>
      <c r="B9550" s="2" t="inlineStr">
        <is>
          <t>LAN</t>
        </is>
      </c>
      <c r="C9550" s="2" t="n">
        <v>2045</v>
      </c>
      <c r="D9550" s="2" t="inlineStr">
        <is>
          <t>United States</t>
        </is>
      </c>
      <c r="E9550" s="2" t="inlineStr">
        <is>
          <t>USA</t>
        </is>
      </c>
      <c r="F9550" s="2" t="inlineStr">
        <is>
          <t>Electricity generation with a reciprocating engine</t>
        </is>
      </c>
      <c r="G9550" s="2" t="n">
        <v>111</v>
      </c>
      <c r="H9550" s="2" t="n">
        <v>0.0007676136447117</v>
      </c>
      <c r="I9550" s="2" t="n">
        <v>0.0008597272820771041</v>
      </c>
      <c r="J9550" s="40" t="inlineStr">
        <is>
          <t>waste - methane capture</t>
        </is>
      </c>
    </row>
    <row r="9551" ht="15.75" customHeight="1" s="120">
      <c r="A9551" s="2" t="inlineStr">
        <is>
          <t>WASTE</t>
        </is>
      </c>
      <c r="B9551" s="2" t="inlineStr">
        <is>
          <t>LAN</t>
        </is>
      </c>
      <c r="C9551" s="2" t="n">
        <v>2045</v>
      </c>
      <c r="D9551" s="2" t="inlineStr">
        <is>
          <t>United States</t>
        </is>
      </c>
      <c r="E9551" s="2" t="inlineStr">
        <is>
          <t>USA</t>
        </is>
      </c>
      <c r="F9551" s="2" t="inlineStr">
        <is>
          <t>Land_x001f_ll gas recovery for direct use</t>
        </is>
      </c>
      <c r="G9551" s="2" t="n">
        <v>112</v>
      </c>
      <c r="H9551" s="2" t="n">
        <v>0.0002305294474354</v>
      </c>
      <c r="I9551" s="2" t="n">
        <v>0.000258192981127648</v>
      </c>
      <c r="J9551" s="40" t="inlineStr">
        <is>
          <t>waste - methane capture</t>
        </is>
      </c>
    </row>
    <row r="9552" ht="15.75" customHeight="1" s="120">
      <c r="A9552" s="2" t="inlineStr">
        <is>
          <t>WASTE</t>
        </is>
      </c>
      <c r="B9552" s="2" t="inlineStr">
        <is>
          <t>LAN</t>
        </is>
      </c>
      <c r="C9552" s="2" t="n">
        <v>2045</v>
      </c>
      <c r="D9552" s="2" t="inlineStr">
        <is>
          <t>United States</t>
        </is>
      </c>
      <c r="E9552" s="2" t="inlineStr">
        <is>
          <t>USA</t>
        </is>
      </c>
      <c r="F9552" s="2" t="inlineStr">
        <is>
          <t>Land_x001f_ll gas recovery for direct use</t>
        </is>
      </c>
      <c r="G9552" s="2" t="n">
        <v>113</v>
      </c>
      <c r="H9552" s="2" t="n">
        <v>0.0002222440380137</v>
      </c>
      <c r="I9552" s="2" t="n">
        <v>0.0002489133225753441</v>
      </c>
      <c r="J9552" s="40" t="inlineStr">
        <is>
          <t>waste - methane capture</t>
        </is>
      </c>
    </row>
    <row r="9553" ht="15.75" customHeight="1" s="120">
      <c r="A9553" s="2" t="inlineStr">
        <is>
          <t>WASTE</t>
        </is>
      </c>
      <c r="B9553" s="2" t="inlineStr">
        <is>
          <t>LAN</t>
        </is>
      </c>
      <c r="C9553" s="2" t="n">
        <v>2045</v>
      </c>
      <c r="D9553" s="2" t="inlineStr">
        <is>
          <t>United States</t>
        </is>
      </c>
      <c r="E9553" s="2" t="inlineStr">
        <is>
          <t>USA</t>
        </is>
      </c>
      <c r="F9553" s="2" t="inlineStr">
        <is>
          <t>Electricity generation with a gas turbine</t>
        </is>
      </c>
      <c r="G9553" s="2" t="n">
        <v>114</v>
      </c>
      <c r="H9553" s="2" t="n">
        <v>2.7272169973e-05</v>
      </c>
      <c r="I9553" s="2" t="n">
        <v>3.054483036976e-05</v>
      </c>
      <c r="J9553" s="40" t="inlineStr">
        <is>
          <t>waste - methane capture</t>
        </is>
      </c>
    </row>
    <row r="9554" ht="15.75" customHeight="1" s="120">
      <c r="A9554" s="2" t="inlineStr">
        <is>
          <t>WASTE</t>
        </is>
      </c>
      <c r="B9554" s="2" t="inlineStr">
        <is>
          <t>LAN</t>
        </is>
      </c>
      <c r="C9554" s="2" t="n">
        <v>2045</v>
      </c>
      <c r="D9554" s="2" t="inlineStr">
        <is>
          <t>United States</t>
        </is>
      </c>
      <c r="E9554" s="2" t="inlineStr">
        <is>
          <t>USA</t>
        </is>
      </c>
      <c r="F9554" s="2" t="inlineStr">
        <is>
          <t>Electricity generation with a reciprocating engine</t>
        </is>
      </c>
      <c r="G9554" s="2" t="n">
        <v>114</v>
      </c>
      <c r="H9554" s="2" t="n">
        <v>0.0007438281900249</v>
      </c>
      <c r="I9554" s="2" t="n">
        <v>0.000833087572827888</v>
      </c>
      <c r="J9554" s="40" t="inlineStr">
        <is>
          <t>waste - methane capture</t>
        </is>
      </c>
    </row>
    <row r="9555" ht="15.75" customHeight="1" s="120">
      <c r="A9555" s="2" t="inlineStr">
        <is>
          <t>WASTE</t>
        </is>
      </c>
      <c r="B9555" s="2" t="inlineStr">
        <is>
          <t>LAN</t>
        </is>
      </c>
      <c r="C9555" s="2" t="n">
        <v>2045</v>
      </c>
      <c r="D9555" s="2" t="inlineStr">
        <is>
          <t>United States</t>
        </is>
      </c>
      <c r="E9555" s="2" t="inlineStr">
        <is>
          <t>USA</t>
        </is>
      </c>
      <c r="F9555" s="2" t="inlineStr">
        <is>
          <t>Electricity generation with combined heat and power</t>
        </is>
      </c>
      <c r="G9555" s="2" t="n">
        <v>115</v>
      </c>
      <c r="H9555" s="2" t="n">
        <v>9.25099739106e-05</v>
      </c>
      <c r="I9555" s="2" t="n">
        <v>0.000103611170779872</v>
      </c>
      <c r="J9555" s="40" t="inlineStr">
        <is>
          <t>waste - methane capture</t>
        </is>
      </c>
    </row>
    <row r="9556" ht="15.75" customHeight="1" s="120">
      <c r="A9556" s="2" t="inlineStr">
        <is>
          <t>WASTE</t>
        </is>
      </c>
      <c r="B9556" s="2" t="inlineStr">
        <is>
          <t>LAN</t>
        </is>
      </c>
      <c r="C9556" s="2" t="n">
        <v>2045</v>
      </c>
      <c r="D9556" s="2" t="inlineStr">
        <is>
          <t>United States</t>
        </is>
      </c>
      <c r="E9556" s="2" t="inlineStr">
        <is>
          <t>USA</t>
        </is>
      </c>
      <c r="F9556" s="2" t="inlineStr">
        <is>
          <t>Electricity generation with combined heat and power</t>
        </is>
      </c>
      <c r="G9556" s="2" t="n">
        <v>116</v>
      </c>
      <c r="H9556" s="2" t="n">
        <v>9.365734877059999e-05</v>
      </c>
      <c r="I9556" s="2" t="n">
        <v>0.000104896230623072</v>
      </c>
      <c r="J9556" s="40" t="inlineStr">
        <is>
          <t>waste - methane capture</t>
        </is>
      </c>
    </row>
    <row r="9557" ht="15.75" customHeight="1" s="120">
      <c r="A9557" s="2" t="inlineStr">
        <is>
          <t>WASTE</t>
        </is>
      </c>
      <c r="B9557" s="2" t="inlineStr">
        <is>
          <t>LAN</t>
        </is>
      </c>
      <c r="C9557" s="2" t="n">
        <v>2045</v>
      </c>
      <c r="D9557" s="2" t="inlineStr">
        <is>
          <t>United States</t>
        </is>
      </c>
      <c r="E9557" s="2" t="inlineStr">
        <is>
          <t>USA</t>
        </is>
      </c>
      <c r="F9557" s="2" t="inlineStr">
        <is>
          <t>Electricity generation with combined heat and power</t>
        </is>
      </c>
      <c r="G9557" s="2" t="n">
        <v>117</v>
      </c>
      <c r="H9557" s="2" t="n">
        <v>0.0002001911634579</v>
      </c>
      <c r="I9557" s="2" t="n">
        <v>0.000224214103072848</v>
      </c>
      <c r="J9557" s="40" t="inlineStr">
        <is>
          <t>waste - methane capture</t>
        </is>
      </c>
    </row>
    <row r="9558" ht="15.75" customHeight="1" s="120">
      <c r="A9558" s="2" t="inlineStr">
        <is>
          <t>WASTE</t>
        </is>
      </c>
      <c r="B9558" s="2" t="inlineStr">
        <is>
          <t>LAN</t>
        </is>
      </c>
      <c r="C9558" s="2" t="n">
        <v>2045</v>
      </c>
      <c r="D9558" s="2" t="inlineStr">
        <is>
          <t>United States</t>
        </is>
      </c>
      <c r="E9558" s="2" t="inlineStr">
        <is>
          <t>USA</t>
        </is>
      </c>
      <c r="F9558" s="2" t="inlineStr">
        <is>
          <t>Electricity generation with a reciprocating engine</t>
        </is>
      </c>
      <c r="G9558" s="2" t="n">
        <v>117</v>
      </c>
      <c r="H9558" s="2" t="n">
        <v>0.0008224013727158</v>
      </c>
      <c r="I9558" s="2" t="n">
        <v>0.0009210895374416961</v>
      </c>
      <c r="J9558" s="40" t="inlineStr">
        <is>
          <t>waste - methane capture</t>
        </is>
      </c>
    </row>
    <row r="9559" ht="15.75" customHeight="1" s="120">
      <c r="A9559" s="2" t="inlineStr">
        <is>
          <t>WASTE</t>
        </is>
      </c>
      <c r="B9559" s="2" t="inlineStr">
        <is>
          <t>LAN</t>
        </is>
      </c>
      <c r="C9559" s="2" t="n">
        <v>2045</v>
      </c>
      <c r="D9559" s="2" t="inlineStr">
        <is>
          <t>United States</t>
        </is>
      </c>
      <c r="E9559" s="2" t="inlineStr">
        <is>
          <t>USA</t>
        </is>
      </c>
      <c r="F9559" s="2" t="inlineStr">
        <is>
          <t>Electricity generation with a reciprocating engine</t>
        </is>
      </c>
      <c r="G9559" s="2" t="n">
        <v>118</v>
      </c>
      <c r="H9559" s="2" t="n">
        <v>0.0014362662914209</v>
      </c>
      <c r="I9559" s="2" t="n">
        <v>0.001608618246391408</v>
      </c>
      <c r="J9559" s="40" t="inlineStr">
        <is>
          <t>waste - methane capture</t>
        </is>
      </c>
    </row>
    <row r="9560" ht="15.75" customHeight="1" s="120">
      <c r="A9560" s="2" t="inlineStr">
        <is>
          <t>WASTE</t>
        </is>
      </c>
      <c r="B9560" s="2" t="inlineStr">
        <is>
          <t>LAN</t>
        </is>
      </c>
      <c r="C9560" s="2" t="n">
        <v>2045</v>
      </c>
      <c r="D9560" s="2" t="inlineStr">
        <is>
          <t>United States</t>
        </is>
      </c>
      <c r="E9560" s="2" t="inlineStr">
        <is>
          <t>USA</t>
        </is>
      </c>
      <c r="F9560" s="2" t="inlineStr">
        <is>
          <t>Electricity generation with combined heat and power</t>
        </is>
      </c>
      <c r="G9560" s="2" t="n">
        <v>118</v>
      </c>
      <c r="H9560" s="2" t="n">
        <v>0.0002122256482835</v>
      </c>
      <c r="I9560" s="2" t="n">
        <v>0.00023769272607752</v>
      </c>
      <c r="J9560" s="40" t="inlineStr">
        <is>
          <t>waste - methane capture</t>
        </is>
      </c>
    </row>
    <row r="9561" ht="15.75" customHeight="1" s="120">
      <c r="A9561" s="2" t="inlineStr">
        <is>
          <t>WASTE</t>
        </is>
      </c>
      <c r="B9561" s="2" t="inlineStr">
        <is>
          <t>LAN</t>
        </is>
      </c>
      <c r="C9561" s="2" t="n">
        <v>2045</v>
      </c>
      <c r="D9561" s="2" t="inlineStr">
        <is>
          <t>United States</t>
        </is>
      </c>
      <c r="E9561" s="2" t="inlineStr">
        <is>
          <t>USA</t>
        </is>
      </c>
      <c r="F9561" s="2" t="inlineStr">
        <is>
          <t>Electricity generation with a reciprocating engine</t>
        </is>
      </c>
      <c r="G9561" s="2" t="n">
        <v>119</v>
      </c>
      <c r="H9561" s="2" t="n">
        <v>0.0016149843577296</v>
      </c>
      <c r="I9561" s="2" t="n">
        <v>0.001808782480657152</v>
      </c>
      <c r="J9561" s="40" t="inlineStr">
        <is>
          <t>waste - methane capture</t>
        </is>
      </c>
    </row>
    <row r="9562" ht="15.75" customHeight="1" s="120">
      <c r="A9562" s="2" t="inlineStr">
        <is>
          <t>WASTE</t>
        </is>
      </c>
      <c r="B9562" s="2" t="inlineStr">
        <is>
          <t>LAN</t>
        </is>
      </c>
      <c r="C9562" s="2" t="n">
        <v>2045</v>
      </c>
      <c r="D9562" s="2" t="inlineStr">
        <is>
          <t>United States</t>
        </is>
      </c>
      <c r="E9562" s="2" t="inlineStr">
        <is>
          <t>USA</t>
        </is>
      </c>
      <c r="F9562" s="2" t="inlineStr">
        <is>
          <t>Electricity generation with combined heat and power</t>
        </is>
      </c>
      <c r="G9562" s="2" t="n">
        <v>120</v>
      </c>
      <c r="H9562" s="2" t="n">
        <v>0.0001783988773241</v>
      </c>
      <c r="I9562" s="2" t="n">
        <v>0.000199806742602992</v>
      </c>
      <c r="J9562" s="40" t="inlineStr">
        <is>
          <t>waste - methane capture</t>
        </is>
      </c>
    </row>
    <row r="9563" ht="15.75" customHeight="1" s="120">
      <c r="A9563" s="2" t="inlineStr">
        <is>
          <t>WASTE</t>
        </is>
      </c>
      <c r="B9563" s="2" t="inlineStr">
        <is>
          <t>LAN</t>
        </is>
      </c>
      <c r="C9563" s="2" t="n">
        <v>2045</v>
      </c>
      <c r="D9563" s="2" t="inlineStr">
        <is>
          <t>United States</t>
        </is>
      </c>
      <c r="E9563" s="2" t="inlineStr">
        <is>
          <t>USA</t>
        </is>
      </c>
      <c r="F9563" s="2" t="inlineStr">
        <is>
          <t>Land_x001f_ll gas recovery for direct use</t>
        </is>
      </c>
      <c r="G9563" s="2" t="n">
        <v>120</v>
      </c>
      <c r="H9563" s="2" t="n">
        <v>0.0002968408807646</v>
      </c>
      <c r="I9563" s="2" t="n">
        <v>0.0003324617864563521</v>
      </c>
      <c r="J9563" s="40" t="inlineStr">
        <is>
          <t>waste - methane capture</t>
        </is>
      </c>
    </row>
    <row r="9564" ht="15.75" customHeight="1" s="120">
      <c r="A9564" s="2" t="inlineStr">
        <is>
          <t>WASTE</t>
        </is>
      </c>
      <c r="B9564" s="2" t="inlineStr">
        <is>
          <t>LAN</t>
        </is>
      </c>
      <c r="C9564" s="2" t="n">
        <v>2045</v>
      </c>
      <c r="D9564" s="2" t="inlineStr">
        <is>
          <t>United States</t>
        </is>
      </c>
      <c r="E9564" s="2" t="inlineStr">
        <is>
          <t>USA</t>
        </is>
      </c>
      <c r="F9564" s="2" t="inlineStr">
        <is>
          <t>Electricity generation with a gas turbine</t>
        </is>
      </c>
      <c r="G9564" s="2" t="n">
        <v>120</v>
      </c>
      <c r="H9564" s="2" t="n">
        <v>2.81980519503e-05</v>
      </c>
      <c r="I9564" s="2" t="n">
        <v>3.1581818184336e-05</v>
      </c>
      <c r="J9564" s="40" t="inlineStr">
        <is>
          <t>waste - methane capture</t>
        </is>
      </c>
    </row>
    <row r="9565" ht="15.75" customHeight="1" s="120">
      <c r="A9565" s="2" t="inlineStr">
        <is>
          <t>WASTE</t>
        </is>
      </c>
      <c r="B9565" s="2" t="inlineStr">
        <is>
          <t>LAN</t>
        </is>
      </c>
      <c r="C9565" s="2" t="n">
        <v>2045</v>
      </c>
      <c r="D9565" s="2" t="inlineStr">
        <is>
          <t>United States</t>
        </is>
      </c>
      <c r="E9565" s="2" t="inlineStr">
        <is>
          <t>USA</t>
        </is>
      </c>
      <c r="F9565" s="2" t="inlineStr">
        <is>
          <t>Electricity generation with a gas turbine</t>
        </is>
      </c>
      <c r="G9565" s="2" t="n">
        <v>122</v>
      </c>
      <c r="H9565" s="2" t="n">
        <v>2.5322962756e-05</v>
      </c>
      <c r="I9565" s="2" t="n">
        <v>2.836171828672e-05</v>
      </c>
      <c r="J9565" s="40" t="inlineStr">
        <is>
          <t>waste - methane capture</t>
        </is>
      </c>
    </row>
    <row r="9566" ht="15.75" customHeight="1" s="120">
      <c r="A9566" s="2" t="inlineStr">
        <is>
          <t>WASTE</t>
        </is>
      </c>
      <c r="B9566" s="2" t="inlineStr">
        <is>
          <t>LAN</t>
        </is>
      </c>
      <c r="C9566" s="2" t="n">
        <v>2045</v>
      </c>
      <c r="D9566" s="2" t="inlineStr">
        <is>
          <t>United States</t>
        </is>
      </c>
      <c r="E9566" s="2" t="inlineStr">
        <is>
          <t>USA</t>
        </is>
      </c>
      <c r="F9566" s="2" t="inlineStr">
        <is>
          <t>Electricity generation with a reciprocating engine</t>
        </is>
      </c>
      <c r="G9566" s="2" t="n">
        <v>122</v>
      </c>
      <c r="H9566" s="2" t="n">
        <v>0.0013948801788501</v>
      </c>
      <c r="I9566" s="2" t="n">
        <v>0.001562265800312112</v>
      </c>
      <c r="J9566" s="40" t="inlineStr">
        <is>
          <t>waste - methane capture</t>
        </is>
      </c>
    </row>
    <row r="9567" ht="15.75" customHeight="1" s="120">
      <c r="A9567" s="2" t="inlineStr">
        <is>
          <t>WASTE</t>
        </is>
      </c>
      <c r="B9567" s="2" t="inlineStr">
        <is>
          <t>LAN</t>
        </is>
      </c>
      <c r="C9567" s="2" t="n">
        <v>2045</v>
      </c>
      <c r="D9567" s="2" t="inlineStr">
        <is>
          <t>United States</t>
        </is>
      </c>
      <c r="E9567" s="2" t="inlineStr">
        <is>
          <t>USA</t>
        </is>
      </c>
      <c r="F9567" s="2" t="inlineStr">
        <is>
          <t>Electricity generation with a reciprocating engine</t>
        </is>
      </c>
      <c r="G9567" s="2" t="n">
        <v>123</v>
      </c>
      <c r="H9567" s="2" t="n">
        <v>0.0006895231781527</v>
      </c>
      <c r="I9567" s="2" t="n">
        <v>0.000772265959531024</v>
      </c>
      <c r="J9567" s="40" t="inlineStr">
        <is>
          <t>waste - methane capture</t>
        </is>
      </c>
    </row>
    <row r="9568" ht="15.75" customHeight="1" s="120">
      <c r="A9568" s="2" t="inlineStr">
        <is>
          <t>WASTE</t>
        </is>
      </c>
      <c r="B9568" s="2" t="inlineStr">
        <is>
          <t>LAN</t>
        </is>
      </c>
      <c r="C9568" s="2" t="n">
        <v>2045</v>
      </c>
      <c r="D9568" s="2" t="inlineStr">
        <is>
          <t>United States</t>
        </is>
      </c>
      <c r="E9568" s="2" t="inlineStr">
        <is>
          <t>USA</t>
        </is>
      </c>
      <c r="F9568" s="2" t="inlineStr">
        <is>
          <t>Electricity generation with a gas turbine</t>
        </is>
      </c>
      <c r="G9568" s="2" t="n">
        <v>123</v>
      </c>
      <c r="H9568" s="2" t="n">
        <v>2.51080109592e-05</v>
      </c>
      <c r="I9568" s="2" t="n">
        <v>2.8120972274304e-05</v>
      </c>
      <c r="J9568" s="40" t="inlineStr">
        <is>
          <t>waste - methane capture</t>
        </is>
      </c>
    </row>
    <row r="9569" ht="15.75" customHeight="1" s="120">
      <c r="A9569" s="2" t="inlineStr">
        <is>
          <t>WASTE</t>
        </is>
      </c>
      <c r="B9569" s="2" t="inlineStr">
        <is>
          <t>LAN</t>
        </is>
      </c>
      <c r="C9569" s="2" t="n">
        <v>2045</v>
      </c>
      <c r="D9569" s="2" t="inlineStr">
        <is>
          <t>United States</t>
        </is>
      </c>
      <c r="E9569" s="2" t="inlineStr">
        <is>
          <t>USA</t>
        </is>
      </c>
      <c r="F9569" s="2" t="inlineStr">
        <is>
          <t>Electricity generation with combined heat and power</t>
        </is>
      </c>
      <c r="G9569" s="2" t="n">
        <v>123</v>
      </c>
      <c r="H9569" s="2" t="n">
        <v>9.54788338277e-05</v>
      </c>
      <c r="I9569" s="2" t="n">
        <v>0.000106936293887024</v>
      </c>
      <c r="J9569" s="40" t="inlineStr">
        <is>
          <t>waste - methane capture</t>
        </is>
      </c>
    </row>
    <row r="9570" ht="15.75" customHeight="1" s="120">
      <c r="A9570" s="2" t="inlineStr">
        <is>
          <t>WASTE</t>
        </is>
      </c>
      <c r="B9570" s="2" t="inlineStr">
        <is>
          <t>LAN</t>
        </is>
      </c>
      <c r="C9570" s="2" t="n">
        <v>2045</v>
      </c>
      <c r="D9570" s="2" t="inlineStr">
        <is>
          <t>United States</t>
        </is>
      </c>
      <c r="E9570" s="2" t="inlineStr">
        <is>
          <t>USA</t>
        </is>
      </c>
      <c r="F9570" s="2" t="inlineStr">
        <is>
          <t>Land_x001f_ll gas recovery for direct use</t>
        </is>
      </c>
      <c r="G9570" s="2" t="n">
        <v>124</v>
      </c>
      <c r="H9570" s="2" t="n">
        <v>0.0005102506256662</v>
      </c>
      <c r="I9570" s="2" t="n">
        <v>0.000571480700746144</v>
      </c>
      <c r="J9570" s="40" t="inlineStr">
        <is>
          <t>waste - methane capture</t>
        </is>
      </c>
    </row>
    <row r="9571" ht="15.75" customHeight="1" s="120">
      <c r="A9571" s="2" t="inlineStr">
        <is>
          <t>WASTE</t>
        </is>
      </c>
      <c r="B9571" s="2" t="inlineStr">
        <is>
          <t>LAN</t>
        </is>
      </c>
      <c r="C9571" s="2" t="n">
        <v>2045</v>
      </c>
      <c r="D9571" s="2" t="inlineStr">
        <is>
          <t>United States</t>
        </is>
      </c>
      <c r="E9571" s="2" t="inlineStr">
        <is>
          <t>USA</t>
        </is>
      </c>
      <c r="F9571" s="2" t="inlineStr">
        <is>
          <t>Electricity generation with combined heat and power</t>
        </is>
      </c>
      <c r="G9571" s="2" t="n">
        <v>124</v>
      </c>
      <c r="H9571" s="2" t="n">
        <v>8.76302583492e-05</v>
      </c>
      <c r="I9571" s="2" t="n">
        <v>9.814588935110401e-05</v>
      </c>
      <c r="J9571" s="40" t="inlineStr">
        <is>
          <t>waste - methane capture</t>
        </is>
      </c>
    </row>
    <row r="9572" ht="15.75" customHeight="1" s="120">
      <c r="A9572" s="2" t="inlineStr">
        <is>
          <t>WASTE</t>
        </is>
      </c>
      <c r="B9572" s="2" t="inlineStr">
        <is>
          <t>LAN</t>
        </is>
      </c>
      <c r="C9572" s="2" t="n">
        <v>2045</v>
      </c>
      <c r="D9572" s="2" t="inlineStr">
        <is>
          <t>United States</t>
        </is>
      </c>
      <c r="E9572" s="2" t="inlineStr">
        <is>
          <t>USA</t>
        </is>
      </c>
      <c r="F9572" s="2" t="inlineStr">
        <is>
          <t>Electricity generation with combined heat and power</t>
        </is>
      </c>
      <c r="G9572" s="2" t="n">
        <v>125</v>
      </c>
      <c r="H9572" s="2" t="n">
        <v>0.000179870185093</v>
      </c>
      <c r="I9572" s="2" t="n">
        <v>0.00020145460730416</v>
      </c>
      <c r="J9572" s="40" t="inlineStr">
        <is>
          <t>waste - methane capture</t>
        </is>
      </c>
    </row>
    <row r="9573" ht="15.75" customHeight="1" s="120">
      <c r="A9573" s="2" t="inlineStr">
        <is>
          <t>WASTE</t>
        </is>
      </c>
      <c r="B9573" s="2" t="inlineStr">
        <is>
          <t>LAN</t>
        </is>
      </c>
      <c r="C9573" s="2" t="n">
        <v>2045</v>
      </c>
      <c r="D9573" s="2" t="inlineStr">
        <is>
          <t>United States</t>
        </is>
      </c>
      <c r="E9573" s="2" t="inlineStr">
        <is>
          <t>USA</t>
        </is>
      </c>
      <c r="F9573" s="2" t="inlineStr">
        <is>
          <t>Electricity generation with combined heat and power</t>
        </is>
      </c>
      <c r="G9573" s="2" t="n">
        <v>127</v>
      </c>
      <c r="H9573" s="2" t="n">
        <v>9.18779187487e-05</v>
      </c>
      <c r="I9573" s="2" t="n">
        <v>0.000102903268998544</v>
      </c>
      <c r="J9573" s="40" t="inlineStr">
        <is>
          <t>waste - methane capture</t>
        </is>
      </c>
    </row>
    <row r="9574" ht="15.75" customHeight="1" s="120">
      <c r="A9574" s="2" t="inlineStr">
        <is>
          <t>WASTE</t>
        </is>
      </c>
      <c r="B9574" s="2" t="inlineStr">
        <is>
          <t>LAN</t>
        </is>
      </c>
      <c r="C9574" s="2" t="n">
        <v>2045</v>
      </c>
      <c r="D9574" s="2" t="inlineStr">
        <is>
          <t>United States</t>
        </is>
      </c>
      <c r="E9574" s="2" t="inlineStr">
        <is>
          <t>USA</t>
        </is>
      </c>
      <c r="F9574" s="2" t="inlineStr">
        <is>
          <t>Electricity generation with a gas turbine</t>
        </is>
      </c>
      <c r="G9574" s="2" t="n">
        <v>129</v>
      </c>
      <c r="H9574" s="2" t="n">
        <v>2.40587232838e-05</v>
      </c>
      <c r="I9574" s="2" t="n">
        <v>2.6945770077856e-05</v>
      </c>
      <c r="J9574" s="40" t="inlineStr">
        <is>
          <t>waste - methane capture</t>
        </is>
      </c>
    </row>
    <row r="9575" ht="15.75" customHeight="1" s="120">
      <c r="A9575" s="2" t="inlineStr">
        <is>
          <t>WASTE</t>
        </is>
      </c>
      <c r="B9575" s="2" t="inlineStr">
        <is>
          <t>LAN</t>
        </is>
      </c>
      <c r="C9575" s="2" t="n">
        <v>2045</v>
      </c>
      <c r="D9575" s="2" t="inlineStr">
        <is>
          <t>United States</t>
        </is>
      </c>
      <c r="E9575" s="2" t="inlineStr">
        <is>
          <t>USA</t>
        </is>
      </c>
      <c r="F9575" s="2" t="inlineStr">
        <is>
          <t>Electricity generation with combined heat and power</t>
        </is>
      </c>
      <c r="G9575" s="2" t="n">
        <v>130</v>
      </c>
      <c r="H9575" s="2" t="n">
        <v>0.0001791219619918</v>
      </c>
      <c r="I9575" s="2" t="n">
        <v>0.000200616597430816</v>
      </c>
      <c r="J9575" s="40" t="inlineStr">
        <is>
          <t>waste - methane capture</t>
        </is>
      </c>
    </row>
    <row r="9576" ht="15.75" customHeight="1" s="120">
      <c r="A9576" s="2" t="inlineStr">
        <is>
          <t>WASTE</t>
        </is>
      </c>
      <c r="B9576" s="2" t="inlineStr">
        <is>
          <t>LAN</t>
        </is>
      </c>
      <c r="C9576" s="2" t="n">
        <v>2045</v>
      </c>
      <c r="D9576" s="2" t="inlineStr">
        <is>
          <t>United States</t>
        </is>
      </c>
      <c r="E9576" s="2" t="inlineStr">
        <is>
          <t>USA</t>
        </is>
      </c>
      <c r="F9576" s="2" t="inlineStr">
        <is>
          <t>Flaring of landfill gas</t>
        </is>
      </c>
      <c r="G9576" s="2" t="n">
        <v>131</v>
      </c>
      <c r="H9576" s="2" t="n">
        <v>0.0001277987030335</v>
      </c>
      <c r="I9576" s="2" t="n">
        <v>0.00014313454739752</v>
      </c>
      <c r="J9576" s="40" t="inlineStr">
        <is>
          <t>waste - methane destruction</t>
        </is>
      </c>
    </row>
    <row r="9577" ht="15.75" customHeight="1" s="120">
      <c r="A9577" s="2" t="inlineStr">
        <is>
          <t>WASTE</t>
        </is>
      </c>
      <c r="B9577" s="2" t="inlineStr">
        <is>
          <t>LAN</t>
        </is>
      </c>
      <c r="C9577" s="2" t="n">
        <v>2045</v>
      </c>
      <c r="D9577" s="2" t="inlineStr">
        <is>
          <t>United States</t>
        </is>
      </c>
      <c r="E9577" s="2" t="inlineStr">
        <is>
          <t>USA</t>
        </is>
      </c>
      <c r="F9577" s="2" t="inlineStr">
        <is>
          <t>Electricity generation with a reciprocating engine</t>
        </is>
      </c>
      <c r="G9577" s="2" t="n">
        <v>131</v>
      </c>
      <c r="H9577" s="2" t="n">
        <v>0.0006943914922886</v>
      </c>
      <c r="I9577" s="2" t="n">
        <v>0.0007777184713632321</v>
      </c>
      <c r="J9577" s="40" t="inlineStr">
        <is>
          <t>waste - methane capture</t>
        </is>
      </c>
    </row>
    <row r="9578" ht="15.75" customHeight="1" s="120">
      <c r="A9578" s="2" t="inlineStr">
        <is>
          <t>WASTE</t>
        </is>
      </c>
      <c r="B9578" s="2" t="inlineStr">
        <is>
          <t>LAN</t>
        </is>
      </c>
      <c r="C9578" s="2" t="n">
        <v>2045</v>
      </c>
      <c r="D9578" s="2" t="inlineStr">
        <is>
          <t>United States</t>
        </is>
      </c>
      <c r="E9578" s="2" t="inlineStr">
        <is>
          <t>USA</t>
        </is>
      </c>
      <c r="F9578" s="2" t="inlineStr">
        <is>
          <t>Electricity generation with combined heat and power</t>
        </is>
      </c>
      <c r="G9578" s="2" t="n">
        <v>131</v>
      </c>
      <c r="H9578" s="2" t="n">
        <v>9.664706885810001e-05</v>
      </c>
      <c r="I9578" s="2" t="n">
        <v>0.000108244717121072</v>
      </c>
      <c r="J9578" s="40" t="inlineStr">
        <is>
          <t>waste - methane capture</t>
        </is>
      </c>
    </row>
    <row r="9579" ht="15.75" customHeight="1" s="120">
      <c r="A9579" s="2" t="inlineStr">
        <is>
          <t>WASTE</t>
        </is>
      </c>
      <c r="B9579" s="2" t="inlineStr">
        <is>
          <t>LAN</t>
        </is>
      </c>
      <c r="C9579" s="2" t="n">
        <v>2045</v>
      </c>
      <c r="D9579" s="2" t="inlineStr">
        <is>
          <t>United States</t>
        </is>
      </c>
      <c r="E9579" s="2" t="inlineStr">
        <is>
          <t>USA</t>
        </is>
      </c>
      <c r="F9579" s="2" t="inlineStr">
        <is>
          <t>Electricity generation with a reciprocating engine</t>
        </is>
      </c>
      <c r="G9579" s="2" t="n">
        <v>132</v>
      </c>
      <c r="H9579" s="2" t="n">
        <v>0.000644541811198</v>
      </c>
      <c r="I9579" s="2" t="n">
        <v>0.0007218868285417601</v>
      </c>
      <c r="J9579" s="40" t="inlineStr">
        <is>
          <t>waste - methane capture</t>
        </is>
      </c>
    </row>
    <row r="9580" ht="15.75" customHeight="1" s="120">
      <c r="A9580" s="2" t="inlineStr">
        <is>
          <t>WASTE</t>
        </is>
      </c>
      <c r="B9580" s="2" t="inlineStr">
        <is>
          <t>LAN</t>
        </is>
      </c>
      <c r="C9580" s="2" t="n">
        <v>2045</v>
      </c>
      <c r="D9580" s="2" t="inlineStr">
        <is>
          <t>United States</t>
        </is>
      </c>
      <c r="E9580" s="2" t="inlineStr">
        <is>
          <t>USA</t>
        </is>
      </c>
      <c r="F9580" s="2" t="inlineStr">
        <is>
          <t>Electricity generation with combined heat and power</t>
        </is>
      </c>
      <c r="G9580" s="2" t="n">
        <v>133</v>
      </c>
      <c r="H9580" s="2" t="n">
        <v>9.41531689023e-05</v>
      </c>
      <c r="I9580" s="2" t="n">
        <v>0.000105451549170576</v>
      </c>
      <c r="J9580" s="40" t="inlineStr">
        <is>
          <t>waste - methane capture</t>
        </is>
      </c>
    </row>
    <row r="9581" ht="15.75" customHeight="1" s="120">
      <c r="A9581" s="2" t="inlineStr">
        <is>
          <t>WASTE</t>
        </is>
      </c>
      <c r="B9581" s="2" t="inlineStr">
        <is>
          <t>LAN</t>
        </is>
      </c>
      <c r="C9581" s="2" t="n">
        <v>2045</v>
      </c>
      <c r="D9581" s="2" t="inlineStr">
        <is>
          <t>United States</t>
        </is>
      </c>
      <c r="E9581" s="2" t="inlineStr">
        <is>
          <t>USA</t>
        </is>
      </c>
      <c r="F9581" s="2" t="inlineStr">
        <is>
          <t>Electricity generation with combined heat and power</t>
        </is>
      </c>
      <c r="G9581" s="2" t="n">
        <v>134</v>
      </c>
      <c r="H9581" s="2" t="n">
        <v>8.04212468211e-05</v>
      </c>
      <c r="I9581" s="2" t="n">
        <v>9.0071796439632e-05</v>
      </c>
      <c r="J9581" s="40" t="inlineStr">
        <is>
          <t>waste - methane capture</t>
        </is>
      </c>
    </row>
    <row r="9582" ht="15.75" customHeight="1" s="120">
      <c r="A9582" s="2" t="inlineStr">
        <is>
          <t>WASTE</t>
        </is>
      </c>
      <c r="B9582" s="2" t="inlineStr">
        <is>
          <t>LAN</t>
        </is>
      </c>
      <c r="C9582" s="2" t="n">
        <v>2045</v>
      </c>
      <c r="D9582" s="2" t="inlineStr">
        <is>
          <t>United States</t>
        </is>
      </c>
      <c r="E9582" s="2" t="inlineStr">
        <is>
          <t>USA</t>
        </is>
      </c>
      <c r="F9582" s="2" t="inlineStr">
        <is>
          <t>Electricity generation with a reciprocating engine</t>
        </is>
      </c>
      <c r="G9582" s="2" t="n">
        <v>134</v>
      </c>
      <c r="H9582" s="2" t="n">
        <v>0.0012694947072305</v>
      </c>
      <c r="I9582" s="2" t="n">
        <v>0.00142183407209816</v>
      </c>
      <c r="J9582" s="40" t="inlineStr">
        <is>
          <t>waste - methane capture</t>
        </is>
      </c>
    </row>
    <row r="9583" ht="15.75" customHeight="1" s="120">
      <c r="A9583" s="2" t="inlineStr">
        <is>
          <t>WASTE</t>
        </is>
      </c>
      <c r="B9583" s="2" t="inlineStr">
        <is>
          <t>LAN</t>
        </is>
      </c>
      <c r="C9583" s="2" t="n">
        <v>2045</v>
      </c>
      <c r="D9583" s="2" t="inlineStr">
        <is>
          <t>United States</t>
        </is>
      </c>
      <c r="E9583" s="2" t="inlineStr">
        <is>
          <t>USA</t>
        </is>
      </c>
      <c r="F9583" s="2" t="inlineStr">
        <is>
          <t>Electricity generation with combined heat and power</t>
        </is>
      </c>
      <c r="G9583" s="2" t="n">
        <v>138</v>
      </c>
      <c r="H9583" s="2" t="n">
        <v>0.000156693487952</v>
      </c>
      <c r="I9583" s="2" t="n">
        <v>0.00017549670650624</v>
      </c>
      <c r="J9583" s="40" t="inlineStr">
        <is>
          <t>waste - methane capture</t>
        </is>
      </c>
    </row>
    <row r="9584" ht="15.75" customHeight="1" s="120">
      <c r="A9584" s="2" t="inlineStr">
        <is>
          <t>WASTE</t>
        </is>
      </c>
      <c r="B9584" s="2" t="inlineStr">
        <is>
          <t>LAN</t>
        </is>
      </c>
      <c r="C9584" s="2" t="n">
        <v>2045</v>
      </c>
      <c r="D9584" s="2" t="inlineStr">
        <is>
          <t>United States</t>
        </is>
      </c>
      <c r="E9584" s="2" t="inlineStr">
        <is>
          <t>USA</t>
        </is>
      </c>
      <c r="F9584" s="2" t="inlineStr">
        <is>
          <t>Electricity generation with a gas turbine</t>
        </is>
      </c>
      <c r="G9584" s="2" t="n">
        <v>138</v>
      </c>
      <c r="H9584" s="2" t="n">
        <v>2.45361825364e-05</v>
      </c>
      <c r="I9584" s="2" t="n">
        <v>2.7480524440768e-05</v>
      </c>
      <c r="J9584" s="40" t="inlineStr">
        <is>
          <t>waste - methane capture</t>
        </is>
      </c>
    </row>
    <row r="9585" ht="15.75" customHeight="1" s="120">
      <c r="A9585" s="2" t="inlineStr">
        <is>
          <t>WASTE</t>
        </is>
      </c>
      <c r="B9585" s="2" t="inlineStr">
        <is>
          <t>LAN</t>
        </is>
      </c>
      <c r="C9585" s="2" t="n">
        <v>2045</v>
      </c>
      <c r="D9585" s="2" t="inlineStr">
        <is>
          <t>United States</t>
        </is>
      </c>
      <c r="E9585" s="2" t="inlineStr">
        <is>
          <t>USA</t>
        </is>
      </c>
      <c r="F9585" s="2" t="inlineStr">
        <is>
          <t>Electricity generation with combined heat and power</t>
        </is>
      </c>
      <c r="G9585" s="2" t="n">
        <v>139</v>
      </c>
      <c r="H9585" s="2" t="n">
        <v>7.819201709939999e-05</v>
      </c>
      <c r="I9585" s="2" t="n">
        <v>8.7575059151328e-05</v>
      </c>
      <c r="J9585" s="40" t="inlineStr">
        <is>
          <t>waste - methane capture</t>
        </is>
      </c>
    </row>
    <row r="9586" ht="15.75" customHeight="1" s="120">
      <c r="A9586" s="2" t="inlineStr">
        <is>
          <t>WASTE</t>
        </is>
      </c>
      <c r="B9586" s="2" t="inlineStr">
        <is>
          <t>LAN</t>
        </is>
      </c>
      <c r="C9586" s="2" t="n">
        <v>2045</v>
      </c>
      <c r="D9586" s="2" t="inlineStr">
        <is>
          <t>United States</t>
        </is>
      </c>
      <c r="E9586" s="2" t="inlineStr">
        <is>
          <t>USA</t>
        </is>
      </c>
      <c r="F9586" s="2" t="inlineStr">
        <is>
          <t>Electricity generation with a microturbine</t>
        </is>
      </c>
      <c r="G9586" s="2" t="n">
        <v>140</v>
      </c>
      <c r="H9586" s="54" t="n">
        <v>8.13199130789e-06</v>
      </c>
      <c r="I9586" s="2" t="n">
        <v>9.107830264836801e-06</v>
      </c>
      <c r="J9586" s="40" t="inlineStr">
        <is>
          <t>waste - methane capture</t>
        </is>
      </c>
    </row>
    <row r="9587" ht="15.75" customHeight="1" s="120">
      <c r="A9587" s="2" t="inlineStr">
        <is>
          <t>WASTE</t>
        </is>
      </c>
      <c r="B9587" s="2" t="inlineStr">
        <is>
          <t>LAN</t>
        </is>
      </c>
      <c r="C9587" s="2" t="n">
        <v>2045</v>
      </c>
      <c r="D9587" s="2" t="inlineStr">
        <is>
          <t>United States</t>
        </is>
      </c>
      <c r="E9587" s="2" t="inlineStr">
        <is>
          <t>USA</t>
        </is>
      </c>
      <c r="F9587" s="2" t="inlineStr">
        <is>
          <t>Electricity generation with combined heat and power</t>
        </is>
      </c>
      <c r="G9587" s="2" t="n">
        <v>140</v>
      </c>
      <c r="H9587" s="2" t="n">
        <v>8.94652621355e-05</v>
      </c>
      <c r="I9587" s="2" t="n">
        <v>0.00010020109359176</v>
      </c>
      <c r="J9587" s="40" t="inlineStr">
        <is>
          <t>waste - methane capture</t>
        </is>
      </c>
    </row>
    <row r="9588" ht="15.75" customHeight="1" s="120">
      <c r="A9588" s="2" t="inlineStr">
        <is>
          <t>WASTE</t>
        </is>
      </c>
      <c r="B9588" s="2" t="inlineStr">
        <is>
          <t>LAN</t>
        </is>
      </c>
      <c r="C9588" s="2" t="n">
        <v>2045</v>
      </c>
      <c r="D9588" s="2" t="inlineStr">
        <is>
          <t>United States</t>
        </is>
      </c>
      <c r="E9588" s="2" t="inlineStr">
        <is>
          <t>USA</t>
        </is>
      </c>
      <c r="F9588" s="2" t="inlineStr">
        <is>
          <t>Electricity generation with a gas turbine</t>
        </is>
      </c>
      <c r="G9588" s="2" t="n">
        <v>140</v>
      </c>
      <c r="H9588" s="2" t="n">
        <v>4.41821775894e-05</v>
      </c>
      <c r="I9588" s="2" t="n">
        <v>4.9484038900128e-05</v>
      </c>
      <c r="J9588" s="40" t="inlineStr">
        <is>
          <t>waste - methane capture</t>
        </is>
      </c>
    </row>
    <row r="9589" ht="15.75" customHeight="1" s="120">
      <c r="A9589" s="2" t="inlineStr">
        <is>
          <t>WASTE</t>
        </is>
      </c>
      <c r="B9589" s="2" t="inlineStr">
        <is>
          <t>LAN</t>
        </is>
      </c>
      <c r="C9589" s="2" t="n">
        <v>2045</v>
      </c>
      <c r="D9589" s="2" t="inlineStr">
        <is>
          <t>United States</t>
        </is>
      </c>
      <c r="E9589" s="2" t="inlineStr">
        <is>
          <t>USA</t>
        </is>
      </c>
      <c r="F9589" s="2" t="inlineStr">
        <is>
          <t>Electricity generation with a reciprocating engine</t>
        </is>
      </c>
      <c r="G9589" s="2" t="n">
        <v>141</v>
      </c>
      <c r="H9589" s="2" t="n">
        <v>0.0011598855489865</v>
      </c>
      <c r="I9589" s="2" t="n">
        <v>0.00129907181486488</v>
      </c>
      <c r="J9589" s="40" t="inlineStr">
        <is>
          <t>waste - methane capture</t>
        </is>
      </c>
    </row>
    <row r="9590" ht="15.75" customHeight="1" s="120">
      <c r="A9590" s="2" t="inlineStr">
        <is>
          <t>WASTE</t>
        </is>
      </c>
      <c r="B9590" s="2" t="inlineStr">
        <is>
          <t>LAN</t>
        </is>
      </c>
      <c r="C9590" s="2" t="n">
        <v>2045</v>
      </c>
      <c r="D9590" s="2" t="inlineStr">
        <is>
          <t>United States</t>
        </is>
      </c>
      <c r="E9590" s="2" t="inlineStr">
        <is>
          <t>USA</t>
        </is>
      </c>
      <c r="F9590" s="2" t="inlineStr">
        <is>
          <t>Electricity generation with combined heat and power</t>
        </is>
      </c>
      <c r="G9590" s="2" t="n">
        <v>141</v>
      </c>
      <c r="H9590" s="2" t="n">
        <v>7.67411183915e-05</v>
      </c>
      <c r="I9590" s="2" t="n">
        <v>8.595005259848002e-05</v>
      </c>
      <c r="J9590" s="40" t="inlineStr">
        <is>
          <t>waste - methane capture</t>
        </is>
      </c>
    </row>
    <row r="9591" ht="15.75" customHeight="1" s="120">
      <c r="A9591" s="2" t="inlineStr">
        <is>
          <t>WASTE</t>
        </is>
      </c>
      <c r="B9591" s="2" t="inlineStr">
        <is>
          <t>LAN</t>
        </is>
      </c>
      <c r="C9591" s="2" t="n">
        <v>2045</v>
      </c>
      <c r="D9591" s="2" t="inlineStr">
        <is>
          <t>United States</t>
        </is>
      </c>
      <c r="E9591" s="2" t="inlineStr">
        <is>
          <t>USA</t>
        </is>
      </c>
      <c r="F9591" s="2" t="inlineStr">
        <is>
          <t>Electricity generation with a reciprocating engine</t>
        </is>
      </c>
      <c r="G9591" s="2" t="n">
        <v>142</v>
      </c>
      <c r="H9591" s="2" t="n">
        <v>0.0006746989674866</v>
      </c>
      <c r="I9591" s="2" t="n">
        <v>0.0007556628435849921</v>
      </c>
      <c r="J9591" s="40" t="inlineStr">
        <is>
          <t>waste - methane capture</t>
        </is>
      </c>
    </row>
    <row r="9592" ht="15.75" customHeight="1" s="120">
      <c r="A9592" s="2" t="inlineStr">
        <is>
          <t>WASTE</t>
        </is>
      </c>
      <c r="B9592" s="2" t="inlineStr">
        <is>
          <t>LAN</t>
        </is>
      </c>
      <c r="C9592" s="2" t="n">
        <v>2045</v>
      </c>
      <c r="D9592" s="2" t="inlineStr">
        <is>
          <t>United States</t>
        </is>
      </c>
      <c r="E9592" s="2" t="inlineStr">
        <is>
          <t>USA</t>
        </is>
      </c>
      <c r="F9592" s="2" t="inlineStr">
        <is>
          <t>Electricity generation with combined heat and power</t>
        </is>
      </c>
      <c r="G9592" s="2" t="n">
        <v>146</v>
      </c>
      <c r="H9592" s="2" t="n">
        <v>7.43885320844e-05</v>
      </c>
      <c r="I9592" s="2" t="n">
        <v>8.331515593452801e-05</v>
      </c>
      <c r="J9592" s="40" t="inlineStr">
        <is>
          <t>waste - methane capture</t>
        </is>
      </c>
    </row>
    <row r="9593" ht="15.75" customHeight="1" s="120">
      <c r="A9593" s="2" t="inlineStr">
        <is>
          <t>WASTE</t>
        </is>
      </c>
      <c r="B9593" s="2" t="inlineStr">
        <is>
          <t>LAN</t>
        </is>
      </c>
      <c r="C9593" s="2" t="n">
        <v>2045</v>
      </c>
      <c r="D9593" s="2" t="inlineStr">
        <is>
          <t>United States</t>
        </is>
      </c>
      <c r="E9593" s="2" t="inlineStr">
        <is>
          <t>USA</t>
        </is>
      </c>
      <c r="F9593" s="2" t="inlineStr">
        <is>
          <t>Electricity generation with combined heat and power</t>
        </is>
      </c>
      <c r="G9593" s="2" t="n">
        <v>148</v>
      </c>
      <c r="H9593" s="2" t="n">
        <v>7.303777965720001e-05</v>
      </c>
      <c r="I9593" s="2" t="n">
        <v>8.180231321606402e-05</v>
      </c>
      <c r="J9593" s="40" t="inlineStr">
        <is>
          <t>waste - methane capture</t>
        </is>
      </c>
    </row>
    <row r="9594" ht="15.75" customHeight="1" s="120">
      <c r="A9594" s="2" t="inlineStr">
        <is>
          <t>WASTE</t>
        </is>
      </c>
      <c r="B9594" s="2" t="inlineStr">
        <is>
          <t>LAN</t>
        </is>
      </c>
      <c r="C9594" s="2" t="n">
        <v>2045</v>
      </c>
      <c r="D9594" s="2" t="inlineStr">
        <is>
          <t>United States</t>
        </is>
      </c>
      <c r="E9594" s="2" t="inlineStr">
        <is>
          <t>USA</t>
        </is>
      </c>
      <c r="F9594" s="2" t="inlineStr">
        <is>
          <t>Electricity generation with a gas turbine</t>
        </is>
      </c>
      <c r="G9594" s="2" t="n">
        <v>148</v>
      </c>
      <c r="H9594" s="2" t="n">
        <v>2.08191740967e-05</v>
      </c>
      <c r="I9594" s="2" t="n">
        <v>2.3317474988304e-05</v>
      </c>
      <c r="J9594" s="40" t="inlineStr">
        <is>
          <t>waste - methane capture</t>
        </is>
      </c>
    </row>
    <row r="9595" ht="15.75" customHeight="1" s="120">
      <c r="A9595" s="2" t="inlineStr">
        <is>
          <t>WASTE</t>
        </is>
      </c>
      <c r="B9595" s="2" t="inlineStr">
        <is>
          <t>LAN</t>
        </is>
      </c>
      <c r="C9595" s="2" t="n">
        <v>2045</v>
      </c>
      <c r="D9595" s="2" t="inlineStr">
        <is>
          <t>United States</t>
        </is>
      </c>
      <c r="E9595" s="2" t="inlineStr">
        <is>
          <t>USA</t>
        </is>
      </c>
      <c r="F9595" s="2" t="inlineStr">
        <is>
          <t>Electricity generation with a reciprocating engine</t>
        </is>
      </c>
      <c r="G9595" s="2" t="n">
        <v>149</v>
      </c>
      <c r="H9595" s="2" t="n">
        <v>0.0006437706761062</v>
      </c>
      <c r="I9595" s="2" t="n">
        <v>0.0007210231572389441</v>
      </c>
      <c r="J9595" s="40" t="inlineStr">
        <is>
          <t>waste - methane capture</t>
        </is>
      </c>
    </row>
    <row r="9596" ht="15.75" customHeight="1" s="120">
      <c r="A9596" s="2" t="inlineStr">
        <is>
          <t>WASTE</t>
        </is>
      </c>
      <c r="B9596" s="2" t="inlineStr">
        <is>
          <t>LAN</t>
        </is>
      </c>
      <c r="C9596" s="2" t="n">
        <v>2045</v>
      </c>
      <c r="D9596" s="2" t="inlineStr">
        <is>
          <t>United States</t>
        </is>
      </c>
      <c r="E9596" s="2" t="inlineStr">
        <is>
          <t>USA</t>
        </is>
      </c>
      <c r="F9596" s="2" t="inlineStr">
        <is>
          <t>Electricity generation with combined heat and power</t>
        </is>
      </c>
      <c r="G9596" s="2" t="n">
        <v>150</v>
      </c>
      <c r="H9596" s="2" t="n">
        <v>7.81744092819e-05</v>
      </c>
      <c r="I9596" s="2" t="n">
        <v>8.755533839572801e-05</v>
      </c>
      <c r="J9596" s="40" t="inlineStr">
        <is>
          <t>waste - methane capture</t>
        </is>
      </c>
    </row>
    <row r="9597" ht="15.75" customHeight="1" s="120">
      <c r="A9597" s="2" t="inlineStr">
        <is>
          <t>WASTE</t>
        </is>
      </c>
      <c r="B9597" s="2" t="inlineStr">
        <is>
          <t>LAN</t>
        </is>
      </c>
      <c r="C9597" s="2" t="n">
        <v>2045</v>
      </c>
      <c r="D9597" s="2" t="inlineStr">
        <is>
          <t>United States</t>
        </is>
      </c>
      <c r="E9597" s="2" t="inlineStr">
        <is>
          <t>USA</t>
        </is>
      </c>
      <c r="F9597" s="2" t="inlineStr">
        <is>
          <t>Electricity generation with combined heat and power</t>
        </is>
      </c>
      <c r="G9597" s="2" t="n">
        <v>151</v>
      </c>
      <c r="H9597" s="2" t="n">
        <v>7.183084380809999e-05</v>
      </c>
      <c r="I9597" s="2" t="n">
        <v>8.045054506507201e-05</v>
      </c>
      <c r="J9597" s="40" t="inlineStr">
        <is>
          <t>waste - methane capture</t>
        </is>
      </c>
    </row>
    <row r="9598" ht="15.75" customHeight="1" s="120">
      <c r="A9598" s="2" t="inlineStr">
        <is>
          <t>WASTE</t>
        </is>
      </c>
      <c r="B9598" s="2" t="inlineStr">
        <is>
          <t>LAN</t>
        </is>
      </c>
      <c r="C9598" s="2" t="n">
        <v>2045</v>
      </c>
      <c r="D9598" s="2" t="inlineStr">
        <is>
          <t>United States</t>
        </is>
      </c>
      <c r="E9598" s="2" t="inlineStr">
        <is>
          <t>USA</t>
        </is>
      </c>
      <c r="F9598" s="2" t="inlineStr">
        <is>
          <t>Electricity generation with combined heat and power</t>
        </is>
      </c>
      <c r="G9598" s="2" t="n">
        <v>152</v>
      </c>
      <c r="H9598" s="2" t="n">
        <v>7.176812505349999e-05</v>
      </c>
      <c r="I9598" s="2" t="n">
        <v>8.038030005992e-05</v>
      </c>
      <c r="J9598" s="40" t="inlineStr">
        <is>
          <t>waste - methane capture</t>
        </is>
      </c>
    </row>
    <row r="9599" ht="15.75" customHeight="1" s="120">
      <c r="A9599" s="2" t="inlineStr">
        <is>
          <t>WASTE</t>
        </is>
      </c>
      <c r="B9599" s="2" t="inlineStr">
        <is>
          <t>LAN</t>
        </is>
      </c>
      <c r="C9599" s="2" t="n">
        <v>2045</v>
      </c>
      <c r="D9599" s="2" t="inlineStr">
        <is>
          <t>United States</t>
        </is>
      </c>
      <c r="E9599" s="2" t="inlineStr">
        <is>
          <t>USA</t>
        </is>
      </c>
      <c r="F9599" s="2" t="inlineStr">
        <is>
          <t>Electricity generation with a gas turbine</t>
        </is>
      </c>
      <c r="G9599" s="2" t="n">
        <v>152</v>
      </c>
      <c r="H9599" s="2" t="n">
        <v>2.0303446945e-05</v>
      </c>
      <c r="I9599" s="2" t="n">
        <v>2.27398605784e-05</v>
      </c>
      <c r="J9599" s="40" t="inlineStr">
        <is>
          <t>waste - methane capture</t>
        </is>
      </c>
    </row>
    <row r="9600" ht="15.75" customHeight="1" s="120">
      <c r="A9600" s="2" t="inlineStr">
        <is>
          <t>WASTE</t>
        </is>
      </c>
      <c r="B9600" s="2" t="inlineStr">
        <is>
          <t>LAN</t>
        </is>
      </c>
      <c r="C9600" s="2" t="n">
        <v>2045</v>
      </c>
      <c r="D9600" s="2" t="inlineStr">
        <is>
          <t>United States</t>
        </is>
      </c>
      <c r="E9600" s="2" t="inlineStr">
        <is>
          <t>USA</t>
        </is>
      </c>
      <c r="F9600" s="2" t="inlineStr">
        <is>
          <t>Electricity generation with a reciprocating engine</t>
        </is>
      </c>
      <c r="G9600" s="2" t="n">
        <v>152</v>
      </c>
      <c r="H9600" s="2" t="n">
        <v>0.0005578277050517</v>
      </c>
      <c r="I9600" s="2" t="n">
        <v>0.000624767029657904</v>
      </c>
      <c r="J9600" s="40" t="inlineStr">
        <is>
          <t>waste - methane capture</t>
        </is>
      </c>
    </row>
    <row r="9601" ht="15.75" customHeight="1" s="120">
      <c r="A9601" s="2" t="inlineStr">
        <is>
          <t>WASTE</t>
        </is>
      </c>
      <c r="B9601" s="2" t="inlineStr">
        <is>
          <t>LAN</t>
        </is>
      </c>
      <c r="C9601" s="2" t="n">
        <v>2045</v>
      </c>
      <c r="D9601" s="2" t="inlineStr">
        <is>
          <t>United States</t>
        </is>
      </c>
      <c r="E9601" s="2" t="inlineStr">
        <is>
          <t>USA</t>
        </is>
      </c>
      <c r="F9601" s="2" t="inlineStr">
        <is>
          <t>Electricity generation with combined heat and power</t>
        </is>
      </c>
      <c r="G9601" s="2" t="n">
        <v>155</v>
      </c>
      <c r="H9601" s="2" t="n">
        <v>6.98991862009e-05</v>
      </c>
      <c r="I9601" s="2" t="n">
        <v>7.8287088545008e-05</v>
      </c>
      <c r="J9601" s="40" t="inlineStr">
        <is>
          <t>waste - methane capture</t>
        </is>
      </c>
    </row>
    <row r="9602" ht="15.75" customHeight="1" s="120">
      <c r="A9602" s="2" t="inlineStr">
        <is>
          <t>WASTE</t>
        </is>
      </c>
      <c r="B9602" s="2" t="inlineStr">
        <is>
          <t>LAN</t>
        </is>
      </c>
      <c r="C9602" s="2" t="n">
        <v>2045</v>
      </c>
      <c r="D9602" s="2" t="inlineStr">
        <is>
          <t>United States</t>
        </is>
      </c>
      <c r="E9602" s="2" t="inlineStr">
        <is>
          <t>USA</t>
        </is>
      </c>
      <c r="F9602" s="2" t="inlineStr">
        <is>
          <t>Land_x001f_ll gas recovery for direct use</t>
        </is>
      </c>
      <c r="G9602" s="2" t="n">
        <v>158</v>
      </c>
      <c r="H9602" s="2" t="n">
        <v>0.0004153740301263</v>
      </c>
      <c r="I9602" s="2" t="n">
        <v>0.000465218913741456</v>
      </c>
      <c r="J9602" s="40" t="inlineStr">
        <is>
          <t>waste - methane capture</t>
        </is>
      </c>
    </row>
    <row r="9603" ht="15.75" customHeight="1" s="120">
      <c r="A9603" s="2" t="inlineStr">
        <is>
          <t>WASTE</t>
        </is>
      </c>
      <c r="B9603" s="2" t="inlineStr">
        <is>
          <t>LAN</t>
        </is>
      </c>
      <c r="C9603" s="2" t="n">
        <v>2045</v>
      </c>
      <c r="D9603" s="2" t="inlineStr">
        <is>
          <t>United States</t>
        </is>
      </c>
      <c r="E9603" s="2" t="inlineStr">
        <is>
          <t>USA</t>
        </is>
      </c>
      <c r="F9603" s="2" t="inlineStr">
        <is>
          <t>Electricity generation with a reciprocating engine</t>
        </is>
      </c>
      <c r="G9603" s="2" t="n">
        <v>158</v>
      </c>
      <c r="H9603" s="2" t="n">
        <v>0.0005324555095285001</v>
      </c>
      <c r="I9603" s="2" t="n">
        <v>0.0005963501706719201</v>
      </c>
      <c r="J9603" s="40" t="inlineStr">
        <is>
          <t>waste - methane capture</t>
        </is>
      </c>
    </row>
    <row r="9604" ht="15.75" customHeight="1" s="120">
      <c r="A9604" s="2" t="inlineStr">
        <is>
          <t>WASTE</t>
        </is>
      </c>
      <c r="B9604" s="2" t="inlineStr">
        <is>
          <t>LAN</t>
        </is>
      </c>
      <c r="C9604" s="2" t="n">
        <v>2045</v>
      </c>
      <c r="D9604" s="2" t="inlineStr">
        <is>
          <t>United States</t>
        </is>
      </c>
      <c r="E9604" s="2" t="inlineStr">
        <is>
          <t>USA</t>
        </is>
      </c>
      <c r="F9604" s="2" t="inlineStr">
        <is>
          <t>Land_x001f_ll gas recovery for direct use</t>
        </is>
      </c>
      <c r="G9604" s="2" t="n">
        <v>159</v>
      </c>
      <c r="H9604" s="2" t="n">
        <v>0.0004132587637287</v>
      </c>
      <c r="I9604" s="2" t="n">
        <v>0.0004628498153761441</v>
      </c>
      <c r="J9604" s="40" t="inlineStr">
        <is>
          <t>waste - methane capture</t>
        </is>
      </c>
    </row>
    <row r="9605" ht="15.75" customHeight="1" s="120">
      <c r="A9605" s="2" t="inlineStr">
        <is>
          <t>WASTE</t>
        </is>
      </c>
      <c r="B9605" s="2" t="inlineStr">
        <is>
          <t>LAN</t>
        </is>
      </c>
      <c r="C9605" s="2" t="n">
        <v>2045</v>
      </c>
      <c r="D9605" s="2" t="inlineStr">
        <is>
          <t>United States</t>
        </is>
      </c>
      <c r="E9605" s="2" t="inlineStr">
        <is>
          <t>USA</t>
        </is>
      </c>
      <c r="F9605" s="2" t="inlineStr">
        <is>
          <t>Flaring of landfill gas</t>
        </is>
      </c>
      <c r="G9605" s="2" t="n">
        <v>159</v>
      </c>
      <c r="H9605" s="2" t="n">
        <v>0.0001049689599313</v>
      </c>
      <c r="I9605" s="2" t="n">
        <v>0.000117565235123056</v>
      </c>
      <c r="J9605" s="40" t="inlineStr">
        <is>
          <t>waste - methane destruction</t>
        </is>
      </c>
    </row>
    <row r="9606" ht="15.75" customHeight="1" s="120">
      <c r="A9606" s="2" t="inlineStr">
        <is>
          <t>WASTE</t>
        </is>
      </c>
      <c r="B9606" s="2" t="inlineStr">
        <is>
          <t>LAN</t>
        </is>
      </c>
      <c r="C9606" s="2" t="n">
        <v>2045</v>
      </c>
      <c r="D9606" s="2" t="inlineStr">
        <is>
          <t>United States</t>
        </is>
      </c>
      <c r="E9606" s="2" t="inlineStr">
        <is>
          <t>USA</t>
        </is>
      </c>
      <c r="F9606" s="2" t="inlineStr">
        <is>
          <t>Electricity generation with combined heat and power</t>
        </is>
      </c>
      <c r="G9606" s="2" t="n">
        <v>160</v>
      </c>
      <c r="H9606" s="2" t="n">
        <v>0.0001467404290452</v>
      </c>
      <c r="I9606" s="2" t="n">
        <v>0.000164349280530624</v>
      </c>
      <c r="J9606" s="40" t="inlineStr">
        <is>
          <t>waste - methane capture</t>
        </is>
      </c>
    </row>
    <row r="9607" ht="15.75" customHeight="1" s="120">
      <c r="A9607" s="2" t="inlineStr">
        <is>
          <t>WASTE</t>
        </is>
      </c>
      <c r="B9607" s="2" t="inlineStr">
        <is>
          <t>LAN</t>
        </is>
      </c>
      <c r="C9607" s="2" t="n">
        <v>2045</v>
      </c>
      <c r="D9607" s="2" t="inlineStr">
        <is>
          <t>United States</t>
        </is>
      </c>
      <c r="E9607" s="2" t="inlineStr">
        <is>
          <t>USA</t>
        </is>
      </c>
      <c r="F9607" s="2" t="inlineStr">
        <is>
          <t>Electricity generation with combined heat and power</t>
        </is>
      </c>
      <c r="G9607" s="2" t="n">
        <v>161</v>
      </c>
      <c r="H9607" s="2" t="n">
        <v>0.000145330261148</v>
      </c>
      <c r="I9607" s="2" t="n">
        <v>0.00016276989248576</v>
      </c>
      <c r="J9607" s="40" t="inlineStr">
        <is>
          <t>waste - methane capture</t>
        </is>
      </c>
    </row>
    <row r="9608" ht="15.75" customHeight="1" s="120">
      <c r="A9608" s="2" t="inlineStr">
        <is>
          <t>WASTE</t>
        </is>
      </c>
      <c r="B9608" s="2" t="inlineStr">
        <is>
          <t>LAN</t>
        </is>
      </c>
      <c r="C9608" s="2" t="n">
        <v>2045</v>
      </c>
      <c r="D9608" s="2" t="inlineStr">
        <is>
          <t>United States</t>
        </is>
      </c>
      <c r="E9608" s="2" t="inlineStr">
        <is>
          <t>USA</t>
        </is>
      </c>
      <c r="F9608" s="2" t="inlineStr">
        <is>
          <t>Electricity generation with a reciprocating engine</t>
        </is>
      </c>
      <c r="G9608" s="2" t="n">
        <v>161</v>
      </c>
      <c r="H9608" s="2" t="n">
        <v>0.0005941263516434</v>
      </c>
      <c r="I9608" s="2" t="n">
        <v>0.0006654215138406081</v>
      </c>
      <c r="J9608" s="40" t="inlineStr">
        <is>
          <t>waste - methane capture</t>
        </is>
      </c>
    </row>
    <row r="9609" ht="15.75" customHeight="1" s="120">
      <c r="A9609" s="2" t="inlineStr">
        <is>
          <t>WASTE</t>
        </is>
      </c>
      <c r="B9609" s="2" t="inlineStr">
        <is>
          <t>LAN</t>
        </is>
      </c>
      <c r="C9609" s="2" t="n">
        <v>2045</v>
      </c>
      <c r="D9609" s="2" t="inlineStr">
        <is>
          <t>United States</t>
        </is>
      </c>
      <c r="E9609" s="2" t="inlineStr">
        <is>
          <t>USA</t>
        </is>
      </c>
      <c r="F9609" s="2" t="inlineStr">
        <is>
          <t>Electricity generation with combined heat and power</t>
        </is>
      </c>
      <c r="G9609" s="2" t="n">
        <v>162</v>
      </c>
      <c r="H9609" s="2" t="n">
        <v>7.695540261919999e-05</v>
      </c>
      <c r="I9609" s="2" t="n">
        <v>8.6190050933504e-05</v>
      </c>
      <c r="J9609" s="40" t="inlineStr">
        <is>
          <t>waste - methane capture</t>
        </is>
      </c>
    </row>
    <row r="9610" ht="15.75" customHeight="1" s="120">
      <c r="A9610" s="2" t="inlineStr">
        <is>
          <t>WASTE</t>
        </is>
      </c>
      <c r="B9610" s="2" t="inlineStr">
        <is>
          <t>LAN</t>
        </is>
      </c>
      <c r="C9610" s="2" t="n">
        <v>2045</v>
      </c>
      <c r="D9610" s="2" t="inlineStr">
        <is>
          <t>United States</t>
        </is>
      </c>
      <c r="E9610" s="2" t="inlineStr">
        <is>
          <t>USA</t>
        </is>
      </c>
      <c r="F9610" s="2" t="inlineStr">
        <is>
          <t>Electricity generation with a reciprocating engine</t>
        </is>
      </c>
      <c r="G9610" s="2" t="n">
        <v>162</v>
      </c>
      <c r="H9610" s="2" t="n">
        <v>0.0005239776801318</v>
      </c>
      <c r="I9610" s="2" t="n">
        <v>0.000586855001747616</v>
      </c>
      <c r="J9610" s="40" t="inlineStr">
        <is>
          <t>waste - methane capture</t>
        </is>
      </c>
    </row>
    <row r="9611" ht="15.75" customHeight="1" s="120">
      <c r="A9611" s="2" t="inlineStr">
        <is>
          <t>WASTE</t>
        </is>
      </c>
      <c r="B9611" s="2" t="inlineStr">
        <is>
          <t>LAN</t>
        </is>
      </c>
      <c r="C9611" s="2" t="n">
        <v>2045</v>
      </c>
      <c r="D9611" s="2" t="inlineStr">
        <is>
          <t>United States</t>
        </is>
      </c>
      <c r="E9611" s="2" t="inlineStr">
        <is>
          <t>USA</t>
        </is>
      </c>
      <c r="F9611" s="2" t="inlineStr">
        <is>
          <t>Electricity generation with combined heat and power</t>
        </is>
      </c>
      <c r="G9611" s="2" t="n">
        <v>163</v>
      </c>
      <c r="H9611" s="2" t="n">
        <v>6.64591498207e-05</v>
      </c>
      <c r="I9611" s="2" t="n">
        <v>7.443424779918402e-05</v>
      </c>
      <c r="J9611" s="40" t="inlineStr">
        <is>
          <t>waste - methane capture</t>
        </is>
      </c>
    </row>
    <row r="9612" ht="15.75" customHeight="1" s="120">
      <c r="A9612" s="2" t="inlineStr">
        <is>
          <t>WASTE</t>
        </is>
      </c>
      <c r="B9612" s="2" t="inlineStr">
        <is>
          <t>LAN</t>
        </is>
      </c>
      <c r="C9612" s="2" t="n">
        <v>2045</v>
      </c>
      <c r="D9612" s="2" t="inlineStr">
        <is>
          <t>United States</t>
        </is>
      </c>
      <c r="E9612" s="2" t="inlineStr">
        <is>
          <t>USA</t>
        </is>
      </c>
      <c r="F9612" s="2" t="inlineStr">
        <is>
          <t>Land_x001f_ll gas recovery for direct use</t>
        </is>
      </c>
      <c r="G9612" s="2" t="n">
        <v>164</v>
      </c>
      <c r="H9612" s="2" t="n">
        <v>0.0004048381233588</v>
      </c>
      <c r="I9612" s="2" t="n">
        <v>0.000453418698161856</v>
      </c>
      <c r="J9612" s="40" t="inlineStr">
        <is>
          <t>waste - methane capture</t>
        </is>
      </c>
    </row>
    <row r="9613" ht="15.75" customHeight="1" s="120">
      <c r="A9613" s="2" t="inlineStr">
        <is>
          <t>WASTE</t>
        </is>
      </c>
      <c r="B9613" s="2" t="inlineStr">
        <is>
          <t>LAN</t>
        </is>
      </c>
      <c r="C9613" s="2" t="n">
        <v>2045</v>
      </c>
      <c r="D9613" s="2" t="inlineStr">
        <is>
          <t>United States</t>
        </is>
      </c>
      <c r="E9613" s="2" t="inlineStr">
        <is>
          <t>USA</t>
        </is>
      </c>
      <c r="F9613" s="2" t="inlineStr">
        <is>
          <t>Electricity generation with combined heat and power</t>
        </is>
      </c>
      <c r="G9613" s="2" t="n">
        <v>164</v>
      </c>
      <c r="H9613" s="2" t="n">
        <v>7.6680778875e-05</v>
      </c>
      <c r="I9613" s="2" t="n">
        <v>8.588247234e-05</v>
      </c>
      <c r="J9613" s="40" t="inlineStr">
        <is>
          <t>waste - methane capture</t>
        </is>
      </c>
    </row>
    <row r="9614" ht="15.75" customHeight="1" s="120">
      <c r="A9614" s="2" t="inlineStr">
        <is>
          <t>WASTE</t>
        </is>
      </c>
      <c r="B9614" s="2" t="inlineStr">
        <is>
          <t>LAN</t>
        </is>
      </c>
      <c r="C9614" s="2" t="n">
        <v>2045</v>
      </c>
      <c r="D9614" s="2" t="inlineStr">
        <is>
          <t>United States</t>
        </is>
      </c>
      <c r="E9614" s="2" t="inlineStr">
        <is>
          <t>USA</t>
        </is>
      </c>
      <c r="F9614" s="2" t="inlineStr">
        <is>
          <t>Electricity generation with a microturbine</t>
        </is>
      </c>
      <c r="G9614" s="2" t="n">
        <v>165</v>
      </c>
      <c r="H9614" s="54" t="n">
        <v>6.67930635245e-06</v>
      </c>
      <c r="I9614" s="2" t="n">
        <v>7.480823114744e-06</v>
      </c>
      <c r="J9614" s="40" t="inlineStr">
        <is>
          <t>waste - methane capture</t>
        </is>
      </c>
    </row>
    <row r="9615" ht="15.75" customHeight="1" s="120">
      <c r="A9615" s="2" t="inlineStr">
        <is>
          <t>WASTE</t>
        </is>
      </c>
      <c r="B9615" s="2" t="inlineStr">
        <is>
          <t>LAN</t>
        </is>
      </c>
      <c r="C9615" s="2" t="n">
        <v>2045</v>
      </c>
      <c r="D9615" s="2" t="inlineStr">
        <is>
          <t>United States</t>
        </is>
      </c>
      <c r="E9615" s="2" t="inlineStr">
        <is>
          <t>USA</t>
        </is>
      </c>
      <c r="F9615" s="2" t="inlineStr">
        <is>
          <t>Electricity generation with a reciprocating engine</t>
        </is>
      </c>
      <c r="G9615" s="2" t="n">
        <v>166</v>
      </c>
      <c r="H9615" s="2" t="n">
        <v>0.000508516037371</v>
      </c>
      <c r="I9615" s="2" t="n">
        <v>0.0005695379618555201</v>
      </c>
      <c r="J9615" s="40" t="inlineStr">
        <is>
          <t>waste - methane capture</t>
        </is>
      </c>
    </row>
    <row r="9616" ht="15.75" customHeight="1" s="120">
      <c r="A9616" s="2" t="inlineStr">
        <is>
          <t>WASTE</t>
        </is>
      </c>
      <c r="B9616" s="2" t="inlineStr">
        <is>
          <t>LAN</t>
        </is>
      </c>
      <c r="C9616" s="2" t="n">
        <v>2045</v>
      </c>
      <c r="D9616" s="2" t="inlineStr">
        <is>
          <t>United States</t>
        </is>
      </c>
      <c r="E9616" s="2" t="inlineStr">
        <is>
          <t>USA</t>
        </is>
      </c>
      <c r="F9616" s="2" t="inlineStr">
        <is>
          <t>Electricity generation with combined heat and power</t>
        </is>
      </c>
      <c r="G9616" s="2" t="n">
        <v>166</v>
      </c>
      <c r="H9616" s="2" t="n">
        <v>7.51764528104e-05</v>
      </c>
      <c r="I9616" s="2" t="n">
        <v>8.419762714764802e-05</v>
      </c>
      <c r="J9616" s="40" t="inlineStr">
        <is>
          <t>waste - methane capture</t>
        </is>
      </c>
    </row>
    <row r="9617" ht="15.75" customHeight="1" s="120">
      <c r="A9617" s="2" t="inlineStr">
        <is>
          <t>WASTE</t>
        </is>
      </c>
      <c r="B9617" s="2" t="inlineStr">
        <is>
          <t>LAN</t>
        </is>
      </c>
      <c r="C9617" s="2" t="n">
        <v>2045</v>
      </c>
      <c r="D9617" s="2" t="inlineStr">
        <is>
          <t>United States</t>
        </is>
      </c>
      <c r="E9617" s="2" t="inlineStr">
        <is>
          <t>USA</t>
        </is>
      </c>
      <c r="F9617" s="2" t="inlineStr">
        <is>
          <t>Land_x001f_ll gas recovery for direct use</t>
        </is>
      </c>
      <c r="G9617" s="2" t="n">
        <v>167</v>
      </c>
      <c r="H9617" s="2" t="n">
        <v>0.0003980064939242</v>
      </c>
      <c r="I9617" s="2" t="n">
        <v>0.000445767273195104</v>
      </c>
      <c r="J9617" s="40" t="inlineStr">
        <is>
          <t>waste - methane capture</t>
        </is>
      </c>
    </row>
    <row r="9618" ht="15.75" customHeight="1" s="120">
      <c r="A9618" s="2" t="inlineStr">
        <is>
          <t>WASTE</t>
        </is>
      </c>
      <c r="B9618" s="2" t="inlineStr">
        <is>
          <t>LAN</t>
        </is>
      </c>
      <c r="C9618" s="2" t="n">
        <v>2045</v>
      </c>
      <c r="D9618" s="2" t="inlineStr">
        <is>
          <t>United States</t>
        </is>
      </c>
      <c r="E9618" s="2" t="inlineStr">
        <is>
          <t>USA</t>
        </is>
      </c>
      <c r="F9618" s="2" t="inlineStr">
        <is>
          <t>Electricity generation with combined heat and power</t>
        </is>
      </c>
      <c r="G9618" s="2" t="n">
        <v>167</v>
      </c>
      <c r="H9618" s="2" t="n">
        <v>0.0001404905560776</v>
      </c>
      <c r="I9618" s="2" t="n">
        <v>0.000157349422806912</v>
      </c>
      <c r="J9618" s="40" t="inlineStr">
        <is>
          <t>waste - methane capture</t>
        </is>
      </c>
    </row>
    <row r="9619" ht="15.75" customHeight="1" s="120">
      <c r="A9619" s="2" t="inlineStr">
        <is>
          <t>WASTE</t>
        </is>
      </c>
      <c r="B9619" s="2" t="inlineStr">
        <is>
          <t>LAN</t>
        </is>
      </c>
      <c r="C9619" s="2" t="n">
        <v>2045</v>
      </c>
      <c r="D9619" s="2" t="inlineStr">
        <is>
          <t>United States</t>
        </is>
      </c>
      <c r="E9619" s="2" t="inlineStr">
        <is>
          <t>USA</t>
        </is>
      </c>
      <c r="F9619" s="2" t="inlineStr">
        <is>
          <t>Electricity generation with combined heat and power</t>
        </is>
      </c>
      <c r="G9619" s="2" t="n">
        <v>168</v>
      </c>
      <c r="H9619" s="2" t="n">
        <v>7.514273602280001e-05</v>
      </c>
      <c r="I9619" s="2" t="n">
        <v>8.415986434553601e-05</v>
      </c>
      <c r="J9619" s="40" t="inlineStr">
        <is>
          <t>waste - methane capture</t>
        </is>
      </c>
    </row>
    <row r="9620" ht="15.75" customHeight="1" s="120">
      <c r="A9620" s="2" t="inlineStr">
        <is>
          <t>WASTE</t>
        </is>
      </c>
      <c r="B9620" s="2" t="inlineStr">
        <is>
          <t>LAN</t>
        </is>
      </c>
      <c r="C9620" s="2" t="n">
        <v>2045</v>
      </c>
      <c r="D9620" s="2" t="inlineStr">
        <is>
          <t>United States</t>
        </is>
      </c>
      <c r="E9620" s="2" t="inlineStr">
        <is>
          <t>USA</t>
        </is>
      </c>
      <c r="F9620" s="2" t="inlineStr">
        <is>
          <t>Electricity generation with a reciprocating engine</t>
        </is>
      </c>
      <c r="G9620" s="2" t="n">
        <v>168</v>
      </c>
      <c r="H9620" s="2" t="n">
        <v>0.0005051455227658</v>
      </c>
      <c r="I9620" s="2" t="n">
        <v>0.0005657629854976961</v>
      </c>
      <c r="J9620" s="40" t="inlineStr">
        <is>
          <t>waste - methane capture</t>
        </is>
      </c>
    </row>
    <row r="9621" ht="15.75" customHeight="1" s="120">
      <c r="A9621" s="2" t="inlineStr">
        <is>
          <t>WASTE</t>
        </is>
      </c>
      <c r="B9621" s="2" t="inlineStr">
        <is>
          <t>LAN</t>
        </is>
      </c>
      <c r="C9621" s="2" t="n">
        <v>2045</v>
      </c>
      <c r="D9621" s="2" t="inlineStr">
        <is>
          <t>United States</t>
        </is>
      </c>
      <c r="E9621" s="2" t="inlineStr">
        <is>
          <t>USA</t>
        </is>
      </c>
      <c r="F9621" s="2" t="inlineStr">
        <is>
          <t>Electricity generation with combined heat and power</t>
        </is>
      </c>
      <c r="G9621" s="2" t="n">
        <v>170</v>
      </c>
      <c r="H9621" s="2" t="n">
        <v>6.3967803726e-05</v>
      </c>
      <c r="I9621" s="2" t="n">
        <v>7.164394017312001e-05</v>
      </c>
      <c r="J9621" s="40" t="inlineStr">
        <is>
          <t>waste - methane capture</t>
        </is>
      </c>
    </row>
    <row r="9622" ht="15.75" customHeight="1" s="120">
      <c r="A9622" s="2" t="inlineStr">
        <is>
          <t>WASTE</t>
        </is>
      </c>
      <c r="B9622" s="2" t="inlineStr">
        <is>
          <t>LAN</t>
        </is>
      </c>
      <c r="C9622" s="2" t="n">
        <v>2045</v>
      </c>
      <c r="D9622" s="2" t="inlineStr">
        <is>
          <t>United States</t>
        </is>
      </c>
      <c r="E9622" s="2" t="inlineStr">
        <is>
          <t>USA</t>
        </is>
      </c>
      <c r="F9622" s="2" t="inlineStr">
        <is>
          <t>Land_x001f_ll gas recovery for direct use</t>
        </is>
      </c>
      <c r="G9622" s="2" t="n">
        <v>173</v>
      </c>
      <c r="H9622" s="2" t="n">
        <v>0.0003967179509345</v>
      </c>
      <c r="I9622" s="2" t="n">
        <v>0.0004443241050466401</v>
      </c>
      <c r="J9622" s="40" t="inlineStr">
        <is>
          <t>waste - methane capture</t>
        </is>
      </c>
    </row>
    <row r="9623" ht="15.75" customHeight="1" s="120">
      <c r="A9623" s="2" t="inlineStr">
        <is>
          <t>WASTE</t>
        </is>
      </c>
      <c r="B9623" s="2" t="inlineStr">
        <is>
          <t>LAN</t>
        </is>
      </c>
      <c r="C9623" s="2" t="n">
        <v>2045</v>
      </c>
      <c r="D9623" s="2" t="inlineStr">
        <is>
          <t>United States</t>
        </is>
      </c>
      <c r="E9623" s="2" t="inlineStr">
        <is>
          <t>USA</t>
        </is>
      </c>
      <c r="F9623" s="2" t="inlineStr">
        <is>
          <t>Electricity generation with combined heat and power</t>
        </is>
      </c>
      <c r="G9623" s="2" t="n">
        <v>176</v>
      </c>
      <c r="H9623" s="2" t="n">
        <v>6.19856873527e-05</v>
      </c>
      <c r="I9623" s="2" t="n">
        <v>6.942396983502401e-05</v>
      </c>
      <c r="J9623" s="40" t="inlineStr">
        <is>
          <t>waste - methane capture</t>
        </is>
      </c>
    </row>
    <row r="9624" ht="15.75" customHeight="1" s="120">
      <c r="A9624" s="2" t="inlineStr">
        <is>
          <t>WASTE</t>
        </is>
      </c>
      <c r="B9624" s="2" t="inlineStr">
        <is>
          <t>LAN</t>
        </is>
      </c>
      <c r="C9624" s="2" t="n">
        <v>2045</v>
      </c>
      <c r="D9624" s="2" t="inlineStr">
        <is>
          <t>United States</t>
        </is>
      </c>
      <c r="E9624" s="2" t="inlineStr">
        <is>
          <t>USA</t>
        </is>
      </c>
      <c r="F9624" s="2" t="inlineStr">
        <is>
          <t>Land_x001f_ll gas recovery for direct use</t>
        </is>
      </c>
      <c r="G9624" s="2" t="n">
        <v>177</v>
      </c>
      <c r="H9624" s="2" t="n">
        <v>0.0002832336176652</v>
      </c>
      <c r="I9624" s="2" t="n">
        <v>0.000317221651785024</v>
      </c>
      <c r="J9624" s="40" t="inlineStr">
        <is>
          <t>waste - methane capture</t>
        </is>
      </c>
    </row>
    <row r="9625" ht="15.75" customHeight="1" s="120">
      <c r="A9625" s="2" t="inlineStr">
        <is>
          <t>WASTE</t>
        </is>
      </c>
      <c r="B9625" s="2" t="inlineStr">
        <is>
          <t>LAN</t>
        </is>
      </c>
      <c r="C9625" s="2" t="n">
        <v>2045</v>
      </c>
      <c r="D9625" s="2" t="inlineStr">
        <is>
          <t>United States</t>
        </is>
      </c>
      <c r="E9625" s="2" t="inlineStr">
        <is>
          <t>USA</t>
        </is>
      </c>
      <c r="F9625" s="2" t="inlineStr">
        <is>
          <t>Electricity generation with combined heat and power</t>
        </is>
      </c>
      <c r="G9625" s="2" t="n">
        <v>180</v>
      </c>
      <c r="H9625" s="2" t="n">
        <v>9.665713150750001e-05</v>
      </c>
      <c r="I9625" s="2" t="n">
        <v>0.0001082559872884</v>
      </c>
      <c r="J9625" s="40" t="inlineStr">
        <is>
          <t>waste - methane capture</t>
        </is>
      </c>
    </row>
    <row r="9626" ht="15.75" customHeight="1" s="120">
      <c r="A9626" s="2" t="inlineStr">
        <is>
          <t>WASTE</t>
        </is>
      </c>
      <c r="B9626" s="2" t="inlineStr">
        <is>
          <t>LAN</t>
        </is>
      </c>
      <c r="C9626" s="2" t="n">
        <v>2045</v>
      </c>
      <c r="D9626" s="2" t="inlineStr">
        <is>
          <t>United States</t>
        </is>
      </c>
      <c r="E9626" s="2" t="inlineStr">
        <is>
          <t>USA</t>
        </is>
      </c>
      <c r="F9626" s="2" t="inlineStr">
        <is>
          <t>Flaring of landfill gas</t>
        </is>
      </c>
      <c r="G9626" s="2" t="n">
        <v>182</v>
      </c>
      <c r="H9626" s="2" t="n">
        <v>9.21124228626e-05</v>
      </c>
      <c r="I9626" s="2" t="n">
        <v>0.000103165913606112</v>
      </c>
      <c r="J9626" s="40" t="inlineStr">
        <is>
          <t>waste - methane destruction</t>
        </is>
      </c>
    </row>
    <row r="9627" ht="15.75" customHeight="1" s="120">
      <c r="A9627" s="2" t="inlineStr">
        <is>
          <t>WASTE</t>
        </is>
      </c>
      <c r="B9627" s="2" t="inlineStr">
        <is>
          <t>LAN</t>
        </is>
      </c>
      <c r="C9627" s="2" t="n">
        <v>2045</v>
      </c>
      <c r="D9627" s="2" t="inlineStr">
        <is>
          <t>United States</t>
        </is>
      </c>
      <c r="E9627" s="2" t="inlineStr">
        <is>
          <t>USA</t>
        </is>
      </c>
      <c r="F9627" s="2" t="inlineStr">
        <is>
          <t>Electricity generation with combined heat and power</t>
        </is>
      </c>
      <c r="G9627" s="2" t="n">
        <v>182</v>
      </c>
      <c r="H9627" s="2" t="n">
        <v>0.0001196888588311</v>
      </c>
      <c r="I9627" s="2" t="n">
        <v>0.000134051521890832</v>
      </c>
      <c r="J9627" s="40" t="inlineStr">
        <is>
          <t>waste - methane capture</t>
        </is>
      </c>
    </row>
    <row r="9628" ht="15.75" customHeight="1" s="120">
      <c r="A9628" s="2" t="inlineStr">
        <is>
          <t>WASTE</t>
        </is>
      </c>
      <c r="B9628" s="2" t="inlineStr">
        <is>
          <t>LAN</t>
        </is>
      </c>
      <c r="C9628" s="2" t="n">
        <v>2045</v>
      </c>
      <c r="D9628" s="2" t="inlineStr">
        <is>
          <t>United States</t>
        </is>
      </c>
      <c r="E9628" s="2" t="inlineStr">
        <is>
          <t>USA</t>
        </is>
      </c>
      <c r="F9628" s="2" t="inlineStr">
        <is>
          <t>Electricity generation with combined heat and power</t>
        </is>
      </c>
      <c r="G9628" s="2" t="n">
        <v>184</v>
      </c>
      <c r="H9628" s="2" t="n">
        <v>6.8533445301e-05</v>
      </c>
      <c r="I9628" s="2" t="n">
        <v>7.675745873712001e-05</v>
      </c>
      <c r="J9628" s="40" t="inlineStr">
        <is>
          <t>waste - methane capture</t>
        </is>
      </c>
    </row>
    <row r="9629" ht="15.75" customHeight="1" s="120">
      <c r="A9629" s="2" t="inlineStr">
        <is>
          <t>WASTE</t>
        </is>
      </c>
      <c r="B9629" s="2" t="inlineStr">
        <is>
          <t>LAN</t>
        </is>
      </c>
      <c r="C9629" s="2" t="n">
        <v>2045</v>
      </c>
      <c r="D9629" s="2" t="inlineStr">
        <is>
          <t>United States</t>
        </is>
      </c>
      <c r="E9629" s="2" t="inlineStr">
        <is>
          <t>USA</t>
        </is>
      </c>
      <c r="F9629" s="2" t="inlineStr">
        <is>
          <t>Electricity generation with combined heat and power</t>
        </is>
      </c>
      <c r="G9629" s="2" t="n">
        <v>185</v>
      </c>
      <c r="H9629" s="2" t="n">
        <v>0.0001345820273855</v>
      </c>
      <c r="I9629" s="2" t="n">
        <v>0.00015073187067176</v>
      </c>
      <c r="J9629" s="40" t="inlineStr">
        <is>
          <t>waste - methane capture</t>
        </is>
      </c>
    </row>
    <row r="9630" ht="15.75" customHeight="1" s="120">
      <c r="A9630" s="2" t="inlineStr">
        <is>
          <t>WASTE</t>
        </is>
      </c>
      <c r="B9630" s="2" t="inlineStr">
        <is>
          <t>LAN</t>
        </is>
      </c>
      <c r="C9630" s="2" t="n">
        <v>2045</v>
      </c>
      <c r="D9630" s="2" t="inlineStr">
        <is>
          <t>United States</t>
        </is>
      </c>
      <c r="E9630" s="2" t="inlineStr">
        <is>
          <t>USA</t>
        </is>
      </c>
      <c r="F9630" s="2" t="inlineStr">
        <is>
          <t>Electricity generation with a reciprocating engine</t>
        </is>
      </c>
      <c r="G9630" s="2" t="n">
        <v>185</v>
      </c>
      <c r="H9630" s="2" t="n">
        <v>0.0005171208176762</v>
      </c>
      <c r="I9630" s="2" t="n">
        <v>0.000579175315797344</v>
      </c>
      <c r="J9630" s="40" t="inlineStr">
        <is>
          <t>waste - methane capture</t>
        </is>
      </c>
    </row>
    <row r="9631" ht="15.75" customHeight="1" s="120">
      <c r="A9631" s="2" t="inlineStr">
        <is>
          <t>WASTE</t>
        </is>
      </c>
      <c r="B9631" s="2" t="inlineStr">
        <is>
          <t>LAN</t>
        </is>
      </c>
      <c r="C9631" s="2" t="n">
        <v>2045</v>
      </c>
      <c r="D9631" s="2" t="inlineStr">
        <is>
          <t>United States</t>
        </is>
      </c>
      <c r="E9631" s="2" t="inlineStr">
        <is>
          <t>USA</t>
        </is>
      </c>
      <c r="F9631" s="2" t="inlineStr">
        <is>
          <t>Land_x001f_ll gas recovery for direct use</t>
        </is>
      </c>
      <c r="G9631" s="2" t="n">
        <v>185</v>
      </c>
      <c r="H9631" s="2" t="n">
        <v>0.0001953352912096</v>
      </c>
      <c r="I9631" s="2" t="n">
        <v>0.000218775526154752</v>
      </c>
      <c r="J9631" s="40" t="inlineStr">
        <is>
          <t>waste - methane capture</t>
        </is>
      </c>
    </row>
    <row r="9632" ht="15.75" customHeight="1" s="120">
      <c r="A9632" s="2" t="inlineStr">
        <is>
          <t>WASTE</t>
        </is>
      </c>
      <c r="B9632" s="2" t="inlineStr">
        <is>
          <t>LAN</t>
        </is>
      </c>
      <c r="C9632" s="2" t="n">
        <v>2045</v>
      </c>
      <c r="D9632" s="2" t="inlineStr">
        <is>
          <t>United States</t>
        </is>
      </c>
      <c r="E9632" s="2" t="inlineStr">
        <is>
          <t>USA</t>
        </is>
      </c>
      <c r="F9632" s="2" t="inlineStr">
        <is>
          <t>Electricity generation with combined heat and power</t>
        </is>
      </c>
      <c r="G9632" s="2" t="n">
        <v>187</v>
      </c>
      <c r="H9632" s="2" t="n">
        <v>5.82098145969e-05</v>
      </c>
      <c r="I9632" s="2" t="n">
        <v>6.5194992348528e-05</v>
      </c>
      <c r="J9632" s="40" t="inlineStr">
        <is>
          <t>waste - methane capture</t>
        </is>
      </c>
    </row>
    <row r="9633" ht="15.75" customHeight="1" s="120">
      <c r="A9633" s="2" t="inlineStr">
        <is>
          <t>WASTE</t>
        </is>
      </c>
      <c r="B9633" s="2" t="inlineStr">
        <is>
          <t>LAN</t>
        </is>
      </c>
      <c r="C9633" s="2" t="n">
        <v>2045</v>
      </c>
      <c r="D9633" s="2" t="inlineStr">
        <is>
          <t>United States</t>
        </is>
      </c>
      <c r="E9633" s="2" t="inlineStr">
        <is>
          <t>USA</t>
        </is>
      </c>
      <c r="F9633" s="2" t="inlineStr">
        <is>
          <t>Electricity generation with combined heat and power</t>
        </is>
      </c>
      <c r="G9633" s="2" t="n">
        <v>188</v>
      </c>
      <c r="H9633" s="2" t="n">
        <v>5.80302003073e-05</v>
      </c>
      <c r="I9633" s="2" t="n">
        <v>6.4993824344176e-05</v>
      </c>
      <c r="J9633" s="40" t="inlineStr">
        <is>
          <t>waste - methane capture</t>
        </is>
      </c>
    </row>
    <row r="9634" ht="15.75" customHeight="1" s="120">
      <c r="A9634" s="2" t="inlineStr">
        <is>
          <t>WASTE</t>
        </is>
      </c>
      <c r="B9634" s="2" t="inlineStr">
        <is>
          <t>LAN</t>
        </is>
      </c>
      <c r="C9634" s="2" t="n">
        <v>2045</v>
      </c>
      <c r="D9634" s="2" t="inlineStr">
        <is>
          <t>United States</t>
        </is>
      </c>
      <c r="E9634" s="2" t="inlineStr">
        <is>
          <t>USA</t>
        </is>
      </c>
      <c r="F9634" s="2" t="inlineStr">
        <is>
          <t>Land_x001f_ll gas recovery for direct use</t>
        </is>
      </c>
      <c r="G9634" s="2" t="n">
        <v>189</v>
      </c>
      <c r="H9634" s="2" t="n">
        <v>0.0003618240880314</v>
      </c>
      <c r="I9634" s="2" t="n">
        <v>0.0004052429785951681</v>
      </c>
      <c r="J9634" s="40" t="inlineStr">
        <is>
          <t>waste - methane capture</t>
        </is>
      </c>
    </row>
    <row r="9635" ht="15.75" customHeight="1" s="120">
      <c r="A9635" s="2" t="inlineStr">
        <is>
          <t>WASTE</t>
        </is>
      </c>
      <c r="B9635" s="2" t="inlineStr">
        <is>
          <t>LAN</t>
        </is>
      </c>
      <c r="C9635" s="2" t="n">
        <v>2045</v>
      </c>
      <c r="D9635" s="2" t="inlineStr">
        <is>
          <t>United States</t>
        </is>
      </c>
      <c r="E9635" s="2" t="inlineStr">
        <is>
          <t>USA</t>
        </is>
      </c>
      <c r="F9635" s="2" t="inlineStr">
        <is>
          <t>Electricity generation with a microturbine</t>
        </is>
      </c>
      <c r="G9635" s="2" t="n">
        <v>189</v>
      </c>
      <c r="H9635" s="54" t="n">
        <v>5.86122905588e-06</v>
      </c>
      <c r="I9635" s="2" t="n">
        <v>6.564576542585601e-06</v>
      </c>
      <c r="J9635" s="40" t="inlineStr">
        <is>
          <t>waste - methane capture</t>
        </is>
      </c>
    </row>
    <row r="9636" ht="15.75" customHeight="1" s="120">
      <c r="A9636" s="2" t="inlineStr">
        <is>
          <t>WASTE</t>
        </is>
      </c>
      <c r="B9636" s="2" t="inlineStr">
        <is>
          <t>LAN</t>
        </is>
      </c>
      <c r="C9636" s="2" t="n">
        <v>2045</v>
      </c>
      <c r="D9636" s="2" t="inlineStr">
        <is>
          <t>United States</t>
        </is>
      </c>
      <c r="E9636" s="2" t="inlineStr">
        <is>
          <t>USA</t>
        </is>
      </c>
      <c r="F9636" s="2" t="inlineStr">
        <is>
          <t>Electricity generation with combined heat and power</t>
        </is>
      </c>
      <c r="G9636" s="2" t="n">
        <v>189</v>
      </c>
      <c r="H9636" s="2" t="n">
        <v>5.74602636334e-05</v>
      </c>
      <c r="I9636" s="2" t="n">
        <v>6.435549526940801e-05</v>
      </c>
      <c r="J9636" s="40" t="inlineStr">
        <is>
          <t>waste - methane capture</t>
        </is>
      </c>
    </row>
    <row r="9637" ht="15.75" customHeight="1" s="120">
      <c r="A9637" s="2" t="inlineStr">
        <is>
          <t>WASTE</t>
        </is>
      </c>
      <c r="B9637" s="2" t="inlineStr">
        <is>
          <t>LAN</t>
        </is>
      </c>
      <c r="C9637" s="2" t="n">
        <v>2045</v>
      </c>
      <c r="D9637" s="2" t="inlineStr">
        <is>
          <t>United States</t>
        </is>
      </c>
      <c r="E9637" s="2" t="inlineStr">
        <is>
          <t>USA</t>
        </is>
      </c>
      <c r="F9637" s="2" t="inlineStr">
        <is>
          <t>Electricity generation with a reciprocating engine</t>
        </is>
      </c>
      <c r="G9637" s="2" t="n">
        <v>190</v>
      </c>
      <c r="H9637" s="2" t="n">
        <v>0.0004439837648533</v>
      </c>
      <c r="I9637" s="2" t="n">
        <v>0.0004972618166356961</v>
      </c>
      <c r="J9637" s="40" t="inlineStr">
        <is>
          <t>waste - methane capture</t>
        </is>
      </c>
    </row>
    <row r="9638" ht="15.75" customHeight="1" s="120">
      <c r="A9638" s="2" t="inlineStr">
        <is>
          <t>WASTE</t>
        </is>
      </c>
      <c r="B9638" s="2" t="inlineStr">
        <is>
          <t>LAN</t>
        </is>
      </c>
      <c r="C9638" s="2" t="n">
        <v>2045</v>
      </c>
      <c r="D9638" s="2" t="inlineStr">
        <is>
          <t>United States</t>
        </is>
      </c>
      <c r="E9638" s="2" t="inlineStr">
        <is>
          <t>USA</t>
        </is>
      </c>
      <c r="F9638" s="2" t="inlineStr">
        <is>
          <t>Electricity generation with combined heat and power</t>
        </is>
      </c>
      <c r="G9638" s="2" t="n">
        <v>203</v>
      </c>
      <c r="H9638" s="2" t="n">
        <v>0.0001115777813538</v>
      </c>
      <c r="I9638" s="2" t="n">
        <v>0.000124967115116256</v>
      </c>
      <c r="J9638" s="40" t="inlineStr">
        <is>
          <t>waste - methane capture</t>
        </is>
      </c>
    </row>
    <row r="9639" ht="15.75" customHeight="1" s="120">
      <c r="A9639" s="2" t="inlineStr">
        <is>
          <t>WASTE</t>
        </is>
      </c>
      <c r="B9639" s="2" t="inlineStr">
        <is>
          <t>LAN</t>
        </is>
      </c>
      <c r="C9639" s="2" t="n">
        <v>2045</v>
      </c>
      <c r="D9639" s="2" t="inlineStr">
        <is>
          <t>United States</t>
        </is>
      </c>
      <c r="E9639" s="2" t="inlineStr">
        <is>
          <t>USA</t>
        </is>
      </c>
      <c r="F9639" s="2" t="inlineStr">
        <is>
          <t>Land_x001f_ll gas recovery for direct use</t>
        </is>
      </c>
      <c r="G9639" s="2" t="n">
        <v>205</v>
      </c>
      <c r="H9639" s="2" t="n">
        <v>0.0001724095345708</v>
      </c>
      <c r="I9639" s="2" t="n">
        <v>0.000193098678719296</v>
      </c>
      <c r="J9639" s="40" t="inlineStr">
        <is>
          <t>waste - methane capture</t>
        </is>
      </c>
    </row>
    <row r="9640" ht="15.75" customHeight="1" s="120">
      <c r="A9640" s="2" t="inlineStr">
        <is>
          <t>WASTE</t>
        </is>
      </c>
      <c r="B9640" s="2" t="inlineStr">
        <is>
          <t>LAN</t>
        </is>
      </c>
      <c r="C9640" s="2" t="n">
        <v>2045</v>
      </c>
      <c r="D9640" s="2" t="inlineStr">
        <is>
          <t>United States</t>
        </is>
      </c>
      <c r="E9640" s="2" t="inlineStr">
        <is>
          <t>USA</t>
        </is>
      </c>
      <c r="F9640" s="2" t="inlineStr">
        <is>
          <t>Electricity generation with combined heat and power</t>
        </is>
      </c>
      <c r="G9640" s="2" t="n">
        <v>206</v>
      </c>
      <c r="H9640" s="2" t="n">
        <v>5.30142897333e-05</v>
      </c>
      <c r="I9640" s="2" t="n">
        <v>5.937600450129601e-05</v>
      </c>
      <c r="J9640" s="40" t="inlineStr">
        <is>
          <t>waste - methane capture</t>
        </is>
      </c>
    </row>
    <row r="9641" ht="15.75" customHeight="1" s="120">
      <c r="A9641" s="2" t="inlineStr">
        <is>
          <t>WASTE</t>
        </is>
      </c>
      <c r="B9641" s="2" t="inlineStr">
        <is>
          <t>LAN</t>
        </is>
      </c>
      <c r="C9641" s="2" t="n">
        <v>2045</v>
      </c>
      <c r="D9641" s="2" t="inlineStr">
        <is>
          <t>United States</t>
        </is>
      </c>
      <c r="E9641" s="2" t="inlineStr">
        <is>
          <t>USA</t>
        </is>
      </c>
      <c r="F9641" s="2" t="inlineStr">
        <is>
          <t>Electricity generation with combined heat and power</t>
        </is>
      </c>
      <c r="G9641" s="2" t="n">
        <v>207</v>
      </c>
      <c r="H9641" s="2" t="n">
        <v>5.27769370819e-05</v>
      </c>
      <c r="I9641" s="2" t="n">
        <v>5.911016953172801e-05</v>
      </c>
      <c r="J9641" s="40" t="inlineStr">
        <is>
          <t>waste - methane capture</t>
        </is>
      </c>
    </row>
    <row r="9642" ht="15.75" customHeight="1" s="120">
      <c r="A9642" s="2" t="inlineStr">
        <is>
          <t>WASTE</t>
        </is>
      </c>
      <c r="B9642" s="2" t="inlineStr">
        <is>
          <t>LAN</t>
        </is>
      </c>
      <c r="C9642" s="2" t="n">
        <v>2045</v>
      </c>
      <c r="D9642" s="2" t="inlineStr">
        <is>
          <t>United States</t>
        </is>
      </c>
      <c r="E9642" s="2" t="inlineStr">
        <is>
          <t>USA</t>
        </is>
      </c>
      <c r="F9642" s="2" t="inlineStr">
        <is>
          <t>Land_x001f_ll gas recovery for direct use</t>
        </is>
      </c>
      <c r="G9642" s="2" t="n">
        <v>209</v>
      </c>
      <c r="H9642" s="2" t="n">
        <v>0.0002275126898894</v>
      </c>
      <c r="I9642" s="2" t="n">
        <v>0.000254814212676128</v>
      </c>
      <c r="J9642" s="40" t="inlineStr">
        <is>
          <t>waste - methane capture</t>
        </is>
      </c>
    </row>
    <row r="9643" ht="15.75" customHeight="1" s="120">
      <c r="A9643" s="2" t="inlineStr">
        <is>
          <t>WASTE</t>
        </is>
      </c>
      <c r="B9643" s="2" t="inlineStr">
        <is>
          <t>LAN</t>
        </is>
      </c>
      <c r="C9643" s="2" t="n">
        <v>2045</v>
      </c>
      <c r="D9643" s="2" t="inlineStr">
        <is>
          <t>United States</t>
        </is>
      </c>
      <c r="E9643" s="2" t="inlineStr">
        <is>
          <t>USA</t>
        </is>
      </c>
      <c r="F9643" s="2" t="inlineStr">
        <is>
          <t>Flaring of landfill gas</t>
        </is>
      </c>
      <c r="G9643" s="2" t="n">
        <v>211</v>
      </c>
      <c r="H9643" s="2" t="n">
        <v>7.87317330833e-05</v>
      </c>
      <c r="I9643" s="2" t="n">
        <v>8.817954105329601e-05</v>
      </c>
      <c r="J9643" s="40" t="inlineStr">
        <is>
          <t>waste - methane destruction</t>
        </is>
      </c>
    </row>
    <row r="9644" ht="15.75" customHeight="1" s="120">
      <c r="A9644" s="2" t="inlineStr">
        <is>
          <t>WASTE</t>
        </is>
      </c>
      <c r="B9644" s="2" t="inlineStr">
        <is>
          <t>LAN</t>
        </is>
      </c>
      <c r="C9644" s="2" t="n">
        <v>2045</v>
      </c>
      <c r="D9644" s="2" t="inlineStr">
        <is>
          <t>United States</t>
        </is>
      </c>
      <c r="E9644" s="2" t="inlineStr">
        <is>
          <t>USA</t>
        </is>
      </c>
      <c r="F9644" s="2" t="inlineStr">
        <is>
          <t>Electricity generation with a gas turbine</t>
        </is>
      </c>
      <c r="G9644" s="2" t="n">
        <v>215</v>
      </c>
      <c r="H9644" s="2" t="n">
        <v>1.42309854709e-05</v>
      </c>
      <c r="I9644" s="2" t="n">
        <v>1.5938703727408e-05</v>
      </c>
      <c r="J9644" s="40" t="inlineStr">
        <is>
          <t>waste - methane capture</t>
        </is>
      </c>
    </row>
    <row r="9645" ht="15.75" customHeight="1" s="120">
      <c r="A9645" s="2" t="inlineStr">
        <is>
          <t>WASTE</t>
        </is>
      </c>
      <c r="B9645" s="2" t="inlineStr">
        <is>
          <t>LAN</t>
        </is>
      </c>
      <c r="C9645" s="2" t="n">
        <v>2045</v>
      </c>
      <c r="D9645" s="2" t="inlineStr">
        <is>
          <t>United States</t>
        </is>
      </c>
      <c r="E9645" s="2" t="inlineStr">
        <is>
          <t>USA</t>
        </is>
      </c>
      <c r="F9645" s="2" t="inlineStr">
        <is>
          <t>Electricity generation with a reciprocating engine</t>
        </is>
      </c>
      <c r="G9645" s="2" t="n">
        <v>215</v>
      </c>
      <c r="H9645" s="2" t="n">
        <v>0.0003918750735465</v>
      </c>
      <c r="I9645" s="2" t="n">
        <v>0.0004389000823720801</v>
      </c>
      <c r="J9645" s="40" t="inlineStr">
        <is>
          <t>waste - methane capture</t>
        </is>
      </c>
    </row>
    <row r="9646" ht="15.75" customHeight="1" s="120">
      <c r="A9646" s="2" t="inlineStr">
        <is>
          <t>WASTE</t>
        </is>
      </c>
      <c r="B9646" s="2" t="inlineStr">
        <is>
          <t>LAN</t>
        </is>
      </c>
      <c r="C9646" s="2" t="n">
        <v>2045</v>
      </c>
      <c r="D9646" s="2" t="inlineStr">
        <is>
          <t>United States</t>
        </is>
      </c>
      <c r="E9646" s="2" t="inlineStr">
        <is>
          <t>USA</t>
        </is>
      </c>
      <c r="F9646" s="2" t="inlineStr">
        <is>
          <t>Electricity generation with a microturbine</t>
        </is>
      </c>
      <c r="G9646" s="2" t="n">
        <v>215</v>
      </c>
      <c r="H9646" s="54" t="n">
        <v>5.00979876961e-06</v>
      </c>
      <c r="I9646" s="2" t="n">
        <v>5.6109746219632e-06</v>
      </c>
      <c r="J9646" s="40" t="inlineStr">
        <is>
          <t>waste - methane capture</t>
        </is>
      </c>
    </row>
    <row r="9647" ht="15.75" customHeight="1" s="120">
      <c r="A9647" s="2" t="inlineStr">
        <is>
          <t>WASTE</t>
        </is>
      </c>
      <c r="B9647" s="2" t="inlineStr">
        <is>
          <t>LAN</t>
        </is>
      </c>
      <c r="C9647" s="2" t="n">
        <v>2045</v>
      </c>
      <c r="D9647" s="2" t="inlineStr">
        <is>
          <t>United States</t>
        </is>
      </c>
      <c r="E9647" s="2" t="inlineStr">
        <is>
          <t>USA</t>
        </is>
      </c>
      <c r="F9647" s="2" t="inlineStr">
        <is>
          <t>Electricity generation with a reciprocating engine</t>
        </is>
      </c>
      <c r="G9647" s="2" t="n">
        <v>217</v>
      </c>
      <c r="H9647" s="2" t="n">
        <v>0.0003888119827025</v>
      </c>
      <c r="I9647" s="2" t="n">
        <v>0.0004354694206268001</v>
      </c>
      <c r="J9647" s="40" t="inlineStr">
        <is>
          <t>waste - methane capture</t>
        </is>
      </c>
    </row>
    <row r="9648" ht="15.75" customHeight="1" s="120">
      <c r="A9648" s="2" t="inlineStr">
        <is>
          <t>WASTE</t>
        </is>
      </c>
      <c r="B9648" s="2" t="inlineStr">
        <is>
          <t>LAN</t>
        </is>
      </c>
      <c r="C9648" s="2" t="n">
        <v>2045</v>
      </c>
      <c r="D9648" s="2" t="inlineStr">
        <is>
          <t>United States</t>
        </is>
      </c>
      <c r="E9648" s="2" t="inlineStr">
        <is>
          <t>USA</t>
        </is>
      </c>
      <c r="F9648" s="2" t="inlineStr">
        <is>
          <t>Electricity generation with a reciprocating engine</t>
        </is>
      </c>
      <c r="G9648" s="2" t="n">
        <v>219</v>
      </c>
      <c r="H9648" s="2" t="n">
        <v>0.0004362218314782</v>
      </c>
      <c r="I9648" s="2" t="n">
        <v>0.0004885684512555841</v>
      </c>
      <c r="J9648" s="40" t="inlineStr">
        <is>
          <t>waste - methane capture</t>
        </is>
      </c>
    </row>
    <row r="9649" ht="15.75" customHeight="1" s="120">
      <c r="A9649" s="2" t="inlineStr">
        <is>
          <t>WASTE</t>
        </is>
      </c>
      <c r="B9649" s="2" t="inlineStr">
        <is>
          <t>LAN</t>
        </is>
      </c>
      <c r="C9649" s="2" t="n">
        <v>2045</v>
      </c>
      <c r="D9649" s="2" t="inlineStr">
        <is>
          <t>United States</t>
        </is>
      </c>
      <c r="E9649" s="2" t="inlineStr">
        <is>
          <t>USA</t>
        </is>
      </c>
      <c r="F9649" s="2" t="inlineStr">
        <is>
          <t>Electricity generation with combined heat and power</t>
        </is>
      </c>
      <c r="G9649" s="2" t="n">
        <v>222</v>
      </c>
      <c r="H9649" s="2" t="n">
        <v>5.62249151699e-05</v>
      </c>
      <c r="I9649" s="2" t="n">
        <v>6.297190499028801e-05</v>
      </c>
      <c r="J9649" s="40" t="inlineStr">
        <is>
          <t>waste - methane capture</t>
        </is>
      </c>
    </row>
    <row r="9650" ht="15.75" customHeight="1" s="120">
      <c r="A9650" s="2" t="inlineStr">
        <is>
          <t>WASTE</t>
        </is>
      </c>
      <c r="B9650" s="2" t="inlineStr">
        <is>
          <t>LAN</t>
        </is>
      </c>
      <c r="C9650" s="2" t="n">
        <v>2045</v>
      </c>
      <c r="D9650" s="2" t="inlineStr">
        <is>
          <t>United States</t>
        </is>
      </c>
      <c r="E9650" s="2" t="inlineStr">
        <is>
          <t>USA</t>
        </is>
      </c>
      <c r="F9650" s="2" t="inlineStr">
        <is>
          <t>Land_x001f_ll gas recovery for direct use</t>
        </is>
      </c>
      <c r="G9650" s="2" t="n">
        <v>224</v>
      </c>
      <c r="H9650" s="2" t="n">
        <v>0.0002613920951262</v>
      </c>
      <c r="I9650" s="2" t="n">
        <v>0.000292759146541344</v>
      </c>
      <c r="J9650" s="40" t="inlineStr">
        <is>
          <t>waste - methane capture</t>
        </is>
      </c>
    </row>
    <row r="9651" ht="15.75" customHeight="1" s="120">
      <c r="A9651" s="2" t="inlineStr">
        <is>
          <t>WASTE</t>
        </is>
      </c>
      <c r="B9651" s="2" t="inlineStr">
        <is>
          <t>LAN</t>
        </is>
      </c>
      <c r="C9651" s="2" t="n">
        <v>2045</v>
      </c>
      <c r="D9651" s="2" t="inlineStr">
        <is>
          <t>United States</t>
        </is>
      </c>
      <c r="E9651" s="2" t="inlineStr">
        <is>
          <t>USA</t>
        </is>
      </c>
      <c r="F9651" s="2" t="inlineStr">
        <is>
          <t>Electricity generation with a reciprocating engine</t>
        </is>
      </c>
      <c r="G9651" s="2" t="n">
        <v>225</v>
      </c>
      <c r="H9651" s="2" t="n">
        <v>0.0008008512668312</v>
      </c>
      <c r="I9651" s="2" t="n">
        <v>0.0008969534188509441</v>
      </c>
      <c r="J9651" s="40" t="inlineStr">
        <is>
          <t>waste - methane capture</t>
        </is>
      </c>
    </row>
    <row r="9652" ht="15.75" customHeight="1" s="120">
      <c r="A9652" s="2" t="inlineStr">
        <is>
          <t>WASTE</t>
        </is>
      </c>
      <c r="B9652" s="2" t="inlineStr">
        <is>
          <t>LAN</t>
        </is>
      </c>
      <c r="C9652" s="2" t="n">
        <v>2045</v>
      </c>
      <c r="D9652" s="2" t="inlineStr">
        <is>
          <t>United States</t>
        </is>
      </c>
      <c r="E9652" s="2" t="inlineStr">
        <is>
          <t>USA</t>
        </is>
      </c>
      <c r="F9652" s="2" t="inlineStr">
        <is>
          <t>Land_x001f_ll gas recovery for direct use</t>
        </is>
      </c>
      <c r="G9652" s="2" t="n">
        <v>230</v>
      </c>
      <c r="H9652" s="2" t="n">
        <v>0.0001651198836043</v>
      </c>
      <c r="I9652" s="2" t="n">
        <v>0.000184934269636816</v>
      </c>
      <c r="J9652" s="40" t="inlineStr">
        <is>
          <t>waste - methane capture</t>
        </is>
      </c>
    </row>
    <row r="9653" ht="15.75" customHeight="1" s="120">
      <c r="A9653" s="2" t="inlineStr">
        <is>
          <t>WASTE</t>
        </is>
      </c>
      <c r="B9653" s="2" t="inlineStr">
        <is>
          <t>LAN</t>
        </is>
      </c>
      <c r="C9653" s="2" t="n">
        <v>2045</v>
      </c>
      <c r="D9653" s="2" t="inlineStr">
        <is>
          <t>United States</t>
        </is>
      </c>
      <c r="E9653" s="2" t="inlineStr">
        <is>
          <t>USA</t>
        </is>
      </c>
      <c r="F9653" s="2" t="inlineStr">
        <is>
          <t>Electricity generation with a reciprocating engine</t>
        </is>
      </c>
      <c r="G9653" s="2" t="n">
        <v>231</v>
      </c>
      <c r="H9653" s="2" t="n">
        <v>0.0003647256817203</v>
      </c>
      <c r="I9653" s="2" t="n">
        <v>0.000408492763526736</v>
      </c>
      <c r="J9653" s="40" t="inlineStr">
        <is>
          <t>waste - methane capture</t>
        </is>
      </c>
    </row>
    <row r="9654" ht="15.75" customHeight="1" s="120">
      <c r="A9654" s="2" t="inlineStr">
        <is>
          <t>WASTE</t>
        </is>
      </c>
      <c r="B9654" s="2" t="inlineStr">
        <is>
          <t>LAN</t>
        </is>
      </c>
      <c r="C9654" s="2" t="n">
        <v>2045</v>
      </c>
      <c r="D9654" s="2" t="inlineStr">
        <is>
          <t>United States</t>
        </is>
      </c>
      <c r="E9654" s="2" t="inlineStr">
        <is>
          <t>USA</t>
        </is>
      </c>
      <c r="F9654" s="2" t="inlineStr">
        <is>
          <t>Electricity generation with combined heat and power</t>
        </is>
      </c>
      <c r="G9654" s="2" t="n">
        <v>233</v>
      </c>
      <c r="H9654" s="2" t="n">
        <v>5.36475527042e-05</v>
      </c>
      <c r="I9654" s="2" t="n">
        <v>6.0085259028704e-05</v>
      </c>
      <c r="J9654" s="40" t="inlineStr">
        <is>
          <t>waste - methane capture</t>
        </is>
      </c>
    </row>
    <row r="9655" ht="15.75" customHeight="1" s="120">
      <c r="A9655" s="2" t="inlineStr">
        <is>
          <t>WASTE</t>
        </is>
      </c>
      <c r="B9655" s="2" t="inlineStr">
        <is>
          <t>LAN</t>
        </is>
      </c>
      <c r="C9655" s="2" t="n">
        <v>2045</v>
      </c>
      <c r="D9655" s="2" t="inlineStr">
        <is>
          <t>United States</t>
        </is>
      </c>
      <c r="E9655" s="2" t="inlineStr">
        <is>
          <t>USA</t>
        </is>
      </c>
      <c r="F9655" s="2" t="inlineStr">
        <is>
          <t>Land_x001f_ll gas recovery for direct use</t>
        </is>
      </c>
      <c r="G9655" s="2" t="n">
        <v>234</v>
      </c>
      <c r="H9655" s="2" t="n">
        <v>0.0001710618817015</v>
      </c>
      <c r="I9655" s="2" t="n">
        <v>0.00019158930750568</v>
      </c>
      <c r="J9655" s="40" t="inlineStr">
        <is>
          <t>waste - methane capture</t>
        </is>
      </c>
    </row>
    <row r="9656" ht="15.75" customHeight="1" s="120">
      <c r="A9656" s="2" t="inlineStr">
        <is>
          <t>WASTE</t>
        </is>
      </c>
      <c r="B9656" s="2" t="inlineStr">
        <is>
          <t>LAN</t>
        </is>
      </c>
      <c r="C9656" s="2" t="n">
        <v>2045</v>
      </c>
      <c r="D9656" s="2" t="inlineStr">
        <is>
          <t>United States</t>
        </is>
      </c>
      <c r="E9656" s="2" t="inlineStr">
        <is>
          <t>USA</t>
        </is>
      </c>
      <c r="F9656" s="2" t="inlineStr">
        <is>
          <t>Electricity generation with combined heat and power</t>
        </is>
      </c>
      <c r="G9656" s="2" t="n">
        <v>235</v>
      </c>
      <c r="H9656" s="2" t="n">
        <v>4.64856420876e-05</v>
      </c>
      <c r="I9656" s="2" t="n">
        <v>5.206391913811201e-05</v>
      </c>
      <c r="J9656" s="40" t="inlineStr">
        <is>
          <t>waste - methane capture</t>
        </is>
      </c>
    </row>
    <row r="9657" ht="15.75" customHeight="1" s="120">
      <c r="A9657" s="2" t="inlineStr">
        <is>
          <t>WASTE</t>
        </is>
      </c>
      <c r="B9657" s="2" t="inlineStr">
        <is>
          <t>LAN</t>
        </is>
      </c>
      <c r="C9657" s="2" t="n">
        <v>2045</v>
      </c>
      <c r="D9657" s="2" t="inlineStr">
        <is>
          <t>United States</t>
        </is>
      </c>
      <c r="E9657" s="2" t="inlineStr">
        <is>
          <t>USA</t>
        </is>
      </c>
      <c r="F9657" s="2" t="inlineStr">
        <is>
          <t>Electricity generation with a reciprocating engine</t>
        </is>
      </c>
      <c r="G9657" s="2" t="n">
        <v>236</v>
      </c>
      <c r="H9657" s="2" t="n">
        <v>0.0003584855585359</v>
      </c>
      <c r="I9657" s="2" t="n">
        <v>0.000401503825560208</v>
      </c>
      <c r="J9657" s="40" t="inlineStr">
        <is>
          <t>waste - methane capture</t>
        </is>
      </c>
    </row>
    <row r="9658" ht="15.75" customHeight="1" s="120">
      <c r="A9658" s="2" t="inlineStr">
        <is>
          <t>WASTE</t>
        </is>
      </c>
      <c r="B9658" s="2" t="inlineStr">
        <is>
          <t>LAN</t>
        </is>
      </c>
      <c r="C9658" s="2" t="n">
        <v>2045</v>
      </c>
      <c r="D9658" s="2" t="inlineStr">
        <is>
          <t>United States</t>
        </is>
      </c>
      <c r="E9658" s="2" t="inlineStr">
        <is>
          <t>USA</t>
        </is>
      </c>
      <c r="F9658" s="2" t="inlineStr">
        <is>
          <t>Electricity generation with a microturbine</t>
        </is>
      </c>
      <c r="G9658" s="2" t="n">
        <v>245</v>
      </c>
      <c r="H9658" s="54" t="n">
        <v>4.37096468886e-06</v>
      </c>
      <c r="I9658" s="2" t="n">
        <v>4.895480451523201e-06</v>
      </c>
      <c r="J9658" s="40" t="inlineStr">
        <is>
          <t>waste - methane capture</t>
        </is>
      </c>
    </row>
    <row r="9659" ht="15.75" customHeight="1" s="120">
      <c r="A9659" s="2" t="inlineStr">
        <is>
          <t>WASTE</t>
        </is>
      </c>
      <c r="B9659" s="2" t="inlineStr">
        <is>
          <t>LAN</t>
        </is>
      </c>
      <c r="C9659" s="2" t="n">
        <v>2045</v>
      </c>
      <c r="D9659" s="2" t="inlineStr">
        <is>
          <t>United States</t>
        </is>
      </c>
      <c r="E9659" s="2" t="inlineStr">
        <is>
          <t>USA</t>
        </is>
      </c>
      <c r="F9659" s="2" t="inlineStr">
        <is>
          <t>Electricity generation with combined heat and power</t>
        </is>
      </c>
      <c r="G9659" s="2" t="n">
        <v>245</v>
      </c>
      <c r="H9659" s="2" t="n">
        <v>4.43712924607e-05</v>
      </c>
      <c r="I9659" s="2" t="n">
        <v>4.969584755598401e-05</v>
      </c>
      <c r="J9659" s="40" t="inlineStr">
        <is>
          <t>waste - methane capture</t>
        </is>
      </c>
    </row>
    <row r="9660" ht="15.75" customHeight="1" s="120">
      <c r="A9660" s="2" t="inlineStr">
        <is>
          <t>WASTE</t>
        </is>
      </c>
      <c r="B9660" s="2" t="inlineStr">
        <is>
          <t>LAN</t>
        </is>
      </c>
      <c r="C9660" s="2" t="n">
        <v>2045</v>
      </c>
      <c r="D9660" s="2" t="inlineStr">
        <is>
          <t>United States</t>
        </is>
      </c>
      <c r="E9660" s="2" t="inlineStr">
        <is>
          <t>USA</t>
        </is>
      </c>
      <c r="F9660" s="2" t="inlineStr">
        <is>
          <t>Land_x001f_ll gas recovery for direct use</t>
        </is>
      </c>
      <c r="G9660" s="2" t="n">
        <v>246</v>
      </c>
      <c r="H9660" s="2" t="n">
        <v>0.0001604648714419</v>
      </c>
      <c r="I9660" s="2" t="n">
        <v>0.000179720656014928</v>
      </c>
      <c r="J9660" s="40" t="inlineStr">
        <is>
          <t>waste - methane capture</t>
        </is>
      </c>
    </row>
    <row r="9661" ht="15.75" customHeight="1" s="120">
      <c r="A9661" s="2" t="inlineStr">
        <is>
          <t>WASTE</t>
        </is>
      </c>
      <c r="B9661" s="2" t="inlineStr">
        <is>
          <t>LAN</t>
        </is>
      </c>
      <c r="C9661" s="2" t="n">
        <v>2045</v>
      </c>
      <c r="D9661" s="2" t="inlineStr">
        <is>
          <t>United States</t>
        </is>
      </c>
      <c r="E9661" s="2" t="inlineStr">
        <is>
          <t>USA</t>
        </is>
      </c>
      <c r="F9661" s="2" t="inlineStr">
        <is>
          <t>Electricity generation with a reciprocating engine</t>
        </is>
      </c>
      <c r="G9661" s="2" t="n">
        <v>247</v>
      </c>
      <c r="H9661" s="2" t="n">
        <v>0.0003428776690271</v>
      </c>
      <c r="I9661" s="2" t="n">
        <v>0.000384022989310352</v>
      </c>
      <c r="J9661" s="40" t="inlineStr">
        <is>
          <t>waste - methane capture</t>
        </is>
      </c>
    </row>
    <row r="9662" ht="15.75" customHeight="1" s="120">
      <c r="A9662" s="2" t="inlineStr">
        <is>
          <t>WASTE</t>
        </is>
      </c>
      <c r="B9662" s="2" t="inlineStr">
        <is>
          <t>LAN</t>
        </is>
      </c>
      <c r="C9662" s="2" t="n">
        <v>2045</v>
      </c>
      <c r="D9662" s="2" t="inlineStr">
        <is>
          <t>United States</t>
        </is>
      </c>
      <c r="E9662" s="2" t="inlineStr">
        <is>
          <t>USA</t>
        </is>
      </c>
      <c r="F9662" s="2" t="inlineStr">
        <is>
          <t>Electricity generation with combined heat and power</t>
        </is>
      </c>
      <c r="G9662" s="2" t="n">
        <v>251</v>
      </c>
      <c r="H9662" s="2" t="n">
        <v>4.36648042523e-05</v>
      </c>
      <c r="I9662" s="2" t="n">
        <v>4.8904580762576e-05</v>
      </c>
      <c r="J9662" s="40" t="inlineStr">
        <is>
          <t>waste - methane capture</t>
        </is>
      </c>
    </row>
    <row r="9663" ht="15.75" customHeight="1" s="120">
      <c r="A9663" s="2" t="inlineStr">
        <is>
          <t>WASTE</t>
        </is>
      </c>
      <c r="B9663" s="2" t="inlineStr">
        <is>
          <t>LAN</t>
        </is>
      </c>
      <c r="C9663" s="2" t="n">
        <v>2045</v>
      </c>
      <c r="D9663" s="2" t="inlineStr">
        <is>
          <t>United States</t>
        </is>
      </c>
      <c r="E9663" s="2" t="inlineStr">
        <is>
          <t>USA</t>
        </is>
      </c>
      <c r="F9663" s="2" t="inlineStr">
        <is>
          <t>Land_x001f_ll gas recovery for direct use</t>
        </is>
      </c>
      <c r="G9663" s="2" t="n">
        <v>252</v>
      </c>
      <c r="H9663" s="2" t="n">
        <v>0.0001577194634592</v>
      </c>
      <c r="I9663" s="2" t="n">
        <v>0.000176645799074304</v>
      </c>
      <c r="J9663" s="40" t="inlineStr">
        <is>
          <t>waste - methane capture</t>
        </is>
      </c>
    </row>
    <row r="9664" ht="15.75" customHeight="1" s="120">
      <c r="A9664" s="2" t="inlineStr">
        <is>
          <t>WASTE</t>
        </is>
      </c>
      <c r="B9664" s="2" t="inlineStr">
        <is>
          <t>LAN</t>
        </is>
      </c>
      <c r="C9664" s="2" t="n">
        <v>2045</v>
      </c>
      <c r="D9664" s="2" t="inlineStr">
        <is>
          <t>United States</t>
        </is>
      </c>
      <c r="E9664" s="2" t="inlineStr">
        <is>
          <t>USA</t>
        </is>
      </c>
      <c r="F9664" s="2" t="inlineStr">
        <is>
          <t>Electricity generation with combined heat and power</t>
        </is>
      </c>
      <c r="G9664" s="2" t="n">
        <v>253</v>
      </c>
      <c r="H9664" s="2" t="n">
        <v>4.95105305163e-05</v>
      </c>
      <c r="I9664" s="2" t="n">
        <v>5.5451794178256e-05</v>
      </c>
      <c r="J9664" s="40" t="inlineStr">
        <is>
          <t>waste - methane capture</t>
        </is>
      </c>
    </row>
    <row r="9665" ht="15.75" customHeight="1" s="120">
      <c r="A9665" s="2" t="inlineStr">
        <is>
          <t>WASTE</t>
        </is>
      </c>
      <c r="B9665" s="2" t="inlineStr">
        <is>
          <t>LAN</t>
        </is>
      </c>
      <c r="C9665" s="2" t="n">
        <v>2045</v>
      </c>
      <c r="D9665" s="2" t="inlineStr">
        <is>
          <t>United States</t>
        </is>
      </c>
      <c r="E9665" s="2" t="inlineStr">
        <is>
          <t>USA</t>
        </is>
      </c>
      <c r="F9665" s="2" t="inlineStr">
        <is>
          <t>Electricity generation with combined heat and power</t>
        </is>
      </c>
      <c r="G9665" s="2" t="n">
        <v>258</v>
      </c>
      <c r="H9665" s="2" t="n">
        <v>4.23763376602e-05</v>
      </c>
      <c r="I9665" s="2" t="n">
        <v>4.746149817942401e-05</v>
      </c>
      <c r="J9665" s="40" t="inlineStr">
        <is>
          <t>waste - methane capture</t>
        </is>
      </c>
    </row>
    <row r="9666" ht="15.75" customHeight="1" s="120">
      <c r="A9666" s="2" t="inlineStr">
        <is>
          <t>WASTE</t>
        </is>
      </c>
      <c r="B9666" s="2" t="inlineStr">
        <is>
          <t>LAN</t>
        </is>
      </c>
      <c r="C9666" s="2" t="n">
        <v>2045</v>
      </c>
      <c r="D9666" s="2" t="inlineStr">
        <is>
          <t>United States</t>
        </is>
      </c>
      <c r="E9666" s="2" t="inlineStr">
        <is>
          <t>USA</t>
        </is>
      </c>
      <c r="F9666" s="2" t="inlineStr">
        <is>
          <t>Flaring of landfill gas</t>
        </is>
      </c>
      <c r="G9666" s="2" t="n">
        <v>259</v>
      </c>
      <c r="H9666" s="2" t="n">
        <v>6.86921048327e-05</v>
      </c>
      <c r="I9666" s="2" t="n">
        <v>7.693515741262401e-05</v>
      </c>
      <c r="J9666" s="40" t="inlineStr">
        <is>
          <t>waste - methane destruction</t>
        </is>
      </c>
    </row>
    <row r="9667" ht="15.75" customHeight="1" s="120">
      <c r="A9667" s="2" t="inlineStr">
        <is>
          <t>WASTE</t>
        </is>
      </c>
      <c r="B9667" s="2" t="inlineStr">
        <is>
          <t>LAN</t>
        </is>
      </c>
      <c r="C9667" s="2" t="n">
        <v>2045</v>
      </c>
      <c r="D9667" s="2" t="inlineStr">
        <is>
          <t>United States</t>
        </is>
      </c>
      <c r="E9667" s="2" t="inlineStr">
        <is>
          <t>USA</t>
        </is>
      </c>
      <c r="F9667" s="2" t="inlineStr">
        <is>
          <t>Electricity generation with combined heat and power</t>
        </is>
      </c>
      <c r="G9667" s="2" t="n">
        <v>260</v>
      </c>
      <c r="H9667" s="2" t="n">
        <v>4.20954565925e-05</v>
      </c>
      <c r="I9667" s="2" t="n">
        <v>4.71469113836e-05</v>
      </c>
      <c r="J9667" s="40" t="inlineStr">
        <is>
          <t>waste - methane capture</t>
        </is>
      </c>
    </row>
    <row r="9668" ht="15.75" customHeight="1" s="120">
      <c r="A9668" s="2" t="inlineStr">
        <is>
          <t>WASTE</t>
        </is>
      </c>
      <c r="B9668" s="2" t="inlineStr">
        <is>
          <t>LAN</t>
        </is>
      </c>
      <c r="C9668" s="2" t="n">
        <v>2045</v>
      </c>
      <c r="D9668" s="2" t="inlineStr">
        <is>
          <t>United States</t>
        </is>
      </c>
      <c r="E9668" s="2" t="inlineStr">
        <is>
          <t>USA</t>
        </is>
      </c>
      <c r="F9668" s="2" t="inlineStr">
        <is>
          <t>Electricity generation with a gas turbine</t>
        </is>
      </c>
      <c r="G9668" s="2" t="n">
        <v>260</v>
      </c>
      <c r="H9668" s="2" t="n">
        <v>1.16887858894e-05</v>
      </c>
      <c r="I9668" s="2" t="n">
        <v>1.3091440196128e-05</v>
      </c>
      <c r="J9668" s="40" t="inlineStr">
        <is>
          <t>waste - methane capture</t>
        </is>
      </c>
    </row>
    <row r="9669" ht="15.75" customHeight="1" s="120">
      <c r="A9669" s="2" t="inlineStr">
        <is>
          <t>WASTE</t>
        </is>
      </c>
      <c r="B9669" s="2" t="inlineStr">
        <is>
          <t>LAN</t>
        </is>
      </c>
      <c r="C9669" s="2" t="n">
        <v>2045</v>
      </c>
      <c r="D9669" s="2" t="inlineStr">
        <is>
          <t>United States</t>
        </is>
      </c>
      <c r="E9669" s="2" t="inlineStr">
        <is>
          <t>USA</t>
        </is>
      </c>
      <c r="F9669" s="2" t="inlineStr">
        <is>
          <t>Electricity generation with a reciprocating engine</t>
        </is>
      </c>
      <c r="G9669" s="2" t="n">
        <v>265</v>
      </c>
      <c r="H9669" s="2" t="n">
        <v>0.0003183713997714</v>
      </c>
      <c r="I9669" s="2" t="n">
        <v>0.000356575967743968</v>
      </c>
      <c r="J9669" s="40" t="inlineStr">
        <is>
          <t>waste - methane capture</t>
        </is>
      </c>
    </row>
    <row r="9670" ht="15.75" customHeight="1" s="120">
      <c r="A9670" s="2" t="inlineStr">
        <is>
          <t>WASTE</t>
        </is>
      </c>
      <c r="B9670" s="2" t="inlineStr">
        <is>
          <t>LAN</t>
        </is>
      </c>
      <c r="C9670" s="2" t="n">
        <v>2045</v>
      </c>
      <c r="D9670" s="2" t="inlineStr">
        <is>
          <t>United States</t>
        </is>
      </c>
      <c r="E9670" s="2" t="inlineStr">
        <is>
          <t>USA</t>
        </is>
      </c>
      <c r="F9670" s="2" t="inlineStr">
        <is>
          <t>Electricity generation with a reciprocating engine</t>
        </is>
      </c>
      <c r="G9670" s="2" t="n">
        <v>268</v>
      </c>
      <c r="H9670" s="2" t="n">
        <v>0.0003156689053867</v>
      </c>
      <c r="I9670" s="2" t="n">
        <v>0.000353549174033104</v>
      </c>
      <c r="J9670" s="40" t="inlineStr">
        <is>
          <t>waste - methane capture</t>
        </is>
      </c>
    </row>
    <row r="9671" ht="15.75" customHeight="1" s="120">
      <c r="A9671" s="2" t="inlineStr">
        <is>
          <t>WASTE</t>
        </is>
      </c>
      <c r="B9671" s="2" t="inlineStr">
        <is>
          <t>LAN</t>
        </is>
      </c>
      <c r="C9671" s="2" t="n">
        <v>2045</v>
      </c>
      <c r="D9671" s="2" t="inlineStr">
        <is>
          <t>United States</t>
        </is>
      </c>
      <c r="E9671" s="2" t="inlineStr">
        <is>
          <t>USA</t>
        </is>
      </c>
      <c r="F9671" s="2" t="inlineStr">
        <is>
          <t>Electricity generation with a reciprocating engine</t>
        </is>
      </c>
      <c r="G9671" s="2" t="n">
        <v>269</v>
      </c>
      <c r="H9671" s="2" t="n">
        <v>0.0003545182698872</v>
      </c>
      <c r="I9671" s="2" t="n">
        <v>0.000397060462273664</v>
      </c>
      <c r="J9671" s="40" t="inlineStr">
        <is>
          <t>waste - methane capture</t>
        </is>
      </c>
    </row>
    <row r="9672" ht="15.75" customHeight="1" s="120">
      <c r="A9672" s="2" t="inlineStr">
        <is>
          <t>WASTE</t>
        </is>
      </c>
      <c r="B9672" s="2" t="inlineStr">
        <is>
          <t>LAN</t>
        </is>
      </c>
      <c r="C9672" s="2" t="n">
        <v>2045</v>
      </c>
      <c r="D9672" s="2" t="inlineStr">
        <is>
          <t>United States</t>
        </is>
      </c>
      <c r="E9672" s="2" t="inlineStr">
        <is>
          <t>USA</t>
        </is>
      </c>
      <c r="F9672" s="2" t="inlineStr">
        <is>
          <t>Electricity generation with a reciprocating engine</t>
        </is>
      </c>
      <c r="G9672" s="2" t="n">
        <v>280</v>
      </c>
      <c r="H9672" s="2" t="n">
        <v>0.0003024768084288</v>
      </c>
      <c r="I9672" s="2" t="n">
        <v>0.000338774025440256</v>
      </c>
      <c r="J9672" s="40" t="inlineStr">
        <is>
          <t>waste - methane capture</t>
        </is>
      </c>
    </row>
    <row r="9673" ht="15.75" customHeight="1" s="120">
      <c r="A9673" s="2" t="inlineStr">
        <is>
          <t>WASTE</t>
        </is>
      </c>
      <c r="B9673" s="2" t="inlineStr">
        <is>
          <t>LAN</t>
        </is>
      </c>
      <c r="C9673" s="2" t="n">
        <v>2045</v>
      </c>
      <c r="D9673" s="2" t="inlineStr">
        <is>
          <t>United States</t>
        </is>
      </c>
      <c r="E9673" s="2" t="inlineStr">
        <is>
          <t>USA</t>
        </is>
      </c>
      <c r="F9673" s="2" t="inlineStr">
        <is>
          <t>Land_x001f_ll gas recovery for direct use</t>
        </is>
      </c>
      <c r="G9673" s="2" t="n">
        <v>289</v>
      </c>
      <c r="H9673" s="2" t="n">
        <v>0.0001508526038378</v>
      </c>
      <c r="I9673" s="2" t="n">
        <v>0.000168954916298336</v>
      </c>
      <c r="J9673" s="40" t="inlineStr">
        <is>
          <t>waste - methane capture</t>
        </is>
      </c>
    </row>
    <row r="9674" ht="15.75" customHeight="1" s="120">
      <c r="A9674" s="2" t="inlineStr">
        <is>
          <t>WASTE</t>
        </is>
      </c>
      <c r="B9674" s="2" t="inlineStr">
        <is>
          <t>LAN</t>
        </is>
      </c>
      <c r="C9674" s="2" t="n">
        <v>2045</v>
      </c>
      <c r="D9674" s="2" t="inlineStr">
        <is>
          <t>United States</t>
        </is>
      </c>
      <c r="E9674" s="2" t="inlineStr">
        <is>
          <t>USA</t>
        </is>
      </c>
      <c r="F9674" s="2" t="inlineStr">
        <is>
          <t>Electricity generation with combined heat and power</t>
        </is>
      </c>
      <c r="G9674" s="2" t="n">
        <v>289</v>
      </c>
      <c r="H9674" s="2" t="n">
        <v>4.3093397835e-05</v>
      </c>
      <c r="I9674" s="2" t="n">
        <v>4.82646055752e-05</v>
      </c>
      <c r="J9674" s="40" t="inlineStr">
        <is>
          <t>waste - methane capture</t>
        </is>
      </c>
    </row>
    <row r="9675" ht="15.75" customHeight="1" s="120">
      <c r="A9675" s="2" t="inlineStr">
        <is>
          <t>WASTE</t>
        </is>
      </c>
      <c r="B9675" s="2" t="inlineStr">
        <is>
          <t>LAN</t>
        </is>
      </c>
      <c r="C9675" s="2" t="n">
        <v>2045</v>
      </c>
      <c r="D9675" s="2" t="inlineStr">
        <is>
          <t>United States</t>
        </is>
      </c>
      <c r="E9675" s="2" t="inlineStr">
        <is>
          <t>USA</t>
        </is>
      </c>
      <c r="F9675" s="2" t="inlineStr">
        <is>
          <t>Electricity generation with combined heat and power</t>
        </is>
      </c>
      <c r="G9675" s="2" t="n">
        <v>296</v>
      </c>
      <c r="H9675" s="2" t="n">
        <v>3.69986446458e-05</v>
      </c>
      <c r="I9675" s="2" t="n">
        <v>4.1438482003296e-05</v>
      </c>
      <c r="J9675" s="40" t="inlineStr">
        <is>
          <t>waste - methane capture</t>
        </is>
      </c>
    </row>
    <row r="9676" ht="15.75" customHeight="1" s="120">
      <c r="A9676" s="2" t="inlineStr">
        <is>
          <t>WASTE</t>
        </is>
      </c>
      <c r="B9676" s="2" t="inlineStr">
        <is>
          <t>LAN</t>
        </is>
      </c>
      <c r="C9676" s="2" t="n">
        <v>2045</v>
      </c>
      <c r="D9676" s="2" t="inlineStr">
        <is>
          <t>United States</t>
        </is>
      </c>
      <c r="E9676" s="2" t="inlineStr">
        <is>
          <t>USA</t>
        </is>
      </c>
      <c r="F9676" s="2" t="inlineStr">
        <is>
          <t>Electricity generation with a gas turbine</t>
        </is>
      </c>
      <c r="G9676" s="2" t="n">
        <v>297</v>
      </c>
      <c r="H9676" s="2" t="n">
        <v>1.02571502794e-05</v>
      </c>
      <c r="I9676" s="2" t="n">
        <v>1.1488008312928e-05</v>
      </c>
      <c r="J9676" s="40" t="inlineStr">
        <is>
          <t>waste - methane capture</t>
        </is>
      </c>
    </row>
    <row r="9677" ht="15.75" customHeight="1" s="120">
      <c r="A9677" s="2" t="inlineStr">
        <is>
          <t>WASTE</t>
        </is>
      </c>
      <c r="B9677" s="2" t="inlineStr">
        <is>
          <t>LAN</t>
        </is>
      </c>
      <c r="C9677" s="2" t="n">
        <v>2045</v>
      </c>
      <c r="D9677" s="2" t="inlineStr">
        <is>
          <t>United States</t>
        </is>
      </c>
      <c r="E9677" s="2" t="inlineStr">
        <is>
          <t>USA</t>
        </is>
      </c>
      <c r="F9677" s="2" t="inlineStr">
        <is>
          <t>Electricity generation with a reciprocating engine</t>
        </is>
      </c>
      <c r="G9677" s="2" t="n">
        <v>304</v>
      </c>
      <c r="H9677" s="2" t="n">
        <v>0.0005554776871577</v>
      </c>
      <c r="I9677" s="2" t="n">
        <v>0.000622135009616624</v>
      </c>
      <c r="J9677" s="40" t="inlineStr">
        <is>
          <t>waste - methane capture</t>
        </is>
      </c>
    </row>
    <row r="9678" ht="15.75" customHeight="1" s="120">
      <c r="A9678" s="2" t="inlineStr">
        <is>
          <t>WASTE</t>
        </is>
      </c>
      <c r="B9678" s="2" t="inlineStr">
        <is>
          <t>LAN</t>
        </is>
      </c>
      <c r="C9678" s="2" t="n">
        <v>2045</v>
      </c>
      <c r="D9678" s="2" t="inlineStr">
        <is>
          <t>United States</t>
        </is>
      </c>
      <c r="E9678" s="2" t="inlineStr">
        <is>
          <t>USA</t>
        </is>
      </c>
      <c r="F9678" s="2" t="inlineStr">
        <is>
          <t>Electricity generation with a reciprocating engine</t>
        </is>
      </c>
      <c r="G9678" s="2" t="n">
        <v>309</v>
      </c>
      <c r="H9678" s="2" t="n">
        <v>0.0003084796480834</v>
      </c>
      <c r="I9678" s="2" t="n">
        <v>0.0003454972058534081</v>
      </c>
      <c r="J9678" s="40" t="inlineStr">
        <is>
          <t>waste - methane capture</t>
        </is>
      </c>
    </row>
    <row r="9679" ht="15.75" customHeight="1" s="120">
      <c r="A9679" s="2" t="inlineStr">
        <is>
          <t>WASTE</t>
        </is>
      </c>
      <c r="B9679" s="2" t="inlineStr">
        <is>
          <t>LAN</t>
        </is>
      </c>
      <c r="C9679" s="2" t="n">
        <v>2045</v>
      </c>
      <c r="D9679" s="2" t="inlineStr">
        <is>
          <t>United States</t>
        </is>
      </c>
      <c r="E9679" s="2" t="inlineStr">
        <is>
          <t>USA</t>
        </is>
      </c>
      <c r="F9679" s="2" t="inlineStr">
        <is>
          <t>Electricity generation with a microturbine</t>
        </is>
      </c>
      <c r="G9679" s="2" t="n">
        <v>315</v>
      </c>
      <c r="H9679" s="54" t="n">
        <v>3.35066147272e-06</v>
      </c>
      <c r="I9679" s="2" t="n">
        <v>3.7527408494464e-06</v>
      </c>
      <c r="J9679" s="40" t="inlineStr">
        <is>
          <t>waste - methane capture</t>
        </is>
      </c>
    </row>
    <row r="9680" ht="15.75" customHeight="1" s="120">
      <c r="A9680" s="2" t="inlineStr">
        <is>
          <t>WASTE</t>
        </is>
      </c>
      <c r="B9680" s="2" t="inlineStr">
        <is>
          <t>LAN</t>
        </is>
      </c>
      <c r="C9680" s="2" t="n">
        <v>2045</v>
      </c>
      <c r="D9680" s="2" t="inlineStr">
        <is>
          <t>United States</t>
        </is>
      </c>
      <c r="E9680" s="2" t="inlineStr">
        <is>
          <t>USA</t>
        </is>
      </c>
      <c r="F9680" s="2" t="inlineStr">
        <is>
          <t>Electricity generation with a microturbine</t>
        </is>
      </c>
      <c r="G9680" s="2" t="n">
        <v>321</v>
      </c>
      <c r="H9680" s="54" t="n">
        <v>3.22994969792e-06</v>
      </c>
      <c r="I9680" s="2" t="n">
        <v>3.6175436616704e-06</v>
      </c>
      <c r="J9680" s="40" t="inlineStr">
        <is>
          <t>waste - methane capture</t>
        </is>
      </c>
    </row>
    <row r="9681" ht="15.75" customHeight="1" s="120">
      <c r="A9681" s="2" t="inlineStr">
        <is>
          <t>WASTE</t>
        </is>
      </c>
      <c r="B9681" s="2" t="inlineStr">
        <is>
          <t>LAN</t>
        </is>
      </c>
      <c r="C9681" s="2" t="n">
        <v>2045</v>
      </c>
      <c r="D9681" s="2" t="inlineStr">
        <is>
          <t>United States</t>
        </is>
      </c>
      <c r="E9681" s="2" t="inlineStr">
        <is>
          <t>USA</t>
        </is>
      </c>
      <c r="F9681" s="2" t="inlineStr">
        <is>
          <t>Electricity generation with a reciprocating engine</t>
        </is>
      </c>
      <c r="G9681" s="2" t="n">
        <v>323</v>
      </c>
      <c r="H9681" s="2" t="n">
        <v>0.0002617477730382</v>
      </c>
      <c r="I9681" s="2" t="n">
        <v>0.000293157505802784</v>
      </c>
      <c r="J9681" s="40" t="inlineStr">
        <is>
          <t>waste - methane capture</t>
        </is>
      </c>
    </row>
    <row r="9682" ht="15.75" customHeight="1" s="120">
      <c r="A9682" s="2" t="inlineStr">
        <is>
          <t>WASTE</t>
        </is>
      </c>
      <c r="B9682" s="2" t="inlineStr">
        <is>
          <t>LAN</t>
        </is>
      </c>
      <c r="C9682" s="2" t="n">
        <v>2045</v>
      </c>
      <c r="D9682" s="2" t="inlineStr">
        <is>
          <t>United States</t>
        </is>
      </c>
      <c r="E9682" s="2" t="inlineStr">
        <is>
          <t>USA</t>
        </is>
      </c>
      <c r="F9682" s="2" t="inlineStr">
        <is>
          <t>Flaring of landfill gas</t>
        </is>
      </c>
      <c r="G9682" s="2" t="n">
        <v>326</v>
      </c>
      <c r="H9682" s="2" t="n">
        <v>5.0760427257e-05</v>
      </c>
      <c r="I9682" s="2" t="n">
        <v>5.685167852784e-05</v>
      </c>
      <c r="J9682" s="40" t="inlineStr">
        <is>
          <t>waste - methane destruction</t>
        </is>
      </c>
    </row>
    <row r="9683" ht="15.75" customHeight="1" s="120">
      <c r="A9683" s="2" t="inlineStr">
        <is>
          <t>WASTE</t>
        </is>
      </c>
      <c r="B9683" s="2" t="inlineStr">
        <is>
          <t>LAN</t>
        </is>
      </c>
      <c r="C9683" s="2" t="n">
        <v>2045</v>
      </c>
      <c r="D9683" s="2" t="inlineStr">
        <is>
          <t>United States</t>
        </is>
      </c>
      <c r="E9683" s="2" t="inlineStr">
        <is>
          <t>USA</t>
        </is>
      </c>
      <c r="F9683" s="2" t="inlineStr">
        <is>
          <t>Electricity generation with a reciprocating engine</t>
        </is>
      </c>
      <c r="G9683" s="2" t="n">
        <v>331</v>
      </c>
      <c r="H9683" s="2" t="n">
        <v>0.0002552638470661</v>
      </c>
      <c r="I9683" s="2" t="n">
        <v>0.000285895508714032</v>
      </c>
      <c r="J9683" s="40" t="inlineStr">
        <is>
          <t>waste - methane capture</t>
        </is>
      </c>
    </row>
    <row r="9684" ht="15.75" customHeight="1" s="120">
      <c r="A9684" s="2" t="inlineStr">
        <is>
          <t>WASTE</t>
        </is>
      </c>
      <c r="B9684" s="2" t="inlineStr">
        <is>
          <t>LAN</t>
        </is>
      </c>
      <c r="C9684" s="2" t="n">
        <v>2045</v>
      </c>
      <c r="D9684" s="2" t="inlineStr">
        <is>
          <t>United States</t>
        </is>
      </c>
      <c r="E9684" s="2" t="inlineStr">
        <is>
          <t>USA</t>
        </is>
      </c>
      <c r="F9684" s="2" t="inlineStr">
        <is>
          <t>Land_x001f_ll gas recovery for direct use</t>
        </is>
      </c>
      <c r="G9684" s="2" t="n">
        <v>333</v>
      </c>
      <c r="H9684" s="2" t="n">
        <v>0.0001388818345731</v>
      </c>
      <c r="I9684" s="2" t="n">
        <v>0.000155547654721872</v>
      </c>
      <c r="J9684" s="40" t="inlineStr">
        <is>
          <t>waste - methane capture</t>
        </is>
      </c>
    </row>
    <row r="9685" ht="15.75" customHeight="1" s="120">
      <c r="A9685" s="2" t="inlineStr">
        <is>
          <t>WASTE</t>
        </is>
      </c>
      <c r="B9685" s="2" t="inlineStr">
        <is>
          <t>LAN</t>
        </is>
      </c>
      <c r="C9685" s="2" t="n">
        <v>2045</v>
      </c>
      <c r="D9685" s="2" t="inlineStr">
        <is>
          <t>United States</t>
        </is>
      </c>
      <c r="E9685" s="2" t="inlineStr">
        <is>
          <t>USA</t>
        </is>
      </c>
      <c r="F9685" s="2" t="inlineStr">
        <is>
          <t>Electricity generation with combined heat and power</t>
        </is>
      </c>
      <c r="G9685" s="2" t="n">
        <v>335</v>
      </c>
      <c r="H9685" s="2" t="n">
        <v>3.26562549162e-05</v>
      </c>
      <c r="I9685" s="2" t="n">
        <v>3.6575005506144e-05</v>
      </c>
      <c r="J9685" s="40" t="inlineStr">
        <is>
          <t>waste - methane capture</t>
        </is>
      </c>
    </row>
    <row r="9686" ht="15.75" customHeight="1" s="120">
      <c r="A9686" s="2" t="inlineStr">
        <is>
          <t>WASTE</t>
        </is>
      </c>
      <c r="B9686" s="2" t="inlineStr">
        <is>
          <t>LAN</t>
        </is>
      </c>
      <c r="C9686" s="2" t="n">
        <v>2045</v>
      </c>
      <c r="D9686" s="2" t="inlineStr">
        <is>
          <t>United States</t>
        </is>
      </c>
      <c r="E9686" s="2" t="inlineStr">
        <is>
          <t>USA</t>
        </is>
      </c>
      <c r="F9686" s="2" t="inlineStr">
        <is>
          <t>Flaring of landfill gas</t>
        </is>
      </c>
      <c r="G9686" s="2" t="n">
        <v>336</v>
      </c>
      <c r="H9686" s="2" t="n">
        <v>5.26574804098e-05</v>
      </c>
      <c r="I9686" s="2" t="n">
        <v>5.897637805897601e-05</v>
      </c>
      <c r="J9686" s="40" t="inlineStr">
        <is>
          <t>waste - methane destruction</t>
        </is>
      </c>
    </row>
    <row r="9687" ht="15.75" customHeight="1" s="120">
      <c r="A9687" s="2" t="inlineStr">
        <is>
          <t>WASTE</t>
        </is>
      </c>
      <c r="B9687" s="2" t="inlineStr">
        <is>
          <t>LAN</t>
        </is>
      </c>
      <c r="C9687" s="2" t="n">
        <v>2045</v>
      </c>
      <c r="D9687" s="2" t="inlineStr">
        <is>
          <t>United States</t>
        </is>
      </c>
      <c r="E9687" s="2" t="inlineStr">
        <is>
          <t>USA</t>
        </is>
      </c>
      <c r="F9687" s="2" t="inlineStr">
        <is>
          <t>Electricity generation with combined heat and power</t>
        </is>
      </c>
      <c r="G9687" s="2" t="n">
        <v>338</v>
      </c>
      <c r="H9687" s="2" t="n">
        <v>3.24009961332e-05</v>
      </c>
      <c r="I9687" s="2" t="n">
        <v>3.628911566918401e-05</v>
      </c>
      <c r="J9687" s="40" t="inlineStr">
        <is>
          <t>waste - methane capture</t>
        </is>
      </c>
    </row>
    <row r="9688" ht="15.75" customHeight="1" s="120">
      <c r="A9688" s="2" t="inlineStr">
        <is>
          <t>WASTE</t>
        </is>
      </c>
      <c r="B9688" s="2" t="inlineStr">
        <is>
          <t>LAN</t>
        </is>
      </c>
      <c r="C9688" s="2" t="n">
        <v>2045</v>
      </c>
      <c r="D9688" s="2" t="inlineStr">
        <is>
          <t>United States</t>
        </is>
      </c>
      <c r="E9688" s="2" t="inlineStr">
        <is>
          <t>USA</t>
        </is>
      </c>
      <c r="F9688" s="2" t="inlineStr">
        <is>
          <t>Electricity generation with combined heat and power</t>
        </is>
      </c>
      <c r="G9688" s="2" t="n">
        <v>346</v>
      </c>
      <c r="H9688" s="2" t="n">
        <v>3.63518192898e-05</v>
      </c>
      <c r="I9688" s="2" t="n">
        <v>4.071403760457601e-05</v>
      </c>
      <c r="J9688" s="40" t="inlineStr">
        <is>
          <t>waste - methane capture</t>
        </is>
      </c>
    </row>
    <row r="9689" ht="15.75" customHeight="1" s="120">
      <c r="A9689" s="2" t="inlineStr">
        <is>
          <t>WASTE</t>
        </is>
      </c>
      <c r="B9689" s="2" t="inlineStr">
        <is>
          <t>LAN</t>
        </is>
      </c>
      <c r="C9689" s="2" t="n">
        <v>2045</v>
      </c>
      <c r="D9689" s="2" t="inlineStr">
        <is>
          <t>United States</t>
        </is>
      </c>
      <c r="E9689" s="2" t="inlineStr">
        <is>
          <t>USA</t>
        </is>
      </c>
      <c r="F9689" s="2" t="inlineStr">
        <is>
          <t>Electricity generation with a gas turbine</t>
        </is>
      </c>
      <c r="G9689" s="2" t="n">
        <v>346</v>
      </c>
      <c r="H9689" s="54" t="n">
        <v>8.767147846809999e-06</v>
      </c>
      <c r="I9689" s="2" t="n">
        <v>9.8192055884272e-06</v>
      </c>
      <c r="J9689" s="40" t="inlineStr">
        <is>
          <t>waste - methane capture</t>
        </is>
      </c>
    </row>
    <row r="9690" ht="15.75" customHeight="1" s="120">
      <c r="A9690" s="2" t="inlineStr">
        <is>
          <t>WASTE</t>
        </is>
      </c>
      <c r="B9690" s="2" t="inlineStr">
        <is>
          <t>LAN</t>
        </is>
      </c>
      <c r="C9690" s="2" t="n">
        <v>2045</v>
      </c>
      <c r="D9690" s="2" t="inlineStr">
        <is>
          <t>United States</t>
        </is>
      </c>
      <c r="E9690" s="2" t="inlineStr">
        <is>
          <t>USA</t>
        </is>
      </c>
      <c r="F9690" s="2" t="inlineStr">
        <is>
          <t>Electricity generation with combined heat and power</t>
        </is>
      </c>
      <c r="G9690" s="2" t="n">
        <v>350</v>
      </c>
      <c r="H9690" s="2" t="n">
        <v>3.12755182676e-05</v>
      </c>
      <c r="I9690" s="2" t="n">
        <v>3.5028580459712e-05</v>
      </c>
      <c r="J9690" s="40" t="inlineStr">
        <is>
          <t>waste - methane capture</t>
        </is>
      </c>
    </row>
    <row r="9691" ht="15.75" customHeight="1" s="120">
      <c r="A9691" s="2" t="inlineStr">
        <is>
          <t>WASTE</t>
        </is>
      </c>
      <c r="B9691" s="2" t="inlineStr">
        <is>
          <t>LAN</t>
        </is>
      </c>
      <c r="C9691" s="2" t="n">
        <v>2045</v>
      </c>
      <c r="D9691" s="2" t="inlineStr">
        <is>
          <t>United States</t>
        </is>
      </c>
      <c r="E9691" s="2" t="inlineStr">
        <is>
          <t>USA</t>
        </is>
      </c>
      <c r="F9691" s="2" t="inlineStr">
        <is>
          <t>Electricity generation with combined heat and power</t>
        </is>
      </c>
      <c r="G9691" s="2" t="n">
        <v>354</v>
      </c>
      <c r="H9691" s="2" t="n">
        <v>3.54620897269e-05</v>
      </c>
      <c r="I9691" s="2" t="n">
        <v>3.971754049412801e-05</v>
      </c>
      <c r="J9691" s="40" t="inlineStr">
        <is>
          <t>waste - methane capture</t>
        </is>
      </c>
    </row>
    <row r="9692" ht="15.75" customHeight="1" s="120">
      <c r="A9692" s="2" t="inlineStr">
        <is>
          <t>WASTE</t>
        </is>
      </c>
      <c r="B9692" s="2" t="inlineStr">
        <is>
          <t>LAN</t>
        </is>
      </c>
      <c r="C9692" s="2" t="n">
        <v>2045</v>
      </c>
      <c r="D9692" s="2" t="inlineStr">
        <is>
          <t>United States</t>
        </is>
      </c>
      <c r="E9692" s="2" t="inlineStr">
        <is>
          <t>USA</t>
        </is>
      </c>
      <c r="F9692" s="2" t="inlineStr">
        <is>
          <t>Land_x001f_ll gas recovery for direct use</t>
        </is>
      </c>
      <c r="G9692" s="2" t="n">
        <v>357</v>
      </c>
      <c r="H9692" s="2" t="n">
        <v>0.0001330778322881</v>
      </c>
      <c r="I9692" s="2" t="n">
        <v>0.000149047172162672</v>
      </c>
      <c r="J9692" s="40" t="inlineStr">
        <is>
          <t>waste - methane capture</t>
        </is>
      </c>
    </row>
    <row r="9693" ht="15.75" customHeight="1" s="120">
      <c r="A9693" s="2" t="inlineStr">
        <is>
          <t>WASTE</t>
        </is>
      </c>
      <c r="B9693" s="2" t="inlineStr">
        <is>
          <t>LAN</t>
        </is>
      </c>
      <c r="C9693" s="2" t="n">
        <v>2045</v>
      </c>
      <c r="D9693" s="2" t="inlineStr">
        <is>
          <t>United States</t>
        </is>
      </c>
      <c r="E9693" s="2" t="inlineStr">
        <is>
          <t>USA</t>
        </is>
      </c>
      <c r="F9693" s="2" t="inlineStr">
        <is>
          <t>Electricity generation with combined heat and power</t>
        </is>
      </c>
      <c r="G9693" s="2" t="n">
        <v>360</v>
      </c>
      <c r="H9693" s="2" t="n">
        <v>3.039380681e-05</v>
      </c>
      <c r="I9693" s="2" t="n">
        <v>3.40410636272e-05</v>
      </c>
      <c r="J9693" s="40" t="inlineStr">
        <is>
          <t>waste - methane capture</t>
        </is>
      </c>
    </row>
    <row r="9694" ht="15.75" customHeight="1" s="120">
      <c r="A9694" s="2" t="inlineStr">
        <is>
          <t>WASTE</t>
        </is>
      </c>
      <c r="B9694" s="2" t="inlineStr">
        <is>
          <t>LAN</t>
        </is>
      </c>
      <c r="C9694" s="2" t="n">
        <v>2045</v>
      </c>
      <c r="D9694" s="2" t="inlineStr">
        <is>
          <t>United States</t>
        </is>
      </c>
      <c r="E9694" s="2" t="inlineStr">
        <is>
          <t>USA</t>
        </is>
      </c>
      <c r="F9694" s="2" t="inlineStr">
        <is>
          <t>Electricity generation with combined heat and power</t>
        </is>
      </c>
      <c r="G9694" s="2" t="n">
        <v>367</v>
      </c>
      <c r="H9694" s="2" t="n">
        <v>2.98737959383e-05</v>
      </c>
      <c r="I9694" s="2" t="n">
        <v>3.345865145089601e-05</v>
      </c>
      <c r="J9694" s="40" t="inlineStr">
        <is>
          <t>waste - methane capture</t>
        </is>
      </c>
    </row>
    <row r="9695" ht="15.75" customHeight="1" s="120">
      <c r="A9695" s="2" t="inlineStr">
        <is>
          <t>WASTE</t>
        </is>
      </c>
      <c r="B9695" s="2" t="inlineStr">
        <is>
          <t>LAN</t>
        </is>
      </c>
      <c r="C9695" s="2" t="n">
        <v>2045</v>
      </c>
      <c r="D9695" s="2" t="inlineStr">
        <is>
          <t>United States</t>
        </is>
      </c>
      <c r="E9695" s="2" t="inlineStr">
        <is>
          <t>USA</t>
        </is>
      </c>
      <c r="F9695" s="2" t="inlineStr">
        <is>
          <t>Land_x001f_ll gas recovery for direct use</t>
        </is>
      </c>
      <c r="G9695" s="2" t="n">
        <v>380</v>
      </c>
      <c r="H9695" s="2" t="n">
        <v>0.0001400708133588</v>
      </c>
      <c r="I9695" s="2" t="n">
        <v>0.000156879310961856</v>
      </c>
      <c r="J9695" s="40" t="inlineStr">
        <is>
          <t>waste - methane capture</t>
        </is>
      </c>
    </row>
    <row r="9696" ht="15.75" customHeight="1" s="120">
      <c r="A9696" s="2" t="inlineStr">
        <is>
          <t>WASTE</t>
        </is>
      </c>
      <c r="B9696" s="2" t="inlineStr">
        <is>
          <t>LAN</t>
        </is>
      </c>
      <c r="C9696" s="2" t="n">
        <v>2045</v>
      </c>
      <c r="D9696" s="2" t="inlineStr">
        <is>
          <t>United States</t>
        </is>
      </c>
      <c r="E9696" s="2" t="inlineStr">
        <is>
          <t>USA</t>
        </is>
      </c>
      <c r="F9696" s="2" t="inlineStr">
        <is>
          <t>Electricity generation with combined heat and power</t>
        </is>
      </c>
      <c r="G9696" s="2" t="n">
        <v>384</v>
      </c>
      <c r="H9696" s="2" t="n">
        <v>2.85731384793e-05</v>
      </c>
      <c r="I9696" s="2" t="n">
        <v>3.200191509681601e-05</v>
      </c>
      <c r="J9696" s="40" t="inlineStr">
        <is>
          <t>waste - methane capture</t>
        </is>
      </c>
    </row>
    <row r="9697" ht="15.75" customHeight="1" s="120">
      <c r="A9697" s="2" t="inlineStr">
        <is>
          <t>WASTE</t>
        </is>
      </c>
      <c r="B9697" s="2" t="inlineStr">
        <is>
          <t>LAN</t>
        </is>
      </c>
      <c r="C9697" s="2" t="n">
        <v>2045</v>
      </c>
      <c r="D9697" s="2" t="inlineStr">
        <is>
          <t>United States</t>
        </is>
      </c>
      <c r="E9697" s="2" t="inlineStr">
        <is>
          <t>USA</t>
        </is>
      </c>
      <c r="F9697" s="2" t="inlineStr">
        <is>
          <t>Land_x001f_ll gas recovery for direct use</t>
        </is>
      </c>
      <c r="G9697" s="2" t="n">
        <v>408</v>
      </c>
      <c r="H9697" s="2" t="n">
        <v>0.0002443882112857</v>
      </c>
      <c r="I9697" s="2" t="n">
        <v>0.000273714796639984</v>
      </c>
      <c r="J9697" s="40" t="inlineStr">
        <is>
          <t>waste - methane capture</t>
        </is>
      </c>
    </row>
    <row r="9698" ht="15.75" customHeight="1" s="120">
      <c r="A9698" s="2" t="inlineStr">
        <is>
          <t>WASTE</t>
        </is>
      </c>
      <c r="B9698" s="2" t="inlineStr">
        <is>
          <t>LAN</t>
        </is>
      </c>
      <c r="C9698" s="2" t="n">
        <v>2045</v>
      </c>
      <c r="D9698" s="2" t="inlineStr">
        <is>
          <t>United States</t>
        </is>
      </c>
      <c r="E9698" s="2" t="inlineStr">
        <is>
          <t>USA</t>
        </is>
      </c>
      <c r="F9698" s="2" t="inlineStr">
        <is>
          <t>Land_x001f_ll gas recovery for direct use</t>
        </is>
      </c>
      <c r="G9698" s="2" t="n">
        <v>410</v>
      </c>
      <c r="H9698" s="2" t="n">
        <v>0.0001919203496072</v>
      </c>
      <c r="I9698" s="2" t="n">
        <v>0.000214950791560064</v>
      </c>
      <c r="J9698" s="40" t="inlineStr">
        <is>
          <t>waste - methane capture</t>
        </is>
      </c>
    </row>
    <row r="9699" ht="15.75" customHeight="1" s="120">
      <c r="A9699" s="2" t="inlineStr">
        <is>
          <t>WASTE</t>
        </is>
      </c>
      <c r="B9699" s="2" t="inlineStr">
        <is>
          <t>LAN</t>
        </is>
      </c>
      <c r="C9699" s="2" t="n">
        <v>2045</v>
      </c>
      <c r="D9699" s="2" t="inlineStr">
        <is>
          <t>United States</t>
        </is>
      </c>
      <c r="E9699" s="2" t="inlineStr">
        <is>
          <t>USA</t>
        </is>
      </c>
      <c r="F9699" s="2" t="inlineStr">
        <is>
          <t>Electricity generation with combined heat and power</t>
        </is>
      </c>
      <c r="G9699" s="2" t="n">
        <v>414</v>
      </c>
      <c r="H9699" s="2" t="n">
        <v>2.6530949981e-05</v>
      </c>
      <c r="I9699" s="2" t="n">
        <v>2.971466397872e-05</v>
      </c>
      <c r="J9699" s="40" t="inlineStr">
        <is>
          <t>waste - methane capture</t>
        </is>
      </c>
    </row>
    <row r="9700" ht="15.75" customHeight="1" s="120">
      <c r="A9700" s="2" t="inlineStr">
        <is>
          <t>WASTE</t>
        </is>
      </c>
      <c r="B9700" s="2" t="inlineStr">
        <is>
          <t>LAN</t>
        </is>
      </c>
      <c r="C9700" s="2" t="n">
        <v>2045</v>
      </c>
      <c r="D9700" s="2" t="inlineStr">
        <is>
          <t>United States</t>
        </is>
      </c>
      <c r="E9700" s="2" t="inlineStr">
        <is>
          <t>USA</t>
        </is>
      </c>
      <c r="F9700" s="2" t="inlineStr">
        <is>
          <t>Electricity generation with combined heat and power</t>
        </is>
      </c>
      <c r="G9700" s="2" t="n">
        <v>417</v>
      </c>
      <c r="H9700" s="2" t="n">
        <v>2.63057427219e-05</v>
      </c>
      <c r="I9700" s="2" t="n">
        <v>2.9462431848528e-05</v>
      </c>
      <c r="J9700" s="40" t="inlineStr">
        <is>
          <t>waste - methane capture</t>
        </is>
      </c>
    </row>
    <row r="9701" ht="15.75" customHeight="1" s="120">
      <c r="A9701" s="2" t="inlineStr">
        <is>
          <t>WASTE</t>
        </is>
      </c>
      <c r="B9701" s="2" t="inlineStr">
        <is>
          <t>LAN</t>
        </is>
      </c>
      <c r="C9701" s="2" t="n">
        <v>2045</v>
      </c>
      <c r="D9701" s="2" t="inlineStr">
        <is>
          <t>United States</t>
        </is>
      </c>
      <c r="E9701" s="2" t="inlineStr">
        <is>
          <t>USA</t>
        </is>
      </c>
      <c r="F9701" s="2" t="inlineStr">
        <is>
          <t>Land_x001f_ll gas recovery for direct use</t>
        </is>
      </c>
      <c r="G9701" s="2" t="n">
        <v>421</v>
      </c>
      <c r="H9701" s="2" t="n">
        <v>0.0001872229913715</v>
      </c>
      <c r="I9701" s="2" t="n">
        <v>0.00020968975033608</v>
      </c>
      <c r="J9701" s="40" t="inlineStr">
        <is>
          <t>waste - methane capture</t>
        </is>
      </c>
    </row>
    <row r="9702" ht="15.75" customHeight="1" s="120">
      <c r="A9702" s="2" t="inlineStr">
        <is>
          <t>WASTE</t>
        </is>
      </c>
      <c r="B9702" s="2" t="inlineStr">
        <is>
          <t>LAN</t>
        </is>
      </c>
      <c r="C9702" s="2" t="n">
        <v>2045</v>
      </c>
      <c r="D9702" s="2" t="inlineStr">
        <is>
          <t>United States</t>
        </is>
      </c>
      <c r="E9702" s="2" t="inlineStr">
        <is>
          <t>USA</t>
        </is>
      </c>
      <c r="F9702" s="2" t="inlineStr">
        <is>
          <t>Electricity generation with combined heat and power</t>
        </is>
      </c>
      <c r="G9702" s="2" t="n">
        <v>425</v>
      </c>
      <c r="H9702" s="2" t="n">
        <v>2.95431873383e-05</v>
      </c>
      <c r="I9702" s="2" t="n">
        <v>3.3088369818896e-05</v>
      </c>
      <c r="J9702" s="40" t="inlineStr">
        <is>
          <t>waste - methane capture</t>
        </is>
      </c>
    </row>
    <row r="9703" ht="15.75" customHeight="1" s="120">
      <c r="A9703" s="2" t="inlineStr">
        <is>
          <t>WASTE</t>
        </is>
      </c>
      <c r="B9703" s="2" t="inlineStr">
        <is>
          <t>LAN</t>
        </is>
      </c>
      <c r="C9703" s="2" t="n">
        <v>2045</v>
      </c>
      <c r="D9703" s="2" t="inlineStr">
        <is>
          <t>United States</t>
        </is>
      </c>
      <c r="E9703" s="2" t="inlineStr">
        <is>
          <t>USA</t>
        </is>
      </c>
      <c r="F9703" s="2" t="inlineStr">
        <is>
          <t>Electricity generation with a gas turbine</t>
        </is>
      </c>
      <c r="G9703" s="2" t="n">
        <v>434</v>
      </c>
      <c r="H9703" s="54" t="n">
        <v>7.64918786444e-06</v>
      </c>
      <c r="I9703" s="2" t="n">
        <v>8.567090408172801e-06</v>
      </c>
      <c r="J9703" s="40" t="inlineStr">
        <is>
          <t>waste - methane capture</t>
        </is>
      </c>
    </row>
    <row r="9704" ht="15.75" customHeight="1" s="120">
      <c r="A9704" s="2" t="inlineStr">
        <is>
          <t>WASTE</t>
        </is>
      </c>
      <c r="B9704" s="2" t="inlineStr">
        <is>
          <t>LAN</t>
        </is>
      </c>
      <c r="C9704" s="2" t="n">
        <v>2045</v>
      </c>
      <c r="D9704" s="2" t="inlineStr">
        <is>
          <t>United States</t>
        </is>
      </c>
      <c r="E9704" s="2" t="inlineStr">
        <is>
          <t>USA</t>
        </is>
      </c>
      <c r="F9704" s="2" t="inlineStr">
        <is>
          <t>Electricity generation with combined heat and power</t>
        </is>
      </c>
      <c r="G9704" s="2" t="n">
        <v>436</v>
      </c>
      <c r="H9704" s="2" t="n">
        <v>2.52064019151e-05</v>
      </c>
      <c r="I9704" s="2" t="n">
        <v>2.8231170144912e-05</v>
      </c>
      <c r="J9704" s="40" t="inlineStr">
        <is>
          <t>waste - methane capture</t>
        </is>
      </c>
    </row>
    <row r="9705" ht="15.75" customHeight="1" s="120">
      <c r="A9705" s="2" t="inlineStr">
        <is>
          <t>WASTE</t>
        </is>
      </c>
      <c r="B9705" s="2" t="inlineStr">
        <is>
          <t>LAN</t>
        </is>
      </c>
      <c r="C9705" s="2" t="n">
        <v>2045</v>
      </c>
      <c r="D9705" s="2" t="inlineStr">
        <is>
          <t>United States</t>
        </is>
      </c>
      <c r="E9705" s="2" t="inlineStr">
        <is>
          <t>USA</t>
        </is>
      </c>
      <c r="F9705" s="2" t="inlineStr">
        <is>
          <t>Land_x001f_ll gas recovery for direct use</t>
        </is>
      </c>
      <c r="G9705" s="2" t="n">
        <v>447</v>
      </c>
      <c r="H9705" s="2" t="n">
        <v>0.0001151586693595</v>
      </c>
      <c r="I9705" s="2" t="n">
        <v>0.00012897770968264</v>
      </c>
      <c r="J9705" s="40" t="inlineStr">
        <is>
          <t>waste - methane capture</t>
        </is>
      </c>
    </row>
    <row r="9706" ht="15.75" customHeight="1" s="120">
      <c r="A9706" s="2" t="inlineStr">
        <is>
          <t>WASTE</t>
        </is>
      </c>
      <c r="B9706" s="2" t="inlineStr">
        <is>
          <t>LAN</t>
        </is>
      </c>
      <c r="C9706" s="2" t="n">
        <v>2045</v>
      </c>
      <c r="D9706" s="2" t="inlineStr">
        <is>
          <t>United States</t>
        </is>
      </c>
      <c r="E9706" s="2" t="inlineStr">
        <is>
          <t>USA</t>
        </is>
      </c>
      <c r="F9706" s="2" t="inlineStr">
        <is>
          <t>Land_x001f_ll gas recovery for direct use</t>
        </is>
      </c>
      <c r="G9706" s="2" t="n">
        <v>449</v>
      </c>
      <c r="H9706" s="2" t="n">
        <v>0.0001123059919337</v>
      </c>
      <c r="I9706" s="2" t="n">
        <v>0.000125782710965744</v>
      </c>
      <c r="J9706" s="40" t="inlineStr">
        <is>
          <t>waste - methane capture</t>
        </is>
      </c>
    </row>
    <row r="9707" ht="15.75" customHeight="1" s="120">
      <c r="A9707" s="2" t="inlineStr">
        <is>
          <t>WASTE</t>
        </is>
      </c>
      <c r="B9707" s="2" t="inlineStr">
        <is>
          <t>LAN</t>
        </is>
      </c>
      <c r="C9707" s="2" t="n">
        <v>2045</v>
      </c>
      <c r="D9707" s="2" t="inlineStr">
        <is>
          <t>United States</t>
        </is>
      </c>
      <c r="E9707" s="2" t="inlineStr">
        <is>
          <t>USA</t>
        </is>
      </c>
      <c r="F9707" s="2" t="inlineStr">
        <is>
          <t>Electricity generation with a reciprocating engine</t>
        </is>
      </c>
      <c r="G9707" s="2" t="n">
        <v>470</v>
      </c>
      <c r="H9707" s="2" t="n">
        <v>0.0001789181842469</v>
      </c>
      <c r="I9707" s="2" t="n">
        <v>0.000200388366356528</v>
      </c>
      <c r="J9707" s="40" t="inlineStr">
        <is>
          <t>waste - methane capture</t>
        </is>
      </c>
    </row>
    <row r="9708" ht="15.75" customHeight="1" s="120">
      <c r="A9708" s="2" t="inlineStr">
        <is>
          <t>WASTE</t>
        </is>
      </c>
      <c r="B9708" s="2" t="inlineStr">
        <is>
          <t>LAN</t>
        </is>
      </c>
      <c r="C9708" s="2" t="n">
        <v>2045</v>
      </c>
      <c r="D9708" s="2" t="inlineStr">
        <is>
          <t>United States</t>
        </is>
      </c>
      <c r="E9708" s="2" t="inlineStr">
        <is>
          <t>USA</t>
        </is>
      </c>
      <c r="F9708" s="2" t="inlineStr">
        <is>
          <t>Electricity generation with combined heat and power</t>
        </is>
      </c>
      <c r="G9708" s="2" t="n">
        <v>475</v>
      </c>
      <c r="H9708" s="2" t="n">
        <v>4.62898078695e-05</v>
      </c>
      <c r="I9708" s="2" t="n">
        <v>5.184458481384e-05</v>
      </c>
      <c r="J9708" s="40" t="inlineStr">
        <is>
          <t>waste - methane capture</t>
        </is>
      </c>
    </row>
    <row r="9709" ht="15.75" customHeight="1" s="120">
      <c r="A9709" s="2" t="inlineStr">
        <is>
          <t>WASTE</t>
        </is>
      </c>
      <c r="B9709" s="2" t="inlineStr">
        <is>
          <t>LAN</t>
        </is>
      </c>
      <c r="C9709" s="2" t="n">
        <v>2045</v>
      </c>
      <c r="D9709" s="2" t="inlineStr">
        <is>
          <t>United States</t>
        </is>
      </c>
      <c r="E9709" s="2" t="inlineStr">
        <is>
          <t>USA</t>
        </is>
      </c>
      <c r="F9709" s="2" t="inlineStr">
        <is>
          <t>Electricity generation with combined heat and power</t>
        </is>
      </c>
      <c r="G9709" s="2" t="n">
        <v>488</v>
      </c>
      <c r="H9709" s="2" t="n">
        <v>2.5706636734e-05</v>
      </c>
      <c r="I9709" s="2" t="n">
        <v>2.879143314208e-05</v>
      </c>
      <c r="J9709" s="40" t="inlineStr">
        <is>
          <t>waste - methane capture</t>
        </is>
      </c>
    </row>
    <row r="9710" ht="15.75" customHeight="1" s="120">
      <c r="A9710" s="2" t="inlineStr">
        <is>
          <t>WASTE</t>
        </is>
      </c>
      <c r="B9710" s="2" t="inlineStr">
        <is>
          <t>LAN</t>
        </is>
      </c>
      <c r="C9710" s="2" t="n">
        <v>2045</v>
      </c>
      <c r="D9710" s="2" t="inlineStr">
        <is>
          <t>United States</t>
        </is>
      </c>
      <c r="E9710" s="2" t="inlineStr">
        <is>
          <t>USA</t>
        </is>
      </c>
      <c r="F9710" s="2" t="inlineStr">
        <is>
          <t>Land_x001f_ll gas recovery for direct use</t>
        </is>
      </c>
      <c r="G9710" s="2" t="n">
        <v>504</v>
      </c>
      <c r="H9710" s="2" t="n">
        <v>0.0001559740048833</v>
      </c>
      <c r="I9710" s="2" t="n">
        <v>0.000174690885469296</v>
      </c>
      <c r="J9710" s="40" t="inlineStr">
        <is>
          <t>waste - methane capture</t>
        </is>
      </c>
    </row>
    <row r="9711" ht="15.75" customHeight="1" s="120">
      <c r="A9711" s="2" t="inlineStr">
        <is>
          <t>WASTE</t>
        </is>
      </c>
      <c r="B9711" s="2" t="inlineStr">
        <is>
          <t>LAN</t>
        </is>
      </c>
      <c r="C9711" s="2" t="n">
        <v>2045</v>
      </c>
      <c r="D9711" s="2" t="inlineStr">
        <is>
          <t>United States</t>
        </is>
      </c>
      <c r="E9711" s="2" t="inlineStr">
        <is>
          <t>USA</t>
        </is>
      </c>
      <c r="F9711" s="2" t="inlineStr">
        <is>
          <t>Electricity generation with combined heat and power</t>
        </is>
      </c>
      <c r="G9711" s="2" t="n">
        <v>504</v>
      </c>
      <c r="H9711" s="2" t="n">
        <v>2.18123150262e-05</v>
      </c>
      <c r="I9711" s="2" t="n">
        <v>2.4429792829344e-05</v>
      </c>
      <c r="J9711" s="40" t="inlineStr">
        <is>
          <t>waste - methane capture</t>
        </is>
      </c>
    </row>
    <row r="9712" ht="15.75" customHeight="1" s="120">
      <c r="A9712" s="2" t="inlineStr">
        <is>
          <t>WASTE</t>
        </is>
      </c>
      <c r="B9712" s="2" t="inlineStr">
        <is>
          <t>LAN</t>
        </is>
      </c>
      <c r="C9712" s="2" t="n">
        <v>2045</v>
      </c>
      <c r="D9712" s="2" t="inlineStr">
        <is>
          <t>United States</t>
        </is>
      </c>
      <c r="E9712" s="2" t="inlineStr">
        <is>
          <t>USA</t>
        </is>
      </c>
      <c r="F9712" s="2" t="inlineStr">
        <is>
          <t>Electricity generation with combined heat and power</t>
        </is>
      </c>
      <c r="G9712" s="2" t="n">
        <v>516</v>
      </c>
      <c r="H9712" s="2" t="n">
        <v>2.12719860428e-05</v>
      </c>
      <c r="I9712" s="2" t="n">
        <v>2.3824624367936e-05</v>
      </c>
      <c r="J9712" s="40" t="inlineStr">
        <is>
          <t>waste - methane capture</t>
        </is>
      </c>
    </row>
    <row r="9713" ht="15.75" customHeight="1" s="120">
      <c r="A9713" s="2" t="inlineStr">
        <is>
          <t>WASTE</t>
        </is>
      </c>
      <c r="B9713" s="2" t="inlineStr">
        <is>
          <t>LAN</t>
        </is>
      </c>
      <c r="C9713" s="2" t="n">
        <v>2045</v>
      </c>
      <c r="D9713" s="2" t="inlineStr">
        <is>
          <t>United States</t>
        </is>
      </c>
      <c r="E9713" s="2" t="inlineStr">
        <is>
          <t>USA</t>
        </is>
      </c>
      <c r="F9713" s="2" t="inlineStr">
        <is>
          <t>Electricity generation with a gas turbine</t>
        </is>
      </c>
      <c r="G9713" s="2" t="n">
        <v>535</v>
      </c>
      <c r="H9713" s="54" t="n">
        <v>5.65241180084e-06</v>
      </c>
      <c r="I9713" s="2" t="n">
        <v>6.330701216940801e-06</v>
      </c>
      <c r="J9713" s="40" t="inlineStr">
        <is>
          <t>waste - methane capture</t>
        </is>
      </c>
    </row>
    <row r="9714" ht="15.75" customHeight="1" s="120">
      <c r="A9714" s="2" t="inlineStr">
        <is>
          <t>WASTE</t>
        </is>
      </c>
      <c r="B9714" s="2" t="inlineStr">
        <is>
          <t>LAN</t>
        </is>
      </c>
      <c r="C9714" s="2" t="n">
        <v>2045</v>
      </c>
      <c r="D9714" s="2" t="inlineStr">
        <is>
          <t>United States</t>
        </is>
      </c>
      <c r="E9714" s="2" t="inlineStr">
        <is>
          <t>USA</t>
        </is>
      </c>
      <c r="F9714" s="2" t="inlineStr">
        <is>
          <t>Electricity generation with a microturbine</t>
        </is>
      </c>
      <c r="G9714" s="2" t="n">
        <v>563</v>
      </c>
      <c r="H9714" s="54" t="n">
        <v>1.91067806554e-06</v>
      </c>
      <c r="I9714" s="2" t="n">
        <v>2.1399594334048e-06</v>
      </c>
      <c r="J9714" s="40" t="inlineStr">
        <is>
          <t>waste - methane capture</t>
        </is>
      </c>
    </row>
    <row r="9715" ht="15.75" customHeight="1" s="120">
      <c r="A9715" s="2" t="inlineStr">
        <is>
          <t>WASTE</t>
        </is>
      </c>
      <c r="B9715" s="2" t="inlineStr">
        <is>
          <t>LAN</t>
        </is>
      </c>
      <c r="C9715" s="2" t="n">
        <v>2045</v>
      </c>
      <c r="D9715" s="2" t="inlineStr">
        <is>
          <t>United States</t>
        </is>
      </c>
      <c r="E9715" s="2" t="inlineStr">
        <is>
          <t>USA</t>
        </is>
      </c>
      <c r="F9715" s="2" t="inlineStr">
        <is>
          <t>Electricity generation with a gas turbine</t>
        </is>
      </c>
      <c r="G9715" s="2" t="n">
        <v>565</v>
      </c>
      <c r="H9715" s="54" t="n">
        <v>5.86365740674e-06</v>
      </c>
      <c r="I9715" s="2" t="n">
        <v>6.567296295548801e-06</v>
      </c>
      <c r="J9715" s="40" t="inlineStr">
        <is>
          <t>waste - methane capture</t>
        </is>
      </c>
    </row>
    <row r="9716" ht="15.75" customHeight="1" s="120">
      <c r="A9716" s="2" t="inlineStr">
        <is>
          <t>WASTE</t>
        </is>
      </c>
      <c r="B9716" s="2" t="inlineStr">
        <is>
          <t>LAN</t>
        </is>
      </c>
      <c r="C9716" s="2" t="n">
        <v>2045</v>
      </c>
      <c r="D9716" s="2" t="inlineStr">
        <is>
          <t>United States</t>
        </is>
      </c>
      <c r="E9716" s="2" t="inlineStr">
        <is>
          <t>USA</t>
        </is>
      </c>
      <c r="F9716" s="2" t="inlineStr">
        <is>
          <t>Electricity generation with a reciprocating engine</t>
        </is>
      </c>
      <c r="G9716" s="2" t="n">
        <v>572</v>
      </c>
      <c r="H9716" s="2" t="n">
        <v>0.0001469565468142</v>
      </c>
      <c r="I9716" s="2" t="n">
        <v>0.000164591332431904</v>
      </c>
      <c r="J9716" s="40" t="inlineStr">
        <is>
          <t>waste - methane capture</t>
        </is>
      </c>
    </row>
    <row r="9717" ht="15.75" customHeight="1" s="120">
      <c r="A9717" s="2" t="inlineStr">
        <is>
          <t>WASTE</t>
        </is>
      </c>
      <c r="B9717" s="2" t="inlineStr">
        <is>
          <t>LAN</t>
        </is>
      </c>
      <c r="C9717" s="2" t="n">
        <v>2045</v>
      </c>
      <c r="D9717" s="2" t="inlineStr">
        <is>
          <t>United States</t>
        </is>
      </c>
      <c r="E9717" s="2" t="inlineStr">
        <is>
          <t>USA</t>
        </is>
      </c>
      <c r="F9717" s="2" t="inlineStr">
        <is>
          <t>Land_x001f_ll gas recovery for direct use</t>
        </is>
      </c>
      <c r="G9717" s="2" t="n">
        <v>591</v>
      </c>
      <c r="H9717" s="2" t="n">
        <v>0.000135718844831</v>
      </c>
      <c r="I9717" s="2" t="n">
        <v>0.00015200510621072</v>
      </c>
      <c r="J9717" s="40" t="inlineStr">
        <is>
          <t>waste - methane capture</t>
        </is>
      </c>
    </row>
    <row r="9718" ht="15.75" customHeight="1" s="120">
      <c r="A9718" s="2" t="inlineStr">
        <is>
          <t>WASTE</t>
        </is>
      </c>
      <c r="B9718" s="2" t="inlineStr">
        <is>
          <t>LAN</t>
        </is>
      </c>
      <c r="C9718" s="2" t="n">
        <v>2045</v>
      </c>
      <c r="D9718" s="2" t="inlineStr">
        <is>
          <t>United States</t>
        </is>
      </c>
      <c r="E9718" s="2" t="inlineStr">
        <is>
          <t>USA</t>
        </is>
      </c>
      <c r="F9718" s="2" t="inlineStr">
        <is>
          <t>Electricity generation with a reciprocating engine</t>
        </is>
      </c>
      <c r="G9718" s="2" t="n">
        <v>653</v>
      </c>
      <c r="H9718" s="2" t="n">
        <v>0.0001289573992835</v>
      </c>
      <c r="I9718" s="2" t="n">
        <v>0.00014443228719752</v>
      </c>
      <c r="J9718" s="40" t="inlineStr">
        <is>
          <t>waste - methane capture</t>
        </is>
      </c>
    </row>
    <row r="9719" ht="15.75" customHeight="1" s="120">
      <c r="A9719" s="2" t="inlineStr">
        <is>
          <t>WASTE</t>
        </is>
      </c>
      <c r="B9719" s="2" t="inlineStr">
        <is>
          <t>LAN</t>
        </is>
      </c>
      <c r="C9719" s="2" t="n">
        <v>2045</v>
      </c>
      <c r="D9719" s="2" t="inlineStr">
        <is>
          <t>United States</t>
        </is>
      </c>
      <c r="E9719" s="2" t="inlineStr">
        <is>
          <t>USA</t>
        </is>
      </c>
      <c r="F9719" s="2" t="inlineStr">
        <is>
          <t>Land_x001f_ll gas recovery for direct use</t>
        </is>
      </c>
      <c r="G9719" s="2" t="n">
        <v>722</v>
      </c>
      <c r="H9719" s="2" t="n">
        <v>7.87169192336e-05</v>
      </c>
      <c r="I9719" s="2" t="n">
        <v>8.816294954163201e-05</v>
      </c>
      <c r="J9719" s="40" t="inlineStr">
        <is>
          <t>waste - methane capture</t>
        </is>
      </c>
    </row>
    <row r="9720" ht="15.75" customHeight="1" s="120">
      <c r="A9720" s="2" t="inlineStr">
        <is>
          <t>WASTE</t>
        </is>
      </c>
      <c r="B9720" s="2" t="inlineStr">
        <is>
          <t>LAN</t>
        </is>
      </c>
      <c r="C9720" s="2" t="n">
        <v>2045</v>
      </c>
      <c r="D9720" s="2" t="inlineStr">
        <is>
          <t>United States</t>
        </is>
      </c>
      <c r="E9720" s="2" t="inlineStr">
        <is>
          <t>USA</t>
        </is>
      </c>
      <c r="F9720" s="2" t="inlineStr">
        <is>
          <t>Electricity generation with combined heat and power</t>
        </is>
      </c>
      <c r="G9720" s="2" t="n">
        <v>736</v>
      </c>
      <c r="H9720" s="2" t="n">
        <v>1.49098486872e-05</v>
      </c>
      <c r="I9720" s="2" t="n">
        <v>1.6699030529664e-05</v>
      </c>
      <c r="J9720" s="40" t="inlineStr">
        <is>
          <t>waste - methane capture</t>
        </is>
      </c>
    </row>
    <row r="9721" ht="15.75" customHeight="1" s="120">
      <c r="A9721" s="2" t="inlineStr">
        <is>
          <t>WASTE</t>
        </is>
      </c>
      <c r="B9721" s="2" t="inlineStr">
        <is>
          <t>LAN</t>
        </is>
      </c>
      <c r="C9721" s="2" t="n">
        <v>2045</v>
      </c>
      <c r="D9721" s="2" t="inlineStr">
        <is>
          <t>United States</t>
        </is>
      </c>
      <c r="E9721" s="2" t="inlineStr">
        <is>
          <t>USA</t>
        </is>
      </c>
      <c r="F9721" s="2" t="inlineStr">
        <is>
          <t>Electricity generation with a reciprocating engine</t>
        </is>
      </c>
      <c r="G9721" s="2" t="n">
        <v>763</v>
      </c>
      <c r="H9721" s="2" t="n">
        <v>0.0001102244204958</v>
      </c>
      <c r="I9721" s="2" t="n">
        <v>0.000123451350955296</v>
      </c>
      <c r="J9721" s="40" t="inlineStr">
        <is>
          <t>waste - methane capture</t>
        </is>
      </c>
    </row>
    <row r="9722" ht="15.75" customHeight="1" s="120">
      <c r="A9722" s="2" t="inlineStr">
        <is>
          <t>WASTE</t>
        </is>
      </c>
      <c r="B9722" s="2" t="inlineStr">
        <is>
          <t>LAN</t>
        </is>
      </c>
      <c r="C9722" s="2" t="n">
        <v>2045</v>
      </c>
      <c r="D9722" s="2" t="inlineStr">
        <is>
          <t>United States</t>
        </is>
      </c>
      <c r="E9722" s="2" t="inlineStr">
        <is>
          <t>USA</t>
        </is>
      </c>
      <c r="F9722" s="2" t="inlineStr">
        <is>
          <t>Electricity generation with a microturbine</t>
        </is>
      </c>
      <c r="G9722" s="2" t="n">
        <v>858</v>
      </c>
      <c r="H9722" s="54" t="n">
        <v>1.14213219149e-06</v>
      </c>
      <c r="I9722" s="2" t="n">
        <v>1.2791880544688e-06</v>
      </c>
      <c r="J9722" s="40" t="inlineStr">
        <is>
          <t>waste - methane capture</t>
        </is>
      </c>
    </row>
    <row r="9723" ht="15.75" customHeight="1" s="120">
      <c r="A9723" s="2" t="inlineStr">
        <is>
          <t>WASTE</t>
        </is>
      </c>
      <c r="B9723" s="2" t="inlineStr">
        <is>
          <t>LAN</t>
        </is>
      </c>
      <c r="C9723" s="2" t="n">
        <v>2045</v>
      </c>
      <c r="D9723" s="2" t="inlineStr">
        <is>
          <t>United States</t>
        </is>
      </c>
      <c r="E9723" s="2" t="inlineStr">
        <is>
          <t>USA</t>
        </is>
      </c>
      <c r="F9723" s="2" t="inlineStr">
        <is>
          <t>Electricity generation with a microturbine</t>
        </is>
      </c>
      <c r="G9723" s="2" t="n">
        <v>879</v>
      </c>
      <c r="H9723" s="54" t="n">
        <v>1.12565680865e-06</v>
      </c>
      <c r="I9723" s="2" t="n">
        <v>1.260735625688e-06</v>
      </c>
      <c r="J9723" s="40" t="inlineStr">
        <is>
          <t>waste - methane capture</t>
        </is>
      </c>
    </row>
    <row r="9724" ht="15.75" customHeight="1" s="120">
      <c r="A9724" s="2" t="inlineStr">
        <is>
          <t>WASTE</t>
        </is>
      </c>
      <c r="B9724" s="2" t="inlineStr">
        <is>
          <t>LAN</t>
        </is>
      </c>
      <c r="C9724" s="2" t="n">
        <v>2045</v>
      </c>
      <c r="D9724" s="2" t="inlineStr">
        <is>
          <t>United States</t>
        </is>
      </c>
      <c r="E9724" s="2" t="inlineStr">
        <is>
          <t>USA</t>
        </is>
      </c>
      <c r="F9724" s="2" t="inlineStr">
        <is>
          <t>Electricity generation with combined heat and power</t>
        </is>
      </c>
      <c r="G9724" s="2" t="n">
        <v>897</v>
      </c>
      <c r="H9724" s="2" t="n">
        <v>1.22463789012e-05</v>
      </c>
      <c r="I9724" s="2" t="n">
        <v>1.3715944369344e-05</v>
      </c>
      <c r="J9724" s="40" t="inlineStr">
        <is>
          <t>waste - methane capture</t>
        </is>
      </c>
    </row>
    <row r="9725" ht="15.75" customHeight="1" s="120">
      <c r="A9725" s="2" t="inlineStr">
        <is>
          <t>WASTE</t>
        </is>
      </c>
      <c r="B9725" s="2" t="inlineStr">
        <is>
          <t>LAN</t>
        </is>
      </c>
      <c r="C9725" s="2" t="n">
        <v>2045</v>
      </c>
      <c r="D9725" s="2" t="inlineStr">
        <is>
          <t>United States</t>
        </is>
      </c>
      <c r="E9725" s="2" t="inlineStr">
        <is>
          <t>USA</t>
        </is>
      </c>
      <c r="F9725" s="2" t="inlineStr">
        <is>
          <t>Flaring of landfill gas</t>
        </is>
      </c>
      <c r="G9725" s="2" t="n">
        <v>914</v>
      </c>
      <c r="H9725" s="2" t="n">
        <v>1.79492326424e-05</v>
      </c>
      <c r="I9725" s="2" t="n">
        <v>2.0103140559488e-05</v>
      </c>
      <c r="J9725" s="40" t="inlineStr">
        <is>
          <t>waste - methane destruction</t>
        </is>
      </c>
    </row>
    <row r="9726" ht="15.75" customHeight="1" s="120">
      <c r="A9726" s="2" t="inlineStr">
        <is>
          <t>WASTE</t>
        </is>
      </c>
      <c r="B9726" s="2" t="inlineStr">
        <is>
          <t>LAN</t>
        </is>
      </c>
      <c r="C9726" s="2" t="n">
        <v>2045</v>
      </c>
      <c r="D9726" s="2" t="inlineStr">
        <is>
          <t>United States</t>
        </is>
      </c>
      <c r="E9726" s="2" t="inlineStr">
        <is>
          <t>USA</t>
        </is>
      </c>
      <c r="F9726" s="2" t="inlineStr">
        <is>
          <t>Flaring of landfill gas</t>
        </is>
      </c>
      <c r="G9726" s="2" t="n">
        <v>930</v>
      </c>
      <c r="H9726" s="2" t="n">
        <v>1.76903140527e-05</v>
      </c>
      <c r="I9726" s="2" t="n">
        <v>1.9813151739024e-05</v>
      </c>
      <c r="J9726" s="40" t="inlineStr">
        <is>
          <t>waste - methane destruction</t>
        </is>
      </c>
    </row>
    <row r="9727" ht="15.75" customHeight="1" s="120">
      <c r="A9727" s="2" t="inlineStr">
        <is>
          <t>WASTE</t>
        </is>
      </c>
      <c r="B9727" s="2" t="inlineStr">
        <is>
          <t>LAN</t>
        </is>
      </c>
      <c r="C9727" s="2" t="n">
        <v>2045</v>
      </c>
      <c r="D9727" s="2" t="inlineStr">
        <is>
          <t>United States</t>
        </is>
      </c>
      <c r="E9727" s="2" t="inlineStr">
        <is>
          <t>USA</t>
        </is>
      </c>
      <c r="F9727" s="2" t="inlineStr">
        <is>
          <t>Land_x001f_ll gas recovery for direct use</t>
        </is>
      </c>
      <c r="G9727" s="2" t="n">
        <v>941</v>
      </c>
      <c r="H9727" s="2" t="n">
        <v>6.46550615784e-05</v>
      </c>
      <c r="I9727" s="2" t="n">
        <v>7.2413668967808e-05</v>
      </c>
      <c r="J9727" s="40" t="inlineStr">
        <is>
          <t>waste - methane capture</t>
        </is>
      </c>
    </row>
    <row r="9728" ht="15.75" customHeight="1" s="120">
      <c r="A9728" s="2" t="inlineStr">
        <is>
          <t>WASTE</t>
        </is>
      </c>
      <c r="B9728" s="2" t="inlineStr">
        <is>
          <t>LAN</t>
        </is>
      </c>
      <c r="C9728" s="2" t="n">
        <v>2045</v>
      </c>
      <c r="D9728" s="2" t="inlineStr">
        <is>
          <t>United States</t>
        </is>
      </c>
      <c r="E9728" s="2" t="inlineStr">
        <is>
          <t>USA</t>
        </is>
      </c>
      <c r="F9728" s="2" t="inlineStr">
        <is>
          <t>Electricity generation with a reciprocating engine</t>
        </is>
      </c>
      <c r="G9728" s="2" t="n">
        <v>985</v>
      </c>
      <c r="H9728" s="2" t="n">
        <v>9.61689438554e-05</v>
      </c>
      <c r="I9728" s="2" t="n">
        <v>0.000107709217118048</v>
      </c>
      <c r="J9728" s="40" t="inlineStr">
        <is>
          <t>waste - methane capture</t>
        </is>
      </c>
    </row>
    <row r="9729" ht="15.75" customHeight="1" s="120">
      <c r="A9729" s="2" t="inlineStr">
        <is>
          <t>WASTE</t>
        </is>
      </c>
      <c r="B9729" s="2" t="inlineStr">
        <is>
          <t>LAN</t>
        </is>
      </c>
      <c r="C9729" s="2" t="n">
        <v>2045</v>
      </c>
      <c r="D9729" s="2" t="inlineStr">
        <is>
          <t>United States</t>
        </is>
      </c>
      <c r="E9729" s="2" t="inlineStr">
        <is>
          <t>USA</t>
        </is>
      </c>
      <c r="F9729" s="2" t="inlineStr">
        <is>
          <t>Electricity generation with a gas turbine</t>
        </is>
      </c>
      <c r="G9729" s="2" t="n">
        <v>989</v>
      </c>
      <c r="H9729" s="54" t="n">
        <v>3.34368678523e-06</v>
      </c>
      <c r="I9729" s="2" t="n">
        <v>3.7449291994576e-06</v>
      </c>
      <c r="J9729" s="40" t="inlineStr">
        <is>
          <t>waste - methane capture</t>
        </is>
      </c>
    </row>
    <row r="9730" ht="15.75" customHeight="1" s="120">
      <c r="A9730" s="2" t="inlineStr">
        <is>
          <t>WASTE</t>
        </is>
      </c>
      <c r="B9730" s="2" t="inlineStr">
        <is>
          <t>LAN</t>
        </is>
      </c>
      <c r="C9730" s="2" t="n">
        <v>2045</v>
      </c>
      <c r="D9730" s="2" t="inlineStr">
        <is>
          <t>United States</t>
        </is>
      </c>
      <c r="E9730" s="2" t="inlineStr">
        <is>
          <t>USA</t>
        </is>
      </c>
      <c r="F9730" s="2" t="inlineStr">
        <is>
          <t>Electricity generation with combined heat and power</t>
        </is>
      </c>
      <c r="G9730" s="2" t="n">
        <v>1023</v>
      </c>
      <c r="H9730" s="2" t="n">
        <v>1.0746449334e-05</v>
      </c>
      <c r="I9730" s="2" t="n">
        <v>1.203602325408e-05</v>
      </c>
      <c r="J9730" s="40" t="inlineStr">
        <is>
          <t>waste - methane capture</t>
        </is>
      </c>
    </row>
    <row r="9731" ht="15.75" customHeight="1" s="120">
      <c r="A9731" s="2" t="inlineStr">
        <is>
          <t>WASTE</t>
        </is>
      </c>
      <c r="B9731" s="2" t="inlineStr">
        <is>
          <t>LAN</t>
        </is>
      </c>
      <c r="C9731" s="2" t="n">
        <v>2045</v>
      </c>
      <c r="D9731" s="2" t="inlineStr">
        <is>
          <t>United States</t>
        </is>
      </c>
      <c r="E9731" s="2" t="inlineStr">
        <is>
          <t>USA</t>
        </is>
      </c>
      <c r="F9731" s="2" t="inlineStr">
        <is>
          <t>Land_x001f_ll gas recovery for direct use</t>
        </is>
      </c>
      <c r="G9731" s="2" t="n">
        <v>1119</v>
      </c>
      <c r="H9731" s="2" t="n">
        <v>5.67361530557e-05</v>
      </c>
      <c r="I9731" s="2" t="n">
        <v>6.3544491422384e-05</v>
      </c>
      <c r="J9731" s="40" t="inlineStr">
        <is>
          <t>waste - methane capture</t>
        </is>
      </c>
    </row>
    <row r="9732" ht="15.75" customHeight="1" s="120">
      <c r="A9732" s="2" t="inlineStr">
        <is>
          <t>WASTE</t>
        </is>
      </c>
      <c r="B9732" s="2" t="inlineStr">
        <is>
          <t>LAN</t>
        </is>
      </c>
      <c r="C9732" s="2" t="n">
        <v>2045</v>
      </c>
      <c r="D9732" s="2" t="inlineStr">
        <is>
          <t>United States</t>
        </is>
      </c>
      <c r="E9732" s="2" t="inlineStr">
        <is>
          <t>USA</t>
        </is>
      </c>
      <c r="F9732" s="2" t="inlineStr">
        <is>
          <t>Electricity generation with a reciprocating engine</t>
        </is>
      </c>
      <c r="G9732" s="2" t="n">
        <v>1182</v>
      </c>
      <c r="H9732" s="2" t="n">
        <v>7.10645981599e-05</v>
      </c>
      <c r="I9732" s="2" t="n">
        <v>7.959234993908801e-05</v>
      </c>
      <c r="J9732" s="40" t="inlineStr">
        <is>
          <t>waste - methane capture</t>
        </is>
      </c>
    </row>
    <row r="9733" ht="15.75" customHeight="1" s="120">
      <c r="A9733" s="2" t="inlineStr">
        <is>
          <t>WASTE</t>
        </is>
      </c>
      <c r="B9733" s="2" t="inlineStr">
        <is>
          <t>LAN</t>
        </is>
      </c>
      <c r="C9733" s="2" t="n">
        <v>2045</v>
      </c>
      <c r="D9733" s="2" t="inlineStr">
        <is>
          <t>United States</t>
        </is>
      </c>
      <c r="E9733" s="2" t="inlineStr">
        <is>
          <t>USA</t>
        </is>
      </c>
      <c r="F9733" s="2" t="inlineStr">
        <is>
          <t>Electricity generation with combined heat and power</t>
        </is>
      </c>
      <c r="G9733" s="2" t="n">
        <v>1197</v>
      </c>
      <c r="H9733" s="54" t="n">
        <v>9.185368980979999e-06</v>
      </c>
      <c r="I9733" s="2" t="n">
        <v>1.02876132586976e-05</v>
      </c>
      <c r="J9733" s="40" t="inlineStr">
        <is>
          <t>waste - methane capture</t>
        </is>
      </c>
    </row>
    <row r="9734" ht="15.75" customHeight="1" s="120">
      <c r="A9734" s="2" t="inlineStr">
        <is>
          <t>WASTE</t>
        </is>
      </c>
      <c r="B9734" s="2" t="inlineStr">
        <is>
          <t>LAN</t>
        </is>
      </c>
      <c r="C9734" s="2" t="n">
        <v>2045</v>
      </c>
      <c r="D9734" s="2" t="inlineStr">
        <is>
          <t>United States</t>
        </is>
      </c>
      <c r="E9734" s="2" t="inlineStr">
        <is>
          <t>USA</t>
        </is>
      </c>
      <c r="F9734" s="2" t="inlineStr">
        <is>
          <t>Electricity generation with a reciprocating engine</t>
        </is>
      </c>
      <c r="G9734" s="2" t="n">
        <v>1284</v>
      </c>
      <c r="H9734" s="2" t="n">
        <v>7.372047548420001e-05</v>
      </c>
      <c r="I9734" s="2" t="n">
        <v>8.256693254230402e-05</v>
      </c>
      <c r="J9734" s="40" t="inlineStr">
        <is>
          <t>waste - methane capture</t>
        </is>
      </c>
    </row>
    <row r="9735" ht="15.75" customHeight="1" s="120">
      <c r="A9735" s="2" t="inlineStr">
        <is>
          <t>WASTE</t>
        </is>
      </c>
      <c r="B9735" s="2" t="inlineStr">
        <is>
          <t>LAN</t>
        </is>
      </c>
      <c r="C9735" s="2" t="n">
        <v>2045</v>
      </c>
      <c r="D9735" s="2" t="inlineStr">
        <is>
          <t>United States</t>
        </is>
      </c>
      <c r="E9735" s="2" t="inlineStr">
        <is>
          <t>USA</t>
        </is>
      </c>
      <c r="F9735" s="2" t="inlineStr">
        <is>
          <t>Land_x001f_ll gas recovery for direct use</t>
        </is>
      </c>
      <c r="G9735" s="2" t="n">
        <v>1322</v>
      </c>
      <c r="H9735" s="2" t="n">
        <v>4.84943848278e-05</v>
      </c>
      <c r="I9735" s="2" t="n">
        <v>5.4313711007136e-05</v>
      </c>
      <c r="J9735" s="40" t="inlineStr">
        <is>
          <t>waste - methane capture</t>
        </is>
      </c>
    </row>
    <row r="9736" ht="15.75" customHeight="1" s="120">
      <c r="A9736" s="2" t="inlineStr">
        <is>
          <t>WASTE</t>
        </is>
      </c>
      <c r="B9736" s="2" t="inlineStr">
        <is>
          <t>LAN</t>
        </is>
      </c>
      <c r="C9736" s="2" t="n">
        <v>2045</v>
      </c>
      <c r="D9736" s="2" t="inlineStr">
        <is>
          <t>United States</t>
        </is>
      </c>
      <c r="E9736" s="2" t="inlineStr">
        <is>
          <t>USA</t>
        </is>
      </c>
      <c r="F9736" s="2" t="inlineStr">
        <is>
          <t>Electricity generation with a gas turbine</t>
        </is>
      </c>
      <c r="G9736" s="2" t="n">
        <v>1506</v>
      </c>
      <c r="H9736" s="54" t="n">
        <v>1.99873147722e-06</v>
      </c>
      <c r="I9736" s="2" t="n">
        <v>2.2385792544864e-06</v>
      </c>
      <c r="J9736" s="40" t="inlineStr">
        <is>
          <t>waste - methane capture</t>
        </is>
      </c>
    </row>
    <row r="9737" ht="15.75" customHeight="1" s="120">
      <c r="A9737" s="2" t="inlineStr">
        <is>
          <t>WASTE</t>
        </is>
      </c>
      <c r="B9737" s="2" t="inlineStr">
        <is>
          <t>LAN</t>
        </is>
      </c>
      <c r="C9737" s="2" t="n">
        <v>2045</v>
      </c>
      <c r="D9737" s="2" t="inlineStr">
        <is>
          <t>United States</t>
        </is>
      </c>
      <c r="E9737" s="2" t="inlineStr">
        <is>
          <t>USA</t>
        </is>
      </c>
      <c r="F9737" s="2" t="inlineStr">
        <is>
          <t>Electricity generation with a gas turbine</t>
        </is>
      </c>
      <c r="G9737" s="2" t="n">
        <v>1530</v>
      </c>
      <c r="H9737" s="54" t="n">
        <v>1.9698993583e-06</v>
      </c>
      <c r="I9737" s="2" t="n">
        <v>2.206287281296e-06</v>
      </c>
      <c r="J9737" s="40" t="inlineStr">
        <is>
          <t>waste - methane capture</t>
        </is>
      </c>
    </row>
    <row r="9738" ht="15.75" customHeight="1" s="120">
      <c r="A9738" s="2" t="inlineStr">
        <is>
          <t>WASTE</t>
        </is>
      </c>
      <c r="B9738" s="2" t="inlineStr">
        <is>
          <t>LAN</t>
        </is>
      </c>
      <c r="C9738" s="2" t="n">
        <v>2045</v>
      </c>
      <c r="D9738" s="2" t="inlineStr">
        <is>
          <t>United States</t>
        </is>
      </c>
      <c r="E9738" s="2" t="inlineStr">
        <is>
          <t>USA</t>
        </is>
      </c>
      <c r="F9738" s="2" t="inlineStr">
        <is>
          <t>Electricity generation with combined heat and power</t>
        </is>
      </c>
      <c r="G9738" s="2" t="n">
        <v>1561</v>
      </c>
      <c r="H9738" s="54" t="n">
        <v>8.01407895779e-06</v>
      </c>
      <c r="I9738" s="2" t="n">
        <v>8.9757684327248e-06</v>
      </c>
      <c r="J9738" s="40" t="inlineStr">
        <is>
          <t>waste - methane capture</t>
        </is>
      </c>
    </row>
    <row r="9739" ht="15.75" customHeight="1" s="120">
      <c r="A9739" s="2" t="inlineStr">
        <is>
          <t>WASTE</t>
        </is>
      </c>
      <c r="B9739" s="2" t="inlineStr">
        <is>
          <t>LAN</t>
        </is>
      </c>
      <c r="C9739" s="2" t="n">
        <v>2045</v>
      </c>
      <c r="D9739" s="2" t="inlineStr">
        <is>
          <t>United States</t>
        </is>
      </c>
      <c r="E9739" s="2" t="inlineStr">
        <is>
          <t>USA</t>
        </is>
      </c>
      <c r="F9739" s="2" t="inlineStr">
        <is>
          <t>Electricity generation with combined heat and power</t>
        </is>
      </c>
      <c r="G9739" s="2" t="n">
        <v>1857</v>
      </c>
      <c r="H9739" s="54" t="n">
        <v>5.92204969507e-06</v>
      </c>
      <c r="I9739" s="2" t="n">
        <v>6.632695658478401e-06</v>
      </c>
      <c r="J9739" s="40" t="inlineStr">
        <is>
          <t>waste - methane capture</t>
        </is>
      </c>
    </row>
    <row r="9740" ht="15.75" customHeight="1" s="120">
      <c r="A9740" s="2" t="inlineStr">
        <is>
          <t>WASTE</t>
        </is>
      </c>
      <c r="B9740" s="2" t="inlineStr">
        <is>
          <t>LAN</t>
        </is>
      </c>
      <c r="C9740" s="2" t="n">
        <v>2045</v>
      </c>
      <c r="D9740" s="2" t="inlineStr">
        <is>
          <t>United States</t>
        </is>
      </c>
      <c r="E9740" s="2" t="inlineStr">
        <is>
          <t>USA</t>
        </is>
      </c>
      <c r="F9740" s="2" t="inlineStr">
        <is>
          <t>Land_x001f_ll gas recovery for direct use</t>
        </is>
      </c>
      <c r="G9740" s="2" t="n">
        <v>1982</v>
      </c>
      <c r="H9740" s="2" t="n">
        <v>4.23105338996e-05</v>
      </c>
      <c r="I9740" s="2" t="n">
        <v>4.738779796755201e-05</v>
      </c>
      <c r="J9740" s="40" t="inlineStr">
        <is>
          <t>waste - methane capture</t>
        </is>
      </c>
    </row>
    <row r="9741" ht="15.75" customHeight="1" s="120">
      <c r="A9741" s="2" t="inlineStr">
        <is>
          <t>WASTE</t>
        </is>
      </c>
      <c r="B9741" s="2" t="inlineStr">
        <is>
          <t>LAN</t>
        </is>
      </c>
      <c r="C9741" s="2" t="n">
        <v>2045</v>
      </c>
      <c r="D9741" s="2" t="inlineStr">
        <is>
          <t>United States</t>
        </is>
      </c>
      <c r="E9741" s="2" t="inlineStr">
        <is>
          <t>USA</t>
        </is>
      </c>
      <c r="F9741" s="2" t="inlineStr">
        <is>
          <t>Electricity generation with combined heat and power</t>
        </is>
      </c>
      <c r="G9741" s="2" t="n">
        <v>2036</v>
      </c>
      <c r="H9741" s="54" t="n">
        <v>6.14337250227e-06</v>
      </c>
      <c r="I9741" s="2" t="n">
        <v>6.880577202542401e-06</v>
      </c>
      <c r="J9741" s="40" t="inlineStr">
        <is>
          <t>waste - methane capture</t>
        </is>
      </c>
    </row>
    <row r="9742" ht="15.75" customHeight="1" s="120">
      <c r="A9742" s="2" t="inlineStr">
        <is>
          <t>WASTE</t>
        </is>
      </c>
      <c r="B9742" s="2" t="inlineStr">
        <is>
          <t>LAN</t>
        </is>
      </c>
      <c r="C9742" s="2" t="n">
        <v>2045</v>
      </c>
      <c r="D9742" s="2" t="inlineStr">
        <is>
          <t>United States</t>
        </is>
      </c>
      <c r="E9742" s="2" t="inlineStr">
        <is>
          <t>USA</t>
        </is>
      </c>
      <c r="F9742" s="2" t="inlineStr">
        <is>
          <t>Land_x001f_ll gas recovery for direct use</t>
        </is>
      </c>
      <c r="G9742" s="2" t="n">
        <v>2198</v>
      </c>
      <c r="H9742" s="2" t="n">
        <v>3.12656120514e-05</v>
      </c>
      <c r="I9742" s="2" t="n">
        <v>3.5017485497568e-05</v>
      </c>
      <c r="J9742" s="40" t="inlineStr">
        <is>
          <t>waste - methane capture</t>
        </is>
      </c>
    </row>
    <row r="9743" ht="15.75" customHeight="1" s="120">
      <c r="A9743" s="2" t="inlineStr">
        <is>
          <t>WASTE</t>
        </is>
      </c>
      <c r="B9743" s="2" t="inlineStr">
        <is>
          <t>LAN</t>
        </is>
      </c>
      <c r="C9743" s="2" t="n">
        <v>2045</v>
      </c>
      <c r="D9743" s="2" t="inlineStr">
        <is>
          <t>United States</t>
        </is>
      </c>
      <c r="E9743" s="2" t="inlineStr">
        <is>
          <t>USA</t>
        </is>
      </c>
      <c r="F9743" s="2" t="inlineStr">
        <is>
          <t>Electricity generation with a reciprocating engine</t>
        </is>
      </c>
      <c r="G9743" s="2" t="n">
        <v>2249</v>
      </c>
      <c r="H9743" s="2" t="n">
        <v>4.20382966695e-05</v>
      </c>
      <c r="I9743" s="2" t="n">
        <v>4.708289226984001e-05</v>
      </c>
      <c r="J9743" s="40" t="inlineStr">
        <is>
          <t>waste - methane capture</t>
        </is>
      </c>
    </row>
    <row r="9744" ht="15.75" customHeight="1" s="120">
      <c r="A9744" s="2" t="inlineStr">
        <is>
          <t>WASTE</t>
        </is>
      </c>
      <c r="B9744" s="2" t="inlineStr">
        <is>
          <t>LAN</t>
        </is>
      </c>
      <c r="C9744" s="2" t="n">
        <v>2045</v>
      </c>
      <c r="D9744" s="2" t="inlineStr">
        <is>
          <t>United States</t>
        </is>
      </c>
      <c r="E9744" s="2" t="inlineStr">
        <is>
          <t>USA</t>
        </is>
      </c>
      <c r="F9744" s="2" t="inlineStr">
        <is>
          <t>Land_x001f_ll gas recovery for direct use</t>
        </is>
      </c>
      <c r="G9744" s="2" t="n">
        <v>2604</v>
      </c>
      <c r="H9744" s="2" t="n">
        <v>3.24340908264e-05</v>
      </c>
      <c r="I9744" s="2" t="n">
        <v>3.6326181725568e-05</v>
      </c>
      <c r="J9744" s="40" t="inlineStr">
        <is>
          <t>waste - methane capture</t>
        </is>
      </c>
    </row>
    <row r="9745" ht="15.75" customHeight="1" s="120">
      <c r="A9745" s="2" t="inlineStr">
        <is>
          <t>WASTE</t>
        </is>
      </c>
      <c r="B9745" s="2" t="inlineStr">
        <is>
          <t>LAN</t>
        </is>
      </c>
      <c r="C9745" s="2" t="n">
        <v>2045</v>
      </c>
      <c r="D9745" s="2" t="inlineStr">
        <is>
          <t>United States</t>
        </is>
      </c>
      <c r="E9745" s="2" t="inlineStr">
        <is>
          <t>USA</t>
        </is>
      </c>
      <c r="F9745" s="2" t="inlineStr">
        <is>
          <t>Electricity generation with a reciprocating engine</t>
        </is>
      </c>
      <c r="G9745" s="2" t="n">
        <v>3338</v>
      </c>
      <c r="H9745" s="2" t="n">
        <v>2.51289275184e-05</v>
      </c>
      <c r="I9745" s="2" t="n">
        <v>2.8144398820608e-05</v>
      </c>
      <c r="J9745" s="40" t="inlineStr">
        <is>
          <t>waste - methane capture</t>
        </is>
      </c>
    </row>
    <row r="9746" ht="15.75" customHeight="1" s="120">
      <c r="A9746" s="2" t="inlineStr">
        <is>
          <t>WASTE</t>
        </is>
      </c>
      <c r="B9746" s="2" t="inlineStr">
        <is>
          <t>LAN</t>
        </is>
      </c>
      <c r="C9746" s="2" t="n">
        <v>2045</v>
      </c>
      <c r="D9746" s="2" t="inlineStr">
        <is>
          <t>United States</t>
        </is>
      </c>
      <c r="E9746" s="2" t="inlineStr">
        <is>
          <t>USA</t>
        </is>
      </c>
      <c r="F9746" s="2" t="inlineStr">
        <is>
          <t>Electricity generation with a reciprocating engine</t>
        </is>
      </c>
      <c r="G9746" s="2" t="n">
        <v>3389</v>
      </c>
      <c r="H9746" s="2" t="n">
        <v>2.476643931e-05</v>
      </c>
      <c r="I9746" s="2" t="n">
        <v>2.77384120272e-05</v>
      </c>
      <c r="J9746" s="40" t="inlineStr">
        <is>
          <t>waste - methane capture</t>
        </is>
      </c>
    </row>
    <row r="9747" ht="15.75" customHeight="1" s="120">
      <c r="A9747" s="2" t="inlineStr">
        <is>
          <t>WASTE</t>
        </is>
      </c>
      <c r="B9747" s="2" t="inlineStr">
        <is>
          <t>LAN</t>
        </is>
      </c>
      <c r="C9747" s="2" t="n">
        <v>2045</v>
      </c>
      <c r="D9747" s="2" t="inlineStr">
        <is>
          <t>United States</t>
        </is>
      </c>
      <c r="E9747" s="2" t="inlineStr">
        <is>
          <t>USA</t>
        </is>
      </c>
      <c r="F9747" s="2" t="inlineStr">
        <is>
          <t>Electricity generation with combined heat and power</t>
        </is>
      </c>
      <c r="G9747" s="2" t="n">
        <v>3565</v>
      </c>
      <c r="H9747" s="54" t="n">
        <v>3.50319123754e-06</v>
      </c>
      <c r="I9747" s="2" t="n">
        <v>3.923574186044801e-06</v>
      </c>
      <c r="J9747" s="40" t="inlineStr">
        <is>
          <t>waste - methane capture</t>
        </is>
      </c>
    </row>
    <row r="9748" ht="15.75" customHeight="1" s="120">
      <c r="A9748" s="2" t="inlineStr">
        <is>
          <t>WASTE</t>
        </is>
      </c>
      <c r="B9748" s="2" t="inlineStr">
        <is>
          <t>LAN</t>
        </is>
      </c>
      <c r="C9748" s="2" t="n">
        <v>2045</v>
      </c>
      <c r="D9748" s="2" t="inlineStr">
        <is>
          <t>United States</t>
        </is>
      </c>
      <c r="E9748" s="2" t="inlineStr">
        <is>
          <t>USA</t>
        </is>
      </c>
      <c r="F9748" s="2" t="inlineStr">
        <is>
          <t>Land_x001f_ll gas recovery for direct use</t>
        </is>
      </c>
      <c r="G9748" s="2" t="n">
        <v>4484</v>
      </c>
      <c r="H9748" s="2" t="n">
        <v>1.849518776e-05</v>
      </c>
      <c r="I9748" s="2" t="n">
        <v>2.07146102912e-05</v>
      </c>
      <c r="J9748" s="40" t="inlineStr">
        <is>
          <t>waste - methane capture</t>
        </is>
      </c>
    </row>
    <row r="9749" ht="15.75" customHeight="1" s="120">
      <c r="A9749" s="2" t="inlineStr">
        <is>
          <t>WASTE</t>
        </is>
      </c>
      <c r="B9749" s="2" t="inlineStr">
        <is>
          <t>LAN</t>
        </is>
      </c>
      <c r="C9749" s="2" t="n">
        <v>2045</v>
      </c>
      <c r="D9749" s="2" t="inlineStr">
        <is>
          <t>United States</t>
        </is>
      </c>
      <c r="E9749" s="2" t="inlineStr">
        <is>
          <t>USA</t>
        </is>
      </c>
      <c r="F9749" s="2" t="inlineStr">
        <is>
          <t>Electricity generation with combined heat and power</t>
        </is>
      </c>
      <c r="G9749" s="2" t="n">
        <v>5255</v>
      </c>
      <c r="H9749" s="54" t="n">
        <v>2.09407721741e-06</v>
      </c>
      <c r="I9749" s="2" t="n">
        <v>2.3453664834992e-06</v>
      </c>
      <c r="J9749" s="40" t="inlineStr">
        <is>
          <t>waste - methane capture</t>
        </is>
      </c>
    </row>
    <row r="9750" ht="15.75" customHeight="1" s="120">
      <c r="A9750" s="2" t="inlineStr">
        <is>
          <t>WASTE</t>
        </is>
      </c>
      <c r="B9750" s="2" t="inlineStr">
        <is>
          <t>LAN</t>
        </is>
      </c>
      <c r="C9750" s="2" t="n">
        <v>2045</v>
      </c>
      <c r="D9750" s="2" t="inlineStr">
        <is>
          <t>United States</t>
        </is>
      </c>
      <c r="E9750" s="2" t="inlineStr">
        <is>
          <t>USA</t>
        </is>
      </c>
      <c r="F9750" s="2" t="inlineStr">
        <is>
          <t>Electricity generation with combined heat and power</t>
        </is>
      </c>
      <c r="G9750" s="2" t="n">
        <v>5334</v>
      </c>
      <c r="H9750" s="54" t="n">
        <v>2.0638699425e-06</v>
      </c>
      <c r="I9750" s="2" t="n">
        <v>2.3115343356e-06</v>
      </c>
      <c r="J9750" s="40" t="inlineStr">
        <is>
          <t>waste - methane capture</t>
        </is>
      </c>
    </row>
    <row r="9751" ht="15.75" customHeight="1" s="120">
      <c r="A9751" s="2" t="inlineStr">
        <is>
          <t>WASTE</t>
        </is>
      </c>
      <c r="B9751" s="2" t="inlineStr">
        <is>
          <t>LAN</t>
        </is>
      </c>
      <c r="C9751" s="2" t="n">
        <v>2045</v>
      </c>
      <c r="D9751" s="2" t="inlineStr">
        <is>
          <t>United States</t>
        </is>
      </c>
      <c r="E9751" s="2" t="inlineStr">
        <is>
          <t>USA</t>
        </is>
      </c>
      <c r="F9751" s="2" t="inlineStr">
        <is>
          <t>Land_x001f_ll gas recovery for direct use</t>
        </is>
      </c>
      <c r="G9751" s="2" t="n">
        <v>6641</v>
      </c>
      <c r="H9751" s="2" t="n">
        <v>1.10557339212e-05</v>
      </c>
      <c r="I9751" s="2" t="n">
        <v>1.2382421991744e-05</v>
      </c>
      <c r="J9751" s="40" t="inlineStr">
        <is>
          <t>waste - methane capture</t>
        </is>
      </c>
    </row>
    <row r="9752" ht="15.75" customHeight="1" s="120">
      <c r="A9752" s="2" t="inlineStr">
        <is>
          <t>WASTE</t>
        </is>
      </c>
      <c r="B9752" s="2" t="inlineStr">
        <is>
          <t>LAN</t>
        </is>
      </c>
      <c r="C9752" s="2" t="n">
        <v>2045</v>
      </c>
      <c r="D9752" s="2" t="inlineStr">
        <is>
          <t>United States</t>
        </is>
      </c>
      <c r="E9752" s="2" t="inlineStr">
        <is>
          <t>USA</t>
        </is>
      </c>
      <c r="F9752" s="2" t="inlineStr">
        <is>
          <t>Land_x001f_ll gas recovery for direct use</t>
        </is>
      </c>
      <c r="G9752" s="2" t="n">
        <v>6747</v>
      </c>
      <c r="H9752" s="2" t="n">
        <v>1.08962531158e-05</v>
      </c>
      <c r="I9752" s="2" t="n">
        <v>1.2203803489696e-05</v>
      </c>
      <c r="J9752" s="40" t="inlineStr">
        <is>
          <t>waste - methane capture</t>
        </is>
      </c>
    </row>
    <row r="9753" ht="15.75" customHeight="1" s="120">
      <c r="A9753" s="2" t="inlineStr">
        <is>
          <t>WASTE</t>
        </is>
      </c>
      <c r="B9753" s="2" t="inlineStr">
        <is>
          <t>LAN</t>
        </is>
      </c>
      <c r="C9753" s="2" t="n">
        <v>2045</v>
      </c>
      <c r="D9753" s="2" t="inlineStr">
        <is>
          <t>United States</t>
        </is>
      </c>
      <c r="E9753" s="2" t="inlineStr">
        <is>
          <t>USA</t>
        </is>
      </c>
      <c r="F9753" s="2" t="inlineStr">
        <is>
          <t>Land_x001f_ll gas recovery for direct use</t>
        </is>
      </c>
      <c r="G9753" s="2" t="n">
        <v>100000</v>
      </c>
      <c r="H9753" s="54" t="n">
        <v>1e-12</v>
      </c>
      <c r="I9753" s="2" t="n">
        <v>1.12e-12</v>
      </c>
      <c r="J9753" s="40" t="inlineStr">
        <is>
          <t>waste - methane capture</t>
        </is>
      </c>
    </row>
    <row r="9754" ht="15.75" customHeight="1" s="120">
      <c r="A9754" s="2" t="inlineStr">
        <is>
          <t>WASTE</t>
        </is>
      </c>
      <c r="B9754" s="2" t="inlineStr">
        <is>
          <t>LAN</t>
        </is>
      </c>
      <c r="C9754" s="2" t="n">
        <v>2050</v>
      </c>
      <c r="D9754" s="2" t="inlineStr">
        <is>
          <t>United States</t>
        </is>
      </c>
      <c r="E9754" s="2" t="inlineStr">
        <is>
          <t>USA</t>
        </is>
      </c>
      <c r="F9754" s="2" t="inlineStr">
        <is>
          <t>Land_x001f_ll gas recovery for direct use</t>
        </is>
      </c>
      <c r="G9754" s="2" t="n">
        <v>-100000</v>
      </c>
      <c r="H9754" s="2" t="n">
        <v>0</v>
      </c>
      <c r="I9754" s="2" t="n">
        <v>0</v>
      </c>
      <c r="J9754" s="40" t="inlineStr">
        <is>
          <t>waste - methane capture</t>
        </is>
      </c>
    </row>
    <row r="9755" ht="15.75" customHeight="1" s="120">
      <c r="A9755" s="2" t="inlineStr">
        <is>
          <t>WASTE</t>
        </is>
      </c>
      <c r="B9755" s="2" t="inlineStr">
        <is>
          <t>LAN</t>
        </is>
      </c>
      <c r="C9755" s="2" t="n">
        <v>2050</v>
      </c>
      <c r="D9755" s="2" t="inlineStr">
        <is>
          <t>United States</t>
        </is>
      </c>
      <c r="E9755" s="2" t="inlineStr">
        <is>
          <t>USA</t>
        </is>
      </c>
      <c r="F9755" s="2" t="inlineStr">
        <is>
          <t>Land_x001f_ll gas recovery for direct use</t>
        </is>
      </c>
      <c r="G9755" s="2" t="n">
        <v>-330</v>
      </c>
      <c r="H9755" s="2" t="n">
        <v>0</v>
      </c>
      <c r="I9755" s="2" t="n">
        <v>0</v>
      </c>
      <c r="J9755" s="40" t="inlineStr">
        <is>
          <t>waste - methane capture</t>
        </is>
      </c>
    </row>
    <row r="9756" ht="15.75" customHeight="1" s="120">
      <c r="A9756" s="2" t="inlineStr">
        <is>
          <t>WASTE</t>
        </is>
      </c>
      <c r="B9756" s="2" t="inlineStr">
        <is>
          <t>LAN</t>
        </is>
      </c>
      <c r="C9756" s="2" t="n">
        <v>2050</v>
      </c>
      <c r="D9756" s="2" t="inlineStr">
        <is>
          <t>United States</t>
        </is>
      </c>
      <c r="E9756" s="2" t="inlineStr">
        <is>
          <t>USA</t>
        </is>
      </c>
      <c r="F9756" s="2" t="inlineStr">
        <is>
          <t>Land_x001f_ll gas recovery for direct use</t>
        </is>
      </c>
      <c r="G9756" s="2" t="n">
        <v>-330</v>
      </c>
      <c r="H9756" s="2" t="n">
        <v>0.0102728605270386</v>
      </c>
      <c r="I9756" s="2" t="n">
        <v>0.01150560379028323</v>
      </c>
      <c r="J9756" s="40" t="inlineStr">
        <is>
          <t>waste - methane capture</t>
        </is>
      </c>
    </row>
    <row r="9757" ht="15.75" customHeight="1" s="120">
      <c r="A9757" s="2" t="inlineStr">
        <is>
          <t>WASTE</t>
        </is>
      </c>
      <c r="B9757" s="2" t="inlineStr">
        <is>
          <t>LAN</t>
        </is>
      </c>
      <c r="C9757" s="2" t="n">
        <v>2050</v>
      </c>
      <c r="D9757" s="2" t="inlineStr">
        <is>
          <t>United States</t>
        </is>
      </c>
      <c r="E9757" s="2" t="inlineStr">
        <is>
          <t>USA</t>
        </is>
      </c>
      <c r="F9757" s="2" t="inlineStr">
        <is>
          <t>Land_x001f_ll gas recovery for direct use</t>
        </is>
      </c>
      <c r="G9757" s="2" t="n">
        <v>-329</v>
      </c>
      <c r="H9757" s="2" t="n">
        <v>0.0159725067205727</v>
      </c>
      <c r="I9757" s="2" t="n">
        <v>0.01788920752704143</v>
      </c>
      <c r="J9757" s="40" t="inlineStr">
        <is>
          <t>waste - methane capture</t>
        </is>
      </c>
    </row>
    <row r="9758" ht="15.75" customHeight="1" s="120">
      <c r="A9758" s="2" t="inlineStr">
        <is>
          <t>WASTE</t>
        </is>
      </c>
      <c r="B9758" s="2" t="inlineStr">
        <is>
          <t>LAN</t>
        </is>
      </c>
      <c r="C9758" s="2" t="n">
        <v>2050</v>
      </c>
      <c r="D9758" s="2" t="inlineStr">
        <is>
          <t>United States</t>
        </is>
      </c>
      <c r="E9758" s="2" t="inlineStr">
        <is>
          <t>USA</t>
        </is>
      </c>
      <c r="F9758" s="2" t="inlineStr">
        <is>
          <t>Land_x001f_ll gas recovery for direct use</t>
        </is>
      </c>
      <c r="G9758" s="2" t="n">
        <v>-322</v>
      </c>
      <c r="H9758" s="2" t="n">
        <v>0.0064852479845285</v>
      </c>
      <c r="I9758" s="2" t="n">
        <v>0.00726347774267192</v>
      </c>
      <c r="J9758" s="40" t="inlineStr">
        <is>
          <t>waste - methane capture</t>
        </is>
      </c>
    </row>
    <row r="9759" ht="15.75" customHeight="1" s="120">
      <c r="A9759" s="2" t="inlineStr">
        <is>
          <t>WASTE</t>
        </is>
      </c>
      <c r="B9759" s="2" t="inlineStr">
        <is>
          <t>LAN</t>
        </is>
      </c>
      <c r="C9759" s="2" t="n">
        <v>2050</v>
      </c>
      <c r="D9759" s="2" t="inlineStr">
        <is>
          <t>United States</t>
        </is>
      </c>
      <c r="E9759" s="2" t="inlineStr">
        <is>
          <t>USA</t>
        </is>
      </c>
      <c r="F9759" s="2" t="inlineStr">
        <is>
          <t>Land_x001f_ll gas recovery for direct use</t>
        </is>
      </c>
      <c r="G9759" s="2" t="n">
        <v>-320</v>
      </c>
      <c r="H9759" s="2" t="n">
        <v>0.0112935276702046</v>
      </c>
      <c r="I9759" s="2" t="n">
        <v>0.01264875099062915</v>
      </c>
      <c r="J9759" s="40" t="inlineStr">
        <is>
          <t>waste - methane capture</t>
        </is>
      </c>
    </row>
    <row r="9760" ht="15.75" customHeight="1" s="120">
      <c r="A9760" s="2" t="inlineStr">
        <is>
          <t>WASTE</t>
        </is>
      </c>
      <c r="B9760" s="2" t="inlineStr">
        <is>
          <t>LAN</t>
        </is>
      </c>
      <c r="C9760" s="2" t="n">
        <v>2050</v>
      </c>
      <c r="D9760" s="2" t="inlineStr">
        <is>
          <t>United States</t>
        </is>
      </c>
      <c r="E9760" s="2" t="inlineStr">
        <is>
          <t>USA</t>
        </is>
      </c>
      <c r="F9760" s="2" t="inlineStr">
        <is>
          <t>Land_x001f_ll gas recovery for direct use</t>
        </is>
      </c>
      <c r="G9760" s="2" t="n">
        <v>-316</v>
      </c>
      <c r="H9760" s="2" t="n">
        <v>0.0085684107616544</v>
      </c>
      <c r="I9760" s="2" t="n">
        <v>0.009596620053052929</v>
      </c>
      <c r="J9760" s="40" t="inlineStr">
        <is>
          <t>waste - methane capture</t>
        </is>
      </c>
    </row>
    <row r="9761" ht="15.75" customHeight="1" s="120">
      <c r="A9761" s="2" t="inlineStr">
        <is>
          <t>WASTE</t>
        </is>
      </c>
      <c r="B9761" s="2" t="inlineStr">
        <is>
          <t>LAN</t>
        </is>
      </c>
      <c r="C9761" s="2" t="n">
        <v>2050</v>
      </c>
      <c r="D9761" s="2" t="inlineStr">
        <is>
          <t>United States</t>
        </is>
      </c>
      <c r="E9761" s="2" t="inlineStr">
        <is>
          <t>USA</t>
        </is>
      </c>
      <c r="F9761" s="2" t="inlineStr">
        <is>
          <t>Land_x001f_ll gas recovery for direct use</t>
        </is>
      </c>
      <c r="G9761" s="2" t="n">
        <v>-313</v>
      </c>
      <c r="H9761" s="2" t="n">
        <v>0.0042807101272047</v>
      </c>
      <c r="I9761" s="2" t="n">
        <v>0.004794395342469265</v>
      </c>
      <c r="J9761" s="40" t="inlineStr">
        <is>
          <t>waste - methane capture</t>
        </is>
      </c>
    </row>
    <row r="9762" ht="15.75" customHeight="1" s="120">
      <c r="A9762" s="2" t="inlineStr">
        <is>
          <t>WASTE</t>
        </is>
      </c>
      <c r="B9762" s="2" t="inlineStr">
        <is>
          <t>LAN</t>
        </is>
      </c>
      <c r="C9762" s="2" t="n">
        <v>2050</v>
      </c>
      <c r="D9762" s="2" t="inlineStr">
        <is>
          <t>United States</t>
        </is>
      </c>
      <c r="E9762" s="2" t="inlineStr">
        <is>
          <t>USA</t>
        </is>
      </c>
      <c r="F9762" s="2" t="inlineStr">
        <is>
          <t>Land_x001f_ll gas recovery for direct use</t>
        </is>
      </c>
      <c r="G9762" s="2" t="n">
        <v>-312</v>
      </c>
      <c r="H9762" s="2" t="n">
        <v>0.011041256133467</v>
      </c>
      <c r="I9762" s="2" t="n">
        <v>0.01236620686948304</v>
      </c>
      <c r="J9762" s="40" t="inlineStr">
        <is>
          <t>waste - methane capture</t>
        </is>
      </c>
    </row>
    <row r="9763" ht="15.75" customHeight="1" s="120">
      <c r="A9763" s="2" t="inlineStr">
        <is>
          <t>WASTE</t>
        </is>
      </c>
      <c r="B9763" s="2" t="inlineStr">
        <is>
          <t>LAN</t>
        </is>
      </c>
      <c r="C9763" s="2" t="n">
        <v>2050</v>
      </c>
      <c r="D9763" s="2" t="inlineStr">
        <is>
          <t>United States</t>
        </is>
      </c>
      <c r="E9763" s="2" t="inlineStr">
        <is>
          <t>USA</t>
        </is>
      </c>
      <c r="F9763" s="2" t="inlineStr">
        <is>
          <t>Land_x001f_ll gas recovery for direct use</t>
        </is>
      </c>
      <c r="G9763" s="2" t="n">
        <v>-307</v>
      </c>
      <c r="H9763" s="2" t="n">
        <v>0.0265560857951641</v>
      </c>
      <c r="I9763" s="2" t="n">
        <v>0.0297428160905838</v>
      </c>
      <c r="J9763" s="40" t="inlineStr">
        <is>
          <t>waste - methane capture</t>
        </is>
      </c>
    </row>
    <row r="9764" ht="15.75" customHeight="1" s="120">
      <c r="A9764" s="2" t="inlineStr">
        <is>
          <t>WASTE</t>
        </is>
      </c>
      <c r="B9764" s="2" t="inlineStr">
        <is>
          <t>LAN</t>
        </is>
      </c>
      <c r="C9764" s="2" t="n">
        <v>2050</v>
      </c>
      <c r="D9764" s="2" t="inlineStr">
        <is>
          <t>United States</t>
        </is>
      </c>
      <c r="E9764" s="2" t="inlineStr">
        <is>
          <t>USA</t>
        </is>
      </c>
      <c r="F9764" s="2" t="inlineStr">
        <is>
          <t>Land_x001f_ll gas recovery for direct use</t>
        </is>
      </c>
      <c r="G9764" s="2" t="n">
        <v>-306</v>
      </c>
      <c r="H9764" s="2" t="n">
        <v>0.0191910360008478</v>
      </c>
      <c r="I9764" s="2" t="n">
        <v>0.02149396032094954</v>
      </c>
      <c r="J9764" s="40" t="inlineStr">
        <is>
          <t>waste - methane capture</t>
        </is>
      </c>
    </row>
    <row r="9765" ht="15.75" customHeight="1" s="120">
      <c r="A9765" s="2" t="inlineStr">
        <is>
          <t>WASTE</t>
        </is>
      </c>
      <c r="B9765" s="2" t="inlineStr">
        <is>
          <t>LAN</t>
        </is>
      </c>
      <c r="C9765" s="2" t="n">
        <v>2050</v>
      </c>
      <c r="D9765" s="2" t="inlineStr">
        <is>
          <t>United States</t>
        </is>
      </c>
      <c r="E9765" s="2" t="inlineStr">
        <is>
          <t>USA</t>
        </is>
      </c>
      <c r="F9765" s="2" t="inlineStr">
        <is>
          <t>Land_x001f_ll gas recovery for direct use</t>
        </is>
      </c>
      <c r="G9765" s="2" t="n">
        <v>-302</v>
      </c>
      <c r="H9765" s="2" t="n">
        <v>0.0046802437864244</v>
      </c>
      <c r="I9765" s="2" t="n">
        <v>0.005241873040795328</v>
      </c>
      <c r="J9765" s="40" t="inlineStr">
        <is>
          <t>waste - methane capture</t>
        </is>
      </c>
    </row>
    <row r="9766" ht="15.75" customHeight="1" s="120">
      <c r="A9766" s="2" t="inlineStr">
        <is>
          <t>WASTE</t>
        </is>
      </c>
      <c r="B9766" s="2" t="inlineStr">
        <is>
          <t>LAN</t>
        </is>
      </c>
      <c r="C9766" s="2" t="n">
        <v>2050</v>
      </c>
      <c r="D9766" s="2" t="inlineStr">
        <is>
          <t>United States</t>
        </is>
      </c>
      <c r="E9766" s="2" t="inlineStr">
        <is>
          <t>USA</t>
        </is>
      </c>
      <c r="F9766" s="2" t="inlineStr">
        <is>
          <t>Land_x001f_ll gas recovery for direct use</t>
        </is>
      </c>
      <c r="G9766" s="2" t="n">
        <v>-301</v>
      </c>
      <c r="H9766" s="2" t="n">
        <v>0.0050880266353488</v>
      </c>
      <c r="I9766" s="2" t="n">
        <v>0.005698589831590657</v>
      </c>
      <c r="J9766" s="40" t="inlineStr">
        <is>
          <t>waste - methane capture</t>
        </is>
      </c>
    </row>
    <row r="9767" ht="15.75" customHeight="1" s="120">
      <c r="A9767" s="2" t="inlineStr">
        <is>
          <t>WASTE</t>
        </is>
      </c>
      <c r="B9767" s="2" t="inlineStr">
        <is>
          <t>LAN</t>
        </is>
      </c>
      <c r="C9767" s="2" t="n">
        <v>2050</v>
      </c>
      <c r="D9767" s="2" t="inlineStr">
        <is>
          <t>United States</t>
        </is>
      </c>
      <c r="E9767" s="2" t="inlineStr">
        <is>
          <t>USA</t>
        </is>
      </c>
      <c r="F9767" s="2" t="inlineStr">
        <is>
          <t>Land_x001f_ll gas recovery for direct use</t>
        </is>
      </c>
      <c r="G9767" s="2" t="n">
        <v>-300</v>
      </c>
      <c r="H9767" s="2" t="n">
        <v>0.0197890533600003</v>
      </c>
      <c r="I9767" s="2" t="n">
        <v>0.02216373976320034</v>
      </c>
      <c r="J9767" s="40" t="inlineStr">
        <is>
          <t>waste - methane capture</t>
        </is>
      </c>
    </row>
    <row r="9768" ht="15.75" customHeight="1" s="120">
      <c r="A9768" s="2" t="inlineStr">
        <is>
          <t>WASTE</t>
        </is>
      </c>
      <c r="B9768" s="2" t="inlineStr">
        <is>
          <t>LAN</t>
        </is>
      </c>
      <c r="C9768" s="2" t="n">
        <v>2050</v>
      </c>
      <c r="D9768" s="2" t="inlineStr">
        <is>
          <t>United States</t>
        </is>
      </c>
      <c r="E9768" s="2" t="inlineStr">
        <is>
          <t>USA</t>
        </is>
      </c>
      <c r="F9768" s="2" t="inlineStr">
        <is>
          <t>Land_x001f_ll gas recovery for direct use</t>
        </is>
      </c>
      <c r="G9768" s="2" t="n">
        <v>-299</v>
      </c>
      <c r="H9768" s="2" t="n">
        <v>0.0295900860801339</v>
      </c>
      <c r="I9768" s="2" t="n">
        <v>0.03314089640974997</v>
      </c>
      <c r="J9768" s="40" t="inlineStr">
        <is>
          <t>waste - methane capture</t>
        </is>
      </c>
    </row>
    <row r="9769" ht="15.75" customHeight="1" s="120">
      <c r="A9769" s="2" t="inlineStr">
        <is>
          <t>WASTE</t>
        </is>
      </c>
      <c r="B9769" s="2" t="inlineStr">
        <is>
          <t>LAN</t>
        </is>
      </c>
      <c r="C9769" s="2" t="n">
        <v>2050</v>
      </c>
      <c r="D9769" s="2" t="inlineStr">
        <is>
          <t>United States</t>
        </is>
      </c>
      <c r="E9769" s="2" t="inlineStr">
        <is>
          <t>USA</t>
        </is>
      </c>
      <c r="F9769" s="2" t="inlineStr">
        <is>
          <t>Land_x001f_ll gas recovery for direct use</t>
        </is>
      </c>
      <c r="G9769" s="2" t="n">
        <v>-298</v>
      </c>
      <c r="H9769" s="2" t="n">
        <v>0.0057485401630402</v>
      </c>
      <c r="I9769" s="2" t="n">
        <v>0.006438364982605024</v>
      </c>
      <c r="J9769" s="40" t="inlineStr">
        <is>
          <t>waste - methane capture</t>
        </is>
      </c>
    </row>
    <row r="9770" ht="15.75" customHeight="1" s="120">
      <c r="A9770" s="2" t="inlineStr">
        <is>
          <t>WASTE</t>
        </is>
      </c>
      <c r="B9770" s="2" t="inlineStr">
        <is>
          <t>LAN</t>
        </is>
      </c>
      <c r="C9770" s="2" t="n">
        <v>2050</v>
      </c>
      <c r="D9770" s="2" t="inlineStr">
        <is>
          <t>United States</t>
        </is>
      </c>
      <c r="E9770" s="2" t="inlineStr">
        <is>
          <t>USA</t>
        </is>
      </c>
      <c r="F9770" s="2" t="inlineStr">
        <is>
          <t>Land_x001f_ll gas recovery for direct use</t>
        </is>
      </c>
      <c r="G9770" s="2" t="n">
        <v>-297</v>
      </c>
      <c r="H9770" s="2" t="n">
        <v>0.0107018095441163</v>
      </c>
      <c r="I9770" s="2" t="n">
        <v>0.01198602668941026</v>
      </c>
      <c r="J9770" s="40" t="inlineStr">
        <is>
          <t>waste - methane capture</t>
        </is>
      </c>
    </row>
    <row r="9771" ht="15.75" customHeight="1" s="120">
      <c r="A9771" s="2" t="inlineStr">
        <is>
          <t>WASTE</t>
        </is>
      </c>
      <c r="B9771" s="2" t="inlineStr">
        <is>
          <t>LAN</t>
        </is>
      </c>
      <c r="C9771" s="2" t="n">
        <v>2050</v>
      </c>
      <c r="D9771" s="2" t="inlineStr">
        <is>
          <t>United States</t>
        </is>
      </c>
      <c r="E9771" s="2" t="inlineStr">
        <is>
          <t>USA</t>
        </is>
      </c>
      <c r="F9771" s="2" t="inlineStr">
        <is>
          <t>Land_x001f_ll gas recovery for direct use</t>
        </is>
      </c>
      <c r="G9771" s="2" t="n">
        <v>-296</v>
      </c>
      <c r="H9771" s="2" t="n">
        <v>0.0055491370148957</v>
      </c>
      <c r="I9771" s="2" t="n">
        <v>0.006215033456683184</v>
      </c>
      <c r="J9771" s="40" t="inlineStr">
        <is>
          <t>waste - methane capture</t>
        </is>
      </c>
    </row>
    <row r="9772" ht="15.75" customHeight="1" s="120">
      <c r="A9772" s="2" t="inlineStr">
        <is>
          <t>WASTE</t>
        </is>
      </c>
      <c r="B9772" s="2" t="inlineStr">
        <is>
          <t>LAN</t>
        </is>
      </c>
      <c r="C9772" s="2" t="n">
        <v>2050</v>
      </c>
      <c r="D9772" s="2" t="inlineStr">
        <is>
          <t>United States</t>
        </is>
      </c>
      <c r="E9772" s="2" t="inlineStr">
        <is>
          <t>USA</t>
        </is>
      </c>
      <c r="F9772" s="2" t="inlineStr">
        <is>
          <t>Land_x001f_ll gas recovery for direct use</t>
        </is>
      </c>
      <c r="G9772" s="2" t="n">
        <v>-295</v>
      </c>
      <c r="H9772" s="2" t="n">
        <v>0.0048660095781088</v>
      </c>
      <c r="I9772" s="2" t="n">
        <v>0.005449930727481856</v>
      </c>
      <c r="J9772" s="40" t="inlineStr">
        <is>
          <t>waste - methane capture</t>
        </is>
      </c>
    </row>
    <row r="9773" ht="15.75" customHeight="1" s="120">
      <c r="A9773" s="2" t="inlineStr">
        <is>
          <t>WASTE</t>
        </is>
      </c>
      <c r="B9773" s="2" t="inlineStr">
        <is>
          <t>LAN</t>
        </is>
      </c>
      <c r="C9773" s="2" t="n">
        <v>2050</v>
      </c>
      <c r="D9773" s="2" t="inlineStr">
        <is>
          <t>United States</t>
        </is>
      </c>
      <c r="E9773" s="2" t="inlineStr">
        <is>
          <t>USA</t>
        </is>
      </c>
      <c r="F9773" s="2" t="inlineStr">
        <is>
          <t>Land_x001f_ll gas recovery for direct use</t>
        </is>
      </c>
      <c r="G9773" s="2" t="n">
        <v>-294</v>
      </c>
      <c r="H9773" s="2" t="n">
        <v>0.030707810074091</v>
      </c>
      <c r="I9773" s="2" t="n">
        <v>0.03439274728298192</v>
      </c>
      <c r="J9773" s="40" t="inlineStr">
        <is>
          <t>waste - methane capture</t>
        </is>
      </c>
    </row>
    <row r="9774" ht="15.75" customHeight="1" s="120">
      <c r="A9774" s="2" t="inlineStr">
        <is>
          <t>WASTE</t>
        </is>
      </c>
      <c r="B9774" s="2" t="inlineStr">
        <is>
          <t>LAN</t>
        </is>
      </c>
      <c r="C9774" s="2" t="n">
        <v>2050</v>
      </c>
      <c r="D9774" s="2" t="inlineStr">
        <is>
          <t>United States</t>
        </is>
      </c>
      <c r="E9774" s="2" t="inlineStr">
        <is>
          <t>USA</t>
        </is>
      </c>
      <c r="F9774" s="2" t="inlineStr">
        <is>
          <t>Land_x001f_ll gas recovery for direct use</t>
        </is>
      </c>
      <c r="G9774" s="2" t="n">
        <v>-293</v>
      </c>
      <c r="H9774" s="2" t="n">
        <v>0.0473773903213441</v>
      </c>
      <c r="I9774" s="2" t="n">
        <v>0.0530626771599054</v>
      </c>
      <c r="J9774" s="40" t="inlineStr">
        <is>
          <t>waste - methane capture</t>
        </is>
      </c>
    </row>
    <row r="9775" ht="15.75" customHeight="1" s="120">
      <c r="A9775" s="2" t="inlineStr">
        <is>
          <t>WASTE</t>
        </is>
      </c>
      <c r="B9775" s="2" t="inlineStr">
        <is>
          <t>LAN</t>
        </is>
      </c>
      <c r="C9775" s="2" t="n">
        <v>2050</v>
      </c>
      <c r="D9775" s="2" t="inlineStr">
        <is>
          <t>United States</t>
        </is>
      </c>
      <c r="E9775" s="2" t="inlineStr">
        <is>
          <t>USA</t>
        </is>
      </c>
      <c r="F9775" s="2" t="inlineStr">
        <is>
          <t>Land_x001f_ll gas recovery for direct use</t>
        </is>
      </c>
      <c r="G9775" s="2" t="n">
        <v>-291</v>
      </c>
      <c r="H9775" s="2" t="n">
        <v>0.0240655969828367</v>
      </c>
      <c r="I9775" s="2" t="n">
        <v>0.0269534686207771</v>
      </c>
      <c r="J9775" s="40" t="inlineStr">
        <is>
          <t>waste - methane capture</t>
        </is>
      </c>
    </row>
    <row r="9776" ht="15.75" customHeight="1" s="120">
      <c r="A9776" s="2" t="inlineStr">
        <is>
          <t>WASTE</t>
        </is>
      </c>
      <c r="B9776" s="2" t="inlineStr">
        <is>
          <t>LAN</t>
        </is>
      </c>
      <c r="C9776" s="2" t="n">
        <v>2050</v>
      </c>
      <c r="D9776" s="2" t="inlineStr">
        <is>
          <t>United States</t>
        </is>
      </c>
      <c r="E9776" s="2" t="inlineStr">
        <is>
          <t>USA</t>
        </is>
      </c>
      <c r="F9776" s="2" t="inlineStr">
        <is>
          <t>Land_x001f_ll gas recovery for direct use</t>
        </is>
      </c>
      <c r="G9776" s="2" t="n">
        <v>-290</v>
      </c>
      <c r="H9776" s="2" t="n">
        <v>0.0116088807117194</v>
      </c>
      <c r="I9776" s="2" t="n">
        <v>0.01300194639712573</v>
      </c>
      <c r="J9776" s="40" t="inlineStr">
        <is>
          <t>waste - methane capture</t>
        </is>
      </c>
    </row>
    <row r="9777" ht="15.75" customHeight="1" s="120">
      <c r="A9777" s="2" t="inlineStr">
        <is>
          <t>WASTE</t>
        </is>
      </c>
      <c r="B9777" s="2" t="inlineStr">
        <is>
          <t>LAN</t>
        </is>
      </c>
      <c r="C9777" s="2" t="n">
        <v>2050</v>
      </c>
      <c r="D9777" s="2" t="inlineStr">
        <is>
          <t>United States</t>
        </is>
      </c>
      <c r="E9777" s="2" t="inlineStr">
        <is>
          <t>USA</t>
        </is>
      </c>
      <c r="F9777" s="2" t="inlineStr">
        <is>
          <t>Land_x001f_ll gas recovery for direct use</t>
        </is>
      </c>
      <c r="G9777" s="2" t="n">
        <v>-289</v>
      </c>
      <c r="H9777" s="2" t="n">
        <v>0.0027136669959873</v>
      </c>
      <c r="I9777" s="2" t="n">
        <v>0.003039307035505776</v>
      </c>
      <c r="J9777" s="40" t="inlineStr">
        <is>
          <t>waste - methane capture</t>
        </is>
      </c>
    </row>
    <row r="9778" ht="15.75" customHeight="1" s="120">
      <c r="A9778" s="2" t="inlineStr">
        <is>
          <t>WASTE</t>
        </is>
      </c>
      <c r="B9778" s="2" t="inlineStr">
        <is>
          <t>LAN</t>
        </is>
      </c>
      <c r="C9778" s="2" t="n">
        <v>2050</v>
      </c>
      <c r="D9778" s="2" t="inlineStr">
        <is>
          <t>United States</t>
        </is>
      </c>
      <c r="E9778" s="2" t="inlineStr">
        <is>
          <t>USA</t>
        </is>
      </c>
      <c r="F9778" s="2" t="inlineStr">
        <is>
          <t>Land_x001f_ll gas recovery for direct use</t>
        </is>
      </c>
      <c r="G9778" s="2" t="n">
        <v>-288</v>
      </c>
      <c r="H9778" s="2" t="n">
        <v>0.0071401419118047</v>
      </c>
      <c r="I9778" s="2" t="n">
        <v>0.007996958941221264</v>
      </c>
      <c r="J9778" s="40" t="inlineStr">
        <is>
          <t>waste - methane capture</t>
        </is>
      </c>
    </row>
    <row r="9779" ht="15.75" customHeight="1" s="120">
      <c r="A9779" s="2" t="inlineStr">
        <is>
          <t>WASTE</t>
        </is>
      </c>
      <c r="B9779" s="2" t="inlineStr">
        <is>
          <t>LAN</t>
        </is>
      </c>
      <c r="C9779" s="2" t="n">
        <v>2050</v>
      </c>
      <c r="D9779" s="2" t="inlineStr">
        <is>
          <t>United States</t>
        </is>
      </c>
      <c r="E9779" s="2" t="inlineStr">
        <is>
          <t>USA</t>
        </is>
      </c>
      <c r="F9779" s="2" t="inlineStr">
        <is>
          <t>Land_x001f_ll gas recovery for direct use</t>
        </is>
      </c>
      <c r="G9779" s="2" t="n">
        <v>-287</v>
      </c>
      <c r="H9779" s="2" t="n">
        <v>0.0146623314358294</v>
      </c>
      <c r="I9779" s="2" t="n">
        <v>0.01642181120812893</v>
      </c>
      <c r="J9779" s="40" t="inlineStr">
        <is>
          <t>waste - methane capture</t>
        </is>
      </c>
    </row>
    <row r="9780" ht="15.75" customHeight="1" s="120">
      <c r="A9780" s="2" t="inlineStr">
        <is>
          <t>WASTE</t>
        </is>
      </c>
      <c r="B9780" s="2" t="inlineStr">
        <is>
          <t>LAN</t>
        </is>
      </c>
      <c r="C9780" s="2" t="n">
        <v>2050</v>
      </c>
      <c r="D9780" s="2" t="inlineStr">
        <is>
          <t>United States</t>
        </is>
      </c>
      <c r="E9780" s="2" t="inlineStr">
        <is>
          <t>USA</t>
        </is>
      </c>
      <c r="F9780" s="2" t="inlineStr">
        <is>
          <t>Land_x001f_ll gas recovery for direct use</t>
        </is>
      </c>
      <c r="G9780" s="2" t="n">
        <v>-286</v>
      </c>
      <c r="H9780" s="2" t="n">
        <v>0.02551040193066</v>
      </c>
      <c r="I9780" s="2" t="n">
        <v>0.0285716501623392</v>
      </c>
      <c r="J9780" s="40" t="inlineStr">
        <is>
          <t>waste - methane capture</t>
        </is>
      </c>
    </row>
    <row r="9781" ht="15.75" customHeight="1" s="120">
      <c r="A9781" s="2" t="inlineStr">
        <is>
          <t>WASTE</t>
        </is>
      </c>
      <c r="B9781" s="2" t="inlineStr">
        <is>
          <t>LAN</t>
        </is>
      </c>
      <c r="C9781" s="2" t="n">
        <v>2050</v>
      </c>
      <c r="D9781" s="2" t="inlineStr">
        <is>
          <t>United States</t>
        </is>
      </c>
      <c r="E9781" s="2" t="inlineStr">
        <is>
          <t>USA</t>
        </is>
      </c>
      <c r="F9781" s="2" t="inlineStr">
        <is>
          <t>Land_x001f_ll gas recovery for direct use</t>
        </is>
      </c>
      <c r="G9781" s="2" t="n">
        <v>-285</v>
      </c>
      <c r="H9781" s="2" t="n">
        <v>0.005789530929178</v>
      </c>
      <c r="I9781" s="2" t="n">
        <v>0.006484274640679361</v>
      </c>
      <c r="J9781" s="40" t="inlineStr">
        <is>
          <t>waste - methane capture</t>
        </is>
      </c>
    </row>
    <row r="9782" ht="15.75" customHeight="1" s="120">
      <c r="A9782" s="2" t="inlineStr">
        <is>
          <t>WASTE</t>
        </is>
      </c>
      <c r="B9782" s="2" t="inlineStr">
        <is>
          <t>LAN</t>
        </is>
      </c>
      <c r="C9782" s="2" t="n">
        <v>2050</v>
      </c>
      <c r="D9782" s="2" t="inlineStr">
        <is>
          <t>United States</t>
        </is>
      </c>
      <c r="E9782" s="2" t="inlineStr">
        <is>
          <t>USA</t>
        </is>
      </c>
      <c r="F9782" s="2" t="inlineStr">
        <is>
          <t>Land_x001f_ll gas recovery for direct use</t>
        </is>
      </c>
      <c r="G9782" s="2" t="n">
        <v>-284</v>
      </c>
      <c r="H9782" s="2" t="n">
        <v>0.0136293736286461</v>
      </c>
      <c r="I9782" s="2" t="n">
        <v>0.01526489846408363</v>
      </c>
      <c r="J9782" s="40" t="inlineStr">
        <is>
          <t>waste - methane capture</t>
        </is>
      </c>
    </row>
    <row r="9783" ht="15.75" customHeight="1" s="120">
      <c r="A9783" s="2" t="inlineStr">
        <is>
          <t>WASTE</t>
        </is>
      </c>
      <c r="B9783" s="2" t="inlineStr">
        <is>
          <t>LAN</t>
        </is>
      </c>
      <c r="C9783" s="2" t="n">
        <v>2050</v>
      </c>
      <c r="D9783" s="2" t="inlineStr">
        <is>
          <t>United States</t>
        </is>
      </c>
      <c r="E9783" s="2" t="inlineStr">
        <is>
          <t>USA</t>
        </is>
      </c>
      <c r="F9783" s="2" t="inlineStr">
        <is>
          <t>Land_x001f_ll gas recovery for direct use</t>
        </is>
      </c>
      <c r="G9783" s="2" t="n">
        <v>-283</v>
      </c>
      <c r="H9783" s="2" t="n">
        <v>0.0032490093726665</v>
      </c>
      <c r="I9783" s="2" t="n">
        <v>0.00363889049738648</v>
      </c>
      <c r="J9783" s="40" t="inlineStr">
        <is>
          <t>waste - methane capture</t>
        </is>
      </c>
    </row>
    <row r="9784" ht="15.75" customHeight="1" s="120">
      <c r="A9784" s="2" t="inlineStr">
        <is>
          <t>WASTE</t>
        </is>
      </c>
      <c r="B9784" s="2" t="inlineStr">
        <is>
          <t>LAN</t>
        </is>
      </c>
      <c r="C9784" s="2" t="n">
        <v>2050</v>
      </c>
      <c r="D9784" s="2" t="inlineStr">
        <is>
          <t>United States</t>
        </is>
      </c>
      <c r="E9784" s="2" t="inlineStr">
        <is>
          <t>USA</t>
        </is>
      </c>
      <c r="F9784" s="2" t="inlineStr">
        <is>
          <t>Land_x001f_ll gas recovery for direct use</t>
        </is>
      </c>
      <c r="G9784" s="2" t="n">
        <v>-282</v>
      </c>
      <c r="H9784" s="2" t="n">
        <v>0.0195770086720586</v>
      </c>
      <c r="I9784" s="2" t="n">
        <v>0.02192624971270563</v>
      </c>
      <c r="J9784" s="40" t="inlineStr">
        <is>
          <t>waste - methane capture</t>
        </is>
      </c>
    </row>
    <row r="9785" ht="15.75" customHeight="1" s="120">
      <c r="A9785" s="2" t="inlineStr">
        <is>
          <t>WASTE</t>
        </is>
      </c>
      <c r="B9785" s="2" t="inlineStr">
        <is>
          <t>LAN</t>
        </is>
      </c>
      <c r="C9785" s="2" t="n">
        <v>2050</v>
      </c>
      <c r="D9785" s="2" t="inlineStr">
        <is>
          <t>United States</t>
        </is>
      </c>
      <c r="E9785" s="2" t="inlineStr">
        <is>
          <t>USA</t>
        </is>
      </c>
      <c r="F9785" s="2" t="inlineStr">
        <is>
          <t>Land_x001f_ll gas recovery for direct use</t>
        </is>
      </c>
      <c r="G9785" s="2" t="n">
        <v>-281</v>
      </c>
      <c r="H9785" s="2" t="n">
        <v>0.0065524321980774</v>
      </c>
      <c r="I9785" s="2" t="n">
        <v>0.007338724061846689</v>
      </c>
      <c r="J9785" s="40" t="inlineStr">
        <is>
          <t>waste - methane capture</t>
        </is>
      </c>
    </row>
    <row r="9786" ht="15.75" customHeight="1" s="120">
      <c r="A9786" s="2" t="inlineStr">
        <is>
          <t>WASTE</t>
        </is>
      </c>
      <c r="B9786" s="2" t="inlineStr">
        <is>
          <t>LAN</t>
        </is>
      </c>
      <c r="C9786" s="2" t="n">
        <v>2050</v>
      </c>
      <c r="D9786" s="2" t="inlineStr">
        <is>
          <t>United States</t>
        </is>
      </c>
      <c r="E9786" s="2" t="inlineStr">
        <is>
          <t>USA</t>
        </is>
      </c>
      <c r="F9786" s="2" t="inlineStr">
        <is>
          <t>Land_x001f_ll gas recovery for direct use</t>
        </is>
      </c>
      <c r="G9786" s="2" t="n">
        <v>-280</v>
      </c>
      <c r="H9786" s="2" t="n">
        <v>0.0129135893657804</v>
      </c>
      <c r="I9786" s="2" t="n">
        <v>0.01446322008967405</v>
      </c>
      <c r="J9786" s="40" t="inlineStr">
        <is>
          <t>waste - methane capture</t>
        </is>
      </c>
    </row>
    <row r="9787" ht="15.75" customHeight="1" s="120">
      <c r="A9787" s="2" t="inlineStr">
        <is>
          <t>WASTE</t>
        </is>
      </c>
      <c r="B9787" s="2" t="inlineStr">
        <is>
          <t>LAN</t>
        </is>
      </c>
      <c r="C9787" s="2" t="n">
        <v>2050</v>
      </c>
      <c r="D9787" s="2" t="inlineStr">
        <is>
          <t>United States</t>
        </is>
      </c>
      <c r="E9787" s="2" t="inlineStr">
        <is>
          <t>USA</t>
        </is>
      </c>
      <c r="F9787" s="2" t="inlineStr">
        <is>
          <t>Land_x001f_ll gas recovery for direct use</t>
        </is>
      </c>
      <c r="G9787" s="2" t="n">
        <v>-279</v>
      </c>
      <c r="H9787" s="2" t="n">
        <v>0.0450782419648021</v>
      </c>
      <c r="I9787" s="2" t="n">
        <v>0.05048763100057835</v>
      </c>
      <c r="J9787" s="40" t="inlineStr">
        <is>
          <t>waste - methane capture</t>
        </is>
      </c>
    </row>
    <row r="9788" ht="15.75" customHeight="1" s="120">
      <c r="A9788" s="2" t="inlineStr">
        <is>
          <t>WASTE</t>
        </is>
      </c>
      <c r="B9788" s="2" t="inlineStr">
        <is>
          <t>LAN</t>
        </is>
      </c>
      <c r="C9788" s="2" t="n">
        <v>2050</v>
      </c>
      <c r="D9788" s="2" t="inlineStr">
        <is>
          <t>United States</t>
        </is>
      </c>
      <c r="E9788" s="2" t="inlineStr">
        <is>
          <t>USA</t>
        </is>
      </c>
      <c r="F9788" s="2" t="inlineStr">
        <is>
          <t>Land_x001f_ll gas recovery for direct use</t>
        </is>
      </c>
      <c r="G9788" s="2" t="n">
        <v>-278</v>
      </c>
      <c r="H9788" s="2" t="n">
        <v>0.0261447201482952</v>
      </c>
      <c r="I9788" s="2" t="n">
        <v>0.02928208656609062</v>
      </c>
      <c r="J9788" s="40" t="inlineStr">
        <is>
          <t>waste - methane capture</t>
        </is>
      </c>
    </row>
    <row r="9789" ht="15.75" customHeight="1" s="120">
      <c r="A9789" s="2" t="inlineStr">
        <is>
          <t>WASTE</t>
        </is>
      </c>
      <c r="B9789" s="2" t="inlineStr">
        <is>
          <t>LAN</t>
        </is>
      </c>
      <c r="C9789" s="2" t="n">
        <v>2050</v>
      </c>
      <c r="D9789" s="2" t="inlineStr">
        <is>
          <t>United States</t>
        </is>
      </c>
      <c r="E9789" s="2" t="inlineStr">
        <is>
          <t>USA</t>
        </is>
      </c>
      <c r="F9789" s="2" t="inlineStr">
        <is>
          <t>Land_x001f_ll gas recovery for direct use</t>
        </is>
      </c>
      <c r="G9789" s="2" t="n">
        <v>-277</v>
      </c>
      <c r="H9789" s="2" t="n">
        <v>0.0560549942310899</v>
      </c>
      <c r="I9789" s="2" t="n">
        <v>0.06278159353882069</v>
      </c>
      <c r="J9789" s="40" t="inlineStr">
        <is>
          <t>waste - methane capture</t>
        </is>
      </c>
    </row>
    <row r="9790" ht="15.75" customHeight="1" s="120">
      <c r="A9790" s="2" t="inlineStr">
        <is>
          <t>WASTE</t>
        </is>
      </c>
      <c r="B9790" s="2" t="inlineStr">
        <is>
          <t>LAN</t>
        </is>
      </c>
      <c r="C9790" s="2" t="n">
        <v>2050</v>
      </c>
      <c r="D9790" s="2" t="inlineStr">
        <is>
          <t>United States</t>
        </is>
      </c>
      <c r="E9790" s="2" t="inlineStr">
        <is>
          <t>USA</t>
        </is>
      </c>
      <c r="F9790" s="2" t="inlineStr">
        <is>
          <t>Land_x001f_ll gas recovery for direct use</t>
        </is>
      </c>
      <c r="G9790" s="2" t="n">
        <v>-276</v>
      </c>
      <c r="H9790" s="2" t="n">
        <v>0.0133825275115669</v>
      </c>
      <c r="I9790" s="2" t="n">
        <v>0.01498843081295493</v>
      </c>
      <c r="J9790" s="40" t="inlineStr">
        <is>
          <t>waste - methane capture</t>
        </is>
      </c>
    </row>
    <row r="9791" ht="15.75" customHeight="1" s="120">
      <c r="A9791" s="2" t="inlineStr">
        <is>
          <t>WASTE</t>
        </is>
      </c>
      <c r="B9791" s="2" t="inlineStr">
        <is>
          <t>LAN</t>
        </is>
      </c>
      <c r="C9791" s="2" t="n">
        <v>2050</v>
      </c>
      <c r="D9791" s="2" t="inlineStr">
        <is>
          <t>United States</t>
        </is>
      </c>
      <c r="E9791" s="2" t="inlineStr">
        <is>
          <t>USA</t>
        </is>
      </c>
      <c r="F9791" s="2" t="inlineStr">
        <is>
          <t>Land_x001f_ll gas recovery for direct use</t>
        </is>
      </c>
      <c r="G9791" s="2" t="n">
        <v>-275</v>
      </c>
      <c r="H9791" s="2" t="n">
        <v>0.0410422631539404</v>
      </c>
      <c r="I9791" s="2" t="n">
        <v>0.04596733473241325</v>
      </c>
      <c r="J9791" s="40" t="inlineStr">
        <is>
          <t>waste - methane capture</t>
        </is>
      </c>
    </row>
    <row r="9792" ht="15.75" customHeight="1" s="120">
      <c r="A9792" s="2" t="inlineStr">
        <is>
          <t>WASTE</t>
        </is>
      </c>
      <c r="B9792" s="2" t="inlineStr">
        <is>
          <t>LAN</t>
        </is>
      </c>
      <c r="C9792" s="2" t="n">
        <v>2050</v>
      </c>
      <c r="D9792" s="2" t="inlineStr">
        <is>
          <t>United States</t>
        </is>
      </c>
      <c r="E9792" s="2" t="inlineStr">
        <is>
          <t>USA</t>
        </is>
      </c>
      <c r="F9792" s="2" t="inlineStr">
        <is>
          <t>Land_x001f_ll gas recovery for direct use</t>
        </is>
      </c>
      <c r="G9792" s="2" t="n">
        <v>-274</v>
      </c>
      <c r="H9792" s="2" t="n">
        <v>0.0221370477229357</v>
      </c>
      <c r="I9792" s="2" t="n">
        <v>0.02479349344968799</v>
      </c>
      <c r="J9792" s="40" t="inlineStr">
        <is>
          <t>waste - methane capture</t>
        </is>
      </c>
    </row>
    <row r="9793" ht="15.75" customHeight="1" s="120">
      <c r="A9793" s="2" t="inlineStr">
        <is>
          <t>WASTE</t>
        </is>
      </c>
      <c r="B9793" s="2" t="inlineStr">
        <is>
          <t>LAN</t>
        </is>
      </c>
      <c r="C9793" s="2" t="n">
        <v>2050</v>
      </c>
      <c r="D9793" s="2" t="inlineStr">
        <is>
          <t>United States</t>
        </is>
      </c>
      <c r="E9793" s="2" t="inlineStr">
        <is>
          <t>USA</t>
        </is>
      </c>
      <c r="F9793" s="2" t="inlineStr">
        <is>
          <t>Land_x001f_ll gas recovery for direct use</t>
        </is>
      </c>
      <c r="G9793" s="2" t="n">
        <v>-273</v>
      </c>
      <c r="H9793" s="2" t="n">
        <v>0.0218385169282556</v>
      </c>
      <c r="I9793" s="2" t="n">
        <v>0.02445913895964627</v>
      </c>
      <c r="J9793" s="40" t="inlineStr">
        <is>
          <t>waste - methane capture</t>
        </is>
      </c>
    </row>
    <row r="9794" ht="15.75" customHeight="1" s="120">
      <c r="A9794" s="2" t="inlineStr">
        <is>
          <t>WASTE</t>
        </is>
      </c>
      <c r="B9794" s="2" t="inlineStr">
        <is>
          <t>LAN</t>
        </is>
      </c>
      <c r="C9794" s="2" t="n">
        <v>2050</v>
      </c>
      <c r="D9794" s="2" t="inlineStr">
        <is>
          <t>United States</t>
        </is>
      </c>
      <c r="E9794" s="2" t="inlineStr">
        <is>
          <t>USA</t>
        </is>
      </c>
      <c r="F9794" s="2" t="inlineStr">
        <is>
          <t>Land_x001f_ll gas recovery for direct use</t>
        </is>
      </c>
      <c r="G9794" s="2" t="n">
        <v>-272</v>
      </c>
      <c r="H9794" s="2" t="n">
        <v>0.0049036163836718</v>
      </c>
      <c r="I9794" s="2" t="n">
        <v>0.005492050349712416</v>
      </c>
      <c r="J9794" s="40" t="inlineStr">
        <is>
          <t>waste - methane capture</t>
        </is>
      </c>
    </row>
    <row r="9795" ht="15.75" customHeight="1" s="120">
      <c r="A9795" s="2" t="inlineStr">
        <is>
          <t>WASTE</t>
        </is>
      </c>
      <c r="B9795" s="2" t="inlineStr">
        <is>
          <t>LAN</t>
        </is>
      </c>
      <c r="C9795" s="2" t="n">
        <v>2050</v>
      </c>
      <c r="D9795" s="2" t="inlineStr">
        <is>
          <t>United States</t>
        </is>
      </c>
      <c r="E9795" s="2" t="inlineStr">
        <is>
          <t>USA</t>
        </is>
      </c>
      <c r="F9795" s="2" t="inlineStr">
        <is>
          <t>Land_x001f_ll gas recovery for direct use</t>
        </is>
      </c>
      <c r="G9795" s="2" t="n">
        <v>-271</v>
      </c>
      <c r="H9795" s="2" t="n">
        <v>0.004520523827523</v>
      </c>
      <c r="I9795" s="2" t="n">
        <v>0.005062986686825761</v>
      </c>
      <c r="J9795" s="40" t="inlineStr">
        <is>
          <t>waste - methane capture</t>
        </is>
      </c>
    </row>
    <row r="9796" ht="15.75" customHeight="1" s="120">
      <c r="A9796" s="2" t="inlineStr">
        <is>
          <t>WASTE</t>
        </is>
      </c>
      <c r="B9796" s="2" t="inlineStr">
        <is>
          <t>LAN</t>
        </is>
      </c>
      <c r="C9796" s="2" t="n">
        <v>2050</v>
      </c>
      <c r="D9796" s="2" t="inlineStr">
        <is>
          <t>United States</t>
        </is>
      </c>
      <c r="E9796" s="2" t="inlineStr">
        <is>
          <t>USA</t>
        </is>
      </c>
      <c r="F9796" s="2" t="inlineStr">
        <is>
          <t>Land_x001f_ll gas recovery for direct use</t>
        </is>
      </c>
      <c r="G9796" s="2" t="n">
        <v>-270</v>
      </c>
      <c r="H9796" s="2" t="n">
        <v>0.0374703396810219</v>
      </c>
      <c r="I9796" s="2" t="n">
        <v>0.04196678044274453</v>
      </c>
      <c r="J9796" s="40" t="inlineStr">
        <is>
          <t>waste - methane capture</t>
        </is>
      </c>
    </row>
    <row r="9797" ht="15.75" customHeight="1" s="120">
      <c r="A9797" s="2" t="inlineStr">
        <is>
          <t>WASTE</t>
        </is>
      </c>
      <c r="B9797" s="2" t="inlineStr">
        <is>
          <t>LAN</t>
        </is>
      </c>
      <c r="C9797" s="2" t="n">
        <v>2050</v>
      </c>
      <c r="D9797" s="2" t="inlineStr">
        <is>
          <t>United States</t>
        </is>
      </c>
      <c r="E9797" s="2" t="inlineStr">
        <is>
          <t>USA</t>
        </is>
      </c>
      <c r="F9797" s="2" t="inlineStr">
        <is>
          <t>Land_x001f_ll gas recovery for direct use</t>
        </is>
      </c>
      <c r="G9797" s="2" t="n">
        <v>-269</v>
      </c>
      <c r="H9797" s="2" t="n">
        <v>0.0040979706682265</v>
      </c>
      <c r="I9797" s="2" t="n">
        <v>0.004589727148413681</v>
      </c>
      <c r="J9797" s="40" t="inlineStr">
        <is>
          <t>waste - methane capture</t>
        </is>
      </c>
    </row>
    <row r="9798" ht="15.75" customHeight="1" s="120">
      <c r="A9798" s="2" t="inlineStr">
        <is>
          <t>WASTE</t>
        </is>
      </c>
      <c r="B9798" s="2" t="inlineStr">
        <is>
          <t>LAN</t>
        </is>
      </c>
      <c r="C9798" s="2" t="n">
        <v>2050</v>
      </c>
      <c r="D9798" s="2" t="inlineStr">
        <is>
          <t>United States</t>
        </is>
      </c>
      <c r="E9798" s="2" t="inlineStr">
        <is>
          <t>USA</t>
        </is>
      </c>
      <c r="F9798" s="2" t="inlineStr">
        <is>
          <t>Land_x001f_ll gas recovery for direct use</t>
        </is>
      </c>
      <c r="G9798" s="2" t="n">
        <v>-268</v>
      </c>
      <c r="H9798" s="2" t="n">
        <v>0.0124770571710542</v>
      </c>
      <c r="I9798" s="2" t="n">
        <v>0.0139743040315807</v>
      </c>
      <c r="J9798" s="40" t="inlineStr">
        <is>
          <t>waste - methane capture</t>
        </is>
      </c>
    </row>
    <row r="9799" ht="15.75" customHeight="1" s="120">
      <c r="A9799" s="2" t="inlineStr">
        <is>
          <t>WASTE</t>
        </is>
      </c>
      <c r="B9799" s="2" t="inlineStr">
        <is>
          <t>LAN</t>
        </is>
      </c>
      <c r="C9799" s="2" t="n">
        <v>2050</v>
      </c>
      <c r="D9799" s="2" t="inlineStr">
        <is>
          <t>United States</t>
        </is>
      </c>
      <c r="E9799" s="2" t="inlineStr">
        <is>
          <t>USA</t>
        </is>
      </c>
      <c r="F9799" s="2" t="inlineStr">
        <is>
          <t>Land_x001f_ll gas recovery for direct use</t>
        </is>
      </c>
      <c r="G9799" s="2" t="n">
        <v>-267</v>
      </c>
      <c r="H9799" s="2" t="n">
        <v>0.0022739551495761</v>
      </c>
      <c r="I9799" s="2" t="n">
        <v>0.002546829767525232</v>
      </c>
      <c r="J9799" s="40" t="inlineStr">
        <is>
          <t>waste - methane capture</t>
        </is>
      </c>
    </row>
    <row r="9800" ht="15.75" customHeight="1" s="120">
      <c r="A9800" s="2" t="inlineStr">
        <is>
          <t>WASTE</t>
        </is>
      </c>
      <c r="B9800" s="2" t="inlineStr">
        <is>
          <t>LAN</t>
        </is>
      </c>
      <c r="C9800" s="2" t="n">
        <v>2050</v>
      </c>
      <c r="D9800" s="2" t="inlineStr">
        <is>
          <t>United States</t>
        </is>
      </c>
      <c r="E9800" s="2" t="inlineStr">
        <is>
          <t>USA</t>
        </is>
      </c>
      <c r="F9800" s="2" t="inlineStr">
        <is>
          <t>Land_x001f_ll gas recovery for direct use</t>
        </is>
      </c>
      <c r="G9800" s="2" t="n">
        <v>-266</v>
      </c>
      <c r="H9800" s="2" t="n">
        <v>0.0035952965263277</v>
      </c>
      <c r="I9800" s="2" t="n">
        <v>0.004026732109487024</v>
      </c>
      <c r="J9800" s="40" t="inlineStr">
        <is>
          <t>waste - methane capture</t>
        </is>
      </c>
    </row>
    <row r="9801" ht="15.75" customHeight="1" s="120">
      <c r="A9801" s="2" t="inlineStr">
        <is>
          <t>WASTE</t>
        </is>
      </c>
      <c r="B9801" s="2" t="inlineStr">
        <is>
          <t>LAN</t>
        </is>
      </c>
      <c r="C9801" s="2" t="n">
        <v>2050</v>
      </c>
      <c r="D9801" s="2" t="inlineStr">
        <is>
          <t>United States</t>
        </is>
      </c>
      <c r="E9801" s="2" t="inlineStr">
        <is>
          <t>USA</t>
        </is>
      </c>
      <c r="F9801" s="2" t="inlineStr">
        <is>
          <t>Land_x001f_ll gas recovery for direct use</t>
        </is>
      </c>
      <c r="G9801" s="2" t="n">
        <v>-265</v>
      </c>
      <c r="H9801" s="2" t="n">
        <v>0.008973416173830601</v>
      </c>
      <c r="I9801" s="2" t="n">
        <v>0.01005022611469027</v>
      </c>
      <c r="J9801" s="40" t="inlineStr">
        <is>
          <t>waste - methane capture</t>
        </is>
      </c>
    </row>
    <row r="9802" ht="15.75" customHeight="1" s="120">
      <c r="A9802" s="2" t="inlineStr">
        <is>
          <t>WASTE</t>
        </is>
      </c>
      <c r="B9802" s="2" t="inlineStr">
        <is>
          <t>LAN</t>
        </is>
      </c>
      <c r="C9802" s="2" t="n">
        <v>2050</v>
      </c>
      <c r="D9802" s="2" t="inlineStr">
        <is>
          <t>United States</t>
        </is>
      </c>
      <c r="E9802" s="2" t="inlineStr">
        <is>
          <t>USA</t>
        </is>
      </c>
      <c r="F9802" s="2" t="inlineStr">
        <is>
          <t>Land_x001f_ll gas recovery for direct use</t>
        </is>
      </c>
      <c r="G9802" s="2" t="n">
        <v>-264</v>
      </c>
      <c r="H9802" s="2" t="n">
        <v>0.011920256074518</v>
      </c>
      <c r="I9802" s="2" t="n">
        <v>0.01335068680346016</v>
      </c>
      <c r="J9802" s="40" t="inlineStr">
        <is>
          <t>waste - methane capture</t>
        </is>
      </c>
    </row>
    <row r="9803" ht="15.75" customHeight="1" s="120">
      <c r="A9803" s="2" t="inlineStr">
        <is>
          <t>WASTE</t>
        </is>
      </c>
      <c r="B9803" s="2" t="inlineStr">
        <is>
          <t>LAN</t>
        </is>
      </c>
      <c r="C9803" s="2" t="n">
        <v>2050</v>
      </c>
      <c r="D9803" s="2" t="inlineStr">
        <is>
          <t>United States</t>
        </is>
      </c>
      <c r="E9803" s="2" t="inlineStr">
        <is>
          <t>USA</t>
        </is>
      </c>
      <c r="F9803" s="2" t="inlineStr">
        <is>
          <t>Land_x001f_ll gas recovery for direct use</t>
        </is>
      </c>
      <c r="G9803" s="2" t="n">
        <v>-263</v>
      </c>
      <c r="H9803" s="2" t="n">
        <v>0.0384591451147571</v>
      </c>
      <c r="I9803" s="2" t="n">
        <v>0.04307424252852796</v>
      </c>
      <c r="J9803" s="40" t="inlineStr">
        <is>
          <t>waste - methane capture</t>
        </is>
      </c>
    </row>
    <row r="9804" ht="15.75" customHeight="1" s="120">
      <c r="A9804" s="2" t="inlineStr">
        <is>
          <t>WASTE</t>
        </is>
      </c>
      <c r="B9804" s="2" t="inlineStr">
        <is>
          <t>LAN</t>
        </is>
      </c>
      <c r="C9804" s="2" t="n">
        <v>2050</v>
      </c>
      <c r="D9804" s="2" t="inlineStr">
        <is>
          <t>United States</t>
        </is>
      </c>
      <c r="E9804" s="2" t="inlineStr">
        <is>
          <t>USA</t>
        </is>
      </c>
      <c r="F9804" s="2" t="inlineStr">
        <is>
          <t>Land_x001f_ll gas recovery for direct use</t>
        </is>
      </c>
      <c r="G9804" s="2" t="n">
        <v>-262</v>
      </c>
      <c r="H9804" s="2" t="n">
        <v>0.0148782748728991</v>
      </c>
      <c r="I9804" s="2" t="n">
        <v>0.016663667857647</v>
      </c>
      <c r="J9804" s="40" t="inlineStr">
        <is>
          <t>waste - methane capture</t>
        </is>
      </c>
    </row>
    <row r="9805" ht="15.75" customHeight="1" s="120">
      <c r="A9805" s="2" t="inlineStr">
        <is>
          <t>WASTE</t>
        </is>
      </c>
      <c r="B9805" s="2" t="inlineStr">
        <is>
          <t>LAN</t>
        </is>
      </c>
      <c r="C9805" s="2" t="n">
        <v>2050</v>
      </c>
      <c r="D9805" s="2" t="inlineStr">
        <is>
          <t>United States</t>
        </is>
      </c>
      <c r="E9805" s="2" t="inlineStr">
        <is>
          <t>USA</t>
        </is>
      </c>
      <c r="F9805" s="2" t="inlineStr">
        <is>
          <t>Land_x001f_ll gas recovery for direct use</t>
        </is>
      </c>
      <c r="G9805" s="2" t="n">
        <v>-261</v>
      </c>
      <c r="H9805" s="2" t="n">
        <v>0.0241189632797614</v>
      </c>
      <c r="I9805" s="2" t="n">
        <v>0.02701323887333277</v>
      </c>
      <c r="J9805" s="40" t="inlineStr">
        <is>
          <t>waste - methane capture</t>
        </is>
      </c>
    </row>
    <row r="9806" ht="15.75" customHeight="1" s="120">
      <c r="A9806" s="2" t="inlineStr">
        <is>
          <t>WASTE</t>
        </is>
      </c>
      <c r="B9806" s="2" t="inlineStr">
        <is>
          <t>LAN</t>
        </is>
      </c>
      <c r="C9806" s="2" t="n">
        <v>2050</v>
      </c>
      <c r="D9806" s="2" t="inlineStr">
        <is>
          <t>United States</t>
        </is>
      </c>
      <c r="E9806" s="2" t="inlineStr">
        <is>
          <t>USA</t>
        </is>
      </c>
      <c r="F9806" s="2" t="inlineStr">
        <is>
          <t>Land_x001f_ll gas recovery for direct use</t>
        </is>
      </c>
      <c r="G9806" s="2" t="n">
        <v>-260</v>
      </c>
      <c r="H9806" s="2" t="n">
        <v>0.0358127621002495</v>
      </c>
      <c r="I9806" s="2" t="n">
        <v>0.04011029355227944</v>
      </c>
      <c r="J9806" s="40" t="inlineStr">
        <is>
          <t>waste - methane capture</t>
        </is>
      </c>
    </row>
    <row r="9807" ht="15.75" customHeight="1" s="120">
      <c r="A9807" s="2" t="inlineStr">
        <is>
          <t>WASTE</t>
        </is>
      </c>
      <c r="B9807" s="2" t="inlineStr">
        <is>
          <t>LAN</t>
        </is>
      </c>
      <c r="C9807" s="2" t="n">
        <v>2050</v>
      </c>
      <c r="D9807" s="2" t="inlineStr">
        <is>
          <t>United States</t>
        </is>
      </c>
      <c r="E9807" s="2" t="inlineStr">
        <is>
          <t>USA</t>
        </is>
      </c>
      <c r="F9807" s="2" t="inlineStr">
        <is>
          <t>Land_x001f_ll gas recovery for direct use</t>
        </is>
      </c>
      <c r="G9807" s="2" t="n">
        <v>-259</v>
      </c>
      <c r="H9807" s="2" t="n">
        <v>0.0259290081448853</v>
      </c>
      <c r="I9807" s="2" t="n">
        <v>0.02904048912227154</v>
      </c>
      <c r="J9807" s="40" t="inlineStr">
        <is>
          <t>waste - methane capture</t>
        </is>
      </c>
    </row>
    <row r="9808" ht="15.75" customHeight="1" s="120">
      <c r="A9808" s="2" t="inlineStr">
        <is>
          <t>WASTE</t>
        </is>
      </c>
      <c r="B9808" s="2" t="inlineStr">
        <is>
          <t>LAN</t>
        </is>
      </c>
      <c r="C9808" s="2" t="n">
        <v>2050</v>
      </c>
      <c r="D9808" s="2" t="inlineStr">
        <is>
          <t>United States</t>
        </is>
      </c>
      <c r="E9808" s="2" t="inlineStr">
        <is>
          <t>USA</t>
        </is>
      </c>
      <c r="F9808" s="2" t="inlineStr">
        <is>
          <t>Land_x001f_ll gas recovery for direct use</t>
        </is>
      </c>
      <c r="G9808" s="2" t="n">
        <v>-258</v>
      </c>
      <c r="H9808" s="2" t="n">
        <v>0.027724637882784</v>
      </c>
      <c r="I9808" s="2" t="n">
        <v>0.03105159442871808</v>
      </c>
      <c r="J9808" s="40" t="inlineStr">
        <is>
          <t>waste - methane capture</t>
        </is>
      </c>
    </row>
    <row r="9809" ht="15.75" customHeight="1" s="120">
      <c r="A9809" s="2" t="inlineStr">
        <is>
          <t>WASTE</t>
        </is>
      </c>
      <c r="B9809" s="2" t="inlineStr">
        <is>
          <t>LAN</t>
        </is>
      </c>
      <c r="C9809" s="2" t="n">
        <v>2050</v>
      </c>
      <c r="D9809" s="2" t="inlineStr">
        <is>
          <t>United States</t>
        </is>
      </c>
      <c r="E9809" s="2" t="inlineStr">
        <is>
          <t>USA</t>
        </is>
      </c>
      <c r="F9809" s="2" t="inlineStr">
        <is>
          <t>Land_x001f_ll gas recovery for direct use</t>
        </is>
      </c>
      <c r="G9809" s="2" t="n">
        <v>-257</v>
      </c>
      <c r="H9809" s="2" t="n">
        <v>0.0166597532806918</v>
      </c>
      <c r="I9809" s="2" t="n">
        <v>0.01865892367437482</v>
      </c>
      <c r="J9809" s="40" t="inlineStr">
        <is>
          <t>waste - methane capture</t>
        </is>
      </c>
    </row>
    <row r="9810" ht="15.75" customHeight="1" s="120">
      <c r="A9810" s="2" t="inlineStr">
        <is>
          <t>WASTE</t>
        </is>
      </c>
      <c r="B9810" s="2" t="inlineStr">
        <is>
          <t>LAN</t>
        </is>
      </c>
      <c r="C9810" s="2" t="n">
        <v>2050</v>
      </c>
      <c r="D9810" s="2" t="inlineStr">
        <is>
          <t>United States</t>
        </is>
      </c>
      <c r="E9810" s="2" t="inlineStr">
        <is>
          <t>USA</t>
        </is>
      </c>
      <c r="F9810" s="2" t="inlineStr">
        <is>
          <t>Land_x001f_ll gas recovery for direct use</t>
        </is>
      </c>
      <c r="G9810" s="2" t="n">
        <v>-256</v>
      </c>
      <c r="H9810" s="2" t="n">
        <v>0.0282371493522078</v>
      </c>
      <c r="I9810" s="2" t="n">
        <v>0.03162560727447274</v>
      </c>
      <c r="J9810" s="40" t="inlineStr">
        <is>
          <t>waste - methane capture</t>
        </is>
      </c>
    </row>
    <row r="9811" ht="15.75" customHeight="1" s="120">
      <c r="A9811" s="2" t="inlineStr">
        <is>
          <t>WASTE</t>
        </is>
      </c>
      <c r="B9811" s="2" t="inlineStr">
        <is>
          <t>LAN</t>
        </is>
      </c>
      <c r="C9811" s="2" t="n">
        <v>2050</v>
      </c>
      <c r="D9811" s="2" t="inlineStr">
        <is>
          <t>United States</t>
        </is>
      </c>
      <c r="E9811" s="2" t="inlineStr">
        <is>
          <t>USA</t>
        </is>
      </c>
      <c r="F9811" s="2" t="inlineStr">
        <is>
          <t>Land_x001f_ll gas recovery for direct use</t>
        </is>
      </c>
      <c r="G9811" s="2" t="n">
        <v>-255</v>
      </c>
      <c r="H9811" s="2" t="n">
        <v>0.0025289955083281</v>
      </c>
      <c r="I9811" s="2" t="n">
        <v>0.002832474969327472</v>
      </c>
      <c r="J9811" s="40" t="inlineStr">
        <is>
          <t>waste - methane capture</t>
        </is>
      </c>
    </row>
    <row r="9812" ht="15.75" customHeight="1" s="120">
      <c r="A9812" s="2" t="inlineStr">
        <is>
          <t>WASTE</t>
        </is>
      </c>
      <c r="B9812" s="2" t="inlineStr">
        <is>
          <t>LAN</t>
        </is>
      </c>
      <c r="C9812" s="2" t="n">
        <v>2050</v>
      </c>
      <c r="D9812" s="2" t="inlineStr">
        <is>
          <t>United States</t>
        </is>
      </c>
      <c r="E9812" s="2" t="inlineStr">
        <is>
          <t>USA</t>
        </is>
      </c>
      <c r="F9812" s="2" t="inlineStr">
        <is>
          <t>Land_x001f_ll gas recovery for direct use</t>
        </is>
      </c>
      <c r="G9812" s="2" t="n">
        <v>-254</v>
      </c>
      <c r="H9812" s="2" t="n">
        <v>0.0123760417336598</v>
      </c>
      <c r="I9812" s="2" t="n">
        <v>0.01386116674169898</v>
      </c>
      <c r="J9812" s="40" t="inlineStr">
        <is>
          <t>waste - methane capture</t>
        </is>
      </c>
    </row>
    <row r="9813" ht="15.75" customHeight="1" s="120">
      <c r="A9813" s="2" t="inlineStr">
        <is>
          <t>WASTE</t>
        </is>
      </c>
      <c r="B9813" s="2" t="inlineStr">
        <is>
          <t>LAN</t>
        </is>
      </c>
      <c r="C9813" s="2" t="n">
        <v>2050</v>
      </c>
      <c r="D9813" s="2" t="inlineStr">
        <is>
          <t>United States</t>
        </is>
      </c>
      <c r="E9813" s="2" t="inlineStr">
        <is>
          <t>USA</t>
        </is>
      </c>
      <c r="F9813" s="2" t="inlineStr">
        <is>
          <t>Land_x001f_ll gas recovery for direct use</t>
        </is>
      </c>
      <c r="G9813" s="2" t="n">
        <v>-253</v>
      </c>
      <c r="H9813" s="2" t="n">
        <v>0.0093919772189111</v>
      </c>
      <c r="I9813" s="2" t="n">
        <v>0.01051901448518043</v>
      </c>
      <c r="J9813" s="40" t="inlineStr">
        <is>
          <t>waste - methane capture</t>
        </is>
      </c>
    </row>
    <row r="9814" ht="15.75" customHeight="1" s="120">
      <c r="A9814" s="2" t="inlineStr">
        <is>
          <t>WASTE</t>
        </is>
      </c>
      <c r="B9814" s="2" t="inlineStr">
        <is>
          <t>LAN</t>
        </is>
      </c>
      <c r="C9814" s="2" t="n">
        <v>2050</v>
      </c>
      <c r="D9814" s="2" t="inlineStr">
        <is>
          <t>United States</t>
        </is>
      </c>
      <c r="E9814" s="2" t="inlineStr">
        <is>
          <t>USA</t>
        </is>
      </c>
      <c r="F9814" s="2" t="inlineStr">
        <is>
          <t>Land_x001f_ll gas recovery for direct use</t>
        </is>
      </c>
      <c r="G9814" s="2" t="n">
        <v>-252</v>
      </c>
      <c r="H9814" s="2" t="n">
        <v>0.0247353508602828</v>
      </c>
      <c r="I9814" s="2" t="n">
        <v>0.02770359296351674</v>
      </c>
      <c r="J9814" s="40" t="inlineStr">
        <is>
          <t>waste - methane capture</t>
        </is>
      </c>
    </row>
    <row r="9815" ht="15.75" customHeight="1" s="120">
      <c r="A9815" s="2" t="inlineStr">
        <is>
          <t>WASTE</t>
        </is>
      </c>
      <c r="B9815" s="2" t="inlineStr">
        <is>
          <t>LAN</t>
        </is>
      </c>
      <c r="C9815" s="2" t="n">
        <v>2050</v>
      </c>
      <c r="D9815" s="2" t="inlineStr">
        <is>
          <t>United States</t>
        </is>
      </c>
      <c r="E9815" s="2" t="inlineStr">
        <is>
          <t>USA</t>
        </is>
      </c>
      <c r="F9815" s="2" t="inlineStr">
        <is>
          <t>Land_x001f_ll gas recovery for direct use</t>
        </is>
      </c>
      <c r="G9815" s="2" t="n">
        <v>-251</v>
      </c>
      <c r="H9815" s="2" t="n">
        <v>0.0224294497165829</v>
      </c>
      <c r="I9815" s="2" t="n">
        <v>0.02512098368257285</v>
      </c>
      <c r="J9815" s="40" t="inlineStr">
        <is>
          <t>waste - methane capture</t>
        </is>
      </c>
    </row>
    <row r="9816" ht="15.75" customHeight="1" s="120">
      <c r="A9816" s="2" t="inlineStr">
        <is>
          <t>WASTE</t>
        </is>
      </c>
      <c r="B9816" s="2" t="inlineStr">
        <is>
          <t>LAN</t>
        </is>
      </c>
      <c r="C9816" s="2" t="n">
        <v>2050</v>
      </c>
      <c r="D9816" s="2" t="inlineStr">
        <is>
          <t>United States</t>
        </is>
      </c>
      <c r="E9816" s="2" t="inlineStr">
        <is>
          <t>USA</t>
        </is>
      </c>
      <c r="F9816" s="2" t="inlineStr">
        <is>
          <t>Land_x001f_ll gas recovery for direct use</t>
        </is>
      </c>
      <c r="G9816" s="2" t="n">
        <v>-250</v>
      </c>
      <c r="H9816" s="2" t="n">
        <v>0.0038140158867463</v>
      </c>
      <c r="I9816" s="2" t="n">
        <v>0.004271697793155857</v>
      </c>
      <c r="J9816" s="40" t="inlineStr">
        <is>
          <t>waste - methane capture</t>
        </is>
      </c>
    </row>
    <row r="9817" ht="15.75" customHeight="1" s="120">
      <c r="A9817" s="2" t="inlineStr">
        <is>
          <t>WASTE</t>
        </is>
      </c>
      <c r="B9817" s="2" t="inlineStr">
        <is>
          <t>LAN</t>
        </is>
      </c>
      <c r="C9817" s="2" t="n">
        <v>2050</v>
      </c>
      <c r="D9817" s="2" t="inlineStr">
        <is>
          <t>United States</t>
        </is>
      </c>
      <c r="E9817" s="2" t="inlineStr">
        <is>
          <t>USA</t>
        </is>
      </c>
      <c r="F9817" s="2" t="inlineStr">
        <is>
          <t>Land_x001f_ll gas recovery for direct use</t>
        </is>
      </c>
      <c r="G9817" s="2" t="n">
        <v>-249</v>
      </c>
      <c r="H9817" s="2" t="n">
        <v>0.0133272489765659</v>
      </c>
      <c r="I9817" s="2" t="n">
        <v>0.01492651885375381</v>
      </c>
      <c r="J9817" s="40" t="inlineStr">
        <is>
          <t>waste - methane capture</t>
        </is>
      </c>
    </row>
    <row r="9818" ht="15.75" customHeight="1" s="120">
      <c r="A9818" s="2" t="inlineStr">
        <is>
          <t>WASTE</t>
        </is>
      </c>
      <c r="B9818" s="2" t="inlineStr">
        <is>
          <t>LAN</t>
        </is>
      </c>
      <c r="C9818" s="2" t="n">
        <v>2050</v>
      </c>
      <c r="D9818" s="2" t="inlineStr">
        <is>
          <t>United States</t>
        </is>
      </c>
      <c r="E9818" s="2" t="inlineStr">
        <is>
          <t>USA</t>
        </is>
      </c>
      <c r="F9818" s="2" t="inlineStr">
        <is>
          <t>Land_x001f_ll gas recovery for direct use</t>
        </is>
      </c>
      <c r="G9818" s="2" t="n">
        <v>-248</v>
      </c>
      <c r="H9818" s="2" t="n">
        <v>0.011988302692771</v>
      </c>
      <c r="I9818" s="2" t="n">
        <v>0.01342689901590352</v>
      </c>
      <c r="J9818" s="40" t="inlineStr">
        <is>
          <t>waste - methane capture</t>
        </is>
      </c>
    </row>
    <row r="9819" ht="15.75" customHeight="1" s="120">
      <c r="A9819" s="2" t="inlineStr">
        <is>
          <t>WASTE</t>
        </is>
      </c>
      <c r="B9819" s="2" t="inlineStr">
        <is>
          <t>LAN</t>
        </is>
      </c>
      <c r="C9819" s="2" t="n">
        <v>2050</v>
      </c>
      <c r="D9819" s="2" t="inlineStr">
        <is>
          <t>United States</t>
        </is>
      </c>
      <c r="E9819" s="2" t="inlineStr">
        <is>
          <t>USA</t>
        </is>
      </c>
      <c r="F9819" s="2" t="inlineStr">
        <is>
          <t>Land_x001f_ll gas recovery for direct use</t>
        </is>
      </c>
      <c r="G9819" s="2" t="n">
        <v>-247</v>
      </c>
      <c r="H9819" s="2" t="n">
        <v>0.0110048563219607</v>
      </c>
      <c r="I9819" s="2" t="n">
        <v>0.01232543908059599</v>
      </c>
      <c r="J9819" s="40" t="inlineStr">
        <is>
          <t>waste - methane capture</t>
        </is>
      </c>
    </row>
    <row r="9820" ht="15.75" customHeight="1" s="120">
      <c r="A9820" s="2" t="inlineStr">
        <is>
          <t>WASTE</t>
        </is>
      </c>
      <c r="B9820" s="2" t="inlineStr">
        <is>
          <t>LAN</t>
        </is>
      </c>
      <c r="C9820" s="2" t="n">
        <v>2050</v>
      </c>
      <c r="D9820" s="2" t="inlineStr">
        <is>
          <t>United States</t>
        </is>
      </c>
      <c r="E9820" s="2" t="inlineStr">
        <is>
          <t>USA</t>
        </is>
      </c>
      <c r="F9820" s="2" t="inlineStr">
        <is>
          <t>Land_x001f_ll gas recovery for direct use</t>
        </is>
      </c>
      <c r="G9820" s="2" t="n">
        <v>-246</v>
      </c>
      <c r="H9820" s="2" t="n">
        <v>0.007992712315172</v>
      </c>
      <c r="I9820" s="2" t="n">
        <v>0.008951837792992641</v>
      </c>
      <c r="J9820" s="40" t="inlineStr">
        <is>
          <t>waste - methane capture</t>
        </is>
      </c>
    </row>
    <row r="9821" ht="15.75" customHeight="1" s="120">
      <c r="A9821" s="2" t="inlineStr">
        <is>
          <t>WASTE</t>
        </is>
      </c>
      <c r="B9821" s="2" t="inlineStr">
        <is>
          <t>LAN</t>
        </is>
      </c>
      <c r="C9821" s="2" t="n">
        <v>2050</v>
      </c>
      <c r="D9821" s="2" t="inlineStr">
        <is>
          <t>United States</t>
        </is>
      </c>
      <c r="E9821" s="2" t="inlineStr">
        <is>
          <t>USA</t>
        </is>
      </c>
      <c r="F9821" s="2" t="inlineStr">
        <is>
          <t>Land_x001f_ll gas recovery for direct use</t>
        </is>
      </c>
      <c r="G9821" s="2" t="n">
        <v>-245</v>
      </c>
      <c r="H9821" s="2" t="n">
        <v>0.0118872459279373</v>
      </c>
      <c r="I9821" s="2" t="n">
        <v>0.01331371543928978</v>
      </c>
      <c r="J9821" s="40" t="inlineStr">
        <is>
          <t>waste - methane capture</t>
        </is>
      </c>
    </row>
    <row r="9822" ht="15.75" customHeight="1" s="120">
      <c r="A9822" s="2" t="inlineStr">
        <is>
          <t>WASTE</t>
        </is>
      </c>
      <c r="B9822" s="2" t="inlineStr">
        <is>
          <t>LAN</t>
        </is>
      </c>
      <c r="C9822" s="2" t="n">
        <v>2050</v>
      </c>
      <c r="D9822" s="2" t="inlineStr">
        <is>
          <t>United States</t>
        </is>
      </c>
      <c r="E9822" s="2" t="inlineStr">
        <is>
          <t>USA</t>
        </is>
      </c>
      <c r="F9822" s="2" t="inlineStr">
        <is>
          <t>Land_x001f_ll gas recovery for direct use</t>
        </is>
      </c>
      <c r="G9822" s="2" t="n">
        <v>-244</v>
      </c>
      <c r="H9822" s="2" t="n">
        <v>0.0048335931496695</v>
      </c>
      <c r="I9822" s="2" t="n">
        <v>0.00541362432762984</v>
      </c>
      <c r="J9822" s="40" t="inlineStr">
        <is>
          <t>waste - methane capture</t>
        </is>
      </c>
    </row>
    <row r="9823" ht="15.75" customHeight="1" s="120">
      <c r="A9823" s="2" t="inlineStr">
        <is>
          <t>WASTE</t>
        </is>
      </c>
      <c r="B9823" s="2" t="inlineStr">
        <is>
          <t>LAN</t>
        </is>
      </c>
      <c r="C9823" s="2" t="n">
        <v>2050</v>
      </c>
      <c r="D9823" s="2" t="inlineStr">
        <is>
          <t>United States</t>
        </is>
      </c>
      <c r="E9823" s="2" t="inlineStr">
        <is>
          <t>USA</t>
        </is>
      </c>
      <c r="F9823" s="2" t="inlineStr">
        <is>
          <t>Land_x001f_ll gas recovery for direct use</t>
        </is>
      </c>
      <c r="G9823" s="2" t="n">
        <v>-241</v>
      </c>
      <c r="H9823" s="2" t="n">
        <v>0.0140331566799432</v>
      </c>
      <c r="I9823" s="2" t="n">
        <v>0.01571713548153639</v>
      </c>
      <c r="J9823" s="40" t="inlineStr">
        <is>
          <t>waste - methane capture</t>
        </is>
      </c>
    </row>
    <row r="9824" ht="15.75" customHeight="1" s="120">
      <c r="A9824" s="2" t="inlineStr">
        <is>
          <t>WASTE</t>
        </is>
      </c>
      <c r="B9824" s="2" t="inlineStr">
        <is>
          <t>LAN</t>
        </is>
      </c>
      <c r="C9824" s="2" t="n">
        <v>2050</v>
      </c>
      <c r="D9824" s="2" t="inlineStr">
        <is>
          <t>United States</t>
        </is>
      </c>
      <c r="E9824" s="2" t="inlineStr">
        <is>
          <t>USA</t>
        </is>
      </c>
      <c r="F9824" s="2" t="inlineStr">
        <is>
          <t>Land_x001f_ll gas recovery for direct use</t>
        </is>
      </c>
      <c r="G9824" s="2" t="n">
        <v>-240</v>
      </c>
      <c r="H9824" s="2" t="n">
        <v>0.0035609988262877</v>
      </c>
      <c r="I9824" s="2" t="n">
        <v>0.003988318685442224</v>
      </c>
      <c r="J9824" s="40" t="inlineStr">
        <is>
          <t>waste - methane capture</t>
        </is>
      </c>
    </row>
    <row r="9825" ht="15.75" customHeight="1" s="120">
      <c r="A9825" s="2" t="inlineStr">
        <is>
          <t>WASTE</t>
        </is>
      </c>
      <c r="B9825" s="2" t="inlineStr">
        <is>
          <t>LAN</t>
        </is>
      </c>
      <c r="C9825" s="2" t="n">
        <v>2050</v>
      </c>
      <c r="D9825" s="2" t="inlineStr">
        <is>
          <t>United States</t>
        </is>
      </c>
      <c r="E9825" s="2" t="inlineStr">
        <is>
          <t>USA</t>
        </is>
      </c>
      <c r="F9825" s="2" t="inlineStr">
        <is>
          <t>Land_x001f_ll gas recovery for direct use</t>
        </is>
      </c>
      <c r="G9825" s="2" t="n">
        <v>-239</v>
      </c>
      <c r="H9825" s="2" t="n">
        <v>0.0013347741914913</v>
      </c>
      <c r="I9825" s="2" t="n">
        <v>0.001494947094470256</v>
      </c>
      <c r="J9825" s="40" t="inlineStr">
        <is>
          <t>waste - methane capture</t>
        </is>
      </c>
    </row>
    <row r="9826" ht="15.75" customHeight="1" s="120">
      <c r="A9826" s="2" t="inlineStr">
        <is>
          <t>WASTE</t>
        </is>
      </c>
      <c r="B9826" s="2" t="inlineStr">
        <is>
          <t>LAN</t>
        </is>
      </c>
      <c r="C9826" s="2" t="n">
        <v>2050</v>
      </c>
      <c r="D9826" s="2" t="inlineStr">
        <is>
          <t>United States</t>
        </is>
      </c>
      <c r="E9826" s="2" t="inlineStr">
        <is>
          <t>USA</t>
        </is>
      </c>
      <c r="F9826" s="2" t="inlineStr">
        <is>
          <t>Land_x001f_ll gas recovery for direct use</t>
        </is>
      </c>
      <c r="G9826" s="2" t="n">
        <v>-238</v>
      </c>
      <c r="H9826" s="2" t="n">
        <v>0.0104103251360357</v>
      </c>
      <c r="I9826" s="2" t="n">
        <v>0.01165956415235998</v>
      </c>
      <c r="J9826" s="40" t="inlineStr">
        <is>
          <t>waste - methane capture</t>
        </is>
      </c>
    </row>
    <row r="9827" ht="15.75" customHeight="1" s="120">
      <c r="A9827" s="2" t="inlineStr">
        <is>
          <t>WASTE</t>
        </is>
      </c>
      <c r="B9827" s="2" t="inlineStr">
        <is>
          <t>LAN</t>
        </is>
      </c>
      <c r="C9827" s="2" t="n">
        <v>2050</v>
      </c>
      <c r="D9827" s="2" t="inlineStr">
        <is>
          <t>United States</t>
        </is>
      </c>
      <c r="E9827" s="2" t="inlineStr">
        <is>
          <t>USA</t>
        </is>
      </c>
      <c r="F9827" s="2" t="inlineStr">
        <is>
          <t>Land_x001f_ll gas recovery for direct use</t>
        </is>
      </c>
      <c r="G9827" s="2" t="n">
        <v>-237</v>
      </c>
      <c r="H9827" s="2" t="n">
        <v>0.0024116449058056</v>
      </c>
      <c r="I9827" s="2" t="n">
        <v>0.002701042294502272</v>
      </c>
      <c r="J9827" s="40" t="inlineStr">
        <is>
          <t>waste - methane capture</t>
        </is>
      </c>
    </row>
    <row r="9828" ht="15.75" customHeight="1" s="120">
      <c r="A9828" s="2" t="inlineStr">
        <is>
          <t>WASTE</t>
        </is>
      </c>
      <c r="B9828" s="2" t="inlineStr">
        <is>
          <t>LAN</t>
        </is>
      </c>
      <c r="C9828" s="2" t="n">
        <v>2050</v>
      </c>
      <c r="D9828" s="2" t="inlineStr">
        <is>
          <t>United States</t>
        </is>
      </c>
      <c r="E9828" s="2" t="inlineStr">
        <is>
          <t>USA</t>
        </is>
      </c>
      <c r="F9828" s="2" t="inlineStr">
        <is>
          <t>Land_x001f_ll gas recovery for direct use</t>
        </is>
      </c>
      <c r="G9828" s="2" t="n">
        <v>-236</v>
      </c>
      <c r="H9828" s="2" t="n">
        <v>0.0013923146761954</v>
      </c>
      <c r="I9828" s="2" t="n">
        <v>0.001559392437338848</v>
      </c>
      <c r="J9828" s="40" t="inlineStr">
        <is>
          <t>waste - methane capture</t>
        </is>
      </c>
    </row>
    <row r="9829" ht="15.75" customHeight="1" s="120">
      <c r="A9829" s="2" t="inlineStr">
        <is>
          <t>WASTE</t>
        </is>
      </c>
      <c r="B9829" s="2" t="inlineStr">
        <is>
          <t>LAN</t>
        </is>
      </c>
      <c r="C9829" s="2" t="n">
        <v>2050</v>
      </c>
      <c r="D9829" s="2" t="inlineStr">
        <is>
          <t>United States</t>
        </is>
      </c>
      <c r="E9829" s="2" t="inlineStr">
        <is>
          <t>USA</t>
        </is>
      </c>
      <c r="F9829" s="2" t="inlineStr">
        <is>
          <t>Land_x001f_ll gas recovery for direct use</t>
        </is>
      </c>
      <c r="G9829" s="2" t="n">
        <v>-235</v>
      </c>
      <c r="H9829" s="2" t="n">
        <v>0.009546779212541901</v>
      </c>
      <c r="I9829" s="2" t="n">
        <v>0.01069239271804693</v>
      </c>
      <c r="J9829" s="40" t="inlineStr">
        <is>
          <t>waste - methane capture</t>
        </is>
      </c>
    </row>
    <row r="9830" ht="15.75" customHeight="1" s="120">
      <c r="A9830" s="2" t="inlineStr">
        <is>
          <t>WASTE</t>
        </is>
      </c>
      <c r="B9830" s="2" t="inlineStr">
        <is>
          <t>LAN</t>
        </is>
      </c>
      <c r="C9830" s="2" t="n">
        <v>2050</v>
      </c>
      <c r="D9830" s="2" t="inlineStr">
        <is>
          <t>United States</t>
        </is>
      </c>
      <c r="E9830" s="2" t="inlineStr">
        <is>
          <t>USA</t>
        </is>
      </c>
      <c r="F9830" s="2" t="inlineStr">
        <is>
          <t>Land_x001f_ll gas recovery for direct use</t>
        </is>
      </c>
      <c r="G9830" s="2" t="n">
        <v>-234</v>
      </c>
      <c r="H9830" s="2" t="n">
        <v>0.0060668557416648</v>
      </c>
      <c r="I9830" s="2" t="n">
        <v>0.006794878430664577</v>
      </c>
      <c r="J9830" s="40" t="inlineStr">
        <is>
          <t>waste - methane capture</t>
        </is>
      </c>
    </row>
    <row r="9831" ht="15.75" customHeight="1" s="120">
      <c r="A9831" s="2" t="inlineStr">
        <is>
          <t>WASTE</t>
        </is>
      </c>
      <c r="B9831" s="2" t="inlineStr">
        <is>
          <t>LAN</t>
        </is>
      </c>
      <c r="C9831" s="2" t="n">
        <v>2050</v>
      </c>
      <c r="D9831" s="2" t="inlineStr">
        <is>
          <t>United States</t>
        </is>
      </c>
      <c r="E9831" s="2" t="inlineStr">
        <is>
          <t>USA</t>
        </is>
      </c>
      <c r="F9831" s="2" t="inlineStr">
        <is>
          <t>Land_x001f_ll gas recovery for direct use</t>
        </is>
      </c>
      <c r="G9831" s="2" t="n">
        <v>-233</v>
      </c>
      <c r="H9831" s="2" t="n">
        <v>0.0036030339542776</v>
      </c>
      <c r="I9831" s="2" t="n">
        <v>0.004035398028790912</v>
      </c>
      <c r="J9831" s="40" t="inlineStr">
        <is>
          <t>waste - methane capture</t>
        </is>
      </c>
    </row>
    <row r="9832" ht="15.75" customHeight="1" s="120">
      <c r="A9832" s="2" t="inlineStr">
        <is>
          <t>WASTE</t>
        </is>
      </c>
      <c r="B9832" s="2" t="inlineStr">
        <is>
          <t>LAN</t>
        </is>
      </c>
      <c r="C9832" s="2" t="n">
        <v>2050</v>
      </c>
      <c r="D9832" s="2" t="inlineStr">
        <is>
          <t>United States</t>
        </is>
      </c>
      <c r="E9832" s="2" t="inlineStr">
        <is>
          <t>USA</t>
        </is>
      </c>
      <c r="F9832" s="2" t="inlineStr">
        <is>
          <t>Land_x001f_ll gas recovery for direct use</t>
        </is>
      </c>
      <c r="G9832" s="2" t="n">
        <v>-232</v>
      </c>
      <c r="H9832" s="2" t="n">
        <v>0.0040234916377813</v>
      </c>
      <c r="I9832" s="2" t="n">
        <v>0.004506310634315056</v>
      </c>
      <c r="J9832" s="40" t="inlineStr">
        <is>
          <t>waste - methane capture</t>
        </is>
      </c>
    </row>
    <row r="9833" ht="15.75" customHeight="1" s="120">
      <c r="A9833" s="2" t="inlineStr">
        <is>
          <t>WASTE</t>
        </is>
      </c>
      <c r="B9833" s="2" t="inlineStr">
        <is>
          <t>LAN</t>
        </is>
      </c>
      <c r="C9833" s="2" t="n">
        <v>2050</v>
      </c>
      <c r="D9833" s="2" t="inlineStr">
        <is>
          <t>United States</t>
        </is>
      </c>
      <c r="E9833" s="2" t="inlineStr">
        <is>
          <t>USA</t>
        </is>
      </c>
      <c r="F9833" s="2" t="inlineStr">
        <is>
          <t>Land_x001f_ll gas recovery for direct use</t>
        </is>
      </c>
      <c r="G9833" s="2" t="n">
        <v>-231</v>
      </c>
      <c r="H9833" s="2" t="n">
        <v>0.0020325132645667</v>
      </c>
      <c r="I9833" s="2" t="n">
        <v>0.002276414856314704</v>
      </c>
      <c r="J9833" s="40" t="inlineStr">
        <is>
          <t>waste - methane capture</t>
        </is>
      </c>
    </row>
    <row r="9834" ht="15.75" customHeight="1" s="120">
      <c r="A9834" s="2" t="inlineStr">
        <is>
          <t>WASTE</t>
        </is>
      </c>
      <c r="B9834" s="2" t="inlineStr">
        <is>
          <t>LAN</t>
        </is>
      </c>
      <c r="C9834" s="2" t="n">
        <v>2050</v>
      </c>
      <c r="D9834" s="2" t="inlineStr">
        <is>
          <t>United States</t>
        </is>
      </c>
      <c r="E9834" s="2" t="inlineStr">
        <is>
          <t>USA</t>
        </is>
      </c>
      <c r="F9834" s="2" t="inlineStr">
        <is>
          <t>Land_x001f_ll gas recovery for direct use</t>
        </is>
      </c>
      <c r="G9834" s="2" t="n">
        <v>-230</v>
      </c>
      <c r="H9834" s="2" t="n">
        <v>0.0028822112362832</v>
      </c>
      <c r="I9834" s="2" t="n">
        <v>0.003228076584637184</v>
      </c>
      <c r="J9834" s="40" t="inlineStr">
        <is>
          <t>waste - methane capture</t>
        </is>
      </c>
    </row>
    <row r="9835" ht="15.75" customHeight="1" s="120">
      <c r="A9835" s="2" t="inlineStr">
        <is>
          <t>WASTE</t>
        </is>
      </c>
      <c r="B9835" s="2" t="inlineStr">
        <is>
          <t>LAN</t>
        </is>
      </c>
      <c r="C9835" s="2" t="n">
        <v>2050</v>
      </c>
      <c r="D9835" s="2" t="inlineStr">
        <is>
          <t>United States</t>
        </is>
      </c>
      <c r="E9835" s="2" t="inlineStr">
        <is>
          <t>USA</t>
        </is>
      </c>
      <c r="F9835" s="2" t="inlineStr">
        <is>
          <t>Land_x001f_ll gas recovery for direct use</t>
        </is>
      </c>
      <c r="G9835" s="2" t="n">
        <v>-229</v>
      </c>
      <c r="H9835" s="2" t="n">
        <v>0.0071913643041626</v>
      </c>
      <c r="I9835" s="2" t="n">
        <v>0.008054328020662112</v>
      </c>
      <c r="J9835" s="40" t="inlineStr">
        <is>
          <t>waste - methane capture</t>
        </is>
      </c>
    </row>
    <row r="9836" ht="15.75" customHeight="1" s="120">
      <c r="A9836" s="2" t="inlineStr">
        <is>
          <t>WASTE</t>
        </is>
      </c>
      <c r="B9836" s="2" t="inlineStr">
        <is>
          <t>LAN</t>
        </is>
      </c>
      <c r="C9836" s="2" t="n">
        <v>2050</v>
      </c>
      <c r="D9836" s="2" t="inlineStr">
        <is>
          <t>United States</t>
        </is>
      </c>
      <c r="E9836" s="2" t="inlineStr">
        <is>
          <t>USA</t>
        </is>
      </c>
      <c r="F9836" s="2" t="inlineStr">
        <is>
          <t>Land_x001f_ll gas recovery for direct use</t>
        </is>
      </c>
      <c r="G9836" s="2" t="n">
        <v>-227</v>
      </c>
      <c r="H9836" s="2" t="n">
        <v>0.0018761298852041</v>
      </c>
      <c r="I9836" s="2" t="n">
        <v>0.002101265471428592</v>
      </c>
      <c r="J9836" s="40" t="inlineStr">
        <is>
          <t>waste - methane capture</t>
        </is>
      </c>
    </row>
    <row r="9837" ht="15.75" customHeight="1" s="120">
      <c r="A9837" s="2" t="inlineStr">
        <is>
          <t>WASTE</t>
        </is>
      </c>
      <c r="B9837" s="2" t="inlineStr">
        <is>
          <t>LAN</t>
        </is>
      </c>
      <c r="C9837" s="2" t="n">
        <v>2050</v>
      </c>
      <c r="D9837" s="2" t="inlineStr">
        <is>
          <t>United States</t>
        </is>
      </c>
      <c r="E9837" s="2" t="inlineStr">
        <is>
          <t>USA</t>
        </is>
      </c>
      <c r="F9837" s="2" t="inlineStr">
        <is>
          <t>Land_x001f_ll gas recovery for direct use</t>
        </is>
      </c>
      <c r="G9837" s="2" t="n">
        <v>-226</v>
      </c>
      <c r="H9837" s="2" t="n">
        <v>0.0029731993563473</v>
      </c>
      <c r="I9837" s="2" t="n">
        <v>0.003329983279108976</v>
      </c>
      <c r="J9837" s="40" t="inlineStr">
        <is>
          <t>waste - methane capture</t>
        </is>
      </c>
    </row>
    <row r="9838" ht="15.75" customHeight="1" s="120">
      <c r="A9838" s="2" t="inlineStr">
        <is>
          <t>WASTE</t>
        </is>
      </c>
      <c r="B9838" s="2" t="inlineStr">
        <is>
          <t>LAN</t>
        </is>
      </c>
      <c r="C9838" s="2" t="n">
        <v>2050</v>
      </c>
      <c r="D9838" s="2" t="inlineStr">
        <is>
          <t>United States</t>
        </is>
      </c>
      <c r="E9838" s="2" t="inlineStr">
        <is>
          <t>USA</t>
        </is>
      </c>
      <c r="F9838" s="2" t="inlineStr">
        <is>
          <t>Land_x001f_ll gas recovery for direct use</t>
        </is>
      </c>
      <c r="G9838" s="2" t="n">
        <v>-225</v>
      </c>
      <c r="H9838" s="2" t="n">
        <v>0.0067132249241695</v>
      </c>
      <c r="I9838" s="2" t="n">
        <v>0.00751881191506984</v>
      </c>
      <c r="J9838" s="40" t="inlineStr">
        <is>
          <t>waste - methane capture</t>
        </is>
      </c>
    </row>
    <row r="9839" ht="15.75" customHeight="1" s="120">
      <c r="A9839" s="2" t="inlineStr">
        <is>
          <t>WASTE</t>
        </is>
      </c>
      <c r="B9839" s="2" t="inlineStr">
        <is>
          <t>LAN</t>
        </is>
      </c>
      <c r="C9839" s="2" t="n">
        <v>2050</v>
      </c>
      <c r="D9839" s="2" t="inlineStr">
        <is>
          <t>United States</t>
        </is>
      </c>
      <c r="E9839" s="2" t="inlineStr">
        <is>
          <t>USA</t>
        </is>
      </c>
      <c r="F9839" s="2" t="inlineStr">
        <is>
          <t>Land_x001f_ll gas recovery for direct use</t>
        </is>
      </c>
      <c r="G9839" s="2" t="n">
        <v>-224</v>
      </c>
      <c r="H9839" s="2" t="n">
        <v>0.00606950459769</v>
      </c>
      <c r="I9839" s="2" t="n">
        <v>0.0067978451494128</v>
      </c>
      <c r="J9839" s="40" t="inlineStr">
        <is>
          <t>waste - methane capture</t>
        </is>
      </c>
    </row>
    <row r="9840" ht="15.75" customHeight="1" s="120">
      <c r="A9840" s="2" t="inlineStr">
        <is>
          <t>WASTE</t>
        </is>
      </c>
      <c r="B9840" s="2" t="inlineStr">
        <is>
          <t>LAN</t>
        </is>
      </c>
      <c r="C9840" s="2" t="n">
        <v>2050</v>
      </c>
      <c r="D9840" s="2" t="inlineStr">
        <is>
          <t>United States</t>
        </is>
      </c>
      <c r="E9840" s="2" t="inlineStr">
        <is>
          <t>USA</t>
        </is>
      </c>
      <c r="F9840" s="2" t="inlineStr">
        <is>
          <t>Land_x001f_ll gas recovery for direct use</t>
        </is>
      </c>
      <c r="G9840" s="2" t="n">
        <v>-223</v>
      </c>
      <c r="H9840" s="2" t="n">
        <v>0.0201095154625364</v>
      </c>
      <c r="I9840" s="2" t="n">
        <v>0.02252265731804077</v>
      </c>
      <c r="J9840" s="40" t="inlineStr">
        <is>
          <t>waste - methane capture</t>
        </is>
      </c>
    </row>
    <row r="9841" ht="15.75" customHeight="1" s="120">
      <c r="A9841" s="2" t="inlineStr">
        <is>
          <t>WASTE</t>
        </is>
      </c>
      <c r="B9841" s="2" t="inlineStr">
        <is>
          <t>LAN</t>
        </is>
      </c>
      <c r="C9841" s="2" t="n">
        <v>2050</v>
      </c>
      <c r="D9841" s="2" t="inlineStr">
        <is>
          <t>United States</t>
        </is>
      </c>
      <c r="E9841" s="2" t="inlineStr">
        <is>
          <t>USA</t>
        </is>
      </c>
      <c r="F9841" s="2" t="inlineStr">
        <is>
          <t>Land_x001f_ll gas recovery for direct use</t>
        </is>
      </c>
      <c r="G9841" s="2" t="n">
        <v>-222</v>
      </c>
      <c r="H9841" s="2" t="n">
        <v>0.0040624839020893</v>
      </c>
      <c r="I9841" s="2" t="n">
        <v>0.004549981970340016</v>
      </c>
      <c r="J9841" s="40" t="inlineStr">
        <is>
          <t>waste - methane capture</t>
        </is>
      </c>
    </row>
    <row r="9842" ht="15.75" customHeight="1" s="120">
      <c r="A9842" s="2" t="inlineStr">
        <is>
          <t>WASTE</t>
        </is>
      </c>
      <c r="B9842" s="2" t="inlineStr">
        <is>
          <t>LAN</t>
        </is>
      </c>
      <c r="C9842" s="2" t="n">
        <v>2050</v>
      </c>
      <c r="D9842" s="2" t="inlineStr">
        <is>
          <t>United States</t>
        </is>
      </c>
      <c r="E9842" s="2" t="inlineStr">
        <is>
          <t>USA</t>
        </is>
      </c>
      <c r="F9842" s="2" t="inlineStr">
        <is>
          <t>Land_x001f_ll gas recovery for direct use</t>
        </is>
      </c>
      <c r="G9842" s="2" t="n">
        <v>-221</v>
      </c>
      <c r="H9842" s="2" t="n">
        <v>0.0011232716497034</v>
      </c>
      <c r="I9842" s="2" t="n">
        <v>0.001258064247667808</v>
      </c>
      <c r="J9842" s="40" t="inlineStr">
        <is>
          <t>waste - methane capture</t>
        </is>
      </c>
    </row>
    <row r="9843" ht="15.75" customHeight="1" s="120">
      <c r="A9843" s="2" t="inlineStr">
        <is>
          <t>WASTE</t>
        </is>
      </c>
      <c r="B9843" s="2" t="inlineStr">
        <is>
          <t>LAN</t>
        </is>
      </c>
      <c r="C9843" s="2" t="n">
        <v>2050</v>
      </c>
      <c r="D9843" s="2" t="inlineStr">
        <is>
          <t>United States</t>
        </is>
      </c>
      <c r="E9843" s="2" t="inlineStr">
        <is>
          <t>USA</t>
        </is>
      </c>
      <c r="F9843" s="2" t="inlineStr">
        <is>
          <t>Land_x001f_ll gas recovery for direct use</t>
        </is>
      </c>
      <c r="G9843" s="2" t="n">
        <v>-220</v>
      </c>
      <c r="H9843" s="2" t="n">
        <v>0.0027927992632613</v>
      </c>
      <c r="I9843" s="2" t="n">
        <v>0.003127935174852656</v>
      </c>
      <c r="J9843" s="40" t="inlineStr">
        <is>
          <t>waste - methane capture</t>
        </is>
      </c>
    </row>
    <row r="9844" ht="15.75" customHeight="1" s="120">
      <c r="A9844" s="2" t="inlineStr">
        <is>
          <t>WASTE</t>
        </is>
      </c>
      <c r="B9844" s="2" t="inlineStr">
        <is>
          <t>LAN</t>
        </is>
      </c>
      <c r="C9844" s="2" t="n">
        <v>2050</v>
      </c>
      <c r="D9844" s="2" t="inlineStr">
        <is>
          <t>United States</t>
        </is>
      </c>
      <c r="E9844" s="2" t="inlineStr">
        <is>
          <t>USA</t>
        </is>
      </c>
      <c r="F9844" s="2" t="inlineStr">
        <is>
          <t>Land_x001f_ll gas recovery for direct use</t>
        </is>
      </c>
      <c r="G9844" s="2" t="n">
        <v>-219</v>
      </c>
      <c r="H9844" s="2" t="n">
        <v>0.0125935414107516</v>
      </c>
      <c r="I9844" s="2" t="n">
        <v>0.01410476638004179</v>
      </c>
      <c r="J9844" s="40" t="inlineStr">
        <is>
          <t>waste - methane capture</t>
        </is>
      </c>
    </row>
    <row r="9845" ht="15.75" customHeight="1" s="120">
      <c r="A9845" s="2" t="inlineStr">
        <is>
          <t>WASTE</t>
        </is>
      </c>
      <c r="B9845" s="2" t="inlineStr">
        <is>
          <t>LAN</t>
        </is>
      </c>
      <c r="C9845" s="2" t="n">
        <v>2050</v>
      </c>
      <c r="D9845" s="2" t="inlineStr">
        <is>
          <t>United States</t>
        </is>
      </c>
      <c r="E9845" s="2" t="inlineStr">
        <is>
          <t>USA</t>
        </is>
      </c>
      <c r="F9845" s="2" t="inlineStr">
        <is>
          <t>Land_x001f_ll gas recovery for direct use</t>
        </is>
      </c>
      <c r="G9845" s="2" t="n">
        <v>-218</v>
      </c>
      <c r="H9845" s="2" t="n">
        <v>0.0031057599699125</v>
      </c>
      <c r="I9845" s="2" t="n">
        <v>0.003478451166302</v>
      </c>
      <c r="J9845" s="40" t="inlineStr">
        <is>
          <t>waste - methane capture</t>
        </is>
      </c>
    </row>
    <row r="9846" ht="15.75" customHeight="1" s="120">
      <c r="A9846" s="2" t="inlineStr">
        <is>
          <t>WASTE</t>
        </is>
      </c>
      <c r="B9846" s="2" t="inlineStr">
        <is>
          <t>LAN</t>
        </is>
      </c>
      <c r="C9846" s="2" t="n">
        <v>2050</v>
      </c>
      <c r="D9846" s="2" t="inlineStr">
        <is>
          <t>United States</t>
        </is>
      </c>
      <c r="E9846" s="2" t="inlineStr">
        <is>
          <t>USA</t>
        </is>
      </c>
      <c r="F9846" s="2" t="inlineStr">
        <is>
          <t>Land_x001f_ll gas recovery for direct use</t>
        </is>
      </c>
      <c r="G9846" s="2" t="n">
        <v>-216</v>
      </c>
      <c r="H9846" s="2" t="n">
        <v>0.0033499499550089</v>
      </c>
      <c r="I9846" s="2" t="n">
        <v>0.003751943949609969</v>
      </c>
      <c r="J9846" s="40" t="inlineStr">
        <is>
          <t>waste - methane capture</t>
        </is>
      </c>
    </row>
    <row r="9847" ht="15.75" customHeight="1" s="120">
      <c r="A9847" s="2" t="inlineStr">
        <is>
          <t>WASTE</t>
        </is>
      </c>
      <c r="B9847" s="2" t="inlineStr">
        <is>
          <t>LAN</t>
        </is>
      </c>
      <c r="C9847" s="2" t="n">
        <v>2050</v>
      </c>
      <c r="D9847" s="2" t="inlineStr">
        <is>
          <t>United States</t>
        </is>
      </c>
      <c r="E9847" s="2" t="inlineStr">
        <is>
          <t>USA</t>
        </is>
      </c>
      <c r="F9847" s="2" t="inlineStr">
        <is>
          <t>Land_x001f_ll gas recovery for direct use</t>
        </is>
      </c>
      <c r="G9847" s="2" t="n">
        <v>-215</v>
      </c>
      <c r="H9847" s="2" t="n">
        <v>0.026924554258585</v>
      </c>
      <c r="I9847" s="2" t="n">
        <v>0.0301555007696152</v>
      </c>
      <c r="J9847" s="40" t="inlineStr">
        <is>
          <t>waste - methane capture</t>
        </is>
      </c>
    </row>
    <row r="9848" ht="15.75" customHeight="1" s="120">
      <c r="A9848" s="2" t="inlineStr">
        <is>
          <t>WASTE</t>
        </is>
      </c>
      <c r="B9848" s="2" t="inlineStr">
        <is>
          <t>LAN</t>
        </is>
      </c>
      <c r="C9848" s="2" t="n">
        <v>2050</v>
      </c>
      <c r="D9848" s="2" t="inlineStr">
        <is>
          <t>United States</t>
        </is>
      </c>
      <c r="E9848" s="2" t="inlineStr">
        <is>
          <t>USA</t>
        </is>
      </c>
      <c r="F9848" s="2" t="inlineStr">
        <is>
          <t>Land_x001f_ll gas recovery for direct use</t>
        </is>
      </c>
      <c r="G9848" s="2" t="n">
        <v>-213</v>
      </c>
      <c r="H9848" s="2" t="n">
        <v>0.0051538307452574</v>
      </c>
      <c r="I9848" s="2" t="n">
        <v>0.005772290434688288</v>
      </c>
      <c r="J9848" s="40" t="inlineStr">
        <is>
          <t>waste - methane capture</t>
        </is>
      </c>
    </row>
    <row r="9849" ht="15.75" customHeight="1" s="120">
      <c r="A9849" s="2" t="inlineStr">
        <is>
          <t>WASTE</t>
        </is>
      </c>
      <c r="B9849" s="2" t="inlineStr">
        <is>
          <t>LAN</t>
        </is>
      </c>
      <c r="C9849" s="2" t="n">
        <v>2050</v>
      </c>
      <c r="D9849" s="2" t="inlineStr">
        <is>
          <t>United States</t>
        </is>
      </c>
      <c r="E9849" s="2" t="inlineStr">
        <is>
          <t>USA</t>
        </is>
      </c>
      <c r="F9849" s="2" t="inlineStr">
        <is>
          <t>Land_x001f_ll gas recovery for direct use</t>
        </is>
      </c>
      <c r="G9849" s="2" t="n">
        <v>-212</v>
      </c>
      <c r="H9849" s="2" t="n">
        <v>0.0025013103149831</v>
      </c>
      <c r="I9849" s="2" t="n">
        <v>0.002801467552781072</v>
      </c>
      <c r="J9849" s="40" t="inlineStr">
        <is>
          <t>waste - methane capture</t>
        </is>
      </c>
    </row>
    <row r="9850" ht="15.75" customHeight="1" s="120">
      <c r="A9850" s="2" t="inlineStr">
        <is>
          <t>WASTE</t>
        </is>
      </c>
      <c r="B9850" s="2" t="inlineStr">
        <is>
          <t>LAN</t>
        </is>
      </c>
      <c r="C9850" s="2" t="n">
        <v>2050</v>
      </c>
      <c r="D9850" s="2" t="inlineStr">
        <is>
          <t>United States</t>
        </is>
      </c>
      <c r="E9850" s="2" t="inlineStr">
        <is>
          <t>USA</t>
        </is>
      </c>
      <c r="F9850" s="2" t="inlineStr">
        <is>
          <t>Land_x001f_ll gas recovery for direct use</t>
        </is>
      </c>
      <c r="G9850" s="2" t="n">
        <v>-211</v>
      </c>
      <c r="H9850" s="2" t="n">
        <v>0.0075668102363124</v>
      </c>
      <c r="I9850" s="2" t="n">
        <v>0.00847482746466989</v>
      </c>
      <c r="J9850" s="40" t="inlineStr">
        <is>
          <t>waste - methane capture</t>
        </is>
      </c>
    </row>
    <row r="9851" ht="15.75" customHeight="1" s="120">
      <c r="A9851" s="2" t="inlineStr">
        <is>
          <t>WASTE</t>
        </is>
      </c>
      <c r="B9851" s="2" t="inlineStr">
        <is>
          <t>LAN</t>
        </is>
      </c>
      <c r="C9851" s="2" t="n">
        <v>2050</v>
      </c>
      <c r="D9851" s="2" t="inlineStr">
        <is>
          <t>United States</t>
        </is>
      </c>
      <c r="E9851" s="2" t="inlineStr">
        <is>
          <t>USA</t>
        </is>
      </c>
      <c r="F9851" s="2" t="inlineStr">
        <is>
          <t>Land_x001f_ll gas recovery for direct use</t>
        </is>
      </c>
      <c r="G9851" s="2" t="n">
        <v>-209</v>
      </c>
      <c r="H9851" s="2" t="n">
        <v>0.0006778105162084</v>
      </c>
      <c r="I9851" s="2" t="n">
        <v>0.0007591477781534081</v>
      </c>
      <c r="J9851" s="40" t="inlineStr">
        <is>
          <t>waste - methane capture</t>
        </is>
      </c>
    </row>
    <row r="9852" ht="15.75" customHeight="1" s="120">
      <c r="A9852" s="2" t="inlineStr">
        <is>
          <t>WASTE</t>
        </is>
      </c>
      <c r="B9852" s="2" t="inlineStr">
        <is>
          <t>LAN</t>
        </is>
      </c>
      <c r="C9852" s="2" t="n">
        <v>2050</v>
      </c>
      <c r="D9852" s="2" t="inlineStr">
        <is>
          <t>United States</t>
        </is>
      </c>
      <c r="E9852" s="2" t="inlineStr">
        <is>
          <t>USA</t>
        </is>
      </c>
      <c r="F9852" s="2" t="inlineStr">
        <is>
          <t>Land_x001f_ll gas recovery for direct use</t>
        </is>
      </c>
      <c r="G9852" s="2" t="n">
        <v>-207</v>
      </c>
      <c r="H9852" s="2" t="n">
        <v>0.008804073557257701</v>
      </c>
      <c r="I9852" s="2" t="n">
        <v>0.009860562384128626</v>
      </c>
      <c r="J9852" s="40" t="inlineStr">
        <is>
          <t>waste - methane capture</t>
        </is>
      </c>
    </row>
    <row r="9853" ht="15.75" customHeight="1" s="120">
      <c r="A9853" s="2" t="inlineStr">
        <is>
          <t>WASTE</t>
        </is>
      </c>
      <c r="B9853" s="2" t="inlineStr">
        <is>
          <t>LAN</t>
        </is>
      </c>
      <c r="C9853" s="2" t="n">
        <v>2050</v>
      </c>
      <c r="D9853" s="2" t="inlineStr">
        <is>
          <t>United States</t>
        </is>
      </c>
      <c r="E9853" s="2" t="inlineStr">
        <is>
          <t>USA</t>
        </is>
      </c>
      <c r="F9853" s="2" t="inlineStr">
        <is>
          <t>Land_x001f_ll gas recovery for direct use</t>
        </is>
      </c>
      <c r="G9853" s="2" t="n">
        <v>-205</v>
      </c>
      <c r="H9853" s="2" t="n">
        <v>0.0051197272841819</v>
      </c>
      <c r="I9853" s="2" t="n">
        <v>0.005734094558283729</v>
      </c>
      <c r="J9853" s="40" t="inlineStr">
        <is>
          <t>waste - methane capture</t>
        </is>
      </c>
    </row>
    <row r="9854" ht="15.75" customHeight="1" s="120">
      <c r="A9854" s="2" t="inlineStr">
        <is>
          <t>WASTE</t>
        </is>
      </c>
      <c r="B9854" s="2" t="inlineStr">
        <is>
          <t>LAN</t>
        </is>
      </c>
      <c r="C9854" s="2" t="n">
        <v>2050</v>
      </c>
      <c r="D9854" s="2" t="inlineStr">
        <is>
          <t>United States</t>
        </is>
      </c>
      <c r="E9854" s="2" t="inlineStr">
        <is>
          <t>USA</t>
        </is>
      </c>
      <c r="F9854" s="2" t="inlineStr">
        <is>
          <t>Land_x001f_ll gas recovery for direct use</t>
        </is>
      </c>
      <c r="G9854" s="2" t="n">
        <v>-203</v>
      </c>
      <c r="H9854" s="2" t="n">
        <v>0.0009513050899841</v>
      </c>
      <c r="I9854" s="2" t="n">
        <v>0.001065461700782192</v>
      </c>
      <c r="J9854" s="40" t="inlineStr">
        <is>
          <t>waste - methane capture</t>
        </is>
      </c>
    </row>
    <row r="9855" ht="15.75" customHeight="1" s="120">
      <c r="A9855" s="2" t="inlineStr">
        <is>
          <t>WASTE</t>
        </is>
      </c>
      <c r="B9855" s="2" t="inlineStr">
        <is>
          <t>LAN</t>
        </is>
      </c>
      <c r="C9855" s="2" t="n">
        <v>2050</v>
      </c>
      <c r="D9855" s="2" t="inlineStr">
        <is>
          <t>United States</t>
        </is>
      </c>
      <c r="E9855" s="2" t="inlineStr">
        <is>
          <t>USA</t>
        </is>
      </c>
      <c r="F9855" s="2" t="inlineStr">
        <is>
          <t>Land_x001f_ll gas recovery for direct use</t>
        </is>
      </c>
      <c r="G9855" s="2" t="n">
        <v>-201</v>
      </c>
      <c r="H9855" s="2" t="n">
        <v>0.0009306446881965</v>
      </c>
      <c r="I9855" s="2" t="n">
        <v>0.00104232205078008</v>
      </c>
      <c r="J9855" s="40" t="inlineStr">
        <is>
          <t>waste - methane capture</t>
        </is>
      </c>
    </row>
    <row r="9856" ht="15.75" customHeight="1" s="120">
      <c r="A9856" s="2" t="inlineStr">
        <is>
          <t>WASTE</t>
        </is>
      </c>
      <c r="B9856" s="2" t="inlineStr">
        <is>
          <t>LAN</t>
        </is>
      </c>
      <c r="C9856" s="2" t="n">
        <v>2050</v>
      </c>
      <c r="D9856" s="2" t="inlineStr">
        <is>
          <t>United States</t>
        </is>
      </c>
      <c r="E9856" s="2" t="inlineStr">
        <is>
          <t>USA</t>
        </is>
      </c>
      <c r="F9856" s="2" t="inlineStr">
        <is>
          <t>Land_x001f_ll gas recovery for direct use</t>
        </is>
      </c>
      <c r="G9856" s="2" t="n">
        <v>-200</v>
      </c>
      <c r="H9856" s="2" t="n">
        <v>0.0045038070529699</v>
      </c>
      <c r="I9856" s="2" t="n">
        <v>0.005044263899326288</v>
      </c>
      <c r="J9856" s="40" t="inlineStr">
        <is>
          <t>waste - methane capture</t>
        </is>
      </c>
    </row>
    <row r="9857" ht="15.75" customHeight="1" s="120">
      <c r="A9857" s="2" t="inlineStr">
        <is>
          <t>WASTE</t>
        </is>
      </c>
      <c r="B9857" s="2" t="inlineStr">
        <is>
          <t>LAN</t>
        </is>
      </c>
      <c r="C9857" s="2" t="n">
        <v>2050</v>
      </c>
      <c r="D9857" s="2" t="inlineStr">
        <is>
          <t>United States</t>
        </is>
      </c>
      <c r="E9857" s="2" t="inlineStr">
        <is>
          <t>USA</t>
        </is>
      </c>
      <c r="F9857" s="2" t="inlineStr">
        <is>
          <t>Land_x001f_ll gas recovery for direct use</t>
        </is>
      </c>
      <c r="G9857" s="2" t="n">
        <v>-199</v>
      </c>
      <c r="H9857" s="2" t="n">
        <v>0.0028234946657903</v>
      </c>
      <c r="I9857" s="2" t="n">
        <v>0.003162314025685136</v>
      </c>
      <c r="J9857" s="40" t="inlineStr">
        <is>
          <t>waste - methane capture</t>
        </is>
      </c>
    </row>
    <row r="9858" ht="15.75" customHeight="1" s="120">
      <c r="A9858" s="2" t="inlineStr">
        <is>
          <t>WASTE</t>
        </is>
      </c>
      <c r="B9858" s="2" t="inlineStr">
        <is>
          <t>LAN</t>
        </is>
      </c>
      <c r="C9858" s="2" t="n">
        <v>2050</v>
      </c>
      <c r="D9858" s="2" t="inlineStr">
        <is>
          <t>United States</t>
        </is>
      </c>
      <c r="E9858" s="2" t="inlineStr">
        <is>
          <t>USA</t>
        </is>
      </c>
      <c r="F9858" s="2" t="inlineStr">
        <is>
          <t>Land_x001f_ll gas recovery for direct use</t>
        </is>
      </c>
      <c r="G9858" s="2" t="n">
        <v>-198</v>
      </c>
      <c r="H9858" s="2" t="n">
        <v>0.0032840587664396</v>
      </c>
      <c r="I9858" s="2" t="n">
        <v>0.003678145818412352</v>
      </c>
      <c r="J9858" s="40" t="inlineStr">
        <is>
          <t>waste - methane capture</t>
        </is>
      </c>
    </row>
    <row r="9859" ht="15.75" customHeight="1" s="120">
      <c r="A9859" s="2" t="inlineStr">
        <is>
          <t>WASTE</t>
        </is>
      </c>
      <c r="B9859" s="2" t="inlineStr">
        <is>
          <t>LAN</t>
        </is>
      </c>
      <c r="C9859" s="2" t="n">
        <v>2050</v>
      </c>
      <c r="D9859" s="2" t="inlineStr">
        <is>
          <t>United States</t>
        </is>
      </c>
      <c r="E9859" s="2" t="inlineStr">
        <is>
          <t>USA</t>
        </is>
      </c>
      <c r="F9859" s="2" t="inlineStr">
        <is>
          <t>Land_x001f_ll gas recovery for direct use</t>
        </is>
      </c>
      <c r="G9859" s="2" t="n">
        <v>-197</v>
      </c>
      <c r="H9859" s="2" t="n">
        <v>0.0008946476154961</v>
      </c>
      <c r="I9859" s="2" t="n">
        <v>0.001002005329355632</v>
      </c>
      <c r="J9859" s="40" t="inlineStr">
        <is>
          <t>waste - methane capture</t>
        </is>
      </c>
    </row>
    <row r="9860" ht="15.75" customHeight="1" s="120">
      <c r="A9860" s="2" t="inlineStr">
        <is>
          <t>WASTE</t>
        </is>
      </c>
      <c r="B9860" s="2" t="inlineStr">
        <is>
          <t>LAN</t>
        </is>
      </c>
      <c r="C9860" s="2" t="n">
        <v>2050</v>
      </c>
      <c r="D9860" s="2" t="inlineStr">
        <is>
          <t>United States</t>
        </is>
      </c>
      <c r="E9860" s="2" t="inlineStr">
        <is>
          <t>USA</t>
        </is>
      </c>
      <c r="F9860" s="2" t="inlineStr">
        <is>
          <t>Land_x001f_ll gas recovery for direct use</t>
        </is>
      </c>
      <c r="G9860" s="2" t="n">
        <v>-196</v>
      </c>
      <c r="H9860" s="2" t="n">
        <v>0.000691904569976</v>
      </c>
      <c r="I9860" s="2" t="n">
        <v>0.0007749331183731201</v>
      </c>
      <c r="J9860" s="40" t="inlineStr">
        <is>
          <t>waste - methane capture</t>
        </is>
      </c>
    </row>
    <row r="9861" ht="15.75" customHeight="1" s="120">
      <c r="A9861" s="2" t="inlineStr">
        <is>
          <t>WASTE</t>
        </is>
      </c>
      <c r="B9861" s="2" t="inlineStr">
        <is>
          <t>LAN</t>
        </is>
      </c>
      <c r="C9861" s="2" t="n">
        <v>2050</v>
      </c>
      <c r="D9861" s="2" t="inlineStr">
        <is>
          <t>United States</t>
        </is>
      </c>
      <c r="E9861" s="2" t="inlineStr">
        <is>
          <t>USA</t>
        </is>
      </c>
      <c r="F9861" s="2" t="inlineStr">
        <is>
          <t>Land_x001f_ll gas recovery for direct use</t>
        </is>
      </c>
      <c r="G9861" s="2" t="n">
        <v>-195</v>
      </c>
      <c r="H9861" s="2" t="n">
        <v>0.009164975956082301</v>
      </c>
      <c r="I9861" s="2" t="n">
        <v>0.01026477307081218</v>
      </c>
      <c r="J9861" s="40" t="inlineStr">
        <is>
          <t>waste - methane capture</t>
        </is>
      </c>
    </row>
    <row r="9862" ht="15.75" customHeight="1" s="120">
      <c r="A9862" s="2" t="inlineStr">
        <is>
          <t>WASTE</t>
        </is>
      </c>
      <c r="B9862" s="2" t="inlineStr">
        <is>
          <t>LAN</t>
        </is>
      </c>
      <c r="C9862" s="2" t="n">
        <v>2050</v>
      </c>
      <c r="D9862" s="2" t="inlineStr">
        <is>
          <t>United States</t>
        </is>
      </c>
      <c r="E9862" s="2" t="inlineStr">
        <is>
          <t>USA</t>
        </is>
      </c>
      <c r="F9862" s="2" t="inlineStr">
        <is>
          <t>Land_x001f_ll gas recovery for direct use</t>
        </is>
      </c>
      <c r="G9862" s="2" t="n">
        <v>-194</v>
      </c>
      <c r="H9862" s="2" t="n">
        <v>0.0107917399145663</v>
      </c>
      <c r="I9862" s="2" t="n">
        <v>0.01208674870431426</v>
      </c>
      <c r="J9862" s="40" t="inlineStr">
        <is>
          <t>waste - methane capture</t>
        </is>
      </c>
    </row>
    <row r="9863" ht="15.75" customHeight="1" s="120">
      <c r="A9863" s="2" t="inlineStr">
        <is>
          <t>WASTE</t>
        </is>
      </c>
      <c r="B9863" s="2" t="inlineStr">
        <is>
          <t>LAN</t>
        </is>
      </c>
      <c r="C9863" s="2" t="n">
        <v>2050</v>
      </c>
      <c r="D9863" s="2" t="inlineStr">
        <is>
          <t>United States</t>
        </is>
      </c>
      <c r="E9863" s="2" t="inlineStr">
        <is>
          <t>USA</t>
        </is>
      </c>
      <c r="F9863" s="2" t="inlineStr">
        <is>
          <t>Land_x001f_ll gas recovery for direct use</t>
        </is>
      </c>
      <c r="G9863" s="2" t="n">
        <v>-193</v>
      </c>
      <c r="H9863" s="2" t="n">
        <v>0.005472376011312</v>
      </c>
      <c r="I9863" s="2" t="n">
        <v>0.00612906113266944</v>
      </c>
      <c r="J9863" s="40" t="inlineStr">
        <is>
          <t>waste - methane capture</t>
        </is>
      </c>
    </row>
    <row r="9864" ht="15.75" customHeight="1" s="120">
      <c r="A9864" s="2" t="inlineStr">
        <is>
          <t>WASTE</t>
        </is>
      </c>
      <c r="B9864" s="2" t="inlineStr">
        <is>
          <t>LAN</t>
        </is>
      </c>
      <c r="C9864" s="2" t="n">
        <v>2050</v>
      </c>
      <c r="D9864" s="2" t="inlineStr">
        <is>
          <t>United States</t>
        </is>
      </c>
      <c r="E9864" s="2" t="inlineStr">
        <is>
          <t>USA</t>
        </is>
      </c>
      <c r="F9864" s="2" t="inlineStr">
        <is>
          <t>Land_x001f_ll gas recovery for direct use</t>
        </is>
      </c>
      <c r="G9864" s="2" t="n">
        <v>-192</v>
      </c>
      <c r="H9864" s="2" t="n">
        <v>0.0092265489511192</v>
      </c>
      <c r="I9864" s="2" t="n">
        <v>0.01033373482525351</v>
      </c>
      <c r="J9864" s="40" t="inlineStr">
        <is>
          <t>waste - methane capture</t>
        </is>
      </c>
    </row>
    <row r="9865" ht="15.75" customHeight="1" s="120">
      <c r="A9865" s="2" t="inlineStr">
        <is>
          <t>WASTE</t>
        </is>
      </c>
      <c r="B9865" s="2" t="inlineStr">
        <is>
          <t>LAN</t>
        </is>
      </c>
      <c r="C9865" s="2" t="n">
        <v>2050</v>
      </c>
      <c r="D9865" s="2" t="inlineStr">
        <is>
          <t>United States</t>
        </is>
      </c>
      <c r="E9865" s="2" t="inlineStr">
        <is>
          <t>USA</t>
        </is>
      </c>
      <c r="F9865" s="2" t="inlineStr">
        <is>
          <t>Land_x001f_ll gas recovery for direct use</t>
        </is>
      </c>
      <c r="G9865" s="2" t="n">
        <v>-191</v>
      </c>
      <c r="H9865" s="2" t="n">
        <v>0.0042438479140401</v>
      </c>
      <c r="I9865" s="2" t="n">
        <v>0.004753109663724912</v>
      </c>
      <c r="J9865" s="40" t="inlineStr">
        <is>
          <t>waste - methane capture</t>
        </is>
      </c>
    </row>
    <row r="9866" ht="15.75" customHeight="1" s="120">
      <c r="A9866" s="2" t="inlineStr">
        <is>
          <t>WASTE</t>
        </is>
      </c>
      <c r="B9866" s="2" t="inlineStr">
        <is>
          <t>LAN</t>
        </is>
      </c>
      <c r="C9866" s="2" t="n">
        <v>2050</v>
      </c>
      <c r="D9866" s="2" t="inlineStr">
        <is>
          <t>United States</t>
        </is>
      </c>
      <c r="E9866" s="2" t="inlineStr">
        <is>
          <t>USA</t>
        </is>
      </c>
      <c r="F9866" s="2" t="inlineStr">
        <is>
          <t>Land_x001f_ll gas recovery for direct use</t>
        </is>
      </c>
      <c r="G9866" s="2" t="n">
        <v>-189</v>
      </c>
      <c r="H9866" s="2" t="n">
        <v>0.0016153955366462</v>
      </c>
      <c r="I9866" s="2" t="n">
        <v>0.001809243001043744</v>
      </c>
      <c r="J9866" s="40" t="inlineStr">
        <is>
          <t>waste - methane capture</t>
        </is>
      </c>
    </row>
    <row r="9867" ht="15.75" customHeight="1" s="120">
      <c r="A9867" s="2" t="inlineStr">
        <is>
          <t>WASTE</t>
        </is>
      </c>
      <c r="B9867" s="2" t="inlineStr">
        <is>
          <t>LAN</t>
        </is>
      </c>
      <c r="C9867" s="2" t="n">
        <v>2050</v>
      </c>
      <c r="D9867" s="2" t="inlineStr">
        <is>
          <t>United States</t>
        </is>
      </c>
      <c r="E9867" s="2" t="inlineStr">
        <is>
          <t>USA</t>
        </is>
      </c>
      <c r="F9867" s="2" t="inlineStr">
        <is>
          <t>Land_x001f_ll gas recovery for direct use</t>
        </is>
      </c>
      <c r="G9867" s="2" t="n">
        <v>-188</v>
      </c>
      <c r="H9867" s="2" t="n">
        <v>0.0046313590719365</v>
      </c>
      <c r="I9867" s="2" t="n">
        <v>0.005187122160568881</v>
      </c>
      <c r="J9867" s="40" t="inlineStr">
        <is>
          <t>waste - methane capture</t>
        </is>
      </c>
    </row>
    <row r="9868" ht="15.75" customHeight="1" s="120">
      <c r="A9868" s="2" t="inlineStr">
        <is>
          <t>WASTE</t>
        </is>
      </c>
      <c r="B9868" s="2" t="inlineStr">
        <is>
          <t>LAN</t>
        </is>
      </c>
      <c r="C9868" s="2" t="n">
        <v>2050</v>
      </c>
      <c r="D9868" s="2" t="inlineStr">
        <is>
          <t>United States</t>
        </is>
      </c>
      <c r="E9868" s="2" t="inlineStr">
        <is>
          <t>USA</t>
        </is>
      </c>
      <c r="F9868" s="2" t="inlineStr">
        <is>
          <t>Land_x001f_ll gas recovery for direct use</t>
        </is>
      </c>
      <c r="G9868" s="2" t="n">
        <v>-187</v>
      </c>
      <c r="H9868" s="2" t="n">
        <v>0.0117128507699817</v>
      </c>
      <c r="I9868" s="2" t="n">
        <v>0.01311839286237951</v>
      </c>
      <c r="J9868" s="40" t="inlineStr">
        <is>
          <t>waste - methane capture</t>
        </is>
      </c>
    </row>
    <row r="9869" ht="15.75" customHeight="1" s="120">
      <c r="A9869" s="2" t="inlineStr">
        <is>
          <t>WASTE</t>
        </is>
      </c>
      <c r="B9869" s="2" t="inlineStr">
        <is>
          <t>LAN</t>
        </is>
      </c>
      <c r="C9869" s="2" t="n">
        <v>2050</v>
      </c>
      <c r="D9869" s="2" t="inlineStr">
        <is>
          <t>United States</t>
        </is>
      </c>
      <c r="E9869" s="2" t="inlineStr">
        <is>
          <t>USA</t>
        </is>
      </c>
      <c r="F9869" s="2" t="inlineStr">
        <is>
          <t>Land_x001f_ll gas recovery for direct use</t>
        </is>
      </c>
      <c r="G9869" s="2" t="n">
        <v>-186</v>
      </c>
      <c r="H9869" s="2" t="n">
        <v>0.0037948763929307</v>
      </c>
      <c r="I9869" s="2" t="n">
        <v>0.004250261560082385</v>
      </c>
      <c r="J9869" s="40" t="inlineStr">
        <is>
          <t>waste - methane capture</t>
        </is>
      </c>
    </row>
    <row r="9870" ht="15.75" customHeight="1" s="120">
      <c r="A9870" s="2" t="inlineStr">
        <is>
          <t>WASTE</t>
        </is>
      </c>
      <c r="B9870" s="2" t="inlineStr">
        <is>
          <t>LAN</t>
        </is>
      </c>
      <c r="C9870" s="2" t="n">
        <v>2050</v>
      </c>
      <c r="D9870" s="2" t="inlineStr">
        <is>
          <t>United States</t>
        </is>
      </c>
      <c r="E9870" s="2" t="inlineStr">
        <is>
          <t>USA</t>
        </is>
      </c>
      <c r="F9870" s="2" t="inlineStr">
        <is>
          <t>Land_x001f_ll gas recovery for direct use</t>
        </is>
      </c>
      <c r="G9870" s="2" t="n">
        <v>-185</v>
      </c>
      <c r="H9870" s="2" t="n">
        <v>0.0014627065393142</v>
      </c>
      <c r="I9870" s="2" t="n">
        <v>0.001638231324031904</v>
      </c>
      <c r="J9870" s="40" t="inlineStr">
        <is>
          <t>waste - methane capture</t>
        </is>
      </c>
    </row>
    <row r="9871" ht="15.75" customHeight="1" s="120">
      <c r="A9871" s="2" t="inlineStr">
        <is>
          <t>WASTE</t>
        </is>
      </c>
      <c r="B9871" s="2" t="inlineStr">
        <is>
          <t>LAN</t>
        </is>
      </c>
      <c r="C9871" s="2" t="n">
        <v>2050</v>
      </c>
      <c r="D9871" s="2" t="inlineStr">
        <is>
          <t>United States</t>
        </is>
      </c>
      <c r="E9871" s="2" t="inlineStr">
        <is>
          <t>USA</t>
        </is>
      </c>
      <c r="F9871" s="2" t="inlineStr">
        <is>
          <t>Land_x001f_ll gas recovery for direct use</t>
        </is>
      </c>
      <c r="G9871" s="2" t="n">
        <v>-184</v>
      </c>
      <c r="H9871" s="2" t="n">
        <v>0.003505109809339</v>
      </c>
      <c r="I9871" s="2" t="n">
        <v>0.003925722986459681</v>
      </c>
      <c r="J9871" s="40" t="inlineStr">
        <is>
          <t>waste - methane capture</t>
        </is>
      </c>
    </row>
    <row r="9872" ht="15.75" customHeight="1" s="120">
      <c r="A9872" s="2" t="inlineStr">
        <is>
          <t>WASTE</t>
        </is>
      </c>
      <c r="B9872" s="2" t="inlineStr">
        <is>
          <t>LAN</t>
        </is>
      </c>
      <c r="C9872" s="2" t="n">
        <v>2050</v>
      </c>
      <c r="D9872" s="2" t="inlineStr">
        <is>
          <t>United States</t>
        </is>
      </c>
      <c r="E9872" s="2" t="inlineStr">
        <is>
          <t>USA</t>
        </is>
      </c>
      <c r="F9872" s="2" t="inlineStr">
        <is>
          <t>Land_x001f_ll gas recovery for direct use</t>
        </is>
      </c>
      <c r="G9872" s="2" t="n">
        <v>-183</v>
      </c>
      <c r="H9872" s="2" t="n">
        <v>0.0041564751882106</v>
      </c>
      <c r="I9872" s="2" t="n">
        <v>0.004655252210795872</v>
      </c>
      <c r="J9872" s="40" t="inlineStr">
        <is>
          <t>waste - methane capture</t>
        </is>
      </c>
    </row>
    <row r="9873" ht="15.75" customHeight="1" s="120">
      <c r="A9873" s="2" t="inlineStr">
        <is>
          <t>WASTE</t>
        </is>
      </c>
      <c r="B9873" s="2" t="inlineStr">
        <is>
          <t>LAN</t>
        </is>
      </c>
      <c r="C9873" s="2" t="n">
        <v>2050</v>
      </c>
      <c r="D9873" s="2" t="inlineStr">
        <is>
          <t>United States</t>
        </is>
      </c>
      <c r="E9873" s="2" t="inlineStr">
        <is>
          <t>USA</t>
        </is>
      </c>
      <c r="F9873" s="2" t="inlineStr">
        <is>
          <t>Land_x001f_ll gas recovery for direct use</t>
        </is>
      </c>
      <c r="G9873" s="2" t="n">
        <v>-182</v>
      </c>
      <c r="H9873" s="2" t="n">
        <v>0.007993403240107</v>
      </c>
      <c r="I9873" s="2" t="n">
        <v>0.008952611628919841</v>
      </c>
      <c r="J9873" s="40" t="inlineStr">
        <is>
          <t>waste - methane capture</t>
        </is>
      </c>
    </row>
    <row r="9874" ht="15.75" customHeight="1" s="120">
      <c r="A9874" s="2" t="inlineStr">
        <is>
          <t>WASTE</t>
        </is>
      </c>
      <c r="B9874" s="2" t="inlineStr">
        <is>
          <t>LAN</t>
        </is>
      </c>
      <c r="C9874" s="2" t="n">
        <v>2050</v>
      </c>
      <c r="D9874" s="2" t="inlineStr">
        <is>
          <t>United States</t>
        </is>
      </c>
      <c r="E9874" s="2" t="inlineStr">
        <is>
          <t>USA</t>
        </is>
      </c>
      <c r="F9874" s="2" t="inlineStr">
        <is>
          <t>Land_x001f_ll gas recovery for direct use</t>
        </is>
      </c>
      <c r="G9874" s="2" t="n">
        <v>-181</v>
      </c>
      <c r="H9874" s="2" t="n">
        <v>0.0187758941319771</v>
      </c>
      <c r="I9874" s="2" t="n">
        <v>0.02102900142781436</v>
      </c>
      <c r="J9874" s="40" t="inlineStr">
        <is>
          <t>waste - methane capture</t>
        </is>
      </c>
    </row>
    <row r="9875" ht="15.75" customHeight="1" s="120">
      <c r="A9875" s="2" t="inlineStr">
        <is>
          <t>WASTE</t>
        </is>
      </c>
      <c r="B9875" s="2" t="inlineStr">
        <is>
          <t>LAN</t>
        </is>
      </c>
      <c r="C9875" s="2" t="n">
        <v>2050</v>
      </c>
      <c r="D9875" s="2" t="inlineStr">
        <is>
          <t>United States</t>
        </is>
      </c>
      <c r="E9875" s="2" t="inlineStr">
        <is>
          <t>USA</t>
        </is>
      </c>
      <c r="F9875" s="2" t="inlineStr">
        <is>
          <t>Land_x001f_ll gas recovery for direct use</t>
        </is>
      </c>
      <c r="G9875" s="2" t="n">
        <v>-180</v>
      </c>
      <c r="H9875" s="2" t="n">
        <v>0.0047224738518707</v>
      </c>
      <c r="I9875" s="2" t="n">
        <v>0.005289170714095185</v>
      </c>
      <c r="J9875" s="40" t="inlineStr">
        <is>
          <t>waste - methane capture</t>
        </is>
      </c>
    </row>
    <row r="9876" ht="15.75" customHeight="1" s="120">
      <c r="A9876" s="2" t="inlineStr">
        <is>
          <t>WASTE</t>
        </is>
      </c>
      <c r="B9876" s="2" t="inlineStr">
        <is>
          <t>LAN</t>
        </is>
      </c>
      <c r="C9876" s="2" t="n">
        <v>2050</v>
      </c>
      <c r="D9876" s="2" t="inlineStr">
        <is>
          <t>United States</t>
        </is>
      </c>
      <c r="E9876" s="2" t="inlineStr">
        <is>
          <t>USA</t>
        </is>
      </c>
      <c r="F9876" s="2" t="inlineStr">
        <is>
          <t>Land_x001f_ll gas recovery for direct use</t>
        </is>
      </c>
      <c r="G9876" s="2" t="n">
        <v>-178</v>
      </c>
      <c r="H9876" s="2" t="n">
        <v>0.0112410421133973</v>
      </c>
      <c r="I9876" s="2" t="n">
        <v>0.01258996716700498</v>
      </c>
      <c r="J9876" s="40" t="inlineStr">
        <is>
          <t>waste - methane capture</t>
        </is>
      </c>
    </row>
    <row r="9877" ht="15.75" customHeight="1" s="120">
      <c r="A9877" s="2" t="inlineStr">
        <is>
          <t>WASTE</t>
        </is>
      </c>
      <c r="B9877" s="2" t="inlineStr">
        <is>
          <t>LAN</t>
        </is>
      </c>
      <c r="C9877" s="2" t="n">
        <v>2050</v>
      </c>
      <c r="D9877" s="2" t="inlineStr">
        <is>
          <t>United States</t>
        </is>
      </c>
      <c r="E9877" s="2" t="inlineStr">
        <is>
          <t>USA</t>
        </is>
      </c>
      <c r="F9877" s="2" t="inlineStr">
        <is>
          <t>Land_x001f_ll gas recovery for direct use</t>
        </is>
      </c>
      <c r="G9877" s="2" t="n">
        <v>-177</v>
      </c>
      <c r="H9877" s="2" t="n">
        <v>0.0026530975010246</v>
      </c>
      <c r="I9877" s="2" t="n">
        <v>0.002971469201147552</v>
      </c>
      <c r="J9877" s="40" t="inlineStr">
        <is>
          <t>waste - methane capture</t>
        </is>
      </c>
    </row>
    <row r="9878" ht="15.75" customHeight="1" s="120">
      <c r="A9878" s="2" t="inlineStr">
        <is>
          <t>WASTE</t>
        </is>
      </c>
      <c r="B9878" s="2" t="inlineStr">
        <is>
          <t>LAN</t>
        </is>
      </c>
      <c r="C9878" s="2" t="n">
        <v>2050</v>
      </c>
      <c r="D9878" s="2" t="inlineStr">
        <is>
          <t>United States</t>
        </is>
      </c>
      <c r="E9878" s="2" t="inlineStr">
        <is>
          <t>USA</t>
        </is>
      </c>
      <c r="F9878" s="2" t="inlineStr">
        <is>
          <t>Land_x001f_ll gas recovery for direct use</t>
        </is>
      </c>
      <c r="G9878" s="2" t="n">
        <v>-176</v>
      </c>
      <c r="H9878" s="2" t="n">
        <v>0.0053986833081581</v>
      </c>
      <c r="I9878" s="2" t="n">
        <v>0.006046525305137073</v>
      </c>
      <c r="J9878" s="40" t="inlineStr">
        <is>
          <t>waste - methane capture</t>
        </is>
      </c>
    </row>
    <row r="9879" ht="15.75" customHeight="1" s="120">
      <c r="A9879" s="2" t="inlineStr">
        <is>
          <t>WASTE</t>
        </is>
      </c>
      <c r="B9879" s="2" t="inlineStr">
        <is>
          <t>LAN</t>
        </is>
      </c>
      <c r="C9879" s="2" t="n">
        <v>2050</v>
      </c>
      <c r="D9879" s="2" t="inlineStr">
        <is>
          <t>United States</t>
        </is>
      </c>
      <c r="E9879" s="2" t="inlineStr">
        <is>
          <t>USA</t>
        </is>
      </c>
      <c r="F9879" s="2" t="inlineStr">
        <is>
          <t>Land_x001f_ll gas recovery for direct use</t>
        </is>
      </c>
      <c r="G9879" s="2" t="n">
        <v>-175</v>
      </c>
      <c r="H9879" s="2" t="n">
        <v>0.0004942607483827001</v>
      </c>
      <c r="I9879" s="2" t="n">
        <v>0.0005535720381886241</v>
      </c>
      <c r="J9879" s="40" t="inlineStr">
        <is>
          <t>waste - methane capture</t>
        </is>
      </c>
    </row>
    <row r="9880" ht="15.75" customHeight="1" s="120">
      <c r="A9880" s="2" t="inlineStr">
        <is>
          <t>WASTE</t>
        </is>
      </c>
      <c r="B9880" s="2" t="inlineStr">
        <is>
          <t>LAN</t>
        </is>
      </c>
      <c r="C9880" s="2" t="n">
        <v>2050</v>
      </c>
      <c r="D9880" s="2" t="inlineStr">
        <is>
          <t>United States</t>
        </is>
      </c>
      <c r="E9880" s="2" t="inlineStr">
        <is>
          <t>USA</t>
        </is>
      </c>
      <c r="F9880" s="2" t="inlineStr">
        <is>
          <t>Land_x001f_ll gas recovery for direct use</t>
        </is>
      </c>
      <c r="G9880" s="2" t="n">
        <v>-173</v>
      </c>
      <c r="H9880" s="2" t="n">
        <v>0.0005640077288263</v>
      </c>
      <c r="I9880" s="2" t="n">
        <v>0.0006316886562854561</v>
      </c>
      <c r="J9880" s="40" t="inlineStr">
        <is>
          <t>waste - methane capture</t>
        </is>
      </c>
    </row>
    <row r="9881" ht="15.75" customHeight="1" s="120">
      <c r="A9881" s="2" t="inlineStr">
        <is>
          <t>WASTE</t>
        </is>
      </c>
      <c r="B9881" s="2" t="inlineStr">
        <is>
          <t>LAN</t>
        </is>
      </c>
      <c r="C9881" s="2" t="n">
        <v>2050</v>
      </c>
      <c r="D9881" s="2" t="inlineStr">
        <is>
          <t>United States</t>
        </is>
      </c>
      <c r="E9881" s="2" t="inlineStr">
        <is>
          <t>USA</t>
        </is>
      </c>
      <c r="F9881" s="2" t="inlineStr">
        <is>
          <t>Land_x001f_ll gas recovery for direct use</t>
        </is>
      </c>
      <c r="G9881" s="2" t="n">
        <v>-169</v>
      </c>
      <c r="H9881" s="2" t="n">
        <v>0.0036738195922226</v>
      </c>
      <c r="I9881" s="2" t="n">
        <v>0.004114677943289313</v>
      </c>
      <c r="J9881" s="40" t="inlineStr">
        <is>
          <t>waste - methane capture</t>
        </is>
      </c>
    </row>
    <row r="9882" ht="15.75" customHeight="1" s="120">
      <c r="A9882" s="2" t="inlineStr">
        <is>
          <t>WASTE</t>
        </is>
      </c>
      <c r="B9882" s="2" t="inlineStr">
        <is>
          <t>LAN</t>
        </is>
      </c>
      <c r="C9882" s="2" t="n">
        <v>2050</v>
      </c>
      <c r="D9882" s="2" t="inlineStr">
        <is>
          <t>United States</t>
        </is>
      </c>
      <c r="E9882" s="2" t="inlineStr">
        <is>
          <t>USA</t>
        </is>
      </c>
      <c r="F9882" s="2" t="inlineStr">
        <is>
          <t>Land_x001f_ll gas recovery for direct use</t>
        </is>
      </c>
      <c r="G9882" s="2" t="n">
        <v>-168</v>
      </c>
      <c r="H9882" s="2" t="n">
        <v>0.0032923875842243</v>
      </c>
      <c r="I9882" s="2" t="n">
        <v>0.003687474094331216</v>
      </c>
      <c r="J9882" s="40" t="inlineStr">
        <is>
          <t>waste - methane capture</t>
        </is>
      </c>
    </row>
    <row r="9883" ht="15.75" customHeight="1" s="120">
      <c r="A9883" s="2" t="inlineStr">
        <is>
          <t>WASTE</t>
        </is>
      </c>
      <c r="B9883" s="2" t="inlineStr">
        <is>
          <t>LAN</t>
        </is>
      </c>
      <c r="C9883" s="2" t="n">
        <v>2050</v>
      </c>
      <c r="D9883" s="2" t="inlineStr">
        <is>
          <t>United States</t>
        </is>
      </c>
      <c r="E9883" s="2" t="inlineStr">
        <is>
          <t>USA</t>
        </is>
      </c>
      <c r="F9883" s="2" t="inlineStr">
        <is>
          <t>Land_x001f_ll gas recovery for direct use</t>
        </is>
      </c>
      <c r="G9883" s="2" t="n">
        <v>-167</v>
      </c>
      <c r="H9883" s="2" t="n">
        <v>0.0044372815173119</v>
      </c>
      <c r="I9883" s="2" t="n">
        <v>0.004969755299389329</v>
      </c>
      <c r="J9883" s="40" t="inlineStr">
        <is>
          <t>waste - methane capture</t>
        </is>
      </c>
    </row>
    <row r="9884" ht="15.75" customHeight="1" s="120">
      <c r="A9884" s="2" t="inlineStr">
        <is>
          <t>WASTE</t>
        </is>
      </c>
      <c r="B9884" s="2" t="inlineStr">
        <is>
          <t>LAN</t>
        </is>
      </c>
      <c r="C9884" s="2" t="n">
        <v>2050</v>
      </c>
      <c r="D9884" s="2" t="inlineStr">
        <is>
          <t>United States</t>
        </is>
      </c>
      <c r="E9884" s="2" t="inlineStr">
        <is>
          <t>USA</t>
        </is>
      </c>
      <c r="F9884" s="2" t="inlineStr">
        <is>
          <t>Land_x001f_ll gas recovery for direct use</t>
        </is>
      </c>
      <c r="G9884" s="2" t="n">
        <v>-165</v>
      </c>
      <c r="H9884" s="2" t="n">
        <v>0.005914781941101</v>
      </c>
      <c r="I9884" s="2" t="n">
        <v>0.00662455577403312</v>
      </c>
      <c r="J9884" s="40" t="inlineStr">
        <is>
          <t>waste - methane capture</t>
        </is>
      </c>
    </row>
    <row r="9885" ht="15.75" customHeight="1" s="120">
      <c r="A9885" s="2" t="inlineStr">
        <is>
          <t>WASTE</t>
        </is>
      </c>
      <c r="B9885" s="2" t="inlineStr">
        <is>
          <t>LAN</t>
        </is>
      </c>
      <c r="C9885" s="2" t="n">
        <v>2050</v>
      </c>
      <c r="D9885" s="2" t="inlineStr">
        <is>
          <t>United States</t>
        </is>
      </c>
      <c r="E9885" s="2" t="inlineStr">
        <is>
          <t>USA</t>
        </is>
      </c>
      <c r="F9885" s="2" t="inlineStr">
        <is>
          <t>Land_x001f_ll gas recovery for direct use</t>
        </is>
      </c>
      <c r="G9885" s="2" t="n">
        <v>-164</v>
      </c>
      <c r="H9885" s="2" t="n">
        <v>0.0006613683653995</v>
      </c>
      <c r="I9885" s="2" t="n">
        <v>0.0007407325692474401</v>
      </c>
      <c r="J9885" s="40" t="inlineStr">
        <is>
          <t>waste - methane capture</t>
        </is>
      </c>
    </row>
    <row r="9886" ht="15.75" customHeight="1" s="120">
      <c r="A9886" s="2" t="inlineStr">
        <is>
          <t>WASTE</t>
        </is>
      </c>
      <c r="B9886" s="2" t="inlineStr">
        <is>
          <t>LAN</t>
        </is>
      </c>
      <c r="C9886" s="2" t="n">
        <v>2050</v>
      </c>
      <c r="D9886" s="2" t="inlineStr">
        <is>
          <t>United States</t>
        </is>
      </c>
      <c r="E9886" s="2" t="inlineStr">
        <is>
          <t>USA</t>
        </is>
      </c>
      <c r="F9886" s="2" t="inlineStr">
        <is>
          <t>Land_x001f_ll gas recovery for direct use</t>
        </is>
      </c>
      <c r="G9886" s="2" t="n">
        <v>-163</v>
      </c>
      <c r="H9886" s="2" t="n">
        <v>0.0024910685024224</v>
      </c>
      <c r="I9886" s="2" t="n">
        <v>0.002789996722713088</v>
      </c>
      <c r="J9886" s="40" t="inlineStr">
        <is>
          <t>waste - methane capture</t>
        </is>
      </c>
    </row>
    <row r="9887" ht="15.75" customHeight="1" s="120">
      <c r="A9887" s="2" t="inlineStr">
        <is>
          <t>WASTE</t>
        </is>
      </c>
      <c r="B9887" s="2" t="inlineStr">
        <is>
          <t>LAN</t>
        </is>
      </c>
      <c r="C9887" s="2" t="n">
        <v>2050</v>
      </c>
      <c r="D9887" s="2" t="inlineStr">
        <is>
          <t>United States</t>
        </is>
      </c>
      <c r="E9887" s="2" t="inlineStr">
        <is>
          <t>USA</t>
        </is>
      </c>
      <c r="F9887" s="2" t="inlineStr">
        <is>
          <t>Land_x001f_ll gas recovery for direct use</t>
        </is>
      </c>
      <c r="G9887" s="2" t="n">
        <v>-162</v>
      </c>
      <c r="H9887" s="2" t="n">
        <v>0.0014517966192216</v>
      </c>
      <c r="I9887" s="2" t="n">
        <v>0.001626012213528192</v>
      </c>
      <c r="J9887" s="40" t="inlineStr">
        <is>
          <t>waste - methane capture</t>
        </is>
      </c>
    </row>
    <row r="9888" ht="15.75" customHeight="1" s="120">
      <c r="A9888" s="2" t="inlineStr">
        <is>
          <t>WASTE</t>
        </is>
      </c>
      <c r="B9888" s="2" t="inlineStr">
        <is>
          <t>LAN</t>
        </is>
      </c>
      <c r="C9888" s="2" t="n">
        <v>2050</v>
      </c>
      <c r="D9888" s="2" t="inlineStr">
        <is>
          <t>United States</t>
        </is>
      </c>
      <c r="E9888" s="2" t="inlineStr">
        <is>
          <t>USA</t>
        </is>
      </c>
      <c r="F9888" s="2" t="inlineStr">
        <is>
          <t>Land_x001f_ll gas recovery for direct use</t>
        </is>
      </c>
      <c r="G9888" s="2" t="n">
        <v>-161</v>
      </c>
      <c r="H9888" s="2" t="n">
        <v>0.0043888243380934</v>
      </c>
      <c r="I9888" s="2" t="n">
        <v>0.004915483258664609</v>
      </c>
      <c r="J9888" s="40" t="inlineStr">
        <is>
          <t>waste - methane capture</t>
        </is>
      </c>
    </row>
    <row r="9889" ht="15.75" customHeight="1" s="120">
      <c r="A9889" s="2" t="inlineStr">
        <is>
          <t>WASTE</t>
        </is>
      </c>
      <c r="B9889" s="2" t="inlineStr">
        <is>
          <t>LAN</t>
        </is>
      </c>
      <c r="C9889" s="2" t="n">
        <v>2050</v>
      </c>
      <c r="D9889" s="2" t="inlineStr">
        <is>
          <t>United States</t>
        </is>
      </c>
      <c r="E9889" s="2" t="inlineStr">
        <is>
          <t>USA</t>
        </is>
      </c>
      <c r="F9889" s="2" t="inlineStr">
        <is>
          <t>Land_x001f_ll gas recovery for direct use</t>
        </is>
      </c>
      <c r="G9889" s="2" t="n">
        <v>-160</v>
      </c>
      <c r="H9889" s="2" t="n">
        <v>0.0025118158664554</v>
      </c>
      <c r="I9889" s="2" t="n">
        <v>0.002813233770430048</v>
      </c>
      <c r="J9889" s="40" t="inlineStr">
        <is>
          <t>waste - methane capture</t>
        </is>
      </c>
    </row>
    <row r="9890" ht="15.75" customHeight="1" s="120">
      <c r="A9890" s="2" t="inlineStr">
        <is>
          <t>WASTE</t>
        </is>
      </c>
      <c r="B9890" s="2" t="inlineStr">
        <is>
          <t>LAN</t>
        </is>
      </c>
      <c r="C9890" s="2" t="n">
        <v>2050</v>
      </c>
      <c r="D9890" s="2" t="inlineStr">
        <is>
          <t>United States</t>
        </is>
      </c>
      <c r="E9890" s="2" t="inlineStr">
        <is>
          <t>USA</t>
        </is>
      </c>
      <c r="F9890" s="2" t="inlineStr">
        <is>
          <t>Land_x001f_ll gas recovery for direct use</t>
        </is>
      </c>
      <c r="G9890" s="2" t="n">
        <v>-159</v>
      </c>
      <c r="H9890" s="2" t="n">
        <v>0.0025599832879379</v>
      </c>
      <c r="I9890" s="2" t="n">
        <v>0.002867181282490448</v>
      </c>
      <c r="J9890" s="40" t="inlineStr">
        <is>
          <t>waste - methane capture</t>
        </is>
      </c>
    </row>
    <row r="9891" ht="15.75" customHeight="1" s="120">
      <c r="A9891" s="2" t="inlineStr">
        <is>
          <t>WASTE</t>
        </is>
      </c>
      <c r="B9891" s="2" t="inlineStr">
        <is>
          <t>LAN</t>
        </is>
      </c>
      <c r="C9891" s="2" t="n">
        <v>2050</v>
      </c>
      <c r="D9891" s="2" t="inlineStr">
        <is>
          <t>United States</t>
        </is>
      </c>
      <c r="E9891" s="2" t="inlineStr">
        <is>
          <t>USA</t>
        </is>
      </c>
      <c r="F9891" s="2" t="inlineStr">
        <is>
          <t>Land_x001f_ll gas recovery for direct use</t>
        </is>
      </c>
      <c r="G9891" s="2" t="n">
        <v>-157</v>
      </c>
      <c r="H9891" s="2" t="n">
        <v>0.0023007479030639</v>
      </c>
      <c r="I9891" s="2" t="n">
        <v>0.002576837651431568</v>
      </c>
      <c r="J9891" s="40" t="inlineStr">
        <is>
          <t>waste - methane capture</t>
        </is>
      </c>
    </row>
    <row r="9892" ht="15.75" customHeight="1" s="120">
      <c r="A9892" s="2" t="inlineStr">
        <is>
          <t>WASTE</t>
        </is>
      </c>
      <c r="B9892" s="2" t="inlineStr">
        <is>
          <t>LAN</t>
        </is>
      </c>
      <c r="C9892" s="2" t="n">
        <v>2050</v>
      </c>
      <c r="D9892" s="2" t="inlineStr">
        <is>
          <t>United States</t>
        </is>
      </c>
      <c r="E9892" s="2" t="inlineStr">
        <is>
          <t>USA</t>
        </is>
      </c>
      <c r="F9892" s="2" t="inlineStr">
        <is>
          <t>Land_x001f_ll gas recovery for direct use</t>
        </is>
      </c>
      <c r="G9892" s="2" t="n">
        <v>-156</v>
      </c>
      <c r="H9892" s="2" t="n">
        <v>0.0022679247776978</v>
      </c>
      <c r="I9892" s="2" t="n">
        <v>0.002540075751021536</v>
      </c>
      <c r="J9892" s="40" t="inlineStr">
        <is>
          <t>waste - methane capture</t>
        </is>
      </c>
    </row>
    <row r="9893" ht="15.75" customHeight="1" s="120">
      <c r="A9893" s="2" t="inlineStr">
        <is>
          <t>WASTE</t>
        </is>
      </c>
      <c r="B9893" s="2" t="inlineStr">
        <is>
          <t>LAN</t>
        </is>
      </c>
      <c r="C9893" s="2" t="n">
        <v>2050</v>
      </c>
      <c r="D9893" s="2" t="inlineStr">
        <is>
          <t>United States</t>
        </is>
      </c>
      <c r="E9893" s="2" t="inlineStr">
        <is>
          <t>USA</t>
        </is>
      </c>
      <c r="F9893" s="2" t="inlineStr">
        <is>
          <t>Land_x001f_ll gas recovery for direct use</t>
        </is>
      </c>
      <c r="G9893" s="2" t="n">
        <v>-155</v>
      </c>
      <c r="H9893" s="2" t="n">
        <v>0.0016213428461924</v>
      </c>
      <c r="I9893" s="2" t="n">
        <v>0.001815903987735488</v>
      </c>
      <c r="J9893" s="40" t="inlineStr">
        <is>
          <t>waste - methane capture</t>
        </is>
      </c>
    </row>
    <row r="9894" ht="15.75" customHeight="1" s="120">
      <c r="A9894" s="2" t="inlineStr">
        <is>
          <t>WASTE</t>
        </is>
      </c>
      <c r="B9894" s="2" t="inlineStr">
        <is>
          <t>LAN</t>
        </is>
      </c>
      <c r="C9894" s="2" t="n">
        <v>2050</v>
      </c>
      <c r="D9894" s="2" t="inlineStr">
        <is>
          <t>United States</t>
        </is>
      </c>
      <c r="E9894" s="2" t="inlineStr">
        <is>
          <t>USA</t>
        </is>
      </c>
      <c r="F9894" s="2" t="inlineStr">
        <is>
          <t>Land_x001f_ll gas recovery for direct use</t>
        </is>
      </c>
      <c r="G9894" s="2" t="n">
        <v>-153</v>
      </c>
      <c r="H9894" s="2" t="n">
        <v>0.0006201106007211</v>
      </c>
      <c r="I9894" s="2" t="n">
        <v>0.0006945238728076321</v>
      </c>
      <c r="J9894" s="40" t="inlineStr">
        <is>
          <t>waste - methane capture</t>
        </is>
      </c>
    </row>
    <row r="9895" ht="15.75" customHeight="1" s="120">
      <c r="A9895" s="2" t="inlineStr">
        <is>
          <t>WASTE</t>
        </is>
      </c>
      <c r="B9895" s="2" t="inlineStr">
        <is>
          <t>LAN</t>
        </is>
      </c>
      <c r="C9895" s="2" t="n">
        <v>2050</v>
      </c>
      <c r="D9895" s="2" t="inlineStr">
        <is>
          <t>United States</t>
        </is>
      </c>
      <c r="E9895" s="2" t="inlineStr">
        <is>
          <t>USA</t>
        </is>
      </c>
      <c r="F9895" s="2" t="inlineStr">
        <is>
          <t>Land_x001f_ll gas recovery for direct use</t>
        </is>
      </c>
      <c r="G9895" s="2" t="n">
        <v>-152</v>
      </c>
      <c r="H9895" s="2" t="n">
        <v>0.0026638152776286</v>
      </c>
      <c r="I9895" s="2" t="n">
        <v>0.002983473110944033</v>
      </c>
      <c r="J9895" s="40" t="inlineStr">
        <is>
          <t>waste - methane capture</t>
        </is>
      </c>
    </row>
    <row r="9896" ht="15.75" customHeight="1" s="120">
      <c r="A9896" s="2" t="inlineStr">
        <is>
          <t>WASTE</t>
        </is>
      </c>
      <c r="B9896" s="2" t="inlineStr">
        <is>
          <t>LAN</t>
        </is>
      </c>
      <c r="C9896" s="2" t="n">
        <v>2050</v>
      </c>
      <c r="D9896" s="2" t="inlineStr">
        <is>
          <t>United States</t>
        </is>
      </c>
      <c r="E9896" s="2" t="inlineStr">
        <is>
          <t>USA</t>
        </is>
      </c>
      <c r="F9896" s="2" t="inlineStr">
        <is>
          <t>Land_x001f_ll gas recovery for direct use</t>
        </is>
      </c>
      <c r="G9896" s="2" t="n">
        <v>-150</v>
      </c>
      <c r="H9896" s="2" t="n">
        <v>0.0019755430985242</v>
      </c>
      <c r="I9896" s="2" t="n">
        <v>0.002212608270347104</v>
      </c>
      <c r="J9896" s="40" t="inlineStr">
        <is>
          <t>waste - methane capture</t>
        </is>
      </c>
    </row>
    <row r="9897" ht="15.75" customHeight="1" s="120">
      <c r="A9897" s="2" t="inlineStr">
        <is>
          <t>WASTE</t>
        </is>
      </c>
      <c r="B9897" s="2" t="inlineStr">
        <is>
          <t>LAN</t>
        </is>
      </c>
      <c r="C9897" s="2" t="n">
        <v>2050</v>
      </c>
      <c r="D9897" s="2" t="inlineStr">
        <is>
          <t>United States</t>
        </is>
      </c>
      <c r="E9897" s="2" t="inlineStr">
        <is>
          <t>USA</t>
        </is>
      </c>
      <c r="F9897" s="2" t="inlineStr">
        <is>
          <t>Land_x001f_ll gas recovery for direct use</t>
        </is>
      </c>
      <c r="G9897" s="2" t="n">
        <v>-148</v>
      </c>
      <c r="H9897" s="2" t="n">
        <v>0.0005972239305265</v>
      </c>
      <c r="I9897" s="2" t="n">
        <v>0.00066889080218968</v>
      </c>
      <c r="J9897" s="40" t="inlineStr">
        <is>
          <t>waste - methane capture</t>
        </is>
      </c>
    </row>
    <row r="9898" ht="15.75" customHeight="1" s="120">
      <c r="A9898" s="2" t="inlineStr">
        <is>
          <t>WASTE</t>
        </is>
      </c>
      <c r="B9898" s="2" t="inlineStr">
        <is>
          <t>LAN</t>
        </is>
      </c>
      <c r="C9898" s="2" t="n">
        <v>2050</v>
      </c>
      <c r="D9898" s="2" t="inlineStr">
        <is>
          <t>United States</t>
        </is>
      </c>
      <c r="E9898" s="2" t="inlineStr">
        <is>
          <t>USA</t>
        </is>
      </c>
      <c r="F9898" s="2" t="inlineStr">
        <is>
          <t>Land_x001f_ll gas recovery for direct use</t>
        </is>
      </c>
      <c r="G9898" s="2" t="n">
        <v>-147</v>
      </c>
      <c r="H9898" s="2" t="n">
        <v>0.0032431337749586</v>
      </c>
      <c r="I9898" s="2" t="n">
        <v>0.003632309827953632</v>
      </c>
      <c r="J9898" s="40" t="inlineStr">
        <is>
          <t>waste - methane capture</t>
        </is>
      </c>
    </row>
    <row r="9899" ht="15.75" customHeight="1" s="120">
      <c r="A9899" s="2" t="inlineStr">
        <is>
          <t>WASTE</t>
        </is>
      </c>
      <c r="B9899" s="2" t="inlineStr">
        <is>
          <t>LAN</t>
        </is>
      </c>
      <c r="C9899" s="2" t="n">
        <v>2050</v>
      </c>
      <c r="D9899" s="2" t="inlineStr">
        <is>
          <t>United States</t>
        </is>
      </c>
      <c r="E9899" s="2" t="inlineStr">
        <is>
          <t>USA</t>
        </is>
      </c>
      <c r="F9899" s="2" t="inlineStr">
        <is>
          <t>Land_x001f_ll gas recovery for direct use</t>
        </is>
      </c>
      <c r="G9899" s="2" t="n">
        <v>-145</v>
      </c>
      <c r="H9899" s="2" t="n">
        <v>0.0139166919980198</v>
      </c>
      <c r="I9899" s="2" t="n">
        <v>0.01558669503778218</v>
      </c>
      <c r="J9899" s="40" t="inlineStr">
        <is>
          <t>waste - methane capture</t>
        </is>
      </c>
    </row>
    <row r="9900" ht="15.75" customHeight="1" s="120">
      <c r="A9900" s="2" t="inlineStr">
        <is>
          <t>WASTE</t>
        </is>
      </c>
      <c r="B9900" s="2" t="inlineStr">
        <is>
          <t>LAN</t>
        </is>
      </c>
      <c r="C9900" s="2" t="n">
        <v>2050</v>
      </c>
      <c r="D9900" s="2" t="inlineStr">
        <is>
          <t>United States</t>
        </is>
      </c>
      <c r="E9900" s="2" t="inlineStr">
        <is>
          <t>USA</t>
        </is>
      </c>
      <c r="F9900" s="2" t="inlineStr">
        <is>
          <t>Land_x001f_ll gas recovery for direct use</t>
        </is>
      </c>
      <c r="G9900" s="2" t="n">
        <v>-144</v>
      </c>
      <c r="H9900" s="2" t="n">
        <v>0.0089054340496659</v>
      </c>
      <c r="I9900" s="2" t="n">
        <v>0.009974086135625809</v>
      </c>
      <c r="J9900" s="40" t="inlineStr">
        <is>
          <t>waste - methane capture</t>
        </is>
      </c>
    </row>
    <row r="9901" ht="15.75" customHeight="1" s="120">
      <c r="A9901" s="2" t="inlineStr">
        <is>
          <t>WASTE</t>
        </is>
      </c>
      <c r="B9901" s="2" t="inlineStr">
        <is>
          <t>LAN</t>
        </is>
      </c>
      <c r="C9901" s="2" t="n">
        <v>2050</v>
      </c>
      <c r="D9901" s="2" t="inlineStr">
        <is>
          <t>United States</t>
        </is>
      </c>
      <c r="E9901" s="2" t="inlineStr">
        <is>
          <t>USA</t>
        </is>
      </c>
      <c r="F9901" s="2" t="inlineStr">
        <is>
          <t>Land_x001f_ll gas recovery for direct use</t>
        </is>
      </c>
      <c r="G9901" s="2" t="n">
        <v>-143</v>
      </c>
      <c r="H9901" s="2" t="n">
        <v>0.0073213805444539</v>
      </c>
      <c r="I9901" s="2" t="n">
        <v>0.008199946209788369</v>
      </c>
      <c r="J9901" s="40" t="inlineStr">
        <is>
          <t>waste - methane capture</t>
        </is>
      </c>
    </row>
    <row r="9902" ht="15.75" customHeight="1" s="120">
      <c r="A9902" s="2" t="inlineStr">
        <is>
          <t>WASTE</t>
        </is>
      </c>
      <c r="B9902" s="2" t="inlineStr">
        <is>
          <t>LAN</t>
        </is>
      </c>
      <c r="C9902" s="2" t="n">
        <v>2050</v>
      </c>
      <c r="D9902" s="2" t="inlineStr">
        <is>
          <t>United States</t>
        </is>
      </c>
      <c r="E9902" s="2" t="inlineStr">
        <is>
          <t>USA</t>
        </is>
      </c>
      <c r="F9902" s="2" t="inlineStr">
        <is>
          <t>Land_x001f_ll gas recovery for direct use</t>
        </is>
      </c>
      <c r="G9902" s="2" t="n">
        <v>-141</v>
      </c>
      <c r="H9902" s="2" t="n">
        <v>0.0125173673732206</v>
      </c>
      <c r="I9902" s="2" t="n">
        <v>0.01401945145800707</v>
      </c>
      <c r="J9902" s="40" t="inlineStr">
        <is>
          <t>waste - methane capture</t>
        </is>
      </c>
    </row>
    <row r="9903" ht="15.75" customHeight="1" s="120">
      <c r="A9903" s="2" t="inlineStr">
        <is>
          <t>WASTE</t>
        </is>
      </c>
      <c r="B9903" s="2" t="inlineStr">
        <is>
          <t>LAN</t>
        </is>
      </c>
      <c r="C9903" s="2" t="n">
        <v>2050</v>
      </c>
      <c r="D9903" s="2" t="inlineStr">
        <is>
          <t>United States</t>
        </is>
      </c>
      <c r="E9903" s="2" t="inlineStr">
        <is>
          <t>USA</t>
        </is>
      </c>
      <c r="F9903" s="2" t="inlineStr">
        <is>
          <t>Land_x001f_ll gas recovery for direct use</t>
        </is>
      </c>
      <c r="G9903" s="2" t="n">
        <v>-140</v>
      </c>
      <c r="H9903" s="2" t="n">
        <v>0.0119621222838759</v>
      </c>
      <c r="I9903" s="2" t="n">
        <v>0.01339757695794101</v>
      </c>
      <c r="J9903" s="40" t="inlineStr">
        <is>
          <t>waste - methane capture</t>
        </is>
      </c>
    </row>
    <row r="9904" ht="15.75" customHeight="1" s="120">
      <c r="A9904" s="2" t="inlineStr">
        <is>
          <t>WASTE</t>
        </is>
      </c>
      <c r="B9904" s="2" t="inlineStr">
        <is>
          <t>LAN</t>
        </is>
      </c>
      <c r="C9904" s="2" t="n">
        <v>2050</v>
      </c>
      <c r="D9904" s="2" t="inlineStr">
        <is>
          <t>United States</t>
        </is>
      </c>
      <c r="E9904" s="2" t="inlineStr">
        <is>
          <t>USA</t>
        </is>
      </c>
      <c r="F9904" s="2" t="inlineStr">
        <is>
          <t>Land_x001f_ll gas recovery for direct use</t>
        </is>
      </c>
      <c r="G9904" s="2" t="n">
        <v>-137</v>
      </c>
      <c r="H9904" s="2" t="n">
        <v>0.0005439448868856</v>
      </c>
      <c r="I9904" s="2" t="n">
        <v>0.0006092182733118721</v>
      </c>
      <c r="J9904" s="40" t="inlineStr">
        <is>
          <t>waste - methane capture</t>
        </is>
      </c>
    </row>
    <row r="9905" ht="15.75" customHeight="1" s="120">
      <c r="A9905" s="2" t="inlineStr">
        <is>
          <t>WASTE</t>
        </is>
      </c>
      <c r="B9905" s="2" t="inlineStr">
        <is>
          <t>LAN</t>
        </is>
      </c>
      <c r="C9905" s="2" t="n">
        <v>2050</v>
      </c>
      <c r="D9905" s="2" t="inlineStr">
        <is>
          <t>United States</t>
        </is>
      </c>
      <c r="E9905" s="2" t="inlineStr">
        <is>
          <t>USA</t>
        </is>
      </c>
      <c r="F9905" s="2" t="inlineStr">
        <is>
          <t>Land_x001f_ll gas recovery for direct use</t>
        </is>
      </c>
      <c r="G9905" s="2" t="n">
        <v>-136</v>
      </c>
      <c r="H9905" s="2" t="n">
        <v>0.0043928283266723</v>
      </c>
      <c r="I9905" s="2" t="n">
        <v>0.004919967725872976</v>
      </c>
      <c r="J9905" s="40" t="inlineStr">
        <is>
          <t>waste - methane capture</t>
        </is>
      </c>
    </row>
    <row r="9906" ht="15.75" customHeight="1" s="120">
      <c r="A9906" s="2" t="inlineStr">
        <is>
          <t>WASTE</t>
        </is>
      </c>
      <c r="B9906" s="2" t="inlineStr">
        <is>
          <t>LAN</t>
        </is>
      </c>
      <c r="C9906" s="2" t="n">
        <v>2050</v>
      </c>
      <c r="D9906" s="2" t="inlineStr">
        <is>
          <t>United States</t>
        </is>
      </c>
      <c r="E9906" s="2" t="inlineStr">
        <is>
          <t>USA</t>
        </is>
      </c>
      <c r="F9906" s="2" t="inlineStr">
        <is>
          <t>Land_x001f_ll gas recovery for direct use</t>
        </is>
      </c>
      <c r="G9906" s="2" t="n">
        <v>-135</v>
      </c>
      <c r="H9906" s="2" t="n">
        <v>0.0061058166902512</v>
      </c>
      <c r="I9906" s="2" t="n">
        <v>0.006838514693081344</v>
      </c>
      <c r="J9906" s="40" t="inlineStr">
        <is>
          <t>waste - methane capture</t>
        </is>
      </c>
    </row>
    <row r="9907" ht="15.75" customHeight="1" s="120">
      <c r="A9907" s="2" t="inlineStr">
        <is>
          <t>WASTE</t>
        </is>
      </c>
      <c r="B9907" s="2" t="inlineStr">
        <is>
          <t>LAN</t>
        </is>
      </c>
      <c r="C9907" s="2" t="n">
        <v>2050</v>
      </c>
      <c r="D9907" s="2" t="inlineStr">
        <is>
          <t>United States</t>
        </is>
      </c>
      <c r="E9907" s="2" t="inlineStr">
        <is>
          <t>USA</t>
        </is>
      </c>
      <c r="F9907" s="2" t="inlineStr">
        <is>
          <t>Land_x001f_ll gas recovery for direct use</t>
        </is>
      </c>
      <c r="G9907" s="2" t="n">
        <v>-134</v>
      </c>
      <c r="H9907" s="2" t="n">
        <v>0.0044375592842698</v>
      </c>
      <c r="I9907" s="2" t="n">
        <v>0.004970066398382177</v>
      </c>
      <c r="J9907" s="40" t="inlineStr">
        <is>
          <t>waste - methane capture</t>
        </is>
      </c>
    </row>
    <row r="9908" ht="15.75" customHeight="1" s="120">
      <c r="A9908" s="2" t="inlineStr">
        <is>
          <t>WASTE</t>
        </is>
      </c>
      <c r="B9908" s="2" t="inlineStr">
        <is>
          <t>LAN</t>
        </is>
      </c>
      <c r="C9908" s="2" t="n">
        <v>2050</v>
      </c>
      <c r="D9908" s="2" t="inlineStr">
        <is>
          <t>United States</t>
        </is>
      </c>
      <c r="E9908" s="2" t="inlineStr">
        <is>
          <t>USA</t>
        </is>
      </c>
      <c r="F9908" s="2" t="inlineStr">
        <is>
          <t>Land_x001f_ll gas recovery for direct use</t>
        </is>
      </c>
      <c r="G9908" s="2" t="n">
        <v>-133</v>
      </c>
      <c r="H9908" s="2" t="n">
        <v>0.0005647770012729</v>
      </c>
      <c r="I9908" s="2" t="n">
        <v>0.0006325502414256481</v>
      </c>
      <c r="J9908" s="40" t="inlineStr">
        <is>
          <t>waste - methane capture</t>
        </is>
      </c>
    </row>
    <row r="9909" ht="15.75" customHeight="1" s="120">
      <c r="A9909" s="2" t="inlineStr">
        <is>
          <t>WASTE</t>
        </is>
      </c>
      <c r="B9909" s="2" t="inlineStr">
        <is>
          <t>LAN</t>
        </is>
      </c>
      <c r="C9909" s="2" t="n">
        <v>2050</v>
      </c>
      <c r="D9909" s="2" t="inlineStr">
        <is>
          <t>United States</t>
        </is>
      </c>
      <c r="E9909" s="2" t="inlineStr">
        <is>
          <t>USA</t>
        </is>
      </c>
      <c r="F9909" s="2" t="inlineStr">
        <is>
          <t>Land_x001f_ll gas recovery for direct use</t>
        </is>
      </c>
      <c r="G9909" s="2" t="n">
        <v>-132</v>
      </c>
      <c r="H9909" s="2" t="n">
        <v>0.0037242397665977</v>
      </c>
      <c r="I9909" s="2" t="n">
        <v>0.004171148538589424</v>
      </c>
      <c r="J9909" s="40" t="inlineStr">
        <is>
          <t>waste - methane capture</t>
        </is>
      </c>
    </row>
    <row r="9910" ht="15.75" customHeight="1" s="120">
      <c r="A9910" s="2" t="inlineStr">
        <is>
          <t>WASTE</t>
        </is>
      </c>
      <c r="B9910" s="2" t="inlineStr">
        <is>
          <t>LAN</t>
        </is>
      </c>
      <c r="C9910" s="2" t="n">
        <v>2050</v>
      </c>
      <c r="D9910" s="2" t="inlineStr">
        <is>
          <t>United States</t>
        </is>
      </c>
      <c r="E9910" s="2" t="inlineStr">
        <is>
          <t>USA</t>
        </is>
      </c>
      <c r="F9910" s="2" t="inlineStr">
        <is>
          <t>Land_x001f_ll gas recovery for direct use</t>
        </is>
      </c>
      <c r="G9910" s="2" t="n">
        <v>-131</v>
      </c>
      <c r="H9910" s="2" t="n">
        <v>0.0056492430157959</v>
      </c>
      <c r="I9910" s="2" t="n">
        <v>0.006327152177691408</v>
      </c>
      <c r="J9910" s="40" t="inlineStr">
        <is>
          <t>waste - methane capture</t>
        </is>
      </c>
    </row>
    <row r="9911" ht="15.75" customHeight="1" s="120">
      <c r="A9911" s="2" t="inlineStr">
        <is>
          <t>WASTE</t>
        </is>
      </c>
      <c r="B9911" s="2" t="inlineStr">
        <is>
          <t>LAN</t>
        </is>
      </c>
      <c r="C9911" s="2" t="n">
        <v>2050</v>
      </c>
      <c r="D9911" s="2" t="inlineStr">
        <is>
          <t>United States</t>
        </is>
      </c>
      <c r="E9911" s="2" t="inlineStr">
        <is>
          <t>USA</t>
        </is>
      </c>
      <c r="F9911" s="2" t="inlineStr">
        <is>
          <t>Land_x001f_ll gas recovery for direct use</t>
        </is>
      </c>
      <c r="G9911" s="2" t="n">
        <v>-130</v>
      </c>
      <c r="H9911" s="2" t="n">
        <v>0.001822217105655</v>
      </c>
      <c r="I9911" s="2" t="n">
        <v>0.0020408831583336</v>
      </c>
      <c r="J9911" s="40" t="inlineStr">
        <is>
          <t>waste - methane capture</t>
        </is>
      </c>
    </row>
    <row r="9912" ht="15.75" customHeight="1" s="120">
      <c r="A9912" s="2" t="inlineStr">
        <is>
          <t>WASTE</t>
        </is>
      </c>
      <c r="B9912" s="2" t="inlineStr">
        <is>
          <t>LAN</t>
        </is>
      </c>
      <c r="C9912" s="2" t="n">
        <v>2050</v>
      </c>
      <c r="D9912" s="2" t="inlineStr">
        <is>
          <t>United States</t>
        </is>
      </c>
      <c r="E9912" s="2" t="inlineStr">
        <is>
          <t>USA</t>
        </is>
      </c>
      <c r="F9912" s="2" t="inlineStr">
        <is>
          <t>Land_x001f_ll gas recovery for direct use</t>
        </is>
      </c>
      <c r="G9912" s="2" t="n">
        <v>-128</v>
      </c>
      <c r="H9912" s="2" t="n">
        <v>0.0073545502964407</v>
      </c>
      <c r="I9912" s="2" t="n">
        <v>0.008237096332013584</v>
      </c>
      <c r="J9912" s="40" t="inlineStr">
        <is>
          <t>waste - methane capture</t>
        </is>
      </c>
    </row>
    <row r="9913" ht="15.75" customHeight="1" s="120">
      <c r="A9913" s="2" t="inlineStr">
        <is>
          <t>WASTE</t>
        </is>
      </c>
      <c r="B9913" s="2" t="inlineStr">
        <is>
          <t>LAN</t>
        </is>
      </c>
      <c r="C9913" s="2" t="n">
        <v>2050</v>
      </c>
      <c r="D9913" s="2" t="inlineStr">
        <is>
          <t>United States</t>
        </is>
      </c>
      <c r="E9913" s="2" t="inlineStr">
        <is>
          <t>USA</t>
        </is>
      </c>
      <c r="F9913" s="2" t="inlineStr">
        <is>
          <t>Land_x001f_ll gas recovery for direct use</t>
        </is>
      </c>
      <c r="G9913" s="2" t="n">
        <v>-127</v>
      </c>
      <c r="H9913" s="2" t="n">
        <v>0.0096644284203649</v>
      </c>
      <c r="I9913" s="2" t="n">
        <v>0.01082415983080869</v>
      </c>
      <c r="J9913" s="40" t="inlineStr">
        <is>
          <t>waste - methane capture</t>
        </is>
      </c>
    </row>
    <row r="9914" ht="15.75" customHeight="1" s="120">
      <c r="A9914" s="2" t="inlineStr">
        <is>
          <t>WASTE</t>
        </is>
      </c>
      <c r="B9914" s="2" t="inlineStr">
        <is>
          <t>LAN</t>
        </is>
      </c>
      <c r="C9914" s="2" t="n">
        <v>2050</v>
      </c>
      <c r="D9914" s="2" t="inlineStr">
        <is>
          <t>United States</t>
        </is>
      </c>
      <c r="E9914" s="2" t="inlineStr">
        <is>
          <t>USA</t>
        </is>
      </c>
      <c r="F9914" s="2" t="inlineStr">
        <is>
          <t>Land_x001f_ll gas recovery for direct use</t>
        </is>
      </c>
      <c r="G9914" s="2" t="n">
        <v>-126</v>
      </c>
      <c r="H9914" s="2" t="n">
        <v>0.0005109495832585</v>
      </c>
      <c r="I9914" s="2" t="n">
        <v>0.0005722635332495201</v>
      </c>
      <c r="J9914" s="40" t="inlineStr">
        <is>
          <t>waste - methane capture</t>
        </is>
      </c>
    </row>
    <row r="9915" ht="15.75" customHeight="1" s="120">
      <c r="A9915" s="2" t="inlineStr">
        <is>
          <t>WASTE</t>
        </is>
      </c>
      <c r="B9915" s="2" t="inlineStr">
        <is>
          <t>LAN</t>
        </is>
      </c>
      <c r="C9915" s="2" t="n">
        <v>2050</v>
      </c>
      <c r="D9915" s="2" t="inlineStr">
        <is>
          <t>United States</t>
        </is>
      </c>
      <c r="E9915" s="2" t="inlineStr">
        <is>
          <t>USA</t>
        </is>
      </c>
      <c r="F9915" s="2" t="inlineStr">
        <is>
          <t>Land_x001f_ll gas recovery for direct use</t>
        </is>
      </c>
      <c r="G9915" s="2" t="n">
        <v>-125</v>
      </c>
      <c r="H9915" s="2" t="n">
        <v>0.0012463576858863</v>
      </c>
      <c r="I9915" s="2" t="n">
        <v>0.001395920608192656</v>
      </c>
      <c r="J9915" s="40" t="inlineStr">
        <is>
          <t>waste - methane capture</t>
        </is>
      </c>
    </row>
    <row r="9916" ht="15.75" customHeight="1" s="120">
      <c r="A9916" s="2" t="inlineStr">
        <is>
          <t>WASTE</t>
        </is>
      </c>
      <c r="B9916" s="2" t="inlineStr">
        <is>
          <t>LAN</t>
        </is>
      </c>
      <c r="C9916" s="2" t="n">
        <v>2050</v>
      </c>
      <c r="D9916" s="2" t="inlineStr">
        <is>
          <t>United States</t>
        </is>
      </c>
      <c r="E9916" s="2" t="inlineStr">
        <is>
          <t>USA</t>
        </is>
      </c>
      <c r="F9916" s="2" t="inlineStr">
        <is>
          <t>Land_x001f_ll gas recovery for direct use</t>
        </is>
      </c>
      <c r="G9916" s="2" t="n">
        <v>-121</v>
      </c>
      <c r="H9916" s="2" t="n">
        <v>0.0011998967966065</v>
      </c>
      <c r="I9916" s="2" t="n">
        <v>0.00134388441219928</v>
      </c>
      <c r="J9916" s="40" t="inlineStr">
        <is>
          <t>waste - methane capture</t>
        </is>
      </c>
    </row>
    <row r="9917" ht="15.75" customHeight="1" s="120">
      <c r="A9917" s="2" t="inlineStr">
        <is>
          <t>WASTE</t>
        </is>
      </c>
      <c r="B9917" s="2" t="inlineStr">
        <is>
          <t>LAN</t>
        </is>
      </c>
      <c r="C9917" s="2" t="n">
        <v>2050</v>
      </c>
      <c r="D9917" s="2" t="inlineStr">
        <is>
          <t>United States</t>
        </is>
      </c>
      <c r="E9917" s="2" t="inlineStr">
        <is>
          <t>USA</t>
        </is>
      </c>
      <c r="F9917" s="2" t="inlineStr">
        <is>
          <t>Land_x001f_ll gas recovery for direct use</t>
        </is>
      </c>
      <c r="G9917" s="2" t="n">
        <v>-120</v>
      </c>
      <c r="H9917" s="2" t="n">
        <v>0.0023050550371408</v>
      </c>
      <c r="I9917" s="2" t="n">
        <v>0.002581661641597696</v>
      </c>
      <c r="J9917" s="40" t="inlineStr">
        <is>
          <t>waste - methane capture</t>
        </is>
      </c>
    </row>
    <row r="9918" ht="15.75" customHeight="1" s="120">
      <c r="A9918" s="2" t="inlineStr">
        <is>
          <t>WASTE</t>
        </is>
      </c>
      <c r="B9918" s="2" t="inlineStr">
        <is>
          <t>LAN</t>
        </is>
      </c>
      <c r="C9918" s="2" t="n">
        <v>2050</v>
      </c>
      <c r="D9918" s="2" t="inlineStr">
        <is>
          <t>United States</t>
        </is>
      </c>
      <c r="E9918" s="2" t="inlineStr">
        <is>
          <t>USA</t>
        </is>
      </c>
      <c r="F9918" s="2" t="inlineStr">
        <is>
          <t>Land_x001f_ll gas recovery for direct use</t>
        </is>
      </c>
      <c r="G9918" s="2" t="n">
        <v>-115</v>
      </c>
      <c r="H9918" s="2" t="n">
        <v>0.0035224767634645</v>
      </c>
      <c r="I9918" s="2" t="n">
        <v>0.00394517397508024</v>
      </c>
      <c r="J9918" s="40" t="inlineStr">
        <is>
          <t>waste - methane capture</t>
        </is>
      </c>
    </row>
    <row r="9919" ht="15.75" customHeight="1" s="120">
      <c r="A9919" s="2" t="inlineStr">
        <is>
          <t>WASTE</t>
        </is>
      </c>
      <c r="B9919" s="2" t="inlineStr">
        <is>
          <t>LAN</t>
        </is>
      </c>
      <c r="C9919" s="2" t="n">
        <v>2050</v>
      </c>
      <c r="D9919" s="2" t="inlineStr">
        <is>
          <t>United States</t>
        </is>
      </c>
      <c r="E9919" s="2" t="inlineStr">
        <is>
          <t>USA</t>
        </is>
      </c>
      <c r="F9919" s="2" t="inlineStr">
        <is>
          <t>Land_x001f_ll gas recovery for direct use</t>
        </is>
      </c>
      <c r="G9919" s="2" t="n">
        <v>-114</v>
      </c>
      <c r="H9919" s="2" t="n">
        <v>0.0040192913729697</v>
      </c>
      <c r="I9919" s="2" t="n">
        <v>0.004501606337726064</v>
      </c>
      <c r="J9919" s="40" t="inlineStr">
        <is>
          <t>waste - methane capture</t>
        </is>
      </c>
    </row>
    <row r="9920" ht="15.75" customHeight="1" s="120">
      <c r="A9920" s="2" t="inlineStr">
        <is>
          <t>WASTE</t>
        </is>
      </c>
      <c r="B9920" s="2" t="inlineStr">
        <is>
          <t>LAN</t>
        </is>
      </c>
      <c r="C9920" s="2" t="n">
        <v>2050</v>
      </c>
      <c r="D9920" s="2" t="inlineStr">
        <is>
          <t>United States</t>
        </is>
      </c>
      <c r="E9920" s="2" t="inlineStr">
        <is>
          <t>USA</t>
        </is>
      </c>
      <c r="F9920" s="2" t="inlineStr">
        <is>
          <t>Land_x001f_ll gas recovery for direct use</t>
        </is>
      </c>
      <c r="G9920" s="2" t="n">
        <v>-113</v>
      </c>
      <c r="H9920" s="2" t="n">
        <v>0.0004335470439401</v>
      </c>
      <c r="I9920" s="2" t="n">
        <v>0.000485572689212912</v>
      </c>
      <c r="J9920" s="40" t="inlineStr">
        <is>
          <t>waste - methane capture</t>
        </is>
      </c>
    </row>
    <row r="9921" ht="15.75" customHeight="1" s="120">
      <c r="A9921" s="2" t="inlineStr">
        <is>
          <t>WASTE</t>
        </is>
      </c>
      <c r="B9921" s="2" t="inlineStr">
        <is>
          <t>LAN</t>
        </is>
      </c>
      <c r="C9921" s="2" t="n">
        <v>2050</v>
      </c>
      <c r="D9921" s="2" t="inlineStr">
        <is>
          <t>United States</t>
        </is>
      </c>
      <c r="E9921" s="2" t="inlineStr">
        <is>
          <t>USA</t>
        </is>
      </c>
      <c r="F9921" s="2" t="inlineStr">
        <is>
          <t>Land_x001f_ll gas recovery for direct use</t>
        </is>
      </c>
      <c r="G9921" s="2" t="n">
        <v>-112</v>
      </c>
      <c r="H9921" s="2" t="n">
        <v>0.0031418887665495</v>
      </c>
      <c r="I9921" s="2" t="n">
        <v>0.00351891541853544</v>
      </c>
      <c r="J9921" s="40" t="inlineStr">
        <is>
          <t>waste - methane capture</t>
        </is>
      </c>
    </row>
    <row r="9922" ht="15.75" customHeight="1" s="120">
      <c r="A9922" s="2" t="inlineStr">
        <is>
          <t>WASTE</t>
        </is>
      </c>
      <c r="B9922" s="2" t="inlineStr">
        <is>
          <t>LAN</t>
        </is>
      </c>
      <c r="C9922" s="2" t="n">
        <v>2050</v>
      </c>
      <c r="D9922" s="2" t="inlineStr">
        <is>
          <t>United States</t>
        </is>
      </c>
      <c r="E9922" s="2" t="inlineStr">
        <is>
          <t>USA</t>
        </is>
      </c>
      <c r="F9922" s="2" t="inlineStr">
        <is>
          <t>Land_x001f_ll gas recovery for direct use</t>
        </is>
      </c>
      <c r="G9922" s="2" t="n">
        <v>-111</v>
      </c>
      <c r="H9922" s="2" t="n">
        <v>0.0027189513202757</v>
      </c>
      <c r="I9922" s="2" t="n">
        <v>0.003045225478708784</v>
      </c>
      <c r="J9922" s="40" t="inlineStr">
        <is>
          <t>waste - methane capture</t>
        </is>
      </c>
    </row>
    <row r="9923" ht="15.75" customHeight="1" s="120">
      <c r="A9923" s="2" t="inlineStr">
        <is>
          <t>WASTE</t>
        </is>
      </c>
      <c r="B9923" s="2" t="inlineStr">
        <is>
          <t>LAN</t>
        </is>
      </c>
      <c r="C9923" s="2" t="n">
        <v>2050</v>
      </c>
      <c r="D9923" s="2" t="inlineStr">
        <is>
          <t>United States</t>
        </is>
      </c>
      <c r="E9923" s="2" t="inlineStr">
        <is>
          <t>USA</t>
        </is>
      </c>
      <c r="F9923" s="2" t="inlineStr">
        <is>
          <t>Land_x001f_ll gas recovery for direct use</t>
        </is>
      </c>
      <c r="G9923" s="2" t="n">
        <v>-109</v>
      </c>
      <c r="H9923" s="2" t="n">
        <v>0.0018224380910397</v>
      </c>
      <c r="I9923" s="2" t="n">
        <v>0.002041130661964464</v>
      </c>
      <c r="J9923" s="40" t="inlineStr">
        <is>
          <t>waste - methane capture</t>
        </is>
      </c>
    </row>
    <row r="9924" ht="15.75" customHeight="1" s="120">
      <c r="A9924" s="2" t="inlineStr">
        <is>
          <t>WASTE</t>
        </is>
      </c>
      <c r="B9924" s="2" t="inlineStr">
        <is>
          <t>LAN</t>
        </is>
      </c>
      <c r="C9924" s="2" t="n">
        <v>2050</v>
      </c>
      <c r="D9924" s="2" t="inlineStr">
        <is>
          <t>United States</t>
        </is>
      </c>
      <c r="E9924" s="2" t="inlineStr">
        <is>
          <t>USA</t>
        </is>
      </c>
      <c r="F9924" s="2" t="inlineStr">
        <is>
          <t>Land_x001f_ll gas recovery for direct use</t>
        </is>
      </c>
      <c r="G9924" s="2" t="n">
        <v>-106</v>
      </c>
      <c r="H9924" s="2" t="n">
        <v>0.0039663987990934</v>
      </c>
      <c r="I9924" s="2" t="n">
        <v>0.004442366654984609</v>
      </c>
      <c r="J9924" s="40" t="inlineStr">
        <is>
          <t>waste - methane capture</t>
        </is>
      </c>
    </row>
    <row r="9925" ht="15.75" customHeight="1" s="120">
      <c r="A9925" s="2" t="inlineStr">
        <is>
          <t>WASTE</t>
        </is>
      </c>
      <c r="B9925" s="2" t="inlineStr">
        <is>
          <t>LAN</t>
        </is>
      </c>
      <c r="C9925" s="2" t="n">
        <v>2050</v>
      </c>
      <c r="D9925" s="2" t="inlineStr">
        <is>
          <t>United States</t>
        </is>
      </c>
      <c r="E9925" s="2" t="inlineStr">
        <is>
          <t>USA</t>
        </is>
      </c>
      <c r="F9925" s="2" t="inlineStr">
        <is>
          <t>Land_x001f_ll gas recovery for direct use</t>
        </is>
      </c>
      <c r="G9925" s="2" t="n">
        <v>-104</v>
      </c>
      <c r="H9925" s="2" t="n">
        <v>0.0023843222297728</v>
      </c>
      <c r="I9925" s="2" t="n">
        <v>0.002670440897345536</v>
      </c>
      <c r="J9925" s="40" t="inlineStr">
        <is>
          <t>waste - methane capture</t>
        </is>
      </c>
    </row>
    <row r="9926" ht="15.75" customHeight="1" s="120">
      <c r="A9926" s="2" t="inlineStr">
        <is>
          <t>WASTE</t>
        </is>
      </c>
      <c r="B9926" s="2" t="inlineStr">
        <is>
          <t>LAN</t>
        </is>
      </c>
      <c r="C9926" s="2" t="n">
        <v>2050</v>
      </c>
      <c r="D9926" s="2" t="inlineStr">
        <is>
          <t>United States</t>
        </is>
      </c>
      <c r="E9926" s="2" t="inlineStr">
        <is>
          <t>USA</t>
        </is>
      </c>
      <c r="F9926" s="2" t="inlineStr">
        <is>
          <t>Land_x001f_ll gas recovery for direct use</t>
        </is>
      </c>
      <c r="G9926" s="2" t="n">
        <v>-99</v>
      </c>
      <c r="H9926" s="2" t="n">
        <v>0.0024329298175871</v>
      </c>
      <c r="I9926" s="2" t="n">
        <v>0.002724881395697552</v>
      </c>
      <c r="J9926" s="40" t="inlineStr">
        <is>
          <t>waste - methane capture</t>
        </is>
      </c>
    </row>
    <row r="9927" ht="15.75" customHeight="1" s="120">
      <c r="A9927" s="2" t="inlineStr">
        <is>
          <t>WASTE</t>
        </is>
      </c>
      <c r="B9927" s="2" t="inlineStr">
        <is>
          <t>LAN</t>
        </is>
      </c>
      <c r="C9927" s="2" t="n">
        <v>2050</v>
      </c>
      <c r="D9927" s="2" t="inlineStr">
        <is>
          <t>United States</t>
        </is>
      </c>
      <c r="E9927" s="2" t="inlineStr">
        <is>
          <t>USA</t>
        </is>
      </c>
      <c r="F9927" s="2" t="inlineStr">
        <is>
          <t>Land_x001f_ll gas recovery for direct use</t>
        </is>
      </c>
      <c r="G9927" s="2" t="n">
        <v>-97</v>
      </c>
      <c r="H9927" s="2" t="n">
        <v>0.0004793315310962</v>
      </c>
      <c r="I9927" s="2" t="n">
        <v>0.000536851314827744</v>
      </c>
      <c r="J9927" s="40" t="inlineStr">
        <is>
          <t>waste - methane capture</t>
        </is>
      </c>
    </row>
    <row r="9928" ht="15.75" customHeight="1" s="120">
      <c r="A9928" s="2" t="inlineStr">
        <is>
          <t>WASTE</t>
        </is>
      </c>
      <c r="B9928" s="2" t="inlineStr">
        <is>
          <t>LAN</t>
        </is>
      </c>
      <c r="C9928" s="2" t="n">
        <v>2050</v>
      </c>
      <c r="D9928" s="2" t="inlineStr">
        <is>
          <t>United States</t>
        </is>
      </c>
      <c r="E9928" s="2" t="inlineStr">
        <is>
          <t>USA</t>
        </is>
      </c>
      <c r="F9928" s="2" t="inlineStr">
        <is>
          <t>Land_x001f_ll gas recovery for direct use</t>
        </is>
      </c>
      <c r="G9928" s="2" t="n">
        <v>-96</v>
      </c>
      <c r="H9928" s="2" t="n">
        <v>0.0008515268855263</v>
      </c>
      <c r="I9928" s="2" t="n">
        <v>0.000953710111789456</v>
      </c>
      <c r="J9928" s="40" t="inlineStr">
        <is>
          <t>waste - methane capture</t>
        </is>
      </c>
    </row>
    <row r="9929" ht="15.75" customHeight="1" s="120">
      <c r="A9929" s="2" t="inlineStr">
        <is>
          <t>WASTE</t>
        </is>
      </c>
      <c r="B9929" s="2" t="inlineStr">
        <is>
          <t>LAN</t>
        </is>
      </c>
      <c r="C9929" s="2" t="n">
        <v>2050</v>
      </c>
      <c r="D9929" s="2" t="inlineStr">
        <is>
          <t>United States</t>
        </is>
      </c>
      <c r="E9929" s="2" t="inlineStr">
        <is>
          <t>USA</t>
        </is>
      </c>
      <c r="F9929" s="2" t="inlineStr">
        <is>
          <t>Land_x001f_ll gas recovery for direct use</t>
        </is>
      </c>
      <c r="G9929" s="2" t="n">
        <v>-94</v>
      </c>
      <c r="H9929" s="2" t="n">
        <v>0.0054881162941456</v>
      </c>
      <c r="I9929" s="2" t="n">
        <v>0.006146690249443072</v>
      </c>
      <c r="J9929" s="40" t="inlineStr">
        <is>
          <t>waste - methane capture</t>
        </is>
      </c>
    </row>
    <row r="9930" ht="15.75" customHeight="1" s="120">
      <c r="A9930" s="2" t="inlineStr">
        <is>
          <t>WASTE</t>
        </is>
      </c>
      <c r="B9930" s="2" t="inlineStr">
        <is>
          <t>LAN</t>
        </is>
      </c>
      <c r="C9930" s="2" t="n">
        <v>2050</v>
      </c>
      <c r="D9930" s="2" t="inlineStr">
        <is>
          <t>United States</t>
        </is>
      </c>
      <c r="E9930" s="2" t="inlineStr">
        <is>
          <t>USA</t>
        </is>
      </c>
      <c r="F9930" s="2" t="inlineStr">
        <is>
          <t>Land_x001f_ll gas recovery for direct use</t>
        </is>
      </c>
      <c r="G9930" s="2" t="n">
        <v>-93</v>
      </c>
      <c r="H9930" s="2" t="n">
        <v>0.0004135900235269</v>
      </c>
      <c r="I9930" s="2" t="n">
        <v>0.0004632208263501281</v>
      </c>
      <c r="J9930" s="40" t="inlineStr">
        <is>
          <t>waste - methane capture</t>
        </is>
      </c>
    </row>
    <row r="9931" ht="15.75" customHeight="1" s="120">
      <c r="A9931" s="2" t="inlineStr">
        <is>
          <t>WASTE</t>
        </is>
      </c>
      <c r="B9931" s="2" t="inlineStr">
        <is>
          <t>LAN</t>
        </is>
      </c>
      <c r="C9931" s="2" t="n">
        <v>2050</v>
      </c>
      <c r="D9931" s="2" t="inlineStr">
        <is>
          <t>United States</t>
        </is>
      </c>
      <c r="E9931" s="2" t="inlineStr">
        <is>
          <t>USA</t>
        </is>
      </c>
      <c r="F9931" s="2" t="inlineStr">
        <is>
          <t>Land_x001f_ll gas recovery for direct use</t>
        </is>
      </c>
      <c r="G9931" s="2" t="n">
        <v>-89</v>
      </c>
      <c r="H9931" s="2" t="n">
        <v>0.0020738423336297</v>
      </c>
      <c r="I9931" s="2" t="n">
        <v>0.002322703413665264</v>
      </c>
      <c r="J9931" s="40" t="inlineStr">
        <is>
          <t>waste - methane capture</t>
        </is>
      </c>
    </row>
    <row r="9932" ht="15.75" customHeight="1" s="120">
      <c r="A9932" s="2" t="inlineStr">
        <is>
          <t>WASTE</t>
        </is>
      </c>
      <c r="B9932" s="2" t="inlineStr">
        <is>
          <t>LAN</t>
        </is>
      </c>
      <c r="C9932" s="2" t="n">
        <v>2050</v>
      </c>
      <c r="D9932" s="2" t="inlineStr">
        <is>
          <t>United States</t>
        </is>
      </c>
      <c r="E9932" s="2" t="inlineStr">
        <is>
          <t>USA</t>
        </is>
      </c>
      <c r="F9932" s="2" t="inlineStr">
        <is>
          <t>Land_x001f_ll gas recovery for direct use</t>
        </is>
      </c>
      <c r="G9932" s="2" t="n">
        <v>-87</v>
      </c>
      <c r="H9932" s="2" t="n">
        <v>0.0028480471810326</v>
      </c>
      <c r="I9932" s="2" t="n">
        <v>0.003189812842756512</v>
      </c>
      <c r="J9932" s="40" t="inlineStr">
        <is>
          <t>waste - methane capture</t>
        </is>
      </c>
    </row>
    <row r="9933" ht="15.75" customHeight="1" s="120">
      <c r="A9933" s="2" t="inlineStr">
        <is>
          <t>WASTE</t>
        </is>
      </c>
      <c r="B9933" s="2" t="inlineStr">
        <is>
          <t>LAN</t>
        </is>
      </c>
      <c r="C9933" s="2" t="n">
        <v>2050</v>
      </c>
      <c r="D9933" s="2" t="inlineStr">
        <is>
          <t>United States</t>
        </is>
      </c>
      <c r="E9933" s="2" t="inlineStr">
        <is>
          <t>USA</t>
        </is>
      </c>
      <c r="F9933" s="2" t="inlineStr">
        <is>
          <t>Land_x001f_ll gas recovery for direct use</t>
        </is>
      </c>
      <c r="G9933" s="2" t="n">
        <v>-86</v>
      </c>
      <c r="H9933" s="2" t="n">
        <v>0.0004376472497825</v>
      </c>
      <c r="I9933" s="2" t="n">
        <v>0.0004901649197564</v>
      </c>
      <c r="J9933" s="40" t="inlineStr">
        <is>
          <t>waste - methane capture</t>
        </is>
      </c>
    </row>
    <row r="9934" ht="15.75" customHeight="1" s="120">
      <c r="A9934" s="2" t="inlineStr">
        <is>
          <t>WASTE</t>
        </is>
      </c>
      <c r="B9934" s="2" t="inlineStr">
        <is>
          <t>LAN</t>
        </is>
      </c>
      <c r="C9934" s="2" t="n">
        <v>2050</v>
      </c>
      <c r="D9934" s="2" t="inlineStr">
        <is>
          <t>United States</t>
        </is>
      </c>
      <c r="E9934" s="2" t="inlineStr">
        <is>
          <t>USA</t>
        </is>
      </c>
      <c r="F9934" s="2" t="inlineStr">
        <is>
          <t>Land_x001f_ll gas recovery for direct use</t>
        </is>
      </c>
      <c r="G9934" s="2" t="n">
        <v>-85</v>
      </c>
      <c r="H9934" s="2" t="n">
        <v>0.0003993696300313</v>
      </c>
      <c r="I9934" s="2" t="n">
        <v>0.000447293985635056</v>
      </c>
      <c r="J9934" s="40" t="inlineStr">
        <is>
          <t>waste - methane capture</t>
        </is>
      </c>
    </row>
    <row r="9935" ht="15.75" customHeight="1" s="120">
      <c r="A9935" s="2" t="inlineStr">
        <is>
          <t>WASTE</t>
        </is>
      </c>
      <c r="B9935" s="2" t="inlineStr">
        <is>
          <t>LAN</t>
        </is>
      </c>
      <c r="C9935" s="2" t="n">
        <v>2050</v>
      </c>
      <c r="D9935" s="2" t="inlineStr">
        <is>
          <t>United States</t>
        </is>
      </c>
      <c r="E9935" s="2" t="inlineStr">
        <is>
          <t>USA</t>
        </is>
      </c>
      <c r="F9935" s="2" t="inlineStr">
        <is>
          <t>Land_x001f_ll gas recovery for direct use</t>
        </is>
      </c>
      <c r="G9935" s="2" t="n">
        <v>-82</v>
      </c>
      <c r="H9935" s="2" t="n">
        <v>0.0007036946481094</v>
      </c>
      <c r="I9935" s="2" t="n">
        <v>0.000788138005882528</v>
      </c>
      <c r="J9935" s="40" t="inlineStr">
        <is>
          <t>waste - methane capture</t>
        </is>
      </c>
    </row>
    <row r="9936" ht="15.75" customHeight="1" s="120">
      <c r="A9936" s="2" t="inlineStr">
        <is>
          <t>WASTE</t>
        </is>
      </c>
      <c r="B9936" s="2" t="inlineStr">
        <is>
          <t>LAN</t>
        </is>
      </c>
      <c r="C9936" s="2" t="n">
        <v>2050</v>
      </c>
      <c r="D9936" s="2" t="inlineStr">
        <is>
          <t>United States</t>
        </is>
      </c>
      <c r="E9936" s="2" t="inlineStr">
        <is>
          <t>USA</t>
        </is>
      </c>
      <c r="F9936" s="2" t="inlineStr">
        <is>
          <t>Land_x001f_ll gas recovery for direct use</t>
        </is>
      </c>
      <c r="G9936" s="2" t="n">
        <v>-81</v>
      </c>
      <c r="H9936" s="2" t="n">
        <v>0.0019317532423884</v>
      </c>
      <c r="I9936" s="2" t="n">
        <v>0.002163563631475008</v>
      </c>
      <c r="J9936" s="40" t="inlineStr">
        <is>
          <t>waste - methane capture</t>
        </is>
      </c>
    </row>
    <row r="9937" ht="15.75" customHeight="1" s="120">
      <c r="A9937" s="2" t="inlineStr">
        <is>
          <t>WASTE</t>
        </is>
      </c>
      <c r="B9937" s="2" t="inlineStr">
        <is>
          <t>LAN</t>
        </is>
      </c>
      <c r="C9937" s="2" t="n">
        <v>2050</v>
      </c>
      <c r="D9937" s="2" t="inlineStr">
        <is>
          <t>United States</t>
        </is>
      </c>
      <c r="E9937" s="2" t="inlineStr">
        <is>
          <t>USA</t>
        </is>
      </c>
      <c r="F9937" s="2" t="inlineStr">
        <is>
          <t>Land_x001f_ll gas recovery for direct use</t>
        </is>
      </c>
      <c r="G9937" s="2" t="n">
        <v>-78</v>
      </c>
      <c r="H9937" s="2" t="n">
        <v>0.0011235390556976</v>
      </c>
      <c r="I9937" s="2" t="n">
        <v>0.001258363742381312</v>
      </c>
      <c r="J9937" s="40" t="inlineStr">
        <is>
          <t>waste - methane capture</t>
        </is>
      </c>
    </row>
    <row r="9938" ht="15.75" customHeight="1" s="120">
      <c r="A9938" s="2" t="inlineStr">
        <is>
          <t>WASTE</t>
        </is>
      </c>
      <c r="B9938" s="2" t="inlineStr">
        <is>
          <t>LAN</t>
        </is>
      </c>
      <c r="C9938" s="2" t="n">
        <v>2050</v>
      </c>
      <c r="D9938" s="2" t="inlineStr">
        <is>
          <t>United States</t>
        </is>
      </c>
      <c r="E9938" s="2" t="inlineStr">
        <is>
          <t>USA</t>
        </is>
      </c>
      <c r="F9938" s="2" t="inlineStr">
        <is>
          <t>Land_x001f_ll gas recovery for direct use</t>
        </is>
      </c>
      <c r="G9938" s="2" t="n">
        <v>-76</v>
      </c>
      <c r="H9938" s="2" t="n">
        <v>0.0003695037739817</v>
      </c>
      <c r="I9938" s="2" t="n">
        <v>0.000413844226859504</v>
      </c>
      <c r="J9938" s="40" t="inlineStr">
        <is>
          <t>waste - methane capture</t>
        </is>
      </c>
    </row>
    <row r="9939" ht="15.75" customHeight="1" s="120">
      <c r="A9939" s="2" t="inlineStr">
        <is>
          <t>WASTE</t>
        </is>
      </c>
      <c r="B9939" s="2" t="inlineStr">
        <is>
          <t>LAN</t>
        </is>
      </c>
      <c r="C9939" s="2" t="n">
        <v>2050</v>
      </c>
      <c r="D9939" s="2" t="inlineStr">
        <is>
          <t>United States</t>
        </is>
      </c>
      <c r="E9939" s="2" t="inlineStr">
        <is>
          <t>USA</t>
        </is>
      </c>
      <c r="F9939" s="2" t="inlineStr">
        <is>
          <t>Land_x001f_ll gas recovery for direct use</t>
        </is>
      </c>
      <c r="G9939" s="2" t="n">
        <v>-75</v>
      </c>
      <c r="H9939" s="2" t="n">
        <v>0.0003784266882576</v>
      </c>
      <c r="I9939" s="2" t="n">
        <v>0.0004238378908485121</v>
      </c>
      <c r="J9939" s="40" t="inlineStr">
        <is>
          <t>waste - methane capture</t>
        </is>
      </c>
    </row>
    <row r="9940" ht="15.75" customHeight="1" s="120">
      <c r="A9940" s="2" t="inlineStr">
        <is>
          <t>WASTE</t>
        </is>
      </c>
      <c r="B9940" s="2" t="inlineStr">
        <is>
          <t>LAN</t>
        </is>
      </c>
      <c r="C9940" s="2" t="n">
        <v>2050</v>
      </c>
      <c r="D9940" s="2" t="inlineStr">
        <is>
          <t>United States</t>
        </is>
      </c>
      <c r="E9940" s="2" t="inlineStr">
        <is>
          <t>USA</t>
        </is>
      </c>
      <c r="F9940" s="2" t="inlineStr">
        <is>
          <t>Land_x001f_ll gas recovery for direct use</t>
        </is>
      </c>
      <c r="G9940" s="2" t="n">
        <v>-73</v>
      </c>
      <c r="H9940" s="2" t="n">
        <v>0.002813256229274</v>
      </c>
      <c r="I9940" s="2" t="n">
        <v>0.00315084697678688</v>
      </c>
      <c r="J9940" s="40" t="inlineStr">
        <is>
          <t>waste - methane capture</t>
        </is>
      </c>
    </row>
    <row r="9941" ht="15.75" customHeight="1" s="120">
      <c r="A9941" s="2" t="inlineStr">
        <is>
          <t>WASTE</t>
        </is>
      </c>
      <c r="B9941" s="2" t="inlineStr">
        <is>
          <t>LAN</t>
        </is>
      </c>
      <c r="C9941" s="2" t="n">
        <v>2050</v>
      </c>
      <c r="D9941" s="2" t="inlineStr">
        <is>
          <t>United States</t>
        </is>
      </c>
      <c r="E9941" s="2" t="inlineStr">
        <is>
          <t>USA</t>
        </is>
      </c>
      <c r="F9941" s="2" t="inlineStr">
        <is>
          <t>Land_x001f_ll gas recovery for direct use</t>
        </is>
      </c>
      <c r="G9941" s="2" t="n">
        <v>-68</v>
      </c>
      <c r="H9941" s="2" t="n">
        <v>0.0003990209370386</v>
      </c>
      <c r="I9941" s="2" t="n">
        <v>0.0004469034494832321</v>
      </c>
      <c r="J9941" s="40" t="inlineStr">
        <is>
          <t>waste - methane capture</t>
        </is>
      </c>
    </row>
    <row r="9942" ht="15.75" customHeight="1" s="120">
      <c r="A9942" s="2" t="inlineStr">
        <is>
          <t>WASTE</t>
        </is>
      </c>
      <c r="B9942" s="2" t="inlineStr">
        <is>
          <t>LAN</t>
        </is>
      </c>
      <c r="C9942" s="2" t="n">
        <v>2050</v>
      </c>
      <c r="D9942" s="2" t="inlineStr">
        <is>
          <t>United States</t>
        </is>
      </c>
      <c r="E9942" s="2" t="inlineStr">
        <is>
          <t>USA</t>
        </is>
      </c>
      <c r="F9942" s="2" t="inlineStr">
        <is>
          <t>Land_x001f_ll gas recovery for direct use</t>
        </is>
      </c>
      <c r="G9942" s="2" t="n">
        <v>-63</v>
      </c>
      <c r="H9942" s="2" t="n">
        <v>0.0018521536840126</v>
      </c>
      <c r="I9942" s="2" t="n">
        <v>0.002074412126094112</v>
      </c>
      <c r="J9942" s="40" t="inlineStr">
        <is>
          <t>waste - methane capture</t>
        </is>
      </c>
    </row>
    <row r="9943" ht="15.75" customHeight="1" s="120">
      <c r="A9943" s="2" t="inlineStr">
        <is>
          <t>WASTE</t>
        </is>
      </c>
      <c r="B9943" s="2" t="inlineStr">
        <is>
          <t>LAN</t>
        </is>
      </c>
      <c r="C9943" s="2" t="n">
        <v>2050</v>
      </c>
      <c r="D9943" s="2" t="inlineStr">
        <is>
          <t>United States</t>
        </is>
      </c>
      <c r="E9943" s="2" t="inlineStr">
        <is>
          <t>USA</t>
        </is>
      </c>
      <c r="F9943" s="2" t="inlineStr">
        <is>
          <t>Land_x001f_ll gas recovery for direct use</t>
        </is>
      </c>
      <c r="G9943" s="2" t="n">
        <v>-62</v>
      </c>
      <c r="H9943" s="2" t="n">
        <v>0.0004347368667368</v>
      </c>
      <c r="I9943" s="2" t="n">
        <v>0.000486905290745216</v>
      </c>
      <c r="J9943" s="40" t="inlineStr">
        <is>
          <t>waste - methane capture</t>
        </is>
      </c>
    </row>
    <row r="9944" ht="15.75" customHeight="1" s="120">
      <c r="A9944" s="2" t="inlineStr">
        <is>
          <t>WASTE</t>
        </is>
      </c>
      <c r="B9944" s="2" t="inlineStr">
        <is>
          <t>LAN</t>
        </is>
      </c>
      <c r="C9944" s="2" t="n">
        <v>2050</v>
      </c>
      <c r="D9944" s="2" t="inlineStr">
        <is>
          <t>United States</t>
        </is>
      </c>
      <c r="E9944" s="2" t="inlineStr">
        <is>
          <t>USA</t>
        </is>
      </c>
      <c r="F9944" s="2" t="inlineStr">
        <is>
          <t>Land_x001f_ll gas recovery for direct use</t>
        </is>
      </c>
      <c r="G9944" s="2" t="n">
        <v>-58</v>
      </c>
      <c r="H9944" s="2" t="n">
        <v>0.0388364195823669</v>
      </c>
      <c r="I9944" s="2" t="n">
        <v>0.04349678993225094</v>
      </c>
      <c r="J9944" s="40" t="inlineStr">
        <is>
          <t>waste - methane capture</t>
        </is>
      </c>
    </row>
    <row r="9945" ht="15.75" customHeight="1" s="120">
      <c r="A9945" s="2" t="inlineStr">
        <is>
          <t>WASTE</t>
        </is>
      </c>
      <c r="B9945" s="2" t="inlineStr">
        <is>
          <t>LAN</t>
        </is>
      </c>
      <c r="C9945" s="2" t="n">
        <v>2050</v>
      </c>
      <c r="D9945" s="2" t="inlineStr">
        <is>
          <t>United States</t>
        </is>
      </c>
      <c r="E9945" s="2" t="inlineStr">
        <is>
          <t>USA</t>
        </is>
      </c>
      <c r="F9945" s="2" t="inlineStr">
        <is>
          <t>Land_x001f_ll gas recovery for direct use</t>
        </is>
      </c>
      <c r="G9945" s="2" t="n">
        <v>-57</v>
      </c>
      <c r="H9945" s="2" t="n">
        <v>0.0417978410259821</v>
      </c>
      <c r="I9945" s="2" t="n">
        <v>0.04681358194909996</v>
      </c>
      <c r="J9945" s="40" t="inlineStr">
        <is>
          <t>waste - methane capture</t>
        </is>
      </c>
    </row>
    <row r="9946" ht="15.75" customHeight="1" s="120">
      <c r="A9946" s="2" t="inlineStr">
        <is>
          <t>WASTE</t>
        </is>
      </c>
      <c r="B9946" s="2" t="inlineStr">
        <is>
          <t>LAN</t>
        </is>
      </c>
      <c r="C9946" s="2" t="n">
        <v>2050</v>
      </c>
      <c r="D9946" s="2" t="inlineStr">
        <is>
          <t>United States</t>
        </is>
      </c>
      <c r="E9946" s="2" t="inlineStr">
        <is>
          <t>USA</t>
        </is>
      </c>
      <c r="F9946" s="2" t="inlineStr">
        <is>
          <t>Land_x001f_ll gas recovery for direct use</t>
        </is>
      </c>
      <c r="G9946" s="2" t="n">
        <v>-56</v>
      </c>
      <c r="H9946" s="2" t="n">
        <v>0.027369144372642</v>
      </c>
      <c r="I9946" s="2" t="n">
        <v>0.03065344169735904</v>
      </c>
      <c r="J9946" s="40" t="inlineStr">
        <is>
          <t>waste - methane capture</t>
        </is>
      </c>
    </row>
    <row r="9947" ht="15.75" customHeight="1" s="120">
      <c r="A9947" s="2" t="inlineStr">
        <is>
          <t>WASTE</t>
        </is>
      </c>
      <c r="B9947" s="2" t="inlineStr">
        <is>
          <t>LAN</t>
        </is>
      </c>
      <c r="C9947" s="2" t="n">
        <v>2050</v>
      </c>
      <c r="D9947" s="2" t="inlineStr">
        <is>
          <t>United States</t>
        </is>
      </c>
      <c r="E9947" s="2" t="inlineStr">
        <is>
          <t>USA</t>
        </is>
      </c>
      <c r="F9947" s="2" t="inlineStr">
        <is>
          <t>Land_x001f_ll gas recovery for direct use</t>
        </is>
      </c>
      <c r="G9947" s="2" t="n">
        <v>-55</v>
      </c>
      <c r="H9947" s="2" t="n">
        <v>0.0394636634737253</v>
      </c>
      <c r="I9947" s="2" t="n">
        <v>0.04419930309057234</v>
      </c>
      <c r="J9947" s="40" t="inlineStr">
        <is>
          <t>waste - methane capture</t>
        </is>
      </c>
    </row>
    <row r="9948" ht="15.75" customHeight="1" s="120">
      <c r="A9948" s="2" t="inlineStr">
        <is>
          <t>WASTE</t>
        </is>
      </c>
      <c r="B9948" s="2" t="inlineStr">
        <is>
          <t>LAN</t>
        </is>
      </c>
      <c r="C9948" s="2" t="n">
        <v>2050</v>
      </c>
      <c r="D9948" s="2" t="inlineStr">
        <is>
          <t>United States</t>
        </is>
      </c>
      <c r="E9948" s="2" t="inlineStr">
        <is>
          <t>USA</t>
        </is>
      </c>
      <c r="F9948" s="2" t="inlineStr">
        <is>
          <t>Land_x001f_ll gas recovery for direct use</t>
        </is>
      </c>
      <c r="G9948" s="2" t="n">
        <v>-53</v>
      </c>
      <c r="H9948" s="2" t="n">
        <v>0.037176975980401</v>
      </c>
      <c r="I9948" s="2" t="n">
        <v>0.04163821309804912</v>
      </c>
      <c r="J9948" s="40" t="inlineStr">
        <is>
          <t>waste - methane capture</t>
        </is>
      </c>
    </row>
    <row r="9949" ht="15.75" customHeight="1" s="120">
      <c r="A9949" s="2" t="inlineStr">
        <is>
          <t>WASTE</t>
        </is>
      </c>
      <c r="B9949" s="2" t="inlineStr">
        <is>
          <t>LAN</t>
        </is>
      </c>
      <c r="C9949" s="2" t="n">
        <v>2050</v>
      </c>
      <c r="D9949" s="2" t="inlineStr">
        <is>
          <t>United States</t>
        </is>
      </c>
      <c r="E9949" s="2" t="inlineStr">
        <is>
          <t>USA</t>
        </is>
      </c>
      <c r="F9949" s="2" t="inlineStr">
        <is>
          <t>Land_x001f_ll gas recovery for direct use</t>
        </is>
      </c>
      <c r="G9949" s="2" t="n">
        <v>-52</v>
      </c>
      <c r="H9949" s="2" t="n">
        <v>0.0366913601756096</v>
      </c>
      <c r="I9949" s="2" t="n">
        <v>0.04109432339668276</v>
      </c>
      <c r="J9949" s="40" t="inlineStr">
        <is>
          <t>waste - methane capture</t>
        </is>
      </c>
    </row>
    <row r="9950" ht="15.75" customHeight="1" s="120">
      <c r="A9950" s="2" t="inlineStr">
        <is>
          <t>WASTE</t>
        </is>
      </c>
      <c r="B9950" s="2" t="inlineStr">
        <is>
          <t>LAN</t>
        </is>
      </c>
      <c r="C9950" s="2" t="n">
        <v>2050</v>
      </c>
      <c r="D9950" s="2" t="inlineStr">
        <is>
          <t>United States</t>
        </is>
      </c>
      <c r="E9950" s="2" t="inlineStr">
        <is>
          <t>USA</t>
        </is>
      </c>
      <c r="F9950" s="2" t="inlineStr">
        <is>
          <t>Land_x001f_ll gas recovery for direct use</t>
        </is>
      </c>
      <c r="G9950" s="2" t="n">
        <v>-51</v>
      </c>
      <c r="H9950" s="2" t="n">
        <v>0.0313421558239497</v>
      </c>
      <c r="I9950" s="2" t="n">
        <v>0.03510321452282367</v>
      </c>
      <c r="J9950" s="40" t="inlineStr">
        <is>
          <t>waste - methane capture</t>
        </is>
      </c>
    </row>
    <row r="9951" ht="15.75" customHeight="1" s="120">
      <c r="A9951" s="2" t="inlineStr">
        <is>
          <t>WASTE</t>
        </is>
      </c>
      <c r="B9951" s="2" t="inlineStr">
        <is>
          <t>LAN</t>
        </is>
      </c>
      <c r="C9951" s="2" t="n">
        <v>2050</v>
      </c>
      <c r="D9951" s="2" t="inlineStr">
        <is>
          <t>United States</t>
        </is>
      </c>
      <c r="E9951" s="2" t="inlineStr">
        <is>
          <t>USA</t>
        </is>
      </c>
      <c r="F9951" s="2" t="inlineStr">
        <is>
          <t>Land_x001f_ll gas recovery for direct use</t>
        </is>
      </c>
      <c r="G9951" s="2" t="n">
        <v>-50</v>
      </c>
      <c r="H9951" s="2" t="n">
        <v>0.0778244324028492</v>
      </c>
      <c r="I9951" s="2" t="n">
        <v>0.08716336429119111</v>
      </c>
      <c r="J9951" s="40" t="inlineStr">
        <is>
          <t>waste - methane capture</t>
        </is>
      </c>
    </row>
    <row r="9952" ht="15.75" customHeight="1" s="120">
      <c r="A9952" s="2" t="inlineStr">
        <is>
          <t>WASTE</t>
        </is>
      </c>
      <c r="B9952" s="2" t="inlineStr">
        <is>
          <t>LAN</t>
        </is>
      </c>
      <c r="C9952" s="2" t="n">
        <v>2050</v>
      </c>
      <c r="D9952" s="2" t="inlineStr">
        <is>
          <t>United States</t>
        </is>
      </c>
      <c r="E9952" s="2" t="inlineStr">
        <is>
          <t>USA</t>
        </is>
      </c>
      <c r="F9952" s="2" t="inlineStr">
        <is>
          <t>Land_x001f_ll gas recovery for direct use</t>
        </is>
      </c>
      <c r="G9952" s="2" t="n">
        <v>-49</v>
      </c>
      <c r="H9952" s="2" t="n">
        <v>0.0253360010683537</v>
      </c>
      <c r="I9952" s="2" t="n">
        <v>0.02837632119655615</v>
      </c>
      <c r="J9952" s="40" t="inlineStr">
        <is>
          <t>waste - methane capture</t>
        </is>
      </c>
    </row>
    <row r="9953" ht="15.75" customHeight="1" s="120">
      <c r="A9953" s="2" t="inlineStr">
        <is>
          <t>WASTE</t>
        </is>
      </c>
      <c r="B9953" s="2" t="inlineStr">
        <is>
          <t>LAN</t>
        </is>
      </c>
      <c r="C9953" s="2" t="n">
        <v>2050</v>
      </c>
      <c r="D9953" s="2" t="inlineStr">
        <is>
          <t>United States</t>
        </is>
      </c>
      <c r="E9953" s="2" t="inlineStr">
        <is>
          <t>USA</t>
        </is>
      </c>
      <c r="F9953" s="2" t="inlineStr">
        <is>
          <t>Land_x001f_ll gas recovery for direct use</t>
        </is>
      </c>
      <c r="G9953" s="2" t="n">
        <v>-48</v>
      </c>
      <c r="H9953" s="2" t="n">
        <v>0.0211761061218567</v>
      </c>
      <c r="I9953" s="2" t="n">
        <v>0.0237172388564795</v>
      </c>
      <c r="J9953" s="40" t="inlineStr">
        <is>
          <t>waste - methane capture</t>
        </is>
      </c>
    </row>
    <row r="9954" ht="15.75" customHeight="1" s="120">
      <c r="A9954" s="2" t="inlineStr">
        <is>
          <t>WASTE</t>
        </is>
      </c>
      <c r="B9954" s="2" t="inlineStr">
        <is>
          <t>LAN</t>
        </is>
      </c>
      <c r="C9954" s="2" t="n">
        <v>2050</v>
      </c>
      <c r="D9954" s="2" t="inlineStr">
        <is>
          <t>United States</t>
        </is>
      </c>
      <c r="E9954" s="2" t="inlineStr">
        <is>
          <t>USA</t>
        </is>
      </c>
      <c r="F9954" s="2" t="inlineStr">
        <is>
          <t>Land_x001f_ll gas recovery for direct use</t>
        </is>
      </c>
      <c r="G9954" s="2" t="n">
        <v>-47</v>
      </c>
      <c r="H9954" s="2" t="n">
        <v>0.0090295113623142</v>
      </c>
      <c r="I9954" s="2" t="n">
        <v>0.0101130527257919</v>
      </c>
      <c r="J9954" s="40" t="inlineStr">
        <is>
          <t>waste - methane capture</t>
        </is>
      </c>
    </row>
    <row r="9955" ht="15.75" customHeight="1" s="120">
      <c r="A9955" s="2" t="inlineStr">
        <is>
          <t>WASTE</t>
        </is>
      </c>
      <c r="B9955" s="2" t="inlineStr">
        <is>
          <t>LAN</t>
        </is>
      </c>
      <c r="C9955" s="2" t="n">
        <v>2050</v>
      </c>
      <c r="D9955" s="2" t="inlineStr">
        <is>
          <t>United States</t>
        </is>
      </c>
      <c r="E9955" s="2" t="inlineStr">
        <is>
          <t>USA</t>
        </is>
      </c>
      <c r="F9955" s="2" t="inlineStr">
        <is>
          <t>Land_x001f_ll gas recovery for direct use</t>
        </is>
      </c>
      <c r="G9955" s="2" t="n">
        <v>-46</v>
      </c>
      <c r="H9955" s="2" t="n">
        <v>0.0211930124205537</v>
      </c>
      <c r="I9955" s="2" t="n">
        <v>0.02373617391102015</v>
      </c>
      <c r="J9955" s="40" t="inlineStr">
        <is>
          <t>waste - methane capture</t>
        </is>
      </c>
    </row>
    <row r="9956" ht="15.75" customHeight="1" s="120">
      <c r="A9956" s="2" t="inlineStr">
        <is>
          <t>WASTE</t>
        </is>
      </c>
      <c r="B9956" s="2" t="inlineStr">
        <is>
          <t>LAN</t>
        </is>
      </c>
      <c r="C9956" s="2" t="n">
        <v>2050</v>
      </c>
      <c r="D9956" s="2" t="inlineStr">
        <is>
          <t>United States</t>
        </is>
      </c>
      <c r="E9956" s="2" t="inlineStr">
        <is>
          <t>USA</t>
        </is>
      </c>
      <c r="F9956" s="2" t="inlineStr">
        <is>
          <t>Land_x001f_ll gas recovery for direct use</t>
        </is>
      </c>
      <c r="G9956" s="2" t="n">
        <v>-45</v>
      </c>
      <c r="H9956" s="2" t="n">
        <v>0.0183592131361365</v>
      </c>
      <c r="I9956" s="2" t="n">
        <v>0.02056231871247288</v>
      </c>
      <c r="J9956" s="40" t="inlineStr">
        <is>
          <t>waste - methane capture</t>
        </is>
      </c>
    </row>
    <row r="9957" ht="15.75" customHeight="1" s="120">
      <c r="A9957" s="2" t="inlineStr">
        <is>
          <t>WASTE</t>
        </is>
      </c>
      <c r="B9957" s="2" t="inlineStr">
        <is>
          <t>LAN</t>
        </is>
      </c>
      <c r="C9957" s="2" t="n">
        <v>2050</v>
      </c>
      <c r="D9957" s="2" t="inlineStr">
        <is>
          <t>United States</t>
        </is>
      </c>
      <c r="E9957" s="2" t="inlineStr">
        <is>
          <t>USA</t>
        </is>
      </c>
      <c r="F9957" s="2" t="inlineStr">
        <is>
          <t>Land_x001f_ll gas recovery for direct use</t>
        </is>
      </c>
      <c r="G9957" s="2" t="n">
        <v>-44</v>
      </c>
      <c r="H9957" s="2" t="n">
        <v>0.0076279952190816</v>
      </c>
      <c r="I9957" s="2" t="n">
        <v>0.008543354645371393</v>
      </c>
      <c r="J9957" s="40" t="inlineStr">
        <is>
          <t>waste - methane capture</t>
        </is>
      </c>
    </row>
    <row r="9958" ht="15.75" customHeight="1" s="120">
      <c r="A9958" s="2" t="inlineStr">
        <is>
          <t>WASTE</t>
        </is>
      </c>
      <c r="B9958" s="2" t="inlineStr">
        <is>
          <t>LAN</t>
        </is>
      </c>
      <c r="C9958" s="2" t="n">
        <v>2050</v>
      </c>
      <c r="D9958" s="2" t="inlineStr">
        <is>
          <t>United States</t>
        </is>
      </c>
      <c r="E9958" s="2" t="inlineStr">
        <is>
          <t>USA</t>
        </is>
      </c>
      <c r="F9958" s="2" t="inlineStr">
        <is>
          <t>Land_x001f_ll gas recovery for direct use</t>
        </is>
      </c>
      <c r="G9958" s="2" t="n">
        <v>-43</v>
      </c>
      <c r="H9958" s="2" t="n">
        <v>0.0156886164622847</v>
      </c>
      <c r="I9958" s="2" t="n">
        <v>0.01757125043775886</v>
      </c>
      <c r="J9958" s="40" t="inlineStr">
        <is>
          <t>waste - methane capture</t>
        </is>
      </c>
    </row>
    <row r="9959" ht="15.75" customHeight="1" s="120">
      <c r="A9959" s="2" t="inlineStr">
        <is>
          <t>WASTE</t>
        </is>
      </c>
      <c r="B9959" s="2" t="inlineStr">
        <is>
          <t>LAN</t>
        </is>
      </c>
      <c r="C9959" s="2" t="n">
        <v>2050</v>
      </c>
      <c r="D9959" s="2" t="inlineStr">
        <is>
          <t>United States</t>
        </is>
      </c>
      <c r="E9959" s="2" t="inlineStr">
        <is>
          <t>USA</t>
        </is>
      </c>
      <c r="F9959" s="2" t="inlineStr">
        <is>
          <t>Land_x001f_ll gas recovery for direct use</t>
        </is>
      </c>
      <c r="G9959" s="2" t="n">
        <v>-42</v>
      </c>
      <c r="H9959" s="2" t="n">
        <v>0.0117955757305026</v>
      </c>
      <c r="I9959" s="2" t="n">
        <v>0.01321104481816291</v>
      </c>
      <c r="J9959" s="40" t="inlineStr">
        <is>
          <t>waste - methane capture</t>
        </is>
      </c>
    </row>
    <row r="9960" ht="15.75" customHeight="1" s="120">
      <c r="A9960" s="2" t="inlineStr">
        <is>
          <t>WASTE</t>
        </is>
      </c>
      <c r="B9960" s="2" t="inlineStr">
        <is>
          <t>LAN</t>
        </is>
      </c>
      <c r="C9960" s="2" t="n">
        <v>2050</v>
      </c>
      <c r="D9960" s="2" t="inlineStr">
        <is>
          <t>United States</t>
        </is>
      </c>
      <c r="E9960" s="2" t="inlineStr">
        <is>
          <t>USA</t>
        </is>
      </c>
      <c r="F9960" s="2" t="inlineStr">
        <is>
          <t>Land_x001f_ll gas recovery for direct use</t>
        </is>
      </c>
      <c r="G9960" s="2" t="n">
        <v>-41</v>
      </c>
      <c r="H9960" s="2" t="n">
        <v>0.0064687924459577</v>
      </c>
      <c r="I9960" s="2" t="n">
        <v>0.007245047539472625</v>
      </c>
      <c r="J9960" s="40" t="inlineStr">
        <is>
          <t>waste - methane capture</t>
        </is>
      </c>
    </row>
    <row r="9961" ht="15.75" customHeight="1" s="120">
      <c r="A9961" s="2" t="inlineStr">
        <is>
          <t>WASTE</t>
        </is>
      </c>
      <c r="B9961" s="2" t="inlineStr">
        <is>
          <t>LAN</t>
        </is>
      </c>
      <c r="C9961" s="2" t="n">
        <v>2050</v>
      </c>
      <c r="D9961" s="2" t="inlineStr">
        <is>
          <t>United States</t>
        </is>
      </c>
      <c r="E9961" s="2" t="inlineStr">
        <is>
          <t>USA</t>
        </is>
      </c>
      <c r="F9961" s="2" t="inlineStr">
        <is>
          <t>Land_x001f_ll gas recovery for direct use</t>
        </is>
      </c>
      <c r="G9961" s="2" t="n">
        <v>-40</v>
      </c>
      <c r="H9961" s="2" t="n">
        <v>0.0491286898031831</v>
      </c>
      <c r="I9961" s="2" t="n">
        <v>0.05502413257956508</v>
      </c>
      <c r="J9961" s="40" t="inlineStr">
        <is>
          <t>waste - methane capture</t>
        </is>
      </c>
    </row>
    <row r="9962" ht="15.75" customHeight="1" s="120">
      <c r="A9962" s="2" t="inlineStr">
        <is>
          <t>WASTE</t>
        </is>
      </c>
      <c r="B9962" s="2" t="inlineStr">
        <is>
          <t>LAN</t>
        </is>
      </c>
      <c r="C9962" s="2" t="n">
        <v>2050</v>
      </c>
      <c r="D9962" s="2" t="inlineStr">
        <is>
          <t>United States</t>
        </is>
      </c>
      <c r="E9962" s="2" t="inlineStr">
        <is>
          <t>USA</t>
        </is>
      </c>
      <c r="F9962" s="2" t="inlineStr">
        <is>
          <t>Land_x001f_ll gas recovery for direct use</t>
        </is>
      </c>
      <c r="G9962" s="2" t="n">
        <v>-39</v>
      </c>
      <c r="H9962" s="2" t="n">
        <v>0.0277747469954193</v>
      </c>
      <c r="I9962" s="2" t="n">
        <v>0.03110771663486962</v>
      </c>
      <c r="J9962" s="40" t="inlineStr">
        <is>
          <t>waste - methane capture</t>
        </is>
      </c>
    </row>
    <row r="9963" ht="15.75" customHeight="1" s="120">
      <c r="A9963" s="2" t="inlineStr">
        <is>
          <t>WASTE</t>
        </is>
      </c>
      <c r="B9963" s="2" t="inlineStr">
        <is>
          <t>LAN</t>
        </is>
      </c>
      <c r="C9963" s="2" t="n">
        <v>2050</v>
      </c>
      <c r="D9963" s="2" t="inlineStr">
        <is>
          <t>United States</t>
        </is>
      </c>
      <c r="E9963" s="2" t="inlineStr">
        <is>
          <t>USA</t>
        </is>
      </c>
      <c r="F9963" s="2" t="inlineStr">
        <is>
          <t>Land_x001f_ll gas recovery for direct use</t>
        </is>
      </c>
      <c r="G9963" s="2" t="n">
        <v>-38</v>
      </c>
      <c r="H9963" s="2" t="n">
        <v>0.0053089433349669</v>
      </c>
      <c r="I9963" s="2" t="n">
        <v>0.005946016535162928</v>
      </c>
      <c r="J9963" s="40" t="inlineStr">
        <is>
          <t>waste - methane capture</t>
        </is>
      </c>
    </row>
    <row r="9964" ht="15.75" customHeight="1" s="120">
      <c r="A9964" s="2" t="inlineStr">
        <is>
          <t>WASTE</t>
        </is>
      </c>
      <c r="B9964" s="2" t="inlineStr">
        <is>
          <t>LAN</t>
        </is>
      </c>
      <c r="C9964" s="2" t="n">
        <v>2050</v>
      </c>
      <c r="D9964" s="2" t="inlineStr">
        <is>
          <t>United States</t>
        </is>
      </c>
      <c r="E9964" s="2" t="inlineStr">
        <is>
          <t>USA</t>
        </is>
      </c>
      <c r="F9964" s="2" t="inlineStr">
        <is>
          <t>Land_x001f_ll gas recovery for direct use</t>
        </is>
      </c>
      <c r="G9964" s="2" t="n">
        <v>-37</v>
      </c>
      <c r="H9964" s="2" t="n">
        <v>0.0120953153818846</v>
      </c>
      <c r="I9964" s="2" t="n">
        <v>0.01354675322771075</v>
      </c>
      <c r="J9964" s="40" t="inlineStr">
        <is>
          <t>waste - methane capture</t>
        </is>
      </c>
    </row>
    <row r="9965" ht="15.75" customHeight="1" s="120">
      <c r="A9965" s="2" t="inlineStr">
        <is>
          <t>WASTE</t>
        </is>
      </c>
      <c r="B9965" s="2" t="inlineStr">
        <is>
          <t>LAN</t>
        </is>
      </c>
      <c r="C9965" s="2" t="n">
        <v>2050</v>
      </c>
      <c r="D9965" s="2" t="inlineStr">
        <is>
          <t>United States</t>
        </is>
      </c>
      <c r="E9965" s="2" t="inlineStr">
        <is>
          <t>USA</t>
        </is>
      </c>
      <c r="F9965" s="2" t="inlineStr">
        <is>
          <t>Land_x001f_ll gas recovery for direct use</t>
        </is>
      </c>
      <c r="G9965" s="2" t="n">
        <v>-36</v>
      </c>
      <c r="H9965" s="2" t="n">
        <v>0.0235408525331877</v>
      </c>
      <c r="I9965" s="2" t="n">
        <v>0.02636575483717023</v>
      </c>
      <c r="J9965" s="40" t="inlineStr">
        <is>
          <t>waste - methane capture</t>
        </is>
      </c>
    </row>
    <row r="9966" ht="15.75" customHeight="1" s="120">
      <c r="A9966" s="2" t="inlineStr">
        <is>
          <t>WASTE</t>
        </is>
      </c>
      <c r="B9966" s="2" t="inlineStr">
        <is>
          <t>LAN</t>
        </is>
      </c>
      <c r="C9966" s="2" t="n">
        <v>2050</v>
      </c>
      <c r="D9966" s="2" t="inlineStr">
        <is>
          <t>United States</t>
        </is>
      </c>
      <c r="E9966" s="2" t="inlineStr">
        <is>
          <t>USA</t>
        </is>
      </c>
      <c r="F9966" s="2" t="inlineStr">
        <is>
          <t>Land_x001f_ll gas recovery for direct use</t>
        </is>
      </c>
      <c r="G9966" s="2" t="n">
        <v>-35</v>
      </c>
      <c r="H9966" s="2" t="n">
        <v>0.0121892199385911</v>
      </c>
      <c r="I9966" s="2" t="n">
        <v>0.01365192633122203</v>
      </c>
      <c r="J9966" s="40" t="inlineStr">
        <is>
          <t>waste - methane capture</t>
        </is>
      </c>
    </row>
    <row r="9967" ht="15.75" customHeight="1" s="120">
      <c r="A9967" s="2" t="inlineStr">
        <is>
          <t>WASTE</t>
        </is>
      </c>
      <c r="B9967" s="2" t="inlineStr">
        <is>
          <t>LAN</t>
        </is>
      </c>
      <c r="C9967" s="2" t="n">
        <v>2050</v>
      </c>
      <c r="D9967" s="2" t="inlineStr">
        <is>
          <t>United States</t>
        </is>
      </c>
      <c r="E9967" s="2" t="inlineStr">
        <is>
          <t>USA</t>
        </is>
      </c>
      <c r="F9967" s="2" t="inlineStr">
        <is>
          <t>Land_x001f_ll gas recovery for direct use</t>
        </is>
      </c>
      <c r="G9967" s="2" t="n">
        <v>-34</v>
      </c>
      <c r="H9967" s="2" t="n">
        <v>0.0312806486617774</v>
      </c>
      <c r="I9967" s="2" t="n">
        <v>0.03503432650119069</v>
      </c>
      <c r="J9967" s="40" t="inlineStr">
        <is>
          <t>waste - methane capture</t>
        </is>
      </c>
    </row>
    <row r="9968" ht="15.75" customHeight="1" s="120">
      <c r="A9968" s="2" t="inlineStr">
        <is>
          <t>WASTE</t>
        </is>
      </c>
      <c r="B9968" s="2" t="inlineStr">
        <is>
          <t>LAN</t>
        </is>
      </c>
      <c r="C9968" s="2" t="n">
        <v>2050</v>
      </c>
      <c r="D9968" s="2" t="inlineStr">
        <is>
          <t>United States</t>
        </is>
      </c>
      <c r="E9968" s="2" t="inlineStr">
        <is>
          <t>USA</t>
        </is>
      </c>
      <c r="F9968" s="2" t="inlineStr">
        <is>
          <t>Land_x001f_ll gas recovery for direct use</t>
        </is>
      </c>
      <c r="G9968" s="2" t="n">
        <v>-33</v>
      </c>
      <c r="H9968" s="2" t="n">
        <v>0.0133766834624112</v>
      </c>
      <c r="I9968" s="2" t="n">
        <v>0.01498188547790055</v>
      </c>
      <c r="J9968" s="40" t="inlineStr">
        <is>
          <t>waste - methane capture</t>
        </is>
      </c>
    </row>
    <row r="9969" ht="15.75" customHeight="1" s="120">
      <c r="A9969" s="2" t="inlineStr">
        <is>
          <t>WASTE</t>
        </is>
      </c>
      <c r="B9969" s="2" t="inlineStr">
        <is>
          <t>LAN</t>
        </is>
      </c>
      <c r="C9969" s="2" t="n">
        <v>2050</v>
      </c>
      <c r="D9969" s="2" t="inlineStr">
        <is>
          <t>United States</t>
        </is>
      </c>
      <c r="E9969" s="2" t="inlineStr">
        <is>
          <t>USA</t>
        </is>
      </c>
      <c r="F9969" s="2" t="inlineStr">
        <is>
          <t>Land_x001f_ll gas recovery for direct use</t>
        </is>
      </c>
      <c r="G9969" s="2" t="n">
        <v>-32</v>
      </c>
      <c r="H9969" s="2" t="n">
        <v>0.0109997978433967</v>
      </c>
      <c r="I9969" s="2" t="n">
        <v>0.01231977358460431</v>
      </c>
      <c r="J9969" s="40" t="inlineStr">
        <is>
          <t>waste - methane capture</t>
        </is>
      </c>
    </row>
    <row r="9970" ht="15.75" customHeight="1" s="120">
      <c r="A9970" s="2" t="inlineStr">
        <is>
          <t>WASTE</t>
        </is>
      </c>
      <c r="B9970" s="2" t="inlineStr">
        <is>
          <t>LAN</t>
        </is>
      </c>
      <c r="C9970" s="2" t="n">
        <v>2050</v>
      </c>
      <c r="D9970" s="2" t="inlineStr">
        <is>
          <t>United States</t>
        </is>
      </c>
      <c r="E9970" s="2" t="inlineStr">
        <is>
          <t>USA</t>
        </is>
      </c>
      <c r="F9970" s="2" t="inlineStr">
        <is>
          <t>Land_x001f_ll gas recovery for direct use</t>
        </is>
      </c>
      <c r="G9970" s="2" t="n">
        <v>-31</v>
      </c>
      <c r="H9970" s="2" t="n">
        <v>0.0033100941218436</v>
      </c>
      <c r="I9970" s="2" t="n">
        <v>0.003707305416464832</v>
      </c>
      <c r="J9970" s="40" t="inlineStr">
        <is>
          <t>waste - methane capture</t>
        </is>
      </c>
    </row>
    <row r="9971" ht="15.75" customHeight="1" s="120">
      <c r="A9971" s="2" t="inlineStr">
        <is>
          <t>WASTE</t>
        </is>
      </c>
      <c r="B9971" s="2" t="inlineStr">
        <is>
          <t>LAN</t>
        </is>
      </c>
      <c r="C9971" s="2" t="n">
        <v>2050</v>
      </c>
      <c r="D9971" s="2" t="inlineStr">
        <is>
          <t>United States</t>
        </is>
      </c>
      <c r="E9971" s="2" t="inlineStr">
        <is>
          <t>USA</t>
        </is>
      </c>
      <c r="F9971" s="2" t="inlineStr">
        <is>
          <t>Land_x001f_ll gas recovery for direct use</t>
        </is>
      </c>
      <c r="G9971" s="2" t="n">
        <v>-29</v>
      </c>
      <c r="H9971" s="2" t="n">
        <v>0.0082527492195368</v>
      </c>
      <c r="I9971" s="2" t="n">
        <v>0.009243079125881218</v>
      </c>
      <c r="J9971" s="40" t="inlineStr">
        <is>
          <t>waste - methane capture</t>
        </is>
      </c>
    </row>
    <row r="9972" ht="15.75" customHeight="1" s="120">
      <c r="A9972" s="2" t="inlineStr">
        <is>
          <t>WASTE</t>
        </is>
      </c>
      <c r="B9972" s="2" t="inlineStr">
        <is>
          <t>LAN</t>
        </is>
      </c>
      <c r="C9972" s="2" t="n">
        <v>2050</v>
      </c>
      <c r="D9972" s="2" t="inlineStr">
        <is>
          <t>United States</t>
        </is>
      </c>
      <c r="E9972" s="2" t="inlineStr">
        <is>
          <t>USA</t>
        </is>
      </c>
      <c r="F9972" s="2" t="inlineStr">
        <is>
          <t>Land_x001f_ll gas recovery for direct use</t>
        </is>
      </c>
      <c r="G9972" s="2" t="n">
        <v>-28</v>
      </c>
      <c r="H9972" s="2" t="n">
        <v>0.0003329856263008</v>
      </c>
      <c r="I9972" s="2" t="n">
        <v>0.000372943901456896</v>
      </c>
      <c r="J9972" s="40" t="inlineStr">
        <is>
          <t>waste - methane capture</t>
        </is>
      </c>
    </row>
    <row r="9973" ht="15.75" customHeight="1" s="120">
      <c r="A9973" s="2" t="inlineStr">
        <is>
          <t>WASTE</t>
        </is>
      </c>
      <c r="B9973" s="2" t="inlineStr">
        <is>
          <t>LAN</t>
        </is>
      </c>
      <c r="C9973" s="2" t="n">
        <v>2050</v>
      </c>
      <c r="D9973" s="2" t="inlineStr">
        <is>
          <t>United States</t>
        </is>
      </c>
      <c r="E9973" s="2" t="inlineStr">
        <is>
          <t>USA</t>
        </is>
      </c>
      <c r="F9973" s="2" t="inlineStr">
        <is>
          <t>Land_x001f_ll gas recovery for direct use</t>
        </is>
      </c>
      <c r="G9973" s="2" t="n">
        <v>-27</v>
      </c>
      <c r="H9973" s="2" t="n">
        <v>0.0149531571660191</v>
      </c>
      <c r="I9973" s="2" t="n">
        <v>0.01674753602594139</v>
      </c>
      <c r="J9973" s="40" t="inlineStr">
        <is>
          <t>waste - methane capture</t>
        </is>
      </c>
    </row>
    <row r="9974" ht="15.75" customHeight="1" s="120">
      <c r="A9974" s="2" t="inlineStr">
        <is>
          <t>WASTE</t>
        </is>
      </c>
      <c r="B9974" s="2" t="inlineStr">
        <is>
          <t>LAN</t>
        </is>
      </c>
      <c r="C9974" s="2" t="n">
        <v>2050</v>
      </c>
      <c r="D9974" s="2" t="inlineStr">
        <is>
          <t>United States</t>
        </is>
      </c>
      <c r="E9974" s="2" t="inlineStr">
        <is>
          <t>USA</t>
        </is>
      </c>
      <c r="F9974" s="2" t="inlineStr">
        <is>
          <t>Land_x001f_ll gas recovery for direct use</t>
        </is>
      </c>
      <c r="G9974" s="2" t="n">
        <v>-25</v>
      </c>
      <c r="H9974" s="2" t="n">
        <v>0.0059390261303633</v>
      </c>
      <c r="I9974" s="2" t="n">
        <v>0.006651709266006897</v>
      </c>
      <c r="J9974" s="40" t="inlineStr">
        <is>
          <t>waste - methane capture</t>
        </is>
      </c>
    </row>
    <row r="9975" ht="15.75" customHeight="1" s="120">
      <c r="A9975" s="2" t="inlineStr">
        <is>
          <t>WASTE</t>
        </is>
      </c>
      <c r="B9975" s="2" t="inlineStr">
        <is>
          <t>LAN</t>
        </is>
      </c>
      <c r="C9975" s="2" t="n">
        <v>2050</v>
      </c>
      <c r="D9975" s="2" t="inlineStr">
        <is>
          <t>United States</t>
        </is>
      </c>
      <c r="E9975" s="2" t="inlineStr">
        <is>
          <t>USA</t>
        </is>
      </c>
      <c r="F9975" s="2" t="inlineStr">
        <is>
          <t>Land_x001f_ll gas recovery for direct use</t>
        </is>
      </c>
      <c r="G9975" s="2" t="n">
        <v>-24</v>
      </c>
      <c r="H9975" s="2" t="n">
        <v>0.002705828519538</v>
      </c>
      <c r="I9975" s="2" t="n">
        <v>0.00303052794188256</v>
      </c>
      <c r="J9975" s="40" t="inlineStr">
        <is>
          <t>waste - methane capture</t>
        </is>
      </c>
    </row>
    <row r="9976" ht="15.75" customHeight="1" s="120">
      <c r="A9976" s="2" t="inlineStr">
        <is>
          <t>WASTE</t>
        </is>
      </c>
      <c r="B9976" s="2" t="inlineStr">
        <is>
          <t>LAN</t>
        </is>
      </c>
      <c r="C9976" s="2" t="n">
        <v>2050</v>
      </c>
      <c r="D9976" s="2" t="inlineStr">
        <is>
          <t>United States</t>
        </is>
      </c>
      <c r="E9976" s="2" t="inlineStr">
        <is>
          <t>USA</t>
        </is>
      </c>
      <c r="F9976" s="2" t="inlineStr">
        <is>
          <t>Land_x001f_ll gas recovery for direct use</t>
        </is>
      </c>
      <c r="G9976" s="2" t="n">
        <v>-23</v>
      </c>
      <c r="H9976" s="2" t="n">
        <v>0.0024753308389336</v>
      </c>
      <c r="I9976" s="2" t="n">
        <v>0.002772370539605632</v>
      </c>
      <c r="J9976" s="40" t="inlineStr">
        <is>
          <t>waste - methane capture</t>
        </is>
      </c>
    </row>
    <row r="9977" ht="15.75" customHeight="1" s="120">
      <c r="A9977" s="2" t="inlineStr">
        <is>
          <t>WASTE</t>
        </is>
      </c>
      <c r="B9977" s="2" t="inlineStr">
        <is>
          <t>LAN</t>
        </is>
      </c>
      <c r="C9977" s="2" t="n">
        <v>2050</v>
      </c>
      <c r="D9977" s="2" t="inlineStr">
        <is>
          <t>United States</t>
        </is>
      </c>
      <c r="E9977" s="2" t="inlineStr">
        <is>
          <t>USA</t>
        </is>
      </c>
      <c r="F9977" s="2" t="inlineStr">
        <is>
          <t>Land_x001f_ll gas recovery for direct use</t>
        </is>
      </c>
      <c r="G9977" s="2" t="n">
        <v>-22</v>
      </c>
      <c r="H9977" s="2" t="n">
        <v>0.0034612170711625</v>
      </c>
      <c r="I9977" s="2" t="n">
        <v>0.003876563119702</v>
      </c>
      <c r="J9977" s="40" t="inlineStr">
        <is>
          <t>waste - methane capture</t>
        </is>
      </c>
    </row>
    <row r="9978" ht="15.75" customHeight="1" s="120">
      <c r="A9978" s="2" t="inlineStr">
        <is>
          <t>WASTE</t>
        </is>
      </c>
      <c r="B9978" s="2" t="inlineStr">
        <is>
          <t>LAN</t>
        </is>
      </c>
      <c r="C9978" s="2" t="n">
        <v>2050</v>
      </c>
      <c r="D9978" s="2" t="inlineStr">
        <is>
          <t>United States</t>
        </is>
      </c>
      <c r="E9978" s="2" t="inlineStr">
        <is>
          <t>USA</t>
        </is>
      </c>
      <c r="F9978" s="2" t="inlineStr">
        <is>
          <t>Land_x001f_ll gas recovery for direct use</t>
        </is>
      </c>
      <c r="G9978" s="2" t="n">
        <v>-21</v>
      </c>
      <c r="H9978" s="2" t="n">
        <v>0.0106566520407796</v>
      </c>
      <c r="I9978" s="2" t="n">
        <v>0.01193545028567315</v>
      </c>
      <c r="J9978" s="40" t="inlineStr">
        <is>
          <t>waste - methane capture</t>
        </is>
      </c>
    </row>
    <row r="9979" ht="15.75" customHeight="1" s="120">
      <c r="A9979" s="2" t="inlineStr">
        <is>
          <t>WASTE</t>
        </is>
      </c>
      <c r="B9979" s="2" t="inlineStr">
        <is>
          <t>LAN</t>
        </is>
      </c>
      <c r="C9979" s="2" t="n">
        <v>2050</v>
      </c>
      <c r="D9979" s="2" t="inlineStr">
        <is>
          <t>United States</t>
        </is>
      </c>
      <c r="E9979" s="2" t="inlineStr">
        <is>
          <t>USA</t>
        </is>
      </c>
      <c r="F9979" s="2" t="inlineStr">
        <is>
          <t>Land_x001f_ll gas recovery for direct use</t>
        </is>
      </c>
      <c r="G9979" s="2" t="n">
        <v>-20</v>
      </c>
      <c r="H9979" s="2" t="n">
        <v>0.0032900322694331</v>
      </c>
      <c r="I9979" s="2" t="n">
        <v>0.003684836141765072</v>
      </c>
      <c r="J9979" s="40" t="inlineStr">
        <is>
          <t>waste - methane capture</t>
        </is>
      </c>
    </row>
    <row r="9980" ht="15.75" customHeight="1" s="120">
      <c r="A9980" s="2" t="inlineStr">
        <is>
          <t>WASTE</t>
        </is>
      </c>
      <c r="B9980" s="2" t="inlineStr">
        <is>
          <t>LAN</t>
        </is>
      </c>
      <c r="C9980" s="2" t="n">
        <v>2050</v>
      </c>
      <c r="D9980" s="2" t="inlineStr">
        <is>
          <t>United States</t>
        </is>
      </c>
      <c r="E9980" s="2" t="inlineStr">
        <is>
          <t>USA</t>
        </is>
      </c>
      <c r="F9980" s="2" t="inlineStr">
        <is>
          <t>Land_x001f_ll gas recovery for direct use</t>
        </is>
      </c>
      <c r="G9980" s="2" t="n">
        <v>-19</v>
      </c>
      <c r="H9980" s="2" t="n">
        <v>0.0044849067926407</v>
      </c>
      <c r="I9980" s="2" t="n">
        <v>0.005023095607757585</v>
      </c>
      <c r="J9980" s="40" t="inlineStr">
        <is>
          <t>waste - methane capture</t>
        </is>
      </c>
    </row>
    <row r="9981" ht="15.75" customHeight="1" s="120">
      <c r="A9981" s="2" t="inlineStr">
        <is>
          <t>WASTE</t>
        </is>
      </c>
      <c r="B9981" s="2" t="inlineStr">
        <is>
          <t>LAN</t>
        </is>
      </c>
      <c r="C9981" s="2" t="n">
        <v>2050</v>
      </c>
      <c r="D9981" s="2" t="inlineStr">
        <is>
          <t>United States</t>
        </is>
      </c>
      <c r="E9981" s="2" t="inlineStr">
        <is>
          <t>USA</t>
        </is>
      </c>
      <c r="F9981" s="2" t="inlineStr">
        <is>
          <t>Land_x001f_ll gas recovery for direct use</t>
        </is>
      </c>
      <c r="G9981" s="2" t="n">
        <v>-18</v>
      </c>
      <c r="H9981" s="2" t="n">
        <v>0.0028343789745122</v>
      </c>
      <c r="I9981" s="2" t="n">
        <v>0.003174504451453664</v>
      </c>
      <c r="J9981" s="40" t="inlineStr">
        <is>
          <t>waste - methane capture</t>
        </is>
      </c>
    </row>
    <row r="9982" ht="15.75" customHeight="1" s="120">
      <c r="A9982" s="2" t="inlineStr">
        <is>
          <t>WASTE</t>
        </is>
      </c>
      <c r="B9982" s="2" t="inlineStr">
        <is>
          <t>LAN</t>
        </is>
      </c>
      <c r="C9982" s="2" t="n">
        <v>2050</v>
      </c>
      <c r="D9982" s="2" t="inlineStr">
        <is>
          <t>United States</t>
        </is>
      </c>
      <c r="E9982" s="2" t="inlineStr">
        <is>
          <t>USA</t>
        </is>
      </c>
      <c r="F9982" s="2" t="inlineStr">
        <is>
          <t>Land_x001f_ll gas recovery for direct use</t>
        </is>
      </c>
      <c r="G9982" s="2" t="n">
        <v>-16</v>
      </c>
      <c r="H9982" s="2" t="n">
        <v>0.0073074789252132</v>
      </c>
      <c r="I9982" s="2" t="n">
        <v>0.008184376396238785</v>
      </c>
      <c r="J9982" s="40" t="inlineStr">
        <is>
          <t>waste - methane capture</t>
        </is>
      </c>
    </row>
    <row r="9983" ht="15.75" customHeight="1" s="120">
      <c r="A9983" s="2" t="inlineStr">
        <is>
          <t>WASTE</t>
        </is>
      </c>
      <c r="B9983" s="2" t="inlineStr">
        <is>
          <t>LAN</t>
        </is>
      </c>
      <c r="C9983" s="2" t="n">
        <v>2050</v>
      </c>
      <c r="D9983" s="2" t="inlineStr">
        <is>
          <t>United States</t>
        </is>
      </c>
      <c r="E9983" s="2" t="inlineStr">
        <is>
          <t>USA</t>
        </is>
      </c>
      <c r="F9983" s="2" t="inlineStr">
        <is>
          <t>Land_x001f_ll gas recovery for direct use</t>
        </is>
      </c>
      <c r="G9983" s="2" t="n">
        <v>-15</v>
      </c>
      <c r="H9983" s="2" t="n">
        <v>0.0002466982987244</v>
      </c>
      <c r="I9983" s="2" t="n">
        <v>0.000276302094571328</v>
      </c>
      <c r="J9983" s="40" t="inlineStr">
        <is>
          <t>waste - methane capture</t>
        </is>
      </c>
    </row>
    <row r="9984" ht="15.75" customHeight="1" s="120">
      <c r="A9984" s="2" t="inlineStr">
        <is>
          <t>WASTE</t>
        </is>
      </c>
      <c r="B9984" s="2" t="inlineStr">
        <is>
          <t>LAN</t>
        </is>
      </c>
      <c r="C9984" s="2" t="n">
        <v>2050</v>
      </c>
      <c r="D9984" s="2" t="inlineStr">
        <is>
          <t>United States</t>
        </is>
      </c>
      <c r="E9984" s="2" t="inlineStr">
        <is>
          <t>USA</t>
        </is>
      </c>
      <c r="F9984" s="2" t="inlineStr">
        <is>
          <t>Land_x001f_ll gas recovery for direct use</t>
        </is>
      </c>
      <c r="G9984" s="2" t="n">
        <v>-14</v>
      </c>
      <c r="H9984" s="2" t="n">
        <v>0.0071144159883261</v>
      </c>
      <c r="I9984" s="2" t="n">
        <v>0.007968145906925232</v>
      </c>
      <c r="J9984" s="40" t="inlineStr">
        <is>
          <t>waste - methane capture</t>
        </is>
      </c>
    </row>
    <row r="9985" ht="15.75" customHeight="1" s="120">
      <c r="A9985" s="2" t="inlineStr">
        <is>
          <t>WASTE</t>
        </is>
      </c>
      <c r="B9985" s="2" t="inlineStr">
        <is>
          <t>LAN</t>
        </is>
      </c>
      <c r="C9985" s="2" t="n">
        <v>2050</v>
      </c>
      <c r="D9985" s="2" t="inlineStr">
        <is>
          <t>United States</t>
        </is>
      </c>
      <c r="E9985" s="2" t="inlineStr">
        <is>
          <t>USA</t>
        </is>
      </c>
      <c r="F9985" s="2" t="inlineStr">
        <is>
          <t>Land_x001f_ll gas recovery for direct use</t>
        </is>
      </c>
      <c r="G9985" s="2" t="n">
        <v>-12</v>
      </c>
      <c r="H9985" s="2" t="n">
        <v>0.0044382125488482</v>
      </c>
      <c r="I9985" s="2" t="n">
        <v>0.004970798054709984</v>
      </c>
      <c r="J9985" s="40" t="inlineStr">
        <is>
          <t>waste - methane capture</t>
        </is>
      </c>
    </row>
    <row r="9986" ht="15.75" customHeight="1" s="120">
      <c r="A9986" s="2" t="inlineStr">
        <is>
          <t>WASTE</t>
        </is>
      </c>
      <c r="B9986" s="2" t="inlineStr">
        <is>
          <t>LAN</t>
        </is>
      </c>
      <c r="C9986" s="2" t="n">
        <v>2050</v>
      </c>
      <c r="D9986" s="2" t="inlineStr">
        <is>
          <t>United States</t>
        </is>
      </c>
      <c r="E9986" s="2" t="inlineStr">
        <is>
          <t>USA</t>
        </is>
      </c>
      <c r="F9986" s="2" t="inlineStr">
        <is>
          <t>Land_x001f_ll gas recovery for direct use</t>
        </is>
      </c>
      <c r="G9986" s="2" t="n">
        <v>-11</v>
      </c>
      <c r="H9986" s="2" t="n">
        <v>0.002341594081372</v>
      </c>
      <c r="I9986" s="2" t="n">
        <v>0.00262258537113664</v>
      </c>
      <c r="J9986" s="40" t="inlineStr">
        <is>
          <t>waste - methane capture</t>
        </is>
      </c>
    </row>
    <row r="9987" ht="15.75" customHeight="1" s="120">
      <c r="A9987" s="2" t="inlineStr">
        <is>
          <t>WASTE</t>
        </is>
      </c>
      <c r="B9987" s="2" t="inlineStr">
        <is>
          <t>LAN</t>
        </is>
      </c>
      <c r="C9987" s="2" t="n">
        <v>2050</v>
      </c>
      <c r="D9987" s="2" t="inlineStr">
        <is>
          <t>United States</t>
        </is>
      </c>
      <c r="E9987" s="2" t="inlineStr">
        <is>
          <t>USA</t>
        </is>
      </c>
      <c r="F9987" s="2" t="inlineStr">
        <is>
          <t>Land_x001f_ll gas recovery for direct use</t>
        </is>
      </c>
      <c r="G9987" s="2" t="n">
        <v>-9</v>
      </c>
      <c r="H9987" s="2" t="n">
        <v>0.0061875332612544</v>
      </c>
      <c r="I9987" s="2" t="n">
        <v>0.006930037252604929</v>
      </c>
      <c r="J9987" s="40" t="inlineStr">
        <is>
          <t>waste - methane capture</t>
        </is>
      </c>
    </row>
    <row r="9988" ht="15.75" customHeight="1" s="120">
      <c r="A9988" s="2" t="inlineStr">
        <is>
          <t>WASTE</t>
        </is>
      </c>
      <c r="B9988" s="2" t="inlineStr">
        <is>
          <t>LAN</t>
        </is>
      </c>
      <c r="C9988" s="2" t="n">
        <v>2050</v>
      </c>
      <c r="D9988" s="2" t="inlineStr">
        <is>
          <t>United States</t>
        </is>
      </c>
      <c r="E9988" s="2" t="inlineStr">
        <is>
          <t>USA</t>
        </is>
      </c>
      <c r="F9988" s="2" t="inlineStr">
        <is>
          <t>Land_x001f_ll gas recovery for direct use</t>
        </is>
      </c>
      <c r="G9988" s="2" t="n">
        <v>-7</v>
      </c>
      <c r="H9988" s="2" t="n">
        <v>0.0016116087790579</v>
      </c>
      <c r="I9988" s="2" t="n">
        <v>0.001805001832544848</v>
      </c>
      <c r="J9988" s="40" t="inlineStr">
        <is>
          <t>waste - methane capture</t>
        </is>
      </c>
    </row>
    <row r="9989" ht="15.75" customHeight="1" s="120">
      <c r="A9989" s="2" t="inlineStr">
        <is>
          <t>WASTE</t>
        </is>
      </c>
      <c r="B9989" s="2" t="inlineStr">
        <is>
          <t>LAN</t>
        </is>
      </c>
      <c r="C9989" s="2" t="n">
        <v>2050</v>
      </c>
      <c r="D9989" s="2" t="inlineStr">
        <is>
          <t>United States</t>
        </is>
      </c>
      <c r="E9989" s="2" t="inlineStr">
        <is>
          <t>USA</t>
        </is>
      </c>
      <c r="F9989" s="2" t="inlineStr">
        <is>
          <t>Land_x001f_ll gas recovery for direct use</t>
        </is>
      </c>
      <c r="G9989" s="2" t="n">
        <v>-6</v>
      </c>
      <c r="H9989" s="2" t="n">
        <v>0.007763046422042</v>
      </c>
      <c r="I9989" s="2" t="n">
        <v>0.008694611992687042</v>
      </c>
      <c r="J9989" s="40" t="inlineStr">
        <is>
          <t>waste - methane capture</t>
        </is>
      </c>
    </row>
    <row r="9990" ht="15.75" customHeight="1" s="120">
      <c r="A9990" s="2" t="inlineStr">
        <is>
          <t>WASTE</t>
        </is>
      </c>
      <c r="B9990" s="2" t="inlineStr">
        <is>
          <t>LAN</t>
        </is>
      </c>
      <c r="C9990" s="2" t="n">
        <v>2050</v>
      </c>
      <c r="D9990" s="2" t="inlineStr">
        <is>
          <t>United States</t>
        </is>
      </c>
      <c r="E9990" s="2" t="inlineStr">
        <is>
          <t>USA</t>
        </is>
      </c>
      <c r="F9990" s="2" t="inlineStr">
        <is>
          <t>Land_x001f_ll gas recovery for direct use</t>
        </is>
      </c>
      <c r="G9990" s="2" t="n">
        <v>-5</v>
      </c>
      <c r="H9990" s="2" t="n">
        <v>0.0016065674135461</v>
      </c>
      <c r="I9990" s="2" t="n">
        <v>0.001799355503171632</v>
      </c>
      <c r="J9990" s="40" t="inlineStr">
        <is>
          <t>waste - methane capture</t>
        </is>
      </c>
    </row>
    <row r="9991" ht="15.75" customHeight="1" s="120">
      <c r="A9991" s="2" t="inlineStr">
        <is>
          <t>WASTE</t>
        </is>
      </c>
      <c r="B9991" s="2" t="inlineStr">
        <is>
          <t>LAN</t>
        </is>
      </c>
      <c r="C9991" s="2" t="n">
        <v>2050</v>
      </c>
      <c r="D9991" s="2" t="inlineStr">
        <is>
          <t>United States</t>
        </is>
      </c>
      <c r="E9991" s="2" t="inlineStr">
        <is>
          <t>USA</t>
        </is>
      </c>
      <c r="F9991" s="2" t="inlineStr">
        <is>
          <t>Land_x001f_ll gas recovery for direct use</t>
        </is>
      </c>
      <c r="G9991" s="2" t="n">
        <v>-4</v>
      </c>
      <c r="H9991" s="2" t="n">
        <v>0.0023517797235399</v>
      </c>
      <c r="I9991" s="2" t="n">
        <v>0.002633993290364688</v>
      </c>
      <c r="J9991" s="40" t="inlineStr">
        <is>
          <t>waste - methane capture</t>
        </is>
      </c>
    </row>
    <row r="9992" ht="15.75" customHeight="1" s="120">
      <c r="A9992" s="2" t="inlineStr">
        <is>
          <t>WASTE</t>
        </is>
      </c>
      <c r="B9992" s="2" t="inlineStr">
        <is>
          <t>LAN</t>
        </is>
      </c>
      <c r="C9992" s="2" t="n">
        <v>2050</v>
      </c>
      <c r="D9992" s="2" t="inlineStr">
        <is>
          <t>United States</t>
        </is>
      </c>
      <c r="E9992" s="2" t="inlineStr">
        <is>
          <t>USA</t>
        </is>
      </c>
      <c r="F9992" s="2" t="inlineStr">
        <is>
          <t>Land_x001f_ll gas recovery for direct use</t>
        </is>
      </c>
      <c r="G9992" s="2" t="n">
        <v>-1</v>
      </c>
      <c r="H9992" s="2" t="n">
        <v>0.0002986303588841</v>
      </c>
      <c r="I9992" s="2" t="n">
        <v>0.000334466001950192</v>
      </c>
      <c r="J9992" s="40" t="inlineStr">
        <is>
          <t>waste - methane capture</t>
        </is>
      </c>
    </row>
    <row r="9993" ht="15.75" customHeight="1" s="120">
      <c r="A9993" s="2" t="inlineStr">
        <is>
          <t>WASTE</t>
        </is>
      </c>
      <c r="B9993" s="2" t="inlineStr">
        <is>
          <t>LAN</t>
        </is>
      </c>
      <c r="C9993" s="2" t="n">
        <v>2050</v>
      </c>
      <c r="D9993" s="2" t="inlineStr">
        <is>
          <t>United States</t>
        </is>
      </c>
      <c r="E9993" s="2" t="inlineStr">
        <is>
          <t>USA</t>
        </is>
      </c>
      <c r="F9993" s="2" t="inlineStr">
        <is>
          <t>Electricity generation with a microturbine</t>
        </is>
      </c>
      <c r="G9993" s="2" t="n">
        <v>0</v>
      </c>
      <c r="H9993" s="2" t="n">
        <v>0.0066320556215942</v>
      </c>
      <c r="I9993" s="2" t="n">
        <v>0.007427902296185505</v>
      </c>
      <c r="J9993" s="40" t="inlineStr">
        <is>
          <t>waste - methane capture</t>
        </is>
      </c>
    </row>
    <row r="9994" ht="15.75" customHeight="1" s="120">
      <c r="A9994" s="2" t="inlineStr">
        <is>
          <t>WASTE</t>
        </is>
      </c>
      <c r="B9994" s="2" t="inlineStr">
        <is>
          <t>LAN</t>
        </is>
      </c>
      <c r="C9994" s="2" t="n">
        <v>2050</v>
      </c>
      <c r="D9994" s="2" t="inlineStr">
        <is>
          <t>United States</t>
        </is>
      </c>
      <c r="E9994" s="2" t="inlineStr">
        <is>
          <t>USA</t>
        </is>
      </c>
      <c r="F9994" s="2" t="inlineStr">
        <is>
          <t>Electricity generation with a microturbine</t>
        </is>
      </c>
      <c r="G9994" s="2" t="n">
        <v>1</v>
      </c>
      <c r="H9994" s="2" t="n">
        <v>0.0110347456648014</v>
      </c>
      <c r="I9994" s="2" t="n">
        <v>0.01235891514457757</v>
      </c>
      <c r="J9994" s="40" t="inlineStr">
        <is>
          <t>waste - methane capture</t>
        </is>
      </c>
    </row>
    <row r="9995" ht="15.75" customHeight="1" s="120">
      <c r="A9995" s="2" t="inlineStr">
        <is>
          <t>WASTE</t>
        </is>
      </c>
      <c r="B9995" s="2" t="inlineStr">
        <is>
          <t>LAN</t>
        </is>
      </c>
      <c r="C9995" s="2" t="n">
        <v>2050</v>
      </c>
      <c r="D9995" s="2" t="inlineStr">
        <is>
          <t>United States</t>
        </is>
      </c>
      <c r="E9995" s="2" t="inlineStr">
        <is>
          <t>USA</t>
        </is>
      </c>
      <c r="F9995" s="2" t="inlineStr">
        <is>
          <t>Land_x001f_ll gas recovery for direct use</t>
        </is>
      </c>
      <c r="G9995" s="2" t="n">
        <v>1</v>
      </c>
      <c r="H9995" s="2" t="n">
        <v>0.0036015789955854</v>
      </c>
      <c r="I9995" s="2" t="n">
        <v>0.004033768475055649</v>
      </c>
      <c r="J9995" s="40" t="inlineStr">
        <is>
          <t>waste - methane capture</t>
        </is>
      </c>
    </row>
    <row r="9996" ht="15.75" customHeight="1" s="120">
      <c r="A9996" s="2" t="inlineStr">
        <is>
          <t>WASTE</t>
        </is>
      </c>
      <c r="B9996" s="2" t="inlineStr">
        <is>
          <t>LAN</t>
        </is>
      </c>
      <c r="C9996" s="2" t="n">
        <v>2050</v>
      </c>
      <c r="D9996" s="2" t="inlineStr">
        <is>
          <t>United States</t>
        </is>
      </c>
      <c r="E9996" s="2" t="inlineStr">
        <is>
          <t>USA</t>
        </is>
      </c>
      <c r="F9996" s="2" t="inlineStr">
        <is>
          <t>Electricity generation with a microturbine</t>
        </is>
      </c>
      <c r="G9996" s="2" t="n">
        <v>2</v>
      </c>
      <c r="H9996" s="2" t="n">
        <v>0.0333417151123285</v>
      </c>
      <c r="I9996" s="2" t="n">
        <v>0.03734272092580793</v>
      </c>
      <c r="J9996" s="40" t="inlineStr">
        <is>
          <t>waste - methane capture</t>
        </is>
      </c>
    </row>
    <row r="9997" ht="15.75" customHeight="1" s="120">
      <c r="A9997" s="2" t="inlineStr">
        <is>
          <t>WASTE</t>
        </is>
      </c>
      <c r="B9997" s="2" t="inlineStr">
        <is>
          <t>LAN</t>
        </is>
      </c>
      <c r="C9997" s="2" t="n">
        <v>2050</v>
      </c>
      <c r="D9997" s="2" t="inlineStr">
        <is>
          <t>United States</t>
        </is>
      </c>
      <c r="E9997" s="2" t="inlineStr">
        <is>
          <t>USA</t>
        </is>
      </c>
      <c r="F9997" s="2" t="inlineStr">
        <is>
          <t>Land_x001f_ll gas recovery for direct use</t>
        </is>
      </c>
      <c r="G9997" s="2" t="n">
        <v>2</v>
      </c>
      <c r="H9997" s="2" t="n">
        <v>0.0017766637029126</v>
      </c>
      <c r="I9997" s="2" t="n">
        <v>0.001989863347262112</v>
      </c>
      <c r="J9997" s="40" t="inlineStr">
        <is>
          <t>waste - methane capture</t>
        </is>
      </c>
    </row>
    <row r="9998" ht="15.75" customHeight="1" s="120">
      <c r="A9998" s="2" t="inlineStr">
        <is>
          <t>WASTE</t>
        </is>
      </c>
      <c r="B9998" s="2" t="inlineStr">
        <is>
          <t>LAN</t>
        </is>
      </c>
      <c r="C9998" s="2" t="n">
        <v>2050</v>
      </c>
      <c r="D9998" s="2" t="inlineStr">
        <is>
          <t>United States</t>
        </is>
      </c>
      <c r="E9998" s="2" t="inlineStr">
        <is>
          <t>USA</t>
        </is>
      </c>
      <c r="F9998" s="2" t="inlineStr">
        <is>
          <t>Electricity generation with combined heat and power</t>
        </is>
      </c>
      <c r="G9998" s="2" t="n">
        <v>2</v>
      </c>
      <c r="H9998" s="2" t="n">
        <v>0.0061464584432542</v>
      </c>
      <c r="I9998" s="2" t="n">
        <v>0.006884033456444705</v>
      </c>
      <c r="J9998" s="40" t="inlineStr">
        <is>
          <t>waste - methane capture</t>
        </is>
      </c>
    </row>
    <row r="9999" ht="15.75" customHeight="1" s="120">
      <c r="A9999" s="2" t="inlineStr">
        <is>
          <t>WASTE</t>
        </is>
      </c>
      <c r="B9999" s="2" t="inlineStr">
        <is>
          <t>LAN</t>
        </is>
      </c>
      <c r="C9999" s="2" t="n">
        <v>2050</v>
      </c>
      <c r="D9999" s="2" t="inlineStr">
        <is>
          <t>United States</t>
        </is>
      </c>
      <c r="E9999" s="2" t="inlineStr">
        <is>
          <t>USA</t>
        </is>
      </c>
      <c r="F9999" s="2" t="inlineStr">
        <is>
          <t>Electricity generation with a microturbine</t>
        </is>
      </c>
      <c r="G9999" s="2" t="n">
        <v>3</v>
      </c>
      <c r="H9999" s="2" t="n">
        <v>0.0232640134636313</v>
      </c>
      <c r="I9999" s="2" t="n">
        <v>0.02605569507926706</v>
      </c>
      <c r="J9999" s="40" t="inlineStr">
        <is>
          <t>waste - methane capture</t>
        </is>
      </c>
    </row>
    <row r="10000" ht="15.75" customHeight="1" s="120">
      <c r="A10000" s="2" t="inlineStr">
        <is>
          <t>WASTE</t>
        </is>
      </c>
      <c r="B10000" s="2" t="inlineStr">
        <is>
          <t>LAN</t>
        </is>
      </c>
      <c r="C10000" s="2" t="n">
        <v>2050</v>
      </c>
      <c r="D10000" s="2" t="inlineStr">
        <is>
          <t>United States</t>
        </is>
      </c>
      <c r="E10000" s="2" t="inlineStr">
        <is>
          <t>USA</t>
        </is>
      </c>
      <c r="F10000" s="2" t="inlineStr">
        <is>
          <t>Flaring of landfill gas</t>
        </is>
      </c>
      <c r="G10000" s="2" t="n">
        <v>3</v>
      </c>
      <c r="H10000" s="2" t="n">
        <v>0.5139607386663551</v>
      </c>
      <c r="I10000" s="2" t="n">
        <v>0.5756360273063177</v>
      </c>
      <c r="J10000" s="40" t="inlineStr">
        <is>
          <t>waste - methane destruction</t>
        </is>
      </c>
    </row>
    <row r="10001" ht="15.75" customHeight="1" s="120">
      <c r="A10001" s="2" t="inlineStr">
        <is>
          <t>WASTE</t>
        </is>
      </c>
      <c r="B10001" s="2" t="inlineStr">
        <is>
          <t>LAN</t>
        </is>
      </c>
      <c r="C10001" s="2" t="n">
        <v>2050</v>
      </c>
      <c r="D10001" s="2" t="inlineStr">
        <is>
          <t>United States</t>
        </is>
      </c>
      <c r="E10001" s="2" t="inlineStr">
        <is>
          <t>USA</t>
        </is>
      </c>
      <c r="F10001" s="2" t="inlineStr">
        <is>
          <t>Electricity generation with combined heat and power</t>
        </is>
      </c>
      <c r="G10001" s="2" t="n">
        <v>3</v>
      </c>
      <c r="H10001" s="2" t="n">
        <v>0.0072199238929898</v>
      </c>
      <c r="I10001" s="2" t="n">
        <v>0.008086314760148577</v>
      </c>
      <c r="J10001" s="40" t="inlineStr">
        <is>
          <t>waste - methane capture</t>
        </is>
      </c>
    </row>
    <row r="10002" ht="15.75" customHeight="1" s="120">
      <c r="A10002" s="2" t="inlineStr">
        <is>
          <t>WASTE</t>
        </is>
      </c>
      <c r="B10002" s="2" t="inlineStr">
        <is>
          <t>LAN</t>
        </is>
      </c>
      <c r="C10002" s="2" t="n">
        <v>2050</v>
      </c>
      <c r="D10002" s="2" t="inlineStr">
        <is>
          <t>United States</t>
        </is>
      </c>
      <c r="E10002" s="2" t="inlineStr">
        <is>
          <t>USA</t>
        </is>
      </c>
      <c r="F10002" s="2" t="inlineStr">
        <is>
          <t>Electricity generation with a gas turbine</t>
        </is>
      </c>
      <c r="G10002" s="2" t="n">
        <v>3</v>
      </c>
      <c r="H10002" s="2" t="n">
        <v>0.0041895906906575</v>
      </c>
      <c r="I10002" s="2" t="n">
        <v>0.004692341573536401</v>
      </c>
      <c r="J10002" s="40" t="inlineStr">
        <is>
          <t>waste - methane capture</t>
        </is>
      </c>
    </row>
    <row r="10003" ht="15.75" customHeight="1" s="120">
      <c r="A10003" s="2" t="inlineStr">
        <is>
          <t>WASTE</t>
        </is>
      </c>
      <c r="B10003" s="2" t="inlineStr">
        <is>
          <t>LAN</t>
        </is>
      </c>
      <c r="C10003" s="2" t="n">
        <v>2050</v>
      </c>
      <c r="D10003" s="2" t="inlineStr">
        <is>
          <t>United States</t>
        </is>
      </c>
      <c r="E10003" s="2" t="inlineStr">
        <is>
          <t>USA</t>
        </is>
      </c>
      <c r="F10003" s="2" t="inlineStr">
        <is>
          <t>Land_x001f_ll gas recovery for direct use</t>
        </is>
      </c>
      <c r="G10003" s="2" t="n">
        <v>3</v>
      </c>
      <c r="H10003" s="2" t="n">
        <v>0.0025152657181025</v>
      </c>
      <c r="I10003" s="2" t="n">
        <v>0.0028170976042748</v>
      </c>
      <c r="J10003" s="40" t="inlineStr">
        <is>
          <t>waste - methane capture</t>
        </is>
      </c>
    </row>
    <row r="10004" ht="15.75" customHeight="1" s="120">
      <c r="A10004" s="2" t="inlineStr">
        <is>
          <t>WASTE</t>
        </is>
      </c>
      <c r="B10004" s="2" t="inlineStr">
        <is>
          <t>LAN</t>
        </is>
      </c>
      <c r="C10004" s="2" t="n">
        <v>2050</v>
      </c>
      <c r="D10004" s="2" t="inlineStr">
        <is>
          <t>United States</t>
        </is>
      </c>
      <c r="E10004" s="2" t="inlineStr">
        <is>
          <t>USA</t>
        </is>
      </c>
      <c r="F10004" s="2" t="inlineStr">
        <is>
          <t>Electricity generation with a reciprocating engine</t>
        </is>
      </c>
      <c r="G10004" s="2" t="n">
        <v>4</v>
      </c>
      <c r="H10004" s="2" t="n">
        <v>0.0974387805908918</v>
      </c>
      <c r="I10004" s="2" t="n">
        <v>0.1091314342617988</v>
      </c>
      <c r="J10004" s="40" t="inlineStr">
        <is>
          <t>waste - methane capture</t>
        </is>
      </c>
    </row>
    <row r="10005" ht="15.75" customHeight="1" s="120">
      <c r="A10005" s="2" t="inlineStr">
        <is>
          <t>WASTE</t>
        </is>
      </c>
      <c r="B10005" s="2" t="inlineStr">
        <is>
          <t>LAN</t>
        </is>
      </c>
      <c r="C10005" s="2" t="n">
        <v>2050</v>
      </c>
      <c r="D10005" s="2" t="inlineStr">
        <is>
          <t>United States</t>
        </is>
      </c>
      <c r="E10005" s="2" t="inlineStr">
        <is>
          <t>USA</t>
        </is>
      </c>
      <c r="F10005" s="2" t="inlineStr">
        <is>
          <t>Electricity generation with a microturbine</t>
        </is>
      </c>
      <c r="G10005" s="2" t="n">
        <v>4</v>
      </c>
      <c r="H10005" s="2" t="n">
        <v>0.0184621377848089</v>
      </c>
      <c r="I10005" s="2" t="n">
        <v>0.02067759431898597</v>
      </c>
      <c r="J10005" s="40" t="inlineStr">
        <is>
          <t>waste - methane capture</t>
        </is>
      </c>
    </row>
    <row r="10006" ht="15.75" customHeight="1" s="120">
      <c r="A10006" s="2" t="inlineStr">
        <is>
          <t>WASTE</t>
        </is>
      </c>
      <c r="B10006" s="2" t="inlineStr">
        <is>
          <t>LAN</t>
        </is>
      </c>
      <c r="C10006" s="2" t="n">
        <v>2050</v>
      </c>
      <c r="D10006" s="2" t="inlineStr">
        <is>
          <t>United States</t>
        </is>
      </c>
      <c r="E10006" s="2" t="inlineStr">
        <is>
          <t>USA</t>
        </is>
      </c>
      <c r="F10006" s="2" t="inlineStr">
        <is>
          <t>Flaring of landfill gas</t>
        </is>
      </c>
      <c r="G10006" s="2" t="n">
        <v>4</v>
      </c>
      <c r="H10006" s="2" t="n">
        <v>0.890649034176021</v>
      </c>
      <c r="I10006" s="2" t="n">
        <v>0.9975269182771437</v>
      </c>
      <c r="J10006" s="40" t="inlineStr">
        <is>
          <t>waste - methane destruction</t>
        </is>
      </c>
    </row>
    <row r="10007" ht="15.75" customHeight="1" s="120">
      <c r="A10007" s="2" t="inlineStr">
        <is>
          <t>WASTE</t>
        </is>
      </c>
      <c r="B10007" s="2" t="inlineStr">
        <is>
          <t>LAN</t>
        </is>
      </c>
      <c r="C10007" s="2" t="n">
        <v>2050</v>
      </c>
      <c r="D10007" s="2" t="inlineStr">
        <is>
          <t>United States</t>
        </is>
      </c>
      <c r="E10007" s="2" t="inlineStr">
        <is>
          <t>USA</t>
        </is>
      </c>
      <c r="F10007" s="2" t="inlineStr">
        <is>
          <t>Electricity generation with a gas turbine</t>
        </is>
      </c>
      <c r="G10007" s="2" t="n">
        <v>4</v>
      </c>
      <c r="H10007" s="2" t="n">
        <v>0.0778634661110118</v>
      </c>
      <c r="I10007" s="2" t="n">
        <v>0.08720708204433322</v>
      </c>
      <c r="J10007" s="40" t="inlineStr">
        <is>
          <t>waste - methane capture</t>
        </is>
      </c>
    </row>
    <row r="10008" ht="15.75" customHeight="1" s="120">
      <c r="A10008" s="2" t="inlineStr">
        <is>
          <t>WASTE</t>
        </is>
      </c>
      <c r="B10008" s="2" t="inlineStr">
        <is>
          <t>LAN</t>
        </is>
      </c>
      <c r="C10008" s="2" t="n">
        <v>2050</v>
      </c>
      <c r="D10008" s="2" t="inlineStr">
        <is>
          <t>United States</t>
        </is>
      </c>
      <c r="E10008" s="2" t="inlineStr">
        <is>
          <t>USA</t>
        </is>
      </c>
      <c r="F10008" s="2" t="inlineStr">
        <is>
          <t>Electricity generation with combined heat and power</t>
        </is>
      </c>
      <c r="G10008" s="2" t="n">
        <v>4</v>
      </c>
      <c r="H10008" s="2" t="n">
        <v>0.0210128808394074</v>
      </c>
      <c r="I10008" s="2" t="n">
        <v>0.02353442654013629</v>
      </c>
      <c r="J10008" s="40" t="inlineStr">
        <is>
          <t>waste - methane capture</t>
        </is>
      </c>
    </row>
    <row r="10009" ht="15.75" customHeight="1" s="120">
      <c r="A10009" s="2" t="inlineStr">
        <is>
          <t>WASTE</t>
        </is>
      </c>
      <c r="B10009" s="2" t="inlineStr">
        <is>
          <t>LAN</t>
        </is>
      </c>
      <c r="C10009" s="2" t="n">
        <v>2050</v>
      </c>
      <c r="D10009" s="2" t="inlineStr">
        <is>
          <t>United States</t>
        </is>
      </c>
      <c r="E10009" s="2" t="inlineStr">
        <is>
          <t>USA</t>
        </is>
      </c>
      <c r="F10009" s="2" t="inlineStr">
        <is>
          <t>Land_x001f_ll gas recovery for direct use</t>
        </is>
      </c>
      <c r="G10009" s="2" t="n">
        <v>4</v>
      </c>
      <c r="H10009" s="2" t="n">
        <v>0.0002934325311799</v>
      </c>
      <c r="I10009" s="2" t="n">
        <v>0.000328644434921488</v>
      </c>
      <c r="J10009" s="40" t="inlineStr">
        <is>
          <t>waste - methane capture</t>
        </is>
      </c>
    </row>
    <row r="10010" ht="15.75" customHeight="1" s="120">
      <c r="A10010" s="2" t="inlineStr">
        <is>
          <t>WASTE</t>
        </is>
      </c>
      <c r="B10010" s="2" t="inlineStr">
        <is>
          <t>LAN</t>
        </is>
      </c>
      <c r="C10010" s="2" t="n">
        <v>2050</v>
      </c>
      <c r="D10010" s="2" t="inlineStr">
        <is>
          <t>United States</t>
        </is>
      </c>
      <c r="E10010" s="2" t="inlineStr">
        <is>
          <t>USA</t>
        </is>
      </c>
      <c r="F10010" s="2" t="inlineStr">
        <is>
          <t>Electricity generation with a microturbine</t>
        </is>
      </c>
      <c r="G10010" s="2" t="n">
        <v>5</v>
      </c>
      <c r="H10010" s="2" t="n">
        <v>0.0256587084732018</v>
      </c>
      <c r="I10010" s="2" t="n">
        <v>0.02873775348998602</v>
      </c>
      <c r="J10010" s="40" t="inlineStr">
        <is>
          <t>waste - methane capture</t>
        </is>
      </c>
    </row>
    <row r="10011" ht="15.75" customHeight="1" s="120">
      <c r="A10011" s="2" t="inlineStr">
        <is>
          <t>WASTE</t>
        </is>
      </c>
      <c r="B10011" s="2" t="inlineStr">
        <is>
          <t>LAN</t>
        </is>
      </c>
      <c r="C10011" s="2" t="n">
        <v>2050</v>
      </c>
      <c r="D10011" s="2" t="inlineStr">
        <is>
          <t>United States</t>
        </is>
      </c>
      <c r="E10011" s="2" t="inlineStr">
        <is>
          <t>USA</t>
        </is>
      </c>
      <c r="F10011" s="2" t="inlineStr">
        <is>
          <t>Electricity generation with combined heat and power</t>
        </is>
      </c>
      <c r="G10011" s="2" t="n">
        <v>5</v>
      </c>
      <c r="H10011" s="2" t="n">
        <v>0.0323879601201043</v>
      </c>
      <c r="I10011" s="2" t="n">
        <v>0.03627451533451682</v>
      </c>
      <c r="J10011" s="40" t="inlineStr">
        <is>
          <t>waste - methane capture</t>
        </is>
      </c>
    </row>
    <row r="10012" ht="15.75" customHeight="1" s="120">
      <c r="A10012" s="2" t="inlineStr">
        <is>
          <t>WASTE</t>
        </is>
      </c>
      <c r="B10012" s="2" t="inlineStr">
        <is>
          <t>LAN</t>
        </is>
      </c>
      <c r="C10012" s="2" t="n">
        <v>2050</v>
      </c>
      <c r="D10012" s="2" t="inlineStr">
        <is>
          <t>United States</t>
        </is>
      </c>
      <c r="E10012" s="2" t="inlineStr">
        <is>
          <t>USA</t>
        </is>
      </c>
      <c r="F10012" s="2" t="inlineStr">
        <is>
          <t>Electricity generation with a gas turbine</t>
        </is>
      </c>
      <c r="G10012" s="2" t="n">
        <v>5</v>
      </c>
      <c r="H10012" s="2" t="n">
        <v>0.0674203698872589</v>
      </c>
      <c r="I10012" s="2" t="n">
        <v>0.07551081427372998</v>
      </c>
      <c r="J10012" s="40" t="inlineStr">
        <is>
          <t>waste - methane capture</t>
        </is>
      </c>
    </row>
    <row r="10013" ht="15.75" customHeight="1" s="120">
      <c r="A10013" s="2" t="inlineStr">
        <is>
          <t>WASTE</t>
        </is>
      </c>
      <c r="B10013" s="2" t="inlineStr">
        <is>
          <t>LAN</t>
        </is>
      </c>
      <c r="C10013" s="2" t="n">
        <v>2050</v>
      </c>
      <c r="D10013" s="2" t="inlineStr">
        <is>
          <t>United States</t>
        </is>
      </c>
      <c r="E10013" s="2" t="inlineStr">
        <is>
          <t>USA</t>
        </is>
      </c>
      <c r="F10013" s="2" t="inlineStr">
        <is>
          <t>Electricity generation with a reciprocating engine</t>
        </is>
      </c>
      <c r="G10013" s="2" t="n">
        <v>5</v>
      </c>
      <c r="H10013" s="2" t="n">
        <v>0.368426160886883</v>
      </c>
      <c r="I10013" s="2" t="n">
        <v>0.412637300193309</v>
      </c>
      <c r="J10013" s="40" t="inlineStr">
        <is>
          <t>waste - methane capture</t>
        </is>
      </c>
    </row>
    <row r="10014" ht="15.75" customHeight="1" s="120">
      <c r="A10014" s="2" t="inlineStr">
        <is>
          <t>WASTE</t>
        </is>
      </c>
      <c r="B10014" s="2" t="inlineStr">
        <is>
          <t>LAN</t>
        </is>
      </c>
      <c r="C10014" s="2" t="n">
        <v>2050</v>
      </c>
      <c r="D10014" s="2" t="inlineStr">
        <is>
          <t>United States</t>
        </is>
      </c>
      <c r="E10014" s="2" t="inlineStr">
        <is>
          <t>USA</t>
        </is>
      </c>
      <c r="F10014" s="2" t="inlineStr">
        <is>
          <t>Flaring of landfill gas</t>
        </is>
      </c>
      <c r="G10014" s="2" t="n">
        <v>5</v>
      </c>
      <c r="H10014" s="2" t="n">
        <v>0.42654857924208</v>
      </c>
      <c r="I10014" s="2" t="n">
        <v>0.4777344087511297</v>
      </c>
      <c r="J10014" s="40" t="inlineStr">
        <is>
          <t>waste - methane destruction</t>
        </is>
      </c>
    </row>
    <row r="10015" ht="15.75" customHeight="1" s="120">
      <c r="A10015" s="2" t="inlineStr">
        <is>
          <t>WASTE</t>
        </is>
      </c>
      <c r="B10015" s="2" t="inlineStr">
        <is>
          <t>LAN</t>
        </is>
      </c>
      <c r="C10015" s="2" t="n">
        <v>2050</v>
      </c>
      <c r="D10015" s="2" t="inlineStr">
        <is>
          <t>United States</t>
        </is>
      </c>
      <c r="E10015" s="2" t="inlineStr">
        <is>
          <t>USA</t>
        </is>
      </c>
      <c r="F10015" s="2" t="inlineStr">
        <is>
          <t>Electricity generation with combined heat and power</t>
        </is>
      </c>
      <c r="G10015" s="2" t="n">
        <v>6</v>
      </c>
      <c r="H10015" s="2" t="n">
        <v>0.0436731359222904</v>
      </c>
      <c r="I10015" s="2" t="n">
        <v>0.04891391223296525</v>
      </c>
      <c r="J10015" s="40" t="inlineStr">
        <is>
          <t>waste - methane capture</t>
        </is>
      </c>
    </row>
    <row r="10016" ht="15.75" customHeight="1" s="120">
      <c r="A10016" s="2" t="inlineStr">
        <is>
          <t>WASTE</t>
        </is>
      </c>
      <c r="B10016" s="2" t="inlineStr">
        <is>
          <t>LAN</t>
        </is>
      </c>
      <c r="C10016" s="2" t="n">
        <v>2050</v>
      </c>
      <c r="D10016" s="2" t="inlineStr">
        <is>
          <t>United States</t>
        </is>
      </c>
      <c r="E10016" s="2" t="inlineStr">
        <is>
          <t>USA</t>
        </is>
      </c>
      <c r="F10016" s="2" t="inlineStr">
        <is>
          <t>Electricity generation with a microturbine</t>
        </is>
      </c>
      <c r="G10016" s="2" t="n">
        <v>6</v>
      </c>
      <c r="H10016" s="2" t="n">
        <v>0.0191857637255453</v>
      </c>
      <c r="I10016" s="2" t="n">
        <v>0.02148805537261074</v>
      </c>
      <c r="J10016" s="40" t="inlineStr">
        <is>
          <t>waste - methane capture</t>
        </is>
      </c>
    </row>
    <row r="10017" ht="15.75" customHeight="1" s="120">
      <c r="A10017" s="2" t="inlineStr">
        <is>
          <t>WASTE</t>
        </is>
      </c>
      <c r="B10017" s="2" t="inlineStr">
        <is>
          <t>LAN</t>
        </is>
      </c>
      <c r="C10017" s="2" t="n">
        <v>2050</v>
      </c>
      <c r="D10017" s="2" t="inlineStr">
        <is>
          <t>United States</t>
        </is>
      </c>
      <c r="E10017" s="2" t="inlineStr">
        <is>
          <t>USA</t>
        </is>
      </c>
      <c r="F10017" s="2" t="inlineStr">
        <is>
          <t>Electricity generation with a gas turbine</t>
        </is>
      </c>
      <c r="G10017" s="2" t="n">
        <v>6</v>
      </c>
      <c r="H10017" s="2" t="n">
        <v>0.0545519719598815</v>
      </c>
      <c r="I10017" s="2" t="n">
        <v>0.06109820859506728</v>
      </c>
      <c r="J10017" s="40" t="inlineStr">
        <is>
          <t>waste - methane capture</t>
        </is>
      </c>
    </row>
    <row r="10018" ht="15.75" customHeight="1" s="120">
      <c r="A10018" s="2" t="inlineStr">
        <is>
          <t>WASTE</t>
        </is>
      </c>
      <c r="B10018" s="2" t="inlineStr">
        <is>
          <t>LAN</t>
        </is>
      </c>
      <c r="C10018" s="2" t="n">
        <v>2050</v>
      </c>
      <c r="D10018" s="2" t="inlineStr">
        <is>
          <t>United States</t>
        </is>
      </c>
      <c r="E10018" s="2" t="inlineStr">
        <is>
          <t>USA</t>
        </is>
      </c>
      <c r="F10018" s="2" t="inlineStr">
        <is>
          <t>Flaring of landfill gas</t>
        </is>
      </c>
      <c r="G10018" s="2" t="n">
        <v>6</v>
      </c>
      <c r="H10018" s="2" t="n">
        <v>0.454625269165262</v>
      </c>
      <c r="I10018" s="2" t="n">
        <v>0.5091803014650935</v>
      </c>
      <c r="J10018" s="40" t="inlineStr">
        <is>
          <t>waste - methane destruction</t>
        </is>
      </c>
    </row>
    <row r="10019" ht="15.75" customHeight="1" s="120">
      <c r="A10019" s="2" t="inlineStr">
        <is>
          <t>WASTE</t>
        </is>
      </c>
      <c r="B10019" s="2" t="inlineStr">
        <is>
          <t>LAN</t>
        </is>
      </c>
      <c r="C10019" s="2" t="n">
        <v>2050</v>
      </c>
      <c r="D10019" s="2" t="inlineStr">
        <is>
          <t>United States</t>
        </is>
      </c>
      <c r="E10019" s="2" t="inlineStr">
        <is>
          <t>USA</t>
        </is>
      </c>
      <c r="F10019" s="2" t="inlineStr">
        <is>
          <t>Electricity generation with a reciprocating engine</t>
        </is>
      </c>
      <c r="G10019" s="2" t="n">
        <v>6</v>
      </c>
      <c r="H10019" s="2" t="n">
        <v>0.78692814335227</v>
      </c>
      <c r="I10019" s="2" t="n">
        <v>0.8813595205545425</v>
      </c>
      <c r="J10019" s="40" t="inlineStr">
        <is>
          <t>waste - methane capture</t>
        </is>
      </c>
    </row>
    <row r="10020" ht="15.75" customHeight="1" s="120">
      <c r="A10020" s="2" t="inlineStr">
        <is>
          <t>WASTE</t>
        </is>
      </c>
      <c r="B10020" s="2" t="inlineStr">
        <is>
          <t>LAN</t>
        </is>
      </c>
      <c r="C10020" s="2" t="n">
        <v>2050</v>
      </c>
      <c r="D10020" s="2" t="inlineStr">
        <is>
          <t>United States</t>
        </is>
      </c>
      <c r="E10020" s="2" t="inlineStr">
        <is>
          <t>USA</t>
        </is>
      </c>
      <c r="F10020" s="2" t="inlineStr">
        <is>
          <t>Electricity generation with a gas turbine</t>
        </is>
      </c>
      <c r="G10020" s="2" t="n">
        <v>7</v>
      </c>
      <c r="H10020" s="2" t="n">
        <v>0.0331463706097566</v>
      </c>
      <c r="I10020" s="2" t="n">
        <v>0.0371239350829274</v>
      </c>
      <c r="J10020" s="40" t="inlineStr">
        <is>
          <t>waste - methane capture</t>
        </is>
      </c>
    </row>
    <row r="10021" ht="15.75" customHeight="1" s="120">
      <c r="A10021" s="2" t="inlineStr">
        <is>
          <t>WASTE</t>
        </is>
      </c>
      <c r="B10021" s="2" t="inlineStr">
        <is>
          <t>LAN</t>
        </is>
      </c>
      <c r="C10021" s="2" t="n">
        <v>2050</v>
      </c>
      <c r="D10021" s="2" t="inlineStr">
        <is>
          <t>United States</t>
        </is>
      </c>
      <c r="E10021" s="2" t="inlineStr">
        <is>
          <t>USA</t>
        </is>
      </c>
      <c r="F10021" s="2" t="inlineStr">
        <is>
          <t>Flaring of landfill gas</t>
        </is>
      </c>
      <c r="G10021" s="2" t="n">
        <v>7</v>
      </c>
      <c r="H10021" s="2" t="n">
        <v>0.25232578231953</v>
      </c>
      <c r="I10021" s="2" t="n">
        <v>0.2826048761978737</v>
      </c>
      <c r="J10021" s="40" t="inlineStr">
        <is>
          <t>waste - methane destruction</t>
        </is>
      </c>
    </row>
    <row r="10022" ht="15.75" customHeight="1" s="120">
      <c r="A10022" s="2" t="inlineStr">
        <is>
          <t>WASTE</t>
        </is>
      </c>
      <c r="B10022" s="2" t="inlineStr">
        <is>
          <t>LAN</t>
        </is>
      </c>
      <c r="C10022" s="2" t="n">
        <v>2050</v>
      </c>
      <c r="D10022" s="2" t="inlineStr">
        <is>
          <t>United States</t>
        </is>
      </c>
      <c r="E10022" s="2" t="inlineStr">
        <is>
          <t>USA</t>
        </is>
      </c>
      <c r="F10022" s="2" t="inlineStr">
        <is>
          <t>Electricity generation with a reciprocating engine</t>
        </is>
      </c>
      <c r="G10022" s="2" t="n">
        <v>7</v>
      </c>
      <c r="H10022" s="2" t="n">
        <v>0.590142728760838</v>
      </c>
      <c r="I10022" s="2" t="n">
        <v>0.6609598562121386</v>
      </c>
      <c r="J10022" s="40" t="inlineStr">
        <is>
          <t>waste - methane capture</t>
        </is>
      </c>
    </row>
    <row r="10023" ht="15.75" customHeight="1" s="120">
      <c r="A10023" s="2" t="inlineStr">
        <is>
          <t>WASTE</t>
        </is>
      </c>
      <c r="B10023" s="2" t="inlineStr">
        <is>
          <t>LAN</t>
        </is>
      </c>
      <c r="C10023" s="2" t="n">
        <v>2050</v>
      </c>
      <c r="D10023" s="2" t="inlineStr">
        <is>
          <t>United States</t>
        </is>
      </c>
      <c r="E10023" s="2" t="inlineStr">
        <is>
          <t>USA</t>
        </is>
      </c>
      <c r="F10023" s="2" t="inlineStr">
        <is>
          <t>Electricity generation with combined heat and power</t>
        </is>
      </c>
      <c r="G10023" s="2" t="n">
        <v>7</v>
      </c>
      <c r="H10023" s="2" t="n">
        <v>0.0268672199454159</v>
      </c>
      <c r="I10023" s="2" t="n">
        <v>0.03009128633886581</v>
      </c>
      <c r="J10023" s="40" t="inlineStr">
        <is>
          <t>waste - methane capture</t>
        </is>
      </c>
    </row>
    <row r="10024" ht="15.75" customHeight="1" s="120">
      <c r="A10024" s="2" t="inlineStr">
        <is>
          <t>WASTE</t>
        </is>
      </c>
      <c r="B10024" s="2" t="inlineStr">
        <is>
          <t>LAN</t>
        </is>
      </c>
      <c r="C10024" s="2" t="n">
        <v>2050</v>
      </c>
      <c r="D10024" s="2" t="inlineStr">
        <is>
          <t>United States</t>
        </is>
      </c>
      <c r="E10024" s="2" t="inlineStr">
        <is>
          <t>USA</t>
        </is>
      </c>
      <c r="F10024" s="2" t="inlineStr">
        <is>
          <t>Electricity generation with a microturbine</t>
        </is>
      </c>
      <c r="G10024" s="2" t="n">
        <v>7</v>
      </c>
      <c r="H10024" s="2" t="n">
        <v>0.0169467340165284</v>
      </c>
      <c r="I10024" s="2" t="n">
        <v>0.01898034209851181</v>
      </c>
      <c r="J10024" s="40" t="inlineStr">
        <is>
          <t>waste - methane capture</t>
        </is>
      </c>
    </row>
    <row r="10025" ht="15.75" customHeight="1" s="120">
      <c r="A10025" s="2" t="inlineStr">
        <is>
          <t>WASTE</t>
        </is>
      </c>
      <c r="B10025" s="2" t="inlineStr">
        <is>
          <t>LAN</t>
        </is>
      </c>
      <c r="C10025" s="2" t="n">
        <v>2050</v>
      </c>
      <c r="D10025" s="2" t="inlineStr">
        <is>
          <t>United States</t>
        </is>
      </c>
      <c r="E10025" s="2" t="inlineStr">
        <is>
          <t>USA</t>
        </is>
      </c>
      <c r="F10025" s="2" t="inlineStr">
        <is>
          <t>Electricity generation with combined heat and power</t>
        </is>
      </c>
      <c r="G10025" s="2" t="n">
        <v>8</v>
      </c>
      <c r="H10025" s="2" t="n">
        <v>0.0314874821342528</v>
      </c>
      <c r="I10025" s="2" t="n">
        <v>0.03526597999036314</v>
      </c>
      <c r="J10025" s="40" t="inlineStr">
        <is>
          <t>waste - methane capture</t>
        </is>
      </c>
    </row>
    <row r="10026" ht="15.75" customHeight="1" s="120">
      <c r="A10026" s="2" t="inlineStr">
        <is>
          <t>WASTE</t>
        </is>
      </c>
      <c r="B10026" s="2" t="inlineStr">
        <is>
          <t>LAN</t>
        </is>
      </c>
      <c r="C10026" s="2" t="n">
        <v>2050</v>
      </c>
      <c r="D10026" s="2" t="inlineStr">
        <is>
          <t>United States</t>
        </is>
      </c>
      <c r="E10026" s="2" t="inlineStr">
        <is>
          <t>USA</t>
        </is>
      </c>
      <c r="F10026" s="2" t="inlineStr">
        <is>
          <t>Electricity generation with a microturbine</t>
        </is>
      </c>
      <c r="G10026" s="2" t="n">
        <v>8</v>
      </c>
      <c r="H10026" s="2" t="n">
        <v>0.0191029338311637</v>
      </c>
      <c r="I10026" s="2" t="n">
        <v>0.02139528589090334</v>
      </c>
      <c r="J10026" s="40" t="inlineStr">
        <is>
          <t>waste - methane capture</t>
        </is>
      </c>
    </row>
    <row r="10027" ht="15.75" customHeight="1" s="120">
      <c r="A10027" s="2" t="inlineStr">
        <is>
          <t>WASTE</t>
        </is>
      </c>
      <c r="B10027" s="2" t="inlineStr">
        <is>
          <t>LAN</t>
        </is>
      </c>
      <c r="C10027" s="2" t="n">
        <v>2050</v>
      </c>
      <c r="D10027" s="2" t="inlineStr">
        <is>
          <t>United States</t>
        </is>
      </c>
      <c r="E10027" s="2" t="inlineStr">
        <is>
          <t>USA</t>
        </is>
      </c>
      <c r="F10027" s="2" t="inlineStr">
        <is>
          <t>Electricity generation with a reciprocating engine</t>
        </is>
      </c>
      <c r="G10027" s="2" t="n">
        <v>8</v>
      </c>
      <c r="H10027" s="2" t="n">
        <v>0.309130617417395</v>
      </c>
      <c r="I10027" s="2" t="n">
        <v>0.3462262915074825</v>
      </c>
      <c r="J10027" s="40" t="inlineStr">
        <is>
          <t>waste - methane capture</t>
        </is>
      </c>
    </row>
    <row r="10028" ht="15.75" customHeight="1" s="120">
      <c r="A10028" s="2" t="inlineStr">
        <is>
          <t>WASTE</t>
        </is>
      </c>
      <c r="B10028" s="2" t="inlineStr">
        <is>
          <t>LAN</t>
        </is>
      </c>
      <c r="C10028" s="2" t="n">
        <v>2050</v>
      </c>
      <c r="D10028" s="2" t="inlineStr">
        <is>
          <t>United States</t>
        </is>
      </c>
      <c r="E10028" s="2" t="inlineStr">
        <is>
          <t>USA</t>
        </is>
      </c>
      <c r="F10028" s="2" t="inlineStr">
        <is>
          <t>Flaring of landfill gas</t>
        </is>
      </c>
      <c r="G10028" s="2" t="n">
        <v>8</v>
      </c>
      <c r="H10028" s="2" t="n">
        <v>0.24236095463857</v>
      </c>
      <c r="I10028" s="2" t="n">
        <v>0.2714442691951984</v>
      </c>
      <c r="J10028" s="40" t="inlineStr">
        <is>
          <t>waste - methane destruction</t>
        </is>
      </c>
    </row>
    <row r="10029" ht="15.75" customHeight="1" s="120">
      <c r="A10029" s="2" t="inlineStr">
        <is>
          <t>WASTE</t>
        </is>
      </c>
      <c r="B10029" s="2" t="inlineStr">
        <is>
          <t>LAN</t>
        </is>
      </c>
      <c r="C10029" s="2" t="n">
        <v>2050</v>
      </c>
      <c r="D10029" s="2" t="inlineStr">
        <is>
          <t>United States</t>
        </is>
      </c>
      <c r="E10029" s="2" t="inlineStr">
        <is>
          <t>USA</t>
        </is>
      </c>
      <c r="F10029" s="2" t="inlineStr">
        <is>
          <t>Electricity generation with a gas turbine</t>
        </is>
      </c>
      <c r="G10029" s="2" t="n">
        <v>8</v>
      </c>
      <c r="H10029" s="2" t="n">
        <v>0.0243402631604113</v>
      </c>
      <c r="I10029" s="2" t="n">
        <v>0.02726109473966066</v>
      </c>
      <c r="J10029" s="40" t="inlineStr">
        <is>
          <t>waste - methane capture</t>
        </is>
      </c>
    </row>
    <row r="10030" ht="15.75" customHeight="1" s="120">
      <c r="A10030" s="2" t="inlineStr">
        <is>
          <t>WASTE</t>
        </is>
      </c>
      <c r="B10030" s="2" t="inlineStr">
        <is>
          <t>LAN</t>
        </is>
      </c>
      <c r="C10030" s="2" t="n">
        <v>2050</v>
      </c>
      <c r="D10030" s="2" t="inlineStr">
        <is>
          <t>United States</t>
        </is>
      </c>
      <c r="E10030" s="2" t="inlineStr">
        <is>
          <t>USA</t>
        </is>
      </c>
      <c r="F10030" s="2" t="inlineStr">
        <is>
          <t>Electricity generation with a microturbine</t>
        </is>
      </c>
      <c r="G10030" s="2" t="n">
        <v>9</v>
      </c>
      <c r="H10030" s="2" t="n">
        <v>0.0122022266732529</v>
      </c>
      <c r="I10030" s="2" t="n">
        <v>0.01366649387404325</v>
      </c>
      <c r="J10030" s="40" t="inlineStr">
        <is>
          <t>waste - methane capture</t>
        </is>
      </c>
    </row>
    <row r="10031" ht="15.75" customHeight="1" s="120">
      <c r="A10031" s="2" t="inlineStr">
        <is>
          <t>WASTE</t>
        </is>
      </c>
      <c r="B10031" s="2" t="inlineStr">
        <is>
          <t>LAN</t>
        </is>
      </c>
      <c r="C10031" s="2" t="n">
        <v>2050</v>
      </c>
      <c r="D10031" s="2" t="inlineStr">
        <is>
          <t>United States</t>
        </is>
      </c>
      <c r="E10031" s="2" t="inlineStr">
        <is>
          <t>USA</t>
        </is>
      </c>
      <c r="F10031" s="2" t="inlineStr">
        <is>
          <t>Electricity generation with combined heat and power</t>
        </is>
      </c>
      <c r="G10031" s="2" t="n">
        <v>9</v>
      </c>
      <c r="H10031" s="2" t="n">
        <v>0.0139674672973342</v>
      </c>
      <c r="I10031" s="2" t="n">
        <v>0.01564356337301431</v>
      </c>
      <c r="J10031" s="40" t="inlineStr">
        <is>
          <t>waste - methane capture</t>
        </is>
      </c>
    </row>
    <row r="10032" ht="15.75" customHeight="1" s="120">
      <c r="A10032" s="2" t="inlineStr">
        <is>
          <t>WASTE</t>
        </is>
      </c>
      <c r="B10032" s="2" t="inlineStr">
        <is>
          <t>LAN</t>
        </is>
      </c>
      <c r="C10032" s="2" t="n">
        <v>2050</v>
      </c>
      <c r="D10032" s="2" t="inlineStr">
        <is>
          <t>United States</t>
        </is>
      </c>
      <c r="E10032" s="2" t="inlineStr">
        <is>
          <t>USA</t>
        </is>
      </c>
      <c r="F10032" s="2" t="inlineStr">
        <is>
          <t>Electricity generation with a gas turbine</t>
        </is>
      </c>
      <c r="G10032" s="2" t="n">
        <v>9</v>
      </c>
      <c r="H10032" s="2" t="n">
        <v>0.0316127203695942</v>
      </c>
      <c r="I10032" s="2" t="n">
        <v>0.0354062468139455</v>
      </c>
      <c r="J10032" s="40" t="inlineStr">
        <is>
          <t>waste - methane capture</t>
        </is>
      </c>
    </row>
    <row r="10033" ht="15.75" customHeight="1" s="120">
      <c r="A10033" s="2" t="inlineStr">
        <is>
          <t>WASTE</t>
        </is>
      </c>
      <c r="B10033" s="2" t="inlineStr">
        <is>
          <t>LAN</t>
        </is>
      </c>
      <c r="C10033" s="2" t="n">
        <v>2050</v>
      </c>
      <c r="D10033" s="2" t="inlineStr">
        <is>
          <t>United States</t>
        </is>
      </c>
      <c r="E10033" s="2" t="inlineStr">
        <is>
          <t>USA</t>
        </is>
      </c>
      <c r="F10033" s="2" t="inlineStr">
        <is>
          <t>Electricity generation with a reciprocating engine</t>
        </is>
      </c>
      <c r="G10033" s="2" t="n">
        <v>9</v>
      </c>
      <c r="H10033" s="2" t="n">
        <v>0.252584096975624</v>
      </c>
      <c r="I10033" s="2" t="n">
        <v>0.2828941886126989</v>
      </c>
      <c r="J10033" s="40" t="inlineStr">
        <is>
          <t>waste - methane capture</t>
        </is>
      </c>
    </row>
    <row r="10034" ht="15.75" customHeight="1" s="120">
      <c r="A10034" s="2" t="inlineStr">
        <is>
          <t>WASTE</t>
        </is>
      </c>
      <c r="B10034" s="2" t="inlineStr">
        <is>
          <t>LAN</t>
        </is>
      </c>
      <c r="C10034" s="2" t="n">
        <v>2050</v>
      </c>
      <c r="D10034" s="2" t="inlineStr">
        <is>
          <t>United States</t>
        </is>
      </c>
      <c r="E10034" s="2" t="inlineStr">
        <is>
          <t>USA</t>
        </is>
      </c>
      <c r="F10034" s="2" t="inlineStr">
        <is>
          <t>Flaring of landfill gas</t>
        </is>
      </c>
      <c r="G10034" s="2" t="n">
        <v>9</v>
      </c>
      <c r="H10034" s="2" t="n">
        <v>0.215930659789592</v>
      </c>
      <c r="I10034" s="2" t="n">
        <v>0.2418423389643431</v>
      </c>
      <c r="J10034" s="40" t="inlineStr">
        <is>
          <t>waste - methane destruction</t>
        </is>
      </c>
    </row>
    <row r="10035" ht="15.75" customHeight="1" s="120">
      <c r="A10035" s="2" t="inlineStr">
        <is>
          <t>WASTE</t>
        </is>
      </c>
      <c r="B10035" s="2" t="inlineStr">
        <is>
          <t>LAN</t>
        </is>
      </c>
      <c r="C10035" s="2" t="n">
        <v>2050</v>
      </c>
      <c r="D10035" s="2" t="inlineStr">
        <is>
          <t>United States</t>
        </is>
      </c>
      <c r="E10035" s="2" t="inlineStr">
        <is>
          <t>USA</t>
        </is>
      </c>
      <c r="F10035" s="2" t="inlineStr">
        <is>
          <t>Electricity generation with a microturbine</t>
        </is>
      </c>
      <c r="G10035" s="2" t="n">
        <v>10</v>
      </c>
      <c r="H10035" s="2" t="n">
        <v>0.0141790248890175</v>
      </c>
      <c r="I10035" s="2" t="n">
        <v>0.0158805078756996</v>
      </c>
      <c r="J10035" s="40" t="inlineStr">
        <is>
          <t>waste - methane capture</t>
        </is>
      </c>
    </row>
    <row r="10036" ht="15.75" customHeight="1" s="120">
      <c r="A10036" s="2" t="inlineStr">
        <is>
          <t>WASTE</t>
        </is>
      </c>
      <c r="B10036" s="2" t="inlineStr">
        <is>
          <t>LAN</t>
        </is>
      </c>
      <c r="C10036" s="2" t="n">
        <v>2050</v>
      </c>
      <c r="D10036" s="2" t="inlineStr">
        <is>
          <t>United States</t>
        </is>
      </c>
      <c r="E10036" s="2" t="inlineStr">
        <is>
          <t>USA</t>
        </is>
      </c>
      <c r="F10036" s="2" t="inlineStr">
        <is>
          <t>Electricity generation with combined heat and power</t>
        </is>
      </c>
      <c r="G10036" s="2" t="n">
        <v>10</v>
      </c>
      <c r="H10036" s="2" t="n">
        <v>0.0162645826931112</v>
      </c>
      <c r="I10036" s="2" t="n">
        <v>0.01821633261628455</v>
      </c>
      <c r="J10036" s="40" t="inlineStr">
        <is>
          <t>waste - methane capture</t>
        </is>
      </c>
    </row>
    <row r="10037" ht="15.75" customHeight="1" s="120">
      <c r="A10037" s="2" t="inlineStr">
        <is>
          <t>WASTE</t>
        </is>
      </c>
      <c r="B10037" s="2" t="inlineStr">
        <is>
          <t>LAN</t>
        </is>
      </c>
      <c r="C10037" s="2" t="n">
        <v>2050</v>
      </c>
      <c r="D10037" s="2" t="inlineStr">
        <is>
          <t>United States</t>
        </is>
      </c>
      <c r="E10037" s="2" t="inlineStr">
        <is>
          <t>USA</t>
        </is>
      </c>
      <c r="F10037" s="2" t="inlineStr">
        <is>
          <t>Electricity generation with a reciprocating engine</t>
        </is>
      </c>
      <c r="G10037" s="2" t="n">
        <v>10</v>
      </c>
      <c r="H10037" s="2" t="n">
        <v>0.268467297777533</v>
      </c>
      <c r="I10037" s="2" t="n">
        <v>0.300683373510837</v>
      </c>
      <c r="J10037" s="40" t="inlineStr">
        <is>
          <t>waste - methane capture</t>
        </is>
      </c>
    </row>
    <row r="10038" ht="15.75" customHeight="1" s="120">
      <c r="A10038" s="2" t="inlineStr">
        <is>
          <t>WASTE</t>
        </is>
      </c>
      <c r="B10038" s="2" t="inlineStr">
        <is>
          <t>LAN</t>
        </is>
      </c>
      <c r="C10038" s="2" t="n">
        <v>2050</v>
      </c>
      <c r="D10038" s="2" t="inlineStr">
        <is>
          <t>United States</t>
        </is>
      </c>
      <c r="E10038" s="2" t="inlineStr">
        <is>
          <t>USA</t>
        </is>
      </c>
      <c r="F10038" s="2" t="inlineStr">
        <is>
          <t>Electricity generation with a gas turbine</t>
        </is>
      </c>
      <c r="G10038" s="2" t="n">
        <v>10</v>
      </c>
      <c r="H10038" s="2" t="n">
        <v>0.0257191468554083</v>
      </c>
      <c r="I10038" s="2" t="n">
        <v>0.0288054444780573</v>
      </c>
      <c r="J10038" s="40" t="inlineStr">
        <is>
          <t>waste - methane capture</t>
        </is>
      </c>
    </row>
    <row r="10039" ht="15.75" customHeight="1" s="120">
      <c r="A10039" s="2" t="inlineStr">
        <is>
          <t>WASTE</t>
        </is>
      </c>
      <c r="B10039" s="2" t="inlineStr">
        <is>
          <t>LAN</t>
        </is>
      </c>
      <c r="C10039" s="2" t="n">
        <v>2050</v>
      </c>
      <c r="D10039" s="2" t="inlineStr">
        <is>
          <t>United States</t>
        </is>
      </c>
      <c r="E10039" s="2" t="inlineStr">
        <is>
          <t>USA</t>
        </is>
      </c>
      <c r="F10039" s="2" t="inlineStr">
        <is>
          <t>Flaring of landfill gas</t>
        </is>
      </c>
      <c r="G10039" s="2" t="n">
        <v>10</v>
      </c>
      <c r="H10039" s="2" t="n">
        <v>0.176777972606942</v>
      </c>
      <c r="I10039" s="2" t="n">
        <v>0.1979913293197751</v>
      </c>
      <c r="J10039" s="40" t="inlineStr">
        <is>
          <t>waste - methane destruction</t>
        </is>
      </c>
    </row>
    <row r="10040" ht="15.75" customHeight="1" s="120">
      <c r="A10040" s="2" t="inlineStr">
        <is>
          <t>WASTE</t>
        </is>
      </c>
      <c r="B10040" s="2" t="inlineStr">
        <is>
          <t>LAN</t>
        </is>
      </c>
      <c r="C10040" s="2" t="n">
        <v>2050</v>
      </c>
      <c r="D10040" s="2" t="inlineStr">
        <is>
          <t>United States</t>
        </is>
      </c>
      <c r="E10040" s="2" t="inlineStr">
        <is>
          <t>USA</t>
        </is>
      </c>
      <c r="F10040" s="2" t="inlineStr">
        <is>
          <t>Electricity generation with combined heat and power</t>
        </is>
      </c>
      <c r="G10040" s="2" t="n">
        <v>11</v>
      </c>
      <c r="H10040" s="2" t="n">
        <v>0.0156184279476292</v>
      </c>
      <c r="I10040" s="2" t="n">
        <v>0.01749263930134471</v>
      </c>
      <c r="J10040" s="40" t="inlineStr">
        <is>
          <t>waste - methane capture</t>
        </is>
      </c>
    </row>
    <row r="10041" ht="15.75" customHeight="1" s="120">
      <c r="A10041" s="2" t="inlineStr">
        <is>
          <t>WASTE</t>
        </is>
      </c>
      <c r="B10041" s="2" t="inlineStr">
        <is>
          <t>LAN</t>
        </is>
      </c>
      <c r="C10041" s="2" t="n">
        <v>2050</v>
      </c>
      <c r="D10041" s="2" t="inlineStr">
        <is>
          <t>United States</t>
        </is>
      </c>
      <c r="E10041" s="2" t="inlineStr">
        <is>
          <t>USA</t>
        </is>
      </c>
      <c r="F10041" s="2" t="inlineStr">
        <is>
          <t>Flaring of landfill gas</t>
        </is>
      </c>
      <c r="G10041" s="2" t="n">
        <v>11</v>
      </c>
      <c r="H10041" s="2" t="n">
        <v>0.179844369413331</v>
      </c>
      <c r="I10041" s="2" t="n">
        <v>0.2014256937429308</v>
      </c>
      <c r="J10041" s="40" t="inlineStr">
        <is>
          <t>waste - methane destruction</t>
        </is>
      </c>
    </row>
    <row r="10042" ht="15.75" customHeight="1" s="120">
      <c r="A10042" s="2" t="inlineStr">
        <is>
          <t>WASTE</t>
        </is>
      </c>
      <c r="B10042" s="2" t="inlineStr">
        <is>
          <t>LAN</t>
        </is>
      </c>
      <c r="C10042" s="2" t="n">
        <v>2050</v>
      </c>
      <c r="D10042" s="2" t="inlineStr">
        <is>
          <t>United States</t>
        </is>
      </c>
      <c r="E10042" s="2" t="inlineStr">
        <is>
          <t>USA</t>
        </is>
      </c>
      <c r="F10042" s="2" t="inlineStr">
        <is>
          <t>Electricity generation with a gas turbine</t>
        </is>
      </c>
      <c r="G10042" s="2" t="n">
        <v>11</v>
      </c>
      <c r="H10042" s="2" t="n">
        <v>0.016928713012021</v>
      </c>
      <c r="I10042" s="2" t="n">
        <v>0.01896015857346352</v>
      </c>
      <c r="J10042" s="40" t="inlineStr">
        <is>
          <t>waste - methane capture</t>
        </is>
      </c>
    </row>
    <row r="10043" ht="15.75" customHeight="1" s="120">
      <c r="A10043" s="2" t="inlineStr">
        <is>
          <t>WASTE</t>
        </is>
      </c>
      <c r="B10043" s="2" t="inlineStr">
        <is>
          <t>LAN</t>
        </is>
      </c>
      <c r="C10043" s="2" t="n">
        <v>2050</v>
      </c>
      <c r="D10043" s="2" t="inlineStr">
        <is>
          <t>United States</t>
        </is>
      </c>
      <c r="E10043" s="2" t="inlineStr">
        <is>
          <t>USA</t>
        </is>
      </c>
      <c r="F10043" s="2" t="inlineStr">
        <is>
          <t>Land_x001f_ll gas recovery for direct use</t>
        </is>
      </c>
      <c r="G10043" s="2" t="n">
        <v>11</v>
      </c>
      <c r="H10043" s="2" t="n">
        <v>0.0019215714419261</v>
      </c>
      <c r="I10043" s="2" t="n">
        <v>0.002152160014957232</v>
      </c>
      <c r="J10043" s="40" t="inlineStr">
        <is>
          <t>waste - methane capture</t>
        </is>
      </c>
    </row>
    <row r="10044" ht="15.75" customHeight="1" s="120">
      <c r="A10044" s="2" t="inlineStr">
        <is>
          <t>WASTE</t>
        </is>
      </c>
      <c r="B10044" s="2" t="inlineStr">
        <is>
          <t>LAN</t>
        </is>
      </c>
      <c r="C10044" s="2" t="n">
        <v>2050</v>
      </c>
      <c r="D10044" s="2" t="inlineStr">
        <is>
          <t>United States</t>
        </is>
      </c>
      <c r="E10044" s="2" t="inlineStr">
        <is>
          <t>USA</t>
        </is>
      </c>
      <c r="F10044" s="2" t="inlineStr">
        <is>
          <t>Electricity generation with a reciprocating engine</t>
        </is>
      </c>
      <c r="G10044" s="2" t="n">
        <v>11</v>
      </c>
      <c r="H10044" s="2" t="n">
        <v>0.39130957564339</v>
      </c>
      <c r="I10044" s="2" t="n">
        <v>0.4382667247205968</v>
      </c>
      <c r="J10044" s="40" t="inlineStr">
        <is>
          <t>waste - methane capture</t>
        </is>
      </c>
    </row>
    <row r="10045" ht="15.75" customHeight="1" s="120">
      <c r="A10045" s="2" t="inlineStr">
        <is>
          <t>WASTE</t>
        </is>
      </c>
      <c r="B10045" s="2" t="inlineStr">
        <is>
          <t>LAN</t>
        </is>
      </c>
      <c r="C10045" s="2" t="n">
        <v>2050</v>
      </c>
      <c r="D10045" s="2" t="inlineStr">
        <is>
          <t>United States</t>
        </is>
      </c>
      <c r="E10045" s="2" t="inlineStr">
        <is>
          <t>USA</t>
        </is>
      </c>
      <c r="F10045" s="2" t="inlineStr">
        <is>
          <t>Electricity generation with a microturbine</t>
        </is>
      </c>
      <c r="G10045" s="2" t="n">
        <v>11</v>
      </c>
      <c r="H10045" s="2" t="n">
        <v>0.0149185285554267</v>
      </c>
      <c r="I10045" s="2" t="n">
        <v>0.01670875198207791</v>
      </c>
      <c r="J10045" s="40" t="inlineStr">
        <is>
          <t>waste - methane capture</t>
        </is>
      </c>
    </row>
    <row r="10046" ht="15.75" customHeight="1" s="120">
      <c r="A10046" s="2" t="inlineStr">
        <is>
          <t>WASTE</t>
        </is>
      </c>
      <c r="B10046" s="2" t="inlineStr">
        <is>
          <t>LAN</t>
        </is>
      </c>
      <c r="C10046" s="2" t="n">
        <v>2050</v>
      </c>
      <c r="D10046" s="2" t="inlineStr">
        <is>
          <t>United States</t>
        </is>
      </c>
      <c r="E10046" s="2" t="inlineStr">
        <is>
          <t>USA</t>
        </is>
      </c>
      <c r="F10046" s="2" t="inlineStr">
        <is>
          <t>Flaring of landfill gas</t>
        </is>
      </c>
      <c r="G10046" s="2" t="n">
        <v>12</v>
      </c>
      <c r="H10046" s="2" t="n">
        <v>0.111782655352726</v>
      </c>
      <c r="I10046" s="2" t="n">
        <v>0.1251965739950531</v>
      </c>
      <c r="J10046" s="40" t="inlineStr">
        <is>
          <t>waste - methane destruction</t>
        </is>
      </c>
    </row>
    <row r="10047" ht="15.75" customHeight="1" s="120">
      <c r="A10047" s="2" t="inlineStr">
        <is>
          <t>WASTE</t>
        </is>
      </c>
      <c r="B10047" s="2" t="inlineStr">
        <is>
          <t>LAN</t>
        </is>
      </c>
      <c r="C10047" s="2" t="n">
        <v>2050</v>
      </c>
      <c r="D10047" s="2" t="inlineStr">
        <is>
          <t>United States</t>
        </is>
      </c>
      <c r="E10047" s="2" t="inlineStr">
        <is>
          <t>USA</t>
        </is>
      </c>
      <c r="F10047" s="2" t="inlineStr">
        <is>
          <t>Electricity generation with combined heat and power</t>
        </is>
      </c>
      <c r="G10047" s="2" t="n">
        <v>12</v>
      </c>
      <c r="H10047" s="2" t="n">
        <v>0.0184541012276895</v>
      </c>
      <c r="I10047" s="2" t="n">
        <v>0.02066859337501224</v>
      </c>
      <c r="J10047" s="40" t="inlineStr">
        <is>
          <t>waste - methane capture</t>
        </is>
      </c>
    </row>
    <row r="10048" ht="15.75" customHeight="1" s="120">
      <c r="A10048" s="2" t="inlineStr">
        <is>
          <t>WASTE</t>
        </is>
      </c>
      <c r="B10048" s="2" t="inlineStr">
        <is>
          <t>LAN</t>
        </is>
      </c>
      <c r="C10048" s="2" t="n">
        <v>2050</v>
      </c>
      <c r="D10048" s="2" t="inlineStr">
        <is>
          <t>United States</t>
        </is>
      </c>
      <c r="E10048" s="2" t="inlineStr">
        <is>
          <t>USA</t>
        </is>
      </c>
      <c r="F10048" s="2" t="inlineStr">
        <is>
          <t>Electricity generation with a microturbine</t>
        </is>
      </c>
      <c r="G10048" s="2" t="n">
        <v>12</v>
      </c>
      <c r="H10048" s="2" t="n">
        <v>0.0095257085195044</v>
      </c>
      <c r="I10048" s="2" t="n">
        <v>0.01066879354184493</v>
      </c>
      <c r="J10048" s="40" t="inlineStr">
        <is>
          <t>waste - methane capture</t>
        </is>
      </c>
    </row>
    <row r="10049" ht="15.75" customHeight="1" s="120">
      <c r="A10049" s="2" t="inlineStr">
        <is>
          <t>WASTE</t>
        </is>
      </c>
      <c r="B10049" s="2" t="inlineStr">
        <is>
          <t>LAN</t>
        </is>
      </c>
      <c r="C10049" s="2" t="n">
        <v>2050</v>
      </c>
      <c r="D10049" s="2" t="inlineStr">
        <is>
          <t>United States</t>
        </is>
      </c>
      <c r="E10049" s="2" t="inlineStr">
        <is>
          <t>USA</t>
        </is>
      </c>
      <c r="F10049" s="2" t="inlineStr">
        <is>
          <t>Electricity generation with a gas turbine</t>
        </is>
      </c>
      <c r="G10049" s="2" t="n">
        <v>12</v>
      </c>
      <c r="H10049" s="2" t="n">
        <v>0.0223596461582929</v>
      </c>
      <c r="I10049" s="2" t="n">
        <v>0.02504280369728805</v>
      </c>
      <c r="J10049" s="40" t="inlineStr">
        <is>
          <t>waste - methane capture</t>
        </is>
      </c>
    </row>
    <row r="10050" ht="15.75" customHeight="1" s="120">
      <c r="A10050" s="2" t="inlineStr">
        <is>
          <t>WASTE</t>
        </is>
      </c>
      <c r="B10050" s="2" t="inlineStr">
        <is>
          <t>LAN</t>
        </is>
      </c>
      <c r="C10050" s="2" t="n">
        <v>2050</v>
      </c>
      <c r="D10050" s="2" t="inlineStr">
        <is>
          <t>United States</t>
        </is>
      </c>
      <c r="E10050" s="2" t="inlineStr">
        <is>
          <t>USA</t>
        </is>
      </c>
      <c r="F10050" s="2" t="inlineStr">
        <is>
          <t>Electricity generation with a reciprocating engine</t>
        </is>
      </c>
      <c r="G10050" s="2" t="n">
        <v>12</v>
      </c>
      <c r="H10050" s="2" t="n">
        <v>0.315545645542442</v>
      </c>
      <c r="I10050" s="2" t="n">
        <v>0.3534111230075351</v>
      </c>
      <c r="J10050" s="40" t="inlineStr">
        <is>
          <t>waste - methane capture</t>
        </is>
      </c>
    </row>
    <row r="10051" ht="15.75" customHeight="1" s="120">
      <c r="A10051" s="2" t="inlineStr">
        <is>
          <t>WASTE</t>
        </is>
      </c>
      <c r="B10051" s="2" t="inlineStr">
        <is>
          <t>LAN</t>
        </is>
      </c>
      <c r="C10051" s="2" t="n">
        <v>2050</v>
      </c>
      <c r="D10051" s="2" t="inlineStr">
        <is>
          <t>United States</t>
        </is>
      </c>
      <c r="E10051" s="2" t="inlineStr">
        <is>
          <t>USA</t>
        </is>
      </c>
      <c r="F10051" s="2" t="inlineStr">
        <is>
          <t>Electricity generation with combined heat and power</t>
        </is>
      </c>
      <c r="G10051" s="2" t="n">
        <v>13</v>
      </c>
      <c r="H10051" s="2" t="n">
        <v>0.0197205905569717</v>
      </c>
      <c r="I10051" s="2" t="n">
        <v>0.02208706142380831</v>
      </c>
      <c r="J10051" s="40" t="inlineStr">
        <is>
          <t>waste - methane capture</t>
        </is>
      </c>
    </row>
    <row r="10052" ht="15.75" customHeight="1" s="120">
      <c r="A10052" s="2" t="inlineStr">
        <is>
          <t>WASTE</t>
        </is>
      </c>
      <c r="B10052" s="2" t="inlineStr">
        <is>
          <t>LAN</t>
        </is>
      </c>
      <c r="C10052" s="2" t="n">
        <v>2050</v>
      </c>
      <c r="D10052" s="2" t="inlineStr">
        <is>
          <t>United States</t>
        </is>
      </c>
      <c r="E10052" s="2" t="inlineStr">
        <is>
          <t>USA</t>
        </is>
      </c>
      <c r="F10052" s="2" t="inlineStr">
        <is>
          <t>Electricity generation with a reciprocating engine</t>
        </is>
      </c>
      <c r="G10052" s="2" t="n">
        <v>13</v>
      </c>
      <c r="H10052" s="2" t="n">
        <v>0.120926207862794</v>
      </c>
      <c r="I10052" s="2" t="n">
        <v>0.1354373528063293</v>
      </c>
      <c r="J10052" s="40" t="inlineStr">
        <is>
          <t>waste - methane capture</t>
        </is>
      </c>
    </row>
    <row r="10053" ht="15.75" customHeight="1" s="120">
      <c r="A10053" s="2" t="inlineStr">
        <is>
          <t>WASTE</t>
        </is>
      </c>
      <c r="B10053" s="2" t="inlineStr">
        <is>
          <t>LAN</t>
        </is>
      </c>
      <c r="C10053" s="2" t="n">
        <v>2050</v>
      </c>
      <c r="D10053" s="2" t="inlineStr">
        <is>
          <t>United States</t>
        </is>
      </c>
      <c r="E10053" s="2" t="inlineStr">
        <is>
          <t>USA</t>
        </is>
      </c>
      <c r="F10053" s="2" t="inlineStr">
        <is>
          <t>Electricity generation with a gas turbine</t>
        </is>
      </c>
      <c r="G10053" s="2" t="n">
        <v>13</v>
      </c>
      <c r="H10053" s="2" t="n">
        <v>0.0206284458690789</v>
      </c>
      <c r="I10053" s="2" t="n">
        <v>0.02310385937336837</v>
      </c>
      <c r="J10053" s="40" t="inlineStr">
        <is>
          <t>waste - methane capture</t>
        </is>
      </c>
    </row>
    <row r="10054" ht="15.75" customHeight="1" s="120">
      <c r="A10054" s="2" t="inlineStr">
        <is>
          <t>WASTE</t>
        </is>
      </c>
      <c r="B10054" s="2" t="inlineStr">
        <is>
          <t>LAN</t>
        </is>
      </c>
      <c r="C10054" s="2" t="n">
        <v>2050</v>
      </c>
      <c r="D10054" s="2" t="inlineStr">
        <is>
          <t>United States</t>
        </is>
      </c>
      <c r="E10054" s="2" t="inlineStr">
        <is>
          <t>USA</t>
        </is>
      </c>
      <c r="F10054" s="2" t="inlineStr">
        <is>
          <t>Flaring of landfill gas</t>
        </is>
      </c>
      <c r="G10054" s="2" t="n">
        <v>13</v>
      </c>
      <c r="H10054" s="2" t="n">
        <v>0.0938362031010911</v>
      </c>
      <c r="I10054" s="2" t="n">
        <v>0.105096547473222</v>
      </c>
      <c r="J10054" s="40" t="inlineStr">
        <is>
          <t>waste - methane destruction</t>
        </is>
      </c>
    </row>
    <row r="10055" ht="15.75" customHeight="1" s="120">
      <c r="A10055" s="2" t="inlineStr">
        <is>
          <t>WASTE</t>
        </is>
      </c>
      <c r="B10055" s="2" t="inlineStr">
        <is>
          <t>LAN</t>
        </is>
      </c>
      <c r="C10055" s="2" t="n">
        <v>2050</v>
      </c>
      <c r="D10055" s="2" t="inlineStr">
        <is>
          <t>United States</t>
        </is>
      </c>
      <c r="E10055" s="2" t="inlineStr">
        <is>
          <t>USA</t>
        </is>
      </c>
      <c r="F10055" s="2" t="inlineStr">
        <is>
          <t>Electricity generation with a microturbine</t>
        </is>
      </c>
      <c r="G10055" s="2" t="n">
        <v>13</v>
      </c>
      <c r="H10055" s="2" t="n">
        <v>0.003446565111517</v>
      </c>
      <c r="I10055" s="2" t="n">
        <v>0.003860152924899041</v>
      </c>
      <c r="J10055" s="40" t="inlineStr">
        <is>
          <t>waste - methane capture</t>
        </is>
      </c>
    </row>
    <row r="10056" ht="15.75" customHeight="1" s="120">
      <c r="A10056" s="2" t="inlineStr">
        <is>
          <t>WASTE</t>
        </is>
      </c>
      <c r="B10056" s="2" t="inlineStr">
        <is>
          <t>LAN</t>
        </is>
      </c>
      <c r="C10056" s="2" t="n">
        <v>2050</v>
      </c>
      <c r="D10056" s="2" t="inlineStr">
        <is>
          <t>United States</t>
        </is>
      </c>
      <c r="E10056" s="2" t="inlineStr">
        <is>
          <t>USA</t>
        </is>
      </c>
      <c r="F10056" s="2" t="inlineStr">
        <is>
          <t>Electricity generation with a microturbine</t>
        </is>
      </c>
      <c r="G10056" s="2" t="n">
        <v>14</v>
      </c>
      <c r="H10056" s="2" t="n">
        <v>0.0062397384026553</v>
      </c>
      <c r="I10056" s="2" t="n">
        <v>0.006988507010973936</v>
      </c>
      <c r="J10056" s="40" t="inlineStr">
        <is>
          <t>waste - methane capture</t>
        </is>
      </c>
    </row>
    <row r="10057" ht="15.75" customHeight="1" s="120">
      <c r="A10057" s="2" t="inlineStr">
        <is>
          <t>WASTE</t>
        </is>
      </c>
      <c r="B10057" s="2" t="inlineStr">
        <is>
          <t>LAN</t>
        </is>
      </c>
      <c r="C10057" s="2" t="n">
        <v>2050</v>
      </c>
      <c r="D10057" s="2" t="inlineStr">
        <is>
          <t>United States</t>
        </is>
      </c>
      <c r="E10057" s="2" t="inlineStr">
        <is>
          <t>USA</t>
        </is>
      </c>
      <c r="F10057" s="2" t="inlineStr">
        <is>
          <t>Electricity generation with a gas turbine</t>
        </is>
      </c>
      <c r="G10057" s="2" t="n">
        <v>14</v>
      </c>
      <c r="H10057" s="2" t="n">
        <v>0.0122864297300112</v>
      </c>
      <c r="I10057" s="2" t="n">
        <v>0.01376080129761255</v>
      </c>
      <c r="J10057" s="40" t="inlineStr">
        <is>
          <t>waste - methane capture</t>
        </is>
      </c>
    </row>
    <row r="10058" ht="15.75" customHeight="1" s="120">
      <c r="A10058" s="2" t="inlineStr">
        <is>
          <t>WASTE</t>
        </is>
      </c>
      <c r="B10058" s="2" t="inlineStr">
        <is>
          <t>LAN</t>
        </is>
      </c>
      <c r="C10058" s="2" t="n">
        <v>2050</v>
      </c>
      <c r="D10058" s="2" t="inlineStr">
        <is>
          <t>United States</t>
        </is>
      </c>
      <c r="E10058" s="2" t="inlineStr">
        <is>
          <t>USA</t>
        </is>
      </c>
      <c r="F10058" s="2" t="inlineStr">
        <is>
          <t>Electricity generation with a reciprocating engine</t>
        </is>
      </c>
      <c r="G10058" s="2" t="n">
        <v>14</v>
      </c>
      <c r="H10058" s="2" t="n">
        <v>0.236144235357642</v>
      </c>
      <c r="I10058" s="2" t="n">
        <v>0.2644815436005591</v>
      </c>
      <c r="J10058" s="40" t="inlineStr">
        <is>
          <t>waste - methane capture</t>
        </is>
      </c>
    </row>
    <row r="10059" ht="15.75" customHeight="1" s="120">
      <c r="A10059" s="2" t="inlineStr">
        <is>
          <t>WASTE</t>
        </is>
      </c>
      <c r="B10059" s="2" t="inlineStr">
        <is>
          <t>LAN</t>
        </is>
      </c>
      <c r="C10059" s="2" t="n">
        <v>2050</v>
      </c>
      <c r="D10059" s="2" t="inlineStr">
        <is>
          <t>United States</t>
        </is>
      </c>
      <c r="E10059" s="2" t="inlineStr">
        <is>
          <t>USA</t>
        </is>
      </c>
      <c r="F10059" s="2" t="inlineStr">
        <is>
          <t>Flaring of landfill gas</t>
        </is>
      </c>
      <c r="G10059" s="2" t="n">
        <v>14</v>
      </c>
      <c r="H10059" s="2" t="n">
        <v>0.0328574436716735</v>
      </c>
      <c r="I10059" s="2" t="n">
        <v>0.03680033691227433</v>
      </c>
      <c r="J10059" s="40" t="inlineStr">
        <is>
          <t>waste - methane destruction</t>
        </is>
      </c>
    </row>
    <row r="10060" ht="15.75" customHeight="1" s="120">
      <c r="A10060" s="2" t="inlineStr">
        <is>
          <t>WASTE</t>
        </is>
      </c>
      <c r="B10060" s="2" t="inlineStr">
        <is>
          <t>LAN</t>
        </is>
      </c>
      <c r="C10060" s="2" t="n">
        <v>2050</v>
      </c>
      <c r="D10060" s="2" t="inlineStr">
        <is>
          <t>United States</t>
        </is>
      </c>
      <c r="E10060" s="2" t="inlineStr">
        <is>
          <t>USA</t>
        </is>
      </c>
      <c r="F10060" s="2" t="inlineStr">
        <is>
          <t>Electricity generation with combined heat and power</t>
        </is>
      </c>
      <c r="G10060" s="2" t="n">
        <v>14</v>
      </c>
      <c r="H10060" s="2" t="n">
        <v>0.0182471638545394</v>
      </c>
      <c r="I10060" s="2" t="n">
        <v>0.02043682351708413</v>
      </c>
      <c r="J10060" s="40" t="inlineStr">
        <is>
          <t>waste - methane capture</t>
        </is>
      </c>
    </row>
    <row r="10061" ht="15.75" customHeight="1" s="120">
      <c r="A10061" s="2" t="inlineStr">
        <is>
          <t>WASTE</t>
        </is>
      </c>
      <c r="B10061" s="2" t="inlineStr">
        <is>
          <t>LAN</t>
        </is>
      </c>
      <c r="C10061" s="2" t="n">
        <v>2050</v>
      </c>
      <c r="D10061" s="2" t="inlineStr">
        <is>
          <t>United States</t>
        </is>
      </c>
      <c r="E10061" s="2" t="inlineStr">
        <is>
          <t>USA</t>
        </is>
      </c>
      <c r="F10061" s="2" t="inlineStr">
        <is>
          <t>Land_x001f_ll gas recovery for direct use</t>
        </is>
      </c>
      <c r="G10061" s="2" t="n">
        <v>14</v>
      </c>
      <c r="H10061" s="2" t="n">
        <v>0.0036145345075056</v>
      </c>
      <c r="I10061" s="2" t="n">
        <v>0.004048278648406272</v>
      </c>
      <c r="J10061" s="40" t="inlineStr">
        <is>
          <t>waste - methane capture</t>
        </is>
      </c>
    </row>
    <row r="10062" ht="15.75" customHeight="1" s="120">
      <c r="A10062" s="2" t="inlineStr">
        <is>
          <t>WASTE</t>
        </is>
      </c>
      <c r="B10062" s="2" t="inlineStr">
        <is>
          <t>LAN</t>
        </is>
      </c>
      <c r="C10062" s="2" t="n">
        <v>2050</v>
      </c>
      <c r="D10062" s="2" t="inlineStr">
        <is>
          <t>United States</t>
        </is>
      </c>
      <c r="E10062" s="2" t="inlineStr">
        <is>
          <t>USA</t>
        </is>
      </c>
      <c r="F10062" s="2" t="inlineStr">
        <is>
          <t>Electricity generation with combined heat and power</t>
        </is>
      </c>
      <c r="G10062" s="2" t="n">
        <v>15</v>
      </c>
      <c r="H10062" s="2" t="n">
        <v>0.0140295205637813</v>
      </c>
      <c r="I10062" s="2" t="n">
        <v>0.01571306303143506</v>
      </c>
      <c r="J10062" s="40" t="inlineStr">
        <is>
          <t>waste - methane capture</t>
        </is>
      </c>
    </row>
    <row r="10063" ht="15.75" customHeight="1" s="120">
      <c r="A10063" s="2" t="inlineStr">
        <is>
          <t>WASTE</t>
        </is>
      </c>
      <c r="B10063" s="2" t="inlineStr">
        <is>
          <t>LAN</t>
        </is>
      </c>
      <c r="C10063" s="2" t="n">
        <v>2050</v>
      </c>
      <c r="D10063" s="2" t="inlineStr">
        <is>
          <t>United States</t>
        </is>
      </c>
      <c r="E10063" s="2" t="inlineStr">
        <is>
          <t>USA</t>
        </is>
      </c>
      <c r="F10063" s="2" t="inlineStr">
        <is>
          <t>Electricity generation with a reciprocating engine</t>
        </is>
      </c>
      <c r="G10063" s="2" t="n">
        <v>15</v>
      </c>
      <c r="H10063" s="2" t="n">
        <v>0.166101725772023</v>
      </c>
      <c r="I10063" s="2" t="n">
        <v>0.1860339328646658</v>
      </c>
      <c r="J10063" s="40" t="inlineStr">
        <is>
          <t>waste - methane capture</t>
        </is>
      </c>
    </row>
    <row r="10064" ht="15.75" customHeight="1" s="120">
      <c r="A10064" s="2" t="inlineStr">
        <is>
          <t>WASTE</t>
        </is>
      </c>
      <c r="B10064" s="2" t="inlineStr">
        <is>
          <t>LAN</t>
        </is>
      </c>
      <c r="C10064" s="2" t="n">
        <v>2050</v>
      </c>
      <c r="D10064" s="2" t="inlineStr">
        <is>
          <t>United States</t>
        </is>
      </c>
      <c r="E10064" s="2" t="inlineStr">
        <is>
          <t>USA</t>
        </is>
      </c>
      <c r="F10064" s="2" t="inlineStr">
        <is>
          <t>Electricity generation with a gas turbine</t>
        </is>
      </c>
      <c r="G10064" s="2" t="n">
        <v>15</v>
      </c>
      <c r="H10064" s="2" t="n">
        <v>0.0072050139715429</v>
      </c>
      <c r="I10064" s="2" t="n">
        <v>0.008069615648128048</v>
      </c>
      <c r="J10064" s="40" t="inlineStr">
        <is>
          <t>waste - methane capture</t>
        </is>
      </c>
    </row>
    <row r="10065" ht="15.75" customHeight="1" s="120">
      <c r="A10065" s="2" t="inlineStr">
        <is>
          <t>WASTE</t>
        </is>
      </c>
      <c r="B10065" s="2" t="inlineStr">
        <is>
          <t>LAN</t>
        </is>
      </c>
      <c r="C10065" s="2" t="n">
        <v>2050</v>
      </c>
      <c r="D10065" s="2" t="inlineStr">
        <is>
          <t>United States</t>
        </is>
      </c>
      <c r="E10065" s="2" t="inlineStr">
        <is>
          <t>USA</t>
        </is>
      </c>
      <c r="F10065" s="2" t="inlineStr">
        <is>
          <t>Flaring of landfill gas</t>
        </is>
      </c>
      <c r="G10065" s="2" t="n">
        <v>15</v>
      </c>
      <c r="H10065" s="2" t="n">
        <v>0.060617299284786</v>
      </c>
      <c r="I10065" s="2" t="n">
        <v>0.06789137519896032</v>
      </c>
      <c r="J10065" s="40" t="inlineStr">
        <is>
          <t>waste - methane destruction</t>
        </is>
      </c>
    </row>
    <row r="10066" ht="15.75" customHeight="1" s="120">
      <c r="A10066" s="2" t="inlineStr">
        <is>
          <t>WASTE</t>
        </is>
      </c>
      <c r="B10066" s="2" t="inlineStr">
        <is>
          <t>LAN</t>
        </is>
      </c>
      <c r="C10066" s="2" t="n">
        <v>2050</v>
      </c>
      <c r="D10066" s="2" t="inlineStr">
        <is>
          <t>United States</t>
        </is>
      </c>
      <c r="E10066" s="2" t="inlineStr">
        <is>
          <t>USA</t>
        </is>
      </c>
      <c r="F10066" s="2" t="inlineStr">
        <is>
          <t>Electricity generation with a microturbine</t>
        </is>
      </c>
      <c r="G10066" s="2" t="n">
        <v>15</v>
      </c>
      <c r="H10066" s="2" t="n">
        <v>0.003249545719882</v>
      </c>
      <c r="I10066" s="2" t="n">
        <v>0.00363949120626784</v>
      </c>
      <c r="J10066" s="40" t="inlineStr">
        <is>
          <t>waste - methane capture</t>
        </is>
      </c>
    </row>
    <row r="10067" ht="15.75" customHeight="1" s="120">
      <c r="A10067" s="2" t="inlineStr">
        <is>
          <t>WASTE</t>
        </is>
      </c>
      <c r="B10067" s="2" t="inlineStr">
        <is>
          <t>LAN</t>
        </is>
      </c>
      <c r="C10067" s="2" t="n">
        <v>2050</v>
      </c>
      <c r="D10067" s="2" t="inlineStr">
        <is>
          <t>United States</t>
        </is>
      </c>
      <c r="E10067" s="2" t="inlineStr">
        <is>
          <t>USA</t>
        </is>
      </c>
      <c r="F10067" s="2" t="inlineStr">
        <is>
          <t>Electricity generation with a reciprocating engine</t>
        </is>
      </c>
      <c r="G10067" s="2" t="n">
        <v>16</v>
      </c>
      <c r="H10067" s="2" t="n">
        <v>0.196690054610371</v>
      </c>
      <c r="I10067" s="2" t="n">
        <v>0.2202928611636155</v>
      </c>
      <c r="J10067" s="40" t="inlineStr">
        <is>
          <t>waste - methane capture</t>
        </is>
      </c>
    </row>
    <row r="10068" ht="15.75" customHeight="1" s="120">
      <c r="A10068" s="2" t="inlineStr">
        <is>
          <t>WASTE</t>
        </is>
      </c>
      <c r="B10068" s="2" t="inlineStr">
        <is>
          <t>LAN</t>
        </is>
      </c>
      <c r="C10068" s="2" t="n">
        <v>2050</v>
      </c>
      <c r="D10068" s="2" t="inlineStr">
        <is>
          <t>United States</t>
        </is>
      </c>
      <c r="E10068" s="2" t="inlineStr">
        <is>
          <t>USA</t>
        </is>
      </c>
      <c r="F10068" s="2" t="inlineStr">
        <is>
          <t>Flaring of landfill gas</t>
        </is>
      </c>
      <c r="G10068" s="2" t="n">
        <v>16</v>
      </c>
      <c r="H10068" s="2" t="n">
        <v>0.0209456826560199</v>
      </c>
      <c r="I10068" s="2" t="n">
        <v>0.02345916457474229</v>
      </c>
      <c r="J10068" s="40" t="inlineStr">
        <is>
          <t>waste - methane destruction</t>
        </is>
      </c>
    </row>
    <row r="10069" ht="15.75" customHeight="1" s="120">
      <c r="A10069" s="2" t="inlineStr">
        <is>
          <t>WASTE</t>
        </is>
      </c>
      <c r="B10069" s="2" t="inlineStr">
        <is>
          <t>LAN</t>
        </is>
      </c>
      <c r="C10069" s="2" t="n">
        <v>2050</v>
      </c>
      <c r="D10069" s="2" t="inlineStr">
        <is>
          <t>United States</t>
        </is>
      </c>
      <c r="E10069" s="2" t="inlineStr">
        <is>
          <t>USA</t>
        </is>
      </c>
      <c r="F10069" s="2" t="inlineStr">
        <is>
          <t>Electricity generation with a microturbine</t>
        </is>
      </c>
      <c r="G10069" s="2" t="n">
        <v>16</v>
      </c>
      <c r="H10069" s="2" t="n">
        <v>0.0013558332648245</v>
      </c>
      <c r="I10069" s="2" t="n">
        <v>0.00151853325660344</v>
      </c>
      <c r="J10069" s="40" t="inlineStr">
        <is>
          <t>waste - methane capture</t>
        </is>
      </c>
    </row>
    <row r="10070" ht="15.75" customHeight="1" s="120">
      <c r="A10070" s="2" t="inlineStr">
        <is>
          <t>WASTE</t>
        </is>
      </c>
      <c r="B10070" s="2" t="inlineStr">
        <is>
          <t>LAN</t>
        </is>
      </c>
      <c r="C10070" s="2" t="n">
        <v>2050</v>
      </c>
      <c r="D10070" s="2" t="inlineStr">
        <is>
          <t>United States</t>
        </is>
      </c>
      <c r="E10070" s="2" t="inlineStr">
        <is>
          <t>USA</t>
        </is>
      </c>
      <c r="F10070" s="2" t="inlineStr">
        <is>
          <t>Electricity generation with combined heat and power</t>
        </is>
      </c>
      <c r="G10070" s="2" t="n">
        <v>16</v>
      </c>
      <c r="H10070" s="2" t="n">
        <v>0.0139345154748298</v>
      </c>
      <c r="I10070" s="2" t="n">
        <v>0.01560665733180938</v>
      </c>
      <c r="J10070" s="40" t="inlineStr">
        <is>
          <t>waste - methane capture</t>
        </is>
      </c>
    </row>
    <row r="10071" ht="15.75" customHeight="1" s="120">
      <c r="A10071" s="2" t="inlineStr">
        <is>
          <t>WASTE</t>
        </is>
      </c>
      <c r="B10071" s="2" t="inlineStr">
        <is>
          <t>LAN</t>
        </is>
      </c>
      <c r="C10071" s="2" t="n">
        <v>2050</v>
      </c>
      <c r="D10071" s="2" t="inlineStr">
        <is>
          <t>United States</t>
        </is>
      </c>
      <c r="E10071" s="2" t="inlineStr">
        <is>
          <t>USA</t>
        </is>
      </c>
      <c r="F10071" s="2" t="inlineStr">
        <is>
          <t>Electricity generation with a gas turbine</t>
        </is>
      </c>
      <c r="G10071" s="2" t="n">
        <v>16</v>
      </c>
      <c r="H10071" s="2" t="n">
        <v>0.0065196109935641</v>
      </c>
      <c r="I10071" s="2" t="n">
        <v>0.007301964312791793</v>
      </c>
      <c r="J10071" s="40" t="inlineStr">
        <is>
          <t>waste - methane capture</t>
        </is>
      </c>
    </row>
    <row r="10072" ht="15.75" customHeight="1" s="120">
      <c r="A10072" s="2" t="inlineStr">
        <is>
          <t>WASTE</t>
        </is>
      </c>
      <c r="B10072" s="2" t="inlineStr">
        <is>
          <t>LAN</t>
        </is>
      </c>
      <c r="C10072" s="2" t="n">
        <v>2050</v>
      </c>
      <c r="D10072" s="2" t="inlineStr">
        <is>
          <t>United States</t>
        </is>
      </c>
      <c r="E10072" s="2" t="inlineStr">
        <is>
          <t>USA</t>
        </is>
      </c>
      <c r="F10072" s="2" t="inlineStr">
        <is>
          <t>Electricity generation with a microturbine</t>
        </is>
      </c>
      <c r="G10072" s="2" t="n">
        <v>17</v>
      </c>
      <c r="H10072" s="2" t="n">
        <v>0.0009086314676097</v>
      </c>
      <c r="I10072" s="2" t="n">
        <v>0.001017667243722864</v>
      </c>
      <c r="J10072" s="40" t="inlineStr">
        <is>
          <t>waste - methane capture</t>
        </is>
      </c>
    </row>
    <row r="10073" ht="15.75" customHeight="1" s="120">
      <c r="A10073" s="2" t="inlineStr">
        <is>
          <t>WASTE</t>
        </is>
      </c>
      <c r="B10073" s="2" t="inlineStr">
        <is>
          <t>LAN</t>
        </is>
      </c>
      <c r="C10073" s="2" t="n">
        <v>2050</v>
      </c>
      <c r="D10073" s="2" t="inlineStr">
        <is>
          <t>United States</t>
        </is>
      </c>
      <c r="E10073" s="2" t="inlineStr">
        <is>
          <t>USA</t>
        </is>
      </c>
      <c r="F10073" s="2" t="inlineStr">
        <is>
          <t>Flaring of landfill gas</t>
        </is>
      </c>
      <c r="G10073" s="2" t="n">
        <v>17</v>
      </c>
      <c r="H10073" s="2" t="n">
        <v>0.015162484603934</v>
      </c>
      <c r="I10073" s="2" t="n">
        <v>0.01698198275640608</v>
      </c>
      <c r="J10073" s="40" t="inlineStr">
        <is>
          <t>waste - methane destruction</t>
        </is>
      </c>
    </row>
    <row r="10074" ht="15.75" customHeight="1" s="120">
      <c r="A10074" s="2" t="inlineStr">
        <is>
          <t>WASTE</t>
        </is>
      </c>
      <c r="B10074" s="2" t="inlineStr">
        <is>
          <t>LAN</t>
        </is>
      </c>
      <c r="C10074" s="2" t="n">
        <v>2050</v>
      </c>
      <c r="D10074" s="2" t="inlineStr">
        <is>
          <t>United States</t>
        </is>
      </c>
      <c r="E10074" s="2" t="inlineStr">
        <is>
          <t>USA</t>
        </is>
      </c>
      <c r="F10074" s="2" t="inlineStr">
        <is>
          <t>Electricity generation with a reciprocating engine</t>
        </is>
      </c>
      <c r="G10074" s="2" t="n">
        <v>17</v>
      </c>
      <c r="H10074" s="2" t="n">
        <v>0.13359260931611</v>
      </c>
      <c r="I10074" s="2" t="n">
        <v>0.1496237224340432</v>
      </c>
      <c r="J10074" s="40" t="inlineStr">
        <is>
          <t>waste - methane capture</t>
        </is>
      </c>
    </row>
    <row r="10075" ht="15.75" customHeight="1" s="120">
      <c r="A10075" s="2" t="inlineStr">
        <is>
          <t>WASTE</t>
        </is>
      </c>
      <c r="B10075" s="2" t="inlineStr">
        <is>
          <t>LAN</t>
        </is>
      </c>
      <c r="C10075" s="2" t="n">
        <v>2050</v>
      </c>
      <c r="D10075" s="2" t="inlineStr">
        <is>
          <t>United States</t>
        </is>
      </c>
      <c r="E10075" s="2" t="inlineStr">
        <is>
          <t>USA</t>
        </is>
      </c>
      <c r="F10075" s="2" t="inlineStr">
        <is>
          <t>Electricity generation with combined heat and power</t>
        </is>
      </c>
      <c r="G10075" s="2" t="n">
        <v>17</v>
      </c>
      <c r="H10075" s="2" t="n">
        <v>0.013431916187983</v>
      </c>
      <c r="I10075" s="2" t="n">
        <v>0.01504374613054096</v>
      </c>
      <c r="J10075" s="40" t="inlineStr">
        <is>
          <t>waste - methane capture</t>
        </is>
      </c>
    </row>
    <row r="10076" ht="15.75" customHeight="1" s="120">
      <c r="A10076" s="2" t="inlineStr">
        <is>
          <t>WASTE</t>
        </is>
      </c>
      <c r="B10076" s="2" t="inlineStr">
        <is>
          <t>LAN</t>
        </is>
      </c>
      <c r="C10076" s="2" t="n">
        <v>2050</v>
      </c>
      <c r="D10076" s="2" t="inlineStr">
        <is>
          <t>United States</t>
        </is>
      </c>
      <c r="E10076" s="2" t="inlineStr">
        <is>
          <t>USA</t>
        </is>
      </c>
      <c r="F10076" s="2" t="inlineStr">
        <is>
          <t>Electricity generation with a gas turbine</t>
        </is>
      </c>
      <c r="G10076" s="2" t="n">
        <v>17</v>
      </c>
      <c r="H10076" s="2" t="n">
        <v>0.0062068208499113</v>
      </c>
      <c r="I10076" s="2" t="n">
        <v>0.006951639351900657</v>
      </c>
      <c r="J10076" s="40" t="inlineStr">
        <is>
          <t>waste - methane capture</t>
        </is>
      </c>
    </row>
    <row r="10077" ht="15.75" customHeight="1" s="120">
      <c r="A10077" s="2" t="inlineStr">
        <is>
          <t>WASTE</t>
        </is>
      </c>
      <c r="B10077" s="2" t="inlineStr">
        <is>
          <t>LAN</t>
        </is>
      </c>
      <c r="C10077" s="2" t="n">
        <v>2050</v>
      </c>
      <c r="D10077" s="2" t="inlineStr">
        <is>
          <t>United States</t>
        </is>
      </c>
      <c r="E10077" s="2" t="inlineStr">
        <is>
          <t>USA</t>
        </is>
      </c>
      <c r="F10077" s="2" t="inlineStr">
        <is>
          <t>Electricity generation with a reciprocating engine</t>
        </is>
      </c>
      <c r="G10077" s="2" t="n">
        <v>18</v>
      </c>
      <c r="H10077" s="2" t="n">
        <v>0.180778814479708</v>
      </c>
      <c r="I10077" s="2" t="n">
        <v>0.202472272217273</v>
      </c>
      <c r="J10077" s="40" t="inlineStr">
        <is>
          <t>waste - methane capture</t>
        </is>
      </c>
    </row>
    <row r="10078" ht="15.75" customHeight="1" s="120">
      <c r="A10078" s="2" t="inlineStr">
        <is>
          <t>WASTE</t>
        </is>
      </c>
      <c r="B10078" s="2" t="inlineStr">
        <is>
          <t>LAN</t>
        </is>
      </c>
      <c r="C10078" s="2" t="n">
        <v>2050</v>
      </c>
      <c r="D10078" s="2" t="inlineStr">
        <is>
          <t>United States</t>
        </is>
      </c>
      <c r="E10078" s="2" t="inlineStr">
        <is>
          <t>USA</t>
        </is>
      </c>
      <c r="F10078" s="2" t="inlineStr">
        <is>
          <t>Electricity generation with a gas turbine</t>
        </is>
      </c>
      <c r="G10078" s="2" t="n">
        <v>18</v>
      </c>
      <c r="H10078" s="2" t="n">
        <v>0.0038166463200469</v>
      </c>
      <c r="I10078" s="2" t="n">
        <v>0.004274643878452528</v>
      </c>
      <c r="J10078" s="40" t="inlineStr">
        <is>
          <t>waste - methane capture</t>
        </is>
      </c>
    </row>
    <row r="10079" ht="15.75" customHeight="1" s="120">
      <c r="A10079" s="2" t="inlineStr">
        <is>
          <t>WASTE</t>
        </is>
      </c>
      <c r="B10079" s="2" t="inlineStr">
        <is>
          <t>LAN</t>
        </is>
      </c>
      <c r="C10079" s="2" t="n">
        <v>2050</v>
      </c>
      <c r="D10079" s="2" t="inlineStr">
        <is>
          <t>United States</t>
        </is>
      </c>
      <c r="E10079" s="2" t="inlineStr">
        <is>
          <t>USA</t>
        </is>
      </c>
      <c r="F10079" s="2" t="inlineStr">
        <is>
          <t>Electricity generation with combined heat and power</t>
        </is>
      </c>
      <c r="G10079" s="2" t="n">
        <v>18</v>
      </c>
      <c r="H10079" s="2" t="n">
        <v>0.0105182468541898</v>
      </c>
      <c r="I10079" s="2" t="n">
        <v>0.01178043647669258</v>
      </c>
      <c r="J10079" s="40" t="inlineStr">
        <is>
          <t>waste - methane capture</t>
        </is>
      </c>
    </row>
    <row r="10080" ht="15.75" customHeight="1" s="120">
      <c r="A10080" s="2" t="inlineStr">
        <is>
          <t>WASTE</t>
        </is>
      </c>
      <c r="B10080" s="2" t="inlineStr">
        <is>
          <t>LAN</t>
        </is>
      </c>
      <c r="C10080" s="2" t="n">
        <v>2050</v>
      </c>
      <c r="D10080" s="2" t="inlineStr">
        <is>
          <t>United States</t>
        </is>
      </c>
      <c r="E10080" s="2" t="inlineStr">
        <is>
          <t>USA</t>
        </is>
      </c>
      <c r="F10080" s="2" t="inlineStr">
        <is>
          <t>Flaring of landfill gas</t>
        </is>
      </c>
      <c r="G10080" s="2" t="n">
        <v>18</v>
      </c>
      <c r="H10080" s="2" t="n">
        <v>0.0175494904397056</v>
      </c>
      <c r="I10080" s="2" t="n">
        <v>0.01965542929247027</v>
      </c>
      <c r="J10080" s="40" t="inlineStr">
        <is>
          <t>waste - methane destruction</t>
        </is>
      </c>
    </row>
    <row r="10081" ht="15.75" customHeight="1" s="120">
      <c r="A10081" s="2" t="inlineStr">
        <is>
          <t>WASTE</t>
        </is>
      </c>
      <c r="B10081" s="2" t="inlineStr">
        <is>
          <t>LAN</t>
        </is>
      </c>
      <c r="C10081" s="2" t="n">
        <v>2050</v>
      </c>
      <c r="D10081" s="2" t="inlineStr">
        <is>
          <t>United States</t>
        </is>
      </c>
      <c r="E10081" s="2" t="inlineStr">
        <is>
          <t>USA</t>
        </is>
      </c>
      <c r="F10081" s="2" t="inlineStr">
        <is>
          <t>Electricity generation with a microturbine</t>
        </is>
      </c>
      <c r="G10081" s="2" t="n">
        <v>18</v>
      </c>
      <c r="H10081" s="2" t="n">
        <v>0.0012099543164368</v>
      </c>
      <c r="I10081" s="2" t="n">
        <v>0.001355148834409216</v>
      </c>
      <c r="J10081" s="40" t="inlineStr">
        <is>
          <t>waste - methane capture</t>
        </is>
      </c>
    </row>
    <row r="10082" ht="15.75" customHeight="1" s="120">
      <c r="A10082" s="2" t="inlineStr">
        <is>
          <t>WASTE</t>
        </is>
      </c>
      <c r="B10082" s="2" t="inlineStr">
        <is>
          <t>LAN</t>
        </is>
      </c>
      <c r="C10082" s="2" t="n">
        <v>2050</v>
      </c>
      <c r="D10082" s="2" t="inlineStr">
        <is>
          <t>United States</t>
        </is>
      </c>
      <c r="E10082" s="2" t="inlineStr">
        <is>
          <t>USA</t>
        </is>
      </c>
      <c r="F10082" s="2" t="inlineStr">
        <is>
          <t>Flaring of landfill gas</t>
        </is>
      </c>
      <c r="G10082" s="2" t="n">
        <v>19</v>
      </c>
      <c r="H10082" s="2" t="n">
        <v>0.0048453841591254</v>
      </c>
      <c r="I10082" s="2" t="n">
        <v>0.005426830258220448</v>
      </c>
      <c r="J10082" s="40" t="inlineStr">
        <is>
          <t>waste - methane destruction</t>
        </is>
      </c>
    </row>
    <row r="10083" ht="15.75" customHeight="1" s="120">
      <c r="A10083" s="2" t="inlineStr">
        <is>
          <t>WASTE</t>
        </is>
      </c>
      <c r="B10083" s="2" t="inlineStr">
        <is>
          <t>LAN</t>
        </is>
      </c>
      <c r="C10083" s="2" t="n">
        <v>2050</v>
      </c>
      <c r="D10083" s="2" t="inlineStr">
        <is>
          <t>United States</t>
        </is>
      </c>
      <c r="E10083" s="2" t="inlineStr">
        <is>
          <t>USA</t>
        </is>
      </c>
      <c r="F10083" s="2" t="inlineStr">
        <is>
          <t>Electricity generation with a reciprocating engine</t>
        </is>
      </c>
      <c r="G10083" s="2" t="n">
        <v>19</v>
      </c>
      <c r="H10083" s="2" t="n">
        <v>0.0841831765137613</v>
      </c>
      <c r="I10083" s="2" t="n">
        <v>0.09428515769541267</v>
      </c>
      <c r="J10083" s="40" t="inlineStr">
        <is>
          <t>waste - methane capture</t>
        </is>
      </c>
    </row>
    <row r="10084" ht="15.75" customHeight="1" s="120">
      <c r="A10084" s="2" t="inlineStr">
        <is>
          <t>WASTE</t>
        </is>
      </c>
      <c r="B10084" s="2" t="inlineStr">
        <is>
          <t>LAN</t>
        </is>
      </c>
      <c r="C10084" s="2" t="n">
        <v>2050</v>
      </c>
      <c r="D10084" s="2" t="inlineStr">
        <is>
          <t>United States</t>
        </is>
      </c>
      <c r="E10084" s="2" t="inlineStr">
        <is>
          <t>USA</t>
        </is>
      </c>
      <c r="F10084" s="2" t="inlineStr">
        <is>
          <t>Electricity generation with a microturbine</t>
        </is>
      </c>
      <c r="G10084" s="2" t="n">
        <v>19</v>
      </c>
      <c r="H10084" s="2" t="n">
        <v>0.0018018856935669</v>
      </c>
      <c r="I10084" s="2" t="n">
        <v>0.002018111976794928</v>
      </c>
      <c r="J10084" s="40" t="inlineStr">
        <is>
          <t>waste - methane capture</t>
        </is>
      </c>
    </row>
    <row r="10085" ht="15.75" customHeight="1" s="120">
      <c r="A10085" s="2" t="inlineStr">
        <is>
          <t>WASTE</t>
        </is>
      </c>
      <c r="B10085" s="2" t="inlineStr">
        <is>
          <t>LAN</t>
        </is>
      </c>
      <c r="C10085" s="2" t="n">
        <v>2050</v>
      </c>
      <c r="D10085" s="2" t="inlineStr">
        <is>
          <t>United States</t>
        </is>
      </c>
      <c r="E10085" s="2" t="inlineStr">
        <is>
          <t>USA</t>
        </is>
      </c>
      <c r="F10085" s="2" t="inlineStr">
        <is>
          <t>Electricity generation with a gas turbine</t>
        </is>
      </c>
      <c r="G10085" s="2" t="n">
        <v>19</v>
      </c>
      <c r="H10085" s="2" t="n">
        <v>0.0024349763843929</v>
      </c>
      <c r="I10085" s="2" t="n">
        <v>0.002727173550520048</v>
      </c>
      <c r="J10085" s="40" t="inlineStr">
        <is>
          <t>waste - methane capture</t>
        </is>
      </c>
    </row>
    <row r="10086" ht="15.75" customHeight="1" s="120">
      <c r="A10086" s="2" t="inlineStr">
        <is>
          <t>WASTE</t>
        </is>
      </c>
      <c r="B10086" s="2" t="inlineStr">
        <is>
          <t>LAN</t>
        </is>
      </c>
      <c r="C10086" s="2" t="n">
        <v>2050</v>
      </c>
      <c r="D10086" s="2" t="inlineStr">
        <is>
          <t>United States</t>
        </is>
      </c>
      <c r="E10086" s="2" t="inlineStr">
        <is>
          <t>USA</t>
        </is>
      </c>
      <c r="F10086" s="2" t="inlineStr">
        <is>
          <t>Electricity generation with combined heat and power</t>
        </is>
      </c>
      <c r="G10086" s="2" t="n">
        <v>19</v>
      </c>
      <c r="H10086" s="2" t="n">
        <v>0.0108396583818831</v>
      </c>
      <c r="I10086" s="2" t="n">
        <v>0.01214041738770907</v>
      </c>
      <c r="J10086" s="40" t="inlineStr">
        <is>
          <t>waste - methane capture</t>
        </is>
      </c>
    </row>
    <row r="10087" ht="15.75" customHeight="1" s="120">
      <c r="A10087" s="2" t="inlineStr">
        <is>
          <t>WASTE</t>
        </is>
      </c>
      <c r="B10087" s="2" t="inlineStr">
        <is>
          <t>LAN</t>
        </is>
      </c>
      <c r="C10087" s="2" t="n">
        <v>2050</v>
      </c>
      <c r="D10087" s="2" t="inlineStr">
        <is>
          <t>United States</t>
        </is>
      </c>
      <c r="E10087" s="2" t="inlineStr">
        <is>
          <t>USA</t>
        </is>
      </c>
      <c r="F10087" s="2" t="inlineStr">
        <is>
          <t>Electricity generation with a microturbine</t>
        </is>
      </c>
      <c r="G10087" s="2" t="n">
        <v>20</v>
      </c>
      <c r="H10087" s="2" t="n">
        <v>0.0007244682565215</v>
      </c>
      <c r="I10087" s="2" t="n">
        <v>0.0008114044473040801</v>
      </c>
      <c r="J10087" s="40" t="inlineStr">
        <is>
          <t>waste - methane capture</t>
        </is>
      </c>
    </row>
    <row r="10088" ht="15.75" customHeight="1" s="120">
      <c r="A10088" s="2" t="inlineStr">
        <is>
          <t>WASTE</t>
        </is>
      </c>
      <c r="B10088" s="2" t="inlineStr">
        <is>
          <t>LAN</t>
        </is>
      </c>
      <c r="C10088" s="2" t="n">
        <v>2050</v>
      </c>
      <c r="D10088" s="2" t="inlineStr">
        <is>
          <t>United States</t>
        </is>
      </c>
      <c r="E10088" s="2" t="inlineStr">
        <is>
          <t>USA</t>
        </is>
      </c>
      <c r="F10088" s="2" t="inlineStr">
        <is>
          <t>Electricity generation with combined heat and power</t>
        </is>
      </c>
      <c r="G10088" s="2" t="n">
        <v>20</v>
      </c>
      <c r="H10088" s="2" t="n">
        <v>0.0034276203950867</v>
      </c>
      <c r="I10088" s="2" t="n">
        <v>0.003838934842497104</v>
      </c>
      <c r="J10088" s="40" t="inlineStr">
        <is>
          <t>waste - methane capture</t>
        </is>
      </c>
    </row>
    <row r="10089" ht="15.75" customHeight="1" s="120">
      <c r="A10089" s="2" t="inlineStr">
        <is>
          <t>WASTE</t>
        </is>
      </c>
      <c r="B10089" s="2" t="inlineStr">
        <is>
          <t>LAN</t>
        </is>
      </c>
      <c r="C10089" s="2" t="n">
        <v>2050</v>
      </c>
      <c r="D10089" s="2" t="inlineStr">
        <is>
          <t>United States</t>
        </is>
      </c>
      <c r="E10089" s="2" t="inlineStr">
        <is>
          <t>USA</t>
        </is>
      </c>
      <c r="F10089" s="2" t="inlineStr">
        <is>
          <t>Electricity generation with a gas turbine</t>
        </is>
      </c>
      <c r="G10089" s="2" t="n">
        <v>20</v>
      </c>
      <c r="H10089" s="2" t="n">
        <v>0.0008578557317378001</v>
      </c>
      <c r="I10089" s="2" t="n">
        <v>0.0009607984195463362</v>
      </c>
      <c r="J10089" s="40" t="inlineStr">
        <is>
          <t>waste - methane capture</t>
        </is>
      </c>
    </row>
    <row r="10090" ht="15.75" customHeight="1" s="120">
      <c r="A10090" s="2" t="inlineStr">
        <is>
          <t>WASTE</t>
        </is>
      </c>
      <c r="B10090" s="2" t="inlineStr">
        <is>
          <t>LAN</t>
        </is>
      </c>
      <c r="C10090" s="2" t="n">
        <v>2050</v>
      </c>
      <c r="D10090" s="2" t="inlineStr">
        <is>
          <t>United States</t>
        </is>
      </c>
      <c r="E10090" s="2" t="inlineStr">
        <is>
          <t>USA</t>
        </is>
      </c>
      <c r="F10090" s="2" t="inlineStr">
        <is>
          <t>Flaring of landfill gas</t>
        </is>
      </c>
      <c r="G10090" s="2" t="n">
        <v>20</v>
      </c>
      <c r="H10090" s="2" t="n">
        <v>0.0171930722426623</v>
      </c>
      <c r="I10090" s="2" t="n">
        <v>0.01925624091178178</v>
      </c>
      <c r="J10090" s="40" t="inlineStr">
        <is>
          <t>waste - methane destruction</t>
        </is>
      </c>
    </row>
    <row r="10091" ht="15.75" customHeight="1" s="120">
      <c r="A10091" s="2" t="inlineStr">
        <is>
          <t>WASTE</t>
        </is>
      </c>
      <c r="B10091" s="2" t="inlineStr">
        <is>
          <t>LAN</t>
        </is>
      </c>
      <c r="C10091" s="2" t="n">
        <v>2050</v>
      </c>
      <c r="D10091" s="2" t="inlineStr">
        <is>
          <t>United States</t>
        </is>
      </c>
      <c r="E10091" s="2" t="inlineStr">
        <is>
          <t>USA</t>
        </is>
      </c>
      <c r="F10091" s="2" t="inlineStr">
        <is>
          <t>Electricity generation with a reciprocating engine</t>
        </is>
      </c>
      <c r="G10091" s="2" t="n">
        <v>20</v>
      </c>
      <c r="H10091" s="2" t="n">
        <v>0.0970829660072923</v>
      </c>
      <c r="I10091" s="2" t="n">
        <v>0.1087329219281674</v>
      </c>
      <c r="J10091" s="40" t="inlineStr">
        <is>
          <t>waste - methane capture</t>
        </is>
      </c>
    </row>
    <row r="10092" ht="15.75" customHeight="1" s="120">
      <c r="A10092" s="2" t="inlineStr">
        <is>
          <t>WASTE</t>
        </is>
      </c>
      <c r="B10092" s="2" t="inlineStr">
        <is>
          <t>LAN</t>
        </is>
      </c>
      <c r="C10092" s="2" t="n">
        <v>2050</v>
      </c>
      <c r="D10092" s="2" t="inlineStr">
        <is>
          <t>United States</t>
        </is>
      </c>
      <c r="E10092" s="2" t="inlineStr">
        <is>
          <t>USA</t>
        </is>
      </c>
      <c r="F10092" s="2" t="inlineStr">
        <is>
          <t>Land_x001f_ll gas recovery for direct use</t>
        </is>
      </c>
      <c r="G10092" s="2" t="n">
        <v>21</v>
      </c>
      <c r="H10092" s="2" t="n">
        <v>0.001209368580021</v>
      </c>
      <c r="I10092" s="2" t="n">
        <v>0.00135449280962352</v>
      </c>
      <c r="J10092" s="40" t="inlineStr">
        <is>
          <t>waste - methane capture</t>
        </is>
      </c>
    </row>
    <row r="10093" ht="15.75" customHeight="1" s="120">
      <c r="A10093" s="2" t="inlineStr">
        <is>
          <t>WASTE</t>
        </is>
      </c>
      <c r="B10093" s="2" t="inlineStr">
        <is>
          <t>LAN</t>
        </is>
      </c>
      <c r="C10093" s="2" t="n">
        <v>2050</v>
      </c>
      <c r="D10093" s="2" t="inlineStr">
        <is>
          <t>United States</t>
        </is>
      </c>
      <c r="E10093" s="2" t="inlineStr">
        <is>
          <t>USA</t>
        </is>
      </c>
      <c r="F10093" s="2" t="inlineStr">
        <is>
          <t>Electricity generation with a gas turbine</t>
        </is>
      </c>
      <c r="G10093" s="2" t="n">
        <v>21</v>
      </c>
      <c r="H10093" s="2" t="n">
        <v>0.0030855494114803</v>
      </c>
      <c r="I10093" s="2" t="n">
        <v>0.003455815340857936</v>
      </c>
      <c r="J10093" s="40" t="inlineStr">
        <is>
          <t>waste - methane capture</t>
        </is>
      </c>
    </row>
    <row r="10094" ht="15.75" customHeight="1" s="120">
      <c r="A10094" s="2" t="inlineStr">
        <is>
          <t>WASTE</t>
        </is>
      </c>
      <c r="B10094" s="2" t="inlineStr">
        <is>
          <t>LAN</t>
        </is>
      </c>
      <c r="C10094" s="2" t="n">
        <v>2050</v>
      </c>
      <c r="D10094" s="2" t="inlineStr">
        <is>
          <t>United States</t>
        </is>
      </c>
      <c r="E10094" s="2" t="inlineStr">
        <is>
          <t>USA</t>
        </is>
      </c>
      <c r="F10094" s="2" t="inlineStr">
        <is>
          <t>Flaring of landfill gas</t>
        </is>
      </c>
      <c r="G10094" s="2" t="n">
        <v>21</v>
      </c>
      <c r="H10094" s="2" t="n">
        <v>0.0124354335130192</v>
      </c>
      <c r="I10094" s="2" t="n">
        <v>0.0139276855345815</v>
      </c>
      <c r="J10094" s="40" t="inlineStr">
        <is>
          <t>waste - methane destruction</t>
        </is>
      </c>
    </row>
    <row r="10095" ht="15.75" customHeight="1" s="120">
      <c r="A10095" s="2" t="inlineStr">
        <is>
          <t>WASTE</t>
        </is>
      </c>
      <c r="B10095" s="2" t="inlineStr">
        <is>
          <t>LAN</t>
        </is>
      </c>
      <c r="C10095" s="2" t="n">
        <v>2050</v>
      </c>
      <c r="D10095" s="2" t="inlineStr">
        <is>
          <t>United States</t>
        </is>
      </c>
      <c r="E10095" s="2" t="inlineStr">
        <is>
          <t>USA</t>
        </is>
      </c>
      <c r="F10095" s="2" t="inlineStr">
        <is>
          <t>Electricity generation with a microturbine</t>
        </is>
      </c>
      <c r="G10095" s="2" t="n">
        <v>21</v>
      </c>
      <c r="H10095" s="2" t="n">
        <v>0.0014027532815817</v>
      </c>
      <c r="I10095" s="2" t="n">
        <v>0.001571083675371504</v>
      </c>
      <c r="J10095" s="40" t="inlineStr">
        <is>
          <t>waste - methane capture</t>
        </is>
      </c>
    </row>
    <row r="10096" ht="15.75" customHeight="1" s="120">
      <c r="A10096" s="2" t="inlineStr">
        <is>
          <t>WASTE</t>
        </is>
      </c>
      <c r="B10096" s="2" t="inlineStr">
        <is>
          <t>LAN</t>
        </is>
      </c>
      <c r="C10096" s="2" t="n">
        <v>2050</v>
      </c>
      <c r="D10096" s="2" t="inlineStr">
        <is>
          <t>United States</t>
        </is>
      </c>
      <c r="E10096" s="2" t="inlineStr">
        <is>
          <t>USA</t>
        </is>
      </c>
      <c r="F10096" s="2" t="inlineStr">
        <is>
          <t>Electricity generation with a reciprocating engine</t>
        </is>
      </c>
      <c r="G10096" s="2" t="n">
        <v>21</v>
      </c>
      <c r="H10096" s="2" t="n">
        <v>0.047819382045418</v>
      </c>
      <c r="I10096" s="2" t="n">
        <v>0.05355770789086817</v>
      </c>
      <c r="J10096" s="40" t="inlineStr">
        <is>
          <t>waste - methane capture</t>
        </is>
      </c>
    </row>
    <row r="10097" ht="15.75" customHeight="1" s="120">
      <c r="A10097" s="2" t="inlineStr">
        <is>
          <t>WASTE</t>
        </is>
      </c>
      <c r="B10097" s="2" t="inlineStr">
        <is>
          <t>LAN</t>
        </is>
      </c>
      <c r="C10097" s="2" t="n">
        <v>2050</v>
      </c>
      <c r="D10097" s="2" t="inlineStr">
        <is>
          <t>United States</t>
        </is>
      </c>
      <c r="E10097" s="2" t="inlineStr">
        <is>
          <t>USA</t>
        </is>
      </c>
      <c r="F10097" s="2" t="inlineStr">
        <is>
          <t>Electricity generation with combined heat and power</t>
        </is>
      </c>
      <c r="G10097" s="2" t="n">
        <v>21</v>
      </c>
      <c r="H10097" s="2" t="n">
        <v>0.0102554302138742</v>
      </c>
      <c r="I10097" s="2" t="n">
        <v>0.01148608183953911</v>
      </c>
      <c r="J10097" s="40" t="inlineStr">
        <is>
          <t>waste - methane capture</t>
        </is>
      </c>
    </row>
    <row r="10098" ht="15.75" customHeight="1" s="120">
      <c r="A10098" s="2" t="inlineStr">
        <is>
          <t>WASTE</t>
        </is>
      </c>
      <c r="B10098" s="2" t="inlineStr">
        <is>
          <t>LAN</t>
        </is>
      </c>
      <c r="C10098" s="2" t="n">
        <v>2050</v>
      </c>
      <c r="D10098" s="2" t="inlineStr">
        <is>
          <t>United States</t>
        </is>
      </c>
      <c r="E10098" s="2" t="inlineStr">
        <is>
          <t>USA</t>
        </is>
      </c>
      <c r="F10098" s="2" t="inlineStr">
        <is>
          <t>Land_x001f_ll gas recovery for direct use</t>
        </is>
      </c>
      <c r="G10098" s="2" t="n">
        <v>22</v>
      </c>
      <c r="H10098" s="2" t="n">
        <v>0.0011898736702278</v>
      </c>
      <c r="I10098" s="2" t="n">
        <v>0.001332658510655136</v>
      </c>
      <c r="J10098" s="40" t="inlineStr">
        <is>
          <t>waste - methane capture</t>
        </is>
      </c>
    </row>
    <row r="10099" ht="15.75" customHeight="1" s="120">
      <c r="A10099" s="2" t="inlineStr">
        <is>
          <t>WASTE</t>
        </is>
      </c>
      <c r="B10099" s="2" t="inlineStr">
        <is>
          <t>LAN</t>
        </is>
      </c>
      <c r="C10099" s="2" t="n">
        <v>2050</v>
      </c>
      <c r="D10099" s="2" t="inlineStr">
        <is>
          <t>United States</t>
        </is>
      </c>
      <c r="E10099" s="2" t="inlineStr">
        <is>
          <t>USA</t>
        </is>
      </c>
      <c r="F10099" s="2" t="inlineStr">
        <is>
          <t>Electricity generation with a gas turbine</t>
        </is>
      </c>
      <c r="G10099" s="2" t="n">
        <v>22</v>
      </c>
      <c r="H10099" s="2" t="n">
        <v>0.0015192062564893</v>
      </c>
      <c r="I10099" s="2" t="n">
        <v>0.001701511007268016</v>
      </c>
      <c r="J10099" s="40" t="inlineStr">
        <is>
          <t>waste - methane capture</t>
        </is>
      </c>
    </row>
    <row r="10100" ht="15.75" customHeight="1" s="120">
      <c r="A10100" s="2" t="inlineStr">
        <is>
          <t>WASTE</t>
        </is>
      </c>
      <c r="B10100" s="2" t="inlineStr">
        <is>
          <t>LAN</t>
        </is>
      </c>
      <c r="C10100" s="2" t="n">
        <v>2050</v>
      </c>
      <c r="D10100" s="2" t="inlineStr">
        <is>
          <t>United States</t>
        </is>
      </c>
      <c r="E10100" s="2" t="inlineStr">
        <is>
          <t>USA</t>
        </is>
      </c>
      <c r="F10100" s="2" t="inlineStr">
        <is>
          <t>Electricity generation with a microturbine</t>
        </is>
      </c>
      <c r="G10100" s="2" t="n">
        <v>22</v>
      </c>
      <c r="H10100" s="2" t="n">
        <v>0.0004621550469892</v>
      </c>
      <c r="I10100" s="2" t="n">
        <v>0.000517613652627904</v>
      </c>
      <c r="J10100" s="40" t="inlineStr">
        <is>
          <t>waste - methane capture</t>
        </is>
      </c>
    </row>
    <row r="10101" ht="15.75" customHeight="1" s="120">
      <c r="A10101" s="2" t="inlineStr">
        <is>
          <t>WASTE</t>
        </is>
      </c>
      <c r="B10101" s="2" t="inlineStr">
        <is>
          <t>LAN</t>
        </is>
      </c>
      <c r="C10101" s="2" t="n">
        <v>2050</v>
      </c>
      <c r="D10101" s="2" t="inlineStr">
        <is>
          <t>United States</t>
        </is>
      </c>
      <c r="E10101" s="2" t="inlineStr">
        <is>
          <t>USA</t>
        </is>
      </c>
      <c r="F10101" s="2" t="inlineStr">
        <is>
          <t>Electricity generation with a reciprocating engine</t>
        </is>
      </c>
      <c r="G10101" s="2" t="n">
        <v>22</v>
      </c>
      <c r="H10101" s="2" t="n">
        <v>0.049644909799099</v>
      </c>
      <c r="I10101" s="2" t="n">
        <v>0.05560229897499089</v>
      </c>
      <c r="J10101" s="40" t="inlineStr">
        <is>
          <t>waste - methane capture</t>
        </is>
      </c>
    </row>
    <row r="10102" ht="15.75" customHeight="1" s="120">
      <c r="A10102" s="2" t="inlineStr">
        <is>
          <t>WASTE</t>
        </is>
      </c>
      <c r="B10102" s="2" t="inlineStr">
        <is>
          <t>LAN</t>
        </is>
      </c>
      <c r="C10102" s="2" t="n">
        <v>2050</v>
      </c>
      <c r="D10102" s="2" t="inlineStr">
        <is>
          <t>United States</t>
        </is>
      </c>
      <c r="E10102" s="2" t="inlineStr">
        <is>
          <t>USA</t>
        </is>
      </c>
      <c r="F10102" s="2" t="inlineStr">
        <is>
          <t>Flaring of landfill gas</t>
        </is>
      </c>
      <c r="G10102" s="2" t="n">
        <v>22</v>
      </c>
      <c r="H10102" s="2" t="n">
        <v>0.0082499601994641</v>
      </c>
      <c r="I10102" s="2" t="n">
        <v>0.009239955423399794</v>
      </c>
      <c r="J10102" s="40" t="inlineStr">
        <is>
          <t>waste - methane destruction</t>
        </is>
      </c>
    </row>
    <row r="10103" ht="15.75" customHeight="1" s="120">
      <c r="A10103" s="2" t="inlineStr">
        <is>
          <t>WASTE</t>
        </is>
      </c>
      <c r="B10103" s="2" t="inlineStr">
        <is>
          <t>LAN</t>
        </is>
      </c>
      <c r="C10103" s="2" t="n">
        <v>2050</v>
      </c>
      <c r="D10103" s="2" t="inlineStr">
        <is>
          <t>United States</t>
        </is>
      </c>
      <c r="E10103" s="2" t="inlineStr">
        <is>
          <t>USA</t>
        </is>
      </c>
      <c r="F10103" s="2" t="inlineStr">
        <is>
          <t>Electricity generation with combined heat and power</t>
        </is>
      </c>
      <c r="G10103" s="2" t="n">
        <v>22</v>
      </c>
      <c r="H10103" s="2" t="n">
        <v>0.0075430544675328</v>
      </c>
      <c r="I10103" s="2" t="n">
        <v>0.008448221003636737</v>
      </c>
      <c r="J10103" s="40" t="inlineStr">
        <is>
          <t>waste - methane capture</t>
        </is>
      </c>
    </row>
    <row r="10104" ht="15.75" customHeight="1" s="120">
      <c r="A10104" s="2" t="inlineStr">
        <is>
          <t>WASTE</t>
        </is>
      </c>
      <c r="B10104" s="2" t="inlineStr">
        <is>
          <t>LAN</t>
        </is>
      </c>
      <c r="C10104" s="2" t="n">
        <v>2050</v>
      </c>
      <c r="D10104" s="2" t="inlineStr">
        <is>
          <t>United States</t>
        </is>
      </c>
      <c r="E10104" s="2" t="inlineStr">
        <is>
          <t>USA</t>
        </is>
      </c>
      <c r="F10104" s="2" t="inlineStr">
        <is>
          <t>Electricity generation with a microturbine</t>
        </is>
      </c>
      <c r="G10104" s="2" t="n">
        <v>23</v>
      </c>
      <c r="H10104" s="2" t="n">
        <v>0.0004175588983344</v>
      </c>
      <c r="I10104" s="2" t="n">
        <v>0.000467665966134528</v>
      </c>
      <c r="J10104" s="40" t="inlineStr">
        <is>
          <t>waste - methane capture</t>
        </is>
      </c>
    </row>
    <row r="10105" ht="15.75" customHeight="1" s="120">
      <c r="A10105" s="2" t="inlineStr">
        <is>
          <t>WASTE</t>
        </is>
      </c>
      <c r="B10105" s="2" t="inlineStr">
        <is>
          <t>LAN</t>
        </is>
      </c>
      <c r="C10105" s="2" t="n">
        <v>2050</v>
      </c>
      <c r="D10105" s="2" t="inlineStr">
        <is>
          <t>United States</t>
        </is>
      </c>
      <c r="E10105" s="2" t="inlineStr">
        <is>
          <t>USA</t>
        </is>
      </c>
      <c r="F10105" s="2" t="inlineStr">
        <is>
          <t>Land_x001f_ll gas recovery for direct use</t>
        </is>
      </c>
      <c r="G10105" s="2" t="n">
        <v>23</v>
      </c>
      <c r="H10105" s="2" t="n">
        <v>0.0004974146140739</v>
      </c>
      <c r="I10105" s="2" t="n">
        <v>0.000557104367762768</v>
      </c>
      <c r="J10105" s="40" t="inlineStr">
        <is>
          <t>waste - methane capture</t>
        </is>
      </c>
    </row>
    <row r="10106" ht="15.75" customHeight="1" s="120">
      <c r="A10106" s="2" t="inlineStr">
        <is>
          <t>WASTE</t>
        </is>
      </c>
      <c r="B10106" s="2" t="inlineStr">
        <is>
          <t>LAN</t>
        </is>
      </c>
      <c r="C10106" s="2" t="n">
        <v>2050</v>
      </c>
      <c r="D10106" s="2" t="inlineStr">
        <is>
          <t>United States</t>
        </is>
      </c>
      <c r="E10106" s="2" t="inlineStr">
        <is>
          <t>USA</t>
        </is>
      </c>
      <c r="F10106" s="2" t="inlineStr">
        <is>
          <t>Electricity generation with combined heat and power</t>
        </is>
      </c>
      <c r="G10106" s="2" t="n">
        <v>23</v>
      </c>
      <c r="H10106" s="2" t="n">
        <v>0.0062015358125791</v>
      </c>
      <c r="I10106" s="2" t="n">
        <v>0.006945720110088593</v>
      </c>
      <c r="J10106" s="40" t="inlineStr">
        <is>
          <t>waste - methane capture</t>
        </is>
      </c>
    </row>
    <row r="10107" ht="15.75" customHeight="1" s="120">
      <c r="A10107" s="2" t="inlineStr">
        <is>
          <t>WASTE</t>
        </is>
      </c>
      <c r="B10107" s="2" t="inlineStr">
        <is>
          <t>LAN</t>
        </is>
      </c>
      <c r="C10107" s="2" t="n">
        <v>2050</v>
      </c>
      <c r="D10107" s="2" t="inlineStr">
        <is>
          <t>United States</t>
        </is>
      </c>
      <c r="E10107" s="2" t="inlineStr">
        <is>
          <t>USA</t>
        </is>
      </c>
      <c r="F10107" s="2" t="inlineStr">
        <is>
          <t>Electricity generation with a reciprocating engine</t>
        </is>
      </c>
      <c r="G10107" s="2" t="n">
        <v>23</v>
      </c>
      <c r="H10107" s="2" t="n">
        <v>0.0633769913110882</v>
      </c>
      <c r="I10107" s="2" t="n">
        <v>0.07098223026841879</v>
      </c>
      <c r="J10107" s="40" t="inlineStr">
        <is>
          <t>waste - methane capture</t>
        </is>
      </c>
    </row>
    <row r="10108" ht="15.75" customHeight="1" s="120">
      <c r="A10108" s="2" t="inlineStr">
        <is>
          <t>WASTE</t>
        </is>
      </c>
      <c r="B10108" s="2" t="inlineStr">
        <is>
          <t>LAN</t>
        </is>
      </c>
      <c r="C10108" s="2" t="n">
        <v>2050</v>
      </c>
      <c r="D10108" s="2" t="inlineStr">
        <is>
          <t>United States</t>
        </is>
      </c>
      <c r="E10108" s="2" t="inlineStr">
        <is>
          <t>USA</t>
        </is>
      </c>
      <c r="F10108" s="2" t="inlineStr">
        <is>
          <t>Flaring of landfill gas</t>
        </is>
      </c>
      <c r="G10108" s="2" t="n">
        <v>23</v>
      </c>
      <c r="H10108" s="2" t="n">
        <v>0.0096777211292647</v>
      </c>
      <c r="I10108" s="2" t="n">
        <v>0.01083904766477647</v>
      </c>
      <c r="J10108" s="40" t="inlineStr">
        <is>
          <t>waste - methane destruction</t>
        </is>
      </c>
    </row>
    <row r="10109" ht="15.75" customHeight="1" s="120">
      <c r="A10109" s="2" t="inlineStr">
        <is>
          <t>WASTE</t>
        </is>
      </c>
      <c r="B10109" s="2" t="inlineStr">
        <is>
          <t>LAN</t>
        </is>
      </c>
      <c r="C10109" s="2" t="n">
        <v>2050</v>
      </c>
      <c r="D10109" s="2" t="inlineStr">
        <is>
          <t>United States</t>
        </is>
      </c>
      <c r="E10109" s="2" t="inlineStr">
        <is>
          <t>USA</t>
        </is>
      </c>
      <c r="F10109" s="2" t="inlineStr">
        <is>
          <t>Electricity generation with a gas turbine</t>
        </is>
      </c>
      <c r="G10109" s="2" t="n">
        <v>23</v>
      </c>
      <c r="H10109" s="2" t="n">
        <v>0.0010375029378338</v>
      </c>
      <c r="I10109" s="2" t="n">
        <v>0.001162003290373856</v>
      </c>
      <c r="J10109" s="40" t="inlineStr">
        <is>
          <t>waste - methane capture</t>
        </is>
      </c>
    </row>
    <row r="10110" ht="15.75" customHeight="1" s="120">
      <c r="A10110" s="2" t="inlineStr">
        <is>
          <t>WASTE</t>
        </is>
      </c>
      <c r="B10110" s="2" t="inlineStr">
        <is>
          <t>LAN</t>
        </is>
      </c>
      <c r="C10110" s="2" t="n">
        <v>2050</v>
      </c>
      <c r="D10110" s="2" t="inlineStr">
        <is>
          <t>United States</t>
        </is>
      </c>
      <c r="E10110" s="2" t="inlineStr">
        <is>
          <t>USA</t>
        </is>
      </c>
      <c r="F10110" s="2" t="inlineStr">
        <is>
          <t>Electricity generation with a microturbine</t>
        </is>
      </c>
      <c r="G10110" s="2" t="n">
        <v>24</v>
      </c>
      <c r="H10110" s="2" t="n">
        <v>0.0003491846000543</v>
      </c>
      <c r="I10110" s="2" t="n">
        <v>0.0003910867520608161</v>
      </c>
      <c r="J10110" s="40" t="inlineStr">
        <is>
          <t>waste - methane capture</t>
        </is>
      </c>
    </row>
    <row r="10111" ht="15.75" customHeight="1" s="120">
      <c r="A10111" s="2" t="inlineStr">
        <is>
          <t>WASTE</t>
        </is>
      </c>
      <c r="B10111" s="2" t="inlineStr">
        <is>
          <t>LAN</t>
        </is>
      </c>
      <c r="C10111" s="2" t="n">
        <v>2050</v>
      </c>
      <c r="D10111" s="2" t="inlineStr">
        <is>
          <t>United States</t>
        </is>
      </c>
      <c r="E10111" s="2" t="inlineStr">
        <is>
          <t>USA</t>
        </is>
      </c>
      <c r="F10111" s="2" t="inlineStr">
        <is>
          <t>Electricity generation with combined heat and power</t>
        </is>
      </c>
      <c r="G10111" s="2" t="n">
        <v>24</v>
      </c>
      <c r="H10111" s="2" t="n">
        <v>0.0091025373840239</v>
      </c>
      <c r="I10111" s="2" t="n">
        <v>0.01019484187010677</v>
      </c>
      <c r="J10111" s="40" t="inlineStr">
        <is>
          <t>waste - methane capture</t>
        </is>
      </c>
    </row>
    <row r="10112" ht="15.75" customHeight="1" s="120">
      <c r="A10112" s="2" t="inlineStr">
        <is>
          <t>WASTE</t>
        </is>
      </c>
      <c r="B10112" s="2" t="inlineStr">
        <is>
          <t>LAN</t>
        </is>
      </c>
      <c r="C10112" s="2" t="n">
        <v>2050</v>
      </c>
      <c r="D10112" s="2" t="inlineStr">
        <is>
          <t>United States</t>
        </is>
      </c>
      <c r="E10112" s="2" t="inlineStr">
        <is>
          <t>USA</t>
        </is>
      </c>
      <c r="F10112" s="2" t="inlineStr">
        <is>
          <t>Flaring of landfill gas</t>
        </is>
      </c>
      <c r="G10112" s="2" t="n">
        <v>24</v>
      </c>
      <c r="H10112" s="2" t="n">
        <v>0.0057549741468392</v>
      </c>
      <c r="I10112" s="2" t="n">
        <v>0.006445571044459904</v>
      </c>
      <c r="J10112" s="40" t="inlineStr">
        <is>
          <t>waste - methane destruction</t>
        </is>
      </c>
    </row>
    <row r="10113" ht="15.75" customHeight="1" s="120">
      <c r="A10113" s="2" t="inlineStr">
        <is>
          <t>WASTE</t>
        </is>
      </c>
      <c r="B10113" s="2" t="inlineStr">
        <is>
          <t>LAN</t>
        </is>
      </c>
      <c r="C10113" s="2" t="n">
        <v>2050</v>
      </c>
      <c r="D10113" s="2" t="inlineStr">
        <is>
          <t>United States</t>
        </is>
      </c>
      <c r="E10113" s="2" t="inlineStr">
        <is>
          <t>USA</t>
        </is>
      </c>
      <c r="F10113" s="2" t="inlineStr">
        <is>
          <t>Electricity generation with a gas turbine</t>
        </is>
      </c>
      <c r="G10113" s="2" t="n">
        <v>24</v>
      </c>
      <c r="H10113" s="2" t="n">
        <v>0.0004459940973902</v>
      </c>
      <c r="I10113" s="2" t="n">
        <v>0.000499513389077024</v>
      </c>
      <c r="J10113" s="40" t="inlineStr">
        <is>
          <t>waste - methane capture</t>
        </is>
      </c>
    </row>
    <row r="10114" ht="15.75" customHeight="1" s="120">
      <c r="A10114" s="2" t="inlineStr">
        <is>
          <t>WASTE</t>
        </is>
      </c>
      <c r="B10114" s="2" t="inlineStr">
        <is>
          <t>LAN</t>
        </is>
      </c>
      <c r="C10114" s="2" t="n">
        <v>2050</v>
      </c>
      <c r="D10114" s="2" t="inlineStr">
        <is>
          <t>United States</t>
        </is>
      </c>
      <c r="E10114" s="2" t="inlineStr">
        <is>
          <t>USA</t>
        </is>
      </c>
      <c r="F10114" s="2" t="inlineStr">
        <is>
          <t>Electricity generation with a reciprocating engine</t>
        </is>
      </c>
      <c r="G10114" s="2" t="n">
        <v>24</v>
      </c>
      <c r="H10114" s="2" t="n">
        <v>0.0636785477399826</v>
      </c>
      <c r="I10114" s="2" t="n">
        <v>0.07131997346878052</v>
      </c>
      <c r="J10114" s="40" t="inlineStr">
        <is>
          <t>waste - methane capture</t>
        </is>
      </c>
    </row>
    <row r="10115" ht="15.75" customHeight="1" s="120">
      <c r="A10115" s="2" t="inlineStr">
        <is>
          <t>WASTE</t>
        </is>
      </c>
      <c r="B10115" s="2" t="inlineStr">
        <is>
          <t>LAN</t>
        </is>
      </c>
      <c r="C10115" s="2" t="n">
        <v>2050</v>
      </c>
      <c r="D10115" s="2" t="inlineStr">
        <is>
          <t>United States</t>
        </is>
      </c>
      <c r="E10115" s="2" t="inlineStr">
        <is>
          <t>USA</t>
        </is>
      </c>
      <c r="F10115" s="2" t="inlineStr">
        <is>
          <t>Electricity generation with a gas turbine</t>
        </is>
      </c>
      <c r="G10115" s="2" t="n">
        <v>25</v>
      </c>
      <c r="H10115" s="2" t="n">
        <v>0.0031845910707489</v>
      </c>
      <c r="I10115" s="2" t="n">
        <v>0.003566741999238768</v>
      </c>
      <c r="J10115" s="40" t="inlineStr">
        <is>
          <t>waste - methane capture</t>
        </is>
      </c>
    </row>
    <row r="10116" ht="15.75" customHeight="1" s="120">
      <c r="A10116" s="2" t="inlineStr">
        <is>
          <t>WASTE</t>
        </is>
      </c>
      <c r="B10116" s="2" t="inlineStr">
        <is>
          <t>LAN</t>
        </is>
      </c>
      <c r="C10116" s="2" t="n">
        <v>2050</v>
      </c>
      <c r="D10116" s="2" t="inlineStr">
        <is>
          <t>United States</t>
        </is>
      </c>
      <c r="E10116" s="2" t="inlineStr">
        <is>
          <t>USA</t>
        </is>
      </c>
      <c r="F10116" s="2" t="inlineStr">
        <is>
          <t>Electricity generation with a reciprocating engine</t>
        </is>
      </c>
      <c r="G10116" s="2" t="n">
        <v>25</v>
      </c>
      <c r="H10116" s="2" t="n">
        <v>0.0372197087854147</v>
      </c>
      <c r="I10116" s="2" t="n">
        <v>0.04168607383966447</v>
      </c>
      <c r="J10116" s="40" t="inlineStr">
        <is>
          <t>waste - methane capture</t>
        </is>
      </c>
    </row>
    <row r="10117" ht="15.75" customHeight="1" s="120">
      <c r="A10117" s="2" t="inlineStr">
        <is>
          <t>WASTE</t>
        </is>
      </c>
      <c r="B10117" s="2" t="inlineStr">
        <is>
          <t>LAN</t>
        </is>
      </c>
      <c r="C10117" s="2" t="n">
        <v>2050</v>
      </c>
      <c r="D10117" s="2" t="inlineStr">
        <is>
          <t>United States</t>
        </is>
      </c>
      <c r="E10117" s="2" t="inlineStr">
        <is>
          <t>USA</t>
        </is>
      </c>
      <c r="F10117" s="2" t="inlineStr">
        <is>
          <t>Electricity generation with combined heat and power</t>
        </is>
      </c>
      <c r="G10117" s="2" t="n">
        <v>25</v>
      </c>
      <c r="H10117" s="2" t="n">
        <v>0.0034836723643821</v>
      </c>
      <c r="I10117" s="2" t="n">
        <v>0.003901713048107953</v>
      </c>
      <c r="J10117" s="40" t="inlineStr">
        <is>
          <t>waste - methane capture</t>
        </is>
      </c>
    </row>
    <row r="10118" ht="15.75" customHeight="1" s="120">
      <c r="A10118" s="2" t="inlineStr">
        <is>
          <t>WASTE</t>
        </is>
      </c>
      <c r="B10118" s="2" t="inlineStr">
        <is>
          <t>LAN</t>
        </is>
      </c>
      <c r="C10118" s="2" t="n">
        <v>2050</v>
      </c>
      <c r="D10118" s="2" t="inlineStr">
        <is>
          <t>United States</t>
        </is>
      </c>
      <c r="E10118" s="2" t="inlineStr">
        <is>
          <t>USA</t>
        </is>
      </c>
      <c r="F10118" s="2" t="inlineStr">
        <is>
          <t>Flaring of landfill gas</t>
        </is>
      </c>
      <c r="G10118" s="2" t="n">
        <v>25</v>
      </c>
      <c r="H10118" s="2" t="n">
        <v>0.0039396503125317</v>
      </c>
      <c r="I10118" s="2" t="n">
        <v>0.004412408350035504</v>
      </c>
      <c r="J10118" s="40" t="inlineStr">
        <is>
          <t>waste - methane destruction</t>
        </is>
      </c>
    </row>
    <row r="10119" ht="15.75" customHeight="1" s="120">
      <c r="A10119" s="2" t="inlineStr">
        <is>
          <t>WASTE</t>
        </is>
      </c>
      <c r="B10119" s="2" t="inlineStr">
        <is>
          <t>LAN</t>
        </is>
      </c>
      <c r="C10119" s="2" t="n">
        <v>2050</v>
      </c>
      <c r="D10119" s="2" t="inlineStr">
        <is>
          <t>United States</t>
        </is>
      </c>
      <c r="E10119" s="2" t="inlineStr">
        <is>
          <t>USA</t>
        </is>
      </c>
      <c r="F10119" s="2" t="inlineStr">
        <is>
          <t>Electricity generation with a microturbine</t>
        </is>
      </c>
      <c r="G10119" s="2" t="n">
        <v>25</v>
      </c>
      <c r="H10119" s="2" t="n">
        <v>0.0001202654893859</v>
      </c>
      <c r="I10119" s="2" t="n">
        <v>0.000134697348112208</v>
      </c>
      <c r="J10119" s="40" t="inlineStr">
        <is>
          <t>waste - methane capture</t>
        </is>
      </c>
    </row>
    <row r="10120" ht="15.75" customHeight="1" s="120">
      <c r="A10120" s="2" t="inlineStr">
        <is>
          <t>WASTE</t>
        </is>
      </c>
      <c r="B10120" s="2" t="inlineStr">
        <is>
          <t>LAN</t>
        </is>
      </c>
      <c r="C10120" s="2" t="n">
        <v>2050</v>
      </c>
      <c r="D10120" s="2" t="inlineStr">
        <is>
          <t>United States</t>
        </is>
      </c>
      <c r="E10120" s="2" t="inlineStr">
        <is>
          <t>USA</t>
        </is>
      </c>
      <c r="F10120" s="2" t="inlineStr">
        <is>
          <t>Electricity generation with a reciprocating engine</t>
        </is>
      </c>
      <c r="G10120" s="2" t="n">
        <v>26</v>
      </c>
      <c r="H10120" s="2" t="n">
        <v>0.0431024474091828</v>
      </c>
      <c r="I10120" s="2" t="n">
        <v>0.04827474109828474</v>
      </c>
      <c r="J10120" s="40" t="inlineStr">
        <is>
          <t>waste - methane capture</t>
        </is>
      </c>
    </row>
    <row r="10121" ht="15.75" customHeight="1" s="120">
      <c r="A10121" s="2" t="inlineStr">
        <is>
          <t>WASTE</t>
        </is>
      </c>
      <c r="B10121" s="2" t="inlineStr">
        <is>
          <t>LAN</t>
        </is>
      </c>
      <c r="C10121" s="2" t="n">
        <v>2050</v>
      </c>
      <c r="D10121" s="2" t="inlineStr">
        <is>
          <t>United States</t>
        </is>
      </c>
      <c r="E10121" s="2" t="inlineStr">
        <is>
          <t>USA</t>
        </is>
      </c>
      <c r="F10121" s="2" t="inlineStr">
        <is>
          <t>Flaring of landfill gas</t>
        </is>
      </c>
      <c r="G10121" s="2" t="n">
        <v>26</v>
      </c>
      <c r="H10121" s="2" t="n">
        <v>0.0015162814524956</v>
      </c>
      <c r="I10121" s="2" t="n">
        <v>0.001698235226795072</v>
      </c>
      <c r="J10121" s="40" t="inlineStr">
        <is>
          <t>waste - methane destruction</t>
        </is>
      </c>
    </row>
    <row r="10122" ht="15.75" customHeight="1" s="120">
      <c r="A10122" s="2" t="inlineStr">
        <is>
          <t>WASTE</t>
        </is>
      </c>
      <c r="B10122" s="2" t="inlineStr">
        <is>
          <t>LAN</t>
        </is>
      </c>
      <c r="C10122" s="2" t="n">
        <v>2050</v>
      </c>
      <c r="D10122" s="2" t="inlineStr">
        <is>
          <t>United States</t>
        </is>
      </c>
      <c r="E10122" s="2" t="inlineStr">
        <is>
          <t>USA</t>
        </is>
      </c>
      <c r="F10122" s="2" t="inlineStr">
        <is>
          <t>Electricity generation with a gas turbine</t>
        </is>
      </c>
      <c r="G10122" s="2" t="n">
        <v>26</v>
      </c>
      <c r="H10122" s="2" t="n">
        <v>0.0007386543584289</v>
      </c>
      <c r="I10122" s="2" t="n">
        <v>0.000827292881440368</v>
      </c>
      <c r="J10122" s="40" t="inlineStr">
        <is>
          <t>waste - methane capture</t>
        </is>
      </c>
    </row>
    <row r="10123" ht="15.75" customHeight="1" s="120">
      <c r="A10123" s="2" t="inlineStr">
        <is>
          <t>WASTE</t>
        </is>
      </c>
      <c r="B10123" s="2" t="inlineStr">
        <is>
          <t>LAN</t>
        </is>
      </c>
      <c r="C10123" s="2" t="n">
        <v>2050</v>
      </c>
      <c r="D10123" s="2" t="inlineStr">
        <is>
          <t>United States</t>
        </is>
      </c>
      <c r="E10123" s="2" t="inlineStr">
        <is>
          <t>USA</t>
        </is>
      </c>
      <c r="F10123" s="2" t="inlineStr">
        <is>
          <t>Electricity generation with a microturbine</t>
        </is>
      </c>
      <c r="G10123" s="2" t="n">
        <v>26</v>
      </c>
      <c r="H10123" s="2" t="n">
        <v>0.0001907286059577</v>
      </c>
      <c r="I10123" s="2" t="n">
        <v>0.000213616038672624</v>
      </c>
      <c r="J10123" s="40" t="inlineStr">
        <is>
          <t>waste - methane capture</t>
        </is>
      </c>
    </row>
    <row r="10124" ht="15.75" customHeight="1" s="120">
      <c r="A10124" s="2" t="inlineStr">
        <is>
          <t>WASTE</t>
        </is>
      </c>
      <c r="B10124" s="2" t="inlineStr">
        <is>
          <t>LAN</t>
        </is>
      </c>
      <c r="C10124" s="2" t="n">
        <v>2050</v>
      </c>
      <c r="D10124" s="2" t="inlineStr">
        <is>
          <t>United States</t>
        </is>
      </c>
      <c r="E10124" s="2" t="inlineStr">
        <is>
          <t>USA</t>
        </is>
      </c>
      <c r="F10124" s="2" t="inlineStr">
        <is>
          <t>Electricity generation with combined heat and power</t>
        </is>
      </c>
      <c r="G10124" s="2" t="n">
        <v>26</v>
      </c>
      <c r="H10124" s="2" t="n">
        <v>0.0026507839211263</v>
      </c>
      <c r="I10124" s="2" t="n">
        <v>0.002968877991661456</v>
      </c>
      <c r="J10124" s="40" t="inlineStr">
        <is>
          <t>waste - methane capture</t>
        </is>
      </c>
    </row>
    <row r="10125" ht="15.75" customHeight="1" s="120">
      <c r="A10125" s="2" t="inlineStr">
        <is>
          <t>WASTE</t>
        </is>
      </c>
      <c r="B10125" s="2" t="inlineStr">
        <is>
          <t>LAN</t>
        </is>
      </c>
      <c r="C10125" s="2" t="n">
        <v>2050</v>
      </c>
      <c r="D10125" s="2" t="inlineStr">
        <is>
          <t>United States</t>
        </is>
      </c>
      <c r="E10125" s="2" t="inlineStr">
        <is>
          <t>USA</t>
        </is>
      </c>
      <c r="F10125" s="2" t="inlineStr">
        <is>
          <t>Electricity generation with a gas turbine</t>
        </is>
      </c>
      <c r="G10125" s="2" t="n">
        <v>27</v>
      </c>
      <c r="H10125" s="2" t="n">
        <v>0.0012251993321115</v>
      </c>
      <c r="I10125" s="2" t="n">
        <v>0.00137222325196488</v>
      </c>
      <c r="J10125" s="40" t="inlineStr">
        <is>
          <t>waste - methane capture</t>
        </is>
      </c>
    </row>
    <row r="10126" ht="15.75" customHeight="1" s="120">
      <c r="A10126" s="2" t="inlineStr">
        <is>
          <t>WASTE</t>
        </is>
      </c>
      <c r="B10126" s="2" t="inlineStr">
        <is>
          <t>LAN</t>
        </is>
      </c>
      <c r="C10126" s="2" t="n">
        <v>2050</v>
      </c>
      <c r="D10126" s="2" t="inlineStr">
        <is>
          <t>United States</t>
        </is>
      </c>
      <c r="E10126" s="2" t="inlineStr">
        <is>
          <t>USA</t>
        </is>
      </c>
      <c r="F10126" s="2" t="inlineStr">
        <is>
          <t>Flaring of landfill gas</t>
        </is>
      </c>
      <c r="G10126" s="2" t="n">
        <v>27</v>
      </c>
      <c r="H10126" s="2" t="n">
        <v>0.0013924231170677</v>
      </c>
      <c r="I10126" s="2" t="n">
        <v>0.001559513891115824</v>
      </c>
      <c r="J10126" s="40" t="inlineStr">
        <is>
          <t>waste - methane destruction</t>
        </is>
      </c>
    </row>
    <row r="10127" ht="15.75" customHeight="1" s="120">
      <c r="A10127" s="2" t="inlineStr">
        <is>
          <t>WASTE</t>
        </is>
      </c>
      <c r="B10127" s="2" t="inlineStr">
        <is>
          <t>LAN</t>
        </is>
      </c>
      <c r="C10127" s="2" t="n">
        <v>2050</v>
      </c>
      <c r="D10127" s="2" t="inlineStr">
        <is>
          <t>United States</t>
        </is>
      </c>
      <c r="E10127" s="2" t="inlineStr">
        <is>
          <t>USA</t>
        </is>
      </c>
      <c r="F10127" s="2" t="inlineStr">
        <is>
          <t>Land_x001f_ll gas recovery for direct use</t>
        </is>
      </c>
      <c r="G10127" s="2" t="n">
        <v>27</v>
      </c>
      <c r="H10127" s="2" t="n">
        <v>0.0023514595814049</v>
      </c>
      <c r="I10127" s="2" t="n">
        <v>0.002633634731173488</v>
      </c>
      <c r="J10127" s="40" t="inlineStr">
        <is>
          <t>waste - methane capture</t>
        </is>
      </c>
    </row>
    <row r="10128" ht="15.75" customHeight="1" s="120">
      <c r="A10128" s="2" t="inlineStr">
        <is>
          <t>WASTE</t>
        </is>
      </c>
      <c r="B10128" s="2" t="inlineStr">
        <is>
          <t>LAN</t>
        </is>
      </c>
      <c r="C10128" s="2" t="n">
        <v>2050</v>
      </c>
      <c r="D10128" s="2" t="inlineStr">
        <is>
          <t>United States</t>
        </is>
      </c>
      <c r="E10128" s="2" t="inlineStr">
        <is>
          <t>USA</t>
        </is>
      </c>
      <c r="F10128" s="2" t="inlineStr">
        <is>
          <t>Electricity generation with a microturbine</t>
        </is>
      </c>
      <c r="G10128" s="2" t="n">
        <v>27</v>
      </c>
      <c r="H10128" s="2" t="n">
        <v>0.0002384033759881</v>
      </c>
      <c r="I10128" s="2" t="n">
        <v>0.000267011781106672</v>
      </c>
      <c r="J10128" s="40" t="inlineStr">
        <is>
          <t>waste - methane capture</t>
        </is>
      </c>
    </row>
    <row r="10129" ht="15.75" customHeight="1" s="120">
      <c r="A10129" s="2" t="inlineStr">
        <is>
          <t>WASTE</t>
        </is>
      </c>
      <c r="B10129" s="2" t="inlineStr">
        <is>
          <t>LAN</t>
        </is>
      </c>
      <c r="C10129" s="2" t="n">
        <v>2050</v>
      </c>
      <c r="D10129" s="2" t="inlineStr">
        <is>
          <t>United States</t>
        </is>
      </c>
      <c r="E10129" s="2" t="inlineStr">
        <is>
          <t>USA</t>
        </is>
      </c>
      <c r="F10129" s="2" t="inlineStr">
        <is>
          <t>Electricity generation with combined heat and power</t>
        </is>
      </c>
      <c r="G10129" s="2" t="n">
        <v>27</v>
      </c>
      <c r="H10129" s="2" t="n">
        <v>0.0045136263361201</v>
      </c>
      <c r="I10129" s="2" t="n">
        <v>0.005055261496454513</v>
      </c>
      <c r="J10129" s="40" t="inlineStr">
        <is>
          <t>waste - methane capture</t>
        </is>
      </c>
    </row>
    <row r="10130" ht="15.75" customHeight="1" s="120">
      <c r="A10130" s="2" t="inlineStr">
        <is>
          <t>WASTE</t>
        </is>
      </c>
      <c r="B10130" s="2" t="inlineStr">
        <is>
          <t>LAN</t>
        </is>
      </c>
      <c r="C10130" s="2" t="n">
        <v>2050</v>
      </c>
      <c r="D10130" s="2" t="inlineStr">
        <is>
          <t>United States</t>
        </is>
      </c>
      <c r="E10130" s="2" t="inlineStr">
        <is>
          <t>USA</t>
        </is>
      </c>
      <c r="F10130" s="2" t="inlineStr">
        <is>
          <t>Electricity generation with a reciprocating engine</t>
        </is>
      </c>
      <c r="G10130" s="2" t="n">
        <v>27</v>
      </c>
      <c r="H10130" s="2" t="n">
        <v>0.0251257095951587</v>
      </c>
      <c r="I10130" s="2" t="n">
        <v>0.02814079474657775</v>
      </c>
      <c r="J10130" s="40" t="inlineStr">
        <is>
          <t>waste - methane capture</t>
        </is>
      </c>
    </row>
    <row r="10131" ht="15.75" customHeight="1" s="120">
      <c r="A10131" s="2" t="inlineStr">
        <is>
          <t>WASTE</t>
        </is>
      </c>
      <c r="B10131" s="2" t="inlineStr">
        <is>
          <t>LAN</t>
        </is>
      </c>
      <c r="C10131" s="2" t="n">
        <v>2050</v>
      </c>
      <c r="D10131" s="2" t="inlineStr">
        <is>
          <t>United States</t>
        </is>
      </c>
      <c r="E10131" s="2" t="inlineStr">
        <is>
          <t>USA</t>
        </is>
      </c>
      <c r="F10131" s="2" t="inlineStr">
        <is>
          <t>Electricity generation with a gas turbine</t>
        </is>
      </c>
      <c r="G10131" s="2" t="n">
        <v>28</v>
      </c>
      <c r="H10131" s="2" t="n">
        <v>0.0006328992167255</v>
      </c>
      <c r="I10131" s="2" t="n">
        <v>0.0007088471227325601</v>
      </c>
      <c r="J10131" s="40" t="inlineStr">
        <is>
          <t>waste - methane capture</t>
        </is>
      </c>
    </row>
    <row r="10132" ht="15.75" customHeight="1" s="120">
      <c r="A10132" s="2" t="inlineStr">
        <is>
          <t>WASTE</t>
        </is>
      </c>
      <c r="B10132" s="2" t="inlineStr">
        <is>
          <t>LAN</t>
        </is>
      </c>
      <c r="C10132" s="2" t="n">
        <v>2050</v>
      </c>
      <c r="D10132" s="2" t="inlineStr">
        <is>
          <t>United States</t>
        </is>
      </c>
      <c r="E10132" s="2" t="inlineStr">
        <is>
          <t>USA</t>
        </is>
      </c>
      <c r="F10132" s="2" t="inlineStr">
        <is>
          <t>Electricity generation with a reciprocating engine</t>
        </is>
      </c>
      <c r="G10132" s="2" t="n">
        <v>28</v>
      </c>
      <c r="H10132" s="2" t="n">
        <v>0.0258726726751775</v>
      </c>
      <c r="I10132" s="2" t="n">
        <v>0.0289773933961988</v>
      </c>
      <c r="J10132" s="40" t="inlineStr">
        <is>
          <t>waste - methane capture</t>
        </is>
      </c>
    </row>
    <row r="10133" ht="15.75" customHeight="1" s="120">
      <c r="A10133" s="2" t="inlineStr">
        <is>
          <t>WASTE</t>
        </is>
      </c>
      <c r="B10133" s="2" t="inlineStr">
        <is>
          <t>LAN</t>
        </is>
      </c>
      <c r="C10133" s="2" t="n">
        <v>2050</v>
      </c>
      <c r="D10133" s="2" t="inlineStr">
        <is>
          <t>United States</t>
        </is>
      </c>
      <c r="E10133" s="2" t="inlineStr">
        <is>
          <t>USA</t>
        </is>
      </c>
      <c r="F10133" s="2" t="inlineStr">
        <is>
          <t>Flaring of landfill gas</t>
        </is>
      </c>
      <c r="G10133" s="2" t="n">
        <v>28</v>
      </c>
      <c r="H10133" s="2" t="n">
        <v>0.0027355315978639</v>
      </c>
      <c r="I10133" s="2" t="n">
        <v>0.003063795389607568</v>
      </c>
      <c r="J10133" s="40" t="inlineStr">
        <is>
          <t>waste - methane destruction</t>
        </is>
      </c>
    </row>
    <row r="10134" ht="15.75" customHeight="1" s="120">
      <c r="A10134" s="2" t="inlineStr">
        <is>
          <t>WASTE</t>
        </is>
      </c>
      <c r="B10134" s="2" t="inlineStr">
        <is>
          <t>LAN</t>
        </is>
      </c>
      <c r="C10134" s="2" t="n">
        <v>2050</v>
      </c>
      <c r="D10134" s="2" t="inlineStr">
        <is>
          <t>United States</t>
        </is>
      </c>
      <c r="E10134" s="2" t="inlineStr">
        <is>
          <t>USA</t>
        </is>
      </c>
      <c r="F10134" s="2" t="inlineStr">
        <is>
          <t>Electricity generation with combined heat and power</t>
        </is>
      </c>
      <c r="G10134" s="2" t="n">
        <v>28</v>
      </c>
      <c r="H10134" s="2" t="n">
        <v>0.0033749260473996</v>
      </c>
      <c r="I10134" s="2" t="n">
        <v>0.003779917173087552</v>
      </c>
      <c r="J10134" s="40" t="inlineStr">
        <is>
          <t>waste - methane capture</t>
        </is>
      </c>
    </row>
    <row r="10135" ht="15.75" customHeight="1" s="120">
      <c r="A10135" s="2" t="inlineStr">
        <is>
          <t>WASTE</t>
        </is>
      </c>
      <c r="B10135" s="2" t="inlineStr">
        <is>
          <t>LAN</t>
        </is>
      </c>
      <c r="C10135" s="2" t="n">
        <v>2050</v>
      </c>
      <c r="D10135" s="2" t="inlineStr">
        <is>
          <t>United States</t>
        </is>
      </c>
      <c r="E10135" s="2" t="inlineStr">
        <is>
          <t>USA</t>
        </is>
      </c>
      <c r="F10135" s="2" t="inlineStr">
        <is>
          <t>Electricity generation with a microturbine</t>
        </is>
      </c>
      <c r="G10135" s="2" t="n">
        <v>28</v>
      </c>
      <c r="H10135" s="2" t="n">
        <v>0.0002290251395607</v>
      </c>
      <c r="I10135" s="2" t="n">
        <v>0.000256508156307984</v>
      </c>
      <c r="J10135" s="40" t="inlineStr">
        <is>
          <t>waste - methane capture</t>
        </is>
      </c>
    </row>
    <row r="10136" ht="15.75" customHeight="1" s="120">
      <c r="A10136" s="2" t="inlineStr">
        <is>
          <t>WASTE</t>
        </is>
      </c>
      <c r="B10136" s="2" t="inlineStr">
        <is>
          <t>LAN</t>
        </is>
      </c>
      <c r="C10136" s="2" t="n">
        <v>2050</v>
      </c>
      <c r="D10136" s="2" t="inlineStr">
        <is>
          <t>United States</t>
        </is>
      </c>
      <c r="E10136" s="2" t="inlineStr">
        <is>
          <t>USA</t>
        </is>
      </c>
      <c r="F10136" s="2" t="inlineStr">
        <is>
          <t>Flaring of landfill gas</t>
        </is>
      </c>
      <c r="G10136" s="2" t="n">
        <v>29</v>
      </c>
      <c r="H10136" s="2" t="n">
        <v>0.0026720565510914</v>
      </c>
      <c r="I10136" s="2" t="n">
        <v>0.002992703337222368</v>
      </c>
      <c r="J10136" s="40" t="inlineStr">
        <is>
          <t>waste - methane destruction</t>
        </is>
      </c>
    </row>
    <row r="10137" ht="15.75" customHeight="1" s="120">
      <c r="A10137" s="2" t="inlineStr">
        <is>
          <t>WASTE</t>
        </is>
      </c>
      <c r="B10137" s="2" t="inlineStr">
        <is>
          <t>LAN</t>
        </is>
      </c>
      <c r="C10137" s="2" t="n">
        <v>2050</v>
      </c>
      <c r="D10137" s="2" t="inlineStr">
        <is>
          <t>United States</t>
        </is>
      </c>
      <c r="E10137" s="2" t="inlineStr">
        <is>
          <t>USA</t>
        </is>
      </c>
      <c r="F10137" s="2" t="inlineStr">
        <is>
          <t>Electricity generation with a reciprocating engine</t>
        </is>
      </c>
      <c r="G10137" s="2" t="n">
        <v>29</v>
      </c>
      <c r="H10137" s="2" t="n">
        <v>0.0346816156525165</v>
      </c>
      <c r="I10137" s="2" t="n">
        <v>0.03884340953081848</v>
      </c>
      <c r="J10137" s="40" t="inlineStr">
        <is>
          <t>waste - methane capture</t>
        </is>
      </c>
    </row>
    <row r="10138" ht="15.75" customHeight="1" s="120">
      <c r="A10138" s="2" t="inlineStr">
        <is>
          <t>WASTE</t>
        </is>
      </c>
      <c r="B10138" s="2" t="inlineStr">
        <is>
          <t>LAN</t>
        </is>
      </c>
      <c r="C10138" s="2" t="n">
        <v>2050</v>
      </c>
      <c r="D10138" s="2" t="inlineStr">
        <is>
          <t>United States</t>
        </is>
      </c>
      <c r="E10138" s="2" t="inlineStr">
        <is>
          <t>USA</t>
        </is>
      </c>
      <c r="F10138" s="2" t="inlineStr">
        <is>
          <t>Electricity generation with combined heat and power</t>
        </is>
      </c>
      <c r="G10138" s="2" t="n">
        <v>29</v>
      </c>
      <c r="H10138" s="2" t="n">
        <v>0.0031462966871914</v>
      </c>
      <c r="I10138" s="2" t="n">
        <v>0.003523852289654368</v>
      </c>
      <c r="J10138" s="40" t="inlineStr">
        <is>
          <t>waste - methane capture</t>
        </is>
      </c>
    </row>
    <row r="10139" ht="15.75" customHeight="1" s="120">
      <c r="A10139" s="2" t="inlineStr">
        <is>
          <t>WASTE</t>
        </is>
      </c>
      <c r="B10139" s="2" t="inlineStr">
        <is>
          <t>LAN</t>
        </is>
      </c>
      <c r="C10139" s="2" t="n">
        <v>2050</v>
      </c>
      <c r="D10139" s="2" t="inlineStr">
        <is>
          <t>United States</t>
        </is>
      </c>
      <c r="E10139" s="2" t="inlineStr">
        <is>
          <t>USA</t>
        </is>
      </c>
      <c r="F10139" s="2" t="inlineStr">
        <is>
          <t>Electricity generation with a microturbine</t>
        </is>
      </c>
      <c r="G10139" s="2" t="n">
        <v>29</v>
      </c>
      <c r="H10139" s="2" t="n">
        <v>0.0002196702662332</v>
      </c>
      <c r="I10139" s="2" t="n">
        <v>0.000246030698181184</v>
      </c>
      <c r="J10139" s="40" t="inlineStr">
        <is>
          <t>waste - methane capture</t>
        </is>
      </c>
    </row>
    <row r="10140" ht="15.75" customHeight="1" s="120">
      <c r="A10140" s="2" t="inlineStr">
        <is>
          <t>WASTE</t>
        </is>
      </c>
      <c r="B10140" s="2" t="inlineStr">
        <is>
          <t>LAN</t>
        </is>
      </c>
      <c r="C10140" s="2" t="n">
        <v>2050</v>
      </c>
      <c r="D10140" s="2" t="inlineStr">
        <is>
          <t>United States</t>
        </is>
      </c>
      <c r="E10140" s="2" t="inlineStr">
        <is>
          <t>USA</t>
        </is>
      </c>
      <c r="F10140" s="2" t="inlineStr">
        <is>
          <t>Electricity generation with a gas turbine</t>
        </is>
      </c>
      <c r="G10140" s="2" t="n">
        <v>29</v>
      </c>
      <c r="H10140" s="2" t="n">
        <v>0.0001168347807834</v>
      </c>
      <c r="I10140" s="2" t="n">
        <v>0.000130854954477408</v>
      </c>
      <c r="J10140" s="40" t="inlineStr">
        <is>
          <t>waste - methane capture</t>
        </is>
      </c>
    </row>
    <row r="10141" ht="15.75" customHeight="1" s="120">
      <c r="A10141" s="2" t="inlineStr">
        <is>
          <t>WASTE</t>
        </is>
      </c>
      <c r="B10141" s="2" t="inlineStr">
        <is>
          <t>LAN</t>
        </is>
      </c>
      <c r="C10141" s="2" t="n">
        <v>2050</v>
      </c>
      <c r="D10141" s="2" t="inlineStr">
        <is>
          <t>United States</t>
        </is>
      </c>
      <c r="E10141" s="2" t="inlineStr">
        <is>
          <t>USA</t>
        </is>
      </c>
      <c r="F10141" s="2" t="inlineStr">
        <is>
          <t>Flaring of landfill gas</t>
        </is>
      </c>
      <c r="G10141" s="2" t="n">
        <v>30</v>
      </c>
      <c r="H10141" s="2" t="n">
        <v>0.0045907594030723</v>
      </c>
      <c r="I10141" s="2" t="n">
        <v>0.005141650531440977</v>
      </c>
      <c r="J10141" s="40" t="inlineStr">
        <is>
          <t>waste - methane destruction</t>
        </is>
      </c>
    </row>
    <row r="10142" ht="15.75" customHeight="1" s="120">
      <c r="A10142" s="2" t="inlineStr">
        <is>
          <t>WASTE</t>
        </is>
      </c>
      <c r="B10142" s="2" t="inlineStr">
        <is>
          <t>LAN</t>
        </is>
      </c>
      <c r="C10142" s="2" t="n">
        <v>2050</v>
      </c>
      <c r="D10142" s="2" t="inlineStr">
        <is>
          <t>United States</t>
        </is>
      </c>
      <c r="E10142" s="2" t="inlineStr">
        <is>
          <t>USA</t>
        </is>
      </c>
      <c r="F10142" s="2" t="inlineStr">
        <is>
          <t>Electricity generation with combined heat and power</t>
        </is>
      </c>
      <c r="G10142" s="2" t="n">
        <v>30</v>
      </c>
      <c r="H10142" s="2" t="n">
        <v>0.0025673822965473</v>
      </c>
      <c r="I10142" s="2" t="n">
        <v>0.002875468172132977</v>
      </c>
      <c r="J10142" s="40" t="inlineStr">
        <is>
          <t>waste - methane capture</t>
        </is>
      </c>
    </row>
    <row r="10143" ht="15.75" customHeight="1" s="120">
      <c r="A10143" s="2" t="inlineStr">
        <is>
          <t>WASTE</t>
        </is>
      </c>
      <c r="B10143" s="2" t="inlineStr">
        <is>
          <t>LAN</t>
        </is>
      </c>
      <c r="C10143" s="2" t="n">
        <v>2050</v>
      </c>
      <c r="D10143" s="2" t="inlineStr">
        <is>
          <t>United States</t>
        </is>
      </c>
      <c r="E10143" s="2" t="inlineStr">
        <is>
          <t>USA</t>
        </is>
      </c>
      <c r="F10143" s="2" t="inlineStr">
        <is>
          <t>Electricity generation with a microturbine</t>
        </is>
      </c>
      <c r="G10143" s="2" t="n">
        <v>30</v>
      </c>
      <c r="H10143" s="2" t="n">
        <v>0.0003509652597131</v>
      </c>
      <c r="I10143" s="2" t="n">
        <v>0.000393081090878672</v>
      </c>
      <c r="J10143" s="40" t="inlineStr">
        <is>
          <t>waste - methane capture</t>
        </is>
      </c>
    </row>
    <row r="10144" ht="15.75" customHeight="1" s="120">
      <c r="A10144" s="2" t="inlineStr">
        <is>
          <t>WASTE</t>
        </is>
      </c>
      <c r="B10144" s="2" t="inlineStr">
        <is>
          <t>LAN</t>
        </is>
      </c>
      <c r="C10144" s="2" t="n">
        <v>2050</v>
      </c>
      <c r="D10144" s="2" t="inlineStr">
        <is>
          <t>United States</t>
        </is>
      </c>
      <c r="E10144" s="2" t="inlineStr">
        <is>
          <t>USA</t>
        </is>
      </c>
      <c r="F10144" s="2" t="inlineStr">
        <is>
          <t>Electricity generation with a gas turbine</t>
        </is>
      </c>
      <c r="G10144" s="2" t="n">
        <v>30</v>
      </c>
      <c r="H10144" s="2" t="n">
        <v>0.00035314244451</v>
      </c>
      <c r="I10144" s="2" t="n">
        <v>0.0003955195378512</v>
      </c>
      <c r="J10144" s="40" t="inlineStr">
        <is>
          <t>waste - methane capture</t>
        </is>
      </c>
    </row>
    <row r="10145" ht="15.75" customHeight="1" s="120">
      <c r="A10145" s="2" t="inlineStr">
        <is>
          <t>WASTE</t>
        </is>
      </c>
      <c r="B10145" s="2" t="inlineStr">
        <is>
          <t>LAN</t>
        </is>
      </c>
      <c r="C10145" s="2" t="n">
        <v>2050</v>
      </c>
      <c r="D10145" s="2" t="inlineStr">
        <is>
          <t>United States</t>
        </is>
      </c>
      <c r="E10145" s="2" t="inlineStr">
        <is>
          <t>USA</t>
        </is>
      </c>
      <c r="F10145" s="2" t="inlineStr">
        <is>
          <t>Electricity generation with a reciprocating engine</t>
        </is>
      </c>
      <c r="G10145" s="2" t="n">
        <v>30</v>
      </c>
      <c r="H10145" s="2" t="n">
        <v>0.0214561133179814</v>
      </c>
      <c r="I10145" s="2" t="n">
        <v>0.02403084691613917</v>
      </c>
      <c r="J10145" s="40" t="inlineStr">
        <is>
          <t>waste - methane capture</t>
        </is>
      </c>
    </row>
    <row r="10146" ht="15.75" customHeight="1" s="120">
      <c r="A10146" s="2" t="inlineStr">
        <is>
          <t>WASTE</t>
        </is>
      </c>
      <c r="B10146" s="2" t="inlineStr">
        <is>
          <t>LAN</t>
        </is>
      </c>
      <c r="C10146" s="2" t="n">
        <v>2050</v>
      </c>
      <c r="D10146" s="2" t="inlineStr">
        <is>
          <t>United States</t>
        </is>
      </c>
      <c r="E10146" s="2" t="inlineStr">
        <is>
          <t>USA</t>
        </is>
      </c>
      <c r="F10146" s="2" t="inlineStr">
        <is>
          <t>Land_x001f_ll gas recovery for direct use</t>
        </is>
      </c>
      <c r="G10146" s="2" t="n">
        <v>31</v>
      </c>
      <c r="H10146" s="2" t="n">
        <v>0.0003743452543858</v>
      </c>
      <c r="I10146" s="2" t="n">
        <v>0.0004192666849120961</v>
      </c>
      <c r="J10146" s="40" t="inlineStr">
        <is>
          <t>waste - methane capture</t>
        </is>
      </c>
    </row>
    <row r="10147" ht="15.75" customHeight="1" s="120">
      <c r="A10147" s="2" t="inlineStr">
        <is>
          <t>WASTE</t>
        </is>
      </c>
      <c r="B10147" s="2" t="inlineStr">
        <is>
          <t>LAN</t>
        </is>
      </c>
      <c r="C10147" s="2" t="n">
        <v>2050</v>
      </c>
      <c r="D10147" s="2" t="inlineStr">
        <is>
          <t>United States</t>
        </is>
      </c>
      <c r="E10147" s="2" t="inlineStr">
        <is>
          <t>USA</t>
        </is>
      </c>
      <c r="F10147" s="2" t="inlineStr">
        <is>
          <t>Electricity generation with a reciprocating engine</t>
        </is>
      </c>
      <c r="G10147" s="2" t="n">
        <v>31</v>
      </c>
      <c r="H10147" s="2" t="n">
        <v>0.0201978664845228</v>
      </c>
      <c r="I10147" s="2" t="n">
        <v>0.02262161046266554</v>
      </c>
      <c r="J10147" s="40" t="inlineStr">
        <is>
          <t>waste - methane capture</t>
        </is>
      </c>
    </row>
    <row r="10148" ht="15.75" customHeight="1" s="120">
      <c r="A10148" s="2" t="inlineStr">
        <is>
          <t>WASTE</t>
        </is>
      </c>
      <c r="B10148" s="2" t="inlineStr">
        <is>
          <t>LAN</t>
        </is>
      </c>
      <c r="C10148" s="2" t="n">
        <v>2050</v>
      </c>
      <c r="D10148" s="2" t="inlineStr">
        <is>
          <t>United States</t>
        </is>
      </c>
      <c r="E10148" s="2" t="inlineStr">
        <is>
          <t>USA</t>
        </is>
      </c>
      <c r="F10148" s="2" t="inlineStr">
        <is>
          <t>Electricity generation with a gas turbine</t>
        </is>
      </c>
      <c r="G10148" s="2" t="n">
        <v>31</v>
      </c>
      <c r="H10148" s="2" t="n">
        <v>0.0003414811071707</v>
      </c>
      <c r="I10148" s="2" t="n">
        <v>0.000382458840031184</v>
      </c>
      <c r="J10148" s="40" t="inlineStr">
        <is>
          <t>waste - methane capture</t>
        </is>
      </c>
    </row>
    <row r="10149" ht="15.75" customHeight="1" s="120">
      <c r="A10149" s="2" t="inlineStr">
        <is>
          <t>WASTE</t>
        </is>
      </c>
      <c r="B10149" s="2" t="inlineStr">
        <is>
          <t>LAN</t>
        </is>
      </c>
      <c r="C10149" s="2" t="n">
        <v>2050</v>
      </c>
      <c r="D10149" s="2" t="inlineStr">
        <is>
          <t>United States</t>
        </is>
      </c>
      <c r="E10149" s="2" t="inlineStr">
        <is>
          <t>USA</t>
        </is>
      </c>
      <c r="F10149" s="2" t="inlineStr">
        <is>
          <t>Electricity generation with combined heat and power</t>
        </is>
      </c>
      <c r="G10149" s="2" t="n">
        <v>31</v>
      </c>
      <c r="H10149" s="2" t="n">
        <v>0.0031304530857597</v>
      </c>
      <c r="I10149" s="2" t="n">
        <v>0.003506107456050865</v>
      </c>
      <c r="J10149" s="40" t="inlineStr">
        <is>
          <t>waste - methane capture</t>
        </is>
      </c>
    </row>
    <row r="10150" ht="15.75" customHeight="1" s="120">
      <c r="A10150" s="2" t="inlineStr">
        <is>
          <t>WASTE</t>
        </is>
      </c>
      <c r="B10150" s="2" t="inlineStr">
        <is>
          <t>LAN</t>
        </is>
      </c>
      <c r="C10150" s="2" t="n">
        <v>2050</v>
      </c>
      <c r="D10150" s="2" t="inlineStr">
        <is>
          <t>United States</t>
        </is>
      </c>
      <c r="E10150" s="2" t="inlineStr">
        <is>
          <t>USA</t>
        </is>
      </c>
      <c r="F10150" s="2" t="inlineStr">
        <is>
          <t>Electricity generation with a microturbine</t>
        </is>
      </c>
      <c r="G10150" s="2" t="n">
        <v>31</v>
      </c>
      <c r="H10150" s="2" t="n">
        <v>0.000233783164731</v>
      </c>
      <c r="I10150" s="2" t="n">
        <v>0.00026183714449872</v>
      </c>
      <c r="J10150" s="40" t="inlineStr">
        <is>
          <t>waste - methane capture</t>
        </is>
      </c>
    </row>
    <row r="10151" ht="15.75" customHeight="1" s="120">
      <c r="A10151" s="2" t="inlineStr">
        <is>
          <t>WASTE</t>
        </is>
      </c>
      <c r="B10151" s="2" t="inlineStr">
        <is>
          <t>LAN</t>
        </is>
      </c>
      <c r="C10151" s="2" t="n">
        <v>2050</v>
      </c>
      <c r="D10151" s="2" t="inlineStr">
        <is>
          <t>United States</t>
        </is>
      </c>
      <c r="E10151" s="2" t="inlineStr">
        <is>
          <t>USA</t>
        </is>
      </c>
      <c r="F10151" s="2" t="inlineStr">
        <is>
          <t>Flaring of landfill gas</t>
        </is>
      </c>
      <c r="G10151" s="2" t="n">
        <v>31</v>
      </c>
      <c r="H10151" s="2" t="n">
        <v>0.00061362615088</v>
      </c>
      <c r="I10151" s="2" t="n">
        <v>0.0006872612889856001</v>
      </c>
      <c r="J10151" s="40" t="inlineStr">
        <is>
          <t>waste - methane destruction</t>
        </is>
      </c>
    </row>
    <row r="10152" ht="15.75" customHeight="1" s="120">
      <c r="A10152" s="2" t="inlineStr">
        <is>
          <t>WASTE</t>
        </is>
      </c>
      <c r="B10152" s="2" t="inlineStr">
        <is>
          <t>LAN</t>
        </is>
      </c>
      <c r="C10152" s="2" t="n">
        <v>2050</v>
      </c>
      <c r="D10152" s="2" t="inlineStr">
        <is>
          <t>United States</t>
        </is>
      </c>
      <c r="E10152" s="2" t="inlineStr">
        <is>
          <t>USA</t>
        </is>
      </c>
      <c r="F10152" s="2" t="inlineStr">
        <is>
          <t>Electricity generation with a microturbine</t>
        </is>
      </c>
      <c r="G10152" s="2" t="n">
        <v>32</v>
      </c>
      <c r="H10152" s="2" t="n">
        <v>9.55758805503e-05</v>
      </c>
      <c r="I10152" s="2" t="n">
        <v>0.000107044986216336</v>
      </c>
      <c r="J10152" s="40" t="inlineStr">
        <is>
          <t>waste - methane capture</t>
        </is>
      </c>
    </row>
    <row r="10153" ht="15.75" customHeight="1" s="120">
      <c r="A10153" s="2" t="inlineStr">
        <is>
          <t>WASTE</t>
        </is>
      </c>
      <c r="B10153" s="2" t="inlineStr">
        <is>
          <t>LAN</t>
        </is>
      </c>
      <c r="C10153" s="2" t="n">
        <v>2050</v>
      </c>
      <c r="D10153" s="2" t="inlineStr">
        <is>
          <t>United States</t>
        </is>
      </c>
      <c r="E10153" s="2" t="inlineStr">
        <is>
          <t>USA</t>
        </is>
      </c>
      <c r="F10153" s="2" t="inlineStr">
        <is>
          <t>Electricity generation with a reciprocating engine</t>
        </is>
      </c>
      <c r="G10153" s="2" t="n">
        <v>32</v>
      </c>
      <c r="H10153" s="2" t="n">
        <v>0.0218755996320397</v>
      </c>
      <c r="I10153" s="2" t="n">
        <v>0.02450067158788447</v>
      </c>
      <c r="J10153" s="40" t="inlineStr">
        <is>
          <t>waste - methane capture</t>
        </is>
      </c>
    </row>
    <row r="10154" ht="15.75" customHeight="1" s="120">
      <c r="A10154" s="2" t="inlineStr">
        <is>
          <t>WASTE</t>
        </is>
      </c>
      <c r="B10154" s="2" t="inlineStr">
        <is>
          <t>LAN</t>
        </is>
      </c>
      <c r="C10154" s="2" t="n">
        <v>2050</v>
      </c>
      <c r="D10154" s="2" t="inlineStr">
        <is>
          <t>United States</t>
        </is>
      </c>
      <c r="E10154" s="2" t="inlineStr">
        <is>
          <t>USA</t>
        </is>
      </c>
      <c r="F10154" s="2" t="inlineStr">
        <is>
          <t>Electricity generation with combined heat and power</t>
        </is>
      </c>
      <c r="G10154" s="2" t="n">
        <v>32</v>
      </c>
      <c r="H10154" s="2" t="n">
        <v>0.0053972623427399</v>
      </c>
      <c r="I10154" s="2" t="n">
        <v>0.006044933823868688</v>
      </c>
      <c r="J10154" s="40" t="inlineStr">
        <is>
          <t>waste - methane capture</t>
        </is>
      </c>
    </row>
    <row r="10155" ht="15.75" customHeight="1" s="120">
      <c r="A10155" s="2" t="inlineStr">
        <is>
          <t>WASTE</t>
        </is>
      </c>
      <c r="B10155" s="2" t="inlineStr">
        <is>
          <t>LAN</t>
        </is>
      </c>
      <c r="C10155" s="2" t="n">
        <v>2050</v>
      </c>
      <c r="D10155" s="2" t="inlineStr">
        <is>
          <t>United States</t>
        </is>
      </c>
      <c r="E10155" s="2" t="inlineStr">
        <is>
          <t>USA</t>
        </is>
      </c>
      <c r="F10155" s="2" t="inlineStr">
        <is>
          <t>Flaring of landfill gas</t>
        </is>
      </c>
      <c r="G10155" s="2" t="n">
        <v>32</v>
      </c>
      <c r="H10155" s="2" t="n">
        <v>0.0017695964197628</v>
      </c>
      <c r="I10155" s="2" t="n">
        <v>0.001981947990134336</v>
      </c>
      <c r="J10155" s="40" t="inlineStr">
        <is>
          <t>waste - methane destruction</t>
        </is>
      </c>
    </row>
    <row r="10156" ht="15.75" customHeight="1" s="120">
      <c r="A10156" s="2" t="inlineStr">
        <is>
          <t>WASTE</t>
        </is>
      </c>
      <c r="B10156" s="2" t="inlineStr">
        <is>
          <t>LAN</t>
        </is>
      </c>
      <c r="C10156" s="2" t="n">
        <v>2050</v>
      </c>
      <c r="D10156" s="2" t="inlineStr">
        <is>
          <t>United States</t>
        </is>
      </c>
      <c r="E10156" s="2" t="inlineStr">
        <is>
          <t>USA</t>
        </is>
      </c>
      <c r="F10156" s="2" t="inlineStr">
        <is>
          <t>Electricity generation with a gas turbine</t>
        </is>
      </c>
      <c r="G10156" s="2" t="n">
        <v>32</v>
      </c>
      <c r="H10156" s="2" t="n">
        <v>0.000216586930037</v>
      </c>
      <c r="I10156" s="2" t="n">
        <v>0.00024257736164144</v>
      </c>
      <c r="J10156" s="40" t="inlineStr">
        <is>
          <t>waste - methane capture</t>
        </is>
      </c>
    </row>
    <row r="10157" ht="15.75" customHeight="1" s="120">
      <c r="A10157" s="2" t="inlineStr">
        <is>
          <t>WASTE</t>
        </is>
      </c>
      <c r="B10157" s="2" t="inlineStr">
        <is>
          <t>LAN</t>
        </is>
      </c>
      <c r="C10157" s="2" t="n">
        <v>2050</v>
      </c>
      <c r="D10157" s="2" t="inlineStr">
        <is>
          <t>United States</t>
        </is>
      </c>
      <c r="E10157" s="2" t="inlineStr">
        <is>
          <t>USA</t>
        </is>
      </c>
      <c r="F10157" s="2" t="inlineStr">
        <is>
          <t>Flaring of landfill gas</t>
        </is>
      </c>
      <c r="G10157" s="2" t="n">
        <v>33</v>
      </c>
      <c r="H10157" s="2" t="n">
        <v>0.001173165102955</v>
      </c>
      <c r="I10157" s="2" t="n">
        <v>0.0013139449153096</v>
      </c>
      <c r="J10157" s="40" t="inlineStr">
        <is>
          <t>waste - methane destruction</t>
        </is>
      </c>
    </row>
    <row r="10158" ht="15.75" customHeight="1" s="120">
      <c r="A10158" s="2" t="inlineStr">
        <is>
          <t>WASTE</t>
        </is>
      </c>
      <c r="B10158" s="2" t="inlineStr">
        <is>
          <t>LAN</t>
        </is>
      </c>
      <c r="C10158" s="2" t="n">
        <v>2050</v>
      </c>
      <c r="D10158" s="2" t="inlineStr">
        <is>
          <t>United States</t>
        </is>
      </c>
      <c r="E10158" s="2" t="inlineStr">
        <is>
          <t>USA</t>
        </is>
      </c>
      <c r="F10158" s="2" t="inlineStr">
        <is>
          <t>Electricity generation with a microturbine</t>
        </is>
      </c>
      <c r="G10158" s="2" t="n">
        <v>33</v>
      </c>
      <c r="H10158" s="2" t="n">
        <v>9.43400664255e-05</v>
      </c>
      <c r="I10158" s="2" t="n">
        <v>0.00010566087439656</v>
      </c>
      <c r="J10158" s="40" t="inlineStr">
        <is>
          <t>waste - methane capture</t>
        </is>
      </c>
    </row>
    <row r="10159" ht="15.75" customHeight="1" s="120">
      <c r="A10159" s="2" t="inlineStr">
        <is>
          <t>WASTE</t>
        </is>
      </c>
      <c r="B10159" s="2" t="inlineStr">
        <is>
          <t>LAN</t>
        </is>
      </c>
      <c r="C10159" s="2" t="n">
        <v>2050</v>
      </c>
      <c r="D10159" s="2" t="inlineStr">
        <is>
          <t>United States</t>
        </is>
      </c>
      <c r="E10159" s="2" t="inlineStr">
        <is>
          <t>USA</t>
        </is>
      </c>
      <c r="F10159" s="2" t="inlineStr">
        <is>
          <t>Electricity generation with a gas turbine</t>
        </is>
      </c>
      <c r="G10159" s="2" t="n">
        <v>33</v>
      </c>
      <c r="H10159" s="2" t="n">
        <v>0.0002047814268735</v>
      </c>
      <c r="I10159" s="2" t="n">
        <v>0.00022935519809832</v>
      </c>
      <c r="J10159" s="40" t="inlineStr">
        <is>
          <t>waste - methane capture</t>
        </is>
      </c>
    </row>
    <row r="10160" ht="15.75" customHeight="1" s="120">
      <c r="A10160" s="2" t="inlineStr">
        <is>
          <t>WASTE</t>
        </is>
      </c>
      <c r="B10160" s="2" t="inlineStr">
        <is>
          <t>LAN</t>
        </is>
      </c>
      <c r="C10160" s="2" t="n">
        <v>2050</v>
      </c>
      <c r="D10160" s="2" t="inlineStr">
        <is>
          <t>United States</t>
        </is>
      </c>
      <c r="E10160" s="2" t="inlineStr">
        <is>
          <t>USA</t>
        </is>
      </c>
      <c r="F10160" s="2" t="inlineStr">
        <is>
          <t>Electricity generation with combined heat and power</t>
        </is>
      </c>
      <c r="G10160" s="2" t="n">
        <v>33</v>
      </c>
      <c r="H10160" s="2" t="n">
        <v>0.0018755522032734</v>
      </c>
      <c r="I10160" s="2" t="n">
        <v>0.002100618467666208</v>
      </c>
      <c r="J10160" s="40" t="inlineStr">
        <is>
          <t>waste - methane capture</t>
        </is>
      </c>
    </row>
    <row r="10161" ht="15.75" customHeight="1" s="120">
      <c r="A10161" s="2" t="inlineStr">
        <is>
          <t>WASTE</t>
        </is>
      </c>
      <c r="B10161" s="2" t="inlineStr">
        <is>
          <t>LAN</t>
        </is>
      </c>
      <c r="C10161" s="2" t="n">
        <v>2050</v>
      </c>
      <c r="D10161" s="2" t="inlineStr">
        <is>
          <t>United States</t>
        </is>
      </c>
      <c r="E10161" s="2" t="inlineStr">
        <is>
          <t>USA</t>
        </is>
      </c>
      <c r="F10161" s="2" t="inlineStr">
        <is>
          <t>Electricity generation with a reciprocating engine</t>
        </is>
      </c>
      <c r="G10161" s="2" t="n">
        <v>33</v>
      </c>
      <c r="H10161" s="2" t="n">
        <v>0.0158320462796837</v>
      </c>
      <c r="I10161" s="2" t="n">
        <v>0.01773189183324574</v>
      </c>
      <c r="J10161" s="40" t="inlineStr">
        <is>
          <t>waste - methane capture</t>
        </is>
      </c>
    </row>
    <row r="10162" ht="15.75" customHeight="1" s="120">
      <c r="A10162" s="2" t="inlineStr">
        <is>
          <t>WASTE</t>
        </is>
      </c>
      <c r="B10162" s="2" t="inlineStr">
        <is>
          <t>LAN</t>
        </is>
      </c>
      <c r="C10162" s="2" t="n">
        <v>2050</v>
      </c>
      <c r="D10162" s="2" t="inlineStr">
        <is>
          <t>United States</t>
        </is>
      </c>
      <c r="E10162" s="2" t="inlineStr">
        <is>
          <t>USA</t>
        </is>
      </c>
      <c r="F10162" s="2" t="inlineStr">
        <is>
          <t>Flaring of landfill gas</t>
        </is>
      </c>
      <c r="G10162" s="2" t="n">
        <v>34</v>
      </c>
      <c r="H10162" s="2" t="n">
        <v>0.0017430155421607</v>
      </c>
      <c r="I10162" s="2" t="n">
        <v>0.001952177407219984</v>
      </c>
      <c r="J10162" s="40" t="inlineStr">
        <is>
          <t>waste - methane destruction</t>
        </is>
      </c>
    </row>
    <row r="10163" ht="15.75" customHeight="1" s="120">
      <c r="A10163" s="2" t="inlineStr">
        <is>
          <t>WASTE</t>
        </is>
      </c>
      <c r="B10163" s="2" t="inlineStr">
        <is>
          <t>LAN</t>
        </is>
      </c>
      <c r="C10163" s="2" t="n">
        <v>2050</v>
      </c>
      <c r="D10163" s="2" t="inlineStr">
        <is>
          <t>United States</t>
        </is>
      </c>
      <c r="E10163" s="2" t="inlineStr">
        <is>
          <t>USA</t>
        </is>
      </c>
      <c r="F10163" s="2" t="inlineStr">
        <is>
          <t>Electricity generation with a gas turbine</t>
        </is>
      </c>
      <c r="G10163" s="2" t="n">
        <v>34</v>
      </c>
      <c r="H10163" s="2" t="n">
        <v>0.0004151398024987</v>
      </c>
      <c r="I10163" s="2" t="n">
        <v>0.0004649565787985441</v>
      </c>
      <c r="J10163" s="40" t="inlineStr">
        <is>
          <t>waste - methane capture</t>
        </is>
      </c>
    </row>
    <row r="10164" ht="15.75" customHeight="1" s="120">
      <c r="A10164" s="2" t="inlineStr">
        <is>
          <t>WASTE</t>
        </is>
      </c>
      <c r="B10164" s="2" t="inlineStr">
        <is>
          <t>LAN</t>
        </is>
      </c>
      <c r="C10164" s="2" t="n">
        <v>2050</v>
      </c>
      <c r="D10164" s="2" t="inlineStr">
        <is>
          <t>United States</t>
        </is>
      </c>
      <c r="E10164" s="2" t="inlineStr">
        <is>
          <t>USA</t>
        </is>
      </c>
      <c r="F10164" s="2" t="inlineStr">
        <is>
          <t>Electricity generation with a microturbine</t>
        </is>
      </c>
      <c r="G10164" s="2" t="n">
        <v>34</v>
      </c>
      <c r="H10164" s="2" t="n">
        <v>0.0002625581437314</v>
      </c>
      <c r="I10164" s="2" t="n">
        <v>0.0002940651209791681</v>
      </c>
      <c r="J10164" s="40" t="inlineStr">
        <is>
          <t>waste - methane capture</t>
        </is>
      </c>
    </row>
    <row r="10165" ht="15.75" customHeight="1" s="120">
      <c r="A10165" s="2" t="inlineStr">
        <is>
          <t>WASTE</t>
        </is>
      </c>
      <c r="B10165" s="2" t="inlineStr">
        <is>
          <t>LAN</t>
        </is>
      </c>
      <c r="C10165" s="2" t="n">
        <v>2050</v>
      </c>
      <c r="D10165" s="2" t="inlineStr">
        <is>
          <t>United States</t>
        </is>
      </c>
      <c r="E10165" s="2" t="inlineStr">
        <is>
          <t>USA</t>
        </is>
      </c>
      <c r="F10165" s="2" t="inlineStr">
        <is>
          <t>Electricity generation with a reciprocating engine</t>
        </is>
      </c>
      <c r="G10165" s="2" t="n">
        <v>34</v>
      </c>
      <c r="H10165" s="2" t="n">
        <v>0.0213265558704734</v>
      </c>
      <c r="I10165" s="2" t="n">
        <v>0.02388574257493021</v>
      </c>
      <c r="J10165" s="40" t="inlineStr">
        <is>
          <t>waste - methane capture</t>
        </is>
      </c>
    </row>
    <row r="10166" ht="15.75" customHeight="1" s="120">
      <c r="A10166" s="2" t="inlineStr">
        <is>
          <t>WASTE</t>
        </is>
      </c>
      <c r="B10166" s="2" t="inlineStr">
        <is>
          <t>LAN</t>
        </is>
      </c>
      <c r="C10166" s="2" t="n">
        <v>2050</v>
      </c>
      <c r="D10166" s="2" t="inlineStr">
        <is>
          <t>United States</t>
        </is>
      </c>
      <c r="E10166" s="2" t="inlineStr">
        <is>
          <t>USA</t>
        </is>
      </c>
      <c r="F10166" s="2" t="inlineStr">
        <is>
          <t>Electricity generation with combined heat and power</t>
        </is>
      </c>
      <c r="G10166" s="2" t="n">
        <v>34</v>
      </c>
      <c r="H10166" s="2" t="n">
        <v>0.0026709940284491</v>
      </c>
      <c r="I10166" s="2" t="n">
        <v>0.002991513311862992</v>
      </c>
      <c r="J10166" s="40" t="inlineStr">
        <is>
          <t>waste - methane capture</t>
        </is>
      </c>
    </row>
    <row r="10167" ht="15.75" customHeight="1" s="120">
      <c r="A10167" s="2" t="inlineStr">
        <is>
          <t>WASTE</t>
        </is>
      </c>
      <c r="B10167" s="2" t="inlineStr">
        <is>
          <t>LAN</t>
        </is>
      </c>
      <c r="C10167" s="2" t="n">
        <v>2050</v>
      </c>
      <c r="D10167" s="2" t="inlineStr">
        <is>
          <t>United States</t>
        </is>
      </c>
      <c r="E10167" s="2" t="inlineStr">
        <is>
          <t>USA</t>
        </is>
      </c>
      <c r="F10167" s="2" t="inlineStr">
        <is>
          <t>Electricity generation with a gas turbine</t>
        </is>
      </c>
      <c r="G10167" s="2" t="n">
        <v>35</v>
      </c>
      <c r="H10167" s="2" t="n">
        <v>0.0002006189824897</v>
      </c>
      <c r="I10167" s="2" t="n">
        <v>0.000224693260388464</v>
      </c>
      <c r="J10167" s="40" t="inlineStr">
        <is>
          <t>waste - methane capture</t>
        </is>
      </c>
    </row>
    <row r="10168" ht="15.75" customHeight="1" s="120">
      <c r="A10168" s="2" t="inlineStr">
        <is>
          <t>WASTE</t>
        </is>
      </c>
      <c r="B10168" s="2" t="inlineStr">
        <is>
          <t>LAN</t>
        </is>
      </c>
      <c r="C10168" s="2" t="n">
        <v>2050</v>
      </c>
      <c r="D10168" s="2" t="inlineStr">
        <is>
          <t>United States</t>
        </is>
      </c>
      <c r="E10168" s="2" t="inlineStr">
        <is>
          <t>USA</t>
        </is>
      </c>
      <c r="F10168" s="2" t="inlineStr">
        <is>
          <t>Electricity generation with a microturbine</t>
        </is>
      </c>
      <c r="G10168" s="2" t="n">
        <v>35</v>
      </c>
      <c r="H10168" s="2" t="n">
        <v>8.56332262629e-05</v>
      </c>
      <c r="I10168" s="2" t="n">
        <v>9.590921341444801e-05</v>
      </c>
      <c r="J10168" s="40" t="inlineStr">
        <is>
          <t>waste - methane capture</t>
        </is>
      </c>
    </row>
    <row r="10169" ht="15.75" customHeight="1" s="120">
      <c r="A10169" s="2" t="inlineStr">
        <is>
          <t>WASTE</t>
        </is>
      </c>
      <c r="B10169" s="2" t="inlineStr">
        <is>
          <t>LAN</t>
        </is>
      </c>
      <c r="C10169" s="2" t="n">
        <v>2050</v>
      </c>
      <c r="D10169" s="2" t="inlineStr">
        <is>
          <t>United States</t>
        </is>
      </c>
      <c r="E10169" s="2" t="inlineStr">
        <is>
          <t>USA</t>
        </is>
      </c>
      <c r="F10169" s="2" t="inlineStr">
        <is>
          <t>Electricity generation with a reciprocating engine</t>
        </is>
      </c>
      <c r="G10169" s="2" t="n">
        <v>35</v>
      </c>
      <c r="H10169" s="2" t="n">
        <v>0.0076636099256575</v>
      </c>
      <c r="I10169" s="2" t="n">
        <v>0.008583243116736401</v>
      </c>
      <c r="J10169" s="40" t="inlineStr">
        <is>
          <t>waste - methane capture</t>
        </is>
      </c>
    </row>
    <row r="10170" ht="15.75" customHeight="1" s="120">
      <c r="A10170" s="2" t="inlineStr">
        <is>
          <t>WASTE</t>
        </is>
      </c>
      <c r="B10170" s="2" t="inlineStr">
        <is>
          <t>LAN</t>
        </is>
      </c>
      <c r="C10170" s="2" t="n">
        <v>2050</v>
      </c>
      <c r="D10170" s="2" t="inlineStr">
        <is>
          <t>United States</t>
        </is>
      </c>
      <c r="E10170" s="2" t="inlineStr">
        <is>
          <t>USA</t>
        </is>
      </c>
      <c r="F10170" s="2" t="inlineStr">
        <is>
          <t>Electricity generation with combined heat and power</t>
        </is>
      </c>
      <c r="G10170" s="2" t="n">
        <v>35</v>
      </c>
      <c r="H10170" s="2" t="n">
        <v>0.001748280483298</v>
      </c>
      <c r="I10170" s="2" t="n">
        <v>0.00195807414129376</v>
      </c>
      <c r="J10170" s="40" t="inlineStr">
        <is>
          <t>waste - methane capture</t>
        </is>
      </c>
    </row>
    <row r="10171" ht="15.75" customHeight="1" s="120">
      <c r="A10171" s="2" t="inlineStr">
        <is>
          <t>WASTE</t>
        </is>
      </c>
      <c r="B10171" s="2" t="inlineStr">
        <is>
          <t>LAN</t>
        </is>
      </c>
      <c r="C10171" s="2" t="n">
        <v>2050</v>
      </c>
      <c r="D10171" s="2" t="inlineStr">
        <is>
          <t>United States</t>
        </is>
      </c>
      <c r="E10171" s="2" t="inlineStr">
        <is>
          <t>USA</t>
        </is>
      </c>
      <c r="F10171" s="2" t="inlineStr">
        <is>
          <t>Flaring of landfill gas</t>
        </is>
      </c>
      <c r="G10171" s="2" t="n">
        <v>35</v>
      </c>
      <c r="H10171" s="2" t="n">
        <v>0.0005441556568258</v>
      </c>
      <c r="I10171" s="2" t="n">
        <v>0.000609454335644896</v>
      </c>
      <c r="J10171" s="40" t="inlineStr">
        <is>
          <t>waste - methane destruction</t>
        </is>
      </c>
    </row>
    <row r="10172" ht="15.75" customHeight="1" s="120">
      <c r="A10172" s="2" t="inlineStr">
        <is>
          <t>WASTE</t>
        </is>
      </c>
      <c r="B10172" s="2" t="inlineStr">
        <is>
          <t>LAN</t>
        </is>
      </c>
      <c r="C10172" s="2" t="n">
        <v>2050</v>
      </c>
      <c r="D10172" s="2" t="inlineStr">
        <is>
          <t>United States</t>
        </is>
      </c>
      <c r="E10172" s="2" t="inlineStr">
        <is>
          <t>USA</t>
        </is>
      </c>
      <c r="F10172" s="2" t="inlineStr">
        <is>
          <t>Electricity generation with a microturbine</t>
        </is>
      </c>
      <c r="G10172" s="2" t="n">
        <v>36</v>
      </c>
      <c r="H10172" s="2" t="n">
        <v>8.49729040056e-05</v>
      </c>
      <c r="I10172" s="2" t="n">
        <v>9.516965248627201e-05</v>
      </c>
      <c r="J10172" s="40" t="inlineStr">
        <is>
          <t>waste - methane capture</t>
        </is>
      </c>
    </row>
    <row r="10173" ht="15.75" customHeight="1" s="120">
      <c r="A10173" s="2" t="inlineStr">
        <is>
          <t>WASTE</t>
        </is>
      </c>
      <c r="B10173" s="2" t="inlineStr">
        <is>
          <t>LAN</t>
        </is>
      </c>
      <c r="C10173" s="2" t="n">
        <v>2050</v>
      </c>
      <c r="D10173" s="2" t="inlineStr">
        <is>
          <t>United States</t>
        </is>
      </c>
      <c r="E10173" s="2" t="inlineStr">
        <is>
          <t>USA</t>
        </is>
      </c>
      <c r="F10173" s="2" t="inlineStr">
        <is>
          <t>Electricity generation with a gas turbine</t>
        </is>
      </c>
      <c r="G10173" s="2" t="n">
        <v>36</v>
      </c>
      <c r="H10173" s="2" t="n">
        <v>9.33108312893e-05</v>
      </c>
      <c r="I10173" s="2" t="n">
        <v>0.000104508131044016</v>
      </c>
      <c r="J10173" s="40" t="inlineStr">
        <is>
          <t>waste - methane capture</t>
        </is>
      </c>
    </row>
    <row r="10174" ht="15.75" customHeight="1" s="120">
      <c r="A10174" s="2" t="inlineStr">
        <is>
          <t>WASTE</t>
        </is>
      </c>
      <c r="B10174" s="2" t="inlineStr">
        <is>
          <t>LAN</t>
        </is>
      </c>
      <c r="C10174" s="2" t="n">
        <v>2050</v>
      </c>
      <c r="D10174" s="2" t="inlineStr">
        <is>
          <t>United States</t>
        </is>
      </c>
      <c r="E10174" s="2" t="inlineStr">
        <is>
          <t>USA</t>
        </is>
      </c>
      <c r="F10174" s="2" t="inlineStr">
        <is>
          <t>Electricity generation with combined heat and power</t>
        </is>
      </c>
      <c r="G10174" s="2" t="n">
        <v>36</v>
      </c>
      <c r="H10174" s="2" t="n">
        <v>0.0033476596290711</v>
      </c>
      <c r="I10174" s="2" t="n">
        <v>0.003749378784559632</v>
      </c>
      <c r="J10174" s="40" t="inlineStr">
        <is>
          <t>waste - methane capture</t>
        </is>
      </c>
    </row>
    <row r="10175" ht="15.75" customHeight="1" s="120">
      <c r="A10175" s="2" t="inlineStr">
        <is>
          <t>WASTE</t>
        </is>
      </c>
      <c r="B10175" s="2" t="inlineStr">
        <is>
          <t>LAN</t>
        </is>
      </c>
      <c r="C10175" s="2" t="n">
        <v>2050</v>
      </c>
      <c r="D10175" s="2" t="inlineStr">
        <is>
          <t>United States</t>
        </is>
      </c>
      <c r="E10175" s="2" t="inlineStr">
        <is>
          <t>USA</t>
        </is>
      </c>
      <c r="F10175" s="2" t="inlineStr">
        <is>
          <t>Flaring of landfill gas</t>
        </is>
      </c>
      <c r="G10175" s="2" t="n">
        <v>36</v>
      </c>
      <c r="H10175" s="2" t="n">
        <v>0.001050716266036</v>
      </c>
      <c r="I10175" s="2" t="n">
        <v>0.00117680221796032</v>
      </c>
      <c r="J10175" s="40" t="inlineStr">
        <is>
          <t>waste - methane destruction</t>
        </is>
      </c>
    </row>
    <row r="10176" ht="15.75" customHeight="1" s="120">
      <c r="A10176" s="2" t="inlineStr">
        <is>
          <t>WASTE</t>
        </is>
      </c>
      <c r="B10176" s="2" t="inlineStr">
        <is>
          <t>LAN</t>
        </is>
      </c>
      <c r="C10176" s="2" t="n">
        <v>2050</v>
      </c>
      <c r="D10176" s="2" t="inlineStr">
        <is>
          <t>United States</t>
        </is>
      </c>
      <c r="E10176" s="2" t="inlineStr">
        <is>
          <t>USA</t>
        </is>
      </c>
      <c r="F10176" s="2" t="inlineStr">
        <is>
          <t>Electricity generation with a reciprocating engine</t>
        </is>
      </c>
      <c r="G10176" s="2" t="n">
        <v>36</v>
      </c>
      <c r="H10176" s="2" t="n">
        <v>0.0148787498474121</v>
      </c>
      <c r="I10176" s="2" t="n">
        <v>0.01666419982910156</v>
      </c>
      <c r="J10176" s="40" t="inlineStr">
        <is>
          <t>waste - methane capture</t>
        </is>
      </c>
    </row>
    <row r="10177" ht="15.75" customHeight="1" s="120">
      <c r="A10177" s="2" t="inlineStr">
        <is>
          <t>WASTE</t>
        </is>
      </c>
      <c r="B10177" s="2" t="inlineStr">
        <is>
          <t>LAN</t>
        </is>
      </c>
      <c r="C10177" s="2" t="n">
        <v>2050</v>
      </c>
      <c r="D10177" s="2" t="inlineStr">
        <is>
          <t>United States</t>
        </is>
      </c>
      <c r="E10177" s="2" t="inlineStr">
        <is>
          <t>USA</t>
        </is>
      </c>
      <c r="F10177" s="2" t="inlineStr">
        <is>
          <t>Electricity generation with a microturbine</t>
        </is>
      </c>
      <c r="G10177" s="2" t="n">
        <v>37</v>
      </c>
      <c r="H10177" s="2" t="n">
        <v>8.16535575723e-05</v>
      </c>
      <c r="I10177" s="2" t="n">
        <v>9.1451984480976e-05</v>
      </c>
      <c r="J10177" s="40" t="inlineStr">
        <is>
          <t>waste - methane capture</t>
        </is>
      </c>
    </row>
    <row r="10178" ht="15.75" customHeight="1" s="120">
      <c r="A10178" s="2" t="inlineStr">
        <is>
          <t>WASTE</t>
        </is>
      </c>
      <c r="B10178" s="2" t="inlineStr">
        <is>
          <t>LAN</t>
        </is>
      </c>
      <c r="C10178" s="2" t="n">
        <v>2050</v>
      </c>
      <c r="D10178" s="2" t="inlineStr">
        <is>
          <t>United States</t>
        </is>
      </c>
      <c r="E10178" s="2" t="inlineStr">
        <is>
          <t>USA</t>
        </is>
      </c>
      <c r="F10178" s="2" t="inlineStr">
        <is>
          <t>Electricity generation with a gas turbine</t>
        </is>
      </c>
      <c r="G10178" s="2" t="n">
        <v>37</v>
      </c>
      <c r="H10178" s="2" t="n">
        <v>0.0003689439181471</v>
      </c>
      <c r="I10178" s="2" t="n">
        <v>0.0004132171883247521</v>
      </c>
      <c r="J10178" s="40" t="inlineStr">
        <is>
          <t>waste - methane capture</t>
        </is>
      </c>
    </row>
    <row r="10179" ht="15.75" customHeight="1" s="120">
      <c r="A10179" s="2" t="inlineStr">
        <is>
          <t>WASTE</t>
        </is>
      </c>
      <c r="B10179" s="2" t="inlineStr">
        <is>
          <t>LAN</t>
        </is>
      </c>
      <c r="C10179" s="2" t="n">
        <v>2050</v>
      </c>
      <c r="D10179" s="2" t="inlineStr">
        <is>
          <t>United States</t>
        </is>
      </c>
      <c r="E10179" s="2" t="inlineStr">
        <is>
          <t>USA</t>
        </is>
      </c>
      <c r="F10179" s="2" t="inlineStr">
        <is>
          <t>Flaring of landfill gas</t>
        </is>
      </c>
      <c r="G10179" s="2" t="n">
        <v>37</v>
      </c>
      <c r="H10179" s="2" t="n">
        <v>0.0015248678973876</v>
      </c>
      <c r="I10179" s="2" t="n">
        <v>0.001707852045074112</v>
      </c>
      <c r="J10179" s="40" t="inlineStr">
        <is>
          <t>waste - methane destruction</t>
        </is>
      </c>
    </row>
    <row r="10180" ht="15.75" customHeight="1" s="120">
      <c r="A10180" s="2" t="inlineStr">
        <is>
          <t>WASTE</t>
        </is>
      </c>
      <c r="B10180" s="2" t="inlineStr">
        <is>
          <t>LAN</t>
        </is>
      </c>
      <c r="C10180" s="2" t="n">
        <v>2050</v>
      </c>
      <c r="D10180" s="2" t="inlineStr">
        <is>
          <t>United States</t>
        </is>
      </c>
      <c r="E10180" s="2" t="inlineStr">
        <is>
          <t>USA</t>
        </is>
      </c>
      <c r="F10180" s="2" t="inlineStr">
        <is>
          <t>Electricity generation with a reciprocating engine</t>
        </is>
      </c>
      <c r="G10180" s="2" t="n">
        <v>37</v>
      </c>
      <c r="H10180" s="2" t="n">
        <v>0.0138834193348885</v>
      </c>
      <c r="I10180" s="2" t="n">
        <v>0.01554942965507512</v>
      </c>
      <c r="J10180" s="40" t="inlineStr">
        <is>
          <t>waste - methane capture</t>
        </is>
      </c>
    </row>
    <row r="10181" ht="15.75" customHeight="1" s="120">
      <c r="A10181" s="2" t="inlineStr">
        <is>
          <t>WASTE</t>
        </is>
      </c>
      <c r="B10181" s="2" t="inlineStr">
        <is>
          <t>LAN</t>
        </is>
      </c>
      <c r="C10181" s="2" t="n">
        <v>2050</v>
      </c>
      <c r="D10181" s="2" t="inlineStr">
        <is>
          <t>United States</t>
        </is>
      </c>
      <c r="E10181" s="2" t="inlineStr">
        <is>
          <t>USA</t>
        </is>
      </c>
      <c r="F10181" s="2" t="inlineStr">
        <is>
          <t>Electricity generation with combined heat and power</t>
        </is>
      </c>
      <c r="G10181" s="2" t="n">
        <v>37</v>
      </c>
      <c r="H10181" s="2" t="n">
        <v>0.0029734771815129</v>
      </c>
      <c r="I10181" s="2" t="n">
        <v>0.003330294443294449</v>
      </c>
      <c r="J10181" s="40" t="inlineStr">
        <is>
          <t>waste - methane capture</t>
        </is>
      </c>
    </row>
    <row r="10182" ht="15.75" customHeight="1" s="120">
      <c r="A10182" s="2" t="inlineStr">
        <is>
          <t>WASTE</t>
        </is>
      </c>
      <c r="B10182" s="2" t="inlineStr">
        <is>
          <t>LAN</t>
        </is>
      </c>
      <c r="C10182" s="2" t="n">
        <v>2050</v>
      </c>
      <c r="D10182" s="2" t="inlineStr">
        <is>
          <t>United States</t>
        </is>
      </c>
      <c r="E10182" s="2" t="inlineStr">
        <is>
          <t>USA</t>
        </is>
      </c>
      <c r="F10182" s="2" t="inlineStr">
        <is>
          <t>Flaring of landfill gas</t>
        </is>
      </c>
      <c r="G10182" s="2" t="n">
        <v>38</v>
      </c>
      <c r="H10182" s="2" t="n">
        <v>0.0005079896654934</v>
      </c>
      <c r="I10182" s="2" t="n">
        <v>0.0005689484253526081</v>
      </c>
      <c r="J10182" s="40" t="inlineStr">
        <is>
          <t>waste - methane destruction</t>
        </is>
      </c>
    </row>
    <row r="10183" ht="15.75" customHeight="1" s="120">
      <c r="A10183" s="2" t="inlineStr">
        <is>
          <t>WASTE</t>
        </is>
      </c>
      <c r="B10183" s="2" t="inlineStr">
        <is>
          <t>LAN</t>
        </is>
      </c>
      <c r="C10183" s="2" t="n">
        <v>2050</v>
      </c>
      <c r="D10183" s="2" t="inlineStr">
        <is>
          <t>United States</t>
        </is>
      </c>
      <c r="E10183" s="2" t="inlineStr">
        <is>
          <t>USA</t>
        </is>
      </c>
      <c r="F10183" s="2" t="inlineStr">
        <is>
          <t>Electricity generation with a reciprocating engine</t>
        </is>
      </c>
      <c r="G10183" s="2" t="n">
        <v>38</v>
      </c>
      <c r="H10183" s="2" t="n">
        <v>0.0105905767995864</v>
      </c>
      <c r="I10183" s="2" t="n">
        <v>0.01186144601553677</v>
      </c>
      <c r="J10183" s="40" t="inlineStr">
        <is>
          <t>waste - methane capture</t>
        </is>
      </c>
    </row>
    <row r="10184" ht="15.75" customHeight="1" s="120">
      <c r="A10184" s="2" t="inlineStr">
        <is>
          <t>WASTE</t>
        </is>
      </c>
      <c r="B10184" s="2" t="inlineStr">
        <is>
          <t>LAN</t>
        </is>
      </c>
      <c r="C10184" s="2" t="n">
        <v>2050</v>
      </c>
      <c r="D10184" s="2" t="inlineStr">
        <is>
          <t>United States</t>
        </is>
      </c>
      <c r="E10184" s="2" t="inlineStr">
        <is>
          <t>USA</t>
        </is>
      </c>
      <c r="F10184" s="2" t="inlineStr">
        <is>
          <t>Electricity generation with a microturbine</t>
        </is>
      </c>
      <c r="G10184" s="2" t="n">
        <v>38</v>
      </c>
      <c r="H10184" s="2" t="n">
        <v>0.0001537086427561</v>
      </c>
      <c r="I10184" s="2" t="n">
        <v>0.000172153679886832</v>
      </c>
      <c r="J10184" s="40" t="inlineStr">
        <is>
          <t>waste - methane capture</t>
        </is>
      </c>
    </row>
    <row r="10185" ht="15.75" customHeight="1" s="120">
      <c r="A10185" s="2" t="inlineStr">
        <is>
          <t>WASTE</t>
        </is>
      </c>
      <c r="B10185" s="2" t="inlineStr">
        <is>
          <t>LAN</t>
        </is>
      </c>
      <c r="C10185" s="2" t="n">
        <v>2050</v>
      </c>
      <c r="D10185" s="2" t="inlineStr">
        <is>
          <t>United States</t>
        </is>
      </c>
      <c r="E10185" s="2" t="inlineStr">
        <is>
          <t>USA</t>
        </is>
      </c>
      <c r="F10185" s="2" t="inlineStr">
        <is>
          <t>Electricity generation with combined heat and power</t>
        </is>
      </c>
      <c r="G10185" s="2" t="n">
        <v>38</v>
      </c>
      <c r="H10185" s="2" t="n">
        <v>0.0010740104480647</v>
      </c>
      <c r="I10185" s="2" t="n">
        <v>0.001202891701832464</v>
      </c>
      <c r="J10185" s="40" t="inlineStr">
        <is>
          <t>waste - methane capture</t>
        </is>
      </c>
    </row>
    <row r="10186" ht="15.75" customHeight="1" s="120">
      <c r="A10186" s="2" t="inlineStr">
        <is>
          <t>WASTE</t>
        </is>
      </c>
      <c r="B10186" s="2" t="inlineStr">
        <is>
          <t>LAN</t>
        </is>
      </c>
      <c r="C10186" s="2" t="n">
        <v>2050</v>
      </c>
      <c r="D10186" s="2" t="inlineStr">
        <is>
          <t>United States</t>
        </is>
      </c>
      <c r="E10186" s="2" t="inlineStr">
        <is>
          <t>USA</t>
        </is>
      </c>
      <c r="F10186" s="2" t="inlineStr">
        <is>
          <t>Electricity generation with a gas turbine</t>
        </is>
      </c>
      <c r="G10186" s="2" t="n">
        <v>38</v>
      </c>
      <c r="H10186" s="2" t="n">
        <v>0.0004697090043919</v>
      </c>
      <c r="I10186" s="2" t="n">
        <v>0.0005260740849189281</v>
      </c>
      <c r="J10186" s="40" t="inlineStr">
        <is>
          <t>waste - methane capture</t>
        </is>
      </c>
    </row>
    <row r="10187" ht="15.75" customHeight="1" s="120">
      <c r="A10187" s="2" t="inlineStr">
        <is>
          <t>WASTE</t>
        </is>
      </c>
      <c r="B10187" s="2" t="inlineStr">
        <is>
          <t>LAN</t>
        </is>
      </c>
      <c r="C10187" s="2" t="n">
        <v>2050</v>
      </c>
      <c r="D10187" s="2" t="inlineStr">
        <is>
          <t>United States</t>
        </is>
      </c>
      <c r="E10187" s="2" t="inlineStr">
        <is>
          <t>USA</t>
        </is>
      </c>
      <c r="F10187" s="2" t="inlineStr">
        <is>
          <t>Electricity generation with combined heat and power</t>
        </is>
      </c>
      <c r="G10187" s="2" t="n">
        <v>39</v>
      </c>
      <c r="H10187" s="2" t="n">
        <v>0.0021662396611646</v>
      </c>
      <c r="I10187" s="2" t="n">
        <v>0.002426188420504352</v>
      </c>
      <c r="J10187" s="40" t="inlineStr">
        <is>
          <t>waste - methane capture</t>
        </is>
      </c>
    </row>
    <row r="10188" ht="15.75" customHeight="1" s="120">
      <c r="A10188" s="2" t="inlineStr">
        <is>
          <t>WASTE</t>
        </is>
      </c>
      <c r="B10188" s="2" t="inlineStr">
        <is>
          <t>LAN</t>
        </is>
      </c>
      <c r="C10188" s="2" t="n">
        <v>2050</v>
      </c>
      <c r="D10188" s="2" t="inlineStr">
        <is>
          <t>United States</t>
        </is>
      </c>
      <c r="E10188" s="2" t="inlineStr">
        <is>
          <t>USA</t>
        </is>
      </c>
      <c r="F10188" s="2" t="inlineStr">
        <is>
          <t>Electricity generation with a microturbine</t>
        </is>
      </c>
      <c r="G10188" s="2" t="n">
        <v>39</v>
      </c>
      <c r="H10188" s="2" t="n">
        <v>7.756977720419999e-05</v>
      </c>
      <c r="I10188" s="2" t="n">
        <v>8.6878150468704e-05</v>
      </c>
      <c r="J10188" s="40" t="inlineStr">
        <is>
          <t>waste - methane capture</t>
        </is>
      </c>
    </row>
    <row r="10189" ht="15.75" customHeight="1" s="120">
      <c r="A10189" s="2" t="inlineStr">
        <is>
          <t>WASTE</t>
        </is>
      </c>
      <c r="B10189" s="2" t="inlineStr">
        <is>
          <t>LAN</t>
        </is>
      </c>
      <c r="C10189" s="2" t="n">
        <v>2050</v>
      </c>
      <c r="D10189" s="2" t="inlineStr">
        <is>
          <t>United States</t>
        </is>
      </c>
      <c r="E10189" s="2" t="inlineStr">
        <is>
          <t>USA</t>
        </is>
      </c>
      <c r="F10189" s="2" t="inlineStr">
        <is>
          <t>Electricity generation with a gas turbine</t>
        </is>
      </c>
      <c r="G10189" s="2" t="n">
        <v>39</v>
      </c>
      <c r="H10189" s="2" t="n">
        <v>0.0001819274257286</v>
      </c>
      <c r="I10189" s="2" t="n">
        <v>0.000203758716816032</v>
      </c>
      <c r="J10189" s="40" t="inlineStr">
        <is>
          <t>waste - methane capture</t>
        </is>
      </c>
    </row>
    <row r="10190" ht="15.75" customHeight="1" s="120">
      <c r="A10190" s="2" t="inlineStr">
        <is>
          <t>WASTE</t>
        </is>
      </c>
      <c r="B10190" s="2" t="inlineStr">
        <is>
          <t>LAN</t>
        </is>
      </c>
      <c r="C10190" s="2" t="n">
        <v>2050</v>
      </c>
      <c r="D10190" s="2" t="inlineStr">
        <is>
          <t>United States</t>
        </is>
      </c>
      <c r="E10190" s="2" t="inlineStr">
        <is>
          <t>USA</t>
        </is>
      </c>
      <c r="F10190" s="2" t="inlineStr">
        <is>
          <t>Electricity generation with a reciprocating engine</t>
        </is>
      </c>
      <c r="G10190" s="2" t="n">
        <v>39</v>
      </c>
      <c r="H10190" s="2" t="n">
        <v>0.0048665157519281</v>
      </c>
      <c r="I10190" s="2" t="n">
        <v>0.005450497642159473</v>
      </c>
      <c r="J10190" s="40" t="inlineStr">
        <is>
          <t>waste - methane capture</t>
        </is>
      </c>
    </row>
    <row r="10191" ht="15.75" customHeight="1" s="120">
      <c r="A10191" s="2" t="inlineStr">
        <is>
          <t>WASTE</t>
        </is>
      </c>
      <c r="B10191" s="2" t="inlineStr">
        <is>
          <t>LAN</t>
        </is>
      </c>
      <c r="C10191" s="2" t="n">
        <v>2050</v>
      </c>
      <c r="D10191" s="2" t="inlineStr">
        <is>
          <t>United States</t>
        </is>
      </c>
      <c r="E10191" s="2" t="inlineStr">
        <is>
          <t>USA</t>
        </is>
      </c>
      <c r="F10191" s="2" t="inlineStr">
        <is>
          <t>Electricity generation with a reciprocating engine</t>
        </is>
      </c>
      <c r="G10191" s="2" t="n">
        <v>40</v>
      </c>
      <c r="H10191" s="2" t="n">
        <v>0.0107102701440454</v>
      </c>
      <c r="I10191" s="2" t="n">
        <v>0.01199550256133085</v>
      </c>
      <c r="J10191" s="40" t="inlineStr">
        <is>
          <t>waste - methane capture</t>
        </is>
      </c>
    </row>
    <row r="10192" ht="15.75" customHeight="1" s="120">
      <c r="A10192" s="2" t="inlineStr">
        <is>
          <t>WASTE</t>
        </is>
      </c>
      <c r="B10192" s="2" t="inlineStr">
        <is>
          <t>LAN</t>
        </is>
      </c>
      <c r="C10192" s="2" t="n">
        <v>2050</v>
      </c>
      <c r="D10192" s="2" t="inlineStr">
        <is>
          <t>United States</t>
        </is>
      </c>
      <c r="E10192" s="2" t="inlineStr">
        <is>
          <t>USA</t>
        </is>
      </c>
      <c r="F10192" s="2" t="inlineStr">
        <is>
          <t>Flaring of landfill gas</t>
        </is>
      </c>
      <c r="G10192" s="2" t="n">
        <v>40</v>
      </c>
      <c r="H10192" s="2" t="n">
        <v>0.0018938176799566</v>
      </c>
      <c r="I10192" s="2" t="n">
        <v>0.002121075801551392</v>
      </c>
      <c r="J10192" s="40" t="inlineStr">
        <is>
          <t>waste - methane destruction</t>
        </is>
      </c>
    </row>
    <row r="10193" ht="15.75" customHeight="1" s="120">
      <c r="A10193" s="2" t="inlineStr">
        <is>
          <t>WASTE</t>
        </is>
      </c>
      <c r="B10193" s="2" t="inlineStr">
        <is>
          <t>LAN</t>
        </is>
      </c>
      <c r="C10193" s="2" t="n">
        <v>2050</v>
      </c>
      <c r="D10193" s="2" t="inlineStr">
        <is>
          <t>United States</t>
        </is>
      </c>
      <c r="E10193" s="2" t="inlineStr">
        <is>
          <t>USA</t>
        </is>
      </c>
      <c r="F10193" s="2" t="inlineStr">
        <is>
          <t>Electricity generation with combined heat and power</t>
        </is>
      </c>
      <c r="G10193" s="2" t="n">
        <v>40</v>
      </c>
      <c r="H10193" s="2" t="n">
        <v>0.000835518410895</v>
      </c>
      <c r="I10193" s="2" t="n">
        <v>0.0009357806202024002</v>
      </c>
      <c r="J10193" s="40" t="inlineStr">
        <is>
          <t>waste - methane capture</t>
        </is>
      </c>
    </row>
    <row r="10194" ht="15.75" customHeight="1" s="120">
      <c r="A10194" s="2" t="inlineStr">
        <is>
          <t>WASTE</t>
        </is>
      </c>
      <c r="B10194" s="2" t="inlineStr">
        <is>
          <t>LAN</t>
        </is>
      </c>
      <c r="C10194" s="2" t="n">
        <v>2050</v>
      </c>
      <c r="D10194" s="2" t="inlineStr">
        <is>
          <t>United States</t>
        </is>
      </c>
      <c r="E10194" s="2" t="inlineStr">
        <is>
          <t>USA</t>
        </is>
      </c>
      <c r="F10194" s="2" t="inlineStr">
        <is>
          <t>Land_x001f_ll gas recovery for direct use</t>
        </is>
      </c>
      <c r="G10194" s="2" t="n">
        <v>40</v>
      </c>
      <c r="H10194" s="2" t="n">
        <v>0.0010596700012684</v>
      </c>
      <c r="I10194" s="2" t="n">
        <v>0.001186830401420608</v>
      </c>
      <c r="J10194" s="40" t="inlineStr">
        <is>
          <t>waste - methane capture</t>
        </is>
      </c>
    </row>
    <row r="10195" ht="15.75" customHeight="1" s="120">
      <c r="A10195" s="2" t="inlineStr">
        <is>
          <t>WASTE</t>
        </is>
      </c>
      <c r="B10195" s="2" t="inlineStr">
        <is>
          <t>LAN</t>
        </is>
      </c>
      <c r="C10195" s="2" t="n">
        <v>2050</v>
      </c>
      <c r="D10195" s="2" t="inlineStr">
        <is>
          <t>United States</t>
        </is>
      </c>
      <c r="E10195" s="2" t="inlineStr">
        <is>
          <t>USA</t>
        </is>
      </c>
      <c r="F10195" s="2" t="inlineStr">
        <is>
          <t>Electricity generation with a gas turbine</t>
        </is>
      </c>
      <c r="G10195" s="2" t="n">
        <v>40</v>
      </c>
      <c r="H10195" s="2" t="n">
        <v>8.39776621433e-05</v>
      </c>
      <c r="I10195" s="2" t="n">
        <v>9.405498160049601e-05</v>
      </c>
      <c r="J10195" s="40" t="inlineStr">
        <is>
          <t>waste - methane capture</t>
        </is>
      </c>
    </row>
    <row r="10196" ht="15.75" customHeight="1" s="120">
      <c r="A10196" s="2" t="inlineStr">
        <is>
          <t>WASTE</t>
        </is>
      </c>
      <c r="B10196" s="2" t="inlineStr">
        <is>
          <t>LAN</t>
        </is>
      </c>
      <c r="C10196" s="2" t="n">
        <v>2050</v>
      </c>
      <c r="D10196" s="2" t="inlineStr">
        <is>
          <t>United States</t>
        </is>
      </c>
      <c r="E10196" s="2" t="inlineStr">
        <is>
          <t>USA</t>
        </is>
      </c>
      <c r="F10196" s="2" t="inlineStr">
        <is>
          <t>Land_x001f_ll gas recovery for direct use</t>
        </is>
      </c>
      <c r="G10196" s="2" t="n">
        <v>41</v>
      </c>
      <c r="H10196" s="2" t="n">
        <v>0.0012064338370692</v>
      </c>
      <c r="I10196" s="2" t="n">
        <v>0.001351205897517504</v>
      </c>
      <c r="J10196" s="40" t="inlineStr">
        <is>
          <t>waste - methane capture</t>
        </is>
      </c>
    </row>
    <row r="10197" ht="15.75" customHeight="1" s="120">
      <c r="A10197" s="2" t="inlineStr">
        <is>
          <t>WASTE</t>
        </is>
      </c>
      <c r="B10197" s="2" t="inlineStr">
        <is>
          <t>LAN</t>
        </is>
      </c>
      <c r="C10197" s="2" t="n">
        <v>2050</v>
      </c>
      <c r="D10197" s="2" t="inlineStr">
        <is>
          <t>United States</t>
        </is>
      </c>
      <c r="E10197" s="2" t="inlineStr">
        <is>
          <t>USA</t>
        </is>
      </c>
      <c r="F10197" s="2" t="inlineStr">
        <is>
          <t>Electricity generation with a microturbine</t>
        </is>
      </c>
      <c r="G10197" s="2" t="n">
        <v>41</v>
      </c>
      <c r="H10197" s="2" t="n">
        <v>3.68694709323e-05</v>
      </c>
      <c r="I10197" s="2" t="n">
        <v>4.129380744417601e-05</v>
      </c>
      <c r="J10197" s="40" t="inlineStr">
        <is>
          <t>waste - methane capture</t>
        </is>
      </c>
    </row>
    <row r="10198" ht="15.75" customHeight="1" s="120">
      <c r="A10198" s="2" t="inlineStr">
        <is>
          <t>WASTE</t>
        </is>
      </c>
      <c r="B10198" s="2" t="inlineStr">
        <is>
          <t>LAN</t>
        </is>
      </c>
      <c r="C10198" s="2" t="n">
        <v>2050</v>
      </c>
      <c r="D10198" s="2" t="inlineStr">
        <is>
          <t>United States</t>
        </is>
      </c>
      <c r="E10198" s="2" t="inlineStr">
        <is>
          <t>USA</t>
        </is>
      </c>
      <c r="F10198" s="2" t="inlineStr">
        <is>
          <t>Electricity generation with a reciprocating engine</t>
        </is>
      </c>
      <c r="G10198" s="2" t="n">
        <v>41</v>
      </c>
      <c r="H10198" s="2" t="n">
        <v>0.0046778446994722</v>
      </c>
      <c r="I10198" s="2" t="n">
        <v>0.005239186063408865</v>
      </c>
      <c r="J10198" s="40" t="inlineStr">
        <is>
          <t>waste - methane capture</t>
        </is>
      </c>
    </row>
    <row r="10199" ht="15.75" customHeight="1" s="120">
      <c r="A10199" s="2" t="inlineStr">
        <is>
          <t>WASTE</t>
        </is>
      </c>
      <c r="B10199" s="2" t="inlineStr">
        <is>
          <t>LAN</t>
        </is>
      </c>
      <c r="C10199" s="2" t="n">
        <v>2050</v>
      </c>
      <c r="D10199" s="2" t="inlineStr">
        <is>
          <t>United States</t>
        </is>
      </c>
      <c r="E10199" s="2" t="inlineStr">
        <is>
          <t>USA</t>
        </is>
      </c>
      <c r="F10199" s="2" t="inlineStr">
        <is>
          <t>Electricity generation with a gas turbine</t>
        </is>
      </c>
      <c r="G10199" s="2" t="n">
        <v>41</v>
      </c>
      <c r="H10199" s="2" t="n">
        <v>0.000171357220097</v>
      </c>
      <c r="I10199" s="2" t="n">
        <v>0.00019192008650864</v>
      </c>
      <c r="J10199" s="40" t="inlineStr">
        <is>
          <t>waste - methane capture</t>
        </is>
      </c>
    </row>
    <row r="10200" ht="15.75" customHeight="1" s="120">
      <c r="A10200" s="2" t="inlineStr">
        <is>
          <t>WASTE</t>
        </is>
      </c>
      <c r="B10200" s="2" t="inlineStr">
        <is>
          <t>LAN</t>
        </is>
      </c>
      <c r="C10200" s="2" t="n">
        <v>2050</v>
      </c>
      <c r="D10200" s="2" t="inlineStr">
        <is>
          <t>United States</t>
        </is>
      </c>
      <c r="E10200" s="2" t="inlineStr">
        <is>
          <t>USA</t>
        </is>
      </c>
      <c r="F10200" s="2" t="inlineStr">
        <is>
          <t>Electricity generation with combined heat and power</t>
        </is>
      </c>
      <c r="G10200" s="2" t="n">
        <v>41</v>
      </c>
      <c r="H10200" s="2" t="n">
        <v>0.0012425086752046</v>
      </c>
      <c r="I10200" s="2" t="n">
        <v>0.001391609716229152</v>
      </c>
      <c r="J10200" s="40" t="inlineStr">
        <is>
          <t>waste - methane capture</t>
        </is>
      </c>
    </row>
    <row r="10201" ht="15.75" customHeight="1" s="120">
      <c r="A10201" s="2" t="inlineStr">
        <is>
          <t>WASTE</t>
        </is>
      </c>
      <c r="B10201" s="2" t="inlineStr">
        <is>
          <t>LAN</t>
        </is>
      </c>
      <c r="C10201" s="2" t="n">
        <v>2050</v>
      </c>
      <c r="D10201" s="2" t="inlineStr">
        <is>
          <t>United States</t>
        </is>
      </c>
      <c r="E10201" s="2" t="inlineStr">
        <is>
          <t>USA</t>
        </is>
      </c>
      <c r="F10201" s="2" t="inlineStr">
        <is>
          <t>Electricity generation with combined heat and power</t>
        </is>
      </c>
      <c r="G10201" s="2" t="n">
        <v>42</v>
      </c>
      <c r="H10201" s="2" t="n">
        <v>0.0013157535868231</v>
      </c>
      <c r="I10201" s="2" t="n">
        <v>0.001473644017241872</v>
      </c>
      <c r="J10201" s="40" t="inlineStr">
        <is>
          <t>waste - methane capture</t>
        </is>
      </c>
    </row>
    <row r="10202" ht="15.75" customHeight="1" s="120">
      <c r="A10202" s="2" t="inlineStr">
        <is>
          <t>WASTE</t>
        </is>
      </c>
      <c r="B10202" s="2" t="inlineStr">
        <is>
          <t>LAN</t>
        </is>
      </c>
      <c r="C10202" s="2" t="n">
        <v>2050</v>
      </c>
      <c r="D10202" s="2" t="inlineStr">
        <is>
          <t>United States</t>
        </is>
      </c>
      <c r="E10202" s="2" t="inlineStr">
        <is>
          <t>USA</t>
        </is>
      </c>
      <c r="F10202" s="2" t="inlineStr">
        <is>
          <t>Flaring of landfill gas</t>
        </is>
      </c>
      <c r="G10202" s="2" t="n">
        <v>42</v>
      </c>
      <c r="H10202" s="2" t="n">
        <v>0.0004709574277513</v>
      </c>
      <c r="I10202" s="2" t="n">
        <v>0.0005274723190814561</v>
      </c>
      <c r="J10202" s="40" t="inlineStr">
        <is>
          <t>waste - methane destruction</t>
        </is>
      </c>
    </row>
    <row r="10203" ht="15.75" customHeight="1" s="120">
      <c r="A10203" s="2" t="inlineStr">
        <is>
          <t>WASTE</t>
        </is>
      </c>
      <c r="B10203" s="2" t="inlineStr">
        <is>
          <t>LAN</t>
        </is>
      </c>
      <c r="C10203" s="2" t="n">
        <v>2050</v>
      </c>
      <c r="D10203" s="2" t="inlineStr">
        <is>
          <t>United States</t>
        </is>
      </c>
      <c r="E10203" s="2" t="inlineStr">
        <is>
          <t>USA</t>
        </is>
      </c>
      <c r="F10203" s="2" t="inlineStr">
        <is>
          <t>Electricity generation with a gas turbine</t>
        </is>
      </c>
      <c r="G10203" s="2" t="n">
        <v>42</v>
      </c>
      <c r="H10203" s="2" t="n">
        <v>0.0002369189023739</v>
      </c>
      <c r="I10203" s="2" t="n">
        <v>0.000265349170658768</v>
      </c>
      <c r="J10203" s="40" t="inlineStr">
        <is>
          <t>waste - methane capture</t>
        </is>
      </c>
    </row>
    <row r="10204" ht="15.75" customHeight="1" s="120">
      <c r="A10204" s="2" t="inlineStr">
        <is>
          <t>WASTE</t>
        </is>
      </c>
      <c r="B10204" s="2" t="inlineStr">
        <is>
          <t>LAN</t>
        </is>
      </c>
      <c r="C10204" s="2" t="n">
        <v>2050</v>
      </c>
      <c r="D10204" s="2" t="inlineStr">
        <is>
          <t>United States</t>
        </is>
      </c>
      <c r="E10204" s="2" t="inlineStr">
        <is>
          <t>USA</t>
        </is>
      </c>
      <c r="F10204" s="2" t="inlineStr">
        <is>
          <t>Electricity generation with a microturbine</t>
        </is>
      </c>
      <c r="G10204" s="2" t="n">
        <v>42</v>
      </c>
      <c r="H10204" s="2" t="n">
        <v>3.57270255336e-05</v>
      </c>
      <c r="I10204" s="2" t="n">
        <v>4.0014268597632e-05</v>
      </c>
      <c r="J10204" s="40" t="inlineStr">
        <is>
          <t>waste - methane capture</t>
        </is>
      </c>
    </row>
    <row r="10205" ht="15.75" customHeight="1" s="120">
      <c r="A10205" s="2" t="inlineStr">
        <is>
          <t>WASTE</t>
        </is>
      </c>
      <c r="B10205" s="2" t="inlineStr">
        <is>
          <t>LAN</t>
        </is>
      </c>
      <c r="C10205" s="2" t="n">
        <v>2050</v>
      </c>
      <c r="D10205" s="2" t="inlineStr">
        <is>
          <t>United States</t>
        </is>
      </c>
      <c r="E10205" s="2" t="inlineStr">
        <is>
          <t>USA</t>
        </is>
      </c>
      <c r="F10205" s="2" t="inlineStr">
        <is>
          <t>Land_x001f_ll gas recovery for direct use</t>
        </is>
      </c>
      <c r="G10205" s="2" t="n">
        <v>42</v>
      </c>
      <c r="H10205" s="2" t="n">
        <v>0.0005573334346991</v>
      </c>
      <c r="I10205" s="2" t="n">
        <v>0.000624213446862992</v>
      </c>
      <c r="J10205" s="40" t="inlineStr">
        <is>
          <t>waste - methane capture</t>
        </is>
      </c>
    </row>
    <row r="10206" ht="15.75" customHeight="1" s="120">
      <c r="A10206" s="2" t="inlineStr">
        <is>
          <t>WASTE</t>
        </is>
      </c>
      <c r="B10206" s="2" t="inlineStr">
        <is>
          <t>LAN</t>
        </is>
      </c>
      <c r="C10206" s="2" t="n">
        <v>2050</v>
      </c>
      <c r="D10206" s="2" t="inlineStr">
        <is>
          <t>United States</t>
        </is>
      </c>
      <c r="E10206" s="2" t="inlineStr">
        <is>
          <t>USA</t>
        </is>
      </c>
      <c r="F10206" s="2" t="inlineStr">
        <is>
          <t>Electricity generation with a reciprocating engine</t>
        </is>
      </c>
      <c r="G10206" s="2" t="n">
        <v>42</v>
      </c>
      <c r="H10206" s="2" t="n">
        <v>0.009521490661427399</v>
      </c>
      <c r="I10206" s="2" t="n">
        <v>0.01066406954079869</v>
      </c>
      <c r="J10206" s="40" t="inlineStr">
        <is>
          <t>waste - methane capture</t>
        </is>
      </c>
    </row>
    <row r="10207" ht="15.75" customHeight="1" s="120">
      <c r="A10207" s="2" t="inlineStr">
        <is>
          <t>WASTE</t>
        </is>
      </c>
      <c r="B10207" s="2" t="inlineStr">
        <is>
          <t>LAN</t>
        </is>
      </c>
      <c r="C10207" s="2" t="n">
        <v>2050</v>
      </c>
      <c r="D10207" s="2" t="inlineStr">
        <is>
          <t>United States</t>
        </is>
      </c>
      <c r="E10207" s="2" t="inlineStr">
        <is>
          <t>USA</t>
        </is>
      </c>
      <c r="F10207" s="2" t="inlineStr">
        <is>
          <t>Electricity generation with a reciprocating engine</t>
        </is>
      </c>
      <c r="G10207" s="2" t="n">
        <v>43</v>
      </c>
      <c r="H10207" s="2" t="n">
        <v>0.0041535976342857</v>
      </c>
      <c r="I10207" s="2" t="n">
        <v>0.004652029350399984</v>
      </c>
      <c r="J10207" s="40" t="inlineStr">
        <is>
          <t>waste - methane capture</t>
        </is>
      </c>
    </row>
    <row r="10208" ht="15.75" customHeight="1" s="120">
      <c r="A10208" s="2" t="inlineStr">
        <is>
          <t>WASTE</t>
        </is>
      </c>
      <c r="B10208" s="2" t="inlineStr">
        <is>
          <t>LAN</t>
        </is>
      </c>
      <c r="C10208" s="2" t="n">
        <v>2050</v>
      </c>
      <c r="D10208" s="2" t="inlineStr">
        <is>
          <t>United States</t>
        </is>
      </c>
      <c r="E10208" s="2" t="inlineStr">
        <is>
          <t>USA</t>
        </is>
      </c>
      <c r="F10208" s="2" t="inlineStr">
        <is>
          <t>Electricity generation with combined heat and power</t>
        </is>
      </c>
      <c r="G10208" s="2" t="n">
        <v>43</v>
      </c>
      <c r="H10208" s="2" t="n">
        <v>0.0002458794333506</v>
      </c>
      <c r="I10208" s="2" t="n">
        <v>0.000275384965352672</v>
      </c>
      <c r="J10208" s="40" t="inlineStr">
        <is>
          <t>waste - methane capture</t>
        </is>
      </c>
    </row>
    <row r="10209" ht="15.75" customHeight="1" s="120">
      <c r="A10209" s="2" t="inlineStr">
        <is>
          <t>WASTE</t>
        </is>
      </c>
      <c r="B10209" s="2" t="inlineStr">
        <is>
          <t>LAN</t>
        </is>
      </c>
      <c r="C10209" s="2" t="n">
        <v>2050</v>
      </c>
      <c r="D10209" s="2" t="inlineStr">
        <is>
          <t>United States</t>
        </is>
      </c>
      <c r="E10209" s="2" t="inlineStr">
        <is>
          <t>USA</t>
        </is>
      </c>
      <c r="F10209" s="2" t="inlineStr">
        <is>
          <t>Electricity generation with a gas turbine</t>
        </is>
      </c>
      <c r="G10209" s="2" t="n">
        <v>43</v>
      </c>
      <c r="H10209" s="2" t="n">
        <v>7.74054642534e-05</v>
      </c>
      <c r="I10209" s="2" t="n">
        <v>8.669411996380801e-05</v>
      </c>
      <c r="J10209" s="40" t="inlineStr">
        <is>
          <t>waste - methane capture</t>
        </is>
      </c>
    </row>
    <row r="10210" ht="15.75" customHeight="1" s="120">
      <c r="A10210" s="2" t="inlineStr">
        <is>
          <t>WASTE</t>
        </is>
      </c>
      <c r="B10210" s="2" t="inlineStr">
        <is>
          <t>LAN</t>
        </is>
      </c>
      <c r="C10210" s="2" t="n">
        <v>2050</v>
      </c>
      <c r="D10210" s="2" t="inlineStr">
        <is>
          <t>United States</t>
        </is>
      </c>
      <c r="E10210" s="2" t="inlineStr">
        <is>
          <t>USA</t>
        </is>
      </c>
      <c r="F10210" s="2" t="inlineStr">
        <is>
          <t>Electricity generation with a microturbine</t>
        </is>
      </c>
      <c r="G10210" s="2" t="n">
        <v>43</v>
      </c>
      <c r="H10210" s="2" t="n">
        <v>0.0001023382355925</v>
      </c>
      <c r="I10210" s="2" t="n">
        <v>0.0001146188238636</v>
      </c>
      <c r="J10210" s="40" t="inlineStr">
        <is>
          <t>waste - methane capture</t>
        </is>
      </c>
    </row>
    <row r="10211" ht="15.75" customHeight="1" s="120">
      <c r="A10211" s="2" t="inlineStr">
        <is>
          <t>WASTE</t>
        </is>
      </c>
      <c r="B10211" s="2" t="inlineStr">
        <is>
          <t>LAN</t>
        </is>
      </c>
      <c r="C10211" s="2" t="n">
        <v>2050</v>
      </c>
      <c r="D10211" s="2" t="inlineStr">
        <is>
          <t>United States</t>
        </is>
      </c>
      <c r="E10211" s="2" t="inlineStr">
        <is>
          <t>USA</t>
        </is>
      </c>
      <c r="F10211" s="2" t="inlineStr">
        <is>
          <t>Electricity generation with a reciprocating engine</t>
        </is>
      </c>
      <c r="G10211" s="2" t="n">
        <v>44</v>
      </c>
      <c r="H10211" s="2" t="n">
        <v>0.002007523085922</v>
      </c>
      <c r="I10211" s="2" t="n">
        <v>0.00224842585623264</v>
      </c>
      <c r="J10211" s="40" t="inlineStr">
        <is>
          <t>waste - methane capture</t>
        </is>
      </c>
    </row>
    <row r="10212" ht="15.75" customHeight="1" s="120">
      <c r="A10212" s="2" t="inlineStr">
        <is>
          <t>WASTE</t>
        </is>
      </c>
      <c r="B10212" s="2" t="inlineStr">
        <is>
          <t>LAN</t>
        </is>
      </c>
      <c r="C10212" s="2" t="n">
        <v>2050</v>
      </c>
      <c r="D10212" s="2" t="inlineStr">
        <is>
          <t>United States</t>
        </is>
      </c>
      <c r="E10212" s="2" t="inlineStr">
        <is>
          <t>USA</t>
        </is>
      </c>
      <c r="F10212" s="2" t="inlineStr">
        <is>
          <t>Electricity generation with combined heat and power</t>
        </is>
      </c>
      <c r="G10212" s="2" t="n">
        <v>44</v>
      </c>
      <c r="H10212" s="2" t="n">
        <v>0.0002968753105961</v>
      </c>
      <c r="I10212" s="2" t="n">
        <v>0.000332500347867632</v>
      </c>
      <c r="J10212" s="40" t="inlineStr">
        <is>
          <t>waste - methane capture</t>
        </is>
      </c>
    </row>
    <row r="10213" ht="15.75" customHeight="1" s="120">
      <c r="A10213" s="2" t="inlineStr">
        <is>
          <t>WASTE</t>
        </is>
      </c>
      <c r="B10213" s="2" t="inlineStr">
        <is>
          <t>LAN</t>
        </is>
      </c>
      <c r="C10213" s="2" t="n">
        <v>2050</v>
      </c>
      <c r="D10213" s="2" t="inlineStr">
        <is>
          <t>United States</t>
        </is>
      </c>
      <c r="E10213" s="2" t="inlineStr">
        <is>
          <t>USA</t>
        </is>
      </c>
      <c r="F10213" s="2" t="inlineStr">
        <is>
          <t>Electricity generation with a microturbine</t>
        </is>
      </c>
      <c r="G10213" s="2" t="n">
        <v>44</v>
      </c>
      <c r="H10213" s="2" t="n">
        <v>0.0001001165692287</v>
      </c>
      <c r="I10213" s="2" t="n">
        <v>0.000112130557536144</v>
      </c>
      <c r="J10213" s="40" t="inlineStr">
        <is>
          <t>waste - methane capture</t>
        </is>
      </c>
    </row>
    <row r="10214" ht="15.75" customHeight="1" s="120">
      <c r="A10214" s="2" t="inlineStr">
        <is>
          <t>WASTE</t>
        </is>
      </c>
      <c r="B10214" s="2" t="inlineStr">
        <is>
          <t>LAN</t>
        </is>
      </c>
      <c r="C10214" s="2" t="n">
        <v>2050</v>
      </c>
      <c r="D10214" s="2" t="inlineStr">
        <is>
          <t>United States</t>
        </is>
      </c>
      <c r="E10214" s="2" t="inlineStr">
        <is>
          <t>USA</t>
        </is>
      </c>
      <c r="F10214" s="2" t="inlineStr">
        <is>
          <t>Electricity generation with a reciprocating engine</t>
        </is>
      </c>
      <c r="G10214" s="2" t="n">
        <v>45</v>
      </c>
      <c r="H10214" s="2" t="n">
        <v>0.0173314296407625</v>
      </c>
      <c r="I10214" s="2" t="n">
        <v>0.019411201197654</v>
      </c>
      <c r="J10214" s="40" t="inlineStr">
        <is>
          <t>waste - methane capture</t>
        </is>
      </c>
    </row>
    <row r="10215" ht="15.75" customHeight="1" s="120">
      <c r="A10215" s="2" t="inlineStr">
        <is>
          <t>WASTE</t>
        </is>
      </c>
      <c r="B10215" s="2" t="inlineStr">
        <is>
          <t>LAN</t>
        </is>
      </c>
      <c r="C10215" s="2" t="n">
        <v>2050</v>
      </c>
      <c r="D10215" s="2" t="inlineStr">
        <is>
          <t>United States</t>
        </is>
      </c>
      <c r="E10215" s="2" t="inlineStr">
        <is>
          <t>USA</t>
        </is>
      </c>
      <c r="F10215" s="2" t="inlineStr">
        <is>
          <t>Electricity generation with a gas turbine</t>
        </is>
      </c>
      <c r="G10215" s="2" t="n">
        <v>45</v>
      </c>
      <c r="H10215" s="2" t="n">
        <v>0.0002275537481182</v>
      </c>
      <c r="I10215" s="2" t="n">
        <v>0.000254860197892384</v>
      </c>
      <c r="J10215" s="40" t="inlineStr">
        <is>
          <t>waste - methane capture</t>
        </is>
      </c>
    </row>
    <row r="10216" ht="15.75" customHeight="1" s="120">
      <c r="A10216" s="2" t="inlineStr">
        <is>
          <t>WASTE</t>
        </is>
      </c>
      <c r="B10216" s="2" t="inlineStr">
        <is>
          <t>LAN</t>
        </is>
      </c>
      <c r="C10216" s="2" t="n">
        <v>2050</v>
      </c>
      <c r="D10216" s="2" t="inlineStr">
        <is>
          <t>United States</t>
        </is>
      </c>
      <c r="E10216" s="2" t="inlineStr">
        <is>
          <t>USA</t>
        </is>
      </c>
      <c r="F10216" s="2" t="inlineStr">
        <is>
          <t>Flaring of landfill gas</t>
        </is>
      </c>
      <c r="G10216" s="2" t="n">
        <v>45</v>
      </c>
      <c r="H10216" s="2" t="n">
        <v>0.0004346396308392</v>
      </c>
      <c r="I10216" s="2" t="n">
        <v>0.000486796386539904</v>
      </c>
      <c r="J10216" s="40" t="inlineStr">
        <is>
          <t>waste - methane destruction</t>
        </is>
      </c>
    </row>
    <row r="10217" ht="15.75" customHeight="1" s="120">
      <c r="A10217" s="2" t="inlineStr">
        <is>
          <t>WASTE</t>
        </is>
      </c>
      <c r="B10217" s="2" t="inlineStr">
        <is>
          <t>LAN</t>
        </is>
      </c>
      <c r="C10217" s="2" t="n">
        <v>2050</v>
      </c>
      <c r="D10217" s="2" t="inlineStr">
        <is>
          <t>United States</t>
        </is>
      </c>
      <c r="E10217" s="2" t="inlineStr">
        <is>
          <t>USA</t>
        </is>
      </c>
      <c r="F10217" s="2" t="inlineStr">
        <is>
          <t>Land_x001f_ll gas recovery for direct use</t>
        </is>
      </c>
      <c r="G10217" s="2" t="n">
        <v>45</v>
      </c>
      <c r="H10217" s="2" t="n">
        <v>0.0008382804808207</v>
      </c>
      <c r="I10217" s="2" t="n">
        <v>0.0009388741385191841</v>
      </c>
      <c r="J10217" s="40" t="inlineStr">
        <is>
          <t>waste - methane capture</t>
        </is>
      </c>
    </row>
    <row r="10218" ht="15.75" customHeight="1" s="120">
      <c r="A10218" s="2" t="inlineStr">
        <is>
          <t>WASTE</t>
        </is>
      </c>
      <c r="B10218" s="2" t="inlineStr">
        <is>
          <t>LAN</t>
        </is>
      </c>
      <c r="C10218" s="2" t="n">
        <v>2050</v>
      </c>
      <c r="D10218" s="2" t="inlineStr">
        <is>
          <t>United States</t>
        </is>
      </c>
      <c r="E10218" s="2" t="inlineStr">
        <is>
          <t>USA</t>
        </is>
      </c>
      <c r="F10218" s="2" t="inlineStr">
        <is>
          <t>Electricity generation with combined heat and power</t>
        </is>
      </c>
      <c r="G10218" s="2" t="n">
        <v>45</v>
      </c>
      <c r="H10218" s="2" t="n">
        <v>0.0004710039502243</v>
      </c>
      <c r="I10218" s="2" t="n">
        <v>0.0005275244242512161</v>
      </c>
      <c r="J10218" s="40" t="inlineStr">
        <is>
          <t>waste - methane capture</t>
        </is>
      </c>
    </row>
    <row r="10219" ht="15.75" customHeight="1" s="120">
      <c r="A10219" s="2" t="inlineStr">
        <is>
          <t>WASTE</t>
        </is>
      </c>
      <c r="B10219" s="2" t="inlineStr">
        <is>
          <t>LAN</t>
        </is>
      </c>
      <c r="C10219" s="2" t="n">
        <v>2050</v>
      </c>
      <c r="D10219" s="2" t="inlineStr">
        <is>
          <t>United States</t>
        </is>
      </c>
      <c r="E10219" s="2" t="inlineStr">
        <is>
          <t>USA</t>
        </is>
      </c>
      <c r="F10219" s="2" t="inlineStr">
        <is>
          <t>Electricity generation with a microturbine</t>
        </is>
      </c>
      <c r="G10219" s="2" t="n">
        <v>46</v>
      </c>
      <c r="H10219" s="2" t="n">
        <v>6.332779230429999e-05</v>
      </c>
      <c r="I10219" s="2" t="n">
        <v>7.0927127380816e-05</v>
      </c>
      <c r="J10219" s="40" t="inlineStr">
        <is>
          <t>waste - methane capture</t>
        </is>
      </c>
    </row>
    <row r="10220" ht="15.75" customHeight="1" s="120">
      <c r="A10220" s="2" t="inlineStr">
        <is>
          <t>WASTE</t>
        </is>
      </c>
      <c r="B10220" s="2" t="inlineStr">
        <is>
          <t>LAN</t>
        </is>
      </c>
      <c r="C10220" s="2" t="n">
        <v>2050</v>
      </c>
      <c r="D10220" s="2" t="inlineStr">
        <is>
          <t>United States</t>
        </is>
      </c>
      <c r="E10220" s="2" t="inlineStr">
        <is>
          <t>USA</t>
        </is>
      </c>
      <c r="F10220" s="2" t="inlineStr">
        <is>
          <t>Electricity generation with a gas turbine</t>
        </is>
      </c>
      <c r="G10220" s="2" t="n">
        <v>46</v>
      </c>
      <c r="H10220" s="2" t="n">
        <v>0.0003031529777218</v>
      </c>
      <c r="I10220" s="2" t="n">
        <v>0.0003395313350484161</v>
      </c>
      <c r="J10220" s="40" t="inlineStr">
        <is>
          <t>waste - methane capture</t>
        </is>
      </c>
    </row>
    <row r="10221" ht="15.75" customHeight="1" s="120">
      <c r="A10221" s="2" t="inlineStr">
        <is>
          <t>WASTE</t>
        </is>
      </c>
      <c r="B10221" s="2" t="inlineStr">
        <is>
          <t>LAN</t>
        </is>
      </c>
      <c r="C10221" s="2" t="n">
        <v>2050</v>
      </c>
      <c r="D10221" s="2" t="inlineStr">
        <is>
          <t>United States</t>
        </is>
      </c>
      <c r="E10221" s="2" t="inlineStr">
        <is>
          <t>USA</t>
        </is>
      </c>
      <c r="F10221" s="2" t="inlineStr">
        <is>
          <t>Flaring of landfill gas</t>
        </is>
      </c>
      <c r="G10221" s="2" t="n">
        <v>46</v>
      </c>
      <c r="H10221" s="2" t="n">
        <v>0.0004080849466845</v>
      </c>
      <c r="I10221" s="2" t="n">
        <v>0.00045705514028664</v>
      </c>
      <c r="J10221" s="40" t="inlineStr">
        <is>
          <t>waste - methane destruction</t>
        </is>
      </c>
    </row>
    <row r="10222" ht="15.75" customHeight="1" s="120">
      <c r="A10222" s="2" t="inlineStr">
        <is>
          <t>WASTE</t>
        </is>
      </c>
      <c r="B10222" s="2" t="inlineStr">
        <is>
          <t>LAN</t>
        </is>
      </c>
      <c r="C10222" s="2" t="n">
        <v>2050</v>
      </c>
      <c r="D10222" s="2" t="inlineStr">
        <is>
          <t>United States</t>
        </is>
      </c>
      <c r="E10222" s="2" t="inlineStr">
        <is>
          <t>USA</t>
        </is>
      </c>
      <c r="F10222" s="2" t="inlineStr">
        <is>
          <t>Electricity generation with combined heat and power</t>
        </is>
      </c>
      <c r="G10222" s="2" t="n">
        <v>46</v>
      </c>
      <c r="H10222" s="2" t="n">
        <v>0.0017720504256431</v>
      </c>
      <c r="I10222" s="2" t="n">
        <v>0.001984696476720272</v>
      </c>
      <c r="J10222" s="40" t="inlineStr">
        <is>
          <t>waste - methane capture</t>
        </is>
      </c>
    </row>
    <row r="10223" ht="15.75" customHeight="1" s="120">
      <c r="A10223" s="2" t="inlineStr">
        <is>
          <t>WASTE</t>
        </is>
      </c>
      <c r="B10223" s="2" t="inlineStr">
        <is>
          <t>LAN</t>
        </is>
      </c>
      <c r="C10223" s="2" t="n">
        <v>2050</v>
      </c>
      <c r="D10223" s="2" t="inlineStr">
        <is>
          <t>United States</t>
        </is>
      </c>
      <c r="E10223" s="2" t="inlineStr">
        <is>
          <t>USA</t>
        </is>
      </c>
      <c r="F10223" s="2" t="inlineStr">
        <is>
          <t>Electricity generation with a reciprocating engine</t>
        </is>
      </c>
      <c r="G10223" s="2" t="n">
        <v>46</v>
      </c>
      <c r="H10223" s="2" t="n">
        <v>0.0022236492950469</v>
      </c>
      <c r="I10223" s="2" t="n">
        <v>0.002490487210452528</v>
      </c>
      <c r="J10223" s="40" t="inlineStr">
        <is>
          <t>waste - methane capture</t>
        </is>
      </c>
    </row>
    <row r="10224" ht="15.75" customHeight="1" s="120">
      <c r="A10224" s="2" t="inlineStr">
        <is>
          <t>WASTE</t>
        </is>
      </c>
      <c r="B10224" s="2" t="inlineStr">
        <is>
          <t>LAN</t>
        </is>
      </c>
      <c r="C10224" s="2" t="n">
        <v>2050</v>
      </c>
      <c r="D10224" s="2" t="inlineStr">
        <is>
          <t>United States</t>
        </is>
      </c>
      <c r="E10224" s="2" t="inlineStr">
        <is>
          <t>USA</t>
        </is>
      </c>
      <c r="F10224" s="2" t="inlineStr">
        <is>
          <t>Electricity generation with a reciprocating engine</t>
        </is>
      </c>
      <c r="G10224" s="2" t="n">
        <v>47</v>
      </c>
      <c r="H10224" s="2" t="n">
        <v>0.0018568729283288</v>
      </c>
      <c r="I10224" s="2" t="n">
        <v>0.002079697679728256</v>
      </c>
      <c r="J10224" s="40" t="inlineStr">
        <is>
          <t>waste - methane capture</t>
        </is>
      </c>
    </row>
    <row r="10225" ht="15.75" customHeight="1" s="120">
      <c r="A10225" s="2" t="inlineStr">
        <is>
          <t>WASTE</t>
        </is>
      </c>
      <c r="B10225" s="2" t="inlineStr">
        <is>
          <t>LAN</t>
        </is>
      </c>
      <c r="C10225" s="2" t="n">
        <v>2050</v>
      </c>
      <c r="D10225" s="2" t="inlineStr">
        <is>
          <t>United States</t>
        </is>
      </c>
      <c r="E10225" s="2" t="inlineStr">
        <is>
          <t>USA</t>
        </is>
      </c>
      <c r="F10225" s="2" t="inlineStr">
        <is>
          <t>Electricity generation with combined heat and power</t>
        </is>
      </c>
      <c r="G10225" s="2" t="n">
        <v>47</v>
      </c>
      <c r="H10225" s="2" t="n">
        <v>0.0008428838045802</v>
      </c>
      <c r="I10225" s="2" t="n">
        <v>0.0009440298611298241</v>
      </c>
      <c r="J10225" s="40" t="inlineStr">
        <is>
          <t>waste - methane capture</t>
        </is>
      </c>
    </row>
    <row r="10226" ht="15.75" customHeight="1" s="120">
      <c r="A10226" s="2" t="inlineStr">
        <is>
          <t>WASTE</t>
        </is>
      </c>
      <c r="B10226" s="2" t="inlineStr">
        <is>
          <t>LAN</t>
        </is>
      </c>
      <c r="C10226" s="2" t="n">
        <v>2050</v>
      </c>
      <c r="D10226" s="2" t="inlineStr">
        <is>
          <t>United States</t>
        </is>
      </c>
      <c r="E10226" s="2" t="inlineStr">
        <is>
          <t>USA</t>
        </is>
      </c>
      <c r="F10226" s="2" t="inlineStr">
        <is>
          <t>Electricity generation with a microturbine</t>
        </is>
      </c>
      <c r="G10226" s="2" t="n">
        <v>47</v>
      </c>
      <c r="H10226" s="2" t="n">
        <v>6.15143071627e-05</v>
      </c>
      <c r="I10226" s="2" t="n">
        <v>6.8896024022224e-05</v>
      </c>
      <c r="J10226" s="40" t="inlineStr">
        <is>
          <t>waste - methane capture</t>
        </is>
      </c>
    </row>
    <row r="10227" ht="15.75" customHeight="1" s="120">
      <c r="A10227" s="2" t="inlineStr">
        <is>
          <t>WASTE</t>
        </is>
      </c>
      <c r="B10227" s="2" t="inlineStr">
        <is>
          <t>LAN</t>
        </is>
      </c>
      <c r="C10227" s="2" t="n">
        <v>2050</v>
      </c>
      <c r="D10227" s="2" t="inlineStr">
        <is>
          <t>United States</t>
        </is>
      </c>
      <c r="E10227" s="2" t="inlineStr">
        <is>
          <t>USA</t>
        </is>
      </c>
      <c r="F10227" s="2" t="inlineStr">
        <is>
          <t>Flaring of landfill gas</t>
        </is>
      </c>
      <c r="G10227" s="2" t="n">
        <v>47</v>
      </c>
      <c r="H10227" s="2" t="n">
        <v>0.0003895236295648</v>
      </c>
      <c r="I10227" s="2" t="n">
        <v>0.000436266465112576</v>
      </c>
      <c r="J10227" s="40" t="inlineStr">
        <is>
          <t>waste - methane destruction</t>
        </is>
      </c>
    </row>
    <row r="10228" ht="15.75" customHeight="1" s="120">
      <c r="A10228" s="2" t="inlineStr">
        <is>
          <t>WASTE</t>
        </is>
      </c>
      <c r="B10228" s="2" t="inlineStr">
        <is>
          <t>LAN</t>
        </is>
      </c>
      <c r="C10228" s="2" t="n">
        <v>2050</v>
      </c>
      <c r="D10228" s="2" t="inlineStr">
        <is>
          <t>United States</t>
        </is>
      </c>
      <c r="E10228" s="2" t="inlineStr">
        <is>
          <t>USA</t>
        </is>
      </c>
      <c r="F10228" s="2" t="inlineStr">
        <is>
          <t>Electricity generation with a gas turbine</t>
        </is>
      </c>
      <c r="G10228" s="2" t="n">
        <v>47</v>
      </c>
      <c r="H10228" s="2" t="n">
        <v>0.000225470517762</v>
      </c>
      <c r="I10228" s="2" t="n">
        <v>0.00025252697989344</v>
      </c>
      <c r="J10228" s="40" t="inlineStr">
        <is>
          <t>waste - methane capture</t>
        </is>
      </c>
    </row>
    <row r="10229" ht="15.75" customHeight="1" s="120">
      <c r="A10229" s="2" t="inlineStr">
        <is>
          <t>WASTE</t>
        </is>
      </c>
      <c r="B10229" s="2" t="inlineStr">
        <is>
          <t>LAN</t>
        </is>
      </c>
      <c r="C10229" s="2" t="n">
        <v>2050</v>
      </c>
      <c r="D10229" s="2" t="inlineStr">
        <is>
          <t>United States</t>
        </is>
      </c>
      <c r="E10229" s="2" t="inlineStr">
        <is>
          <t>USA</t>
        </is>
      </c>
      <c r="F10229" s="2" t="inlineStr">
        <is>
          <t>Electricity generation with a microturbine</t>
        </is>
      </c>
      <c r="G10229" s="2" t="n">
        <v>48</v>
      </c>
      <c r="H10229" s="2" t="n">
        <v>5.89559822401e-05</v>
      </c>
      <c r="I10229" s="2" t="n">
        <v>6.603070010891201e-05</v>
      </c>
      <c r="J10229" s="40" t="inlineStr">
        <is>
          <t>waste - methane capture</t>
        </is>
      </c>
    </row>
    <row r="10230" ht="15.75" customHeight="1" s="120">
      <c r="A10230" s="2" t="inlineStr">
        <is>
          <t>WASTE</t>
        </is>
      </c>
      <c r="B10230" s="2" t="inlineStr">
        <is>
          <t>LAN</t>
        </is>
      </c>
      <c r="C10230" s="2" t="n">
        <v>2050</v>
      </c>
      <c r="D10230" s="2" t="inlineStr">
        <is>
          <t>United States</t>
        </is>
      </c>
      <c r="E10230" s="2" t="inlineStr">
        <is>
          <t>USA</t>
        </is>
      </c>
      <c r="F10230" s="2" t="inlineStr">
        <is>
          <t>Land_x001f_ll gas recovery for direct use</t>
        </is>
      </c>
      <c r="G10230" s="2" t="n">
        <v>48</v>
      </c>
      <c r="H10230" s="2" t="n">
        <v>0.0008582851733081</v>
      </c>
      <c r="I10230" s="2" t="n">
        <v>0.0009612793941050721</v>
      </c>
      <c r="J10230" s="40" t="inlineStr">
        <is>
          <t>waste - methane capture</t>
        </is>
      </c>
    </row>
    <row r="10231" ht="15.75" customHeight="1" s="120">
      <c r="A10231" s="2" t="inlineStr">
        <is>
          <t>WASTE</t>
        </is>
      </c>
      <c r="B10231" s="2" t="inlineStr">
        <is>
          <t>LAN</t>
        </is>
      </c>
      <c r="C10231" s="2" t="n">
        <v>2050</v>
      </c>
      <c r="D10231" s="2" t="inlineStr">
        <is>
          <t>United States</t>
        </is>
      </c>
      <c r="E10231" s="2" t="inlineStr">
        <is>
          <t>USA</t>
        </is>
      </c>
      <c r="F10231" s="2" t="inlineStr">
        <is>
          <t>Flaring of landfill gas</t>
        </is>
      </c>
      <c r="G10231" s="2" t="n">
        <v>48</v>
      </c>
      <c r="H10231" s="2" t="n">
        <v>0.0003833215741906</v>
      </c>
      <c r="I10231" s="2" t="n">
        <v>0.0004293201630934721</v>
      </c>
      <c r="J10231" s="40" t="inlineStr">
        <is>
          <t>waste - methane destruction</t>
        </is>
      </c>
    </row>
    <row r="10232" ht="15.75" customHeight="1" s="120">
      <c r="A10232" s="2" t="inlineStr">
        <is>
          <t>WASTE</t>
        </is>
      </c>
      <c r="B10232" s="2" t="inlineStr">
        <is>
          <t>LAN</t>
        </is>
      </c>
      <c r="C10232" s="2" t="n">
        <v>2050</v>
      </c>
      <c r="D10232" s="2" t="inlineStr">
        <is>
          <t>United States</t>
        </is>
      </c>
      <c r="E10232" s="2" t="inlineStr">
        <is>
          <t>USA</t>
        </is>
      </c>
      <c r="F10232" s="2" t="inlineStr">
        <is>
          <t>Electricity generation with a gas turbine</t>
        </is>
      </c>
      <c r="G10232" s="2" t="n">
        <v>48</v>
      </c>
      <c r="H10232" s="2" t="n">
        <v>0.0002276599188917</v>
      </c>
      <c r="I10232" s="2" t="n">
        <v>0.000254979109158704</v>
      </c>
      <c r="J10232" s="40" t="inlineStr">
        <is>
          <t>waste - methane capture</t>
        </is>
      </c>
    </row>
    <row r="10233" ht="15.75" customHeight="1" s="120">
      <c r="A10233" s="2" t="inlineStr">
        <is>
          <t>WASTE</t>
        </is>
      </c>
      <c r="B10233" s="2" t="inlineStr">
        <is>
          <t>LAN</t>
        </is>
      </c>
      <c r="C10233" s="2" t="n">
        <v>2050</v>
      </c>
      <c r="D10233" s="2" t="inlineStr">
        <is>
          <t>United States</t>
        </is>
      </c>
      <c r="E10233" s="2" t="inlineStr">
        <is>
          <t>USA</t>
        </is>
      </c>
      <c r="F10233" s="2" t="inlineStr">
        <is>
          <t>Electricity generation with a reciprocating engine</t>
        </is>
      </c>
      <c r="G10233" s="2" t="n">
        <v>48</v>
      </c>
      <c r="H10233" s="2" t="n">
        <v>0.0018663251539692</v>
      </c>
      <c r="I10233" s="2" t="n">
        <v>0.002090284172445504</v>
      </c>
      <c r="J10233" s="40" t="inlineStr">
        <is>
          <t>waste - methane capture</t>
        </is>
      </c>
    </row>
    <row r="10234" ht="15.75" customHeight="1" s="120">
      <c r="A10234" s="2" t="inlineStr">
        <is>
          <t>WASTE</t>
        </is>
      </c>
      <c r="B10234" s="2" t="inlineStr">
        <is>
          <t>LAN</t>
        </is>
      </c>
      <c r="C10234" s="2" t="n">
        <v>2050</v>
      </c>
      <c r="D10234" s="2" t="inlineStr">
        <is>
          <t>United States</t>
        </is>
      </c>
      <c r="E10234" s="2" t="inlineStr">
        <is>
          <t>USA</t>
        </is>
      </c>
      <c r="F10234" s="2" t="inlineStr">
        <is>
          <t>Electricity generation with combined heat and power</t>
        </is>
      </c>
      <c r="G10234" s="2" t="n">
        <v>48</v>
      </c>
      <c r="H10234" s="2" t="n">
        <v>0.0009255424956791</v>
      </c>
      <c r="I10234" s="2" t="n">
        <v>0.001036607595160592</v>
      </c>
      <c r="J10234" s="40" t="inlineStr">
        <is>
          <t>waste - methane capture</t>
        </is>
      </c>
    </row>
    <row r="10235" ht="15.75" customHeight="1" s="120">
      <c r="A10235" s="2" t="inlineStr">
        <is>
          <t>WASTE</t>
        </is>
      </c>
      <c r="B10235" s="2" t="inlineStr">
        <is>
          <t>LAN</t>
        </is>
      </c>
      <c r="C10235" s="2" t="n">
        <v>2050</v>
      </c>
      <c r="D10235" s="2" t="inlineStr">
        <is>
          <t>United States</t>
        </is>
      </c>
      <c r="E10235" s="2" t="inlineStr">
        <is>
          <t>USA</t>
        </is>
      </c>
      <c r="F10235" s="2" t="inlineStr">
        <is>
          <t>Electricity generation with a reciprocating engine</t>
        </is>
      </c>
      <c r="G10235" s="2" t="n">
        <v>49</v>
      </c>
      <c r="H10235" s="2" t="n">
        <v>0.0041302745230496</v>
      </c>
      <c r="I10235" s="2" t="n">
        <v>0.004625907465815552</v>
      </c>
      <c r="J10235" s="40" t="inlineStr">
        <is>
          <t>waste - methane capture</t>
        </is>
      </c>
    </row>
    <row r="10236" ht="15.75" customHeight="1" s="120">
      <c r="A10236" s="2" t="inlineStr">
        <is>
          <t>WASTE</t>
        </is>
      </c>
      <c r="B10236" s="2" t="inlineStr">
        <is>
          <t>LAN</t>
        </is>
      </c>
      <c r="C10236" s="2" t="n">
        <v>2050</v>
      </c>
      <c r="D10236" s="2" t="inlineStr">
        <is>
          <t>United States</t>
        </is>
      </c>
      <c r="E10236" s="2" t="inlineStr">
        <is>
          <t>USA</t>
        </is>
      </c>
      <c r="F10236" s="2" t="inlineStr">
        <is>
          <t>Flaring of landfill gas</t>
        </is>
      </c>
      <c r="G10236" s="2" t="n">
        <v>49</v>
      </c>
      <c r="H10236" s="2" t="n">
        <v>0.0003720104577951</v>
      </c>
      <c r="I10236" s="2" t="n">
        <v>0.000416651712730512</v>
      </c>
      <c r="J10236" s="40" t="inlineStr">
        <is>
          <t>waste - methane destruction</t>
        </is>
      </c>
    </row>
    <row r="10237" ht="15.75" customHeight="1" s="120">
      <c r="A10237" s="2" t="inlineStr">
        <is>
          <t>WASTE</t>
        </is>
      </c>
      <c r="B10237" s="2" t="inlineStr">
        <is>
          <t>LAN</t>
        </is>
      </c>
      <c r="C10237" s="2" t="n">
        <v>2050</v>
      </c>
      <c r="D10237" s="2" t="inlineStr">
        <is>
          <t>United States</t>
        </is>
      </c>
      <c r="E10237" s="2" t="inlineStr">
        <is>
          <t>USA</t>
        </is>
      </c>
      <c r="F10237" s="2" t="inlineStr">
        <is>
          <t>Electricity generation with a gas turbine</t>
        </is>
      </c>
      <c r="G10237" s="2" t="n">
        <v>49</v>
      </c>
      <c r="H10237" s="2" t="n">
        <v>0.0002033227647189</v>
      </c>
      <c r="I10237" s="2" t="n">
        <v>0.000227721496485168</v>
      </c>
      <c r="J10237" s="40" t="inlineStr">
        <is>
          <t>waste - methane capture</t>
        </is>
      </c>
    </row>
    <row r="10238" ht="15.75" customHeight="1" s="120">
      <c r="A10238" s="2" t="inlineStr">
        <is>
          <t>WASTE</t>
        </is>
      </c>
      <c r="B10238" s="2" t="inlineStr">
        <is>
          <t>LAN</t>
        </is>
      </c>
      <c r="C10238" s="2" t="n">
        <v>2050</v>
      </c>
      <c r="D10238" s="2" t="inlineStr">
        <is>
          <t>United States</t>
        </is>
      </c>
      <c r="E10238" s="2" t="inlineStr">
        <is>
          <t>USA</t>
        </is>
      </c>
      <c r="F10238" s="2" t="inlineStr">
        <is>
          <t>Electricity generation with combined heat and power</t>
        </is>
      </c>
      <c r="G10238" s="2" t="n">
        <v>49</v>
      </c>
      <c r="H10238" s="2" t="n">
        <v>0.00116540279123</v>
      </c>
      <c r="I10238" s="2" t="n">
        <v>0.0013052511261776</v>
      </c>
      <c r="J10238" s="40" t="inlineStr">
        <is>
          <t>waste - methane capture</t>
        </is>
      </c>
    </row>
    <row r="10239" ht="15.75" customHeight="1" s="120">
      <c r="A10239" s="2" t="inlineStr">
        <is>
          <t>WASTE</t>
        </is>
      </c>
      <c r="B10239" s="2" t="inlineStr">
        <is>
          <t>LAN</t>
        </is>
      </c>
      <c r="C10239" s="2" t="n">
        <v>2050</v>
      </c>
      <c r="D10239" s="2" t="inlineStr">
        <is>
          <t>United States</t>
        </is>
      </c>
      <c r="E10239" s="2" t="inlineStr">
        <is>
          <t>USA</t>
        </is>
      </c>
      <c r="F10239" s="2" t="inlineStr">
        <is>
          <t>Flaring of landfill gas</t>
        </is>
      </c>
      <c r="G10239" s="2" t="n">
        <v>50</v>
      </c>
      <c r="H10239" s="2" t="n">
        <v>0.0003695446939673</v>
      </c>
      <c r="I10239" s="2" t="n">
        <v>0.000413890057243376</v>
      </c>
      <c r="J10239" s="40" t="inlineStr">
        <is>
          <t>waste - methane destruction</t>
        </is>
      </c>
    </row>
    <row r="10240" ht="15.75" customHeight="1" s="120">
      <c r="A10240" s="2" t="inlineStr">
        <is>
          <t>WASTE</t>
        </is>
      </c>
      <c r="B10240" s="2" t="inlineStr">
        <is>
          <t>LAN</t>
        </is>
      </c>
      <c r="C10240" s="2" t="n">
        <v>2050</v>
      </c>
      <c r="D10240" s="2" t="inlineStr">
        <is>
          <t>United States</t>
        </is>
      </c>
      <c r="E10240" s="2" t="inlineStr">
        <is>
          <t>USA</t>
        </is>
      </c>
      <c r="F10240" s="2" t="inlineStr">
        <is>
          <t>Electricity generation with a reciprocating engine</t>
        </is>
      </c>
      <c r="G10240" s="2" t="n">
        <v>50</v>
      </c>
      <c r="H10240" s="2" t="n">
        <v>0.0017492140177637</v>
      </c>
      <c r="I10240" s="2" t="n">
        <v>0.001959119699895344</v>
      </c>
      <c r="J10240" s="40" t="inlineStr">
        <is>
          <t>waste - methane capture</t>
        </is>
      </c>
    </row>
    <row r="10241" ht="15.75" customHeight="1" s="120">
      <c r="A10241" s="2" t="inlineStr">
        <is>
          <t>WASTE</t>
        </is>
      </c>
      <c r="B10241" s="2" t="inlineStr">
        <is>
          <t>LAN</t>
        </is>
      </c>
      <c r="C10241" s="2" t="n">
        <v>2050</v>
      </c>
      <c r="D10241" s="2" t="inlineStr">
        <is>
          <t>United States</t>
        </is>
      </c>
      <c r="E10241" s="2" t="inlineStr">
        <is>
          <t>USA</t>
        </is>
      </c>
      <c r="F10241" s="2" t="inlineStr">
        <is>
          <t>Electricity generation with a gas turbine</t>
        </is>
      </c>
      <c r="G10241" s="2" t="n">
        <v>50</v>
      </c>
      <c r="H10241" s="2" t="n">
        <v>6.56673655612e-05</v>
      </c>
      <c r="I10241" s="2" t="n">
        <v>7.3547449428544e-05</v>
      </c>
      <c r="J10241" s="40" t="inlineStr">
        <is>
          <t>waste - methane capture</t>
        </is>
      </c>
    </row>
    <row r="10242" ht="15.75" customHeight="1" s="120">
      <c r="A10242" s="2" t="inlineStr">
        <is>
          <t>WASTE</t>
        </is>
      </c>
      <c r="B10242" s="2" t="inlineStr">
        <is>
          <t>LAN</t>
        </is>
      </c>
      <c r="C10242" s="2" t="n">
        <v>2050</v>
      </c>
      <c r="D10242" s="2" t="inlineStr">
        <is>
          <t>United States</t>
        </is>
      </c>
      <c r="E10242" s="2" t="inlineStr">
        <is>
          <t>USA</t>
        </is>
      </c>
      <c r="F10242" s="2" t="inlineStr">
        <is>
          <t>Electricity generation with combined heat and power</t>
        </is>
      </c>
      <c r="G10242" s="2" t="n">
        <v>50</v>
      </c>
      <c r="H10242" s="2" t="n">
        <v>0.0004677612596424</v>
      </c>
      <c r="I10242" s="2" t="n">
        <v>0.000523892610799488</v>
      </c>
      <c r="J10242" s="40" t="inlineStr">
        <is>
          <t>waste - methane capture</t>
        </is>
      </c>
    </row>
    <row r="10243" ht="15.75" customHeight="1" s="120">
      <c r="A10243" s="2" t="inlineStr">
        <is>
          <t>WASTE</t>
        </is>
      </c>
      <c r="B10243" s="2" t="inlineStr">
        <is>
          <t>LAN</t>
        </is>
      </c>
      <c r="C10243" s="2" t="n">
        <v>2050</v>
      </c>
      <c r="D10243" s="2" t="inlineStr">
        <is>
          <t>United States</t>
        </is>
      </c>
      <c r="E10243" s="2" t="inlineStr">
        <is>
          <t>USA</t>
        </is>
      </c>
      <c r="F10243" s="2" t="inlineStr">
        <is>
          <t>Flaring of landfill gas</t>
        </is>
      </c>
      <c r="G10243" s="2" t="n">
        <v>51</v>
      </c>
      <c r="H10243" s="2" t="n">
        <v>0.0003783053543884</v>
      </c>
      <c r="I10243" s="2" t="n">
        <v>0.000423701996915008</v>
      </c>
      <c r="J10243" s="40" t="inlineStr">
        <is>
          <t>waste - methane destruction</t>
        </is>
      </c>
    </row>
    <row r="10244" ht="15.75" customHeight="1" s="120">
      <c r="A10244" s="2" t="inlineStr">
        <is>
          <t>WASTE</t>
        </is>
      </c>
      <c r="B10244" s="2" t="inlineStr">
        <is>
          <t>LAN</t>
        </is>
      </c>
      <c r="C10244" s="2" t="n">
        <v>2050</v>
      </c>
      <c r="D10244" s="2" t="inlineStr">
        <is>
          <t>United States</t>
        </is>
      </c>
      <c r="E10244" s="2" t="inlineStr">
        <is>
          <t>USA</t>
        </is>
      </c>
      <c r="F10244" s="2" t="inlineStr">
        <is>
          <t>Electricity generation with a reciprocating engine</t>
        </is>
      </c>
      <c r="G10244" s="2" t="n">
        <v>51</v>
      </c>
      <c r="H10244" s="2" t="n">
        <v>0.0038379285251722</v>
      </c>
      <c r="I10244" s="2" t="n">
        <v>0.004298479948192865</v>
      </c>
      <c r="J10244" s="40" t="inlineStr">
        <is>
          <t>waste - methane capture</t>
        </is>
      </c>
    </row>
    <row r="10245" ht="15.75" customHeight="1" s="120">
      <c r="A10245" s="2" t="inlineStr">
        <is>
          <t>WASTE</t>
        </is>
      </c>
      <c r="B10245" s="2" t="inlineStr">
        <is>
          <t>LAN</t>
        </is>
      </c>
      <c r="C10245" s="2" t="n">
        <v>2050</v>
      </c>
      <c r="D10245" s="2" t="inlineStr">
        <is>
          <t>United States</t>
        </is>
      </c>
      <c r="E10245" s="2" t="inlineStr">
        <is>
          <t>USA</t>
        </is>
      </c>
      <c r="F10245" s="2" t="inlineStr">
        <is>
          <t>Electricity generation with combined heat and power</t>
        </is>
      </c>
      <c r="G10245" s="2" t="n">
        <v>51</v>
      </c>
      <c r="H10245" s="2" t="n">
        <v>0.0002460631076247</v>
      </c>
      <c r="I10245" s="2" t="n">
        <v>0.000275590680539664</v>
      </c>
      <c r="J10245" s="40" t="inlineStr">
        <is>
          <t>waste - methane capture</t>
        </is>
      </c>
    </row>
    <row r="10246" ht="15.75" customHeight="1" s="120">
      <c r="A10246" s="2" t="inlineStr">
        <is>
          <t>WASTE</t>
        </is>
      </c>
      <c r="B10246" s="2" t="inlineStr">
        <is>
          <t>LAN</t>
        </is>
      </c>
      <c r="C10246" s="2" t="n">
        <v>2050</v>
      </c>
      <c r="D10246" s="2" t="inlineStr">
        <is>
          <t>United States</t>
        </is>
      </c>
      <c r="E10246" s="2" t="inlineStr">
        <is>
          <t>USA</t>
        </is>
      </c>
      <c r="F10246" s="2" t="inlineStr">
        <is>
          <t>Electricity generation with combined heat and power</t>
        </is>
      </c>
      <c r="G10246" s="2" t="n">
        <v>52</v>
      </c>
      <c r="H10246" s="2" t="n">
        <v>0.0010593475017231</v>
      </c>
      <c r="I10246" s="2" t="n">
        <v>0.001186469201929872</v>
      </c>
      <c r="J10246" s="40" t="inlineStr">
        <is>
          <t>waste - methane capture</t>
        </is>
      </c>
    </row>
    <row r="10247" ht="15.75" customHeight="1" s="120">
      <c r="A10247" s="2" t="inlineStr">
        <is>
          <t>WASTE</t>
        </is>
      </c>
      <c r="B10247" s="2" t="inlineStr">
        <is>
          <t>LAN</t>
        </is>
      </c>
      <c r="C10247" s="2" t="n">
        <v>2050</v>
      </c>
      <c r="D10247" s="2" t="inlineStr">
        <is>
          <t>United States</t>
        </is>
      </c>
      <c r="E10247" s="2" t="inlineStr">
        <is>
          <t>USA</t>
        </is>
      </c>
      <c r="F10247" s="2" t="inlineStr">
        <is>
          <t>Electricity generation with a gas turbine</t>
        </is>
      </c>
      <c r="G10247" s="2" t="n">
        <v>52</v>
      </c>
      <c r="H10247" s="2" t="n">
        <v>0.0001336483182968</v>
      </c>
      <c r="I10247" s="2" t="n">
        <v>0.000149686116492416</v>
      </c>
      <c r="J10247" s="40" t="inlineStr">
        <is>
          <t>waste - methane capture</t>
        </is>
      </c>
    </row>
    <row r="10248" ht="15.75" customHeight="1" s="120">
      <c r="A10248" s="2" t="inlineStr">
        <is>
          <t>WASTE</t>
        </is>
      </c>
      <c r="B10248" s="2" t="inlineStr">
        <is>
          <t>LAN</t>
        </is>
      </c>
      <c r="C10248" s="2" t="n">
        <v>2050</v>
      </c>
      <c r="D10248" s="2" t="inlineStr">
        <is>
          <t>United States</t>
        </is>
      </c>
      <c r="E10248" s="2" t="inlineStr">
        <is>
          <t>USA</t>
        </is>
      </c>
      <c r="F10248" s="2" t="inlineStr">
        <is>
          <t>Electricity generation with a reciprocating engine</t>
        </is>
      </c>
      <c r="G10248" s="2" t="n">
        <v>52</v>
      </c>
      <c r="H10248" s="2" t="n">
        <v>0.0067749854642898</v>
      </c>
      <c r="I10248" s="2" t="n">
        <v>0.007587983720004577</v>
      </c>
      <c r="J10248" s="40" t="inlineStr">
        <is>
          <t>waste - methane capture</t>
        </is>
      </c>
    </row>
    <row r="10249" ht="15.75" customHeight="1" s="120">
      <c r="A10249" s="2" t="inlineStr">
        <is>
          <t>WASTE</t>
        </is>
      </c>
      <c r="B10249" s="2" t="inlineStr">
        <is>
          <t>LAN</t>
        </is>
      </c>
      <c r="C10249" s="2" t="n">
        <v>2050</v>
      </c>
      <c r="D10249" s="2" t="inlineStr">
        <is>
          <t>United States</t>
        </is>
      </c>
      <c r="E10249" s="2" t="inlineStr">
        <is>
          <t>USA</t>
        </is>
      </c>
      <c r="F10249" s="2" t="inlineStr">
        <is>
          <t>Land_x001f_ll gas recovery for direct use</t>
        </is>
      </c>
      <c r="G10249" s="2" t="n">
        <v>53</v>
      </c>
      <c r="H10249" s="2" t="n">
        <v>0.0004278614651412</v>
      </c>
      <c r="I10249" s="2" t="n">
        <v>0.0004792048409581441</v>
      </c>
      <c r="J10249" s="40" t="inlineStr">
        <is>
          <t>waste - methane capture</t>
        </is>
      </c>
    </row>
    <row r="10250" ht="15.75" customHeight="1" s="120">
      <c r="A10250" s="2" t="inlineStr">
        <is>
          <t>WASTE</t>
        </is>
      </c>
      <c r="B10250" s="2" t="inlineStr">
        <is>
          <t>LAN</t>
        </is>
      </c>
      <c r="C10250" s="2" t="n">
        <v>2050</v>
      </c>
      <c r="D10250" s="2" t="inlineStr">
        <is>
          <t>United States</t>
        </is>
      </c>
      <c r="E10250" s="2" t="inlineStr">
        <is>
          <t>USA</t>
        </is>
      </c>
      <c r="F10250" s="2" t="inlineStr">
        <is>
          <t>Electricity generation with a gas turbine</t>
        </is>
      </c>
      <c r="G10250" s="2" t="n">
        <v>53</v>
      </c>
      <c r="H10250" s="2" t="n">
        <v>6.252229650270001e-05</v>
      </c>
      <c r="I10250" s="2" t="n">
        <v>7.002497208302401e-05</v>
      </c>
      <c r="J10250" s="40" t="inlineStr">
        <is>
          <t>waste - methane capture</t>
        </is>
      </c>
    </row>
    <row r="10251" ht="15.75" customHeight="1" s="120">
      <c r="A10251" s="2" t="inlineStr">
        <is>
          <t>WASTE</t>
        </is>
      </c>
      <c r="B10251" s="2" t="inlineStr">
        <is>
          <t>LAN</t>
        </is>
      </c>
      <c r="C10251" s="2" t="n">
        <v>2050</v>
      </c>
      <c r="D10251" s="2" t="inlineStr">
        <is>
          <t>United States</t>
        </is>
      </c>
      <c r="E10251" s="2" t="inlineStr">
        <is>
          <t>USA</t>
        </is>
      </c>
      <c r="F10251" s="2" t="inlineStr">
        <is>
          <t>Electricity generation with a reciprocating engine</t>
        </is>
      </c>
      <c r="G10251" s="2" t="n">
        <v>53</v>
      </c>
      <c r="H10251" s="2" t="n">
        <v>0.0052431472577155</v>
      </c>
      <c r="I10251" s="2" t="n">
        <v>0.005872324928641361</v>
      </c>
      <c r="J10251" s="40" t="inlineStr">
        <is>
          <t>waste - methane capture</t>
        </is>
      </c>
    </row>
    <row r="10252" ht="15.75" customHeight="1" s="120">
      <c r="A10252" s="2" t="inlineStr">
        <is>
          <t>WASTE</t>
        </is>
      </c>
      <c r="B10252" s="2" t="inlineStr">
        <is>
          <t>LAN</t>
        </is>
      </c>
      <c r="C10252" s="2" t="n">
        <v>2050</v>
      </c>
      <c r="D10252" s="2" t="inlineStr">
        <is>
          <t>United States</t>
        </is>
      </c>
      <c r="E10252" s="2" t="inlineStr">
        <is>
          <t>USA</t>
        </is>
      </c>
      <c r="F10252" s="2" t="inlineStr">
        <is>
          <t>Electricity generation with a microturbine</t>
        </is>
      </c>
      <c r="G10252" s="2" t="n">
        <v>53</v>
      </c>
      <c r="H10252" s="2" t="n">
        <v>2.67931827693e-05</v>
      </c>
      <c r="I10252" s="2" t="n">
        <v>3.0008364701616e-05</v>
      </c>
      <c r="J10252" s="40" t="inlineStr">
        <is>
          <t>waste - methane capture</t>
        </is>
      </c>
    </row>
    <row r="10253" ht="15.75" customHeight="1" s="120">
      <c r="A10253" s="2" t="inlineStr">
        <is>
          <t>WASTE</t>
        </is>
      </c>
      <c r="B10253" s="2" t="inlineStr">
        <is>
          <t>LAN</t>
        </is>
      </c>
      <c r="C10253" s="2" t="n">
        <v>2050</v>
      </c>
      <c r="D10253" s="2" t="inlineStr">
        <is>
          <t>United States</t>
        </is>
      </c>
      <c r="E10253" s="2" t="inlineStr">
        <is>
          <t>USA</t>
        </is>
      </c>
      <c r="F10253" s="2" t="inlineStr">
        <is>
          <t>Electricity generation with combined heat and power</t>
        </is>
      </c>
      <c r="G10253" s="2" t="n">
        <v>53</v>
      </c>
      <c r="H10253" s="2" t="n">
        <v>0.0004101405211259</v>
      </c>
      <c r="I10253" s="2" t="n">
        <v>0.000459357383661008</v>
      </c>
      <c r="J10253" s="40" t="inlineStr">
        <is>
          <t>waste - methane capture</t>
        </is>
      </c>
    </row>
    <row r="10254" ht="15.75" customHeight="1" s="120">
      <c r="A10254" s="2" t="inlineStr">
        <is>
          <t>WASTE</t>
        </is>
      </c>
      <c r="B10254" s="2" t="inlineStr">
        <is>
          <t>LAN</t>
        </is>
      </c>
      <c r="C10254" s="2" t="n">
        <v>2050</v>
      </c>
      <c r="D10254" s="2" t="inlineStr">
        <is>
          <t>United States</t>
        </is>
      </c>
      <c r="E10254" s="2" t="inlineStr">
        <is>
          <t>USA</t>
        </is>
      </c>
      <c r="F10254" s="2" t="inlineStr">
        <is>
          <t>Electricity generation with a gas turbine</t>
        </is>
      </c>
      <c r="G10254" s="2" t="n">
        <v>54</v>
      </c>
      <c r="H10254" s="2" t="n">
        <v>0.0001357471046504</v>
      </c>
      <c r="I10254" s="2" t="n">
        <v>0.000152036757208448</v>
      </c>
      <c r="J10254" s="40" t="inlineStr">
        <is>
          <t>waste - methane capture</t>
        </is>
      </c>
    </row>
    <row r="10255" ht="15.75" customHeight="1" s="120">
      <c r="A10255" s="2" t="inlineStr">
        <is>
          <t>WASTE</t>
        </is>
      </c>
      <c r="B10255" s="2" t="inlineStr">
        <is>
          <t>LAN</t>
        </is>
      </c>
      <c r="C10255" s="2" t="n">
        <v>2050</v>
      </c>
      <c r="D10255" s="2" t="inlineStr">
        <is>
          <t>United States</t>
        </is>
      </c>
      <c r="E10255" s="2" t="inlineStr">
        <is>
          <t>USA</t>
        </is>
      </c>
      <c r="F10255" s="2" t="inlineStr">
        <is>
          <t>Electricity generation with combined heat and power</t>
        </is>
      </c>
      <c r="G10255" s="2" t="n">
        <v>54</v>
      </c>
      <c r="H10255" s="2" t="n">
        <v>0.0007794614357408</v>
      </c>
      <c r="I10255" s="2" t="n">
        <v>0.000872996808029696</v>
      </c>
      <c r="J10255" s="40" t="inlineStr">
        <is>
          <t>waste - methane capture</t>
        </is>
      </c>
    </row>
    <row r="10256" ht="15.75" customHeight="1" s="120">
      <c r="A10256" s="2" t="inlineStr">
        <is>
          <t>WASTE</t>
        </is>
      </c>
      <c r="B10256" s="2" t="inlineStr">
        <is>
          <t>LAN</t>
        </is>
      </c>
      <c r="C10256" s="2" t="n">
        <v>2050</v>
      </c>
      <c r="D10256" s="2" t="inlineStr">
        <is>
          <t>United States</t>
        </is>
      </c>
      <c r="E10256" s="2" t="inlineStr">
        <is>
          <t>USA</t>
        </is>
      </c>
      <c r="F10256" s="2" t="inlineStr">
        <is>
          <t>Electricity generation with a microturbine</t>
        </is>
      </c>
      <c r="G10256" s="2" t="n">
        <v>54</v>
      </c>
      <c r="H10256" s="2" t="n">
        <v>2.55745235336e-05</v>
      </c>
      <c r="I10256" s="2" t="n">
        <v>2.8643466357632e-05</v>
      </c>
      <c r="J10256" s="40" t="inlineStr">
        <is>
          <t>waste - methane capture</t>
        </is>
      </c>
    </row>
    <row r="10257" ht="15.75" customHeight="1" s="120">
      <c r="A10257" s="2" t="inlineStr">
        <is>
          <t>WASTE</t>
        </is>
      </c>
      <c r="B10257" s="2" t="inlineStr">
        <is>
          <t>LAN</t>
        </is>
      </c>
      <c r="C10257" s="2" t="n">
        <v>2050</v>
      </c>
      <c r="D10257" s="2" t="inlineStr">
        <is>
          <t>United States</t>
        </is>
      </c>
      <c r="E10257" s="2" t="inlineStr">
        <is>
          <t>USA</t>
        </is>
      </c>
      <c r="F10257" s="2" t="inlineStr">
        <is>
          <t>Electricity generation with a reciprocating engine</t>
        </is>
      </c>
      <c r="G10257" s="2" t="n">
        <v>54</v>
      </c>
      <c r="H10257" s="2" t="n">
        <v>0.0032756747677922</v>
      </c>
      <c r="I10257" s="2" t="n">
        <v>0.003668755739927265</v>
      </c>
      <c r="J10257" s="40" t="inlineStr">
        <is>
          <t>waste - methane capture</t>
        </is>
      </c>
    </row>
    <row r="10258" ht="15.75" customHeight="1" s="120">
      <c r="A10258" s="2" t="inlineStr">
        <is>
          <t>WASTE</t>
        </is>
      </c>
      <c r="B10258" s="2" t="inlineStr">
        <is>
          <t>LAN</t>
        </is>
      </c>
      <c r="C10258" s="2" t="n">
        <v>2050</v>
      </c>
      <c r="D10258" s="2" t="inlineStr">
        <is>
          <t>United States</t>
        </is>
      </c>
      <c r="E10258" s="2" t="inlineStr">
        <is>
          <t>USA</t>
        </is>
      </c>
      <c r="F10258" s="2" t="inlineStr">
        <is>
          <t>Land_x001f_ll gas recovery for direct use</t>
        </is>
      </c>
      <c r="G10258" s="2" t="n">
        <v>54</v>
      </c>
      <c r="H10258" s="2" t="n">
        <v>0.0007712180376984</v>
      </c>
      <c r="I10258" s="2" t="n">
        <v>0.0008637642022222081</v>
      </c>
      <c r="J10258" s="40" t="inlineStr">
        <is>
          <t>waste - methane capture</t>
        </is>
      </c>
    </row>
    <row r="10259" ht="15.75" customHeight="1" s="120">
      <c r="A10259" s="2" t="inlineStr">
        <is>
          <t>WASTE</t>
        </is>
      </c>
      <c r="B10259" s="2" t="inlineStr">
        <is>
          <t>LAN</t>
        </is>
      </c>
      <c r="C10259" s="2" t="n">
        <v>2050</v>
      </c>
      <c r="D10259" s="2" t="inlineStr">
        <is>
          <t>United States</t>
        </is>
      </c>
      <c r="E10259" s="2" t="inlineStr">
        <is>
          <t>USA</t>
        </is>
      </c>
      <c r="F10259" s="2" t="inlineStr">
        <is>
          <t>Electricity generation with a gas turbine</t>
        </is>
      </c>
      <c r="G10259" s="2" t="n">
        <v>55</v>
      </c>
      <c r="H10259" s="2" t="n">
        <v>0.0001207250024891</v>
      </c>
      <c r="I10259" s="2" t="n">
        <v>0.000135212002787792</v>
      </c>
      <c r="J10259" s="40" t="inlineStr">
        <is>
          <t>waste - methane capture</t>
        </is>
      </c>
    </row>
    <row r="10260" ht="15.75" customHeight="1" s="120">
      <c r="A10260" s="2" t="inlineStr">
        <is>
          <t>WASTE</t>
        </is>
      </c>
      <c r="B10260" s="2" t="inlineStr">
        <is>
          <t>LAN</t>
        </is>
      </c>
      <c r="C10260" s="2" t="n">
        <v>2050</v>
      </c>
      <c r="D10260" s="2" t="inlineStr">
        <is>
          <t>United States</t>
        </is>
      </c>
      <c r="E10260" s="2" t="inlineStr">
        <is>
          <t>USA</t>
        </is>
      </c>
      <c r="F10260" s="2" t="inlineStr">
        <is>
          <t>Electricity generation with combined heat and power</t>
        </is>
      </c>
      <c r="G10260" s="2" t="n">
        <v>55</v>
      </c>
      <c r="H10260" s="2" t="n">
        <v>0.0004740590084111</v>
      </c>
      <c r="I10260" s="2" t="n">
        <v>0.000530946089420432</v>
      </c>
      <c r="J10260" s="40" t="inlineStr">
        <is>
          <t>waste - methane capture</t>
        </is>
      </c>
    </row>
    <row r="10261" ht="15.75" customHeight="1" s="120">
      <c r="A10261" s="2" t="inlineStr">
        <is>
          <t>WASTE</t>
        </is>
      </c>
      <c r="B10261" s="2" t="inlineStr">
        <is>
          <t>LAN</t>
        </is>
      </c>
      <c r="C10261" s="2" t="n">
        <v>2050</v>
      </c>
      <c r="D10261" s="2" t="inlineStr">
        <is>
          <t>United States</t>
        </is>
      </c>
      <c r="E10261" s="2" t="inlineStr">
        <is>
          <t>USA</t>
        </is>
      </c>
      <c r="F10261" s="2" t="inlineStr">
        <is>
          <t>Electricity generation with a reciprocating engine</t>
        </is>
      </c>
      <c r="G10261" s="2" t="n">
        <v>55</v>
      </c>
      <c r="H10261" s="2" t="n">
        <v>0.003449761425145</v>
      </c>
      <c r="I10261" s="2" t="n">
        <v>0.0038637327961624</v>
      </c>
      <c r="J10261" s="40" t="inlineStr">
        <is>
          <t>waste - methane capture</t>
        </is>
      </c>
    </row>
    <row r="10262" ht="15.75" customHeight="1" s="120">
      <c r="A10262" s="2" t="inlineStr">
        <is>
          <t>WASTE</t>
        </is>
      </c>
      <c r="B10262" s="2" t="inlineStr">
        <is>
          <t>LAN</t>
        </is>
      </c>
      <c r="C10262" s="2" t="n">
        <v>2050</v>
      </c>
      <c r="D10262" s="2" t="inlineStr">
        <is>
          <t>United States</t>
        </is>
      </c>
      <c r="E10262" s="2" t="inlineStr">
        <is>
          <t>USA</t>
        </is>
      </c>
      <c r="F10262" s="2" t="inlineStr">
        <is>
          <t>Flaring of landfill gas</t>
        </is>
      </c>
      <c r="G10262" s="2" t="n">
        <v>56</v>
      </c>
      <c r="H10262" s="2" t="n">
        <v>0.0003248011635151</v>
      </c>
      <c r="I10262" s="2" t="n">
        <v>0.000363777303136912</v>
      </c>
      <c r="J10262" s="40" t="inlineStr">
        <is>
          <t>waste - methane destruction</t>
        </is>
      </c>
    </row>
    <row r="10263" ht="15.75" customHeight="1" s="120">
      <c r="A10263" s="2" t="inlineStr">
        <is>
          <t>WASTE</t>
        </is>
      </c>
      <c r="B10263" s="2" t="inlineStr">
        <is>
          <t>LAN</t>
        </is>
      </c>
      <c r="C10263" s="2" t="n">
        <v>2050</v>
      </c>
      <c r="D10263" s="2" t="inlineStr">
        <is>
          <t>United States</t>
        </is>
      </c>
      <c r="E10263" s="2" t="inlineStr">
        <is>
          <t>USA</t>
        </is>
      </c>
      <c r="F10263" s="2" t="inlineStr">
        <is>
          <t>Electricity generation with combined heat and power</t>
        </is>
      </c>
      <c r="G10263" s="2" t="n">
        <v>56</v>
      </c>
      <c r="H10263" s="2" t="n">
        <v>0.0006464321486419</v>
      </c>
      <c r="I10263" s="2" t="n">
        <v>0.0007240040064789281</v>
      </c>
      <c r="J10263" s="40" t="inlineStr">
        <is>
          <t>waste - methane capture</t>
        </is>
      </c>
    </row>
    <row r="10264" ht="15.75" customHeight="1" s="120">
      <c r="A10264" s="2" t="inlineStr">
        <is>
          <t>WASTE</t>
        </is>
      </c>
      <c r="B10264" s="2" t="inlineStr">
        <is>
          <t>LAN</t>
        </is>
      </c>
      <c r="C10264" s="2" t="n">
        <v>2050</v>
      </c>
      <c r="D10264" s="2" t="inlineStr">
        <is>
          <t>United States</t>
        </is>
      </c>
      <c r="E10264" s="2" t="inlineStr">
        <is>
          <t>USA</t>
        </is>
      </c>
      <c r="F10264" s="2" t="inlineStr">
        <is>
          <t>Electricity generation with a microturbine</t>
        </is>
      </c>
      <c r="G10264" s="2" t="n">
        <v>56</v>
      </c>
      <c r="H10264" s="2" t="n">
        <v>2.51673209277e-05</v>
      </c>
      <c r="I10264" s="2" t="n">
        <v>2.8187399439024e-05</v>
      </c>
      <c r="J10264" s="40" t="inlineStr">
        <is>
          <t>waste - methane capture</t>
        </is>
      </c>
    </row>
    <row r="10265" ht="15.75" customHeight="1" s="120">
      <c r="A10265" s="2" t="inlineStr">
        <is>
          <t>WASTE</t>
        </is>
      </c>
      <c r="B10265" s="2" t="inlineStr">
        <is>
          <t>LAN</t>
        </is>
      </c>
      <c r="C10265" s="2" t="n">
        <v>2050</v>
      </c>
      <c r="D10265" s="2" t="inlineStr">
        <is>
          <t>United States</t>
        </is>
      </c>
      <c r="E10265" s="2" t="inlineStr">
        <is>
          <t>USA</t>
        </is>
      </c>
      <c r="F10265" s="2" t="inlineStr">
        <is>
          <t>Electricity generation with a reciprocating engine</t>
        </is>
      </c>
      <c r="G10265" s="2" t="n">
        <v>56</v>
      </c>
      <c r="H10265" s="2" t="n">
        <v>0.0017854874022305</v>
      </c>
      <c r="I10265" s="2" t="n">
        <v>0.00199974589049816</v>
      </c>
      <c r="J10265" s="40" t="inlineStr">
        <is>
          <t>waste - methane capture</t>
        </is>
      </c>
    </row>
    <row r="10266" ht="15.75" customHeight="1" s="120">
      <c r="A10266" s="2" t="inlineStr">
        <is>
          <t>WASTE</t>
        </is>
      </c>
      <c r="B10266" s="2" t="inlineStr">
        <is>
          <t>LAN</t>
        </is>
      </c>
      <c r="C10266" s="2" t="n">
        <v>2050</v>
      </c>
      <c r="D10266" s="2" t="inlineStr">
        <is>
          <t>United States</t>
        </is>
      </c>
      <c r="E10266" s="2" t="inlineStr">
        <is>
          <t>USA</t>
        </is>
      </c>
      <c r="F10266" s="2" t="inlineStr">
        <is>
          <t>Electricity generation with a microturbine</t>
        </is>
      </c>
      <c r="G10266" s="2" t="n">
        <v>57</v>
      </c>
      <c r="H10266" s="2" t="n">
        <v>7.352544162130001e-05</v>
      </c>
      <c r="I10266" s="2" t="n">
        <v>8.234849461585601e-05</v>
      </c>
      <c r="J10266" s="40" t="inlineStr">
        <is>
          <t>waste - methane capture</t>
        </is>
      </c>
    </row>
    <row r="10267" ht="15.75" customHeight="1" s="120">
      <c r="A10267" s="2" t="inlineStr">
        <is>
          <t>WASTE</t>
        </is>
      </c>
      <c r="B10267" s="2" t="inlineStr">
        <is>
          <t>LAN</t>
        </is>
      </c>
      <c r="C10267" s="2" t="n">
        <v>2050</v>
      </c>
      <c r="D10267" s="2" t="inlineStr">
        <is>
          <t>United States</t>
        </is>
      </c>
      <c r="E10267" s="2" t="inlineStr">
        <is>
          <t>USA</t>
        </is>
      </c>
      <c r="F10267" s="2" t="inlineStr">
        <is>
          <t>Electricity generation with a gas turbine</t>
        </is>
      </c>
      <c r="G10267" s="2" t="n">
        <v>57</v>
      </c>
      <c r="H10267" s="2" t="n">
        <v>0.0001752039970597</v>
      </c>
      <c r="I10267" s="2" t="n">
        <v>0.000196228476706864</v>
      </c>
      <c r="J10267" s="40" t="inlineStr">
        <is>
          <t>waste - methane capture</t>
        </is>
      </c>
    </row>
    <row r="10268" ht="15.75" customHeight="1" s="120">
      <c r="A10268" s="2" t="inlineStr">
        <is>
          <t>WASTE</t>
        </is>
      </c>
      <c r="B10268" s="2" t="inlineStr">
        <is>
          <t>LAN</t>
        </is>
      </c>
      <c r="C10268" s="2" t="n">
        <v>2050</v>
      </c>
      <c r="D10268" s="2" t="inlineStr">
        <is>
          <t>United States</t>
        </is>
      </c>
      <c r="E10268" s="2" t="inlineStr">
        <is>
          <t>USA</t>
        </is>
      </c>
      <c r="F10268" s="2" t="inlineStr">
        <is>
          <t>Electricity generation with combined heat and power</t>
        </is>
      </c>
      <c r="G10268" s="2" t="n">
        <v>57</v>
      </c>
      <c r="H10268" s="2" t="n">
        <v>0.0004649928741856</v>
      </c>
      <c r="I10268" s="2" t="n">
        <v>0.0005207920190878721</v>
      </c>
      <c r="J10268" s="40" t="inlineStr">
        <is>
          <t>waste - methane capture</t>
        </is>
      </c>
    </row>
    <row r="10269" ht="15.75" customHeight="1" s="120">
      <c r="A10269" s="2" t="inlineStr">
        <is>
          <t>WASTE</t>
        </is>
      </c>
      <c r="B10269" s="2" t="inlineStr">
        <is>
          <t>LAN</t>
        </is>
      </c>
      <c r="C10269" s="2" t="n">
        <v>2050</v>
      </c>
      <c r="D10269" s="2" t="inlineStr">
        <is>
          <t>United States</t>
        </is>
      </c>
      <c r="E10269" s="2" t="inlineStr">
        <is>
          <t>USA</t>
        </is>
      </c>
      <c r="F10269" s="2" t="inlineStr">
        <is>
          <t>Electricity generation with a reciprocating engine</t>
        </is>
      </c>
      <c r="G10269" s="2" t="n">
        <v>57</v>
      </c>
      <c r="H10269" s="2" t="n">
        <v>0.0046418413985521</v>
      </c>
      <c r="I10269" s="2" t="n">
        <v>0.005198862366378352</v>
      </c>
      <c r="J10269" s="40" t="inlineStr">
        <is>
          <t>waste - methane capture</t>
        </is>
      </c>
    </row>
    <row r="10270" ht="15.75" customHeight="1" s="120">
      <c r="A10270" s="2" t="inlineStr">
        <is>
          <t>WASTE</t>
        </is>
      </c>
      <c r="B10270" s="2" t="inlineStr">
        <is>
          <t>LAN</t>
        </is>
      </c>
      <c r="C10270" s="2" t="n">
        <v>2050</v>
      </c>
      <c r="D10270" s="2" t="inlineStr">
        <is>
          <t>United States</t>
        </is>
      </c>
      <c r="E10270" s="2" t="inlineStr">
        <is>
          <t>USA</t>
        </is>
      </c>
      <c r="F10270" s="2" t="inlineStr">
        <is>
          <t>Electricity generation with combined heat and power</t>
        </is>
      </c>
      <c r="G10270" s="2" t="n">
        <v>58</v>
      </c>
      <c r="H10270" s="2" t="n">
        <v>0.0005902210978093</v>
      </c>
      <c r="I10270" s="2" t="n">
        <v>0.0006610476295464161</v>
      </c>
      <c r="J10270" s="40" t="inlineStr">
        <is>
          <t>waste - methane capture</t>
        </is>
      </c>
    </row>
    <row r="10271" ht="15.75" customHeight="1" s="120">
      <c r="A10271" s="2" t="inlineStr">
        <is>
          <t>WASTE</t>
        </is>
      </c>
      <c r="B10271" s="2" t="inlineStr">
        <is>
          <t>LAN</t>
        </is>
      </c>
      <c r="C10271" s="2" t="n">
        <v>2050</v>
      </c>
      <c r="D10271" s="2" t="inlineStr">
        <is>
          <t>United States</t>
        </is>
      </c>
      <c r="E10271" s="2" t="inlineStr">
        <is>
          <t>USA</t>
        </is>
      </c>
      <c r="F10271" s="2" t="inlineStr">
        <is>
          <t>Electricity generation with a microturbine</t>
        </is>
      </c>
      <c r="G10271" s="2" t="n">
        <v>58</v>
      </c>
      <c r="H10271" s="2" t="n">
        <v>2.09522950172e-05</v>
      </c>
      <c r="I10271" s="2" t="n">
        <v>2.3466570419264e-05</v>
      </c>
      <c r="J10271" s="40" t="inlineStr">
        <is>
          <t>waste - methane capture</t>
        </is>
      </c>
    </row>
    <row r="10272" ht="15.75" customHeight="1" s="120">
      <c r="A10272" s="2" t="inlineStr">
        <is>
          <t>WASTE</t>
        </is>
      </c>
      <c r="B10272" s="2" t="inlineStr">
        <is>
          <t>LAN</t>
        </is>
      </c>
      <c r="C10272" s="2" t="n">
        <v>2050</v>
      </c>
      <c r="D10272" s="2" t="inlineStr">
        <is>
          <t>United States</t>
        </is>
      </c>
      <c r="E10272" s="2" t="inlineStr">
        <is>
          <t>USA</t>
        </is>
      </c>
      <c r="F10272" s="2" t="inlineStr">
        <is>
          <t>Electricity generation with a reciprocating engine</t>
        </is>
      </c>
      <c r="G10272" s="2" t="n">
        <v>59</v>
      </c>
      <c r="H10272" s="2" t="n">
        <v>0.0064118868904188</v>
      </c>
      <c r="I10272" s="2" t="n">
        <v>0.007181313317269056</v>
      </c>
      <c r="J10272" s="40" t="inlineStr">
        <is>
          <t>waste - methane capture</t>
        </is>
      </c>
    </row>
    <row r="10273" ht="15.75" customHeight="1" s="120">
      <c r="A10273" s="2" t="inlineStr">
        <is>
          <t>WASTE</t>
        </is>
      </c>
      <c r="B10273" s="2" t="inlineStr">
        <is>
          <t>LAN</t>
        </is>
      </c>
      <c r="C10273" s="2" t="n">
        <v>2050</v>
      </c>
      <c r="D10273" s="2" t="inlineStr">
        <is>
          <t>United States</t>
        </is>
      </c>
      <c r="E10273" s="2" t="inlineStr">
        <is>
          <t>USA</t>
        </is>
      </c>
      <c r="F10273" s="2" t="inlineStr">
        <is>
          <t>Electricity generation with combined heat and power</t>
        </is>
      </c>
      <c r="G10273" s="2" t="n">
        <v>59</v>
      </c>
      <c r="H10273" s="2" t="n">
        <v>0.0001835506263888</v>
      </c>
      <c r="I10273" s="2" t="n">
        <v>0.000205576701555456</v>
      </c>
      <c r="J10273" s="40" t="inlineStr">
        <is>
          <t>waste - methane capture</t>
        </is>
      </c>
    </row>
    <row r="10274" ht="15.75" customHeight="1" s="120">
      <c r="A10274" s="2" t="inlineStr">
        <is>
          <t>WASTE</t>
        </is>
      </c>
      <c r="B10274" s="2" t="inlineStr">
        <is>
          <t>LAN</t>
        </is>
      </c>
      <c r="C10274" s="2" t="n">
        <v>2050</v>
      </c>
      <c r="D10274" s="2" t="inlineStr">
        <is>
          <t>United States</t>
        </is>
      </c>
      <c r="E10274" s="2" t="inlineStr">
        <is>
          <t>USA</t>
        </is>
      </c>
      <c r="F10274" s="2" t="inlineStr">
        <is>
          <t>Electricity generation with a gas turbine</t>
        </is>
      </c>
      <c r="G10274" s="2" t="n">
        <v>59</v>
      </c>
      <c r="H10274" s="2" t="n">
        <v>5.83669061598e-05</v>
      </c>
      <c r="I10274" s="2" t="n">
        <v>6.5370934898976e-05</v>
      </c>
      <c r="J10274" s="40" t="inlineStr">
        <is>
          <t>waste - methane capture</t>
        </is>
      </c>
    </row>
    <row r="10275" ht="15.75" customHeight="1" s="120">
      <c r="A10275" s="2" t="inlineStr">
        <is>
          <t>WASTE</t>
        </is>
      </c>
      <c r="B10275" s="2" t="inlineStr">
        <is>
          <t>LAN</t>
        </is>
      </c>
      <c r="C10275" s="2" t="n">
        <v>2050</v>
      </c>
      <c r="D10275" s="2" t="inlineStr">
        <is>
          <t>United States</t>
        </is>
      </c>
      <c r="E10275" s="2" t="inlineStr">
        <is>
          <t>USA</t>
        </is>
      </c>
      <c r="F10275" s="2" t="inlineStr">
        <is>
          <t>Electricity generation with a reciprocating engine</t>
        </is>
      </c>
      <c r="G10275" s="2" t="n">
        <v>60</v>
      </c>
      <c r="H10275" s="2" t="n">
        <v>0.0030316603370011</v>
      </c>
      <c r="I10275" s="2" t="n">
        <v>0.003395459577441232</v>
      </c>
      <c r="J10275" s="40" t="inlineStr">
        <is>
          <t>waste - methane capture</t>
        </is>
      </c>
    </row>
    <row r="10276" ht="15.75" customHeight="1" s="120">
      <c r="A10276" s="2" t="inlineStr">
        <is>
          <t>WASTE</t>
        </is>
      </c>
      <c r="B10276" s="2" t="inlineStr">
        <is>
          <t>LAN</t>
        </is>
      </c>
      <c r="C10276" s="2" t="n">
        <v>2050</v>
      </c>
      <c r="D10276" s="2" t="inlineStr">
        <is>
          <t>United States</t>
        </is>
      </c>
      <c r="E10276" s="2" t="inlineStr">
        <is>
          <t>USA</t>
        </is>
      </c>
      <c r="F10276" s="2" t="inlineStr">
        <is>
          <t>Electricity generation with combined heat and power</t>
        </is>
      </c>
      <c r="G10276" s="2" t="n">
        <v>60</v>
      </c>
      <c r="H10276" s="2" t="n">
        <v>0.0003817006218014</v>
      </c>
      <c r="I10276" s="2" t="n">
        <v>0.000427504696417568</v>
      </c>
      <c r="J10276" s="40" t="inlineStr">
        <is>
          <t>waste - methane capture</t>
        </is>
      </c>
    </row>
    <row r="10277" ht="15.75" customHeight="1" s="120">
      <c r="A10277" s="2" t="inlineStr">
        <is>
          <t>WASTE</t>
        </is>
      </c>
      <c r="B10277" s="2" t="inlineStr">
        <is>
          <t>LAN</t>
        </is>
      </c>
      <c r="C10277" s="2" t="n">
        <v>2050</v>
      </c>
      <c r="D10277" s="2" t="inlineStr">
        <is>
          <t>United States</t>
        </is>
      </c>
      <c r="E10277" s="2" t="inlineStr">
        <is>
          <t>USA</t>
        </is>
      </c>
      <c r="F10277" s="2" t="inlineStr">
        <is>
          <t>Land_x001f_ll gas recovery for direct use</t>
        </is>
      </c>
      <c r="G10277" s="2" t="n">
        <v>60</v>
      </c>
      <c r="H10277" s="2" t="n">
        <v>0.0010041928617284</v>
      </c>
      <c r="I10277" s="2" t="n">
        <v>0.001124696005135808</v>
      </c>
      <c r="J10277" s="40" t="inlineStr">
        <is>
          <t>waste - methane capture</t>
        </is>
      </c>
    </row>
    <row r="10278" ht="15.75" customHeight="1" s="120">
      <c r="A10278" s="2" t="inlineStr">
        <is>
          <t>WASTE</t>
        </is>
      </c>
      <c r="B10278" s="2" t="inlineStr">
        <is>
          <t>LAN</t>
        </is>
      </c>
      <c r="C10278" s="2" t="n">
        <v>2050</v>
      </c>
      <c r="D10278" s="2" t="inlineStr">
        <is>
          <t>United States</t>
        </is>
      </c>
      <c r="E10278" s="2" t="inlineStr">
        <is>
          <t>USA</t>
        </is>
      </c>
      <c r="F10278" s="2" t="inlineStr">
        <is>
          <t>Electricity generation with a microturbine</t>
        </is>
      </c>
      <c r="G10278" s="2" t="n">
        <v>60</v>
      </c>
      <c r="H10278" s="2" t="n">
        <v>2.04394764296e-05</v>
      </c>
      <c r="I10278" s="2" t="n">
        <v>2.2892213601152e-05</v>
      </c>
      <c r="J10278" s="40" t="inlineStr">
        <is>
          <t>waste - methane capture</t>
        </is>
      </c>
    </row>
    <row r="10279" ht="15.75" customHeight="1" s="120">
      <c r="A10279" s="2" t="inlineStr">
        <is>
          <t>WASTE</t>
        </is>
      </c>
      <c r="B10279" s="2" t="inlineStr">
        <is>
          <t>LAN</t>
        </is>
      </c>
      <c r="C10279" s="2" t="n">
        <v>2050</v>
      </c>
      <c r="D10279" s="2" t="inlineStr">
        <is>
          <t>United States</t>
        </is>
      </c>
      <c r="E10279" s="2" t="inlineStr">
        <is>
          <t>USA</t>
        </is>
      </c>
      <c r="F10279" s="2" t="inlineStr">
        <is>
          <t>Flaring of landfill gas</t>
        </is>
      </c>
      <c r="G10279" s="2" t="n">
        <v>60</v>
      </c>
      <c r="H10279" s="2" t="n">
        <v>0.00031912283157</v>
      </c>
      <c r="I10279" s="2" t="n">
        <v>0.0003574175713584001</v>
      </c>
      <c r="J10279" s="40" t="inlineStr">
        <is>
          <t>waste - methane destruction</t>
        </is>
      </c>
    </row>
    <row r="10280" ht="15.75" customHeight="1" s="120">
      <c r="A10280" s="2" t="inlineStr">
        <is>
          <t>WASTE</t>
        </is>
      </c>
      <c r="B10280" s="2" t="inlineStr">
        <is>
          <t>LAN</t>
        </is>
      </c>
      <c r="C10280" s="2" t="n">
        <v>2050</v>
      </c>
      <c r="D10280" s="2" t="inlineStr">
        <is>
          <t>United States</t>
        </is>
      </c>
      <c r="E10280" s="2" t="inlineStr">
        <is>
          <t>USA</t>
        </is>
      </c>
      <c r="F10280" s="2" t="inlineStr">
        <is>
          <t>Electricity generation with a reciprocating engine</t>
        </is>
      </c>
      <c r="G10280" s="2" t="n">
        <v>61</v>
      </c>
      <c r="H10280" s="2" t="n">
        <v>0.0016753948293626</v>
      </c>
      <c r="I10280" s="2" t="n">
        <v>0.001876442208886112</v>
      </c>
      <c r="J10280" s="40" t="inlineStr">
        <is>
          <t>waste - methane capture</t>
        </is>
      </c>
    </row>
    <row r="10281" ht="15.75" customHeight="1" s="120">
      <c r="A10281" s="2" t="inlineStr">
        <is>
          <t>WASTE</t>
        </is>
      </c>
      <c r="B10281" s="2" t="inlineStr">
        <is>
          <t>LAN</t>
        </is>
      </c>
      <c r="C10281" s="2" t="n">
        <v>2050</v>
      </c>
      <c r="D10281" s="2" t="inlineStr">
        <is>
          <t>United States</t>
        </is>
      </c>
      <c r="E10281" s="2" t="inlineStr">
        <is>
          <t>USA</t>
        </is>
      </c>
      <c r="F10281" s="2" t="inlineStr">
        <is>
          <t>Electricity generation with a gas turbine</t>
        </is>
      </c>
      <c r="G10281" s="2" t="n">
        <v>61</v>
      </c>
      <c r="H10281" s="2" t="n">
        <v>5.41768022231e-05</v>
      </c>
      <c r="I10281" s="2" t="n">
        <v>6.0678018489872e-05</v>
      </c>
      <c r="J10281" s="40" t="inlineStr">
        <is>
          <t>waste - methane capture</t>
        </is>
      </c>
    </row>
    <row r="10282" ht="15.75" customHeight="1" s="120">
      <c r="A10282" s="2" t="inlineStr">
        <is>
          <t>WASTE</t>
        </is>
      </c>
      <c r="B10282" s="2" t="inlineStr">
        <is>
          <t>LAN</t>
        </is>
      </c>
      <c r="C10282" s="2" t="n">
        <v>2050</v>
      </c>
      <c r="D10282" s="2" t="inlineStr">
        <is>
          <t>United States</t>
        </is>
      </c>
      <c r="E10282" s="2" t="inlineStr">
        <is>
          <t>USA</t>
        </is>
      </c>
      <c r="F10282" s="2" t="inlineStr">
        <is>
          <t>Electricity generation with a microturbine</t>
        </is>
      </c>
      <c r="G10282" s="2" t="n">
        <v>61</v>
      </c>
      <c r="H10282" s="2" t="n">
        <v>2.13251096284e-05</v>
      </c>
      <c r="I10282" s="2" t="n">
        <v>2.3884122783808e-05</v>
      </c>
      <c r="J10282" s="40" t="inlineStr">
        <is>
          <t>waste - methane capture</t>
        </is>
      </c>
    </row>
    <row r="10283" ht="15.75" customHeight="1" s="120">
      <c r="A10283" s="2" t="inlineStr">
        <is>
          <t>WASTE</t>
        </is>
      </c>
      <c r="B10283" s="2" t="inlineStr">
        <is>
          <t>LAN</t>
        </is>
      </c>
      <c r="C10283" s="2" t="n">
        <v>2050</v>
      </c>
      <c r="D10283" s="2" t="inlineStr">
        <is>
          <t>United States</t>
        </is>
      </c>
      <c r="E10283" s="2" t="inlineStr">
        <is>
          <t>USA</t>
        </is>
      </c>
      <c r="F10283" s="2" t="inlineStr">
        <is>
          <t>Electricity generation with combined heat and power</t>
        </is>
      </c>
      <c r="G10283" s="2" t="n">
        <v>61</v>
      </c>
      <c r="H10283" s="2" t="n">
        <v>0.0001762514730217</v>
      </c>
      <c r="I10283" s="2" t="n">
        <v>0.000197401649784304</v>
      </c>
      <c r="J10283" s="40" t="inlineStr">
        <is>
          <t>waste - methane capture</t>
        </is>
      </c>
    </row>
    <row r="10284" ht="15.75" customHeight="1" s="120">
      <c r="A10284" s="2" t="inlineStr">
        <is>
          <t>WASTE</t>
        </is>
      </c>
      <c r="B10284" s="2" t="inlineStr">
        <is>
          <t>LAN</t>
        </is>
      </c>
      <c r="C10284" s="2" t="n">
        <v>2050</v>
      </c>
      <c r="D10284" s="2" t="inlineStr">
        <is>
          <t>United States</t>
        </is>
      </c>
      <c r="E10284" s="2" t="inlineStr">
        <is>
          <t>USA</t>
        </is>
      </c>
      <c r="F10284" s="2" t="inlineStr">
        <is>
          <t>Land_x001f_ll gas recovery for direct use</t>
        </is>
      </c>
      <c r="G10284" s="2" t="n">
        <v>61</v>
      </c>
      <c r="H10284" s="2" t="n">
        <v>0.0002427703293506</v>
      </c>
      <c r="I10284" s="2" t="n">
        <v>0.000271902768872672</v>
      </c>
      <c r="J10284" s="40" t="inlineStr">
        <is>
          <t>waste - methane capture</t>
        </is>
      </c>
    </row>
    <row r="10285" ht="15.75" customHeight="1" s="120">
      <c r="A10285" s="2" t="inlineStr">
        <is>
          <t>WASTE</t>
        </is>
      </c>
      <c r="B10285" s="2" t="inlineStr">
        <is>
          <t>LAN</t>
        </is>
      </c>
      <c r="C10285" s="2" t="n">
        <v>2050</v>
      </c>
      <c r="D10285" s="2" t="inlineStr">
        <is>
          <t>United States</t>
        </is>
      </c>
      <c r="E10285" s="2" t="inlineStr">
        <is>
          <t>USA</t>
        </is>
      </c>
      <c r="F10285" s="2" t="inlineStr">
        <is>
          <t>Electricity generation with combined heat and power</t>
        </is>
      </c>
      <c r="G10285" s="2" t="n">
        <v>62</v>
      </c>
      <c r="H10285" s="2" t="n">
        <v>0.0006049865332898</v>
      </c>
      <c r="I10285" s="2" t="n">
        <v>0.0006775849172845761</v>
      </c>
      <c r="J10285" s="40" t="inlineStr">
        <is>
          <t>waste - methane capture</t>
        </is>
      </c>
    </row>
    <row r="10286" ht="15.75" customHeight="1" s="120">
      <c r="A10286" s="2" t="inlineStr">
        <is>
          <t>WASTE</t>
        </is>
      </c>
      <c r="B10286" s="2" t="inlineStr">
        <is>
          <t>LAN</t>
        </is>
      </c>
      <c r="C10286" s="2" t="n">
        <v>2050</v>
      </c>
      <c r="D10286" s="2" t="inlineStr">
        <is>
          <t>United States</t>
        </is>
      </c>
      <c r="E10286" s="2" t="inlineStr">
        <is>
          <t>USA</t>
        </is>
      </c>
      <c r="F10286" s="2" t="inlineStr">
        <is>
          <t>Land_x001f_ll gas recovery for direct use</t>
        </is>
      </c>
      <c r="G10286" s="2" t="n">
        <v>62</v>
      </c>
      <c r="H10286" s="2" t="n">
        <v>0.0003739123640116</v>
      </c>
      <c r="I10286" s="2" t="n">
        <v>0.000418781847692992</v>
      </c>
      <c r="J10286" s="40" t="inlineStr">
        <is>
          <t>waste - methane capture</t>
        </is>
      </c>
    </row>
    <row r="10287" ht="15.75" customHeight="1" s="120">
      <c r="A10287" s="2" t="inlineStr">
        <is>
          <t>WASTE</t>
        </is>
      </c>
      <c r="B10287" s="2" t="inlineStr">
        <is>
          <t>LAN</t>
        </is>
      </c>
      <c r="C10287" s="2" t="n">
        <v>2050</v>
      </c>
      <c r="D10287" s="2" t="inlineStr">
        <is>
          <t>United States</t>
        </is>
      </c>
      <c r="E10287" s="2" t="inlineStr">
        <is>
          <t>USA</t>
        </is>
      </c>
      <c r="F10287" s="2" t="inlineStr">
        <is>
          <t>Electricity generation with a reciprocating engine</t>
        </is>
      </c>
      <c r="G10287" s="2" t="n">
        <v>62</v>
      </c>
      <c r="H10287" s="2" t="n">
        <v>0.0014236014103517</v>
      </c>
      <c r="I10287" s="2" t="n">
        <v>0.001594433579593904</v>
      </c>
      <c r="J10287" s="40" t="inlineStr">
        <is>
          <t>waste - methane capture</t>
        </is>
      </c>
    </row>
    <row r="10288" ht="15.75" customHeight="1" s="120">
      <c r="A10288" s="2" t="inlineStr">
        <is>
          <t>WASTE</t>
        </is>
      </c>
      <c r="B10288" s="2" t="inlineStr">
        <is>
          <t>LAN</t>
        </is>
      </c>
      <c r="C10288" s="2" t="n">
        <v>2050</v>
      </c>
      <c r="D10288" s="2" t="inlineStr">
        <is>
          <t>United States</t>
        </is>
      </c>
      <c r="E10288" s="2" t="inlineStr">
        <is>
          <t>USA</t>
        </is>
      </c>
      <c r="F10288" s="2" t="inlineStr">
        <is>
          <t>Electricity generation with a gas turbine</t>
        </is>
      </c>
      <c r="G10288" s="2" t="n">
        <v>62</v>
      </c>
      <c r="H10288" s="2" t="n">
        <v>0.000106707062514</v>
      </c>
      <c r="I10288" s="2" t="n">
        <v>0.00011951191001568</v>
      </c>
      <c r="J10288" s="40" t="inlineStr">
        <is>
          <t>waste - methane capture</t>
        </is>
      </c>
    </row>
    <row r="10289" ht="15.75" customHeight="1" s="120">
      <c r="A10289" s="2" t="inlineStr">
        <is>
          <t>WASTE</t>
        </is>
      </c>
      <c r="B10289" s="2" t="inlineStr">
        <is>
          <t>LAN</t>
        </is>
      </c>
      <c r="C10289" s="2" t="n">
        <v>2050</v>
      </c>
      <c r="D10289" s="2" t="inlineStr">
        <is>
          <t>United States</t>
        </is>
      </c>
      <c r="E10289" s="2" t="inlineStr">
        <is>
          <t>USA</t>
        </is>
      </c>
      <c r="F10289" s="2" t="inlineStr">
        <is>
          <t>Flaring of landfill gas</t>
        </is>
      </c>
      <c r="G10289" s="2" t="n">
        <v>62</v>
      </c>
      <c r="H10289" s="2" t="n">
        <v>0.000311312120175</v>
      </c>
      <c r="I10289" s="2" t="n">
        <v>0.000348669574596</v>
      </c>
      <c r="J10289" s="40" t="inlineStr">
        <is>
          <t>waste - methane destruction</t>
        </is>
      </c>
    </row>
    <row r="10290" ht="15.75" customHeight="1" s="120">
      <c r="A10290" s="2" t="inlineStr">
        <is>
          <t>WASTE</t>
        </is>
      </c>
      <c r="B10290" s="2" t="inlineStr">
        <is>
          <t>LAN</t>
        </is>
      </c>
      <c r="C10290" s="2" t="n">
        <v>2050</v>
      </c>
      <c r="D10290" s="2" t="inlineStr">
        <is>
          <t>United States</t>
        </is>
      </c>
      <c r="E10290" s="2" t="inlineStr">
        <is>
          <t>USA</t>
        </is>
      </c>
      <c r="F10290" s="2" t="inlineStr">
        <is>
          <t>Flaring of landfill gas</t>
        </is>
      </c>
      <c r="G10290" s="2" t="n">
        <v>63</v>
      </c>
      <c r="H10290" s="2" t="n">
        <v>0.0005711200938094</v>
      </c>
      <c r="I10290" s="2" t="n">
        <v>0.000639654505066528</v>
      </c>
      <c r="J10290" s="40" t="inlineStr">
        <is>
          <t>waste - methane destruction</t>
        </is>
      </c>
    </row>
    <row r="10291" ht="15.75" customHeight="1" s="120">
      <c r="A10291" s="2" t="inlineStr">
        <is>
          <t>WASTE</t>
        </is>
      </c>
      <c r="B10291" s="2" t="inlineStr">
        <is>
          <t>LAN</t>
        </is>
      </c>
      <c r="C10291" s="2" t="n">
        <v>2050</v>
      </c>
      <c r="D10291" s="2" t="inlineStr">
        <is>
          <t>United States</t>
        </is>
      </c>
      <c r="E10291" s="2" t="inlineStr">
        <is>
          <t>USA</t>
        </is>
      </c>
      <c r="F10291" s="2" t="inlineStr">
        <is>
          <t>Electricity generation with combined heat and power</t>
        </is>
      </c>
      <c r="G10291" s="2" t="n">
        <v>63</v>
      </c>
      <c r="H10291" s="2" t="n">
        <v>0.0003938858426409</v>
      </c>
      <c r="I10291" s="2" t="n">
        <v>0.0004411521437578081</v>
      </c>
      <c r="J10291" s="40" t="inlineStr">
        <is>
          <t>waste - methane capture</t>
        </is>
      </c>
    </row>
    <row r="10292" ht="15.75" customHeight="1" s="120">
      <c r="A10292" s="2" t="inlineStr">
        <is>
          <t>WASTE</t>
        </is>
      </c>
      <c r="B10292" s="2" t="inlineStr">
        <is>
          <t>LAN</t>
        </is>
      </c>
      <c r="C10292" s="2" t="n">
        <v>2050</v>
      </c>
      <c r="D10292" s="2" t="inlineStr">
        <is>
          <t>United States</t>
        </is>
      </c>
      <c r="E10292" s="2" t="inlineStr">
        <is>
          <t>USA</t>
        </is>
      </c>
      <c r="F10292" s="2" t="inlineStr">
        <is>
          <t>Electricity generation with a reciprocating engine</t>
        </is>
      </c>
      <c r="G10292" s="2" t="n">
        <v>64</v>
      </c>
      <c r="H10292" s="2" t="n">
        <v>0.0043029487133026</v>
      </c>
      <c r="I10292" s="2" t="n">
        <v>0.004819302558898913</v>
      </c>
      <c r="J10292" s="40" t="inlineStr">
        <is>
          <t>waste - methane capture</t>
        </is>
      </c>
    </row>
    <row r="10293" ht="15.75" customHeight="1" s="120">
      <c r="A10293" s="2" t="inlineStr">
        <is>
          <t>WASTE</t>
        </is>
      </c>
      <c r="B10293" s="2" t="inlineStr">
        <is>
          <t>LAN</t>
        </is>
      </c>
      <c r="C10293" s="2" t="n">
        <v>2050</v>
      </c>
      <c r="D10293" s="2" t="inlineStr">
        <is>
          <t>United States</t>
        </is>
      </c>
      <c r="E10293" s="2" t="inlineStr">
        <is>
          <t>USA</t>
        </is>
      </c>
      <c r="F10293" s="2" t="inlineStr">
        <is>
          <t>Electricity generation with combined heat and power</t>
        </is>
      </c>
      <c r="G10293" s="2" t="n">
        <v>64</v>
      </c>
      <c r="H10293" s="2" t="n">
        <v>0.0004192940541543</v>
      </c>
      <c r="I10293" s="2" t="n">
        <v>0.000469609340652816</v>
      </c>
      <c r="J10293" s="40" t="inlineStr">
        <is>
          <t>waste - methane capture</t>
        </is>
      </c>
    </row>
    <row r="10294" ht="15.75" customHeight="1" s="120">
      <c r="A10294" s="2" t="inlineStr">
        <is>
          <t>WASTE</t>
        </is>
      </c>
      <c r="B10294" s="2" t="inlineStr">
        <is>
          <t>LAN</t>
        </is>
      </c>
      <c r="C10294" s="2" t="n">
        <v>2050</v>
      </c>
      <c r="D10294" s="2" t="inlineStr">
        <is>
          <t>United States</t>
        </is>
      </c>
      <c r="E10294" s="2" t="inlineStr">
        <is>
          <t>USA</t>
        </is>
      </c>
      <c r="F10294" s="2" t="inlineStr">
        <is>
          <t>Electricity generation with a gas turbine</t>
        </is>
      </c>
      <c r="G10294" s="2" t="n">
        <v>64</v>
      </c>
      <c r="H10294" s="2" t="n">
        <v>5.67116549064e-05</v>
      </c>
      <c r="I10294" s="2" t="n">
        <v>6.351705349516801e-05</v>
      </c>
      <c r="J10294" s="40" t="inlineStr">
        <is>
          <t>waste - methane capture</t>
        </is>
      </c>
    </row>
    <row r="10295" ht="15.75" customHeight="1" s="120">
      <c r="A10295" s="2" t="inlineStr">
        <is>
          <t>WASTE</t>
        </is>
      </c>
      <c r="B10295" s="2" t="inlineStr">
        <is>
          <t>LAN</t>
        </is>
      </c>
      <c r="C10295" s="2" t="n">
        <v>2050</v>
      </c>
      <c r="D10295" s="2" t="inlineStr">
        <is>
          <t>United States</t>
        </is>
      </c>
      <c r="E10295" s="2" t="inlineStr">
        <is>
          <t>USA</t>
        </is>
      </c>
      <c r="F10295" s="2" t="inlineStr">
        <is>
          <t>Electricity generation with combined heat and power</t>
        </is>
      </c>
      <c r="G10295" s="2" t="n">
        <v>65</v>
      </c>
      <c r="H10295" s="2" t="n">
        <v>0.0001672935904935</v>
      </c>
      <c r="I10295" s="2" t="n">
        <v>0.00018736882135272</v>
      </c>
      <c r="J10295" s="40" t="inlineStr">
        <is>
          <t>waste - methane capture</t>
        </is>
      </c>
    </row>
    <row r="10296" ht="15.75" customHeight="1" s="120">
      <c r="A10296" s="2" t="inlineStr">
        <is>
          <t>WASTE</t>
        </is>
      </c>
      <c r="B10296" s="2" t="inlineStr">
        <is>
          <t>LAN</t>
        </is>
      </c>
      <c r="C10296" s="2" t="n">
        <v>2050</v>
      </c>
      <c r="D10296" s="2" t="inlineStr">
        <is>
          <t>United States</t>
        </is>
      </c>
      <c r="E10296" s="2" t="inlineStr">
        <is>
          <t>USA</t>
        </is>
      </c>
      <c r="F10296" s="2" t="inlineStr">
        <is>
          <t>Electricity generation with a reciprocating engine</t>
        </is>
      </c>
      <c r="G10296" s="2" t="n">
        <v>65</v>
      </c>
      <c r="H10296" s="2" t="n">
        <v>0.0013716164976358</v>
      </c>
      <c r="I10296" s="2" t="n">
        <v>0.001536210477352096</v>
      </c>
      <c r="J10296" s="40" t="inlineStr">
        <is>
          <t>waste - methane capture</t>
        </is>
      </c>
    </row>
    <row r="10297" ht="15.75" customHeight="1" s="120">
      <c r="A10297" s="2" t="inlineStr">
        <is>
          <t>WASTE</t>
        </is>
      </c>
      <c r="B10297" s="2" t="inlineStr">
        <is>
          <t>LAN</t>
        </is>
      </c>
      <c r="C10297" s="2" t="n">
        <v>2050</v>
      </c>
      <c r="D10297" s="2" t="inlineStr">
        <is>
          <t>United States</t>
        </is>
      </c>
      <c r="E10297" s="2" t="inlineStr">
        <is>
          <t>USA</t>
        </is>
      </c>
      <c r="F10297" s="2" t="inlineStr">
        <is>
          <t>Electricity generation with a reciprocating engine</t>
        </is>
      </c>
      <c r="G10297" s="2" t="n">
        <v>66</v>
      </c>
      <c r="H10297" s="2" t="n">
        <v>0.001324575045146</v>
      </c>
      <c r="I10297" s="2" t="n">
        <v>0.00148352405056352</v>
      </c>
      <c r="J10297" s="40" t="inlineStr">
        <is>
          <t>waste - methane capture</t>
        </is>
      </c>
    </row>
    <row r="10298" ht="15.75" customHeight="1" s="120">
      <c r="A10298" s="2" t="inlineStr">
        <is>
          <t>WASTE</t>
        </is>
      </c>
      <c r="B10298" s="2" t="inlineStr">
        <is>
          <t>LAN</t>
        </is>
      </c>
      <c r="C10298" s="2" t="n">
        <v>2050</v>
      </c>
      <c r="D10298" s="2" t="inlineStr">
        <is>
          <t>United States</t>
        </is>
      </c>
      <c r="E10298" s="2" t="inlineStr">
        <is>
          <t>USA</t>
        </is>
      </c>
      <c r="F10298" s="2" t="inlineStr">
        <is>
          <t>Electricity generation with combined heat and power</t>
        </is>
      </c>
      <c r="G10298" s="2" t="n">
        <v>66</v>
      </c>
      <c r="H10298" s="2" t="n">
        <v>0.0004974865150871</v>
      </c>
      <c r="I10298" s="2" t="n">
        <v>0.0005571848968975521</v>
      </c>
      <c r="J10298" s="40" t="inlineStr">
        <is>
          <t>waste - methane capture</t>
        </is>
      </c>
    </row>
    <row r="10299" ht="15.75" customHeight="1" s="120">
      <c r="A10299" s="2" t="inlineStr">
        <is>
          <t>WASTE</t>
        </is>
      </c>
      <c r="B10299" s="2" t="inlineStr">
        <is>
          <t>LAN</t>
        </is>
      </c>
      <c r="C10299" s="2" t="n">
        <v>2050</v>
      </c>
      <c r="D10299" s="2" t="inlineStr">
        <is>
          <t>United States</t>
        </is>
      </c>
      <c r="E10299" s="2" t="inlineStr">
        <is>
          <t>USA</t>
        </is>
      </c>
      <c r="F10299" s="2" t="inlineStr">
        <is>
          <t>Flaring of landfill gas</t>
        </is>
      </c>
      <c r="G10299" s="2" t="n">
        <v>66</v>
      </c>
      <c r="H10299" s="2" t="n">
        <v>0.0002745593374129</v>
      </c>
      <c r="I10299" s="2" t="n">
        <v>0.000307506457902448</v>
      </c>
      <c r="J10299" s="40" t="inlineStr">
        <is>
          <t>waste - methane destruction</t>
        </is>
      </c>
    </row>
    <row r="10300" ht="15.75" customHeight="1" s="120">
      <c r="A10300" s="2" t="inlineStr">
        <is>
          <t>WASTE</t>
        </is>
      </c>
      <c r="B10300" s="2" t="inlineStr">
        <is>
          <t>LAN</t>
        </is>
      </c>
      <c r="C10300" s="2" t="n">
        <v>2050</v>
      </c>
      <c r="D10300" s="2" t="inlineStr">
        <is>
          <t>United States</t>
        </is>
      </c>
      <c r="E10300" s="2" t="inlineStr">
        <is>
          <t>USA</t>
        </is>
      </c>
      <c r="F10300" s="2" t="inlineStr">
        <is>
          <t>Electricity generation with a gas turbine</t>
        </is>
      </c>
      <c r="G10300" s="2" t="n">
        <v>66</v>
      </c>
      <c r="H10300" s="2" t="n">
        <v>5.41119807167e-05</v>
      </c>
      <c r="I10300" s="2" t="n">
        <v>6.0605418402704e-05</v>
      </c>
      <c r="J10300" s="40" t="inlineStr">
        <is>
          <t>waste - methane capture</t>
        </is>
      </c>
    </row>
    <row r="10301" ht="15.75" customHeight="1" s="120">
      <c r="A10301" s="2" t="inlineStr">
        <is>
          <t>WASTE</t>
        </is>
      </c>
      <c r="B10301" s="2" t="inlineStr">
        <is>
          <t>LAN</t>
        </is>
      </c>
      <c r="C10301" s="2" t="n">
        <v>2050</v>
      </c>
      <c r="D10301" s="2" t="inlineStr">
        <is>
          <t>United States</t>
        </is>
      </c>
      <c r="E10301" s="2" t="inlineStr">
        <is>
          <t>USA</t>
        </is>
      </c>
      <c r="F10301" s="2" t="inlineStr">
        <is>
          <t>Flaring of landfill gas</t>
        </is>
      </c>
      <c r="G10301" s="2" t="n">
        <v>67</v>
      </c>
      <c r="H10301" s="2" t="n">
        <v>0.0002668190281838</v>
      </c>
      <c r="I10301" s="2" t="n">
        <v>0.000298837311565856</v>
      </c>
      <c r="J10301" s="40" t="inlineStr">
        <is>
          <t>waste - methane destruction</t>
        </is>
      </c>
    </row>
    <row r="10302" ht="15.75" customHeight="1" s="120">
      <c r="A10302" s="2" t="inlineStr">
        <is>
          <t>WASTE</t>
        </is>
      </c>
      <c r="B10302" s="2" t="inlineStr">
        <is>
          <t>LAN</t>
        </is>
      </c>
      <c r="C10302" s="2" t="n">
        <v>2050</v>
      </c>
      <c r="D10302" s="2" t="inlineStr">
        <is>
          <t>United States</t>
        </is>
      </c>
      <c r="E10302" s="2" t="inlineStr">
        <is>
          <t>USA</t>
        </is>
      </c>
      <c r="F10302" s="2" t="inlineStr">
        <is>
          <t>Electricity generation with a reciprocating engine</t>
        </is>
      </c>
      <c r="G10302" s="2" t="n">
        <v>67</v>
      </c>
      <c r="H10302" s="2" t="n">
        <v>0.0026390554849058</v>
      </c>
      <c r="I10302" s="2" t="n">
        <v>0.002955742143094496</v>
      </c>
      <c r="J10302" s="40" t="inlineStr">
        <is>
          <t>waste - methane capture</t>
        </is>
      </c>
    </row>
    <row r="10303" ht="15.75" customHeight="1" s="120">
      <c r="A10303" s="2" t="inlineStr">
        <is>
          <t>WASTE</t>
        </is>
      </c>
      <c r="B10303" s="2" t="inlineStr">
        <is>
          <t>LAN</t>
        </is>
      </c>
      <c r="C10303" s="2" t="n">
        <v>2050</v>
      </c>
      <c r="D10303" s="2" t="inlineStr">
        <is>
          <t>United States</t>
        </is>
      </c>
      <c r="E10303" s="2" t="inlineStr">
        <is>
          <t>USA</t>
        </is>
      </c>
      <c r="F10303" s="2" t="inlineStr">
        <is>
          <t>Electricity generation with combined heat and power</t>
        </is>
      </c>
      <c r="G10303" s="2" t="n">
        <v>67</v>
      </c>
      <c r="H10303" s="2" t="n">
        <v>0.0003265913692303</v>
      </c>
      <c r="I10303" s="2" t="n">
        <v>0.0003657823335379361</v>
      </c>
      <c r="J10303" s="40" t="inlineStr">
        <is>
          <t>waste - methane capture</t>
        </is>
      </c>
    </row>
    <row r="10304" ht="15.75" customHeight="1" s="120">
      <c r="A10304" s="2" t="inlineStr">
        <is>
          <t>WASTE</t>
        </is>
      </c>
      <c r="B10304" s="2" t="inlineStr">
        <is>
          <t>LAN</t>
        </is>
      </c>
      <c r="C10304" s="2" t="n">
        <v>2050</v>
      </c>
      <c r="D10304" s="2" t="inlineStr">
        <is>
          <t>United States</t>
        </is>
      </c>
      <c r="E10304" s="2" t="inlineStr">
        <is>
          <t>USA</t>
        </is>
      </c>
      <c r="F10304" s="2" t="inlineStr">
        <is>
          <t>Electricity generation with combined heat and power</t>
        </is>
      </c>
      <c r="G10304" s="2" t="n">
        <v>68</v>
      </c>
      <c r="H10304" s="2" t="n">
        <v>0.0003723484260263</v>
      </c>
      <c r="I10304" s="2" t="n">
        <v>0.000417030237149456</v>
      </c>
      <c r="J10304" s="40" t="inlineStr">
        <is>
          <t>waste - methane capture</t>
        </is>
      </c>
    </row>
    <row r="10305" ht="15.75" customHeight="1" s="120">
      <c r="A10305" s="2" t="inlineStr">
        <is>
          <t>WASTE</t>
        </is>
      </c>
      <c r="B10305" s="2" t="inlineStr">
        <is>
          <t>LAN</t>
        </is>
      </c>
      <c r="C10305" s="2" t="n">
        <v>2050</v>
      </c>
      <c r="D10305" s="2" t="inlineStr">
        <is>
          <t>United States</t>
        </is>
      </c>
      <c r="E10305" s="2" t="inlineStr">
        <is>
          <t>USA</t>
        </is>
      </c>
      <c r="F10305" s="2" t="inlineStr">
        <is>
          <t>Electricity generation with a microturbine</t>
        </is>
      </c>
      <c r="G10305" s="2" t="n">
        <v>68</v>
      </c>
      <c r="H10305" s="2" t="n">
        <v>1.86751385627e-05</v>
      </c>
      <c r="I10305" s="2" t="n">
        <v>2.0916155190224e-05</v>
      </c>
      <c r="J10305" s="40" t="inlineStr">
        <is>
          <t>waste - methane capture</t>
        </is>
      </c>
    </row>
    <row r="10306" ht="15.75" customHeight="1" s="120">
      <c r="A10306" s="2" t="inlineStr">
        <is>
          <t>WASTE</t>
        </is>
      </c>
      <c r="B10306" s="2" t="inlineStr">
        <is>
          <t>LAN</t>
        </is>
      </c>
      <c r="C10306" s="2" t="n">
        <v>2050</v>
      </c>
      <c r="D10306" s="2" t="inlineStr">
        <is>
          <t>United States</t>
        </is>
      </c>
      <c r="E10306" s="2" t="inlineStr">
        <is>
          <t>USA</t>
        </is>
      </c>
      <c r="F10306" s="2" t="inlineStr">
        <is>
          <t>Flaring of landfill gas</t>
        </is>
      </c>
      <c r="G10306" s="2" t="n">
        <v>69</v>
      </c>
      <c r="H10306" s="2" t="n">
        <v>0.0002622540050652</v>
      </c>
      <c r="I10306" s="2" t="n">
        <v>0.000293724485673024</v>
      </c>
      <c r="J10306" s="40" t="inlineStr">
        <is>
          <t>waste - methane destruction</t>
        </is>
      </c>
    </row>
    <row r="10307" ht="15.75" customHeight="1" s="120">
      <c r="A10307" s="2" t="inlineStr">
        <is>
          <t>WASTE</t>
        </is>
      </c>
      <c r="B10307" s="2" t="inlineStr">
        <is>
          <t>LAN</t>
        </is>
      </c>
      <c r="C10307" s="2" t="n">
        <v>2050</v>
      </c>
      <c r="D10307" s="2" t="inlineStr">
        <is>
          <t>United States</t>
        </is>
      </c>
      <c r="E10307" s="2" t="inlineStr">
        <is>
          <t>USA</t>
        </is>
      </c>
      <c r="F10307" s="2" t="inlineStr">
        <is>
          <t>Electricity generation with a reciprocating engine</t>
        </is>
      </c>
      <c r="G10307" s="2" t="n">
        <v>69</v>
      </c>
      <c r="H10307" s="2" t="n">
        <v>0.0014646667987108</v>
      </c>
      <c r="I10307" s="2" t="n">
        <v>0.001640426814556096</v>
      </c>
      <c r="J10307" s="40" t="inlineStr">
        <is>
          <t>waste - methane capture</t>
        </is>
      </c>
    </row>
    <row r="10308" ht="15.75" customHeight="1" s="120">
      <c r="A10308" s="2" t="inlineStr">
        <is>
          <t>WASTE</t>
        </is>
      </c>
      <c r="B10308" s="2" t="inlineStr">
        <is>
          <t>LAN</t>
        </is>
      </c>
      <c r="C10308" s="2" t="n">
        <v>2050</v>
      </c>
      <c r="D10308" s="2" t="inlineStr">
        <is>
          <t>United States</t>
        </is>
      </c>
      <c r="E10308" s="2" t="inlineStr">
        <is>
          <t>USA</t>
        </is>
      </c>
      <c r="F10308" s="2" t="inlineStr">
        <is>
          <t>Land_x001f_ll gas recovery for direct use</t>
        </is>
      </c>
      <c r="G10308" s="2" t="n">
        <v>69</v>
      </c>
      <c r="H10308" s="2" t="n">
        <v>0.0007579167140648</v>
      </c>
      <c r="I10308" s="2" t="n">
        <v>0.0008488667197525761</v>
      </c>
      <c r="J10308" s="40" t="inlineStr">
        <is>
          <t>waste - methane capture</t>
        </is>
      </c>
    </row>
    <row r="10309" ht="15.75" customHeight="1" s="120">
      <c r="A10309" s="2" t="inlineStr">
        <is>
          <t>WASTE</t>
        </is>
      </c>
      <c r="B10309" s="2" t="inlineStr">
        <is>
          <t>LAN</t>
        </is>
      </c>
      <c r="C10309" s="2" t="n">
        <v>2050</v>
      </c>
      <c r="D10309" s="2" t="inlineStr">
        <is>
          <t>United States</t>
        </is>
      </c>
      <c r="E10309" s="2" t="inlineStr">
        <is>
          <t>USA</t>
        </is>
      </c>
      <c r="F10309" s="2" t="inlineStr">
        <is>
          <t>Electricity generation with a microturbine</t>
        </is>
      </c>
      <c r="G10309" s="2" t="n">
        <v>69</v>
      </c>
      <c r="H10309" s="2" t="n">
        <v>1.88222638826e-05</v>
      </c>
      <c r="I10309" s="2" t="n">
        <v>2.1080935548512e-05</v>
      </c>
      <c r="J10309" s="40" t="inlineStr">
        <is>
          <t>waste - methane capture</t>
        </is>
      </c>
    </row>
    <row r="10310" ht="15.75" customHeight="1" s="120">
      <c r="A10310" s="2" t="inlineStr">
        <is>
          <t>WASTE</t>
        </is>
      </c>
      <c r="B10310" s="2" t="inlineStr">
        <is>
          <t>LAN</t>
        </is>
      </c>
      <c r="C10310" s="2" t="n">
        <v>2050</v>
      </c>
      <c r="D10310" s="2" t="inlineStr">
        <is>
          <t>United States</t>
        </is>
      </c>
      <c r="E10310" s="2" t="inlineStr">
        <is>
          <t>USA</t>
        </is>
      </c>
      <c r="F10310" s="2" t="inlineStr">
        <is>
          <t>Electricity generation with a gas turbine</t>
        </is>
      </c>
      <c r="G10310" s="2" t="n">
        <v>70</v>
      </c>
      <c r="H10310" s="2" t="n">
        <v>4.68880680273e-05</v>
      </c>
      <c r="I10310" s="2" t="n">
        <v>5.251463619057601e-05</v>
      </c>
      <c r="J10310" s="40" t="inlineStr">
        <is>
          <t>waste - methane capture</t>
        </is>
      </c>
    </row>
    <row r="10311" ht="15.75" customHeight="1" s="120">
      <c r="A10311" s="2" t="inlineStr">
        <is>
          <t>WASTE</t>
        </is>
      </c>
      <c r="B10311" s="2" t="inlineStr">
        <is>
          <t>LAN</t>
        </is>
      </c>
      <c r="C10311" s="2" t="n">
        <v>2050</v>
      </c>
      <c r="D10311" s="2" t="inlineStr">
        <is>
          <t>United States</t>
        </is>
      </c>
      <c r="E10311" s="2" t="inlineStr">
        <is>
          <t>USA</t>
        </is>
      </c>
      <c r="F10311" s="2" t="inlineStr">
        <is>
          <t>Electricity generation with a reciprocating engine</t>
        </is>
      </c>
      <c r="G10311" s="2" t="n">
        <v>70</v>
      </c>
      <c r="H10311" s="2" t="n">
        <v>0.0012467539636418</v>
      </c>
      <c r="I10311" s="2" t="n">
        <v>0.001396364439278816</v>
      </c>
      <c r="J10311" s="40" t="inlineStr">
        <is>
          <t>waste - methane capture</t>
        </is>
      </c>
    </row>
    <row r="10312" ht="15.75" customHeight="1" s="120">
      <c r="A10312" s="2" t="inlineStr">
        <is>
          <t>WASTE</t>
        </is>
      </c>
      <c r="B10312" s="2" t="inlineStr">
        <is>
          <t>LAN</t>
        </is>
      </c>
      <c r="C10312" s="2" t="n">
        <v>2050</v>
      </c>
      <c r="D10312" s="2" t="inlineStr">
        <is>
          <t>United States</t>
        </is>
      </c>
      <c r="E10312" s="2" t="inlineStr">
        <is>
          <t>USA</t>
        </is>
      </c>
      <c r="F10312" s="2" t="inlineStr">
        <is>
          <t>Electricity generation with combined heat and power</t>
        </is>
      </c>
      <c r="G10312" s="2" t="n">
        <v>70</v>
      </c>
      <c r="H10312" s="2" t="n">
        <v>0.0003408311895328</v>
      </c>
      <c r="I10312" s="2" t="n">
        <v>0.000381730932276736</v>
      </c>
      <c r="J10312" s="40" t="inlineStr">
        <is>
          <t>waste - methane capture</t>
        </is>
      </c>
    </row>
    <row r="10313" ht="15.75" customHeight="1" s="120">
      <c r="A10313" s="2" t="inlineStr">
        <is>
          <t>WASTE</t>
        </is>
      </c>
      <c r="B10313" s="2" t="inlineStr">
        <is>
          <t>LAN</t>
        </is>
      </c>
      <c r="C10313" s="2" t="n">
        <v>2050</v>
      </c>
      <c r="D10313" s="2" t="inlineStr">
        <is>
          <t>United States</t>
        </is>
      </c>
      <c r="E10313" s="2" t="inlineStr">
        <is>
          <t>USA</t>
        </is>
      </c>
      <c r="F10313" s="2" t="inlineStr">
        <is>
          <t>Land_x001f_ll gas recovery for direct use</t>
        </is>
      </c>
      <c r="G10313" s="2" t="n">
        <v>70</v>
      </c>
      <c r="H10313" s="2" t="n">
        <v>0.0004179707902949</v>
      </c>
      <c r="I10313" s="2" t="n">
        <v>0.000468127285130288</v>
      </c>
      <c r="J10313" s="40" t="inlineStr">
        <is>
          <t>waste - methane capture</t>
        </is>
      </c>
    </row>
    <row r="10314" ht="15.75" customHeight="1" s="120">
      <c r="A10314" s="2" t="inlineStr">
        <is>
          <t>WASTE</t>
        </is>
      </c>
      <c r="B10314" s="2" t="inlineStr">
        <is>
          <t>LAN</t>
        </is>
      </c>
      <c r="C10314" s="2" t="n">
        <v>2050</v>
      </c>
      <c r="D10314" s="2" t="inlineStr">
        <is>
          <t>United States</t>
        </is>
      </c>
      <c r="E10314" s="2" t="inlineStr">
        <is>
          <t>USA</t>
        </is>
      </c>
      <c r="F10314" s="2" t="inlineStr">
        <is>
          <t>Electricity generation with a microturbine</t>
        </is>
      </c>
      <c r="G10314" s="2" t="n">
        <v>71</v>
      </c>
      <c r="H10314" s="2" t="n">
        <v>1.70279672602e-05</v>
      </c>
      <c r="I10314" s="2" t="n">
        <v>1.9071323331424e-05</v>
      </c>
      <c r="J10314" s="40" t="inlineStr">
        <is>
          <t>waste - methane capture</t>
        </is>
      </c>
    </row>
    <row r="10315" ht="15.75" customHeight="1" s="120">
      <c r="A10315" s="2" t="inlineStr">
        <is>
          <t>WASTE</t>
        </is>
      </c>
      <c r="B10315" s="2" t="inlineStr">
        <is>
          <t>LAN</t>
        </is>
      </c>
      <c r="C10315" s="2" t="n">
        <v>2050</v>
      </c>
      <c r="D10315" s="2" t="inlineStr">
        <is>
          <t>United States</t>
        </is>
      </c>
      <c r="E10315" s="2" t="inlineStr">
        <is>
          <t>USA</t>
        </is>
      </c>
      <c r="F10315" s="2" t="inlineStr">
        <is>
          <t>Electricity generation with combined heat and power</t>
        </is>
      </c>
      <c r="G10315" s="2" t="n">
        <v>71</v>
      </c>
      <c r="H10315" s="2" t="n">
        <v>0.0001547394058434</v>
      </c>
      <c r="I10315" s="2" t="n">
        <v>0.000173308134544608</v>
      </c>
      <c r="J10315" s="40" t="inlineStr">
        <is>
          <t>waste - methane capture</t>
        </is>
      </c>
    </row>
    <row r="10316" ht="15.75" customHeight="1" s="120">
      <c r="A10316" s="2" t="inlineStr">
        <is>
          <t>WASTE</t>
        </is>
      </c>
      <c r="B10316" s="2" t="inlineStr">
        <is>
          <t>LAN</t>
        </is>
      </c>
      <c r="C10316" s="2" t="n">
        <v>2050</v>
      </c>
      <c r="D10316" s="2" t="inlineStr">
        <is>
          <t>United States</t>
        </is>
      </c>
      <c r="E10316" s="2" t="inlineStr">
        <is>
          <t>USA</t>
        </is>
      </c>
      <c r="F10316" s="2" t="inlineStr">
        <is>
          <t>Electricity generation with a reciprocating engine</t>
        </is>
      </c>
      <c r="G10316" s="2" t="n">
        <v>71</v>
      </c>
      <c r="H10316" s="2" t="n">
        <v>0.0012484544422477</v>
      </c>
      <c r="I10316" s="2" t="n">
        <v>0.001398268975317424</v>
      </c>
      <c r="J10316" s="40" t="inlineStr">
        <is>
          <t>waste - methane capture</t>
        </is>
      </c>
    </row>
    <row r="10317" ht="15.75" customHeight="1" s="120">
      <c r="A10317" s="2" t="inlineStr">
        <is>
          <t>WASTE</t>
        </is>
      </c>
      <c r="B10317" s="2" t="inlineStr">
        <is>
          <t>LAN</t>
        </is>
      </c>
      <c r="C10317" s="2" t="n">
        <v>2050</v>
      </c>
      <c r="D10317" s="2" t="inlineStr">
        <is>
          <t>United States</t>
        </is>
      </c>
      <c r="E10317" s="2" t="inlineStr">
        <is>
          <t>USA</t>
        </is>
      </c>
      <c r="F10317" s="2" t="inlineStr">
        <is>
          <t>Electricity generation with a gas turbine</t>
        </is>
      </c>
      <c r="G10317" s="2" t="n">
        <v>72</v>
      </c>
      <c r="H10317" s="2" t="n">
        <v>4.99391426274e-05</v>
      </c>
      <c r="I10317" s="2" t="n">
        <v>5.593183974268801e-05</v>
      </c>
      <c r="J10317" s="40" t="inlineStr">
        <is>
          <t>waste - methane capture</t>
        </is>
      </c>
    </row>
    <row r="10318" ht="15.75" customHeight="1" s="120">
      <c r="A10318" s="2" t="inlineStr">
        <is>
          <t>WASTE</t>
        </is>
      </c>
      <c r="B10318" s="2" t="inlineStr">
        <is>
          <t>LAN</t>
        </is>
      </c>
      <c r="C10318" s="2" t="n">
        <v>2050</v>
      </c>
      <c r="D10318" s="2" t="inlineStr">
        <is>
          <t>United States</t>
        </is>
      </c>
      <c r="E10318" s="2" t="inlineStr">
        <is>
          <t>USA</t>
        </is>
      </c>
      <c r="F10318" s="2" t="inlineStr">
        <is>
          <t>Flaring of landfill gas</t>
        </is>
      </c>
      <c r="G10318" s="2" t="n">
        <v>72</v>
      </c>
      <c r="H10318" s="2" t="n">
        <v>0.0002508359029889</v>
      </c>
      <c r="I10318" s="2" t="n">
        <v>0.000280936211347568</v>
      </c>
      <c r="J10318" s="40" t="inlineStr">
        <is>
          <t>waste - methane destruction</t>
        </is>
      </c>
    </row>
    <row r="10319" ht="15.75" customHeight="1" s="120">
      <c r="A10319" s="2" t="inlineStr">
        <is>
          <t>WASTE</t>
        </is>
      </c>
      <c r="B10319" s="2" t="inlineStr">
        <is>
          <t>LAN</t>
        </is>
      </c>
      <c r="C10319" s="2" t="n">
        <v>2050</v>
      </c>
      <c r="D10319" s="2" t="inlineStr">
        <is>
          <t>United States</t>
        </is>
      </c>
      <c r="E10319" s="2" t="inlineStr">
        <is>
          <t>USA</t>
        </is>
      </c>
      <c r="F10319" s="2" t="inlineStr">
        <is>
          <t>Electricity generation with a reciprocating engine</t>
        </is>
      </c>
      <c r="G10319" s="2" t="n">
        <v>72</v>
      </c>
      <c r="H10319" s="2" t="n">
        <v>0.0012101593893021</v>
      </c>
      <c r="I10319" s="2" t="n">
        <v>0.001355378516018352</v>
      </c>
      <c r="J10319" s="40" t="inlineStr">
        <is>
          <t>waste - methane capture</t>
        </is>
      </c>
    </row>
    <row r="10320" ht="15.75" customHeight="1" s="120">
      <c r="A10320" s="2" t="inlineStr">
        <is>
          <t>WASTE</t>
        </is>
      </c>
      <c r="B10320" s="2" t="inlineStr">
        <is>
          <t>LAN</t>
        </is>
      </c>
      <c r="C10320" s="2" t="n">
        <v>2050</v>
      </c>
      <c r="D10320" s="2" t="inlineStr">
        <is>
          <t>United States</t>
        </is>
      </c>
      <c r="E10320" s="2" t="inlineStr">
        <is>
          <t>USA</t>
        </is>
      </c>
      <c r="F10320" s="2" t="inlineStr">
        <is>
          <t>Electricity generation with a gas turbine</t>
        </is>
      </c>
      <c r="G10320" s="2" t="n">
        <v>73</v>
      </c>
      <c r="H10320" s="2" t="n">
        <v>4.4755415729e-05</v>
      </c>
      <c r="I10320" s="2" t="n">
        <v>5.012606561648e-05</v>
      </c>
      <c r="J10320" s="40" t="inlineStr">
        <is>
          <t>waste - methane capture</t>
        </is>
      </c>
    </row>
    <row r="10321" ht="15.75" customHeight="1" s="120">
      <c r="A10321" s="2" t="inlineStr">
        <is>
          <t>WASTE</t>
        </is>
      </c>
      <c r="B10321" s="2" t="inlineStr">
        <is>
          <t>LAN</t>
        </is>
      </c>
      <c r="C10321" s="2" t="n">
        <v>2050</v>
      </c>
      <c r="D10321" s="2" t="inlineStr">
        <is>
          <t>United States</t>
        </is>
      </c>
      <c r="E10321" s="2" t="inlineStr">
        <is>
          <t>USA</t>
        </is>
      </c>
      <c r="F10321" s="2" t="inlineStr">
        <is>
          <t>Electricity generation with a microturbine</t>
        </is>
      </c>
      <c r="G10321" s="2" t="n">
        <v>73</v>
      </c>
      <c r="H10321" s="2" t="n">
        <v>3.55446827598e-05</v>
      </c>
      <c r="I10321" s="2" t="n">
        <v>3.9810044690976e-05</v>
      </c>
      <c r="J10321" s="40" t="inlineStr">
        <is>
          <t>waste - methane capture</t>
        </is>
      </c>
    </row>
    <row r="10322" ht="15.75" customHeight="1" s="120">
      <c r="A10322" s="2" t="inlineStr">
        <is>
          <t>WASTE</t>
        </is>
      </c>
      <c r="B10322" s="2" t="inlineStr">
        <is>
          <t>LAN</t>
        </is>
      </c>
      <c r="C10322" s="2" t="n">
        <v>2050</v>
      </c>
      <c r="D10322" s="2" t="inlineStr">
        <is>
          <t>United States</t>
        </is>
      </c>
      <c r="E10322" s="2" t="inlineStr">
        <is>
          <t>USA</t>
        </is>
      </c>
      <c r="F10322" s="2" t="inlineStr">
        <is>
          <t>Electricity generation with combined heat and power</t>
        </is>
      </c>
      <c r="G10322" s="2" t="n">
        <v>73</v>
      </c>
      <c r="H10322" s="2" t="n">
        <v>0.0003441895387368</v>
      </c>
      <c r="I10322" s="2" t="n">
        <v>0.000385492283385216</v>
      </c>
      <c r="J10322" s="40" t="inlineStr">
        <is>
          <t>waste - methane capture</t>
        </is>
      </c>
    </row>
    <row r="10323" ht="15.75" customHeight="1" s="120">
      <c r="A10323" s="2" t="inlineStr">
        <is>
          <t>WASTE</t>
        </is>
      </c>
      <c r="B10323" s="2" t="inlineStr">
        <is>
          <t>LAN</t>
        </is>
      </c>
      <c r="C10323" s="2" t="n">
        <v>2050</v>
      </c>
      <c r="D10323" s="2" t="inlineStr">
        <is>
          <t>United States</t>
        </is>
      </c>
      <c r="E10323" s="2" t="inlineStr">
        <is>
          <t>USA</t>
        </is>
      </c>
      <c r="F10323" s="2" t="inlineStr">
        <is>
          <t>Electricity generation with a reciprocating engine</t>
        </is>
      </c>
      <c r="G10323" s="2" t="n">
        <v>73</v>
      </c>
      <c r="H10323" s="2" t="n">
        <v>0.001202404499054</v>
      </c>
      <c r="I10323" s="2" t="n">
        <v>0.00134669303894048</v>
      </c>
      <c r="J10323" s="40" t="inlineStr">
        <is>
          <t>waste - methane capture</t>
        </is>
      </c>
    </row>
    <row r="10324" ht="15.75" customHeight="1" s="120">
      <c r="A10324" s="2" t="inlineStr">
        <is>
          <t>WASTE</t>
        </is>
      </c>
      <c r="B10324" s="2" t="inlineStr">
        <is>
          <t>LAN</t>
        </is>
      </c>
      <c r="C10324" s="2" t="n">
        <v>2050</v>
      </c>
      <c r="D10324" s="2" t="inlineStr">
        <is>
          <t>United States</t>
        </is>
      </c>
      <c r="E10324" s="2" t="inlineStr">
        <is>
          <t>USA</t>
        </is>
      </c>
      <c r="F10324" s="2" t="inlineStr">
        <is>
          <t>Flaring of landfill gas</t>
        </is>
      </c>
      <c r="G10324" s="2" t="n">
        <v>74</v>
      </c>
      <c r="H10324" s="2" t="n">
        <v>0.0002593516837806</v>
      </c>
      <c r="I10324" s="2" t="n">
        <v>0.0002904738858342721</v>
      </c>
      <c r="J10324" s="40" t="inlineStr">
        <is>
          <t>waste - methane destruction</t>
        </is>
      </c>
    </row>
    <row r="10325" ht="15.75" customHeight="1" s="120">
      <c r="A10325" s="2" t="inlineStr">
        <is>
          <t>WASTE</t>
        </is>
      </c>
      <c r="B10325" s="2" t="inlineStr">
        <is>
          <t>LAN</t>
        </is>
      </c>
      <c r="C10325" s="2" t="n">
        <v>2050</v>
      </c>
      <c r="D10325" s="2" t="inlineStr">
        <is>
          <t>United States</t>
        </is>
      </c>
      <c r="E10325" s="2" t="inlineStr">
        <is>
          <t>USA</t>
        </is>
      </c>
      <c r="F10325" s="2" t="inlineStr">
        <is>
          <t>Electricity generation with a gas turbine</t>
        </is>
      </c>
      <c r="G10325" s="2" t="n">
        <v>75</v>
      </c>
      <c r="H10325" s="2" t="n">
        <v>4.40428120783e-05</v>
      </c>
      <c r="I10325" s="2" t="n">
        <v>4.9327949527696e-05</v>
      </c>
      <c r="J10325" s="40" t="inlineStr">
        <is>
          <t>waste - methane capture</t>
        </is>
      </c>
    </row>
    <row r="10326" ht="15.75" customHeight="1" s="120">
      <c r="A10326" s="2" t="inlineStr">
        <is>
          <t>WASTE</t>
        </is>
      </c>
      <c r="B10326" s="2" t="inlineStr">
        <is>
          <t>LAN</t>
        </is>
      </c>
      <c r="C10326" s="2" t="n">
        <v>2050</v>
      </c>
      <c r="D10326" s="2" t="inlineStr">
        <is>
          <t>United States</t>
        </is>
      </c>
      <c r="E10326" s="2" t="inlineStr">
        <is>
          <t>USA</t>
        </is>
      </c>
      <c r="F10326" s="2" t="inlineStr">
        <is>
          <t>Electricity generation with a reciprocating engine</t>
        </is>
      </c>
      <c r="G10326" s="2" t="n">
        <v>75</v>
      </c>
      <c r="H10326" s="2" t="n">
        <v>0.0013309265486896</v>
      </c>
      <c r="I10326" s="2" t="n">
        <v>0.001490637734532352</v>
      </c>
      <c r="J10326" s="40" t="inlineStr">
        <is>
          <t>waste - methane capture</t>
        </is>
      </c>
    </row>
    <row r="10327" ht="15.75" customHeight="1" s="120">
      <c r="A10327" s="2" t="inlineStr">
        <is>
          <t>WASTE</t>
        </is>
      </c>
      <c r="B10327" s="2" t="inlineStr">
        <is>
          <t>LAN</t>
        </is>
      </c>
      <c r="C10327" s="2" t="n">
        <v>2050</v>
      </c>
      <c r="D10327" s="2" t="inlineStr">
        <is>
          <t>United States</t>
        </is>
      </c>
      <c r="E10327" s="2" t="inlineStr">
        <is>
          <t>USA</t>
        </is>
      </c>
      <c r="F10327" s="2" t="inlineStr">
        <is>
          <t>Electricity generation with combined heat and power</t>
        </is>
      </c>
      <c r="G10327" s="2" t="n">
        <v>75</v>
      </c>
      <c r="H10327" s="2" t="n">
        <v>0.000145767829963</v>
      </c>
      <c r="I10327" s="2" t="n">
        <v>0.00016325996955856</v>
      </c>
      <c r="J10327" s="40" t="inlineStr">
        <is>
          <t>waste - methane capture</t>
        </is>
      </c>
    </row>
    <row r="10328" ht="15.75" customHeight="1" s="120">
      <c r="A10328" s="2" t="inlineStr">
        <is>
          <t>WASTE</t>
        </is>
      </c>
      <c r="B10328" s="2" t="inlineStr">
        <is>
          <t>LAN</t>
        </is>
      </c>
      <c r="C10328" s="2" t="n">
        <v>2050</v>
      </c>
      <c r="D10328" s="2" t="inlineStr">
        <is>
          <t>United States</t>
        </is>
      </c>
      <c r="E10328" s="2" t="inlineStr">
        <is>
          <t>USA</t>
        </is>
      </c>
      <c r="F10328" s="2" t="inlineStr">
        <is>
          <t>Electricity generation with a gas turbine</t>
        </is>
      </c>
      <c r="G10328" s="2" t="n">
        <v>76</v>
      </c>
      <c r="H10328" s="2" t="n">
        <v>4.27431878052e-05</v>
      </c>
      <c r="I10328" s="2" t="n">
        <v>4.787237034182401e-05</v>
      </c>
      <c r="J10328" s="40" t="inlineStr">
        <is>
          <t>waste - methane capture</t>
        </is>
      </c>
    </row>
    <row r="10329" ht="15.75" customHeight="1" s="120">
      <c r="A10329" s="2" t="inlineStr">
        <is>
          <t>WASTE</t>
        </is>
      </c>
      <c r="B10329" s="2" t="inlineStr">
        <is>
          <t>LAN</t>
        </is>
      </c>
      <c r="C10329" s="2" t="n">
        <v>2050</v>
      </c>
      <c r="D10329" s="2" t="inlineStr">
        <is>
          <t>United States</t>
        </is>
      </c>
      <c r="E10329" s="2" t="inlineStr">
        <is>
          <t>USA</t>
        </is>
      </c>
      <c r="F10329" s="2" t="inlineStr">
        <is>
          <t>Electricity generation with a microturbine</t>
        </is>
      </c>
      <c r="G10329" s="2" t="n">
        <v>76</v>
      </c>
      <c r="H10329" s="2" t="n">
        <v>1.72185227711e-05</v>
      </c>
      <c r="I10329" s="2" t="n">
        <v>1.9284745503632e-05</v>
      </c>
      <c r="J10329" s="40" t="inlineStr">
        <is>
          <t>waste - methane capture</t>
        </is>
      </c>
    </row>
    <row r="10330" ht="15.75" customHeight="1" s="120">
      <c r="A10330" s="2" t="inlineStr">
        <is>
          <t>WASTE</t>
        </is>
      </c>
      <c r="B10330" s="2" t="inlineStr">
        <is>
          <t>LAN</t>
        </is>
      </c>
      <c r="C10330" s="2" t="n">
        <v>2050</v>
      </c>
      <c r="D10330" s="2" t="inlineStr">
        <is>
          <t>United States</t>
        </is>
      </c>
      <c r="E10330" s="2" t="inlineStr">
        <is>
          <t>USA</t>
        </is>
      </c>
      <c r="F10330" s="2" t="inlineStr">
        <is>
          <t>Electricity generation with combined heat and power</t>
        </is>
      </c>
      <c r="G10330" s="2" t="n">
        <v>76</v>
      </c>
      <c r="H10330" s="2" t="n">
        <v>0.0001451994903618</v>
      </c>
      <c r="I10330" s="2" t="n">
        <v>0.000162623429205216</v>
      </c>
      <c r="J10330" s="40" t="inlineStr">
        <is>
          <t>waste - methane capture</t>
        </is>
      </c>
    </row>
    <row r="10331" ht="15.75" customHeight="1" s="120">
      <c r="A10331" s="2" t="inlineStr">
        <is>
          <t>WASTE</t>
        </is>
      </c>
      <c r="B10331" s="2" t="inlineStr">
        <is>
          <t>LAN</t>
        </is>
      </c>
      <c r="C10331" s="2" t="n">
        <v>2050</v>
      </c>
      <c r="D10331" s="2" t="inlineStr">
        <is>
          <t>United States</t>
        </is>
      </c>
      <c r="E10331" s="2" t="inlineStr">
        <is>
          <t>USA</t>
        </is>
      </c>
      <c r="F10331" s="2" t="inlineStr">
        <is>
          <t>Electricity generation with a reciprocating engine</t>
        </is>
      </c>
      <c r="G10331" s="2" t="n">
        <v>76</v>
      </c>
      <c r="H10331" s="2" t="n">
        <v>0.0024659497430548</v>
      </c>
      <c r="I10331" s="2" t="n">
        <v>0.002761863712221376</v>
      </c>
      <c r="J10331" s="40" t="inlineStr">
        <is>
          <t>waste - methane capture</t>
        </is>
      </c>
    </row>
    <row r="10332" ht="15.75" customHeight="1" s="120">
      <c r="A10332" s="2" t="inlineStr">
        <is>
          <t>WASTE</t>
        </is>
      </c>
      <c r="B10332" s="2" t="inlineStr">
        <is>
          <t>LAN</t>
        </is>
      </c>
      <c r="C10332" s="2" t="n">
        <v>2050</v>
      </c>
      <c r="D10332" s="2" t="inlineStr">
        <is>
          <t>United States</t>
        </is>
      </c>
      <c r="E10332" s="2" t="inlineStr">
        <is>
          <t>USA</t>
        </is>
      </c>
      <c r="F10332" s="2" t="inlineStr">
        <is>
          <t>Electricity generation with a reciprocating engine</t>
        </is>
      </c>
      <c r="G10332" s="2" t="n">
        <v>77</v>
      </c>
      <c r="H10332" s="2" t="n">
        <v>0.002430388587527</v>
      </c>
      <c r="I10332" s="2" t="n">
        <v>0.00272203521803024</v>
      </c>
      <c r="J10332" s="40" t="inlineStr">
        <is>
          <t>waste - methane capture</t>
        </is>
      </c>
    </row>
    <row r="10333" ht="15.75" customHeight="1" s="120">
      <c r="A10333" s="2" t="inlineStr">
        <is>
          <t>WASTE</t>
        </is>
      </c>
      <c r="B10333" s="2" t="inlineStr">
        <is>
          <t>LAN</t>
        </is>
      </c>
      <c r="C10333" s="2" t="n">
        <v>2050</v>
      </c>
      <c r="D10333" s="2" t="inlineStr">
        <is>
          <t>United States</t>
        </is>
      </c>
      <c r="E10333" s="2" t="inlineStr">
        <is>
          <t>USA</t>
        </is>
      </c>
      <c r="F10333" s="2" t="inlineStr">
        <is>
          <t>Electricity generation with combined heat and power</t>
        </is>
      </c>
      <c r="G10333" s="2" t="n">
        <v>77</v>
      </c>
      <c r="H10333" s="2" t="n">
        <v>0.0004244575538905</v>
      </c>
      <c r="I10333" s="2" t="n">
        <v>0.0004753924603573601</v>
      </c>
      <c r="J10333" s="40" t="inlineStr">
        <is>
          <t>waste - methane capture</t>
        </is>
      </c>
    </row>
    <row r="10334" ht="15.75" customHeight="1" s="120">
      <c r="A10334" s="2" t="inlineStr">
        <is>
          <t>WASTE</t>
        </is>
      </c>
      <c r="B10334" s="2" t="inlineStr">
        <is>
          <t>LAN</t>
        </is>
      </c>
      <c r="C10334" s="2" t="n">
        <v>2050</v>
      </c>
      <c r="D10334" s="2" t="inlineStr">
        <is>
          <t>United States</t>
        </is>
      </c>
      <c r="E10334" s="2" t="inlineStr">
        <is>
          <t>USA</t>
        </is>
      </c>
      <c r="F10334" s="2" t="inlineStr">
        <is>
          <t>Electricity generation with a gas turbine</t>
        </is>
      </c>
      <c r="G10334" s="2" t="n">
        <v>77</v>
      </c>
      <c r="H10334" s="2" t="n">
        <v>4.24598765676e-05</v>
      </c>
      <c r="I10334" s="2" t="n">
        <v>4.7555061755712e-05</v>
      </c>
      <c r="J10334" s="40" t="inlineStr">
        <is>
          <t>waste - methane capture</t>
        </is>
      </c>
    </row>
    <row r="10335" ht="15.75" customHeight="1" s="120">
      <c r="A10335" s="2" t="inlineStr">
        <is>
          <t>WASTE</t>
        </is>
      </c>
      <c r="B10335" s="2" t="inlineStr">
        <is>
          <t>LAN</t>
        </is>
      </c>
      <c r="C10335" s="2" t="n">
        <v>2050</v>
      </c>
      <c r="D10335" s="2" t="inlineStr">
        <is>
          <t>United States</t>
        </is>
      </c>
      <c r="E10335" s="2" t="inlineStr">
        <is>
          <t>USA</t>
        </is>
      </c>
      <c r="F10335" s="2" t="inlineStr">
        <is>
          <t>Flaring of landfill gas</t>
        </is>
      </c>
      <c r="G10335" s="2" t="n">
        <v>77</v>
      </c>
      <c r="H10335" s="2" t="n">
        <v>0.0002329080598429</v>
      </c>
      <c r="I10335" s="2" t="n">
        <v>0.000260857027024048</v>
      </c>
      <c r="J10335" s="40" t="inlineStr">
        <is>
          <t>waste - methane destruction</t>
        </is>
      </c>
    </row>
    <row r="10336" ht="15.75" customHeight="1" s="120">
      <c r="A10336" s="2" t="inlineStr">
        <is>
          <t>WASTE</t>
        </is>
      </c>
      <c r="B10336" s="2" t="inlineStr">
        <is>
          <t>LAN</t>
        </is>
      </c>
      <c r="C10336" s="2" t="n">
        <v>2050</v>
      </c>
      <c r="D10336" s="2" t="inlineStr">
        <is>
          <t>United States</t>
        </is>
      </c>
      <c r="E10336" s="2" t="inlineStr">
        <is>
          <t>USA</t>
        </is>
      </c>
      <c r="F10336" s="2" t="inlineStr">
        <is>
          <t>Electricity generation with combined heat and power</t>
        </is>
      </c>
      <c r="G10336" s="2" t="n">
        <v>78</v>
      </c>
      <c r="H10336" s="2" t="n">
        <v>0.0004552190948743</v>
      </c>
      <c r="I10336" s="2" t="n">
        <v>0.0005098453862592161</v>
      </c>
      <c r="J10336" s="40" t="inlineStr">
        <is>
          <t>waste - methane capture</t>
        </is>
      </c>
    </row>
    <row r="10337" ht="15.75" customHeight="1" s="120">
      <c r="A10337" s="2" t="inlineStr">
        <is>
          <t>WASTE</t>
        </is>
      </c>
      <c r="B10337" s="2" t="inlineStr">
        <is>
          <t>LAN</t>
        </is>
      </c>
      <c r="C10337" s="2" t="n">
        <v>2050</v>
      </c>
      <c r="D10337" s="2" t="inlineStr">
        <is>
          <t>United States</t>
        </is>
      </c>
      <c r="E10337" s="2" t="inlineStr">
        <is>
          <t>USA</t>
        </is>
      </c>
      <c r="F10337" s="2" t="inlineStr">
        <is>
          <t>Electricity generation with a reciprocating engine</t>
        </is>
      </c>
      <c r="G10337" s="2" t="n">
        <v>78</v>
      </c>
      <c r="H10337" s="2" t="n">
        <v>0.0011294675059617</v>
      </c>
      <c r="I10337" s="2" t="n">
        <v>0.001265003606677104</v>
      </c>
      <c r="J10337" s="40" t="inlineStr">
        <is>
          <t>waste - methane capture</t>
        </is>
      </c>
    </row>
    <row r="10338" ht="15.75" customHeight="1" s="120">
      <c r="A10338" s="2" t="inlineStr">
        <is>
          <t>WASTE</t>
        </is>
      </c>
      <c r="B10338" s="2" t="inlineStr">
        <is>
          <t>LAN</t>
        </is>
      </c>
      <c r="C10338" s="2" t="n">
        <v>2050</v>
      </c>
      <c r="D10338" s="2" t="inlineStr">
        <is>
          <t>United States</t>
        </is>
      </c>
      <c r="E10338" s="2" t="inlineStr">
        <is>
          <t>USA</t>
        </is>
      </c>
      <c r="F10338" s="2" t="inlineStr">
        <is>
          <t>Flaring of landfill gas</t>
        </is>
      </c>
      <c r="G10338" s="2" t="n">
        <v>78</v>
      </c>
      <c r="H10338" s="2" t="n">
        <v>0.00023093103664</v>
      </c>
      <c r="I10338" s="2" t="n">
        <v>0.0002586427610368</v>
      </c>
      <c r="J10338" s="40" t="inlineStr">
        <is>
          <t>waste - methane destruction</t>
        </is>
      </c>
    </row>
    <row r="10339" ht="15.75" customHeight="1" s="120">
      <c r="A10339" s="2" t="inlineStr">
        <is>
          <t>WASTE</t>
        </is>
      </c>
      <c r="B10339" s="2" t="inlineStr">
        <is>
          <t>LAN</t>
        </is>
      </c>
      <c r="C10339" s="2" t="n">
        <v>2050</v>
      </c>
      <c r="D10339" s="2" t="inlineStr">
        <is>
          <t>United States</t>
        </is>
      </c>
      <c r="E10339" s="2" t="inlineStr">
        <is>
          <t>USA</t>
        </is>
      </c>
      <c r="F10339" s="2" t="inlineStr">
        <is>
          <t>Electricity generation with a microturbine</t>
        </is>
      </c>
      <c r="G10339" s="2" t="n">
        <v>79</v>
      </c>
      <c r="H10339" s="2" t="n">
        <v>3.17606427416e-05</v>
      </c>
      <c r="I10339" s="2" t="n">
        <v>3.557191987059201e-05</v>
      </c>
      <c r="J10339" s="40" t="inlineStr">
        <is>
          <t>waste - methane capture</t>
        </is>
      </c>
    </row>
    <row r="10340" ht="15.75" customHeight="1" s="120">
      <c r="A10340" s="2" t="inlineStr">
        <is>
          <t>WASTE</t>
        </is>
      </c>
      <c r="B10340" s="2" t="inlineStr">
        <is>
          <t>LAN</t>
        </is>
      </c>
      <c r="C10340" s="2" t="n">
        <v>2050</v>
      </c>
      <c r="D10340" s="2" t="inlineStr">
        <is>
          <t>United States</t>
        </is>
      </c>
      <c r="E10340" s="2" t="inlineStr">
        <is>
          <t>USA</t>
        </is>
      </c>
      <c r="F10340" s="2" t="inlineStr">
        <is>
          <t>Electricity generation with combined heat and power</t>
        </is>
      </c>
      <c r="G10340" s="2" t="n">
        <v>79</v>
      </c>
      <c r="H10340" s="2" t="n">
        <v>0.0001383571652696</v>
      </c>
      <c r="I10340" s="2" t="n">
        <v>0.000154960025101952</v>
      </c>
      <c r="J10340" s="40" t="inlineStr">
        <is>
          <t>waste - methane capture</t>
        </is>
      </c>
    </row>
    <row r="10341" ht="15.75" customHeight="1" s="120">
      <c r="A10341" s="2" t="inlineStr">
        <is>
          <t>WASTE</t>
        </is>
      </c>
      <c r="B10341" s="2" t="inlineStr">
        <is>
          <t>LAN</t>
        </is>
      </c>
      <c r="C10341" s="2" t="n">
        <v>2050</v>
      </c>
      <c r="D10341" s="2" t="inlineStr">
        <is>
          <t>United States</t>
        </is>
      </c>
      <c r="E10341" s="2" t="inlineStr">
        <is>
          <t>USA</t>
        </is>
      </c>
      <c r="F10341" s="2" t="inlineStr">
        <is>
          <t>Land_x001f_ll gas recovery for direct use</t>
        </is>
      </c>
      <c r="G10341" s="2" t="n">
        <v>79</v>
      </c>
      <c r="H10341" s="2" t="n">
        <v>0.0009751901670825</v>
      </c>
      <c r="I10341" s="2" t="n">
        <v>0.0010922129871324</v>
      </c>
      <c r="J10341" s="40" t="inlineStr">
        <is>
          <t>waste - methane capture</t>
        </is>
      </c>
    </row>
    <row r="10342" ht="15.75" customHeight="1" s="120">
      <c r="A10342" s="2" t="inlineStr">
        <is>
          <t>WASTE</t>
        </is>
      </c>
      <c r="B10342" s="2" t="inlineStr">
        <is>
          <t>LAN</t>
        </is>
      </c>
      <c r="C10342" s="2" t="n">
        <v>2050</v>
      </c>
      <c r="D10342" s="2" t="inlineStr">
        <is>
          <t>United States</t>
        </is>
      </c>
      <c r="E10342" s="2" t="inlineStr">
        <is>
          <t>USA</t>
        </is>
      </c>
      <c r="F10342" s="2" t="inlineStr">
        <is>
          <t>Electricity generation with combined heat and power</t>
        </is>
      </c>
      <c r="G10342" s="2" t="n">
        <v>80</v>
      </c>
      <c r="H10342" s="2" t="n">
        <v>0.0001382424816256</v>
      </c>
      <c r="I10342" s="2" t="n">
        <v>0.000154831579420672</v>
      </c>
      <c r="J10342" s="40" t="inlineStr">
        <is>
          <t>waste - methane capture</t>
        </is>
      </c>
    </row>
    <row r="10343" ht="15.75" customHeight="1" s="120">
      <c r="A10343" s="2" t="inlineStr">
        <is>
          <t>WASTE</t>
        </is>
      </c>
      <c r="B10343" s="2" t="inlineStr">
        <is>
          <t>LAN</t>
        </is>
      </c>
      <c r="C10343" s="2" t="n">
        <v>2050</v>
      </c>
      <c r="D10343" s="2" t="inlineStr">
        <is>
          <t>United States</t>
        </is>
      </c>
      <c r="E10343" s="2" t="inlineStr">
        <is>
          <t>USA</t>
        </is>
      </c>
      <c r="F10343" s="2" t="inlineStr">
        <is>
          <t>Electricity generation with a reciprocating engine</t>
        </is>
      </c>
      <c r="G10343" s="2" t="n">
        <v>80</v>
      </c>
      <c r="H10343" s="2" t="n">
        <v>0.0033660181798041</v>
      </c>
      <c r="I10343" s="2" t="n">
        <v>0.003769940361380592</v>
      </c>
      <c r="J10343" s="40" t="inlineStr">
        <is>
          <t>waste - methane capture</t>
        </is>
      </c>
    </row>
    <row r="10344" ht="15.75" customHeight="1" s="120">
      <c r="A10344" s="2" t="inlineStr">
        <is>
          <t>WASTE</t>
        </is>
      </c>
      <c r="B10344" s="2" t="inlineStr">
        <is>
          <t>LAN</t>
        </is>
      </c>
      <c r="C10344" s="2" t="n">
        <v>2050</v>
      </c>
      <c r="D10344" s="2" t="inlineStr">
        <is>
          <t>United States</t>
        </is>
      </c>
      <c r="E10344" s="2" t="inlineStr">
        <is>
          <t>USA</t>
        </is>
      </c>
      <c r="F10344" s="2" t="inlineStr">
        <is>
          <t>Electricity generation with combined heat and power</t>
        </is>
      </c>
      <c r="G10344" s="2" t="n">
        <v>81</v>
      </c>
      <c r="H10344" s="2" t="n">
        <v>0.000134730420541</v>
      </c>
      <c r="I10344" s="2" t="n">
        <v>0.00015089807100592</v>
      </c>
      <c r="J10344" s="40" t="inlineStr">
        <is>
          <t>waste - methane capture</t>
        </is>
      </c>
    </row>
    <row r="10345" ht="15.75" customHeight="1" s="120">
      <c r="A10345" s="2" t="inlineStr">
        <is>
          <t>WASTE</t>
        </is>
      </c>
      <c r="B10345" s="2" t="inlineStr">
        <is>
          <t>LAN</t>
        </is>
      </c>
      <c r="C10345" s="2" t="n">
        <v>2050</v>
      </c>
      <c r="D10345" s="2" t="inlineStr">
        <is>
          <t>United States</t>
        </is>
      </c>
      <c r="E10345" s="2" t="inlineStr">
        <is>
          <t>USA</t>
        </is>
      </c>
      <c r="F10345" s="2" t="inlineStr">
        <is>
          <t>Electricity generation with a microturbine</t>
        </is>
      </c>
      <c r="G10345" s="2" t="n">
        <v>81</v>
      </c>
      <c r="H10345" s="2" t="n">
        <v>1.48166736835e-05</v>
      </c>
      <c r="I10345" s="2" t="n">
        <v>1.659467452552e-05</v>
      </c>
      <c r="J10345" s="40" t="inlineStr">
        <is>
          <t>waste - methane capture</t>
        </is>
      </c>
    </row>
    <row r="10346" ht="15.75" customHeight="1" s="120">
      <c r="A10346" s="2" t="inlineStr">
        <is>
          <t>WASTE</t>
        </is>
      </c>
      <c r="B10346" s="2" t="inlineStr">
        <is>
          <t>LAN</t>
        </is>
      </c>
      <c r="C10346" s="2" t="n">
        <v>2050</v>
      </c>
      <c r="D10346" s="2" t="inlineStr">
        <is>
          <t>United States</t>
        </is>
      </c>
      <c r="E10346" s="2" t="inlineStr">
        <is>
          <t>USA</t>
        </is>
      </c>
      <c r="F10346" s="2" t="inlineStr">
        <is>
          <t>Electricity generation with a reciprocating engine</t>
        </is>
      </c>
      <c r="G10346" s="2" t="n">
        <v>82</v>
      </c>
      <c r="H10346" s="2" t="n">
        <v>0.0022280650446191</v>
      </c>
      <c r="I10346" s="2" t="n">
        <v>0.002495432849973392</v>
      </c>
      <c r="J10346" s="40" t="inlineStr">
        <is>
          <t>waste - methane capture</t>
        </is>
      </c>
    </row>
    <row r="10347" ht="15.75" customHeight="1" s="120">
      <c r="A10347" s="2" t="inlineStr">
        <is>
          <t>WASTE</t>
        </is>
      </c>
      <c r="B10347" s="2" t="inlineStr">
        <is>
          <t>LAN</t>
        </is>
      </c>
      <c r="C10347" s="2" t="n">
        <v>2050</v>
      </c>
      <c r="D10347" s="2" t="inlineStr">
        <is>
          <t>United States</t>
        </is>
      </c>
      <c r="E10347" s="2" t="inlineStr">
        <is>
          <t>USA</t>
        </is>
      </c>
      <c r="F10347" s="2" t="inlineStr">
        <is>
          <t>Electricity generation with a gas turbine</t>
        </is>
      </c>
      <c r="G10347" s="2" t="n">
        <v>82</v>
      </c>
      <c r="H10347" s="2" t="n">
        <v>4.34664580098e-05</v>
      </c>
      <c r="I10347" s="2" t="n">
        <v>4.868243297097601e-05</v>
      </c>
      <c r="J10347" s="40" t="inlineStr">
        <is>
          <t>waste - methane capture</t>
        </is>
      </c>
    </row>
    <row r="10348" ht="15.75" customHeight="1" s="120">
      <c r="A10348" s="2" t="inlineStr">
        <is>
          <t>WASTE</t>
        </is>
      </c>
      <c r="B10348" s="2" t="inlineStr">
        <is>
          <t>LAN</t>
        </is>
      </c>
      <c r="C10348" s="2" t="n">
        <v>2050</v>
      </c>
      <c r="D10348" s="2" t="inlineStr">
        <is>
          <t>United States</t>
        </is>
      </c>
      <c r="E10348" s="2" t="inlineStr">
        <is>
          <t>USA</t>
        </is>
      </c>
      <c r="F10348" s="2" t="inlineStr">
        <is>
          <t>Flaring of landfill gas</t>
        </is>
      </c>
      <c r="G10348" s="2" t="n">
        <v>82</v>
      </c>
      <c r="H10348" s="2" t="n">
        <v>0.0002212802064605</v>
      </c>
      <c r="I10348" s="2" t="n">
        <v>0.00024783383123576</v>
      </c>
      <c r="J10348" s="40" t="inlineStr">
        <is>
          <t>waste - methane destruction</t>
        </is>
      </c>
    </row>
    <row r="10349" ht="15.75" customHeight="1" s="120">
      <c r="A10349" s="2" t="inlineStr">
        <is>
          <t>WASTE</t>
        </is>
      </c>
      <c r="B10349" s="2" t="inlineStr">
        <is>
          <t>LAN</t>
        </is>
      </c>
      <c r="C10349" s="2" t="n">
        <v>2050</v>
      </c>
      <c r="D10349" s="2" t="inlineStr">
        <is>
          <t>United States</t>
        </is>
      </c>
      <c r="E10349" s="2" t="inlineStr">
        <is>
          <t>USA</t>
        </is>
      </c>
      <c r="F10349" s="2" t="inlineStr">
        <is>
          <t>Electricity generation with combined heat and power</t>
        </is>
      </c>
      <c r="G10349" s="2" t="n">
        <v>82</v>
      </c>
      <c r="H10349" s="2" t="n">
        <v>0.0001330600352958</v>
      </c>
      <c r="I10349" s="2" t="n">
        <v>0.000149027239531296</v>
      </c>
      <c r="J10349" s="40" t="inlineStr">
        <is>
          <t>waste - methane capture</t>
        </is>
      </c>
    </row>
    <row r="10350" ht="15.75" customHeight="1" s="120">
      <c r="A10350" s="2" t="inlineStr">
        <is>
          <t>WASTE</t>
        </is>
      </c>
      <c r="B10350" s="2" t="inlineStr">
        <is>
          <t>LAN</t>
        </is>
      </c>
      <c r="C10350" s="2" t="n">
        <v>2050</v>
      </c>
      <c r="D10350" s="2" t="inlineStr">
        <is>
          <t>United States</t>
        </is>
      </c>
      <c r="E10350" s="2" t="inlineStr">
        <is>
          <t>USA</t>
        </is>
      </c>
      <c r="F10350" s="2" t="inlineStr">
        <is>
          <t>Electricity generation with a reciprocating engine</t>
        </is>
      </c>
      <c r="G10350" s="2" t="n">
        <v>83</v>
      </c>
      <c r="H10350" s="2" t="n">
        <v>0.0021887749899179</v>
      </c>
      <c r="I10350" s="2" t="n">
        <v>0.002451427988708048</v>
      </c>
      <c r="J10350" s="40" t="inlineStr">
        <is>
          <t>waste - methane capture</t>
        </is>
      </c>
    </row>
    <row r="10351" ht="15.75" customHeight="1" s="120">
      <c r="A10351" s="2" t="inlineStr">
        <is>
          <t>WASTE</t>
        </is>
      </c>
      <c r="B10351" s="2" t="inlineStr">
        <is>
          <t>LAN</t>
        </is>
      </c>
      <c r="C10351" s="2" t="n">
        <v>2050</v>
      </c>
      <c r="D10351" s="2" t="inlineStr">
        <is>
          <t>United States</t>
        </is>
      </c>
      <c r="E10351" s="2" t="inlineStr">
        <is>
          <t>USA</t>
        </is>
      </c>
      <c r="F10351" s="2" t="inlineStr">
        <is>
          <t>Electricity generation with combined heat and power</t>
        </is>
      </c>
      <c r="G10351" s="2" t="n">
        <v>83</v>
      </c>
      <c r="H10351" s="2" t="n">
        <v>0.0001581051619723</v>
      </c>
      <c r="I10351" s="2" t="n">
        <v>0.000177077781408976</v>
      </c>
      <c r="J10351" s="40" t="inlineStr">
        <is>
          <t>waste - methane capture</t>
        </is>
      </c>
    </row>
    <row r="10352" ht="15.75" customHeight="1" s="120">
      <c r="A10352" s="2" t="inlineStr">
        <is>
          <t>WASTE</t>
        </is>
      </c>
      <c r="B10352" s="2" t="inlineStr">
        <is>
          <t>LAN</t>
        </is>
      </c>
      <c r="C10352" s="2" t="n">
        <v>2050</v>
      </c>
      <c r="D10352" s="2" t="inlineStr">
        <is>
          <t>United States</t>
        </is>
      </c>
      <c r="E10352" s="2" t="inlineStr">
        <is>
          <t>USA</t>
        </is>
      </c>
      <c r="F10352" s="2" t="inlineStr">
        <is>
          <t>Electricity generation with combined heat and power</t>
        </is>
      </c>
      <c r="G10352" s="2" t="n">
        <v>84</v>
      </c>
      <c r="H10352" s="2" t="n">
        <v>0.0001544200786157</v>
      </c>
      <c r="I10352" s="2" t="n">
        <v>0.000172950488049584</v>
      </c>
      <c r="J10352" s="40" t="inlineStr">
        <is>
          <t>waste - methane capture</t>
        </is>
      </c>
    </row>
    <row r="10353" ht="15.75" customHeight="1" s="120">
      <c r="A10353" s="2" t="inlineStr">
        <is>
          <t>WASTE</t>
        </is>
      </c>
      <c r="B10353" s="2" t="inlineStr">
        <is>
          <t>LAN</t>
        </is>
      </c>
      <c r="C10353" s="2" t="n">
        <v>2050</v>
      </c>
      <c r="D10353" s="2" t="inlineStr">
        <is>
          <t>United States</t>
        </is>
      </c>
      <c r="E10353" s="2" t="inlineStr">
        <is>
          <t>USA</t>
        </is>
      </c>
      <c r="F10353" s="2" t="inlineStr">
        <is>
          <t>Electricity generation with a reciprocating engine</t>
        </is>
      </c>
      <c r="G10353" s="2" t="n">
        <v>84</v>
      </c>
      <c r="H10353" s="2" t="n">
        <v>0.0011878140503541</v>
      </c>
      <c r="I10353" s="2" t="n">
        <v>0.001330351736396592</v>
      </c>
      <c r="J10353" s="40" t="inlineStr">
        <is>
          <t>waste - methane capture</t>
        </is>
      </c>
    </row>
    <row r="10354" ht="15.75" customHeight="1" s="120">
      <c r="A10354" s="2" t="inlineStr">
        <is>
          <t>WASTE</t>
        </is>
      </c>
      <c r="B10354" s="2" t="inlineStr">
        <is>
          <t>LAN</t>
        </is>
      </c>
      <c r="C10354" s="2" t="n">
        <v>2050</v>
      </c>
      <c r="D10354" s="2" t="inlineStr">
        <is>
          <t>United States</t>
        </is>
      </c>
      <c r="E10354" s="2" t="inlineStr">
        <is>
          <t>USA</t>
        </is>
      </c>
      <c r="F10354" s="2" t="inlineStr">
        <is>
          <t>Flaring of landfill gas</t>
        </is>
      </c>
      <c r="G10354" s="2" t="n">
        <v>85</v>
      </c>
      <c r="H10354" s="2" t="n">
        <v>0.0002256716397824</v>
      </c>
      <c r="I10354" s="2" t="n">
        <v>0.000252752236556288</v>
      </c>
      <c r="J10354" s="40" t="inlineStr">
        <is>
          <t>waste - methane destruction</t>
        </is>
      </c>
    </row>
    <row r="10355" ht="15.75" customHeight="1" s="120">
      <c r="A10355" s="2" t="inlineStr">
        <is>
          <t>WASTE</t>
        </is>
      </c>
      <c r="B10355" s="2" t="inlineStr">
        <is>
          <t>LAN</t>
        </is>
      </c>
      <c r="C10355" s="2" t="n">
        <v>2050</v>
      </c>
      <c r="D10355" s="2" t="inlineStr">
        <is>
          <t>United States</t>
        </is>
      </c>
      <c r="E10355" s="2" t="inlineStr">
        <is>
          <t>USA</t>
        </is>
      </c>
      <c r="F10355" s="2" t="inlineStr">
        <is>
          <t>Electricity generation with a microturbine</t>
        </is>
      </c>
      <c r="G10355" s="2" t="n">
        <v>85</v>
      </c>
      <c r="H10355" s="2" t="n">
        <v>7.08727793608e-05</v>
      </c>
      <c r="I10355" s="2" t="n">
        <v>7.9377512884096e-05</v>
      </c>
      <c r="J10355" s="40" t="inlineStr">
        <is>
          <t>waste - methane capture</t>
        </is>
      </c>
    </row>
    <row r="10356" ht="15.75" customHeight="1" s="120">
      <c r="A10356" s="2" t="inlineStr">
        <is>
          <t>WASTE</t>
        </is>
      </c>
      <c r="B10356" s="2" t="inlineStr">
        <is>
          <t>LAN</t>
        </is>
      </c>
      <c r="C10356" s="2" t="n">
        <v>2050</v>
      </c>
      <c r="D10356" s="2" t="inlineStr">
        <is>
          <t>United States</t>
        </is>
      </c>
      <c r="E10356" s="2" t="inlineStr">
        <is>
          <t>USA</t>
        </is>
      </c>
      <c r="F10356" s="2" t="inlineStr">
        <is>
          <t>Electricity generation with a reciprocating engine</t>
        </is>
      </c>
      <c r="G10356" s="2" t="n">
        <v>85</v>
      </c>
      <c r="H10356" s="2" t="n">
        <v>0.001178202801384</v>
      </c>
      <c r="I10356" s="2" t="n">
        <v>0.00131958713755008</v>
      </c>
      <c r="J10356" s="40" t="inlineStr">
        <is>
          <t>waste - methane capture</t>
        </is>
      </c>
    </row>
    <row r="10357" ht="15.75" customHeight="1" s="120">
      <c r="A10357" s="2" t="inlineStr">
        <is>
          <t>WASTE</t>
        </is>
      </c>
      <c r="B10357" s="2" t="inlineStr">
        <is>
          <t>LAN</t>
        </is>
      </c>
      <c r="C10357" s="2" t="n">
        <v>2050</v>
      </c>
      <c r="D10357" s="2" t="inlineStr">
        <is>
          <t>United States</t>
        </is>
      </c>
      <c r="E10357" s="2" t="inlineStr">
        <is>
          <t>USA</t>
        </is>
      </c>
      <c r="F10357" s="2" t="inlineStr">
        <is>
          <t>Electricity generation with combined heat and power</t>
        </is>
      </c>
      <c r="G10357" s="2" t="n">
        <v>85</v>
      </c>
      <c r="H10357" s="2" t="n">
        <v>0.0002593640238047</v>
      </c>
      <c r="I10357" s="2" t="n">
        <v>0.000290487706661264</v>
      </c>
      <c r="J10357" s="40" t="inlineStr">
        <is>
          <t>waste - methane capture</t>
        </is>
      </c>
    </row>
    <row r="10358" ht="15.75" customHeight="1" s="120">
      <c r="A10358" s="2" t="inlineStr">
        <is>
          <t>WASTE</t>
        </is>
      </c>
      <c r="B10358" s="2" t="inlineStr">
        <is>
          <t>LAN</t>
        </is>
      </c>
      <c r="C10358" s="2" t="n">
        <v>2050</v>
      </c>
      <c r="D10358" s="2" t="inlineStr">
        <is>
          <t>United States</t>
        </is>
      </c>
      <c r="E10358" s="2" t="inlineStr">
        <is>
          <t>USA</t>
        </is>
      </c>
      <c r="F10358" s="2" t="inlineStr">
        <is>
          <t>Electricity generation with a reciprocating engine</t>
        </is>
      </c>
      <c r="G10358" s="2" t="n">
        <v>86</v>
      </c>
      <c r="H10358" s="2" t="n">
        <v>0.0021804093848914</v>
      </c>
      <c r="I10358" s="2" t="n">
        <v>0.002442058511078368</v>
      </c>
      <c r="J10358" s="40" t="inlineStr">
        <is>
          <t>waste - methane capture</t>
        </is>
      </c>
    </row>
    <row r="10359" ht="15.75" customHeight="1" s="120">
      <c r="A10359" s="2" t="inlineStr">
        <is>
          <t>WASTE</t>
        </is>
      </c>
      <c r="B10359" s="2" t="inlineStr">
        <is>
          <t>LAN</t>
        </is>
      </c>
      <c r="C10359" s="2" t="n">
        <v>2050</v>
      </c>
      <c r="D10359" s="2" t="inlineStr">
        <is>
          <t>United States</t>
        </is>
      </c>
      <c r="E10359" s="2" t="inlineStr">
        <is>
          <t>USA</t>
        </is>
      </c>
      <c r="F10359" s="2" t="inlineStr">
        <is>
          <t>Electricity generation with combined heat and power</t>
        </is>
      </c>
      <c r="G10359" s="2" t="n">
        <v>86</v>
      </c>
      <c r="H10359" s="2" t="n">
        <v>0.0002762467192952</v>
      </c>
      <c r="I10359" s="2" t="n">
        <v>0.0003093963256106241</v>
      </c>
      <c r="J10359" s="40" t="inlineStr">
        <is>
          <t>waste - methane capture</t>
        </is>
      </c>
    </row>
    <row r="10360" ht="15.75" customHeight="1" s="120">
      <c r="A10360" s="2" t="inlineStr">
        <is>
          <t>WASTE</t>
        </is>
      </c>
      <c r="B10360" s="2" t="inlineStr">
        <is>
          <t>LAN</t>
        </is>
      </c>
      <c r="C10360" s="2" t="n">
        <v>2050</v>
      </c>
      <c r="D10360" s="2" t="inlineStr">
        <is>
          <t>United States</t>
        </is>
      </c>
      <c r="E10360" s="2" t="inlineStr">
        <is>
          <t>USA</t>
        </is>
      </c>
      <c r="F10360" s="2" t="inlineStr">
        <is>
          <t>Electricity generation with a gas turbine</t>
        </is>
      </c>
      <c r="G10360" s="2" t="n">
        <v>87</v>
      </c>
      <c r="H10360" s="2" t="n">
        <v>3.73189432139e-05</v>
      </c>
      <c r="I10360" s="2" t="n">
        <v>4.1797216399568e-05</v>
      </c>
      <c r="J10360" s="40" t="inlineStr">
        <is>
          <t>waste - methane capture</t>
        </is>
      </c>
    </row>
    <row r="10361" ht="15.75" customHeight="1" s="120">
      <c r="A10361" s="2" t="inlineStr">
        <is>
          <t>WASTE</t>
        </is>
      </c>
      <c r="B10361" s="2" t="inlineStr">
        <is>
          <t>LAN</t>
        </is>
      </c>
      <c r="C10361" s="2" t="n">
        <v>2050</v>
      </c>
      <c r="D10361" s="2" t="inlineStr">
        <is>
          <t>United States</t>
        </is>
      </c>
      <c r="E10361" s="2" t="inlineStr">
        <is>
          <t>USA</t>
        </is>
      </c>
      <c r="F10361" s="2" t="inlineStr">
        <is>
          <t>Land_x001f_ll gas recovery for direct use</t>
        </is>
      </c>
      <c r="G10361" s="2" t="n">
        <v>87</v>
      </c>
      <c r="H10361" s="2" t="n">
        <v>0.0006020858418196</v>
      </c>
      <c r="I10361" s="2" t="n">
        <v>0.0006743361428379521</v>
      </c>
      <c r="J10361" s="40" t="inlineStr">
        <is>
          <t>waste - methane capture</t>
        </is>
      </c>
    </row>
    <row r="10362" ht="15.75" customHeight="1" s="120">
      <c r="A10362" s="2" t="inlineStr">
        <is>
          <t>WASTE</t>
        </is>
      </c>
      <c r="B10362" s="2" t="inlineStr">
        <is>
          <t>LAN</t>
        </is>
      </c>
      <c r="C10362" s="2" t="n">
        <v>2050</v>
      </c>
      <c r="D10362" s="2" t="inlineStr">
        <is>
          <t>United States</t>
        </is>
      </c>
      <c r="E10362" s="2" t="inlineStr">
        <is>
          <t>USA</t>
        </is>
      </c>
      <c r="F10362" s="2" t="inlineStr">
        <is>
          <t>Electricity generation with combined heat and power</t>
        </is>
      </c>
      <c r="G10362" s="2" t="n">
        <v>87</v>
      </c>
      <c r="H10362" s="2" t="n">
        <v>0.0001248598273378</v>
      </c>
      <c r="I10362" s="2" t="n">
        <v>0.000139843006618336</v>
      </c>
      <c r="J10362" s="40" t="inlineStr">
        <is>
          <t>waste - methane capture</t>
        </is>
      </c>
    </row>
    <row r="10363" ht="15.75" customHeight="1" s="120">
      <c r="A10363" s="2" t="inlineStr">
        <is>
          <t>WASTE</t>
        </is>
      </c>
      <c r="B10363" s="2" t="inlineStr">
        <is>
          <t>LAN</t>
        </is>
      </c>
      <c r="C10363" s="2" t="n">
        <v>2050</v>
      </c>
      <c r="D10363" s="2" t="inlineStr">
        <is>
          <t>United States</t>
        </is>
      </c>
      <c r="E10363" s="2" t="inlineStr">
        <is>
          <t>USA</t>
        </is>
      </c>
      <c r="F10363" s="2" t="inlineStr">
        <is>
          <t>Electricity generation with combined heat and power</t>
        </is>
      </c>
      <c r="G10363" s="2" t="n">
        <v>88</v>
      </c>
      <c r="H10363" s="2" t="n">
        <v>0.0001255282550119</v>
      </c>
      <c r="I10363" s="2" t="n">
        <v>0.000140591645613328</v>
      </c>
      <c r="J10363" s="40" t="inlineStr">
        <is>
          <t>waste - methane capture</t>
        </is>
      </c>
    </row>
    <row r="10364" ht="15.75" customHeight="1" s="120">
      <c r="A10364" s="2" t="inlineStr">
        <is>
          <t>WASTE</t>
        </is>
      </c>
      <c r="B10364" s="2" t="inlineStr">
        <is>
          <t>LAN</t>
        </is>
      </c>
      <c r="C10364" s="2" t="n">
        <v>2050</v>
      </c>
      <c r="D10364" s="2" t="inlineStr">
        <is>
          <t>United States</t>
        </is>
      </c>
      <c r="E10364" s="2" t="inlineStr">
        <is>
          <t>USA</t>
        </is>
      </c>
      <c r="F10364" s="2" t="inlineStr">
        <is>
          <t>Electricity generation with a microturbine</t>
        </is>
      </c>
      <c r="G10364" s="2" t="n">
        <v>88</v>
      </c>
      <c r="H10364" s="2" t="n">
        <v>1.45283502206e-05</v>
      </c>
      <c r="I10364" s="2" t="n">
        <v>1.6271752247072e-05</v>
      </c>
      <c r="J10364" s="40" t="inlineStr">
        <is>
          <t>waste - methane capture</t>
        </is>
      </c>
    </row>
    <row r="10365" ht="15.75" customHeight="1" s="120">
      <c r="A10365" s="2" t="inlineStr">
        <is>
          <t>WASTE</t>
        </is>
      </c>
      <c r="B10365" s="2" t="inlineStr">
        <is>
          <t>LAN</t>
        </is>
      </c>
      <c r="C10365" s="2" t="n">
        <v>2050</v>
      </c>
      <c r="D10365" s="2" t="inlineStr">
        <is>
          <t>United States</t>
        </is>
      </c>
      <c r="E10365" s="2" t="inlineStr">
        <is>
          <t>USA</t>
        </is>
      </c>
      <c r="F10365" s="2" t="inlineStr">
        <is>
          <t>Land_x001f_ll gas recovery for direct use</t>
        </is>
      </c>
      <c r="G10365" s="2" t="n">
        <v>89</v>
      </c>
      <c r="H10365" s="2" t="n">
        <v>0.0005948267062195</v>
      </c>
      <c r="I10365" s="2" t="n">
        <v>0.0006662059109658401</v>
      </c>
      <c r="J10365" s="40" t="inlineStr">
        <is>
          <t>waste - methane capture</t>
        </is>
      </c>
    </row>
    <row r="10366" ht="15.75" customHeight="1" s="120">
      <c r="A10366" s="2" t="inlineStr">
        <is>
          <t>WASTE</t>
        </is>
      </c>
      <c r="B10366" s="2" t="inlineStr">
        <is>
          <t>LAN</t>
        </is>
      </c>
      <c r="C10366" s="2" t="n">
        <v>2050</v>
      </c>
      <c r="D10366" s="2" t="inlineStr">
        <is>
          <t>United States</t>
        </is>
      </c>
      <c r="E10366" s="2" t="inlineStr">
        <is>
          <t>USA</t>
        </is>
      </c>
      <c r="F10366" s="2" t="inlineStr">
        <is>
          <t>Flaring of landfill gas</t>
        </is>
      </c>
      <c r="G10366" s="2" t="n">
        <v>89</v>
      </c>
      <c r="H10366" s="2" t="n">
        <v>0.0004063657543156</v>
      </c>
      <c r="I10366" s="2" t="n">
        <v>0.0004551296448334721</v>
      </c>
      <c r="J10366" s="40" t="inlineStr">
        <is>
          <t>waste - methane destruction</t>
        </is>
      </c>
    </row>
    <row r="10367" ht="15.75" customHeight="1" s="120">
      <c r="A10367" s="2" t="inlineStr">
        <is>
          <t>WASTE</t>
        </is>
      </c>
      <c r="B10367" s="2" t="inlineStr">
        <is>
          <t>LAN</t>
        </is>
      </c>
      <c r="C10367" s="2" t="n">
        <v>2050</v>
      </c>
      <c r="D10367" s="2" t="inlineStr">
        <is>
          <t>United States</t>
        </is>
      </c>
      <c r="E10367" s="2" t="inlineStr">
        <is>
          <t>USA</t>
        </is>
      </c>
      <c r="F10367" s="2" t="inlineStr">
        <is>
          <t>Electricity generation with a reciprocating engine</t>
        </is>
      </c>
      <c r="G10367" s="2" t="n">
        <v>89</v>
      </c>
      <c r="H10367" s="2" t="n">
        <v>0.0009883950697258</v>
      </c>
      <c r="I10367" s="2" t="n">
        <v>0.001107002478092896</v>
      </c>
      <c r="J10367" s="40" t="inlineStr">
        <is>
          <t>waste - methane capture</t>
        </is>
      </c>
    </row>
    <row r="10368" ht="15.75" customHeight="1" s="120">
      <c r="A10368" s="2" t="inlineStr">
        <is>
          <t>WASTE</t>
        </is>
      </c>
      <c r="B10368" s="2" t="inlineStr">
        <is>
          <t>LAN</t>
        </is>
      </c>
      <c r="C10368" s="2" t="n">
        <v>2050</v>
      </c>
      <c r="D10368" s="2" t="inlineStr">
        <is>
          <t>United States</t>
        </is>
      </c>
      <c r="E10368" s="2" t="inlineStr">
        <is>
          <t>USA</t>
        </is>
      </c>
      <c r="F10368" s="2" t="inlineStr">
        <is>
          <t>Electricity generation with a reciprocating engine</t>
        </is>
      </c>
      <c r="G10368" s="2" t="n">
        <v>90</v>
      </c>
      <c r="H10368" s="2" t="n">
        <v>0.0010995480697602</v>
      </c>
      <c r="I10368" s="2" t="n">
        <v>0.001231493838131424</v>
      </c>
      <c r="J10368" s="40" t="inlineStr">
        <is>
          <t>waste - methane capture</t>
        </is>
      </c>
    </row>
    <row r="10369" ht="15.75" customHeight="1" s="120">
      <c r="A10369" s="2" t="inlineStr">
        <is>
          <t>WASTE</t>
        </is>
      </c>
      <c r="B10369" s="2" t="inlineStr">
        <is>
          <t>LAN</t>
        </is>
      </c>
      <c r="C10369" s="2" t="n">
        <v>2050</v>
      </c>
      <c r="D10369" s="2" t="inlineStr">
        <is>
          <t>United States</t>
        </is>
      </c>
      <c r="E10369" s="2" t="inlineStr">
        <is>
          <t>USA</t>
        </is>
      </c>
      <c r="F10369" s="2" t="inlineStr">
        <is>
          <t>Electricity generation with combined heat and power</t>
        </is>
      </c>
      <c r="G10369" s="2" t="n">
        <v>90</v>
      </c>
      <c r="H10369" s="2" t="n">
        <v>0.000121831020806</v>
      </c>
      <c r="I10369" s="2" t="n">
        <v>0.00013645074330272</v>
      </c>
      <c r="J10369" s="40" t="inlineStr">
        <is>
          <t>waste - methane capture</t>
        </is>
      </c>
    </row>
    <row r="10370" ht="15.75" customHeight="1" s="120">
      <c r="A10370" s="2" t="inlineStr">
        <is>
          <t>WASTE</t>
        </is>
      </c>
      <c r="B10370" s="2" t="inlineStr">
        <is>
          <t>LAN</t>
        </is>
      </c>
      <c r="C10370" s="2" t="n">
        <v>2050</v>
      </c>
      <c r="D10370" s="2" t="inlineStr">
        <is>
          <t>United States</t>
        </is>
      </c>
      <c r="E10370" s="2" t="inlineStr">
        <is>
          <t>USA</t>
        </is>
      </c>
      <c r="F10370" s="2" t="inlineStr">
        <is>
          <t>Flaring of landfill gas</t>
        </is>
      </c>
      <c r="G10370" s="2" t="n">
        <v>90</v>
      </c>
      <c r="H10370" s="2" t="n">
        <v>0.0008485269499943</v>
      </c>
      <c r="I10370" s="2" t="n">
        <v>0.000950350183993616</v>
      </c>
      <c r="J10370" s="40" t="inlineStr">
        <is>
          <t>waste - methane destruction</t>
        </is>
      </c>
    </row>
    <row r="10371" ht="15.75" customHeight="1" s="120">
      <c r="A10371" s="2" t="inlineStr">
        <is>
          <t>WASTE</t>
        </is>
      </c>
      <c r="B10371" s="2" t="inlineStr">
        <is>
          <t>LAN</t>
        </is>
      </c>
      <c r="C10371" s="2" t="n">
        <v>2050</v>
      </c>
      <c r="D10371" s="2" t="inlineStr">
        <is>
          <t>United States</t>
        </is>
      </c>
      <c r="E10371" s="2" t="inlineStr">
        <is>
          <t>USA</t>
        </is>
      </c>
      <c r="F10371" s="2" t="inlineStr">
        <is>
          <t>Electricity generation with a reciprocating engine</t>
        </is>
      </c>
      <c r="G10371" s="2" t="n">
        <v>91</v>
      </c>
      <c r="H10371" s="2" t="n">
        <v>0.0028867952059954</v>
      </c>
      <c r="I10371" s="2" t="n">
        <v>0.003233210630714849</v>
      </c>
      <c r="J10371" s="40" t="inlineStr">
        <is>
          <t>waste - methane capture</t>
        </is>
      </c>
    </row>
    <row r="10372" ht="15.75" customHeight="1" s="120">
      <c r="A10372" s="2" t="inlineStr">
        <is>
          <t>WASTE</t>
        </is>
      </c>
      <c r="B10372" s="2" t="inlineStr">
        <is>
          <t>LAN</t>
        </is>
      </c>
      <c r="C10372" s="2" t="n">
        <v>2050</v>
      </c>
      <c r="D10372" s="2" t="inlineStr">
        <is>
          <t>United States</t>
        </is>
      </c>
      <c r="E10372" s="2" t="inlineStr">
        <is>
          <t>USA</t>
        </is>
      </c>
      <c r="F10372" s="2" t="inlineStr">
        <is>
          <t>Electricity generation with combined heat and power</t>
        </is>
      </c>
      <c r="G10372" s="2" t="n">
        <v>92</v>
      </c>
      <c r="H10372" s="2" t="n">
        <v>0.0004147431609454</v>
      </c>
      <c r="I10372" s="2" t="n">
        <v>0.000464512340258848</v>
      </c>
      <c r="J10372" s="40" t="inlineStr">
        <is>
          <t>waste - methane capture</t>
        </is>
      </c>
    </row>
    <row r="10373" ht="15.75" customHeight="1" s="120">
      <c r="A10373" s="2" t="inlineStr">
        <is>
          <t>WASTE</t>
        </is>
      </c>
      <c r="B10373" s="2" t="inlineStr">
        <is>
          <t>LAN</t>
        </is>
      </c>
      <c r="C10373" s="2" t="n">
        <v>2050</v>
      </c>
      <c r="D10373" s="2" t="inlineStr">
        <is>
          <t>United States</t>
        </is>
      </c>
      <c r="E10373" s="2" t="inlineStr">
        <is>
          <t>USA</t>
        </is>
      </c>
      <c r="F10373" s="2" t="inlineStr">
        <is>
          <t>Electricity generation with combined heat and power</t>
        </is>
      </c>
      <c r="G10373" s="2" t="n">
        <v>93</v>
      </c>
      <c r="H10373" s="2" t="n">
        <v>0.0001186334484373</v>
      </c>
      <c r="I10373" s="2" t="n">
        <v>0.000132869462249776</v>
      </c>
      <c r="J10373" s="40" t="inlineStr">
        <is>
          <t>waste - methane capture</t>
        </is>
      </c>
    </row>
    <row r="10374" ht="15.75" customHeight="1" s="120">
      <c r="A10374" s="2" t="inlineStr">
        <is>
          <t>WASTE</t>
        </is>
      </c>
      <c r="B10374" s="2" t="inlineStr">
        <is>
          <t>LAN</t>
        </is>
      </c>
      <c r="C10374" s="2" t="n">
        <v>2050</v>
      </c>
      <c r="D10374" s="2" t="inlineStr">
        <is>
          <t>United States</t>
        </is>
      </c>
      <c r="E10374" s="2" t="inlineStr">
        <is>
          <t>USA</t>
        </is>
      </c>
      <c r="F10374" s="2" t="inlineStr">
        <is>
          <t>Electricity generation with a reciprocating engine</t>
        </is>
      </c>
      <c r="G10374" s="2" t="n">
        <v>93</v>
      </c>
      <c r="H10374" s="2" t="n">
        <v>0.0009431654470973</v>
      </c>
      <c r="I10374" s="2" t="n">
        <v>0.001056345300748976</v>
      </c>
      <c r="J10374" s="40" t="inlineStr">
        <is>
          <t>waste - methane capture</t>
        </is>
      </c>
    </row>
    <row r="10375" ht="15.75" customHeight="1" s="120">
      <c r="A10375" s="2" t="inlineStr">
        <is>
          <t>WASTE</t>
        </is>
      </c>
      <c r="B10375" s="2" t="inlineStr">
        <is>
          <t>LAN</t>
        </is>
      </c>
      <c r="C10375" s="2" t="n">
        <v>2050</v>
      </c>
      <c r="D10375" s="2" t="inlineStr">
        <is>
          <t>United States</t>
        </is>
      </c>
      <c r="E10375" s="2" t="inlineStr">
        <is>
          <t>USA</t>
        </is>
      </c>
      <c r="F10375" s="2" t="inlineStr">
        <is>
          <t>Electricity generation with combined heat and power</t>
        </is>
      </c>
      <c r="G10375" s="2" t="n">
        <v>94</v>
      </c>
      <c r="H10375" s="2" t="n">
        <v>0.0001396162406309</v>
      </c>
      <c r="I10375" s="2" t="n">
        <v>0.000156370189506608</v>
      </c>
      <c r="J10375" s="40" t="inlineStr">
        <is>
          <t>waste - methane capture</t>
        </is>
      </c>
    </row>
    <row r="10376" ht="15.75" customHeight="1" s="120">
      <c r="A10376" s="2" t="inlineStr">
        <is>
          <t>WASTE</t>
        </is>
      </c>
      <c r="B10376" s="2" t="inlineStr">
        <is>
          <t>LAN</t>
        </is>
      </c>
      <c r="C10376" s="2" t="n">
        <v>2050</v>
      </c>
      <c r="D10376" s="2" t="inlineStr">
        <is>
          <t>United States</t>
        </is>
      </c>
      <c r="E10376" s="2" t="inlineStr">
        <is>
          <t>USA</t>
        </is>
      </c>
      <c r="F10376" s="2" t="inlineStr">
        <is>
          <t>Flaring of landfill gas</t>
        </is>
      </c>
      <c r="G10376" s="2" t="n">
        <v>94</v>
      </c>
      <c r="H10376" s="2" t="n">
        <v>0.0001914844324347</v>
      </c>
      <c r="I10376" s="2" t="n">
        <v>0.000214462564326864</v>
      </c>
      <c r="J10376" s="40" t="inlineStr">
        <is>
          <t>waste - methane destruction</t>
        </is>
      </c>
    </row>
    <row r="10377" ht="15.75" customHeight="1" s="120">
      <c r="A10377" s="2" t="inlineStr">
        <is>
          <t>WASTE</t>
        </is>
      </c>
      <c r="B10377" s="2" t="inlineStr">
        <is>
          <t>LAN</t>
        </is>
      </c>
      <c r="C10377" s="2" t="n">
        <v>2050</v>
      </c>
      <c r="D10377" s="2" t="inlineStr">
        <is>
          <t>United States</t>
        </is>
      </c>
      <c r="E10377" s="2" t="inlineStr">
        <is>
          <t>USA</t>
        </is>
      </c>
      <c r="F10377" s="2" t="inlineStr">
        <is>
          <t>Electricity generation with a microturbine</t>
        </is>
      </c>
      <c r="G10377" s="2" t="n">
        <v>95</v>
      </c>
      <c r="H10377" s="2" t="n">
        <v>2.66803072009e-05</v>
      </c>
      <c r="I10377" s="2" t="n">
        <v>2.9881944065008e-05</v>
      </c>
      <c r="J10377" s="40" t="inlineStr">
        <is>
          <t>waste - methane capture</t>
        </is>
      </c>
    </row>
    <row r="10378" ht="15.75" customHeight="1" s="120">
      <c r="A10378" s="2" t="inlineStr">
        <is>
          <t>WASTE</t>
        </is>
      </c>
      <c r="B10378" s="2" t="inlineStr">
        <is>
          <t>LAN</t>
        </is>
      </c>
      <c r="C10378" s="2" t="n">
        <v>2050</v>
      </c>
      <c r="D10378" s="2" t="inlineStr">
        <is>
          <t>United States</t>
        </is>
      </c>
      <c r="E10378" s="2" t="inlineStr">
        <is>
          <t>USA</t>
        </is>
      </c>
      <c r="F10378" s="2" t="inlineStr">
        <is>
          <t>Flaring of landfill gas</t>
        </is>
      </c>
      <c r="G10378" s="2" t="n">
        <v>96</v>
      </c>
      <c r="H10378" s="2" t="n">
        <v>0.0001867410319392</v>
      </c>
      <c r="I10378" s="2" t="n">
        <v>0.000209149955771904</v>
      </c>
      <c r="J10378" s="40" t="inlineStr">
        <is>
          <t>waste - methane destruction</t>
        </is>
      </c>
    </row>
    <row r="10379" ht="15.75" customHeight="1" s="120">
      <c r="A10379" s="2" t="inlineStr">
        <is>
          <t>WASTE</t>
        </is>
      </c>
      <c r="B10379" s="2" t="inlineStr">
        <is>
          <t>LAN</t>
        </is>
      </c>
      <c r="C10379" s="2" t="n">
        <v>2050</v>
      </c>
      <c r="D10379" s="2" t="inlineStr">
        <is>
          <t>United States</t>
        </is>
      </c>
      <c r="E10379" s="2" t="inlineStr">
        <is>
          <t>USA</t>
        </is>
      </c>
      <c r="F10379" s="2" t="inlineStr">
        <is>
          <t>Electricity generation with a reciprocating engine</t>
        </is>
      </c>
      <c r="G10379" s="2" t="n">
        <v>96</v>
      </c>
      <c r="H10379" s="2" t="n">
        <v>0.0009142516646534</v>
      </c>
      <c r="I10379" s="2" t="n">
        <v>0.001023961864411808</v>
      </c>
      <c r="J10379" s="40" t="inlineStr">
        <is>
          <t>waste - methane capture</t>
        </is>
      </c>
    </row>
    <row r="10380" ht="15.75" customHeight="1" s="120">
      <c r="A10380" s="2" t="inlineStr">
        <is>
          <t>WASTE</t>
        </is>
      </c>
      <c r="B10380" s="2" t="inlineStr">
        <is>
          <t>LAN</t>
        </is>
      </c>
      <c r="C10380" s="2" t="n">
        <v>2050</v>
      </c>
      <c r="D10380" s="2" t="inlineStr">
        <is>
          <t>United States</t>
        </is>
      </c>
      <c r="E10380" s="2" t="inlineStr">
        <is>
          <t>USA</t>
        </is>
      </c>
      <c r="F10380" s="2" t="inlineStr">
        <is>
          <t>Electricity generation with combined heat and power</t>
        </is>
      </c>
      <c r="G10380" s="2" t="n">
        <v>96</v>
      </c>
      <c r="H10380" s="2" t="n">
        <v>0.0001147202056018</v>
      </c>
      <c r="I10380" s="2" t="n">
        <v>0.000128486630274016</v>
      </c>
      <c r="J10380" s="40" t="inlineStr">
        <is>
          <t>waste - methane capture</t>
        </is>
      </c>
    </row>
    <row r="10381" ht="15.75" customHeight="1" s="120">
      <c r="A10381" s="2" t="inlineStr">
        <is>
          <t>WASTE</t>
        </is>
      </c>
      <c r="B10381" s="2" t="inlineStr">
        <is>
          <t>LAN</t>
        </is>
      </c>
      <c r="C10381" s="2" t="n">
        <v>2050</v>
      </c>
      <c r="D10381" s="2" t="inlineStr">
        <is>
          <t>United States</t>
        </is>
      </c>
      <c r="E10381" s="2" t="inlineStr">
        <is>
          <t>USA</t>
        </is>
      </c>
      <c r="F10381" s="2" t="inlineStr">
        <is>
          <t>Electricity generation with a gas turbine</t>
        </is>
      </c>
      <c r="G10381" s="2" t="n">
        <v>97</v>
      </c>
      <c r="H10381" s="2" t="n">
        <v>3.66665153706e-05</v>
      </c>
      <c r="I10381" s="2" t="n">
        <v>4.1066497215072e-05</v>
      </c>
      <c r="J10381" s="40" t="inlineStr">
        <is>
          <t>waste - methane capture</t>
        </is>
      </c>
    </row>
    <row r="10382" ht="15.75" customHeight="1" s="120">
      <c r="A10382" s="2" t="inlineStr">
        <is>
          <t>WASTE</t>
        </is>
      </c>
      <c r="B10382" s="2" t="inlineStr">
        <is>
          <t>LAN</t>
        </is>
      </c>
      <c r="C10382" s="2" t="n">
        <v>2050</v>
      </c>
      <c r="D10382" s="2" t="inlineStr">
        <is>
          <t>United States</t>
        </is>
      </c>
      <c r="E10382" s="2" t="inlineStr">
        <is>
          <t>USA</t>
        </is>
      </c>
      <c r="F10382" s="2" t="inlineStr">
        <is>
          <t>Electricity generation with combined heat and power</t>
        </is>
      </c>
      <c r="G10382" s="2" t="n">
        <v>97</v>
      </c>
      <c r="H10382" s="2" t="n">
        <v>0.0002285322698299</v>
      </c>
      <c r="I10382" s="2" t="n">
        <v>0.000255956142209488</v>
      </c>
      <c r="J10382" s="40" t="inlineStr">
        <is>
          <t>waste - methane capture</t>
        </is>
      </c>
    </row>
    <row r="10383" ht="15.75" customHeight="1" s="120">
      <c r="A10383" s="2" t="inlineStr">
        <is>
          <t>WASTE</t>
        </is>
      </c>
      <c r="B10383" s="2" t="inlineStr">
        <is>
          <t>LAN</t>
        </is>
      </c>
      <c r="C10383" s="2" t="n">
        <v>2050</v>
      </c>
      <c r="D10383" s="2" t="inlineStr">
        <is>
          <t>United States</t>
        </is>
      </c>
      <c r="E10383" s="2" t="inlineStr">
        <is>
          <t>USA</t>
        </is>
      </c>
      <c r="F10383" s="2" t="inlineStr">
        <is>
          <t>Electricity generation with a reciprocating engine</t>
        </is>
      </c>
      <c r="G10383" s="2" t="n">
        <v>98</v>
      </c>
      <c r="H10383" s="2" t="n">
        <v>0.0018584315548651</v>
      </c>
      <c r="I10383" s="2" t="n">
        <v>0.002081443341448912</v>
      </c>
      <c r="J10383" s="40" t="inlineStr">
        <is>
          <t>waste - methane capture</t>
        </is>
      </c>
    </row>
    <row r="10384" ht="15.75" customHeight="1" s="120">
      <c r="A10384" s="2" t="inlineStr">
        <is>
          <t>WASTE</t>
        </is>
      </c>
      <c r="B10384" s="2" t="inlineStr">
        <is>
          <t>LAN</t>
        </is>
      </c>
      <c r="C10384" s="2" t="n">
        <v>2050</v>
      </c>
      <c r="D10384" s="2" t="inlineStr">
        <is>
          <t>United States</t>
        </is>
      </c>
      <c r="E10384" s="2" t="inlineStr">
        <is>
          <t>USA</t>
        </is>
      </c>
      <c r="F10384" s="2" t="inlineStr">
        <is>
          <t>Electricity generation with a gas turbine</t>
        </is>
      </c>
      <c r="G10384" s="2" t="n">
        <v>98</v>
      </c>
      <c r="H10384" s="2" t="n">
        <v>3.29389622493e-05</v>
      </c>
      <c r="I10384" s="2" t="n">
        <v>3.6891637719216e-05</v>
      </c>
      <c r="J10384" s="40" t="inlineStr">
        <is>
          <t>waste - methane capture</t>
        </is>
      </c>
    </row>
    <row r="10385" ht="15.75" customHeight="1" s="120">
      <c r="A10385" s="2" t="inlineStr">
        <is>
          <t>WASTE</t>
        </is>
      </c>
      <c r="B10385" s="2" t="inlineStr">
        <is>
          <t>LAN</t>
        </is>
      </c>
      <c r="C10385" s="2" t="n">
        <v>2050</v>
      </c>
      <c r="D10385" s="2" t="inlineStr">
        <is>
          <t>United States</t>
        </is>
      </c>
      <c r="E10385" s="2" t="inlineStr">
        <is>
          <t>USA</t>
        </is>
      </c>
      <c r="F10385" s="2" t="inlineStr">
        <is>
          <t>Electricity generation with combined heat and power</t>
        </is>
      </c>
      <c r="G10385" s="2" t="n">
        <v>98</v>
      </c>
      <c r="H10385" s="2" t="n">
        <v>0.0001296279660892</v>
      </c>
      <c r="I10385" s="2" t="n">
        <v>0.000145183322019904</v>
      </c>
      <c r="J10385" s="40" t="inlineStr">
        <is>
          <t>waste - methane capture</t>
        </is>
      </c>
    </row>
    <row r="10386" ht="15.75" customHeight="1" s="120">
      <c r="A10386" s="2" t="inlineStr">
        <is>
          <t>WASTE</t>
        </is>
      </c>
      <c r="B10386" s="2" t="inlineStr">
        <is>
          <t>LAN</t>
        </is>
      </c>
      <c r="C10386" s="2" t="n">
        <v>2050</v>
      </c>
      <c r="D10386" s="2" t="inlineStr">
        <is>
          <t>United States</t>
        </is>
      </c>
      <c r="E10386" s="2" t="inlineStr">
        <is>
          <t>USA</t>
        </is>
      </c>
      <c r="F10386" s="2" t="inlineStr">
        <is>
          <t>Electricity generation with a reciprocating engine</t>
        </is>
      </c>
      <c r="G10386" s="2" t="n">
        <v>99</v>
      </c>
      <c r="H10386" s="2" t="n">
        <v>0.0008828170830384</v>
      </c>
      <c r="I10386" s="2" t="n">
        <v>0.0009887551330030081</v>
      </c>
      <c r="J10386" s="40" t="inlineStr">
        <is>
          <t>waste - methane capture</t>
        </is>
      </c>
    </row>
    <row r="10387" ht="15.75" customHeight="1" s="120">
      <c r="A10387" s="2" t="inlineStr">
        <is>
          <t>WASTE</t>
        </is>
      </c>
      <c r="B10387" s="2" t="inlineStr">
        <is>
          <t>LAN</t>
        </is>
      </c>
      <c r="C10387" s="2" t="n">
        <v>2050</v>
      </c>
      <c r="D10387" s="2" t="inlineStr">
        <is>
          <t>United States</t>
        </is>
      </c>
      <c r="E10387" s="2" t="inlineStr">
        <is>
          <t>USA</t>
        </is>
      </c>
      <c r="F10387" s="2" t="inlineStr">
        <is>
          <t>Electricity generation with a gas turbine</t>
        </is>
      </c>
      <c r="G10387" s="2" t="n">
        <v>99</v>
      </c>
      <c r="H10387" s="2" t="n">
        <v>6.84505757818e-05</v>
      </c>
      <c r="I10387" s="2" t="n">
        <v>7.666464487561601e-05</v>
      </c>
      <c r="J10387" s="40" t="inlineStr">
        <is>
          <t>waste - methane capture</t>
        </is>
      </c>
    </row>
    <row r="10388" ht="15.75" customHeight="1" s="120">
      <c r="A10388" s="2" t="inlineStr">
        <is>
          <t>WASTE</t>
        </is>
      </c>
      <c r="B10388" s="2" t="inlineStr">
        <is>
          <t>LAN</t>
        </is>
      </c>
      <c r="C10388" s="2" t="n">
        <v>2050</v>
      </c>
      <c r="D10388" s="2" t="inlineStr">
        <is>
          <t>United States</t>
        </is>
      </c>
      <c r="E10388" s="2" t="inlineStr">
        <is>
          <t>USA</t>
        </is>
      </c>
      <c r="F10388" s="2" t="inlineStr">
        <is>
          <t>Electricity generation with a reciprocating engine</t>
        </is>
      </c>
      <c r="G10388" s="2" t="n">
        <v>100</v>
      </c>
      <c r="H10388" s="2" t="n">
        <v>0.0008820462971926</v>
      </c>
      <c r="I10388" s="2" t="n">
        <v>0.0009878918528557121</v>
      </c>
      <c r="J10388" s="40" t="inlineStr">
        <is>
          <t>waste - methane capture</t>
        </is>
      </c>
    </row>
    <row r="10389" ht="15.75" customHeight="1" s="120">
      <c r="A10389" s="2" t="inlineStr">
        <is>
          <t>WASTE</t>
        </is>
      </c>
      <c r="B10389" s="2" t="inlineStr">
        <is>
          <t>LAN</t>
        </is>
      </c>
      <c r="C10389" s="2" t="n">
        <v>2050</v>
      </c>
      <c r="D10389" s="2" t="inlineStr">
        <is>
          <t>United States</t>
        </is>
      </c>
      <c r="E10389" s="2" t="inlineStr">
        <is>
          <t>USA</t>
        </is>
      </c>
      <c r="F10389" s="2" t="inlineStr">
        <is>
          <t>Electricity generation with a microturbine</t>
        </is>
      </c>
      <c r="G10389" s="2" t="n">
        <v>100</v>
      </c>
      <c r="H10389" s="2" t="n">
        <v>1.25720825963e-05</v>
      </c>
      <c r="I10389" s="2" t="n">
        <v>1.4080732507856e-05</v>
      </c>
      <c r="J10389" s="40" t="inlineStr">
        <is>
          <t>waste - methane capture</t>
        </is>
      </c>
    </row>
    <row r="10390" ht="15.75" customHeight="1" s="120">
      <c r="A10390" s="2" t="inlineStr">
        <is>
          <t>WASTE</t>
        </is>
      </c>
      <c r="B10390" s="2" t="inlineStr">
        <is>
          <t>LAN</t>
        </is>
      </c>
      <c r="C10390" s="2" t="n">
        <v>2050</v>
      </c>
      <c r="D10390" s="2" t="inlineStr">
        <is>
          <t>United States</t>
        </is>
      </c>
      <c r="E10390" s="2" t="inlineStr">
        <is>
          <t>USA</t>
        </is>
      </c>
      <c r="F10390" s="2" t="inlineStr">
        <is>
          <t>Electricity generation with combined heat and power</t>
        </is>
      </c>
      <c r="G10390" s="2" t="n">
        <v>100</v>
      </c>
      <c r="H10390" s="2" t="n">
        <v>0.0001103812537622</v>
      </c>
      <c r="I10390" s="2" t="n">
        <v>0.000123627004213664</v>
      </c>
      <c r="J10390" s="40" t="inlineStr">
        <is>
          <t>waste - methane capture</t>
        </is>
      </c>
    </row>
    <row r="10391" ht="15.75" customHeight="1" s="120">
      <c r="A10391" s="2" t="inlineStr">
        <is>
          <t>WASTE</t>
        </is>
      </c>
      <c r="B10391" s="2" t="inlineStr">
        <is>
          <t>LAN</t>
        </is>
      </c>
      <c r="C10391" s="2" t="n">
        <v>2050</v>
      </c>
      <c r="D10391" s="2" t="inlineStr">
        <is>
          <t>United States</t>
        </is>
      </c>
      <c r="E10391" s="2" t="inlineStr">
        <is>
          <t>USA</t>
        </is>
      </c>
      <c r="F10391" s="2" t="inlineStr">
        <is>
          <t>Electricity generation with combined heat and power</t>
        </is>
      </c>
      <c r="G10391" s="2" t="n">
        <v>101</v>
      </c>
      <c r="H10391" s="2" t="n">
        <v>0.0002199212831329</v>
      </c>
      <c r="I10391" s="2" t="n">
        <v>0.000246311837108848</v>
      </c>
      <c r="J10391" s="40" t="inlineStr">
        <is>
          <t>waste - methane capture</t>
        </is>
      </c>
    </row>
    <row r="10392" ht="15.75" customHeight="1" s="120">
      <c r="A10392" s="2" t="inlineStr">
        <is>
          <t>WASTE</t>
        </is>
      </c>
      <c r="B10392" s="2" t="inlineStr">
        <is>
          <t>LAN</t>
        </is>
      </c>
      <c r="C10392" s="2" t="n">
        <v>2050</v>
      </c>
      <c r="D10392" s="2" t="inlineStr">
        <is>
          <t>United States</t>
        </is>
      </c>
      <c r="E10392" s="2" t="inlineStr">
        <is>
          <t>USA</t>
        </is>
      </c>
      <c r="F10392" s="2" t="inlineStr">
        <is>
          <t>Electricity generation with a reciprocating engine</t>
        </is>
      </c>
      <c r="G10392" s="2" t="n">
        <v>102</v>
      </c>
      <c r="H10392" s="2" t="n">
        <v>0.0008590766228735</v>
      </c>
      <c r="I10392" s="2" t="n">
        <v>0.0009621658176183201</v>
      </c>
      <c r="J10392" s="40" t="inlineStr">
        <is>
          <t>waste - methane capture</t>
        </is>
      </c>
    </row>
    <row r="10393" ht="15.75" customHeight="1" s="120">
      <c r="A10393" s="2" t="inlineStr">
        <is>
          <t>WASTE</t>
        </is>
      </c>
      <c r="B10393" s="2" t="inlineStr">
        <is>
          <t>LAN</t>
        </is>
      </c>
      <c r="C10393" s="2" t="n">
        <v>2050</v>
      </c>
      <c r="D10393" s="2" t="inlineStr">
        <is>
          <t>United States</t>
        </is>
      </c>
      <c r="E10393" s="2" t="inlineStr">
        <is>
          <t>USA</t>
        </is>
      </c>
      <c r="F10393" s="2" t="inlineStr">
        <is>
          <t>Electricity generation with a microturbine</t>
        </is>
      </c>
      <c r="G10393" s="2" t="n">
        <v>102</v>
      </c>
      <c r="H10393" s="2" t="n">
        <v>1.22606497825e-05</v>
      </c>
      <c r="I10393" s="2" t="n">
        <v>1.37319277564e-05</v>
      </c>
      <c r="J10393" s="40" t="inlineStr">
        <is>
          <t>waste - methane capture</t>
        </is>
      </c>
    </row>
    <row r="10394" ht="15.75" customHeight="1" s="120">
      <c r="A10394" s="2" t="inlineStr">
        <is>
          <t>WASTE</t>
        </is>
      </c>
      <c r="B10394" s="2" t="inlineStr">
        <is>
          <t>LAN</t>
        </is>
      </c>
      <c r="C10394" s="2" t="n">
        <v>2050</v>
      </c>
      <c r="D10394" s="2" t="inlineStr">
        <is>
          <t>United States</t>
        </is>
      </c>
      <c r="E10394" s="2" t="inlineStr">
        <is>
          <t>USA</t>
        </is>
      </c>
      <c r="F10394" s="2" t="inlineStr">
        <is>
          <t>Electricity generation with a gas turbine</t>
        </is>
      </c>
      <c r="G10394" s="2" t="n">
        <v>103</v>
      </c>
      <c r="H10394" s="2" t="n">
        <v>3.15462712024e-05</v>
      </c>
      <c r="I10394" s="2" t="n">
        <v>3.533182374668801e-05</v>
      </c>
      <c r="J10394" s="40" t="inlineStr">
        <is>
          <t>waste - methane capture</t>
        </is>
      </c>
    </row>
    <row r="10395" ht="15.75" customHeight="1" s="120">
      <c r="A10395" s="2" t="inlineStr">
        <is>
          <t>WASTE</t>
        </is>
      </c>
      <c r="B10395" s="2" t="inlineStr">
        <is>
          <t>LAN</t>
        </is>
      </c>
      <c r="C10395" s="2" t="n">
        <v>2050</v>
      </c>
      <c r="D10395" s="2" t="inlineStr">
        <is>
          <t>United States</t>
        </is>
      </c>
      <c r="E10395" s="2" t="inlineStr">
        <is>
          <t>USA</t>
        </is>
      </c>
      <c r="F10395" s="2" t="inlineStr">
        <is>
          <t>Electricity generation with a reciprocating engine</t>
        </is>
      </c>
      <c r="G10395" s="2" t="n">
        <v>103</v>
      </c>
      <c r="H10395" s="2" t="n">
        <v>0.0019289767951705</v>
      </c>
      <c r="I10395" s="2" t="n">
        <v>0.00216045401059096</v>
      </c>
      <c r="J10395" s="40" t="inlineStr">
        <is>
          <t>waste - methane capture</t>
        </is>
      </c>
    </row>
    <row r="10396" ht="15.75" customHeight="1" s="120">
      <c r="A10396" s="2" t="inlineStr">
        <is>
          <t>WASTE</t>
        </is>
      </c>
      <c r="B10396" s="2" t="inlineStr">
        <is>
          <t>LAN</t>
        </is>
      </c>
      <c r="C10396" s="2" t="n">
        <v>2050</v>
      </c>
      <c r="D10396" s="2" t="inlineStr">
        <is>
          <t>United States</t>
        </is>
      </c>
      <c r="E10396" s="2" t="inlineStr">
        <is>
          <t>USA</t>
        </is>
      </c>
      <c r="F10396" s="2" t="inlineStr">
        <is>
          <t>Electricity generation with a gas turbine</t>
        </is>
      </c>
      <c r="G10396" s="2" t="n">
        <v>105</v>
      </c>
      <c r="H10396" s="2" t="n">
        <v>0.0001281508193642</v>
      </c>
      <c r="I10396" s="2" t="n">
        <v>0.000143528917687904</v>
      </c>
      <c r="J10396" s="40" t="inlineStr">
        <is>
          <t>waste - methane capture</t>
        </is>
      </c>
    </row>
    <row r="10397" ht="15.75" customHeight="1" s="120">
      <c r="A10397" s="2" t="inlineStr">
        <is>
          <t>WASTE</t>
        </is>
      </c>
      <c r="B10397" s="2" t="inlineStr">
        <is>
          <t>LAN</t>
        </is>
      </c>
      <c r="C10397" s="2" t="n">
        <v>2050</v>
      </c>
      <c r="D10397" s="2" t="inlineStr">
        <is>
          <t>United States</t>
        </is>
      </c>
      <c r="E10397" s="2" t="inlineStr">
        <is>
          <t>USA</t>
        </is>
      </c>
      <c r="F10397" s="2" t="inlineStr">
        <is>
          <t>Electricity generation with a reciprocating engine</t>
        </is>
      </c>
      <c r="G10397" s="2" t="n">
        <v>105</v>
      </c>
      <c r="H10397" s="2" t="n">
        <v>0.0017823211965151</v>
      </c>
      <c r="I10397" s="2" t="n">
        <v>0.001996199740096912</v>
      </c>
      <c r="J10397" s="40" t="inlineStr">
        <is>
          <t>waste - methane capture</t>
        </is>
      </c>
    </row>
    <row r="10398" ht="15.75" customHeight="1" s="120">
      <c r="A10398" s="2" t="inlineStr">
        <is>
          <t>WASTE</t>
        </is>
      </c>
      <c r="B10398" s="2" t="inlineStr">
        <is>
          <t>LAN</t>
        </is>
      </c>
      <c r="C10398" s="2" t="n">
        <v>2050</v>
      </c>
      <c r="D10398" s="2" t="inlineStr">
        <is>
          <t>United States</t>
        </is>
      </c>
      <c r="E10398" s="2" t="inlineStr">
        <is>
          <t>USA</t>
        </is>
      </c>
      <c r="F10398" s="2" t="inlineStr">
        <is>
          <t>Electricity generation with a reciprocating engine</t>
        </is>
      </c>
      <c r="G10398" s="2" t="n">
        <v>106</v>
      </c>
      <c r="H10398" s="2" t="n">
        <v>0.0017665388877504</v>
      </c>
      <c r="I10398" s="2" t="n">
        <v>0.001978523554280448</v>
      </c>
      <c r="J10398" s="40" t="inlineStr">
        <is>
          <t>waste - methane capture</t>
        </is>
      </c>
    </row>
    <row r="10399" ht="15.75" customHeight="1" s="120">
      <c r="A10399" s="2" t="inlineStr">
        <is>
          <t>WASTE</t>
        </is>
      </c>
      <c r="B10399" s="2" t="inlineStr">
        <is>
          <t>LAN</t>
        </is>
      </c>
      <c r="C10399" s="2" t="n">
        <v>2050</v>
      </c>
      <c r="D10399" s="2" t="inlineStr">
        <is>
          <t>United States</t>
        </is>
      </c>
      <c r="E10399" s="2" t="inlineStr">
        <is>
          <t>USA</t>
        </is>
      </c>
      <c r="F10399" s="2" t="inlineStr">
        <is>
          <t>Electricity generation with combined heat and power</t>
        </is>
      </c>
      <c r="G10399" s="2" t="n">
        <v>106</v>
      </c>
      <c r="H10399" s="2" t="n">
        <v>0.0001038961636368</v>
      </c>
      <c r="I10399" s="2" t="n">
        <v>0.000116363703273216</v>
      </c>
      <c r="J10399" s="40" t="inlineStr">
        <is>
          <t>waste - methane capture</t>
        </is>
      </c>
    </row>
    <row r="10400" ht="15.75" customHeight="1" s="120">
      <c r="A10400" s="2" t="inlineStr">
        <is>
          <t>WASTE</t>
        </is>
      </c>
      <c r="B10400" s="2" t="inlineStr">
        <is>
          <t>LAN</t>
        </is>
      </c>
      <c r="C10400" s="2" t="n">
        <v>2050</v>
      </c>
      <c r="D10400" s="2" t="inlineStr">
        <is>
          <t>United States</t>
        </is>
      </c>
      <c r="E10400" s="2" t="inlineStr">
        <is>
          <t>USA</t>
        </is>
      </c>
      <c r="F10400" s="2" t="inlineStr">
        <is>
          <t>Electricity generation with a gas turbine</t>
        </is>
      </c>
      <c r="G10400" s="2" t="n">
        <v>107</v>
      </c>
      <c r="H10400" s="2" t="n">
        <v>3.01324125758e-05</v>
      </c>
      <c r="I10400" s="2" t="n">
        <v>3.3748302084896e-05</v>
      </c>
      <c r="J10400" s="40" t="inlineStr">
        <is>
          <t>waste - methane capture</t>
        </is>
      </c>
    </row>
    <row r="10401" ht="15.75" customHeight="1" s="120">
      <c r="A10401" s="2" t="inlineStr">
        <is>
          <t>WASTE</t>
        </is>
      </c>
      <c r="B10401" s="2" t="inlineStr">
        <is>
          <t>LAN</t>
        </is>
      </c>
      <c r="C10401" s="2" t="n">
        <v>2050</v>
      </c>
      <c r="D10401" s="2" t="inlineStr">
        <is>
          <t>United States</t>
        </is>
      </c>
      <c r="E10401" s="2" t="inlineStr">
        <is>
          <t>USA</t>
        </is>
      </c>
      <c r="F10401" s="2" t="inlineStr">
        <is>
          <t>Electricity generation with a reciprocating engine</t>
        </is>
      </c>
      <c r="G10401" s="2" t="n">
        <v>107</v>
      </c>
      <c r="H10401" s="2" t="n">
        <v>0.0026672536623664</v>
      </c>
      <c r="I10401" s="2" t="n">
        <v>0.002987324101850368</v>
      </c>
      <c r="J10401" s="40" t="inlineStr">
        <is>
          <t>waste - methane capture</t>
        </is>
      </c>
    </row>
    <row r="10402" ht="15.75" customHeight="1" s="120">
      <c r="A10402" s="2" t="inlineStr">
        <is>
          <t>WASTE</t>
        </is>
      </c>
      <c r="B10402" s="2" t="inlineStr">
        <is>
          <t>LAN</t>
        </is>
      </c>
      <c r="C10402" s="2" t="n">
        <v>2050</v>
      </c>
      <c r="D10402" s="2" t="inlineStr">
        <is>
          <t>United States</t>
        </is>
      </c>
      <c r="E10402" s="2" t="inlineStr">
        <is>
          <t>USA</t>
        </is>
      </c>
      <c r="F10402" s="2" t="inlineStr">
        <is>
          <t>Electricity generation with combined heat and power</t>
        </is>
      </c>
      <c r="G10402" s="2" t="n">
        <v>107</v>
      </c>
      <c r="H10402" s="2" t="n">
        <v>0.0002260934415972</v>
      </c>
      <c r="I10402" s="2" t="n">
        <v>0.000253224654588864</v>
      </c>
      <c r="J10402" s="40" t="inlineStr">
        <is>
          <t>waste - methane capture</t>
        </is>
      </c>
    </row>
    <row r="10403" ht="15.75" customHeight="1" s="120">
      <c r="A10403" s="2" t="inlineStr">
        <is>
          <t>WASTE</t>
        </is>
      </c>
      <c r="B10403" s="2" t="inlineStr">
        <is>
          <t>LAN</t>
        </is>
      </c>
      <c r="C10403" s="2" t="n">
        <v>2050</v>
      </c>
      <c r="D10403" s="2" t="inlineStr">
        <is>
          <t>United States</t>
        </is>
      </c>
      <c r="E10403" s="2" t="inlineStr">
        <is>
          <t>USA</t>
        </is>
      </c>
      <c r="F10403" s="2" t="inlineStr">
        <is>
          <t>Electricity generation with a reciprocating engine</t>
        </is>
      </c>
      <c r="G10403" s="2" t="n">
        <v>108</v>
      </c>
      <c r="H10403" s="2" t="n">
        <v>0.0009235209436156</v>
      </c>
      <c r="I10403" s="2" t="n">
        <v>0.001034343456849472</v>
      </c>
      <c r="J10403" s="40" t="inlineStr">
        <is>
          <t>waste - methane capture</t>
        </is>
      </c>
    </row>
    <row r="10404" ht="15.75" customHeight="1" s="120">
      <c r="A10404" s="2" t="inlineStr">
        <is>
          <t>WASTE</t>
        </is>
      </c>
      <c r="B10404" s="2" t="inlineStr">
        <is>
          <t>LAN</t>
        </is>
      </c>
      <c r="C10404" s="2" t="n">
        <v>2050</v>
      </c>
      <c r="D10404" s="2" t="inlineStr">
        <is>
          <t>United States</t>
        </is>
      </c>
      <c r="E10404" s="2" t="inlineStr">
        <is>
          <t>USA</t>
        </is>
      </c>
      <c r="F10404" s="2" t="inlineStr">
        <is>
          <t>Electricity generation with combined heat and power</t>
        </is>
      </c>
      <c r="G10404" s="2" t="n">
        <v>109</v>
      </c>
      <c r="H10404" s="2" t="n">
        <v>0.0001008466133499</v>
      </c>
      <c r="I10404" s="2" t="n">
        <v>0.000112948206951888</v>
      </c>
      <c r="J10404" s="40" t="inlineStr">
        <is>
          <t>waste - methane capture</t>
        </is>
      </c>
    </row>
    <row r="10405" ht="15.75" customHeight="1" s="120">
      <c r="A10405" s="2" t="inlineStr">
        <is>
          <t>WASTE</t>
        </is>
      </c>
      <c r="B10405" s="2" t="inlineStr">
        <is>
          <t>LAN</t>
        </is>
      </c>
      <c r="C10405" s="2" t="n">
        <v>2050</v>
      </c>
      <c r="D10405" s="2" t="inlineStr">
        <is>
          <t>United States</t>
        </is>
      </c>
      <c r="E10405" s="2" t="inlineStr">
        <is>
          <t>USA</t>
        </is>
      </c>
      <c r="F10405" s="2" t="inlineStr">
        <is>
          <t>Electricity generation with a reciprocating engine</t>
        </is>
      </c>
      <c r="G10405" s="2" t="n">
        <v>109</v>
      </c>
      <c r="H10405" s="2" t="n">
        <v>0.0008001397945918</v>
      </c>
      <c r="I10405" s="2" t="n">
        <v>0.0008961565699428161</v>
      </c>
      <c r="J10405" s="40" t="inlineStr">
        <is>
          <t>waste - methane capture</t>
        </is>
      </c>
    </row>
    <row r="10406" ht="15.75" customHeight="1" s="120">
      <c r="A10406" s="2" t="inlineStr">
        <is>
          <t>WASTE</t>
        </is>
      </c>
      <c r="B10406" s="2" t="inlineStr">
        <is>
          <t>LAN</t>
        </is>
      </c>
      <c r="C10406" s="2" t="n">
        <v>2050</v>
      </c>
      <c r="D10406" s="2" t="inlineStr">
        <is>
          <t>United States</t>
        </is>
      </c>
      <c r="E10406" s="2" t="inlineStr">
        <is>
          <t>USA</t>
        </is>
      </c>
      <c r="F10406" s="2" t="inlineStr">
        <is>
          <t>Land_x001f_ll gas recovery for direct use</t>
        </is>
      </c>
      <c r="G10406" s="2" t="n">
        <v>111</v>
      </c>
      <c r="H10406" s="2" t="n">
        <v>0.0005373444291763</v>
      </c>
      <c r="I10406" s="2" t="n">
        <v>0.0006018257606774561</v>
      </c>
      <c r="J10406" s="40" t="inlineStr">
        <is>
          <t>waste - methane capture</t>
        </is>
      </c>
    </row>
    <row r="10407" ht="15.75" customHeight="1" s="120">
      <c r="A10407" s="2" t="inlineStr">
        <is>
          <t>WASTE</t>
        </is>
      </c>
      <c r="B10407" s="2" t="inlineStr">
        <is>
          <t>LAN</t>
        </is>
      </c>
      <c r="C10407" s="2" t="n">
        <v>2050</v>
      </c>
      <c r="D10407" s="2" t="inlineStr">
        <is>
          <t>United States</t>
        </is>
      </c>
      <c r="E10407" s="2" t="inlineStr">
        <is>
          <t>USA</t>
        </is>
      </c>
      <c r="F10407" s="2" t="inlineStr">
        <is>
          <t>Electricity generation with combined heat and power</t>
        </is>
      </c>
      <c r="G10407" s="2" t="n">
        <v>111</v>
      </c>
      <c r="H10407" s="2" t="n">
        <v>0.0001002003773465</v>
      </c>
      <c r="I10407" s="2" t="n">
        <v>0.00011222442262808</v>
      </c>
      <c r="J10407" s="40" t="inlineStr">
        <is>
          <t>waste - methane capture</t>
        </is>
      </c>
    </row>
    <row r="10408" ht="15.75" customHeight="1" s="120">
      <c r="A10408" s="2" t="inlineStr">
        <is>
          <t>WASTE</t>
        </is>
      </c>
      <c r="B10408" s="2" t="inlineStr">
        <is>
          <t>LAN</t>
        </is>
      </c>
      <c r="C10408" s="2" t="n">
        <v>2050</v>
      </c>
      <c r="D10408" s="2" t="inlineStr">
        <is>
          <t>United States</t>
        </is>
      </c>
      <c r="E10408" s="2" t="inlineStr">
        <is>
          <t>USA</t>
        </is>
      </c>
      <c r="F10408" s="2" t="inlineStr">
        <is>
          <t>Electricity generation with a reciprocating engine</t>
        </is>
      </c>
      <c r="G10408" s="2" t="n">
        <v>112</v>
      </c>
      <c r="H10408" s="2" t="n">
        <v>0.0007861785707064</v>
      </c>
      <c r="I10408" s="2" t="n">
        <v>0.0008805199991911681</v>
      </c>
      <c r="J10408" s="40" t="inlineStr">
        <is>
          <t>waste - methane capture</t>
        </is>
      </c>
    </row>
    <row r="10409" ht="15.75" customHeight="1" s="120">
      <c r="A10409" s="2" t="inlineStr">
        <is>
          <t>WASTE</t>
        </is>
      </c>
      <c r="B10409" s="2" t="inlineStr">
        <is>
          <t>LAN</t>
        </is>
      </c>
      <c r="C10409" s="2" t="n">
        <v>2050</v>
      </c>
      <c r="D10409" s="2" t="inlineStr">
        <is>
          <t>United States</t>
        </is>
      </c>
      <c r="E10409" s="2" t="inlineStr">
        <is>
          <t>USA</t>
        </is>
      </c>
      <c r="F10409" s="2" t="inlineStr">
        <is>
          <t>Electricity generation with a gas turbine</t>
        </is>
      </c>
      <c r="G10409" s="2" t="n">
        <v>112</v>
      </c>
      <c r="H10409" s="2" t="n">
        <v>2.88204955723e-05</v>
      </c>
      <c r="I10409" s="2" t="n">
        <v>3.2278955040976e-05</v>
      </c>
      <c r="J10409" s="40" t="inlineStr">
        <is>
          <t>waste - methane capture</t>
        </is>
      </c>
    </row>
    <row r="10410" ht="15.75" customHeight="1" s="120">
      <c r="A10410" s="2" t="inlineStr">
        <is>
          <t>WASTE</t>
        </is>
      </c>
      <c r="B10410" s="2" t="inlineStr">
        <is>
          <t>LAN</t>
        </is>
      </c>
      <c r="C10410" s="2" t="n">
        <v>2050</v>
      </c>
      <c r="D10410" s="2" t="inlineStr">
        <is>
          <t>United States</t>
        </is>
      </c>
      <c r="E10410" s="2" t="inlineStr">
        <is>
          <t>USA</t>
        </is>
      </c>
      <c r="F10410" s="2" t="inlineStr">
        <is>
          <t>Electricity generation with a reciprocating engine</t>
        </is>
      </c>
      <c r="G10410" s="2" t="n">
        <v>115</v>
      </c>
      <c r="H10410" s="2" t="n">
        <v>0.0007618179079145</v>
      </c>
      <c r="I10410" s="2" t="n">
        <v>0.00085323605686424</v>
      </c>
      <c r="J10410" s="40" t="inlineStr">
        <is>
          <t>waste - methane capture</t>
        </is>
      </c>
    </row>
    <row r="10411" ht="15.75" customHeight="1" s="120">
      <c r="A10411" s="2" t="inlineStr">
        <is>
          <t>WASTE</t>
        </is>
      </c>
      <c r="B10411" s="2" t="inlineStr">
        <is>
          <t>LAN</t>
        </is>
      </c>
      <c r="C10411" s="2" t="n">
        <v>2050</v>
      </c>
      <c r="D10411" s="2" t="inlineStr">
        <is>
          <t>United States</t>
        </is>
      </c>
      <c r="E10411" s="2" t="inlineStr">
        <is>
          <t>USA</t>
        </is>
      </c>
      <c r="F10411" s="2" t="inlineStr">
        <is>
          <t>Electricity generation with combined heat and power</t>
        </is>
      </c>
      <c r="G10411" s="2" t="n">
        <v>116</v>
      </c>
      <c r="H10411" s="2" t="n">
        <v>9.474734542889999e-05</v>
      </c>
      <c r="I10411" s="2" t="n">
        <v>0.000106117026880368</v>
      </c>
      <c r="J10411" s="40" t="inlineStr">
        <is>
          <t>waste - methane capture</t>
        </is>
      </c>
    </row>
    <row r="10412" ht="15.75" customHeight="1" s="120">
      <c r="A10412" s="2" t="inlineStr">
        <is>
          <t>WASTE</t>
        </is>
      </c>
      <c r="B10412" s="2" t="inlineStr">
        <is>
          <t>LAN</t>
        </is>
      </c>
      <c r="C10412" s="2" t="n">
        <v>2050</v>
      </c>
      <c r="D10412" s="2" t="inlineStr">
        <is>
          <t>United States</t>
        </is>
      </c>
      <c r="E10412" s="2" t="inlineStr">
        <is>
          <t>USA</t>
        </is>
      </c>
      <c r="F10412" s="2" t="inlineStr">
        <is>
          <t>Electricity generation with combined heat and power</t>
        </is>
      </c>
      <c r="G10412" s="2" t="n">
        <v>117</v>
      </c>
      <c r="H10412" s="2" t="n">
        <v>0.000206833021366</v>
      </c>
      <c r="I10412" s="2" t="n">
        <v>0.00023165298392992</v>
      </c>
      <c r="J10412" s="40" t="inlineStr">
        <is>
          <t>waste - methane capture</t>
        </is>
      </c>
    </row>
    <row r="10413" ht="15.75" customHeight="1" s="120">
      <c r="A10413" s="2" t="inlineStr">
        <is>
          <t>WASTE</t>
        </is>
      </c>
      <c r="B10413" s="2" t="inlineStr">
        <is>
          <t>LAN</t>
        </is>
      </c>
      <c r="C10413" s="2" t="n">
        <v>2050</v>
      </c>
      <c r="D10413" s="2" t="inlineStr">
        <is>
          <t>United States</t>
        </is>
      </c>
      <c r="E10413" s="2" t="inlineStr">
        <is>
          <t>USA</t>
        </is>
      </c>
      <c r="F10413" s="2" t="inlineStr">
        <is>
          <t>Electricity generation with a gas turbine</t>
        </is>
      </c>
      <c r="G10413" s="2" t="n">
        <v>118</v>
      </c>
      <c r="H10413" s="2" t="n">
        <v>2.97989427054e-05</v>
      </c>
      <c r="I10413" s="2" t="n">
        <v>3.3374815830048e-05</v>
      </c>
      <c r="J10413" s="40" t="inlineStr">
        <is>
          <t>waste - methane capture</t>
        </is>
      </c>
    </row>
    <row r="10414" ht="15.75" customHeight="1" s="120">
      <c r="A10414" s="2" t="inlineStr">
        <is>
          <t>WASTE</t>
        </is>
      </c>
      <c r="B10414" s="2" t="inlineStr">
        <is>
          <t>LAN</t>
        </is>
      </c>
      <c r="C10414" s="2" t="n">
        <v>2050</v>
      </c>
      <c r="D10414" s="2" t="inlineStr">
        <is>
          <t>United States</t>
        </is>
      </c>
      <c r="E10414" s="2" t="inlineStr">
        <is>
          <t>USA</t>
        </is>
      </c>
      <c r="F10414" s="2" t="inlineStr">
        <is>
          <t>Electricity generation with combined heat and power</t>
        </is>
      </c>
      <c r="G10414" s="2" t="n">
        <v>118</v>
      </c>
      <c r="H10414" s="2" t="n">
        <v>9.41222897382e-05</v>
      </c>
      <c r="I10414" s="2" t="n">
        <v>0.000105416964506784</v>
      </c>
      <c r="J10414" s="40" t="inlineStr">
        <is>
          <t>waste - methane capture</t>
        </is>
      </c>
    </row>
    <row r="10415" ht="15.75" customHeight="1" s="120">
      <c r="A10415" s="2" t="inlineStr">
        <is>
          <t>WASTE</t>
        </is>
      </c>
      <c r="B10415" s="2" t="inlineStr">
        <is>
          <t>LAN</t>
        </is>
      </c>
      <c r="C10415" s="2" t="n">
        <v>2050</v>
      </c>
      <c r="D10415" s="2" t="inlineStr">
        <is>
          <t>United States</t>
        </is>
      </c>
      <c r="E10415" s="2" t="inlineStr">
        <is>
          <t>USA</t>
        </is>
      </c>
      <c r="F10415" s="2" t="inlineStr">
        <is>
          <t>Electricity generation with a reciprocating engine</t>
        </is>
      </c>
      <c r="G10415" s="2" t="n">
        <v>118</v>
      </c>
      <c r="H10415" s="2" t="n">
        <v>0.0008422913961112001</v>
      </c>
      <c r="I10415" s="2" t="n">
        <v>0.0009433663636445441</v>
      </c>
      <c r="J10415" s="40" t="inlineStr">
        <is>
          <t>waste - methane capture</t>
        </is>
      </c>
    </row>
    <row r="10416" ht="15.75" customHeight="1" s="120">
      <c r="A10416" s="2" t="inlineStr">
        <is>
          <t>WASTE</t>
        </is>
      </c>
      <c r="B10416" s="2" t="inlineStr">
        <is>
          <t>LAN</t>
        </is>
      </c>
      <c r="C10416" s="2" t="n">
        <v>2050</v>
      </c>
      <c r="D10416" s="2" t="inlineStr">
        <is>
          <t>United States</t>
        </is>
      </c>
      <c r="E10416" s="2" t="inlineStr">
        <is>
          <t>USA</t>
        </is>
      </c>
      <c r="F10416" s="2" t="inlineStr">
        <is>
          <t>Electricity generation with combined heat and power</t>
        </is>
      </c>
      <c r="G10416" s="2" t="n">
        <v>119</v>
      </c>
      <c r="H10416" s="2" t="n">
        <v>0.000217358370719</v>
      </c>
      <c r="I10416" s="2" t="n">
        <v>0.00024344137520528</v>
      </c>
      <c r="J10416" s="40" t="inlineStr">
        <is>
          <t>waste - methane capture</t>
        </is>
      </c>
    </row>
    <row r="10417" ht="15.75" customHeight="1" s="120">
      <c r="A10417" s="2" t="inlineStr">
        <is>
          <t>WASTE</t>
        </is>
      </c>
      <c r="B10417" s="2" t="inlineStr">
        <is>
          <t>LAN</t>
        </is>
      </c>
      <c r="C10417" s="2" t="n">
        <v>2050</v>
      </c>
      <c r="D10417" s="2" t="inlineStr">
        <is>
          <t>United States</t>
        </is>
      </c>
      <c r="E10417" s="2" t="inlineStr">
        <is>
          <t>USA</t>
        </is>
      </c>
      <c r="F10417" s="2" t="inlineStr">
        <is>
          <t>Electricity generation with a reciprocating engine</t>
        </is>
      </c>
      <c r="G10417" s="2" t="n">
        <v>119</v>
      </c>
      <c r="H10417" s="2" t="n">
        <v>0.0014710027608089</v>
      </c>
      <c r="I10417" s="2" t="n">
        <v>0.001647523092105968</v>
      </c>
      <c r="J10417" s="40" t="inlineStr">
        <is>
          <t>waste - methane capture</t>
        </is>
      </c>
    </row>
    <row r="10418" ht="15.75" customHeight="1" s="120">
      <c r="A10418" s="2" t="inlineStr">
        <is>
          <t>WASTE</t>
        </is>
      </c>
      <c r="B10418" s="2" t="inlineStr">
        <is>
          <t>LAN</t>
        </is>
      </c>
      <c r="C10418" s="2" t="n">
        <v>2050</v>
      </c>
      <c r="D10418" s="2" t="inlineStr">
        <is>
          <t>United States</t>
        </is>
      </c>
      <c r="E10418" s="2" t="inlineStr">
        <is>
          <t>USA</t>
        </is>
      </c>
      <c r="F10418" s="2" t="inlineStr">
        <is>
          <t>Electricity generation with a gas turbine</t>
        </is>
      </c>
      <c r="G10418" s="2" t="n">
        <v>120</v>
      </c>
      <c r="H10418" s="2" t="n">
        <v>2.6760628316e-05</v>
      </c>
      <c r="I10418" s="2" t="n">
        <v>2.997190371392e-05</v>
      </c>
      <c r="J10418" s="40" t="inlineStr">
        <is>
          <t>waste - methane capture</t>
        </is>
      </c>
    </row>
    <row r="10419" ht="15.75" customHeight="1" s="120">
      <c r="A10419" s="2" t="inlineStr">
        <is>
          <t>WASTE</t>
        </is>
      </c>
      <c r="B10419" s="2" t="inlineStr">
        <is>
          <t>LAN</t>
        </is>
      </c>
      <c r="C10419" s="2" t="n">
        <v>2050</v>
      </c>
      <c r="D10419" s="2" t="inlineStr">
        <is>
          <t>United States</t>
        </is>
      </c>
      <c r="E10419" s="2" t="inlineStr">
        <is>
          <t>USA</t>
        </is>
      </c>
      <c r="F10419" s="2" t="inlineStr">
        <is>
          <t>Electricity generation with a reciprocating engine</t>
        </is>
      </c>
      <c r="G10419" s="2" t="n">
        <v>120</v>
      </c>
      <c r="H10419" s="2" t="n">
        <v>0.0016540432116017</v>
      </c>
      <c r="I10419" s="2" t="n">
        <v>0.001852528396993904</v>
      </c>
      <c r="J10419" s="40" t="inlineStr">
        <is>
          <t>waste - methane capture</t>
        </is>
      </c>
    </row>
    <row r="10420" ht="15.75" customHeight="1" s="120">
      <c r="A10420" s="2" t="inlineStr">
        <is>
          <t>WASTE</t>
        </is>
      </c>
      <c r="B10420" s="2" t="inlineStr">
        <is>
          <t>LAN</t>
        </is>
      </c>
      <c r="C10420" s="2" t="n">
        <v>2050</v>
      </c>
      <c r="D10420" s="2" t="inlineStr">
        <is>
          <t>United States</t>
        </is>
      </c>
      <c r="E10420" s="2" t="inlineStr">
        <is>
          <t>USA</t>
        </is>
      </c>
      <c r="F10420" s="2" t="inlineStr">
        <is>
          <t>Electricity generation with combined heat and power</t>
        </is>
      </c>
      <c r="G10420" s="2" t="n">
        <v>121</v>
      </c>
      <c r="H10420" s="2" t="n">
        <v>0.0001827134983614</v>
      </c>
      <c r="I10420" s="2" t="n">
        <v>0.000204639118164768</v>
      </c>
      <c r="J10420" s="40" t="inlineStr">
        <is>
          <t>waste - methane capture</t>
        </is>
      </c>
    </row>
    <row r="10421" ht="15.75" customHeight="1" s="120">
      <c r="A10421" s="2" t="inlineStr">
        <is>
          <t>WASTE</t>
        </is>
      </c>
      <c r="B10421" s="2" t="inlineStr">
        <is>
          <t>LAN</t>
        </is>
      </c>
      <c r="C10421" s="2" t="n">
        <v>2050</v>
      </c>
      <c r="D10421" s="2" t="inlineStr">
        <is>
          <t>United States</t>
        </is>
      </c>
      <c r="E10421" s="2" t="inlineStr">
        <is>
          <t>USA</t>
        </is>
      </c>
      <c r="F10421" s="2" t="inlineStr">
        <is>
          <t>Electricity generation with a gas turbine</t>
        </is>
      </c>
      <c r="G10421" s="2" t="n">
        <v>122</v>
      </c>
      <c r="H10421" s="2" t="n">
        <v>2.65334711003e-05</v>
      </c>
      <c r="I10421" s="2" t="n">
        <v>2.9717487632336e-05</v>
      </c>
      <c r="J10421" s="40" t="inlineStr">
        <is>
          <t>waste - methane capture</t>
        </is>
      </c>
    </row>
    <row r="10422" ht="15.75" customHeight="1" s="120">
      <c r="A10422" s="2" t="inlineStr">
        <is>
          <t>WASTE</t>
        </is>
      </c>
      <c r="B10422" s="2" t="inlineStr">
        <is>
          <t>LAN</t>
        </is>
      </c>
      <c r="C10422" s="2" t="n">
        <v>2050</v>
      </c>
      <c r="D10422" s="2" t="inlineStr">
        <is>
          <t>United States</t>
        </is>
      </c>
      <c r="E10422" s="2" t="inlineStr">
        <is>
          <t>USA</t>
        </is>
      </c>
      <c r="F10422" s="2" t="inlineStr">
        <is>
          <t>Electricity generation with combined heat and power</t>
        </is>
      </c>
      <c r="G10422" s="2" t="n">
        <v>123</v>
      </c>
      <c r="H10422" s="2" t="n">
        <v>9.77880117716e-05</v>
      </c>
      <c r="I10422" s="2" t="n">
        <v>0.000109522573184192</v>
      </c>
      <c r="J10422" s="40" t="inlineStr">
        <is>
          <t>waste - methane capture</t>
        </is>
      </c>
    </row>
    <row r="10423" ht="15.75" customHeight="1" s="120">
      <c r="A10423" s="2" t="inlineStr">
        <is>
          <t>WASTE</t>
        </is>
      </c>
      <c r="B10423" s="2" t="inlineStr">
        <is>
          <t>LAN</t>
        </is>
      </c>
      <c r="C10423" s="2" t="n">
        <v>2050</v>
      </c>
      <c r="D10423" s="2" t="inlineStr">
        <is>
          <t>United States</t>
        </is>
      </c>
      <c r="E10423" s="2" t="inlineStr">
        <is>
          <t>USA</t>
        </is>
      </c>
      <c r="F10423" s="2" t="inlineStr">
        <is>
          <t>Electricity generation with a reciprocating engine</t>
        </is>
      </c>
      <c r="G10423" s="2" t="n">
        <v>123</v>
      </c>
      <c r="H10423" s="2" t="n">
        <v>0.0014286157093011</v>
      </c>
      <c r="I10423" s="2" t="n">
        <v>0.001600049594417232</v>
      </c>
      <c r="J10423" s="40" t="inlineStr">
        <is>
          <t>waste - methane capture</t>
        </is>
      </c>
    </row>
    <row r="10424" ht="15.75" customHeight="1" s="120">
      <c r="A10424" s="2" t="inlineStr">
        <is>
          <t>WASTE</t>
        </is>
      </c>
      <c r="B10424" s="2" t="inlineStr">
        <is>
          <t>LAN</t>
        </is>
      </c>
      <c r="C10424" s="2" t="n">
        <v>2050</v>
      </c>
      <c r="D10424" s="2" t="inlineStr">
        <is>
          <t>United States</t>
        </is>
      </c>
      <c r="E10424" s="2" t="inlineStr">
        <is>
          <t>USA</t>
        </is>
      </c>
      <c r="F10424" s="2" t="inlineStr">
        <is>
          <t>Electricity generation with a reciprocating engine</t>
        </is>
      </c>
      <c r="G10424" s="2" t="n">
        <v>124</v>
      </c>
      <c r="H10424" s="2" t="n">
        <v>0.0007061994401738</v>
      </c>
      <c r="I10424" s="2" t="n">
        <v>0.0007909433729946561</v>
      </c>
      <c r="J10424" s="40" t="inlineStr">
        <is>
          <t>waste - methane capture</t>
        </is>
      </c>
    </row>
    <row r="10425" ht="15.75" customHeight="1" s="120">
      <c r="A10425" s="2" t="inlineStr">
        <is>
          <t>WASTE</t>
        </is>
      </c>
      <c r="B10425" s="2" t="inlineStr">
        <is>
          <t>LAN</t>
        </is>
      </c>
      <c r="C10425" s="2" t="n">
        <v>2050</v>
      </c>
      <c r="D10425" s="2" t="inlineStr">
        <is>
          <t>United States</t>
        </is>
      </c>
      <c r="E10425" s="2" t="inlineStr">
        <is>
          <t>USA</t>
        </is>
      </c>
      <c r="F10425" s="2" t="inlineStr">
        <is>
          <t>Electricity generation with combined heat and power</t>
        </is>
      </c>
      <c r="G10425" s="2" t="n">
        <v>125</v>
      </c>
      <c r="H10425" s="2" t="n">
        <v>8.9749621111e-05</v>
      </c>
      <c r="I10425" s="2" t="n">
        <v>0.00010051957564432</v>
      </c>
      <c r="J10425" s="40" t="inlineStr">
        <is>
          <t>waste - methane capture</t>
        </is>
      </c>
    </row>
    <row r="10426" ht="15.75" customHeight="1" s="120">
      <c r="A10426" s="2" t="inlineStr">
        <is>
          <t>WASTE</t>
        </is>
      </c>
      <c r="B10426" s="2" t="inlineStr">
        <is>
          <t>LAN</t>
        </is>
      </c>
      <c r="C10426" s="2" t="n">
        <v>2050</v>
      </c>
      <c r="D10426" s="2" t="inlineStr">
        <is>
          <t>United States</t>
        </is>
      </c>
      <c r="E10426" s="2" t="inlineStr">
        <is>
          <t>USA</t>
        </is>
      </c>
      <c r="F10426" s="2" t="inlineStr">
        <is>
          <t>Electricity generation with combined heat and power</t>
        </is>
      </c>
      <c r="G10426" s="2" t="n">
        <v>126</v>
      </c>
      <c r="H10426" s="2" t="n">
        <v>0.0001842203855631</v>
      </c>
      <c r="I10426" s="2" t="n">
        <v>0.000206326831830672</v>
      </c>
      <c r="J10426" s="40" t="inlineStr">
        <is>
          <t>waste - methane capture</t>
        </is>
      </c>
    </row>
    <row r="10427" ht="15.75" customHeight="1" s="120">
      <c r="A10427" s="2" t="inlineStr">
        <is>
          <t>WASTE</t>
        </is>
      </c>
      <c r="B10427" s="2" t="inlineStr">
        <is>
          <t>LAN</t>
        </is>
      </c>
      <c r="C10427" s="2" t="n">
        <v>2050</v>
      </c>
      <c r="D10427" s="2" t="inlineStr">
        <is>
          <t>United States</t>
        </is>
      </c>
      <c r="E10427" s="2" t="inlineStr">
        <is>
          <t>USA</t>
        </is>
      </c>
      <c r="F10427" s="2" t="inlineStr">
        <is>
          <t>Electricity generation with a gas turbine</t>
        </is>
      </c>
      <c r="G10427" s="2" t="n">
        <v>127</v>
      </c>
      <c r="H10427" s="2" t="n">
        <v>2.54246133409e-05</v>
      </c>
      <c r="I10427" s="2" t="n">
        <v>2.8475566941808e-05</v>
      </c>
      <c r="J10427" s="40" t="inlineStr">
        <is>
          <t>waste - methane capture</t>
        </is>
      </c>
    </row>
    <row r="10428" ht="15.75" customHeight="1" s="120">
      <c r="A10428" s="2" t="inlineStr">
        <is>
          <t>WASTE</t>
        </is>
      </c>
      <c r="B10428" s="2" t="inlineStr">
        <is>
          <t>LAN</t>
        </is>
      </c>
      <c r="C10428" s="2" t="n">
        <v>2050</v>
      </c>
      <c r="D10428" s="2" t="inlineStr">
        <is>
          <t>United States</t>
        </is>
      </c>
      <c r="E10428" s="2" t="inlineStr">
        <is>
          <t>USA</t>
        </is>
      </c>
      <c r="F10428" s="2" t="inlineStr">
        <is>
          <t>Electricity generation with combined heat and power</t>
        </is>
      </c>
      <c r="G10428" s="2" t="n">
        <v>128</v>
      </c>
      <c r="H10428" s="2" t="n">
        <v>9.410000348e-05</v>
      </c>
      <c r="I10428" s="2" t="n">
        <v>0.0001053920038976</v>
      </c>
      <c r="J10428" s="40" t="inlineStr">
        <is>
          <t>waste - methane capture</t>
        </is>
      </c>
    </row>
    <row r="10429" ht="15.75" customHeight="1" s="120">
      <c r="A10429" s="2" t="inlineStr">
        <is>
          <t>WASTE</t>
        </is>
      </c>
      <c r="B10429" s="2" t="inlineStr">
        <is>
          <t>LAN</t>
        </is>
      </c>
      <c r="C10429" s="2" t="n">
        <v>2050</v>
      </c>
      <c r="D10429" s="2" t="inlineStr">
        <is>
          <t>United States</t>
        </is>
      </c>
      <c r="E10429" s="2" t="inlineStr">
        <is>
          <t>USA</t>
        </is>
      </c>
      <c r="F10429" s="2" t="inlineStr">
        <is>
          <t>Electricity generation with combined heat and power</t>
        </is>
      </c>
      <c r="G10429" s="2" t="n">
        <v>131</v>
      </c>
      <c r="H10429" s="2" t="n">
        <v>0.0002824385665008</v>
      </c>
      <c r="I10429" s="2" t="n">
        <v>0.000316331194480896</v>
      </c>
      <c r="J10429" s="40" t="inlineStr">
        <is>
          <t>waste - methane capture</t>
        </is>
      </c>
    </row>
    <row r="10430" ht="15.75" customHeight="1" s="120">
      <c r="A10430" s="2" t="inlineStr">
        <is>
          <t>WASTE</t>
        </is>
      </c>
      <c r="B10430" s="2" t="inlineStr">
        <is>
          <t>LAN</t>
        </is>
      </c>
      <c r="C10430" s="2" t="n">
        <v>2050</v>
      </c>
      <c r="D10430" s="2" t="inlineStr">
        <is>
          <t>United States</t>
        </is>
      </c>
      <c r="E10430" s="2" t="inlineStr">
        <is>
          <t>USA</t>
        </is>
      </c>
      <c r="F10430" s="2" t="inlineStr">
        <is>
          <t>Electricity generation with a reciprocating engine</t>
        </is>
      </c>
      <c r="G10430" s="2" t="n">
        <v>132</v>
      </c>
      <c r="H10430" s="2" t="n">
        <v>0.0007111855666153</v>
      </c>
      <c r="I10430" s="2" t="n">
        <v>0.000796527834609136</v>
      </c>
      <c r="J10430" s="40" t="inlineStr">
        <is>
          <t>waste - methane capture</t>
        </is>
      </c>
    </row>
    <row r="10431" ht="15.75" customHeight="1" s="120">
      <c r="A10431" s="2" t="inlineStr">
        <is>
          <t>WASTE</t>
        </is>
      </c>
      <c r="B10431" s="2" t="inlineStr">
        <is>
          <t>LAN</t>
        </is>
      </c>
      <c r="C10431" s="2" t="n">
        <v>2050</v>
      </c>
      <c r="D10431" s="2" t="inlineStr">
        <is>
          <t>United States</t>
        </is>
      </c>
      <c r="E10431" s="2" t="inlineStr">
        <is>
          <t>USA</t>
        </is>
      </c>
      <c r="F10431" s="2" t="inlineStr">
        <is>
          <t>Electricity generation with a reciprocating engine</t>
        </is>
      </c>
      <c r="G10431" s="2" t="n">
        <v>133</v>
      </c>
      <c r="H10431" s="2" t="n">
        <v>0.0006601302302442</v>
      </c>
      <c r="I10431" s="2" t="n">
        <v>0.0007393458578735041</v>
      </c>
      <c r="J10431" s="40" t="inlineStr">
        <is>
          <t>waste - methane capture</t>
        </is>
      </c>
    </row>
    <row r="10432" ht="15.75" customHeight="1" s="120">
      <c r="A10432" s="2" t="inlineStr">
        <is>
          <t>WASTE</t>
        </is>
      </c>
      <c r="B10432" s="2" t="inlineStr">
        <is>
          <t>LAN</t>
        </is>
      </c>
      <c r="C10432" s="2" t="n">
        <v>2050</v>
      </c>
      <c r="D10432" s="2" t="inlineStr">
        <is>
          <t>United States</t>
        </is>
      </c>
      <c r="E10432" s="2" t="inlineStr">
        <is>
          <t>USA</t>
        </is>
      </c>
      <c r="F10432" s="2" t="inlineStr">
        <is>
          <t>Electricity generation with combined heat and power</t>
        </is>
      </c>
      <c r="G10432" s="2" t="n">
        <v>133</v>
      </c>
      <c r="H10432" s="2" t="n">
        <v>9.6430288977e-05</v>
      </c>
      <c r="I10432" s="2" t="n">
        <v>0.00010800192365424</v>
      </c>
      <c r="J10432" s="40" t="inlineStr">
        <is>
          <t>waste - methane capture</t>
        </is>
      </c>
    </row>
    <row r="10433" ht="15.75" customHeight="1" s="120">
      <c r="A10433" s="2" t="inlineStr">
        <is>
          <t>WASTE</t>
        </is>
      </c>
      <c r="B10433" s="2" t="inlineStr">
        <is>
          <t>LAN</t>
        </is>
      </c>
      <c r="C10433" s="2" t="n">
        <v>2050</v>
      </c>
      <c r="D10433" s="2" t="inlineStr">
        <is>
          <t>United States</t>
        </is>
      </c>
      <c r="E10433" s="2" t="inlineStr">
        <is>
          <t>USA</t>
        </is>
      </c>
      <c r="F10433" s="2" t="inlineStr">
        <is>
          <t>Flaring of landfill gas</t>
        </is>
      </c>
      <c r="G10433" s="2" t="n">
        <v>135</v>
      </c>
      <c r="H10433" s="2" t="n">
        <v>0.0001308895443799</v>
      </c>
      <c r="I10433" s="2" t="n">
        <v>0.000146596289705488</v>
      </c>
      <c r="J10433" s="40" t="inlineStr">
        <is>
          <t>waste - methane destruction</t>
        </is>
      </c>
    </row>
    <row r="10434" ht="15.75" customHeight="1" s="120">
      <c r="A10434" s="2" t="inlineStr">
        <is>
          <t>WASTE</t>
        </is>
      </c>
      <c r="B10434" s="2" t="inlineStr">
        <is>
          <t>LAN</t>
        </is>
      </c>
      <c r="C10434" s="2" t="n">
        <v>2050</v>
      </c>
      <c r="D10434" s="2" t="inlineStr">
        <is>
          <t>United States</t>
        </is>
      </c>
      <c r="E10434" s="2" t="inlineStr">
        <is>
          <t>USA</t>
        </is>
      </c>
      <c r="F10434" s="2" t="inlineStr">
        <is>
          <t>Land_x001f_ll gas recovery for direct use</t>
        </is>
      </c>
      <c r="G10434" s="2" t="n">
        <v>135</v>
      </c>
      <c r="H10434" s="2" t="n">
        <v>0.0002057074016193</v>
      </c>
      <c r="I10434" s="2" t="n">
        <v>0.000230392289813616</v>
      </c>
      <c r="J10434" s="40" t="inlineStr">
        <is>
          <t>waste - methane capture</t>
        </is>
      </c>
    </row>
    <row r="10435" ht="15.75" customHeight="1" s="120">
      <c r="A10435" s="2" t="inlineStr">
        <is>
          <t>WASTE</t>
        </is>
      </c>
      <c r="B10435" s="2" t="inlineStr">
        <is>
          <t>LAN</t>
        </is>
      </c>
      <c r="C10435" s="2" t="n">
        <v>2050</v>
      </c>
      <c r="D10435" s="2" t="inlineStr">
        <is>
          <t>United States</t>
        </is>
      </c>
      <c r="E10435" s="2" t="inlineStr">
        <is>
          <t>USA</t>
        </is>
      </c>
      <c r="F10435" s="2" t="inlineStr">
        <is>
          <t>Electricity generation with combined heat and power</t>
        </is>
      </c>
      <c r="G10435" s="2" t="n">
        <v>135</v>
      </c>
      <c r="H10435" s="2" t="n">
        <v>8.23662558105e-05</v>
      </c>
      <c r="I10435" s="2" t="n">
        <v>9.225020650776001e-05</v>
      </c>
      <c r="J10435" s="40" t="inlineStr">
        <is>
          <t>waste - methane capture</t>
        </is>
      </c>
    </row>
    <row r="10436" ht="15.75" customHeight="1" s="120">
      <c r="A10436" s="2" t="inlineStr">
        <is>
          <t>WASTE</t>
        </is>
      </c>
      <c r="B10436" s="2" t="inlineStr">
        <is>
          <t>LAN</t>
        </is>
      </c>
      <c r="C10436" s="2" t="n">
        <v>2050</v>
      </c>
      <c r="D10436" s="2" t="inlineStr">
        <is>
          <t>United States</t>
        </is>
      </c>
      <c r="E10436" s="2" t="inlineStr">
        <is>
          <t>USA</t>
        </is>
      </c>
      <c r="F10436" s="2" t="inlineStr">
        <is>
          <t>Electricity generation with a reciprocating engine</t>
        </is>
      </c>
      <c r="G10436" s="2" t="n">
        <v>135</v>
      </c>
      <c r="H10436" s="2" t="n">
        <v>0.0013001977931708</v>
      </c>
      <c r="I10436" s="2" t="n">
        <v>0.001456221528351296</v>
      </c>
      <c r="J10436" s="40" t="inlineStr">
        <is>
          <t>waste - methane capture</t>
        </is>
      </c>
    </row>
    <row r="10437" ht="15.75" customHeight="1" s="120">
      <c r="A10437" s="2" t="inlineStr">
        <is>
          <t>WASTE</t>
        </is>
      </c>
      <c r="B10437" s="2" t="inlineStr">
        <is>
          <t>LAN</t>
        </is>
      </c>
      <c r="C10437" s="2" t="n">
        <v>2050</v>
      </c>
      <c r="D10437" s="2" t="inlineStr">
        <is>
          <t>United States</t>
        </is>
      </c>
      <c r="E10437" s="2" t="inlineStr">
        <is>
          <t>USA</t>
        </is>
      </c>
      <c r="F10437" s="2" t="inlineStr">
        <is>
          <t>Electricity generation with a gas turbine</t>
        </is>
      </c>
      <c r="G10437" s="2" t="n">
        <v>136</v>
      </c>
      <c r="H10437" s="2" t="n">
        <v>2.59291791735e-05</v>
      </c>
      <c r="I10437" s="2" t="n">
        <v>2.904068067432e-05</v>
      </c>
      <c r="J10437" s="40" t="inlineStr">
        <is>
          <t>waste - methane capture</t>
        </is>
      </c>
    </row>
    <row r="10438" ht="15.75" customHeight="1" s="120">
      <c r="A10438" s="2" t="inlineStr">
        <is>
          <t>WASTE</t>
        </is>
      </c>
      <c r="B10438" s="2" t="inlineStr">
        <is>
          <t>LAN</t>
        </is>
      </c>
      <c r="C10438" s="2" t="n">
        <v>2050</v>
      </c>
      <c r="D10438" s="2" t="inlineStr">
        <is>
          <t>United States</t>
        </is>
      </c>
      <c r="E10438" s="2" t="inlineStr">
        <is>
          <t>USA</t>
        </is>
      </c>
      <c r="F10438" s="2" t="inlineStr">
        <is>
          <t>Electricity generation with a gas turbine</t>
        </is>
      </c>
      <c r="G10438" s="2" t="n">
        <v>138</v>
      </c>
      <c r="H10438" s="2" t="n">
        <v>4.6690538511e-05</v>
      </c>
      <c r="I10438" s="2" t="n">
        <v>5.229340313232001e-05</v>
      </c>
      <c r="J10438" s="40" t="inlineStr">
        <is>
          <t>waste - methane capture</t>
        </is>
      </c>
    </row>
    <row r="10439" ht="15.75" customHeight="1" s="120">
      <c r="A10439" s="2" t="inlineStr">
        <is>
          <t>WASTE</t>
        </is>
      </c>
      <c r="B10439" s="2" t="inlineStr">
        <is>
          <t>LAN</t>
        </is>
      </c>
      <c r="C10439" s="2" t="n">
        <v>2050</v>
      </c>
      <c r="D10439" s="2" t="inlineStr">
        <is>
          <t>United States</t>
        </is>
      </c>
      <c r="E10439" s="2" t="inlineStr">
        <is>
          <t>USA</t>
        </is>
      </c>
      <c r="F10439" s="2" t="inlineStr">
        <is>
          <t>Electricity generation with combined heat and power</t>
        </is>
      </c>
      <c r="G10439" s="2" t="n">
        <v>139</v>
      </c>
      <c r="H10439" s="2" t="n">
        <v>0.0001604831631994</v>
      </c>
      <c r="I10439" s="2" t="n">
        <v>0.000179741142783328</v>
      </c>
      <c r="J10439" s="40" t="inlineStr">
        <is>
          <t>waste - methane capture</t>
        </is>
      </c>
    </row>
    <row r="10440" ht="15.75" customHeight="1" s="120">
      <c r="A10440" s="2" t="inlineStr">
        <is>
          <t>WASTE</t>
        </is>
      </c>
      <c r="B10440" s="2" t="inlineStr">
        <is>
          <t>LAN</t>
        </is>
      </c>
      <c r="C10440" s="2" t="n">
        <v>2050</v>
      </c>
      <c r="D10440" s="2" t="inlineStr">
        <is>
          <t>United States</t>
        </is>
      </c>
      <c r="E10440" s="2" t="inlineStr">
        <is>
          <t>USA</t>
        </is>
      </c>
      <c r="F10440" s="2" t="inlineStr">
        <is>
          <t>Electricity generation with a microturbine</t>
        </is>
      </c>
      <c r="G10440" s="2" t="n">
        <v>139</v>
      </c>
      <c r="H10440" s="54" t="n">
        <v>8.5936699179e-06</v>
      </c>
      <c r="I10440" s="2" t="n">
        <v>9.624910308048001e-06</v>
      </c>
      <c r="J10440" s="40" t="inlineStr">
        <is>
          <t>waste - methane capture</t>
        </is>
      </c>
    </row>
    <row r="10441" ht="15.75" customHeight="1" s="120">
      <c r="A10441" s="2" t="inlineStr">
        <is>
          <t>WASTE</t>
        </is>
      </c>
      <c r="B10441" s="2" t="inlineStr">
        <is>
          <t>LAN</t>
        </is>
      </c>
      <c r="C10441" s="2" t="n">
        <v>2050</v>
      </c>
      <c r="D10441" s="2" t="inlineStr">
        <is>
          <t>United States</t>
        </is>
      </c>
      <c r="E10441" s="2" t="inlineStr">
        <is>
          <t>USA</t>
        </is>
      </c>
      <c r="F10441" s="2" t="inlineStr">
        <is>
          <t>Electricity generation with combined heat and power</t>
        </is>
      </c>
      <c r="G10441" s="2" t="n">
        <v>140</v>
      </c>
      <c r="H10441" s="2" t="n">
        <v>0.0001717121122056</v>
      </c>
      <c r="I10441" s="2" t="n">
        <v>0.000192317565670272</v>
      </c>
      <c r="J10441" s="40" t="inlineStr">
        <is>
          <t>waste - methane capture</t>
        </is>
      </c>
    </row>
    <row r="10442" ht="15.75" customHeight="1" s="120">
      <c r="A10442" s="2" t="inlineStr">
        <is>
          <t>WASTE</t>
        </is>
      </c>
      <c r="B10442" s="2" t="inlineStr">
        <is>
          <t>LAN</t>
        </is>
      </c>
      <c r="C10442" s="2" t="n">
        <v>2050</v>
      </c>
      <c r="D10442" s="2" t="inlineStr">
        <is>
          <t>United States</t>
        </is>
      </c>
      <c r="E10442" s="2" t="inlineStr">
        <is>
          <t>USA</t>
        </is>
      </c>
      <c r="F10442" s="2" t="inlineStr">
        <is>
          <t>Electricity generation with combined heat and power</t>
        </is>
      </c>
      <c r="G10442" s="2" t="n">
        <v>142</v>
      </c>
      <c r="H10442" s="2" t="n">
        <v>7.85971205914e-05</v>
      </c>
      <c r="I10442" s="2" t="n">
        <v>8.802877506236801e-05</v>
      </c>
      <c r="J10442" s="40" t="inlineStr">
        <is>
          <t>waste - methane capture</t>
        </is>
      </c>
    </row>
    <row r="10443" ht="15.75" customHeight="1" s="120">
      <c r="A10443" s="2" t="inlineStr">
        <is>
          <t>WASTE</t>
        </is>
      </c>
      <c r="B10443" s="2" t="inlineStr">
        <is>
          <t>LAN</t>
        </is>
      </c>
      <c r="C10443" s="2" t="n">
        <v>2050</v>
      </c>
      <c r="D10443" s="2" t="inlineStr">
        <is>
          <t>United States</t>
        </is>
      </c>
      <c r="E10443" s="2" t="inlineStr">
        <is>
          <t>USA</t>
        </is>
      </c>
      <c r="F10443" s="2" t="inlineStr">
        <is>
          <t>Electricity generation with a reciprocating engine</t>
        </is>
      </c>
      <c r="G10443" s="2" t="n">
        <v>143</v>
      </c>
      <c r="H10443" s="2" t="n">
        <v>0.0006910167285241</v>
      </c>
      <c r="I10443" s="2" t="n">
        <v>0.0007739387359469921</v>
      </c>
      <c r="J10443" s="40" t="inlineStr">
        <is>
          <t>waste - methane capture</t>
        </is>
      </c>
    </row>
    <row r="10444" ht="15.75" customHeight="1" s="120">
      <c r="A10444" s="2" t="inlineStr">
        <is>
          <t>WASTE</t>
        </is>
      </c>
      <c r="B10444" s="2" t="inlineStr">
        <is>
          <t>LAN</t>
        </is>
      </c>
      <c r="C10444" s="2" t="n">
        <v>2050</v>
      </c>
      <c r="D10444" s="2" t="inlineStr">
        <is>
          <t>United States</t>
        </is>
      </c>
      <c r="E10444" s="2" t="inlineStr">
        <is>
          <t>USA</t>
        </is>
      </c>
      <c r="F10444" s="2" t="inlineStr">
        <is>
          <t>Land_x001f_ll gas recovery for direct use</t>
        </is>
      </c>
      <c r="G10444" s="2" t="n">
        <v>143</v>
      </c>
      <c r="H10444" s="2" t="n">
        <v>0.0004374299896881</v>
      </c>
      <c r="I10444" s="2" t="n">
        <v>0.000489921588450672</v>
      </c>
      <c r="J10444" s="40" t="inlineStr">
        <is>
          <t>waste - methane capture</t>
        </is>
      </c>
    </row>
    <row r="10445" ht="15.75" customHeight="1" s="120">
      <c r="A10445" s="2" t="inlineStr">
        <is>
          <t>WASTE</t>
        </is>
      </c>
      <c r="B10445" s="2" t="inlineStr">
        <is>
          <t>LAN</t>
        </is>
      </c>
      <c r="C10445" s="2" t="n">
        <v>2050</v>
      </c>
      <c r="D10445" s="2" t="inlineStr">
        <is>
          <t>United States</t>
        </is>
      </c>
      <c r="E10445" s="2" t="inlineStr">
        <is>
          <t>USA</t>
        </is>
      </c>
      <c r="F10445" s="2" t="inlineStr">
        <is>
          <t>Land_x001f_ll gas recovery for direct use</t>
        </is>
      </c>
      <c r="G10445" s="2" t="n">
        <v>144</v>
      </c>
      <c r="H10445" s="2" t="n">
        <v>0.0007334754336625</v>
      </c>
      <c r="I10445" s="2" t="n">
        <v>0.0008214924857020002</v>
      </c>
      <c r="J10445" s="40" t="inlineStr">
        <is>
          <t>waste - methane capture</t>
        </is>
      </c>
    </row>
    <row r="10446" ht="15.75" customHeight="1" s="120">
      <c r="A10446" s="2" t="inlineStr">
        <is>
          <t>WASTE</t>
        </is>
      </c>
      <c r="B10446" s="2" t="inlineStr">
        <is>
          <t>LAN</t>
        </is>
      </c>
      <c r="C10446" s="2" t="n">
        <v>2050</v>
      </c>
      <c r="D10446" s="2" t="inlineStr">
        <is>
          <t>United States</t>
        </is>
      </c>
      <c r="E10446" s="2" t="inlineStr">
        <is>
          <t>USA</t>
        </is>
      </c>
      <c r="F10446" s="2" t="inlineStr">
        <is>
          <t>Electricity generation with a reciprocating engine</t>
        </is>
      </c>
      <c r="G10446" s="2" t="n">
        <v>144</v>
      </c>
      <c r="H10446" s="2" t="n">
        <v>0.0011879376834258</v>
      </c>
      <c r="I10446" s="2" t="n">
        <v>0.001330490205436896</v>
      </c>
      <c r="J10446" s="40" t="inlineStr">
        <is>
          <t>waste - methane capture</t>
        </is>
      </c>
    </row>
    <row r="10447" ht="15.75" customHeight="1" s="120">
      <c r="A10447" s="2" t="inlineStr">
        <is>
          <t>WASTE</t>
        </is>
      </c>
      <c r="B10447" s="2" t="inlineStr">
        <is>
          <t>LAN</t>
        </is>
      </c>
      <c r="C10447" s="2" t="n">
        <v>2050</v>
      </c>
      <c r="D10447" s="2" t="inlineStr">
        <is>
          <t>United States</t>
        </is>
      </c>
      <c r="E10447" s="2" t="inlineStr">
        <is>
          <t>USA</t>
        </is>
      </c>
      <c r="F10447" s="2" t="inlineStr">
        <is>
          <t>Electricity generation with a gas turbine</t>
        </is>
      </c>
      <c r="G10447" s="2" t="n">
        <v>146</v>
      </c>
      <c r="H10447" s="2" t="n">
        <v>2.20011443162e-05</v>
      </c>
      <c r="I10447" s="2" t="n">
        <v>2.4641281634144e-05</v>
      </c>
      <c r="J10447" s="40" t="inlineStr">
        <is>
          <t>waste - methane capture</t>
        </is>
      </c>
    </row>
    <row r="10448" ht="15.75" customHeight="1" s="120">
      <c r="A10448" s="2" t="inlineStr">
        <is>
          <t>WASTE</t>
        </is>
      </c>
      <c r="B10448" s="2" t="inlineStr">
        <is>
          <t>LAN</t>
        </is>
      </c>
      <c r="C10448" s="2" t="n">
        <v>2050</v>
      </c>
      <c r="D10448" s="2" t="inlineStr">
        <is>
          <t>United States</t>
        </is>
      </c>
      <c r="E10448" s="2" t="inlineStr">
        <is>
          <t>USA</t>
        </is>
      </c>
      <c r="F10448" s="2" t="inlineStr">
        <is>
          <t>Land_x001f_ll gas recovery for direct use</t>
        </is>
      </c>
      <c r="G10448" s="2" t="n">
        <v>147</v>
      </c>
      <c r="H10448" s="2" t="n">
        <v>0.000181564304512</v>
      </c>
      <c r="I10448" s="2" t="n">
        <v>0.00020335202105344</v>
      </c>
      <c r="J10448" s="40" t="inlineStr">
        <is>
          <t>waste - methane capture</t>
        </is>
      </c>
    </row>
    <row r="10449" ht="15.75" customHeight="1" s="120">
      <c r="A10449" s="2" t="inlineStr">
        <is>
          <t>WASTE</t>
        </is>
      </c>
      <c r="B10449" s="2" t="inlineStr">
        <is>
          <t>LAN</t>
        </is>
      </c>
      <c r="C10449" s="2" t="n">
        <v>2050</v>
      </c>
      <c r="D10449" s="2" t="inlineStr">
        <is>
          <t>United States</t>
        </is>
      </c>
      <c r="E10449" s="2" t="inlineStr">
        <is>
          <t>USA</t>
        </is>
      </c>
      <c r="F10449" s="2" t="inlineStr">
        <is>
          <t>Electricity generation with combined heat and power</t>
        </is>
      </c>
      <c r="G10449" s="2" t="n">
        <v>147</v>
      </c>
      <c r="H10449" s="2" t="n">
        <v>7.618763629580001e-05</v>
      </c>
      <c r="I10449" s="2" t="n">
        <v>8.533015265129602e-05</v>
      </c>
      <c r="J10449" s="40" t="inlineStr">
        <is>
          <t>waste - methane capture</t>
        </is>
      </c>
    </row>
    <row r="10450" ht="15.75" customHeight="1" s="120">
      <c r="A10450" s="2" t="inlineStr">
        <is>
          <t>WASTE</t>
        </is>
      </c>
      <c r="B10450" s="2" t="inlineStr">
        <is>
          <t>LAN</t>
        </is>
      </c>
      <c r="C10450" s="2" t="n">
        <v>2050</v>
      </c>
      <c r="D10450" s="2" t="inlineStr">
        <is>
          <t>United States</t>
        </is>
      </c>
      <c r="E10450" s="2" t="inlineStr">
        <is>
          <t>USA</t>
        </is>
      </c>
      <c r="F10450" s="2" t="inlineStr">
        <is>
          <t>Land_x001f_ll gas recovery for direct use</t>
        </is>
      </c>
      <c r="G10450" s="2" t="n">
        <v>148</v>
      </c>
      <c r="H10450" s="2" t="n">
        <v>0.0004263346199878</v>
      </c>
      <c r="I10450" s="2" t="n">
        <v>0.000477494774386336</v>
      </c>
      <c r="J10450" s="40" t="inlineStr">
        <is>
          <t>waste - methane capture</t>
        </is>
      </c>
    </row>
    <row r="10451" ht="15.75" customHeight="1" s="120">
      <c r="A10451" s="2" t="inlineStr">
        <is>
          <t>WASTE</t>
        </is>
      </c>
      <c r="B10451" s="2" t="inlineStr">
        <is>
          <t>LAN</t>
        </is>
      </c>
      <c r="C10451" s="2" t="n">
        <v>2050</v>
      </c>
      <c r="D10451" s="2" t="inlineStr">
        <is>
          <t>United States</t>
        </is>
      </c>
      <c r="E10451" s="2" t="inlineStr">
        <is>
          <t>USA</t>
        </is>
      </c>
      <c r="F10451" s="2" t="inlineStr">
        <is>
          <t>Electricity generation with combined heat and power</t>
        </is>
      </c>
      <c r="G10451" s="2" t="n">
        <v>149</v>
      </c>
      <c r="H10451" s="2" t="n">
        <v>7.48042220948e-05</v>
      </c>
      <c r="I10451" s="2" t="n">
        <v>8.378072874617601e-05</v>
      </c>
      <c r="J10451" s="40" t="inlineStr">
        <is>
          <t>waste - methane capture</t>
        </is>
      </c>
    </row>
    <row r="10452" ht="15.75" customHeight="1" s="120">
      <c r="A10452" s="2" t="inlineStr">
        <is>
          <t>WASTE</t>
        </is>
      </c>
      <c r="B10452" s="2" t="inlineStr">
        <is>
          <t>LAN</t>
        </is>
      </c>
      <c r="C10452" s="2" t="n">
        <v>2050</v>
      </c>
      <c r="D10452" s="2" t="inlineStr">
        <is>
          <t>United States</t>
        </is>
      </c>
      <c r="E10452" s="2" t="inlineStr">
        <is>
          <t>USA</t>
        </is>
      </c>
      <c r="F10452" s="2" t="inlineStr">
        <is>
          <t>Electricity generation with a gas turbine</t>
        </is>
      </c>
      <c r="G10452" s="2" t="n">
        <v>150</v>
      </c>
      <c r="H10452" s="2" t="n">
        <v>2.14561368921e-05</v>
      </c>
      <c r="I10452" s="2" t="n">
        <v>2.4030873319152e-05</v>
      </c>
      <c r="J10452" s="40" t="inlineStr">
        <is>
          <t>waste - methane capture</t>
        </is>
      </c>
    </row>
    <row r="10453" ht="15.75" customHeight="1" s="120">
      <c r="A10453" s="2" t="inlineStr">
        <is>
          <t>WASTE</t>
        </is>
      </c>
      <c r="B10453" s="2" t="inlineStr">
        <is>
          <t>LAN</t>
        </is>
      </c>
      <c r="C10453" s="2" t="n">
        <v>2050</v>
      </c>
      <c r="D10453" s="2" t="inlineStr">
        <is>
          <t>United States</t>
        </is>
      </c>
      <c r="E10453" s="2" t="inlineStr">
        <is>
          <t>USA</t>
        </is>
      </c>
      <c r="F10453" s="2" t="inlineStr">
        <is>
          <t>Electricity generation with a reciprocating engine</t>
        </is>
      </c>
      <c r="G10453" s="2" t="n">
        <v>150</v>
      </c>
      <c r="H10453" s="2" t="n">
        <v>0.0006593404104933</v>
      </c>
      <c r="I10453" s="2" t="n">
        <v>0.000738461259752496</v>
      </c>
      <c r="J10453" s="40" t="inlineStr">
        <is>
          <t>waste - methane capture</t>
        </is>
      </c>
    </row>
    <row r="10454" ht="15.75" customHeight="1" s="120">
      <c r="A10454" s="2" t="inlineStr">
        <is>
          <t>WASTE</t>
        </is>
      </c>
      <c r="B10454" s="2" t="inlineStr">
        <is>
          <t>LAN</t>
        </is>
      </c>
      <c r="C10454" s="2" t="n">
        <v>2050</v>
      </c>
      <c r="D10454" s="2" t="inlineStr">
        <is>
          <t>United States</t>
        </is>
      </c>
      <c r="E10454" s="2" t="inlineStr">
        <is>
          <t>USA</t>
        </is>
      </c>
      <c r="F10454" s="2" t="inlineStr">
        <is>
          <t>Electricity generation with combined heat and power</t>
        </is>
      </c>
      <c r="G10454" s="2" t="n">
        <v>151</v>
      </c>
      <c r="H10454" s="2" t="n">
        <v>0.0001536331692478</v>
      </c>
      <c r="I10454" s="2" t="n">
        <v>0.000172069149557536</v>
      </c>
      <c r="J10454" s="40" t="inlineStr">
        <is>
          <t>waste - methane capture</t>
        </is>
      </c>
    </row>
    <row r="10455" ht="15.75" customHeight="1" s="120">
      <c r="A10455" s="2" t="inlineStr">
        <is>
          <t>WASTE</t>
        </is>
      </c>
      <c r="B10455" s="2" t="inlineStr">
        <is>
          <t>LAN</t>
        </is>
      </c>
      <c r="C10455" s="2" t="n">
        <v>2050</v>
      </c>
      <c r="D10455" s="2" t="inlineStr">
        <is>
          <t>United States</t>
        </is>
      </c>
      <c r="E10455" s="2" t="inlineStr">
        <is>
          <t>USA</t>
        </is>
      </c>
      <c r="F10455" s="2" t="inlineStr">
        <is>
          <t>Land_x001f_ll gas recovery for direct use</t>
        </is>
      </c>
      <c r="G10455" s="2" t="n">
        <v>152</v>
      </c>
      <c r="H10455" s="2" t="n">
        <v>0.0004191402404103</v>
      </c>
      <c r="I10455" s="2" t="n">
        <v>0.0004694370692595361</v>
      </c>
      <c r="J10455" s="40" t="inlineStr">
        <is>
          <t>waste - methane capture</t>
        </is>
      </c>
    </row>
    <row r="10456" ht="15.75" customHeight="1" s="120">
      <c r="A10456" s="2" t="inlineStr">
        <is>
          <t>WASTE</t>
        </is>
      </c>
      <c r="B10456" s="2" t="inlineStr">
        <is>
          <t>LAN</t>
        </is>
      </c>
      <c r="C10456" s="2" t="n">
        <v>2050</v>
      </c>
      <c r="D10456" s="2" t="inlineStr">
        <is>
          <t>United States</t>
        </is>
      </c>
      <c r="E10456" s="2" t="inlineStr">
        <is>
          <t>USA</t>
        </is>
      </c>
      <c r="F10456" s="2" t="inlineStr">
        <is>
          <t>Electricity generation with combined heat and power</t>
        </is>
      </c>
      <c r="G10456" s="2" t="n">
        <v>153</v>
      </c>
      <c r="H10456" s="2" t="n">
        <v>7.350385567409999e-05</v>
      </c>
      <c r="I10456" s="2" t="n">
        <v>8.232431835499201e-05</v>
      </c>
      <c r="J10456" s="40" t="inlineStr">
        <is>
          <t>waste - methane capture</t>
        </is>
      </c>
    </row>
    <row r="10457" ht="15.75" customHeight="1" s="120">
      <c r="A10457" s="2" t="inlineStr">
        <is>
          <t>WASTE</t>
        </is>
      </c>
      <c r="B10457" s="2" t="inlineStr">
        <is>
          <t>LAN</t>
        </is>
      </c>
      <c r="C10457" s="2" t="n">
        <v>2050</v>
      </c>
      <c r="D10457" s="2" t="inlineStr">
        <is>
          <t>United States</t>
        </is>
      </c>
      <c r="E10457" s="2" t="inlineStr">
        <is>
          <t>USA</t>
        </is>
      </c>
      <c r="F10457" s="2" t="inlineStr">
        <is>
          <t>Electricity generation with a reciprocating engine</t>
        </is>
      </c>
      <c r="G10457" s="2" t="n">
        <v>154</v>
      </c>
      <c r="H10457" s="2" t="n">
        <v>0.0005713189020753</v>
      </c>
      <c r="I10457" s="2" t="n">
        <v>0.0006398771703243361</v>
      </c>
      <c r="J10457" s="40" t="inlineStr">
        <is>
          <t>waste - methane capture</t>
        </is>
      </c>
    </row>
    <row r="10458" ht="15.75" customHeight="1" s="120">
      <c r="A10458" s="2" t="inlineStr">
        <is>
          <t>WASTE</t>
        </is>
      </c>
      <c r="B10458" s="2" t="inlineStr">
        <is>
          <t>LAN</t>
        </is>
      </c>
      <c r="C10458" s="2" t="n">
        <v>2050</v>
      </c>
      <c r="D10458" s="2" t="inlineStr">
        <is>
          <t>United States</t>
        </is>
      </c>
      <c r="E10458" s="2" t="inlineStr">
        <is>
          <t>USA</t>
        </is>
      </c>
      <c r="F10458" s="2" t="inlineStr">
        <is>
          <t>Electricity generation with combined heat and power</t>
        </is>
      </c>
      <c r="G10458" s="2" t="n">
        <v>156</v>
      </c>
      <c r="H10458" s="2" t="n">
        <v>7.15897185728e-05</v>
      </c>
      <c r="I10458" s="2" t="n">
        <v>8.0180484801536e-05</v>
      </c>
      <c r="J10458" s="40" t="inlineStr">
        <is>
          <t>waste - methane capture</t>
        </is>
      </c>
    </row>
    <row r="10459" ht="15.75" customHeight="1" s="120">
      <c r="A10459" s="2" t="inlineStr">
        <is>
          <t>WASTE</t>
        </is>
      </c>
      <c r="B10459" s="2" t="inlineStr">
        <is>
          <t>LAN</t>
        </is>
      </c>
      <c r="C10459" s="2" t="n">
        <v>2050</v>
      </c>
      <c r="D10459" s="2" t="inlineStr">
        <is>
          <t>United States</t>
        </is>
      </c>
      <c r="E10459" s="2" t="inlineStr">
        <is>
          <t>USA</t>
        </is>
      </c>
      <c r="F10459" s="2" t="inlineStr">
        <is>
          <t>Land_x001f_ll gas recovery for direct use</t>
        </is>
      </c>
      <c r="G10459" s="2" t="n">
        <v>158</v>
      </c>
      <c r="H10459" s="2" t="n">
        <v>0.0004177832743153</v>
      </c>
      <c r="I10459" s="2" t="n">
        <v>0.0004679172672331361</v>
      </c>
      <c r="J10459" s="40" t="inlineStr">
        <is>
          <t>waste - methane capture</t>
        </is>
      </c>
    </row>
    <row r="10460" ht="15.75" customHeight="1" s="120">
      <c r="A10460" s="2" t="inlineStr">
        <is>
          <t>WASTE</t>
        </is>
      </c>
      <c r="B10460" s="2" t="inlineStr">
        <is>
          <t>LAN</t>
        </is>
      </c>
      <c r="C10460" s="2" t="n">
        <v>2050</v>
      </c>
      <c r="D10460" s="2" t="inlineStr">
        <is>
          <t>United States</t>
        </is>
      </c>
      <c r="E10460" s="2" t="inlineStr">
        <is>
          <t>USA</t>
        </is>
      </c>
      <c r="F10460" s="2" t="inlineStr">
        <is>
          <t>Electricity generation with combined heat and power</t>
        </is>
      </c>
      <c r="G10460" s="2" t="n">
        <v>160</v>
      </c>
      <c r="H10460" s="2" t="n">
        <v>6.971017864999999e-05</v>
      </c>
      <c r="I10460" s="2" t="n">
        <v>7.8075400088e-05</v>
      </c>
      <c r="J10460" s="40" t="inlineStr">
        <is>
          <t>waste - methane capture</t>
        </is>
      </c>
    </row>
    <row r="10461" ht="15.75" customHeight="1" s="120">
      <c r="A10461" s="2" t="inlineStr">
        <is>
          <t>WASTE</t>
        </is>
      </c>
      <c r="B10461" s="2" t="inlineStr">
        <is>
          <t>LAN</t>
        </is>
      </c>
      <c r="C10461" s="2" t="n">
        <v>2050</v>
      </c>
      <c r="D10461" s="2" t="inlineStr">
        <is>
          <t>United States</t>
        </is>
      </c>
      <c r="E10461" s="2" t="inlineStr">
        <is>
          <t>USA</t>
        </is>
      </c>
      <c r="F10461" s="2" t="inlineStr">
        <is>
          <t>Electricity generation with a reciprocating engine</t>
        </is>
      </c>
      <c r="G10461" s="2" t="n">
        <v>160</v>
      </c>
      <c r="H10461" s="2" t="n">
        <v>0.0005453330813907</v>
      </c>
      <c r="I10461" s="2" t="n">
        <v>0.000610773051157584</v>
      </c>
      <c r="J10461" s="40" t="inlineStr">
        <is>
          <t>waste - methane capture</t>
        </is>
      </c>
    </row>
    <row r="10462" ht="15.75" customHeight="1" s="120">
      <c r="A10462" s="2" t="inlineStr">
        <is>
          <t>WASTE</t>
        </is>
      </c>
      <c r="B10462" s="2" t="inlineStr">
        <is>
          <t>LAN</t>
        </is>
      </c>
      <c r="C10462" s="2" t="n">
        <v>2050</v>
      </c>
      <c r="D10462" s="2" t="inlineStr">
        <is>
          <t>United States</t>
        </is>
      </c>
      <c r="E10462" s="2" t="inlineStr">
        <is>
          <t>USA</t>
        </is>
      </c>
      <c r="F10462" s="2" t="inlineStr">
        <is>
          <t>Electricity generation with combined heat and power</t>
        </is>
      </c>
      <c r="G10462" s="2" t="n">
        <v>161</v>
      </c>
      <c r="H10462" s="2" t="n">
        <v>8.05792078609e-05</v>
      </c>
      <c r="I10462" s="2" t="n">
        <v>9.024871280420801e-05</v>
      </c>
      <c r="J10462" s="40" t="inlineStr">
        <is>
          <t>waste - methane capture</t>
        </is>
      </c>
    </row>
    <row r="10463" ht="15.75" customHeight="1" s="120">
      <c r="A10463" s="2" t="inlineStr">
        <is>
          <t>WASTE</t>
        </is>
      </c>
      <c r="B10463" s="2" t="inlineStr">
        <is>
          <t>LAN</t>
        </is>
      </c>
      <c r="C10463" s="2" t="n">
        <v>2050</v>
      </c>
      <c r="D10463" s="2" t="inlineStr">
        <is>
          <t>United States</t>
        </is>
      </c>
      <c r="E10463" s="2" t="inlineStr">
        <is>
          <t>USA</t>
        </is>
      </c>
      <c r="F10463" s="2" t="inlineStr">
        <is>
          <t>Electricity generation with a reciprocating engine</t>
        </is>
      </c>
      <c r="G10463" s="2" t="n">
        <v>162</v>
      </c>
      <c r="H10463" s="2" t="n">
        <v>0.0006084954366088</v>
      </c>
      <c r="I10463" s="2" t="n">
        <v>0.0006815148890018561</v>
      </c>
      <c r="J10463" s="40" t="inlineStr">
        <is>
          <t>waste - methane capture</t>
        </is>
      </c>
    </row>
    <row r="10464" ht="15.75" customHeight="1" s="120">
      <c r="A10464" s="2" t="inlineStr">
        <is>
          <t>WASTE</t>
        </is>
      </c>
      <c r="B10464" s="2" t="inlineStr">
        <is>
          <t>LAN</t>
        </is>
      </c>
      <c r="C10464" s="2" t="n">
        <v>2050</v>
      </c>
      <c r="D10464" s="2" t="inlineStr">
        <is>
          <t>United States</t>
        </is>
      </c>
      <c r="E10464" s="2" t="inlineStr">
        <is>
          <t>USA</t>
        </is>
      </c>
      <c r="F10464" s="2" t="inlineStr">
        <is>
          <t>Electricity generation with combined heat and power</t>
        </is>
      </c>
      <c r="G10464" s="2" t="n">
        <v>162</v>
      </c>
      <c r="H10464" s="2" t="n">
        <v>0.0001488451089244</v>
      </c>
      <c r="I10464" s="2" t="n">
        <v>0.000166706521995328</v>
      </c>
      <c r="J10464" s="40" t="inlineStr">
        <is>
          <t>waste - methane capture</t>
        </is>
      </c>
    </row>
    <row r="10465" ht="15.75" customHeight="1" s="120">
      <c r="A10465" s="2" t="inlineStr">
        <is>
          <t>WASTE</t>
        </is>
      </c>
      <c r="B10465" s="2" t="inlineStr">
        <is>
          <t>LAN</t>
        </is>
      </c>
      <c r="C10465" s="2" t="n">
        <v>2050</v>
      </c>
      <c r="D10465" s="2" t="inlineStr">
        <is>
          <t>United States</t>
        </is>
      </c>
      <c r="E10465" s="2" t="inlineStr">
        <is>
          <t>USA</t>
        </is>
      </c>
      <c r="F10465" s="2" t="inlineStr">
        <is>
          <t>Electricity generation with combined heat and power</t>
        </is>
      </c>
      <c r="G10465" s="2" t="n">
        <v>163</v>
      </c>
      <c r="H10465" s="2" t="n">
        <v>7.881658530099999e-05</v>
      </c>
      <c r="I10465" s="2" t="n">
        <v>8.827457553712e-05</v>
      </c>
      <c r="J10465" s="40" t="inlineStr">
        <is>
          <t>waste - methane capture</t>
        </is>
      </c>
    </row>
    <row r="10466" ht="15.75" customHeight="1" s="120">
      <c r="A10466" s="2" t="inlineStr">
        <is>
          <t>WASTE</t>
        </is>
      </c>
      <c r="B10466" s="2" t="inlineStr">
        <is>
          <t>LAN</t>
        </is>
      </c>
      <c r="C10466" s="2" t="n">
        <v>2050</v>
      </c>
      <c r="D10466" s="2" t="inlineStr">
        <is>
          <t>United States</t>
        </is>
      </c>
      <c r="E10466" s="2" t="inlineStr">
        <is>
          <t>USA</t>
        </is>
      </c>
      <c r="F10466" s="2" t="inlineStr">
        <is>
          <t>Electricity generation with a microturbine</t>
        </is>
      </c>
      <c r="G10466" s="2" t="n">
        <v>163</v>
      </c>
      <c r="H10466" s="54" t="n">
        <v>7.05851152816e-06</v>
      </c>
      <c r="I10466" s="2" t="n">
        <v>7.9055329115392e-06</v>
      </c>
      <c r="J10466" s="40" t="inlineStr">
        <is>
          <t>waste - methane capture</t>
        </is>
      </c>
    </row>
    <row r="10467" ht="15.75" customHeight="1" s="120">
      <c r="A10467" s="2" t="inlineStr">
        <is>
          <t>WASTE</t>
        </is>
      </c>
      <c r="B10467" s="2" t="inlineStr">
        <is>
          <t>LAN</t>
        </is>
      </c>
      <c r="C10467" s="2" t="n">
        <v>2050</v>
      </c>
      <c r="D10467" s="2" t="inlineStr">
        <is>
          <t>United States</t>
        </is>
      </c>
      <c r="E10467" s="2" t="inlineStr">
        <is>
          <t>USA</t>
        </is>
      </c>
      <c r="F10467" s="2" t="inlineStr">
        <is>
          <t>Electricity generation with a reciprocating engine</t>
        </is>
      </c>
      <c r="G10467" s="2" t="n">
        <v>163</v>
      </c>
      <c r="H10467" s="2" t="n">
        <v>0.0005366501864046</v>
      </c>
      <c r="I10467" s="2" t="n">
        <v>0.0006010482087731521</v>
      </c>
      <c r="J10467" s="40" t="inlineStr">
        <is>
          <t>waste - methane capture</t>
        </is>
      </c>
    </row>
    <row r="10468" ht="15.75" customHeight="1" s="120">
      <c r="A10468" s="2" t="inlineStr">
        <is>
          <t>WASTE</t>
        </is>
      </c>
      <c r="B10468" s="2" t="inlineStr">
        <is>
          <t>LAN</t>
        </is>
      </c>
      <c r="C10468" s="2" t="n">
        <v>2050</v>
      </c>
      <c r="D10468" s="2" t="inlineStr">
        <is>
          <t>United States</t>
        </is>
      </c>
      <c r="E10468" s="2" t="inlineStr">
        <is>
          <t>USA</t>
        </is>
      </c>
      <c r="F10468" s="2" t="inlineStr">
        <is>
          <t>Flaring of landfill gas</t>
        </is>
      </c>
      <c r="G10468" s="2" t="n">
        <v>163</v>
      </c>
      <c r="H10468" s="2" t="n">
        <v>0.0001075076579582</v>
      </c>
      <c r="I10468" s="2" t="n">
        <v>0.000120408576913184</v>
      </c>
      <c r="J10468" s="40" t="inlineStr">
        <is>
          <t>waste - methane destruction</t>
        </is>
      </c>
    </row>
    <row r="10469" ht="15.75" customHeight="1" s="120">
      <c r="A10469" s="2" t="inlineStr">
        <is>
          <t>WASTE</t>
        </is>
      </c>
      <c r="B10469" s="2" t="inlineStr">
        <is>
          <t>LAN</t>
        </is>
      </c>
      <c r="C10469" s="2" t="n">
        <v>2050</v>
      </c>
      <c r="D10469" s="2" t="inlineStr">
        <is>
          <t>United States</t>
        </is>
      </c>
      <c r="E10469" s="2" t="inlineStr">
        <is>
          <t>USA</t>
        </is>
      </c>
      <c r="F10469" s="2" t="inlineStr">
        <is>
          <t>Electricity generation with combined heat and power</t>
        </is>
      </c>
      <c r="G10469" s="2" t="n">
        <v>164</v>
      </c>
      <c r="H10469" s="2" t="n">
        <v>6.80664816173e-05</v>
      </c>
      <c r="I10469" s="2" t="n">
        <v>7.623445941137601e-05</v>
      </c>
      <c r="J10469" s="40" t="inlineStr">
        <is>
          <t>waste - methane capture</t>
        </is>
      </c>
    </row>
    <row r="10470" ht="15.75" customHeight="1" s="120">
      <c r="A10470" s="2" t="inlineStr">
        <is>
          <t>WASTE</t>
        </is>
      </c>
      <c r="B10470" s="2" t="inlineStr">
        <is>
          <t>LAN</t>
        </is>
      </c>
      <c r="C10470" s="2" t="n">
        <v>2050</v>
      </c>
      <c r="D10470" s="2" t="inlineStr">
        <is>
          <t>United States</t>
        </is>
      </c>
      <c r="E10470" s="2" t="inlineStr">
        <is>
          <t>USA</t>
        </is>
      </c>
      <c r="F10470" s="2" t="inlineStr">
        <is>
          <t>Electricity generation with combined heat and power</t>
        </is>
      </c>
      <c r="G10470" s="2" t="n">
        <v>165</v>
      </c>
      <c r="H10470" s="2" t="n">
        <v>7.85353258834e-05</v>
      </c>
      <c r="I10470" s="2" t="n">
        <v>8.7959564989408e-05</v>
      </c>
      <c r="J10470" s="40" t="inlineStr">
        <is>
          <t>waste - methane capture</t>
        </is>
      </c>
    </row>
    <row r="10471" ht="15.75" customHeight="1" s="120">
      <c r="A10471" s="2" t="inlineStr">
        <is>
          <t>WASTE</t>
        </is>
      </c>
      <c r="B10471" s="2" t="inlineStr">
        <is>
          <t>LAN</t>
        </is>
      </c>
      <c r="C10471" s="2" t="n">
        <v>2050</v>
      </c>
      <c r="D10471" s="2" t="inlineStr">
        <is>
          <t>United States</t>
        </is>
      </c>
      <c r="E10471" s="2" t="inlineStr">
        <is>
          <t>USA</t>
        </is>
      </c>
      <c r="F10471" s="2" t="inlineStr">
        <is>
          <t>Land_x001f_ll gas recovery for direct use</t>
        </is>
      </c>
      <c r="G10471" s="2" t="n">
        <v>166</v>
      </c>
      <c r="H10471" s="2" t="n">
        <v>0.0002395933843218</v>
      </c>
      <c r="I10471" s="2" t="n">
        <v>0.000268344590440416</v>
      </c>
      <c r="J10471" s="40" t="inlineStr">
        <is>
          <t>waste - methane capture</t>
        </is>
      </c>
    </row>
    <row r="10472" ht="15.75" customHeight="1" s="120">
      <c r="A10472" s="2" t="inlineStr">
        <is>
          <t>WASTE</t>
        </is>
      </c>
      <c r="B10472" s="2" t="inlineStr">
        <is>
          <t>LAN</t>
        </is>
      </c>
      <c r="C10472" s="2" t="n">
        <v>2050</v>
      </c>
      <c r="D10472" s="2" t="inlineStr">
        <is>
          <t>United States</t>
        </is>
      </c>
      <c r="E10472" s="2" t="inlineStr">
        <is>
          <t>USA</t>
        </is>
      </c>
      <c r="F10472" s="2" t="inlineStr">
        <is>
          <t>Electricity generation with combined heat and power</t>
        </is>
      </c>
      <c r="G10472" s="2" t="n">
        <v>167</v>
      </c>
      <c r="H10472" s="2" t="n">
        <v>7.69946200307e-05</v>
      </c>
      <c r="I10472" s="2" t="n">
        <v>8.623397443438401e-05</v>
      </c>
      <c r="J10472" s="40" t="inlineStr">
        <is>
          <t>waste - methane capture</t>
        </is>
      </c>
    </row>
    <row r="10473" ht="15.75" customHeight="1" s="120">
      <c r="A10473" s="2" t="inlineStr">
        <is>
          <t>WASTE</t>
        </is>
      </c>
      <c r="B10473" s="2" t="inlineStr">
        <is>
          <t>LAN</t>
        </is>
      </c>
      <c r="C10473" s="2" t="n">
        <v>2050</v>
      </c>
      <c r="D10473" s="2" t="inlineStr">
        <is>
          <t>United States</t>
        </is>
      </c>
      <c r="E10473" s="2" t="inlineStr">
        <is>
          <t>USA</t>
        </is>
      </c>
      <c r="F10473" s="2" t="inlineStr">
        <is>
          <t>Electricity generation with a reciprocating engine</t>
        </is>
      </c>
      <c r="G10473" s="2" t="n">
        <v>168</v>
      </c>
      <c r="H10473" s="2" t="n">
        <v>0.0005208146176301</v>
      </c>
      <c r="I10473" s="2" t="n">
        <v>0.0005833123717457121</v>
      </c>
      <c r="J10473" s="40" t="inlineStr">
        <is>
          <t>waste - methane capture</t>
        </is>
      </c>
    </row>
    <row r="10474" ht="15.75" customHeight="1" s="120">
      <c r="A10474" s="2" t="inlineStr">
        <is>
          <t>WASTE</t>
        </is>
      </c>
      <c r="B10474" s="2" t="inlineStr">
        <is>
          <t>LAN</t>
        </is>
      </c>
      <c r="C10474" s="2" t="n">
        <v>2050</v>
      </c>
      <c r="D10474" s="2" t="inlineStr">
        <is>
          <t>United States</t>
        </is>
      </c>
      <c r="E10474" s="2" t="inlineStr">
        <is>
          <t>USA</t>
        </is>
      </c>
      <c r="F10474" s="2" t="inlineStr">
        <is>
          <t>Electricity generation with combined heat and power</t>
        </is>
      </c>
      <c r="G10474" s="2" t="n">
        <v>168</v>
      </c>
      <c r="H10474" s="2" t="n">
        <v>0.0001438883555238</v>
      </c>
      <c r="I10474" s="2" t="n">
        <v>0.000161154958186656</v>
      </c>
      <c r="J10474" s="40" t="inlineStr">
        <is>
          <t>waste - methane capture</t>
        </is>
      </c>
    </row>
    <row r="10475" ht="15.75" customHeight="1" s="120">
      <c r="A10475" s="2" t="inlineStr">
        <is>
          <t>WASTE</t>
        </is>
      </c>
      <c r="B10475" s="2" t="inlineStr">
        <is>
          <t>LAN</t>
        </is>
      </c>
      <c r="C10475" s="2" t="n">
        <v>2050</v>
      </c>
      <c r="D10475" s="2" t="inlineStr">
        <is>
          <t>United States</t>
        </is>
      </c>
      <c r="E10475" s="2" t="inlineStr">
        <is>
          <t>USA</t>
        </is>
      </c>
      <c r="F10475" s="2" t="inlineStr">
        <is>
          <t>Electricity generation with combined heat and power</t>
        </is>
      </c>
      <c r="G10475" s="2" t="n">
        <v>169</v>
      </c>
      <c r="H10475" s="2" t="n">
        <v>7.696008106e-05</v>
      </c>
      <c r="I10475" s="2" t="n">
        <v>8.619529078720001e-05</v>
      </c>
      <c r="J10475" s="40" t="inlineStr">
        <is>
          <t>waste - methane capture</t>
        </is>
      </c>
    </row>
    <row r="10476" ht="15.75" customHeight="1" s="120">
      <c r="A10476" s="2" t="inlineStr">
        <is>
          <t>WASTE</t>
        </is>
      </c>
      <c r="B10476" s="2" t="inlineStr">
        <is>
          <t>LAN</t>
        </is>
      </c>
      <c r="C10476" s="2" t="n">
        <v>2050</v>
      </c>
      <c r="D10476" s="2" t="inlineStr">
        <is>
          <t>United States</t>
        </is>
      </c>
      <c r="E10476" s="2" t="inlineStr">
        <is>
          <t>USA</t>
        </is>
      </c>
      <c r="F10476" s="2" t="inlineStr">
        <is>
          <t>Electricity generation with a reciprocating engine</t>
        </is>
      </c>
      <c r="G10476" s="2" t="n">
        <v>169</v>
      </c>
      <c r="H10476" s="2" t="n">
        <v>0.000517362554092</v>
      </c>
      <c r="I10476" s="2" t="n">
        <v>0.0005794460605830401</v>
      </c>
      <c r="J10476" s="40" t="inlineStr">
        <is>
          <t>waste - methane capture</t>
        </is>
      </c>
    </row>
    <row r="10477" ht="15.75" customHeight="1" s="120">
      <c r="A10477" s="2" t="inlineStr">
        <is>
          <t>WASTE</t>
        </is>
      </c>
      <c r="B10477" s="2" t="inlineStr">
        <is>
          <t>LAN</t>
        </is>
      </c>
      <c r="C10477" s="2" t="n">
        <v>2050</v>
      </c>
      <c r="D10477" s="2" t="inlineStr">
        <is>
          <t>United States</t>
        </is>
      </c>
      <c r="E10477" s="2" t="inlineStr">
        <is>
          <t>USA</t>
        </is>
      </c>
      <c r="F10477" s="2" t="inlineStr">
        <is>
          <t>Electricity generation with combined heat and power</t>
        </is>
      </c>
      <c r="G10477" s="2" t="n">
        <v>171</v>
      </c>
      <c r="H10477" s="2" t="n">
        <v>6.551488331750001e-05</v>
      </c>
      <c r="I10477" s="2" t="n">
        <v>7.337666931560001e-05</v>
      </c>
      <c r="J10477" s="40" t="inlineStr">
        <is>
          <t>waste - methane capture</t>
        </is>
      </c>
    </row>
    <row r="10478" ht="15.75" customHeight="1" s="120">
      <c r="A10478" s="2" t="inlineStr">
        <is>
          <t>WASTE</t>
        </is>
      </c>
      <c r="B10478" s="2" t="inlineStr">
        <is>
          <t>LAN</t>
        </is>
      </c>
      <c r="C10478" s="2" t="n">
        <v>2050</v>
      </c>
      <c r="D10478" s="2" t="inlineStr">
        <is>
          <t>United States</t>
        </is>
      </c>
      <c r="E10478" s="2" t="inlineStr">
        <is>
          <t>USA</t>
        </is>
      </c>
      <c r="F10478" s="2" t="inlineStr">
        <is>
          <t>Land_x001f_ll gas recovery for direct use</t>
        </is>
      </c>
      <c r="G10478" s="2" t="n">
        <v>173</v>
      </c>
      <c r="H10478" s="2" t="n">
        <v>0.0005549241614062</v>
      </c>
      <c r="I10478" s="2" t="n">
        <v>0.000621515060774944</v>
      </c>
      <c r="J10478" s="40" t="inlineStr">
        <is>
          <t>waste - methane capture</t>
        </is>
      </c>
    </row>
    <row r="10479" ht="15.75" customHeight="1" s="120">
      <c r="A10479" s="2" t="inlineStr">
        <is>
          <t>WASTE</t>
        </is>
      </c>
      <c r="B10479" s="2" t="inlineStr">
        <is>
          <t>LAN</t>
        </is>
      </c>
      <c r="C10479" s="2" t="n">
        <v>2050</v>
      </c>
      <c r="D10479" s="2" t="inlineStr">
        <is>
          <t>United States</t>
        </is>
      </c>
      <c r="E10479" s="2" t="inlineStr">
        <is>
          <t>USA</t>
        </is>
      </c>
      <c r="F10479" s="2" t="inlineStr">
        <is>
          <t>Electricity generation with combined heat and power</t>
        </is>
      </c>
      <c r="G10479" s="2" t="n">
        <v>177</v>
      </c>
      <c r="H10479" s="2" t="n">
        <v>6.34848256595e-05</v>
      </c>
      <c r="I10479" s="2" t="n">
        <v>7.110300473864001e-05</v>
      </c>
      <c r="J10479" s="40" t="inlineStr">
        <is>
          <t>waste - methane capture</t>
        </is>
      </c>
    </row>
    <row r="10480" ht="15.75" customHeight="1" s="120">
      <c r="A10480" s="2" t="inlineStr">
        <is>
          <t>WASTE</t>
        </is>
      </c>
      <c r="B10480" s="2" t="inlineStr">
        <is>
          <t>LAN</t>
        </is>
      </c>
      <c r="C10480" s="2" t="n">
        <v>2050</v>
      </c>
      <c r="D10480" s="2" t="inlineStr">
        <is>
          <t>United States</t>
        </is>
      </c>
      <c r="E10480" s="2" t="inlineStr">
        <is>
          <t>USA</t>
        </is>
      </c>
      <c r="F10480" s="2" t="inlineStr">
        <is>
          <t>Land_x001f_ll gas recovery for direct use</t>
        </is>
      </c>
      <c r="G10480" s="2" t="n">
        <v>181</v>
      </c>
      <c r="H10480" s="2" t="n">
        <v>0.0001801450998755</v>
      </c>
      <c r="I10480" s="2" t="n">
        <v>0.00020176251186056</v>
      </c>
      <c r="J10480" s="40" t="inlineStr">
        <is>
          <t>waste - methane capture</t>
        </is>
      </c>
    </row>
    <row r="10481" ht="15.75" customHeight="1" s="120">
      <c r="A10481" s="2" t="inlineStr">
        <is>
          <t>WASTE</t>
        </is>
      </c>
      <c r="B10481" s="2" t="inlineStr">
        <is>
          <t>LAN</t>
        </is>
      </c>
      <c r="C10481" s="2" t="n">
        <v>2050</v>
      </c>
      <c r="D10481" s="2" t="inlineStr">
        <is>
          <t>United States</t>
        </is>
      </c>
      <c r="E10481" s="2" t="inlineStr">
        <is>
          <t>USA</t>
        </is>
      </c>
      <c r="F10481" s="2" t="inlineStr">
        <is>
          <t>Electricity generation with combined heat and power</t>
        </is>
      </c>
      <c r="G10481" s="2" t="n">
        <v>182</v>
      </c>
      <c r="H10481" s="2" t="n">
        <v>9.899480937749999e-05</v>
      </c>
      <c r="I10481" s="2" t="n">
        <v>0.0001108741865028</v>
      </c>
      <c r="J10481" s="40" t="inlineStr">
        <is>
          <t>waste - methane capture</t>
        </is>
      </c>
    </row>
    <row r="10482" ht="15.75" customHeight="1" s="120">
      <c r="A10482" s="2" t="inlineStr">
        <is>
          <t>WASTE</t>
        </is>
      </c>
      <c r="B10482" s="2" t="inlineStr">
        <is>
          <t>LAN</t>
        </is>
      </c>
      <c r="C10482" s="2" t="n">
        <v>2050</v>
      </c>
      <c r="D10482" s="2" t="inlineStr">
        <is>
          <t>United States</t>
        </is>
      </c>
      <c r="E10482" s="2" t="inlineStr">
        <is>
          <t>USA</t>
        </is>
      </c>
      <c r="F10482" s="2" t="inlineStr">
        <is>
          <t>Electricity generation with combined heat and power</t>
        </is>
      </c>
      <c r="G10482" s="2" t="n">
        <v>183</v>
      </c>
      <c r="H10482" s="2" t="n">
        <v>0.0001225835658261</v>
      </c>
      <c r="I10482" s="2" t="n">
        <v>0.000137293593725232</v>
      </c>
      <c r="J10482" s="40" t="inlineStr">
        <is>
          <t>waste - methane capture</t>
        </is>
      </c>
    </row>
    <row r="10483" ht="15.75" customHeight="1" s="120">
      <c r="A10483" s="2" t="inlineStr">
        <is>
          <t>WASTE</t>
        </is>
      </c>
      <c r="B10483" s="2" t="inlineStr">
        <is>
          <t>LAN</t>
        </is>
      </c>
      <c r="C10483" s="2" t="n">
        <v>2050</v>
      </c>
      <c r="D10483" s="2" t="inlineStr">
        <is>
          <t>United States</t>
        </is>
      </c>
      <c r="E10483" s="2" t="inlineStr">
        <is>
          <t>USA</t>
        </is>
      </c>
      <c r="F10483" s="2" t="inlineStr">
        <is>
          <t>Electricity generation with combined heat and power</t>
        </is>
      </c>
      <c r="G10483" s="2" t="n">
        <v>185</v>
      </c>
      <c r="H10483" s="2" t="n">
        <v>7.019094482530001e-05</v>
      </c>
      <c r="I10483" s="2" t="n">
        <v>7.861385820433602e-05</v>
      </c>
      <c r="J10483" s="40" t="inlineStr">
        <is>
          <t>waste - methane capture</t>
        </is>
      </c>
    </row>
    <row r="10484" ht="15.75" customHeight="1" s="120">
      <c r="A10484" s="2" t="inlineStr">
        <is>
          <t>WASTE</t>
        </is>
      </c>
      <c r="B10484" s="2" t="inlineStr">
        <is>
          <t>LAN</t>
        </is>
      </c>
      <c r="C10484" s="2" t="n">
        <v>2050</v>
      </c>
      <c r="D10484" s="2" t="inlineStr">
        <is>
          <t>United States</t>
        </is>
      </c>
      <c r="E10484" s="2" t="inlineStr">
        <is>
          <t>USA</t>
        </is>
      </c>
      <c r="F10484" s="2" t="inlineStr">
        <is>
          <t>Electricity generation with a reciprocating engine</t>
        </is>
      </c>
      <c r="G10484" s="2" t="n">
        <v>186</v>
      </c>
      <c r="H10484" s="2" t="n">
        <v>0.000529627490323</v>
      </c>
      <c r="I10484" s="2" t="n">
        <v>0.0005931827891617601</v>
      </c>
      <c r="J10484" s="40" t="inlineStr">
        <is>
          <t>waste - methane capture</t>
        </is>
      </c>
    </row>
    <row r="10485" ht="15.75" customHeight="1" s="120">
      <c r="A10485" s="2" t="inlineStr">
        <is>
          <t>WASTE</t>
        </is>
      </c>
      <c r="B10485" s="2" t="inlineStr">
        <is>
          <t>LAN</t>
        </is>
      </c>
      <c r="C10485" s="2" t="n">
        <v>2050</v>
      </c>
      <c r="D10485" s="2" t="inlineStr">
        <is>
          <t>United States</t>
        </is>
      </c>
      <c r="E10485" s="2" t="inlineStr">
        <is>
          <t>USA</t>
        </is>
      </c>
      <c r="F10485" s="2" t="inlineStr">
        <is>
          <t>Electricity generation with combined heat and power</t>
        </is>
      </c>
      <c r="G10485" s="2" t="n">
        <v>186</v>
      </c>
      <c r="H10485" s="2" t="n">
        <v>0.0001378369343001</v>
      </c>
      <c r="I10485" s="2" t="n">
        <v>0.000154377366416112</v>
      </c>
      <c r="J10485" s="40" t="inlineStr">
        <is>
          <t>waste - methane capture</t>
        </is>
      </c>
    </row>
    <row r="10486" ht="15.75" customHeight="1" s="120">
      <c r="A10486" s="2" t="inlineStr">
        <is>
          <t>WASTE</t>
        </is>
      </c>
      <c r="B10486" s="2" t="inlineStr">
        <is>
          <t>LAN</t>
        </is>
      </c>
      <c r="C10486" s="2" t="n">
        <v>2050</v>
      </c>
      <c r="D10486" s="2" t="inlineStr">
        <is>
          <t>United States</t>
        </is>
      </c>
      <c r="E10486" s="2" t="inlineStr">
        <is>
          <t>USA</t>
        </is>
      </c>
      <c r="F10486" s="2" t="inlineStr">
        <is>
          <t>Flaring of landfill gas</t>
        </is>
      </c>
      <c r="G10486" s="2" t="n">
        <v>187</v>
      </c>
      <c r="H10486" s="2" t="n">
        <v>9.43401828408e-05</v>
      </c>
      <c r="I10486" s="2" t="n">
        <v>0.000105661004781696</v>
      </c>
      <c r="J10486" s="40" t="inlineStr">
        <is>
          <t>waste - methane destruction</t>
        </is>
      </c>
    </row>
    <row r="10487" ht="15.75" customHeight="1" s="120">
      <c r="A10487" s="2" t="inlineStr">
        <is>
          <t>WASTE</t>
        </is>
      </c>
      <c r="B10487" s="2" t="inlineStr">
        <is>
          <t>LAN</t>
        </is>
      </c>
      <c r="C10487" s="2" t="n">
        <v>2050</v>
      </c>
      <c r="D10487" s="2" t="inlineStr">
        <is>
          <t>United States</t>
        </is>
      </c>
      <c r="E10487" s="2" t="inlineStr">
        <is>
          <t>USA</t>
        </is>
      </c>
      <c r="F10487" s="2" t="inlineStr">
        <is>
          <t>Electricity generation with a microturbine</t>
        </is>
      </c>
      <c r="G10487" s="2" t="n">
        <v>187</v>
      </c>
      <c r="H10487" s="54" t="n">
        <v>6.1939895204e-06</v>
      </c>
      <c r="I10487" s="2" t="n">
        <v>6.937268262848e-06</v>
      </c>
      <c r="J10487" s="40" t="inlineStr">
        <is>
          <t>waste - methane capture</t>
        </is>
      </c>
    </row>
    <row r="10488" ht="15.75" customHeight="1" s="120">
      <c r="A10488" s="2" t="inlineStr">
        <is>
          <t>WASTE</t>
        </is>
      </c>
      <c r="B10488" s="2" t="inlineStr">
        <is>
          <t>LAN</t>
        </is>
      </c>
      <c r="C10488" s="2" t="n">
        <v>2050</v>
      </c>
      <c r="D10488" s="2" t="inlineStr">
        <is>
          <t>United States</t>
        </is>
      </c>
      <c r="E10488" s="2" t="inlineStr">
        <is>
          <t>USA</t>
        </is>
      </c>
      <c r="F10488" s="2" t="inlineStr">
        <is>
          <t>Electricity generation with combined heat and power</t>
        </is>
      </c>
      <c r="G10488" s="2" t="n">
        <v>189</v>
      </c>
      <c r="H10488" s="2" t="n">
        <v>0.0001190513066831</v>
      </c>
      <c r="I10488" s="2" t="n">
        <v>0.000133337463485072</v>
      </c>
      <c r="J10488" s="40" t="inlineStr">
        <is>
          <t>waste - methane capture</t>
        </is>
      </c>
    </row>
    <row r="10489" ht="15.75" customHeight="1" s="120">
      <c r="A10489" s="2" t="inlineStr">
        <is>
          <t>WASTE</t>
        </is>
      </c>
      <c r="B10489" s="2" t="inlineStr">
        <is>
          <t>LAN</t>
        </is>
      </c>
      <c r="C10489" s="2" t="n">
        <v>2050</v>
      </c>
      <c r="D10489" s="2" t="inlineStr">
        <is>
          <t>United States</t>
        </is>
      </c>
      <c r="E10489" s="2" t="inlineStr">
        <is>
          <t>USA</t>
        </is>
      </c>
      <c r="F10489" s="2" t="inlineStr">
        <is>
          <t>Land_x001f_ll gas recovery for direct use</t>
        </is>
      </c>
      <c r="G10489" s="2" t="n">
        <v>189</v>
      </c>
      <c r="H10489" s="2" t="n">
        <v>0.000168985396158</v>
      </c>
      <c r="I10489" s="2" t="n">
        <v>0.00018926364369696</v>
      </c>
      <c r="J10489" s="40" t="inlineStr">
        <is>
          <t>waste - methane capture</t>
        </is>
      </c>
    </row>
    <row r="10490" ht="15.75" customHeight="1" s="120">
      <c r="A10490" s="2" t="inlineStr">
        <is>
          <t>WASTE</t>
        </is>
      </c>
      <c r="B10490" s="2" t="inlineStr">
        <is>
          <t>LAN</t>
        </is>
      </c>
      <c r="C10490" s="2" t="n">
        <v>2050</v>
      </c>
      <c r="D10490" s="2" t="inlineStr">
        <is>
          <t>United States</t>
        </is>
      </c>
      <c r="E10490" s="2" t="inlineStr">
        <is>
          <t>USA</t>
        </is>
      </c>
      <c r="F10490" s="2" t="inlineStr">
        <is>
          <t>Electricity generation with combined heat and power</t>
        </is>
      </c>
      <c r="G10490" s="2" t="n">
        <v>190</v>
      </c>
      <c r="H10490" s="2" t="n">
        <v>5.88499533478e-05</v>
      </c>
      <c r="I10490" s="2" t="n">
        <v>6.591194774953601e-05</v>
      </c>
      <c r="J10490" s="40" t="inlineStr">
        <is>
          <t>waste - methane capture</t>
        </is>
      </c>
    </row>
    <row r="10491" ht="15.75" customHeight="1" s="120">
      <c r="A10491" s="2" t="inlineStr">
        <is>
          <t>WASTE</t>
        </is>
      </c>
      <c r="B10491" s="2" t="inlineStr">
        <is>
          <t>LAN</t>
        </is>
      </c>
      <c r="C10491" s="2" t="n">
        <v>2050</v>
      </c>
      <c r="D10491" s="2" t="inlineStr">
        <is>
          <t>United States</t>
        </is>
      </c>
      <c r="E10491" s="2" t="inlineStr">
        <is>
          <t>USA</t>
        </is>
      </c>
      <c r="F10491" s="2" t="inlineStr">
        <is>
          <t>Electricity generation with a reciprocating engine</t>
        </is>
      </c>
      <c r="G10491" s="2" t="n">
        <v>192</v>
      </c>
      <c r="H10491" s="2" t="n">
        <v>0.0004547216231003</v>
      </c>
      <c r="I10491" s="2" t="n">
        <v>0.0005092882178723361</v>
      </c>
      <c r="J10491" s="40" t="inlineStr">
        <is>
          <t>waste - methane capture</t>
        </is>
      </c>
    </row>
    <row r="10492" ht="15.75" customHeight="1" s="120">
      <c r="A10492" s="2" t="inlineStr">
        <is>
          <t>WASTE</t>
        </is>
      </c>
      <c r="B10492" s="2" t="inlineStr">
        <is>
          <t>LAN</t>
        </is>
      </c>
      <c r="C10492" s="2" t="n">
        <v>2050</v>
      </c>
      <c r="D10492" s="2" t="inlineStr">
        <is>
          <t>United States</t>
        </is>
      </c>
      <c r="E10492" s="2" t="inlineStr">
        <is>
          <t>USA</t>
        </is>
      </c>
      <c r="F10492" s="2" t="inlineStr">
        <is>
          <t>Land_x001f_ll gas recovery for direct use</t>
        </is>
      </c>
      <c r="G10492" s="2" t="n">
        <v>194</v>
      </c>
      <c r="H10492" s="2" t="n">
        <v>0.0004413659771672</v>
      </c>
      <c r="I10492" s="2" t="n">
        <v>0.0004943298944272641</v>
      </c>
      <c r="J10492" s="40" t="inlineStr">
        <is>
          <t>waste - methane capture</t>
        </is>
      </c>
    </row>
    <row r="10493" ht="15.75" customHeight="1" s="120">
      <c r="A10493" s="2" t="inlineStr">
        <is>
          <t>WASTE</t>
        </is>
      </c>
      <c r="B10493" s="2" t="inlineStr">
        <is>
          <t>LAN</t>
        </is>
      </c>
      <c r="C10493" s="2" t="n">
        <v>2050</v>
      </c>
      <c r="D10493" s="2" t="inlineStr">
        <is>
          <t>United States</t>
        </is>
      </c>
      <c r="E10493" s="2" t="inlineStr">
        <is>
          <t>USA</t>
        </is>
      </c>
      <c r="F10493" s="2" t="inlineStr">
        <is>
          <t>Electricity generation with combined heat and power</t>
        </is>
      </c>
      <c r="G10493" s="2" t="n">
        <v>204</v>
      </c>
      <c r="H10493" s="2" t="n">
        <v>5.92654614593e-05</v>
      </c>
      <c r="I10493" s="2" t="n">
        <v>6.637731683441601e-05</v>
      </c>
      <c r="J10493" s="40" t="inlineStr">
        <is>
          <t>waste - methane capture</t>
        </is>
      </c>
    </row>
    <row r="10494" ht="15.75" customHeight="1" s="120">
      <c r="A10494" s="2" t="inlineStr">
        <is>
          <t>WASTE</t>
        </is>
      </c>
      <c r="B10494" s="2" t="inlineStr">
        <is>
          <t>LAN</t>
        </is>
      </c>
      <c r="C10494" s="2" t="n">
        <v>2050</v>
      </c>
      <c r="D10494" s="2" t="inlineStr">
        <is>
          <t>United States</t>
        </is>
      </c>
      <c r="E10494" s="2" t="inlineStr">
        <is>
          <t>USA</t>
        </is>
      </c>
      <c r="F10494" s="2" t="inlineStr">
        <is>
          <t>Electricity generation with combined heat and power</t>
        </is>
      </c>
      <c r="G10494" s="2" t="n">
        <v>205</v>
      </c>
      <c r="H10494" s="2" t="n">
        <v>5.50108525204e-05</v>
      </c>
      <c r="I10494" s="2" t="n">
        <v>6.1612154822848e-05</v>
      </c>
      <c r="J10494" s="40" t="inlineStr">
        <is>
          <t>waste - methane capture</t>
        </is>
      </c>
    </row>
    <row r="10495" ht="15.75" customHeight="1" s="120">
      <c r="A10495" s="2" t="inlineStr">
        <is>
          <t>WASTE</t>
        </is>
      </c>
      <c r="B10495" s="2" t="inlineStr">
        <is>
          <t>LAN</t>
        </is>
      </c>
      <c r="C10495" s="2" t="n">
        <v>2050</v>
      </c>
      <c r="D10495" s="2" t="inlineStr">
        <is>
          <t>United States</t>
        </is>
      </c>
      <c r="E10495" s="2" t="inlineStr">
        <is>
          <t>USA</t>
        </is>
      </c>
      <c r="F10495" s="2" t="inlineStr">
        <is>
          <t>Electricity generation with combined heat and power</t>
        </is>
      </c>
      <c r="G10495" s="2" t="n">
        <v>207</v>
      </c>
      <c r="H10495" s="2" t="n">
        <v>5.42964517081e-05</v>
      </c>
      <c r="I10495" s="2" t="n">
        <v>6.0812025913072e-05</v>
      </c>
      <c r="J10495" s="40" t="inlineStr">
        <is>
          <t>waste - methane capture</t>
        </is>
      </c>
    </row>
    <row r="10496" ht="15.75" customHeight="1" s="120">
      <c r="A10496" s="2" t="inlineStr">
        <is>
          <t>WASTE</t>
        </is>
      </c>
      <c r="B10496" s="2" t="inlineStr">
        <is>
          <t>LAN</t>
        </is>
      </c>
      <c r="C10496" s="2" t="n">
        <v>2050</v>
      </c>
      <c r="D10496" s="2" t="inlineStr">
        <is>
          <t>United States</t>
        </is>
      </c>
      <c r="E10496" s="2" t="inlineStr">
        <is>
          <t>USA</t>
        </is>
      </c>
      <c r="F10496" s="2" t="inlineStr">
        <is>
          <t>Electricity generation with combined heat and power</t>
        </is>
      </c>
      <c r="G10496" s="2" t="n">
        <v>208</v>
      </c>
      <c r="H10496" s="2" t="n">
        <v>5.40533619642e-05</v>
      </c>
      <c r="I10496" s="2" t="n">
        <v>6.0539765399904e-05</v>
      </c>
      <c r="J10496" s="40" t="inlineStr">
        <is>
          <t>waste - methane capture</t>
        </is>
      </c>
    </row>
    <row r="10497" ht="15.75" customHeight="1" s="120">
      <c r="A10497" s="2" t="inlineStr">
        <is>
          <t>WASTE</t>
        </is>
      </c>
      <c r="B10497" s="2" t="inlineStr">
        <is>
          <t>LAN</t>
        </is>
      </c>
      <c r="C10497" s="2" t="n">
        <v>2050</v>
      </c>
      <c r="D10497" s="2" t="inlineStr">
        <is>
          <t>United States</t>
        </is>
      </c>
      <c r="E10497" s="2" t="inlineStr">
        <is>
          <t>USA</t>
        </is>
      </c>
      <c r="F10497" s="2" t="inlineStr">
        <is>
          <t>Electricity generation with a gas turbine</t>
        </is>
      </c>
      <c r="G10497" s="2" t="n">
        <v>212</v>
      </c>
      <c r="H10497" s="2" t="n">
        <v>1.50389232658e-05</v>
      </c>
      <c r="I10497" s="2" t="n">
        <v>1.6843594057696e-05</v>
      </c>
      <c r="J10497" s="40" t="inlineStr">
        <is>
          <t>waste - methane capture</t>
        </is>
      </c>
    </row>
    <row r="10498" ht="15.75" customHeight="1" s="120">
      <c r="A10498" s="2" t="inlineStr">
        <is>
          <t>WASTE</t>
        </is>
      </c>
      <c r="B10498" s="2" t="inlineStr">
        <is>
          <t>LAN</t>
        </is>
      </c>
      <c r="C10498" s="2" t="n">
        <v>2050</v>
      </c>
      <c r="D10498" s="2" t="inlineStr">
        <is>
          <t>United States</t>
        </is>
      </c>
      <c r="E10498" s="2" t="inlineStr">
        <is>
          <t>USA</t>
        </is>
      </c>
      <c r="F10498" s="2" t="inlineStr">
        <is>
          <t>Electricity generation with a microturbine</t>
        </is>
      </c>
      <c r="G10498" s="2" t="n">
        <v>213</v>
      </c>
      <c r="H10498" s="54" t="n">
        <v>5.29422095497e-06</v>
      </c>
      <c r="I10498" s="2" t="n">
        <v>5.9295274695664e-06</v>
      </c>
      <c r="J10498" s="40" t="inlineStr">
        <is>
          <t>waste - methane capture</t>
        </is>
      </c>
    </row>
    <row r="10499" ht="15.75" customHeight="1" s="120">
      <c r="A10499" s="2" t="inlineStr">
        <is>
          <t>WASTE</t>
        </is>
      </c>
      <c r="B10499" s="2" t="inlineStr">
        <is>
          <t>LAN</t>
        </is>
      </c>
      <c r="C10499" s="2" t="n">
        <v>2050</v>
      </c>
      <c r="D10499" s="2" t="inlineStr">
        <is>
          <t>United States</t>
        </is>
      </c>
      <c r="E10499" s="2" t="inlineStr">
        <is>
          <t>USA</t>
        </is>
      </c>
      <c r="F10499" s="2" t="inlineStr">
        <is>
          <t>Electricity generation with a reciprocating engine</t>
        </is>
      </c>
      <c r="G10499" s="2" t="n">
        <v>217</v>
      </c>
      <c r="H10499" s="2" t="n">
        <v>0.0004013526777271</v>
      </c>
      <c r="I10499" s="2" t="n">
        <v>0.000449514999054352</v>
      </c>
      <c r="J10499" s="40" t="inlineStr">
        <is>
          <t>waste - methane capture</t>
        </is>
      </c>
    </row>
    <row r="10500" ht="15.75" customHeight="1" s="120">
      <c r="A10500" s="2" t="inlineStr">
        <is>
          <t>WASTE</t>
        </is>
      </c>
      <c r="B10500" s="2" t="inlineStr">
        <is>
          <t>LAN</t>
        </is>
      </c>
      <c r="C10500" s="2" t="n">
        <v>2050</v>
      </c>
      <c r="D10500" s="2" t="inlineStr">
        <is>
          <t>United States</t>
        </is>
      </c>
      <c r="E10500" s="2" t="inlineStr">
        <is>
          <t>USA</t>
        </is>
      </c>
      <c r="F10500" s="2" t="inlineStr">
        <is>
          <t>Flaring of landfill gas</t>
        </is>
      </c>
      <c r="G10500" s="2" t="n">
        <v>217</v>
      </c>
      <c r="H10500" s="2" t="n">
        <v>8.06358802947e-05</v>
      </c>
      <c r="I10500" s="2" t="n">
        <v>9.0312185930064e-05</v>
      </c>
      <c r="J10500" s="40" t="inlineStr">
        <is>
          <t>waste - methane destruction</t>
        </is>
      </c>
    </row>
    <row r="10501" ht="15.75" customHeight="1" s="120">
      <c r="A10501" s="2" t="inlineStr">
        <is>
          <t>WASTE</t>
        </is>
      </c>
      <c r="B10501" s="2" t="inlineStr">
        <is>
          <t>LAN</t>
        </is>
      </c>
      <c r="C10501" s="2" t="n">
        <v>2050</v>
      </c>
      <c r="D10501" s="2" t="inlineStr">
        <is>
          <t>United States</t>
        </is>
      </c>
      <c r="E10501" s="2" t="inlineStr">
        <is>
          <t>USA</t>
        </is>
      </c>
      <c r="F10501" s="2" t="inlineStr">
        <is>
          <t>Electricity generation with a reciprocating engine</t>
        </is>
      </c>
      <c r="G10501" s="2" t="n">
        <v>219</v>
      </c>
      <c r="H10501" s="2" t="n">
        <v>0.0003982154885307</v>
      </c>
      <c r="I10501" s="2" t="n">
        <v>0.000446001347154384</v>
      </c>
      <c r="J10501" s="40" t="inlineStr">
        <is>
          <t>waste - methane capture</t>
        </is>
      </c>
    </row>
    <row r="10502" ht="15.75" customHeight="1" s="120">
      <c r="A10502" s="2" t="inlineStr">
        <is>
          <t>WASTE</t>
        </is>
      </c>
      <c r="B10502" s="2" t="inlineStr">
        <is>
          <t>LAN</t>
        </is>
      </c>
      <c r="C10502" s="2" t="n">
        <v>2050</v>
      </c>
      <c r="D10502" s="2" t="inlineStr">
        <is>
          <t>United States</t>
        </is>
      </c>
      <c r="E10502" s="2" t="inlineStr">
        <is>
          <t>USA</t>
        </is>
      </c>
      <c r="F10502" s="2" t="inlineStr">
        <is>
          <t>Electricity generation with a reciprocating engine</t>
        </is>
      </c>
      <c r="G10502" s="2" t="n">
        <v>221</v>
      </c>
      <c r="H10502" s="2" t="n">
        <v>0.0004467719700187</v>
      </c>
      <c r="I10502" s="2" t="n">
        <v>0.000500384606420944</v>
      </c>
      <c r="J10502" s="40" t="inlineStr">
        <is>
          <t>waste - methane capture</t>
        </is>
      </c>
    </row>
    <row r="10503" ht="15.75" customHeight="1" s="120">
      <c r="A10503" s="2" t="inlineStr">
        <is>
          <t>WASTE</t>
        </is>
      </c>
      <c r="B10503" s="2" t="inlineStr">
        <is>
          <t>LAN</t>
        </is>
      </c>
      <c r="C10503" s="2" t="n">
        <v>2050</v>
      </c>
      <c r="D10503" s="2" t="inlineStr">
        <is>
          <t>United States</t>
        </is>
      </c>
      <c r="E10503" s="2" t="inlineStr">
        <is>
          <t>USA</t>
        </is>
      </c>
      <c r="F10503" s="2" t="inlineStr">
        <is>
          <t>Electricity generation with combined heat and power</t>
        </is>
      </c>
      <c r="G10503" s="2" t="n">
        <v>223</v>
      </c>
      <c r="H10503" s="2" t="n">
        <v>5.75847298023e-05</v>
      </c>
      <c r="I10503" s="2" t="n">
        <v>6.449489737857601e-05</v>
      </c>
      <c r="J10503" s="40" t="inlineStr">
        <is>
          <t>waste - methane capture</t>
        </is>
      </c>
    </row>
    <row r="10504" ht="15.75" customHeight="1" s="120">
      <c r="A10504" s="2" t="inlineStr">
        <is>
          <t>WASTE</t>
        </is>
      </c>
      <c r="B10504" s="2" t="inlineStr">
        <is>
          <t>LAN</t>
        </is>
      </c>
      <c r="C10504" s="2" t="n">
        <v>2050</v>
      </c>
      <c r="D10504" s="2" t="inlineStr">
        <is>
          <t>United States</t>
        </is>
      </c>
      <c r="E10504" s="2" t="inlineStr">
        <is>
          <t>USA</t>
        </is>
      </c>
      <c r="F10504" s="2" t="inlineStr">
        <is>
          <t>Electricity generation with a reciprocating engine</t>
        </is>
      </c>
      <c r="G10504" s="2" t="n">
        <v>226</v>
      </c>
      <c r="H10504" s="2" t="n">
        <v>0.000435836991528</v>
      </c>
      <c r="I10504" s="2" t="n">
        <v>0.00048813743051136</v>
      </c>
      <c r="J10504" s="40" t="inlineStr">
        <is>
          <t>waste - methane capture</t>
        </is>
      </c>
    </row>
    <row r="10505" ht="15.75" customHeight="1" s="120">
      <c r="A10505" s="2" t="inlineStr">
        <is>
          <t>WASTE</t>
        </is>
      </c>
      <c r="B10505" s="2" t="inlineStr">
        <is>
          <t>LAN</t>
        </is>
      </c>
      <c r="C10505" s="2" t="n">
        <v>2050</v>
      </c>
      <c r="D10505" s="2" t="inlineStr">
        <is>
          <t>United States</t>
        </is>
      </c>
      <c r="E10505" s="2" t="inlineStr">
        <is>
          <t>USA</t>
        </is>
      </c>
      <c r="F10505" s="2" t="inlineStr">
        <is>
          <t>Electricity generation with a reciprocating engine</t>
        </is>
      </c>
      <c r="G10505" s="2" t="n">
        <v>227</v>
      </c>
      <c r="H10505" s="2" t="n">
        <v>0.0003843830781989</v>
      </c>
      <c r="I10505" s="2" t="n">
        <v>0.0004305090475827681</v>
      </c>
      <c r="J10505" s="40" t="inlineStr">
        <is>
          <t>waste - methane capture</t>
        </is>
      </c>
    </row>
    <row r="10506" ht="15.75" customHeight="1" s="120">
      <c r="A10506" s="2" t="inlineStr">
        <is>
          <t>WASTE</t>
        </is>
      </c>
      <c r="B10506" s="2" t="inlineStr">
        <is>
          <t>LAN</t>
        </is>
      </c>
      <c r="C10506" s="2" t="n">
        <v>2050</v>
      </c>
      <c r="D10506" s="2" t="inlineStr">
        <is>
          <t>United States</t>
        </is>
      </c>
      <c r="E10506" s="2" t="inlineStr">
        <is>
          <t>USA</t>
        </is>
      </c>
      <c r="F10506" s="2" t="inlineStr">
        <is>
          <t>Electricity generation with a reciprocating engine</t>
        </is>
      </c>
      <c r="G10506" s="2" t="n">
        <v>233</v>
      </c>
      <c r="H10506" s="2" t="n">
        <v>0.0003735466452781</v>
      </c>
      <c r="I10506" s="2" t="n">
        <v>0.000418372242711472</v>
      </c>
      <c r="J10506" s="40" t="inlineStr">
        <is>
          <t>waste - methane capture</t>
        </is>
      </c>
    </row>
    <row r="10507" ht="15.75" customHeight="1" s="120">
      <c r="A10507" s="2" t="inlineStr">
        <is>
          <t>WASTE</t>
        </is>
      </c>
      <c r="B10507" s="2" t="inlineStr">
        <is>
          <t>LAN</t>
        </is>
      </c>
      <c r="C10507" s="2" t="n">
        <v>2050</v>
      </c>
      <c r="D10507" s="2" t="inlineStr">
        <is>
          <t>United States</t>
        </is>
      </c>
      <c r="E10507" s="2" t="inlineStr">
        <is>
          <t>USA</t>
        </is>
      </c>
      <c r="F10507" s="2" t="inlineStr">
        <is>
          <t>Land_x001f_ll gas recovery for direct use</t>
        </is>
      </c>
      <c r="G10507" s="2" t="n">
        <v>234</v>
      </c>
      <c r="H10507" s="2" t="n">
        <v>0.0001588627346791</v>
      </c>
      <c r="I10507" s="2" t="n">
        <v>0.000177926262840592</v>
      </c>
      <c r="J10507" s="40" t="inlineStr">
        <is>
          <t>waste - methane capture</t>
        </is>
      </c>
    </row>
    <row r="10508" ht="15.75" customHeight="1" s="120">
      <c r="A10508" s="2" t="inlineStr">
        <is>
          <t>WASTE</t>
        </is>
      </c>
      <c r="B10508" s="2" t="inlineStr">
        <is>
          <t>LAN</t>
        </is>
      </c>
      <c r="C10508" s="2" t="n">
        <v>2050</v>
      </c>
      <c r="D10508" s="2" t="inlineStr">
        <is>
          <t>United States</t>
        </is>
      </c>
      <c r="E10508" s="2" t="inlineStr">
        <is>
          <t>USA</t>
        </is>
      </c>
      <c r="F10508" s="2" t="inlineStr">
        <is>
          <t>Electricity generation with combined heat and power</t>
        </is>
      </c>
      <c r="G10508" s="2" t="n">
        <v>234</v>
      </c>
      <c r="H10508" s="2" t="n">
        <v>5.49450342078e-05</v>
      </c>
      <c r="I10508" s="2" t="n">
        <v>6.153843831273601e-05</v>
      </c>
      <c r="J10508" s="40" t="inlineStr">
        <is>
          <t>waste - methane capture</t>
        </is>
      </c>
    </row>
    <row r="10509" ht="15.75" customHeight="1" s="120">
      <c r="A10509" s="2" t="inlineStr">
        <is>
          <t>WASTE</t>
        </is>
      </c>
      <c r="B10509" s="2" t="inlineStr">
        <is>
          <t>LAN</t>
        </is>
      </c>
      <c r="C10509" s="2" t="n">
        <v>2050</v>
      </c>
      <c r="D10509" s="2" t="inlineStr">
        <is>
          <t>United States</t>
        </is>
      </c>
      <c r="E10509" s="2" t="inlineStr">
        <is>
          <t>USA</t>
        </is>
      </c>
      <c r="F10509" s="2" t="inlineStr">
        <is>
          <t>Electricity generation with combined heat and power</t>
        </is>
      </c>
      <c r="G10509" s="2" t="n">
        <v>237</v>
      </c>
      <c r="H10509" s="2" t="n">
        <v>4.76099121443e-05</v>
      </c>
      <c r="I10509" s="2" t="n">
        <v>5.3323101601616e-05</v>
      </c>
      <c r="J10509" s="40" t="inlineStr">
        <is>
          <t>waste - methane capture</t>
        </is>
      </c>
    </row>
    <row r="10510" ht="15.75" customHeight="1" s="120">
      <c r="A10510" s="2" t="inlineStr">
        <is>
          <t>WASTE</t>
        </is>
      </c>
      <c r="B10510" s="2" t="inlineStr">
        <is>
          <t>LAN</t>
        </is>
      </c>
      <c r="C10510" s="2" t="n">
        <v>2050</v>
      </c>
      <c r="D10510" s="2" t="inlineStr">
        <is>
          <t>United States</t>
        </is>
      </c>
      <c r="E10510" s="2" t="inlineStr">
        <is>
          <t>USA</t>
        </is>
      </c>
      <c r="F10510" s="2" t="inlineStr">
        <is>
          <t>Electricity generation with a reciprocating engine</t>
        </is>
      </c>
      <c r="G10510" s="2" t="n">
        <v>238</v>
      </c>
      <c r="H10510" s="2" t="n">
        <v>0.0003671556187328</v>
      </c>
      <c r="I10510" s="2" t="n">
        <v>0.0004112142929807361</v>
      </c>
      <c r="J10510" s="40" t="inlineStr">
        <is>
          <t>waste - methane capture</t>
        </is>
      </c>
    </row>
    <row r="10511" ht="15.75" customHeight="1" s="120">
      <c r="A10511" s="2" t="inlineStr">
        <is>
          <t>WASTE</t>
        </is>
      </c>
      <c r="B10511" s="2" t="inlineStr">
        <is>
          <t>LAN</t>
        </is>
      </c>
      <c r="C10511" s="2" t="n">
        <v>2050</v>
      </c>
      <c r="D10511" s="2" t="inlineStr">
        <is>
          <t>United States</t>
        </is>
      </c>
      <c r="E10511" s="2" t="inlineStr">
        <is>
          <t>USA</t>
        </is>
      </c>
      <c r="F10511" s="2" t="inlineStr">
        <is>
          <t>Electricity generation with a microturbine</t>
        </is>
      </c>
      <c r="G10511" s="2" t="n">
        <v>242</v>
      </c>
      <c r="H10511" s="54" t="n">
        <v>4.6191180445e-06</v>
      </c>
      <c r="I10511" s="2" t="n">
        <v>5.173412209840001e-06</v>
      </c>
      <c r="J10511" s="40" t="inlineStr">
        <is>
          <t>waste - methane capture</t>
        </is>
      </c>
    </row>
    <row r="10512" ht="15.75" customHeight="1" s="120">
      <c r="A10512" s="2" t="inlineStr">
        <is>
          <t>WASTE</t>
        </is>
      </c>
      <c r="B10512" s="2" t="inlineStr">
        <is>
          <t>LAN</t>
        </is>
      </c>
      <c r="C10512" s="2" t="n">
        <v>2050</v>
      </c>
      <c r="D10512" s="2" t="inlineStr">
        <is>
          <t>United States</t>
        </is>
      </c>
      <c r="E10512" s="2" t="inlineStr">
        <is>
          <t>USA</t>
        </is>
      </c>
      <c r="F10512" s="2" t="inlineStr">
        <is>
          <t>Electricity generation with combined heat and power</t>
        </is>
      </c>
      <c r="G10512" s="2" t="n">
        <v>246</v>
      </c>
      <c r="H10512" s="2" t="n">
        <v>4.54444234492e-05</v>
      </c>
      <c r="I10512" s="2" t="n">
        <v>5.089775426310401e-05</v>
      </c>
      <c r="J10512" s="40" t="inlineStr">
        <is>
          <t>waste - methane capture</t>
        </is>
      </c>
    </row>
    <row r="10513" ht="15.75" customHeight="1" s="120">
      <c r="A10513" s="2" t="inlineStr">
        <is>
          <t>WASTE</t>
        </is>
      </c>
      <c r="B10513" s="2" t="inlineStr">
        <is>
          <t>LAN</t>
        </is>
      </c>
      <c r="C10513" s="2" t="n">
        <v>2050</v>
      </c>
      <c r="D10513" s="2" t="inlineStr">
        <is>
          <t>United States</t>
        </is>
      </c>
      <c r="E10513" s="2" t="inlineStr">
        <is>
          <t>USA</t>
        </is>
      </c>
      <c r="F10513" s="2" t="inlineStr">
        <is>
          <t>Electricity generation with a reciprocating engine</t>
        </is>
      </c>
      <c r="G10513" s="2" t="n">
        <v>249</v>
      </c>
      <c r="H10513" s="2" t="n">
        <v>0.0003511702525429</v>
      </c>
      <c r="I10513" s="2" t="n">
        <v>0.000393310682848048</v>
      </c>
      <c r="J10513" s="40" t="inlineStr">
        <is>
          <t>waste - methane capture</t>
        </is>
      </c>
    </row>
    <row r="10514" ht="15.75" customHeight="1" s="120">
      <c r="A10514" s="2" t="inlineStr">
        <is>
          <t>WASTE</t>
        </is>
      </c>
      <c r="B10514" s="2" t="inlineStr">
        <is>
          <t>LAN</t>
        </is>
      </c>
      <c r="C10514" s="2" t="n">
        <v>2050</v>
      </c>
      <c r="D10514" s="2" t="inlineStr">
        <is>
          <t>United States</t>
        </is>
      </c>
      <c r="E10514" s="2" t="inlineStr">
        <is>
          <t>USA</t>
        </is>
      </c>
      <c r="F10514" s="2" t="inlineStr">
        <is>
          <t>Electricity generation with combined heat and power</t>
        </is>
      </c>
      <c r="G10514" s="2" t="n">
        <v>252</v>
      </c>
      <c r="H10514" s="2" t="n">
        <v>4.47208476544e-05</v>
      </c>
      <c r="I10514" s="2" t="n">
        <v>5.0087349372928e-05</v>
      </c>
      <c r="J10514" s="40" t="inlineStr">
        <is>
          <t>waste - methane capture</t>
        </is>
      </c>
    </row>
    <row r="10515" ht="15.75" customHeight="1" s="120">
      <c r="A10515" s="2" t="inlineStr">
        <is>
          <t>WASTE</t>
        </is>
      </c>
      <c r="B10515" s="2" t="inlineStr">
        <is>
          <t>LAN</t>
        </is>
      </c>
      <c r="C10515" s="2" t="n">
        <v>2050</v>
      </c>
      <c r="D10515" s="2" t="inlineStr">
        <is>
          <t>United States</t>
        </is>
      </c>
      <c r="E10515" s="2" t="inlineStr">
        <is>
          <t>USA</t>
        </is>
      </c>
      <c r="F10515" s="2" t="inlineStr">
        <is>
          <t>Electricity generation with combined heat and power</t>
        </is>
      </c>
      <c r="G10515" s="2" t="n">
        <v>254</v>
      </c>
      <c r="H10515" s="2" t="n">
        <v>5.07079566887e-05</v>
      </c>
      <c r="I10515" s="2" t="n">
        <v>5.679291149134401e-05</v>
      </c>
      <c r="J10515" s="40" t="inlineStr">
        <is>
          <t>waste - methane capture</t>
        </is>
      </c>
    </row>
    <row r="10516" ht="15.75" customHeight="1" s="120">
      <c r="A10516" s="2" t="inlineStr">
        <is>
          <t>WASTE</t>
        </is>
      </c>
      <c r="B10516" s="2" t="inlineStr">
        <is>
          <t>LAN</t>
        </is>
      </c>
      <c r="C10516" s="2" t="n">
        <v>2050</v>
      </c>
      <c r="D10516" s="2" t="inlineStr">
        <is>
          <t>United States</t>
        </is>
      </c>
      <c r="E10516" s="2" t="inlineStr">
        <is>
          <t>USA</t>
        </is>
      </c>
      <c r="F10516" s="2" t="inlineStr">
        <is>
          <t>Electricity generation with a gas turbine</t>
        </is>
      </c>
      <c r="G10516" s="2" t="n">
        <v>257</v>
      </c>
      <c r="H10516" s="2" t="n">
        <v>1.23523950606e-05</v>
      </c>
      <c r="I10516" s="2" t="n">
        <v>1.3834682467872e-05</v>
      </c>
      <c r="J10516" s="40" t="inlineStr">
        <is>
          <t>waste - methane capture</t>
        </is>
      </c>
    </row>
    <row r="10517" ht="15.75" customHeight="1" s="120">
      <c r="A10517" s="2" t="inlineStr">
        <is>
          <t>WASTE</t>
        </is>
      </c>
      <c r="B10517" s="2" t="inlineStr">
        <is>
          <t>LAN</t>
        </is>
      </c>
      <c r="C10517" s="2" t="n">
        <v>2050</v>
      </c>
      <c r="D10517" s="2" t="inlineStr">
        <is>
          <t>United States</t>
        </is>
      </c>
      <c r="E10517" s="2" t="inlineStr">
        <is>
          <t>USA</t>
        </is>
      </c>
      <c r="F10517" s="2" t="inlineStr">
        <is>
          <t>Electricity generation with combined heat and power</t>
        </is>
      </c>
      <c r="G10517" s="2" t="n">
        <v>259</v>
      </c>
      <c r="H10517" s="2" t="n">
        <v>4.34012181358e-05</v>
      </c>
      <c r="I10517" s="2" t="n">
        <v>4.8609364312096e-05</v>
      </c>
      <c r="J10517" s="40" t="inlineStr">
        <is>
          <t>waste - methane capture</t>
        </is>
      </c>
    </row>
    <row r="10518" ht="15.75" customHeight="1" s="120">
      <c r="A10518" s="2" t="inlineStr">
        <is>
          <t>WASTE</t>
        </is>
      </c>
      <c r="B10518" s="2" t="inlineStr">
        <is>
          <t>LAN</t>
        </is>
      </c>
      <c r="C10518" s="2" t="n">
        <v>2050</v>
      </c>
      <c r="D10518" s="2" t="inlineStr">
        <is>
          <t>United States</t>
        </is>
      </c>
      <c r="E10518" s="2" t="inlineStr">
        <is>
          <t>USA</t>
        </is>
      </c>
      <c r="F10518" s="2" t="inlineStr">
        <is>
          <t>Electricity generation with combined heat and power</t>
        </is>
      </c>
      <c r="G10518" s="2" t="n">
        <v>261</v>
      </c>
      <c r="H10518" s="2" t="n">
        <v>4.31135485996e-05</v>
      </c>
      <c r="I10518" s="2" t="n">
        <v>4.8287174431552e-05</v>
      </c>
      <c r="J10518" s="40" t="inlineStr">
        <is>
          <t>waste - methane capture</t>
        </is>
      </c>
    </row>
    <row r="10519" ht="15.75" customHeight="1" s="120">
      <c r="A10519" s="2" t="inlineStr">
        <is>
          <t>WASTE</t>
        </is>
      </c>
      <c r="B10519" s="2" t="inlineStr">
        <is>
          <t>LAN</t>
        </is>
      </c>
      <c r="C10519" s="2" t="n">
        <v>2050</v>
      </c>
      <c r="D10519" s="2" t="inlineStr">
        <is>
          <t>United States</t>
        </is>
      </c>
      <c r="E10519" s="2" t="inlineStr">
        <is>
          <t>USA</t>
        </is>
      </c>
      <c r="F10519" s="2" t="inlineStr">
        <is>
          <t>Flaring of landfill gas</t>
        </is>
      </c>
      <c r="G10519" s="2" t="n">
        <v>265</v>
      </c>
      <c r="H10519" s="2" t="n">
        <v>7.03534387867e-05</v>
      </c>
      <c r="I10519" s="2" t="n">
        <v>7.879585144110402e-05</v>
      </c>
      <c r="J10519" s="40" t="inlineStr">
        <is>
          <t>waste - methane destruction</t>
        </is>
      </c>
    </row>
    <row r="10520" ht="15.75" customHeight="1" s="120">
      <c r="A10520" s="2" t="inlineStr">
        <is>
          <t>WASTE</t>
        </is>
      </c>
      <c r="B10520" s="2" t="inlineStr">
        <is>
          <t>LAN</t>
        </is>
      </c>
      <c r="C10520" s="2" t="n">
        <v>2050</v>
      </c>
      <c r="D10520" s="2" t="inlineStr">
        <is>
          <t>United States</t>
        </is>
      </c>
      <c r="E10520" s="2" t="inlineStr">
        <is>
          <t>USA</t>
        </is>
      </c>
      <c r="F10520" s="2" t="inlineStr">
        <is>
          <t>Electricity generation with a reciprocating engine</t>
        </is>
      </c>
      <c r="G10520" s="2" t="n">
        <v>267</v>
      </c>
      <c r="H10520" s="2" t="n">
        <v>0.00032607128378</v>
      </c>
      <c r="I10520" s="2" t="n">
        <v>0.0003651998378336</v>
      </c>
      <c r="J10520" s="40" t="inlineStr">
        <is>
          <t>waste - methane capture</t>
        </is>
      </c>
    </row>
    <row r="10521" ht="15.75" customHeight="1" s="120">
      <c r="A10521" s="2" t="inlineStr">
        <is>
          <t>WASTE</t>
        </is>
      </c>
      <c r="B10521" s="2" t="inlineStr">
        <is>
          <t>LAN</t>
        </is>
      </c>
      <c r="C10521" s="2" t="n">
        <v>2050</v>
      </c>
      <c r="D10521" s="2" t="inlineStr">
        <is>
          <t>United States</t>
        </is>
      </c>
      <c r="E10521" s="2" t="inlineStr">
        <is>
          <t>USA</t>
        </is>
      </c>
      <c r="F10521" s="2" t="inlineStr">
        <is>
          <t>Electricity generation with a reciprocating engine</t>
        </is>
      </c>
      <c r="G10521" s="2" t="n">
        <v>270</v>
      </c>
      <c r="H10521" s="2" t="n">
        <v>0.0003233034512959</v>
      </c>
      <c r="I10521" s="2" t="n">
        <v>0.000362099865451408</v>
      </c>
      <c r="J10521" s="40" t="inlineStr">
        <is>
          <t>waste - methane capture</t>
        </is>
      </c>
    </row>
    <row r="10522" ht="15.75" customHeight="1" s="120">
      <c r="A10522" s="2" t="inlineStr">
        <is>
          <t>WASTE</t>
        </is>
      </c>
      <c r="B10522" s="2" t="inlineStr">
        <is>
          <t>LAN</t>
        </is>
      </c>
      <c r="C10522" s="2" t="n">
        <v>2050</v>
      </c>
      <c r="D10522" s="2" t="inlineStr">
        <is>
          <t>United States</t>
        </is>
      </c>
      <c r="E10522" s="2" t="inlineStr">
        <is>
          <t>USA</t>
        </is>
      </c>
      <c r="F10522" s="2" t="inlineStr">
        <is>
          <t>Electricity generation with a reciprocating engine</t>
        </is>
      </c>
      <c r="G10522" s="2" t="n">
        <v>271</v>
      </c>
      <c r="H10522" s="2" t="n">
        <v>0.0003630923747551</v>
      </c>
      <c r="I10522" s="2" t="n">
        <v>0.0004066634597257121</v>
      </c>
      <c r="J10522" s="40" t="inlineStr">
        <is>
          <t>waste - methane capture</t>
        </is>
      </c>
    </row>
    <row r="10523" ht="15.75" customHeight="1" s="120">
      <c r="A10523" s="2" t="inlineStr">
        <is>
          <t>WASTE</t>
        </is>
      </c>
      <c r="B10523" s="2" t="inlineStr">
        <is>
          <t>LAN</t>
        </is>
      </c>
      <c r="C10523" s="2" t="n">
        <v>2050</v>
      </c>
      <c r="D10523" s="2" t="inlineStr">
        <is>
          <t>United States</t>
        </is>
      </c>
      <c r="E10523" s="2" t="inlineStr">
        <is>
          <t>USA</t>
        </is>
      </c>
      <c r="F10523" s="2" t="inlineStr">
        <is>
          <t>Land_x001f_ll gas recovery for direct use</t>
        </is>
      </c>
      <c r="G10523" s="2" t="n">
        <v>277</v>
      </c>
      <c r="H10523" s="2" t="n">
        <v>0.0001462563232053</v>
      </c>
      <c r="I10523" s="2" t="n">
        <v>0.000163807081989936</v>
      </c>
      <c r="J10523" s="40" t="inlineStr">
        <is>
          <t>waste - methane capture</t>
        </is>
      </c>
    </row>
    <row r="10524" ht="15.75" customHeight="1" s="120">
      <c r="A10524" s="2" t="inlineStr">
        <is>
          <t>WASTE</t>
        </is>
      </c>
      <c r="B10524" s="2" t="inlineStr">
        <is>
          <t>LAN</t>
        </is>
      </c>
      <c r="C10524" s="2" t="n">
        <v>2050</v>
      </c>
      <c r="D10524" s="2" t="inlineStr">
        <is>
          <t>United States</t>
        </is>
      </c>
      <c r="E10524" s="2" t="inlineStr">
        <is>
          <t>USA</t>
        </is>
      </c>
      <c r="F10524" s="2" t="inlineStr">
        <is>
          <t>Electricity generation with a reciprocating engine</t>
        </is>
      </c>
      <c r="G10524" s="2" t="n">
        <v>282</v>
      </c>
      <c r="H10524" s="2" t="n">
        <v>0.0003097922890447</v>
      </c>
      <c r="I10524" s="2" t="n">
        <v>0.000346967363730064</v>
      </c>
      <c r="J10524" s="40" t="inlineStr">
        <is>
          <t>waste - methane capture</t>
        </is>
      </c>
    </row>
    <row r="10525" ht="15.75" customHeight="1" s="120">
      <c r="A10525" s="2" t="inlineStr">
        <is>
          <t>WASTE</t>
        </is>
      </c>
      <c r="B10525" s="2" t="inlineStr">
        <is>
          <t>LAN</t>
        </is>
      </c>
      <c r="C10525" s="2" t="n">
        <v>2050</v>
      </c>
      <c r="D10525" s="2" t="inlineStr">
        <is>
          <t>United States</t>
        </is>
      </c>
      <c r="E10525" s="2" t="inlineStr">
        <is>
          <t>USA</t>
        </is>
      </c>
      <c r="F10525" s="2" t="inlineStr">
        <is>
          <t>Electricity generation with combined heat and power</t>
        </is>
      </c>
      <c r="G10525" s="2" t="n">
        <v>291</v>
      </c>
      <c r="H10525" s="2" t="n">
        <v>4.41356241936e-05</v>
      </c>
      <c r="I10525" s="2" t="n">
        <v>4.943189909683201e-05</v>
      </c>
      <c r="J10525" s="40" t="inlineStr">
        <is>
          <t>waste - methane capture</t>
        </is>
      </c>
    </row>
    <row r="10526" ht="15.75" customHeight="1" s="120">
      <c r="A10526" s="2" t="inlineStr">
        <is>
          <t>WASTE</t>
        </is>
      </c>
      <c r="B10526" s="2" t="inlineStr">
        <is>
          <t>LAN</t>
        </is>
      </c>
      <c r="C10526" s="2" t="n">
        <v>2050</v>
      </c>
      <c r="D10526" s="2" t="inlineStr">
        <is>
          <t>United States</t>
        </is>
      </c>
      <c r="E10526" s="2" t="inlineStr">
        <is>
          <t>USA</t>
        </is>
      </c>
      <c r="F10526" s="2" t="inlineStr">
        <is>
          <t>Electricity generation with a gas turbine</t>
        </is>
      </c>
      <c r="G10526" s="2" t="n">
        <v>293</v>
      </c>
      <c r="H10526" s="2" t="n">
        <v>1.0839481547e-05</v>
      </c>
      <c r="I10526" s="2" t="n">
        <v>1.214021933264e-05</v>
      </c>
      <c r="J10526" s="40" t="inlineStr">
        <is>
          <t>waste - methane capture</t>
        </is>
      </c>
    </row>
    <row r="10527" ht="15.75" customHeight="1" s="120">
      <c r="A10527" s="2" t="inlineStr">
        <is>
          <t>WASTE</t>
        </is>
      </c>
      <c r="B10527" s="2" t="inlineStr">
        <is>
          <t>LAN</t>
        </is>
      </c>
      <c r="C10527" s="2" t="n">
        <v>2050</v>
      </c>
      <c r="D10527" s="2" t="inlineStr">
        <is>
          <t>United States</t>
        </is>
      </c>
      <c r="E10527" s="2" t="inlineStr">
        <is>
          <t>USA</t>
        </is>
      </c>
      <c r="F10527" s="2" t="inlineStr">
        <is>
          <t>Electricity generation with combined heat and power</t>
        </is>
      </c>
      <c r="G10527" s="2" t="n">
        <v>297</v>
      </c>
      <c r="H10527" s="2" t="n">
        <v>3.7893467379e-05</v>
      </c>
      <c r="I10527" s="2" t="n">
        <v>4.244068346448001e-05</v>
      </c>
      <c r="J10527" s="40" t="inlineStr">
        <is>
          <t>waste - methane capture</t>
        </is>
      </c>
    </row>
    <row r="10528" ht="15.75" customHeight="1" s="120">
      <c r="A10528" s="2" t="inlineStr">
        <is>
          <t>WASTE</t>
        </is>
      </c>
      <c r="B10528" s="2" t="inlineStr">
        <is>
          <t>LAN</t>
        </is>
      </c>
      <c r="C10528" s="2" t="n">
        <v>2050</v>
      </c>
      <c r="D10528" s="2" t="inlineStr">
        <is>
          <t>United States</t>
        </is>
      </c>
      <c r="E10528" s="2" t="inlineStr">
        <is>
          <t>USA</t>
        </is>
      </c>
      <c r="F10528" s="2" t="inlineStr">
        <is>
          <t>Land_x001f_ll gas recovery for direct use</t>
        </is>
      </c>
      <c r="G10528" s="2" t="n">
        <v>300</v>
      </c>
      <c r="H10528" s="2" t="n">
        <v>0.0001401441259077</v>
      </c>
      <c r="I10528" s="2" t="n">
        <v>0.000156961421016624</v>
      </c>
      <c r="J10528" s="40" t="inlineStr">
        <is>
          <t>waste - methane capture</t>
        </is>
      </c>
    </row>
    <row r="10529" ht="15.75" customHeight="1" s="120">
      <c r="A10529" s="2" t="inlineStr">
        <is>
          <t>WASTE</t>
        </is>
      </c>
      <c r="B10529" s="2" t="inlineStr">
        <is>
          <t>LAN</t>
        </is>
      </c>
      <c r="C10529" s="2" t="n">
        <v>2050</v>
      </c>
      <c r="D10529" s="2" t="inlineStr">
        <is>
          <t>United States</t>
        </is>
      </c>
      <c r="E10529" s="2" t="inlineStr">
        <is>
          <t>USA</t>
        </is>
      </c>
      <c r="F10529" s="2" t="inlineStr">
        <is>
          <t>Electricity generation with a reciprocating engine</t>
        </is>
      </c>
      <c r="G10529" s="2" t="n">
        <v>307</v>
      </c>
      <c r="H10529" s="2" t="n">
        <v>0.0005689120444003</v>
      </c>
      <c r="I10529" s="2" t="n">
        <v>0.0006371814897283361</v>
      </c>
      <c r="J10529" s="40" t="inlineStr">
        <is>
          <t>waste - methane capture</t>
        </is>
      </c>
    </row>
    <row r="10530" ht="15.75" customHeight="1" s="120">
      <c r="A10530" s="2" t="inlineStr">
        <is>
          <t>WASTE</t>
        </is>
      </c>
      <c r="B10530" s="2" t="inlineStr">
        <is>
          <t>LAN</t>
        </is>
      </c>
      <c r="C10530" s="2" t="n">
        <v>2050</v>
      </c>
      <c r="D10530" s="2" t="inlineStr">
        <is>
          <t>United States</t>
        </is>
      </c>
      <c r="E10530" s="2" t="inlineStr">
        <is>
          <t>USA</t>
        </is>
      </c>
      <c r="F10530" s="2" t="inlineStr">
        <is>
          <t>Electricity generation with a microturbine</t>
        </is>
      </c>
      <c r="G10530" s="2" t="n">
        <v>311</v>
      </c>
      <c r="H10530" s="54" t="n">
        <v>3.54088911081e-06</v>
      </c>
      <c r="I10530" s="2" t="n">
        <v>3.9657958041072e-06</v>
      </c>
      <c r="J10530" s="40" t="inlineStr">
        <is>
          <t>waste - methane capture</t>
        </is>
      </c>
    </row>
    <row r="10531" ht="15.75" customHeight="1" s="120">
      <c r="A10531" s="2" t="inlineStr">
        <is>
          <t>WASTE</t>
        </is>
      </c>
      <c r="B10531" s="2" t="inlineStr">
        <is>
          <t>LAN</t>
        </is>
      </c>
      <c r="C10531" s="2" t="n">
        <v>2050</v>
      </c>
      <c r="D10531" s="2" t="inlineStr">
        <is>
          <t>United States</t>
        </is>
      </c>
      <c r="E10531" s="2" t="inlineStr">
        <is>
          <t>USA</t>
        </is>
      </c>
      <c r="F10531" s="2" t="inlineStr">
        <is>
          <t>Electricity generation with a reciprocating engine</t>
        </is>
      </c>
      <c r="G10531" s="2" t="n">
        <v>311</v>
      </c>
      <c r="H10531" s="2" t="n">
        <v>0.0003159402986057</v>
      </c>
      <c r="I10531" s="2" t="n">
        <v>0.000353853134438384</v>
      </c>
      <c r="J10531" s="40" t="inlineStr">
        <is>
          <t>waste - methane capture</t>
        </is>
      </c>
    </row>
    <row r="10532" ht="15.75" customHeight="1" s="120">
      <c r="A10532" s="2" t="inlineStr">
        <is>
          <t>WASTE</t>
        </is>
      </c>
      <c r="B10532" s="2" t="inlineStr">
        <is>
          <t>LAN</t>
        </is>
      </c>
      <c r="C10532" s="2" t="n">
        <v>2050</v>
      </c>
      <c r="D10532" s="2" t="inlineStr">
        <is>
          <t>United States</t>
        </is>
      </c>
      <c r="E10532" s="2" t="inlineStr">
        <is>
          <t>USA</t>
        </is>
      </c>
      <c r="F10532" s="2" t="inlineStr">
        <is>
          <t>Electricity generation with a microturbine</t>
        </is>
      </c>
      <c r="G10532" s="2" t="n">
        <v>318</v>
      </c>
      <c r="H10532" s="54" t="n">
        <v>3.41332406606e-06</v>
      </c>
      <c r="I10532" s="2" t="n">
        <v>3.8229229539872e-06</v>
      </c>
      <c r="J10532" s="40" t="inlineStr">
        <is>
          <t>waste - methane capture</t>
        </is>
      </c>
    </row>
    <row r="10533" ht="15.75" customHeight="1" s="120">
      <c r="A10533" s="2" t="inlineStr">
        <is>
          <t>WASTE</t>
        </is>
      </c>
      <c r="B10533" s="2" t="inlineStr">
        <is>
          <t>LAN</t>
        </is>
      </c>
      <c r="C10533" s="2" t="n">
        <v>2050</v>
      </c>
      <c r="D10533" s="2" t="inlineStr">
        <is>
          <t>United States</t>
        </is>
      </c>
      <c r="E10533" s="2" t="inlineStr">
        <is>
          <t>USA</t>
        </is>
      </c>
      <c r="F10533" s="2" t="inlineStr">
        <is>
          <t>Electricity generation with a reciprocating engine</t>
        </is>
      </c>
      <c r="G10533" s="2" t="n">
        <v>326</v>
      </c>
      <c r="H10533" s="2" t="n">
        <v>0.0002680782054085</v>
      </c>
      <c r="I10533" s="2" t="n">
        <v>0.00030024759005752</v>
      </c>
      <c r="J10533" s="40" t="inlineStr">
        <is>
          <t>waste - methane capture</t>
        </is>
      </c>
    </row>
    <row r="10534" ht="15.75" customHeight="1" s="120">
      <c r="A10534" s="2" t="inlineStr">
        <is>
          <t>WASTE</t>
        </is>
      </c>
      <c r="B10534" s="2" t="inlineStr">
        <is>
          <t>LAN</t>
        </is>
      </c>
      <c r="C10534" s="2" t="n">
        <v>2050</v>
      </c>
      <c r="D10534" s="2" t="inlineStr">
        <is>
          <t>United States</t>
        </is>
      </c>
      <c r="E10534" s="2" t="inlineStr">
        <is>
          <t>USA</t>
        </is>
      </c>
      <c r="F10534" s="2" t="inlineStr">
        <is>
          <t>Electricity generation with a reciprocating engine</t>
        </is>
      </c>
      <c r="G10534" s="2" t="n">
        <v>333</v>
      </c>
      <c r="H10534" s="2" t="n">
        <v>0.0002614374679979</v>
      </c>
      <c r="I10534" s="2" t="n">
        <v>0.000292809964157648</v>
      </c>
      <c r="J10534" s="40" t="inlineStr">
        <is>
          <t>waste - methane capture</t>
        </is>
      </c>
    </row>
    <row r="10535" ht="15.75" customHeight="1" s="120">
      <c r="A10535" s="2" t="inlineStr">
        <is>
          <t>WASTE</t>
        </is>
      </c>
      <c r="B10535" s="2" t="inlineStr">
        <is>
          <t>LAN</t>
        </is>
      </c>
      <c r="C10535" s="2" t="n">
        <v>2050</v>
      </c>
      <c r="D10535" s="2" t="inlineStr">
        <is>
          <t>United States</t>
        </is>
      </c>
      <c r="E10535" s="2" t="inlineStr">
        <is>
          <t>USA</t>
        </is>
      </c>
      <c r="F10535" s="2" t="inlineStr">
        <is>
          <t>Land_x001f_ll gas recovery for direct use</t>
        </is>
      </c>
      <c r="G10535" s="2" t="n">
        <v>334</v>
      </c>
      <c r="H10535" s="2" t="n">
        <v>0.0001475084427511</v>
      </c>
      <c r="I10535" s="2" t="n">
        <v>0.000165209455881232</v>
      </c>
      <c r="J10535" s="40" t="inlineStr">
        <is>
          <t>waste - methane capture</t>
        </is>
      </c>
    </row>
    <row r="10536" ht="15.75" customHeight="1" s="120">
      <c r="A10536" s="2" t="inlineStr">
        <is>
          <t>WASTE</t>
        </is>
      </c>
      <c r="B10536" s="2" t="inlineStr">
        <is>
          <t>LAN</t>
        </is>
      </c>
      <c r="C10536" s="2" t="n">
        <v>2050</v>
      </c>
      <c r="D10536" s="2" t="inlineStr">
        <is>
          <t>United States</t>
        </is>
      </c>
      <c r="E10536" s="2" t="inlineStr">
        <is>
          <t>USA</t>
        </is>
      </c>
      <c r="F10536" s="2" t="inlineStr">
        <is>
          <t>Flaring of landfill gas</t>
        </is>
      </c>
      <c r="G10536" s="2" t="n">
        <v>335</v>
      </c>
      <c r="H10536" s="2" t="n">
        <v>5.19880813954e-05</v>
      </c>
      <c r="I10536" s="2" t="n">
        <v>5.822665116284801e-05</v>
      </c>
      <c r="J10536" s="40" t="inlineStr">
        <is>
          <t>waste - methane destruction</t>
        </is>
      </c>
    </row>
    <row r="10537" ht="15.75" customHeight="1" s="120">
      <c r="A10537" s="2" t="inlineStr">
        <is>
          <t>WASTE</t>
        </is>
      </c>
      <c r="B10537" s="2" t="inlineStr">
        <is>
          <t>LAN</t>
        </is>
      </c>
      <c r="C10537" s="2" t="n">
        <v>2050</v>
      </c>
      <c r="D10537" s="2" t="inlineStr">
        <is>
          <t>United States</t>
        </is>
      </c>
      <c r="E10537" s="2" t="inlineStr">
        <is>
          <t>USA</t>
        </is>
      </c>
      <c r="F10537" s="2" t="inlineStr">
        <is>
          <t>Electricity generation with combined heat and power</t>
        </is>
      </c>
      <c r="G10537" s="2" t="n">
        <v>337</v>
      </c>
      <c r="H10537" s="2" t="n">
        <v>3.34460564773e-05</v>
      </c>
      <c r="I10537" s="2" t="n">
        <v>3.745958325457601e-05</v>
      </c>
      <c r="J10537" s="40" t="inlineStr">
        <is>
          <t>waste - methane capture</t>
        </is>
      </c>
    </row>
    <row r="10538" ht="15.75" customHeight="1" s="120">
      <c r="A10538" s="2" t="inlineStr">
        <is>
          <t>WASTE</t>
        </is>
      </c>
      <c r="B10538" s="2" t="inlineStr">
        <is>
          <t>LAN</t>
        </is>
      </c>
      <c r="C10538" s="2" t="n">
        <v>2050</v>
      </c>
      <c r="D10538" s="2" t="inlineStr">
        <is>
          <t>United States</t>
        </is>
      </c>
      <c r="E10538" s="2" t="inlineStr">
        <is>
          <t>USA</t>
        </is>
      </c>
      <c r="F10538" s="2" t="inlineStr">
        <is>
          <t>Electricity generation with combined heat and power</t>
        </is>
      </c>
      <c r="G10538" s="2" t="n">
        <v>340</v>
      </c>
      <c r="H10538" s="2" t="n">
        <v>3.31846240442e-05</v>
      </c>
      <c r="I10538" s="2" t="n">
        <v>3.7166778929504e-05</v>
      </c>
      <c r="J10538" s="40" t="inlineStr">
        <is>
          <t>waste - methane capture</t>
        </is>
      </c>
    </row>
    <row r="10539" ht="15.75" customHeight="1" s="120">
      <c r="A10539" s="2" t="inlineStr">
        <is>
          <t>WASTE</t>
        </is>
      </c>
      <c r="B10539" s="2" t="inlineStr">
        <is>
          <t>LAN</t>
        </is>
      </c>
      <c r="C10539" s="2" t="n">
        <v>2050</v>
      </c>
      <c r="D10539" s="2" t="inlineStr">
        <is>
          <t>United States</t>
        </is>
      </c>
      <c r="E10539" s="2" t="inlineStr">
        <is>
          <t>USA</t>
        </is>
      </c>
      <c r="F10539" s="2" t="inlineStr">
        <is>
          <t>Electricity generation with a gas turbine</t>
        </is>
      </c>
      <c r="G10539" s="2" t="n">
        <v>342</v>
      </c>
      <c r="H10539" s="54" t="n">
        <v>9.264886102759999e-06</v>
      </c>
      <c r="I10539" s="2" t="n">
        <v>1.03766724350912e-05</v>
      </c>
      <c r="J10539" s="40" t="inlineStr">
        <is>
          <t>waste - methane capture</t>
        </is>
      </c>
    </row>
    <row r="10540" ht="15.75" customHeight="1" s="120">
      <c r="A10540" s="2" t="inlineStr">
        <is>
          <t>WASTE</t>
        </is>
      </c>
      <c r="B10540" s="2" t="inlineStr">
        <is>
          <t>LAN</t>
        </is>
      </c>
      <c r="C10540" s="2" t="n">
        <v>2050</v>
      </c>
      <c r="D10540" s="2" t="inlineStr">
        <is>
          <t>United States</t>
        </is>
      </c>
      <c r="E10540" s="2" t="inlineStr">
        <is>
          <t>USA</t>
        </is>
      </c>
      <c r="F10540" s="2" t="inlineStr">
        <is>
          <t>Flaring of landfill gas</t>
        </is>
      </c>
      <c r="G10540" s="2" t="n">
        <v>345</v>
      </c>
      <c r="H10540" s="2" t="n">
        <v>5.39310130989e-05</v>
      </c>
      <c r="I10540" s="2" t="n">
        <v>6.0402734670768e-05</v>
      </c>
      <c r="J10540" s="40" t="inlineStr">
        <is>
          <t>waste - methane destruction</t>
        </is>
      </c>
    </row>
    <row r="10541" ht="15.75" customHeight="1" s="120">
      <c r="A10541" s="2" t="inlineStr">
        <is>
          <t>WASTE</t>
        </is>
      </c>
      <c r="B10541" s="2" t="inlineStr">
        <is>
          <t>LAN</t>
        </is>
      </c>
      <c r="C10541" s="2" t="n">
        <v>2050</v>
      </c>
      <c r="D10541" s="2" t="inlineStr">
        <is>
          <t>United States</t>
        </is>
      </c>
      <c r="E10541" s="2" t="inlineStr">
        <is>
          <t>USA</t>
        </is>
      </c>
      <c r="F10541" s="2" t="inlineStr">
        <is>
          <t>Electricity generation with combined heat and power</t>
        </is>
      </c>
      <c r="G10541" s="2" t="n">
        <v>347</v>
      </c>
      <c r="H10541" s="2" t="n">
        <v>3.72309950762e-05</v>
      </c>
      <c r="I10541" s="2" t="n">
        <v>4.1698714485344e-05</v>
      </c>
      <c r="J10541" s="40" t="inlineStr">
        <is>
          <t>waste - methane capture</t>
        </is>
      </c>
    </row>
    <row r="10542" ht="15.75" customHeight="1" s="120">
      <c r="A10542" s="2" t="inlineStr">
        <is>
          <t>WASTE</t>
        </is>
      </c>
      <c r="B10542" s="2" t="inlineStr">
        <is>
          <t>LAN</t>
        </is>
      </c>
      <c r="C10542" s="2" t="n">
        <v>2050</v>
      </c>
      <c r="D10542" s="2" t="inlineStr">
        <is>
          <t>United States</t>
        </is>
      </c>
      <c r="E10542" s="2" t="inlineStr">
        <is>
          <t>USA</t>
        </is>
      </c>
      <c r="F10542" s="2" t="inlineStr">
        <is>
          <t>Land_x001f_ll gas recovery for direct use</t>
        </is>
      </c>
      <c r="G10542" s="2" t="n">
        <v>351</v>
      </c>
      <c r="H10542" s="2" t="n">
        <v>0.000257364983554</v>
      </c>
      <c r="I10542" s="2" t="n">
        <v>0.00028824878158048</v>
      </c>
      <c r="J10542" s="40" t="inlineStr">
        <is>
          <t>waste - methane capture</t>
        </is>
      </c>
    </row>
    <row r="10543" ht="15.75" customHeight="1" s="120">
      <c r="A10543" s="2" t="inlineStr">
        <is>
          <t>WASTE</t>
        </is>
      </c>
      <c r="B10543" s="2" t="inlineStr">
        <is>
          <t>LAN</t>
        </is>
      </c>
      <c r="C10543" s="2" t="n">
        <v>2050</v>
      </c>
      <c r="D10543" s="2" t="inlineStr">
        <is>
          <t>United States</t>
        </is>
      </c>
      <c r="E10543" s="2" t="inlineStr">
        <is>
          <t>USA</t>
        </is>
      </c>
      <c r="F10543" s="2" t="inlineStr">
        <is>
          <t>Electricity generation with combined heat and power</t>
        </is>
      </c>
      <c r="G10543" s="2" t="n">
        <v>352</v>
      </c>
      <c r="H10543" s="2" t="n">
        <v>3.20319231832e-05</v>
      </c>
      <c r="I10543" s="2" t="n">
        <v>3.587575396518401e-05</v>
      </c>
      <c r="J10543" s="40" t="inlineStr">
        <is>
          <t>waste - methane capture</t>
        </is>
      </c>
    </row>
    <row r="10544" ht="15.75" customHeight="1" s="120">
      <c r="A10544" s="2" t="inlineStr">
        <is>
          <t>WASTE</t>
        </is>
      </c>
      <c r="B10544" s="2" t="inlineStr">
        <is>
          <t>LAN</t>
        </is>
      </c>
      <c r="C10544" s="2" t="n">
        <v>2050</v>
      </c>
      <c r="D10544" s="2" t="inlineStr">
        <is>
          <t>United States</t>
        </is>
      </c>
      <c r="E10544" s="2" t="inlineStr">
        <is>
          <t>USA</t>
        </is>
      </c>
      <c r="F10544" s="2" t="inlineStr">
        <is>
          <t>Electricity generation with combined heat and power</t>
        </is>
      </c>
      <c r="G10544" s="2" t="n">
        <v>356</v>
      </c>
      <c r="H10544" s="2" t="n">
        <v>3.63197468687e-05</v>
      </c>
      <c r="I10544" s="2" t="n">
        <v>4.0678116492944e-05</v>
      </c>
      <c r="J10544" s="40" t="inlineStr">
        <is>
          <t>waste - methane capture</t>
        </is>
      </c>
    </row>
    <row r="10545" ht="15.75" customHeight="1" s="120">
      <c r="A10545" s="2" t="inlineStr">
        <is>
          <t>WASTE</t>
        </is>
      </c>
      <c r="B10545" s="2" t="inlineStr">
        <is>
          <t>LAN</t>
        </is>
      </c>
      <c r="C10545" s="2" t="n">
        <v>2050</v>
      </c>
      <c r="D10545" s="2" t="inlineStr">
        <is>
          <t>United States</t>
        </is>
      </c>
      <c r="E10545" s="2" t="inlineStr">
        <is>
          <t>USA</t>
        </is>
      </c>
      <c r="F10545" s="2" t="inlineStr">
        <is>
          <t>Electricity generation with combined heat and power</t>
        </is>
      </c>
      <c r="G10545" s="2" t="n">
        <v>362</v>
      </c>
      <c r="H10545" s="2" t="n">
        <v>3.11288895318e-05</v>
      </c>
      <c r="I10545" s="2" t="n">
        <v>3.486435627561601e-05</v>
      </c>
      <c r="J10545" s="40" t="inlineStr">
        <is>
          <t>waste - methane capture</t>
        </is>
      </c>
    </row>
    <row r="10546" ht="15.75" customHeight="1" s="120">
      <c r="A10546" s="2" t="inlineStr">
        <is>
          <t>WASTE</t>
        </is>
      </c>
      <c r="B10546" s="2" t="inlineStr">
        <is>
          <t>LAN</t>
        </is>
      </c>
      <c r="C10546" s="2" t="n">
        <v>2050</v>
      </c>
      <c r="D10546" s="2" t="inlineStr">
        <is>
          <t>United States</t>
        </is>
      </c>
      <c r="E10546" s="2" t="inlineStr">
        <is>
          <t>USA</t>
        </is>
      </c>
      <c r="F10546" s="2" t="inlineStr">
        <is>
          <t>Electricity generation with combined heat and power</t>
        </is>
      </c>
      <c r="G10546" s="2" t="n">
        <v>369</v>
      </c>
      <c r="H10546" s="2" t="n">
        <v>3.05963003484e-05</v>
      </c>
      <c r="I10546" s="2" t="n">
        <v>3.4267856390208e-05</v>
      </c>
      <c r="J10546" s="40" t="inlineStr">
        <is>
          <t>waste - methane capture</t>
        </is>
      </c>
    </row>
    <row r="10547" ht="15.75" customHeight="1" s="120">
      <c r="A10547" s="2" t="inlineStr">
        <is>
          <t>WASTE</t>
        </is>
      </c>
      <c r="B10547" s="2" t="inlineStr">
        <is>
          <t>LAN</t>
        </is>
      </c>
      <c r="C10547" s="2" t="n">
        <v>2050</v>
      </c>
      <c r="D10547" s="2" t="inlineStr">
        <is>
          <t>United States</t>
        </is>
      </c>
      <c r="E10547" s="2" t="inlineStr">
        <is>
          <t>USA</t>
        </is>
      </c>
      <c r="F10547" s="2" t="inlineStr">
        <is>
          <t>Electricity generation with combined heat and power</t>
        </is>
      </c>
      <c r="G10547" s="2" t="n">
        <v>386</v>
      </c>
      <c r="H10547" s="2" t="n">
        <v>2.92641871056e-05</v>
      </c>
      <c r="I10547" s="2" t="n">
        <v>3.2775889558272e-05</v>
      </c>
      <c r="J10547" s="40" t="inlineStr">
        <is>
          <t>waste - methane capture</t>
        </is>
      </c>
    </row>
    <row r="10548" ht="15.75" customHeight="1" s="120">
      <c r="A10548" s="2" t="inlineStr">
        <is>
          <t>WASTE</t>
        </is>
      </c>
      <c r="B10548" s="2" t="inlineStr">
        <is>
          <t>LAN</t>
        </is>
      </c>
      <c r="C10548" s="2" t="n">
        <v>2050</v>
      </c>
      <c r="D10548" s="2" t="inlineStr">
        <is>
          <t>United States</t>
        </is>
      </c>
      <c r="E10548" s="2" t="inlineStr">
        <is>
          <t>USA</t>
        </is>
      </c>
      <c r="F10548" s="2" t="inlineStr">
        <is>
          <t>Land_x001f_ll gas recovery for direct use</t>
        </is>
      </c>
      <c r="G10548" s="2" t="n">
        <v>387</v>
      </c>
      <c r="H10548" s="2" t="n">
        <v>0.0001182693231385</v>
      </c>
      <c r="I10548" s="2" t="n">
        <v>0.00013246164191512</v>
      </c>
      <c r="J10548" s="40" t="inlineStr">
        <is>
          <t>waste - methane capture</t>
        </is>
      </c>
    </row>
    <row r="10549" ht="15.75" customHeight="1" s="120">
      <c r="A10549" s="2" t="inlineStr">
        <is>
          <t>WASTE</t>
        </is>
      </c>
      <c r="B10549" s="2" t="inlineStr">
        <is>
          <t>LAN</t>
        </is>
      </c>
      <c r="C10549" s="2" t="n">
        <v>2050</v>
      </c>
      <c r="D10549" s="2" t="inlineStr">
        <is>
          <t>United States</t>
        </is>
      </c>
      <c r="E10549" s="2" t="inlineStr">
        <is>
          <t>USA</t>
        </is>
      </c>
      <c r="F10549" s="2" t="inlineStr">
        <is>
          <t>Land_x001f_ll gas recovery for direct use</t>
        </is>
      </c>
      <c r="G10549" s="2" t="n">
        <v>388</v>
      </c>
      <c r="H10549" s="2" t="n">
        <v>0.0001212734787259</v>
      </c>
      <c r="I10549" s="2" t="n">
        <v>0.000135826296173008</v>
      </c>
      <c r="J10549" s="40" t="inlineStr">
        <is>
          <t>waste - methane capture</t>
        </is>
      </c>
    </row>
    <row r="10550" ht="15.75" customHeight="1" s="120">
      <c r="A10550" s="2" t="inlineStr">
        <is>
          <t>WASTE</t>
        </is>
      </c>
      <c r="B10550" s="2" t="inlineStr">
        <is>
          <t>LAN</t>
        </is>
      </c>
      <c r="C10550" s="2" t="n">
        <v>2050</v>
      </c>
      <c r="D10550" s="2" t="inlineStr">
        <is>
          <t>United States</t>
        </is>
      </c>
      <c r="E10550" s="2" t="inlineStr">
        <is>
          <t>USA</t>
        </is>
      </c>
      <c r="F10550" s="2" t="inlineStr">
        <is>
          <t>Land_x001f_ll gas recovery for direct use</t>
        </is>
      </c>
      <c r="G10550" s="2" t="n">
        <v>391</v>
      </c>
      <c r="H10550" s="2" t="n">
        <v>0.0002021111286012</v>
      </c>
      <c r="I10550" s="2" t="n">
        <v>0.000226364464033344</v>
      </c>
      <c r="J10550" s="40" t="inlineStr">
        <is>
          <t>waste - methane capture</t>
        </is>
      </c>
    </row>
    <row r="10551" ht="15.75" customHeight="1" s="120">
      <c r="A10551" s="2" t="inlineStr">
        <is>
          <t>WASTE</t>
        </is>
      </c>
      <c r="B10551" s="2" t="inlineStr">
        <is>
          <t>LAN</t>
        </is>
      </c>
      <c r="C10551" s="2" t="n">
        <v>2050</v>
      </c>
      <c r="D10551" s="2" t="inlineStr">
        <is>
          <t>United States</t>
        </is>
      </c>
      <c r="E10551" s="2" t="inlineStr">
        <is>
          <t>USA</t>
        </is>
      </c>
      <c r="F10551" s="2" t="inlineStr">
        <is>
          <t>Land_x001f_ll gas recovery for direct use</t>
        </is>
      </c>
      <c r="G10551" s="2" t="n">
        <v>402</v>
      </c>
      <c r="H10551" s="2" t="n">
        <v>0.0001971643505385</v>
      </c>
      <c r="I10551" s="2" t="n">
        <v>0.00022082407260312</v>
      </c>
      <c r="J10551" s="40" t="inlineStr">
        <is>
          <t>waste - methane capture</t>
        </is>
      </c>
    </row>
    <row r="10552" ht="15.75" customHeight="1" s="120">
      <c r="A10552" s="2" t="inlineStr">
        <is>
          <t>WASTE</t>
        </is>
      </c>
      <c r="B10552" s="2" t="inlineStr">
        <is>
          <t>LAN</t>
        </is>
      </c>
      <c r="C10552" s="2" t="n">
        <v>2050</v>
      </c>
      <c r="D10552" s="2" t="inlineStr">
        <is>
          <t>United States</t>
        </is>
      </c>
      <c r="E10552" s="2" t="inlineStr">
        <is>
          <t>USA</t>
        </is>
      </c>
      <c r="F10552" s="2" t="inlineStr">
        <is>
          <t>Electricity generation with combined heat and power</t>
        </is>
      </c>
      <c r="G10552" s="2" t="n">
        <v>416</v>
      </c>
      <c r="H10552" s="2" t="n">
        <v>2.7172607588e-05</v>
      </c>
      <c r="I10552" s="2" t="n">
        <v>3.043332049856e-05</v>
      </c>
      <c r="J10552" s="40" t="inlineStr">
        <is>
          <t>waste - methane capture</t>
        </is>
      </c>
    </row>
    <row r="10553" ht="15.75" customHeight="1" s="120">
      <c r="A10553" s="2" t="inlineStr">
        <is>
          <t>WASTE</t>
        </is>
      </c>
      <c r="B10553" s="2" t="inlineStr">
        <is>
          <t>LAN</t>
        </is>
      </c>
      <c r="C10553" s="2" t="n">
        <v>2050</v>
      </c>
      <c r="D10553" s="2" t="inlineStr">
        <is>
          <t>United States</t>
        </is>
      </c>
      <c r="E10553" s="2" t="inlineStr">
        <is>
          <t>USA</t>
        </is>
      </c>
      <c r="F10553" s="2" t="inlineStr">
        <is>
          <t>Electricity generation with combined heat and power</t>
        </is>
      </c>
      <c r="G10553" s="2" t="n">
        <v>420</v>
      </c>
      <c r="H10553" s="2" t="n">
        <v>2.69419542747e-05</v>
      </c>
      <c r="I10553" s="2" t="n">
        <v>3.0174988787664e-05</v>
      </c>
      <c r="J10553" s="40" t="inlineStr">
        <is>
          <t>waste - methane capture</t>
        </is>
      </c>
    </row>
    <row r="10554" ht="15.75" customHeight="1" s="120">
      <c r="A10554" s="2" t="inlineStr">
        <is>
          <t>WASTE</t>
        </is>
      </c>
      <c r="B10554" s="2" t="inlineStr">
        <is>
          <t>LAN</t>
        </is>
      </c>
      <c r="C10554" s="2" t="n">
        <v>2050</v>
      </c>
      <c r="D10554" s="2" t="inlineStr">
        <is>
          <t>United States</t>
        </is>
      </c>
      <c r="E10554" s="2" t="inlineStr">
        <is>
          <t>USA</t>
        </is>
      </c>
      <c r="F10554" s="2" t="inlineStr">
        <is>
          <t>Electricity generation with combined heat and power</t>
        </is>
      </c>
      <c r="G10554" s="2" t="n">
        <v>427</v>
      </c>
      <c r="H10554" s="2" t="n">
        <v>3.02576972899e-05</v>
      </c>
      <c r="I10554" s="2" t="n">
        <v>3.3888620964688e-05</v>
      </c>
      <c r="J10554" s="40" t="inlineStr">
        <is>
          <t>waste - methane capture</t>
        </is>
      </c>
    </row>
    <row r="10555" ht="15.75" customHeight="1" s="120">
      <c r="A10555" s="2" t="inlineStr">
        <is>
          <t>WASTE</t>
        </is>
      </c>
      <c r="B10555" s="2" t="inlineStr">
        <is>
          <t>LAN</t>
        </is>
      </c>
      <c r="C10555" s="2" t="n">
        <v>2050</v>
      </c>
      <c r="D10555" s="2" t="inlineStr">
        <is>
          <t>United States</t>
        </is>
      </c>
      <c r="E10555" s="2" t="inlineStr">
        <is>
          <t>USA</t>
        </is>
      </c>
      <c r="F10555" s="2" t="inlineStr">
        <is>
          <t>Electricity generation with a gas turbine</t>
        </is>
      </c>
      <c r="G10555" s="2" t="n">
        <v>428</v>
      </c>
      <c r="H10555" s="54" t="n">
        <v>8.08345703263e-06</v>
      </c>
      <c r="I10555" s="2" t="n">
        <v>9.053471876545601e-06</v>
      </c>
      <c r="J10555" s="40" t="inlineStr">
        <is>
          <t>waste - methane capture</t>
        </is>
      </c>
    </row>
    <row r="10556" ht="15.75" customHeight="1" s="120">
      <c r="A10556" s="2" t="inlineStr">
        <is>
          <t>WASTE</t>
        </is>
      </c>
      <c r="B10556" s="2" t="inlineStr">
        <is>
          <t>LAN</t>
        </is>
      </c>
      <c r="C10556" s="2" t="n">
        <v>2050</v>
      </c>
      <c r="D10556" s="2" t="inlineStr">
        <is>
          <t>United States</t>
        </is>
      </c>
      <c r="E10556" s="2" t="inlineStr">
        <is>
          <t>USA</t>
        </is>
      </c>
      <c r="F10556" s="2" t="inlineStr">
        <is>
          <t>Electricity generation with combined heat and power</t>
        </is>
      </c>
      <c r="G10556" s="2" t="n">
        <v>438</v>
      </c>
      <c r="H10556" s="2" t="n">
        <v>2.58160234807e-05</v>
      </c>
      <c r="I10556" s="2" t="n">
        <v>2.891394629838401e-05</v>
      </c>
      <c r="J10556" s="40" t="inlineStr">
        <is>
          <t>waste - methane capture</t>
        </is>
      </c>
    </row>
    <row r="10557" ht="15.75" customHeight="1" s="120">
      <c r="A10557" s="2" t="inlineStr">
        <is>
          <t>WASTE</t>
        </is>
      </c>
      <c r="B10557" s="2" t="inlineStr">
        <is>
          <t>LAN</t>
        </is>
      </c>
      <c r="C10557" s="2" t="n">
        <v>2050</v>
      </c>
      <c r="D10557" s="2" t="inlineStr">
        <is>
          <t>United States</t>
        </is>
      </c>
      <c r="E10557" s="2" t="inlineStr">
        <is>
          <t>USA</t>
        </is>
      </c>
      <c r="F10557" s="2" t="inlineStr">
        <is>
          <t>Electricity generation with a reciprocating engine</t>
        </is>
      </c>
      <c r="G10557" s="2" t="n">
        <v>474</v>
      </c>
      <c r="H10557" s="2" t="n">
        <v>0.0001832453563111</v>
      </c>
      <c r="I10557" s="2" t="n">
        <v>0.000205234799068432</v>
      </c>
      <c r="J10557" s="40" t="inlineStr">
        <is>
          <t>waste - methane capture</t>
        </is>
      </c>
    </row>
    <row r="10558" ht="15.75" customHeight="1" s="120">
      <c r="A10558" s="2" t="inlineStr">
        <is>
          <t>WASTE</t>
        </is>
      </c>
      <c r="B10558" s="2" t="inlineStr">
        <is>
          <t>LAN</t>
        </is>
      </c>
      <c r="C10558" s="2" t="n">
        <v>2050</v>
      </c>
      <c r="D10558" s="2" t="inlineStr">
        <is>
          <t>United States</t>
        </is>
      </c>
      <c r="E10558" s="2" t="inlineStr">
        <is>
          <t>USA</t>
        </is>
      </c>
      <c r="F10558" s="2" t="inlineStr">
        <is>
          <t>Electricity generation with combined heat and power</t>
        </is>
      </c>
      <c r="G10558" s="2" t="n">
        <v>477</v>
      </c>
      <c r="H10558" s="2" t="n">
        <v>4.74093394587e-05</v>
      </c>
      <c r="I10558" s="2" t="n">
        <v>5.3098460193744e-05</v>
      </c>
      <c r="J10558" s="40" t="inlineStr">
        <is>
          <t>waste - methane capture</t>
        </is>
      </c>
    </row>
    <row r="10559" ht="15.75" customHeight="1" s="120">
      <c r="A10559" s="2" t="inlineStr">
        <is>
          <t>WASTE</t>
        </is>
      </c>
      <c r="B10559" s="2" t="inlineStr">
        <is>
          <t>LAN</t>
        </is>
      </c>
      <c r="C10559" s="2" t="n">
        <v>2050</v>
      </c>
      <c r="D10559" s="2" t="inlineStr">
        <is>
          <t>United States</t>
        </is>
      </c>
      <c r="E10559" s="2" t="inlineStr">
        <is>
          <t>USA</t>
        </is>
      </c>
      <c r="F10559" s="2" t="inlineStr">
        <is>
          <t>Land_x001f_ll gas recovery for direct use</t>
        </is>
      </c>
      <c r="G10559" s="2" t="n">
        <v>481</v>
      </c>
      <c r="H10559" s="2" t="n">
        <v>0.0001642560673645</v>
      </c>
      <c r="I10559" s="2" t="n">
        <v>0.00018396679544824</v>
      </c>
      <c r="J10559" s="40" t="inlineStr">
        <is>
          <t>waste - methane capture</t>
        </is>
      </c>
    </row>
    <row r="10560" ht="15.75" customHeight="1" s="120">
      <c r="A10560" s="2" t="inlineStr">
        <is>
          <t>WASTE</t>
        </is>
      </c>
      <c r="B10560" s="2" t="inlineStr">
        <is>
          <t>LAN</t>
        </is>
      </c>
      <c r="C10560" s="2" t="n">
        <v>2050</v>
      </c>
      <c r="D10560" s="2" t="inlineStr">
        <is>
          <t>United States</t>
        </is>
      </c>
      <c r="E10560" s="2" t="inlineStr">
        <is>
          <t>USA</t>
        </is>
      </c>
      <c r="F10560" s="2" t="inlineStr">
        <is>
          <t>Electricity generation with combined heat and power</t>
        </is>
      </c>
      <c r="G10560" s="2" t="n">
        <v>490</v>
      </c>
      <c r="H10560" s="2" t="n">
        <v>2.63283582171e-05</v>
      </c>
      <c r="I10560" s="2" t="n">
        <v>2.948776120315201e-05</v>
      </c>
      <c r="J10560" s="40" t="inlineStr">
        <is>
          <t>waste - methane capture</t>
        </is>
      </c>
    </row>
    <row r="10561" ht="15.75" customHeight="1" s="120">
      <c r="A10561" s="2" t="inlineStr">
        <is>
          <t>WASTE</t>
        </is>
      </c>
      <c r="B10561" s="2" t="inlineStr">
        <is>
          <t>LAN</t>
        </is>
      </c>
      <c r="C10561" s="2" t="n">
        <v>2050</v>
      </c>
      <c r="D10561" s="2" t="inlineStr">
        <is>
          <t>United States</t>
        </is>
      </c>
      <c r="E10561" s="2" t="inlineStr">
        <is>
          <t>USA</t>
        </is>
      </c>
      <c r="F10561" s="2" t="inlineStr">
        <is>
          <t>Electricity generation with combined heat and power</t>
        </is>
      </c>
      <c r="G10561" s="2" t="n">
        <v>506</v>
      </c>
      <c r="H10561" s="2" t="n">
        <v>2.2339851057e-05</v>
      </c>
      <c r="I10561" s="2" t="n">
        <v>2.502063318384e-05</v>
      </c>
      <c r="J10561" s="40" t="inlineStr">
        <is>
          <t>waste - methane capture</t>
        </is>
      </c>
    </row>
    <row r="10562" ht="15.75" customHeight="1" s="120">
      <c r="A10562" s="2" t="inlineStr">
        <is>
          <t>WASTE</t>
        </is>
      </c>
      <c r="B10562" s="2" t="inlineStr">
        <is>
          <t>LAN</t>
        </is>
      </c>
      <c r="C10562" s="2" t="n">
        <v>2050</v>
      </c>
      <c r="D10562" s="2" t="inlineStr">
        <is>
          <t>United States</t>
        </is>
      </c>
      <c r="E10562" s="2" t="inlineStr">
        <is>
          <t>USA</t>
        </is>
      </c>
      <c r="F10562" s="2" t="inlineStr">
        <is>
          <t>Electricity generation with combined heat and power</t>
        </is>
      </c>
      <c r="G10562" s="2" t="n">
        <v>519</v>
      </c>
      <c r="H10562" s="2" t="n">
        <v>2.17864544538e-05</v>
      </c>
      <c r="I10562" s="2" t="n">
        <v>2.4400828988256e-05</v>
      </c>
      <c r="J10562" s="40" t="inlineStr">
        <is>
          <t>waste - methane capture</t>
        </is>
      </c>
    </row>
    <row r="10563" ht="15.75" customHeight="1" s="120">
      <c r="A10563" s="2" t="inlineStr">
        <is>
          <t>WASTE</t>
        </is>
      </c>
      <c r="B10563" s="2" t="inlineStr">
        <is>
          <t>LAN</t>
        </is>
      </c>
      <c r="C10563" s="2" t="n">
        <v>2050</v>
      </c>
      <c r="D10563" s="2" t="inlineStr">
        <is>
          <t>United States</t>
        </is>
      </c>
      <c r="E10563" s="2" t="inlineStr">
        <is>
          <t>USA</t>
        </is>
      </c>
      <c r="F10563" s="2" t="inlineStr">
        <is>
          <t>Electricity generation with a gas turbine</t>
        </is>
      </c>
      <c r="G10563" s="2" t="n">
        <v>529</v>
      </c>
      <c r="H10563" s="54" t="n">
        <v>5.97331700192e-06</v>
      </c>
      <c r="I10563" s="2" t="n">
        <v>6.690115042150401e-06</v>
      </c>
      <c r="J10563" s="40" t="inlineStr">
        <is>
          <t>waste - methane capture</t>
        </is>
      </c>
    </row>
    <row r="10564" ht="15.75" customHeight="1" s="120">
      <c r="A10564" s="2" t="inlineStr">
        <is>
          <t>WASTE</t>
        </is>
      </c>
      <c r="B10564" s="2" t="inlineStr">
        <is>
          <t>LAN</t>
        </is>
      </c>
      <c r="C10564" s="2" t="n">
        <v>2050</v>
      </c>
      <c r="D10564" s="2" t="inlineStr">
        <is>
          <t>United States</t>
        </is>
      </c>
      <c r="E10564" s="2" t="inlineStr">
        <is>
          <t>USA</t>
        </is>
      </c>
      <c r="F10564" s="2" t="inlineStr">
        <is>
          <t>Electricity generation with a gas turbine</t>
        </is>
      </c>
      <c r="G10564" s="2" t="n">
        <v>557</v>
      </c>
      <c r="H10564" s="54" t="n">
        <v>6.1965556597e-06</v>
      </c>
      <c r="I10564" s="2" t="n">
        <v>6.940142338864001e-06</v>
      </c>
      <c r="J10564" s="40" t="inlineStr">
        <is>
          <t>waste - methane capture</t>
        </is>
      </c>
    </row>
    <row r="10565" ht="15.75" customHeight="1" s="120">
      <c r="A10565" s="2" t="inlineStr">
        <is>
          <t>WASTE</t>
        </is>
      </c>
      <c r="B10565" s="2" t="inlineStr">
        <is>
          <t>LAN</t>
        </is>
      </c>
      <c r="C10565" s="2" t="n">
        <v>2050</v>
      </c>
      <c r="D10565" s="2" t="inlineStr">
        <is>
          <t>United States</t>
        </is>
      </c>
      <c r="E10565" s="2" t="inlineStr">
        <is>
          <t>USA</t>
        </is>
      </c>
      <c r="F10565" s="2" t="inlineStr">
        <is>
          <t>Electricity generation with a microturbine</t>
        </is>
      </c>
      <c r="G10565" s="2" t="n">
        <v>557</v>
      </c>
      <c r="H10565" s="54" t="n">
        <v>2.01915327125e-06</v>
      </c>
      <c r="I10565" s="2" t="n">
        <v>2.261451663800001e-06</v>
      </c>
      <c r="J10565" s="40" t="inlineStr">
        <is>
          <t>waste - methane capture</t>
        </is>
      </c>
    </row>
    <row r="10566" ht="15.75" customHeight="1" s="120">
      <c r="A10566" s="2" t="inlineStr">
        <is>
          <t>WASTE</t>
        </is>
      </c>
      <c r="B10566" s="2" t="inlineStr">
        <is>
          <t>LAN</t>
        </is>
      </c>
      <c r="C10566" s="2" t="n">
        <v>2050</v>
      </c>
      <c r="D10566" s="2" t="inlineStr">
        <is>
          <t>United States</t>
        </is>
      </c>
      <c r="E10566" s="2" t="inlineStr">
        <is>
          <t>USA</t>
        </is>
      </c>
      <c r="F10566" s="2" t="inlineStr">
        <is>
          <t>Land_x001f_ll gas recovery for direct use</t>
        </is>
      </c>
      <c r="G10566" s="2" t="n">
        <v>567</v>
      </c>
      <c r="H10566" s="2" t="n">
        <v>0.0001429253752576</v>
      </c>
      <c r="I10566" s="2" t="n">
        <v>0.000160076420288512</v>
      </c>
      <c r="J10566" s="40" t="inlineStr">
        <is>
          <t>waste - methane capture</t>
        </is>
      </c>
    </row>
    <row r="10567" ht="15.75" customHeight="1" s="120">
      <c r="A10567" s="2" t="inlineStr">
        <is>
          <t>WASTE</t>
        </is>
      </c>
      <c r="B10567" s="2" t="inlineStr">
        <is>
          <t>LAN</t>
        </is>
      </c>
      <c r="C10567" s="2" t="n">
        <v>2050</v>
      </c>
      <c r="D10567" s="2" t="inlineStr">
        <is>
          <t>United States</t>
        </is>
      </c>
      <c r="E10567" s="2" t="inlineStr">
        <is>
          <t>USA</t>
        </is>
      </c>
      <c r="F10567" s="2" t="inlineStr">
        <is>
          <t>Electricity generation with a reciprocating engine</t>
        </is>
      </c>
      <c r="G10567" s="2" t="n">
        <v>577</v>
      </c>
      <c r="H10567" s="2" t="n">
        <v>0.0001505107211415</v>
      </c>
      <c r="I10567" s="2" t="n">
        <v>0.00016857200767848</v>
      </c>
      <c r="J10567" s="40" t="inlineStr">
        <is>
          <t>waste - methane capture</t>
        </is>
      </c>
    </row>
    <row r="10568" ht="15.75" customHeight="1" s="120">
      <c r="A10568" s="2" t="inlineStr">
        <is>
          <t>WASTE</t>
        </is>
      </c>
      <c r="B10568" s="2" t="inlineStr">
        <is>
          <t>LAN</t>
        </is>
      </c>
      <c r="C10568" s="2" t="n">
        <v>2050</v>
      </c>
      <c r="D10568" s="2" t="inlineStr">
        <is>
          <t>United States</t>
        </is>
      </c>
      <c r="E10568" s="2" t="inlineStr">
        <is>
          <t>USA</t>
        </is>
      </c>
      <c r="F10568" s="2" t="inlineStr">
        <is>
          <t>Land_x001f_ll gas recovery for direct use</t>
        </is>
      </c>
      <c r="G10568" s="2" t="n">
        <v>650</v>
      </c>
      <c r="H10568" s="2" t="n">
        <v>8.28967095003e-05</v>
      </c>
      <c r="I10568" s="2" t="n">
        <v>9.284431464033601e-05</v>
      </c>
      <c r="J10568" s="40" t="inlineStr">
        <is>
          <t>waste - methane capture</t>
        </is>
      </c>
    </row>
    <row r="10569" ht="15.75" customHeight="1" s="120">
      <c r="A10569" s="2" t="inlineStr">
        <is>
          <t>WASTE</t>
        </is>
      </c>
      <c r="B10569" s="2" t="inlineStr">
        <is>
          <t>LAN</t>
        </is>
      </c>
      <c r="C10569" s="2" t="n">
        <v>2050</v>
      </c>
      <c r="D10569" s="2" t="inlineStr">
        <is>
          <t>United States</t>
        </is>
      </c>
      <c r="E10569" s="2" t="inlineStr">
        <is>
          <t>USA</t>
        </is>
      </c>
      <c r="F10569" s="2" t="inlineStr">
        <is>
          <t>Electricity generation with a reciprocating engine</t>
        </is>
      </c>
      <c r="G10569" s="2" t="n">
        <v>658</v>
      </c>
      <c r="H10569" s="2" t="n">
        <v>0.0001320762530668</v>
      </c>
      <c r="I10569" s="2" t="n">
        <v>0.000147925403434816</v>
      </c>
      <c r="J10569" s="40" t="inlineStr">
        <is>
          <t>waste - methane capture</t>
        </is>
      </c>
    </row>
    <row r="10570" ht="15.75" customHeight="1" s="120">
      <c r="A10570" s="2" t="inlineStr">
        <is>
          <t>WASTE</t>
        </is>
      </c>
      <c r="B10570" s="2" t="inlineStr">
        <is>
          <t>LAN</t>
        </is>
      </c>
      <c r="C10570" s="2" t="n">
        <v>2050</v>
      </c>
      <c r="D10570" s="2" t="inlineStr">
        <is>
          <t>United States</t>
        </is>
      </c>
      <c r="E10570" s="2" t="inlineStr">
        <is>
          <t>USA</t>
        </is>
      </c>
      <c r="F10570" s="2" t="inlineStr">
        <is>
          <t>Electricity generation with combined heat and power</t>
        </is>
      </c>
      <c r="G10570" s="2" t="n">
        <v>740</v>
      </c>
      <c r="H10570" s="2" t="n">
        <v>1.52704469656e-05</v>
      </c>
      <c r="I10570" s="2" t="n">
        <v>1.7102900601472e-05</v>
      </c>
      <c r="J10570" s="40" t="inlineStr">
        <is>
          <t>waste - methane capture</t>
        </is>
      </c>
    </row>
    <row r="10571" ht="15.75" customHeight="1" s="120">
      <c r="A10571" s="2" t="inlineStr">
        <is>
          <t>WASTE</t>
        </is>
      </c>
      <c r="B10571" s="2" t="inlineStr">
        <is>
          <t>LAN</t>
        </is>
      </c>
      <c r="C10571" s="2" t="n">
        <v>2050</v>
      </c>
      <c r="D10571" s="2" t="inlineStr">
        <is>
          <t>United States</t>
        </is>
      </c>
      <c r="E10571" s="2" t="inlineStr">
        <is>
          <t>USA</t>
        </is>
      </c>
      <c r="F10571" s="2" t="inlineStr">
        <is>
          <t>Electricity generation with a reciprocating engine</t>
        </is>
      </c>
      <c r="G10571" s="2" t="n">
        <v>769</v>
      </c>
      <c r="H10571" s="2" t="n">
        <v>0.0001128902295022</v>
      </c>
      <c r="I10571" s="2" t="n">
        <v>0.000126437057042464</v>
      </c>
      <c r="J10571" s="40" t="inlineStr">
        <is>
          <t>waste - methane capture</t>
        </is>
      </c>
    </row>
    <row r="10572" ht="15.75" customHeight="1" s="120">
      <c r="A10572" s="2" t="inlineStr">
        <is>
          <t>WASTE</t>
        </is>
      </c>
      <c r="B10572" s="2" t="inlineStr">
        <is>
          <t>LAN</t>
        </is>
      </c>
      <c r="C10572" s="2" t="n">
        <v>2050</v>
      </c>
      <c r="D10572" s="2" t="inlineStr">
        <is>
          <t>United States</t>
        </is>
      </c>
      <c r="E10572" s="2" t="inlineStr">
        <is>
          <t>USA</t>
        </is>
      </c>
      <c r="F10572" s="2" t="inlineStr">
        <is>
          <t>Electricity generation with a microturbine</t>
        </is>
      </c>
      <c r="G10572" s="2" t="n">
        <v>850</v>
      </c>
      <c r="H10572" s="54" t="n">
        <v>1.20697461625e-06</v>
      </c>
      <c r="I10572" s="2" t="n">
        <v>1.3518115702e-06</v>
      </c>
      <c r="J10572" s="40" t="inlineStr">
        <is>
          <t>waste - methane capture</t>
        </is>
      </c>
    </row>
    <row r="10573" ht="15.75" customHeight="1" s="120">
      <c r="A10573" s="2" t="inlineStr">
        <is>
          <t>WASTE</t>
        </is>
      </c>
      <c r="B10573" s="2" t="inlineStr">
        <is>
          <t>LAN</t>
        </is>
      </c>
      <c r="C10573" s="2" t="n">
        <v>2050</v>
      </c>
      <c r="D10573" s="2" t="inlineStr">
        <is>
          <t>United States</t>
        </is>
      </c>
      <c r="E10573" s="2" t="inlineStr">
        <is>
          <t>USA</t>
        </is>
      </c>
      <c r="F10573" s="2" t="inlineStr">
        <is>
          <t>Land_x001f_ll gas recovery for direct use</t>
        </is>
      </c>
      <c r="G10573" s="2" t="n">
        <v>866</v>
      </c>
      <c r="H10573" s="2" t="n">
        <v>6.80881857988e-05</v>
      </c>
      <c r="I10573" s="2" t="n">
        <v>7.625876809465601e-05</v>
      </c>
      <c r="J10573" s="40" t="inlineStr">
        <is>
          <t>waste - methane capture</t>
        </is>
      </c>
    </row>
    <row r="10574" ht="15.75" customHeight="1" s="120">
      <c r="A10574" s="2" t="inlineStr">
        <is>
          <t>WASTE</t>
        </is>
      </c>
      <c r="B10574" s="2" t="inlineStr">
        <is>
          <t>LAN</t>
        </is>
      </c>
      <c r="C10574" s="2" t="n">
        <v>2050</v>
      </c>
      <c r="D10574" s="2" t="inlineStr">
        <is>
          <t>United States</t>
        </is>
      </c>
      <c r="E10574" s="2" t="inlineStr">
        <is>
          <t>USA</t>
        </is>
      </c>
      <c r="F10574" s="2" t="inlineStr">
        <is>
          <t>Electricity generation with a microturbine</t>
        </is>
      </c>
      <c r="G10574" s="2" t="n">
        <v>871</v>
      </c>
      <c r="H10574" s="54" t="n">
        <v>1.1895639318e-06</v>
      </c>
      <c r="I10574" s="2" t="n">
        <v>1.332311603616e-06</v>
      </c>
      <c r="J10574" s="40" t="inlineStr">
        <is>
          <t>waste - methane capture</t>
        </is>
      </c>
    </row>
    <row r="10575" ht="15.75" customHeight="1" s="120">
      <c r="A10575" s="2" t="inlineStr">
        <is>
          <t>WASTE</t>
        </is>
      </c>
      <c r="B10575" s="2" t="inlineStr">
        <is>
          <t>LAN</t>
        </is>
      </c>
      <c r="C10575" s="2" t="n">
        <v>2050</v>
      </c>
      <c r="D10575" s="2" t="inlineStr">
        <is>
          <t>United States</t>
        </is>
      </c>
      <c r="E10575" s="2" t="inlineStr">
        <is>
          <t>USA</t>
        </is>
      </c>
      <c r="F10575" s="2" t="inlineStr">
        <is>
          <t>Electricity generation with combined heat and power</t>
        </is>
      </c>
      <c r="G10575" s="2" t="n">
        <v>902</v>
      </c>
      <c r="H10575" s="2" t="n">
        <v>1.25425603983e-05</v>
      </c>
      <c r="I10575" s="2" t="n">
        <v>1.4047667646096e-05</v>
      </c>
      <c r="J10575" s="40" t="inlineStr">
        <is>
          <t>waste - methane capture</t>
        </is>
      </c>
    </row>
    <row r="10576" ht="15.75" customHeight="1" s="120">
      <c r="A10576" s="2" t="inlineStr">
        <is>
          <t>WASTE</t>
        </is>
      </c>
      <c r="B10576" s="2" t="inlineStr">
        <is>
          <t>LAN</t>
        </is>
      </c>
      <c r="C10576" s="2" t="n">
        <v>2050</v>
      </c>
      <c r="D10576" s="2" t="inlineStr">
        <is>
          <t>United States</t>
        </is>
      </c>
      <c r="E10576" s="2" t="inlineStr">
        <is>
          <t>USA</t>
        </is>
      </c>
      <c r="F10576" s="2" t="inlineStr">
        <is>
          <t>Flaring of landfill gas</t>
        </is>
      </c>
      <c r="G10576" s="2" t="n">
        <v>940</v>
      </c>
      <c r="H10576" s="2" t="n">
        <v>1.83833399205e-05</v>
      </c>
      <c r="I10576" s="2" t="n">
        <v>2.058934071096e-05</v>
      </c>
      <c r="J10576" s="40" t="inlineStr">
        <is>
          <t>waste - methane destruction</t>
        </is>
      </c>
    </row>
    <row r="10577" ht="15.75" customHeight="1" s="120">
      <c r="A10577" s="2" t="inlineStr">
        <is>
          <t>WASTE</t>
        </is>
      </c>
      <c r="B10577" s="2" t="inlineStr">
        <is>
          <t>LAN</t>
        </is>
      </c>
      <c r="C10577" s="2" t="n">
        <v>2050</v>
      </c>
      <c r="D10577" s="2" t="inlineStr">
        <is>
          <t>United States</t>
        </is>
      </c>
      <c r="E10577" s="2" t="inlineStr">
        <is>
          <t>USA</t>
        </is>
      </c>
      <c r="F10577" s="2" t="inlineStr">
        <is>
          <t>Flaring of landfill gas</t>
        </is>
      </c>
      <c r="G10577" s="2" t="n">
        <v>955</v>
      </c>
      <c r="H10577" s="2" t="n">
        <v>1.81181585504e-05</v>
      </c>
      <c r="I10577" s="2" t="n">
        <v>2.0292337576448e-05</v>
      </c>
      <c r="J10577" s="40" t="inlineStr">
        <is>
          <t>waste - methane destruction</t>
        </is>
      </c>
    </row>
    <row r="10578" ht="15.75" customHeight="1" s="120">
      <c r="A10578" s="2" t="inlineStr">
        <is>
          <t>WASTE</t>
        </is>
      </c>
      <c r="B10578" s="2" t="inlineStr">
        <is>
          <t>LAN</t>
        </is>
      </c>
      <c r="C10578" s="2" t="n">
        <v>2050</v>
      </c>
      <c r="D10578" s="2" t="inlineStr">
        <is>
          <t>United States</t>
        </is>
      </c>
      <c r="E10578" s="2" t="inlineStr">
        <is>
          <t>USA</t>
        </is>
      </c>
      <c r="F10578" s="2" t="inlineStr">
        <is>
          <t>Electricity generation with a gas turbine</t>
        </is>
      </c>
      <c r="G10578" s="2" t="n">
        <v>975</v>
      </c>
      <c r="H10578" s="54" t="n">
        <v>3.53351833837e-06</v>
      </c>
      <c r="I10578" s="2" t="n">
        <v>3.957540538974401e-06</v>
      </c>
      <c r="J10578" s="40" t="inlineStr">
        <is>
          <t>waste - methane capture</t>
        </is>
      </c>
    </row>
    <row r="10579" ht="15.75" customHeight="1" s="120">
      <c r="A10579" s="2" t="inlineStr">
        <is>
          <t>WASTE</t>
        </is>
      </c>
      <c r="B10579" s="2" t="inlineStr">
        <is>
          <t>LAN</t>
        </is>
      </c>
      <c r="C10579" s="2" t="n">
        <v>2050</v>
      </c>
      <c r="D10579" s="2" t="inlineStr">
        <is>
          <t>United States</t>
        </is>
      </c>
      <c r="E10579" s="2" t="inlineStr">
        <is>
          <t>USA</t>
        </is>
      </c>
      <c r="F10579" s="2" t="inlineStr">
        <is>
          <t>Electricity generation with a reciprocating engine</t>
        </is>
      </c>
      <c r="G10579" s="2" t="n">
        <v>992</v>
      </c>
      <c r="H10579" s="2" t="n">
        <v>9.84948201221e-05</v>
      </c>
      <c r="I10579" s="2" t="n">
        <v>0.000110314198536752</v>
      </c>
      <c r="J10579" s="40" t="inlineStr">
        <is>
          <t>waste - methane capture</t>
        </is>
      </c>
    </row>
    <row r="10580" ht="15.75" customHeight="1" s="120">
      <c r="A10580" s="2" t="inlineStr">
        <is>
          <t>WASTE</t>
        </is>
      </c>
      <c r="B10580" s="2" t="inlineStr">
        <is>
          <t>LAN</t>
        </is>
      </c>
      <c r="C10580" s="2" t="n">
        <v>2050</v>
      </c>
      <c r="D10580" s="2" t="inlineStr">
        <is>
          <t>United States</t>
        </is>
      </c>
      <c r="E10580" s="2" t="inlineStr">
        <is>
          <t>USA</t>
        </is>
      </c>
      <c r="F10580" s="2" t="inlineStr">
        <is>
          <t>Electricity generation with combined heat and power</t>
        </is>
      </c>
      <c r="G10580" s="2" t="n">
        <v>1029</v>
      </c>
      <c r="H10580" s="2" t="n">
        <v>1.10063547254e-05</v>
      </c>
      <c r="I10580" s="2" t="n">
        <v>1.2327117292448e-05</v>
      </c>
      <c r="J10580" s="40" t="inlineStr">
        <is>
          <t>waste - methane capture</t>
        </is>
      </c>
    </row>
    <row r="10581" ht="15.75" customHeight="1" s="120">
      <c r="A10581" s="2" t="inlineStr">
        <is>
          <t>WASTE</t>
        </is>
      </c>
      <c r="B10581" s="2" t="inlineStr">
        <is>
          <t>LAN</t>
        </is>
      </c>
      <c r="C10581" s="2" t="n">
        <v>2050</v>
      </c>
      <c r="D10581" s="2" t="inlineStr">
        <is>
          <t>United States</t>
        </is>
      </c>
      <c r="E10581" s="2" t="inlineStr">
        <is>
          <t>USA</t>
        </is>
      </c>
      <c r="F10581" s="2" t="inlineStr">
        <is>
          <t>Land_x001f_ll gas recovery for direct use</t>
        </is>
      </c>
      <c r="G10581" s="2" t="n">
        <v>1043</v>
      </c>
      <c r="H10581" s="2" t="n">
        <v>5.97487851337e-05</v>
      </c>
      <c r="I10581" s="2" t="n">
        <v>6.6918639349744e-05</v>
      </c>
      <c r="J10581" s="40" t="inlineStr">
        <is>
          <t>waste - methane capture</t>
        </is>
      </c>
    </row>
    <row r="10582" ht="15.75" customHeight="1" s="120">
      <c r="A10582" s="2" t="inlineStr">
        <is>
          <t>WASTE</t>
        </is>
      </c>
      <c r="B10582" s="2" t="inlineStr">
        <is>
          <t>LAN</t>
        </is>
      </c>
      <c r="C10582" s="2" t="n">
        <v>2050</v>
      </c>
      <c r="D10582" s="2" t="inlineStr">
        <is>
          <t>United States</t>
        </is>
      </c>
      <c r="E10582" s="2" t="inlineStr">
        <is>
          <t>USA</t>
        </is>
      </c>
      <c r="F10582" s="2" t="inlineStr">
        <is>
          <t>Electricity generation with a reciprocating engine</t>
        </is>
      </c>
      <c r="G10582" s="2" t="n">
        <v>1192</v>
      </c>
      <c r="H10582" s="2" t="n">
        <v>7.27833103156e-05</v>
      </c>
      <c r="I10582" s="2" t="n">
        <v>8.1517307553472e-05</v>
      </c>
      <c r="J10582" s="40" t="inlineStr">
        <is>
          <t>waste - methane capture</t>
        </is>
      </c>
    </row>
    <row r="10583" ht="15.75" customHeight="1" s="120">
      <c r="A10583" s="2" t="inlineStr">
        <is>
          <t>WASTE</t>
        </is>
      </c>
      <c r="B10583" s="2" t="inlineStr">
        <is>
          <t>LAN</t>
        </is>
      </c>
      <c r="C10583" s="2" t="n">
        <v>2050</v>
      </c>
      <c r="D10583" s="2" t="inlineStr">
        <is>
          <t>United States</t>
        </is>
      </c>
      <c r="E10583" s="2" t="inlineStr">
        <is>
          <t>USA</t>
        </is>
      </c>
      <c r="F10583" s="2" t="inlineStr">
        <is>
          <t>Electricity generation with combined heat and power</t>
        </is>
      </c>
      <c r="G10583" s="2" t="n">
        <v>1203</v>
      </c>
      <c r="H10583" s="54" t="n">
        <v>9.407519428350001e-06</v>
      </c>
      <c r="I10583" s="2" t="n">
        <v>1.0536421759752e-05</v>
      </c>
      <c r="J10583" s="40" t="inlineStr">
        <is>
          <t>waste - methane capture</t>
        </is>
      </c>
    </row>
    <row r="10584" ht="15.75" customHeight="1" s="120">
      <c r="A10584" s="2" t="inlineStr">
        <is>
          <t>WASTE</t>
        </is>
      </c>
      <c r="B10584" s="2" t="inlineStr">
        <is>
          <t>LAN</t>
        </is>
      </c>
      <c r="C10584" s="2" t="n">
        <v>2050</v>
      </c>
      <c r="D10584" s="2" t="inlineStr">
        <is>
          <t>United States</t>
        </is>
      </c>
      <c r="E10584" s="2" t="inlineStr">
        <is>
          <t>USA</t>
        </is>
      </c>
      <c r="F10584" s="2" t="inlineStr">
        <is>
          <t>Land_x001f_ll gas recovery for direct use</t>
        </is>
      </c>
      <c r="G10584" s="2" t="n">
        <v>1236</v>
      </c>
      <c r="H10584" s="2" t="n">
        <v>5.10693898832e-05</v>
      </c>
      <c r="I10584" s="2" t="n">
        <v>5.719771666918401e-05</v>
      </c>
      <c r="J10584" s="40" t="inlineStr">
        <is>
          <t>waste - methane capture</t>
        </is>
      </c>
    </row>
    <row r="10585" ht="15.75" customHeight="1" s="120">
      <c r="A10585" s="2" t="inlineStr">
        <is>
          <t>WASTE</t>
        </is>
      </c>
      <c r="B10585" s="2" t="inlineStr">
        <is>
          <t>LAN</t>
        </is>
      </c>
      <c r="C10585" s="2" t="n">
        <v>2050</v>
      </c>
      <c r="D10585" s="2" t="inlineStr">
        <is>
          <t>United States</t>
        </is>
      </c>
      <c r="E10585" s="2" t="inlineStr">
        <is>
          <t>USA</t>
        </is>
      </c>
      <c r="F10585" s="2" t="inlineStr">
        <is>
          <t>Electricity generation with a reciprocating engine</t>
        </is>
      </c>
      <c r="G10585" s="2" t="n">
        <v>1293</v>
      </c>
      <c r="H10585" s="2" t="n">
        <v>7.55034197937e-05</v>
      </c>
      <c r="I10585" s="2" t="n">
        <v>8.456383016894402e-05</v>
      </c>
      <c r="J10585" s="40" t="inlineStr">
        <is>
          <t>waste - methane capture</t>
        </is>
      </c>
    </row>
    <row r="10586" ht="15.75" customHeight="1" s="120">
      <c r="A10586" s="2" t="inlineStr">
        <is>
          <t>WASTE</t>
        </is>
      </c>
      <c r="B10586" s="2" t="inlineStr">
        <is>
          <t>LAN</t>
        </is>
      </c>
      <c r="C10586" s="2" t="n">
        <v>2050</v>
      </c>
      <c r="D10586" s="2" t="inlineStr">
        <is>
          <t>United States</t>
        </is>
      </c>
      <c r="E10586" s="2" t="inlineStr">
        <is>
          <t>USA</t>
        </is>
      </c>
      <c r="F10586" s="2" t="inlineStr">
        <is>
          <t>Electricity generation with a gas turbine</t>
        </is>
      </c>
      <c r="G10586" s="2" t="n">
        <v>1487</v>
      </c>
      <c r="H10586" s="54" t="n">
        <v>2.11220572055e-06</v>
      </c>
      <c r="I10586" s="2" t="n">
        <v>2.365670407016e-06</v>
      </c>
      <c r="J10586" s="40" t="inlineStr">
        <is>
          <t>waste - methane capture</t>
        </is>
      </c>
    </row>
    <row r="10587" ht="15.75" customHeight="1" s="120">
      <c r="A10587" s="2" t="inlineStr">
        <is>
          <t>WASTE</t>
        </is>
      </c>
      <c r="B10587" s="2" t="inlineStr">
        <is>
          <t>LAN</t>
        </is>
      </c>
      <c r="C10587" s="2" t="n">
        <v>2050</v>
      </c>
      <c r="D10587" s="2" t="inlineStr">
        <is>
          <t>United States</t>
        </is>
      </c>
      <c r="E10587" s="2" t="inlineStr">
        <is>
          <t>USA</t>
        </is>
      </c>
      <c r="F10587" s="2" t="inlineStr">
        <is>
          <t>Electricity generation with a gas turbine</t>
        </is>
      </c>
      <c r="G10587" s="2" t="n">
        <v>1511</v>
      </c>
      <c r="H10587" s="54" t="n">
        <v>2.08173673855e-06</v>
      </c>
      <c r="I10587" s="2" t="n">
        <v>2.331545147176e-06</v>
      </c>
      <c r="J10587" s="40" t="inlineStr">
        <is>
          <t>waste - methane capture</t>
        </is>
      </c>
    </row>
    <row r="10588" ht="15.75" customHeight="1" s="120">
      <c r="A10588" s="2" t="inlineStr">
        <is>
          <t>WASTE</t>
        </is>
      </c>
      <c r="B10588" s="2" t="inlineStr">
        <is>
          <t>LAN</t>
        </is>
      </c>
      <c r="C10588" s="2" t="n">
        <v>2050</v>
      </c>
      <c r="D10588" s="2" t="inlineStr">
        <is>
          <t>United States</t>
        </is>
      </c>
      <c r="E10588" s="2" t="inlineStr">
        <is>
          <t>USA</t>
        </is>
      </c>
      <c r="F10588" s="2" t="inlineStr">
        <is>
          <t>Electricity generation with combined heat and power</t>
        </is>
      </c>
      <c r="G10588" s="2" t="n">
        <v>1568</v>
      </c>
      <c r="H10588" s="54" t="n">
        <v>8.20790137368e-06</v>
      </c>
      <c r="I10588" s="2" t="n">
        <v>9.192849538521601e-06</v>
      </c>
      <c r="J10588" s="40" t="inlineStr">
        <is>
          <t>waste - methane capture</t>
        </is>
      </c>
    </row>
    <row r="10589" ht="15.75" customHeight="1" s="120">
      <c r="A10589" s="2" t="inlineStr">
        <is>
          <t>WASTE</t>
        </is>
      </c>
      <c r="B10589" s="2" t="inlineStr">
        <is>
          <t>LAN</t>
        </is>
      </c>
      <c r="C10589" s="2" t="n">
        <v>2050</v>
      </c>
      <c r="D10589" s="2" t="inlineStr">
        <is>
          <t>United States</t>
        </is>
      </c>
      <c r="E10589" s="2" t="inlineStr">
        <is>
          <t>USA</t>
        </is>
      </c>
      <c r="F10589" s="2" t="inlineStr">
        <is>
          <t>Electricity generation with combined heat and power</t>
        </is>
      </c>
      <c r="G10589" s="2" t="n">
        <v>1867</v>
      </c>
      <c r="H10589" s="54" t="n">
        <v>6.06527601121e-06</v>
      </c>
      <c r="I10589" s="2" t="n">
        <v>6.793109132555201e-06</v>
      </c>
      <c r="J10589" s="40" t="inlineStr">
        <is>
          <t>waste - methane capture</t>
        </is>
      </c>
    </row>
    <row r="10590" ht="15.75" customHeight="1" s="120">
      <c r="A10590" s="2" t="inlineStr">
        <is>
          <t>WASTE</t>
        </is>
      </c>
      <c r="B10590" s="2" t="inlineStr">
        <is>
          <t>LAN</t>
        </is>
      </c>
      <c r="C10590" s="2" t="n">
        <v>2050</v>
      </c>
      <c r="D10590" s="2" t="inlineStr">
        <is>
          <t>United States</t>
        </is>
      </c>
      <c r="E10590" s="2" t="inlineStr">
        <is>
          <t>USA</t>
        </is>
      </c>
      <c r="F10590" s="2" t="inlineStr">
        <is>
          <t>Land_x001f_ll gas recovery for direct use</t>
        </is>
      </c>
      <c r="G10590" s="2" t="n">
        <v>1925</v>
      </c>
      <c r="H10590" s="2" t="n">
        <v>4.45571786258e-05</v>
      </c>
      <c r="I10590" s="2" t="n">
        <v>4.9904040060896e-05</v>
      </c>
      <c r="J10590" s="40" t="inlineStr">
        <is>
          <t>waste - methane capture</t>
        </is>
      </c>
    </row>
    <row r="10591" ht="15.75" customHeight="1" s="120">
      <c r="A10591" s="2" t="inlineStr">
        <is>
          <t>WASTE</t>
        </is>
      </c>
      <c r="B10591" s="2" t="inlineStr">
        <is>
          <t>LAN</t>
        </is>
      </c>
      <c r="C10591" s="2" t="n">
        <v>2050</v>
      </c>
      <c r="D10591" s="2" t="inlineStr">
        <is>
          <t>United States</t>
        </is>
      </c>
      <c r="E10591" s="2" t="inlineStr">
        <is>
          <t>USA</t>
        </is>
      </c>
      <c r="F10591" s="2" t="inlineStr">
        <is>
          <t>Electricity generation with combined heat and power</t>
        </is>
      </c>
      <c r="G10591" s="2" t="n">
        <v>2045</v>
      </c>
      <c r="H10591" s="54" t="n">
        <v>6.29195164947e-06</v>
      </c>
      <c r="I10591" s="2" t="n">
        <v>7.046985847406401e-06</v>
      </c>
      <c r="J10591" s="40" t="inlineStr">
        <is>
          <t>waste - methane capture</t>
        </is>
      </c>
    </row>
    <row r="10592" ht="15.75" customHeight="1" s="120">
      <c r="A10592" s="2" t="inlineStr">
        <is>
          <t>WASTE</t>
        </is>
      </c>
      <c r="B10592" s="2" t="inlineStr">
        <is>
          <t>LAN</t>
        </is>
      </c>
      <c r="C10592" s="2" t="n">
        <v>2050</v>
      </c>
      <c r="D10592" s="2" t="inlineStr">
        <is>
          <t>United States</t>
        </is>
      </c>
      <c r="E10592" s="2" t="inlineStr">
        <is>
          <t>USA</t>
        </is>
      </c>
      <c r="F10592" s="2" t="inlineStr">
        <is>
          <t>Land_x001f_ll gas recovery for direct use</t>
        </is>
      </c>
      <c r="G10592" s="2" t="n">
        <v>2096</v>
      </c>
      <c r="H10592" s="2" t="n">
        <v>3.29257854901e-05</v>
      </c>
      <c r="I10592" s="2" t="n">
        <v>3.6876879748912e-05</v>
      </c>
      <c r="J10592" s="40" t="inlineStr">
        <is>
          <t>waste - methane capture</t>
        </is>
      </c>
    </row>
    <row r="10593" ht="15.75" customHeight="1" s="120">
      <c r="A10593" s="2" t="inlineStr">
        <is>
          <t>WASTE</t>
        </is>
      </c>
      <c r="B10593" s="2" t="inlineStr">
        <is>
          <t>LAN</t>
        </is>
      </c>
      <c r="C10593" s="2" t="n">
        <v>2050</v>
      </c>
      <c r="D10593" s="2" t="inlineStr">
        <is>
          <t>United States</t>
        </is>
      </c>
      <c r="E10593" s="2" t="inlineStr">
        <is>
          <t>USA</t>
        </is>
      </c>
      <c r="F10593" s="2" t="inlineStr">
        <is>
          <t>Electricity generation with a reciprocating engine</t>
        </is>
      </c>
      <c r="G10593" s="2" t="n">
        <v>2265</v>
      </c>
      <c r="H10593" s="2" t="n">
        <v>4.30550026067e-05</v>
      </c>
      <c r="I10593" s="2" t="n">
        <v>4.8221602919504e-05</v>
      </c>
      <c r="J10593" s="40" t="inlineStr">
        <is>
          <t>waste - methane capture</t>
        </is>
      </c>
    </row>
    <row r="10594" ht="15.75" customHeight="1" s="120">
      <c r="A10594" s="2" t="inlineStr">
        <is>
          <t>WASTE</t>
        </is>
      </c>
      <c r="B10594" s="2" t="inlineStr">
        <is>
          <t>LAN</t>
        </is>
      </c>
      <c r="C10594" s="2" t="n">
        <v>2050</v>
      </c>
      <c r="D10594" s="2" t="inlineStr">
        <is>
          <t>United States</t>
        </is>
      </c>
      <c r="E10594" s="2" t="inlineStr">
        <is>
          <t>USA</t>
        </is>
      </c>
      <c r="F10594" s="2" t="inlineStr">
        <is>
          <t>Land_x001f_ll gas recovery for direct use</t>
        </is>
      </c>
      <c r="G10594" s="2" t="n">
        <v>2536</v>
      </c>
      <c r="H10594" s="2" t="n">
        <v>3.41563099937e-05</v>
      </c>
      <c r="I10594" s="2" t="n">
        <v>3.8255067192944e-05</v>
      </c>
      <c r="J10594" s="40" t="inlineStr">
        <is>
          <t>waste - methane capture</t>
        </is>
      </c>
    </row>
    <row r="10595" ht="15.75" customHeight="1" s="120">
      <c r="A10595" s="2" t="inlineStr">
        <is>
          <t>WASTE</t>
        </is>
      </c>
      <c r="B10595" s="2" t="inlineStr">
        <is>
          <t>LAN</t>
        </is>
      </c>
      <c r="C10595" s="2" t="n">
        <v>2050</v>
      </c>
      <c r="D10595" s="2" t="inlineStr">
        <is>
          <t>United States</t>
        </is>
      </c>
      <c r="E10595" s="2" t="inlineStr">
        <is>
          <t>USA</t>
        </is>
      </c>
      <c r="F10595" s="2" t="inlineStr">
        <is>
          <t>Electricity generation with a reciprocating engine</t>
        </is>
      </c>
      <c r="G10595" s="2" t="n">
        <v>3365</v>
      </c>
      <c r="H10595" s="2" t="n">
        <v>2.5736675525e-05</v>
      </c>
      <c r="I10595" s="2" t="n">
        <v>2.8825076588e-05</v>
      </c>
      <c r="J10595" s="40" t="inlineStr">
        <is>
          <t>waste - methane capture</t>
        </is>
      </c>
    </row>
    <row r="10596" ht="15.75" customHeight="1" s="120">
      <c r="A10596" s="2" t="inlineStr">
        <is>
          <t>WASTE</t>
        </is>
      </c>
      <c r="B10596" s="2" t="inlineStr">
        <is>
          <t>LAN</t>
        </is>
      </c>
      <c r="C10596" s="2" t="n">
        <v>2050</v>
      </c>
      <c r="D10596" s="2" t="inlineStr">
        <is>
          <t>United States</t>
        </is>
      </c>
      <c r="E10596" s="2" t="inlineStr">
        <is>
          <t>USA</t>
        </is>
      </c>
      <c r="F10596" s="2" t="inlineStr">
        <is>
          <t>Electricity generation with a reciprocating engine</t>
        </is>
      </c>
      <c r="G10596" s="2" t="n">
        <v>3416</v>
      </c>
      <c r="H10596" s="2" t="n">
        <v>2.53654216067e-05</v>
      </c>
      <c r="I10596" s="2" t="n">
        <v>2.8409272199504e-05</v>
      </c>
      <c r="J10596" s="40" t="inlineStr">
        <is>
          <t>waste - methane capture</t>
        </is>
      </c>
    </row>
    <row r="10597" ht="15.75" customHeight="1" s="120">
      <c r="A10597" s="2" t="inlineStr">
        <is>
          <t>WASTE</t>
        </is>
      </c>
      <c r="B10597" s="2" t="inlineStr">
        <is>
          <t>LAN</t>
        </is>
      </c>
      <c r="C10597" s="2" t="n">
        <v>2050</v>
      </c>
      <c r="D10597" s="2" t="inlineStr">
        <is>
          <t>United States</t>
        </is>
      </c>
      <c r="E10597" s="2" t="inlineStr">
        <is>
          <t>USA</t>
        </is>
      </c>
      <c r="F10597" s="2" t="inlineStr">
        <is>
          <t>Electricity generation with combined heat and power</t>
        </is>
      </c>
      <c r="G10597" s="2" t="n">
        <v>3581</v>
      </c>
      <c r="H10597" s="54" t="n">
        <v>3.5879168081e-06</v>
      </c>
      <c r="I10597" s="2" t="n">
        <v>4.018466825072e-06</v>
      </c>
      <c r="J10597" s="40" t="inlineStr">
        <is>
          <t>waste - methane capture</t>
        </is>
      </c>
    </row>
    <row r="10598" ht="15.75" customHeight="1" s="120">
      <c r="A10598" s="2" t="inlineStr">
        <is>
          <t>WASTE</t>
        </is>
      </c>
      <c r="B10598" s="2" t="inlineStr">
        <is>
          <t>LAN</t>
        </is>
      </c>
      <c r="C10598" s="2" t="n">
        <v>2050</v>
      </c>
      <c r="D10598" s="2" t="inlineStr">
        <is>
          <t>United States</t>
        </is>
      </c>
      <c r="E10598" s="2" t="inlineStr">
        <is>
          <t>USA</t>
        </is>
      </c>
      <c r="F10598" s="2" t="inlineStr">
        <is>
          <t>Land_x001f_ll gas recovery for direct use</t>
        </is>
      </c>
      <c r="G10598" s="2" t="n">
        <v>4344</v>
      </c>
      <c r="H10598" s="2" t="n">
        <v>1.94772619579e-05</v>
      </c>
      <c r="I10598" s="2" t="n">
        <v>2.1814533392848e-05</v>
      </c>
      <c r="J10598" s="40" t="inlineStr">
        <is>
          <t>waste - methane capture</t>
        </is>
      </c>
    </row>
    <row r="10599" ht="15.75" customHeight="1" s="120">
      <c r="A10599" s="2" t="inlineStr">
        <is>
          <t>WASTE</t>
        </is>
      </c>
      <c r="B10599" s="2" t="inlineStr">
        <is>
          <t>LAN</t>
        </is>
      </c>
      <c r="C10599" s="2" t="n">
        <v>2050</v>
      </c>
      <c r="D10599" s="2" t="inlineStr">
        <is>
          <t>United States</t>
        </is>
      </c>
      <c r="E10599" s="2" t="inlineStr">
        <is>
          <t>USA</t>
        </is>
      </c>
      <c r="F10599" s="2" t="inlineStr">
        <is>
          <t>Electricity generation with combined heat and power</t>
        </is>
      </c>
      <c r="G10599" s="2" t="n">
        <v>5282</v>
      </c>
      <c r="H10599" s="54" t="n">
        <v>2.144723112e-06</v>
      </c>
      <c r="I10599" s="2" t="n">
        <v>2.40208988544e-06</v>
      </c>
      <c r="J10599" s="40" t="inlineStr">
        <is>
          <t>waste - methane capture</t>
        </is>
      </c>
    </row>
    <row r="10600" ht="15.75" customHeight="1" s="120">
      <c r="A10600" s="2" t="inlineStr">
        <is>
          <t>WASTE</t>
        </is>
      </c>
      <c r="B10600" s="2" t="inlineStr">
        <is>
          <t>LAN</t>
        </is>
      </c>
      <c r="C10600" s="2" t="n">
        <v>2050</v>
      </c>
      <c r="D10600" s="2" t="inlineStr">
        <is>
          <t>United States</t>
        </is>
      </c>
      <c r="E10600" s="2" t="inlineStr">
        <is>
          <t>USA</t>
        </is>
      </c>
      <c r="F10600" s="2" t="inlineStr">
        <is>
          <t>Electricity generation with combined heat and power</t>
        </is>
      </c>
      <c r="G10600" s="2" t="n">
        <v>5362</v>
      </c>
      <c r="H10600" s="54" t="n">
        <v>2.1137850581e-06</v>
      </c>
      <c r="I10600" s="2" t="n">
        <v>2.367439265072e-06</v>
      </c>
      <c r="J10600" s="40" t="inlineStr">
        <is>
          <t>waste - methane capture</t>
        </is>
      </c>
    </row>
    <row r="10601" ht="15.75" customHeight="1" s="120">
      <c r="A10601" s="2" t="inlineStr">
        <is>
          <t>WASTE</t>
        </is>
      </c>
      <c r="B10601" s="2" t="inlineStr">
        <is>
          <t>LAN</t>
        </is>
      </c>
      <c r="C10601" s="2" t="n">
        <v>2050</v>
      </c>
      <c r="D10601" s="2" t="inlineStr">
        <is>
          <t>United States</t>
        </is>
      </c>
      <c r="E10601" s="2" t="inlineStr">
        <is>
          <t>USA</t>
        </is>
      </c>
      <c r="F10601" s="2" t="inlineStr">
        <is>
          <t>Land_x001f_ll gas recovery for direct use</t>
        </is>
      </c>
      <c r="G10601" s="2" t="n">
        <v>6446</v>
      </c>
      <c r="H10601" s="2" t="n">
        <v>1.16427818284e-05</v>
      </c>
      <c r="I10601" s="2" t="n">
        <v>1.3039915647808e-05</v>
      </c>
      <c r="J10601" s="40" t="inlineStr">
        <is>
          <t>waste - methane capture</t>
        </is>
      </c>
    </row>
    <row r="10602" ht="15.75" customHeight="1" s="120">
      <c r="A10602" s="2" t="inlineStr">
        <is>
          <t>WASTE</t>
        </is>
      </c>
      <c r="B10602" s="2" t="inlineStr">
        <is>
          <t>LAN</t>
        </is>
      </c>
      <c r="C10602" s="2" t="n">
        <v>2050</v>
      </c>
      <c r="D10602" s="2" t="inlineStr">
        <is>
          <t>United States</t>
        </is>
      </c>
      <c r="E10602" s="2" t="inlineStr">
        <is>
          <t>USA</t>
        </is>
      </c>
      <c r="F10602" s="2" t="inlineStr">
        <is>
          <t>Land_x001f_ll gas recovery for direct use</t>
        </is>
      </c>
      <c r="G10602" s="2" t="n">
        <v>6550</v>
      </c>
      <c r="H10602" s="2" t="n">
        <v>1.14748336273e-05</v>
      </c>
      <c r="I10602" s="2" t="n">
        <v>1.2851813662576e-05</v>
      </c>
      <c r="J10602" s="40" t="inlineStr">
        <is>
          <t>waste - methane capture</t>
        </is>
      </c>
    </row>
    <row r="10603" ht="15.75" customHeight="1" s="120">
      <c r="A10603" s="2" t="inlineStr">
        <is>
          <t>WASTE</t>
        </is>
      </c>
      <c r="B10603" s="2" t="inlineStr">
        <is>
          <t>LAN</t>
        </is>
      </c>
      <c r="C10603" s="2" t="n">
        <v>2050</v>
      </c>
      <c r="D10603" s="2" t="inlineStr">
        <is>
          <t>United States</t>
        </is>
      </c>
      <c r="E10603" s="2" t="inlineStr">
        <is>
          <t>USA</t>
        </is>
      </c>
      <c r="F10603" s="2" t="inlineStr">
        <is>
          <t>Land_x001f_ll gas recovery for direct use</t>
        </is>
      </c>
      <c r="G10603" s="2" t="n">
        <v>100000</v>
      </c>
      <c r="H10603" s="54" t="n">
        <v>1e-12</v>
      </c>
      <c r="I10603" s="2" t="n">
        <v>1.12e-12</v>
      </c>
      <c r="J10603" s="40" t="inlineStr">
        <is>
          <t>waste - methane capture</t>
        </is>
      </c>
    </row>
    <row r="10604" ht="15.75" customHeight="1" s="120">
      <c r="A10604" s="2" t="inlineStr">
        <is>
          <t>WASTE</t>
        </is>
      </c>
      <c r="B10604" s="2" t="inlineStr">
        <is>
          <t>WWR</t>
        </is>
      </c>
      <c r="C10604" s="2" t="n">
        <v>2015</v>
      </c>
      <c r="D10604" s="2" t="inlineStr">
        <is>
          <t>United States</t>
        </is>
      </c>
      <c r="E10604" s="2" t="inlineStr">
        <is>
          <t>USA</t>
        </is>
      </c>
      <c r="F10604" s="2" t="inlineStr">
        <is>
          <t>Wastewater treatment plant with anaerobic sludge digester with co-gen</t>
        </is>
      </c>
      <c r="G10604" s="2" t="n">
        <v>-100000</v>
      </c>
      <c r="H10604" s="2" t="n">
        <v>0</v>
      </c>
      <c r="I10604" s="2" t="n">
        <v>0</v>
      </c>
      <c r="J10604" s="40" t="inlineStr">
        <is>
          <t>waste - methane capture</t>
        </is>
      </c>
    </row>
    <row r="10605" ht="15.75" customHeight="1" s="120">
      <c r="A10605" s="2" t="inlineStr">
        <is>
          <t>WASTE</t>
        </is>
      </c>
      <c r="B10605" s="2" t="inlineStr">
        <is>
          <t>WWR</t>
        </is>
      </c>
      <c r="C10605" s="2" t="n">
        <v>2015</v>
      </c>
      <c r="D10605" s="2" t="inlineStr">
        <is>
          <t>United States</t>
        </is>
      </c>
      <c r="E10605" s="2" t="inlineStr">
        <is>
          <t>USA</t>
        </is>
      </c>
      <c r="F10605" s="2" t="inlineStr">
        <is>
          <t>Wastewater treatment plant with anaerobic sludge digester with co-gen</t>
        </is>
      </c>
      <c r="G10605" s="2" t="n">
        <v>285</v>
      </c>
      <c r="H10605" s="2" t="n">
        <v>0</v>
      </c>
      <c r="I10605" s="2" t="n">
        <v>0</v>
      </c>
      <c r="J10605" s="40" t="inlineStr">
        <is>
          <t>waste - methane capture</t>
        </is>
      </c>
    </row>
    <row r="10606" ht="15.75" customHeight="1" s="120">
      <c r="A10606" s="2" t="inlineStr">
        <is>
          <t>WASTE</t>
        </is>
      </c>
      <c r="B10606" s="2" t="inlineStr">
        <is>
          <t>WWR</t>
        </is>
      </c>
      <c r="C10606" s="2" t="n">
        <v>2015</v>
      </c>
      <c r="D10606" s="2" t="inlineStr">
        <is>
          <t>United States</t>
        </is>
      </c>
      <c r="E10606" s="2" t="inlineStr">
        <is>
          <t>USA</t>
        </is>
      </c>
      <c r="F10606" s="2" t="inlineStr">
        <is>
          <t>Wastewater treatment plant with anaerobic sludge digester with co-gen</t>
        </is>
      </c>
      <c r="G10606" s="2" t="n">
        <v>285</v>
      </c>
      <c r="H10606" s="2" t="n">
        <v>1.20253682136535</v>
      </c>
      <c r="I10606" s="2" t="n">
        <v>1.20253682136535</v>
      </c>
      <c r="J10606" s="40" t="inlineStr">
        <is>
          <t>waste - methane capture</t>
        </is>
      </c>
    </row>
    <row r="10607" ht="15.75" customHeight="1" s="120">
      <c r="A10607" s="2" t="inlineStr">
        <is>
          <t>WASTE</t>
        </is>
      </c>
      <c r="B10607" s="2" t="inlineStr">
        <is>
          <t>WWR</t>
        </is>
      </c>
      <c r="C10607" s="2" t="n">
        <v>2015</v>
      </c>
      <c r="D10607" s="2" t="inlineStr">
        <is>
          <t>United States</t>
        </is>
      </c>
      <c r="E10607" s="2" t="inlineStr">
        <is>
          <t>USA</t>
        </is>
      </c>
      <c r="F10607" s="2" t="inlineStr">
        <is>
          <t>Wastewater treatment plant with anaerobic sludge digester with co-gen</t>
        </is>
      </c>
      <c r="G10607" s="2" t="n">
        <v>406</v>
      </c>
      <c r="H10607" s="2" t="n">
        <v>0.0337554179131985</v>
      </c>
      <c r="I10607" s="2" t="n">
        <v>0.0337554179131985</v>
      </c>
      <c r="J10607" s="40" t="inlineStr">
        <is>
          <t>waste - methane capture</t>
        </is>
      </c>
    </row>
    <row r="10608" ht="15.75" customHeight="1" s="120">
      <c r="A10608" s="2" t="inlineStr">
        <is>
          <t>WASTE</t>
        </is>
      </c>
      <c r="B10608" s="2" t="inlineStr">
        <is>
          <t>WWR</t>
        </is>
      </c>
      <c r="C10608" s="2" t="n">
        <v>2015</v>
      </c>
      <c r="D10608" s="2" t="inlineStr">
        <is>
          <t>United States</t>
        </is>
      </c>
      <c r="E10608" s="2" t="inlineStr">
        <is>
          <t>USA</t>
        </is>
      </c>
      <c r="F10608" s="2" t="inlineStr">
        <is>
          <t>Septic tank to aerobic wwtp</t>
        </is>
      </c>
      <c r="G10608" s="2" t="n">
        <v>600</v>
      </c>
      <c r="H10608" s="2" t="n">
        <v>0.632914125919342</v>
      </c>
      <c r="I10608" s="2" t="n">
        <v>0.632914125919342</v>
      </c>
      <c r="J10608" s="40" t="inlineStr">
        <is>
          <t>waste - methane capture</t>
        </is>
      </c>
    </row>
    <row r="10609" ht="15.75" customHeight="1" s="120">
      <c r="A10609" s="2" t="inlineStr">
        <is>
          <t>WASTE</t>
        </is>
      </c>
      <c r="B10609" s="2" t="inlineStr">
        <is>
          <t>WWR</t>
        </is>
      </c>
      <c r="C10609" s="2" t="n">
        <v>2015</v>
      </c>
      <c r="D10609" s="2" t="inlineStr">
        <is>
          <t>United States</t>
        </is>
      </c>
      <c r="E10609" s="2" t="inlineStr">
        <is>
          <t>USA</t>
        </is>
      </c>
      <c r="F10609" s="2" t="inlineStr">
        <is>
          <t>Latrine to aerobic wwtp</t>
        </is>
      </c>
      <c r="G10609" s="2" t="n">
        <v>1029</v>
      </c>
      <c r="H10609" s="2" t="n">
        <v>0.168777093291282</v>
      </c>
      <c r="I10609" s="2" t="n">
        <v>0.168777093291282</v>
      </c>
      <c r="J10609" s="40" t="inlineStr">
        <is>
          <t>waste - methane capture</t>
        </is>
      </c>
    </row>
    <row r="10610" ht="15.75" customHeight="1" s="120">
      <c r="A10610" s="2" t="inlineStr">
        <is>
          <t>WASTE</t>
        </is>
      </c>
      <c r="B10610" s="2" t="inlineStr">
        <is>
          <t>WWR</t>
        </is>
      </c>
      <c r="C10610" s="2" t="n">
        <v>2015</v>
      </c>
      <c r="D10610" s="2" t="inlineStr">
        <is>
          <t>United States</t>
        </is>
      </c>
      <c r="E10610" s="2" t="inlineStr">
        <is>
          <t>USA</t>
        </is>
      </c>
      <c r="F10610" s="2" t="inlineStr">
        <is>
          <t>Septic tank to aerobic wwtp</t>
        </is>
      </c>
      <c r="G10610" s="2" t="n">
        <v>2065</v>
      </c>
      <c r="H10610" s="2" t="n">
        <v>3.79748463630676</v>
      </c>
      <c r="I10610" s="2" t="n">
        <v>3.79748463630676</v>
      </c>
      <c r="J10610" s="40" t="inlineStr">
        <is>
          <t>waste - methane capture</t>
        </is>
      </c>
    </row>
    <row r="10611" ht="15.75" customHeight="1" s="120">
      <c r="A10611" s="2" t="inlineStr">
        <is>
          <t>WASTE</t>
        </is>
      </c>
      <c r="B10611" s="2" t="inlineStr">
        <is>
          <t>WWR</t>
        </is>
      </c>
      <c r="C10611" s="2" t="n">
        <v>2015</v>
      </c>
      <c r="D10611" s="2" t="inlineStr">
        <is>
          <t>United States</t>
        </is>
      </c>
      <c r="E10611" s="2" t="inlineStr">
        <is>
          <t>USA</t>
        </is>
      </c>
      <c r="F10611" s="2" t="inlineStr">
        <is>
          <t>Septic tank to aerobic wwtp</t>
        </is>
      </c>
      <c r="G10611" s="2" t="n">
        <v>100000</v>
      </c>
      <c r="H10611" s="54" t="n">
        <v>1e-12</v>
      </c>
      <c r="I10611" s="2" t="n">
        <v>1e-12</v>
      </c>
      <c r="J10611" s="40" t="inlineStr">
        <is>
          <t>waste - methane capture</t>
        </is>
      </c>
    </row>
    <row r="10612" ht="15.75" customHeight="1" s="120">
      <c r="A10612" s="2" t="inlineStr">
        <is>
          <t>WASTE</t>
        </is>
      </c>
      <c r="B10612" s="2" t="inlineStr">
        <is>
          <t>WWR</t>
        </is>
      </c>
      <c r="C10612" s="2" t="n">
        <v>2020</v>
      </c>
      <c r="D10612" s="2" t="inlineStr">
        <is>
          <t>United States</t>
        </is>
      </c>
      <c r="E10612" s="2" t="inlineStr">
        <is>
          <t>USA</t>
        </is>
      </c>
      <c r="F10612" s="2" t="inlineStr">
        <is>
          <t>Wastewater treatment plant with anaerobic sludge digester with co-gen</t>
        </is>
      </c>
      <c r="G10612" s="2" t="n">
        <v>-100000</v>
      </c>
      <c r="H10612" s="2" t="n">
        <v>0</v>
      </c>
      <c r="I10612" s="2" t="n">
        <v>0</v>
      </c>
      <c r="J10612" s="40" t="inlineStr">
        <is>
          <t>waste - methane capture</t>
        </is>
      </c>
    </row>
    <row r="10613" ht="15.75" customHeight="1" s="120">
      <c r="A10613" s="2" t="inlineStr">
        <is>
          <t>WASTE</t>
        </is>
      </c>
      <c r="B10613" s="2" t="inlineStr">
        <is>
          <t>WWR</t>
        </is>
      </c>
      <c r="C10613" s="2" t="n">
        <v>2020</v>
      </c>
      <c r="D10613" s="2" t="inlineStr">
        <is>
          <t>United States</t>
        </is>
      </c>
      <c r="E10613" s="2" t="inlineStr">
        <is>
          <t>USA</t>
        </is>
      </c>
      <c r="F10613" s="2" t="inlineStr">
        <is>
          <t>Wastewater treatment plant with anaerobic sludge digester with co-gen</t>
        </is>
      </c>
      <c r="G10613" s="2" t="n">
        <v>262</v>
      </c>
      <c r="H10613" s="2" t="n">
        <v>0</v>
      </c>
      <c r="I10613" s="2" t="n">
        <v>0</v>
      </c>
      <c r="J10613" s="40" t="inlineStr">
        <is>
          <t>waste - methane capture</t>
        </is>
      </c>
    </row>
    <row r="10614" ht="15.75" customHeight="1" s="120">
      <c r="A10614" s="2" t="inlineStr">
        <is>
          <t>WASTE</t>
        </is>
      </c>
      <c r="B10614" s="2" t="inlineStr">
        <is>
          <t>WWR</t>
        </is>
      </c>
      <c r="C10614" s="2" t="n">
        <v>2020</v>
      </c>
      <c r="D10614" s="2" t="inlineStr">
        <is>
          <t>United States</t>
        </is>
      </c>
      <c r="E10614" s="2" t="inlineStr">
        <is>
          <t>USA</t>
        </is>
      </c>
      <c r="F10614" s="2" t="inlineStr">
        <is>
          <t>Wastewater treatment plant with anaerobic sludge digester with co-gen</t>
        </is>
      </c>
      <c r="G10614" s="2" t="n">
        <v>262</v>
      </c>
      <c r="H10614" s="2" t="n">
        <v>1.46858608722686</v>
      </c>
      <c r="I10614" s="2" t="n">
        <v>1.46858608722686</v>
      </c>
      <c r="J10614" s="40" t="inlineStr">
        <is>
          <t>waste - methane capture</t>
        </is>
      </c>
    </row>
    <row r="10615" ht="15.75" customHeight="1" s="120">
      <c r="A10615" s="2" t="inlineStr">
        <is>
          <t>WASTE</t>
        </is>
      </c>
      <c r="B10615" s="2" t="inlineStr">
        <is>
          <t>WWR</t>
        </is>
      </c>
      <c r="C10615" s="2" t="n">
        <v>2020</v>
      </c>
      <c r="D10615" s="2" t="inlineStr">
        <is>
          <t>United States</t>
        </is>
      </c>
      <c r="E10615" s="2" t="inlineStr">
        <is>
          <t>USA</t>
        </is>
      </c>
      <c r="F10615" s="2" t="inlineStr">
        <is>
          <t>Wastewater treatment plant with anaerobic sludge digester with co-gen</t>
        </is>
      </c>
      <c r="G10615" s="2" t="n">
        <v>373</v>
      </c>
      <c r="H10615" s="2" t="n">
        <v>0.0412234701216221</v>
      </c>
      <c r="I10615" s="2" t="n">
        <v>0.0412234701216221</v>
      </c>
      <c r="J10615" s="40" t="inlineStr">
        <is>
          <t>waste - methane capture</t>
        </is>
      </c>
    </row>
    <row r="10616" ht="15.75" customHeight="1" s="120">
      <c r="A10616" s="2" t="inlineStr">
        <is>
          <t>WASTE</t>
        </is>
      </c>
      <c r="B10616" s="2" t="inlineStr">
        <is>
          <t>WWR</t>
        </is>
      </c>
      <c r="C10616" s="2" t="n">
        <v>2020</v>
      </c>
      <c r="D10616" s="2" t="inlineStr">
        <is>
          <t>United States</t>
        </is>
      </c>
      <c r="E10616" s="2" t="inlineStr">
        <is>
          <t>USA</t>
        </is>
      </c>
      <c r="F10616" s="2" t="inlineStr">
        <is>
          <t>Septic tank to aerobic wwtp</t>
        </is>
      </c>
      <c r="G10616" s="2" t="n">
        <v>551</v>
      </c>
      <c r="H10616" s="2" t="n">
        <v>0.772940099239349</v>
      </c>
      <c r="I10616" s="2" t="n">
        <v>0.772940099239349</v>
      </c>
      <c r="J10616" s="40" t="inlineStr">
        <is>
          <t>waste - methane capture</t>
        </is>
      </c>
    </row>
    <row r="10617" ht="15.75" customHeight="1" s="120">
      <c r="A10617" s="2" t="inlineStr">
        <is>
          <t>WASTE</t>
        </is>
      </c>
      <c r="B10617" s="2" t="inlineStr">
        <is>
          <t>WWR</t>
        </is>
      </c>
      <c r="C10617" s="2" t="n">
        <v>2020</v>
      </c>
      <c r="D10617" s="2" t="inlineStr">
        <is>
          <t>United States</t>
        </is>
      </c>
      <c r="E10617" s="2" t="inlineStr">
        <is>
          <t>USA</t>
        </is>
      </c>
      <c r="F10617" s="2" t="inlineStr">
        <is>
          <t>Latrine to aerobic wwtp</t>
        </is>
      </c>
      <c r="G10617" s="2" t="n">
        <v>944</v>
      </c>
      <c r="H10617" s="2" t="n">
        <v>0.20611734688282</v>
      </c>
      <c r="I10617" s="2" t="n">
        <v>0.20611734688282</v>
      </c>
      <c r="J10617" s="40" t="inlineStr">
        <is>
          <t>waste - methane capture</t>
        </is>
      </c>
    </row>
    <row r="10618" ht="15.75" customHeight="1" s="120">
      <c r="A10618" s="2" t="inlineStr">
        <is>
          <t>WASTE</t>
        </is>
      </c>
      <c r="B10618" s="2" t="inlineStr">
        <is>
          <t>WWR</t>
        </is>
      </c>
      <c r="C10618" s="2" t="n">
        <v>2020</v>
      </c>
      <c r="D10618" s="2" t="inlineStr">
        <is>
          <t>United States</t>
        </is>
      </c>
      <c r="E10618" s="2" t="inlineStr">
        <is>
          <t>USA</t>
        </is>
      </c>
      <c r="F10618" s="2" t="inlineStr">
        <is>
          <t>Septic tank to aerobic wwtp</t>
        </is>
      </c>
      <c r="G10618" s="2" t="n">
        <v>1894</v>
      </c>
      <c r="H10618" s="2" t="n">
        <v>4.6376404762268</v>
      </c>
      <c r="I10618" s="2" t="n">
        <v>4.6376404762268</v>
      </c>
      <c r="J10618" s="40" t="inlineStr">
        <is>
          <t>waste - methane capture</t>
        </is>
      </c>
    </row>
    <row r="10619" ht="15.75" customHeight="1" s="120">
      <c r="A10619" s="2" t="inlineStr">
        <is>
          <t>WASTE</t>
        </is>
      </c>
      <c r="B10619" s="2" t="inlineStr">
        <is>
          <t>WWR</t>
        </is>
      </c>
      <c r="C10619" s="2" t="n">
        <v>2020</v>
      </c>
      <c r="D10619" s="2" t="inlineStr">
        <is>
          <t>United States</t>
        </is>
      </c>
      <c r="E10619" s="2" t="inlineStr">
        <is>
          <t>USA</t>
        </is>
      </c>
      <c r="F10619" s="2" t="inlineStr">
        <is>
          <t>Septic tank to aerobic wwtp</t>
        </is>
      </c>
      <c r="G10619" s="2" t="n">
        <v>100000</v>
      </c>
      <c r="H10619" s="54" t="n">
        <v>1e-12</v>
      </c>
      <c r="I10619" s="2" t="n">
        <v>1e-12</v>
      </c>
      <c r="J10619" s="40" t="inlineStr">
        <is>
          <t>waste - methane capture</t>
        </is>
      </c>
    </row>
    <row r="10620" ht="15.75" customHeight="1" s="120">
      <c r="A10620" s="2" t="inlineStr">
        <is>
          <t>WASTE</t>
        </is>
      </c>
      <c r="B10620" s="2" t="inlineStr">
        <is>
          <t>WWR</t>
        </is>
      </c>
      <c r="C10620" s="2" t="n">
        <v>2025</v>
      </c>
      <c r="D10620" s="2" t="inlineStr">
        <is>
          <t>United States</t>
        </is>
      </c>
      <c r="E10620" s="2" t="inlineStr">
        <is>
          <t>USA</t>
        </is>
      </c>
      <c r="F10620" s="2" t="inlineStr">
        <is>
          <t>Wastewater treatment plant with anaerobic sludge digester with co-gen</t>
        </is>
      </c>
      <c r="G10620" s="2" t="n">
        <v>-100000</v>
      </c>
      <c r="H10620" s="2" t="n">
        <v>0</v>
      </c>
      <c r="I10620" s="2" t="n">
        <v>0</v>
      </c>
      <c r="J10620" s="40" t="inlineStr">
        <is>
          <t>waste - methane capture</t>
        </is>
      </c>
    </row>
    <row r="10621" ht="15.75" customHeight="1" s="120">
      <c r="A10621" s="2" t="inlineStr">
        <is>
          <t>WASTE</t>
        </is>
      </c>
      <c r="B10621" s="2" t="inlineStr">
        <is>
          <t>WWR</t>
        </is>
      </c>
      <c r="C10621" s="2" t="n">
        <v>2025</v>
      </c>
      <c r="D10621" s="2" t="inlineStr">
        <is>
          <t>United States</t>
        </is>
      </c>
      <c r="E10621" s="2" t="inlineStr">
        <is>
          <t>USA</t>
        </is>
      </c>
      <c r="F10621" s="2" t="inlineStr">
        <is>
          <t>Wastewater treatment plant with anaerobic sludge digester with co-gen</t>
        </is>
      </c>
      <c r="G10621" s="2" t="n">
        <v>240</v>
      </c>
      <c r="H10621" s="2" t="n">
        <v>0</v>
      </c>
      <c r="I10621" s="2" t="n">
        <v>0</v>
      </c>
      <c r="J10621" s="40" t="inlineStr">
        <is>
          <t>waste - methane capture</t>
        </is>
      </c>
    </row>
    <row r="10622" ht="15.75" customHeight="1" s="120">
      <c r="A10622" s="2" t="inlineStr">
        <is>
          <t>WASTE</t>
        </is>
      </c>
      <c r="B10622" s="2" t="inlineStr">
        <is>
          <t>WWR</t>
        </is>
      </c>
      <c r="C10622" s="2" t="n">
        <v>2025</v>
      </c>
      <c r="D10622" s="2" t="inlineStr">
        <is>
          <t>United States</t>
        </is>
      </c>
      <c r="E10622" s="2" t="inlineStr">
        <is>
          <t>USA</t>
        </is>
      </c>
      <c r="F10622" s="2" t="inlineStr">
        <is>
          <t>Wastewater treatment plant with anaerobic sludge digester with co-gen</t>
        </is>
      </c>
      <c r="G10622" s="2" t="n">
        <v>240</v>
      </c>
      <c r="H10622" s="2" t="n">
        <v>1.79080486297607</v>
      </c>
      <c r="I10622" s="2" t="n">
        <v>1.79080486297607</v>
      </c>
      <c r="J10622" s="40" t="inlineStr">
        <is>
          <t>waste - methane capture</t>
        </is>
      </c>
    </row>
    <row r="10623" ht="15.75" customHeight="1" s="120">
      <c r="A10623" s="2" t="inlineStr">
        <is>
          <t>WASTE</t>
        </is>
      </c>
      <c r="B10623" s="2" t="inlineStr">
        <is>
          <t>WWR</t>
        </is>
      </c>
      <c r="C10623" s="2" t="n">
        <v>2025</v>
      </c>
      <c r="D10623" s="2" t="inlineStr">
        <is>
          <t>United States</t>
        </is>
      </c>
      <c r="E10623" s="2" t="inlineStr">
        <is>
          <t>USA</t>
        </is>
      </c>
      <c r="F10623" s="2" t="inlineStr">
        <is>
          <t>Wastewater treatment plant with anaerobic sludge digester with co-gen</t>
        </is>
      </c>
      <c r="G10623" s="2" t="n">
        <v>342</v>
      </c>
      <c r="H10623" s="2" t="n">
        <v>0.0502682067453861</v>
      </c>
      <c r="I10623" s="2" t="n">
        <v>0.0502682067453861</v>
      </c>
      <c r="J10623" s="40" t="inlineStr">
        <is>
          <t>waste - methane capture</t>
        </is>
      </c>
    </row>
    <row r="10624" ht="15.75" customHeight="1" s="120">
      <c r="A10624" s="2" t="inlineStr">
        <is>
          <t>WASTE</t>
        </is>
      </c>
      <c r="B10624" s="2" t="inlineStr">
        <is>
          <t>WWR</t>
        </is>
      </c>
      <c r="C10624" s="2" t="n">
        <v>2025</v>
      </c>
      <c r="D10624" s="2" t="inlineStr">
        <is>
          <t>United States</t>
        </is>
      </c>
      <c r="E10624" s="2" t="inlineStr">
        <is>
          <t>USA</t>
        </is>
      </c>
      <c r="F10624" s="2" t="inlineStr">
        <is>
          <t>Septic tank to aerobic wwtp</t>
        </is>
      </c>
      <c r="G10624" s="2" t="n">
        <v>508</v>
      </c>
      <c r="H10624" s="2" t="n">
        <v>0.942528843879699</v>
      </c>
      <c r="I10624" s="2" t="n">
        <v>0.942528843879699</v>
      </c>
      <c r="J10624" s="40" t="inlineStr">
        <is>
          <t>waste - methane capture</t>
        </is>
      </c>
    </row>
    <row r="10625" ht="15.75" customHeight="1" s="120">
      <c r="A10625" s="2" t="inlineStr">
        <is>
          <t>WASTE</t>
        </is>
      </c>
      <c r="B10625" s="2" t="inlineStr">
        <is>
          <t>WWR</t>
        </is>
      </c>
      <c r="C10625" s="2" t="n">
        <v>2025</v>
      </c>
      <c r="D10625" s="2" t="inlineStr">
        <is>
          <t>United States</t>
        </is>
      </c>
      <c r="E10625" s="2" t="inlineStr">
        <is>
          <t>USA</t>
        </is>
      </c>
      <c r="F10625" s="2" t="inlineStr">
        <is>
          <t>Latrine to aerobic wwtp</t>
        </is>
      </c>
      <c r="G10625" s="2" t="n">
        <v>874</v>
      </c>
      <c r="H10625" s="2" t="n">
        <v>0.251341015100479</v>
      </c>
      <c r="I10625" s="2" t="n">
        <v>0.251341015100479</v>
      </c>
      <c r="J10625" s="40" t="inlineStr">
        <is>
          <t>waste - methane capture</t>
        </is>
      </c>
    </row>
    <row r="10626" ht="15.75" customHeight="1" s="120">
      <c r="A10626" s="2" t="inlineStr">
        <is>
          <t>WASTE</t>
        </is>
      </c>
      <c r="B10626" s="2" t="inlineStr">
        <is>
          <t>WWR</t>
        </is>
      </c>
      <c r="C10626" s="2" t="n">
        <v>2025</v>
      </c>
      <c r="D10626" s="2" t="inlineStr">
        <is>
          <t>United States</t>
        </is>
      </c>
      <c r="E10626" s="2" t="inlineStr">
        <is>
          <t>USA</t>
        </is>
      </c>
      <c r="F10626" s="2" t="inlineStr">
        <is>
          <t>Septic tank to aerobic wwtp</t>
        </is>
      </c>
      <c r="G10626" s="2" t="n">
        <v>1756</v>
      </c>
      <c r="H10626" s="2" t="n">
        <v>5.65517330169677</v>
      </c>
      <c r="I10626" s="2" t="n">
        <v>5.65517330169677</v>
      </c>
      <c r="J10626" s="40" t="inlineStr">
        <is>
          <t>waste - methane capture</t>
        </is>
      </c>
    </row>
    <row r="10627" ht="15.75" customHeight="1" s="120">
      <c r="A10627" s="2" t="inlineStr">
        <is>
          <t>WASTE</t>
        </is>
      </c>
      <c r="B10627" s="2" t="inlineStr">
        <is>
          <t>WWR</t>
        </is>
      </c>
      <c r="C10627" s="2" t="n">
        <v>2025</v>
      </c>
      <c r="D10627" s="2" t="inlineStr">
        <is>
          <t>United States</t>
        </is>
      </c>
      <c r="E10627" s="2" t="inlineStr">
        <is>
          <t>USA</t>
        </is>
      </c>
      <c r="F10627" s="2" t="inlineStr">
        <is>
          <t>Septic tank to aerobic wwtp</t>
        </is>
      </c>
      <c r="G10627" s="2" t="n">
        <v>100000</v>
      </c>
      <c r="H10627" s="54" t="n">
        <v>1e-12</v>
      </c>
      <c r="I10627" s="2" t="n">
        <v>1e-12</v>
      </c>
      <c r="J10627" s="40" t="inlineStr">
        <is>
          <t>waste - methane capture</t>
        </is>
      </c>
    </row>
    <row r="10628" ht="15.75" customHeight="1" s="120">
      <c r="A10628" s="2" t="inlineStr">
        <is>
          <t>WASTE</t>
        </is>
      </c>
      <c r="B10628" s="2" t="inlineStr">
        <is>
          <t>WWR</t>
        </is>
      </c>
      <c r="C10628" s="2" t="n">
        <v>2030</v>
      </c>
      <c r="D10628" s="2" t="inlineStr">
        <is>
          <t>United States</t>
        </is>
      </c>
      <c r="E10628" s="2" t="inlineStr">
        <is>
          <t>USA</t>
        </is>
      </c>
      <c r="F10628" s="2" t="inlineStr">
        <is>
          <t>Wastewater treatment plant with anaerobic sludge digester with co-gen</t>
        </is>
      </c>
      <c r="G10628" s="2" t="n">
        <v>-100000</v>
      </c>
      <c r="H10628" s="2" t="n">
        <v>0</v>
      </c>
      <c r="I10628" s="2" t="n">
        <v>0</v>
      </c>
      <c r="J10628" s="40" t="inlineStr">
        <is>
          <t>waste - methane capture</t>
        </is>
      </c>
    </row>
    <row r="10629" ht="15.75" customHeight="1" s="120">
      <c r="A10629" s="2" t="inlineStr">
        <is>
          <t>WASTE</t>
        </is>
      </c>
      <c r="B10629" s="2" t="inlineStr">
        <is>
          <t>WWR</t>
        </is>
      </c>
      <c r="C10629" s="2" t="n">
        <v>2030</v>
      </c>
      <c r="D10629" s="2" t="inlineStr">
        <is>
          <t>United States</t>
        </is>
      </c>
      <c r="E10629" s="2" t="inlineStr">
        <is>
          <t>USA</t>
        </is>
      </c>
      <c r="F10629" s="2" t="inlineStr">
        <is>
          <t>Wastewater treatment plant with anaerobic sludge digester with co-gen</t>
        </is>
      </c>
      <c r="G10629" s="2" t="n">
        <v>220</v>
      </c>
      <c r="H10629" s="2" t="n">
        <v>0</v>
      </c>
      <c r="I10629" s="2" t="n">
        <v>0</v>
      </c>
      <c r="J10629" s="40" t="inlineStr">
        <is>
          <t>waste - methane capture</t>
        </is>
      </c>
    </row>
    <row r="10630" ht="15.75" customHeight="1" s="120">
      <c r="A10630" s="2" t="inlineStr">
        <is>
          <t>WASTE</t>
        </is>
      </c>
      <c r="B10630" s="2" t="inlineStr">
        <is>
          <t>WWR</t>
        </is>
      </c>
      <c r="C10630" s="2" t="n">
        <v>2030</v>
      </c>
      <c r="D10630" s="2" t="inlineStr">
        <is>
          <t>United States</t>
        </is>
      </c>
      <c r="E10630" s="2" t="inlineStr">
        <is>
          <t>USA</t>
        </is>
      </c>
      <c r="F10630" s="2" t="inlineStr">
        <is>
          <t>Wastewater treatment plant with anaerobic sludge digester with co-gen</t>
        </is>
      </c>
      <c r="G10630" s="2" t="n">
        <v>220</v>
      </c>
      <c r="H10630" s="2" t="n">
        <v>2.14844965934753</v>
      </c>
      <c r="I10630" s="2" t="n">
        <v>2.14844965934753</v>
      </c>
      <c r="J10630" s="40" t="inlineStr">
        <is>
          <t>waste - methane capture</t>
        </is>
      </c>
    </row>
    <row r="10631" ht="15.75" customHeight="1" s="120">
      <c r="A10631" s="2" t="inlineStr">
        <is>
          <t>WASTE</t>
        </is>
      </c>
      <c r="B10631" s="2" t="inlineStr">
        <is>
          <t>WWR</t>
        </is>
      </c>
      <c r="C10631" s="2" t="n">
        <v>2030</v>
      </c>
      <c r="D10631" s="2" t="inlineStr">
        <is>
          <t>United States</t>
        </is>
      </c>
      <c r="E10631" s="2" t="inlineStr">
        <is>
          <t>USA</t>
        </is>
      </c>
      <c r="F10631" s="2" t="inlineStr">
        <is>
          <t>Wastewater treatment plant with anaerobic sludge digester with co-gen</t>
        </is>
      </c>
      <c r="G10631" s="2" t="n">
        <v>314</v>
      </c>
      <c r="H10631" s="2" t="n">
        <v>0.0603073611855507</v>
      </c>
      <c r="I10631" s="2" t="n">
        <v>0.0603073611855507</v>
      </c>
      <c r="J10631" s="40" t="inlineStr">
        <is>
          <t>waste - methane capture</t>
        </is>
      </c>
    </row>
    <row r="10632" ht="15.75" customHeight="1" s="120">
      <c r="A10632" s="2" t="inlineStr">
        <is>
          <t>WASTE</t>
        </is>
      </c>
      <c r="B10632" s="2" t="inlineStr">
        <is>
          <t>WWR</t>
        </is>
      </c>
      <c r="C10632" s="2" t="n">
        <v>2030</v>
      </c>
      <c r="D10632" s="2" t="inlineStr">
        <is>
          <t>United States</t>
        </is>
      </c>
      <c r="E10632" s="2" t="inlineStr">
        <is>
          <t>USA</t>
        </is>
      </c>
      <c r="F10632" s="2" t="inlineStr">
        <is>
          <t>Septic tank to aerobic wwtp</t>
        </is>
      </c>
      <c r="G10632" s="2" t="n">
        <v>468</v>
      </c>
      <c r="H10632" s="2" t="n">
        <v>1.13076293468475</v>
      </c>
      <c r="I10632" s="2" t="n">
        <v>1.13076293468475</v>
      </c>
      <c r="J10632" s="40" t="inlineStr">
        <is>
          <t>waste - methane capture</t>
        </is>
      </c>
    </row>
    <row r="10633" ht="15.75" customHeight="1" s="120">
      <c r="A10633" s="2" t="inlineStr">
        <is>
          <t>WASTE</t>
        </is>
      </c>
      <c r="B10633" s="2" t="inlineStr">
        <is>
          <t>WWR</t>
        </is>
      </c>
      <c r="C10633" s="2" t="n">
        <v>2030</v>
      </c>
      <c r="D10633" s="2" t="inlineStr">
        <is>
          <t>United States</t>
        </is>
      </c>
      <c r="E10633" s="2" t="inlineStr">
        <is>
          <t>USA</t>
        </is>
      </c>
      <c r="F10633" s="2" t="inlineStr">
        <is>
          <t>Latrine to aerobic wwtp</t>
        </is>
      </c>
      <c r="G10633" s="2" t="n">
        <v>809</v>
      </c>
      <c r="H10633" s="2" t="n">
        <v>0.301536798477172</v>
      </c>
      <c r="I10633" s="2" t="n">
        <v>0.301536798477172</v>
      </c>
      <c r="J10633" s="40" t="inlineStr">
        <is>
          <t>waste - methane capture</t>
        </is>
      </c>
    </row>
    <row r="10634" ht="15.75" customHeight="1" s="120">
      <c r="A10634" s="2" t="inlineStr">
        <is>
          <t>WASTE</t>
        </is>
      </c>
      <c r="B10634" s="2" t="inlineStr">
        <is>
          <t>WWR</t>
        </is>
      </c>
      <c r="C10634" s="2" t="n">
        <v>2030</v>
      </c>
      <c r="D10634" s="2" t="inlineStr">
        <is>
          <t>United States</t>
        </is>
      </c>
      <c r="E10634" s="2" t="inlineStr">
        <is>
          <t>USA</t>
        </is>
      </c>
      <c r="F10634" s="2" t="inlineStr">
        <is>
          <t>Septic tank to aerobic wwtp</t>
        </is>
      </c>
      <c r="G10634" s="2" t="n">
        <v>1625</v>
      </c>
      <c r="H10634" s="2" t="n">
        <v>6.7845778465271</v>
      </c>
      <c r="I10634" s="2" t="n">
        <v>6.7845778465271</v>
      </c>
      <c r="J10634" s="40" t="inlineStr">
        <is>
          <t>waste - methane capture</t>
        </is>
      </c>
    </row>
    <row r="10635" ht="15.75" customHeight="1" s="120">
      <c r="A10635" s="2" t="inlineStr">
        <is>
          <t>WASTE</t>
        </is>
      </c>
      <c r="B10635" s="2" t="inlineStr">
        <is>
          <t>WWR</t>
        </is>
      </c>
      <c r="C10635" s="2" t="n">
        <v>2030</v>
      </c>
      <c r="D10635" s="2" t="inlineStr">
        <is>
          <t>United States</t>
        </is>
      </c>
      <c r="E10635" s="2" t="inlineStr">
        <is>
          <t>USA</t>
        </is>
      </c>
      <c r="F10635" s="2" t="inlineStr">
        <is>
          <t>Septic tank to aerobic wwtp</t>
        </is>
      </c>
      <c r="G10635" s="2" t="n">
        <v>100000</v>
      </c>
      <c r="H10635" s="54" t="n">
        <v>1e-12</v>
      </c>
      <c r="I10635" s="2" t="n">
        <v>1e-12</v>
      </c>
      <c r="J10635" s="40" t="inlineStr">
        <is>
          <t>waste - methane capture</t>
        </is>
      </c>
    </row>
    <row r="10636" ht="15.75" customHeight="1" s="120">
      <c r="A10636" s="2" t="inlineStr">
        <is>
          <t>WASTE</t>
        </is>
      </c>
      <c r="B10636" s="2" t="inlineStr">
        <is>
          <t>WWR</t>
        </is>
      </c>
      <c r="C10636" s="2" t="n">
        <v>2035</v>
      </c>
      <c r="D10636" s="2" t="inlineStr">
        <is>
          <t>United States</t>
        </is>
      </c>
      <c r="E10636" s="2" t="inlineStr">
        <is>
          <t>USA</t>
        </is>
      </c>
      <c r="F10636" s="2" t="inlineStr">
        <is>
          <t>Wastewater treatment plant with anaerobic sludge digester with co-gen</t>
        </is>
      </c>
      <c r="G10636" s="2" t="n">
        <v>-100000</v>
      </c>
      <c r="H10636" s="2" t="n">
        <v>0</v>
      </c>
      <c r="I10636" s="2" t="n">
        <v>0</v>
      </c>
      <c r="J10636" s="40" t="inlineStr">
        <is>
          <t>waste - methane capture</t>
        </is>
      </c>
    </row>
    <row r="10637" ht="15.75" customHeight="1" s="120">
      <c r="A10637" s="2" t="inlineStr">
        <is>
          <t>WASTE</t>
        </is>
      </c>
      <c r="B10637" s="2" t="inlineStr">
        <is>
          <t>WWR</t>
        </is>
      </c>
      <c r="C10637" s="2" t="n">
        <v>2035</v>
      </c>
      <c r="D10637" s="2" t="inlineStr">
        <is>
          <t>United States</t>
        </is>
      </c>
      <c r="E10637" s="2" t="inlineStr">
        <is>
          <t>USA</t>
        </is>
      </c>
      <c r="F10637" s="2" t="inlineStr">
        <is>
          <t>Wastewater treatment plant with anaerobic sludge digester with co-gen</t>
        </is>
      </c>
      <c r="G10637" s="2" t="n">
        <v>225</v>
      </c>
      <c r="H10637" s="2" t="n">
        <v>0</v>
      </c>
      <c r="I10637" s="2" t="n">
        <v>0</v>
      </c>
      <c r="J10637" s="40" t="inlineStr">
        <is>
          <t>waste - methane capture</t>
        </is>
      </c>
    </row>
    <row r="10638" ht="15.75" customHeight="1" s="120">
      <c r="A10638" s="2" t="inlineStr">
        <is>
          <t>WASTE</t>
        </is>
      </c>
      <c r="B10638" s="2" t="inlineStr">
        <is>
          <t>WWR</t>
        </is>
      </c>
      <c r="C10638" s="2" t="n">
        <v>2035</v>
      </c>
      <c r="D10638" s="2" t="inlineStr">
        <is>
          <t>United States</t>
        </is>
      </c>
      <c r="E10638" s="2" t="inlineStr">
        <is>
          <t>USA</t>
        </is>
      </c>
      <c r="F10638" s="2" t="inlineStr">
        <is>
          <t>Wastewater treatment plant with anaerobic sludge digester with co-gen</t>
        </is>
      </c>
      <c r="G10638" s="2" t="n">
        <v>225</v>
      </c>
      <c r="H10638" s="2" t="n">
        <v>2.20593833923339</v>
      </c>
      <c r="I10638" s="2" t="n">
        <v>2.20593833923339</v>
      </c>
      <c r="J10638" s="40" t="inlineStr">
        <is>
          <t>waste - methane capture</t>
        </is>
      </c>
    </row>
    <row r="10639" ht="15.75" customHeight="1" s="120">
      <c r="A10639" s="2" t="inlineStr">
        <is>
          <t>WASTE</t>
        </is>
      </c>
      <c r="B10639" s="2" t="inlineStr">
        <is>
          <t>WWR</t>
        </is>
      </c>
      <c r="C10639" s="2" t="n">
        <v>2035</v>
      </c>
      <c r="D10639" s="2" t="inlineStr">
        <is>
          <t>United States</t>
        </is>
      </c>
      <c r="E10639" s="2" t="inlineStr">
        <is>
          <t>USA</t>
        </is>
      </c>
      <c r="F10639" s="2" t="inlineStr">
        <is>
          <t>Wastewater treatment plant with anaerobic sludge digester with co-gen</t>
        </is>
      </c>
      <c r="G10639" s="2" t="n">
        <v>322</v>
      </c>
      <c r="H10639" s="2" t="n">
        <v>0.0619210787117481</v>
      </c>
      <c r="I10639" s="2" t="n">
        <v>0.0619210787117481</v>
      </c>
      <c r="J10639" s="40" t="inlineStr">
        <is>
          <t>waste - methane capture</t>
        </is>
      </c>
    </row>
    <row r="10640" ht="15.75" customHeight="1" s="120">
      <c r="A10640" s="2" t="inlineStr">
        <is>
          <t>WASTE</t>
        </is>
      </c>
      <c r="B10640" s="2" t="inlineStr">
        <is>
          <t>WWR</t>
        </is>
      </c>
      <c r="C10640" s="2" t="n">
        <v>2035</v>
      </c>
      <c r="D10640" s="2" t="inlineStr">
        <is>
          <t>United States</t>
        </is>
      </c>
      <c r="E10640" s="2" t="inlineStr">
        <is>
          <t>USA</t>
        </is>
      </c>
      <c r="F10640" s="2" t="inlineStr">
        <is>
          <t>Septic tank to aerobic wwtp</t>
        </is>
      </c>
      <c r="G10640" s="2" t="n">
        <v>481</v>
      </c>
      <c r="H10640" s="2" t="n">
        <v>1.16102015972137</v>
      </c>
      <c r="I10640" s="2" t="n">
        <v>1.16102015972137</v>
      </c>
      <c r="J10640" s="40" t="inlineStr">
        <is>
          <t>waste - methane capture</t>
        </is>
      </c>
    </row>
    <row r="10641" ht="15.75" customHeight="1" s="120">
      <c r="A10641" s="2" t="inlineStr">
        <is>
          <t>WASTE</t>
        </is>
      </c>
      <c r="B10641" s="2" t="inlineStr">
        <is>
          <t>WWR</t>
        </is>
      </c>
      <c r="C10641" s="2" t="n">
        <v>2035</v>
      </c>
      <c r="D10641" s="2" t="inlineStr">
        <is>
          <t>United States</t>
        </is>
      </c>
      <c r="E10641" s="2" t="inlineStr">
        <is>
          <t>USA</t>
        </is>
      </c>
      <c r="F10641" s="2" t="inlineStr">
        <is>
          <t>Latrine to aerobic wwtp</t>
        </is>
      </c>
      <c r="G10641" s="2" t="n">
        <v>832</v>
      </c>
      <c r="H10641" s="2" t="n">
        <v>0.30960538983345</v>
      </c>
      <c r="I10641" s="2" t="n">
        <v>0.30960538983345</v>
      </c>
      <c r="J10641" s="40" t="inlineStr">
        <is>
          <t>waste - methane capture</t>
        </is>
      </c>
    </row>
    <row r="10642" ht="15.75" customHeight="1" s="120">
      <c r="A10642" s="2" t="inlineStr">
        <is>
          <t>WASTE</t>
        </is>
      </c>
      <c r="B10642" s="2" t="inlineStr">
        <is>
          <t>WWR</t>
        </is>
      </c>
      <c r="C10642" s="2" t="n">
        <v>2035</v>
      </c>
      <c r="D10642" s="2" t="inlineStr">
        <is>
          <t>United States</t>
        </is>
      </c>
      <c r="E10642" s="2" t="inlineStr">
        <is>
          <t>USA</t>
        </is>
      </c>
      <c r="F10642" s="2" t="inlineStr">
        <is>
          <t>Septic tank to aerobic wwtp</t>
        </is>
      </c>
      <c r="G10642" s="2" t="n">
        <v>1674</v>
      </c>
      <c r="H10642" s="2" t="n">
        <v>6.96612119674682</v>
      </c>
      <c r="I10642" s="2" t="n">
        <v>6.96612119674682</v>
      </c>
      <c r="J10642" s="40" t="inlineStr">
        <is>
          <t>waste - methane capture</t>
        </is>
      </c>
    </row>
    <row r="10643" ht="15.75" customHeight="1" s="120">
      <c r="A10643" s="2" t="inlineStr">
        <is>
          <t>WASTE</t>
        </is>
      </c>
      <c r="B10643" s="2" t="inlineStr">
        <is>
          <t>WWR</t>
        </is>
      </c>
      <c r="C10643" s="2" t="n">
        <v>2035</v>
      </c>
      <c r="D10643" s="2" t="inlineStr">
        <is>
          <t>United States</t>
        </is>
      </c>
      <c r="E10643" s="2" t="inlineStr">
        <is>
          <t>USA</t>
        </is>
      </c>
      <c r="F10643" s="2" t="inlineStr">
        <is>
          <t>Septic tank to aerobic wwtp</t>
        </is>
      </c>
      <c r="G10643" s="2" t="n">
        <v>100000</v>
      </c>
      <c r="H10643" s="54" t="n">
        <v>1e-12</v>
      </c>
      <c r="I10643" s="2" t="n">
        <v>1e-12</v>
      </c>
      <c r="J10643" s="40" t="inlineStr">
        <is>
          <t>waste - methane capture</t>
        </is>
      </c>
    </row>
    <row r="10644" ht="15.75" customHeight="1" s="120">
      <c r="A10644" s="2" t="inlineStr">
        <is>
          <t>WASTE</t>
        </is>
      </c>
      <c r="B10644" s="2" t="inlineStr">
        <is>
          <t>WWR</t>
        </is>
      </c>
      <c r="C10644" s="2" t="n">
        <v>2040</v>
      </c>
      <c r="D10644" s="2" t="inlineStr">
        <is>
          <t>United States</t>
        </is>
      </c>
      <c r="E10644" s="2" t="inlineStr">
        <is>
          <t>USA</t>
        </is>
      </c>
      <c r="F10644" s="2" t="inlineStr">
        <is>
          <t>Wastewater treatment plant with anaerobic sludge digester with co-gen</t>
        </is>
      </c>
      <c r="G10644" s="2" t="n">
        <v>-100000</v>
      </c>
      <c r="H10644" s="2" t="n">
        <v>0</v>
      </c>
      <c r="I10644" s="2" t="n">
        <v>0</v>
      </c>
      <c r="J10644" s="40" t="inlineStr">
        <is>
          <t>waste - methane capture</t>
        </is>
      </c>
    </row>
    <row r="10645" ht="15.75" customHeight="1" s="120">
      <c r="A10645" s="2" t="inlineStr">
        <is>
          <t>WASTE</t>
        </is>
      </c>
      <c r="B10645" s="2" t="inlineStr">
        <is>
          <t>WWR</t>
        </is>
      </c>
      <c r="C10645" s="2" t="n">
        <v>2040</v>
      </c>
      <c r="D10645" s="2" t="inlineStr">
        <is>
          <t>United States</t>
        </is>
      </c>
      <c r="E10645" s="2" t="inlineStr">
        <is>
          <t>USA</t>
        </is>
      </c>
      <c r="F10645" s="2" t="inlineStr">
        <is>
          <t>Wastewater treatment plant with anaerobic sludge digester with co-gen</t>
        </is>
      </c>
      <c r="G10645" s="2" t="n">
        <v>230</v>
      </c>
      <c r="H10645" s="2" t="n">
        <v>2.25738906860351</v>
      </c>
      <c r="I10645" s="2" t="n">
        <v>2.25738906860351</v>
      </c>
      <c r="J10645" s="40" t="inlineStr">
        <is>
          <t>waste - methane capture</t>
        </is>
      </c>
    </row>
    <row r="10646" ht="15.75" customHeight="1" s="120">
      <c r="A10646" s="2" t="inlineStr">
        <is>
          <t>WASTE</t>
        </is>
      </c>
      <c r="B10646" s="2" t="inlineStr">
        <is>
          <t>WWR</t>
        </is>
      </c>
      <c r="C10646" s="2" t="n">
        <v>2040</v>
      </c>
      <c r="D10646" s="2" t="inlineStr">
        <is>
          <t>United States</t>
        </is>
      </c>
      <c r="E10646" s="2" t="inlineStr">
        <is>
          <t>USA</t>
        </is>
      </c>
      <c r="F10646" s="2" t="inlineStr">
        <is>
          <t>Wastewater treatment plant with anaerobic sludge digester with co-gen</t>
        </is>
      </c>
      <c r="G10646" s="2" t="n">
        <v>230</v>
      </c>
      <c r="H10646" s="2" t="n">
        <v>0</v>
      </c>
      <c r="I10646" s="2" t="n">
        <v>0</v>
      </c>
      <c r="J10646" s="40" t="inlineStr">
        <is>
          <t>waste - methane capture</t>
        </is>
      </c>
    </row>
    <row r="10647" ht="15.75" customHeight="1" s="120">
      <c r="A10647" s="2" t="inlineStr">
        <is>
          <t>WASTE</t>
        </is>
      </c>
      <c r="B10647" s="2" t="inlineStr">
        <is>
          <t>WWR</t>
        </is>
      </c>
      <c r="C10647" s="2" t="n">
        <v>2040</v>
      </c>
      <c r="D10647" s="2" t="inlineStr">
        <is>
          <t>United States</t>
        </is>
      </c>
      <c r="E10647" s="2" t="inlineStr">
        <is>
          <t>USA</t>
        </is>
      </c>
      <c r="F10647" s="2" t="inlineStr">
        <is>
          <t>Wastewater treatment plant with anaerobic sludge digester with co-gen</t>
        </is>
      </c>
      <c r="G10647" s="2" t="n">
        <v>329</v>
      </c>
      <c r="H10647" s="2" t="n">
        <v>0.06336531043052671</v>
      </c>
      <c r="I10647" s="2" t="n">
        <v>0.06336531043052671</v>
      </c>
      <c r="J10647" s="40" t="inlineStr">
        <is>
          <t>waste - methane capture</t>
        </is>
      </c>
    </row>
    <row r="10648" ht="15.75" customHeight="1" s="120">
      <c r="A10648" s="2" t="inlineStr">
        <is>
          <t>WASTE</t>
        </is>
      </c>
      <c r="B10648" s="2" t="inlineStr">
        <is>
          <t>WWR</t>
        </is>
      </c>
      <c r="C10648" s="2" t="n">
        <v>2040</v>
      </c>
      <c r="D10648" s="2" t="inlineStr">
        <is>
          <t>United States</t>
        </is>
      </c>
      <c r="E10648" s="2" t="inlineStr">
        <is>
          <t>USA</t>
        </is>
      </c>
      <c r="F10648" s="2" t="inlineStr">
        <is>
          <t>Septic tank to aerobic wwtp</t>
        </is>
      </c>
      <c r="G10648" s="2" t="n">
        <v>493</v>
      </c>
      <c r="H10648" s="2" t="n">
        <v>1.18809950351715</v>
      </c>
      <c r="I10648" s="2" t="n">
        <v>1.18809950351715</v>
      </c>
      <c r="J10648" s="40" t="inlineStr">
        <is>
          <t>waste - methane capture</t>
        </is>
      </c>
    </row>
    <row r="10649" ht="15.75" customHeight="1" s="120">
      <c r="A10649" s="2" t="inlineStr">
        <is>
          <t>WASTE</t>
        </is>
      </c>
      <c r="B10649" s="2" t="inlineStr">
        <is>
          <t>WWR</t>
        </is>
      </c>
      <c r="C10649" s="2" t="n">
        <v>2040</v>
      </c>
      <c r="D10649" s="2" t="inlineStr">
        <is>
          <t>United States</t>
        </is>
      </c>
      <c r="E10649" s="2" t="inlineStr">
        <is>
          <t>USA</t>
        </is>
      </c>
      <c r="F10649" s="2" t="inlineStr">
        <is>
          <t>Latrine to aerobic wwtp</t>
        </is>
      </c>
      <c r="G10649" s="2" t="n">
        <v>855</v>
      </c>
      <c r="H10649" s="2" t="n">
        <v>0.316826552152633</v>
      </c>
      <c r="I10649" s="2" t="n">
        <v>0.316826552152633</v>
      </c>
      <c r="J10649" s="40" t="inlineStr">
        <is>
          <t>waste - methane capture</t>
        </is>
      </c>
    </row>
    <row r="10650" ht="15.75" customHeight="1" s="120">
      <c r="A10650" s="2" t="inlineStr">
        <is>
          <t>WASTE</t>
        </is>
      </c>
      <c r="B10650" s="2" t="inlineStr">
        <is>
          <t>WWR</t>
        </is>
      </c>
      <c r="C10650" s="2" t="n">
        <v>2040</v>
      </c>
      <c r="D10650" s="2" t="inlineStr">
        <is>
          <t>United States</t>
        </is>
      </c>
      <c r="E10650" s="2" t="inlineStr">
        <is>
          <t>USA</t>
        </is>
      </c>
      <c r="F10650" s="2" t="inlineStr">
        <is>
          <t>Septic tank to aerobic wwtp</t>
        </is>
      </c>
      <c r="G10650" s="2" t="n">
        <v>1723</v>
      </c>
      <c r="H10650" s="2" t="n">
        <v>7.12859725952148</v>
      </c>
      <c r="I10650" s="2" t="n">
        <v>7.12859725952148</v>
      </c>
      <c r="J10650" s="40" t="inlineStr">
        <is>
          <t>waste - methane capture</t>
        </is>
      </c>
    </row>
    <row r="10651" ht="15.75" customHeight="1" s="120">
      <c r="A10651" s="2" t="inlineStr">
        <is>
          <t>WASTE</t>
        </is>
      </c>
      <c r="B10651" s="2" t="inlineStr">
        <is>
          <t>WWR</t>
        </is>
      </c>
      <c r="C10651" s="2" t="n">
        <v>2040</v>
      </c>
      <c r="D10651" s="2" t="inlineStr">
        <is>
          <t>United States</t>
        </is>
      </c>
      <c r="E10651" s="2" t="inlineStr">
        <is>
          <t>USA</t>
        </is>
      </c>
      <c r="F10651" s="2" t="inlineStr">
        <is>
          <t>Septic tank to aerobic wwtp</t>
        </is>
      </c>
      <c r="G10651" s="2" t="n">
        <v>100000</v>
      </c>
      <c r="H10651" s="54" t="n">
        <v>1e-12</v>
      </c>
      <c r="I10651" s="2" t="n">
        <v>1e-12</v>
      </c>
      <c r="J10651" s="40" t="inlineStr">
        <is>
          <t>waste - methane capture</t>
        </is>
      </c>
    </row>
    <row r="10652" ht="15.75" customHeight="1" s="120">
      <c r="A10652" s="2" t="inlineStr">
        <is>
          <t>WASTE</t>
        </is>
      </c>
      <c r="B10652" s="2" t="inlineStr">
        <is>
          <t>WWR</t>
        </is>
      </c>
      <c r="C10652" s="2" t="n">
        <v>2045</v>
      </c>
      <c r="D10652" s="2" t="inlineStr">
        <is>
          <t>United States</t>
        </is>
      </c>
      <c r="E10652" s="2" t="inlineStr">
        <is>
          <t>USA</t>
        </is>
      </c>
      <c r="F10652" s="2" t="inlineStr">
        <is>
          <t>Wastewater treatment plant with anaerobic sludge digester with co-gen</t>
        </is>
      </c>
      <c r="G10652" s="2" t="n">
        <v>-100000</v>
      </c>
      <c r="H10652" s="2" t="n">
        <v>0</v>
      </c>
      <c r="I10652" s="2" t="n">
        <v>0</v>
      </c>
      <c r="J10652" s="40" t="inlineStr">
        <is>
          <t>waste - methane capture</t>
        </is>
      </c>
    </row>
    <row r="10653" ht="15.75" customHeight="1" s="120">
      <c r="A10653" s="2" t="inlineStr">
        <is>
          <t>WASTE</t>
        </is>
      </c>
      <c r="B10653" s="2" t="inlineStr">
        <is>
          <t>WWR</t>
        </is>
      </c>
      <c r="C10653" s="2" t="n">
        <v>2045</v>
      </c>
      <c r="D10653" s="2" t="inlineStr">
        <is>
          <t>United States</t>
        </is>
      </c>
      <c r="E10653" s="2" t="inlineStr">
        <is>
          <t>USA</t>
        </is>
      </c>
      <c r="F10653" s="2" t="inlineStr">
        <is>
          <t>Wastewater treatment plant with anaerobic sludge digester with co-gen</t>
        </is>
      </c>
      <c r="G10653" s="2" t="n">
        <v>233</v>
      </c>
      <c r="H10653" s="2" t="n">
        <v>2.304044008255</v>
      </c>
      <c r="I10653" s="2" t="n">
        <v>2.304044008255</v>
      </c>
      <c r="J10653" s="40" t="inlineStr">
        <is>
          <t>waste - methane capture</t>
        </is>
      </c>
    </row>
    <row r="10654" ht="15.75" customHeight="1" s="120">
      <c r="A10654" s="2" t="inlineStr">
        <is>
          <t>WASTE</t>
        </is>
      </c>
      <c r="B10654" s="2" t="inlineStr">
        <is>
          <t>WWR</t>
        </is>
      </c>
      <c r="C10654" s="2" t="n">
        <v>2045</v>
      </c>
      <c r="D10654" s="2" t="inlineStr">
        <is>
          <t>United States</t>
        </is>
      </c>
      <c r="E10654" s="2" t="inlineStr">
        <is>
          <t>USA</t>
        </is>
      </c>
      <c r="F10654" s="2" t="inlineStr">
        <is>
          <t>Wastewater treatment plant with anaerobic sludge digester with co-gen</t>
        </is>
      </c>
      <c r="G10654" s="2" t="n">
        <v>233</v>
      </c>
      <c r="H10654" s="2" t="n">
        <v>0</v>
      </c>
      <c r="I10654" s="2" t="n">
        <v>0</v>
      </c>
      <c r="J10654" s="40" t="inlineStr">
        <is>
          <t>waste - methane capture</t>
        </is>
      </c>
    </row>
    <row r="10655" ht="15.75" customHeight="1" s="120">
      <c r="A10655" s="2" t="inlineStr">
        <is>
          <t>WASTE</t>
        </is>
      </c>
      <c r="B10655" s="2" t="inlineStr">
        <is>
          <t>WWR</t>
        </is>
      </c>
      <c r="C10655" s="2" t="n">
        <v>2045</v>
      </c>
      <c r="D10655" s="2" t="inlineStr">
        <is>
          <t>United States</t>
        </is>
      </c>
      <c r="E10655" s="2" t="inlineStr">
        <is>
          <t>USA</t>
        </is>
      </c>
      <c r="F10655" s="2" t="inlineStr">
        <is>
          <t>Wastewater treatment plant with anaerobic sludge digester with co-gen</t>
        </is>
      </c>
      <c r="G10655" s="2" t="n">
        <v>334</v>
      </c>
      <c r="H10655" s="2" t="n">
        <v>0.0646749138832092</v>
      </c>
      <c r="I10655" s="2" t="n">
        <v>0.0646749138832092</v>
      </c>
      <c r="J10655" s="40" t="inlineStr">
        <is>
          <t>waste - methane capture</t>
        </is>
      </c>
    </row>
    <row r="10656" ht="15.75" customHeight="1" s="120">
      <c r="A10656" s="2" t="inlineStr">
        <is>
          <t>WASTE</t>
        </is>
      </c>
      <c r="B10656" s="2" t="inlineStr">
        <is>
          <t>WWR</t>
        </is>
      </c>
      <c r="C10656" s="2" t="n">
        <v>2045</v>
      </c>
      <c r="D10656" s="2" t="inlineStr">
        <is>
          <t>United States</t>
        </is>
      </c>
      <c r="E10656" s="2" t="inlineStr">
        <is>
          <t>USA</t>
        </is>
      </c>
      <c r="F10656" s="2" t="inlineStr">
        <is>
          <t>Septic tank to aerobic wwtp</t>
        </is>
      </c>
      <c r="G10656" s="2" t="n">
        <v>503</v>
      </c>
      <c r="H10656" s="2" t="n">
        <v>1.21265470981597</v>
      </c>
      <c r="I10656" s="2" t="n">
        <v>1.21265470981597</v>
      </c>
      <c r="J10656" s="40" t="inlineStr">
        <is>
          <t>waste - methane capture</t>
        </is>
      </c>
    </row>
    <row r="10657" ht="15.75" customHeight="1" s="120">
      <c r="A10657" s="2" t="inlineStr">
        <is>
          <t>WASTE</t>
        </is>
      </c>
      <c r="B10657" s="2" t="inlineStr">
        <is>
          <t>WWR</t>
        </is>
      </c>
      <c r="C10657" s="2" t="n">
        <v>2045</v>
      </c>
      <c r="D10657" s="2" t="inlineStr">
        <is>
          <t>United States</t>
        </is>
      </c>
      <c r="E10657" s="2" t="inlineStr">
        <is>
          <t>USA</t>
        </is>
      </c>
      <c r="F10657" s="2" t="inlineStr">
        <is>
          <t>Latrine to aerobic wwtp</t>
        </is>
      </c>
      <c r="G10657" s="2" t="n">
        <v>875</v>
      </c>
      <c r="H10657" s="2" t="n">
        <v>0.323374599218368</v>
      </c>
      <c r="I10657" s="2" t="n">
        <v>0.323374599218368</v>
      </c>
      <c r="J10657" s="40" t="inlineStr">
        <is>
          <t>waste - methane capture</t>
        </is>
      </c>
    </row>
    <row r="10658" ht="15.75" customHeight="1" s="120">
      <c r="A10658" s="2" t="inlineStr">
        <is>
          <t>WASTE</t>
        </is>
      </c>
      <c r="B10658" s="2" t="inlineStr">
        <is>
          <t>WWR</t>
        </is>
      </c>
      <c r="C10658" s="2" t="n">
        <v>2045</v>
      </c>
      <c r="D10658" s="2" t="inlineStr">
        <is>
          <t>United States</t>
        </is>
      </c>
      <c r="E10658" s="2" t="inlineStr">
        <is>
          <t>USA</t>
        </is>
      </c>
      <c r="F10658" s="2" t="inlineStr">
        <is>
          <t>Septic tank to aerobic wwtp</t>
        </is>
      </c>
      <c r="G10658" s="2" t="n">
        <v>1763</v>
      </c>
      <c r="H10658" s="2" t="n">
        <v>7.27592802047729</v>
      </c>
      <c r="I10658" s="2" t="n">
        <v>7.27592802047729</v>
      </c>
      <c r="J10658" s="40" t="inlineStr">
        <is>
          <t>waste - methane capture</t>
        </is>
      </c>
    </row>
    <row r="10659" ht="15.75" customHeight="1" s="120">
      <c r="A10659" s="2" t="inlineStr">
        <is>
          <t>WASTE</t>
        </is>
      </c>
      <c r="B10659" s="2" t="inlineStr">
        <is>
          <t>WWR</t>
        </is>
      </c>
      <c r="C10659" s="2" t="n">
        <v>2045</v>
      </c>
      <c r="D10659" s="2" t="inlineStr">
        <is>
          <t>United States</t>
        </is>
      </c>
      <c r="E10659" s="2" t="inlineStr">
        <is>
          <t>USA</t>
        </is>
      </c>
      <c r="F10659" s="2" t="inlineStr">
        <is>
          <t>Septic tank to aerobic wwtp</t>
        </is>
      </c>
      <c r="G10659" s="2" t="n">
        <v>100000</v>
      </c>
      <c r="H10659" s="54" t="n">
        <v>1e-12</v>
      </c>
      <c r="I10659" s="2" t="n">
        <v>1e-12</v>
      </c>
      <c r="J10659" s="40" t="inlineStr">
        <is>
          <t>waste - methane capture</t>
        </is>
      </c>
    </row>
    <row r="10660" ht="15.75" customHeight="1" s="120">
      <c r="A10660" s="2" t="inlineStr">
        <is>
          <t>WASTE</t>
        </is>
      </c>
      <c r="B10660" s="2" t="inlineStr">
        <is>
          <t>WWR</t>
        </is>
      </c>
      <c r="C10660" s="2" t="n">
        <v>2050</v>
      </c>
      <c r="D10660" s="2" t="inlineStr">
        <is>
          <t>United States</t>
        </is>
      </c>
      <c r="E10660" s="2" t="inlineStr">
        <is>
          <t>USA</t>
        </is>
      </c>
      <c r="F10660" s="2" t="inlineStr">
        <is>
          <t>Wastewater treatment plant with anaerobic sludge digester with co-gen</t>
        </is>
      </c>
      <c r="G10660" s="2" t="n">
        <v>-100000</v>
      </c>
      <c r="H10660" s="2" t="n">
        <v>0</v>
      </c>
      <c r="I10660" s="2" t="n">
        <v>0</v>
      </c>
      <c r="J10660" s="40" t="inlineStr">
        <is>
          <t>waste - methane capture</t>
        </is>
      </c>
    </row>
    <row r="10661" ht="15.75" customHeight="1" s="120">
      <c r="A10661" s="2" t="inlineStr">
        <is>
          <t>WASTE</t>
        </is>
      </c>
      <c r="B10661" s="2" t="inlineStr">
        <is>
          <t>WWR</t>
        </is>
      </c>
      <c r="C10661" s="2" t="n">
        <v>2050</v>
      </c>
      <c r="D10661" s="2" t="inlineStr">
        <is>
          <t>United States</t>
        </is>
      </c>
      <c r="E10661" s="2" t="inlineStr">
        <is>
          <t>USA</t>
        </is>
      </c>
      <c r="F10661" s="2" t="inlineStr">
        <is>
          <t>Wastewater treatment plant with anaerobic sludge digester with co-gen</t>
        </is>
      </c>
      <c r="G10661" s="2" t="n">
        <v>235</v>
      </c>
      <c r="H10661" s="2" t="n">
        <v>2.34878921508789</v>
      </c>
      <c r="I10661" s="2" t="n">
        <v>2.34878921508789</v>
      </c>
      <c r="J10661" s="40" t="inlineStr">
        <is>
          <t>waste - methane capture</t>
        </is>
      </c>
    </row>
    <row r="10662" ht="15.75" customHeight="1" s="120">
      <c r="A10662" s="2" t="inlineStr">
        <is>
          <t>WASTE</t>
        </is>
      </c>
      <c r="B10662" s="2" t="inlineStr">
        <is>
          <t>WWR</t>
        </is>
      </c>
      <c r="C10662" s="2" t="n">
        <v>2050</v>
      </c>
      <c r="D10662" s="2" t="inlineStr">
        <is>
          <t>United States</t>
        </is>
      </c>
      <c r="E10662" s="2" t="inlineStr">
        <is>
          <t>USA</t>
        </is>
      </c>
      <c r="F10662" s="2" t="inlineStr">
        <is>
          <t>Wastewater treatment plant with anaerobic sludge digester with co-gen</t>
        </is>
      </c>
      <c r="G10662" s="2" t="n">
        <v>235</v>
      </c>
      <c r="H10662" s="2" t="n">
        <v>0</v>
      </c>
      <c r="I10662" s="2" t="n">
        <v>0</v>
      </c>
      <c r="J10662" s="40" t="inlineStr">
        <is>
          <t>waste - methane capture</t>
        </is>
      </c>
    </row>
    <row r="10663" ht="15.75" customHeight="1" s="120">
      <c r="A10663" s="2" t="inlineStr">
        <is>
          <t>WASTE</t>
        </is>
      </c>
      <c r="B10663" s="2" t="inlineStr">
        <is>
          <t>WWR</t>
        </is>
      </c>
      <c r="C10663" s="2" t="n">
        <v>2050</v>
      </c>
      <c r="D10663" s="2" t="inlineStr">
        <is>
          <t>United States</t>
        </is>
      </c>
      <c r="E10663" s="2" t="inlineStr">
        <is>
          <t>USA</t>
        </is>
      </c>
      <c r="F10663" s="2" t="inlineStr">
        <is>
          <t>Wastewater treatment plant with anaerobic sludge digester with co-gen</t>
        </is>
      </c>
      <c r="G10663" s="2" t="n">
        <v>339</v>
      </c>
      <c r="H10663" s="2" t="n">
        <v>0.06593092530965811</v>
      </c>
      <c r="I10663" s="2" t="n">
        <v>0.06593092530965811</v>
      </c>
      <c r="J10663" s="40" t="inlineStr">
        <is>
          <t>waste - methane capture</t>
        </is>
      </c>
    </row>
    <row r="10664" ht="15.75" customHeight="1" s="120">
      <c r="A10664" s="2" t="inlineStr">
        <is>
          <t>WASTE</t>
        </is>
      </c>
      <c r="B10664" s="2" t="inlineStr">
        <is>
          <t>WWR</t>
        </is>
      </c>
      <c r="C10664" s="2" t="n">
        <v>2050</v>
      </c>
      <c r="D10664" s="2" t="inlineStr">
        <is>
          <t>United States</t>
        </is>
      </c>
      <c r="E10664" s="2" t="inlineStr">
        <is>
          <t>USA</t>
        </is>
      </c>
      <c r="F10664" s="2" t="inlineStr">
        <is>
          <t>Septic tank to aerobic wwtp</t>
        </is>
      </c>
      <c r="G10664" s="2" t="n">
        <v>512</v>
      </c>
      <c r="H10664" s="2" t="n">
        <v>1.2362048625946</v>
      </c>
      <c r="I10664" s="2" t="n">
        <v>1.2362048625946</v>
      </c>
      <c r="J10664" s="40" t="inlineStr">
        <is>
          <t>waste - methane capture</t>
        </is>
      </c>
    </row>
    <row r="10665" ht="15.75" customHeight="1" s="120">
      <c r="A10665" s="2" t="inlineStr">
        <is>
          <t>WASTE</t>
        </is>
      </c>
      <c r="B10665" s="2" t="inlineStr">
        <is>
          <t>WWR</t>
        </is>
      </c>
      <c r="C10665" s="2" t="n">
        <v>2050</v>
      </c>
      <c r="D10665" s="2" t="inlineStr">
        <is>
          <t>United States</t>
        </is>
      </c>
      <c r="E10665" s="2" t="inlineStr">
        <is>
          <t>USA</t>
        </is>
      </c>
      <c r="F10665" s="2" t="inlineStr">
        <is>
          <t>Latrine to aerobic wwtp</t>
        </is>
      </c>
      <c r="G10665" s="2" t="n">
        <v>893</v>
      </c>
      <c r="H10665" s="2" t="n">
        <v>0.32965463399887</v>
      </c>
      <c r="I10665" s="2" t="n">
        <v>0.32965463399887</v>
      </c>
      <c r="J10665" s="40" t="inlineStr">
        <is>
          <t>waste - methane capture</t>
        </is>
      </c>
    </row>
    <row r="10666" ht="15.75" customHeight="1" s="120">
      <c r="A10666" s="2" t="inlineStr">
        <is>
          <t>WASTE</t>
        </is>
      </c>
      <c r="B10666" s="2" t="inlineStr">
        <is>
          <t>WWR</t>
        </is>
      </c>
      <c r="C10666" s="2" t="n">
        <v>2050</v>
      </c>
      <c r="D10666" s="2" t="inlineStr">
        <is>
          <t>United States</t>
        </is>
      </c>
      <c r="E10666" s="2" t="inlineStr">
        <is>
          <t>USA</t>
        </is>
      </c>
      <c r="F10666" s="2" t="inlineStr">
        <is>
          <t>Septic tank to aerobic wwtp</t>
        </is>
      </c>
      <c r="G10666" s="2" t="n">
        <v>1803</v>
      </c>
      <c r="H10666" s="2" t="n">
        <v>7.41722917556762</v>
      </c>
      <c r="I10666" s="2" t="n">
        <v>7.41722917556762</v>
      </c>
      <c r="J10666" s="40" t="inlineStr">
        <is>
          <t>waste - methane capture</t>
        </is>
      </c>
    </row>
    <row r="10667" ht="15.75" customHeight="1" s="120">
      <c r="A10667" s="2" t="inlineStr">
        <is>
          <t>WASTE</t>
        </is>
      </c>
      <c r="B10667" s="2" t="inlineStr">
        <is>
          <t>WWR</t>
        </is>
      </c>
      <c r="C10667" s="2" t="n">
        <v>2050</v>
      </c>
      <c r="D10667" s="2" t="inlineStr">
        <is>
          <t>United States</t>
        </is>
      </c>
      <c r="E10667" s="2" t="inlineStr">
        <is>
          <t>USA</t>
        </is>
      </c>
      <c r="F10667" s="2" t="inlineStr">
        <is>
          <t>Septic tank to aerobic wwtp</t>
        </is>
      </c>
      <c r="G10667" s="2" t="n">
        <v>100000</v>
      </c>
      <c r="H10667" s="54" t="n">
        <v>1e-12</v>
      </c>
      <c r="I10667" s="2" t="n">
        <v>1e-12</v>
      </c>
      <c r="J10667" s="40" t="inlineStr">
        <is>
          <t>waste - methane capture</t>
        </is>
      </c>
    </row>
    <row r="10668" ht="15.75" customHeight="1" s="120">
      <c r="J10668" s="40" t="n"/>
    </row>
    <row r="10669" ht="15.75" customHeight="1" s="120">
      <c r="J10669" s="40" t="n"/>
    </row>
    <row r="10670" ht="15.75" customHeight="1" s="120">
      <c r="H10670" s="54" t="n"/>
      <c r="J10670" s="40" t="n"/>
    </row>
    <row r="10671" ht="15.75" customHeight="1" s="120">
      <c r="J10671" s="40" t="n"/>
    </row>
    <row r="10672" ht="15.75" customHeight="1" s="120">
      <c r="H10672" s="54" t="n"/>
      <c r="J10672" s="40" t="n"/>
    </row>
    <row r="10673" ht="15.75" customHeight="1" s="120">
      <c r="J10673" s="40" t="n"/>
    </row>
    <row r="10674" ht="15.75" customHeight="1" s="120">
      <c r="J10674" s="40" t="n"/>
    </row>
    <row r="10675" ht="15.75" customHeight="1" s="120">
      <c r="J10675" s="40" t="n"/>
    </row>
    <row r="10676" ht="15.75" customHeight="1" s="120">
      <c r="J10676" s="40" t="n"/>
    </row>
    <row r="10677" ht="15.75" customHeight="1" s="120">
      <c r="J10677" s="40" t="n"/>
    </row>
    <row r="10678" ht="15.75" customHeight="1" s="120">
      <c r="J10678" s="40" t="n"/>
    </row>
    <row r="10679" ht="15.75" customHeight="1" s="120">
      <c r="J10679" s="40" t="n"/>
    </row>
    <row r="10680" ht="15.75" customHeight="1" s="120">
      <c r="J10680" s="40" t="n"/>
    </row>
    <row r="10681" ht="15.75" customHeight="1" s="120">
      <c r="J10681" s="40" t="n"/>
    </row>
    <row r="10682" ht="15.75" customHeight="1" s="120">
      <c r="J10682" s="40" t="n"/>
    </row>
    <row r="10683" ht="15.75" customHeight="1" s="120">
      <c r="J10683" s="40" t="n"/>
    </row>
    <row r="10684" ht="15.75" customHeight="1" s="120">
      <c r="J10684" s="40" t="n"/>
    </row>
    <row r="10685" ht="15.75" customHeight="1" s="120">
      <c r="H10685" s="54" t="n"/>
      <c r="J10685" s="40" t="n"/>
    </row>
    <row r="10686" ht="15.75" customHeight="1" s="120">
      <c r="J10686" s="40" t="n"/>
    </row>
    <row r="10687" ht="15.75" customHeight="1" s="120">
      <c r="J10687" s="40" t="n"/>
    </row>
    <row r="10688" ht="15.75" customHeight="1" s="120">
      <c r="J10688" s="40" t="n"/>
    </row>
    <row r="10689" ht="15.75" customHeight="1" s="120">
      <c r="J10689" s="40" t="n"/>
    </row>
    <row r="10690" ht="15.75" customHeight="1" s="120">
      <c r="H10690" s="54" t="n"/>
      <c r="J10690" s="40" t="n"/>
    </row>
    <row r="10691" ht="15.75" customHeight="1" s="120">
      <c r="J10691" s="40" t="n"/>
    </row>
    <row r="10692" ht="15.75" customHeight="1" s="120">
      <c r="J10692" s="40" t="n"/>
    </row>
    <row r="10693" ht="15.75" customHeight="1" s="120">
      <c r="H10693" s="54" t="n"/>
      <c r="J10693" s="40" t="n"/>
    </row>
    <row r="10694" ht="15.75" customHeight="1" s="120">
      <c r="J10694" s="40" t="n"/>
    </row>
    <row r="10695" ht="15.75" customHeight="1" s="120">
      <c r="J10695" s="40" t="n"/>
    </row>
    <row r="10696" ht="15.75" customHeight="1" s="120">
      <c r="J10696" s="40" t="n"/>
    </row>
    <row r="10697" ht="15.75" customHeight="1" s="120">
      <c r="H10697" s="54" t="n"/>
      <c r="J10697" s="40" t="n"/>
    </row>
    <row r="10698" ht="15.75" customHeight="1" s="120">
      <c r="H10698" s="54" t="n"/>
      <c r="J10698" s="40" t="n"/>
    </row>
    <row r="10699" ht="15.75" customHeight="1" s="120">
      <c r="J10699" s="40" t="n"/>
    </row>
    <row r="10700" ht="15.75" customHeight="1" s="120">
      <c r="J10700" s="40" t="n"/>
    </row>
    <row r="10701" ht="15.75" customHeight="1" s="120">
      <c r="J10701" s="40" t="n"/>
    </row>
    <row r="10702" ht="15.75" customHeight="1" s="120">
      <c r="J10702" s="40" t="n"/>
    </row>
    <row r="10703" ht="15.75" customHeight="1" s="120">
      <c r="J10703" s="40" t="n"/>
    </row>
    <row r="10704" ht="15.75" customHeight="1" s="120">
      <c r="J10704" s="40" t="n"/>
    </row>
    <row r="10705" ht="15.75" customHeight="1" s="120">
      <c r="J10705" s="40" t="n"/>
    </row>
    <row r="10706" ht="15.75" customHeight="1" s="120">
      <c r="H10706" s="54" t="n"/>
      <c r="J10706" s="40" t="n"/>
    </row>
    <row r="10707" ht="15.75" customHeight="1" s="120">
      <c r="J10707" s="40" t="n"/>
    </row>
    <row r="10708" ht="15.75" customHeight="1" s="120">
      <c r="H10708" s="54" t="n"/>
      <c r="J10708" s="40" t="n"/>
    </row>
    <row r="10709" ht="15.75" customHeight="1" s="120">
      <c r="J10709" s="40" t="n"/>
    </row>
    <row r="10710" ht="15.75" customHeight="1" s="120">
      <c r="J10710" s="40" t="n"/>
    </row>
    <row r="10711" ht="15.75" customHeight="1" s="120">
      <c r="J10711" s="40" t="n"/>
    </row>
    <row r="10712" ht="15.75" customHeight="1" s="120">
      <c r="J10712" s="40" t="n"/>
    </row>
    <row r="10713" ht="15.75" customHeight="1" s="120">
      <c r="J10713" s="40" t="n"/>
    </row>
    <row r="10714" ht="15.75" customHeight="1" s="120">
      <c r="J10714" s="40" t="n"/>
    </row>
    <row r="10715" ht="15.75" customHeight="1" s="120">
      <c r="J10715" s="40" t="n"/>
    </row>
    <row r="10716" ht="15.75" customHeight="1" s="120">
      <c r="J10716" s="40" t="n"/>
    </row>
    <row r="10717" ht="15.75" customHeight="1" s="120">
      <c r="J10717" s="40" t="n"/>
    </row>
    <row r="10718" ht="15.75" customHeight="1" s="120">
      <c r="J10718" s="40" t="n"/>
    </row>
    <row r="10719" ht="15.75" customHeight="1" s="120">
      <c r="H10719" s="54" t="n"/>
      <c r="J10719" s="40" t="n"/>
    </row>
    <row r="10720" ht="15.75" customHeight="1" s="120">
      <c r="J10720" s="40" t="n"/>
    </row>
    <row r="10721" ht="15.75" customHeight="1" s="120">
      <c r="H10721" s="54" t="n"/>
      <c r="J10721" s="40" t="n"/>
    </row>
    <row r="10722" ht="15.75" customHeight="1" s="120">
      <c r="H10722" s="54" t="n"/>
      <c r="J10722" s="40" t="n"/>
    </row>
    <row r="10723" ht="15.75" customHeight="1" s="120">
      <c r="J10723" s="40" t="n"/>
    </row>
    <row r="10724" ht="15.75" customHeight="1" s="120">
      <c r="H10724" s="54" t="n"/>
      <c r="J10724" s="40" t="n"/>
    </row>
    <row r="10725" ht="15.75" customHeight="1" s="120">
      <c r="J10725" s="40" t="n"/>
    </row>
    <row r="10726" ht="15.75" customHeight="1" s="120">
      <c r="J10726" s="40" t="n"/>
    </row>
    <row r="10727" ht="15.75" customHeight="1" s="120">
      <c r="J10727" s="40" t="n"/>
    </row>
    <row r="10728" ht="15.75" customHeight="1" s="120">
      <c r="J10728" s="40" t="n"/>
    </row>
    <row r="10729" ht="15.75" customHeight="1" s="120">
      <c r="J10729" s="40" t="n"/>
    </row>
    <row r="10730" ht="15.75" customHeight="1" s="120">
      <c r="J10730" s="40" t="n"/>
    </row>
    <row r="10731" ht="15.75" customHeight="1" s="120">
      <c r="J10731" s="40" t="n"/>
    </row>
    <row r="10732" ht="15.75" customHeight="1" s="120">
      <c r="J10732" s="40" t="n"/>
    </row>
    <row r="10733" ht="15.75" customHeight="1" s="120">
      <c r="J10733" s="40" t="n"/>
    </row>
    <row r="10734" ht="15.75" customHeight="1" s="120">
      <c r="J10734" s="40" t="n"/>
    </row>
    <row r="10735" ht="15.75" customHeight="1" s="120">
      <c r="J10735" s="40" t="n"/>
    </row>
    <row r="10736" ht="15.75" customHeight="1" s="120">
      <c r="J10736" s="40" t="n"/>
    </row>
    <row r="10737" ht="15.75" customHeight="1" s="120">
      <c r="J10737" s="40" t="n"/>
    </row>
    <row r="10738" ht="15.75" customHeight="1" s="120">
      <c r="J10738" s="40" t="n"/>
    </row>
    <row r="10739" ht="15.75" customHeight="1" s="120">
      <c r="J10739" s="40" t="n"/>
    </row>
    <row r="10740" ht="15.75" customHeight="1" s="120">
      <c r="J10740" s="40" t="n"/>
    </row>
    <row r="10741" ht="15.75" customHeight="1" s="120">
      <c r="J10741" s="40" t="n"/>
    </row>
    <row r="10742" ht="15.75" customHeight="1" s="120">
      <c r="J10742" s="40" t="n"/>
    </row>
    <row r="10743" ht="15.75" customHeight="1" s="120">
      <c r="H10743" s="54" t="n"/>
      <c r="J10743" s="40" t="n"/>
    </row>
    <row r="10744" ht="15.75" customHeight="1" s="120">
      <c r="J10744" s="40" t="n"/>
    </row>
    <row r="10745" ht="15.75" customHeight="1" s="120">
      <c r="J10745" s="40" t="n"/>
    </row>
    <row r="10746" ht="15.75" customHeight="1" s="120">
      <c r="J10746" s="40" t="n"/>
    </row>
    <row r="10747" ht="15.75" customHeight="1" s="120">
      <c r="J10747" s="40" t="n"/>
    </row>
    <row r="10748" ht="15.75" customHeight="1" s="120">
      <c r="J10748" s="40" t="n"/>
    </row>
    <row r="10749" ht="15.75" customHeight="1" s="120">
      <c r="J10749" s="40" t="n"/>
    </row>
    <row r="10750" ht="15.75" customHeight="1" s="120">
      <c r="J10750" s="40" t="n"/>
    </row>
    <row r="10751" ht="15.75" customHeight="1" s="120">
      <c r="J10751" s="40" t="n"/>
    </row>
    <row r="10752" ht="15.75" customHeight="1" s="120">
      <c r="J10752" s="40" t="n"/>
    </row>
    <row r="10753" ht="15.75" customHeight="1" s="120">
      <c r="J10753" s="40" t="n"/>
    </row>
    <row r="10754" ht="15.75" customHeight="1" s="120">
      <c r="J10754" s="40" t="n"/>
    </row>
    <row r="10755" ht="15.75" customHeight="1" s="120">
      <c r="J10755" s="40" t="n"/>
    </row>
    <row r="10756" ht="15.75" customHeight="1" s="120">
      <c r="J10756" s="40" t="n"/>
    </row>
    <row r="10757" ht="15.75" customHeight="1" s="120">
      <c r="J10757" s="40" t="n"/>
    </row>
    <row r="10758" ht="15.75" customHeight="1" s="120">
      <c r="J10758" s="40" t="n"/>
    </row>
    <row r="10759" ht="15.75" customHeight="1" s="120">
      <c r="J10759" s="40" t="n"/>
    </row>
    <row r="10760" ht="15.75" customHeight="1" s="120">
      <c r="J10760" s="40" t="n"/>
    </row>
    <row r="10761" ht="15.75" customHeight="1" s="120">
      <c r="J10761" s="40" t="n"/>
    </row>
    <row r="10762" ht="15.75" customHeight="1" s="120">
      <c r="J10762" s="40" t="n"/>
    </row>
    <row r="10763" ht="15.75" customHeight="1" s="120">
      <c r="J10763" s="40" t="n"/>
    </row>
    <row r="10764" ht="15.75" customHeight="1" s="120">
      <c r="J10764" s="40" t="n"/>
    </row>
    <row r="10765" ht="15.75" customHeight="1" s="120">
      <c r="J10765" s="40" t="n"/>
    </row>
    <row r="10766" ht="15.75" customHeight="1" s="120">
      <c r="J10766" s="40" t="n"/>
    </row>
    <row r="10767" ht="15.75" customHeight="1" s="120">
      <c r="J10767" s="40" t="n"/>
    </row>
    <row r="10768" ht="15.75" customHeight="1" s="120">
      <c r="J10768" s="40" t="n"/>
    </row>
    <row r="10769" ht="15.75" customHeight="1" s="120">
      <c r="J10769" s="40" t="n"/>
    </row>
    <row r="10770" ht="15.75" customHeight="1" s="120">
      <c r="J10770" s="40" t="n"/>
    </row>
    <row r="10771" ht="15.75" customHeight="1" s="120">
      <c r="J10771" s="40" t="n"/>
    </row>
    <row r="10772" ht="15.75" customHeight="1" s="120">
      <c r="J10772" s="40" t="n"/>
    </row>
    <row r="10773" ht="15.75" customHeight="1" s="120">
      <c r="J10773" s="40" t="n"/>
    </row>
    <row r="10774" ht="15.75" customHeight="1" s="120">
      <c r="J10774" s="40" t="n"/>
    </row>
    <row r="10775" ht="15.75" customHeight="1" s="120">
      <c r="J10775" s="40" t="n"/>
    </row>
    <row r="10776" ht="15.75" customHeight="1" s="120">
      <c r="J10776" s="40" t="n"/>
    </row>
    <row r="10777" ht="15.75" customHeight="1" s="120">
      <c r="J10777" s="40" t="n"/>
    </row>
    <row r="10778" ht="15.75" customHeight="1" s="120">
      <c r="J10778" s="40" t="n"/>
    </row>
    <row r="10779" ht="15.75" customHeight="1" s="120">
      <c r="J10779" s="40" t="n"/>
    </row>
    <row r="10780" ht="15.75" customHeight="1" s="120">
      <c r="J10780" s="40" t="n"/>
    </row>
    <row r="10781" ht="15.75" customHeight="1" s="120">
      <c r="J10781" s="40" t="n"/>
    </row>
    <row r="10782" ht="15.75" customHeight="1" s="120">
      <c r="J10782" s="40" t="n"/>
    </row>
    <row r="10783" ht="15.75" customHeight="1" s="120">
      <c r="J10783" s="40" t="n"/>
    </row>
    <row r="10784" ht="15.75" customHeight="1" s="120">
      <c r="J10784" s="40" t="n"/>
    </row>
    <row r="10785" ht="15.75" customHeight="1" s="120">
      <c r="J10785" s="40" t="n"/>
    </row>
    <row r="10786" ht="15.75" customHeight="1" s="120">
      <c r="J10786" s="40" t="n"/>
    </row>
    <row r="10787" ht="15.75" customHeight="1" s="120">
      <c r="J10787" s="40" t="n"/>
    </row>
    <row r="10788" ht="15.75" customHeight="1" s="120">
      <c r="J10788" s="40" t="n"/>
    </row>
    <row r="10789" ht="15.75" customHeight="1" s="120">
      <c r="J10789" s="40" t="n"/>
    </row>
    <row r="10790" ht="15.75" customHeight="1" s="120">
      <c r="J10790" s="40" t="n"/>
    </row>
    <row r="10791" ht="15.75" customHeight="1" s="120">
      <c r="J10791" s="40" t="n"/>
    </row>
    <row r="10792" ht="15.75" customHeight="1" s="120">
      <c r="J10792" s="40" t="n"/>
    </row>
    <row r="10793" ht="15.75" customHeight="1" s="120">
      <c r="J10793" s="40" t="n"/>
    </row>
    <row r="10794" ht="15.75" customHeight="1" s="120">
      <c r="J10794" s="40" t="n"/>
    </row>
    <row r="10795" ht="15.75" customHeight="1" s="120">
      <c r="J10795" s="40" t="n"/>
    </row>
    <row r="10796" ht="15.75" customHeight="1" s="120">
      <c r="J10796" s="40" t="n"/>
    </row>
    <row r="10797" ht="15.75" customHeight="1" s="120">
      <c r="J10797" s="40" t="n"/>
    </row>
    <row r="10798" ht="15.75" customHeight="1" s="120">
      <c r="J10798" s="40" t="n"/>
    </row>
    <row r="10799" ht="15.75" customHeight="1" s="120">
      <c r="J10799" s="40" t="n"/>
    </row>
    <row r="10800" ht="15.75" customHeight="1" s="120">
      <c r="J10800" s="40" t="n"/>
    </row>
    <row r="10801" ht="15.75" customHeight="1" s="120">
      <c r="J10801" s="40" t="n"/>
    </row>
    <row r="10802" ht="15.75" customHeight="1" s="120">
      <c r="H10802" s="54" t="n"/>
      <c r="J10802" s="40" t="n"/>
    </row>
    <row r="10803" ht="15.75" customHeight="1" s="120">
      <c r="J10803" s="40" t="n"/>
    </row>
    <row r="10804" ht="15.75" customHeight="1" s="120">
      <c r="J10804" s="40" t="n"/>
    </row>
    <row r="10805" ht="15.75" customHeight="1" s="120">
      <c r="J10805" s="40" t="n"/>
    </row>
    <row r="10806" ht="15.75" customHeight="1" s="120">
      <c r="H10806" s="54" t="n"/>
      <c r="J10806" s="40" t="n"/>
    </row>
    <row r="10807" ht="15.75" customHeight="1" s="120">
      <c r="J10807" s="40" t="n"/>
    </row>
    <row r="10808" ht="15.75" customHeight="1" s="120">
      <c r="H10808" s="54" t="n"/>
      <c r="J10808" s="40" t="n"/>
    </row>
    <row r="10809" ht="15.75" customHeight="1" s="120">
      <c r="J10809" s="40" t="n"/>
    </row>
    <row r="10810" ht="15.75" customHeight="1" s="120">
      <c r="J10810" s="40" t="n"/>
    </row>
    <row r="10811" ht="15.75" customHeight="1" s="120">
      <c r="J10811" s="40" t="n"/>
    </row>
    <row r="10812" ht="15.75" customHeight="1" s="120">
      <c r="H10812" s="54" t="n"/>
      <c r="J10812" s="40" t="n"/>
    </row>
    <row r="10813" ht="15.75" customHeight="1" s="120">
      <c r="H10813" s="54" t="n"/>
      <c r="J10813" s="40" t="n"/>
    </row>
    <row r="10814" ht="15.75" customHeight="1" s="120">
      <c r="J10814" s="40" t="n"/>
    </row>
    <row r="10815" ht="15.75" customHeight="1" s="120">
      <c r="J10815" s="40" t="n"/>
    </row>
    <row r="10816" ht="15.75" customHeight="1" s="120">
      <c r="J10816" s="40" t="n"/>
    </row>
    <row r="10817" ht="15.75" customHeight="1" s="120">
      <c r="H10817" s="54" t="n"/>
      <c r="J10817" s="40" t="n"/>
    </row>
    <row r="10818" ht="15.75" customHeight="1" s="120">
      <c r="J10818" s="40" t="n"/>
    </row>
    <row r="10819" ht="15.75" customHeight="1" s="120">
      <c r="J10819" s="40" t="n"/>
    </row>
    <row r="10820" ht="15.75" customHeight="1" s="120">
      <c r="H10820" s="54" t="n"/>
      <c r="J10820" s="40" t="n"/>
    </row>
    <row r="10821" ht="15.75" customHeight="1" s="120">
      <c r="J10821" s="40" t="n"/>
    </row>
    <row r="10822" ht="15.75" customHeight="1" s="120">
      <c r="J10822" s="40" t="n"/>
    </row>
    <row r="10823" ht="15.75" customHeight="1" s="120">
      <c r="J10823" s="40" t="n"/>
    </row>
    <row r="10824" ht="15.75" customHeight="1" s="120">
      <c r="H10824" s="54" t="n"/>
      <c r="J10824" s="40" t="n"/>
    </row>
    <row r="10825" ht="15.75" customHeight="1" s="120">
      <c r="J10825" s="40" t="n"/>
    </row>
    <row r="10826" ht="15.75" customHeight="1" s="120">
      <c r="J10826" s="40" t="n"/>
    </row>
    <row r="10827" ht="15.75" customHeight="1" s="120">
      <c r="H10827" s="54" t="n"/>
      <c r="J10827" s="40" t="n"/>
    </row>
    <row r="10828" ht="15.75" customHeight="1" s="120">
      <c r="H10828" s="54" t="n"/>
      <c r="J10828" s="40" t="n"/>
    </row>
    <row r="10829" ht="15.75" customHeight="1" s="120">
      <c r="J10829" s="40" t="n"/>
    </row>
    <row r="10830" ht="15.75" customHeight="1" s="120">
      <c r="J10830" s="40" t="n"/>
    </row>
    <row r="10831" ht="15.75" customHeight="1" s="120">
      <c r="J10831" s="40" t="n"/>
    </row>
    <row r="10832" ht="15.75" customHeight="1" s="120">
      <c r="J10832" s="40" t="n"/>
    </row>
    <row r="10833" ht="15.75" customHeight="1" s="120">
      <c r="H10833" s="54" t="n"/>
      <c r="J10833" s="40" t="n"/>
    </row>
    <row r="10834" ht="15.75" customHeight="1" s="120">
      <c r="J10834" s="40" t="n"/>
    </row>
    <row r="10835" ht="15.75" customHeight="1" s="120">
      <c r="J10835" s="40" t="n"/>
    </row>
    <row r="10836" ht="15.75" customHeight="1" s="120">
      <c r="J10836" s="40" t="n"/>
    </row>
    <row r="10837" ht="15.75" customHeight="1" s="120">
      <c r="J10837" s="40" t="n"/>
    </row>
    <row r="10838" ht="15.75" customHeight="1" s="120">
      <c r="J10838" s="40" t="n"/>
    </row>
    <row r="10839" ht="15.75" customHeight="1" s="120">
      <c r="J10839" s="40" t="n"/>
    </row>
    <row r="10840" ht="15.75" customHeight="1" s="120">
      <c r="J10840" s="40" t="n"/>
    </row>
    <row r="10841" ht="15.75" customHeight="1" s="120">
      <c r="J10841" s="40" t="n"/>
    </row>
    <row r="10842" ht="15.75" customHeight="1" s="120">
      <c r="J10842" s="40" t="n"/>
    </row>
    <row r="10843" ht="15.75" customHeight="1" s="120">
      <c r="J10843" s="40" t="n"/>
    </row>
    <row r="10844" ht="15.75" customHeight="1" s="120">
      <c r="J10844" s="40" t="n"/>
    </row>
    <row r="10845" ht="15.75" customHeight="1" s="120">
      <c r="J10845" s="40" t="n"/>
    </row>
    <row r="10846" ht="15.75" customHeight="1" s="120">
      <c r="J10846" s="40" t="n"/>
    </row>
    <row r="10847" ht="15.75" customHeight="1" s="120">
      <c r="H10847" s="54" t="n"/>
      <c r="J10847" s="40" t="n"/>
    </row>
    <row r="10848" ht="15.75" customHeight="1" s="120">
      <c r="J10848" s="40" t="n"/>
    </row>
    <row r="10849" ht="15.75" customHeight="1" s="120">
      <c r="J10849" s="40" t="n"/>
    </row>
    <row r="10850" ht="15.75" customHeight="1" s="120">
      <c r="J10850" s="40" t="n"/>
    </row>
    <row r="10851" ht="15.75" customHeight="1" s="120">
      <c r="J10851" s="40" t="n"/>
    </row>
    <row r="10852" ht="15.75" customHeight="1" s="120">
      <c r="J10852" s="40" t="n"/>
    </row>
    <row r="10853" ht="15.75" customHeight="1" s="120">
      <c r="J10853" s="40" t="n"/>
    </row>
    <row r="10854" ht="15.75" customHeight="1" s="120">
      <c r="J10854" s="40" t="n"/>
    </row>
    <row r="10855" ht="15.75" customHeight="1" s="120">
      <c r="J10855" s="40" t="n"/>
    </row>
    <row r="10856" ht="15.75" customHeight="1" s="120">
      <c r="J10856" s="40" t="n"/>
    </row>
    <row r="10857" ht="15.75" customHeight="1" s="120">
      <c r="J10857" s="40" t="n"/>
    </row>
    <row r="10858" ht="15.75" customHeight="1" s="120">
      <c r="J10858" s="40" t="n"/>
    </row>
    <row r="10859" ht="15.75" customHeight="1" s="120">
      <c r="J10859" s="40" t="n"/>
    </row>
    <row r="10860" ht="15.75" customHeight="1" s="120">
      <c r="J10860" s="40" t="n"/>
    </row>
    <row r="10861" ht="15.75" customHeight="1" s="120">
      <c r="J10861" s="40" t="n"/>
    </row>
    <row r="10862" ht="15.75" customHeight="1" s="120">
      <c r="J10862" s="40" t="n"/>
    </row>
    <row r="10863" ht="15.75" customHeight="1" s="120">
      <c r="J10863" s="40" t="n"/>
    </row>
    <row r="10864" ht="15.75" customHeight="1" s="120">
      <c r="H10864" s="54" t="n"/>
      <c r="J10864" s="40" t="n"/>
    </row>
    <row r="10865" ht="15.75" customHeight="1" s="120">
      <c r="H10865" s="54" t="n"/>
      <c r="J10865" s="40" t="n"/>
    </row>
  </sheetData>
  <autoFilter ref="$A$1:$J$10865"/>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E185"/>
  <sheetViews>
    <sheetView workbookViewId="0">
      <pane ySplit="1" topLeftCell="A2" activePane="bottomLeft" state="frozen"/>
      <selection pane="bottomLeft" activeCell="B3" sqref="B3"/>
    </sheetView>
  </sheetViews>
  <sheetFormatPr baseColWidth="8" defaultColWidth="12.63" defaultRowHeight="15" customHeight="1"/>
  <cols>
    <col width="14.88" customWidth="1" style="120" min="1" max="1"/>
    <col width="7.63" customWidth="1" style="120" min="2" max="2"/>
    <col width="46.63" customWidth="1" style="120" min="3" max="3"/>
    <col width="33" customWidth="1" style="120" min="4" max="4"/>
    <col width="94.5" customWidth="1" style="120" min="5" max="5"/>
    <col width="7.63" customWidth="1" style="120" min="6" max="26"/>
  </cols>
  <sheetData>
    <row r="1">
      <c r="A1" s="3" t="inlineStr">
        <is>
          <t>sector</t>
        </is>
      </c>
      <c r="B1" s="3" t="inlineStr">
        <is>
          <t>source</t>
        </is>
      </c>
      <c r="C1" s="3" t="inlineStr">
        <is>
          <t>tech</t>
        </is>
      </c>
      <c r="D1" s="55" t="inlineStr">
        <is>
          <t>policy lever</t>
        </is>
      </c>
      <c r="E1" s="56" t="inlineStr">
        <is>
          <t>tech explanation</t>
        </is>
      </c>
    </row>
    <row r="2">
      <c r="A2" s="2" t="inlineStr">
        <is>
          <t>AGRICULTURE</t>
        </is>
      </c>
      <c r="B2" s="2" t="inlineStr">
        <is>
          <t>CROP</t>
        </is>
      </c>
      <c r="C2" s="2" t="inlineStr">
        <is>
          <t>100% Residue Incorporation</t>
        </is>
      </c>
      <c r="D2" s="2" t="inlineStr">
        <is>
          <t>crop and rice measures</t>
        </is>
      </c>
    </row>
    <row r="3">
      <c r="A3" s="2" t="inlineStr">
        <is>
          <t>AGRICULTURE</t>
        </is>
      </c>
      <c r="B3" s="2" t="inlineStr">
        <is>
          <t>CROP</t>
        </is>
      </c>
      <c r="C3" s="2" t="inlineStr">
        <is>
          <t>Split Fertilization</t>
        </is>
      </c>
      <c r="D3" s="2" t="inlineStr">
        <is>
          <t>crop and rice measures</t>
        </is>
      </c>
    </row>
    <row r="4">
      <c r="A4" s="2" t="inlineStr">
        <is>
          <t>AGRICULTURE</t>
        </is>
      </c>
      <c r="B4" s="2" t="inlineStr">
        <is>
          <t>CROP</t>
        </is>
      </c>
      <c r="C4" s="2" t="inlineStr">
        <is>
          <t>20% Reduced Fertilizer</t>
        </is>
      </c>
      <c r="D4" s="2" t="inlineStr">
        <is>
          <t>crop and rice measures</t>
        </is>
      </c>
    </row>
    <row r="5">
      <c r="A5" s="2" t="inlineStr">
        <is>
          <t>AGRICULTURE</t>
        </is>
      </c>
      <c r="B5" s="2" t="inlineStr">
        <is>
          <t>CROP</t>
        </is>
      </c>
      <c r="C5" s="2" t="inlineStr">
        <is>
          <t>No Till</t>
        </is>
      </c>
      <c r="D5" s="2" t="inlineStr">
        <is>
          <t>crop and rice measures</t>
        </is>
      </c>
    </row>
    <row r="6">
      <c r="A6" s="2" t="inlineStr">
        <is>
          <t>AGRICULTURE</t>
        </is>
      </c>
      <c r="B6" s="2" t="inlineStr">
        <is>
          <t>CROP</t>
        </is>
      </c>
      <c r="C6" s="2" t="inlineStr">
        <is>
          <t>Nitrification Inhibitor Fertilizer</t>
        </is>
      </c>
      <c r="D6" s="2" t="inlineStr">
        <is>
          <t>crop and rice measures</t>
        </is>
      </c>
    </row>
    <row r="7">
      <c r="A7" s="2" t="inlineStr">
        <is>
          <t>AGRICULTURE</t>
        </is>
      </c>
      <c r="B7" s="2" t="inlineStr">
        <is>
          <t>CROP</t>
        </is>
      </c>
      <c r="C7" s="2" t="inlineStr">
        <is>
          <t>20% Increased Fertilizer</t>
        </is>
      </c>
      <c r="D7" s="2" t="inlineStr">
        <is>
          <t>crop and rice measures</t>
        </is>
      </c>
    </row>
    <row r="8">
      <c r="A8" s="2" t="inlineStr">
        <is>
          <t>AGRICULTURE</t>
        </is>
      </c>
      <c r="B8" s="2" t="inlineStr">
        <is>
          <t>LIVE</t>
        </is>
      </c>
      <c r="C8" s="2" t="inlineStr">
        <is>
          <t>bST</t>
        </is>
      </c>
      <c r="D8" s="2" t="inlineStr">
        <is>
          <t>livestock measures</t>
        </is>
      </c>
    </row>
    <row r="9">
      <c r="A9" s="2" t="inlineStr">
        <is>
          <t>AGRICULTURE</t>
        </is>
      </c>
      <c r="B9" s="2" t="inlineStr">
        <is>
          <t>LIVE</t>
        </is>
      </c>
      <c r="C9" s="2" t="inlineStr">
        <is>
          <t>Antimethanogen</t>
        </is>
      </c>
      <c r="D9" s="2" t="inlineStr">
        <is>
          <t>livestock measures</t>
        </is>
      </c>
    </row>
    <row r="10">
      <c r="A10" s="2" t="inlineStr">
        <is>
          <t>AGRICULTURE</t>
        </is>
      </c>
      <c r="B10" s="2" t="inlineStr">
        <is>
          <t>LIVE</t>
        </is>
      </c>
      <c r="C10" s="2" t="inlineStr">
        <is>
          <t>Propionate precursors</t>
        </is>
      </c>
      <c r="D10" s="2" t="inlineStr">
        <is>
          <t>livestock measures</t>
        </is>
      </c>
    </row>
    <row r="11">
      <c r="A11" s="2" t="inlineStr">
        <is>
          <t>AGRICULTURE</t>
        </is>
      </c>
      <c r="B11" s="2" t="inlineStr">
        <is>
          <t>LIVE</t>
        </is>
      </c>
      <c r="C11" s="2" t="inlineStr">
        <is>
          <t>Intensive grazing</t>
        </is>
      </c>
      <c r="D11" s="2" t="inlineStr">
        <is>
          <t>livestock measures</t>
        </is>
      </c>
    </row>
    <row r="12">
      <c r="A12" s="2" t="inlineStr">
        <is>
          <t>AGRICULTURE</t>
        </is>
      </c>
      <c r="B12" s="2" t="inlineStr">
        <is>
          <t>LIVE</t>
        </is>
      </c>
      <c r="C12" s="2" t="inlineStr">
        <is>
          <t>Improved feed conversion</t>
        </is>
      </c>
      <c r="D12" s="2" t="inlineStr">
        <is>
          <t>livestock measures</t>
        </is>
      </c>
    </row>
    <row r="13">
      <c r="A13" s="2" t="inlineStr">
        <is>
          <t>AGRICULTURE</t>
        </is>
      </c>
      <c r="B13" s="2" t="inlineStr">
        <is>
          <t>LIVE</t>
        </is>
      </c>
      <c r="C13" s="2" t="inlineStr">
        <is>
          <t>Antibiotics</t>
        </is>
      </c>
      <c r="D13" s="2" t="inlineStr">
        <is>
          <t>livestock measures</t>
        </is>
      </c>
    </row>
    <row r="14">
      <c r="A14" s="2" t="inlineStr">
        <is>
          <t>AGRICULTURE</t>
        </is>
      </c>
      <c r="B14" s="2" t="inlineStr">
        <is>
          <t>LIVE</t>
        </is>
      </c>
      <c r="C14" s="2" t="inlineStr">
        <is>
          <t>Large-scale complete mix digester without engine</t>
        </is>
      </c>
      <c r="D14" s="2" t="inlineStr">
        <is>
          <t>livestock measures</t>
        </is>
      </c>
    </row>
    <row r="15">
      <c r="A15" s="2" t="inlineStr">
        <is>
          <t>AGRICULTURE</t>
        </is>
      </c>
      <c r="B15" s="2" t="inlineStr">
        <is>
          <t>LIVE</t>
        </is>
      </c>
      <c r="C15" s="2" t="inlineStr">
        <is>
          <t>Large-scale covered lagoon without engine</t>
        </is>
      </c>
      <c r="D15" s="2" t="inlineStr">
        <is>
          <t>livestock measures</t>
        </is>
      </c>
    </row>
    <row r="16">
      <c r="A16" s="2" t="inlineStr">
        <is>
          <t>AGRICULTURE</t>
        </is>
      </c>
      <c r="B16" s="2" t="inlineStr">
        <is>
          <t>LIVE</t>
        </is>
      </c>
      <c r="C16" s="2" t="inlineStr">
        <is>
          <t>Large-scale plug-flow digester without engine</t>
        </is>
      </c>
      <c r="D16" s="2" t="inlineStr">
        <is>
          <t>livestock measures</t>
        </is>
      </c>
    </row>
    <row r="17">
      <c r="A17" s="2" t="inlineStr">
        <is>
          <t>AGRICULTURE</t>
        </is>
      </c>
      <c r="B17" s="2" t="inlineStr">
        <is>
          <t>LIVE</t>
        </is>
      </c>
      <c r="C17" s="2" t="inlineStr">
        <is>
          <t>Large-scale complete mix digester with engine</t>
        </is>
      </c>
      <c r="D17" s="2" t="inlineStr">
        <is>
          <t>livestock measures</t>
        </is>
      </c>
    </row>
    <row r="18">
      <c r="A18" s="2" t="inlineStr">
        <is>
          <t>AGRICULTURE</t>
        </is>
      </c>
      <c r="B18" s="2" t="inlineStr">
        <is>
          <t>LIVE</t>
        </is>
      </c>
      <c r="C18" s="2" t="inlineStr">
        <is>
          <t>Large-scale covered lagoon with engine</t>
        </is>
      </c>
      <c r="D18" s="2" t="inlineStr">
        <is>
          <t>livestock measures</t>
        </is>
      </c>
    </row>
    <row r="19">
      <c r="A19" s="2" t="inlineStr">
        <is>
          <t>AGRICULTURE</t>
        </is>
      </c>
      <c r="B19" s="2" t="inlineStr">
        <is>
          <t>LIVE</t>
        </is>
      </c>
      <c r="C19" s="2" t="inlineStr">
        <is>
          <t>Large-scale plug-flow digester with engine</t>
        </is>
      </c>
      <c r="D19" s="2" t="inlineStr">
        <is>
          <t>livestock measures</t>
        </is>
      </c>
    </row>
    <row r="20">
      <c r="A20" s="2" t="inlineStr">
        <is>
          <t>AGRICULTURE</t>
        </is>
      </c>
      <c r="B20" s="2" t="inlineStr">
        <is>
          <t>LIVE</t>
        </is>
      </c>
      <c r="C20" s="2" t="inlineStr">
        <is>
          <t>Small-scale dome digester</t>
        </is>
      </c>
      <c r="D20" s="2" t="inlineStr">
        <is>
          <t>livestock measures</t>
        </is>
      </c>
    </row>
    <row r="21" ht="15.75" customHeight="1" s="120">
      <c r="A21" s="2" t="inlineStr">
        <is>
          <t>AGRICULTURE</t>
        </is>
      </c>
      <c r="B21" s="2" t="inlineStr">
        <is>
          <t>LIVE</t>
        </is>
      </c>
      <c r="C21" s="2" t="inlineStr">
        <is>
          <t>Large-scale fixed-film digester without engine</t>
        </is>
      </c>
      <c r="D21" s="2" t="inlineStr">
        <is>
          <t>livestock measures</t>
        </is>
      </c>
    </row>
    <row r="22" ht="15.75" customHeight="1" s="120">
      <c r="A22" s="2" t="inlineStr">
        <is>
          <t>AGRICULTURE</t>
        </is>
      </c>
      <c r="B22" s="2" t="inlineStr">
        <is>
          <t>LIVE</t>
        </is>
      </c>
      <c r="C22" s="2" t="inlineStr">
        <is>
          <t>Large-scale fixed-film digester with engine</t>
        </is>
      </c>
      <c r="D22" s="2" t="inlineStr">
        <is>
          <t>livestock measures</t>
        </is>
      </c>
    </row>
    <row r="23" ht="15.75" customHeight="1" s="120">
      <c r="A23" s="2" t="inlineStr">
        <is>
          <t>AGRICULTURE</t>
        </is>
      </c>
      <c r="B23" s="2" t="inlineStr">
        <is>
          <t>LIVE</t>
        </is>
      </c>
      <c r="C23" s="2" t="inlineStr">
        <is>
          <t>Centralized digester</t>
        </is>
      </c>
      <c r="D23" s="2" t="inlineStr">
        <is>
          <t>livestock measures</t>
        </is>
      </c>
    </row>
    <row r="24" ht="15.75" customHeight="1" s="120">
      <c r="A24" s="2" t="inlineStr">
        <is>
          <t>AGRICULTURE</t>
        </is>
      </c>
      <c r="B24" s="2" t="inlineStr">
        <is>
          <t>RICE</t>
        </is>
      </c>
      <c r="C24" s="2" t="inlineStr">
        <is>
          <t>MD with auto-fertilization</t>
        </is>
      </c>
      <c r="D24" s="2" t="inlineStr">
        <is>
          <t>crop and rice measures</t>
        </is>
      </c>
    </row>
    <row r="25" ht="15.75" customHeight="1" s="120">
      <c r="A25" s="2" t="inlineStr">
        <is>
          <t>AGRICULTURE</t>
        </is>
      </c>
      <c r="B25" s="2" t="inlineStr">
        <is>
          <t>RICE</t>
        </is>
      </c>
      <c r="C25" s="2" t="inlineStr">
        <is>
          <t>MD with no till</t>
        </is>
      </c>
      <c r="D25" s="2" t="inlineStr">
        <is>
          <t>crop and rice measures</t>
        </is>
      </c>
    </row>
    <row r="26" ht="15.75" customHeight="1" s="120">
      <c r="A26" s="2" t="inlineStr">
        <is>
          <t>AGRICULTURE</t>
        </is>
      </c>
      <c r="B26" s="2" t="inlineStr">
        <is>
          <t>RICE</t>
        </is>
      </c>
      <c r="C26" s="2" t="inlineStr">
        <is>
          <t>MD with 100% residue incorporation</t>
        </is>
      </c>
      <c r="D26" s="2" t="inlineStr">
        <is>
          <t>crop and rice measures</t>
        </is>
      </c>
    </row>
    <row r="27" ht="15.75" customHeight="1" s="120">
      <c r="A27" s="2" t="inlineStr">
        <is>
          <t>AGRICULTURE</t>
        </is>
      </c>
      <c r="B27" s="2" t="inlineStr">
        <is>
          <t>RICE</t>
        </is>
      </c>
      <c r="C27" s="2" t="inlineStr">
        <is>
          <t>Mid-season drainage</t>
        </is>
      </c>
      <c r="D27" s="2" t="inlineStr">
        <is>
          <t>crop and rice measures</t>
        </is>
      </c>
    </row>
    <row r="28" ht="15.75" customHeight="1" s="120">
      <c r="A28" s="2" t="inlineStr">
        <is>
          <t>AGRICULTURE</t>
        </is>
      </c>
      <c r="B28" s="2" t="inlineStr">
        <is>
          <t>RICE</t>
        </is>
      </c>
      <c r="C28" s="2" t="inlineStr">
        <is>
          <t>MD with ammonium sulfate fertilizer</t>
        </is>
      </c>
      <c r="D28" s="2" t="inlineStr">
        <is>
          <t>crop and rice measures</t>
        </is>
      </c>
    </row>
    <row r="29" ht="15.75" customHeight="1" s="120">
      <c r="A29" s="2" t="inlineStr">
        <is>
          <t>AGRICULTURE</t>
        </is>
      </c>
      <c r="B29" s="2" t="inlineStr">
        <is>
          <t>RICE</t>
        </is>
      </c>
      <c r="C29" s="2" t="inlineStr">
        <is>
          <t>MD with nitrification inhibitor fertilizer</t>
        </is>
      </c>
      <c r="D29" s="2" t="inlineStr">
        <is>
          <t>crop and rice measures</t>
        </is>
      </c>
    </row>
    <row r="30" ht="15.75" customHeight="1" s="120">
      <c r="A30" s="2" t="inlineStr">
        <is>
          <t>AGRICULTURE</t>
        </is>
      </c>
      <c r="B30" s="2" t="inlineStr">
        <is>
          <t>RICE</t>
        </is>
      </c>
      <c r="C30" s="2" t="inlineStr">
        <is>
          <t>CF with ammonium sulfate fertilizer</t>
        </is>
      </c>
      <c r="D30" s="2" t="inlineStr">
        <is>
          <t>crop and rice measures</t>
        </is>
      </c>
    </row>
    <row r="31" ht="15.75" customHeight="1" s="120">
      <c r="A31" s="2" t="inlineStr">
        <is>
          <t>AGRICULTURE</t>
        </is>
      </c>
      <c r="B31" s="2" t="inlineStr">
        <is>
          <t>RICE</t>
        </is>
      </c>
      <c r="C31" s="2" t="inlineStr">
        <is>
          <t>AWD with nitrification inhibitor</t>
        </is>
      </c>
      <c r="D31" s="2" t="inlineStr">
        <is>
          <t>crop and rice measures</t>
        </is>
      </c>
    </row>
    <row r="32" ht="15.75" customHeight="1" s="120">
      <c r="A32" s="2" t="inlineStr">
        <is>
          <t>AGRICULTURE</t>
        </is>
      </c>
      <c r="B32" s="2" t="inlineStr">
        <is>
          <t>RICE</t>
        </is>
      </c>
      <c r="C32" s="2" t="inlineStr">
        <is>
          <t>Alternate wetting &amp; drying</t>
        </is>
      </c>
      <c r="D32" s="2" t="inlineStr">
        <is>
          <t>crop and rice measures</t>
        </is>
      </c>
    </row>
    <row r="33" ht="15.75" customHeight="1" s="120">
      <c r="A33" s="2" t="inlineStr">
        <is>
          <t>AGRICULTURE</t>
        </is>
      </c>
      <c r="B33" s="2" t="inlineStr">
        <is>
          <t>RICE</t>
        </is>
      </c>
      <c r="C33" s="2" t="inlineStr">
        <is>
          <t>MD with 10% reduced fertilizer</t>
        </is>
      </c>
      <c r="D33" s="2" t="inlineStr">
        <is>
          <t>crop and rice measures</t>
        </is>
      </c>
    </row>
    <row r="34" ht="15.75" customHeight="1" s="120">
      <c r="A34" s="2" t="inlineStr">
        <is>
          <t>AGRICULTURE</t>
        </is>
      </c>
      <c r="B34" s="2" t="inlineStr">
        <is>
          <t>RICE</t>
        </is>
      </c>
      <c r="C34" s="2" t="inlineStr">
        <is>
          <t>CF with nitrification inhibitor fertilizer</t>
        </is>
      </c>
      <c r="D34" s="2" t="inlineStr">
        <is>
          <t>crop and rice measures</t>
        </is>
      </c>
    </row>
    <row r="35" ht="15.75" customHeight="1" s="120">
      <c r="A35" s="2" t="inlineStr">
        <is>
          <t>AGRICULTURE</t>
        </is>
      </c>
      <c r="B35" s="2" t="inlineStr">
        <is>
          <t>RICE</t>
        </is>
      </c>
      <c r="C35" s="2" t="inlineStr">
        <is>
          <t>CF with slow release fertilizer</t>
        </is>
      </c>
      <c r="D35" s="2" t="inlineStr">
        <is>
          <t>crop and rice measures</t>
        </is>
      </c>
    </row>
    <row r="36" ht="15.75" customHeight="1" s="120">
      <c r="A36" s="2" t="inlineStr">
        <is>
          <t>AGRICULTURE</t>
        </is>
      </c>
      <c r="B36" s="2" t="inlineStr">
        <is>
          <t>RICE</t>
        </is>
      </c>
      <c r="C36" s="2" t="inlineStr">
        <is>
          <t>MD with slow release fertilizer</t>
        </is>
      </c>
      <c r="D36" s="2" t="inlineStr">
        <is>
          <t>crop and rice measures</t>
        </is>
      </c>
    </row>
    <row r="37" ht="15.75" customHeight="1" s="120">
      <c r="A37" s="2" t="inlineStr">
        <is>
          <t>AGRICULTURE</t>
        </is>
      </c>
      <c r="B37" s="2" t="inlineStr">
        <is>
          <t>RICE</t>
        </is>
      </c>
      <c r="C37" s="2" t="inlineStr">
        <is>
          <t>Dry-Seeding</t>
        </is>
      </c>
      <c r="D37" s="2" t="inlineStr">
        <is>
          <t>crop and rice measures</t>
        </is>
      </c>
    </row>
    <row r="38" ht="15.75" customHeight="1" s="120">
      <c r="A38" s="2" t="inlineStr">
        <is>
          <t>AGRICULTURE</t>
        </is>
      </c>
      <c r="B38" s="2" t="inlineStr">
        <is>
          <t>RICE</t>
        </is>
      </c>
      <c r="C38" s="2" t="inlineStr">
        <is>
          <t>MD with 20% reduced fertilizer</t>
        </is>
      </c>
      <c r="D38" s="2" t="inlineStr">
        <is>
          <t>crop and rice measures</t>
        </is>
      </c>
    </row>
    <row r="39" ht="15.75" customHeight="1" s="120">
      <c r="A39" s="2" t="inlineStr">
        <is>
          <t>AGRICULTURE</t>
        </is>
      </c>
      <c r="B39" s="2" t="inlineStr">
        <is>
          <t>RICE</t>
        </is>
      </c>
      <c r="C39" s="2" t="inlineStr">
        <is>
          <t>AWD with slow release</t>
        </is>
      </c>
      <c r="D39" s="2" t="inlineStr">
        <is>
          <t>crop and rice measures</t>
        </is>
      </c>
    </row>
    <row r="40" ht="15.75" customHeight="1" s="120">
      <c r="A40" s="2" t="inlineStr">
        <is>
          <t>AGRICULTURE</t>
        </is>
      </c>
      <c r="B40" s="2" t="inlineStr">
        <is>
          <t>RICE</t>
        </is>
      </c>
      <c r="C40" s="2" t="inlineStr">
        <is>
          <t>MD with 30% reduced fertilizer</t>
        </is>
      </c>
      <c r="D40" s="2" t="inlineStr">
        <is>
          <t>crop and rice measures</t>
        </is>
      </c>
    </row>
    <row r="41" ht="15.75" customHeight="1" s="120">
      <c r="A41" s="2" t="inlineStr">
        <is>
          <t>AGRICULTURE</t>
        </is>
      </c>
      <c r="B41" s="2" t="inlineStr">
        <is>
          <t>RICE</t>
        </is>
      </c>
      <c r="C41" s="2" t="inlineStr">
        <is>
          <t>MD with dry seeding</t>
        </is>
      </c>
      <c r="D41" s="2" t="inlineStr">
        <is>
          <t>crop and rice measures</t>
        </is>
      </c>
    </row>
    <row r="42" ht="15.75" customHeight="1" s="120">
      <c r="A42" s="2" t="inlineStr">
        <is>
          <t>AGRICULTURE</t>
        </is>
      </c>
      <c r="B42" s="2" t="inlineStr">
        <is>
          <t>RICE</t>
        </is>
      </c>
      <c r="C42" s="2" t="inlineStr">
        <is>
          <t>CF with 10% reduced fertilizer</t>
        </is>
      </c>
      <c r="D42" s="2" t="inlineStr">
        <is>
          <t>crop and rice measures</t>
        </is>
      </c>
    </row>
    <row r="43" ht="15.75" customHeight="1" s="120">
      <c r="A43" s="2" t="inlineStr">
        <is>
          <t>AGRICULTURE</t>
        </is>
      </c>
      <c r="B43" s="2" t="inlineStr">
        <is>
          <t>RICE</t>
        </is>
      </c>
      <c r="C43" s="2" t="inlineStr">
        <is>
          <t>Dry-Seeding with 20% reduced fertilizer</t>
        </is>
      </c>
      <c r="D43" s="2" t="inlineStr">
        <is>
          <t>crop and rice measures</t>
        </is>
      </c>
    </row>
    <row r="44" ht="15.75" customHeight="1" s="120">
      <c r="A44" s="2" t="inlineStr">
        <is>
          <t>AGRICULTURE</t>
        </is>
      </c>
      <c r="B44" s="2" t="inlineStr">
        <is>
          <t>RICE</t>
        </is>
      </c>
      <c r="C44" s="2" t="inlineStr">
        <is>
          <t>CF with 20% reduced fertilizer</t>
        </is>
      </c>
      <c r="D44" s="2" t="inlineStr">
        <is>
          <t>crop and rice measures</t>
        </is>
      </c>
    </row>
    <row r="45" ht="15.75" customHeight="1" s="120">
      <c r="A45" s="2" t="inlineStr">
        <is>
          <t>AGRICULTURE</t>
        </is>
      </c>
      <c r="B45" s="2" t="inlineStr">
        <is>
          <t>RICE</t>
        </is>
      </c>
      <c r="C45" s="2" t="inlineStr">
        <is>
          <t>CF with 30% reduced fertilizer</t>
        </is>
      </c>
      <c r="D45" s="2" t="inlineStr">
        <is>
          <t>crop and rice measures</t>
        </is>
      </c>
    </row>
    <row r="46" ht="15.75" customHeight="1" s="120">
      <c r="A46" s="2" t="inlineStr">
        <is>
          <t>AGRICULTURE</t>
        </is>
      </c>
      <c r="B46" s="2" t="inlineStr">
        <is>
          <t>RICE</t>
        </is>
      </c>
      <c r="C46" s="2" t="inlineStr">
        <is>
          <t>Dryland rice</t>
        </is>
      </c>
      <c r="D46" s="2" t="inlineStr">
        <is>
          <t>crop and rice measures</t>
        </is>
      </c>
    </row>
    <row r="47" ht="15.75" customHeight="1" s="120">
      <c r="A47" s="2" t="inlineStr">
        <is>
          <t>AGRICULTURE</t>
        </is>
      </c>
      <c r="B47" s="2" t="inlineStr">
        <is>
          <t>RICE</t>
        </is>
      </c>
      <c r="C47" s="2" t="inlineStr">
        <is>
          <t>Dryland rice with 20% reduced fertilizer</t>
        </is>
      </c>
      <c r="D47" s="2" t="inlineStr">
        <is>
          <t>crop and rice measures</t>
        </is>
      </c>
    </row>
    <row r="48" ht="15.75" customHeight="1" s="120">
      <c r="A48" s="2" t="inlineStr">
        <is>
          <t>AGRICULTURE</t>
        </is>
      </c>
      <c r="B48" s="2" t="inlineStr">
        <is>
          <t>RICE</t>
        </is>
      </c>
      <c r="C48" s="2" t="inlineStr">
        <is>
          <t>No Till</t>
        </is>
      </c>
      <c r="D48" s="2" t="inlineStr">
        <is>
          <t>crop and rice measures</t>
        </is>
      </c>
    </row>
    <row r="49" ht="15.75" customHeight="1" s="120">
      <c r="A49" s="2" t="inlineStr">
        <is>
          <t>AGRICULTURE</t>
        </is>
      </c>
      <c r="B49" s="2" t="inlineStr">
        <is>
          <t>RICE</t>
        </is>
      </c>
      <c r="C49" s="2" t="inlineStr">
        <is>
          <t>20% Reduced Fertilizer</t>
        </is>
      </c>
      <c r="D49" s="2" t="inlineStr">
        <is>
          <t>crop and rice measures</t>
        </is>
      </c>
    </row>
    <row r="50" ht="15.75" customHeight="1" s="120">
      <c r="A50" s="2" t="inlineStr">
        <is>
          <t>AGRICULTURE</t>
        </is>
      </c>
      <c r="B50" s="2" t="inlineStr">
        <is>
          <t>RICE</t>
        </is>
      </c>
      <c r="C50" s="2" t="inlineStr">
        <is>
          <t>10% Reduced Fertilizer</t>
        </is>
      </c>
      <c r="D50" s="2" t="inlineStr">
        <is>
          <t>crop and rice measures</t>
        </is>
      </c>
    </row>
    <row r="51" ht="15.75" customHeight="1" s="120">
      <c r="A51" s="2" t="inlineStr">
        <is>
          <t>AGRICULTURE</t>
        </is>
      </c>
      <c r="B51" s="2" t="inlineStr">
        <is>
          <t>RICE</t>
        </is>
      </c>
      <c r="C51" s="2" t="inlineStr">
        <is>
          <t>Auto-Fertilization</t>
        </is>
      </c>
      <c r="D51" s="2" t="inlineStr">
        <is>
          <t>crop and rice measures</t>
        </is>
      </c>
    </row>
    <row r="52" ht="15.75" customHeight="1" s="120">
      <c r="A52" s="2" t="inlineStr">
        <is>
          <t>AGRICULTURE</t>
        </is>
      </c>
      <c r="B52" s="2" t="inlineStr">
        <is>
          <t>RICE</t>
        </is>
      </c>
      <c r="C52" s="2" t="inlineStr">
        <is>
          <t>30% Reduced Fertilizer</t>
        </is>
      </c>
      <c r="D52" s="2" t="inlineStr">
        <is>
          <t>crop and rice measures</t>
        </is>
      </c>
    </row>
    <row r="53" ht="15.75" customHeight="1" s="120">
      <c r="A53" s="2" t="inlineStr">
        <is>
          <t>AGRICULTURE</t>
        </is>
      </c>
      <c r="B53" s="2" t="inlineStr">
        <is>
          <t>RICE</t>
        </is>
      </c>
      <c r="C53" s="2" t="inlineStr">
        <is>
          <t>Nitrification Inhibitor Fertilizer</t>
        </is>
      </c>
      <c r="D53" s="2" t="inlineStr">
        <is>
          <t>crop and rice measures</t>
        </is>
      </c>
    </row>
    <row r="54" ht="15.75" customHeight="1" s="120">
      <c r="A54" s="2" t="inlineStr">
        <is>
          <t>AGRICULTURE</t>
        </is>
      </c>
      <c r="B54" s="2" t="inlineStr">
        <is>
          <t>RICE</t>
        </is>
      </c>
      <c r="C54" s="2" t="inlineStr">
        <is>
          <t>CF with auto-fertilization</t>
        </is>
      </c>
      <c r="D54" s="2" t="inlineStr">
        <is>
          <t>crop and rice measures</t>
        </is>
      </c>
    </row>
    <row r="55" ht="15.75" customHeight="1" s="120">
      <c r="A55" s="2" t="inlineStr">
        <is>
          <t>AGRICULTURE</t>
        </is>
      </c>
      <c r="B55" s="2" t="inlineStr">
        <is>
          <t>RICE</t>
        </is>
      </c>
      <c r="C55" s="2" t="inlineStr">
        <is>
          <t>Ammonium Sulfate Fertilizer</t>
        </is>
      </c>
      <c r="D55" s="2" t="inlineStr">
        <is>
          <t>crop and rice measures</t>
        </is>
      </c>
    </row>
    <row r="56" ht="15.75" customHeight="1" s="120">
      <c r="A56" s="2" t="inlineStr">
        <is>
          <t>AGRICULTURE</t>
        </is>
      </c>
      <c r="B56" s="2" t="inlineStr">
        <is>
          <t>RICE</t>
        </is>
      </c>
      <c r="C56" s="2" t="inlineStr">
        <is>
          <t>Slow Release Fertilizer</t>
        </is>
      </c>
      <c r="D56" s="2" t="inlineStr">
        <is>
          <t>crop and rice measures</t>
        </is>
      </c>
    </row>
    <row r="57" ht="15.75" customHeight="1" s="120">
      <c r="A57" s="2" t="inlineStr">
        <is>
          <t>AGRICULTURE</t>
        </is>
      </c>
      <c r="B57" s="2" t="inlineStr">
        <is>
          <t>RICE</t>
        </is>
      </c>
      <c r="C57" s="2" t="inlineStr">
        <is>
          <t>CF with 100% residue incorporation</t>
        </is>
      </c>
      <c r="D57" s="2" t="inlineStr">
        <is>
          <t>crop and rice measures</t>
        </is>
      </c>
    </row>
    <row r="58" ht="15.75" customHeight="1" s="120">
      <c r="A58" s="2" t="inlineStr">
        <is>
          <t>AGRICULTURE</t>
        </is>
      </c>
      <c r="B58" s="2" t="inlineStr">
        <is>
          <t>RICE</t>
        </is>
      </c>
      <c r="C58" s="2" t="inlineStr">
        <is>
          <t>100% Residue Incorporation</t>
        </is>
      </c>
      <c r="D58" s="2" t="inlineStr">
        <is>
          <t>crop and rice measures</t>
        </is>
      </c>
    </row>
    <row r="59" ht="15.75" customHeight="1" s="120">
      <c r="A59" s="2" t="inlineStr">
        <is>
          <t>AGRICULTURE</t>
        </is>
      </c>
      <c r="B59" s="2" t="inlineStr">
        <is>
          <t>RICE</t>
        </is>
      </c>
      <c r="C59" s="2" t="inlineStr">
        <is>
          <t>CF with no till</t>
        </is>
      </c>
      <c r="D59" s="2" t="inlineStr">
        <is>
          <t>crop and rice measures</t>
        </is>
      </c>
    </row>
    <row r="60" ht="15.75" customHeight="1" s="120">
      <c r="A60" s="2" t="inlineStr">
        <is>
          <t>ENERGY</t>
        </is>
      </c>
      <c r="B60" s="2" t="inlineStr">
        <is>
          <t>COL</t>
        </is>
      </c>
      <c r="C60" s="2" t="inlineStr">
        <is>
          <t>Degasification for power generation</t>
        </is>
      </c>
      <c r="D60" s="2" t="inlineStr">
        <is>
          <t>coal mining - methane capture</t>
        </is>
      </c>
      <c r="E60" s="2" t="inlineStr">
        <is>
          <t>Capture of coalbed methane for generation power onsite</t>
        </is>
      </c>
    </row>
    <row r="61" ht="15.75" customHeight="1" s="120">
      <c r="A61" s="2" t="inlineStr">
        <is>
          <t>ENERGY</t>
        </is>
      </c>
      <c r="B61" s="2" t="inlineStr">
        <is>
          <t>COL</t>
        </is>
      </c>
      <c r="C61" s="2" t="inlineStr">
        <is>
          <t>On-site use in coal drying</t>
        </is>
      </c>
      <c r="D61" s="2" t="inlineStr">
        <is>
          <t>coal mining - methane capture</t>
        </is>
      </c>
      <c r="E61" s="2" t="inlineStr">
        <is>
          <t>Capture of coalbed methane for process heating used to dry coal</t>
        </is>
      </c>
    </row>
    <row r="62" ht="15.75" customHeight="1" s="120">
      <c r="A62" s="2" t="inlineStr">
        <is>
          <t>ENERGY</t>
        </is>
      </c>
      <c r="B62" s="2" t="inlineStr">
        <is>
          <t>COL</t>
        </is>
      </c>
      <c r="C62" s="2" t="inlineStr">
        <is>
          <t>Open Flare</t>
        </is>
      </c>
      <c r="D62" s="2" t="inlineStr">
        <is>
          <t>coal mining - methane destruction</t>
        </is>
      </c>
      <c r="E62" s="2" t="inlineStr">
        <is>
          <t>Combustion of coalbed methane</t>
        </is>
      </c>
    </row>
    <row r="63" ht="15.75" customHeight="1" s="120">
      <c r="A63" s="2" t="inlineStr">
        <is>
          <t>ENERGY</t>
        </is>
      </c>
      <c r="B63" s="2" t="inlineStr">
        <is>
          <t>COL</t>
        </is>
      </c>
      <c r="C63" s="2" t="inlineStr">
        <is>
          <t>Stand Alone VAM</t>
        </is>
      </c>
      <c r="D63" s="2" t="inlineStr">
        <is>
          <t>coal mining - methane destruction</t>
        </is>
      </c>
      <c r="E63" s="2" t="inlineStr">
        <is>
          <t>Captures methane in mine and oxidizes to destroy</t>
        </is>
      </c>
    </row>
    <row r="64" ht="15.75" customHeight="1" s="120">
      <c r="A64" s="2" t="inlineStr">
        <is>
          <t>ENERGY</t>
        </is>
      </c>
      <c r="B64" s="2" t="inlineStr">
        <is>
          <t>COL</t>
        </is>
      </c>
      <c r="C64" s="2" t="inlineStr">
        <is>
          <t>On-site use in mine bioler</t>
        </is>
      </c>
      <c r="D64" s="2" t="inlineStr">
        <is>
          <t>coal mining - methane capture</t>
        </is>
      </c>
      <c r="E64" s="2" t="inlineStr">
        <is>
          <t>Capture of coalbed methane for use in boiler onsite</t>
        </is>
      </c>
    </row>
    <row r="65" ht="15.75" customHeight="1" s="120">
      <c r="A65" s="2" t="inlineStr">
        <is>
          <t>ENERGY</t>
        </is>
      </c>
      <c r="B65" s="2" t="inlineStr">
        <is>
          <t>COL</t>
        </is>
      </c>
      <c r="C65" s="2" t="inlineStr">
        <is>
          <t>Supplemental VAM</t>
        </is>
      </c>
      <c r="D65" s="2" t="inlineStr">
        <is>
          <t>coal mining - methane destruction</t>
        </is>
      </c>
      <c r="E65" s="2" t="inlineStr">
        <is>
          <t>Captures methane in mine and oxidizes to destroy</t>
        </is>
      </c>
    </row>
    <row r="66" ht="15.75" customHeight="1" s="120">
      <c r="A66" s="2" t="inlineStr">
        <is>
          <t>ENERGY</t>
        </is>
      </c>
      <c r="B66" s="2" t="inlineStr">
        <is>
          <t>COL</t>
        </is>
      </c>
      <c r="C66" s="2" t="inlineStr">
        <is>
          <t>Degasification for pipeline injection</t>
        </is>
      </c>
      <c r="D66" s="2" t="inlineStr">
        <is>
          <t>coal mining - methane capture</t>
        </is>
      </c>
      <c r="E66" s="2" t="inlineStr">
        <is>
          <t>Captures of coalbed methane to inject into pipelines</t>
        </is>
      </c>
    </row>
    <row r="67" ht="15.75" customHeight="1" s="120">
      <c r="A67" s="2" t="inlineStr">
        <is>
          <t>ENERGY</t>
        </is>
      </c>
      <c r="B67" s="2" t="inlineStr">
        <is>
          <t>GAS</t>
        </is>
      </c>
      <c r="C67" s="2" t="inlineStr">
        <is>
          <t>Installing Plunger Lift Systems in Gas Wells</t>
        </is>
      </c>
      <c r="D67" s="2" t="inlineStr">
        <is>
          <t>ngps - production methane capture</t>
        </is>
      </c>
      <c r="E67" s="2" t="inlineStr">
        <is>
          <t>Captures wellhead methane that would otherwise leak</t>
        </is>
      </c>
    </row>
    <row r="68" ht="15.75" customHeight="1" s="120">
      <c r="A68" s="2" t="inlineStr">
        <is>
          <t>ENERGY</t>
        </is>
      </c>
      <c r="B68" s="2" t="inlineStr">
        <is>
          <t>GAS</t>
        </is>
      </c>
      <c r="C68" s="2" t="inlineStr">
        <is>
          <t>Optimize glycol circulation rates in dehydrators</t>
        </is>
      </c>
      <c r="D68" s="2" t="inlineStr">
        <is>
          <t>ngps - production methane capture</t>
        </is>
      </c>
      <c r="E68" s="5" t="inlineStr">
        <is>
          <t>Glycol circulation to remove water from methane also absorbs methane, proportional to its flow rate. Increasing the circulation rate reduces the amount of methane capture in the glycol, avoiding emissions</t>
        </is>
      </c>
    </row>
    <row r="69" ht="15.75" customHeight="1" s="120">
      <c r="A69" s="2" t="inlineStr">
        <is>
          <t>ENERGY</t>
        </is>
      </c>
      <c r="B69" s="2" t="inlineStr">
        <is>
          <t>GAS</t>
        </is>
      </c>
      <c r="C69" s="2" t="inlineStr">
        <is>
          <t>Replacing wet seals with dry seals in centrifugal compressors</t>
        </is>
      </c>
      <c r="D69" s="2" t="inlineStr">
        <is>
          <t>ngps - T&amp;D methane capture</t>
        </is>
      </c>
      <c r="E69" s="5" t="inlineStr">
        <is>
          <t>Switching to dry seals reduces leakage of high pressure methane during compression and transmission</t>
        </is>
      </c>
    </row>
    <row r="70" ht="15.75" customHeight="1" s="120">
      <c r="A70" s="2" t="inlineStr">
        <is>
          <t>ENERGY</t>
        </is>
      </c>
      <c r="B70" s="2" t="inlineStr">
        <is>
          <t>GAS</t>
        </is>
      </c>
      <c r="C70" s="2" t="inlineStr">
        <is>
          <t>Directed inspection and maintenance at compressor stations</t>
        </is>
      </c>
      <c r="D70" s="2" t="inlineStr">
        <is>
          <t>ngps - processing methane capture</t>
        </is>
      </c>
      <c r="E70" s="5" t="inlineStr">
        <is>
          <t>Directed inspection and maintenance helps estimate and reduce fugitive emissions of methane</t>
        </is>
      </c>
    </row>
    <row r="71" ht="15.75" customHeight="1" s="120">
      <c r="A71" s="2" t="inlineStr">
        <is>
          <t>ENERGY</t>
        </is>
      </c>
      <c r="B71" s="2" t="inlineStr">
        <is>
          <t>GAS</t>
        </is>
      </c>
      <c r="C71" s="2" t="inlineStr">
        <is>
          <t>Replace Gas-Assisted Glycol Pumps with Electric Pumps</t>
        </is>
      </c>
      <c r="D71" s="2" t="inlineStr">
        <is>
          <t>ngps - production methane capture</t>
        </is>
      </c>
      <c r="E71" s="5" t="inlineStr">
        <is>
          <t>Gas-assisted glycol pumps rely on a chemical reaction that results in glycol boil-off and venting of methane. Electric pumps operate differently, avoiding these emissions</t>
        </is>
      </c>
    </row>
    <row r="72" ht="15.75" customHeight="1" s="120">
      <c r="A72" s="2" t="inlineStr">
        <is>
          <t>ENERGY</t>
        </is>
      </c>
      <c r="B72" s="2" t="inlineStr">
        <is>
          <t>GAS</t>
        </is>
      </c>
      <c r="C72" s="2" t="inlineStr">
        <is>
          <t>Fuel Gas Retrofit for BD valve - Take Recip. Compressors Offline</t>
        </is>
      </c>
      <c r="D72" s="2" t="inlineStr">
        <is>
          <t>ngps - processing methane capture</t>
        </is>
      </c>
      <c r="E72" s="5" t="inlineStr">
        <is>
          <t>When taken offline, many operators depressurize and vent methan in the compressors, but some operators have found that you can keep them pressurized and reduce/eliminate emissions.</t>
        </is>
      </c>
    </row>
    <row r="73" ht="15.75" customHeight="1" s="120">
      <c r="A73" s="2" t="inlineStr">
        <is>
          <t>ENERGY</t>
        </is>
      </c>
      <c r="B73" s="2" t="inlineStr">
        <is>
          <t>GAS</t>
        </is>
      </c>
      <c r="C73" s="2" t="inlineStr">
        <is>
          <t>Replacing High-bleed Pneumatic Devices in the Natural Gas Industry</t>
        </is>
      </c>
      <c r="D73" s="2" t="inlineStr">
        <is>
          <t>ngps - production methane capture</t>
        </is>
      </c>
      <c r="E73" s="5" t="inlineStr">
        <is>
          <t>Pneumatic devices with high bleed leak vent methane as part of normal operation; can be replaced with low bleed options</t>
        </is>
      </c>
    </row>
    <row r="74" ht="15.75" customHeight="1" s="120">
      <c r="A74" s="2" t="inlineStr">
        <is>
          <t>ENERGY</t>
        </is>
      </c>
      <c r="B74" s="2" t="inlineStr">
        <is>
          <t>GAS</t>
        </is>
      </c>
      <c r="C74" s="2" t="inlineStr">
        <is>
          <t>Directed inspection and maintenance at gate stations and surface facilities</t>
        </is>
      </c>
      <c r="D74" s="2" t="inlineStr">
        <is>
          <t>ngps - production methane capture</t>
        </is>
      </c>
      <c r="E74" s="5" t="inlineStr">
        <is>
          <t>Directed inspection and maintenance helps estimate and reduce fugitive emissions of methane</t>
        </is>
      </c>
    </row>
    <row r="75" ht="15.75" customHeight="1" s="120">
      <c r="A75" s="2" t="inlineStr">
        <is>
          <t>ENERGY</t>
        </is>
      </c>
      <c r="B75" s="2" t="inlineStr">
        <is>
          <t>GAS</t>
        </is>
      </c>
      <c r="C75" s="2" t="inlineStr">
        <is>
          <t>Direct Inspection &amp; Maintenance - (Production Gas Well\Pipeline Leaks\Chemical Injection Pumps)</t>
        </is>
      </c>
      <c r="D75" s="2" t="inlineStr">
        <is>
          <t>ngps - production methane capture</t>
        </is>
      </c>
      <c r="E75" s="5" t="inlineStr">
        <is>
          <t>Directed inspection and maintenance helps estimate and reduce fugitive emissions of methane</t>
        </is>
      </c>
    </row>
    <row r="76" ht="15.75" customHeight="1" s="120">
      <c r="A76" s="2" t="inlineStr">
        <is>
          <t>ENERGY</t>
        </is>
      </c>
      <c r="B76" s="2" t="inlineStr">
        <is>
          <t>GAS</t>
        </is>
      </c>
      <c r="C76" s="2" t="inlineStr">
        <is>
          <t>Directed Inspection and Maintenance of compressors - processing</t>
        </is>
      </c>
      <c r="D76" s="2" t="inlineStr">
        <is>
          <t>ngps - processing methane capture</t>
        </is>
      </c>
      <c r="E76" s="5" t="inlineStr">
        <is>
          <t>Directed inspection and maintenance helps estimate and reduce fugitive emissions of methane</t>
        </is>
      </c>
    </row>
    <row r="77" ht="15.75" customHeight="1" s="120">
      <c r="A77" s="2" t="inlineStr">
        <is>
          <t>ENERGY</t>
        </is>
      </c>
      <c r="B77" s="2" t="inlineStr">
        <is>
          <t>GAS</t>
        </is>
      </c>
      <c r="C77" s="2" t="inlineStr">
        <is>
          <t>Reciprocating Compressor Rod Packing (Static-Pac)</t>
        </is>
      </c>
      <c r="D77" s="2" t="inlineStr">
        <is>
          <t>ngps - processing methane capture</t>
        </is>
      </c>
      <c r="E77" s="5" t="inlineStr">
        <is>
          <t>When rods are in standby mode, they continue to vent methane to the atmosphere, but the Static-Pac is a technology designed to capture emissions during standby mode.</t>
        </is>
      </c>
    </row>
    <row r="78" ht="15.75" customHeight="1" s="120">
      <c r="A78" s="2" t="inlineStr">
        <is>
          <t>ENERGY</t>
        </is>
      </c>
      <c r="B78" s="2" t="inlineStr">
        <is>
          <t>GAS</t>
        </is>
      </c>
      <c r="C78" s="2" t="inlineStr">
        <is>
          <t>Installing Catalytic Converters on Gas Engines and Turbines</t>
        </is>
      </c>
      <c r="D78" s="2" t="inlineStr">
        <is>
          <t>ngps - processing methane destruction</t>
        </is>
      </c>
      <c r="E78" s="2" t="inlineStr">
        <is>
          <t>Catalytic converters destory methane from engines.</t>
        </is>
      </c>
    </row>
    <row r="79" ht="15.75" customHeight="1" s="120">
      <c r="A79" s="2" t="inlineStr">
        <is>
          <t>ENERGY</t>
        </is>
      </c>
      <c r="B79" s="2" t="inlineStr">
        <is>
          <t>GAS</t>
        </is>
      </c>
      <c r="C79" s="2" t="inlineStr">
        <is>
          <t>Installing flash tank separators on dehydrators</t>
        </is>
      </c>
      <c r="D79" s="2" t="inlineStr">
        <is>
          <t>ngps - production methane capture</t>
        </is>
      </c>
      <c r="E79" s="5" t="inlineStr">
        <is>
          <t>Captures methane lost in glycol dehydration and feeds back to system.</t>
        </is>
      </c>
    </row>
    <row r="80" ht="15.75" customHeight="1" s="120">
      <c r="A80" s="2" t="inlineStr">
        <is>
          <t>ENERGY</t>
        </is>
      </c>
      <c r="B80" s="2" t="inlineStr">
        <is>
          <t>GAS</t>
        </is>
      </c>
      <c r="C80" s="2" t="inlineStr">
        <is>
          <t>Directed Inspection and Maintenance of compressors - transport</t>
        </is>
      </c>
      <c r="D80" s="2" t="inlineStr">
        <is>
          <t>ngps - T&amp;D methane capture</t>
        </is>
      </c>
      <c r="E80" s="5" t="inlineStr">
        <is>
          <t>Directed inspection and maintenance helps estimate and reduce fugitive emissions of methane</t>
        </is>
      </c>
    </row>
    <row r="81" ht="15.75" customHeight="1" s="120">
      <c r="A81" s="2" t="inlineStr">
        <is>
          <t>ENERGY</t>
        </is>
      </c>
      <c r="B81" s="2" t="inlineStr">
        <is>
          <t>GAS</t>
        </is>
      </c>
      <c r="C81" s="2" t="inlineStr">
        <is>
          <t>Installing Surge Vessels for Capturing Blowdown Vents</t>
        </is>
      </c>
      <c r="D81" s="2" t="inlineStr">
        <is>
          <t>ngps - production methane capture</t>
        </is>
      </c>
      <c r="E81" s="5" t="inlineStr">
        <is>
          <t>Captures methane that would otherwise be leaked in a blowdown event</t>
        </is>
      </c>
    </row>
    <row r="82" ht="15.75" customHeight="1" s="120">
      <c r="A82" s="2" t="inlineStr">
        <is>
          <t>ENERGY</t>
        </is>
      </c>
      <c r="B82" s="2" t="inlineStr">
        <is>
          <t>GAS</t>
        </is>
      </c>
      <c r="C82" s="2" t="inlineStr">
        <is>
          <t>Direct I&amp;M type activities at transmission and distribution facilities</t>
        </is>
      </c>
      <c r="D82" s="2" t="inlineStr">
        <is>
          <t>ngps - T&amp;D methane capture</t>
        </is>
      </c>
      <c r="E82" s="5" t="inlineStr">
        <is>
          <t>Directed inspection and maintenance helps estimate and reduce fugitive emissions of methane</t>
        </is>
      </c>
    </row>
    <row r="83" ht="15.75" customHeight="1" s="120">
      <c r="A83" s="2" t="inlineStr">
        <is>
          <t>ENERGY</t>
        </is>
      </c>
      <c r="B83" s="2" t="inlineStr">
        <is>
          <t>GAS</t>
        </is>
      </c>
      <c r="C83" s="2" t="inlineStr">
        <is>
          <t>Early replacement of Reciprocating Compressor Rod Packing Rings</t>
        </is>
      </c>
      <c r="D83" s="2" t="inlineStr">
        <is>
          <t>ngps - processing methane capture</t>
        </is>
      </c>
      <c r="E83" s="5" t="inlineStr">
        <is>
          <t>Replacing rings early avoids growing leakage rate as the system ages.</t>
        </is>
      </c>
    </row>
    <row r="84" ht="15.75" customHeight="1" s="120">
      <c r="A84" s="2" t="inlineStr">
        <is>
          <t>ENERGY</t>
        </is>
      </c>
      <c r="B84" s="2" t="inlineStr">
        <is>
          <t>GAS</t>
        </is>
      </c>
      <c r="C84" s="2" t="inlineStr">
        <is>
          <t>Using a Portable Evacuation Compressor for Pipeline Blowdowns</t>
        </is>
      </c>
      <c r="D84" s="2" t="inlineStr">
        <is>
          <t>ngps - production methane capture</t>
        </is>
      </c>
      <c r="E84" s="2" t="inlineStr">
        <is>
          <t>Helps capture otherwise vented methane during a blowdown event.</t>
        </is>
      </c>
    </row>
    <row r="85" ht="15.75" customHeight="1" s="120">
      <c r="A85" s="2" t="inlineStr">
        <is>
          <t>ENERGY</t>
        </is>
      </c>
      <c r="B85" s="2" t="inlineStr">
        <is>
          <t>GAS</t>
        </is>
      </c>
      <c r="C85" s="2" t="inlineStr">
        <is>
          <t>Early replacement of Reciprocating Compressor Rod Packing Rings and Rods</t>
        </is>
      </c>
      <c r="D85" s="2" t="inlineStr">
        <is>
          <t>ngps - processing methane capture</t>
        </is>
      </c>
      <c r="E85" s="5" t="inlineStr">
        <is>
          <t>Replacing rings early avoids growing leakage rate as the system ages.</t>
        </is>
      </c>
    </row>
    <row r="86" ht="15.75" customHeight="1" s="120">
      <c r="A86" s="2" t="inlineStr">
        <is>
          <t>ENERGY</t>
        </is>
      </c>
      <c r="B86" s="2" t="inlineStr">
        <is>
          <t>GAS</t>
        </is>
      </c>
      <c r="C86" s="2" t="inlineStr">
        <is>
          <t>Convert gas pneumatic controls to instrument air</t>
        </is>
      </c>
      <c r="D86" s="2" t="inlineStr">
        <is>
          <t>ngps - production methane capture</t>
        </is>
      </c>
      <c r="E86" s="5" t="inlineStr">
        <is>
          <t>By switching to air based systems, reduce natural gas leaked from gas pneumatic control systems</t>
        </is>
      </c>
    </row>
    <row r="87" ht="15.75" customHeight="1" s="120">
      <c r="A87" s="2" t="inlineStr">
        <is>
          <t>ENERGY</t>
        </is>
      </c>
      <c r="B87" s="2" t="inlineStr">
        <is>
          <t>GAS</t>
        </is>
      </c>
      <c r="C87" s="2" t="inlineStr">
        <is>
          <t>Replace Cast Iron Pipeline</t>
        </is>
      </c>
      <c r="D87" s="2" t="inlineStr">
        <is>
          <t>ngps - T&amp;D methane capture</t>
        </is>
      </c>
      <c r="E87" s="2" t="inlineStr">
        <is>
          <t>Replace potentially leaking cast iron pipeline</t>
        </is>
      </c>
    </row>
    <row r="88" ht="15.75" customHeight="1" s="120">
      <c r="A88" s="2" t="inlineStr">
        <is>
          <t>ENERGY</t>
        </is>
      </c>
      <c r="B88" s="2" t="inlineStr">
        <is>
          <t>GAS</t>
        </is>
      </c>
      <c r="C88" s="2" t="inlineStr">
        <is>
          <t>Installing Electronic Starters on Production Field Compressors</t>
        </is>
      </c>
      <c r="D88" s="2" t="inlineStr">
        <is>
          <t>ngps - production methane capture</t>
        </is>
      </c>
      <c r="E88" s="2" t="inlineStr">
        <is>
          <t>Installing electronic starters elimintes methane emissions from pilots.</t>
        </is>
      </c>
    </row>
    <row r="89" ht="15.75" customHeight="1" s="120">
      <c r="A89" s="2" t="inlineStr">
        <is>
          <t>ENERGY</t>
        </is>
      </c>
      <c r="B89" s="2" t="inlineStr">
        <is>
          <t>GAS</t>
        </is>
      </c>
      <c r="C89" s="2" t="inlineStr">
        <is>
          <t>Reduced Emission Completions for Hydraulically Fractured Natural Gas Wells</t>
        </is>
      </c>
      <c r="D89" s="2" t="inlineStr">
        <is>
          <t>ngps - production methane capture</t>
        </is>
      </c>
      <c r="E89" s="5" t="inlineStr">
        <is>
          <t>Captures vented methane during well completion</t>
        </is>
      </c>
    </row>
    <row r="90" ht="15.75" customHeight="1" s="120">
      <c r="A90" s="2" t="inlineStr">
        <is>
          <t>ENERGY</t>
        </is>
      </c>
      <c r="B90" s="2" t="inlineStr">
        <is>
          <t>GAS</t>
        </is>
      </c>
      <c r="C90" s="2" t="inlineStr">
        <is>
          <t>Installing Vapor Recovery Units on Oil Storage Tanks</t>
        </is>
      </c>
      <c r="D90" s="2" t="inlineStr">
        <is>
          <t>ngps - production methane capture</t>
        </is>
      </c>
      <c r="E90" s="2" t="inlineStr">
        <is>
          <t>Captures leaked methane from oil storage tanks.</t>
        </is>
      </c>
    </row>
    <row r="91" ht="15.75" customHeight="1" s="120">
      <c r="A91" s="2" t="inlineStr">
        <is>
          <t>ENERGY</t>
        </is>
      </c>
      <c r="B91" s="2" t="inlineStr">
        <is>
          <t>GAS</t>
        </is>
      </c>
      <c r="C91" s="2" t="inlineStr">
        <is>
          <t>DI&amp;M on Offshore Oil Platforms</t>
        </is>
      </c>
      <c r="D91" s="2" t="inlineStr">
        <is>
          <t>ngps - production methane capture</t>
        </is>
      </c>
      <c r="E91" s="5" t="inlineStr">
        <is>
          <t>Directed inspection and maintenance helps estimate and reduce fugitive emissions of methane</t>
        </is>
      </c>
    </row>
    <row r="92" ht="15.75" customHeight="1" s="120">
      <c r="A92" s="2" t="inlineStr">
        <is>
          <t>ENERGY</t>
        </is>
      </c>
      <c r="B92" s="2" t="inlineStr">
        <is>
          <t>GAS</t>
        </is>
      </c>
      <c r="C92" s="2" t="inlineStr">
        <is>
          <t>Flaring instead of venting on shallow water platforms</t>
        </is>
      </c>
      <c r="D92" s="2" t="inlineStr">
        <is>
          <t>ngps - production methane destruction</t>
        </is>
      </c>
      <c r="E92" s="2" t="inlineStr">
        <is>
          <t>Destroys instead of venting methane.</t>
        </is>
      </c>
    </row>
    <row r="93" ht="15.75" customHeight="1" s="120">
      <c r="A93" s="2" t="inlineStr">
        <is>
          <t>ENERGY</t>
        </is>
      </c>
      <c r="B93" s="2" t="inlineStr">
        <is>
          <t>GAS</t>
        </is>
      </c>
      <c r="C93" s="2" t="inlineStr">
        <is>
          <t>Reduced Emission Completions for Hydraulically Fractured Oil Wells</t>
        </is>
      </c>
      <c r="D93" s="2" t="inlineStr">
        <is>
          <t>ngps - production methane capture</t>
        </is>
      </c>
      <c r="E93" s="2" t="inlineStr">
        <is>
          <t>Helps capture otherwise vented methane during a blowdown event.</t>
        </is>
      </c>
    </row>
    <row r="94" ht="15.75" customHeight="1" s="120">
      <c r="A94" s="2" t="inlineStr">
        <is>
          <t>INDUSTRIAL</t>
        </is>
      </c>
      <c r="B94" s="2" t="inlineStr">
        <is>
          <t>AERO</t>
        </is>
      </c>
      <c r="C94" s="2" t="inlineStr">
        <is>
          <t>Substitute NIK for HFC-152a</t>
        </is>
      </c>
      <c r="D94" s="2" t="inlineStr">
        <is>
          <t>F-gas substitution</t>
        </is>
      </c>
    </row>
    <row r="95" ht="15.75" customHeight="1" s="120">
      <c r="A95" s="2" t="inlineStr">
        <is>
          <t>INDUSTRIAL</t>
        </is>
      </c>
      <c r="B95" s="2" t="inlineStr">
        <is>
          <t>AERO</t>
        </is>
      </c>
      <c r="C95" s="2" t="inlineStr">
        <is>
          <t>Substitute NIK for HFC-134a</t>
        </is>
      </c>
      <c r="D95" s="2" t="inlineStr">
        <is>
          <t>F-gas substitution</t>
        </is>
      </c>
    </row>
    <row r="96" ht="15.75" customHeight="1" s="120">
      <c r="A96" s="2" t="inlineStr">
        <is>
          <t>INDUSTRIAL</t>
        </is>
      </c>
      <c r="B96" s="2" t="inlineStr">
        <is>
          <t>AERO</t>
        </is>
      </c>
      <c r="C96" s="2" t="inlineStr">
        <is>
          <t>Substitute HC for HFC-152a</t>
        </is>
      </c>
      <c r="D96" s="2" t="inlineStr">
        <is>
          <t>F-gas substitution</t>
        </is>
      </c>
    </row>
    <row r="97" ht="15.75" customHeight="1" s="120">
      <c r="A97" s="2" t="inlineStr">
        <is>
          <t>INDUSTRIAL</t>
        </is>
      </c>
      <c r="B97" s="2" t="inlineStr">
        <is>
          <t>AERO</t>
        </is>
      </c>
      <c r="C97" s="2" t="inlineStr">
        <is>
          <t>Substitute HFO-1234ze for HFC-134a</t>
        </is>
      </c>
      <c r="D97" s="2" t="inlineStr">
        <is>
          <t>F-gas substitution</t>
        </is>
      </c>
    </row>
    <row r="98" ht="15.75" customHeight="1" s="120">
      <c r="A98" s="2" t="inlineStr">
        <is>
          <t>INDUSTRIAL</t>
        </is>
      </c>
      <c r="B98" s="2" t="inlineStr">
        <is>
          <t>AERO</t>
        </is>
      </c>
      <c r="C98" s="2" t="inlineStr">
        <is>
          <t>Substitute HFO-1234ze for HFC-152a</t>
        </is>
      </c>
      <c r="D98" s="2" t="inlineStr">
        <is>
          <t>F-gas substitution</t>
        </is>
      </c>
    </row>
    <row r="99" ht="15.75" customHeight="1" s="120">
      <c r="A99" s="2" t="inlineStr">
        <is>
          <t>INDUSTRIAL</t>
        </is>
      </c>
      <c r="B99" s="2" t="inlineStr">
        <is>
          <t>AERO</t>
        </is>
      </c>
      <c r="C99" s="2" t="inlineStr">
        <is>
          <t>Dry Powder Inhalers</t>
        </is>
      </c>
      <c r="D99" s="2" t="inlineStr">
        <is>
          <t>F-gas substitution</t>
        </is>
      </c>
    </row>
    <row r="100" ht="15.75" customHeight="1" s="120">
      <c r="A100" s="2" t="inlineStr">
        <is>
          <t>INDUSTRIAL</t>
        </is>
      </c>
      <c r="B100" s="2" t="inlineStr">
        <is>
          <t>AERO</t>
        </is>
      </c>
      <c r="C100" s="2" t="inlineStr">
        <is>
          <t>Substitute HC for HFC-134a</t>
        </is>
      </c>
      <c r="D100" s="2" t="inlineStr">
        <is>
          <t>F-gas substitution</t>
        </is>
      </c>
    </row>
    <row r="101" ht="15.75" customHeight="1" s="120">
      <c r="A101" s="2" t="inlineStr">
        <is>
          <t>INDUSTRIAL</t>
        </is>
      </c>
      <c r="B101" s="2" t="inlineStr">
        <is>
          <t>AERO</t>
        </is>
      </c>
      <c r="C101" s="2" t="inlineStr">
        <is>
          <t>Substitute HFC-152a for HFC-134a</t>
        </is>
      </c>
      <c r="D101" s="2" t="inlineStr">
        <is>
          <t>F-gas substitution</t>
        </is>
      </c>
    </row>
    <row r="102" ht="15.75" customHeight="1" s="120">
      <c r="A102" s="2" t="inlineStr">
        <is>
          <t>INDUSTRIAL</t>
        </is>
      </c>
      <c r="B102" s="2" t="inlineStr">
        <is>
          <t>AL</t>
        </is>
      </c>
      <c r="C102" s="2" t="inlineStr">
        <is>
          <t>Minor retrofit (process computer control systems only)</t>
        </is>
      </c>
      <c r="D102" s="2" t="inlineStr">
        <is>
          <t>F-gas inspection maintenance retrofitting</t>
        </is>
      </c>
      <c r="E102" s="2" t="inlineStr">
        <is>
          <t>[Only affects F-gases, so assigned to chemicals industry.] A minor retrofit involves the installation/upgrade of process computer control systems. Minor retrofits can be performed at any facility type other than the state-of-the-art PFPB facilities.</t>
        </is>
      </c>
    </row>
    <row r="103" ht="15.75" customHeight="1" s="120">
      <c r="A103" s="2" t="inlineStr">
        <is>
          <t>INDUSTRIAL</t>
        </is>
      </c>
      <c r="B103" s="2" t="inlineStr">
        <is>
          <t>AL</t>
        </is>
      </c>
      <c r="C103" s="2" t="inlineStr">
        <is>
          <t>Major Retrofit (process computer control systems + alumina point feeding)</t>
        </is>
      </c>
      <c r="D103" s="2" t="inlineStr">
        <is>
          <t>F-gas inspection maintenance retrofitting</t>
        </is>
      </c>
      <c r="E103" s="2" t="inlineStr">
        <is>
          <t>[Only affects F-gases, so assigned to chemicals industry.] A major retrofit involves both the installation/upgrade of process computer control systems and the installation of alumina point-feed systems</t>
        </is>
      </c>
    </row>
    <row r="104" ht="15.75" customHeight="1" s="120">
      <c r="A104" s="2" t="inlineStr">
        <is>
          <t>INDUSTRIAL</t>
        </is>
      </c>
      <c r="B104" s="2" t="inlineStr">
        <is>
          <t>EPS</t>
        </is>
      </c>
      <c r="C104" s="2" t="inlineStr">
        <is>
          <t>Improved SF6 Handling</t>
        </is>
      </c>
      <c r="D104" s="2" t="inlineStr">
        <is>
          <t>F-gas inspection maintenance retrofitting</t>
        </is>
      </c>
      <c r="E104" s="2" t="inlineStr">
        <is>
          <t>[Only affects F-gases, so assigned to chemicals industry.] This option involves improving the procedures and techniques for handling SF6 , especially when maintenance is being performed on gas-insulated circuit breakers. Handling-related leaks can occur when (1) inappropriate fittings are used to connect transfer hoses to cylinders or equipment, (2) SF6 is not cleared from transfer hoses before the hoses are disconnected from cylinders/equipment, (3) gas cylinders are not monitored/maintained because they have been misplaced or stored improperly, and (4) a technician accidently vents SF6</t>
        </is>
      </c>
    </row>
    <row r="105" ht="15.75" customHeight="1" s="120">
      <c r="A105" s="2" t="inlineStr">
        <is>
          <t>INDUSTRIAL</t>
        </is>
      </c>
      <c r="B105" s="2" t="inlineStr">
        <is>
          <t>EPS</t>
        </is>
      </c>
      <c r="C105" s="2" t="inlineStr">
        <is>
          <t>SF6 Recycling</t>
        </is>
      </c>
      <c r="D105" s="2" t="inlineStr">
        <is>
          <t>F-gas recovery and recycling</t>
        </is>
      </c>
      <c r="E105" s="2" t="inlineStr">
        <is>
          <t>This option involves transferring SF6 from electrical equipment into storage containers during equipment servicing or decommissioning so that the SF6 can be reused</t>
        </is>
      </c>
    </row>
    <row r="106" ht="15.75" customHeight="1" s="120">
      <c r="A106" s="2" t="inlineStr">
        <is>
          <t>INDUSTRIAL</t>
        </is>
      </c>
      <c r="B106" s="2" t="inlineStr">
        <is>
          <t>EPS</t>
        </is>
      </c>
      <c r="C106" s="2" t="inlineStr">
        <is>
          <t>Leak Detection Leak Repair - with Handheld Detector</t>
        </is>
      </c>
      <c r="D106" s="2" t="inlineStr">
        <is>
          <t>F-gas inspection maintenance retrofitting</t>
        </is>
      </c>
      <c r="E106" s="2" t="inlineStr">
        <is>
          <t>[Only affects F-gases, so assigned to chemicals industry.] A handheld detector is a simple, low-cost device that may be used as an alternative to the thermal imaging camera that can be cost prohibitive in developing countries. The detector is used by tracing the entire substation in a continuous path. If a leak is identified, it is verified by blowing shop air into the area of suspected leak and repeating the check of the area using the detector (IonScience, n.d.). This must be done while equipment is in service and cannot be used for decommissioned parts (Wolf, 2017).</t>
        </is>
      </c>
    </row>
    <row r="107" ht="15.75" customHeight="1" s="120">
      <c r="A107" s="2" t="inlineStr">
        <is>
          <t>INDUSTRIAL</t>
        </is>
      </c>
      <c r="B107" s="2" t="inlineStr">
        <is>
          <t>EPS</t>
        </is>
      </c>
      <c r="C107" s="2" t="inlineStr">
        <is>
          <t>Equipment Refurbishment</t>
        </is>
      </c>
      <c r="D107" s="2" t="inlineStr">
        <is>
          <t>F-gas inspection maintenance retrofitting</t>
        </is>
      </c>
      <c r="E107" s="2" t="inlineStr">
        <is>
          <t>[Only affects F-gases, so assigned to chemicals industry.] Equipment replacement is an option by which chronic leaking equipment is identified and replaced with new and less leak prone equipment</t>
        </is>
      </c>
    </row>
    <row r="108" ht="15.75" customHeight="1" s="120">
      <c r="A108" s="2" t="inlineStr">
        <is>
          <t>INDUSTRIAL</t>
        </is>
      </c>
      <c r="B108" s="2" t="inlineStr">
        <is>
          <t>EPS</t>
        </is>
      </c>
      <c r="C108" s="2" t="inlineStr">
        <is>
          <t>SF6 Free GIE</t>
        </is>
      </c>
      <c r="D108" s="2" t="inlineStr">
        <is>
          <t>F-gas substitution</t>
        </is>
      </c>
      <c r="E108" s="2" t="inlineStr">
        <is>
          <t>New circuit breaker technology has been developed that uses alternative gases to SF6 that have lower or no global warming potential. Traditional gases such as dry air, nitrogen, CO2 and related mixtures are low global warming but are limited in their dielectric strength as compared to SF6 (Kieffel et al., 2015</t>
        </is>
      </c>
    </row>
    <row r="109" ht="15.75" customHeight="1" s="120">
      <c r="A109" s="2" t="inlineStr">
        <is>
          <t>INDUSTRIAL</t>
        </is>
      </c>
      <c r="B109" s="2" t="inlineStr">
        <is>
          <t>EPS</t>
        </is>
      </c>
      <c r="C109" s="2" t="inlineStr">
        <is>
          <t>Leak detection and leak repair</t>
        </is>
      </c>
      <c r="D109" s="2" t="inlineStr">
        <is>
          <t>F-gas inspection maintenance retrofitting</t>
        </is>
      </c>
      <c r="E109" s="2" t="inlineStr">
        <is>
          <t>[Only affects F-gases, so assigned to chemicals industry.]</t>
        </is>
      </c>
    </row>
    <row r="110" ht="15.75" customHeight="1" s="120">
      <c r="A110" s="2" t="inlineStr">
        <is>
          <t>INDUSTRIAL</t>
        </is>
      </c>
      <c r="B110" s="2" t="inlineStr">
        <is>
          <t>FIRE</t>
        </is>
      </c>
      <c r="C110" s="2" t="inlineStr">
        <is>
          <t>FK-5-1-12 in New Class A Total Flooding Applications</t>
        </is>
      </c>
      <c r="D110" s="2" t="inlineStr">
        <is>
          <t>F-gas substitution</t>
        </is>
      </c>
    </row>
    <row r="111" ht="15.75" customHeight="1" s="120">
      <c r="A111" s="2" t="inlineStr">
        <is>
          <t>INDUSTRIAL</t>
        </is>
      </c>
      <c r="B111" s="2" t="inlineStr">
        <is>
          <t>FIRE</t>
        </is>
      </c>
      <c r="C111" s="2" t="inlineStr">
        <is>
          <t>Inert gas systems</t>
        </is>
      </c>
      <c r="D111" s="2" t="inlineStr">
        <is>
          <t>F-gas substitution</t>
        </is>
      </c>
    </row>
    <row r="112" ht="15.75" customHeight="1" s="120">
      <c r="A112" s="2" t="inlineStr">
        <is>
          <t>INDUSTRIAL</t>
        </is>
      </c>
      <c r="B112" s="2" t="inlineStr">
        <is>
          <t>FIRE</t>
        </is>
      </c>
      <c r="C112" s="2" t="inlineStr">
        <is>
          <t>Water mist systems</t>
        </is>
      </c>
      <c r="D112" s="2" t="inlineStr">
        <is>
          <t>F-gas substitution</t>
        </is>
      </c>
    </row>
    <row r="113" ht="15.75" customHeight="1" s="120">
      <c r="A113" s="2" t="inlineStr">
        <is>
          <t>INDUSTRIAL</t>
        </is>
      </c>
      <c r="B113" s="2" t="inlineStr">
        <is>
          <t>FOAM</t>
        </is>
      </c>
      <c r="C113" s="2" t="inlineStr">
        <is>
          <t>PU Rigid: Spray Foam (Low-Pressure) - HFO-1234ze</t>
        </is>
      </c>
      <c r="D113" s="2" t="inlineStr">
        <is>
          <t>F-gas substitution</t>
        </is>
      </c>
    </row>
    <row r="114" ht="15.75" customHeight="1" s="120">
      <c r="A114" s="2" t="inlineStr">
        <is>
          <t>INDUSTRIAL</t>
        </is>
      </c>
      <c r="B114" s="2" t="inlineStr">
        <is>
          <t>FOAM</t>
        </is>
      </c>
      <c r="C114" s="2" t="inlineStr">
        <is>
          <t>Commercial Refrigeration Foam - 1233zdE</t>
        </is>
      </c>
      <c r="D114" s="2" t="inlineStr">
        <is>
          <t>F-gas substitution</t>
        </is>
      </c>
    </row>
    <row r="115" ht="15.75" customHeight="1" s="120">
      <c r="A115" s="2" t="inlineStr">
        <is>
          <t>INDUSTRIAL</t>
        </is>
      </c>
      <c r="B115" s="2" t="inlineStr">
        <is>
          <t>FOAM</t>
        </is>
      </c>
      <c r="C115" s="2" t="inlineStr">
        <is>
          <t>PU Rigid: One Component Foam - HCs</t>
        </is>
      </c>
      <c r="D115" s="2" t="inlineStr">
        <is>
          <t>F-gas substitution</t>
        </is>
      </c>
    </row>
    <row r="116" ht="15.75" customHeight="1" s="120">
      <c r="A116" s="2" t="inlineStr">
        <is>
          <t>INDUSTRIAL</t>
        </is>
      </c>
      <c r="B116" s="2" t="inlineStr">
        <is>
          <t>FOAM</t>
        </is>
      </c>
      <c r="C116" s="2" t="inlineStr">
        <is>
          <t>XPS: Boardstock Foam - 134a to 1234ze</t>
        </is>
      </c>
      <c r="D116" s="2" t="inlineStr">
        <is>
          <t>F-gas substitution</t>
        </is>
      </c>
    </row>
    <row r="117" ht="15.75" customHeight="1" s="120">
      <c r="A117" s="2" t="inlineStr">
        <is>
          <t>INDUSTRIAL</t>
        </is>
      </c>
      <c r="B117" s="2" t="inlineStr">
        <is>
          <t>FPD</t>
        </is>
      </c>
      <c r="C117" s="2" t="inlineStr">
        <is>
          <t>Thermal abatement</t>
        </is>
      </c>
      <c r="D117" s="2" t="inlineStr">
        <is>
          <t>F-gas destruction</t>
        </is>
      </c>
    </row>
    <row r="118" ht="15.75" customHeight="1" s="120">
      <c r="A118" s="2" t="inlineStr">
        <is>
          <t>INDUSTRIAL</t>
        </is>
      </c>
      <c r="B118" s="2" t="inlineStr">
        <is>
          <t>FPD</t>
        </is>
      </c>
      <c r="C118" s="2" t="inlineStr">
        <is>
          <t>Gas replacement</t>
        </is>
      </c>
      <c r="D118" s="2" t="inlineStr">
        <is>
          <t>F-gas destruction</t>
        </is>
      </c>
    </row>
    <row r="119" ht="15.75" customHeight="1" s="120">
      <c r="A119" s="2" t="inlineStr">
        <is>
          <t>INDUSTRIAL</t>
        </is>
      </c>
      <c r="B119" s="2" t="inlineStr">
        <is>
          <t>FPD</t>
        </is>
      </c>
      <c r="C119" s="2" t="inlineStr">
        <is>
          <t>Catalytic abatement</t>
        </is>
      </c>
      <c r="D119" s="2" t="inlineStr">
        <is>
          <t>F-gas destruction</t>
        </is>
      </c>
    </row>
    <row r="120" ht="15.75" customHeight="1" s="120">
      <c r="A120" s="2" t="inlineStr">
        <is>
          <t>INDUSTRIAL</t>
        </is>
      </c>
      <c r="B120" s="2" t="inlineStr">
        <is>
          <t>FPD</t>
        </is>
      </c>
      <c r="C120" s="2" t="inlineStr">
        <is>
          <t>NF3 remote clean</t>
        </is>
      </c>
      <c r="D120" s="2" t="inlineStr">
        <is>
          <t>F-gas inspection maintenance retrofitting</t>
        </is>
      </c>
      <c r="E120" s="2" t="inlineStr">
        <is>
          <t>[Only affects F-gases, so assigned to chemicals industry.]</t>
        </is>
      </c>
    </row>
    <row r="121" ht="15.75" customHeight="1" s="120">
      <c r="A121" s="2" t="inlineStr">
        <is>
          <t>INDUSTRIAL</t>
        </is>
      </c>
      <c r="B121" s="2" t="inlineStr">
        <is>
          <t>FPD</t>
        </is>
      </c>
      <c r="C121" s="2" t="inlineStr">
        <is>
          <t>Plasma abatement</t>
        </is>
      </c>
      <c r="D121" s="2" t="inlineStr">
        <is>
          <t>F-gas destruction</t>
        </is>
      </c>
    </row>
    <row r="122" ht="15.75" customHeight="1" s="120">
      <c r="A122" s="2" t="inlineStr">
        <is>
          <t>INDUSTRIAL</t>
        </is>
      </c>
      <c r="B122" s="2" t="inlineStr">
        <is>
          <t>FPD</t>
        </is>
      </c>
      <c r="C122" s="2" t="inlineStr">
        <is>
          <t>Central Abatement System</t>
        </is>
      </c>
      <c r="D122" s="2" t="inlineStr">
        <is>
          <t>F-gas destruction</t>
        </is>
      </c>
    </row>
    <row r="123" ht="15.75" customHeight="1" s="120">
      <c r="A123" s="2" t="inlineStr">
        <is>
          <t>INDUSTRIAL</t>
        </is>
      </c>
      <c r="B123" s="2" t="inlineStr">
        <is>
          <t>HCFC</t>
        </is>
      </c>
      <c r="C123" s="2" t="inlineStr">
        <is>
          <t>Thermal oxidation</t>
        </is>
      </c>
      <c r="D123" s="2" t="inlineStr">
        <is>
          <t>F-gas destruction</t>
        </is>
      </c>
    </row>
    <row r="124" ht="15.75" customHeight="1" s="120">
      <c r="A124" s="2" t="inlineStr">
        <is>
          <t>INDUSTRIAL</t>
        </is>
      </c>
      <c r="B124" s="2" t="inlineStr">
        <is>
          <t>MG</t>
        </is>
      </c>
      <c r="C124" s="2" t="inlineStr">
        <is>
          <t>Alternate cover gas - SO2</t>
        </is>
      </c>
      <c r="D124" s="2" t="inlineStr">
        <is>
          <t>F-gas substitution</t>
        </is>
      </c>
    </row>
    <row r="125" ht="15.75" customHeight="1" s="120">
      <c r="A125" s="2" t="inlineStr">
        <is>
          <t>INDUSTRIAL</t>
        </is>
      </c>
      <c r="B125" s="2" t="inlineStr">
        <is>
          <t>MG</t>
        </is>
      </c>
      <c r="C125" s="2" t="inlineStr">
        <is>
          <t>Altenate cover gas - HFC-134a</t>
        </is>
      </c>
      <c r="D125" s="2" t="inlineStr">
        <is>
          <t>F-gas substitution</t>
        </is>
      </c>
    </row>
    <row r="126" ht="15.75" customHeight="1" s="120">
      <c r="A126" s="2" t="inlineStr">
        <is>
          <t>INDUSTRIAL</t>
        </is>
      </c>
      <c r="B126" s="2" t="inlineStr">
        <is>
          <t>MG</t>
        </is>
      </c>
      <c r="C126" s="2" t="inlineStr">
        <is>
          <t>Alternate cover gas - NovecTM612</t>
        </is>
      </c>
      <c r="D126" s="2" t="inlineStr">
        <is>
          <t>F-gas substitution</t>
        </is>
      </c>
    </row>
    <row r="127" ht="15.75" customHeight="1" s="120">
      <c r="A127" s="2" t="inlineStr">
        <is>
          <t>INDUSTRIAL</t>
        </is>
      </c>
      <c r="B127" s="2" t="inlineStr">
        <is>
          <t>NAA</t>
        </is>
      </c>
      <c r="C127" s="2" t="inlineStr">
        <is>
          <t>Homogeneous decomposition in the burner</t>
        </is>
      </c>
      <c r="D127" s="2" t="inlineStr">
        <is>
          <t>F-gas destruction</t>
        </is>
      </c>
    </row>
    <row r="128" ht="15.75" customHeight="1" s="120">
      <c r="A128" s="2" t="inlineStr">
        <is>
          <t>INDUSTRIAL</t>
        </is>
      </c>
      <c r="B128" s="2" t="inlineStr">
        <is>
          <t>NAA</t>
        </is>
      </c>
      <c r="C128" s="2" t="inlineStr">
        <is>
          <t>Catalytic decomposition in the burner</t>
        </is>
      </c>
      <c r="D128" s="2" t="inlineStr">
        <is>
          <t>F-gas destruction</t>
        </is>
      </c>
    </row>
    <row r="129" ht="15.75" customHeight="1" s="120">
      <c r="A129" s="2" t="inlineStr">
        <is>
          <t>INDUSTRIAL</t>
        </is>
      </c>
      <c r="B129" s="2" t="inlineStr">
        <is>
          <t>NAA</t>
        </is>
      </c>
      <c r="C129" s="2" t="inlineStr">
        <is>
          <t>Tail-gas catalytic decomposition</t>
        </is>
      </c>
      <c r="D129" s="2" t="inlineStr">
        <is>
          <t>F-gas destruction</t>
        </is>
      </c>
    </row>
    <row r="130" ht="15.75" customHeight="1" s="120">
      <c r="A130" s="2" t="inlineStr">
        <is>
          <t>INDUSTRIAL</t>
        </is>
      </c>
      <c r="B130" s="2" t="inlineStr">
        <is>
          <t>NAA</t>
        </is>
      </c>
      <c r="C130" s="2" t="inlineStr">
        <is>
          <t>Non-selective catalytic reduction</t>
        </is>
      </c>
      <c r="D130" s="2" t="inlineStr">
        <is>
          <t>F-gas destruction</t>
        </is>
      </c>
    </row>
    <row r="131" ht="15.75" customHeight="1" s="120">
      <c r="A131" s="2" t="inlineStr">
        <is>
          <t>INDUSTRIAL</t>
        </is>
      </c>
      <c r="B131" s="2" t="inlineStr">
        <is>
          <t>NAA</t>
        </is>
      </c>
      <c r="C131" s="2" t="inlineStr">
        <is>
          <t>Thermal destruction</t>
        </is>
      </c>
      <c r="D131" s="2" t="inlineStr">
        <is>
          <t>F-gas destruction</t>
        </is>
      </c>
    </row>
    <row r="132" ht="15.75" customHeight="1" s="120">
      <c r="A132" s="2" t="inlineStr">
        <is>
          <t>INDUSTRIAL</t>
        </is>
      </c>
      <c r="B132" s="2" t="inlineStr">
        <is>
          <t>PV</t>
        </is>
      </c>
      <c r="C132" s="2" t="inlineStr">
        <is>
          <t>Thermal abatement</t>
        </is>
      </c>
      <c r="D132" s="2" t="inlineStr">
        <is>
          <t>F-gas destruction</t>
        </is>
      </c>
    </row>
    <row r="133" ht="15.75" customHeight="1" s="120">
      <c r="A133" s="2" t="inlineStr">
        <is>
          <t>INDUSTRIAL</t>
        </is>
      </c>
      <c r="B133" s="2" t="inlineStr">
        <is>
          <t>PV</t>
        </is>
      </c>
      <c r="C133" s="2" t="inlineStr">
        <is>
          <t>NF3 remote clean</t>
        </is>
      </c>
      <c r="D133" s="2" t="inlineStr">
        <is>
          <t>F-gas destruction</t>
        </is>
      </c>
    </row>
    <row r="134" ht="15.75" customHeight="1" s="120">
      <c r="A134" s="2" t="inlineStr">
        <is>
          <t>INDUSTRIAL</t>
        </is>
      </c>
      <c r="B134" s="2" t="inlineStr">
        <is>
          <t>PV</t>
        </is>
      </c>
      <c r="C134" s="2" t="inlineStr">
        <is>
          <t>Catamal abatement</t>
        </is>
      </c>
      <c r="D134" s="2" t="inlineStr">
        <is>
          <t>F-gas inspection maintenance retrofitting</t>
        </is>
      </c>
      <c r="E134" s="2" t="inlineStr">
        <is>
          <t>[Only affects F-gases, so assigned to chemicals industry.]</t>
        </is>
      </c>
    </row>
    <row r="135" ht="15.75" customHeight="1" s="120">
      <c r="A135" s="2" t="inlineStr">
        <is>
          <t>INDUSTRIAL</t>
        </is>
      </c>
      <c r="B135" s="2" t="inlineStr">
        <is>
          <t>PV</t>
        </is>
      </c>
      <c r="C135" s="2" t="inlineStr">
        <is>
          <t>Plasma abatement</t>
        </is>
      </c>
      <c r="D135" s="2" t="inlineStr">
        <is>
          <t>F-gas destruction</t>
        </is>
      </c>
    </row>
    <row r="136" ht="15.75" customHeight="1" s="120">
      <c r="A136" s="2" t="inlineStr">
        <is>
          <t>INDUSTRIAL</t>
        </is>
      </c>
      <c r="B136" s="2" t="inlineStr">
        <is>
          <t>RAC</t>
        </is>
      </c>
      <c r="C136" s="2" t="inlineStr">
        <is>
          <t>Large Retail Food - DX 407A407F</t>
        </is>
      </c>
      <c r="D136" s="2" t="inlineStr">
        <is>
          <t>F-gas substitution</t>
        </is>
      </c>
    </row>
    <row r="137" ht="15.75" customHeight="1" s="120">
      <c r="A137" s="2" t="inlineStr">
        <is>
          <t>INDUSTRIAL</t>
        </is>
      </c>
      <c r="B137" s="2" t="inlineStr">
        <is>
          <t>RAC</t>
        </is>
      </c>
      <c r="C137" s="2" t="inlineStr">
        <is>
          <t>Large Retail Food - 407A407F SLS</t>
        </is>
      </c>
      <c r="D137" s="2" t="inlineStr">
        <is>
          <t>F-gas substitution</t>
        </is>
      </c>
    </row>
    <row r="138" ht="15.75" customHeight="1" s="120">
      <c r="A138" s="2" t="inlineStr">
        <is>
          <t>INDUSTRIAL</t>
        </is>
      </c>
      <c r="B138" s="2" t="inlineStr">
        <is>
          <t>RAC</t>
        </is>
      </c>
      <c r="C138" s="2" t="inlineStr">
        <is>
          <t>Refrigerant Recovery at Disposal for Existing Refrigeration/AC Equipment</t>
        </is>
      </c>
      <c r="D138" s="2" t="inlineStr">
        <is>
          <t>F-gas recovery and recycling</t>
        </is>
      </c>
    </row>
    <row r="139" ht="15.75" customHeight="1" s="120">
      <c r="A139" s="2" t="inlineStr">
        <is>
          <t>INDUSTRIAL</t>
        </is>
      </c>
      <c r="B139" s="2" t="inlineStr">
        <is>
          <t>RAC</t>
        </is>
      </c>
      <c r="C139" s="2" t="inlineStr">
        <is>
          <t>HFO-1234yf in motor vehicle air-conditioners</t>
        </is>
      </c>
      <c r="D139" s="2" t="inlineStr">
        <is>
          <t>F-gas substitution</t>
        </is>
      </c>
    </row>
    <row r="140" ht="15.75" customHeight="1" s="120">
      <c r="A140" s="2" t="inlineStr">
        <is>
          <t>INDUSTRIAL</t>
        </is>
      </c>
      <c r="B140" s="2" t="inlineStr">
        <is>
          <t>RAC</t>
        </is>
      </c>
      <c r="C140" s="2" t="inlineStr">
        <is>
          <t>NH3 and CO2 in cold storage and industrial process refrigeration (IPR)</t>
        </is>
      </c>
      <c r="D140" s="2" t="inlineStr">
        <is>
          <t>F-gas substitution</t>
        </is>
      </c>
    </row>
    <row r="141" ht="15.75" customHeight="1" s="120">
      <c r="A141" s="2" t="inlineStr">
        <is>
          <t>INDUSTRIAL</t>
        </is>
      </c>
      <c r="B141" s="2" t="inlineStr">
        <is>
          <t>RAC</t>
        </is>
      </c>
      <c r="C141" s="2" t="inlineStr">
        <is>
          <t>Large Retail Food - CO2 Transcritical</t>
        </is>
      </c>
      <c r="D141" s="2" t="inlineStr">
        <is>
          <t>F-gas substitution</t>
        </is>
      </c>
    </row>
    <row r="142" ht="15.75" customHeight="1" s="120">
      <c r="A142" s="2" t="inlineStr">
        <is>
          <t>INDUSTRIAL</t>
        </is>
      </c>
      <c r="B142" s="2" t="inlineStr">
        <is>
          <t>RAC</t>
        </is>
      </c>
      <c r="C142" s="2" t="inlineStr">
        <is>
          <t>Window Dehumid - R-32</t>
        </is>
      </c>
      <c r="D142" s="2" t="inlineStr">
        <is>
          <t>F-gas substitution</t>
        </is>
      </c>
    </row>
    <row r="143" ht="15.75" customHeight="1" s="120">
      <c r="A143" s="2" t="inlineStr">
        <is>
          <t>INDUSTRIAL</t>
        </is>
      </c>
      <c r="B143" s="2" t="inlineStr">
        <is>
          <t>RAC</t>
        </is>
      </c>
      <c r="C143" s="2" t="inlineStr">
        <is>
          <t>Commercial Unitary AC - MCHE</t>
        </is>
      </c>
      <c r="D143" s="2" t="inlineStr">
        <is>
          <t>F-gas substitution</t>
        </is>
      </c>
    </row>
    <row r="144" ht="15.75" customHeight="1" s="120">
      <c r="A144" s="2" t="inlineStr">
        <is>
          <t>INDUSTRIAL</t>
        </is>
      </c>
      <c r="B144" s="2" t="inlineStr">
        <is>
          <t>RAC</t>
        </is>
      </c>
      <c r="C144" s="2" t="inlineStr">
        <is>
          <t>Medium Retail Food - CO2</t>
        </is>
      </c>
      <c r="D144" s="2" t="inlineStr">
        <is>
          <t>F-gas substitution</t>
        </is>
      </c>
    </row>
    <row r="145" ht="15.75" customHeight="1" s="120">
      <c r="A145" s="2" t="inlineStr">
        <is>
          <t>INDUSTRIAL</t>
        </is>
      </c>
      <c r="B145" s="2" t="inlineStr">
        <is>
          <t>RAC</t>
        </is>
      </c>
      <c r="C145" s="2" t="inlineStr">
        <is>
          <t>Leak Repair for Existing Large Equipment</t>
        </is>
      </c>
      <c r="D145" s="2" t="inlineStr">
        <is>
          <t>F-gas recovery and recycling</t>
        </is>
      </c>
    </row>
    <row r="146" ht="15.75" customHeight="1" s="120">
      <c r="A146" s="2" t="inlineStr">
        <is>
          <t>INDUSTRIAL</t>
        </is>
      </c>
      <c r="B146" s="2" t="inlineStr">
        <is>
          <t>RAC</t>
        </is>
      </c>
      <c r="C146" s="2" t="inlineStr">
        <is>
          <t>Refrigerant Recovery at Servicing for Existing Small Equipment</t>
        </is>
      </c>
      <c r="D146" s="2" t="inlineStr">
        <is>
          <t>F-gas recovery and recycling</t>
        </is>
      </c>
    </row>
    <row r="147" ht="15.75" customHeight="1" s="120">
      <c r="A147" s="2" t="inlineStr">
        <is>
          <t>INDUSTRIAL</t>
        </is>
      </c>
      <c r="B147" s="2" t="inlineStr">
        <is>
          <t>RAC</t>
        </is>
      </c>
      <c r="C147" s="2" t="inlineStr">
        <is>
          <t>Refrigerated Appliances - R-600a</t>
        </is>
      </c>
      <c r="D147" s="2" t="inlineStr">
        <is>
          <t>F-gas substitution</t>
        </is>
      </c>
    </row>
    <row r="148" ht="15.75" customHeight="1" s="120">
      <c r="A148" s="2" t="inlineStr">
        <is>
          <t>INDUSTRIAL</t>
        </is>
      </c>
      <c r="B148" s="2" t="inlineStr">
        <is>
          <t>RAC</t>
        </is>
      </c>
      <c r="C148" s="2" t="inlineStr">
        <is>
          <t>Chillers - 513A</t>
        </is>
      </c>
      <c r="D148" s="2" t="inlineStr">
        <is>
          <t>F-gas substitution</t>
        </is>
      </c>
    </row>
    <row r="149" ht="15.75" customHeight="1" s="120">
      <c r="A149" s="2" t="inlineStr">
        <is>
          <t>INDUSTRIAL</t>
        </is>
      </c>
      <c r="B149" s="2" t="inlineStr">
        <is>
          <t>RAC</t>
        </is>
      </c>
      <c r="C149" s="2" t="inlineStr">
        <is>
          <t>Window Dehumid - R-290</t>
        </is>
      </c>
      <c r="D149" s="2" t="inlineStr">
        <is>
          <t>F-gas substitution</t>
        </is>
      </c>
    </row>
    <row r="150" ht="15.75" customHeight="1" s="120">
      <c r="A150" s="2" t="inlineStr">
        <is>
          <t>INDUSTRIAL</t>
        </is>
      </c>
      <c r="B150" s="2" t="inlineStr">
        <is>
          <t>RAC</t>
        </is>
      </c>
      <c r="C150" s="2" t="inlineStr">
        <is>
          <t>Chillers - 1233zdE</t>
        </is>
      </c>
      <c r="D150" s="2" t="inlineStr">
        <is>
          <t>F-gas substitution</t>
        </is>
      </c>
    </row>
    <row r="151" ht="15.75" customHeight="1" s="120">
      <c r="A151" s="2" t="inlineStr">
        <is>
          <t>INDUSTRIAL</t>
        </is>
      </c>
      <c r="B151" s="2" t="inlineStr">
        <is>
          <t>RAC</t>
        </is>
      </c>
      <c r="C151" s="2" t="inlineStr">
        <is>
          <t>Ice Makers - R-290</t>
        </is>
      </c>
      <c r="D151" s="2" t="inlineStr">
        <is>
          <t>F-gas substitution</t>
        </is>
      </c>
    </row>
    <row r="152" ht="15.75" customHeight="1" s="120">
      <c r="A152" s="2" t="inlineStr">
        <is>
          <t>INDUSTRIAL</t>
        </is>
      </c>
      <c r="B152" s="2" t="inlineStr">
        <is>
          <t>RAC</t>
        </is>
      </c>
      <c r="C152" s="2" t="inlineStr">
        <is>
          <t>Buses and Trains - 513A</t>
        </is>
      </c>
      <c r="D152" s="2" t="inlineStr">
        <is>
          <t>F-gas substitution</t>
        </is>
      </c>
    </row>
    <row r="153" ht="15.75" customHeight="1" s="120">
      <c r="A153" s="2" t="inlineStr">
        <is>
          <t>INDUSTRIAL</t>
        </is>
      </c>
      <c r="B153" s="2" t="inlineStr">
        <is>
          <t>RAC</t>
        </is>
      </c>
      <c r="C153" s="2" t="inlineStr">
        <is>
          <t>Small Retail Food - R-448AR-449A</t>
        </is>
      </c>
      <c r="D153" s="2" t="inlineStr">
        <is>
          <t>F-gas substitution</t>
        </is>
      </c>
    </row>
    <row r="154" ht="15.75" customHeight="1" s="120">
      <c r="A154" s="2" t="inlineStr">
        <is>
          <t>INDUSTRIAL</t>
        </is>
      </c>
      <c r="B154" s="2" t="inlineStr">
        <is>
          <t>RAC</t>
        </is>
      </c>
      <c r="C154" s="2" t="inlineStr">
        <is>
          <t>PD Chillers - 452B</t>
        </is>
      </c>
      <c r="D154" s="2" t="inlineStr">
        <is>
          <t>F-gas substitution</t>
        </is>
      </c>
    </row>
    <row r="155" ht="15.75" customHeight="1" s="120">
      <c r="A155" s="2" t="inlineStr">
        <is>
          <t>INDUSTRIAL</t>
        </is>
      </c>
      <c r="B155" s="2" t="inlineStr">
        <is>
          <t>RAC</t>
        </is>
      </c>
      <c r="C155" s="2" t="inlineStr">
        <is>
          <t>Commercial Unitary AC - R-32 and MCHE</t>
        </is>
      </c>
      <c r="D155" s="2" t="inlineStr">
        <is>
          <t>F-gas substitution</t>
        </is>
      </c>
    </row>
    <row r="156" ht="15.75" customHeight="1" s="120">
      <c r="A156" s="2" t="inlineStr">
        <is>
          <t>INDUSTRIAL</t>
        </is>
      </c>
      <c r="B156" s="2" t="inlineStr">
        <is>
          <t>RAC</t>
        </is>
      </c>
      <c r="C156" s="2" t="inlineStr">
        <is>
          <t>Commercial Unitary AC - R-32</t>
        </is>
      </c>
      <c r="D156" s="2" t="inlineStr">
        <is>
          <t>F-gas substitution</t>
        </is>
      </c>
    </row>
    <row r="157" ht="15.75" customHeight="1" s="120">
      <c r="A157" s="2" t="inlineStr">
        <is>
          <t>INDUSTRIAL</t>
        </is>
      </c>
      <c r="B157" s="2" t="inlineStr">
        <is>
          <t>RAC</t>
        </is>
      </c>
      <c r="C157" s="2" t="inlineStr">
        <is>
          <t>Heat Pumps - R-32R-452B</t>
        </is>
      </c>
      <c r="D157" s="2" t="inlineStr">
        <is>
          <t>F-gas substitution</t>
        </is>
      </c>
    </row>
    <row r="158" ht="15.75" customHeight="1" s="120">
      <c r="A158" s="2" t="inlineStr">
        <is>
          <t>INDUSTRIAL</t>
        </is>
      </c>
      <c r="B158" s="2" t="inlineStr">
        <is>
          <t>RAC</t>
        </is>
      </c>
      <c r="C158" s="2" t="inlineStr">
        <is>
          <t>Residential Unitary AC - R-452B and MCHE</t>
        </is>
      </c>
      <c r="D158" s="2" t="inlineStr">
        <is>
          <t>F-gas substitution</t>
        </is>
      </c>
    </row>
    <row r="159" ht="15.75" customHeight="1" s="120">
      <c r="A159" s="2" t="inlineStr">
        <is>
          <t>INDUSTRIAL</t>
        </is>
      </c>
      <c r="B159" s="2" t="inlineStr">
        <is>
          <t>RAC</t>
        </is>
      </c>
      <c r="C159" s="2" t="inlineStr">
        <is>
          <t>Transport - R-452A</t>
        </is>
      </c>
      <c r="D159" s="2" t="inlineStr">
        <is>
          <t>F-gas substitution</t>
        </is>
      </c>
    </row>
    <row r="160" ht="15.75" customHeight="1" s="120">
      <c r="A160" s="2" t="inlineStr">
        <is>
          <t>INDUSTRIAL</t>
        </is>
      </c>
      <c r="B160" s="2" t="inlineStr">
        <is>
          <t>RAC</t>
        </is>
      </c>
      <c r="C160" s="2" t="inlineStr">
        <is>
          <t>Residential Unitary AC - R-290</t>
        </is>
      </c>
      <c r="D160" s="2" t="inlineStr">
        <is>
          <t>F-gas substitution</t>
        </is>
      </c>
    </row>
    <row r="161" ht="15.75" customHeight="1" s="120">
      <c r="A161" s="2" t="inlineStr">
        <is>
          <t>INDUSTRIAL</t>
        </is>
      </c>
      <c r="B161" s="2" t="inlineStr">
        <is>
          <t>SEMI</t>
        </is>
      </c>
      <c r="C161" s="2" t="inlineStr">
        <is>
          <t>Process optimization</t>
        </is>
      </c>
      <c r="D161" s="2" t="inlineStr">
        <is>
          <t>F-gas inspection maintenance retrofitting</t>
        </is>
      </c>
      <c r="E161" s="2" t="inlineStr">
        <is>
          <t>[Only affects F-gases, so assigned to chemicals industry.]</t>
        </is>
      </c>
    </row>
    <row r="162" ht="15.75" customHeight="1" s="120">
      <c r="A162" s="2" t="inlineStr">
        <is>
          <t>INDUSTRIAL</t>
        </is>
      </c>
      <c r="B162" s="2" t="inlineStr">
        <is>
          <t>SEMI</t>
        </is>
      </c>
      <c r="C162" s="2" t="inlineStr">
        <is>
          <t>Plasma abatement</t>
        </is>
      </c>
      <c r="D162" s="2" t="inlineStr">
        <is>
          <t>F-gas destruction</t>
        </is>
      </c>
    </row>
    <row r="163" ht="15.75" customHeight="1" s="120">
      <c r="A163" s="2" t="inlineStr">
        <is>
          <t>INDUSTRIAL</t>
        </is>
      </c>
      <c r="B163" s="2" t="inlineStr">
        <is>
          <t>SEMI</t>
        </is>
      </c>
      <c r="C163" s="2" t="inlineStr">
        <is>
          <t>Gas replacement</t>
        </is>
      </c>
      <c r="D163" s="2" t="inlineStr">
        <is>
          <t>F-gas substitution</t>
        </is>
      </c>
    </row>
    <row r="164" ht="15.75" customHeight="1" s="120">
      <c r="A164" s="2" t="inlineStr">
        <is>
          <t>INDUSTRIAL</t>
        </is>
      </c>
      <c r="B164" s="2" t="inlineStr">
        <is>
          <t>SEMI</t>
        </is>
      </c>
      <c r="C164" s="2" t="inlineStr">
        <is>
          <t>NF3 remote clean</t>
        </is>
      </c>
      <c r="D164" s="2" t="inlineStr">
        <is>
          <t>F-gas inspection maintenance retrofitting</t>
        </is>
      </c>
      <c r="E164" s="2" t="inlineStr">
        <is>
          <t>[Only affects F-gases, so assigned to chemicals industry.]</t>
        </is>
      </c>
    </row>
    <row r="165" ht="15.75" customHeight="1" s="120">
      <c r="A165" s="2" t="inlineStr">
        <is>
          <t>INDUSTRIAL</t>
        </is>
      </c>
      <c r="B165" s="2" t="inlineStr">
        <is>
          <t>SEMI</t>
        </is>
      </c>
      <c r="C165" s="2" t="inlineStr">
        <is>
          <t>Thermal abatement</t>
        </is>
      </c>
      <c r="D165" s="2" t="inlineStr">
        <is>
          <t>F-gas destruction</t>
        </is>
      </c>
    </row>
    <row r="166" ht="15.75" customHeight="1" s="120">
      <c r="A166" s="2" t="inlineStr">
        <is>
          <t>INDUSTRIAL</t>
        </is>
      </c>
      <c r="B166" s="2" t="inlineStr">
        <is>
          <t>SEMI</t>
        </is>
      </c>
      <c r="C166" s="2" t="inlineStr">
        <is>
          <t>Catamal abatement</t>
        </is>
      </c>
      <c r="D166" s="2" t="inlineStr">
        <is>
          <t>F-gas destruction</t>
        </is>
      </c>
    </row>
    <row r="167" ht="15.75" customHeight="1" s="120">
      <c r="A167" s="2" t="inlineStr">
        <is>
          <t>INDUSTRIAL</t>
        </is>
      </c>
      <c r="B167" s="2" t="inlineStr">
        <is>
          <t>SOLV</t>
        </is>
      </c>
      <c r="C167" s="2" t="inlineStr">
        <is>
          <t>Retrofit Existing Equipment</t>
        </is>
      </c>
      <c r="D167" s="2" t="inlineStr">
        <is>
          <t>F-gas inspection maintenance retrofitting</t>
        </is>
      </c>
      <c r="E167" s="2" t="inlineStr">
        <is>
          <t>[Only affects F-gases, so assigned to chemicals industry.]</t>
        </is>
      </c>
    </row>
    <row r="168" ht="15.75" customHeight="1" s="120">
      <c r="A168" s="2" t="inlineStr">
        <is>
          <t>INDUSTRIAL</t>
        </is>
      </c>
      <c r="B168" s="2" t="inlineStr">
        <is>
          <t>SOLV</t>
        </is>
      </c>
      <c r="C168" s="2" t="inlineStr">
        <is>
          <t>Replace HFC cleaning system with NIK Aqueous cleaning system</t>
        </is>
      </c>
      <c r="D168" s="2" t="inlineStr">
        <is>
          <t>F-gas substitution</t>
        </is>
      </c>
    </row>
    <row r="169" ht="15.75" customHeight="1" s="120">
      <c r="A169" s="2" t="inlineStr">
        <is>
          <t>INDUSTRIAL</t>
        </is>
      </c>
      <c r="B169" s="2" t="inlineStr">
        <is>
          <t>SOLV</t>
        </is>
      </c>
      <c r="C169" s="2" t="inlineStr">
        <is>
          <t>Replace HFC cleaning system with NIK Semi aqueous cleaning system</t>
        </is>
      </c>
      <c r="D169" s="2" t="inlineStr">
        <is>
          <t>F-gas substitution</t>
        </is>
      </c>
    </row>
    <row r="170" ht="15.75" customHeight="1" s="120">
      <c r="A170" s="2" t="inlineStr">
        <is>
          <t>WASTE</t>
        </is>
      </c>
      <c r="B170" s="2" t="inlineStr">
        <is>
          <t>LAN</t>
        </is>
      </c>
      <c r="C170" s="2" t="inlineStr">
        <is>
          <t>Electricity generation with a reciprocating engine</t>
        </is>
      </c>
      <c r="D170" s="2" t="inlineStr">
        <is>
          <t>waste - methane capture</t>
        </is>
      </c>
    </row>
    <row r="171" ht="15.75" customHeight="1" s="120">
      <c r="A171" s="2" t="inlineStr">
        <is>
          <t>WASTE</t>
        </is>
      </c>
      <c r="B171" s="2" t="inlineStr">
        <is>
          <t>LAN</t>
        </is>
      </c>
      <c r="C171" s="2" t="inlineStr">
        <is>
          <t>Electricity generation with combined heat and power</t>
        </is>
      </c>
      <c r="D171" s="2" t="inlineStr">
        <is>
          <t>waste - methane capture</t>
        </is>
      </c>
    </row>
    <row r="172" ht="15.75" customHeight="1" s="120">
      <c r="A172" s="2" t="inlineStr">
        <is>
          <t>WASTE</t>
        </is>
      </c>
      <c r="B172" s="2" t="inlineStr">
        <is>
          <t>LAN</t>
        </is>
      </c>
      <c r="C172" s="2" t="inlineStr">
        <is>
          <t>Electricity generation with a gas turbine</t>
        </is>
      </c>
      <c r="D172" s="2" t="inlineStr">
        <is>
          <t>waste - methane capture</t>
        </is>
      </c>
    </row>
    <row r="173" ht="15.75" customHeight="1" s="120">
      <c r="A173" s="2" t="inlineStr">
        <is>
          <t>WASTE</t>
        </is>
      </c>
      <c r="B173" s="2" t="inlineStr">
        <is>
          <t>LAN</t>
        </is>
      </c>
      <c r="C173" s="2" t="inlineStr">
        <is>
          <t>Electricity generation with a microturbine</t>
        </is>
      </c>
      <c r="D173" s="2" t="inlineStr">
        <is>
          <t>waste - methane capture</t>
        </is>
      </c>
    </row>
    <row r="174" ht="15.75" customHeight="1" s="120">
      <c r="A174" s="2" t="inlineStr">
        <is>
          <t>WASTE</t>
        </is>
      </c>
      <c r="B174" s="2" t="inlineStr">
        <is>
          <t>LAN</t>
        </is>
      </c>
      <c r="C174" s="2" t="inlineStr">
        <is>
          <t>Land_x001f_ll gas recovery for direct use</t>
        </is>
      </c>
      <c r="D174" s="2" t="inlineStr">
        <is>
          <t>waste - methane capture</t>
        </is>
      </c>
    </row>
    <row r="175" ht="15.75" customHeight="1" s="120">
      <c r="A175" s="2" t="inlineStr">
        <is>
          <t>WASTE</t>
        </is>
      </c>
      <c r="B175" s="2" t="inlineStr">
        <is>
          <t>LAN</t>
        </is>
      </c>
      <c r="C175" s="2" t="inlineStr">
        <is>
          <t>Flaring of landfill gas</t>
        </is>
      </c>
      <c r="D175" s="2" t="inlineStr">
        <is>
          <t>waste - methane destruction</t>
        </is>
      </c>
    </row>
    <row r="176" ht="15.75" customHeight="1" s="120">
      <c r="A176" s="2" t="inlineStr">
        <is>
          <t>WASTE</t>
        </is>
      </c>
      <c r="B176" s="2" t="inlineStr">
        <is>
          <t>LAN</t>
        </is>
      </c>
      <c r="C176" s="2" t="inlineStr">
        <is>
          <t>Composting</t>
        </is>
      </c>
      <c r="D176" s="2" t="inlineStr">
        <is>
          <t>waste - methane destruction</t>
        </is>
      </c>
    </row>
    <row r="177" ht="15.75" customHeight="1" s="120">
      <c r="A177" s="2" t="inlineStr">
        <is>
          <t>WASTE</t>
        </is>
      </c>
      <c r="B177" s="2" t="inlineStr">
        <is>
          <t>LAN</t>
        </is>
      </c>
      <c r="C177" s="2" t="inlineStr">
        <is>
          <t>Enhanced Oxidation</t>
        </is>
      </c>
      <c r="D177" s="2" t="inlineStr">
        <is>
          <t>waste - methane destruction</t>
        </is>
      </c>
    </row>
    <row r="178" ht="15.75" customHeight="1" s="120">
      <c r="A178" s="2" t="inlineStr">
        <is>
          <t>WASTE</t>
        </is>
      </c>
      <c r="B178" s="2" t="inlineStr">
        <is>
          <t>LAN</t>
        </is>
      </c>
      <c r="C178" s="2" t="inlineStr">
        <is>
          <t>Mechanical biological treatment</t>
        </is>
      </c>
      <c r="D178" s="2" t="inlineStr">
        <is>
          <t>waste - methane destruction</t>
        </is>
      </c>
    </row>
    <row r="179" ht="15.75" customHeight="1" s="120">
      <c r="A179" s="2" t="inlineStr">
        <is>
          <t>WASTE</t>
        </is>
      </c>
      <c r="B179" s="2" t="inlineStr">
        <is>
          <t>LAN</t>
        </is>
      </c>
      <c r="C179" s="2" t="inlineStr">
        <is>
          <t>Anaerobic digestion</t>
        </is>
      </c>
      <c r="D179" s="2" t="inlineStr">
        <is>
          <t>waste - methane capture</t>
        </is>
      </c>
    </row>
    <row r="180" ht="15.75" customHeight="1" s="120">
      <c r="A180" s="2" t="inlineStr">
        <is>
          <t>WASTE</t>
        </is>
      </c>
      <c r="B180" s="2" t="inlineStr">
        <is>
          <t>LAN</t>
        </is>
      </c>
      <c r="C180" s="2" t="inlineStr">
        <is>
          <t>Waste to Energy</t>
        </is>
      </c>
      <c r="D180" s="2" t="inlineStr">
        <is>
          <t>waste - methane capture</t>
        </is>
      </c>
    </row>
    <row r="181" ht="15.75" customHeight="1" s="120">
      <c r="A181" s="2" t="inlineStr">
        <is>
          <t>WASTE</t>
        </is>
      </c>
      <c r="B181" s="2" t="inlineStr">
        <is>
          <t>LAN</t>
        </is>
      </c>
      <c r="C181" s="2" t="inlineStr">
        <is>
          <t>Paper recycling</t>
        </is>
      </c>
      <c r="D181" s="2" t="inlineStr">
        <is>
          <t>waste - methane destruction</t>
        </is>
      </c>
    </row>
    <row r="182" ht="15.75" customHeight="1" s="120">
      <c r="A182" s="2" t="inlineStr">
        <is>
          <t>WASTE</t>
        </is>
      </c>
      <c r="B182" s="2" t="inlineStr">
        <is>
          <t>WWR</t>
        </is>
      </c>
      <c r="C182" s="2" t="inlineStr">
        <is>
          <t>Wastewater treatment plant with anaerobic sludge digester with co-gen</t>
        </is>
      </c>
      <c r="D182" s="2" t="inlineStr">
        <is>
          <t>waste - methane capture</t>
        </is>
      </c>
    </row>
    <row r="183" ht="15.75" customHeight="1" s="120">
      <c r="A183" s="2" t="inlineStr">
        <is>
          <t>WASTE</t>
        </is>
      </c>
      <c r="B183" s="2" t="inlineStr">
        <is>
          <t>WWR</t>
        </is>
      </c>
      <c r="C183" s="2" t="inlineStr">
        <is>
          <t>Open sewer to aerobic wwtp</t>
        </is>
      </c>
      <c r="D183" s="2" t="inlineStr">
        <is>
          <t>waste - methane capture</t>
        </is>
      </c>
    </row>
    <row r="184" ht="15.75" customHeight="1" s="120">
      <c r="A184" s="2" t="inlineStr">
        <is>
          <t>WASTE</t>
        </is>
      </c>
      <c r="B184" s="2" t="inlineStr">
        <is>
          <t>WWR</t>
        </is>
      </c>
      <c r="C184" s="2" t="inlineStr">
        <is>
          <t>Latrine to aerobic wwtp</t>
        </is>
      </c>
      <c r="D184" s="2" t="inlineStr">
        <is>
          <t>waste - methane capture</t>
        </is>
      </c>
    </row>
    <row r="185" ht="15.75" customHeight="1" s="120">
      <c r="A185" s="2" t="inlineStr">
        <is>
          <t>WASTE</t>
        </is>
      </c>
      <c r="B185" s="2" t="inlineStr">
        <is>
          <t>WWR</t>
        </is>
      </c>
      <c r="C185" s="2" t="inlineStr">
        <is>
          <t>Septic tank to aerobic wwtp</t>
        </is>
      </c>
      <c r="D185" s="2" t="inlineStr">
        <is>
          <t>waste - methane capture</t>
        </is>
      </c>
    </row>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hyperlinks>
    <hyperlink xmlns:r="http://schemas.openxmlformats.org/officeDocument/2006/relationships" ref="E68" r:id="rId1"/>
    <hyperlink xmlns:r="http://schemas.openxmlformats.org/officeDocument/2006/relationships" ref="E69" r:id="rId2"/>
    <hyperlink xmlns:r="http://schemas.openxmlformats.org/officeDocument/2006/relationships" ref="E70" r:id="rId3"/>
    <hyperlink xmlns:r="http://schemas.openxmlformats.org/officeDocument/2006/relationships" ref="E71" r:id="rId4"/>
    <hyperlink xmlns:r="http://schemas.openxmlformats.org/officeDocument/2006/relationships" ref="E72" r:id="rId5"/>
    <hyperlink xmlns:r="http://schemas.openxmlformats.org/officeDocument/2006/relationships" ref="E73" r:id="rId6"/>
    <hyperlink xmlns:r="http://schemas.openxmlformats.org/officeDocument/2006/relationships" ref="E74" r:id="rId7"/>
    <hyperlink xmlns:r="http://schemas.openxmlformats.org/officeDocument/2006/relationships" ref="E75" r:id="rId8"/>
    <hyperlink xmlns:r="http://schemas.openxmlformats.org/officeDocument/2006/relationships" ref="E76" r:id="rId9"/>
    <hyperlink xmlns:r="http://schemas.openxmlformats.org/officeDocument/2006/relationships" ref="E77" r:id="rId10"/>
    <hyperlink xmlns:r="http://schemas.openxmlformats.org/officeDocument/2006/relationships" ref="E79" r:id="rId11"/>
    <hyperlink xmlns:r="http://schemas.openxmlformats.org/officeDocument/2006/relationships" ref="E80" r:id="rId12"/>
    <hyperlink xmlns:r="http://schemas.openxmlformats.org/officeDocument/2006/relationships" ref="E81" r:id="rId13"/>
    <hyperlink xmlns:r="http://schemas.openxmlformats.org/officeDocument/2006/relationships" ref="E82" r:id="rId14"/>
    <hyperlink xmlns:r="http://schemas.openxmlformats.org/officeDocument/2006/relationships" ref="E83" r:id="rId15"/>
    <hyperlink xmlns:r="http://schemas.openxmlformats.org/officeDocument/2006/relationships" ref="E85" r:id="rId16"/>
    <hyperlink xmlns:r="http://schemas.openxmlformats.org/officeDocument/2006/relationships" ref="E86" r:id="rId17"/>
    <hyperlink xmlns:r="http://schemas.openxmlformats.org/officeDocument/2006/relationships" ref="E89" r:id="rId18"/>
    <hyperlink xmlns:r="http://schemas.openxmlformats.org/officeDocument/2006/relationships" ref="E91" r:id="rId19"/>
  </hyperlink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BG186"/>
  <sheetViews>
    <sheetView workbookViewId="0">
      <selection activeCell="A1" sqref="A1"/>
    </sheetView>
  </sheetViews>
  <sheetFormatPr baseColWidth="8" defaultColWidth="12.63" defaultRowHeight="15" customHeight="1"/>
  <cols>
    <col width="42" customWidth="1" style="120" min="1" max="1"/>
    <col width="18.13" customWidth="1" style="120" min="2" max="2"/>
    <col width="11" customWidth="1" style="120" min="3" max="3"/>
    <col width="12" customWidth="1" style="120" min="4" max="24"/>
    <col width="12.88" customWidth="1" style="120" min="25" max="37"/>
    <col width="7.63" customWidth="1" style="120" min="38" max="59"/>
  </cols>
  <sheetData>
    <row r="1">
      <c r="A1" s="3" t="inlineStr">
        <is>
          <t>Emissions Profile With and Without Most Likely SNAP Reductions</t>
        </is>
      </c>
      <c r="B1" s="40" t="n"/>
      <c r="C1" s="40" t="n"/>
      <c r="D1" s="40" t="n"/>
      <c r="E1" s="40" t="n"/>
      <c r="F1" s="40" t="n"/>
      <c r="G1" s="40" t="n"/>
      <c r="H1" s="40" t="n"/>
      <c r="I1" s="40" t="n"/>
    </row>
    <row r="2">
      <c r="A2" s="2" t="inlineStr">
        <is>
          <t>Year</t>
        </is>
      </c>
      <c r="B2" s="6" t="n">
        <v>2015</v>
      </c>
      <c r="C2" s="6" t="n">
        <v>2020</v>
      </c>
      <c r="D2" s="6" t="n">
        <v>2025</v>
      </c>
      <c r="E2" s="6" t="n">
        <v>2030</v>
      </c>
      <c r="F2" s="6" t="n">
        <v>2035</v>
      </c>
      <c r="G2" s="6" t="n">
        <v>2040</v>
      </c>
      <c r="H2" s="6" t="n">
        <v>2045</v>
      </c>
      <c r="I2" s="6" t="n">
        <v>2050</v>
      </c>
    </row>
    <row r="3">
      <c r="A3" s="2" t="inlineStr">
        <is>
          <t>Pre-2014 Baseline</t>
        </is>
      </c>
      <c r="B3" s="2" t="n">
        <v>215</v>
      </c>
      <c r="C3" s="2" t="n">
        <v>285</v>
      </c>
      <c r="D3" s="2" t="n">
        <v>373</v>
      </c>
      <c r="E3" s="2" t="n">
        <v>420</v>
      </c>
      <c r="F3" s="2" t="n">
        <v>463</v>
      </c>
      <c r="G3" s="2" t="n">
        <v>500</v>
      </c>
      <c r="H3" s="2" t="n">
        <v>531</v>
      </c>
      <c r="I3" s="2" t="n">
        <v>556</v>
      </c>
    </row>
    <row r="4">
      <c r="A4" s="2" t="inlineStr">
        <is>
          <t>Emissions after July 2015 rule</t>
        </is>
      </c>
      <c r="B4" s="2" t="n">
        <v>212</v>
      </c>
      <c r="C4" s="2" t="n">
        <v>255</v>
      </c>
      <c r="D4" s="2" t="n">
        <v>311</v>
      </c>
      <c r="E4" s="2" t="n">
        <v>324</v>
      </c>
      <c r="F4" s="2" t="n">
        <v>351</v>
      </c>
      <c r="G4" s="2" t="n">
        <v>379</v>
      </c>
      <c r="H4" s="2" t="n">
        <v>403</v>
      </c>
      <c r="I4" s="2" t="n">
        <v>422</v>
      </c>
    </row>
    <row r="5">
      <c r="A5" s="2" t="inlineStr">
        <is>
          <t>Emissions after July 2015 and March 2016 rules</t>
        </is>
      </c>
      <c r="B5" s="2" t="n">
        <v>212</v>
      </c>
      <c r="C5" s="2" t="n">
        <v>252</v>
      </c>
      <c r="D5" s="2" t="n">
        <v>305</v>
      </c>
      <c r="E5" s="2" t="n">
        <v>313</v>
      </c>
      <c r="F5" s="2" t="n">
        <v>335</v>
      </c>
      <c r="G5" s="2" t="n">
        <v>359</v>
      </c>
      <c r="H5" s="2" t="n">
        <v>379</v>
      </c>
      <c r="I5" s="2" t="n">
        <v>394</v>
      </c>
    </row>
    <row r="7">
      <c r="A7" s="3" t="inlineStr">
        <is>
          <t>SNAP Abatement (Substitution) With Only July 2015 Rule</t>
        </is>
      </c>
      <c r="B7" s="3" t="n"/>
      <c r="C7" s="3" t="n"/>
      <c r="D7" s="3" t="n"/>
      <c r="E7" s="3" t="n"/>
      <c r="F7" s="3" t="n"/>
      <c r="G7" s="3" t="n"/>
      <c r="H7" s="3" t="n"/>
      <c r="I7" s="3" t="n"/>
      <c r="J7" s="6" t="n"/>
      <c r="K7" s="6" t="n"/>
      <c r="L7" s="6" t="n"/>
      <c r="M7" s="6" t="n"/>
      <c r="N7" s="6" t="n"/>
      <c r="O7" s="6" t="n"/>
      <c r="P7" s="6" t="n"/>
      <c r="Q7" s="6" t="n"/>
      <c r="R7" s="6" t="n"/>
      <c r="S7" s="6" t="n"/>
      <c r="T7" s="6" t="n"/>
      <c r="U7" s="6" t="n"/>
      <c r="V7" s="6" t="n"/>
      <c r="W7" s="6" t="n"/>
      <c r="X7" s="6" t="n"/>
      <c r="Y7" s="6" t="n"/>
      <c r="Z7" s="6" t="n"/>
      <c r="AA7" s="6" t="n"/>
      <c r="AB7" s="6" t="n"/>
      <c r="AC7" s="6" t="n"/>
      <c r="AD7" s="6" t="n"/>
      <c r="AE7" s="6" t="n"/>
      <c r="AF7" s="6" t="n"/>
      <c r="AG7" s="6" t="n"/>
      <c r="AH7" s="6" t="n"/>
      <c r="AI7" s="6" t="n"/>
      <c r="AJ7" s="6" t="n"/>
      <c r="AK7" s="6" t="n"/>
    </row>
    <row r="8">
      <c r="A8" s="6" t="inlineStr">
        <is>
          <t>Year</t>
        </is>
      </c>
      <c r="B8" s="6">
        <f>B2</f>
        <v/>
      </c>
      <c r="C8" s="6">
        <f>C2</f>
        <v/>
      </c>
      <c r="D8" s="6">
        <f>D2</f>
        <v/>
      </c>
      <c r="E8" s="6">
        <f>E2</f>
        <v/>
      </c>
      <c r="F8" s="6">
        <f>F2</f>
        <v/>
      </c>
      <c r="G8" s="6">
        <f>G2</f>
        <v/>
      </c>
      <c r="H8" s="6">
        <f>H2</f>
        <v/>
      </c>
      <c r="I8" s="6">
        <f>I2</f>
        <v/>
      </c>
      <c r="J8" s="6" t="n"/>
      <c r="K8" s="6" t="n"/>
      <c r="L8" s="6" t="n"/>
      <c r="M8" s="6" t="n"/>
      <c r="N8" s="6" t="n"/>
      <c r="O8" s="6" t="n"/>
      <c r="P8" s="6" t="n"/>
      <c r="Q8" s="6" t="n"/>
      <c r="R8" s="6" t="n"/>
      <c r="S8" s="6" t="n"/>
      <c r="T8" s="6" t="n"/>
      <c r="U8" s="6" t="n"/>
      <c r="V8" s="6" t="n"/>
      <c r="W8" s="6" t="n"/>
      <c r="X8" s="6" t="n"/>
      <c r="Y8" s="6" t="n"/>
      <c r="Z8" s="6" t="n"/>
      <c r="AA8" s="6" t="n"/>
      <c r="AB8" s="6" t="n"/>
      <c r="AC8" s="6" t="n"/>
      <c r="AD8" s="6" t="n"/>
      <c r="AE8" s="6" t="n"/>
      <c r="AF8" s="6" t="n"/>
      <c r="AG8" s="6" t="n"/>
      <c r="AH8" s="6" t="n"/>
      <c r="AI8" s="6" t="n"/>
      <c r="AJ8" s="6" t="n"/>
      <c r="AK8" s="6" t="n"/>
      <c r="AL8" s="6" t="n"/>
      <c r="AM8" s="6" t="n"/>
      <c r="AN8" s="6" t="n"/>
      <c r="AO8" s="6" t="n"/>
      <c r="AP8" s="6" t="n"/>
      <c r="AQ8" s="6" t="n"/>
      <c r="AR8" s="6" t="n"/>
      <c r="AS8" s="6" t="n"/>
      <c r="AT8" s="6" t="n"/>
      <c r="AU8" s="6" t="n"/>
      <c r="AV8" s="6" t="n"/>
      <c r="AW8" s="6" t="n"/>
      <c r="AX8" s="6" t="n"/>
      <c r="AY8" s="6" t="n"/>
      <c r="AZ8" s="6" t="n"/>
      <c r="BA8" s="6" t="n"/>
      <c r="BB8" s="6" t="n"/>
      <c r="BC8" s="6" t="n"/>
      <c r="BD8" s="6" t="n"/>
      <c r="BE8" s="6" t="n"/>
      <c r="BF8" s="6" t="n"/>
      <c r="BG8" s="6" t="n"/>
    </row>
    <row r="9">
      <c r="A9" s="2" t="inlineStr">
        <is>
          <t>Abatement With Only July 2015 Rule</t>
        </is>
      </c>
      <c r="B9" s="1">
        <f>B3-B4</f>
        <v/>
      </c>
      <c r="C9" s="1">
        <f>C3-C4</f>
        <v/>
      </c>
      <c r="D9" s="1">
        <f>D3-D4</f>
        <v/>
      </c>
      <c r="E9" s="1">
        <f>E3-E4</f>
        <v/>
      </c>
      <c r="F9" s="1">
        <f>F3-F4</f>
        <v/>
      </c>
      <c r="G9" s="1">
        <f>G3-G4</f>
        <v/>
      </c>
      <c r="H9" s="1">
        <f>H3-H4</f>
        <v/>
      </c>
      <c r="I9" s="1">
        <f>I3-I4</f>
        <v/>
      </c>
      <c r="J9" s="6" t="n"/>
      <c r="K9" s="6" t="n"/>
      <c r="L9" s="6" t="n"/>
      <c r="M9" s="6" t="n"/>
      <c r="N9" s="6" t="n"/>
      <c r="O9" s="6" t="n"/>
      <c r="P9" s="6" t="n"/>
      <c r="Q9" s="6" t="n"/>
      <c r="R9" s="6" t="n"/>
      <c r="S9" s="6" t="n"/>
      <c r="T9" s="6" t="n"/>
      <c r="U9" s="6" t="n"/>
      <c r="V9" s="6" t="n"/>
      <c r="W9" s="6" t="n"/>
      <c r="X9" s="6" t="n"/>
      <c r="Y9" s="6" t="n"/>
      <c r="Z9" s="6" t="n"/>
      <c r="AA9" s="6" t="n"/>
      <c r="AB9" s="6" t="n"/>
      <c r="AC9" s="6" t="n"/>
      <c r="AD9" s="6" t="n"/>
      <c r="AE9" s="6" t="n"/>
      <c r="AF9" s="6" t="n"/>
      <c r="AG9" s="6" t="n"/>
      <c r="AH9" s="6" t="n"/>
      <c r="AI9" s="6" t="n"/>
      <c r="AJ9" s="6" t="n"/>
      <c r="AK9" s="6" t="n"/>
    </row>
    <row r="10">
      <c r="A10" s="2" t="inlineStr">
        <is>
          <t>Commercial refrigeration - supermarkets</t>
        </is>
      </c>
      <c r="B10" s="57">
        <f>$B$9*($C10/SUM($C$10:$C$14))</f>
        <v/>
      </c>
      <c r="C10" s="58" t="n">
        <v>24</v>
      </c>
      <c r="D10" s="57">
        <f>$D$9*($C10/SUM($C$10:$C$14))</f>
        <v/>
      </c>
      <c r="E10" s="57">
        <f>$E$9*($C10/SUM($C$10:$C$14))</f>
        <v/>
      </c>
      <c r="F10" s="57">
        <f>$F$9*($C10/SUM($C$10:$C$14))</f>
        <v/>
      </c>
      <c r="G10" s="57">
        <f>$G$9*($C10/SUM($C$10:$C$14))</f>
        <v/>
      </c>
      <c r="H10" s="57">
        <f>$H$9*($C10/SUM($C$10:$C$14))</f>
        <v/>
      </c>
      <c r="I10" s="57">
        <f>$I$9*($C10/SUM($C$10:$C$14))</f>
        <v/>
      </c>
      <c r="J10" s="6" t="n"/>
      <c r="K10" s="6" t="n"/>
      <c r="L10" s="6" t="n"/>
      <c r="M10" s="6" t="n"/>
      <c r="N10" s="6" t="n"/>
      <c r="O10" s="6" t="n"/>
      <c r="P10" s="6" t="n"/>
      <c r="Q10" s="6" t="n"/>
      <c r="R10" s="6" t="n"/>
      <c r="S10" s="6" t="n"/>
      <c r="T10" s="6" t="n"/>
      <c r="U10" s="6" t="n"/>
      <c r="V10" s="6" t="n"/>
      <c r="W10" s="6" t="n"/>
      <c r="X10" s="6" t="n"/>
      <c r="Y10" s="6" t="n"/>
      <c r="Z10" s="6" t="n"/>
      <c r="AA10" s="6" t="n"/>
      <c r="AB10" s="6" t="n"/>
      <c r="AC10" s="6" t="n"/>
      <c r="AD10" s="6" t="n"/>
      <c r="AE10" s="6" t="n"/>
      <c r="AF10" s="6" t="n"/>
      <c r="AG10" s="6" t="n"/>
      <c r="AH10" s="6" t="n"/>
      <c r="AI10" s="6" t="n"/>
      <c r="AJ10" s="6" t="n"/>
      <c r="AK10" s="6" t="n"/>
    </row>
    <row r="11">
      <c r="A11" s="2" t="inlineStr">
        <is>
          <t>Commercial refrigeration - remote condensing units</t>
        </is>
      </c>
      <c r="B11" s="57">
        <f>$B$9*($C11/SUM($C$10:$C$14))</f>
        <v/>
      </c>
      <c r="C11" s="58" t="n">
        <v>1</v>
      </c>
      <c r="D11" s="57">
        <f>$D$9*($C11/SUM($C$10:$C$14))</f>
        <v/>
      </c>
      <c r="E11" s="57">
        <f>$E$9*($C11/SUM($C$10:$C$14))</f>
        <v/>
      </c>
      <c r="F11" s="57">
        <f>$F$9*($C11/SUM($C$10:$C$14))</f>
        <v/>
      </c>
      <c r="G11" s="57">
        <f>$G$9*($C11/SUM($C$10:$C$14))</f>
        <v/>
      </c>
      <c r="H11" s="57">
        <f>$H$9*($C11/SUM($C$10:$C$14))</f>
        <v/>
      </c>
      <c r="I11" s="57">
        <f>$I$9*($C11/SUM($C$10:$C$14))</f>
        <v/>
      </c>
      <c r="J11" s="6" t="n"/>
      <c r="K11" s="6" t="n"/>
      <c r="L11" s="6" t="n"/>
      <c r="M11" s="6" t="n"/>
      <c r="N11" s="6" t="n"/>
      <c r="O11" s="6" t="n"/>
      <c r="P11" s="6" t="n"/>
      <c r="Q11" s="6" t="n"/>
      <c r="R11" s="6" t="n"/>
      <c r="S11" s="6" t="n"/>
      <c r="T11" s="6" t="n"/>
      <c r="U11" s="6" t="n"/>
      <c r="V11" s="6" t="n"/>
      <c r="W11" s="6" t="n"/>
      <c r="X11" s="6" t="n"/>
      <c r="Y11" s="6" t="n"/>
      <c r="Z11" s="6" t="n"/>
      <c r="AA11" s="6" t="n"/>
      <c r="AB11" s="6" t="n"/>
      <c r="AC11" s="6" t="n"/>
      <c r="AD11" s="6" t="n"/>
      <c r="AE11" s="6" t="n"/>
      <c r="AF11" s="6" t="n"/>
      <c r="AG11" s="6" t="n"/>
      <c r="AH11" s="6" t="n"/>
      <c r="AI11" s="6" t="n"/>
      <c r="AJ11" s="6" t="n"/>
      <c r="AK11" s="6" t="n"/>
    </row>
    <row r="12">
      <c r="A12" s="2" t="inlineStr">
        <is>
          <t>Foams</t>
        </is>
      </c>
      <c r="B12" s="57">
        <f>$B$9*($C12/SUM($C$10:$C$14))</f>
        <v/>
      </c>
      <c r="C12" s="58" t="n">
        <v>3</v>
      </c>
      <c r="D12" s="57">
        <f>$D$9*($C12/SUM($C$10:$C$14))</f>
        <v/>
      </c>
      <c r="E12" s="57">
        <f>$E$9*($C12/SUM($C$10:$C$14))</f>
        <v/>
      </c>
      <c r="F12" s="57">
        <f>$F$9*($C12/SUM($C$10:$C$14))</f>
        <v/>
      </c>
      <c r="G12" s="57">
        <f>$G$9*($C12/SUM($C$10:$C$14))</f>
        <v/>
      </c>
      <c r="H12" s="57">
        <f>$H$9*($C12/SUM($C$10:$C$14))</f>
        <v/>
      </c>
      <c r="I12" s="57">
        <f>$I$9*($C12/SUM($C$10:$C$14))</f>
        <v/>
      </c>
      <c r="J12" s="6" t="n"/>
      <c r="K12" s="6" t="n"/>
      <c r="L12" s="6" t="n"/>
      <c r="M12" s="6" t="n"/>
      <c r="N12" s="6" t="n"/>
      <c r="O12" s="6" t="n"/>
      <c r="P12" s="6" t="n"/>
      <c r="Q12" s="6" t="n"/>
      <c r="R12" s="6" t="n"/>
      <c r="S12" s="6" t="n"/>
      <c r="T12" s="6" t="n"/>
      <c r="U12" s="6" t="n"/>
      <c r="V12" s="6" t="n"/>
      <c r="W12" s="6" t="n"/>
      <c r="X12" s="6" t="n"/>
      <c r="Y12" s="6" t="n"/>
      <c r="Z12" s="6" t="n"/>
      <c r="AA12" s="6" t="n"/>
      <c r="AB12" s="6" t="n"/>
      <c r="AC12" s="6" t="n"/>
      <c r="AD12" s="6" t="n"/>
      <c r="AE12" s="6" t="n"/>
      <c r="AF12" s="6" t="n"/>
      <c r="AG12" s="6" t="n"/>
      <c r="AH12" s="6" t="n"/>
      <c r="AI12" s="6" t="n"/>
      <c r="AJ12" s="6" t="n"/>
      <c r="AK12" s="6" t="n"/>
    </row>
    <row r="13">
      <c r="A13" s="2" t="inlineStr">
        <is>
          <t>Consumer aerosols</t>
        </is>
      </c>
      <c r="B13" s="57">
        <f>$B$9*($C13/SUM($C$10:$C$14))</f>
        <v/>
      </c>
      <c r="C13" s="58" t="n">
        <v>0.5</v>
      </c>
      <c r="D13" s="57">
        <f>$D$9*($C13/SUM($C$10:$C$14))</f>
        <v/>
      </c>
      <c r="E13" s="57">
        <f>$E$9*($C13/SUM($C$10:$C$14))</f>
        <v/>
      </c>
      <c r="F13" s="57">
        <f>$F$9*($C13/SUM($C$10:$C$14))</f>
        <v/>
      </c>
      <c r="G13" s="57">
        <f>$G$9*($C13/SUM($C$10:$C$14))</f>
        <v/>
      </c>
      <c r="H13" s="57">
        <f>$H$9*($C13/SUM($C$10:$C$14))</f>
        <v/>
      </c>
      <c r="I13" s="57">
        <f>$I$9*($C13/SUM($C$10:$C$14))</f>
        <v/>
      </c>
      <c r="J13" s="6" t="n"/>
      <c r="K13" s="6" t="n"/>
      <c r="L13" s="6" t="n"/>
      <c r="M13" s="6" t="n"/>
      <c r="N13" s="6" t="n"/>
      <c r="O13" s="6" t="n"/>
      <c r="P13" s="6" t="n"/>
      <c r="Q13" s="6" t="n"/>
      <c r="R13" s="6" t="n"/>
      <c r="S13" s="6" t="n"/>
      <c r="T13" s="6" t="n"/>
      <c r="U13" s="6" t="n"/>
      <c r="V13" s="6" t="n"/>
      <c r="W13" s="6" t="n"/>
      <c r="X13" s="6" t="n"/>
      <c r="Y13" s="6" t="n"/>
      <c r="Z13" s="6" t="n"/>
      <c r="AA13" s="6" t="n"/>
      <c r="AB13" s="6" t="n"/>
      <c r="AC13" s="6" t="n"/>
      <c r="AD13" s="6" t="n"/>
      <c r="AE13" s="6" t="n"/>
      <c r="AF13" s="6" t="n"/>
      <c r="AG13" s="6" t="n"/>
      <c r="AH13" s="6" t="n"/>
      <c r="AI13" s="6" t="n"/>
      <c r="AJ13" s="6" t="n"/>
      <c r="AK13" s="6" t="n"/>
    </row>
    <row r="14">
      <c r="A14" s="2" t="inlineStr">
        <is>
          <t>MVAC</t>
        </is>
      </c>
      <c r="B14" s="57">
        <f>$B$9*($C14/SUM($C$10:$C$14))</f>
        <v/>
      </c>
      <c r="C14" s="58" t="n">
        <v>1</v>
      </c>
      <c r="D14" s="57">
        <f>$D$9*($C14/SUM($C$10:$C$14))</f>
        <v/>
      </c>
      <c r="E14" s="57">
        <f>$E$9*($C14/SUM($C$10:$C$14))</f>
        <v/>
      </c>
      <c r="F14" s="57">
        <f>$F$9*($C14/SUM($C$10:$C$14))</f>
        <v/>
      </c>
      <c r="G14" s="57">
        <f>$G$9*($C14/SUM($C$10:$C$14))</f>
        <v/>
      </c>
      <c r="H14" s="57">
        <f>$H$9*($C14/SUM($C$10:$C$14))</f>
        <v/>
      </c>
      <c r="I14" s="57">
        <f>$I$9*($C14/SUM($C$10:$C$14))</f>
        <v/>
      </c>
      <c r="J14" s="6" t="n"/>
      <c r="K14" s="6" t="n"/>
      <c r="L14" s="6" t="n"/>
      <c r="M14" s="6" t="n"/>
      <c r="N14" s="6" t="n"/>
      <c r="O14" s="6" t="n"/>
      <c r="P14" s="6" t="n"/>
      <c r="Q14" s="6" t="n"/>
      <c r="R14" s="6" t="n"/>
      <c r="S14" s="6" t="n"/>
      <c r="T14" s="6" t="n"/>
      <c r="U14" s="6" t="n"/>
      <c r="V14" s="6" t="n"/>
      <c r="W14" s="6" t="n"/>
      <c r="X14" s="6" t="n"/>
      <c r="Y14" s="6" t="n"/>
      <c r="Z14" s="6" t="n"/>
      <c r="AA14" s="6" t="n"/>
      <c r="AB14" s="6" t="n"/>
      <c r="AC14" s="6" t="n"/>
      <c r="AD14" s="6" t="n"/>
      <c r="AE14" s="6" t="n"/>
      <c r="AF14" s="6" t="n"/>
      <c r="AG14" s="6" t="n"/>
      <c r="AH14" s="6" t="n"/>
      <c r="AI14" s="6" t="n"/>
      <c r="AJ14" s="6" t="n"/>
      <c r="AK14" s="6" t="n"/>
    </row>
    <row r="15">
      <c r="B15" s="59" t="n"/>
      <c r="C15" s="59" t="n"/>
      <c r="D15" s="59" t="n"/>
      <c r="E15" s="59" t="n"/>
      <c r="F15" s="59" t="n"/>
      <c r="G15" s="59" t="n"/>
      <c r="H15" s="59" t="n"/>
      <c r="I15" s="59" t="n"/>
      <c r="J15" s="6" t="n"/>
      <c r="K15" s="6" t="n"/>
      <c r="L15" s="6" t="n"/>
      <c r="M15" s="6" t="n"/>
      <c r="N15" s="6" t="n"/>
      <c r="O15" s="6" t="n"/>
      <c r="P15" s="6" t="n"/>
      <c r="Q15" s="6" t="n"/>
      <c r="R15" s="6" t="n"/>
      <c r="S15" s="6" t="n"/>
      <c r="T15" s="6" t="n"/>
      <c r="U15" s="6" t="n"/>
      <c r="V15" s="6" t="n"/>
      <c r="W15" s="6" t="n"/>
      <c r="X15" s="6" t="n"/>
      <c r="Y15" s="6" t="n"/>
      <c r="Z15" s="6" t="n"/>
      <c r="AA15" s="6" t="n"/>
      <c r="AB15" s="6" t="n"/>
      <c r="AC15" s="6" t="n"/>
      <c r="AD15" s="6" t="n"/>
      <c r="AE15" s="6" t="n"/>
      <c r="AF15" s="6" t="n"/>
      <c r="AG15" s="6" t="n"/>
      <c r="AH15" s="6" t="n"/>
      <c r="AI15" s="6" t="n"/>
      <c r="AJ15" s="6" t="n"/>
      <c r="AK15" s="6" t="n"/>
    </row>
    <row r="16">
      <c r="A16" s="3" t="inlineStr">
        <is>
          <t>Additional SNAP Abatement (Substitution) With March 2016 Rule</t>
        </is>
      </c>
      <c r="B16" s="40" t="n"/>
      <c r="C16" s="40" t="n"/>
      <c r="D16" s="40" t="n"/>
      <c r="E16" s="40" t="n"/>
      <c r="F16" s="40" t="n"/>
      <c r="G16" s="40" t="n"/>
      <c r="H16" s="40" t="n"/>
      <c r="I16" s="40" t="n"/>
      <c r="J16" s="6" t="n"/>
      <c r="K16" s="6" t="n"/>
      <c r="L16" s="6" t="n"/>
      <c r="M16" s="6" t="n"/>
      <c r="N16" s="6" t="n"/>
      <c r="O16" s="6" t="n"/>
      <c r="P16" s="6" t="n"/>
      <c r="Q16" s="6" t="n"/>
      <c r="R16" s="6" t="n"/>
      <c r="S16" s="6" t="n"/>
      <c r="T16" s="6" t="n"/>
      <c r="U16" s="6" t="n"/>
      <c r="V16" s="6" t="n"/>
      <c r="W16" s="6" t="n"/>
      <c r="X16" s="6" t="n"/>
      <c r="Y16" s="6" t="n"/>
      <c r="Z16" s="6" t="n"/>
      <c r="AA16" s="6" t="n"/>
      <c r="AB16" s="6" t="n"/>
      <c r="AC16" s="6" t="n"/>
      <c r="AD16" s="6" t="n"/>
      <c r="AE16" s="6" t="n"/>
      <c r="AF16" s="6" t="n"/>
      <c r="AG16" s="6" t="n"/>
      <c r="AH16" s="6" t="n"/>
      <c r="AI16" s="6" t="n"/>
      <c r="AJ16" s="6" t="n"/>
      <c r="AK16" s="6" t="n"/>
    </row>
    <row r="17">
      <c r="A17" s="2" t="inlineStr">
        <is>
          <t>Year</t>
        </is>
      </c>
      <c r="B17" s="2">
        <f>B8</f>
        <v/>
      </c>
      <c r="C17" s="2">
        <f>C8</f>
        <v/>
      </c>
      <c r="D17" s="2">
        <f>D8</f>
        <v/>
      </c>
      <c r="E17" s="2">
        <f>E8</f>
        <v/>
      </c>
      <c r="F17" s="2">
        <f>F8</f>
        <v/>
      </c>
      <c r="G17" s="2">
        <f>G8</f>
        <v/>
      </c>
      <c r="H17" s="2">
        <f>H8</f>
        <v/>
      </c>
      <c r="I17" s="2">
        <f>I8</f>
        <v/>
      </c>
      <c r="J17" s="6" t="n"/>
      <c r="K17" s="6" t="n"/>
      <c r="L17" s="6" t="n"/>
      <c r="M17" s="6" t="n"/>
      <c r="N17" s="6" t="n"/>
      <c r="O17" s="6" t="n"/>
      <c r="P17" s="6" t="n"/>
      <c r="Q17" s="6" t="n"/>
      <c r="R17" s="6" t="n"/>
      <c r="S17" s="6" t="n"/>
      <c r="T17" s="6" t="n"/>
      <c r="U17" s="6" t="n"/>
      <c r="V17" s="6" t="n"/>
      <c r="W17" s="6" t="n"/>
      <c r="X17" s="6" t="n"/>
      <c r="Y17" s="6" t="n"/>
      <c r="Z17" s="6" t="n"/>
      <c r="AA17" s="6" t="n"/>
      <c r="AB17" s="6" t="n"/>
      <c r="AC17" s="6" t="n"/>
      <c r="AD17" s="6" t="n"/>
      <c r="AE17" s="6" t="n"/>
      <c r="AF17" s="6" t="n"/>
      <c r="AG17" s="6" t="n"/>
      <c r="AH17" s="6" t="n"/>
      <c r="AI17" s="6" t="n"/>
      <c r="AJ17" s="6" t="n"/>
      <c r="AK17" s="6" t="n"/>
    </row>
    <row r="18">
      <c r="A18" s="2" t="inlineStr">
        <is>
          <t>Additional Abatement With March 2016 Rule</t>
        </is>
      </c>
      <c r="B18" s="1">
        <f>B4-B5</f>
        <v/>
      </c>
      <c r="C18" s="1">
        <f>C4-C5</f>
        <v/>
      </c>
      <c r="D18" s="1">
        <f>D4-D5</f>
        <v/>
      </c>
      <c r="E18" s="1">
        <f>E4-E5</f>
        <v/>
      </c>
      <c r="F18" s="1">
        <f>F4-F5</f>
        <v/>
      </c>
      <c r="G18" s="1">
        <f>G4-G5</f>
        <v/>
      </c>
      <c r="H18" s="1">
        <f>H4-H5</f>
        <v/>
      </c>
      <c r="I18" s="1">
        <f>I4-I5</f>
        <v/>
      </c>
      <c r="J18" s="6" t="n"/>
      <c r="K18" s="6" t="n"/>
      <c r="L18" s="6" t="n"/>
      <c r="M18" s="6" t="n"/>
      <c r="N18" s="6" t="n"/>
      <c r="O18" s="6" t="n"/>
      <c r="P18" s="6" t="n"/>
      <c r="Q18" s="6" t="n"/>
      <c r="R18" s="6" t="n"/>
      <c r="S18" s="6" t="n"/>
      <c r="T18" s="6" t="n"/>
      <c r="U18" s="6" t="n"/>
      <c r="V18" s="6" t="n"/>
      <c r="W18" s="6" t="n"/>
      <c r="X18" s="6" t="n"/>
      <c r="Y18" s="6" t="n"/>
      <c r="Z18" s="6" t="n"/>
      <c r="AA18" s="6" t="n"/>
      <c r="AB18" s="6" t="n"/>
      <c r="AC18" s="6" t="n"/>
      <c r="AD18" s="6" t="n"/>
      <c r="AE18" s="6" t="n"/>
      <c r="AF18" s="6" t="n"/>
      <c r="AG18" s="6" t="n"/>
      <c r="AH18" s="6" t="n"/>
      <c r="AI18" s="6" t="n"/>
      <c r="AJ18" s="6" t="n"/>
      <c r="AK18" s="6" t="n"/>
    </row>
    <row r="19">
      <c r="A19" s="6" t="inlineStr">
        <is>
          <t>PU Foam</t>
        </is>
      </c>
      <c r="B19" s="57">
        <f>$B$18*($D19/SUM($D$19:$D$22))</f>
        <v/>
      </c>
      <c r="C19" s="57">
        <f>$C$18*($D19/SUM($D$19:$D$22))</f>
        <v/>
      </c>
      <c r="D19" s="58" t="n">
        <v>5.1</v>
      </c>
      <c r="E19" s="57">
        <f>$E$18*($D19/SUM($D$19:$D$22))</f>
        <v/>
      </c>
      <c r="F19" s="57">
        <f>$F$18*($D19/SUM($D$19:$D$22))</f>
        <v/>
      </c>
      <c r="G19" s="57">
        <f>$G$18*($D19/SUM($D$19:$D$22))</f>
        <v/>
      </c>
      <c r="H19" s="57">
        <f>$H$18*($D19/SUM($D$19:$D$22))</f>
        <v/>
      </c>
      <c r="I19" s="57">
        <f>$I$18*($D19/SUM($D$19:$D$22))</f>
        <v/>
      </c>
    </row>
    <row r="20">
      <c r="A20" s="2" t="inlineStr">
        <is>
          <t>Chillers</t>
        </is>
      </c>
      <c r="B20" s="57">
        <f>$B$18*($D20/SUM($D$19:$D$22))</f>
        <v/>
      </c>
      <c r="C20" s="57">
        <f>$C$18*($D20/SUM($D$19:$D$22))</f>
        <v/>
      </c>
      <c r="D20" s="58" t="n">
        <v>0.3</v>
      </c>
      <c r="E20" s="57">
        <f>$E$18*($D20/SUM($D$19:$D$22))</f>
        <v/>
      </c>
      <c r="F20" s="57">
        <f>$F$18*($D20/SUM($D$19:$D$22))</f>
        <v/>
      </c>
      <c r="G20" s="57">
        <f>$G$18*($D20/SUM($D$19:$D$22))</f>
        <v/>
      </c>
      <c r="H20" s="57">
        <f>$H$18*($D20/SUM($D$19:$D$22))</f>
        <v/>
      </c>
      <c r="I20" s="57">
        <f>$I$18*($D20/SUM($D$19:$D$22))</f>
        <v/>
      </c>
    </row>
    <row r="21" ht="15.75" customHeight="1" s="120">
      <c r="A21" s="2" t="inlineStr">
        <is>
          <t>Refrigerated Appliances</t>
        </is>
      </c>
      <c r="B21" s="57">
        <f>$B$18*($D21/SUM($D$19:$D$22))</f>
        <v/>
      </c>
      <c r="C21" s="57">
        <f>$C$18*($D21/SUM($D$19:$D$22))</f>
        <v/>
      </c>
      <c r="D21" s="58" t="n">
        <v>0.1</v>
      </c>
      <c r="E21" s="57">
        <f>$E$18*($D21/SUM($D$19:$D$22))</f>
        <v/>
      </c>
      <c r="F21" s="57">
        <f>$F$18*($D21/SUM($D$19:$D$22))</f>
        <v/>
      </c>
      <c r="G21" s="57">
        <f>$G$18*($D21/SUM($D$19:$D$22))</f>
        <v/>
      </c>
      <c r="H21" s="57">
        <f>$H$18*($D21/SUM($D$19:$D$22))</f>
        <v/>
      </c>
      <c r="I21" s="57">
        <f>$I$18*($D21/SUM($D$19:$D$22))</f>
        <v/>
      </c>
    </row>
    <row r="22" ht="15.75" customHeight="1" s="120">
      <c r="A22" s="2" t="inlineStr">
        <is>
          <t>Cold Storage</t>
        </is>
      </c>
      <c r="B22" s="57">
        <f>$B$18*($D22/SUM($D$19:$D$22))</f>
        <v/>
      </c>
      <c r="C22" s="57">
        <f>$C$18*($D22/SUM($D$19:$D$22))</f>
        <v/>
      </c>
      <c r="D22" s="58" t="n">
        <v>0.8</v>
      </c>
      <c r="E22" s="57">
        <f>$E$18*($D22/SUM($D$19:$D$22))</f>
        <v/>
      </c>
      <c r="F22" s="57">
        <f>$F$18*($D22/SUM($D$19:$D$22))</f>
        <v/>
      </c>
      <c r="G22" s="57">
        <f>$G$18*($D22/SUM($D$19:$D$22))</f>
        <v/>
      </c>
      <c r="H22" s="57">
        <f>$H$18*($D22/SUM($D$19:$D$22))</f>
        <v/>
      </c>
      <c r="I22" s="57">
        <f>$I$18*($D22/SUM($D$19:$D$22))</f>
        <v/>
      </c>
    </row>
    <row r="23" ht="15.75" customHeight="1" s="120"/>
    <row r="24" ht="15.75" customHeight="1" s="120">
      <c r="A24" s="3" t="inlineStr">
        <is>
          <t>Cost Per Ton</t>
        </is>
      </c>
      <c r="B24" s="3" t="n"/>
      <c r="C24" s="40" t="n"/>
    </row>
    <row r="25" ht="15.75" customHeight="1" s="120">
      <c r="A25" s="1" t="n"/>
      <c r="B25" s="60" t="inlineStr">
        <is>
          <t>Technologies Used to Calculate Cost</t>
        </is>
      </c>
      <c r="C25" s="1" t="inlineStr">
        <is>
          <t>Cost</t>
        </is>
      </c>
      <c r="D25" s="6" t="n"/>
      <c r="E25" s="6" t="n"/>
      <c r="F25" s="6" t="n"/>
      <c r="G25" s="6" t="n"/>
      <c r="H25" s="6" t="n"/>
      <c r="I25" s="6" t="n"/>
      <c r="J25" s="6" t="n"/>
      <c r="K25" s="6" t="n"/>
      <c r="L25" s="6" t="n"/>
      <c r="M25" s="6" t="n"/>
      <c r="N25" s="6" t="n"/>
      <c r="O25" s="6" t="n"/>
      <c r="P25" s="6" t="n"/>
      <c r="Q25" s="6" t="n"/>
      <c r="R25" s="6" t="n"/>
      <c r="S25" s="6" t="n"/>
      <c r="T25" s="6" t="n"/>
      <c r="U25" s="6" t="n"/>
      <c r="V25" s="6" t="n"/>
      <c r="W25" s="6" t="n"/>
      <c r="X25" s="6" t="n"/>
      <c r="Y25" s="6" t="n"/>
      <c r="Z25" s="6" t="n"/>
      <c r="AA25" s="6" t="n"/>
      <c r="AB25" s="6" t="n"/>
      <c r="AC25" s="6" t="n"/>
      <c r="AD25" s="6" t="n"/>
      <c r="AE25" s="6" t="n"/>
      <c r="AF25" s="6" t="n"/>
      <c r="AG25" s="6" t="n"/>
      <c r="AH25" s="6" t="n"/>
      <c r="AI25" s="6" t="n"/>
      <c r="AJ25" s="6" t="n"/>
      <c r="AK25" s="6" t="n"/>
      <c r="AL25" s="6" t="n"/>
      <c r="AM25" s="6" t="n"/>
      <c r="AN25" s="6" t="n"/>
      <c r="AO25" s="6" t="n"/>
      <c r="AP25" s="6" t="n"/>
      <c r="AQ25" s="6" t="n"/>
      <c r="AR25" s="6" t="n"/>
      <c r="AS25" s="6" t="n"/>
      <c r="AT25" s="6" t="n"/>
      <c r="AU25" s="6" t="n"/>
      <c r="AV25" s="6" t="n"/>
      <c r="AW25" s="6" t="n"/>
      <c r="AX25" s="6" t="n"/>
      <c r="AY25" s="6" t="n"/>
      <c r="AZ25" s="6" t="n"/>
      <c r="BA25" s="6" t="n"/>
      <c r="BB25" s="6" t="n"/>
      <c r="BC25" s="6" t="n"/>
      <c r="BD25" s="6" t="n"/>
      <c r="BE25" s="6" t="n"/>
      <c r="BF25" s="6" t="n"/>
      <c r="BG25" s="6" t="n"/>
    </row>
    <row r="26" ht="15.75" customHeight="1" s="120">
      <c r="A26" s="2" t="inlineStr">
        <is>
          <t>Cold Storage</t>
        </is>
      </c>
      <c r="B26" s="7" t="inlineStr">
        <is>
          <t>NH3 and CO2 in cold storage and industrial process refrigeration (IPR)</t>
        </is>
      </c>
      <c r="C26" s="61">
        <f>'EPA US Data'!G423056</f>
        <v/>
      </c>
    </row>
    <row r="27" ht="15.75" customHeight="1" s="120">
      <c r="A27" s="2" t="inlineStr">
        <is>
          <t>Other Refrigeration</t>
        </is>
      </c>
      <c r="B27" s="7" t="inlineStr">
        <is>
          <t>Large Retail Food, Medium Retail Food</t>
        </is>
      </c>
      <c r="C27" s="61">
        <f>('EPA US Data'!G423057*'EPA US Data'!I423057+'EPA US Data'!G423060*'EPA US Data'!I423060)/SUM('EPA US Data'!I423057,'EPA US Data'!I423060)</f>
        <v/>
      </c>
    </row>
    <row r="28" ht="15.75" customHeight="1" s="120">
      <c r="A28" s="2" t="inlineStr">
        <is>
          <t>Foam</t>
        </is>
      </c>
      <c r="B28" s="7" t="inlineStr">
        <is>
          <t>PU Rigid: Spray Foam (Low-Pressure) - HFO-1234ze</t>
        </is>
      </c>
      <c r="C28" s="61">
        <f>'EPA US Data'!G391665</f>
        <v/>
      </c>
    </row>
    <row r="29" ht="15.75" customHeight="1" s="120">
      <c r="A29" s="2" t="inlineStr">
        <is>
          <t>MVAC</t>
        </is>
      </c>
      <c r="B29" s="7" t="inlineStr">
        <is>
          <t>Buses and Trains - 513A</t>
        </is>
      </c>
      <c r="C29" s="61">
        <f>'EPA US Data'!G426299</f>
        <v/>
      </c>
    </row>
    <row r="30" ht="15.75" customHeight="1" s="120">
      <c r="A30" s="6" t="inlineStr">
        <is>
          <t>Aerosols</t>
        </is>
      </c>
      <c r="B30" s="7" t="inlineStr">
        <is>
          <t>All U.S. AERO technologies</t>
        </is>
      </c>
      <c r="C30" s="61">
        <f>SUMPRODUCT('EPA US Data'!G352196:G352202,'EPA US Data'!I352196:I352202)/SUM('EPA US Data'!I352196:I352202)</f>
        <v/>
      </c>
    </row>
    <row r="31" ht="15.75" customHeight="1" s="120">
      <c r="A31" s="6" t="inlineStr">
        <is>
          <t>Recovery and Recycling</t>
        </is>
      </c>
      <c r="B31" s="7" t="inlineStr">
        <is>
          <t>Refrigerant Recovery at Disposal for Existing Refrigeration/AC Equipment</t>
        </is>
      </c>
      <c r="C31" s="2" t="n">
        <v>13</v>
      </c>
    </row>
    <row r="32" ht="15.75" customHeight="1" s="120"/>
    <row r="33" ht="15.75" customHeight="1" s="120">
      <c r="A33" s="3" t="inlineStr">
        <is>
          <t>Assumptions for F-gas Recycling and Recovery Adjustment</t>
        </is>
      </c>
      <c r="B33" s="3" t="n"/>
    </row>
    <row r="34" ht="15.75" customHeight="1" s="120">
      <c r="A34" s="2" t="inlineStr">
        <is>
          <t>Average Lifetime for Recovery</t>
        </is>
      </c>
      <c r="B34" s="2" t="n">
        <v>10</v>
      </c>
    </row>
    <row r="35" ht="15.75" customHeight="1" s="120">
      <c r="A35" s="2" t="inlineStr">
        <is>
          <t>Average Share of Charge Remaining at Disposal</t>
        </is>
      </c>
      <c r="B35" s="2" t="n">
        <v>0.75</v>
      </c>
    </row>
    <row r="36" ht="15.75" customHeight="1" s="120">
      <c r="A36" s="2" t="inlineStr">
        <is>
          <t>Average Share of Emissions Relative to Initial Charge</t>
        </is>
      </c>
      <c r="B36" s="2" t="n">
        <v>0.1</v>
      </c>
    </row>
    <row r="37" ht="15.75" customHeight="1" s="120"/>
    <row r="38" ht="15.75" customHeight="1" s="120">
      <c r="A38" s="3" t="inlineStr">
        <is>
          <t>Additional SNAP Abatement (Substitution) Potential Assigned to Cost Tiers</t>
        </is>
      </c>
      <c r="B38" s="3" t="n"/>
      <c r="C38" s="3" t="n"/>
      <c r="D38" s="3" t="n"/>
      <c r="E38" s="3" t="n"/>
      <c r="F38" s="3" t="n"/>
      <c r="G38" s="3" t="n"/>
      <c r="H38" s="3" t="n"/>
      <c r="I38" s="3" t="n"/>
      <c r="J38" s="3" t="n"/>
      <c r="K38" s="3" t="n"/>
      <c r="L38" s="3" t="n"/>
      <c r="M38" s="3" t="n"/>
      <c r="N38" s="3" t="n"/>
      <c r="O38" s="3" t="n"/>
      <c r="P38" s="3" t="n"/>
      <c r="Q38" s="3" t="n"/>
      <c r="R38" s="3" t="n"/>
      <c r="S38" s="3" t="n"/>
      <c r="T38" s="3" t="n"/>
      <c r="U38" s="3" t="n"/>
      <c r="V38" s="3" t="n"/>
      <c r="W38" s="3" t="n"/>
      <c r="X38" s="3" t="n"/>
      <c r="Y38" s="3" t="n"/>
      <c r="Z38" s="3" t="n"/>
      <c r="AA38" s="3" t="n"/>
      <c r="AB38" s="3" t="n"/>
      <c r="AC38" s="3" t="n"/>
      <c r="AD38" s="3" t="n"/>
      <c r="AE38" s="3" t="n"/>
      <c r="AF38" s="3" t="n"/>
      <c r="AG38" s="3" t="n"/>
      <c r="AH38" s="3" t="n"/>
      <c r="AI38" s="3" t="n"/>
      <c r="AJ38" s="3" t="n"/>
      <c r="AK38" s="3" t="n"/>
      <c r="AL38" s="3" t="n"/>
      <c r="AM38" s="3" t="n"/>
      <c r="AN38" s="1" t="n"/>
      <c r="AO38" s="1" t="n"/>
      <c r="AP38" s="1" t="n"/>
      <c r="AQ38" s="1" t="n"/>
      <c r="AR38" s="1" t="n"/>
      <c r="AS38" s="1" t="n"/>
      <c r="AT38" s="1" t="n"/>
      <c r="AU38" s="1" t="n"/>
      <c r="AV38" s="1" t="n"/>
      <c r="AW38" s="1" t="n"/>
      <c r="AX38" s="1" t="n"/>
      <c r="AY38" s="1" t="n"/>
      <c r="AZ38" s="1" t="n"/>
      <c r="BA38" s="1" t="n"/>
      <c r="BB38" s="1" t="n"/>
      <c r="BC38" s="1" t="n"/>
      <c r="BD38" s="1" t="n"/>
      <c r="BE38" s="1" t="n"/>
      <c r="BF38" s="1" t="n"/>
      <c r="BG38" s="1" t="n"/>
    </row>
    <row r="39" ht="15.75" customHeight="1" s="120">
      <c r="A39" s="2" t="inlineStr">
        <is>
          <t>Category</t>
        </is>
      </c>
      <c r="B39" s="62" t="inlineStr">
        <is>
          <t>Lower Bound</t>
        </is>
      </c>
      <c r="C39" s="62" t="inlineStr">
        <is>
          <t>Upper Bound</t>
        </is>
      </c>
      <c r="D39" s="1" t="n">
        <v>2015</v>
      </c>
      <c r="E39" s="1" t="n"/>
      <c r="F39" s="1" t="n"/>
      <c r="G39" s="1" t="n"/>
      <c r="H39" s="1" t="n"/>
      <c r="I39" s="1" t="n">
        <v>2020</v>
      </c>
      <c r="J39" s="1" t="n"/>
      <c r="K39" s="1" t="n"/>
      <c r="L39" s="1" t="n"/>
      <c r="M39" s="1" t="n"/>
      <c r="N39" s="1" t="n">
        <v>2025</v>
      </c>
      <c r="O39" s="1" t="n"/>
      <c r="P39" s="1" t="n"/>
      <c r="Q39" s="1" t="n"/>
      <c r="R39" s="1" t="n"/>
      <c r="S39" s="1" t="n">
        <v>2030</v>
      </c>
      <c r="T39" s="1" t="n"/>
      <c r="U39" s="1" t="n"/>
      <c r="V39" s="1" t="n"/>
      <c r="W39" s="1" t="n"/>
      <c r="X39" s="1" t="n">
        <v>2035</v>
      </c>
      <c r="Y39" s="1" t="n"/>
      <c r="Z39" s="1" t="n"/>
      <c r="AA39" s="1" t="n"/>
      <c r="AB39" s="1" t="n"/>
      <c r="AC39" s="1" t="n">
        <v>2040</v>
      </c>
      <c r="AD39" s="1" t="n"/>
      <c r="AE39" s="1" t="n"/>
      <c r="AF39" s="1" t="n"/>
      <c r="AG39" s="1" t="n"/>
      <c r="AH39" s="1" t="n">
        <v>2045</v>
      </c>
      <c r="AI39" s="1" t="n"/>
      <c r="AJ39" s="1" t="n"/>
      <c r="AK39" s="1" t="n"/>
      <c r="AL39" s="1" t="n"/>
      <c r="AM39" s="1" t="n">
        <v>2050</v>
      </c>
    </row>
    <row r="40" ht="15.75" customHeight="1" s="120">
      <c r="B40" s="63" t="n">
        <v>-1150</v>
      </c>
      <c r="C40" s="63">
        <f>B40+50</f>
        <v/>
      </c>
      <c r="D40" s="6" t="n">
        <v>0</v>
      </c>
      <c r="E40" s="6" t="n"/>
      <c r="F40" s="6" t="n"/>
      <c r="G40" s="6" t="n"/>
      <c r="H40" s="6" t="n"/>
      <c r="I40" s="6" t="n">
        <v>0</v>
      </c>
      <c r="J40" s="6" t="n"/>
      <c r="K40" s="6" t="n"/>
      <c r="L40" s="6" t="n"/>
      <c r="M40" s="6" t="n"/>
      <c r="N40" s="6" t="n">
        <v>0</v>
      </c>
      <c r="O40" s="6" t="n"/>
      <c r="P40" s="6" t="n"/>
      <c r="Q40" s="6" t="n"/>
      <c r="R40" s="6" t="n"/>
      <c r="S40" s="6" t="n">
        <v>0</v>
      </c>
      <c r="T40" s="6" t="n"/>
      <c r="U40" s="6" t="n"/>
      <c r="V40" s="6" t="n"/>
      <c r="W40" s="6" t="n"/>
      <c r="X40" s="6" t="n">
        <v>0</v>
      </c>
      <c r="Y40" s="6" t="n"/>
      <c r="Z40" s="6" t="n"/>
      <c r="AA40" s="6" t="n"/>
      <c r="AB40" s="6" t="n"/>
      <c r="AC40" s="6" t="n">
        <v>0</v>
      </c>
      <c r="AD40" s="6" t="n"/>
      <c r="AE40" s="6" t="n"/>
      <c r="AF40" s="6" t="n"/>
      <c r="AG40" s="6" t="n"/>
      <c r="AH40" s="6" t="n">
        <v>0</v>
      </c>
      <c r="AI40" s="6" t="n"/>
      <c r="AJ40" s="6" t="n"/>
      <c r="AK40" s="6" t="n"/>
      <c r="AL40" s="6" t="n"/>
      <c r="AM40" s="6" t="n">
        <v>0</v>
      </c>
    </row>
    <row r="41" ht="15.75" customHeight="1" s="120">
      <c r="B41" s="63">
        <f>C40</f>
        <v/>
      </c>
      <c r="C41" s="63">
        <f>B41+50</f>
        <v/>
      </c>
      <c r="D41" s="6" t="n">
        <v>0</v>
      </c>
      <c r="E41" s="6" t="n"/>
      <c r="F41" s="6" t="n"/>
      <c r="G41" s="6" t="n"/>
      <c r="H41" s="6" t="n"/>
      <c r="I41" s="6" t="n">
        <v>0</v>
      </c>
      <c r="J41" s="6" t="n"/>
      <c r="K41" s="6" t="n"/>
      <c r="L41" s="6" t="n"/>
      <c r="M41" s="6" t="n"/>
      <c r="N41" s="6" t="n">
        <v>0</v>
      </c>
      <c r="O41" s="6" t="n"/>
      <c r="P41" s="6" t="n"/>
      <c r="Q41" s="6" t="n"/>
      <c r="R41" s="6" t="n"/>
      <c r="S41" s="6" t="n">
        <v>0</v>
      </c>
      <c r="T41" s="6" t="n"/>
      <c r="U41" s="6" t="n"/>
      <c r="V41" s="6" t="n"/>
      <c r="W41" s="6" t="n"/>
      <c r="X41" s="6" t="n">
        <v>0</v>
      </c>
      <c r="Y41" s="6" t="n"/>
      <c r="Z41" s="6" t="n"/>
      <c r="AA41" s="6" t="n"/>
      <c r="AB41" s="6" t="n"/>
      <c r="AC41" s="6" t="n">
        <v>0</v>
      </c>
      <c r="AD41" s="6" t="n"/>
      <c r="AE41" s="6" t="n"/>
      <c r="AF41" s="6" t="n"/>
      <c r="AG41" s="6" t="n"/>
      <c r="AH41" s="6" t="n">
        <v>0</v>
      </c>
      <c r="AI41" s="6" t="n"/>
      <c r="AJ41" s="6" t="n"/>
      <c r="AK41" s="6" t="n"/>
      <c r="AL41" s="6" t="n"/>
      <c r="AM41" s="6" t="n">
        <v>0</v>
      </c>
    </row>
    <row r="42" ht="15.75" customHeight="1" s="120">
      <c r="B42" s="63">
        <f>C41</f>
        <v/>
      </c>
      <c r="C42" s="63">
        <f>B42+50</f>
        <v/>
      </c>
      <c r="D42" s="6" t="n">
        <v>0</v>
      </c>
      <c r="E42" s="6" t="n"/>
      <c r="F42" s="6" t="n"/>
      <c r="G42" s="6" t="n"/>
      <c r="H42" s="6" t="n"/>
      <c r="I42" s="6" t="n">
        <v>0</v>
      </c>
      <c r="J42" s="6" t="n"/>
      <c r="K42" s="6" t="n"/>
      <c r="L42" s="6" t="n"/>
      <c r="M42" s="6" t="n"/>
      <c r="N42" s="6" t="n">
        <v>0</v>
      </c>
      <c r="O42" s="6" t="n"/>
      <c r="P42" s="6" t="n"/>
      <c r="Q42" s="6" t="n"/>
      <c r="R42" s="6" t="n"/>
      <c r="S42" s="6" t="n">
        <v>0</v>
      </c>
      <c r="T42" s="6" t="n"/>
      <c r="U42" s="6" t="n"/>
      <c r="V42" s="6" t="n"/>
      <c r="W42" s="6" t="n"/>
      <c r="X42" s="6" t="n">
        <v>0</v>
      </c>
      <c r="Y42" s="6" t="n"/>
      <c r="Z42" s="6" t="n"/>
      <c r="AA42" s="6" t="n"/>
      <c r="AB42" s="6" t="n"/>
      <c r="AC42" s="6" t="n">
        <v>0</v>
      </c>
      <c r="AD42" s="6" t="n"/>
      <c r="AE42" s="6" t="n"/>
      <c r="AF42" s="6" t="n"/>
      <c r="AG42" s="6" t="n"/>
      <c r="AH42" s="6" t="n">
        <v>0</v>
      </c>
      <c r="AI42" s="6" t="n"/>
      <c r="AJ42" s="6" t="n"/>
      <c r="AK42" s="6" t="n"/>
      <c r="AL42" s="6" t="n"/>
      <c r="AM42" s="6" t="n">
        <v>0</v>
      </c>
    </row>
    <row r="43" ht="15.75" customHeight="1" s="120">
      <c r="B43" s="63">
        <f>C42</f>
        <v/>
      </c>
      <c r="C43" s="63">
        <f>B43+50</f>
        <v/>
      </c>
      <c r="D43" s="6" t="n">
        <v>0</v>
      </c>
      <c r="E43" s="6" t="n"/>
      <c r="F43" s="6" t="n"/>
      <c r="G43" s="6" t="n"/>
      <c r="H43" s="6" t="n"/>
      <c r="I43" s="6" t="n">
        <v>0</v>
      </c>
      <c r="J43" s="6" t="n"/>
      <c r="K43" s="6" t="n"/>
      <c r="L43" s="6" t="n"/>
      <c r="M43" s="6" t="n"/>
      <c r="N43" s="6" t="n">
        <v>0</v>
      </c>
      <c r="O43" s="6" t="n"/>
      <c r="P43" s="6" t="n"/>
      <c r="Q43" s="6" t="n"/>
      <c r="R43" s="6" t="n"/>
      <c r="S43" s="6" t="n">
        <v>0</v>
      </c>
      <c r="T43" s="6" t="n"/>
      <c r="U43" s="6" t="n"/>
      <c r="V43" s="6" t="n"/>
      <c r="W43" s="6" t="n"/>
      <c r="X43" s="6" t="n">
        <v>0</v>
      </c>
      <c r="Y43" s="6" t="n"/>
      <c r="Z43" s="6" t="n"/>
      <c r="AA43" s="6" t="n"/>
      <c r="AB43" s="6" t="n"/>
      <c r="AC43" s="6" t="n">
        <v>0</v>
      </c>
      <c r="AD43" s="6" t="n"/>
      <c r="AE43" s="6" t="n"/>
      <c r="AF43" s="6" t="n"/>
      <c r="AG43" s="6" t="n"/>
      <c r="AH43" s="6" t="n">
        <v>0</v>
      </c>
      <c r="AI43" s="6" t="n"/>
      <c r="AJ43" s="6" t="n"/>
      <c r="AK43" s="6" t="n"/>
      <c r="AL43" s="6" t="n"/>
      <c r="AM43" s="6" t="n">
        <v>0</v>
      </c>
    </row>
    <row r="44" ht="15.75" customHeight="1" s="120">
      <c r="B44" s="63">
        <f>C43</f>
        <v/>
      </c>
      <c r="C44" s="63">
        <f>B44+50</f>
        <v/>
      </c>
      <c r="D44" s="6" t="n">
        <v>0</v>
      </c>
      <c r="E44" s="6" t="n"/>
      <c r="F44" s="6" t="n"/>
      <c r="G44" s="6" t="n"/>
      <c r="H44" s="6" t="n"/>
      <c r="I44" s="6" t="n">
        <v>0</v>
      </c>
      <c r="J44" s="6" t="n"/>
      <c r="K44" s="6" t="n"/>
      <c r="L44" s="6" t="n"/>
      <c r="M44" s="6" t="n"/>
      <c r="N44" s="6" t="n">
        <v>0</v>
      </c>
      <c r="O44" s="6" t="n"/>
      <c r="P44" s="6" t="n"/>
      <c r="Q44" s="6" t="n"/>
      <c r="R44" s="6" t="n"/>
      <c r="S44" s="6" t="n">
        <v>0</v>
      </c>
      <c r="T44" s="6" t="n"/>
      <c r="U44" s="6" t="n"/>
      <c r="V44" s="6" t="n"/>
      <c r="W44" s="6" t="n"/>
      <c r="X44" s="6" t="n">
        <v>0</v>
      </c>
      <c r="Y44" s="6" t="n"/>
      <c r="Z44" s="6" t="n"/>
      <c r="AA44" s="6" t="n"/>
      <c r="AB44" s="6" t="n"/>
      <c r="AC44" s="6" t="n">
        <v>0</v>
      </c>
      <c r="AD44" s="6" t="n"/>
      <c r="AE44" s="6" t="n"/>
      <c r="AF44" s="6" t="n"/>
      <c r="AG44" s="6" t="n"/>
      <c r="AH44" s="6" t="n">
        <v>0</v>
      </c>
      <c r="AI44" s="6" t="n"/>
      <c r="AJ44" s="6" t="n"/>
      <c r="AK44" s="6" t="n"/>
      <c r="AL44" s="6" t="n"/>
      <c r="AM44" s="6" t="n">
        <v>0</v>
      </c>
    </row>
    <row r="45" ht="15.75" customHeight="1" s="120">
      <c r="B45" s="63">
        <f>C44</f>
        <v/>
      </c>
      <c r="C45" s="63">
        <f>B45+50</f>
        <v/>
      </c>
      <c r="D45" s="6" t="n">
        <v>0</v>
      </c>
      <c r="E45" s="6" t="n"/>
      <c r="F45" s="6" t="n"/>
      <c r="G45" s="6" t="n"/>
      <c r="H45" s="6" t="n"/>
      <c r="I45" s="6" t="n">
        <v>0</v>
      </c>
      <c r="J45" s="6" t="n"/>
      <c r="K45" s="6" t="n"/>
      <c r="L45" s="6" t="n"/>
      <c r="M45" s="6" t="n"/>
      <c r="N45" s="6" t="n">
        <v>0</v>
      </c>
      <c r="O45" s="6" t="n"/>
      <c r="P45" s="6" t="n"/>
      <c r="Q45" s="6" t="n"/>
      <c r="R45" s="6" t="n"/>
      <c r="S45" s="6" t="n">
        <v>0</v>
      </c>
      <c r="T45" s="6" t="n"/>
      <c r="U45" s="6" t="n"/>
      <c r="V45" s="6" t="n"/>
      <c r="W45" s="6" t="n"/>
      <c r="X45" s="6" t="n">
        <v>0</v>
      </c>
      <c r="Y45" s="6" t="n"/>
      <c r="Z45" s="6" t="n"/>
      <c r="AA45" s="6" t="n"/>
      <c r="AB45" s="6" t="n"/>
      <c r="AC45" s="6" t="n">
        <v>0</v>
      </c>
      <c r="AD45" s="6" t="n"/>
      <c r="AE45" s="6" t="n"/>
      <c r="AF45" s="6" t="n"/>
      <c r="AG45" s="6" t="n"/>
      <c r="AH45" s="6" t="n">
        <v>0</v>
      </c>
      <c r="AI45" s="6" t="n"/>
      <c r="AJ45" s="6" t="n"/>
      <c r="AK45" s="6" t="n"/>
      <c r="AL45" s="6" t="n"/>
      <c r="AM45" s="6" t="n">
        <v>0</v>
      </c>
    </row>
    <row r="46" ht="15.75" customHeight="1" s="120">
      <c r="B46" s="63">
        <f>C45</f>
        <v/>
      </c>
      <c r="C46" s="63">
        <f>B46+50</f>
        <v/>
      </c>
      <c r="D46" s="6" t="n">
        <v>0</v>
      </c>
      <c r="E46" s="6" t="n"/>
      <c r="F46" s="6" t="n"/>
      <c r="G46" s="6" t="n"/>
      <c r="H46" s="6" t="n"/>
      <c r="I46" s="6" t="n">
        <v>0</v>
      </c>
      <c r="J46" s="6" t="n"/>
      <c r="K46" s="6" t="n"/>
      <c r="L46" s="6" t="n"/>
      <c r="M46" s="6" t="n"/>
      <c r="N46" s="6" t="n">
        <v>0</v>
      </c>
      <c r="O46" s="6" t="n"/>
      <c r="P46" s="6" t="n"/>
      <c r="Q46" s="6" t="n"/>
      <c r="R46" s="6" t="n"/>
      <c r="S46" s="6" t="n">
        <v>0</v>
      </c>
      <c r="T46" s="6" t="n"/>
      <c r="U46" s="6" t="n"/>
      <c r="V46" s="6" t="n"/>
      <c r="W46" s="6" t="n"/>
      <c r="X46" s="6" t="n">
        <v>0</v>
      </c>
      <c r="Y46" s="6" t="n"/>
      <c r="Z46" s="6" t="n"/>
      <c r="AA46" s="6" t="n"/>
      <c r="AB46" s="6" t="n"/>
      <c r="AC46" s="6" t="n">
        <v>0</v>
      </c>
      <c r="AD46" s="6" t="n"/>
      <c r="AE46" s="6" t="n"/>
      <c r="AF46" s="6" t="n"/>
      <c r="AG46" s="6" t="n"/>
      <c r="AH46" s="6" t="n">
        <v>0</v>
      </c>
      <c r="AI46" s="6" t="n"/>
      <c r="AJ46" s="6" t="n"/>
      <c r="AK46" s="6" t="n"/>
      <c r="AL46" s="6" t="n"/>
      <c r="AM46" s="6" t="n">
        <v>0</v>
      </c>
    </row>
    <row r="47" ht="15.75" customHeight="1" s="120">
      <c r="B47" s="63">
        <f>C46</f>
        <v/>
      </c>
      <c r="C47" s="63">
        <f>B47+50</f>
        <v/>
      </c>
      <c r="D47" s="6" t="n">
        <v>0</v>
      </c>
      <c r="E47" s="6" t="n"/>
      <c r="F47" s="6" t="n"/>
      <c r="G47" s="6" t="n"/>
      <c r="H47" s="6" t="n"/>
      <c r="I47" s="6" t="n">
        <v>0</v>
      </c>
      <c r="J47" s="6" t="n"/>
      <c r="K47" s="6" t="n"/>
      <c r="L47" s="6" t="n"/>
      <c r="M47" s="6" t="n"/>
      <c r="N47" s="6" t="n">
        <v>0</v>
      </c>
      <c r="O47" s="6" t="n"/>
      <c r="P47" s="6" t="n"/>
      <c r="Q47" s="6" t="n"/>
      <c r="R47" s="6" t="n"/>
      <c r="S47" s="6" t="n">
        <v>0</v>
      </c>
      <c r="T47" s="6" t="n"/>
      <c r="U47" s="6" t="n"/>
      <c r="V47" s="6" t="n"/>
      <c r="W47" s="6" t="n"/>
      <c r="X47" s="6" t="n">
        <v>0</v>
      </c>
      <c r="Y47" s="6" t="n"/>
      <c r="Z47" s="6" t="n"/>
      <c r="AA47" s="6" t="n"/>
      <c r="AB47" s="6" t="n"/>
      <c r="AC47" s="6" t="n">
        <v>0</v>
      </c>
      <c r="AD47" s="6" t="n"/>
      <c r="AE47" s="6" t="n"/>
      <c r="AF47" s="6" t="n"/>
      <c r="AG47" s="6" t="n"/>
      <c r="AH47" s="6" t="n">
        <v>0</v>
      </c>
      <c r="AI47" s="6" t="n"/>
      <c r="AJ47" s="6" t="n"/>
      <c r="AK47" s="6" t="n"/>
      <c r="AL47" s="6" t="n"/>
      <c r="AM47" s="6" t="n">
        <v>0</v>
      </c>
    </row>
    <row r="48" ht="15.75" customHeight="1" s="120">
      <c r="B48" s="63">
        <f>C47</f>
        <v/>
      </c>
      <c r="C48" s="63">
        <f>B48+50</f>
        <v/>
      </c>
      <c r="D48" s="6" t="n">
        <v>0</v>
      </c>
      <c r="E48" s="6" t="n"/>
      <c r="F48" s="6" t="n"/>
      <c r="G48" s="6" t="n"/>
      <c r="H48" s="6" t="n"/>
      <c r="I48" s="6" t="n">
        <v>0</v>
      </c>
      <c r="J48" s="6" t="n"/>
      <c r="K48" s="6" t="n"/>
      <c r="L48" s="6" t="n"/>
      <c r="M48" s="6" t="n"/>
      <c r="N48" s="6" t="n">
        <v>0</v>
      </c>
      <c r="O48" s="6" t="n"/>
      <c r="P48" s="6" t="n"/>
      <c r="Q48" s="6" t="n"/>
      <c r="R48" s="6" t="n"/>
      <c r="S48" s="6" t="n">
        <v>0</v>
      </c>
      <c r="T48" s="6" t="n"/>
      <c r="U48" s="6" t="n"/>
      <c r="V48" s="6" t="n"/>
      <c r="W48" s="6" t="n"/>
      <c r="X48" s="6" t="n">
        <v>0</v>
      </c>
      <c r="Y48" s="6" t="n"/>
      <c r="Z48" s="6" t="n"/>
      <c r="AA48" s="6" t="n"/>
      <c r="AB48" s="6" t="n"/>
      <c r="AC48" s="6" t="n">
        <v>0</v>
      </c>
      <c r="AD48" s="6" t="n"/>
      <c r="AE48" s="6" t="n"/>
      <c r="AF48" s="6" t="n"/>
      <c r="AG48" s="6" t="n"/>
      <c r="AH48" s="6" t="n">
        <v>0</v>
      </c>
      <c r="AI48" s="6" t="n"/>
      <c r="AJ48" s="6" t="n"/>
      <c r="AK48" s="6" t="n"/>
      <c r="AL48" s="6" t="n"/>
      <c r="AM48" s="6" t="n">
        <v>0</v>
      </c>
    </row>
    <row r="49" ht="15.75" customHeight="1" s="120">
      <c r="B49" s="63">
        <f>C48</f>
        <v/>
      </c>
      <c r="C49" s="63">
        <f>B49+50</f>
        <v/>
      </c>
      <c r="D49" s="6" t="n">
        <v>0</v>
      </c>
      <c r="E49" s="6" t="n"/>
      <c r="F49" s="6" t="n"/>
      <c r="G49" s="6" t="n"/>
      <c r="H49" s="6" t="n"/>
      <c r="I49" s="6" t="n">
        <v>0</v>
      </c>
      <c r="J49" s="6" t="n"/>
      <c r="K49" s="6" t="n"/>
      <c r="L49" s="6" t="n"/>
      <c r="M49" s="6" t="n"/>
      <c r="N49" s="6" t="n">
        <v>0</v>
      </c>
      <c r="O49" s="6" t="n"/>
      <c r="P49" s="6" t="n"/>
      <c r="Q49" s="6" t="n"/>
      <c r="R49" s="6" t="n"/>
      <c r="S49" s="6" t="n">
        <v>0</v>
      </c>
      <c r="T49" s="6" t="n"/>
      <c r="U49" s="6" t="n"/>
      <c r="V49" s="6" t="n"/>
      <c r="W49" s="6" t="n"/>
      <c r="X49" s="6" t="n">
        <v>0</v>
      </c>
      <c r="Y49" s="6" t="n"/>
      <c r="Z49" s="6" t="n"/>
      <c r="AA49" s="6" t="n"/>
      <c r="AB49" s="6" t="n"/>
      <c r="AC49" s="6" t="n">
        <v>0</v>
      </c>
      <c r="AD49" s="6" t="n"/>
      <c r="AE49" s="6" t="n"/>
      <c r="AF49" s="6" t="n"/>
      <c r="AG49" s="6" t="n"/>
      <c r="AH49" s="6" t="n">
        <v>0</v>
      </c>
      <c r="AI49" s="6" t="n"/>
      <c r="AJ49" s="6" t="n"/>
      <c r="AK49" s="6" t="n"/>
      <c r="AL49" s="6" t="n"/>
      <c r="AM49" s="6" t="n">
        <v>0</v>
      </c>
    </row>
    <row r="50" ht="15.75" customHeight="1" s="120">
      <c r="B50" s="63">
        <f>C49</f>
        <v/>
      </c>
      <c r="C50" s="63">
        <f>B50+50</f>
        <v/>
      </c>
      <c r="D50" s="6" t="n">
        <v>0</v>
      </c>
      <c r="E50" s="6" t="n"/>
      <c r="F50" s="6" t="n"/>
      <c r="G50" s="6" t="n"/>
      <c r="H50" s="6" t="n"/>
      <c r="I50" s="6" t="n">
        <v>0</v>
      </c>
      <c r="J50" s="6" t="n"/>
      <c r="K50" s="6" t="n"/>
      <c r="L50" s="6" t="n"/>
      <c r="M50" s="6" t="n"/>
      <c r="N50" s="6" t="n">
        <v>0</v>
      </c>
      <c r="O50" s="6" t="n"/>
      <c r="P50" s="6" t="n"/>
      <c r="Q50" s="6" t="n"/>
      <c r="R50" s="6" t="n"/>
      <c r="S50" s="6" t="n">
        <v>0</v>
      </c>
      <c r="T50" s="6" t="n"/>
      <c r="U50" s="6" t="n"/>
      <c r="V50" s="6" t="n"/>
      <c r="W50" s="6" t="n"/>
      <c r="X50" s="6" t="n">
        <v>0</v>
      </c>
      <c r="Y50" s="6" t="n"/>
      <c r="Z50" s="6" t="n"/>
      <c r="AA50" s="6" t="n"/>
      <c r="AB50" s="6" t="n"/>
      <c r="AC50" s="6" t="n">
        <v>0</v>
      </c>
      <c r="AD50" s="6" t="n"/>
      <c r="AE50" s="6" t="n"/>
      <c r="AF50" s="6" t="n"/>
      <c r="AG50" s="6" t="n"/>
      <c r="AH50" s="6" t="n">
        <v>0</v>
      </c>
      <c r="AI50" s="6" t="n"/>
      <c r="AJ50" s="6" t="n"/>
      <c r="AK50" s="6" t="n"/>
      <c r="AL50" s="6" t="n"/>
      <c r="AM50" s="6" t="n">
        <v>0</v>
      </c>
    </row>
    <row r="51" ht="15.75" customHeight="1" s="120">
      <c r="B51" s="63">
        <f>C50</f>
        <v/>
      </c>
      <c r="C51" s="63">
        <f>B51+50</f>
        <v/>
      </c>
      <c r="D51" s="6" t="n">
        <v>0</v>
      </c>
      <c r="E51" s="6" t="n"/>
      <c r="F51" s="6" t="n"/>
      <c r="G51" s="6" t="n"/>
      <c r="H51" s="6" t="n"/>
      <c r="I51" s="6" t="n">
        <v>0</v>
      </c>
      <c r="J51" s="6" t="n"/>
      <c r="K51" s="6" t="n"/>
      <c r="L51" s="6" t="n"/>
      <c r="M51" s="6" t="n"/>
      <c r="N51" s="6" t="n">
        <v>0</v>
      </c>
      <c r="O51" s="6" t="n"/>
      <c r="P51" s="6" t="n"/>
      <c r="Q51" s="6" t="n"/>
      <c r="R51" s="6" t="n"/>
      <c r="S51" s="6" t="n">
        <v>0</v>
      </c>
      <c r="T51" s="6" t="n"/>
      <c r="U51" s="6" t="n"/>
      <c r="V51" s="6" t="n"/>
      <c r="W51" s="6" t="n"/>
      <c r="X51" s="6" t="n">
        <v>0</v>
      </c>
      <c r="Y51" s="6" t="n"/>
      <c r="Z51" s="6" t="n"/>
      <c r="AA51" s="6" t="n"/>
      <c r="AB51" s="6" t="n"/>
      <c r="AC51" s="6" t="n">
        <v>0</v>
      </c>
      <c r="AD51" s="6" t="n"/>
      <c r="AE51" s="6" t="n"/>
      <c r="AF51" s="6" t="n"/>
      <c r="AG51" s="6" t="n"/>
      <c r="AH51" s="6" t="n">
        <v>0</v>
      </c>
      <c r="AI51" s="6" t="n"/>
      <c r="AJ51" s="6" t="n"/>
      <c r="AK51" s="6" t="n"/>
      <c r="AL51" s="6" t="n"/>
      <c r="AM51" s="6" t="n">
        <v>0</v>
      </c>
    </row>
    <row r="52" ht="15.75" customHeight="1" s="120">
      <c r="B52" s="63">
        <f>C51</f>
        <v/>
      </c>
      <c r="C52" s="63">
        <f>B52+50</f>
        <v/>
      </c>
      <c r="D52" s="6" t="n">
        <v>0</v>
      </c>
      <c r="E52" s="6" t="n"/>
      <c r="F52" s="6" t="n"/>
      <c r="G52" s="6" t="n"/>
      <c r="H52" s="6" t="n"/>
      <c r="I52" s="6" t="n">
        <v>0</v>
      </c>
      <c r="J52" s="6" t="n"/>
      <c r="K52" s="6" t="n"/>
      <c r="L52" s="6" t="n"/>
      <c r="M52" s="6" t="n"/>
      <c r="N52" s="6" t="n">
        <v>0</v>
      </c>
      <c r="O52" s="6" t="n"/>
      <c r="P52" s="6" t="n"/>
      <c r="Q52" s="6" t="n"/>
      <c r="R52" s="6" t="n"/>
      <c r="S52" s="6" t="n">
        <v>0</v>
      </c>
      <c r="T52" s="6" t="n"/>
      <c r="U52" s="6" t="n"/>
      <c r="V52" s="6" t="n"/>
      <c r="W52" s="6" t="n"/>
      <c r="X52" s="6" t="n">
        <v>0</v>
      </c>
      <c r="Y52" s="6" t="n"/>
      <c r="Z52" s="6" t="n"/>
      <c r="AA52" s="6" t="n"/>
      <c r="AB52" s="6" t="n"/>
      <c r="AC52" s="6" t="n">
        <v>0</v>
      </c>
      <c r="AD52" s="6" t="n"/>
      <c r="AE52" s="6" t="n"/>
      <c r="AF52" s="6" t="n"/>
      <c r="AG52" s="6" t="n"/>
      <c r="AH52" s="6" t="n">
        <v>0</v>
      </c>
      <c r="AI52" s="6" t="n"/>
      <c r="AJ52" s="6" t="n"/>
      <c r="AK52" s="6" t="n"/>
      <c r="AL52" s="6" t="n"/>
      <c r="AM52" s="6" t="n">
        <v>0</v>
      </c>
    </row>
    <row r="53" ht="15.75" customHeight="1" s="120">
      <c r="B53" s="63">
        <f>C52</f>
        <v/>
      </c>
      <c r="C53" s="63">
        <f>B53+50</f>
        <v/>
      </c>
      <c r="D53" s="6" t="n">
        <v>0</v>
      </c>
      <c r="E53" s="6" t="n"/>
      <c r="F53" s="6" t="n"/>
      <c r="G53" s="6" t="n"/>
      <c r="H53" s="6" t="n"/>
      <c r="I53" s="6" t="n">
        <v>0</v>
      </c>
      <c r="J53" s="6" t="n"/>
      <c r="K53" s="6" t="n"/>
      <c r="L53" s="6" t="n"/>
      <c r="M53" s="6" t="n"/>
      <c r="N53" s="6" t="n">
        <v>0</v>
      </c>
      <c r="O53" s="6" t="n"/>
      <c r="P53" s="6" t="n"/>
      <c r="Q53" s="6" t="n"/>
      <c r="R53" s="6" t="n"/>
      <c r="S53" s="6" t="n">
        <v>0</v>
      </c>
      <c r="T53" s="6" t="n"/>
      <c r="U53" s="6" t="n"/>
      <c r="V53" s="6" t="n"/>
      <c r="W53" s="6" t="n"/>
      <c r="X53" s="6" t="n">
        <v>0</v>
      </c>
      <c r="Y53" s="6" t="n"/>
      <c r="Z53" s="6" t="n"/>
      <c r="AA53" s="6" t="n"/>
      <c r="AB53" s="6" t="n"/>
      <c r="AC53" s="6" t="n">
        <v>0</v>
      </c>
      <c r="AD53" s="6" t="n"/>
      <c r="AE53" s="6" t="n"/>
      <c r="AF53" s="6" t="n"/>
      <c r="AG53" s="6" t="n"/>
      <c r="AH53" s="6" t="n">
        <v>0</v>
      </c>
      <c r="AI53" s="6" t="n"/>
      <c r="AJ53" s="6" t="n"/>
      <c r="AK53" s="6" t="n"/>
      <c r="AL53" s="6" t="n"/>
      <c r="AM53" s="6" t="n">
        <v>0</v>
      </c>
    </row>
    <row r="54" ht="15.75" customHeight="1" s="120">
      <c r="B54" s="63">
        <f>C53</f>
        <v/>
      </c>
      <c r="C54" s="63">
        <f>B54+50</f>
        <v/>
      </c>
      <c r="D54" s="6" t="n">
        <v>0</v>
      </c>
      <c r="E54" s="6" t="n"/>
      <c r="F54" s="6" t="n"/>
      <c r="G54" s="6" t="n"/>
      <c r="H54" s="6" t="n"/>
      <c r="I54" s="6" t="n">
        <v>0</v>
      </c>
      <c r="J54" s="6" t="n"/>
      <c r="K54" s="6" t="n"/>
      <c r="L54" s="6" t="n"/>
      <c r="M54" s="6" t="n"/>
      <c r="N54" s="6" t="n">
        <v>0</v>
      </c>
      <c r="O54" s="6" t="n"/>
      <c r="P54" s="6" t="n"/>
      <c r="Q54" s="6" t="n"/>
      <c r="R54" s="6" t="n"/>
      <c r="S54" s="6" t="n">
        <v>0</v>
      </c>
      <c r="T54" s="6" t="n"/>
      <c r="U54" s="6" t="n"/>
      <c r="V54" s="6" t="n"/>
      <c r="W54" s="6" t="n"/>
      <c r="X54" s="6" t="n">
        <v>0</v>
      </c>
      <c r="Y54" s="6" t="n"/>
      <c r="Z54" s="6" t="n"/>
      <c r="AA54" s="6" t="n"/>
      <c r="AB54" s="6" t="n"/>
      <c r="AC54" s="6" t="n">
        <v>0</v>
      </c>
      <c r="AD54" s="6" t="n"/>
      <c r="AE54" s="6" t="n"/>
      <c r="AF54" s="6" t="n"/>
      <c r="AG54" s="6" t="n"/>
      <c r="AH54" s="6" t="n">
        <v>0</v>
      </c>
      <c r="AI54" s="6" t="n"/>
      <c r="AJ54" s="6" t="n"/>
      <c r="AK54" s="6" t="n"/>
      <c r="AL54" s="6" t="n"/>
      <c r="AM54" s="6" t="n">
        <v>0</v>
      </c>
    </row>
    <row r="55" ht="15.75" customHeight="1" s="120">
      <c r="B55" s="63">
        <f>C54</f>
        <v/>
      </c>
      <c r="C55" s="63">
        <f>B55+50</f>
        <v/>
      </c>
      <c r="D55" s="6" t="n">
        <v>0</v>
      </c>
      <c r="E55" s="6" t="n"/>
      <c r="F55" s="6" t="n"/>
      <c r="G55" s="6" t="n"/>
      <c r="H55" s="6" t="n"/>
      <c r="I55" s="6" t="n">
        <v>0</v>
      </c>
      <c r="J55" s="6" t="n"/>
      <c r="K55" s="6" t="n"/>
      <c r="L55" s="6" t="n"/>
      <c r="M55" s="6" t="n"/>
      <c r="N55" s="6" t="n">
        <v>0</v>
      </c>
      <c r="O55" s="6" t="n"/>
      <c r="P55" s="6" t="n"/>
      <c r="Q55" s="6" t="n"/>
      <c r="R55" s="6" t="n"/>
      <c r="S55" s="6" t="n">
        <v>0</v>
      </c>
      <c r="T55" s="6" t="n"/>
      <c r="U55" s="6" t="n"/>
      <c r="V55" s="6" t="n"/>
      <c r="W55" s="6" t="n"/>
      <c r="X55" s="6" t="n">
        <v>0</v>
      </c>
      <c r="Y55" s="6" t="n"/>
      <c r="Z55" s="6" t="n"/>
      <c r="AA55" s="6" t="n"/>
      <c r="AB55" s="6" t="n"/>
      <c r="AC55" s="6" t="n">
        <v>0</v>
      </c>
      <c r="AD55" s="6" t="n"/>
      <c r="AE55" s="6" t="n"/>
      <c r="AF55" s="6" t="n"/>
      <c r="AG55" s="6" t="n"/>
      <c r="AH55" s="6" t="n">
        <v>0</v>
      </c>
      <c r="AI55" s="6" t="n"/>
      <c r="AJ55" s="6" t="n"/>
      <c r="AK55" s="6" t="n"/>
      <c r="AL55" s="6" t="n"/>
      <c r="AM55" s="6" t="n">
        <v>0</v>
      </c>
    </row>
    <row r="56" ht="15.75" customHeight="1" s="120">
      <c r="B56" s="63">
        <f>C55</f>
        <v/>
      </c>
      <c r="C56" s="63">
        <f>B56+50</f>
        <v/>
      </c>
      <c r="D56" s="6" t="n">
        <v>0</v>
      </c>
      <c r="E56" s="6" t="n"/>
      <c r="F56" s="6" t="n"/>
      <c r="G56" s="6" t="n"/>
      <c r="H56" s="6" t="n"/>
      <c r="I56" s="6" t="n">
        <v>0</v>
      </c>
      <c r="J56" s="6" t="n"/>
      <c r="K56" s="6" t="n"/>
      <c r="L56" s="6" t="n"/>
      <c r="M56" s="6" t="n"/>
      <c r="N56" s="6" t="n">
        <v>0</v>
      </c>
      <c r="O56" s="6" t="n"/>
      <c r="P56" s="6" t="n"/>
      <c r="Q56" s="6" t="n"/>
      <c r="R56" s="6" t="n"/>
      <c r="S56" s="6" t="n">
        <v>0</v>
      </c>
      <c r="T56" s="6" t="n"/>
      <c r="U56" s="6" t="n"/>
      <c r="V56" s="6" t="n"/>
      <c r="W56" s="6" t="n"/>
      <c r="X56" s="6" t="n">
        <v>0</v>
      </c>
      <c r="Y56" s="6" t="n"/>
      <c r="Z56" s="6" t="n"/>
      <c r="AA56" s="6" t="n"/>
      <c r="AB56" s="6" t="n"/>
      <c r="AC56" s="6" t="n">
        <v>0</v>
      </c>
      <c r="AD56" s="6" t="n"/>
      <c r="AE56" s="6" t="n"/>
      <c r="AF56" s="6" t="n"/>
      <c r="AG56" s="6" t="n"/>
      <c r="AH56" s="6" t="n">
        <v>0</v>
      </c>
      <c r="AI56" s="6" t="n"/>
      <c r="AJ56" s="6" t="n"/>
      <c r="AK56" s="6" t="n"/>
      <c r="AL56" s="6" t="n"/>
      <c r="AM56" s="6" t="n">
        <v>0</v>
      </c>
    </row>
    <row r="57" ht="15.75" customHeight="1" s="120">
      <c r="B57" s="63">
        <f>C56</f>
        <v/>
      </c>
      <c r="C57" s="63">
        <f>B57+50</f>
        <v/>
      </c>
      <c r="D57" s="6" t="n">
        <v>0</v>
      </c>
      <c r="E57" s="6" t="n"/>
      <c r="F57" s="6" t="n"/>
      <c r="G57" s="6" t="n"/>
      <c r="H57" s="6" t="n"/>
      <c r="I57" s="6" t="n">
        <v>0</v>
      </c>
      <c r="J57" s="6" t="n"/>
      <c r="K57" s="6" t="n"/>
      <c r="L57" s="6" t="n"/>
      <c r="M57" s="6" t="n"/>
      <c r="N57" s="6" t="n">
        <v>0</v>
      </c>
      <c r="O57" s="6" t="n"/>
      <c r="P57" s="6" t="n"/>
      <c r="Q57" s="6" t="n"/>
      <c r="R57" s="6" t="n"/>
      <c r="S57" s="6" t="n">
        <v>0</v>
      </c>
      <c r="T57" s="6" t="n"/>
      <c r="U57" s="6" t="n"/>
      <c r="V57" s="6" t="n"/>
      <c r="W57" s="6" t="n"/>
      <c r="X57" s="6" t="n">
        <v>0</v>
      </c>
      <c r="Y57" s="6" t="n"/>
      <c r="Z57" s="6" t="n"/>
      <c r="AA57" s="6" t="n"/>
      <c r="AB57" s="6" t="n"/>
      <c r="AC57" s="6" t="n">
        <v>0</v>
      </c>
      <c r="AD57" s="6" t="n"/>
      <c r="AE57" s="6" t="n"/>
      <c r="AF57" s="6" t="n"/>
      <c r="AG57" s="6" t="n"/>
      <c r="AH57" s="6" t="n">
        <v>0</v>
      </c>
      <c r="AI57" s="6" t="n"/>
      <c r="AJ57" s="6" t="n"/>
      <c r="AK57" s="6" t="n"/>
      <c r="AL57" s="6" t="n"/>
      <c r="AM57" s="6" t="n">
        <v>0</v>
      </c>
    </row>
    <row r="58" ht="15.75" customHeight="1" s="120">
      <c r="B58" s="63">
        <f>C57</f>
        <v/>
      </c>
      <c r="C58" s="63">
        <f>B58+50</f>
        <v/>
      </c>
      <c r="D58" s="6" t="n">
        <v>0</v>
      </c>
      <c r="E58" s="6" t="n"/>
      <c r="F58" s="6" t="n"/>
      <c r="G58" s="6" t="n"/>
      <c r="H58" s="6" t="n"/>
      <c r="I58" s="6" t="n">
        <v>0</v>
      </c>
      <c r="J58" s="6" t="n"/>
      <c r="K58" s="6" t="n"/>
      <c r="L58" s="6" t="n"/>
      <c r="M58" s="6" t="n"/>
      <c r="N58" s="6" t="n">
        <v>0</v>
      </c>
      <c r="O58" s="6" t="n"/>
      <c r="P58" s="6" t="n"/>
      <c r="Q58" s="6" t="n"/>
      <c r="R58" s="6" t="n"/>
      <c r="S58" s="6" t="n">
        <v>0</v>
      </c>
      <c r="T58" s="6" t="n"/>
      <c r="U58" s="6" t="n"/>
      <c r="V58" s="6" t="n"/>
      <c r="W58" s="6" t="n"/>
      <c r="X58" s="6" t="n">
        <v>0</v>
      </c>
      <c r="Y58" s="6" t="n"/>
      <c r="Z58" s="6" t="n"/>
      <c r="AA58" s="6" t="n"/>
      <c r="AB58" s="6" t="n"/>
      <c r="AC58" s="6" t="n">
        <v>0</v>
      </c>
      <c r="AD58" s="6" t="n"/>
      <c r="AE58" s="6" t="n"/>
      <c r="AF58" s="6" t="n"/>
      <c r="AG58" s="6" t="n"/>
      <c r="AH58" s="6" t="n">
        <v>0</v>
      </c>
      <c r="AI58" s="6" t="n"/>
      <c r="AJ58" s="6" t="n"/>
      <c r="AK58" s="6" t="n"/>
      <c r="AL58" s="6" t="n"/>
      <c r="AM58" s="6" t="n">
        <v>0</v>
      </c>
    </row>
    <row r="59" ht="15.75" customHeight="1" s="120">
      <c r="B59" s="63">
        <f>C58</f>
        <v/>
      </c>
      <c r="C59" s="63">
        <f>B59+50</f>
        <v/>
      </c>
      <c r="D59" s="6" t="n">
        <v>0</v>
      </c>
      <c r="E59" s="6" t="n"/>
      <c r="F59" s="6" t="n"/>
      <c r="G59" s="6" t="n"/>
      <c r="H59" s="6" t="n"/>
      <c r="I59" s="6" t="n">
        <v>0</v>
      </c>
      <c r="J59" s="6" t="n"/>
      <c r="K59" s="6" t="n"/>
      <c r="L59" s="6" t="n"/>
      <c r="M59" s="6" t="n"/>
      <c r="N59" s="6" t="n">
        <v>0</v>
      </c>
      <c r="O59" s="6" t="n"/>
      <c r="P59" s="6" t="n"/>
      <c r="Q59" s="6" t="n"/>
      <c r="R59" s="6" t="n"/>
      <c r="S59" s="6" t="n">
        <v>0</v>
      </c>
      <c r="T59" s="6" t="n"/>
      <c r="U59" s="6" t="n"/>
      <c r="V59" s="6" t="n"/>
      <c r="W59" s="6" t="n"/>
      <c r="X59" s="6" t="n">
        <v>0</v>
      </c>
      <c r="Y59" s="6" t="n"/>
      <c r="Z59" s="6" t="n"/>
      <c r="AA59" s="6" t="n"/>
      <c r="AB59" s="6" t="n"/>
      <c r="AC59" s="6" t="n">
        <v>0</v>
      </c>
      <c r="AD59" s="6" t="n"/>
      <c r="AE59" s="6" t="n"/>
      <c r="AF59" s="6" t="n"/>
      <c r="AG59" s="6" t="n"/>
      <c r="AH59" s="6" t="n">
        <v>0</v>
      </c>
      <c r="AI59" s="6" t="n"/>
      <c r="AJ59" s="6" t="n"/>
      <c r="AK59" s="6" t="n"/>
      <c r="AL59" s="6" t="n"/>
      <c r="AM59" s="6" t="n">
        <v>0</v>
      </c>
    </row>
    <row r="60" ht="15.75" customHeight="1" s="120">
      <c r="B60" s="63">
        <f>C59</f>
        <v/>
      </c>
      <c r="C60" s="63">
        <f>B60+50</f>
        <v/>
      </c>
      <c r="D60" s="6" t="n">
        <v>0</v>
      </c>
      <c r="E60" s="6" t="n"/>
      <c r="F60" s="6" t="n"/>
      <c r="G60" s="6" t="n"/>
      <c r="H60" s="6" t="n"/>
      <c r="I60" s="6" t="n">
        <v>0</v>
      </c>
      <c r="J60" s="6" t="n"/>
      <c r="K60" s="6" t="n"/>
      <c r="L60" s="6" t="n"/>
      <c r="M60" s="6" t="n"/>
      <c r="N60" s="6" t="n">
        <v>0</v>
      </c>
      <c r="O60" s="6" t="n"/>
      <c r="P60" s="6" t="n"/>
      <c r="Q60" s="6" t="n"/>
      <c r="R60" s="6" t="n"/>
      <c r="S60" s="6" t="n">
        <v>0</v>
      </c>
      <c r="T60" s="6" t="n"/>
      <c r="U60" s="6" t="n"/>
      <c r="V60" s="6" t="n"/>
      <c r="W60" s="6" t="n"/>
      <c r="X60" s="6" t="n">
        <v>0</v>
      </c>
      <c r="Y60" s="6" t="n"/>
      <c r="Z60" s="6" t="n"/>
      <c r="AA60" s="6" t="n"/>
      <c r="AB60" s="6" t="n"/>
      <c r="AC60" s="6" t="n">
        <v>0</v>
      </c>
      <c r="AD60" s="6" t="n"/>
      <c r="AE60" s="6" t="n"/>
      <c r="AF60" s="6" t="n"/>
      <c r="AG60" s="6" t="n"/>
      <c r="AH60" s="6" t="n">
        <v>0</v>
      </c>
      <c r="AI60" s="6" t="n"/>
      <c r="AJ60" s="6" t="n"/>
      <c r="AK60" s="6" t="n"/>
      <c r="AL60" s="6" t="n"/>
      <c r="AM60" s="6" t="n">
        <v>0</v>
      </c>
    </row>
    <row r="61" ht="15.75" customHeight="1" s="120">
      <c r="B61" s="64">
        <f>C60</f>
        <v/>
      </c>
      <c r="C61" s="64">
        <f>B61+10</f>
        <v/>
      </c>
      <c r="D61" s="6" t="n">
        <v>0</v>
      </c>
      <c r="E61" s="6" t="n"/>
      <c r="F61" s="6" t="n"/>
      <c r="G61" s="6" t="n"/>
      <c r="H61" s="6" t="n"/>
      <c r="I61" s="6" t="n">
        <v>0</v>
      </c>
      <c r="J61" s="6" t="n"/>
      <c r="K61" s="6" t="n"/>
      <c r="L61" s="6" t="n"/>
      <c r="M61" s="6" t="n"/>
      <c r="N61" s="6" t="n">
        <v>0</v>
      </c>
      <c r="O61" s="6" t="n"/>
      <c r="P61" s="6" t="n"/>
      <c r="Q61" s="6" t="n"/>
      <c r="R61" s="6" t="n"/>
      <c r="S61" s="6" t="n">
        <v>0</v>
      </c>
      <c r="T61" s="6" t="n"/>
      <c r="U61" s="6" t="n"/>
      <c r="V61" s="6" t="n"/>
      <c r="W61" s="6" t="n"/>
      <c r="X61" s="6" t="n">
        <v>0</v>
      </c>
      <c r="Y61" s="6" t="n"/>
      <c r="Z61" s="6" t="n"/>
      <c r="AA61" s="6" t="n"/>
      <c r="AB61" s="6" t="n"/>
      <c r="AC61" s="6" t="n">
        <v>0</v>
      </c>
      <c r="AD61" s="6" t="n"/>
      <c r="AE61" s="6" t="n"/>
      <c r="AF61" s="6" t="n"/>
      <c r="AG61" s="6" t="n"/>
      <c r="AH61" s="6" t="n">
        <v>0</v>
      </c>
      <c r="AI61" s="6" t="n"/>
      <c r="AJ61" s="6" t="n"/>
      <c r="AK61" s="6" t="n"/>
      <c r="AL61" s="6" t="n"/>
      <c r="AM61" s="6" t="n">
        <v>0</v>
      </c>
    </row>
    <row r="62" ht="15.75" customHeight="1" s="120">
      <c r="B62" s="64">
        <f>C61</f>
        <v/>
      </c>
      <c r="C62" s="64">
        <f>B62+10</f>
        <v/>
      </c>
      <c r="D62" s="6" t="n">
        <v>0</v>
      </c>
      <c r="E62" s="6" t="n"/>
      <c r="F62" s="6" t="n"/>
      <c r="G62" s="6" t="n"/>
      <c r="H62" s="6" t="n"/>
      <c r="I62" s="6" t="n">
        <v>0</v>
      </c>
      <c r="J62" s="6" t="n"/>
      <c r="K62" s="6" t="n"/>
      <c r="L62" s="6" t="n"/>
      <c r="M62" s="6" t="n"/>
      <c r="N62" s="6" t="n">
        <v>0</v>
      </c>
      <c r="O62" s="6" t="n"/>
      <c r="P62" s="6" t="n"/>
      <c r="Q62" s="6" t="n"/>
      <c r="R62" s="6" t="n"/>
      <c r="S62" s="6" t="n">
        <v>0</v>
      </c>
      <c r="T62" s="6" t="n"/>
      <c r="U62" s="6" t="n"/>
      <c r="V62" s="6" t="n"/>
      <c r="W62" s="6" t="n"/>
      <c r="X62" s="6" t="n">
        <v>0</v>
      </c>
      <c r="Y62" s="6" t="n"/>
      <c r="Z62" s="6" t="n"/>
      <c r="AA62" s="6" t="n"/>
      <c r="AB62" s="6" t="n"/>
      <c r="AC62" s="6" t="n">
        <v>0</v>
      </c>
      <c r="AD62" s="6" t="n"/>
      <c r="AE62" s="6" t="n"/>
      <c r="AF62" s="6" t="n"/>
      <c r="AG62" s="6" t="n"/>
      <c r="AH62" s="6" t="n">
        <v>0</v>
      </c>
      <c r="AI62" s="6" t="n"/>
      <c r="AJ62" s="6" t="n"/>
      <c r="AK62" s="6" t="n"/>
      <c r="AL62" s="6" t="n"/>
      <c r="AM62" s="6" t="n">
        <v>0</v>
      </c>
    </row>
    <row r="63" ht="15.75" customHeight="1" s="120">
      <c r="B63" s="64">
        <f>C62</f>
        <v/>
      </c>
      <c r="C63" s="64">
        <f>B63+10</f>
        <v/>
      </c>
      <c r="D63" s="6" t="n">
        <v>0</v>
      </c>
      <c r="E63" s="6" t="n"/>
      <c r="F63" s="6" t="n"/>
      <c r="G63" s="6" t="n"/>
      <c r="H63" s="6" t="n"/>
      <c r="I63" s="6" t="n">
        <v>0</v>
      </c>
      <c r="J63" s="6" t="n"/>
      <c r="K63" s="6" t="n"/>
      <c r="L63" s="6" t="n"/>
      <c r="M63" s="6" t="n"/>
      <c r="N63" s="6" t="n">
        <v>0</v>
      </c>
      <c r="O63" s="6" t="n"/>
      <c r="P63" s="6" t="n"/>
      <c r="Q63" s="6" t="n"/>
      <c r="R63" s="6" t="n"/>
      <c r="S63" s="6" t="n">
        <v>0</v>
      </c>
      <c r="T63" s="6" t="n"/>
      <c r="U63" s="6" t="n"/>
      <c r="V63" s="6" t="n"/>
      <c r="W63" s="6" t="n"/>
      <c r="X63" s="6" t="n">
        <v>0</v>
      </c>
      <c r="Y63" s="6" t="n"/>
      <c r="Z63" s="6" t="n"/>
      <c r="AA63" s="6" t="n"/>
      <c r="AB63" s="6" t="n"/>
      <c r="AC63" s="6" t="n">
        <v>0</v>
      </c>
      <c r="AD63" s="6" t="n"/>
      <c r="AE63" s="6" t="n"/>
      <c r="AF63" s="6" t="n"/>
      <c r="AG63" s="6" t="n"/>
      <c r="AH63" s="6" t="n">
        <v>0</v>
      </c>
      <c r="AI63" s="6" t="n"/>
      <c r="AJ63" s="6" t="n"/>
      <c r="AK63" s="6" t="n"/>
      <c r="AL63" s="6" t="n"/>
      <c r="AM63" s="6" t="n">
        <v>0</v>
      </c>
    </row>
    <row r="64" ht="15.75" customHeight="1" s="120">
      <c r="B64" s="64">
        <f>C63</f>
        <v/>
      </c>
      <c r="C64" s="64">
        <f>B64+10</f>
        <v/>
      </c>
      <c r="D64" s="6" t="n">
        <v>0</v>
      </c>
      <c r="E64" s="6" t="n"/>
      <c r="F64" s="6" t="n"/>
      <c r="G64" s="6" t="n"/>
      <c r="H64" s="6" t="n"/>
      <c r="I64" s="6" t="n">
        <v>0</v>
      </c>
      <c r="J64" s="6" t="n"/>
      <c r="K64" s="6" t="n"/>
      <c r="L64" s="6" t="n"/>
      <c r="M64" s="6" t="n"/>
      <c r="N64" s="6" t="n">
        <v>0</v>
      </c>
      <c r="O64" s="6" t="n"/>
      <c r="P64" s="6" t="n"/>
      <c r="Q64" s="6" t="n"/>
      <c r="R64" s="6" t="n"/>
      <c r="S64" s="6" t="n">
        <v>0</v>
      </c>
      <c r="T64" s="6" t="n"/>
      <c r="U64" s="6" t="n"/>
      <c r="V64" s="6" t="n"/>
      <c r="W64" s="6" t="n"/>
      <c r="X64" s="6" t="n">
        <v>0</v>
      </c>
      <c r="Y64" s="6" t="n"/>
      <c r="Z64" s="6" t="n"/>
      <c r="AA64" s="6" t="n"/>
      <c r="AB64" s="6" t="n"/>
      <c r="AC64" s="6" t="n">
        <v>0</v>
      </c>
      <c r="AD64" s="6" t="n"/>
      <c r="AE64" s="6" t="n"/>
      <c r="AF64" s="6" t="n"/>
      <c r="AG64" s="6" t="n"/>
      <c r="AH64" s="6" t="n">
        <v>0</v>
      </c>
      <c r="AI64" s="6" t="n"/>
      <c r="AJ64" s="6" t="n"/>
      <c r="AK64" s="6" t="n"/>
      <c r="AL64" s="6" t="n"/>
      <c r="AM64" s="6" t="n">
        <v>0</v>
      </c>
    </row>
    <row r="65" ht="15.75" customHeight="1" s="120">
      <c r="A65" s="2">
        <f>A26</f>
        <v/>
      </c>
      <c r="B65" s="64">
        <f>C64</f>
        <v/>
      </c>
      <c r="C65" s="64">
        <f>B65+10</f>
        <v/>
      </c>
      <c r="D65" s="59">
        <f>B22</f>
        <v/>
      </c>
      <c r="E65" s="59" t="n"/>
      <c r="F65" s="59" t="n"/>
      <c r="G65" s="59" t="n"/>
      <c r="H65" s="59" t="n"/>
      <c r="I65" s="59">
        <f>C22</f>
        <v/>
      </c>
      <c r="J65" s="59" t="n"/>
      <c r="K65" s="59" t="n"/>
      <c r="L65" s="59" t="n"/>
      <c r="M65" s="59" t="n"/>
      <c r="N65" s="59">
        <f>D22</f>
        <v/>
      </c>
      <c r="O65" s="59" t="n"/>
      <c r="P65" s="59" t="n"/>
      <c r="Q65" s="59" t="n"/>
      <c r="R65" s="59" t="n"/>
      <c r="S65" s="59">
        <f>E22</f>
        <v/>
      </c>
      <c r="T65" s="59" t="n"/>
      <c r="U65" s="59" t="n"/>
      <c r="V65" s="59" t="n"/>
      <c r="W65" s="59" t="n"/>
      <c r="X65" s="59">
        <f>F22</f>
        <v/>
      </c>
      <c r="Y65" s="59" t="n"/>
      <c r="Z65" s="59" t="n"/>
      <c r="AA65" s="59" t="n"/>
      <c r="AB65" s="59" t="n"/>
      <c r="AC65" s="59">
        <f>G22</f>
        <v/>
      </c>
      <c r="AD65" s="59" t="n"/>
      <c r="AE65" s="59" t="n"/>
      <c r="AF65" s="59" t="n"/>
      <c r="AG65" s="59" t="n"/>
      <c r="AH65" s="59">
        <f>H22</f>
        <v/>
      </c>
      <c r="AI65" s="59" t="n"/>
      <c r="AJ65" s="59" t="n"/>
      <c r="AK65" s="59" t="n"/>
      <c r="AL65" s="59" t="n"/>
      <c r="AM65" s="59">
        <f>I22</f>
        <v/>
      </c>
      <c r="AO65" s="59" t="n"/>
    </row>
    <row r="66" ht="15.75" customHeight="1" s="120">
      <c r="B66" s="64">
        <f>C65</f>
        <v/>
      </c>
      <c r="C66" s="64">
        <f>B66+10</f>
        <v/>
      </c>
      <c r="D66" s="6" t="n">
        <v>0</v>
      </c>
      <c r="E66" s="6" t="n"/>
      <c r="F66" s="6" t="n"/>
      <c r="G66" s="6" t="n"/>
      <c r="H66" s="6" t="n"/>
      <c r="I66" s="6" t="n">
        <v>0</v>
      </c>
      <c r="J66" s="6" t="n"/>
      <c r="K66" s="6" t="n"/>
      <c r="L66" s="6" t="n"/>
      <c r="M66" s="6" t="n"/>
      <c r="N66" s="6" t="n">
        <v>0</v>
      </c>
      <c r="O66" s="6" t="n"/>
      <c r="P66" s="6" t="n"/>
      <c r="Q66" s="6" t="n"/>
      <c r="R66" s="6" t="n"/>
      <c r="S66" s="6" t="n">
        <v>0</v>
      </c>
      <c r="T66" s="6" t="n"/>
      <c r="U66" s="6" t="n"/>
      <c r="V66" s="6" t="n"/>
      <c r="W66" s="6" t="n"/>
      <c r="X66" s="6" t="n">
        <v>0</v>
      </c>
      <c r="Y66" s="6" t="n"/>
      <c r="Z66" s="6" t="n"/>
      <c r="AA66" s="6" t="n"/>
      <c r="AB66" s="6" t="n"/>
      <c r="AC66" s="6" t="n">
        <v>0</v>
      </c>
      <c r="AD66" s="6" t="n"/>
      <c r="AE66" s="6" t="n"/>
      <c r="AF66" s="6" t="n"/>
      <c r="AG66" s="6" t="n"/>
      <c r="AH66" s="6" t="n">
        <v>0</v>
      </c>
      <c r="AI66" s="6" t="n"/>
      <c r="AJ66" s="6" t="n"/>
      <c r="AK66" s="6" t="n"/>
      <c r="AL66" s="6" t="n"/>
      <c r="AM66" s="6" t="n">
        <v>0</v>
      </c>
    </row>
    <row r="67" ht="15.75" customHeight="1" s="120">
      <c r="B67" s="64">
        <f>C66</f>
        <v/>
      </c>
      <c r="C67" s="64">
        <f>B67+10</f>
        <v/>
      </c>
      <c r="D67" s="6" t="n">
        <v>0</v>
      </c>
      <c r="E67" s="6" t="n"/>
      <c r="F67" s="6" t="n"/>
      <c r="G67" s="6" t="n"/>
      <c r="H67" s="6" t="n"/>
      <c r="I67" s="6" t="n">
        <v>0</v>
      </c>
      <c r="J67" s="6" t="n"/>
      <c r="K67" s="6" t="n"/>
      <c r="L67" s="6" t="n"/>
      <c r="M67" s="6" t="n"/>
      <c r="N67" s="6" t="n">
        <v>0</v>
      </c>
      <c r="O67" s="6" t="n"/>
      <c r="P67" s="6" t="n"/>
      <c r="Q67" s="6" t="n"/>
      <c r="R67" s="6" t="n"/>
      <c r="S67" s="6" t="n">
        <v>0</v>
      </c>
      <c r="T67" s="6" t="n"/>
      <c r="U67" s="6" t="n"/>
      <c r="V67" s="6" t="n"/>
      <c r="W67" s="6" t="n"/>
      <c r="X67" s="6" t="n">
        <v>0</v>
      </c>
      <c r="Y67" s="6" t="n"/>
      <c r="Z67" s="6" t="n"/>
      <c r="AA67" s="6" t="n"/>
      <c r="AB67" s="6" t="n"/>
      <c r="AC67" s="6" t="n">
        <v>0</v>
      </c>
      <c r="AD67" s="6" t="n"/>
      <c r="AE67" s="6" t="n"/>
      <c r="AF67" s="6" t="n"/>
      <c r="AG67" s="6" t="n"/>
      <c r="AH67" s="6" t="n">
        <v>0</v>
      </c>
      <c r="AI67" s="6" t="n"/>
      <c r="AJ67" s="6" t="n"/>
      <c r="AK67" s="6" t="n"/>
      <c r="AL67" s="6" t="n"/>
      <c r="AM67" s="6" t="n">
        <v>0</v>
      </c>
    </row>
    <row r="68" ht="15.75" customHeight="1" s="120">
      <c r="B68" s="64">
        <f>C67</f>
        <v/>
      </c>
      <c r="C68" s="64">
        <f>B68+10</f>
        <v/>
      </c>
      <c r="D68" s="6" t="n">
        <v>0</v>
      </c>
      <c r="E68" s="6" t="n"/>
      <c r="F68" s="6" t="n"/>
      <c r="G68" s="6" t="n"/>
      <c r="H68" s="6" t="n"/>
      <c r="I68" s="6" t="n">
        <v>0</v>
      </c>
      <c r="J68" s="6" t="n"/>
      <c r="K68" s="6" t="n"/>
      <c r="L68" s="6" t="n"/>
      <c r="M68" s="6" t="n"/>
      <c r="N68" s="6" t="n">
        <v>0</v>
      </c>
      <c r="O68" s="6" t="n"/>
      <c r="P68" s="6" t="n"/>
      <c r="Q68" s="6" t="n"/>
      <c r="R68" s="6" t="n"/>
      <c r="S68" s="6" t="n">
        <v>0</v>
      </c>
      <c r="T68" s="6" t="n"/>
      <c r="U68" s="6" t="n"/>
      <c r="V68" s="6" t="n"/>
      <c r="W68" s="6" t="n"/>
      <c r="X68" s="6" t="n">
        <v>0</v>
      </c>
      <c r="Y68" s="6" t="n"/>
      <c r="Z68" s="6" t="n"/>
      <c r="AA68" s="6" t="n"/>
      <c r="AB68" s="6" t="n"/>
      <c r="AC68" s="6" t="n">
        <v>0</v>
      </c>
      <c r="AD68" s="6" t="n"/>
      <c r="AE68" s="6" t="n"/>
      <c r="AF68" s="6" t="n"/>
      <c r="AG68" s="6" t="n"/>
      <c r="AH68" s="6" t="n">
        <v>0</v>
      </c>
      <c r="AI68" s="6" t="n"/>
      <c r="AJ68" s="6" t="n"/>
      <c r="AK68" s="6" t="n"/>
      <c r="AL68" s="6" t="n"/>
      <c r="AM68" s="6" t="n">
        <v>0</v>
      </c>
    </row>
    <row r="69" ht="15.75" customHeight="1" s="120">
      <c r="B69" s="64">
        <f>C68</f>
        <v/>
      </c>
      <c r="C69" s="64">
        <f>B69+10</f>
        <v/>
      </c>
      <c r="D69" s="6" t="n">
        <v>0</v>
      </c>
      <c r="E69" s="6" t="n"/>
      <c r="F69" s="6" t="n"/>
      <c r="G69" s="6" t="n"/>
      <c r="H69" s="6" t="n"/>
      <c r="I69" s="6" t="n">
        <v>0</v>
      </c>
      <c r="J69" s="6" t="n"/>
      <c r="K69" s="6" t="n"/>
      <c r="L69" s="6" t="n"/>
      <c r="M69" s="6" t="n"/>
      <c r="N69" s="6" t="n">
        <v>0</v>
      </c>
      <c r="O69" s="6" t="n"/>
      <c r="P69" s="6" t="n"/>
      <c r="Q69" s="6" t="n"/>
      <c r="R69" s="6" t="n"/>
      <c r="S69" s="6" t="n">
        <v>0</v>
      </c>
      <c r="T69" s="6" t="n"/>
      <c r="U69" s="6" t="n"/>
      <c r="V69" s="6" t="n"/>
      <c r="W69" s="6" t="n"/>
      <c r="X69" s="6" t="n">
        <v>0</v>
      </c>
      <c r="Y69" s="6" t="n"/>
      <c r="Z69" s="6" t="n"/>
      <c r="AA69" s="6" t="n"/>
      <c r="AB69" s="6" t="n"/>
      <c r="AC69" s="6" t="n">
        <v>0</v>
      </c>
      <c r="AD69" s="6" t="n"/>
      <c r="AE69" s="6" t="n"/>
      <c r="AF69" s="6" t="n"/>
      <c r="AG69" s="6" t="n"/>
      <c r="AH69" s="6" t="n">
        <v>0</v>
      </c>
      <c r="AI69" s="6" t="n"/>
      <c r="AJ69" s="6" t="n"/>
      <c r="AK69" s="6" t="n"/>
      <c r="AL69" s="6" t="n"/>
      <c r="AM69" s="6" t="n">
        <v>0</v>
      </c>
    </row>
    <row r="70" ht="15.75" customHeight="1" s="120">
      <c r="A70" s="2">
        <f>A27</f>
        <v/>
      </c>
      <c r="B70" s="64">
        <f>C69</f>
        <v/>
      </c>
      <c r="C70" s="64">
        <f>B70+10</f>
        <v/>
      </c>
      <c r="D70" s="59">
        <f>SUM(B10,B11,B20,B21)</f>
        <v/>
      </c>
      <c r="E70" s="59" t="n"/>
      <c r="F70" s="59" t="n"/>
      <c r="G70" s="59" t="n"/>
      <c r="H70" s="59" t="n"/>
      <c r="I70" s="59">
        <f>SUM(C10,C11,C20,C21)</f>
        <v/>
      </c>
      <c r="J70" s="59" t="n"/>
      <c r="K70" s="59" t="n"/>
      <c r="L70" s="59" t="n"/>
      <c r="M70" s="59" t="n"/>
      <c r="N70" s="59">
        <f>SUM(D10,D11,D20,D21)</f>
        <v/>
      </c>
      <c r="O70" s="59" t="n"/>
      <c r="P70" s="59" t="n"/>
      <c r="Q70" s="59" t="n"/>
      <c r="R70" s="59" t="n"/>
      <c r="S70" s="59">
        <f>SUM(E10,E11,E20,E21)</f>
        <v/>
      </c>
      <c r="T70" s="59" t="n"/>
      <c r="U70" s="59" t="n"/>
      <c r="V70" s="59" t="n"/>
      <c r="W70" s="59" t="n"/>
      <c r="X70" s="59">
        <f>SUM(F10,F11,F20,F21)</f>
        <v/>
      </c>
      <c r="Y70" s="59" t="n"/>
      <c r="Z70" s="59" t="n"/>
      <c r="AA70" s="59" t="n"/>
      <c r="AB70" s="59" t="n"/>
      <c r="AC70" s="59">
        <f>SUM(G10,G11,G20,G21)</f>
        <v/>
      </c>
      <c r="AD70" s="59" t="n"/>
      <c r="AE70" s="59" t="n"/>
      <c r="AF70" s="59" t="n"/>
      <c r="AG70" s="59" t="n"/>
      <c r="AH70" s="59">
        <f>SUM(H10,H11,H20,H21)</f>
        <v/>
      </c>
      <c r="AI70" s="59" t="n"/>
      <c r="AJ70" s="59" t="n"/>
      <c r="AK70" s="59" t="n"/>
      <c r="AL70" s="59" t="n"/>
      <c r="AM70" s="59">
        <f>SUM(I10,I11,I20,I21)</f>
        <v/>
      </c>
    </row>
    <row r="71" ht="15.75" customHeight="1" s="120">
      <c r="B71" s="65">
        <f>C70</f>
        <v/>
      </c>
      <c r="C71" s="65">
        <f>B71</f>
        <v/>
      </c>
      <c r="D71" s="6" t="n">
        <v>0</v>
      </c>
      <c r="E71" s="6" t="n"/>
      <c r="F71" s="6" t="n"/>
      <c r="G71" s="6" t="n"/>
      <c r="H71" s="6" t="n"/>
      <c r="I71" s="6" t="n">
        <v>0</v>
      </c>
      <c r="J71" s="6" t="n"/>
      <c r="K71" s="6" t="n"/>
      <c r="L71" s="6" t="n"/>
      <c r="M71" s="6" t="n"/>
      <c r="N71" s="6" t="n">
        <v>0</v>
      </c>
      <c r="O71" s="6" t="n"/>
      <c r="P71" s="6" t="n"/>
      <c r="Q71" s="6" t="n"/>
      <c r="R71" s="6" t="n"/>
      <c r="S71" s="6" t="n">
        <v>0</v>
      </c>
      <c r="T71" s="6" t="n"/>
      <c r="U71" s="6" t="n"/>
      <c r="V71" s="6" t="n"/>
      <c r="W71" s="6" t="n"/>
      <c r="X71" s="6" t="n">
        <v>0</v>
      </c>
      <c r="Y71" s="6" t="n"/>
      <c r="Z71" s="6" t="n"/>
      <c r="AA71" s="6" t="n"/>
      <c r="AB71" s="6" t="n"/>
      <c r="AC71" s="6" t="n">
        <v>0</v>
      </c>
      <c r="AD71" s="6" t="n"/>
      <c r="AE71" s="6" t="n"/>
      <c r="AF71" s="6" t="n"/>
      <c r="AG71" s="6" t="n"/>
      <c r="AH71" s="6" t="n">
        <v>0</v>
      </c>
      <c r="AI71" s="6" t="n"/>
      <c r="AJ71" s="6" t="n"/>
      <c r="AK71" s="6" t="n"/>
      <c r="AL71" s="6" t="n"/>
      <c r="AM71" s="6" t="n">
        <v>0</v>
      </c>
    </row>
    <row r="72" ht="15.75" customHeight="1" s="120">
      <c r="B72" s="66" t="n">
        <v>0.1</v>
      </c>
      <c r="C72" s="66">
        <f>B72+9.9</f>
        <v/>
      </c>
      <c r="D72" s="6" t="n">
        <v>0</v>
      </c>
      <c r="E72" s="6" t="n"/>
      <c r="F72" s="6" t="n"/>
      <c r="G72" s="6" t="n"/>
      <c r="H72" s="6" t="n"/>
      <c r="I72" s="6" t="n">
        <v>0</v>
      </c>
      <c r="J72" s="6" t="n"/>
      <c r="K72" s="6" t="n"/>
      <c r="L72" s="6" t="n"/>
      <c r="M72" s="6" t="n"/>
      <c r="N72" s="6" t="n">
        <v>0</v>
      </c>
      <c r="O72" s="6" t="n"/>
      <c r="P72" s="6" t="n"/>
      <c r="Q72" s="6" t="n"/>
      <c r="R72" s="6" t="n"/>
      <c r="S72" s="6" t="n">
        <v>0</v>
      </c>
      <c r="T72" s="6" t="n"/>
      <c r="U72" s="6" t="n"/>
      <c r="V72" s="6" t="n"/>
      <c r="W72" s="6" t="n"/>
      <c r="X72" s="6" t="n">
        <v>0</v>
      </c>
      <c r="Y72" s="6" t="n"/>
      <c r="Z72" s="6" t="n"/>
      <c r="AA72" s="6" t="n"/>
      <c r="AB72" s="6" t="n"/>
      <c r="AC72" s="6" t="n">
        <v>0</v>
      </c>
      <c r="AD72" s="6" t="n"/>
      <c r="AE72" s="6" t="n"/>
      <c r="AF72" s="6" t="n"/>
      <c r="AG72" s="6" t="n"/>
      <c r="AH72" s="6" t="n">
        <v>0</v>
      </c>
      <c r="AI72" s="6" t="n"/>
      <c r="AJ72" s="6" t="n"/>
      <c r="AK72" s="6" t="n"/>
      <c r="AL72" s="6" t="n"/>
      <c r="AM72" s="6" t="n">
        <v>0</v>
      </c>
    </row>
    <row r="73" ht="15.75" customHeight="1" s="120">
      <c r="A73" s="2">
        <f>A28</f>
        <v/>
      </c>
      <c r="B73" s="64">
        <f>C72</f>
        <v/>
      </c>
      <c r="C73" s="64">
        <f>B73+10</f>
        <v/>
      </c>
      <c r="D73" s="59">
        <f>B12+B19</f>
        <v/>
      </c>
      <c r="E73" s="59" t="n"/>
      <c r="F73" s="59" t="n"/>
      <c r="G73" s="59" t="n"/>
      <c r="H73" s="59" t="n"/>
      <c r="I73" s="59">
        <f>C12+C19</f>
        <v/>
      </c>
      <c r="J73" s="59" t="n"/>
      <c r="K73" s="59" t="n"/>
      <c r="L73" s="59" t="n"/>
      <c r="M73" s="59" t="n"/>
      <c r="N73" s="59">
        <f>D12+D19</f>
        <v/>
      </c>
      <c r="O73" s="59" t="n"/>
      <c r="P73" s="59" t="n"/>
      <c r="Q73" s="59" t="n"/>
      <c r="R73" s="59" t="n"/>
      <c r="S73" s="59">
        <f>E12+E19</f>
        <v/>
      </c>
      <c r="T73" s="59" t="n"/>
      <c r="U73" s="59" t="n"/>
      <c r="V73" s="59" t="n"/>
      <c r="W73" s="59" t="n"/>
      <c r="X73" s="59">
        <f>F12+F19</f>
        <v/>
      </c>
      <c r="Y73" s="59" t="n"/>
      <c r="Z73" s="59" t="n"/>
      <c r="AA73" s="59" t="n"/>
      <c r="AB73" s="59" t="n"/>
      <c r="AC73" s="59">
        <f>G12+G19</f>
        <v/>
      </c>
      <c r="AD73" s="59" t="n"/>
      <c r="AE73" s="59" t="n"/>
      <c r="AF73" s="59" t="n"/>
      <c r="AG73" s="59" t="n"/>
      <c r="AH73" s="59">
        <f>H12+H19</f>
        <v/>
      </c>
      <c r="AI73" s="59" t="n"/>
      <c r="AJ73" s="59" t="n"/>
      <c r="AK73" s="59" t="n"/>
      <c r="AL73" s="59" t="n"/>
      <c r="AM73" s="59">
        <f>I12+I19</f>
        <v/>
      </c>
    </row>
    <row r="74" ht="15.75" customHeight="1" s="120">
      <c r="A74" s="2">
        <f>A29</f>
        <v/>
      </c>
      <c r="B74" s="64">
        <f>C73</f>
        <v/>
      </c>
      <c r="C74" s="64">
        <f>B74+10</f>
        <v/>
      </c>
      <c r="D74" s="59">
        <f>B14</f>
        <v/>
      </c>
      <c r="E74" s="59" t="n"/>
      <c r="F74" s="59" t="n"/>
      <c r="G74" s="59" t="n"/>
      <c r="H74" s="59" t="n"/>
      <c r="I74" s="59">
        <f>C14</f>
        <v/>
      </c>
      <c r="J74" s="59" t="n"/>
      <c r="K74" s="59" t="n"/>
      <c r="L74" s="59" t="n"/>
      <c r="M74" s="59" t="n"/>
      <c r="N74" s="59">
        <f>D14</f>
        <v/>
      </c>
      <c r="O74" s="59" t="n"/>
      <c r="P74" s="59" t="n"/>
      <c r="Q74" s="59" t="n"/>
      <c r="R74" s="59" t="n"/>
      <c r="S74" s="59">
        <f>E14</f>
        <v/>
      </c>
      <c r="T74" s="59" t="n"/>
      <c r="U74" s="59" t="n"/>
      <c r="V74" s="59" t="n"/>
      <c r="W74" s="59" t="n"/>
      <c r="X74" s="59">
        <f>F14</f>
        <v/>
      </c>
      <c r="Y74" s="59" t="n"/>
      <c r="Z74" s="59" t="n"/>
      <c r="AA74" s="59" t="n"/>
      <c r="AB74" s="59" t="n"/>
      <c r="AC74" s="59">
        <f>G14</f>
        <v/>
      </c>
      <c r="AD74" s="59" t="n"/>
      <c r="AE74" s="59" t="n"/>
      <c r="AF74" s="59" t="n"/>
      <c r="AG74" s="59" t="n"/>
      <c r="AH74" s="59">
        <f>H14</f>
        <v/>
      </c>
      <c r="AI74" s="59" t="n"/>
      <c r="AJ74" s="59" t="n"/>
      <c r="AK74" s="59" t="n"/>
      <c r="AL74" s="59" t="n"/>
      <c r="AM74" s="59">
        <f>I14</f>
        <v/>
      </c>
    </row>
    <row r="75" ht="15.75" customHeight="1" s="120">
      <c r="B75" s="64">
        <f>C74</f>
        <v/>
      </c>
      <c r="C75" s="64">
        <f>B75+10</f>
        <v/>
      </c>
      <c r="D75" s="6" t="n">
        <v>0</v>
      </c>
      <c r="E75" s="6" t="n"/>
      <c r="F75" s="6" t="n"/>
      <c r="G75" s="6" t="n"/>
      <c r="H75" s="6" t="n"/>
      <c r="I75" s="6" t="n">
        <v>0</v>
      </c>
      <c r="J75" s="6" t="n"/>
      <c r="K75" s="6" t="n"/>
      <c r="L75" s="6" t="n"/>
      <c r="M75" s="6" t="n"/>
      <c r="N75" s="6" t="n">
        <v>0</v>
      </c>
      <c r="O75" s="6" t="n"/>
      <c r="P75" s="6" t="n"/>
      <c r="Q75" s="6" t="n"/>
      <c r="R75" s="6" t="n"/>
      <c r="S75" s="6" t="n">
        <v>0</v>
      </c>
      <c r="T75" s="6" t="n"/>
      <c r="U75" s="6" t="n"/>
      <c r="V75" s="6" t="n"/>
      <c r="W75" s="6" t="n"/>
      <c r="X75" s="6" t="n">
        <v>0</v>
      </c>
      <c r="Y75" s="6" t="n"/>
      <c r="Z75" s="6" t="n"/>
      <c r="AA75" s="6" t="n"/>
      <c r="AB75" s="6" t="n"/>
      <c r="AC75" s="6" t="n">
        <v>0</v>
      </c>
      <c r="AD75" s="6" t="n"/>
      <c r="AE75" s="6" t="n"/>
      <c r="AF75" s="6" t="n"/>
      <c r="AG75" s="6" t="n"/>
      <c r="AH75" s="6" t="n">
        <v>0</v>
      </c>
      <c r="AI75" s="6" t="n"/>
      <c r="AJ75" s="6" t="n"/>
      <c r="AK75" s="6" t="n"/>
      <c r="AL75" s="6" t="n"/>
      <c r="AM75" s="6" t="n">
        <v>0</v>
      </c>
    </row>
    <row r="76" ht="15.75" customHeight="1" s="120">
      <c r="B76" s="64">
        <f>C75</f>
        <v/>
      </c>
      <c r="C76" s="64">
        <f>B76+10</f>
        <v/>
      </c>
      <c r="D76" s="6" t="n">
        <v>0</v>
      </c>
      <c r="E76" s="6" t="n"/>
      <c r="F76" s="6" t="n"/>
      <c r="G76" s="6" t="n"/>
      <c r="H76" s="6" t="n"/>
      <c r="I76" s="6" t="n">
        <v>0</v>
      </c>
      <c r="J76" s="6" t="n"/>
      <c r="K76" s="6" t="n"/>
      <c r="L76" s="6" t="n"/>
      <c r="M76" s="6" t="n"/>
      <c r="N76" s="6" t="n">
        <v>0</v>
      </c>
      <c r="O76" s="6" t="n"/>
      <c r="P76" s="6" t="n"/>
      <c r="Q76" s="6" t="n"/>
      <c r="R76" s="6" t="n"/>
      <c r="S76" s="6" t="n">
        <v>0</v>
      </c>
      <c r="T76" s="6" t="n"/>
      <c r="U76" s="6" t="n"/>
      <c r="V76" s="6" t="n"/>
      <c r="W76" s="6" t="n"/>
      <c r="X76" s="6" t="n">
        <v>0</v>
      </c>
      <c r="Y76" s="6" t="n"/>
      <c r="Z76" s="6" t="n"/>
      <c r="AA76" s="6" t="n"/>
      <c r="AB76" s="6" t="n"/>
      <c r="AC76" s="6" t="n">
        <v>0</v>
      </c>
      <c r="AD76" s="6" t="n"/>
      <c r="AE76" s="6" t="n"/>
      <c r="AF76" s="6" t="n"/>
      <c r="AG76" s="6" t="n"/>
      <c r="AH76" s="6" t="n">
        <v>0</v>
      </c>
      <c r="AI76" s="6" t="n"/>
      <c r="AJ76" s="6" t="n"/>
      <c r="AK76" s="6" t="n"/>
      <c r="AL76" s="6" t="n"/>
      <c r="AM76" s="6" t="n">
        <v>0</v>
      </c>
    </row>
    <row r="77" ht="15.75" customHeight="1" s="120">
      <c r="B77" s="64">
        <f>C76</f>
        <v/>
      </c>
      <c r="C77" s="64">
        <f>B77+10</f>
        <v/>
      </c>
      <c r="D77" s="6" t="n">
        <v>0</v>
      </c>
      <c r="E77" s="6" t="n"/>
      <c r="F77" s="6" t="n"/>
      <c r="G77" s="6" t="n"/>
      <c r="H77" s="6" t="n"/>
      <c r="I77" s="6" t="n">
        <v>0</v>
      </c>
      <c r="J77" s="6" t="n"/>
      <c r="K77" s="6" t="n"/>
      <c r="L77" s="6" t="n"/>
      <c r="M77" s="6" t="n"/>
      <c r="N77" s="6" t="n">
        <v>0</v>
      </c>
      <c r="O77" s="6" t="n"/>
      <c r="P77" s="6" t="n"/>
      <c r="Q77" s="6" t="n"/>
      <c r="R77" s="6" t="n"/>
      <c r="S77" s="6" t="n">
        <v>0</v>
      </c>
      <c r="T77" s="6" t="n"/>
      <c r="U77" s="6" t="n"/>
      <c r="V77" s="6" t="n"/>
      <c r="W77" s="6" t="n"/>
      <c r="X77" s="6" t="n">
        <v>0</v>
      </c>
      <c r="Y77" s="6" t="n"/>
      <c r="Z77" s="6" t="n"/>
      <c r="AA77" s="6" t="n"/>
      <c r="AB77" s="6" t="n"/>
      <c r="AC77" s="6" t="n">
        <v>0</v>
      </c>
      <c r="AD77" s="6" t="n"/>
      <c r="AE77" s="6" t="n"/>
      <c r="AF77" s="6" t="n"/>
      <c r="AG77" s="6" t="n"/>
      <c r="AH77" s="6" t="n">
        <v>0</v>
      </c>
      <c r="AI77" s="6" t="n"/>
      <c r="AJ77" s="6" t="n"/>
      <c r="AK77" s="6" t="n"/>
      <c r="AL77" s="6" t="n"/>
      <c r="AM77" s="6" t="n">
        <v>0</v>
      </c>
    </row>
    <row r="78" ht="15.75" customHeight="1" s="120">
      <c r="B78" s="64">
        <f>C77</f>
        <v/>
      </c>
      <c r="C78" s="64">
        <f>B78+10</f>
        <v/>
      </c>
      <c r="D78" s="6" t="n">
        <v>0</v>
      </c>
      <c r="E78" s="6" t="n"/>
      <c r="F78" s="6" t="n"/>
      <c r="G78" s="6" t="n"/>
      <c r="H78" s="6" t="n"/>
      <c r="I78" s="6" t="n">
        <v>0</v>
      </c>
      <c r="J78" s="6" t="n"/>
      <c r="K78" s="6" t="n"/>
      <c r="L78" s="6" t="n"/>
      <c r="M78" s="6" t="n"/>
      <c r="N78" s="6" t="n">
        <v>0</v>
      </c>
      <c r="O78" s="6" t="n"/>
      <c r="P78" s="6" t="n"/>
      <c r="Q78" s="6" t="n"/>
      <c r="R78" s="6" t="n"/>
      <c r="S78" s="6" t="n">
        <v>0</v>
      </c>
      <c r="T78" s="6" t="n"/>
      <c r="U78" s="6" t="n"/>
      <c r="V78" s="6" t="n"/>
      <c r="W78" s="6" t="n"/>
      <c r="X78" s="6" t="n">
        <v>0</v>
      </c>
      <c r="Y78" s="6" t="n"/>
      <c r="Z78" s="6" t="n"/>
      <c r="AA78" s="6" t="n"/>
      <c r="AB78" s="6" t="n"/>
      <c r="AC78" s="6" t="n">
        <v>0</v>
      </c>
      <c r="AD78" s="6" t="n"/>
      <c r="AE78" s="6" t="n"/>
      <c r="AF78" s="6" t="n"/>
      <c r="AG78" s="6" t="n"/>
      <c r="AH78" s="6" t="n">
        <v>0</v>
      </c>
      <c r="AI78" s="6" t="n"/>
      <c r="AJ78" s="6" t="n"/>
      <c r="AK78" s="6" t="n"/>
      <c r="AL78" s="6" t="n"/>
      <c r="AM78" s="6" t="n">
        <v>0</v>
      </c>
    </row>
    <row r="79" ht="15.75" customHeight="1" s="120">
      <c r="B79" s="64">
        <f>C78</f>
        <v/>
      </c>
      <c r="C79" s="64">
        <f>B79+10</f>
        <v/>
      </c>
      <c r="D79" s="6" t="n">
        <v>0</v>
      </c>
      <c r="E79" s="6" t="n"/>
      <c r="F79" s="6" t="n"/>
      <c r="G79" s="6" t="n"/>
      <c r="H79" s="6" t="n"/>
      <c r="I79" s="6" t="n">
        <v>0</v>
      </c>
      <c r="J79" s="6" t="n"/>
      <c r="K79" s="6" t="n"/>
      <c r="L79" s="6" t="n"/>
      <c r="M79" s="6" t="n"/>
      <c r="N79" s="6" t="n">
        <v>0</v>
      </c>
      <c r="O79" s="6" t="n"/>
      <c r="P79" s="6" t="n"/>
      <c r="Q79" s="6" t="n"/>
      <c r="R79" s="6" t="n"/>
      <c r="S79" s="6" t="n">
        <v>0</v>
      </c>
      <c r="T79" s="6" t="n"/>
      <c r="U79" s="6" t="n"/>
      <c r="V79" s="6" t="n"/>
      <c r="W79" s="6" t="n"/>
      <c r="X79" s="6" t="n">
        <v>0</v>
      </c>
      <c r="Y79" s="6" t="n"/>
      <c r="Z79" s="6" t="n"/>
      <c r="AA79" s="6" t="n"/>
      <c r="AB79" s="6" t="n"/>
      <c r="AC79" s="6" t="n">
        <v>0</v>
      </c>
      <c r="AD79" s="6" t="n"/>
      <c r="AE79" s="6" t="n"/>
      <c r="AF79" s="6" t="n"/>
      <c r="AG79" s="6" t="n"/>
      <c r="AH79" s="6" t="n">
        <v>0</v>
      </c>
      <c r="AI79" s="6" t="n"/>
      <c r="AJ79" s="6" t="n"/>
      <c r="AK79" s="6" t="n"/>
      <c r="AL79" s="6" t="n"/>
      <c r="AM79" s="6" t="n">
        <v>0</v>
      </c>
    </row>
    <row r="80" ht="15.75" customHeight="1" s="120">
      <c r="B80" s="64">
        <f>C79</f>
        <v/>
      </c>
      <c r="C80" s="64">
        <f>B80+10</f>
        <v/>
      </c>
      <c r="D80" s="6" t="n">
        <v>0</v>
      </c>
      <c r="E80" s="6" t="n"/>
      <c r="F80" s="6" t="n"/>
      <c r="G80" s="6" t="n"/>
      <c r="H80" s="6" t="n"/>
      <c r="I80" s="6" t="n">
        <v>0</v>
      </c>
      <c r="J80" s="6" t="n"/>
      <c r="K80" s="6" t="n"/>
      <c r="L80" s="6" t="n"/>
      <c r="M80" s="6" t="n"/>
      <c r="N80" s="6" t="n">
        <v>0</v>
      </c>
      <c r="O80" s="6" t="n"/>
      <c r="P80" s="6" t="n"/>
      <c r="Q80" s="6" t="n"/>
      <c r="R80" s="6" t="n"/>
      <c r="S80" s="6" t="n">
        <v>0</v>
      </c>
      <c r="T80" s="6" t="n"/>
      <c r="U80" s="6" t="n"/>
      <c r="V80" s="6" t="n"/>
      <c r="W80" s="6" t="n"/>
      <c r="X80" s="6" t="n">
        <v>0</v>
      </c>
      <c r="Y80" s="6" t="n"/>
      <c r="Z80" s="6" t="n"/>
      <c r="AA80" s="6" t="n"/>
      <c r="AB80" s="6" t="n"/>
      <c r="AC80" s="6" t="n">
        <v>0</v>
      </c>
      <c r="AD80" s="6" t="n"/>
      <c r="AE80" s="6" t="n"/>
      <c r="AF80" s="6" t="n"/>
      <c r="AG80" s="6" t="n"/>
      <c r="AH80" s="6" t="n">
        <v>0</v>
      </c>
      <c r="AI80" s="6" t="n"/>
      <c r="AJ80" s="6" t="n"/>
      <c r="AK80" s="6" t="n"/>
      <c r="AL80" s="6" t="n"/>
      <c r="AM80" s="6" t="n">
        <v>0</v>
      </c>
    </row>
    <row r="81" ht="15.75" customHeight="1" s="120">
      <c r="B81" s="64">
        <f>C80</f>
        <v/>
      </c>
      <c r="C81" s="64">
        <f>B81+10</f>
        <v/>
      </c>
      <c r="D81" s="6" t="n">
        <v>0</v>
      </c>
      <c r="E81" s="6" t="n"/>
      <c r="F81" s="6" t="n"/>
      <c r="G81" s="6" t="n"/>
      <c r="H81" s="6" t="n"/>
      <c r="I81" s="6" t="n">
        <v>0</v>
      </c>
      <c r="J81" s="6" t="n"/>
      <c r="K81" s="6" t="n"/>
      <c r="L81" s="6" t="n"/>
      <c r="M81" s="6" t="n"/>
      <c r="N81" s="6" t="n">
        <v>0</v>
      </c>
      <c r="O81" s="6" t="n"/>
      <c r="P81" s="6" t="n"/>
      <c r="Q81" s="6" t="n"/>
      <c r="R81" s="6" t="n"/>
      <c r="S81" s="6" t="n">
        <v>0</v>
      </c>
      <c r="T81" s="6" t="n"/>
      <c r="U81" s="6" t="n"/>
      <c r="V81" s="6" t="n"/>
      <c r="W81" s="6" t="n"/>
      <c r="X81" s="6" t="n">
        <v>0</v>
      </c>
      <c r="Y81" s="6" t="n"/>
      <c r="Z81" s="6" t="n"/>
      <c r="AA81" s="6" t="n"/>
      <c r="AB81" s="6" t="n"/>
      <c r="AC81" s="6" t="n">
        <v>0</v>
      </c>
      <c r="AD81" s="6" t="n"/>
      <c r="AE81" s="6" t="n"/>
      <c r="AF81" s="6" t="n"/>
      <c r="AG81" s="6" t="n"/>
      <c r="AH81" s="6" t="n">
        <v>0</v>
      </c>
      <c r="AI81" s="6" t="n"/>
      <c r="AJ81" s="6" t="n"/>
      <c r="AK81" s="6" t="n"/>
      <c r="AL81" s="6" t="n"/>
      <c r="AM81" s="6" t="n">
        <v>0</v>
      </c>
    </row>
    <row r="82" ht="15.75" customHeight="1" s="120">
      <c r="A82" s="2">
        <f>A30</f>
        <v/>
      </c>
      <c r="B82" s="63">
        <f>C81</f>
        <v/>
      </c>
      <c r="C82" s="63">
        <f>B82+50</f>
        <v/>
      </c>
      <c r="D82" s="59">
        <f>B13</f>
        <v/>
      </c>
      <c r="E82" s="59" t="n"/>
      <c r="F82" s="59" t="n"/>
      <c r="G82" s="59" t="n"/>
      <c r="H82" s="59" t="n"/>
      <c r="I82" s="59">
        <f>C13</f>
        <v/>
      </c>
      <c r="J82" s="59" t="n"/>
      <c r="K82" s="59" t="n"/>
      <c r="L82" s="59" t="n"/>
      <c r="M82" s="59" t="n"/>
      <c r="N82" s="59">
        <f>D13</f>
        <v/>
      </c>
      <c r="O82" s="59" t="n"/>
      <c r="P82" s="59" t="n"/>
      <c r="Q82" s="59" t="n"/>
      <c r="R82" s="59" t="n"/>
      <c r="S82" s="59">
        <f>E13</f>
        <v/>
      </c>
      <c r="T82" s="59" t="n"/>
      <c r="U82" s="59" t="n"/>
      <c r="V82" s="59" t="n"/>
      <c r="W82" s="59" t="n"/>
      <c r="X82" s="59">
        <f>F13</f>
        <v/>
      </c>
      <c r="Y82" s="59" t="n"/>
      <c r="Z82" s="59" t="n"/>
      <c r="AA82" s="59" t="n"/>
      <c r="AB82" s="59" t="n"/>
      <c r="AC82" s="59">
        <f>G13</f>
        <v/>
      </c>
      <c r="AD82" s="59" t="n"/>
      <c r="AE82" s="59" t="n"/>
      <c r="AF82" s="59" t="n"/>
      <c r="AG82" s="59" t="n"/>
      <c r="AH82" s="59">
        <f>H13</f>
        <v/>
      </c>
      <c r="AI82" s="59" t="n"/>
      <c r="AJ82" s="59" t="n"/>
      <c r="AK82" s="59" t="n"/>
      <c r="AL82" s="59" t="n"/>
      <c r="AM82" s="59">
        <f>I13</f>
        <v/>
      </c>
    </row>
    <row r="83" ht="15.75" customHeight="1" s="120">
      <c r="B83" s="63">
        <f>C82</f>
        <v/>
      </c>
      <c r="C83" s="63">
        <f>B83+50</f>
        <v/>
      </c>
      <c r="D83" s="6" t="n">
        <v>0</v>
      </c>
      <c r="E83" s="6" t="n"/>
      <c r="F83" s="6" t="n"/>
      <c r="G83" s="6" t="n"/>
      <c r="H83" s="6" t="n"/>
      <c r="I83" s="6" t="n">
        <v>0</v>
      </c>
      <c r="J83" s="6" t="n"/>
      <c r="K83" s="6" t="n"/>
      <c r="L83" s="6" t="n"/>
      <c r="M83" s="6" t="n"/>
      <c r="N83" s="6" t="n">
        <v>0</v>
      </c>
      <c r="O83" s="6" t="n"/>
      <c r="P83" s="6" t="n"/>
      <c r="Q83" s="6" t="n"/>
      <c r="R83" s="6" t="n"/>
      <c r="S83" s="6" t="n">
        <v>0</v>
      </c>
      <c r="T83" s="6" t="n"/>
      <c r="U83" s="6" t="n"/>
      <c r="V83" s="6" t="n"/>
      <c r="W83" s="6" t="n"/>
      <c r="X83" s="6" t="n">
        <v>0</v>
      </c>
      <c r="Y83" s="6" t="n"/>
      <c r="Z83" s="6" t="n"/>
      <c r="AA83" s="6" t="n"/>
      <c r="AB83" s="6" t="n"/>
      <c r="AC83" s="6" t="n">
        <v>0</v>
      </c>
      <c r="AD83" s="6" t="n"/>
      <c r="AE83" s="6" t="n"/>
      <c r="AF83" s="6" t="n"/>
      <c r="AG83" s="6" t="n"/>
      <c r="AH83" s="6" t="n">
        <v>0</v>
      </c>
      <c r="AI83" s="6" t="n"/>
      <c r="AJ83" s="6" t="n"/>
      <c r="AK83" s="6" t="n"/>
      <c r="AL83" s="6" t="n"/>
      <c r="AM83" s="6" t="n">
        <v>0</v>
      </c>
    </row>
    <row r="84" ht="15.75" customHeight="1" s="120">
      <c r="B84" s="63">
        <f>C83</f>
        <v/>
      </c>
      <c r="C84" s="63">
        <f>B84+50</f>
        <v/>
      </c>
      <c r="D84" s="6" t="n">
        <v>0</v>
      </c>
      <c r="E84" s="6" t="n"/>
      <c r="F84" s="6" t="n"/>
      <c r="G84" s="6" t="n"/>
      <c r="H84" s="6" t="n"/>
      <c r="I84" s="6" t="n">
        <v>0</v>
      </c>
      <c r="J84" s="6" t="n"/>
      <c r="K84" s="6" t="n"/>
      <c r="L84" s="6" t="n"/>
      <c r="M84" s="6" t="n"/>
      <c r="N84" s="6" t="n">
        <v>0</v>
      </c>
      <c r="O84" s="6" t="n"/>
      <c r="P84" s="6" t="n"/>
      <c r="Q84" s="6" t="n"/>
      <c r="R84" s="6" t="n"/>
      <c r="S84" s="6" t="n">
        <v>0</v>
      </c>
      <c r="T84" s="6" t="n"/>
      <c r="U84" s="6" t="n"/>
      <c r="V84" s="6" t="n"/>
      <c r="W84" s="6" t="n"/>
      <c r="X84" s="6" t="n">
        <v>0</v>
      </c>
      <c r="Y84" s="6" t="n"/>
      <c r="Z84" s="6" t="n"/>
      <c r="AA84" s="6" t="n"/>
      <c r="AB84" s="6" t="n"/>
      <c r="AC84" s="6" t="n">
        <v>0</v>
      </c>
      <c r="AD84" s="6" t="n"/>
      <c r="AE84" s="6" t="n"/>
      <c r="AF84" s="6" t="n"/>
      <c r="AG84" s="6" t="n"/>
      <c r="AH84" s="6" t="n">
        <v>0</v>
      </c>
      <c r="AI84" s="6" t="n"/>
      <c r="AJ84" s="6" t="n"/>
      <c r="AK84" s="6" t="n"/>
      <c r="AL84" s="6" t="n"/>
      <c r="AM84" s="6" t="n">
        <v>0</v>
      </c>
    </row>
    <row r="85" ht="15.75" customHeight="1" s="120">
      <c r="B85" s="63">
        <f>C84</f>
        <v/>
      </c>
      <c r="C85" s="63">
        <f>B85+50</f>
        <v/>
      </c>
      <c r="D85" s="6" t="n">
        <v>0</v>
      </c>
      <c r="E85" s="6" t="n"/>
      <c r="F85" s="6" t="n"/>
      <c r="G85" s="6" t="n"/>
      <c r="H85" s="6" t="n"/>
      <c r="I85" s="6" t="n">
        <v>0</v>
      </c>
      <c r="J85" s="6" t="n"/>
      <c r="K85" s="6" t="n"/>
      <c r="L85" s="6" t="n"/>
      <c r="M85" s="6" t="n"/>
      <c r="N85" s="6" t="n">
        <v>0</v>
      </c>
      <c r="O85" s="6" t="n"/>
      <c r="P85" s="6" t="n"/>
      <c r="Q85" s="6" t="n"/>
      <c r="R85" s="6" t="n"/>
      <c r="S85" s="6" t="n">
        <v>0</v>
      </c>
      <c r="T85" s="6" t="n"/>
      <c r="U85" s="6" t="n"/>
      <c r="V85" s="6" t="n"/>
      <c r="W85" s="6" t="n"/>
      <c r="X85" s="6" t="n">
        <v>0</v>
      </c>
      <c r="Y85" s="6" t="n"/>
      <c r="Z85" s="6" t="n"/>
      <c r="AA85" s="6" t="n"/>
      <c r="AB85" s="6" t="n"/>
      <c r="AC85" s="6" t="n">
        <v>0</v>
      </c>
      <c r="AD85" s="6" t="n"/>
      <c r="AE85" s="6" t="n"/>
      <c r="AF85" s="6" t="n"/>
      <c r="AG85" s="6" t="n"/>
      <c r="AH85" s="6" t="n">
        <v>0</v>
      </c>
      <c r="AI85" s="6" t="n"/>
      <c r="AJ85" s="6" t="n"/>
      <c r="AK85" s="6" t="n"/>
      <c r="AL85" s="6" t="n"/>
      <c r="AM85" s="6" t="n">
        <v>0</v>
      </c>
    </row>
    <row r="86" ht="15.75" customHeight="1" s="120">
      <c r="B86" s="63">
        <f>C85</f>
        <v/>
      </c>
      <c r="C86" s="63">
        <f>B86+50</f>
        <v/>
      </c>
      <c r="D86" s="6" t="n">
        <v>0</v>
      </c>
      <c r="E86" s="6" t="n"/>
      <c r="F86" s="6" t="n"/>
      <c r="G86" s="6" t="n"/>
      <c r="H86" s="6" t="n"/>
      <c r="I86" s="6" t="n">
        <v>0</v>
      </c>
      <c r="J86" s="6" t="n"/>
      <c r="K86" s="6" t="n"/>
      <c r="L86" s="6" t="n"/>
      <c r="M86" s="6" t="n"/>
      <c r="N86" s="6" t="n">
        <v>0</v>
      </c>
      <c r="O86" s="6" t="n"/>
      <c r="P86" s="6" t="n"/>
      <c r="Q86" s="6" t="n"/>
      <c r="R86" s="6" t="n"/>
      <c r="S86" s="6" t="n">
        <v>0</v>
      </c>
      <c r="T86" s="6" t="n"/>
      <c r="U86" s="6" t="n"/>
      <c r="V86" s="6" t="n"/>
      <c r="W86" s="6" t="n"/>
      <c r="X86" s="6" t="n">
        <v>0</v>
      </c>
      <c r="Y86" s="6" t="n"/>
      <c r="Z86" s="6" t="n"/>
      <c r="AA86" s="6" t="n"/>
      <c r="AB86" s="6" t="n"/>
      <c r="AC86" s="6" t="n">
        <v>0</v>
      </c>
      <c r="AD86" s="6" t="n"/>
      <c r="AE86" s="6" t="n"/>
      <c r="AF86" s="6" t="n"/>
      <c r="AG86" s="6" t="n"/>
      <c r="AH86" s="6" t="n">
        <v>0</v>
      </c>
      <c r="AI86" s="6" t="n"/>
      <c r="AJ86" s="6" t="n"/>
      <c r="AK86" s="6" t="n"/>
      <c r="AL86" s="6" t="n"/>
      <c r="AM86" s="6" t="n">
        <v>0</v>
      </c>
    </row>
    <row r="87" ht="15.75" customHeight="1" s="120">
      <c r="B87" s="63">
        <f>C86</f>
        <v/>
      </c>
      <c r="C87" s="63">
        <f>B87+50</f>
        <v/>
      </c>
      <c r="D87" s="6" t="n">
        <v>0</v>
      </c>
      <c r="E87" s="6" t="n"/>
      <c r="F87" s="6" t="n"/>
      <c r="G87" s="6" t="n"/>
      <c r="H87" s="6" t="n"/>
      <c r="I87" s="6" t="n">
        <v>0</v>
      </c>
      <c r="J87" s="6" t="n"/>
      <c r="K87" s="6" t="n"/>
      <c r="L87" s="6" t="n"/>
      <c r="M87" s="6" t="n"/>
      <c r="N87" s="6" t="n">
        <v>0</v>
      </c>
      <c r="O87" s="6" t="n"/>
      <c r="P87" s="6" t="n"/>
      <c r="Q87" s="6" t="n"/>
      <c r="R87" s="6" t="n"/>
      <c r="S87" s="6" t="n">
        <v>0</v>
      </c>
      <c r="T87" s="6" t="n"/>
      <c r="U87" s="6" t="n"/>
      <c r="V87" s="6" t="n"/>
      <c r="W87" s="6" t="n"/>
      <c r="X87" s="6" t="n">
        <v>0</v>
      </c>
      <c r="Y87" s="6" t="n"/>
      <c r="Z87" s="6" t="n"/>
      <c r="AA87" s="6" t="n"/>
      <c r="AB87" s="6" t="n"/>
      <c r="AC87" s="6" t="n">
        <v>0</v>
      </c>
      <c r="AD87" s="6" t="n"/>
      <c r="AE87" s="6" t="n"/>
      <c r="AF87" s="6" t="n"/>
      <c r="AG87" s="6" t="n"/>
      <c r="AH87" s="6" t="n">
        <v>0</v>
      </c>
      <c r="AI87" s="6" t="n"/>
      <c r="AJ87" s="6" t="n"/>
      <c r="AK87" s="6" t="n"/>
      <c r="AL87" s="6" t="n"/>
      <c r="AM87" s="6" t="n">
        <v>0</v>
      </c>
    </row>
    <row r="88" ht="15.75" customHeight="1" s="120">
      <c r="B88" s="63">
        <f>C87</f>
        <v/>
      </c>
      <c r="C88" s="63">
        <f>B88+50</f>
        <v/>
      </c>
      <c r="D88" s="6" t="n">
        <v>0</v>
      </c>
      <c r="E88" s="6" t="n"/>
      <c r="F88" s="6" t="n"/>
      <c r="G88" s="6" t="n"/>
      <c r="H88" s="6" t="n"/>
      <c r="I88" s="6" t="n">
        <v>0</v>
      </c>
      <c r="J88" s="6" t="n"/>
      <c r="K88" s="6" t="n"/>
      <c r="L88" s="6" t="n"/>
      <c r="M88" s="6" t="n"/>
      <c r="N88" s="6" t="n">
        <v>0</v>
      </c>
      <c r="O88" s="6" t="n"/>
      <c r="P88" s="6" t="n"/>
      <c r="Q88" s="6" t="n"/>
      <c r="R88" s="6" t="n"/>
      <c r="S88" s="6" t="n">
        <v>0</v>
      </c>
      <c r="T88" s="6" t="n"/>
      <c r="U88" s="6" t="n"/>
      <c r="V88" s="6" t="n"/>
      <c r="W88" s="6" t="n"/>
      <c r="X88" s="6" t="n">
        <v>0</v>
      </c>
      <c r="Y88" s="6" t="n"/>
      <c r="Z88" s="6" t="n"/>
      <c r="AA88" s="6" t="n"/>
      <c r="AB88" s="6" t="n"/>
      <c r="AC88" s="6" t="n">
        <v>0</v>
      </c>
      <c r="AD88" s="6" t="n"/>
      <c r="AE88" s="6" t="n"/>
      <c r="AF88" s="6" t="n"/>
      <c r="AG88" s="6" t="n"/>
      <c r="AH88" s="6" t="n">
        <v>0</v>
      </c>
      <c r="AI88" s="6" t="n"/>
      <c r="AJ88" s="6" t="n"/>
      <c r="AK88" s="6" t="n"/>
      <c r="AL88" s="6" t="n"/>
      <c r="AM88" s="6" t="n">
        <v>0</v>
      </c>
    </row>
    <row r="89" ht="15.75" customHeight="1" s="120">
      <c r="B89" s="63">
        <f>C88</f>
        <v/>
      </c>
      <c r="C89" s="63">
        <f>B89+50</f>
        <v/>
      </c>
      <c r="D89" s="6" t="n">
        <v>0</v>
      </c>
      <c r="E89" s="6" t="n"/>
      <c r="F89" s="6" t="n"/>
      <c r="G89" s="6" t="n"/>
      <c r="H89" s="6" t="n"/>
      <c r="I89" s="6" t="n">
        <v>0</v>
      </c>
      <c r="J89" s="6" t="n"/>
      <c r="K89" s="6" t="n"/>
      <c r="L89" s="6" t="n"/>
      <c r="M89" s="6" t="n"/>
      <c r="N89" s="6" t="n">
        <v>0</v>
      </c>
      <c r="O89" s="6" t="n"/>
      <c r="P89" s="6" t="n"/>
      <c r="Q89" s="6" t="n"/>
      <c r="R89" s="6" t="n"/>
      <c r="S89" s="6" t="n">
        <v>0</v>
      </c>
      <c r="T89" s="6" t="n"/>
      <c r="U89" s="6" t="n"/>
      <c r="V89" s="6" t="n"/>
      <c r="W89" s="6" t="n"/>
      <c r="X89" s="6" t="n">
        <v>0</v>
      </c>
      <c r="Y89" s="6" t="n"/>
      <c r="Z89" s="6" t="n"/>
      <c r="AA89" s="6" t="n"/>
      <c r="AB89" s="6" t="n"/>
      <c r="AC89" s="6" t="n">
        <v>0</v>
      </c>
      <c r="AD89" s="6" t="n"/>
      <c r="AE89" s="6" t="n"/>
      <c r="AF89" s="6" t="n"/>
      <c r="AG89" s="6" t="n"/>
      <c r="AH89" s="6" t="n">
        <v>0</v>
      </c>
      <c r="AI89" s="6" t="n"/>
      <c r="AJ89" s="6" t="n"/>
      <c r="AK89" s="6" t="n"/>
      <c r="AL89" s="6" t="n"/>
      <c r="AM89" s="6" t="n">
        <v>0</v>
      </c>
    </row>
    <row r="90" ht="15.75" customHeight="1" s="120">
      <c r="B90" s="63">
        <f>C89</f>
        <v/>
      </c>
      <c r="C90" s="63">
        <f>B90+50</f>
        <v/>
      </c>
      <c r="D90" s="6" t="n">
        <v>0</v>
      </c>
      <c r="E90" s="6" t="n"/>
      <c r="F90" s="6" t="n"/>
      <c r="G90" s="6" t="n"/>
      <c r="H90" s="6" t="n"/>
      <c r="I90" s="6" t="n">
        <v>0</v>
      </c>
      <c r="J90" s="6" t="n"/>
      <c r="K90" s="6" t="n"/>
      <c r="L90" s="6" t="n"/>
      <c r="M90" s="6" t="n"/>
      <c r="N90" s="6" t="n">
        <v>0</v>
      </c>
      <c r="O90" s="6" t="n"/>
      <c r="P90" s="6" t="n"/>
      <c r="Q90" s="6" t="n"/>
      <c r="R90" s="6" t="n"/>
      <c r="S90" s="6" t="n">
        <v>0</v>
      </c>
      <c r="T90" s="6" t="n"/>
      <c r="U90" s="6" t="n"/>
      <c r="V90" s="6" t="n"/>
      <c r="W90" s="6" t="n"/>
      <c r="X90" s="6" t="n">
        <v>0</v>
      </c>
      <c r="Y90" s="6" t="n"/>
      <c r="Z90" s="6" t="n"/>
      <c r="AA90" s="6" t="n"/>
      <c r="AB90" s="6" t="n"/>
      <c r="AC90" s="6" t="n">
        <v>0</v>
      </c>
      <c r="AD90" s="6" t="n"/>
      <c r="AE90" s="6" t="n"/>
      <c r="AF90" s="6" t="n"/>
      <c r="AG90" s="6" t="n"/>
      <c r="AH90" s="6" t="n">
        <v>0</v>
      </c>
      <c r="AI90" s="6" t="n"/>
      <c r="AJ90" s="6" t="n"/>
      <c r="AK90" s="6" t="n"/>
      <c r="AL90" s="6" t="n"/>
      <c r="AM90" s="6" t="n">
        <v>0</v>
      </c>
    </row>
    <row r="91" ht="15.75" customHeight="1" s="120">
      <c r="B91" s="63">
        <f>C90</f>
        <v/>
      </c>
      <c r="C91" s="63">
        <f>B91+50</f>
        <v/>
      </c>
      <c r="D91" s="6" t="n">
        <v>0</v>
      </c>
      <c r="E91" s="6" t="n"/>
      <c r="F91" s="6" t="n"/>
      <c r="G91" s="6" t="n"/>
      <c r="H91" s="6" t="n"/>
      <c r="I91" s="6" t="n">
        <v>0</v>
      </c>
      <c r="J91" s="6" t="n"/>
      <c r="K91" s="6" t="n"/>
      <c r="L91" s="6" t="n"/>
      <c r="M91" s="6" t="n"/>
      <c r="N91" s="6" t="n">
        <v>0</v>
      </c>
      <c r="O91" s="6" t="n"/>
      <c r="P91" s="6" t="n"/>
      <c r="Q91" s="6" t="n"/>
      <c r="R91" s="6" t="n"/>
      <c r="S91" s="6" t="n">
        <v>0</v>
      </c>
      <c r="T91" s="6" t="n"/>
      <c r="U91" s="6" t="n"/>
      <c r="V91" s="6" t="n"/>
      <c r="W91" s="6" t="n"/>
      <c r="X91" s="6" t="n">
        <v>0</v>
      </c>
      <c r="Y91" s="6" t="n"/>
      <c r="Z91" s="6" t="n"/>
      <c r="AA91" s="6" t="n"/>
      <c r="AB91" s="6" t="n"/>
      <c r="AC91" s="6" t="n">
        <v>0</v>
      </c>
      <c r="AD91" s="6" t="n"/>
      <c r="AE91" s="6" t="n"/>
      <c r="AF91" s="6" t="n"/>
      <c r="AG91" s="6" t="n"/>
      <c r="AH91" s="6" t="n">
        <v>0</v>
      </c>
      <c r="AI91" s="6" t="n"/>
      <c r="AJ91" s="6" t="n"/>
      <c r="AK91" s="6" t="n"/>
      <c r="AL91" s="6" t="n"/>
      <c r="AM91" s="6" t="n">
        <v>0</v>
      </c>
    </row>
    <row r="92" ht="15.75" customHeight="1" s="120">
      <c r="B92" s="63">
        <f>C91</f>
        <v/>
      </c>
      <c r="C92" s="63">
        <f>B92+50</f>
        <v/>
      </c>
      <c r="D92" s="6" t="n">
        <v>0</v>
      </c>
      <c r="E92" s="6" t="n"/>
      <c r="F92" s="6" t="n"/>
      <c r="G92" s="6" t="n"/>
      <c r="H92" s="6" t="n"/>
      <c r="I92" s="6" t="n">
        <v>0</v>
      </c>
      <c r="J92" s="6" t="n"/>
      <c r="K92" s="6" t="n"/>
      <c r="L92" s="6" t="n"/>
      <c r="M92" s="6" t="n"/>
      <c r="N92" s="6" t="n">
        <v>0</v>
      </c>
      <c r="O92" s="6" t="n"/>
      <c r="P92" s="6" t="n"/>
      <c r="Q92" s="6" t="n"/>
      <c r="R92" s="6" t="n"/>
      <c r="S92" s="6" t="n">
        <v>0</v>
      </c>
      <c r="T92" s="6" t="n"/>
      <c r="U92" s="6" t="n"/>
      <c r="V92" s="6" t="n"/>
      <c r="W92" s="6" t="n"/>
      <c r="X92" s="6" t="n">
        <v>0</v>
      </c>
      <c r="Y92" s="6" t="n"/>
      <c r="Z92" s="6" t="n"/>
      <c r="AA92" s="6" t="n"/>
      <c r="AB92" s="6" t="n"/>
      <c r="AC92" s="6" t="n">
        <v>0</v>
      </c>
      <c r="AD92" s="6" t="n"/>
      <c r="AE92" s="6" t="n"/>
      <c r="AF92" s="6" t="n"/>
      <c r="AG92" s="6" t="n"/>
      <c r="AH92" s="6" t="n">
        <v>0</v>
      </c>
      <c r="AI92" s="6" t="n"/>
      <c r="AJ92" s="6" t="n"/>
      <c r="AK92" s="6" t="n"/>
      <c r="AL92" s="6" t="n"/>
      <c r="AM92" s="6" t="n">
        <v>0</v>
      </c>
    </row>
    <row r="93" ht="15.75" customHeight="1" s="120">
      <c r="B93" s="63">
        <f>C92</f>
        <v/>
      </c>
      <c r="C93" s="63">
        <f>B93+50</f>
        <v/>
      </c>
      <c r="D93" s="6" t="n">
        <v>0</v>
      </c>
      <c r="E93" s="6" t="n"/>
      <c r="F93" s="6" t="n"/>
      <c r="G93" s="6" t="n"/>
      <c r="H93" s="6" t="n"/>
      <c r="I93" s="6" t="n">
        <v>0</v>
      </c>
      <c r="J93" s="6" t="n"/>
      <c r="K93" s="6" t="n"/>
      <c r="L93" s="6" t="n"/>
      <c r="M93" s="6" t="n"/>
      <c r="N93" s="6" t="n">
        <v>0</v>
      </c>
      <c r="O93" s="6" t="n"/>
      <c r="P93" s="6" t="n"/>
      <c r="Q93" s="6" t="n"/>
      <c r="R93" s="6" t="n"/>
      <c r="S93" s="6" t="n">
        <v>0</v>
      </c>
      <c r="T93" s="6" t="n"/>
      <c r="U93" s="6" t="n"/>
      <c r="V93" s="6" t="n"/>
      <c r="W93" s="6" t="n"/>
      <c r="X93" s="6" t="n">
        <v>0</v>
      </c>
      <c r="Y93" s="6" t="n"/>
      <c r="Z93" s="6" t="n"/>
      <c r="AA93" s="6" t="n"/>
      <c r="AB93" s="6" t="n"/>
      <c r="AC93" s="6" t="n">
        <v>0</v>
      </c>
      <c r="AD93" s="6" t="n"/>
      <c r="AE93" s="6" t="n"/>
      <c r="AF93" s="6" t="n"/>
      <c r="AG93" s="6" t="n"/>
      <c r="AH93" s="6" t="n">
        <v>0</v>
      </c>
      <c r="AI93" s="6" t="n"/>
      <c r="AJ93" s="6" t="n"/>
      <c r="AK93" s="6" t="n"/>
      <c r="AL93" s="6" t="n"/>
      <c r="AM93" s="6" t="n">
        <v>0</v>
      </c>
    </row>
    <row r="94" ht="15.75" customHeight="1" s="120">
      <c r="B94" s="63">
        <f>C93</f>
        <v/>
      </c>
      <c r="C94" s="63">
        <f>B94+50</f>
        <v/>
      </c>
      <c r="D94" s="6" t="n">
        <v>0</v>
      </c>
      <c r="E94" s="6" t="n"/>
      <c r="F94" s="6" t="n"/>
      <c r="G94" s="6" t="n"/>
      <c r="H94" s="6" t="n"/>
      <c r="I94" s="6" t="n">
        <v>0</v>
      </c>
      <c r="J94" s="6" t="n"/>
      <c r="K94" s="6" t="n"/>
      <c r="L94" s="6" t="n"/>
      <c r="M94" s="6" t="n"/>
      <c r="N94" s="6" t="n">
        <v>0</v>
      </c>
      <c r="O94" s="6" t="n"/>
      <c r="P94" s="6" t="n"/>
      <c r="Q94" s="6" t="n"/>
      <c r="R94" s="6" t="n"/>
      <c r="S94" s="6" t="n">
        <v>0</v>
      </c>
      <c r="T94" s="6" t="n"/>
      <c r="U94" s="6" t="n"/>
      <c r="V94" s="6" t="n"/>
      <c r="W94" s="6" t="n"/>
      <c r="X94" s="6" t="n">
        <v>0</v>
      </c>
      <c r="Y94" s="6" t="n"/>
      <c r="Z94" s="6" t="n"/>
      <c r="AA94" s="6" t="n"/>
      <c r="AB94" s="6" t="n"/>
      <c r="AC94" s="6" t="n">
        <v>0</v>
      </c>
      <c r="AD94" s="6" t="n"/>
      <c r="AE94" s="6" t="n"/>
      <c r="AF94" s="6" t="n"/>
      <c r="AG94" s="6" t="n"/>
      <c r="AH94" s="6" t="n">
        <v>0</v>
      </c>
      <c r="AI94" s="6" t="n"/>
      <c r="AJ94" s="6" t="n"/>
      <c r="AK94" s="6" t="n"/>
      <c r="AL94" s="6" t="n"/>
      <c r="AM94" s="6" t="n">
        <v>0</v>
      </c>
    </row>
    <row r="95" ht="15.75" customHeight="1" s="120">
      <c r="B95" s="63">
        <f>C94</f>
        <v/>
      </c>
      <c r="C95" s="63">
        <f>B95+50</f>
        <v/>
      </c>
      <c r="D95" s="6" t="n">
        <v>0</v>
      </c>
      <c r="E95" s="6" t="n"/>
      <c r="F95" s="6" t="n"/>
      <c r="G95" s="6" t="n"/>
      <c r="H95" s="6" t="n"/>
      <c r="I95" s="6" t="n">
        <v>0</v>
      </c>
      <c r="J95" s="6" t="n"/>
      <c r="K95" s="6" t="n"/>
      <c r="L95" s="6" t="n"/>
      <c r="M95" s="6" t="n"/>
      <c r="N95" s="6" t="n">
        <v>0</v>
      </c>
      <c r="O95" s="6" t="n"/>
      <c r="P95" s="6" t="n"/>
      <c r="Q95" s="6" t="n"/>
      <c r="R95" s="6" t="n"/>
      <c r="S95" s="6" t="n">
        <v>0</v>
      </c>
      <c r="T95" s="6" t="n"/>
      <c r="U95" s="6" t="n"/>
      <c r="V95" s="6" t="n"/>
      <c r="W95" s="6" t="n"/>
      <c r="X95" s="6" t="n">
        <v>0</v>
      </c>
      <c r="Y95" s="6" t="n"/>
      <c r="Z95" s="6" t="n"/>
      <c r="AA95" s="6" t="n"/>
      <c r="AB95" s="6" t="n"/>
      <c r="AC95" s="6" t="n">
        <v>0</v>
      </c>
      <c r="AD95" s="6" t="n"/>
      <c r="AE95" s="6" t="n"/>
      <c r="AF95" s="6" t="n"/>
      <c r="AG95" s="6" t="n"/>
      <c r="AH95" s="6" t="n">
        <v>0</v>
      </c>
      <c r="AI95" s="6" t="n"/>
      <c r="AJ95" s="6" t="n"/>
      <c r="AK95" s="6" t="n"/>
      <c r="AL95" s="6" t="n"/>
      <c r="AM95" s="6" t="n">
        <v>0</v>
      </c>
    </row>
    <row r="96" ht="15.75" customHeight="1" s="120">
      <c r="B96" s="63">
        <f>C95</f>
        <v/>
      </c>
      <c r="C96" s="63">
        <f>B96+50</f>
        <v/>
      </c>
      <c r="D96" s="6" t="n">
        <v>0</v>
      </c>
      <c r="E96" s="6" t="n"/>
      <c r="F96" s="6" t="n"/>
      <c r="G96" s="6" t="n"/>
      <c r="H96" s="6" t="n"/>
      <c r="I96" s="6" t="n">
        <v>0</v>
      </c>
      <c r="J96" s="6" t="n"/>
      <c r="K96" s="6" t="n"/>
      <c r="L96" s="6" t="n"/>
      <c r="M96" s="6" t="n"/>
      <c r="N96" s="6" t="n">
        <v>0</v>
      </c>
      <c r="O96" s="6" t="n"/>
      <c r="P96" s="6" t="n"/>
      <c r="Q96" s="6" t="n"/>
      <c r="R96" s="6" t="n"/>
      <c r="S96" s="6" t="n">
        <v>0</v>
      </c>
      <c r="T96" s="6" t="n"/>
      <c r="U96" s="6" t="n"/>
      <c r="V96" s="6" t="n"/>
      <c r="W96" s="6" t="n"/>
      <c r="X96" s="6" t="n">
        <v>0</v>
      </c>
      <c r="Y96" s="6" t="n"/>
      <c r="Z96" s="6" t="n"/>
      <c r="AA96" s="6" t="n"/>
      <c r="AB96" s="6" t="n"/>
      <c r="AC96" s="6" t="n">
        <v>0</v>
      </c>
      <c r="AD96" s="6" t="n"/>
      <c r="AE96" s="6" t="n"/>
      <c r="AF96" s="6" t="n"/>
      <c r="AG96" s="6" t="n"/>
      <c r="AH96" s="6" t="n">
        <v>0</v>
      </c>
      <c r="AI96" s="6" t="n"/>
      <c r="AJ96" s="6" t="n"/>
      <c r="AK96" s="6" t="n"/>
      <c r="AL96" s="6" t="n"/>
      <c r="AM96" s="6" t="n">
        <v>0</v>
      </c>
    </row>
    <row r="97" ht="15.75" customHeight="1" s="120">
      <c r="B97" s="63">
        <f>C96</f>
        <v/>
      </c>
      <c r="C97" s="63">
        <f>B97+50</f>
        <v/>
      </c>
      <c r="D97" s="6" t="n">
        <v>0</v>
      </c>
      <c r="E97" s="6" t="n"/>
      <c r="F97" s="6" t="n"/>
      <c r="G97" s="6" t="n"/>
      <c r="H97" s="6" t="n"/>
      <c r="I97" s="6" t="n">
        <v>0</v>
      </c>
      <c r="J97" s="6" t="n"/>
      <c r="K97" s="6" t="n"/>
      <c r="L97" s="6" t="n"/>
      <c r="M97" s="6" t="n"/>
      <c r="N97" s="6" t="n">
        <v>0</v>
      </c>
      <c r="O97" s="6" t="n"/>
      <c r="P97" s="6" t="n"/>
      <c r="Q97" s="6" t="n"/>
      <c r="R97" s="6" t="n"/>
      <c r="S97" s="6" t="n">
        <v>0</v>
      </c>
      <c r="T97" s="6" t="n"/>
      <c r="U97" s="6" t="n"/>
      <c r="V97" s="6" t="n"/>
      <c r="W97" s="6" t="n"/>
      <c r="X97" s="6" t="n">
        <v>0</v>
      </c>
      <c r="Y97" s="6" t="n"/>
      <c r="Z97" s="6" t="n"/>
      <c r="AA97" s="6" t="n"/>
      <c r="AB97" s="6" t="n"/>
      <c r="AC97" s="6" t="n">
        <v>0</v>
      </c>
      <c r="AD97" s="6" t="n"/>
      <c r="AE97" s="6" t="n"/>
      <c r="AF97" s="6" t="n"/>
      <c r="AG97" s="6" t="n"/>
      <c r="AH97" s="6" t="n">
        <v>0</v>
      </c>
      <c r="AI97" s="6" t="n"/>
      <c r="AJ97" s="6" t="n"/>
      <c r="AK97" s="6" t="n"/>
      <c r="AL97" s="6" t="n"/>
      <c r="AM97" s="6" t="n">
        <v>0</v>
      </c>
    </row>
    <row r="98" ht="15.75" customHeight="1" s="120">
      <c r="B98" s="63">
        <f>C97</f>
        <v/>
      </c>
      <c r="C98" s="63">
        <f>B98+50</f>
        <v/>
      </c>
      <c r="D98" s="6" t="n">
        <v>0</v>
      </c>
      <c r="E98" s="6" t="n"/>
      <c r="F98" s="6" t="n"/>
      <c r="G98" s="6" t="n"/>
      <c r="H98" s="6" t="n"/>
      <c r="I98" s="6" t="n">
        <v>0</v>
      </c>
      <c r="J98" s="6" t="n"/>
      <c r="K98" s="6" t="n"/>
      <c r="L98" s="6" t="n"/>
      <c r="M98" s="6" t="n"/>
      <c r="N98" s="6" t="n">
        <v>0</v>
      </c>
      <c r="O98" s="6" t="n"/>
      <c r="P98" s="6" t="n"/>
      <c r="Q98" s="6" t="n"/>
      <c r="R98" s="6" t="n"/>
      <c r="S98" s="6" t="n">
        <v>0</v>
      </c>
      <c r="T98" s="6" t="n"/>
      <c r="U98" s="6" t="n"/>
      <c r="V98" s="6" t="n"/>
      <c r="W98" s="6" t="n"/>
      <c r="X98" s="6" t="n">
        <v>0</v>
      </c>
      <c r="Y98" s="6" t="n"/>
      <c r="Z98" s="6" t="n"/>
      <c r="AA98" s="6" t="n"/>
      <c r="AB98" s="6" t="n"/>
      <c r="AC98" s="6" t="n">
        <v>0</v>
      </c>
      <c r="AD98" s="6" t="n"/>
      <c r="AE98" s="6" t="n"/>
      <c r="AF98" s="6" t="n"/>
      <c r="AG98" s="6" t="n"/>
      <c r="AH98" s="6" t="n">
        <v>0</v>
      </c>
      <c r="AI98" s="6" t="n"/>
      <c r="AJ98" s="6" t="n"/>
      <c r="AK98" s="6" t="n"/>
      <c r="AL98" s="6" t="n"/>
      <c r="AM98" s="6" t="n">
        <v>0</v>
      </c>
    </row>
    <row r="99" ht="15.75" customHeight="1" s="120">
      <c r="B99" s="63">
        <f>C98</f>
        <v/>
      </c>
      <c r="C99" s="63">
        <f>B99+50</f>
        <v/>
      </c>
      <c r="D99" s="6" t="n">
        <v>0</v>
      </c>
      <c r="E99" s="6" t="n"/>
      <c r="F99" s="6" t="n"/>
      <c r="G99" s="6" t="n"/>
      <c r="H99" s="6" t="n"/>
      <c r="I99" s="6" t="n">
        <v>0</v>
      </c>
      <c r="J99" s="6" t="n"/>
      <c r="K99" s="6" t="n"/>
      <c r="L99" s="6" t="n"/>
      <c r="M99" s="6" t="n"/>
      <c r="N99" s="6" t="n">
        <v>0</v>
      </c>
      <c r="O99" s="6" t="n"/>
      <c r="P99" s="6" t="n"/>
      <c r="Q99" s="6" t="n"/>
      <c r="R99" s="6" t="n"/>
      <c r="S99" s="6" t="n">
        <v>0</v>
      </c>
      <c r="T99" s="6" t="n"/>
      <c r="U99" s="6" t="n"/>
      <c r="V99" s="6" t="n"/>
      <c r="W99" s="6" t="n"/>
      <c r="X99" s="6" t="n">
        <v>0</v>
      </c>
      <c r="Y99" s="6" t="n"/>
      <c r="Z99" s="6" t="n"/>
      <c r="AA99" s="6" t="n"/>
      <c r="AB99" s="6" t="n"/>
      <c r="AC99" s="6" t="n">
        <v>0</v>
      </c>
      <c r="AD99" s="6" t="n"/>
      <c r="AE99" s="6" t="n"/>
      <c r="AF99" s="6" t="n"/>
      <c r="AG99" s="6" t="n"/>
      <c r="AH99" s="6" t="n">
        <v>0</v>
      </c>
      <c r="AI99" s="6" t="n"/>
      <c r="AJ99" s="6" t="n"/>
      <c r="AK99" s="6" t="n"/>
      <c r="AL99" s="6" t="n"/>
      <c r="AM99" s="6" t="n">
        <v>0</v>
      </c>
    </row>
    <row r="100" ht="15.75" customHeight="1" s="120">
      <c r="B100" s="63">
        <f>C99</f>
        <v/>
      </c>
      <c r="C100" s="63">
        <f>B100+50</f>
        <v/>
      </c>
      <c r="D100" s="6" t="n">
        <v>0</v>
      </c>
      <c r="E100" s="6" t="n"/>
      <c r="F100" s="6" t="n"/>
      <c r="G100" s="6" t="n"/>
      <c r="H100" s="6" t="n"/>
      <c r="I100" s="6" t="n">
        <v>0</v>
      </c>
      <c r="J100" s="6" t="n"/>
      <c r="K100" s="6" t="n"/>
      <c r="L100" s="6" t="n"/>
      <c r="M100" s="6" t="n"/>
      <c r="N100" s="6" t="n">
        <v>0</v>
      </c>
      <c r="O100" s="6" t="n"/>
      <c r="P100" s="6" t="n"/>
      <c r="Q100" s="6" t="n"/>
      <c r="R100" s="6" t="n"/>
      <c r="S100" s="6" t="n">
        <v>0</v>
      </c>
      <c r="T100" s="6" t="n"/>
      <c r="U100" s="6" t="n"/>
      <c r="V100" s="6" t="n"/>
      <c r="W100" s="6" t="n"/>
      <c r="X100" s="6" t="n">
        <v>0</v>
      </c>
      <c r="Y100" s="6" t="n"/>
      <c r="Z100" s="6" t="n"/>
      <c r="AA100" s="6" t="n"/>
      <c r="AB100" s="6" t="n"/>
      <c r="AC100" s="6" t="n">
        <v>0</v>
      </c>
      <c r="AD100" s="6" t="n"/>
      <c r="AE100" s="6" t="n"/>
      <c r="AF100" s="6" t="n"/>
      <c r="AG100" s="6" t="n"/>
      <c r="AH100" s="6" t="n">
        <v>0</v>
      </c>
      <c r="AI100" s="6" t="n"/>
      <c r="AJ100" s="6" t="n"/>
      <c r="AK100" s="6" t="n"/>
      <c r="AL100" s="6" t="n"/>
      <c r="AM100" s="6" t="n">
        <v>0</v>
      </c>
    </row>
    <row r="101" ht="15.75" customHeight="1" s="120">
      <c r="B101" s="63">
        <f>C100</f>
        <v/>
      </c>
      <c r="C101" s="63">
        <f>B101+50</f>
        <v/>
      </c>
      <c r="D101" s="6" t="n">
        <v>0</v>
      </c>
      <c r="E101" s="6" t="n"/>
      <c r="F101" s="6" t="n"/>
      <c r="G101" s="6" t="n"/>
      <c r="H101" s="6" t="n"/>
      <c r="I101" s="6" t="n">
        <v>0</v>
      </c>
      <c r="J101" s="6" t="n"/>
      <c r="K101" s="6" t="n"/>
      <c r="L101" s="6" t="n"/>
      <c r="M101" s="6" t="n"/>
      <c r="N101" s="6" t="n">
        <v>0</v>
      </c>
      <c r="O101" s="6" t="n"/>
      <c r="P101" s="6" t="n"/>
      <c r="Q101" s="6" t="n"/>
      <c r="R101" s="6" t="n"/>
      <c r="S101" s="6" t="n">
        <v>0</v>
      </c>
      <c r="T101" s="6" t="n"/>
      <c r="U101" s="6" t="n"/>
      <c r="V101" s="6" t="n"/>
      <c r="W101" s="6" t="n"/>
      <c r="X101" s="6" t="n">
        <v>0</v>
      </c>
      <c r="Y101" s="6" t="n"/>
      <c r="Z101" s="6" t="n"/>
      <c r="AA101" s="6" t="n"/>
      <c r="AB101" s="6" t="n"/>
      <c r="AC101" s="6" t="n">
        <v>0</v>
      </c>
      <c r="AD101" s="6" t="n"/>
      <c r="AE101" s="6" t="n"/>
      <c r="AF101" s="6" t="n"/>
      <c r="AG101" s="6" t="n"/>
      <c r="AH101" s="6" t="n">
        <v>0</v>
      </c>
      <c r="AI101" s="6" t="n"/>
      <c r="AJ101" s="6" t="n"/>
      <c r="AK101" s="6" t="n"/>
      <c r="AL101" s="6" t="n"/>
      <c r="AM101" s="6" t="n">
        <v>0</v>
      </c>
    </row>
    <row r="102" ht="15.75" customHeight="1" s="120">
      <c r="B102" s="63">
        <f>C101</f>
        <v/>
      </c>
      <c r="C102" s="63">
        <f>B102+50</f>
        <v/>
      </c>
      <c r="D102" s="6" t="n">
        <v>0</v>
      </c>
      <c r="E102" s="6" t="n"/>
      <c r="F102" s="6" t="n"/>
      <c r="G102" s="6" t="n"/>
      <c r="H102" s="6" t="n"/>
      <c r="I102" s="6" t="n">
        <v>0</v>
      </c>
      <c r="J102" s="6" t="n"/>
      <c r="K102" s="6" t="n"/>
      <c r="L102" s="6" t="n"/>
      <c r="M102" s="6" t="n"/>
      <c r="N102" s="6" t="n">
        <v>0</v>
      </c>
      <c r="O102" s="6" t="n"/>
      <c r="P102" s="6" t="n"/>
      <c r="Q102" s="6" t="n"/>
      <c r="R102" s="6" t="n"/>
      <c r="S102" s="6" t="n">
        <v>0</v>
      </c>
      <c r="T102" s="6" t="n"/>
      <c r="U102" s="6" t="n"/>
      <c r="V102" s="6" t="n"/>
      <c r="W102" s="6" t="n"/>
      <c r="X102" s="6" t="n">
        <v>0</v>
      </c>
      <c r="Y102" s="6" t="n"/>
      <c r="Z102" s="6" t="n"/>
      <c r="AA102" s="6" t="n"/>
      <c r="AB102" s="6" t="n"/>
      <c r="AC102" s="6" t="n">
        <v>0</v>
      </c>
      <c r="AD102" s="6" t="n"/>
      <c r="AE102" s="6" t="n"/>
      <c r="AF102" s="6" t="n"/>
      <c r="AG102" s="6" t="n"/>
      <c r="AH102" s="6" t="n">
        <v>0</v>
      </c>
      <c r="AI102" s="6" t="n"/>
      <c r="AJ102" s="6" t="n"/>
      <c r="AK102" s="6" t="n"/>
      <c r="AL102" s="6" t="n"/>
      <c r="AM102" s="6" t="n">
        <v>0</v>
      </c>
    </row>
    <row r="103" ht="15.75" customHeight="1" s="120">
      <c r="B103" s="63">
        <f>C102</f>
        <v/>
      </c>
      <c r="C103" s="63">
        <f>B103+50</f>
        <v/>
      </c>
      <c r="D103" s="6" t="n">
        <v>0</v>
      </c>
      <c r="E103" s="6" t="n"/>
      <c r="F103" s="6" t="n"/>
      <c r="G103" s="6" t="n"/>
      <c r="H103" s="6" t="n"/>
      <c r="I103" s="6" t="n">
        <v>0</v>
      </c>
      <c r="J103" s="6" t="n"/>
      <c r="K103" s="6" t="n"/>
      <c r="L103" s="6" t="n"/>
      <c r="M103" s="6" t="n"/>
      <c r="N103" s="6" t="n">
        <v>0</v>
      </c>
      <c r="O103" s="6" t="n"/>
      <c r="P103" s="6" t="n"/>
      <c r="Q103" s="6" t="n"/>
      <c r="R103" s="6" t="n"/>
      <c r="S103" s="6" t="n">
        <v>0</v>
      </c>
      <c r="T103" s="6" t="n"/>
      <c r="U103" s="6" t="n"/>
      <c r="V103" s="6" t="n"/>
      <c r="W103" s="6" t="n"/>
      <c r="X103" s="6" t="n">
        <v>0</v>
      </c>
      <c r="Y103" s="6" t="n"/>
      <c r="Z103" s="6" t="n"/>
      <c r="AA103" s="6" t="n"/>
      <c r="AB103" s="6" t="n"/>
      <c r="AC103" s="6" t="n">
        <v>0</v>
      </c>
      <c r="AD103" s="6" t="n"/>
      <c r="AE103" s="6" t="n"/>
      <c r="AF103" s="6" t="n"/>
      <c r="AG103" s="6" t="n"/>
      <c r="AH103" s="6" t="n">
        <v>0</v>
      </c>
      <c r="AI103" s="6" t="n"/>
      <c r="AJ103" s="6" t="n"/>
      <c r="AK103" s="6" t="n"/>
      <c r="AL103" s="6" t="n"/>
      <c r="AM103" s="6" t="n">
        <v>0</v>
      </c>
    </row>
    <row r="104" ht="15.75" customHeight="1" s="120">
      <c r="B104" s="63">
        <f>C103</f>
        <v/>
      </c>
      <c r="C104" s="63">
        <f>B104+50</f>
        <v/>
      </c>
      <c r="D104" s="6" t="n">
        <v>0</v>
      </c>
      <c r="E104" s="6" t="n"/>
      <c r="F104" s="6" t="n"/>
      <c r="G104" s="6" t="n"/>
      <c r="H104" s="6" t="n"/>
      <c r="I104" s="6" t="n">
        <v>0</v>
      </c>
      <c r="J104" s="6" t="n"/>
      <c r="K104" s="6" t="n"/>
      <c r="L104" s="6" t="n"/>
      <c r="M104" s="6" t="n"/>
      <c r="N104" s="6" t="n">
        <v>0</v>
      </c>
      <c r="O104" s="6" t="n"/>
      <c r="P104" s="6" t="n"/>
      <c r="Q104" s="6" t="n"/>
      <c r="R104" s="6" t="n"/>
      <c r="S104" s="6" t="n">
        <v>0</v>
      </c>
      <c r="T104" s="6" t="n"/>
      <c r="U104" s="6" t="n"/>
      <c r="V104" s="6" t="n"/>
      <c r="W104" s="6" t="n"/>
      <c r="X104" s="6" t="n">
        <v>0</v>
      </c>
      <c r="Y104" s="6" t="n"/>
      <c r="Z104" s="6" t="n"/>
      <c r="AA104" s="6" t="n"/>
      <c r="AB104" s="6" t="n"/>
      <c r="AC104" s="6" t="n">
        <v>0</v>
      </c>
      <c r="AD104" s="6" t="n"/>
      <c r="AE104" s="6" t="n"/>
      <c r="AF104" s="6" t="n"/>
      <c r="AG104" s="6" t="n"/>
      <c r="AH104" s="6" t="n">
        <v>0</v>
      </c>
      <c r="AI104" s="6" t="n"/>
      <c r="AJ104" s="6" t="n"/>
      <c r="AK104" s="6" t="n"/>
      <c r="AL104" s="6" t="n"/>
      <c r="AM104" s="6" t="n">
        <v>0</v>
      </c>
    </row>
    <row r="105" ht="15.75" customHeight="1" s="120">
      <c r="B105" s="63">
        <f>C104</f>
        <v/>
      </c>
      <c r="C105" s="63">
        <f>B105+50</f>
        <v/>
      </c>
      <c r="D105" s="6" t="n">
        <v>0</v>
      </c>
      <c r="E105" s="6" t="n"/>
      <c r="F105" s="6" t="n"/>
      <c r="G105" s="6" t="n"/>
      <c r="H105" s="6" t="n"/>
      <c r="I105" s="6" t="n">
        <v>0</v>
      </c>
      <c r="J105" s="6" t="n"/>
      <c r="K105" s="6" t="n"/>
      <c r="L105" s="6" t="n"/>
      <c r="M105" s="6" t="n"/>
      <c r="N105" s="6" t="n">
        <v>0</v>
      </c>
      <c r="O105" s="6" t="n"/>
      <c r="P105" s="6" t="n"/>
      <c r="Q105" s="6" t="n"/>
      <c r="R105" s="6" t="n"/>
      <c r="S105" s="6" t="n">
        <v>0</v>
      </c>
      <c r="T105" s="6" t="n"/>
      <c r="U105" s="6" t="n"/>
      <c r="V105" s="6" t="n"/>
      <c r="W105" s="6" t="n"/>
      <c r="X105" s="6" t="n">
        <v>0</v>
      </c>
      <c r="Y105" s="6" t="n"/>
      <c r="Z105" s="6" t="n"/>
      <c r="AA105" s="6" t="n"/>
      <c r="AB105" s="6" t="n"/>
      <c r="AC105" s="6" t="n">
        <v>0</v>
      </c>
      <c r="AD105" s="6" t="n"/>
      <c r="AE105" s="6" t="n"/>
      <c r="AF105" s="6" t="n"/>
      <c r="AG105" s="6" t="n"/>
      <c r="AH105" s="6" t="n">
        <v>0</v>
      </c>
      <c r="AI105" s="6" t="n"/>
      <c r="AJ105" s="6" t="n"/>
      <c r="AK105" s="6" t="n"/>
      <c r="AL105" s="6" t="n"/>
      <c r="AM105" s="6" t="n">
        <v>0</v>
      </c>
    </row>
    <row r="106" ht="15.75" customHeight="1" s="120">
      <c r="B106" s="63">
        <f>C105</f>
        <v/>
      </c>
      <c r="C106" s="63">
        <f>B106+50</f>
        <v/>
      </c>
      <c r="D106" s="6" t="n">
        <v>0</v>
      </c>
      <c r="E106" s="6" t="n"/>
      <c r="F106" s="6" t="n"/>
      <c r="G106" s="6" t="n"/>
      <c r="H106" s="6" t="n"/>
      <c r="I106" s="6" t="n">
        <v>0</v>
      </c>
      <c r="J106" s="6" t="n"/>
      <c r="K106" s="6" t="n"/>
      <c r="L106" s="6" t="n"/>
      <c r="M106" s="6" t="n"/>
      <c r="N106" s="6" t="n">
        <v>0</v>
      </c>
      <c r="O106" s="6" t="n"/>
      <c r="P106" s="6" t="n"/>
      <c r="Q106" s="6" t="n"/>
      <c r="R106" s="6" t="n"/>
      <c r="S106" s="6" t="n">
        <v>0</v>
      </c>
      <c r="T106" s="6" t="n"/>
      <c r="U106" s="6" t="n"/>
      <c r="V106" s="6" t="n"/>
      <c r="W106" s="6" t="n"/>
      <c r="X106" s="6" t="n">
        <v>0</v>
      </c>
      <c r="Y106" s="6" t="n"/>
      <c r="Z106" s="6" t="n"/>
      <c r="AA106" s="6" t="n"/>
      <c r="AB106" s="6" t="n"/>
      <c r="AC106" s="6" t="n">
        <v>0</v>
      </c>
      <c r="AD106" s="6" t="n"/>
      <c r="AE106" s="6" t="n"/>
      <c r="AF106" s="6" t="n"/>
      <c r="AG106" s="6" t="n"/>
      <c r="AH106" s="6" t="n">
        <v>0</v>
      </c>
      <c r="AI106" s="6" t="n"/>
      <c r="AJ106" s="6" t="n"/>
      <c r="AK106" s="6" t="n"/>
      <c r="AL106" s="6" t="n"/>
      <c r="AM106" s="6" t="n">
        <v>0</v>
      </c>
    </row>
    <row r="107" ht="15.75" customHeight="1" s="120">
      <c r="B107" s="63">
        <f>C106</f>
        <v/>
      </c>
      <c r="C107" s="63">
        <f>B107+50</f>
        <v/>
      </c>
      <c r="D107" s="6" t="n">
        <v>0</v>
      </c>
      <c r="E107" s="6" t="n"/>
      <c r="F107" s="6" t="n"/>
      <c r="G107" s="6" t="n"/>
      <c r="H107" s="6" t="n"/>
      <c r="I107" s="6" t="n">
        <v>0</v>
      </c>
      <c r="J107" s="6" t="n"/>
      <c r="K107" s="6" t="n"/>
      <c r="L107" s="6" t="n"/>
      <c r="M107" s="6" t="n"/>
      <c r="N107" s="6" t="n">
        <v>0</v>
      </c>
      <c r="O107" s="6" t="n"/>
      <c r="P107" s="6" t="n"/>
      <c r="Q107" s="6" t="n"/>
      <c r="R107" s="6" t="n"/>
      <c r="S107" s="6" t="n">
        <v>0</v>
      </c>
      <c r="T107" s="6" t="n"/>
      <c r="U107" s="6" t="n"/>
      <c r="V107" s="6" t="n"/>
      <c r="W107" s="6" t="n"/>
      <c r="X107" s="6" t="n">
        <v>0</v>
      </c>
      <c r="Y107" s="6" t="n"/>
      <c r="Z107" s="6" t="n"/>
      <c r="AA107" s="6" t="n"/>
      <c r="AB107" s="6" t="n"/>
      <c r="AC107" s="6" t="n">
        <v>0</v>
      </c>
      <c r="AD107" s="6" t="n"/>
      <c r="AE107" s="6" t="n"/>
      <c r="AF107" s="6" t="n"/>
      <c r="AG107" s="6" t="n"/>
      <c r="AH107" s="6" t="n">
        <v>0</v>
      </c>
      <c r="AI107" s="6" t="n"/>
      <c r="AJ107" s="6" t="n"/>
      <c r="AK107" s="6" t="n"/>
      <c r="AL107" s="6" t="n"/>
      <c r="AM107" s="6" t="n">
        <v>0</v>
      </c>
    </row>
    <row r="108" ht="15.75" customHeight="1" s="120">
      <c r="B108" s="63">
        <f>C107</f>
        <v/>
      </c>
      <c r="C108" s="63">
        <f>B108+50</f>
        <v/>
      </c>
      <c r="D108" s="6" t="n">
        <v>0</v>
      </c>
      <c r="E108" s="6" t="n"/>
      <c r="F108" s="6" t="n"/>
      <c r="G108" s="6" t="n"/>
      <c r="H108" s="6" t="n"/>
      <c r="I108" s="6" t="n">
        <v>0</v>
      </c>
      <c r="J108" s="6" t="n"/>
      <c r="K108" s="6" t="n"/>
      <c r="L108" s="6" t="n"/>
      <c r="M108" s="6" t="n"/>
      <c r="N108" s="6" t="n">
        <v>0</v>
      </c>
      <c r="O108" s="6" t="n"/>
      <c r="P108" s="6" t="n"/>
      <c r="Q108" s="6" t="n"/>
      <c r="R108" s="6" t="n"/>
      <c r="S108" s="6" t="n">
        <v>0</v>
      </c>
      <c r="T108" s="6" t="n"/>
      <c r="U108" s="6" t="n"/>
      <c r="V108" s="6" t="n"/>
      <c r="W108" s="6" t="n"/>
      <c r="X108" s="6" t="n">
        <v>0</v>
      </c>
      <c r="Y108" s="6" t="n"/>
      <c r="Z108" s="6" t="n"/>
      <c r="AA108" s="6" t="n"/>
      <c r="AB108" s="6" t="n"/>
      <c r="AC108" s="6" t="n">
        <v>0</v>
      </c>
      <c r="AD108" s="6" t="n"/>
      <c r="AE108" s="6" t="n"/>
      <c r="AF108" s="6" t="n"/>
      <c r="AG108" s="6" t="n"/>
      <c r="AH108" s="6" t="n">
        <v>0</v>
      </c>
      <c r="AI108" s="6" t="n"/>
      <c r="AJ108" s="6" t="n"/>
      <c r="AK108" s="6" t="n"/>
      <c r="AL108" s="6" t="n"/>
      <c r="AM108" s="6" t="n">
        <v>0</v>
      </c>
    </row>
    <row r="109" ht="15.75" customHeight="1" s="120">
      <c r="B109" s="63">
        <f>C108</f>
        <v/>
      </c>
      <c r="C109" s="63">
        <f>B109+50</f>
        <v/>
      </c>
      <c r="D109" s="6" t="n">
        <v>0</v>
      </c>
      <c r="E109" s="6" t="n"/>
      <c r="F109" s="6" t="n"/>
      <c r="G109" s="6" t="n"/>
      <c r="H109" s="6" t="n"/>
      <c r="I109" s="6" t="n">
        <v>0</v>
      </c>
      <c r="J109" s="6" t="n"/>
      <c r="K109" s="6" t="n"/>
      <c r="L109" s="6" t="n"/>
      <c r="M109" s="6" t="n"/>
      <c r="N109" s="6" t="n">
        <v>0</v>
      </c>
      <c r="O109" s="6" t="n"/>
      <c r="P109" s="6" t="n"/>
      <c r="Q109" s="6" t="n"/>
      <c r="R109" s="6" t="n"/>
      <c r="S109" s="6" t="n">
        <v>0</v>
      </c>
      <c r="T109" s="6" t="n"/>
      <c r="U109" s="6" t="n"/>
      <c r="V109" s="6" t="n"/>
      <c r="W109" s="6" t="n"/>
      <c r="X109" s="6" t="n">
        <v>0</v>
      </c>
      <c r="Y109" s="6" t="n"/>
      <c r="Z109" s="6" t="n"/>
      <c r="AA109" s="6" t="n"/>
      <c r="AB109" s="6" t="n"/>
      <c r="AC109" s="6" t="n">
        <v>0</v>
      </c>
      <c r="AD109" s="6" t="n"/>
      <c r="AE109" s="6" t="n"/>
      <c r="AF109" s="6" t="n"/>
      <c r="AG109" s="6" t="n"/>
      <c r="AH109" s="6" t="n">
        <v>0</v>
      </c>
      <c r="AI109" s="6" t="n"/>
      <c r="AJ109" s="6" t="n"/>
      <c r="AK109" s="6" t="n"/>
      <c r="AL109" s="6" t="n"/>
      <c r="AM109" s="6" t="n">
        <v>0</v>
      </c>
    </row>
    <row r="110" ht="15.75" customHeight="1" s="120">
      <c r="B110" s="63">
        <f>C109</f>
        <v/>
      </c>
      <c r="C110" s="63">
        <f>B110+50</f>
        <v/>
      </c>
      <c r="D110" s="6" t="n">
        <v>0</v>
      </c>
      <c r="E110" s="6" t="n"/>
      <c r="F110" s="6" t="n"/>
      <c r="G110" s="6" t="n"/>
      <c r="H110" s="6" t="n"/>
      <c r="I110" s="6" t="n">
        <v>0</v>
      </c>
      <c r="J110" s="6" t="n"/>
      <c r="K110" s="6" t="n"/>
      <c r="L110" s="6" t="n"/>
      <c r="M110" s="6" t="n"/>
      <c r="N110" s="6" t="n">
        <v>0</v>
      </c>
      <c r="O110" s="6" t="n"/>
      <c r="P110" s="6" t="n"/>
      <c r="Q110" s="6" t="n"/>
      <c r="R110" s="6" t="n"/>
      <c r="S110" s="6" t="n">
        <v>0</v>
      </c>
      <c r="T110" s="6" t="n"/>
      <c r="U110" s="6" t="n"/>
      <c r="V110" s="6" t="n"/>
      <c r="W110" s="6" t="n"/>
      <c r="X110" s="6" t="n">
        <v>0</v>
      </c>
      <c r="Y110" s="6" t="n"/>
      <c r="Z110" s="6" t="n"/>
      <c r="AA110" s="6" t="n"/>
      <c r="AB110" s="6" t="n"/>
      <c r="AC110" s="6" t="n">
        <v>0</v>
      </c>
      <c r="AD110" s="6" t="n"/>
      <c r="AE110" s="6" t="n"/>
      <c r="AF110" s="6" t="n"/>
      <c r="AG110" s="6" t="n"/>
      <c r="AH110" s="6" t="n">
        <v>0</v>
      </c>
      <c r="AI110" s="6" t="n"/>
      <c r="AJ110" s="6" t="n"/>
      <c r="AK110" s="6" t="n"/>
      <c r="AL110" s="6" t="n"/>
      <c r="AM110" s="6" t="n">
        <v>0</v>
      </c>
    </row>
    <row r="111" ht="15.75" customHeight="1" s="120">
      <c r="B111" s="63">
        <f>C110</f>
        <v/>
      </c>
      <c r="C111" s="63">
        <f>B111+50</f>
        <v/>
      </c>
      <c r="D111" s="6" t="n">
        <v>0</v>
      </c>
      <c r="E111" s="6" t="n"/>
      <c r="F111" s="6" t="n"/>
      <c r="G111" s="6" t="n"/>
      <c r="H111" s="6" t="n"/>
      <c r="I111" s="6" t="n">
        <v>0</v>
      </c>
      <c r="J111" s="6" t="n"/>
      <c r="K111" s="6" t="n"/>
      <c r="L111" s="6" t="n"/>
      <c r="M111" s="6" t="n"/>
      <c r="N111" s="6" t="n">
        <v>0</v>
      </c>
      <c r="O111" s="6" t="n"/>
      <c r="P111" s="6" t="n"/>
      <c r="Q111" s="6" t="n"/>
      <c r="R111" s="6" t="n"/>
      <c r="S111" s="6" t="n">
        <v>0</v>
      </c>
      <c r="T111" s="6" t="n"/>
      <c r="U111" s="6" t="n"/>
      <c r="V111" s="6" t="n"/>
      <c r="W111" s="6" t="n"/>
      <c r="X111" s="6" t="n">
        <v>0</v>
      </c>
      <c r="Y111" s="6" t="n"/>
      <c r="Z111" s="6" t="n"/>
      <c r="AA111" s="6" t="n"/>
      <c r="AB111" s="6" t="n"/>
      <c r="AC111" s="6" t="n">
        <v>0</v>
      </c>
      <c r="AD111" s="6" t="n"/>
      <c r="AE111" s="6" t="n"/>
      <c r="AF111" s="6" t="n"/>
      <c r="AG111" s="6" t="n"/>
      <c r="AH111" s="6" t="n">
        <v>0</v>
      </c>
      <c r="AI111" s="6" t="n"/>
      <c r="AJ111" s="6" t="n"/>
      <c r="AK111" s="6" t="n"/>
      <c r="AL111" s="6" t="n"/>
      <c r="AM111" s="6" t="n">
        <v>0</v>
      </c>
    </row>
    <row r="112" ht="15.75" customHeight="1" s="120"/>
    <row r="113" ht="15.75" customHeight="1" s="120">
      <c r="A113" s="3" t="inlineStr">
        <is>
          <t>Additional SNAP Abatement (Recovery and Recycling) Potential Assigned to Cost Tiers</t>
        </is>
      </c>
      <c r="B113" s="3" t="n"/>
      <c r="C113" s="3" t="n"/>
      <c r="D113" s="3" t="n"/>
      <c r="E113" s="3" t="n"/>
      <c r="F113" s="3" t="n"/>
      <c r="G113" s="3" t="n"/>
      <c r="H113" s="3" t="n"/>
      <c r="I113" s="3" t="n"/>
      <c r="J113" s="3" t="n"/>
      <c r="K113" s="3" t="n"/>
      <c r="L113" s="3" t="n"/>
      <c r="M113" s="3" t="n"/>
      <c r="N113" s="3" t="n"/>
      <c r="O113" s="3" t="n"/>
      <c r="P113" s="3" t="n"/>
      <c r="Q113" s="3" t="n"/>
      <c r="R113" s="3" t="n"/>
      <c r="S113" s="3" t="n"/>
      <c r="T113" s="3" t="n"/>
      <c r="U113" s="3" t="n"/>
      <c r="V113" s="3" t="n"/>
      <c r="W113" s="3" t="n"/>
      <c r="X113" s="3" t="n"/>
      <c r="Y113" s="3" t="n"/>
      <c r="Z113" s="3" t="n"/>
      <c r="AA113" s="3" t="n"/>
      <c r="AB113" s="3" t="n"/>
      <c r="AC113" s="3" t="n"/>
      <c r="AD113" s="3" t="n"/>
      <c r="AE113" s="3" t="n"/>
      <c r="AF113" s="3" t="n"/>
      <c r="AG113" s="3" t="n"/>
      <c r="AH113" s="3" t="n"/>
      <c r="AI113" s="3" t="n"/>
      <c r="AJ113" s="3" t="n"/>
      <c r="AK113" s="3" t="n"/>
      <c r="AL113" s="3" t="n"/>
      <c r="AM113" s="3" t="n"/>
    </row>
    <row r="114" ht="15.75" customHeight="1" s="120">
      <c r="A114" s="2" t="inlineStr">
        <is>
          <t>Category</t>
        </is>
      </c>
      <c r="B114" s="62" t="inlineStr">
        <is>
          <t>Lower Bound</t>
        </is>
      </c>
      <c r="C114" s="62" t="inlineStr">
        <is>
          <t>Upper Bound</t>
        </is>
      </c>
      <c r="D114" s="1" t="n">
        <v>2015</v>
      </c>
      <c r="E114" s="1" t="n"/>
      <c r="F114" s="1" t="n"/>
      <c r="G114" s="1" t="n"/>
      <c r="H114" s="1" t="n"/>
      <c r="I114" s="1" t="n">
        <v>2020</v>
      </c>
      <c r="J114" s="1" t="n"/>
      <c r="K114" s="1" t="n"/>
      <c r="L114" s="1" t="n"/>
      <c r="M114" s="1" t="n"/>
      <c r="N114" s="1" t="n">
        <v>2025</v>
      </c>
      <c r="O114" s="1" t="n"/>
      <c r="P114" s="1" t="n"/>
      <c r="Q114" s="1" t="n"/>
      <c r="R114" s="1" t="n"/>
      <c r="S114" s="1" t="n">
        <v>2030</v>
      </c>
      <c r="T114" s="1" t="n"/>
      <c r="U114" s="1" t="n"/>
      <c r="V114" s="1" t="n"/>
      <c r="W114" s="1" t="n"/>
      <c r="X114" s="1" t="n">
        <v>2035</v>
      </c>
      <c r="Y114" s="1" t="n"/>
      <c r="Z114" s="1" t="n"/>
      <c r="AA114" s="1" t="n"/>
      <c r="AB114" s="1" t="n"/>
      <c r="AC114" s="1" t="n">
        <v>2040</v>
      </c>
      <c r="AD114" s="1" t="n"/>
      <c r="AE114" s="1" t="n"/>
      <c r="AF114" s="1" t="n"/>
      <c r="AG114" s="1" t="n"/>
      <c r="AH114" s="1" t="n">
        <v>2045</v>
      </c>
      <c r="AI114" s="1" t="n"/>
      <c r="AJ114" s="1" t="n"/>
      <c r="AK114" s="1" t="n"/>
      <c r="AL114" s="1" t="n"/>
      <c r="AM114" s="1" t="n">
        <v>2050</v>
      </c>
    </row>
    <row r="115" ht="15.75" customHeight="1" s="120">
      <c r="B115" s="63" t="n">
        <v>-1150</v>
      </c>
      <c r="C115" s="63">
        <f>B115+50</f>
        <v/>
      </c>
      <c r="D115" s="6" t="n">
        <v>0</v>
      </c>
      <c r="E115" s="6" t="n"/>
      <c r="F115" s="6" t="n"/>
      <c r="G115" s="6" t="n"/>
      <c r="H115" s="6" t="n"/>
      <c r="I115" s="6" t="n">
        <v>0</v>
      </c>
      <c r="J115" s="6" t="n"/>
      <c r="K115" s="6" t="n"/>
      <c r="L115" s="6" t="n"/>
      <c r="M115" s="6" t="n"/>
      <c r="N115" s="6" t="n">
        <v>0</v>
      </c>
      <c r="O115" s="6" t="n"/>
      <c r="P115" s="6" t="n"/>
      <c r="Q115" s="6" t="n"/>
      <c r="R115" s="6" t="n"/>
      <c r="S115" s="6" t="n">
        <v>0</v>
      </c>
      <c r="T115" s="6" t="n"/>
      <c r="U115" s="6" t="n"/>
      <c r="V115" s="6" t="n"/>
      <c r="W115" s="6" t="n"/>
      <c r="X115" s="6" t="n">
        <v>0</v>
      </c>
      <c r="Y115" s="6" t="n"/>
      <c r="Z115" s="6" t="n"/>
      <c r="AA115" s="6" t="n"/>
      <c r="AB115" s="6" t="n"/>
      <c r="AC115" s="6" t="n">
        <v>0</v>
      </c>
      <c r="AD115" s="6" t="n"/>
      <c r="AE115" s="6" t="n"/>
      <c r="AF115" s="6" t="n"/>
      <c r="AG115" s="6" t="n"/>
      <c r="AH115" s="6" t="n">
        <v>0</v>
      </c>
      <c r="AI115" s="6" t="n"/>
      <c r="AJ115" s="6" t="n"/>
      <c r="AK115" s="6" t="n"/>
      <c r="AL115" s="6" t="n"/>
      <c r="AM115" s="6" t="n">
        <v>0</v>
      </c>
    </row>
    <row r="116" ht="15.75" customHeight="1" s="120">
      <c r="B116" s="63">
        <f>C115</f>
        <v/>
      </c>
      <c r="C116" s="63">
        <f>B116+50</f>
        <v/>
      </c>
      <c r="D116" s="6" t="n">
        <v>0</v>
      </c>
      <c r="E116" s="6" t="n"/>
      <c r="F116" s="6" t="n"/>
      <c r="G116" s="6" t="n"/>
      <c r="H116" s="6" t="n"/>
      <c r="I116" s="6" t="n">
        <v>0</v>
      </c>
      <c r="J116" s="6" t="n"/>
      <c r="K116" s="6" t="n"/>
      <c r="L116" s="6" t="n"/>
      <c r="M116" s="6" t="n"/>
      <c r="N116" s="6" t="n">
        <v>0</v>
      </c>
      <c r="O116" s="6" t="n"/>
      <c r="P116" s="6" t="n"/>
      <c r="Q116" s="6" t="n"/>
      <c r="R116" s="6" t="n"/>
      <c r="S116" s="6" t="n">
        <v>0</v>
      </c>
      <c r="T116" s="6" t="n"/>
      <c r="U116" s="6" t="n"/>
      <c r="V116" s="6" t="n"/>
      <c r="W116" s="6" t="n"/>
      <c r="X116" s="6" t="n">
        <v>0</v>
      </c>
      <c r="Y116" s="6" t="n"/>
      <c r="Z116" s="6" t="n"/>
      <c r="AA116" s="6" t="n"/>
      <c r="AB116" s="6" t="n"/>
      <c r="AC116" s="6" t="n">
        <v>0</v>
      </c>
      <c r="AD116" s="6" t="n"/>
      <c r="AE116" s="6" t="n"/>
      <c r="AF116" s="6" t="n"/>
      <c r="AG116" s="6" t="n"/>
      <c r="AH116" s="6" t="n">
        <v>0</v>
      </c>
      <c r="AI116" s="6" t="n"/>
      <c r="AJ116" s="6" t="n"/>
      <c r="AK116" s="6" t="n"/>
      <c r="AL116" s="6" t="n"/>
      <c r="AM116" s="6" t="n">
        <v>0</v>
      </c>
    </row>
    <row r="117" ht="15.75" customHeight="1" s="120">
      <c r="B117" s="63">
        <f>C116</f>
        <v/>
      </c>
      <c r="C117" s="63">
        <f>B117+50</f>
        <v/>
      </c>
      <c r="D117" s="6" t="n">
        <v>0</v>
      </c>
      <c r="E117" s="6" t="n"/>
      <c r="F117" s="6" t="n"/>
      <c r="G117" s="6" t="n"/>
      <c r="H117" s="6" t="n"/>
      <c r="I117" s="6" t="n">
        <v>0</v>
      </c>
      <c r="J117" s="6" t="n"/>
      <c r="K117" s="6" t="n"/>
      <c r="L117" s="6" t="n"/>
      <c r="M117" s="6" t="n"/>
      <c r="N117" s="6" t="n">
        <v>0</v>
      </c>
      <c r="O117" s="6" t="n"/>
      <c r="P117" s="6" t="n"/>
      <c r="Q117" s="6" t="n"/>
      <c r="R117" s="6" t="n"/>
      <c r="S117" s="6" t="n">
        <v>0</v>
      </c>
      <c r="T117" s="6" t="n"/>
      <c r="U117" s="6" t="n"/>
      <c r="V117" s="6" t="n"/>
      <c r="W117" s="6" t="n"/>
      <c r="X117" s="6" t="n">
        <v>0</v>
      </c>
      <c r="Y117" s="6" t="n"/>
      <c r="Z117" s="6" t="n"/>
      <c r="AA117" s="6" t="n"/>
      <c r="AB117" s="6" t="n"/>
      <c r="AC117" s="6" t="n">
        <v>0</v>
      </c>
      <c r="AD117" s="6" t="n"/>
      <c r="AE117" s="6" t="n"/>
      <c r="AF117" s="6" t="n"/>
      <c r="AG117" s="6" t="n"/>
      <c r="AH117" s="6" t="n">
        <v>0</v>
      </c>
      <c r="AI117" s="6" t="n"/>
      <c r="AJ117" s="6" t="n"/>
      <c r="AK117" s="6" t="n"/>
      <c r="AL117" s="6" t="n"/>
      <c r="AM117" s="6" t="n">
        <v>0</v>
      </c>
    </row>
    <row r="118" ht="15.75" customHeight="1" s="120">
      <c r="B118" s="63">
        <f>C117</f>
        <v/>
      </c>
      <c r="C118" s="63">
        <f>B118+50</f>
        <v/>
      </c>
      <c r="D118" s="6" t="n">
        <v>0</v>
      </c>
      <c r="E118" s="6" t="n"/>
      <c r="F118" s="6" t="n"/>
      <c r="G118" s="6" t="n"/>
      <c r="H118" s="6" t="n"/>
      <c r="I118" s="6" t="n">
        <v>0</v>
      </c>
      <c r="J118" s="6" t="n"/>
      <c r="K118" s="6" t="n"/>
      <c r="L118" s="6" t="n"/>
      <c r="M118" s="6" t="n"/>
      <c r="N118" s="6" t="n">
        <v>0</v>
      </c>
      <c r="O118" s="6" t="n"/>
      <c r="P118" s="6" t="n"/>
      <c r="Q118" s="6" t="n"/>
      <c r="R118" s="6" t="n"/>
      <c r="S118" s="6" t="n">
        <v>0</v>
      </c>
      <c r="T118" s="6" t="n"/>
      <c r="U118" s="6" t="n"/>
      <c r="V118" s="6" t="n"/>
      <c r="W118" s="6" t="n"/>
      <c r="X118" s="6" t="n">
        <v>0</v>
      </c>
      <c r="Y118" s="6" t="n"/>
      <c r="Z118" s="6" t="n"/>
      <c r="AA118" s="6" t="n"/>
      <c r="AB118" s="6" t="n"/>
      <c r="AC118" s="6" t="n">
        <v>0</v>
      </c>
      <c r="AD118" s="6" t="n"/>
      <c r="AE118" s="6" t="n"/>
      <c r="AF118" s="6" t="n"/>
      <c r="AG118" s="6" t="n"/>
      <c r="AH118" s="6" t="n">
        <v>0</v>
      </c>
      <c r="AI118" s="6" t="n"/>
      <c r="AJ118" s="6" t="n"/>
      <c r="AK118" s="6" t="n"/>
      <c r="AL118" s="6" t="n"/>
      <c r="AM118" s="6" t="n">
        <v>0</v>
      </c>
    </row>
    <row r="119" ht="15.75" customHeight="1" s="120">
      <c r="B119" s="63">
        <f>C118</f>
        <v/>
      </c>
      <c r="C119" s="63">
        <f>B119+50</f>
        <v/>
      </c>
      <c r="D119" s="6" t="n">
        <v>0</v>
      </c>
      <c r="E119" s="6" t="n"/>
      <c r="F119" s="6" t="n"/>
      <c r="G119" s="6" t="n"/>
      <c r="H119" s="6" t="n"/>
      <c r="I119" s="6" t="n">
        <v>0</v>
      </c>
      <c r="J119" s="6" t="n"/>
      <c r="K119" s="6" t="n"/>
      <c r="L119" s="6" t="n"/>
      <c r="M119" s="6" t="n"/>
      <c r="N119" s="6" t="n">
        <v>0</v>
      </c>
      <c r="O119" s="6" t="n"/>
      <c r="P119" s="6" t="n"/>
      <c r="Q119" s="6" t="n"/>
      <c r="R119" s="6" t="n"/>
      <c r="S119" s="6" t="n">
        <v>0</v>
      </c>
      <c r="T119" s="6" t="n"/>
      <c r="U119" s="6" t="n"/>
      <c r="V119" s="6" t="n"/>
      <c r="W119" s="6" t="n"/>
      <c r="X119" s="6" t="n">
        <v>0</v>
      </c>
      <c r="Y119" s="6" t="n"/>
      <c r="Z119" s="6" t="n"/>
      <c r="AA119" s="6" t="n"/>
      <c r="AB119" s="6" t="n"/>
      <c r="AC119" s="6" t="n">
        <v>0</v>
      </c>
      <c r="AD119" s="6" t="n"/>
      <c r="AE119" s="6" t="n"/>
      <c r="AF119" s="6" t="n"/>
      <c r="AG119" s="6" t="n"/>
      <c r="AH119" s="6" t="n">
        <v>0</v>
      </c>
      <c r="AI119" s="6" t="n"/>
      <c r="AJ119" s="6" t="n"/>
      <c r="AK119" s="6" t="n"/>
      <c r="AL119" s="6" t="n"/>
      <c r="AM119" s="6" t="n">
        <v>0</v>
      </c>
    </row>
    <row r="120" ht="15.75" customHeight="1" s="120">
      <c r="B120" s="63">
        <f>C119</f>
        <v/>
      </c>
      <c r="C120" s="63">
        <f>B120+50</f>
        <v/>
      </c>
      <c r="D120" s="6" t="n">
        <v>0</v>
      </c>
      <c r="E120" s="6" t="n"/>
      <c r="F120" s="6" t="n"/>
      <c r="G120" s="6" t="n"/>
      <c r="H120" s="6" t="n"/>
      <c r="I120" s="6" t="n">
        <v>0</v>
      </c>
      <c r="J120" s="6" t="n"/>
      <c r="K120" s="6" t="n"/>
      <c r="L120" s="6" t="n"/>
      <c r="M120" s="6" t="n"/>
      <c r="N120" s="6" t="n">
        <v>0</v>
      </c>
      <c r="O120" s="6" t="n"/>
      <c r="P120" s="6" t="n"/>
      <c r="Q120" s="6" t="n"/>
      <c r="R120" s="6" t="n"/>
      <c r="S120" s="6" t="n">
        <v>0</v>
      </c>
      <c r="T120" s="6" t="n"/>
      <c r="U120" s="6" t="n"/>
      <c r="V120" s="6" t="n"/>
      <c r="W120" s="6" t="n"/>
      <c r="X120" s="6" t="n">
        <v>0</v>
      </c>
      <c r="Y120" s="6" t="n"/>
      <c r="Z120" s="6" t="n"/>
      <c r="AA120" s="6" t="n"/>
      <c r="AB120" s="6" t="n"/>
      <c r="AC120" s="6" t="n">
        <v>0</v>
      </c>
      <c r="AD120" s="6" t="n"/>
      <c r="AE120" s="6" t="n"/>
      <c r="AF120" s="6" t="n"/>
      <c r="AG120" s="6" t="n"/>
      <c r="AH120" s="6" t="n">
        <v>0</v>
      </c>
      <c r="AI120" s="6" t="n"/>
      <c r="AJ120" s="6" t="n"/>
      <c r="AK120" s="6" t="n"/>
      <c r="AL120" s="6" t="n"/>
      <c r="AM120" s="6" t="n">
        <v>0</v>
      </c>
    </row>
    <row r="121" ht="15.75" customHeight="1" s="120">
      <c r="B121" s="63">
        <f>C120</f>
        <v/>
      </c>
      <c r="C121" s="63">
        <f>B121+50</f>
        <v/>
      </c>
      <c r="D121" s="6" t="n">
        <v>0</v>
      </c>
      <c r="E121" s="6" t="n"/>
      <c r="F121" s="6" t="n"/>
      <c r="G121" s="6" t="n"/>
      <c r="H121" s="6" t="n"/>
      <c r="I121" s="6" t="n">
        <v>0</v>
      </c>
      <c r="J121" s="6" t="n"/>
      <c r="K121" s="6" t="n"/>
      <c r="L121" s="6" t="n"/>
      <c r="M121" s="6" t="n"/>
      <c r="N121" s="6" t="n">
        <v>0</v>
      </c>
      <c r="O121" s="6" t="n"/>
      <c r="P121" s="6" t="n"/>
      <c r="Q121" s="6" t="n"/>
      <c r="R121" s="6" t="n"/>
      <c r="S121" s="6" t="n">
        <v>0</v>
      </c>
      <c r="T121" s="6" t="n"/>
      <c r="U121" s="6" t="n"/>
      <c r="V121" s="6" t="n"/>
      <c r="W121" s="6" t="n"/>
      <c r="X121" s="6" t="n">
        <v>0</v>
      </c>
      <c r="Y121" s="6" t="n"/>
      <c r="Z121" s="6" t="n"/>
      <c r="AA121" s="6" t="n"/>
      <c r="AB121" s="6" t="n"/>
      <c r="AC121" s="6" t="n">
        <v>0</v>
      </c>
      <c r="AD121" s="6" t="n"/>
      <c r="AE121" s="6" t="n"/>
      <c r="AF121" s="6" t="n"/>
      <c r="AG121" s="6" t="n"/>
      <c r="AH121" s="6" t="n">
        <v>0</v>
      </c>
      <c r="AI121" s="6" t="n"/>
      <c r="AJ121" s="6" t="n"/>
      <c r="AK121" s="6" t="n"/>
      <c r="AL121" s="6" t="n"/>
      <c r="AM121" s="6" t="n">
        <v>0</v>
      </c>
    </row>
    <row r="122" ht="15.75" customHeight="1" s="120">
      <c r="B122" s="63">
        <f>C121</f>
        <v/>
      </c>
      <c r="C122" s="63">
        <f>B122+50</f>
        <v/>
      </c>
      <c r="D122" s="6" t="n">
        <v>0</v>
      </c>
      <c r="E122" s="6" t="n"/>
      <c r="F122" s="6" t="n"/>
      <c r="G122" s="6" t="n"/>
      <c r="H122" s="6" t="n"/>
      <c r="I122" s="6" t="n">
        <v>0</v>
      </c>
      <c r="J122" s="6" t="n"/>
      <c r="K122" s="6" t="n"/>
      <c r="L122" s="6" t="n"/>
      <c r="M122" s="6" t="n"/>
      <c r="N122" s="6" t="n">
        <v>0</v>
      </c>
      <c r="O122" s="6" t="n"/>
      <c r="P122" s="6" t="n"/>
      <c r="Q122" s="6" t="n"/>
      <c r="R122" s="6" t="n"/>
      <c r="S122" s="6" t="n">
        <v>0</v>
      </c>
      <c r="T122" s="6" t="n"/>
      <c r="U122" s="6" t="n"/>
      <c r="V122" s="6" t="n"/>
      <c r="W122" s="6" t="n"/>
      <c r="X122" s="6" t="n">
        <v>0</v>
      </c>
      <c r="Y122" s="6" t="n"/>
      <c r="Z122" s="6" t="n"/>
      <c r="AA122" s="6" t="n"/>
      <c r="AB122" s="6" t="n"/>
      <c r="AC122" s="6" t="n">
        <v>0</v>
      </c>
      <c r="AD122" s="6" t="n"/>
      <c r="AE122" s="6" t="n"/>
      <c r="AF122" s="6" t="n"/>
      <c r="AG122" s="6" t="n"/>
      <c r="AH122" s="6" t="n">
        <v>0</v>
      </c>
      <c r="AI122" s="6" t="n"/>
      <c r="AJ122" s="6" t="n"/>
      <c r="AK122" s="6" t="n"/>
      <c r="AL122" s="6" t="n"/>
      <c r="AM122" s="6" t="n">
        <v>0</v>
      </c>
    </row>
    <row r="123" ht="15.75" customHeight="1" s="120">
      <c r="B123" s="63">
        <f>C122</f>
        <v/>
      </c>
      <c r="C123" s="63">
        <f>B123+50</f>
        <v/>
      </c>
      <c r="D123" s="6" t="n">
        <v>0</v>
      </c>
      <c r="E123" s="6" t="n"/>
      <c r="F123" s="6" t="n"/>
      <c r="G123" s="6" t="n"/>
      <c r="H123" s="6" t="n"/>
      <c r="I123" s="6" t="n">
        <v>0</v>
      </c>
      <c r="J123" s="6" t="n"/>
      <c r="K123" s="6" t="n"/>
      <c r="L123" s="6" t="n"/>
      <c r="M123" s="6" t="n"/>
      <c r="N123" s="6" t="n">
        <v>0</v>
      </c>
      <c r="O123" s="6" t="n"/>
      <c r="P123" s="6" t="n"/>
      <c r="Q123" s="6" t="n"/>
      <c r="R123" s="6" t="n"/>
      <c r="S123" s="6" t="n">
        <v>0</v>
      </c>
      <c r="T123" s="6" t="n"/>
      <c r="U123" s="6" t="n"/>
      <c r="V123" s="6" t="n"/>
      <c r="W123" s="6" t="n"/>
      <c r="X123" s="6" t="n">
        <v>0</v>
      </c>
      <c r="Y123" s="6" t="n"/>
      <c r="Z123" s="6" t="n"/>
      <c r="AA123" s="6" t="n"/>
      <c r="AB123" s="6" t="n"/>
      <c r="AC123" s="6" t="n">
        <v>0</v>
      </c>
      <c r="AD123" s="6" t="n"/>
      <c r="AE123" s="6" t="n"/>
      <c r="AF123" s="6" t="n"/>
      <c r="AG123" s="6" t="n"/>
      <c r="AH123" s="6" t="n">
        <v>0</v>
      </c>
      <c r="AI123" s="6" t="n"/>
      <c r="AJ123" s="6" t="n"/>
      <c r="AK123" s="6" t="n"/>
      <c r="AL123" s="6" t="n"/>
      <c r="AM123" s="6" t="n">
        <v>0</v>
      </c>
    </row>
    <row r="124" ht="15.75" customHeight="1" s="120">
      <c r="B124" s="63">
        <f>C123</f>
        <v/>
      </c>
      <c r="C124" s="63">
        <f>B124+50</f>
        <v/>
      </c>
      <c r="D124" s="6" t="n">
        <v>0</v>
      </c>
      <c r="E124" s="6" t="n"/>
      <c r="F124" s="6" t="n"/>
      <c r="G124" s="6" t="n"/>
      <c r="H124" s="6" t="n"/>
      <c r="I124" s="6" t="n">
        <v>0</v>
      </c>
      <c r="J124" s="6" t="n"/>
      <c r="K124" s="6" t="n"/>
      <c r="L124" s="6" t="n"/>
      <c r="M124" s="6" t="n"/>
      <c r="N124" s="6" t="n">
        <v>0</v>
      </c>
      <c r="O124" s="6" t="n"/>
      <c r="P124" s="6" t="n"/>
      <c r="Q124" s="6" t="n"/>
      <c r="R124" s="6" t="n"/>
      <c r="S124" s="6" t="n">
        <v>0</v>
      </c>
      <c r="T124" s="6" t="n"/>
      <c r="U124" s="6" t="n"/>
      <c r="V124" s="6" t="n"/>
      <c r="W124" s="6" t="n"/>
      <c r="X124" s="6" t="n">
        <v>0</v>
      </c>
      <c r="Y124" s="6" t="n"/>
      <c r="Z124" s="6" t="n"/>
      <c r="AA124" s="6" t="n"/>
      <c r="AB124" s="6" t="n"/>
      <c r="AC124" s="6" t="n">
        <v>0</v>
      </c>
      <c r="AD124" s="6" t="n"/>
      <c r="AE124" s="6" t="n"/>
      <c r="AF124" s="6" t="n"/>
      <c r="AG124" s="6" t="n"/>
      <c r="AH124" s="6" t="n">
        <v>0</v>
      </c>
      <c r="AI124" s="6" t="n"/>
      <c r="AJ124" s="6" t="n"/>
      <c r="AK124" s="6" t="n"/>
      <c r="AL124" s="6" t="n"/>
      <c r="AM124" s="6" t="n">
        <v>0</v>
      </c>
    </row>
    <row r="125" ht="15.75" customHeight="1" s="120">
      <c r="B125" s="63">
        <f>C124</f>
        <v/>
      </c>
      <c r="C125" s="63">
        <f>B125+50</f>
        <v/>
      </c>
      <c r="D125" s="6" t="n">
        <v>0</v>
      </c>
      <c r="E125" s="6" t="n"/>
      <c r="F125" s="6" t="n"/>
      <c r="G125" s="6" t="n"/>
      <c r="H125" s="6" t="n"/>
      <c r="I125" s="6" t="n">
        <v>0</v>
      </c>
      <c r="J125" s="6" t="n"/>
      <c r="K125" s="6" t="n"/>
      <c r="L125" s="6" t="n"/>
      <c r="M125" s="6" t="n"/>
      <c r="N125" s="6" t="n">
        <v>0</v>
      </c>
      <c r="O125" s="6" t="n"/>
      <c r="P125" s="6" t="n"/>
      <c r="Q125" s="6" t="n"/>
      <c r="R125" s="6" t="n"/>
      <c r="S125" s="6" t="n">
        <v>0</v>
      </c>
      <c r="T125" s="6" t="n"/>
      <c r="U125" s="6" t="n"/>
      <c r="V125" s="6" t="n"/>
      <c r="W125" s="6" t="n"/>
      <c r="X125" s="6" t="n">
        <v>0</v>
      </c>
      <c r="Y125" s="6" t="n"/>
      <c r="Z125" s="6" t="n"/>
      <c r="AA125" s="6" t="n"/>
      <c r="AB125" s="6" t="n"/>
      <c r="AC125" s="6" t="n">
        <v>0</v>
      </c>
      <c r="AD125" s="6" t="n"/>
      <c r="AE125" s="6" t="n"/>
      <c r="AF125" s="6" t="n"/>
      <c r="AG125" s="6" t="n"/>
      <c r="AH125" s="6" t="n">
        <v>0</v>
      </c>
      <c r="AI125" s="6" t="n"/>
      <c r="AJ125" s="6" t="n"/>
      <c r="AK125" s="6" t="n"/>
      <c r="AL125" s="6" t="n"/>
      <c r="AM125" s="6" t="n">
        <v>0</v>
      </c>
    </row>
    <row r="126" ht="15.75" customHeight="1" s="120">
      <c r="B126" s="63">
        <f>C125</f>
        <v/>
      </c>
      <c r="C126" s="63">
        <f>B126+50</f>
        <v/>
      </c>
      <c r="D126" s="6" t="n">
        <v>0</v>
      </c>
      <c r="E126" s="6" t="n"/>
      <c r="F126" s="6" t="n"/>
      <c r="G126" s="6" t="n"/>
      <c r="H126" s="6" t="n"/>
      <c r="I126" s="6" t="n">
        <v>0</v>
      </c>
      <c r="J126" s="6" t="n"/>
      <c r="K126" s="6" t="n"/>
      <c r="L126" s="6" t="n"/>
      <c r="M126" s="6" t="n"/>
      <c r="N126" s="6" t="n">
        <v>0</v>
      </c>
      <c r="O126" s="6" t="n"/>
      <c r="P126" s="6" t="n"/>
      <c r="Q126" s="6" t="n"/>
      <c r="R126" s="6" t="n"/>
      <c r="S126" s="6" t="n">
        <v>0</v>
      </c>
      <c r="T126" s="6" t="n"/>
      <c r="U126" s="6" t="n"/>
      <c r="V126" s="6" t="n"/>
      <c r="W126" s="6" t="n"/>
      <c r="X126" s="6" t="n">
        <v>0</v>
      </c>
      <c r="Y126" s="6" t="n"/>
      <c r="Z126" s="6" t="n"/>
      <c r="AA126" s="6" t="n"/>
      <c r="AB126" s="6" t="n"/>
      <c r="AC126" s="6" t="n">
        <v>0</v>
      </c>
      <c r="AD126" s="6" t="n"/>
      <c r="AE126" s="6" t="n"/>
      <c r="AF126" s="6" t="n"/>
      <c r="AG126" s="6" t="n"/>
      <c r="AH126" s="6" t="n">
        <v>0</v>
      </c>
      <c r="AI126" s="6" t="n"/>
      <c r="AJ126" s="6" t="n"/>
      <c r="AK126" s="6" t="n"/>
      <c r="AL126" s="6" t="n"/>
      <c r="AM126" s="6" t="n">
        <v>0</v>
      </c>
    </row>
    <row r="127" ht="15.75" customHeight="1" s="120">
      <c r="B127" s="63">
        <f>C126</f>
        <v/>
      </c>
      <c r="C127" s="63">
        <f>B127+50</f>
        <v/>
      </c>
      <c r="D127" s="6" t="n">
        <v>0</v>
      </c>
      <c r="E127" s="6" t="n"/>
      <c r="F127" s="6" t="n"/>
      <c r="G127" s="6" t="n"/>
      <c r="H127" s="6" t="n"/>
      <c r="I127" s="6" t="n">
        <v>0</v>
      </c>
      <c r="J127" s="6" t="n"/>
      <c r="K127" s="6" t="n"/>
      <c r="L127" s="6" t="n"/>
      <c r="M127" s="6" t="n"/>
      <c r="N127" s="6" t="n">
        <v>0</v>
      </c>
      <c r="O127" s="6" t="n"/>
      <c r="P127" s="6" t="n"/>
      <c r="Q127" s="6" t="n"/>
      <c r="R127" s="6" t="n"/>
      <c r="S127" s="6" t="n">
        <v>0</v>
      </c>
      <c r="T127" s="6" t="n"/>
      <c r="U127" s="6" t="n"/>
      <c r="V127" s="6" t="n"/>
      <c r="W127" s="6" t="n"/>
      <c r="X127" s="6" t="n">
        <v>0</v>
      </c>
      <c r="Y127" s="6" t="n"/>
      <c r="Z127" s="6" t="n"/>
      <c r="AA127" s="6" t="n"/>
      <c r="AB127" s="6" t="n"/>
      <c r="AC127" s="6" t="n">
        <v>0</v>
      </c>
      <c r="AD127" s="6" t="n"/>
      <c r="AE127" s="6" t="n"/>
      <c r="AF127" s="6" t="n"/>
      <c r="AG127" s="6" t="n"/>
      <c r="AH127" s="6" t="n">
        <v>0</v>
      </c>
      <c r="AI127" s="6" t="n"/>
      <c r="AJ127" s="6" t="n"/>
      <c r="AK127" s="6" t="n"/>
      <c r="AL127" s="6" t="n"/>
      <c r="AM127" s="6" t="n">
        <v>0</v>
      </c>
    </row>
    <row r="128" ht="15.75" customHeight="1" s="120">
      <c r="B128" s="63">
        <f>C127</f>
        <v/>
      </c>
      <c r="C128" s="63">
        <f>B128+50</f>
        <v/>
      </c>
      <c r="D128" s="6" t="n">
        <v>0</v>
      </c>
      <c r="E128" s="6" t="n"/>
      <c r="F128" s="6" t="n"/>
      <c r="G128" s="6" t="n"/>
      <c r="H128" s="6" t="n"/>
      <c r="I128" s="6" t="n">
        <v>0</v>
      </c>
      <c r="J128" s="6" t="n"/>
      <c r="K128" s="6" t="n"/>
      <c r="L128" s="6" t="n"/>
      <c r="M128" s="6" t="n"/>
      <c r="N128" s="6" t="n">
        <v>0</v>
      </c>
      <c r="O128" s="6" t="n"/>
      <c r="P128" s="6" t="n"/>
      <c r="Q128" s="6" t="n"/>
      <c r="R128" s="6" t="n"/>
      <c r="S128" s="6" t="n">
        <v>0</v>
      </c>
      <c r="T128" s="6" t="n"/>
      <c r="U128" s="6" t="n"/>
      <c r="V128" s="6" t="n"/>
      <c r="W128" s="6" t="n"/>
      <c r="X128" s="6" t="n">
        <v>0</v>
      </c>
      <c r="Y128" s="6" t="n"/>
      <c r="Z128" s="6" t="n"/>
      <c r="AA128" s="6" t="n"/>
      <c r="AB128" s="6" t="n"/>
      <c r="AC128" s="6" t="n">
        <v>0</v>
      </c>
      <c r="AD128" s="6" t="n"/>
      <c r="AE128" s="6" t="n"/>
      <c r="AF128" s="6" t="n"/>
      <c r="AG128" s="6" t="n"/>
      <c r="AH128" s="6" t="n">
        <v>0</v>
      </c>
      <c r="AI128" s="6" t="n"/>
      <c r="AJ128" s="6" t="n"/>
      <c r="AK128" s="6" t="n"/>
      <c r="AL128" s="6" t="n"/>
      <c r="AM128" s="6" t="n">
        <v>0</v>
      </c>
    </row>
    <row r="129" ht="15.75" customHeight="1" s="120">
      <c r="B129" s="63">
        <f>C128</f>
        <v/>
      </c>
      <c r="C129" s="63">
        <f>B129+50</f>
        <v/>
      </c>
      <c r="D129" s="6" t="n">
        <v>0</v>
      </c>
      <c r="E129" s="6" t="n"/>
      <c r="F129" s="6" t="n"/>
      <c r="G129" s="6" t="n"/>
      <c r="H129" s="6" t="n"/>
      <c r="I129" s="6" t="n">
        <v>0</v>
      </c>
      <c r="J129" s="6" t="n"/>
      <c r="K129" s="6" t="n"/>
      <c r="L129" s="6" t="n"/>
      <c r="M129" s="6" t="n"/>
      <c r="N129" s="6" t="n">
        <v>0</v>
      </c>
      <c r="O129" s="6" t="n"/>
      <c r="P129" s="6" t="n"/>
      <c r="Q129" s="6" t="n"/>
      <c r="R129" s="6" t="n"/>
      <c r="S129" s="6" t="n">
        <v>0</v>
      </c>
      <c r="T129" s="6" t="n"/>
      <c r="U129" s="6" t="n"/>
      <c r="V129" s="6" t="n"/>
      <c r="W129" s="6" t="n"/>
      <c r="X129" s="6" t="n">
        <v>0</v>
      </c>
      <c r="Y129" s="6" t="n"/>
      <c r="Z129" s="6" t="n"/>
      <c r="AA129" s="6" t="n"/>
      <c r="AB129" s="6" t="n"/>
      <c r="AC129" s="6" t="n">
        <v>0</v>
      </c>
      <c r="AD129" s="6" t="n"/>
      <c r="AE129" s="6" t="n"/>
      <c r="AF129" s="6" t="n"/>
      <c r="AG129" s="6" t="n"/>
      <c r="AH129" s="6" t="n">
        <v>0</v>
      </c>
      <c r="AI129" s="6" t="n"/>
      <c r="AJ129" s="6" t="n"/>
      <c r="AK129" s="6" t="n"/>
      <c r="AL129" s="6" t="n"/>
      <c r="AM129" s="6" t="n">
        <v>0</v>
      </c>
    </row>
    <row r="130" ht="15.75" customHeight="1" s="120">
      <c r="B130" s="63">
        <f>C129</f>
        <v/>
      </c>
      <c r="C130" s="63">
        <f>B130+50</f>
        <v/>
      </c>
      <c r="D130" s="6" t="n">
        <v>0</v>
      </c>
      <c r="E130" s="6" t="n"/>
      <c r="F130" s="6" t="n"/>
      <c r="G130" s="6" t="n"/>
      <c r="H130" s="6" t="n"/>
      <c r="I130" s="6" t="n">
        <v>0</v>
      </c>
      <c r="J130" s="6" t="n"/>
      <c r="K130" s="6" t="n"/>
      <c r="L130" s="6" t="n"/>
      <c r="M130" s="6" t="n"/>
      <c r="N130" s="6" t="n">
        <v>0</v>
      </c>
      <c r="O130" s="6" t="n"/>
      <c r="P130" s="6" t="n"/>
      <c r="Q130" s="6" t="n"/>
      <c r="R130" s="6" t="n"/>
      <c r="S130" s="6" t="n">
        <v>0</v>
      </c>
      <c r="T130" s="6" t="n"/>
      <c r="U130" s="6" t="n"/>
      <c r="V130" s="6" t="n"/>
      <c r="W130" s="6" t="n"/>
      <c r="X130" s="6" t="n">
        <v>0</v>
      </c>
      <c r="Y130" s="6" t="n"/>
      <c r="Z130" s="6" t="n"/>
      <c r="AA130" s="6" t="n"/>
      <c r="AB130" s="6" t="n"/>
      <c r="AC130" s="6" t="n">
        <v>0</v>
      </c>
      <c r="AD130" s="6" t="n"/>
      <c r="AE130" s="6" t="n"/>
      <c r="AF130" s="6" t="n"/>
      <c r="AG130" s="6" t="n"/>
      <c r="AH130" s="6" t="n">
        <v>0</v>
      </c>
      <c r="AI130" s="6" t="n"/>
      <c r="AJ130" s="6" t="n"/>
      <c r="AK130" s="6" t="n"/>
      <c r="AL130" s="6" t="n"/>
      <c r="AM130" s="6" t="n">
        <v>0</v>
      </c>
    </row>
    <row r="131" ht="15.75" customHeight="1" s="120">
      <c r="B131" s="63">
        <f>C130</f>
        <v/>
      </c>
      <c r="C131" s="63">
        <f>B131+50</f>
        <v/>
      </c>
      <c r="D131" s="6" t="n">
        <v>0</v>
      </c>
      <c r="E131" s="6" t="n"/>
      <c r="F131" s="6" t="n"/>
      <c r="G131" s="6" t="n"/>
      <c r="H131" s="6" t="n"/>
      <c r="I131" s="6" t="n">
        <v>0</v>
      </c>
      <c r="J131" s="6" t="n"/>
      <c r="K131" s="6" t="n"/>
      <c r="L131" s="6" t="n"/>
      <c r="M131" s="6" t="n"/>
      <c r="N131" s="6" t="n">
        <v>0</v>
      </c>
      <c r="O131" s="6" t="n"/>
      <c r="P131" s="6" t="n"/>
      <c r="Q131" s="6" t="n"/>
      <c r="R131" s="6" t="n"/>
      <c r="S131" s="6" t="n">
        <v>0</v>
      </c>
      <c r="T131" s="6" t="n"/>
      <c r="U131" s="6" t="n"/>
      <c r="V131" s="6" t="n"/>
      <c r="W131" s="6" t="n"/>
      <c r="X131" s="6" t="n">
        <v>0</v>
      </c>
      <c r="Y131" s="6" t="n"/>
      <c r="Z131" s="6" t="n"/>
      <c r="AA131" s="6" t="n"/>
      <c r="AB131" s="6" t="n"/>
      <c r="AC131" s="6" t="n">
        <v>0</v>
      </c>
      <c r="AD131" s="6" t="n"/>
      <c r="AE131" s="6" t="n"/>
      <c r="AF131" s="6" t="n"/>
      <c r="AG131" s="6" t="n"/>
      <c r="AH131" s="6" t="n">
        <v>0</v>
      </c>
      <c r="AI131" s="6" t="n"/>
      <c r="AJ131" s="6" t="n"/>
      <c r="AK131" s="6" t="n"/>
      <c r="AL131" s="6" t="n"/>
      <c r="AM131" s="6" t="n">
        <v>0</v>
      </c>
    </row>
    <row r="132" ht="15.75" customHeight="1" s="120">
      <c r="B132" s="63">
        <f>C131</f>
        <v/>
      </c>
      <c r="C132" s="63">
        <f>B132+50</f>
        <v/>
      </c>
      <c r="D132" s="6" t="n">
        <v>0</v>
      </c>
      <c r="E132" s="6" t="n"/>
      <c r="F132" s="6" t="n"/>
      <c r="G132" s="6" t="n"/>
      <c r="H132" s="6" t="n"/>
      <c r="I132" s="6" t="n">
        <v>0</v>
      </c>
      <c r="J132" s="6" t="n"/>
      <c r="K132" s="6" t="n"/>
      <c r="L132" s="6" t="n"/>
      <c r="M132" s="6" t="n"/>
      <c r="N132" s="6" t="n">
        <v>0</v>
      </c>
      <c r="O132" s="6" t="n"/>
      <c r="P132" s="6" t="n"/>
      <c r="Q132" s="6" t="n"/>
      <c r="R132" s="6" t="n"/>
      <c r="S132" s="6" t="n">
        <v>0</v>
      </c>
      <c r="T132" s="6" t="n"/>
      <c r="U132" s="6" t="n"/>
      <c r="V132" s="6" t="n"/>
      <c r="W132" s="6" t="n"/>
      <c r="X132" s="6" t="n">
        <v>0</v>
      </c>
      <c r="Y132" s="6" t="n"/>
      <c r="Z132" s="6" t="n"/>
      <c r="AA132" s="6" t="n"/>
      <c r="AB132" s="6" t="n"/>
      <c r="AC132" s="6" t="n">
        <v>0</v>
      </c>
      <c r="AD132" s="6" t="n"/>
      <c r="AE132" s="6" t="n"/>
      <c r="AF132" s="6" t="n"/>
      <c r="AG132" s="6" t="n"/>
      <c r="AH132" s="6" t="n">
        <v>0</v>
      </c>
      <c r="AI132" s="6" t="n"/>
      <c r="AJ132" s="6" t="n"/>
      <c r="AK132" s="6" t="n"/>
      <c r="AL132" s="6" t="n"/>
      <c r="AM132" s="6" t="n">
        <v>0</v>
      </c>
    </row>
    <row r="133" ht="15.75" customHeight="1" s="120">
      <c r="B133" s="63">
        <f>C132</f>
        <v/>
      </c>
      <c r="C133" s="63">
        <f>B133+50</f>
        <v/>
      </c>
      <c r="D133" s="6" t="n">
        <v>0</v>
      </c>
      <c r="E133" s="6" t="n"/>
      <c r="F133" s="6" t="n"/>
      <c r="G133" s="6" t="n"/>
      <c r="H133" s="6" t="n"/>
      <c r="I133" s="6" t="n">
        <v>0</v>
      </c>
      <c r="J133" s="6" t="n"/>
      <c r="K133" s="6" t="n"/>
      <c r="L133" s="6" t="n"/>
      <c r="M133" s="6" t="n"/>
      <c r="N133" s="6" t="n">
        <v>0</v>
      </c>
      <c r="O133" s="6" t="n"/>
      <c r="P133" s="6" t="n"/>
      <c r="Q133" s="6" t="n"/>
      <c r="R133" s="6" t="n"/>
      <c r="S133" s="6" t="n">
        <v>0</v>
      </c>
      <c r="T133" s="6" t="n"/>
      <c r="U133" s="6" t="n"/>
      <c r="V133" s="6" t="n"/>
      <c r="W133" s="6" t="n"/>
      <c r="X133" s="6" t="n">
        <v>0</v>
      </c>
      <c r="Y133" s="6" t="n"/>
      <c r="Z133" s="6" t="n"/>
      <c r="AA133" s="6" t="n"/>
      <c r="AB133" s="6" t="n"/>
      <c r="AC133" s="6" t="n">
        <v>0</v>
      </c>
      <c r="AD133" s="6" t="n"/>
      <c r="AE133" s="6" t="n"/>
      <c r="AF133" s="6" t="n"/>
      <c r="AG133" s="6" t="n"/>
      <c r="AH133" s="6" t="n">
        <v>0</v>
      </c>
      <c r="AI133" s="6" t="n"/>
      <c r="AJ133" s="6" t="n"/>
      <c r="AK133" s="6" t="n"/>
      <c r="AL133" s="6" t="n"/>
      <c r="AM133" s="6" t="n">
        <v>0</v>
      </c>
    </row>
    <row r="134" ht="15.75" customHeight="1" s="120">
      <c r="B134" s="63">
        <f>C133</f>
        <v/>
      </c>
      <c r="C134" s="63">
        <f>B134+50</f>
        <v/>
      </c>
      <c r="D134" s="6" t="n">
        <v>0</v>
      </c>
      <c r="E134" s="6" t="n"/>
      <c r="F134" s="6" t="n"/>
      <c r="G134" s="6" t="n"/>
      <c r="H134" s="6" t="n"/>
      <c r="I134" s="6" t="n">
        <v>0</v>
      </c>
      <c r="J134" s="6" t="n"/>
      <c r="K134" s="6" t="n"/>
      <c r="L134" s="6" t="n"/>
      <c r="M134" s="6" t="n"/>
      <c r="N134" s="6" t="n">
        <v>0</v>
      </c>
      <c r="O134" s="6" t="n"/>
      <c r="P134" s="6" t="n"/>
      <c r="Q134" s="6" t="n"/>
      <c r="R134" s="6" t="n"/>
      <c r="S134" s="6" t="n">
        <v>0</v>
      </c>
      <c r="T134" s="6" t="n"/>
      <c r="U134" s="6" t="n"/>
      <c r="V134" s="6" t="n"/>
      <c r="W134" s="6" t="n"/>
      <c r="X134" s="6" t="n">
        <v>0</v>
      </c>
      <c r="Y134" s="6" t="n"/>
      <c r="Z134" s="6" t="n"/>
      <c r="AA134" s="6" t="n"/>
      <c r="AB134" s="6" t="n"/>
      <c r="AC134" s="6" t="n">
        <v>0</v>
      </c>
      <c r="AD134" s="6" t="n"/>
      <c r="AE134" s="6" t="n"/>
      <c r="AF134" s="6" t="n"/>
      <c r="AG134" s="6" t="n"/>
      <c r="AH134" s="6" t="n">
        <v>0</v>
      </c>
      <c r="AI134" s="6" t="n"/>
      <c r="AJ134" s="6" t="n"/>
      <c r="AK134" s="6" t="n"/>
      <c r="AL134" s="6" t="n"/>
      <c r="AM134" s="6" t="n">
        <v>0</v>
      </c>
    </row>
    <row r="135" ht="15.75" customHeight="1" s="120">
      <c r="B135" s="63">
        <f>C134</f>
        <v/>
      </c>
      <c r="C135" s="63">
        <f>B135+50</f>
        <v/>
      </c>
      <c r="D135" s="6" t="n">
        <v>0</v>
      </c>
      <c r="E135" s="6" t="n"/>
      <c r="F135" s="6" t="n"/>
      <c r="G135" s="6" t="n"/>
      <c r="H135" s="6" t="n"/>
      <c r="I135" s="6" t="n">
        <v>0</v>
      </c>
      <c r="J135" s="6" t="n"/>
      <c r="K135" s="6" t="n"/>
      <c r="L135" s="6" t="n"/>
      <c r="M135" s="6" t="n"/>
      <c r="N135" s="6" t="n">
        <v>0</v>
      </c>
      <c r="O135" s="6" t="n"/>
      <c r="P135" s="6" t="n"/>
      <c r="Q135" s="6" t="n"/>
      <c r="R135" s="6" t="n"/>
      <c r="S135" s="6" t="n">
        <v>0</v>
      </c>
      <c r="T135" s="6" t="n"/>
      <c r="U135" s="6" t="n"/>
      <c r="V135" s="6" t="n"/>
      <c r="W135" s="6" t="n"/>
      <c r="X135" s="6" t="n">
        <v>0</v>
      </c>
      <c r="Y135" s="6" t="n"/>
      <c r="Z135" s="6" t="n"/>
      <c r="AA135" s="6" t="n"/>
      <c r="AB135" s="6" t="n"/>
      <c r="AC135" s="6" t="n">
        <v>0</v>
      </c>
      <c r="AD135" s="6" t="n"/>
      <c r="AE135" s="6" t="n"/>
      <c r="AF135" s="6" t="n"/>
      <c r="AG135" s="6" t="n"/>
      <c r="AH135" s="6" t="n">
        <v>0</v>
      </c>
      <c r="AI135" s="6" t="n"/>
      <c r="AJ135" s="6" t="n"/>
      <c r="AK135" s="6" t="n"/>
      <c r="AL135" s="6" t="n"/>
      <c r="AM135" s="6" t="n">
        <v>0</v>
      </c>
    </row>
    <row r="136" ht="15.75" customHeight="1" s="120">
      <c r="B136" s="64">
        <f>C135</f>
        <v/>
      </c>
      <c r="C136" s="64">
        <f>B136+10</f>
        <v/>
      </c>
      <c r="D136" s="6" t="n">
        <v>0</v>
      </c>
      <c r="E136" s="6" t="n"/>
      <c r="F136" s="6" t="n"/>
      <c r="G136" s="6" t="n"/>
      <c r="H136" s="6" t="n"/>
      <c r="I136" s="6" t="n">
        <v>0</v>
      </c>
      <c r="J136" s="6" t="n"/>
      <c r="K136" s="6" t="n"/>
      <c r="L136" s="6" t="n"/>
      <c r="M136" s="6" t="n"/>
      <c r="N136" s="6" t="n">
        <v>0</v>
      </c>
      <c r="O136" s="6" t="n"/>
      <c r="P136" s="6" t="n"/>
      <c r="Q136" s="6" t="n"/>
      <c r="R136" s="6" t="n"/>
      <c r="S136" s="6" t="n">
        <v>0</v>
      </c>
      <c r="T136" s="6" t="n"/>
      <c r="U136" s="6" t="n"/>
      <c r="V136" s="6" t="n"/>
      <c r="W136" s="6" t="n"/>
      <c r="X136" s="6" t="n">
        <v>0</v>
      </c>
      <c r="Y136" s="6" t="n"/>
      <c r="Z136" s="6" t="n"/>
      <c r="AA136" s="6" t="n"/>
      <c r="AB136" s="6" t="n"/>
      <c r="AC136" s="6" t="n">
        <v>0</v>
      </c>
      <c r="AD136" s="6" t="n"/>
      <c r="AE136" s="6" t="n"/>
      <c r="AF136" s="6" t="n"/>
      <c r="AG136" s="6" t="n"/>
      <c r="AH136" s="6" t="n">
        <v>0</v>
      </c>
      <c r="AI136" s="6" t="n"/>
      <c r="AJ136" s="6" t="n"/>
      <c r="AK136" s="6" t="n"/>
      <c r="AL136" s="6" t="n"/>
      <c r="AM136" s="6" t="n">
        <v>0</v>
      </c>
    </row>
    <row r="137" ht="15.75" customHeight="1" s="120">
      <c r="B137" s="64">
        <f>C136</f>
        <v/>
      </c>
      <c r="C137" s="64">
        <f>B137+10</f>
        <v/>
      </c>
      <c r="D137" s="6" t="n">
        <v>0</v>
      </c>
      <c r="E137" s="6" t="n"/>
      <c r="F137" s="6" t="n"/>
      <c r="G137" s="6" t="n"/>
      <c r="H137" s="6" t="n"/>
      <c r="I137" s="6" t="n">
        <v>0</v>
      </c>
      <c r="J137" s="6" t="n"/>
      <c r="K137" s="6" t="n"/>
      <c r="L137" s="6" t="n"/>
      <c r="M137" s="6" t="n"/>
      <c r="N137" s="6" t="n">
        <v>0</v>
      </c>
      <c r="O137" s="6" t="n"/>
      <c r="P137" s="6" t="n"/>
      <c r="Q137" s="6" t="n"/>
      <c r="R137" s="6" t="n"/>
      <c r="S137" s="6" t="n">
        <v>0</v>
      </c>
      <c r="T137" s="6" t="n"/>
      <c r="U137" s="6" t="n"/>
      <c r="V137" s="6" t="n"/>
      <c r="W137" s="6" t="n"/>
      <c r="X137" s="6" t="n">
        <v>0</v>
      </c>
      <c r="Y137" s="6" t="n"/>
      <c r="Z137" s="6" t="n"/>
      <c r="AA137" s="6" t="n"/>
      <c r="AB137" s="6" t="n"/>
      <c r="AC137" s="6" t="n">
        <v>0</v>
      </c>
      <c r="AD137" s="6" t="n"/>
      <c r="AE137" s="6" t="n"/>
      <c r="AF137" s="6" t="n"/>
      <c r="AG137" s="6" t="n"/>
      <c r="AH137" s="6" t="n">
        <v>0</v>
      </c>
      <c r="AI137" s="6" t="n"/>
      <c r="AJ137" s="6" t="n"/>
      <c r="AK137" s="6" t="n"/>
      <c r="AL137" s="6" t="n"/>
      <c r="AM137" s="6" t="n">
        <v>0</v>
      </c>
    </row>
    <row r="138" ht="15.75" customHeight="1" s="120">
      <c r="B138" s="64">
        <f>C137</f>
        <v/>
      </c>
      <c r="C138" s="64">
        <f>B138+10</f>
        <v/>
      </c>
      <c r="D138" s="6" t="n">
        <v>0</v>
      </c>
      <c r="E138" s="6" t="n"/>
      <c r="F138" s="6" t="n"/>
      <c r="G138" s="6" t="n"/>
      <c r="H138" s="6" t="n"/>
      <c r="I138" s="6" t="n">
        <v>0</v>
      </c>
      <c r="J138" s="6" t="n"/>
      <c r="K138" s="6" t="n"/>
      <c r="L138" s="6" t="n"/>
      <c r="M138" s="6" t="n"/>
      <c r="N138" s="6" t="n">
        <v>0</v>
      </c>
      <c r="O138" s="6" t="n"/>
      <c r="P138" s="6" t="n"/>
      <c r="Q138" s="6" t="n"/>
      <c r="R138" s="6" t="n"/>
      <c r="S138" s="6" t="n">
        <v>0</v>
      </c>
      <c r="T138" s="6" t="n"/>
      <c r="U138" s="6" t="n"/>
      <c r="V138" s="6" t="n"/>
      <c r="W138" s="6" t="n"/>
      <c r="X138" s="6" t="n">
        <v>0</v>
      </c>
      <c r="Y138" s="6" t="n"/>
      <c r="Z138" s="6" t="n"/>
      <c r="AA138" s="6" t="n"/>
      <c r="AB138" s="6" t="n"/>
      <c r="AC138" s="6" t="n">
        <v>0</v>
      </c>
      <c r="AD138" s="6" t="n"/>
      <c r="AE138" s="6" t="n"/>
      <c r="AF138" s="6" t="n"/>
      <c r="AG138" s="6" t="n"/>
      <c r="AH138" s="6" t="n">
        <v>0</v>
      </c>
      <c r="AI138" s="6" t="n"/>
      <c r="AJ138" s="6" t="n"/>
      <c r="AK138" s="6" t="n"/>
      <c r="AL138" s="6" t="n"/>
      <c r="AM138" s="6" t="n">
        <v>0</v>
      </c>
    </row>
    <row r="139" ht="15.75" customHeight="1" s="120">
      <c r="B139" s="64">
        <f>C138</f>
        <v/>
      </c>
      <c r="C139" s="64">
        <f>B139+10</f>
        <v/>
      </c>
      <c r="D139" s="6" t="n">
        <v>0</v>
      </c>
      <c r="E139" s="6" t="n"/>
      <c r="F139" s="6" t="n"/>
      <c r="G139" s="6" t="n"/>
      <c r="H139" s="6" t="n"/>
      <c r="I139" s="6" t="n">
        <v>0</v>
      </c>
      <c r="J139" s="6" t="n"/>
      <c r="K139" s="6" t="n"/>
      <c r="L139" s="6" t="n"/>
      <c r="M139" s="6" t="n"/>
      <c r="N139" s="6" t="n">
        <v>0</v>
      </c>
      <c r="O139" s="6" t="n"/>
      <c r="P139" s="6" t="n"/>
      <c r="Q139" s="6" t="n"/>
      <c r="R139" s="6" t="n"/>
      <c r="S139" s="6" t="n">
        <v>0</v>
      </c>
      <c r="T139" s="6" t="n"/>
      <c r="U139" s="6" t="n"/>
      <c r="V139" s="6" t="n"/>
      <c r="W139" s="6" t="n"/>
      <c r="X139" s="6" t="n">
        <v>0</v>
      </c>
      <c r="Y139" s="6" t="n"/>
      <c r="Z139" s="6" t="n"/>
      <c r="AA139" s="6" t="n"/>
      <c r="AB139" s="6" t="n"/>
      <c r="AC139" s="6" t="n">
        <v>0</v>
      </c>
      <c r="AD139" s="6" t="n"/>
      <c r="AE139" s="6" t="n"/>
      <c r="AF139" s="6" t="n"/>
      <c r="AG139" s="6" t="n"/>
      <c r="AH139" s="6" t="n">
        <v>0</v>
      </c>
      <c r="AI139" s="6" t="n"/>
      <c r="AJ139" s="6" t="n"/>
      <c r="AK139" s="6" t="n"/>
      <c r="AL139" s="6" t="n"/>
      <c r="AM139" s="6" t="n">
        <v>0</v>
      </c>
    </row>
    <row r="140" ht="15.75" customHeight="1" s="120">
      <c r="B140" s="64">
        <f>C139</f>
        <v/>
      </c>
      <c r="C140" s="64">
        <f>B140+10</f>
        <v/>
      </c>
      <c r="D140" s="6" t="n">
        <v>0</v>
      </c>
      <c r="E140" s="6" t="n"/>
      <c r="F140" s="6" t="n"/>
      <c r="G140" s="6" t="n"/>
      <c r="H140" s="6" t="n"/>
      <c r="I140" s="6" t="n">
        <v>0</v>
      </c>
      <c r="J140" s="6" t="n"/>
      <c r="K140" s="6" t="n"/>
      <c r="L140" s="6" t="n"/>
      <c r="M140" s="6" t="n"/>
      <c r="N140" s="6" t="n">
        <v>0</v>
      </c>
      <c r="O140" s="6" t="n"/>
      <c r="P140" s="6" t="n"/>
      <c r="Q140" s="6" t="n"/>
      <c r="R140" s="6" t="n"/>
      <c r="S140" s="6" t="n">
        <v>0</v>
      </c>
      <c r="T140" s="6" t="n"/>
      <c r="U140" s="6" t="n"/>
      <c r="V140" s="6" t="n"/>
      <c r="W140" s="6" t="n"/>
      <c r="X140" s="6" t="n">
        <v>0</v>
      </c>
      <c r="Y140" s="6" t="n"/>
      <c r="Z140" s="6" t="n"/>
      <c r="AA140" s="6" t="n"/>
      <c r="AB140" s="6" t="n"/>
      <c r="AC140" s="6" t="n">
        <v>0</v>
      </c>
      <c r="AD140" s="6" t="n"/>
      <c r="AE140" s="6" t="n"/>
      <c r="AF140" s="6" t="n"/>
      <c r="AG140" s="6" t="n"/>
      <c r="AH140" s="6" t="n">
        <v>0</v>
      </c>
      <c r="AI140" s="6" t="n"/>
      <c r="AJ140" s="6" t="n"/>
      <c r="AK140" s="6" t="n"/>
      <c r="AL140" s="6" t="n"/>
      <c r="AM140" s="6" t="n">
        <v>0</v>
      </c>
    </row>
    <row r="141" ht="15.75" customHeight="1" s="120">
      <c r="B141" s="64">
        <f>C140</f>
        <v/>
      </c>
      <c r="C141" s="64">
        <f>B141+10</f>
        <v/>
      </c>
      <c r="D141" s="6" t="n">
        <v>0</v>
      </c>
      <c r="E141" s="6" t="n"/>
      <c r="F141" s="6" t="n"/>
      <c r="G141" s="6" t="n"/>
      <c r="H141" s="6" t="n"/>
      <c r="I141" s="6" t="n">
        <v>0</v>
      </c>
      <c r="J141" s="6" t="n"/>
      <c r="K141" s="6" t="n"/>
      <c r="L141" s="6" t="n"/>
      <c r="M141" s="6" t="n"/>
      <c r="N141" s="6" t="n">
        <v>0</v>
      </c>
      <c r="O141" s="6" t="n"/>
      <c r="P141" s="6" t="n"/>
      <c r="Q141" s="6" t="n"/>
      <c r="R141" s="6" t="n"/>
      <c r="S141" s="6" t="n">
        <v>0</v>
      </c>
      <c r="T141" s="6" t="n"/>
      <c r="U141" s="6" t="n"/>
      <c r="V141" s="6" t="n"/>
      <c r="W141" s="6" t="n"/>
      <c r="X141" s="6" t="n">
        <v>0</v>
      </c>
      <c r="Y141" s="6" t="n"/>
      <c r="Z141" s="6" t="n"/>
      <c r="AA141" s="6" t="n"/>
      <c r="AB141" s="6" t="n"/>
      <c r="AC141" s="6" t="n">
        <v>0</v>
      </c>
      <c r="AD141" s="6" t="n"/>
      <c r="AE141" s="6" t="n"/>
      <c r="AF141" s="6" t="n"/>
      <c r="AG141" s="6" t="n"/>
      <c r="AH141" s="6" t="n">
        <v>0</v>
      </c>
      <c r="AI141" s="6" t="n"/>
      <c r="AJ141" s="6" t="n"/>
      <c r="AK141" s="6" t="n"/>
      <c r="AL141" s="6" t="n"/>
      <c r="AM141" s="6" t="n">
        <v>0</v>
      </c>
    </row>
    <row r="142" ht="15.75" customHeight="1" s="120">
      <c r="B142" s="64">
        <f>C141</f>
        <v/>
      </c>
      <c r="C142" s="64">
        <f>B142+10</f>
        <v/>
      </c>
      <c r="D142" s="6" t="n">
        <v>0</v>
      </c>
      <c r="E142" s="6" t="n"/>
      <c r="F142" s="6" t="n"/>
      <c r="G142" s="6" t="n"/>
      <c r="H142" s="6" t="n"/>
      <c r="I142" s="6" t="n">
        <v>0</v>
      </c>
      <c r="J142" s="6" t="n"/>
      <c r="K142" s="6" t="n"/>
      <c r="L142" s="6" t="n"/>
      <c r="M142" s="6" t="n"/>
      <c r="N142" s="6" t="n">
        <v>0</v>
      </c>
      <c r="O142" s="6" t="n"/>
      <c r="P142" s="6" t="n"/>
      <c r="Q142" s="6" t="n"/>
      <c r="R142" s="6" t="n"/>
      <c r="S142" s="6" t="n">
        <v>0</v>
      </c>
      <c r="T142" s="6" t="n"/>
      <c r="U142" s="6" t="n"/>
      <c r="V142" s="6" t="n"/>
      <c r="W142" s="6" t="n"/>
      <c r="X142" s="6" t="n">
        <v>0</v>
      </c>
      <c r="Y142" s="6" t="n"/>
      <c r="Z142" s="6" t="n"/>
      <c r="AA142" s="6" t="n"/>
      <c r="AB142" s="6" t="n"/>
      <c r="AC142" s="6" t="n">
        <v>0</v>
      </c>
      <c r="AD142" s="6" t="n"/>
      <c r="AE142" s="6" t="n"/>
      <c r="AF142" s="6" t="n"/>
      <c r="AG142" s="6" t="n"/>
      <c r="AH142" s="6" t="n">
        <v>0</v>
      </c>
      <c r="AI142" s="6" t="n"/>
      <c r="AJ142" s="6" t="n"/>
      <c r="AK142" s="6" t="n"/>
      <c r="AL142" s="6" t="n"/>
      <c r="AM142" s="6" t="n">
        <v>0</v>
      </c>
    </row>
    <row r="143" ht="15.75" customHeight="1" s="120">
      <c r="B143" s="64">
        <f>C142</f>
        <v/>
      </c>
      <c r="C143" s="64">
        <f>B143+10</f>
        <v/>
      </c>
      <c r="D143" s="6" t="n">
        <v>0</v>
      </c>
      <c r="E143" s="6" t="n"/>
      <c r="F143" s="6" t="n"/>
      <c r="G143" s="6" t="n"/>
      <c r="H143" s="6" t="n"/>
      <c r="I143" s="6" t="n">
        <v>0</v>
      </c>
      <c r="J143" s="6" t="n"/>
      <c r="K143" s="6" t="n"/>
      <c r="L143" s="6" t="n"/>
      <c r="M143" s="6" t="n"/>
      <c r="N143" s="6" t="n">
        <v>0</v>
      </c>
      <c r="O143" s="6" t="n"/>
      <c r="P143" s="6" t="n"/>
      <c r="Q143" s="6" t="n"/>
      <c r="R143" s="6" t="n"/>
      <c r="S143" s="6" t="n">
        <v>0</v>
      </c>
      <c r="T143" s="6" t="n"/>
      <c r="U143" s="6" t="n"/>
      <c r="V143" s="6" t="n"/>
      <c r="W143" s="6" t="n"/>
      <c r="X143" s="6" t="n">
        <v>0</v>
      </c>
      <c r="Y143" s="6" t="n"/>
      <c r="Z143" s="6" t="n"/>
      <c r="AA143" s="6" t="n"/>
      <c r="AB143" s="6" t="n"/>
      <c r="AC143" s="6" t="n">
        <v>0</v>
      </c>
      <c r="AD143" s="6" t="n"/>
      <c r="AE143" s="6" t="n"/>
      <c r="AF143" s="6" t="n"/>
      <c r="AG143" s="6" t="n"/>
      <c r="AH143" s="6" t="n">
        <v>0</v>
      </c>
      <c r="AI143" s="6" t="n"/>
      <c r="AJ143" s="6" t="n"/>
      <c r="AK143" s="6" t="n"/>
      <c r="AL143" s="6" t="n"/>
      <c r="AM143" s="6" t="n">
        <v>0</v>
      </c>
    </row>
    <row r="144" ht="15.75" customHeight="1" s="120">
      <c r="B144" s="64">
        <f>C143</f>
        <v/>
      </c>
      <c r="C144" s="64">
        <f>B144+10</f>
        <v/>
      </c>
      <c r="D144" s="6" t="n">
        <v>0</v>
      </c>
      <c r="E144" s="6" t="n"/>
      <c r="F144" s="6" t="n"/>
      <c r="G144" s="6" t="n"/>
      <c r="H144" s="6" t="n"/>
      <c r="I144" s="6" t="n">
        <v>0</v>
      </c>
      <c r="J144" s="6" t="n"/>
      <c r="K144" s="6" t="n"/>
      <c r="L144" s="6" t="n"/>
      <c r="M144" s="6" t="n"/>
      <c r="N144" s="6" t="n">
        <v>0</v>
      </c>
      <c r="O144" s="6" t="n"/>
      <c r="P144" s="6" t="n"/>
      <c r="Q144" s="6" t="n"/>
      <c r="R144" s="6" t="n"/>
      <c r="S144" s="6" t="n">
        <v>0</v>
      </c>
      <c r="T144" s="6" t="n"/>
      <c r="U144" s="6" t="n"/>
      <c r="V144" s="6" t="n"/>
      <c r="W144" s="6" t="n"/>
      <c r="X144" s="6" t="n">
        <v>0</v>
      </c>
      <c r="Y144" s="6" t="n"/>
      <c r="Z144" s="6" t="n"/>
      <c r="AA144" s="6" t="n"/>
      <c r="AB144" s="6" t="n"/>
      <c r="AC144" s="6" t="n">
        <v>0</v>
      </c>
      <c r="AD144" s="6" t="n"/>
      <c r="AE144" s="6" t="n"/>
      <c r="AF144" s="6" t="n"/>
      <c r="AG144" s="6" t="n"/>
      <c r="AH144" s="6" t="n">
        <v>0</v>
      </c>
      <c r="AI144" s="6" t="n"/>
      <c r="AJ144" s="6" t="n"/>
      <c r="AK144" s="6" t="n"/>
      <c r="AL144" s="6" t="n"/>
      <c r="AM144" s="6" t="n">
        <v>0</v>
      </c>
    </row>
    <row r="145" ht="15.75" customHeight="1" s="120">
      <c r="B145" s="64">
        <f>C144</f>
        <v/>
      </c>
      <c r="C145" s="64">
        <f>B145+10</f>
        <v/>
      </c>
      <c r="D145" s="6" t="n">
        <v>0</v>
      </c>
      <c r="E145" s="6" t="n"/>
      <c r="F145" s="6" t="n"/>
      <c r="G145" s="6" t="n"/>
      <c r="H145" s="6" t="n"/>
      <c r="I145" s="6" t="n">
        <v>0</v>
      </c>
      <c r="J145" s="6" t="n"/>
      <c r="K145" s="6" t="n"/>
      <c r="L145" s="6" t="n"/>
      <c r="M145" s="6" t="n"/>
      <c r="N145" s="6" t="n">
        <v>0</v>
      </c>
      <c r="O145" s="6" t="n"/>
      <c r="P145" s="6" t="n"/>
      <c r="Q145" s="6" t="n"/>
      <c r="R145" s="6" t="n"/>
      <c r="S145" s="6" t="n">
        <v>0</v>
      </c>
      <c r="T145" s="6" t="n"/>
      <c r="U145" s="6" t="n"/>
      <c r="V145" s="6" t="n"/>
      <c r="W145" s="6" t="n"/>
      <c r="X145" s="6" t="n">
        <v>0</v>
      </c>
      <c r="Y145" s="6" t="n"/>
      <c r="Z145" s="6" t="n"/>
      <c r="AA145" s="6" t="n"/>
      <c r="AB145" s="6" t="n"/>
      <c r="AC145" s="6" t="n">
        <v>0</v>
      </c>
      <c r="AD145" s="6" t="n"/>
      <c r="AE145" s="6" t="n"/>
      <c r="AF145" s="6" t="n"/>
      <c r="AG145" s="6" t="n"/>
      <c r="AH145" s="6" t="n">
        <v>0</v>
      </c>
      <c r="AI145" s="6" t="n"/>
      <c r="AJ145" s="6" t="n"/>
      <c r="AK145" s="6" t="n"/>
      <c r="AL145" s="6" t="n"/>
      <c r="AM145" s="6" t="n">
        <v>0</v>
      </c>
    </row>
    <row r="146" ht="15.75" customHeight="1" s="120">
      <c r="B146" s="65">
        <f>C145</f>
        <v/>
      </c>
      <c r="C146" s="65">
        <f>B146</f>
        <v/>
      </c>
      <c r="D146" s="6" t="n">
        <v>0</v>
      </c>
      <c r="E146" s="6" t="n"/>
      <c r="F146" s="6" t="n"/>
      <c r="G146" s="6" t="n"/>
      <c r="H146" s="6" t="n"/>
      <c r="I146" s="6" t="n">
        <v>0</v>
      </c>
      <c r="J146" s="6" t="n"/>
      <c r="K146" s="6" t="n"/>
      <c r="L146" s="6" t="n"/>
      <c r="M146" s="6" t="n"/>
      <c r="N146" s="6" t="n">
        <v>0</v>
      </c>
      <c r="O146" s="6" t="n"/>
      <c r="P146" s="6" t="n"/>
      <c r="Q146" s="6" t="n"/>
      <c r="R146" s="6" t="n"/>
      <c r="S146" s="6" t="n">
        <v>0</v>
      </c>
      <c r="T146" s="6" t="n"/>
      <c r="U146" s="6" t="n"/>
      <c r="V146" s="6" t="n"/>
      <c r="W146" s="6" t="n"/>
      <c r="X146" s="6" t="n">
        <v>0</v>
      </c>
      <c r="Y146" s="6" t="n"/>
      <c r="Z146" s="6" t="n"/>
      <c r="AA146" s="6" t="n"/>
      <c r="AB146" s="6" t="n"/>
      <c r="AC146" s="6" t="n">
        <v>0</v>
      </c>
      <c r="AD146" s="6" t="n"/>
      <c r="AE146" s="6" t="n"/>
      <c r="AF146" s="6" t="n"/>
      <c r="AG146" s="6" t="n"/>
      <c r="AH146" s="6" t="n">
        <v>0</v>
      </c>
      <c r="AI146" s="6" t="n"/>
      <c r="AJ146" s="6" t="n"/>
      <c r="AK146" s="6" t="n"/>
      <c r="AL146" s="6" t="n"/>
      <c r="AM146" s="6" t="n">
        <v>0</v>
      </c>
    </row>
    <row r="147" ht="15.75" customHeight="1" s="120">
      <c r="B147" s="66" t="n">
        <v>0.1</v>
      </c>
      <c r="C147" s="66">
        <f>B147+9.9</f>
        <v/>
      </c>
      <c r="D147" s="6" t="n">
        <v>0</v>
      </c>
      <c r="E147" s="6" t="n"/>
      <c r="F147" s="6" t="n"/>
      <c r="G147" s="6" t="n"/>
      <c r="H147" s="6" t="n"/>
      <c r="I147" s="6" t="n">
        <v>0</v>
      </c>
      <c r="J147" s="6" t="n"/>
      <c r="K147" s="6" t="n"/>
      <c r="L147" s="6" t="n"/>
      <c r="M147" s="6" t="n"/>
      <c r="N147" s="6" t="n">
        <v>0</v>
      </c>
      <c r="O147" s="6" t="n"/>
      <c r="P147" s="6" t="n"/>
      <c r="Q147" s="6" t="n"/>
      <c r="R147" s="6" t="n"/>
      <c r="S147" s="6" t="n">
        <v>0</v>
      </c>
      <c r="T147" s="6" t="n"/>
      <c r="U147" s="6" t="n"/>
      <c r="V147" s="6" t="n"/>
      <c r="W147" s="6" t="n"/>
      <c r="X147" s="6" t="n">
        <v>0</v>
      </c>
      <c r="Y147" s="6" t="n"/>
      <c r="Z147" s="6" t="n"/>
      <c r="AA147" s="6" t="n"/>
      <c r="AB147" s="6" t="n"/>
      <c r="AC147" s="6" t="n">
        <v>0</v>
      </c>
      <c r="AD147" s="6" t="n"/>
      <c r="AE147" s="6" t="n"/>
      <c r="AF147" s="6" t="n"/>
      <c r="AG147" s="6" t="n"/>
      <c r="AH147" s="6" t="n">
        <v>0</v>
      </c>
      <c r="AI147" s="6" t="n"/>
      <c r="AJ147" s="6" t="n"/>
      <c r="AK147" s="6" t="n"/>
      <c r="AL147" s="6" t="n"/>
      <c r="AM147" s="6" t="n">
        <v>0</v>
      </c>
    </row>
    <row r="148" ht="15.75" customHeight="1" s="120">
      <c r="A148" s="2" t="inlineStr">
        <is>
          <t>Recovery and Recycling</t>
        </is>
      </c>
      <c r="B148" s="64">
        <f>C147</f>
        <v/>
      </c>
      <c r="C148" s="64">
        <f>B148+10</f>
        <v/>
      </c>
      <c r="D148" s="6" t="n">
        <v>0</v>
      </c>
      <c r="E148" s="6" t="n"/>
      <c r="F148" s="6" t="n"/>
      <c r="G148" s="6" t="n"/>
      <c r="H148" s="6" t="n"/>
      <c r="I148" s="6" t="n">
        <v>0</v>
      </c>
      <c r="J148" s="6" t="n"/>
      <c r="K148" s="6" t="n"/>
      <c r="L148" s="6" t="n"/>
      <c r="M148" s="6" t="n"/>
      <c r="N148" s="59">
        <f>(SUM(D65,D70)/$B$36)*$B$35/$B$34</f>
        <v/>
      </c>
      <c r="O148" s="59" t="n"/>
      <c r="P148" s="59" t="n"/>
      <c r="Q148" s="59" t="n"/>
      <c r="R148" s="59" t="n"/>
      <c r="S148" s="59">
        <f>(SUM(I65,I70)/$B$36)*$B$35/$B$34</f>
        <v/>
      </c>
      <c r="T148" s="59" t="n"/>
      <c r="U148" s="59" t="n"/>
      <c r="V148" s="59" t="n"/>
      <c r="W148" s="59" t="n"/>
      <c r="X148" s="59">
        <f>(SUM(N65,N70)/$B$36)*$B$35/$B$34</f>
        <v/>
      </c>
      <c r="Y148" s="59" t="n"/>
      <c r="Z148" s="59" t="n"/>
      <c r="AA148" s="59" t="n"/>
      <c r="AB148" s="59" t="n"/>
      <c r="AC148" s="59">
        <f>(SUM(S65,S70)/$B$36)*$B$35/$B$34</f>
        <v/>
      </c>
      <c r="AD148" s="59" t="n"/>
      <c r="AE148" s="59" t="n"/>
      <c r="AF148" s="59" t="n"/>
      <c r="AG148" s="59" t="n"/>
      <c r="AH148" s="59">
        <f>(SUM(X65,X70)/$B$36)*$B$35/$B$34</f>
        <v/>
      </c>
      <c r="AI148" s="59" t="n"/>
      <c r="AJ148" s="59" t="n"/>
      <c r="AK148" s="59" t="n"/>
      <c r="AL148" s="59" t="n"/>
      <c r="AM148" s="59">
        <f>(SUM(AC65,AC70)/$B$36)*$B$35/$B$34</f>
        <v/>
      </c>
    </row>
    <row r="149" ht="15.75" customHeight="1" s="120">
      <c r="B149" s="64">
        <f>C148</f>
        <v/>
      </c>
      <c r="C149" s="64">
        <f>B149+10</f>
        <v/>
      </c>
      <c r="D149" s="6" t="n">
        <v>0</v>
      </c>
      <c r="E149" s="6" t="n"/>
      <c r="F149" s="6" t="n"/>
      <c r="G149" s="6" t="n"/>
      <c r="H149" s="6" t="n"/>
      <c r="I149" s="6" t="n">
        <v>0</v>
      </c>
      <c r="J149" s="6" t="n"/>
      <c r="K149" s="6" t="n"/>
      <c r="L149" s="6" t="n"/>
      <c r="M149" s="6" t="n"/>
      <c r="N149" s="6" t="n">
        <v>0</v>
      </c>
      <c r="O149" s="6" t="n"/>
      <c r="P149" s="6" t="n"/>
      <c r="Q149" s="6" t="n"/>
      <c r="R149" s="6" t="n"/>
      <c r="S149" s="6" t="n">
        <v>0</v>
      </c>
      <c r="T149" s="6" t="n"/>
      <c r="U149" s="6" t="n"/>
      <c r="V149" s="6" t="n"/>
      <c r="W149" s="6" t="n"/>
      <c r="X149" s="6" t="n">
        <v>0</v>
      </c>
      <c r="Y149" s="6" t="n"/>
      <c r="Z149" s="6" t="n"/>
      <c r="AA149" s="6" t="n"/>
      <c r="AB149" s="6" t="n"/>
      <c r="AC149" s="6" t="n">
        <v>0</v>
      </c>
      <c r="AD149" s="6" t="n"/>
      <c r="AE149" s="6" t="n"/>
      <c r="AF149" s="6" t="n"/>
      <c r="AG149" s="6" t="n"/>
      <c r="AH149" s="6" t="n">
        <v>0</v>
      </c>
      <c r="AI149" s="6" t="n"/>
      <c r="AJ149" s="6" t="n"/>
      <c r="AK149" s="6" t="n"/>
      <c r="AL149" s="6" t="n"/>
      <c r="AM149" s="6" t="n">
        <v>0</v>
      </c>
    </row>
    <row r="150" ht="15.75" customHeight="1" s="120">
      <c r="B150" s="64">
        <f>C149</f>
        <v/>
      </c>
      <c r="C150" s="64">
        <f>B150+10</f>
        <v/>
      </c>
      <c r="D150" s="6" t="n">
        <v>0</v>
      </c>
      <c r="E150" s="6" t="n"/>
      <c r="F150" s="6" t="n"/>
      <c r="G150" s="6" t="n"/>
      <c r="H150" s="6" t="n"/>
      <c r="I150" s="6" t="n">
        <v>0</v>
      </c>
      <c r="J150" s="6" t="n"/>
      <c r="K150" s="6" t="n"/>
      <c r="L150" s="6" t="n"/>
      <c r="M150" s="6" t="n"/>
      <c r="N150" s="6" t="n">
        <v>0</v>
      </c>
      <c r="O150" s="6" t="n"/>
      <c r="P150" s="6" t="n"/>
      <c r="Q150" s="6" t="n"/>
      <c r="R150" s="6" t="n"/>
      <c r="S150" s="6" t="n">
        <v>0</v>
      </c>
      <c r="T150" s="6" t="n"/>
      <c r="U150" s="6" t="n"/>
      <c r="V150" s="6" t="n"/>
      <c r="W150" s="6" t="n"/>
      <c r="X150" s="6" t="n">
        <v>0</v>
      </c>
      <c r="Y150" s="6" t="n"/>
      <c r="Z150" s="6" t="n"/>
      <c r="AA150" s="6" t="n"/>
      <c r="AB150" s="6" t="n"/>
      <c r="AC150" s="6" t="n">
        <v>0</v>
      </c>
      <c r="AD150" s="6" t="n"/>
      <c r="AE150" s="6" t="n"/>
      <c r="AF150" s="6" t="n"/>
      <c r="AG150" s="6" t="n"/>
      <c r="AH150" s="6" t="n">
        <v>0</v>
      </c>
      <c r="AI150" s="6" t="n"/>
      <c r="AJ150" s="6" t="n"/>
      <c r="AK150" s="6" t="n"/>
      <c r="AL150" s="6" t="n"/>
      <c r="AM150" s="6" t="n">
        <v>0</v>
      </c>
    </row>
    <row r="151" ht="15.75" customHeight="1" s="120">
      <c r="B151" s="64">
        <f>C150</f>
        <v/>
      </c>
      <c r="C151" s="64">
        <f>B151+10</f>
        <v/>
      </c>
      <c r="D151" s="6" t="n">
        <v>0</v>
      </c>
      <c r="E151" s="6" t="n"/>
      <c r="F151" s="6" t="n"/>
      <c r="G151" s="6" t="n"/>
      <c r="H151" s="6" t="n"/>
      <c r="I151" s="6" t="n">
        <v>0</v>
      </c>
      <c r="J151" s="6" t="n"/>
      <c r="K151" s="6" t="n"/>
      <c r="L151" s="6" t="n"/>
      <c r="M151" s="6" t="n"/>
      <c r="N151" s="6" t="n">
        <v>0</v>
      </c>
      <c r="O151" s="6" t="n"/>
      <c r="P151" s="6" t="n"/>
      <c r="Q151" s="6" t="n"/>
      <c r="R151" s="6" t="n"/>
      <c r="S151" s="6" t="n">
        <v>0</v>
      </c>
      <c r="T151" s="6" t="n"/>
      <c r="U151" s="6" t="n"/>
      <c r="V151" s="6" t="n"/>
      <c r="W151" s="6" t="n"/>
      <c r="X151" s="6" t="n">
        <v>0</v>
      </c>
      <c r="Y151" s="6" t="n"/>
      <c r="Z151" s="6" t="n"/>
      <c r="AA151" s="6" t="n"/>
      <c r="AB151" s="6" t="n"/>
      <c r="AC151" s="6" t="n">
        <v>0</v>
      </c>
      <c r="AD151" s="6" t="n"/>
      <c r="AE151" s="6" t="n"/>
      <c r="AF151" s="6" t="n"/>
      <c r="AG151" s="6" t="n"/>
      <c r="AH151" s="6" t="n">
        <v>0</v>
      </c>
      <c r="AI151" s="6" t="n"/>
      <c r="AJ151" s="6" t="n"/>
      <c r="AK151" s="6" t="n"/>
      <c r="AL151" s="6" t="n"/>
      <c r="AM151" s="6" t="n">
        <v>0</v>
      </c>
    </row>
    <row r="152" ht="15.75" customHeight="1" s="120">
      <c r="B152" s="64">
        <f>C151</f>
        <v/>
      </c>
      <c r="C152" s="64">
        <f>B152+10</f>
        <v/>
      </c>
      <c r="D152" s="6" t="n">
        <v>0</v>
      </c>
      <c r="E152" s="6" t="n"/>
      <c r="F152" s="6" t="n"/>
      <c r="G152" s="6" t="n"/>
      <c r="H152" s="6" t="n"/>
      <c r="I152" s="6" t="n">
        <v>0</v>
      </c>
      <c r="J152" s="6" t="n"/>
      <c r="K152" s="6" t="n"/>
      <c r="L152" s="6" t="n"/>
      <c r="M152" s="6" t="n"/>
      <c r="N152" s="6" t="n">
        <v>0</v>
      </c>
      <c r="O152" s="6" t="n"/>
      <c r="P152" s="6" t="n"/>
      <c r="Q152" s="6" t="n"/>
      <c r="R152" s="6" t="n"/>
      <c r="S152" s="6" t="n">
        <v>0</v>
      </c>
      <c r="T152" s="6" t="n"/>
      <c r="U152" s="6" t="n"/>
      <c r="V152" s="6" t="n"/>
      <c r="W152" s="6" t="n"/>
      <c r="X152" s="6" t="n">
        <v>0</v>
      </c>
      <c r="Y152" s="6" t="n"/>
      <c r="Z152" s="6" t="n"/>
      <c r="AA152" s="6" t="n"/>
      <c r="AB152" s="6" t="n"/>
      <c r="AC152" s="6" t="n">
        <v>0</v>
      </c>
      <c r="AD152" s="6" t="n"/>
      <c r="AE152" s="6" t="n"/>
      <c r="AF152" s="6" t="n"/>
      <c r="AG152" s="6" t="n"/>
      <c r="AH152" s="6" t="n">
        <v>0</v>
      </c>
      <c r="AI152" s="6" t="n"/>
      <c r="AJ152" s="6" t="n"/>
      <c r="AK152" s="6" t="n"/>
      <c r="AL152" s="6" t="n"/>
      <c r="AM152" s="6" t="n">
        <v>0</v>
      </c>
    </row>
    <row r="153" ht="15.75" customHeight="1" s="120">
      <c r="B153" s="64">
        <f>C152</f>
        <v/>
      </c>
      <c r="C153" s="64">
        <f>B153+10</f>
        <v/>
      </c>
      <c r="D153" s="6" t="n">
        <v>0</v>
      </c>
      <c r="E153" s="6" t="n"/>
      <c r="F153" s="6" t="n"/>
      <c r="G153" s="6" t="n"/>
      <c r="H153" s="6" t="n"/>
      <c r="I153" s="6" t="n">
        <v>0</v>
      </c>
      <c r="J153" s="6" t="n"/>
      <c r="K153" s="6" t="n"/>
      <c r="L153" s="6" t="n"/>
      <c r="M153" s="6" t="n"/>
      <c r="N153" s="6" t="n">
        <v>0</v>
      </c>
      <c r="O153" s="6" t="n"/>
      <c r="P153" s="6" t="n"/>
      <c r="Q153" s="6" t="n"/>
      <c r="R153" s="6" t="n"/>
      <c r="S153" s="6" t="n">
        <v>0</v>
      </c>
      <c r="T153" s="6" t="n"/>
      <c r="U153" s="6" t="n"/>
      <c r="V153" s="6" t="n"/>
      <c r="W153" s="6" t="n"/>
      <c r="X153" s="6" t="n">
        <v>0</v>
      </c>
      <c r="Y153" s="6" t="n"/>
      <c r="Z153" s="6" t="n"/>
      <c r="AA153" s="6" t="n"/>
      <c r="AB153" s="6" t="n"/>
      <c r="AC153" s="6" t="n">
        <v>0</v>
      </c>
      <c r="AD153" s="6" t="n"/>
      <c r="AE153" s="6" t="n"/>
      <c r="AF153" s="6" t="n"/>
      <c r="AG153" s="6" t="n"/>
      <c r="AH153" s="6" t="n">
        <v>0</v>
      </c>
      <c r="AI153" s="6" t="n"/>
      <c r="AJ153" s="6" t="n"/>
      <c r="AK153" s="6" t="n"/>
      <c r="AL153" s="6" t="n"/>
      <c r="AM153" s="6" t="n">
        <v>0</v>
      </c>
    </row>
    <row r="154" ht="15.75" customHeight="1" s="120">
      <c r="B154" s="64">
        <f>C153</f>
        <v/>
      </c>
      <c r="C154" s="64">
        <f>B154+10</f>
        <v/>
      </c>
      <c r="D154" s="6" t="n">
        <v>0</v>
      </c>
      <c r="E154" s="6" t="n"/>
      <c r="F154" s="6" t="n"/>
      <c r="G154" s="6" t="n"/>
      <c r="H154" s="6" t="n"/>
      <c r="I154" s="6" t="n">
        <v>0</v>
      </c>
      <c r="J154" s="6" t="n"/>
      <c r="K154" s="6" t="n"/>
      <c r="L154" s="6" t="n"/>
      <c r="M154" s="6" t="n"/>
      <c r="N154" s="6" t="n">
        <v>0</v>
      </c>
      <c r="O154" s="6" t="n"/>
      <c r="P154" s="6" t="n"/>
      <c r="Q154" s="6" t="n"/>
      <c r="R154" s="6" t="n"/>
      <c r="S154" s="6" t="n">
        <v>0</v>
      </c>
      <c r="T154" s="6" t="n"/>
      <c r="U154" s="6" t="n"/>
      <c r="V154" s="6" t="n"/>
      <c r="W154" s="6" t="n"/>
      <c r="X154" s="6" t="n">
        <v>0</v>
      </c>
      <c r="Y154" s="6" t="n"/>
      <c r="Z154" s="6" t="n"/>
      <c r="AA154" s="6" t="n"/>
      <c r="AB154" s="6" t="n"/>
      <c r="AC154" s="6" t="n">
        <v>0</v>
      </c>
      <c r="AD154" s="6" t="n"/>
      <c r="AE154" s="6" t="n"/>
      <c r="AF154" s="6" t="n"/>
      <c r="AG154" s="6" t="n"/>
      <c r="AH154" s="6" t="n">
        <v>0</v>
      </c>
      <c r="AI154" s="6" t="n"/>
      <c r="AJ154" s="6" t="n"/>
      <c r="AK154" s="6" t="n"/>
      <c r="AL154" s="6" t="n"/>
      <c r="AM154" s="6" t="n">
        <v>0</v>
      </c>
    </row>
    <row r="155" ht="15.75" customHeight="1" s="120">
      <c r="B155" s="64">
        <f>C154</f>
        <v/>
      </c>
      <c r="C155" s="64">
        <f>B155+10</f>
        <v/>
      </c>
      <c r="D155" s="6" t="n">
        <v>0</v>
      </c>
      <c r="E155" s="6" t="n"/>
      <c r="F155" s="6" t="n"/>
      <c r="G155" s="6" t="n"/>
      <c r="H155" s="6" t="n"/>
      <c r="I155" s="6" t="n">
        <v>0</v>
      </c>
      <c r="J155" s="6" t="n"/>
      <c r="K155" s="6" t="n"/>
      <c r="L155" s="6" t="n"/>
      <c r="M155" s="6" t="n"/>
      <c r="N155" s="6" t="n">
        <v>0</v>
      </c>
      <c r="O155" s="6" t="n"/>
      <c r="P155" s="6" t="n"/>
      <c r="Q155" s="6" t="n"/>
      <c r="R155" s="6" t="n"/>
      <c r="S155" s="6" t="n">
        <v>0</v>
      </c>
      <c r="T155" s="6" t="n"/>
      <c r="U155" s="6" t="n"/>
      <c r="V155" s="6" t="n"/>
      <c r="W155" s="6" t="n"/>
      <c r="X155" s="6" t="n">
        <v>0</v>
      </c>
      <c r="Y155" s="6" t="n"/>
      <c r="Z155" s="6" t="n"/>
      <c r="AA155" s="6" t="n"/>
      <c r="AB155" s="6" t="n"/>
      <c r="AC155" s="6" t="n">
        <v>0</v>
      </c>
      <c r="AD155" s="6" t="n"/>
      <c r="AE155" s="6" t="n"/>
      <c r="AF155" s="6" t="n"/>
      <c r="AG155" s="6" t="n"/>
      <c r="AH155" s="6" t="n">
        <v>0</v>
      </c>
      <c r="AI155" s="6" t="n"/>
      <c r="AJ155" s="6" t="n"/>
      <c r="AK155" s="6" t="n"/>
      <c r="AL155" s="6" t="n"/>
      <c r="AM155" s="6" t="n">
        <v>0</v>
      </c>
    </row>
    <row r="156" ht="15.75" customHeight="1" s="120">
      <c r="B156" s="64">
        <f>C155</f>
        <v/>
      </c>
      <c r="C156" s="64">
        <f>B156+10</f>
        <v/>
      </c>
      <c r="D156" s="6" t="n">
        <v>0</v>
      </c>
      <c r="E156" s="6" t="n"/>
      <c r="F156" s="6" t="n"/>
      <c r="G156" s="6" t="n"/>
      <c r="H156" s="6" t="n"/>
      <c r="I156" s="6" t="n">
        <v>0</v>
      </c>
      <c r="J156" s="6" t="n"/>
      <c r="K156" s="6" t="n"/>
      <c r="L156" s="6" t="n"/>
      <c r="M156" s="6" t="n"/>
      <c r="N156" s="6" t="n">
        <v>0</v>
      </c>
      <c r="O156" s="6" t="n"/>
      <c r="P156" s="6" t="n"/>
      <c r="Q156" s="6" t="n"/>
      <c r="R156" s="6" t="n"/>
      <c r="S156" s="6" t="n">
        <v>0</v>
      </c>
      <c r="T156" s="6" t="n"/>
      <c r="U156" s="6" t="n"/>
      <c r="V156" s="6" t="n"/>
      <c r="W156" s="6" t="n"/>
      <c r="X156" s="6" t="n">
        <v>0</v>
      </c>
      <c r="Y156" s="6" t="n"/>
      <c r="Z156" s="6" t="n"/>
      <c r="AA156" s="6" t="n"/>
      <c r="AB156" s="6" t="n"/>
      <c r="AC156" s="6" t="n">
        <v>0</v>
      </c>
      <c r="AD156" s="6" t="n"/>
      <c r="AE156" s="6" t="n"/>
      <c r="AF156" s="6" t="n"/>
      <c r="AG156" s="6" t="n"/>
      <c r="AH156" s="6" t="n">
        <v>0</v>
      </c>
      <c r="AI156" s="6" t="n"/>
      <c r="AJ156" s="6" t="n"/>
      <c r="AK156" s="6" t="n"/>
      <c r="AL156" s="6" t="n"/>
      <c r="AM156" s="6" t="n">
        <v>0</v>
      </c>
    </row>
    <row r="157" ht="15.75" customHeight="1" s="120">
      <c r="B157" s="63">
        <f>C156</f>
        <v/>
      </c>
      <c r="C157" s="63">
        <f>B157+50</f>
        <v/>
      </c>
      <c r="D157" s="6" t="n">
        <v>0</v>
      </c>
      <c r="E157" s="6" t="n"/>
      <c r="F157" s="6" t="n"/>
      <c r="G157" s="6" t="n"/>
      <c r="H157" s="6" t="n"/>
      <c r="I157" s="6" t="n">
        <v>0</v>
      </c>
      <c r="J157" s="6" t="n"/>
      <c r="K157" s="6" t="n"/>
      <c r="L157" s="6" t="n"/>
      <c r="M157" s="6" t="n"/>
      <c r="N157" s="6" t="n">
        <v>0</v>
      </c>
      <c r="O157" s="6" t="n"/>
      <c r="P157" s="6" t="n"/>
      <c r="Q157" s="6" t="n"/>
      <c r="R157" s="6" t="n"/>
      <c r="S157" s="6" t="n">
        <v>0</v>
      </c>
      <c r="T157" s="6" t="n"/>
      <c r="U157" s="6" t="n"/>
      <c r="V157" s="6" t="n"/>
      <c r="W157" s="6" t="n"/>
      <c r="X157" s="6" t="n">
        <v>0</v>
      </c>
      <c r="Y157" s="6" t="n"/>
      <c r="Z157" s="6" t="n"/>
      <c r="AA157" s="6" t="n"/>
      <c r="AB157" s="6" t="n"/>
      <c r="AC157" s="6" t="n">
        <v>0</v>
      </c>
      <c r="AD157" s="6" t="n"/>
      <c r="AE157" s="6" t="n"/>
      <c r="AF157" s="6" t="n"/>
      <c r="AG157" s="6" t="n"/>
      <c r="AH157" s="6" t="n">
        <v>0</v>
      </c>
      <c r="AI157" s="6" t="n"/>
      <c r="AJ157" s="6" t="n"/>
      <c r="AK157" s="6" t="n"/>
      <c r="AL157" s="6" t="n"/>
      <c r="AM157" s="6" t="n">
        <v>0</v>
      </c>
    </row>
    <row r="158" ht="15.75" customHeight="1" s="120">
      <c r="B158" s="63">
        <f>C157</f>
        <v/>
      </c>
      <c r="C158" s="63">
        <f>B158+50</f>
        <v/>
      </c>
      <c r="D158" s="6" t="n">
        <v>0</v>
      </c>
      <c r="E158" s="6" t="n"/>
      <c r="F158" s="6" t="n"/>
      <c r="G158" s="6" t="n"/>
      <c r="H158" s="6" t="n"/>
      <c r="I158" s="6" t="n">
        <v>0</v>
      </c>
      <c r="J158" s="6" t="n"/>
      <c r="K158" s="6" t="n"/>
      <c r="L158" s="6" t="n"/>
      <c r="M158" s="6" t="n"/>
      <c r="N158" s="6" t="n">
        <v>0</v>
      </c>
      <c r="O158" s="6" t="n"/>
      <c r="P158" s="6" t="n"/>
      <c r="Q158" s="6" t="n"/>
      <c r="R158" s="6" t="n"/>
      <c r="S158" s="6" t="n">
        <v>0</v>
      </c>
      <c r="T158" s="6" t="n"/>
      <c r="U158" s="6" t="n"/>
      <c r="V158" s="6" t="n"/>
      <c r="W158" s="6" t="n"/>
      <c r="X158" s="6" t="n">
        <v>0</v>
      </c>
      <c r="Y158" s="6" t="n"/>
      <c r="Z158" s="6" t="n"/>
      <c r="AA158" s="6" t="n"/>
      <c r="AB158" s="6" t="n"/>
      <c r="AC158" s="6" t="n">
        <v>0</v>
      </c>
      <c r="AD158" s="6" t="n"/>
      <c r="AE158" s="6" t="n"/>
      <c r="AF158" s="6" t="n"/>
      <c r="AG158" s="6" t="n"/>
      <c r="AH158" s="6" t="n">
        <v>0</v>
      </c>
      <c r="AI158" s="6" t="n"/>
      <c r="AJ158" s="6" t="n"/>
      <c r="AK158" s="6" t="n"/>
      <c r="AL158" s="6" t="n"/>
      <c r="AM158" s="6" t="n">
        <v>0</v>
      </c>
    </row>
    <row r="159" ht="15.75" customHeight="1" s="120">
      <c r="B159" s="63">
        <f>C158</f>
        <v/>
      </c>
      <c r="C159" s="63">
        <f>B159+50</f>
        <v/>
      </c>
      <c r="D159" s="6" t="n">
        <v>0</v>
      </c>
      <c r="E159" s="6" t="n"/>
      <c r="F159" s="6" t="n"/>
      <c r="G159" s="6" t="n"/>
      <c r="H159" s="6" t="n"/>
      <c r="I159" s="6" t="n">
        <v>0</v>
      </c>
      <c r="J159" s="6" t="n"/>
      <c r="K159" s="6" t="n"/>
      <c r="L159" s="6" t="n"/>
      <c r="M159" s="6" t="n"/>
      <c r="N159" s="6" t="n">
        <v>0</v>
      </c>
      <c r="O159" s="6" t="n"/>
      <c r="P159" s="6" t="n"/>
      <c r="Q159" s="6" t="n"/>
      <c r="R159" s="6" t="n"/>
      <c r="S159" s="6" t="n">
        <v>0</v>
      </c>
      <c r="T159" s="6" t="n"/>
      <c r="U159" s="6" t="n"/>
      <c r="V159" s="6" t="n"/>
      <c r="W159" s="6" t="n"/>
      <c r="X159" s="6" t="n">
        <v>0</v>
      </c>
      <c r="Y159" s="6" t="n"/>
      <c r="Z159" s="6" t="n"/>
      <c r="AA159" s="6" t="n"/>
      <c r="AB159" s="6" t="n"/>
      <c r="AC159" s="6" t="n">
        <v>0</v>
      </c>
      <c r="AD159" s="6" t="n"/>
      <c r="AE159" s="6" t="n"/>
      <c r="AF159" s="6" t="n"/>
      <c r="AG159" s="6" t="n"/>
      <c r="AH159" s="6" t="n">
        <v>0</v>
      </c>
      <c r="AI159" s="6" t="n"/>
      <c r="AJ159" s="6" t="n"/>
      <c r="AK159" s="6" t="n"/>
      <c r="AL159" s="6" t="n"/>
      <c r="AM159" s="6" t="n">
        <v>0</v>
      </c>
    </row>
    <row r="160" ht="15.75" customHeight="1" s="120">
      <c r="B160" s="63">
        <f>C159</f>
        <v/>
      </c>
      <c r="C160" s="63">
        <f>B160+50</f>
        <v/>
      </c>
      <c r="D160" s="6" t="n">
        <v>0</v>
      </c>
      <c r="E160" s="6" t="n"/>
      <c r="F160" s="6" t="n"/>
      <c r="G160" s="6" t="n"/>
      <c r="H160" s="6" t="n"/>
      <c r="I160" s="6" t="n">
        <v>0</v>
      </c>
      <c r="J160" s="6" t="n"/>
      <c r="K160" s="6" t="n"/>
      <c r="L160" s="6" t="n"/>
      <c r="M160" s="6" t="n"/>
      <c r="N160" s="6" t="n">
        <v>0</v>
      </c>
      <c r="O160" s="6" t="n"/>
      <c r="P160" s="6" t="n"/>
      <c r="Q160" s="6" t="n"/>
      <c r="R160" s="6" t="n"/>
      <c r="S160" s="6" t="n">
        <v>0</v>
      </c>
      <c r="T160" s="6" t="n"/>
      <c r="U160" s="6" t="n"/>
      <c r="V160" s="6" t="n"/>
      <c r="W160" s="6" t="n"/>
      <c r="X160" s="6" t="n">
        <v>0</v>
      </c>
      <c r="Y160" s="6" t="n"/>
      <c r="Z160" s="6" t="n"/>
      <c r="AA160" s="6" t="n"/>
      <c r="AB160" s="6" t="n"/>
      <c r="AC160" s="6" t="n">
        <v>0</v>
      </c>
      <c r="AD160" s="6" t="n"/>
      <c r="AE160" s="6" t="n"/>
      <c r="AF160" s="6" t="n"/>
      <c r="AG160" s="6" t="n"/>
      <c r="AH160" s="6" t="n">
        <v>0</v>
      </c>
      <c r="AI160" s="6" t="n"/>
      <c r="AJ160" s="6" t="n"/>
      <c r="AK160" s="6" t="n"/>
      <c r="AL160" s="6" t="n"/>
      <c r="AM160" s="6" t="n">
        <v>0</v>
      </c>
    </row>
    <row r="161" ht="15.75" customHeight="1" s="120">
      <c r="B161" s="63">
        <f>C160</f>
        <v/>
      </c>
      <c r="C161" s="63">
        <f>B161+50</f>
        <v/>
      </c>
      <c r="D161" s="6" t="n">
        <v>0</v>
      </c>
      <c r="E161" s="6" t="n"/>
      <c r="F161" s="6" t="n"/>
      <c r="G161" s="6" t="n"/>
      <c r="H161" s="6" t="n"/>
      <c r="I161" s="6" t="n">
        <v>0</v>
      </c>
      <c r="J161" s="6" t="n"/>
      <c r="K161" s="6" t="n"/>
      <c r="L161" s="6" t="n"/>
      <c r="M161" s="6" t="n"/>
      <c r="N161" s="6" t="n">
        <v>0</v>
      </c>
      <c r="O161" s="6" t="n"/>
      <c r="P161" s="6" t="n"/>
      <c r="Q161" s="6" t="n"/>
      <c r="R161" s="6" t="n"/>
      <c r="S161" s="6" t="n">
        <v>0</v>
      </c>
      <c r="T161" s="6" t="n"/>
      <c r="U161" s="6" t="n"/>
      <c r="V161" s="6" t="n"/>
      <c r="W161" s="6" t="n"/>
      <c r="X161" s="6" t="n">
        <v>0</v>
      </c>
      <c r="Y161" s="6" t="n"/>
      <c r="Z161" s="6" t="n"/>
      <c r="AA161" s="6" t="n"/>
      <c r="AB161" s="6" t="n"/>
      <c r="AC161" s="6" t="n">
        <v>0</v>
      </c>
      <c r="AD161" s="6" t="n"/>
      <c r="AE161" s="6" t="n"/>
      <c r="AF161" s="6" t="n"/>
      <c r="AG161" s="6" t="n"/>
      <c r="AH161" s="6" t="n">
        <v>0</v>
      </c>
      <c r="AI161" s="6" t="n"/>
      <c r="AJ161" s="6" t="n"/>
      <c r="AK161" s="6" t="n"/>
      <c r="AL161" s="6" t="n"/>
      <c r="AM161" s="6" t="n">
        <v>0</v>
      </c>
    </row>
    <row r="162" ht="15.75" customHeight="1" s="120">
      <c r="B162" s="63">
        <f>C161</f>
        <v/>
      </c>
      <c r="C162" s="63">
        <f>B162+50</f>
        <v/>
      </c>
      <c r="D162" s="6" t="n">
        <v>0</v>
      </c>
      <c r="E162" s="6" t="n"/>
      <c r="F162" s="6" t="n"/>
      <c r="G162" s="6" t="n"/>
      <c r="H162" s="6" t="n"/>
      <c r="I162" s="6" t="n">
        <v>0</v>
      </c>
      <c r="J162" s="6" t="n"/>
      <c r="K162" s="6" t="n"/>
      <c r="L162" s="6" t="n"/>
      <c r="M162" s="6" t="n"/>
      <c r="N162" s="6" t="n">
        <v>0</v>
      </c>
      <c r="O162" s="6" t="n"/>
      <c r="P162" s="6" t="n"/>
      <c r="Q162" s="6" t="n"/>
      <c r="R162" s="6" t="n"/>
      <c r="S162" s="6" t="n">
        <v>0</v>
      </c>
      <c r="T162" s="6" t="n"/>
      <c r="U162" s="6" t="n"/>
      <c r="V162" s="6" t="n"/>
      <c r="W162" s="6" t="n"/>
      <c r="X162" s="6" t="n">
        <v>0</v>
      </c>
      <c r="Y162" s="6" t="n"/>
      <c r="Z162" s="6" t="n"/>
      <c r="AA162" s="6" t="n"/>
      <c r="AB162" s="6" t="n"/>
      <c r="AC162" s="6" t="n">
        <v>0</v>
      </c>
      <c r="AD162" s="6" t="n"/>
      <c r="AE162" s="6" t="n"/>
      <c r="AF162" s="6" t="n"/>
      <c r="AG162" s="6" t="n"/>
      <c r="AH162" s="6" t="n">
        <v>0</v>
      </c>
      <c r="AI162" s="6" t="n"/>
      <c r="AJ162" s="6" t="n"/>
      <c r="AK162" s="6" t="n"/>
      <c r="AL162" s="6" t="n"/>
      <c r="AM162" s="6" t="n">
        <v>0</v>
      </c>
    </row>
    <row r="163" ht="15.75" customHeight="1" s="120">
      <c r="B163" s="63">
        <f>C162</f>
        <v/>
      </c>
      <c r="C163" s="63">
        <f>B163+50</f>
        <v/>
      </c>
      <c r="D163" s="6" t="n">
        <v>0</v>
      </c>
      <c r="E163" s="6" t="n"/>
      <c r="F163" s="6" t="n"/>
      <c r="G163" s="6" t="n"/>
      <c r="H163" s="6" t="n"/>
      <c r="I163" s="6" t="n">
        <v>0</v>
      </c>
      <c r="J163" s="6" t="n"/>
      <c r="K163" s="6" t="n"/>
      <c r="L163" s="6" t="n"/>
      <c r="M163" s="6" t="n"/>
      <c r="N163" s="6" t="n">
        <v>0</v>
      </c>
      <c r="O163" s="6" t="n"/>
      <c r="P163" s="6" t="n"/>
      <c r="Q163" s="6" t="n"/>
      <c r="R163" s="6" t="n"/>
      <c r="S163" s="6" t="n">
        <v>0</v>
      </c>
      <c r="T163" s="6" t="n"/>
      <c r="U163" s="6" t="n"/>
      <c r="V163" s="6" t="n"/>
      <c r="W163" s="6" t="n"/>
      <c r="X163" s="6" t="n">
        <v>0</v>
      </c>
      <c r="Y163" s="6" t="n"/>
      <c r="Z163" s="6" t="n"/>
      <c r="AA163" s="6" t="n"/>
      <c r="AB163" s="6" t="n"/>
      <c r="AC163" s="6" t="n">
        <v>0</v>
      </c>
      <c r="AD163" s="6" t="n"/>
      <c r="AE163" s="6" t="n"/>
      <c r="AF163" s="6" t="n"/>
      <c r="AG163" s="6" t="n"/>
      <c r="AH163" s="6" t="n">
        <v>0</v>
      </c>
      <c r="AI163" s="6" t="n"/>
      <c r="AJ163" s="6" t="n"/>
      <c r="AK163" s="6" t="n"/>
      <c r="AL163" s="6" t="n"/>
      <c r="AM163" s="6" t="n">
        <v>0</v>
      </c>
    </row>
    <row r="164" ht="15.75" customHeight="1" s="120">
      <c r="B164" s="63">
        <f>C163</f>
        <v/>
      </c>
      <c r="C164" s="63">
        <f>B164+50</f>
        <v/>
      </c>
      <c r="D164" s="6" t="n">
        <v>0</v>
      </c>
      <c r="E164" s="6" t="n"/>
      <c r="F164" s="6" t="n"/>
      <c r="G164" s="6" t="n"/>
      <c r="H164" s="6" t="n"/>
      <c r="I164" s="6" t="n">
        <v>0</v>
      </c>
      <c r="J164" s="6" t="n"/>
      <c r="K164" s="6" t="n"/>
      <c r="L164" s="6" t="n"/>
      <c r="M164" s="6" t="n"/>
      <c r="N164" s="6" t="n">
        <v>0</v>
      </c>
      <c r="O164" s="6" t="n"/>
      <c r="P164" s="6" t="n"/>
      <c r="Q164" s="6" t="n"/>
      <c r="R164" s="6" t="n"/>
      <c r="S164" s="6" t="n">
        <v>0</v>
      </c>
      <c r="T164" s="6" t="n"/>
      <c r="U164" s="6" t="n"/>
      <c r="V164" s="6" t="n"/>
      <c r="W164" s="6" t="n"/>
      <c r="X164" s="6" t="n">
        <v>0</v>
      </c>
      <c r="Y164" s="6" t="n"/>
      <c r="Z164" s="6" t="n"/>
      <c r="AA164" s="6" t="n"/>
      <c r="AB164" s="6" t="n"/>
      <c r="AC164" s="6" t="n">
        <v>0</v>
      </c>
      <c r="AD164" s="6" t="n"/>
      <c r="AE164" s="6" t="n"/>
      <c r="AF164" s="6" t="n"/>
      <c r="AG164" s="6" t="n"/>
      <c r="AH164" s="6" t="n">
        <v>0</v>
      </c>
      <c r="AI164" s="6" t="n"/>
      <c r="AJ164" s="6" t="n"/>
      <c r="AK164" s="6" t="n"/>
      <c r="AL164" s="6" t="n"/>
      <c r="AM164" s="6" t="n">
        <v>0</v>
      </c>
    </row>
    <row r="165" ht="15.75" customHeight="1" s="120">
      <c r="B165" s="63">
        <f>C164</f>
        <v/>
      </c>
      <c r="C165" s="63">
        <f>B165+50</f>
        <v/>
      </c>
      <c r="D165" s="6" t="n">
        <v>0</v>
      </c>
      <c r="E165" s="6" t="n"/>
      <c r="F165" s="6" t="n"/>
      <c r="G165" s="6" t="n"/>
      <c r="H165" s="6" t="n"/>
      <c r="I165" s="6" t="n">
        <v>0</v>
      </c>
      <c r="J165" s="6" t="n"/>
      <c r="K165" s="6" t="n"/>
      <c r="L165" s="6" t="n"/>
      <c r="M165" s="6" t="n"/>
      <c r="N165" s="6" t="n">
        <v>0</v>
      </c>
      <c r="O165" s="6" t="n"/>
      <c r="P165" s="6" t="n"/>
      <c r="Q165" s="6" t="n"/>
      <c r="R165" s="6" t="n"/>
      <c r="S165" s="6" t="n">
        <v>0</v>
      </c>
      <c r="T165" s="6" t="n"/>
      <c r="U165" s="6" t="n"/>
      <c r="V165" s="6" t="n"/>
      <c r="W165" s="6" t="n"/>
      <c r="X165" s="6" t="n">
        <v>0</v>
      </c>
      <c r="Y165" s="6" t="n"/>
      <c r="Z165" s="6" t="n"/>
      <c r="AA165" s="6" t="n"/>
      <c r="AB165" s="6" t="n"/>
      <c r="AC165" s="6" t="n">
        <v>0</v>
      </c>
      <c r="AD165" s="6" t="n"/>
      <c r="AE165" s="6" t="n"/>
      <c r="AF165" s="6" t="n"/>
      <c r="AG165" s="6" t="n"/>
      <c r="AH165" s="6" t="n">
        <v>0</v>
      </c>
      <c r="AI165" s="6" t="n"/>
      <c r="AJ165" s="6" t="n"/>
      <c r="AK165" s="6" t="n"/>
      <c r="AL165" s="6" t="n"/>
      <c r="AM165" s="6" t="n">
        <v>0</v>
      </c>
    </row>
    <row r="166" ht="15.75" customHeight="1" s="120">
      <c r="B166" s="63">
        <f>C165</f>
        <v/>
      </c>
      <c r="C166" s="63">
        <f>B166+50</f>
        <v/>
      </c>
      <c r="D166" s="6" t="n">
        <v>0</v>
      </c>
      <c r="E166" s="6" t="n"/>
      <c r="F166" s="6" t="n"/>
      <c r="G166" s="6" t="n"/>
      <c r="H166" s="6" t="n"/>
      <c r="I166" s="6" t="n">
        <v>0</v>
      </c>
      <c r="J166" s="6" t="n"/>
      <c r="K166" s="6" t="n"/>
      <c r="L166" s="6" t="n"/>
      <c r="M166" s="6" t="n"/>
      <c r="N166" s="6" t="n">
        <v>0</v>
      </c>
      <c r="O166" s="6" t="n"/>
      <c r="P166" s="6" t="n"/>
      <c r="Q166" s="6" t="n"/>
      <c r="R166" s="6" t="n"/>
      <c r="S166" s="6" t="n">
        <v>0</v>
      </c>
      <c r="T166" s="6" t="n"/>
      <c r="U166" s="6" t="n"/>
      <c r="V166" s="6" t="n"/>
      <c r="W166" s="6" t="n"/>
      <c r="X166" s="6" t="n">
        <v>0</v>
      </c>
      <c r="Y166" s="6" t="n"/>
      <c r="Z166" s="6" t="n"/>
      <c r="AA166" s="6" t="n"/>
      <c r="AB166" s="6" t="n"/>
      <c r="AC166" s="6" t="n">
        <v>0</v>
      </c>
      <c r="AD166" s="6" t="n"/>
      <c r="AE166" s="6" t="n"/>
      <c r="AF166" s="6" t="n"/>
      <c r="AG166" s="6" t="n"/>
      <c r="AH166" s="6" t="n">
        <v>0</v>
      </c>
      <c r="AI166" s="6" t="n"/>
      <c r="AJ166" s="6" t="n"/>
      <c r="AK166" s="6" t="n"/>
      <c r="AL166" s="6" t="n"/>
      <c r="AM166" s="6" t="n">
        <v>0</v>
      </c>
    </row>
    <row r="167" ht="15.75" customHeight="1" s="120">
      <c r="B167" s="63">
        <f>C166</f>
        <v/>
      </c>
      <c r="C167" s="63">
        <f>B167+50</f>
        <v/>
      </c>
      <c r="D167" s="6" t="n">
        <v>0</v>
      </c>
      <c r="E167" s="6" t="n"/>
      <c r="F167" s="6" t="n"/>
      <c r="G167" s="6" t="n"/>
      <c r="H167" s="6" t="n"/>
      <c r="I167" s="6" t="n">
        <v>0</v>
      </c>
      <c r="J167" s="6" t="n"/>
      <c r="K167" s="6" t="n"/>
      <c r="L167" s="6" t="n"/>
      <c r="M167" s="6" t="n"/>
      <c r="N167" s="6" t="n">
        <v>0</v>
      </c>
      <c r="O167" s="6" t="n"/>
      <c r="P167" s="6" t="n"/>
      <c r="Q167" s="6" t="n"/>
      <c r="R167" s="6" t="n"/>
      <c r="S167" s="6" t="n">
        <v>0</v>
      </c>
      <c r="T167" s="6" t="n"/>
      <c r="U167" s="6" t="n"/>
      <c r="V167" s="6" t="n"/>
      <c r="W167" s="6" t="n"/>
      <c r="X167" s="6" t="n">
        <v>0</v>
      </c>
      <c r="Y167" s="6" t="n"/>
      <c r="Z167" s="6" t="n"/>
      <c r="AA167" s="6" t="n"/>
      <c r="AB167" s="6" t="n"/>
      <c r="AC167" s="6" t="n">
        <v>0</v>
      </c>
      <c r="AD167" s="6" t="n"/>
      <c r="AE167" s="6" t="n"/>
      <c r="AF167" s="6" t="n"/>
      <c r="AG167" s="6" t="n"/>
      <c r="AH167" s="6" t="n">
        <v>0</v>
      </c>
      <c r="AI167" s="6" t="n"/>
      <c r="AJ167" s="6" t="n"/>
      <c r="AK167" s="6" t="n"/>
      <c r="AL167" s="6" t="n"/>
      <c r="AM167" s="6" t="n">
        <v>0</v>
      </c>
    </row>
    <row r="168" ht="15.75" customHeight="1" s="120">
      <c r="B168" s="63">
        <f>C167</f>
        <v/>
      </c>
      <c r="C168" s="63">
        <f>B168+50</f>
        <v/>
      </c>
      <c r="D168" s="6" t="n">
        <v>0</v>
      </c>
      <c r="E168" s="6" t="n"/>
      <c r="F168" s="6" t="n"/>
      <c r="G168" s="6" t="n"/>
      <c r="H168" s="6" t="n"/>
      <c r="I168" s="6" t="n">
        <v>0</v>
      </c>
      <c r="J168" s="6" t="n"/>
      <c r="K168" s="6" t="n"/>
      <c r="L168" s="6" t="n"/>
      <c r="M168" s="6" t="n"/>
      <c r="N168" s="6" t="n">
        <v>0</v>
      </c>
      <c r="O168" s="6" t="n"/>
      <c r="P168" s="6" t="n"/>
      <c r="Q168" s="6" t="n"/>
      <c r="R168" s="6" t="n"/>
      <c r="S168" s="6" t="n">
        <v>0</v>
      </c>
      <c r="T168" s="6" t="n"/>
      <c r="U168" s="6" t="n"/>
      <c r="V168" s="6" t="n"/>
      <c r="W168" s="6" t="n"/>
      <c r="X168" s="6" t="n">
        <v>0</v>
      </c>
      <c r="Y168" s="6" t="n"/>
      <c r="Z168" s="6" t="n"/>
      <c r="AA168" s="6" t="n"/>
      <c r="AB168" s="6" t="n"/>
      <c r="AC168" s="6" t="n">
        <v>0</v>
      </c>
      <c r="AD168" s="6" t="n"/>
      <c r="AE168" s="6" t="n"/>
      <c r="AF168" s="6" t="n"/>
      <c r="AG168" s="6" t="n"/>
      <c r="AH168" s="6" t="n">
        <v>0</v>
      </c>
      <c r="AI168" s="6" t="n"/>
      <c r="AJ168" s="6" t="n"/>
      <c r="AK168" s="6" t="n"/>
      <c r="AL168" s="6" t="n"/>
      <c r="AM168" s="6" t="n">
        <v>0</v>
      </c>
    </row>
    <row r="169" ht="15.75" customHeight="1" s="120">
      <c r="B169" s="63">
        <f>C168</f>
        <v/>
      </c>
      <c r="C169" s="63">
        <f>B169+50</f>
        <v/>
      </c>
      <c r="D169" s="6" t="n">
        <v>0</v>
      </c>
      <c r="E169" s="6" t="n"/>
      <c r="F169" s="6" t="n"/>
      <c r="G169" s="6" t="n"/>
      <c r="H169" s="6" t="n"/>
      <c r="I169" s="6" t="n">
        <v>0</v>
      </c>
      <c r="J169" s="6" t="n"/>
      <c r="K169" s="6" t="n"/>
      <c r="L169" s="6" t="n"/>
      <c r="M169" s="6" t="n"/>
      <c r="N169" s="6" t="n">
        <v>0</v>
      </c>
      <c r="O169" s="6" t="n"/>
      <c r="P169" s="6" t="n"/>
      <c r="Q169" s="6" t="n"/>
      <c r="R169" s="6" t="n"/>
      <c r="S169" s="6" t="n">
        <v>0</v>
      </c>
      <c r="T169" s="6" t="n"/>
      <c r="U169" s="6" t="n"/>
      <c r="V169" s="6" t="n"/>
      <c r="W169" s="6" t="n"/>
      <c r="X169" s="6" t="n">
        <v>0</v>
      </c>
      <c r="Y169" s="6" t="n"/>
      <c r="Z169" s="6" t="n"/>
      <c r="AA169" s="6" t="n"/>
      <c r="AB169" s="6" t="n"/>
      <c r="AC169" s="6" t="n">
        <v>0</v>
      </c>
      <c r="AD169" s="6" t="n"/>
      <c r="AE169" s="6" t="n"/>
      <c r="AF169" s="6" t="n"/>
      <c r="AG169" s="6" t="n"/>
      <c r="AH169" s="6" t="n">
        <v>0</v>
      </c>
      <c r="AI169" s="6" t="n"/>
      <c r="AJ169" s="6" t="n"/>
      <c r="AK169" s="6" t="n"/>
      <c r="AL169" s="6" t="n"/>
      <c r="AM169" s="6" t="n">
        <v>0</v>
      </c>
    </row>
    <row r="170" ht="15.75" customHeight="1" s="120">
      <c r="B170" s="63">
        <f>C169</f>
        <v/>
      </c>
      <c r="C170" s="63">
        <f>B170+50</f>
        <v/>
      </c>
      <c r="D170" s="6" t="n">
        <v>0</v>
      </c>
      <c r="E170" s="6" t="n"/>
      <c r="F170" s="6" t="n"/>
      <c r="G170" s="6" t="n"/>
      <c r="H170" s="6" t="n"/>
      <c r="I170" s="6" t="n">
        <v>0</v>
      </c>
      <c r="J170" s="6" t="n"/>
      <c r="K170" s="6" t="n"/>
      <c r="L170" s="6" t="n"/>
      <c r="M170" s="6" t="n"/>
      <c r="N170" s="6" t="n">
        <v>0</v>
      </c>
      <c r="O170" s="6" t="n"/>
      <c r="P170" s="6" t="n"/>
      <c r="Q170" s="6" t="n"/>
      <c r="R170" s="6" t="n"/>
      <c r="S170" s="6" t="n">
        <v>0</v>
      </c>
      <c r="T170" s="6" t="n"/>
      <c r="U170" s="6" t="n"/>
      <c r="V170" s="6" t="n"/>
      <c r="W170" s="6" t="n"/>
      <c r="X170" s="6" t="n">
        <v>0</v>
      </c>
      <c r="Y170" s="6" t="n"/>
      <c r="Z170" s="6" t="n"/>
      <c r="AA170" s="6" t="n"/>
      <c r="AB170" s="6" t="n"/>
      <c r="AC170" s="6" t="n">
        <v>0</v>
      </c>
      <c r="AD170" s="6" t="n"/>
      <c r="AE170" s="6" t="n"/>
      <c r="AF170" s="6" t="n"/>
      <c r="AG170" s="6" t="n"/>
      <c r="AH170" s="6" t="n">
        <v>0</v>
      </c>
      <c r="AI170" s="6" t="n"/>
      <c r="AJ170" s="6" t="n"/>
      <c r="AK170" s="6" t="n"/>
      <c r="AL170" s="6" t="n"/>
      <c r="AM170" s="6" t="n">
        <v>0</v>
      </c>
    </row>
    <row r="171" ht="15.75" customHeight="1" s="120">
      <c r="B171" s="63">
        <f>C170</f>
        <v/>
      </c>
      <c r="C171" s="63">
        <f>B171+50</f>
        <v/>
      </c>
      <c r="D171" s="6" t="n">
        <v>0</v>
      </c>
      <c r="E171" s="6" t="n"/>
      <c r="F171" s="6" t="n"/>
      <c r="G171" s="6" t="n"/>
      <c r="H171" s="6" t="n"/>
      <c r="I171" s="6" t="n">
        <v>0</v>
      </c>
      <c r="J171" s="6" t="n"/>
      <c r="K171" s="6" t="n"/>
      <c r="L171" s="6" t="n"/>
      <c r="M171" s="6" t="n"/>
      <c r="N171" s="6" t="n">
        <v>0</v>
      </c>
      <c r="O171" s="6" t="n"/>
      <c r="P171" s="6" t="n"/>
      <c r="Q171" s="6" t="n"/>
      <c r="R171" s="6" t="n"/>
      <c r="S171" s="6" t="n">
        <v>0</v>
      </c>
      <c r="T171" s="6" t="n"/>
      <c r="U171" s="6" t="n"/>
      <c r="V171" s="6" t="n"/>
      <c r="W171" s="6" t="n"/>
      <c r="X171" s="6" t="n">
        <v>0</v>
      </c>
      <c r="Y171" s="6" t="n"/>
      <c r="Z171" s="6" t="n"/>
      <c r="AA171" s="6" t="n"/>
      <c r="AB171" s="6" t="n"/>
      <c r="AC171" s="6" t="n">
        <v>0</v>
      </c>
      <c r="AD171" s="6" t="n"/>
      <c r="AE171" s="6" t="n"/>
      <c r="AF171" s="6" t="n"/>
      <c r="AG171" s="6" t="n"/>
      <c r="AH171" s="6" t="n">
        <v>0</v>
      </c>
      <c r="AI171" s="6" t="n"/>
      <c r="AJ171" s="6" t="n"/>
      <c r="AK171" s="6" t="n"/>
      <c r="AL171" s="6" t="n"/>
      <c r="AM171" s="6" t="n">
        <v>0</v>
      </c>
    </row>
    <row r="172" ht="15.75" customHeight="1" s="120">
      <c r="B172" s="63">
        <f>C171</f>
        <v/>
      </c>
      <c r="C172" s="63">
        <f>B172+50</f>
        <v/>
      </c>
      <c r="D172" s="6" t="n">
        <v>0</v>
      </c>
      <c r="E172" s="6" t="n"/>
      <c r="F172" s="6" t="n"/>
      <c r="G172" s="6" t="n"/>
      <c r="H172" s="6" t="n"/>
      <c r="I172" s="6" t="n">
        <v>0</v>
      </c>
      <c r="J172" s="6" t="n"/>
      <c r="K172" s="6" t="n"/>
      <c r="L172" s="6" t="n"/>
      <c r="M172" s="6" t="n"/>
      <c r="N172" s="6" t="n">
        <v>0</v>
      </c>
      <c r="O172" s="6" t="n"/>
      <c r="P172" s="6" t="n"/>
      <c r="Q172" s="6" t="n"/>
      <c r="R172" s="6" t="n"/>
      <c r="S172" s="6" t="n">
        <v>0</v>
      </c>
      <c r="T172" s="6" t="n"/>
      <c r="U172" s="6" t="n"/>
      <c r="V172" s="6" t="n"/>
      <c r="W172" s="6" t="n"/>
      <c r="X172" s="6" t="n">
        <v>0</v>
      </c>
      <c r="Y172" s="6" t="n"/>
      <c r="Z172" s="6" t="n"/>
      <c r="AA172" s="6" t="n"/>
      <c r="AB172" s="6" t="n"/>
      <c r="AC172" s="6" t="n">
        <v>0</v>
      </c>
      <c r="AD172" s="6" t="n"/>
      <c r="AE172" s="6" t="n"/>
      <c r="AF172" s="6" t="n"/>
      <c r="AG172" s="6" t="n"/>
      <c r="AH172" s="6" t="n">
        <v>0</v>
      </c>
      <c r="AI172" s="6" t="n"/>
      <c r="AJ172" s="6" t="n"/>
      <c r="AK172" s="6" t="n"/>
      <c r="AL172" s="6" t="n"/>
      <c r="AM172" s="6" t="n">
        <v>0</v>
      </c>
    </row>
    <row r="173" ht="15.75" customHeight="1" s="120">
      <c r="B173" s="63">
        <f>C172</f>
        <v/>
      </c>
      <c r="C173" s="63">
        <f>B173+50</f>
        <v/>
      </c>
      <c r="D173" s="6" t="n">
        <v>0</v>
      </c>
      <c r="E173" s="6" t="n"/>
      <c r="F173" s="6" t="n"/>
      <c r="G173" s="6" t="n"/>
      <c r="H173" s="6" t="n"/>
      <c r="I173" s="6" t="n">
        <v>0</v>
      </c>
      <c r="J173" s="6" t="n"/>
      <c r="K173" s="6" t="n"/>
      <c r="L173" s="6" t="n"/>
      <c r="M173" s="6" t="n"/>
      <c r="N173" s="6" t="n">
        <v>0</v>
      </c>
      <c r="O173" s="6" t="n"/>
      <c r="P173" s="6" t="n"/>
      <c r="Q173" s="6" t="n"/>
      <c r="R173" s="6" t="n"/>
      <c r="S173" s="6" t="n">
        <v>0</v>
      </c>
      <c r="T173" s="6" t="n"/>
      <c r="U173" s="6" t="n"/>
      <c r="V173" s="6" t="n"/>
      <c r="W173" s="6" t="n"/>
      <c r="X173" s="6" t="n">
        <v>0</v>
      </c>
      <c r="Y173" s="6" t="n"/>
      <c r="Z173" s="6" t="n"/>
      <c r="AA173" s="6" t="n"/>
      <c r="AB173" s="6" t="n"/>
      <c r="AC173" s="6" t="n">
        <v>0</v>
      </c>
      <c r="AD173" s="6" t="n"/>
      <c r="AE173" s="6" t="n"/>
      <c r="AF173" s="6" t="n"/>
      <c r="AG173" s="6" t="n"/>
      <c r="AH173" s="6" t="n">
        <v>0</v>
      </c>
      <c r="AI173" s="6" t="n"/>
      <c r="AJ173" s="6" t="n"/>
      <c r="AK173" s="6" t="n"/>
      <c r="AL173" s="6" t="n"/>
      <c r="AM173" s="6" t="n">
        <v>0</v>
      </c>
    </row>
    <row r="174" ht="15.75" customHeight="1" s="120">
      <c r="B174" s="63">
        <f>C173</f>
        <v/>
      </c>
      <c r="C174" s="63">
        <f>B174+50</f>
        <v/>
      </c>
      <c r="D174" s="6" t="n">
        <v>0</v>
      </c>
      <c r="E174" s="6" t="n"/>
      <c r="F174" s="6" t="n"/>
      <c r="G174" s="6" t="n"/>
      <c r="H174" s="6" t="n"/>
      <c r="I174" s="6" t="n">
        <v>0</v>
      </c>
      <c r="J174" s="6" t="n"/>
      <c r="K174" s="6" t="n"/>
      <c r="L174" s="6" t="n"/>
      <c r="M174" s="6" t="n"/>
      <c r="N174" s="6" t="n">
        <v>0</v>
      </c>
      <c r="O174" s="6" t="n"/>
      <c r="P174" s="6" t="n"/>
      <c r="Q174" s="6" t="n"/>
      <c r="R174" s="6" t="n"/>
      <c r="S174" s="6" t="n">
        <v>0</v>
      </c>
      <c r="T174" s="6" t="n"/>
      <c r="U174" s="6" t="n"/>
      <c r="V174" s="6" t="n"/>
      <c r="W174" s="6" t="n"/>
      <c r="X174" s="6" t="n">
        <v>0</v>
      </c>
      <c r="Y174" s="6" t="n"/>
      <c r="Z174" s="6" t="n"/>
      <c r="AA174" s="6" t="n"/>
      <c r="AB174" s="6" t="n"/>
      <c r="AC174" s="6" t="n">
        <v>0</v>
      </c>
      <c r="AD174" s="6" t="n"/>
      <c r="AE174" s="6" t="n"/>
      <c r="AF174" s="6" t="n"/>
      <c r="AG174" s="6" t="n"/>
      <c r="AH174" s="6" t="n">
        <v>0</v>
      </c>
      <c r="AI174" s="6" t="n"/>
      <c r="AJ174" s="6" t="n"/>
      <c r="AK174" s="6" t="n"/>
      <c r="AL174" s="6" t="n"/>
      <c r="AM174" s="6" t="n">
        <v>0</v>
      </c>
    </row>
    <row r="175" ht="15.75" customHeight="1" s="120">
      <c r="B175" s="63">
        <f>C174</f>
        <v/>
      </c>
      <c r="C175" s="63">
        <f>B175+50</f>
        <v/>
      </c>
      <c r="D175" s="6" t="n">
        <v>0</v>
      </c>
      <c r="E175" s="6" t="n"/>
      <c r="F175" s="6" t="n"/>
      <c r="G175" s="6" t="n"/>
      <c r="H175" s="6" t="n"/>
      <c r="I175" s="6" t="n">
        <v>0</v>
      </c>
      <c r="J175" s="6" t="n"/>
      <c r="K175" s="6" t="n"/>
      <c r="L175" s="6" t="n"/>
      <c r="M175" s="6" t="n"/>
      <c r="N175" s="6" t="n">
        <v>0</v>
      </c>
      <c r="O175" s="6" t="n"/>
      <c r="P175" s="6" t="n"/>
      <c r="Q175" s="6" t="n"/>
      <c r="R175" s="6" t="n"/>
      <c r="S175" s="6" t="n">
        <v>0</v>
      </c>
      <c r="T175" s="6" t="n"/>
      <c r="U175" s="6" t="n"/>
      <c r="V175" s="6" t="n"/>
      <c r="W175" s="6" t="n"/>
      <c r="X175" s="6" t="n">
        <v>0</v>
      </c>
      <c r="Y175" s="6" t="n"/>
      <c r="Z175" s="6" t="n"/>
      <c r="AA175" s="6" t="n"/>
      <c r="AB175" s="6" t="n"/>
      <c r="AC175" s="6" t="n">
        <v>0</v>
      </c>
      <c r="AD175" s="6" t="n"/>
      <c r="AE175" s="6" t="n"/>
      <c r="AF175" s="6" t="n"/>
      <c r="AG175" s="6" t="n"/>
      <c r="AH175" s="6" t="n">
        <v>0</v>
      </c>
      <c r="AI175" s="6" t="n"/>
      <c r="AJ175" s="6" t="n"/>
      <c r="AK175" s="6" t="n"/>
      <c r="AL175" s="6" t="n"/>
      <c r="AM175" s="6" t="n">
        <v>0</v>
      </c>
    </row>
    <row r="176" ht="15.75" customHeight="1" s="120">
      <c r="B176" s="63">
        <f>C175</f>
        <v/>
      </c>
      <c r="C176" s="63">
        <f>B176+50</f>
        <v/>
      </c>
      <c r="D176" s="6" t="n">
        <v>0</v>
      </c>
      <c r="E176" s="6" t="n"/>
      <c r="F176" s="6" t="n"/>
      <c r="G176" s="6" t="n"/>
      <c r="H176" s="6" t="n"/>
      <c r="I176" s="6" t="n">
        <v>0</v>
      </c>
      <c r="J176" s="6" t="n"/>
      <c r="K176" s="6" t="n"/>
      <c r="L176" s="6" t="n"/>
      <c r="M176" s="6" t="n"/>
      <c r="N176" s="6" t="n">
        <v>0</v>
      </c>
      <c r="O176" s="6" t="n"/>
      <c r="P176" s="6" t="n"/>
      <c r="Q176" s="6" t="n"/>
      <c r="R176" s="6" t="n"/>
      <c r="S176" s="6" t="n">
        <v>0</v>
      </c>
      <c r="T176" s="6" t="n"/>
      <c r="U176" s="6" t="n"/>
      <c r="V176" s="6" t="n"/>
      <c r="W176" s="6" t="n"/>
      <c r="X176" s="6" t="n">
        <v>0</v>
      </c>
      <c r="Y176" s="6" t="n"/>
      <c r="Z176" s="6" t="n"/>
      <c r="AA176" s="6" t="n"/>
      <c r="AB176" s="6" t="n"/>
      <c r="AC176" s="6" t="n">
        <v>0</v>
      </c>
      <c r="AD176" s="6" t="n"/>
      <c r="AE176" s="6" t="n"/>
      <c r="AF176" s="6" t="n"/>
      <c r="AG176" s="6" t="n"/>
      <c r="AH176" s="6" t="n">
        <v>0</v>
      </c>
      <c r="AI176" s="6" t="n"/>
      <c r="AJ176" s="6" t="n"/>
      <c r="AK176" s="6" t="n"/>
      <c r="AL176" s="6" t="n"/>
      <c r="AM176" s="6" t="n">
        <v>0</v>
      </c>
    </row>
    <row r="177" ht="15.75" customHeight="1" s="120">
      <c r="B177" s="63">
        <f>C176</f>
        <v/>
      </c>
      <c r="C177" s="63">
        <f>B177+50</f>
        <v/>
      </c>
      <c r="D177" s="6" t="n">
        <v>0</v>
      </c>
      <c r="E177" s="6" t="n"/>
      <c r="F177" s="6" t="n"/>
      <c r="G177" s="6" t="n"/>
      <c r="H177" s="6" t="n"/>
      <c r="I177" s="6" t="n">
        <v>0</v>
      </c>
      <c r="J177" s="6" t="n"/>
      <c r="K177" s="6" t="n"/>
      <c r="L177" s="6" t="n"/>
      <c r="M177" s="6" t="n"/>
      <c r="N177" s="6" t="n">
        <v>0</v>
      </c>
      <c r="O177" s="6" t="n"/>
      <c r="P177" s="6" t="n"/>
      <c r="Q177" s="6" t="n"/>
      <c r="R177" s="6" t="n"/>
      <c r="S177" s="6" t="n">
        <v>0</v>
      </c>
      <c r="T177" s="6" t="n"/>
      <c r="U177" s="6" t="n"/>
      <c r="V177" s="6" t="n"/>
      <c r="W177" s="6" t="n"/>
      <c r="X177" s="6" t="n">
        <v>0</v>
      </c>
      <c r="Y177" s="6" t="n"/>
      <c r="Z177" s="6" t="n"/>
      <c r="AA177" s="6" t="n"/>
      <c r="AB177" s="6" t="n"/>
      <c r="AC177" s="6" t="n">
        <v>0</v>
      </c>
      <c r="AD177" s="6" t="n"/>
      <c r="AE177" s="6" t="n"/>
      <c r="AF177" s="6" t="n"/>
      <c r="AG177" s="6" t="n"/>
      <c r="AH177" s="6" t="n">
        <v>0</v>
      </c>
      <c r="AI177" s="6" t="n"/>
      <c r="AJ177" s="6" t="n"/>
      <c r="AK177" s="6" t="n"/>
      <c r="AL177" s="6" t="n"/>
      <c r="AM177" s="6" t="n">
        <v>0</v>
      </c>
    </row>
    <row r="178" ht="15.75" customHeight="1" s="120">
      <c r="B178" s="63">
        <f>C177</f>
        <v/>
      </c>
      <c r="C178" s="63">
        <f>B178+50</f>
        <v/>
      </c>
      <c r="D178" s="6" t="n">
        <v>0</v>
      </c>
      <c r="E178" s="6" t="n"/>
      <c r="F178" s="6" t="n"/>
      <c r="G178" s="6" t="n"/>
      <c r="H178" s="6" t="n"/>
      <c r="I178" s="6" t="n">
        <v>0</v>
      </c>
      <c r="J178" s="6" t="n"/>
      <c r="K178" s="6" t="n"/>
      <c r="L178" s="6" t="n"/>
      <c r="M178" s="6" t="n"/>
      <c r="N178" s="6" t="n">
        <v>0</v>
      </c>
      <c r="O178" s="6" t="n"/>
      <c r="P178" s="6" t="n"/>
      <c r="Q178" s="6" t="n"/>
      <c r="R178" s="6" t="n"/>
      <c r="S178" s="6" t="n">
        <v>0</v>
      </c>
      <c r="T178" s="6" t="n"/>
      <c r="U178" s="6" t="n"/>
      <c r="V178" s="6" t="n"/>
      <c r="W178" s="6" t="n"/>
      <c r="X178" s="6" t="n">
        <v>0</v>
      </c>
      <c r="Y178" s="6" t="n"/>
      <c r="Z178" s="6" t="n"/>
      <c r="AA178" s="6" t="n"/>
      <c r="AB178" s="6" t="n"/>
      <c r="AC178" s="6" t="n">
        <v>0</v>
      </c>
      <c r="AD178" s="6" t="n"/>
      <c r="AE178" s="6" t="n"/>
      <c r="AF178" s="6" t="n"/>
      <c r="AG178" s="6" t="n"/>
      <c r="AH178" s="6" t="n">
        <v>0</v>
      </c>
      <c r="AI178" s="6" t="n"/>
      <c r="AJ178" s="6" t="n"/>
      <c r="AK178" s="6" t="n"/>
      <c r="AL178" s="6" t="n"/>
      <c r="AM178" s="6" t="n">
        <v>0</v>
      </c>
    </row>
    <row r="179" ht="15.75" customHeight="1" s="120">
      <c r="B179" s="63">
        <f>C178</f>
        <v/>
      </c>
      <c r="C179" s="63">
        <f>B179+50</f>
        <v/>
      </c>
      <c r="D179" s="6" t="n">
        <v>0</v>
      </c>
      <c r="E179" s="6" t="n"/>
      <c r="F179" s="6" t="n"/>
      <c r="G179" s="6" t="n"/>
      <c r="H179" s="6" t="n"/>
      <c r="I179" s="6" t="n">
        <v>0</v>
      </c>
      <c r="J179" s="6" t="n"/>
      <c r="K179" s="6" t="n"/>
      <c r="L179" s="6" t="n"/>
      <c r="M179" s="6" t="n"/>
      <c r="N179" s="6" t="n">
        <v>0</v>
      </c>
      <c r="O179" s="6" t="n"/>
      <c r="P179" s="6" t="n"/>
      <c r="Q179" s="6" t="n"/>
      <c r="R179" s="6" t="n"/>
      <c r="S179" s="6" t="n">
        <v>0</v>
      </c>
      <c r="T179" s="6" t="n"/>
      <c r="U179" s="6" t="n"/>
      <c r="V179" s="6" t="n"/>
      <c r="W179" s="6" t="n"/>
      <c r="X179" s="6" t="n">
        <v>0</v>
      </c>
      <c r="Y179" s="6" t="n"/>
      <c r="Z179" s="6" t="n"/>
      <c r="AA179" s="6" t="n"/>
      <c r="AB179" s="6" t="n"/>
      <c r="AC179" s="6" t="n">
        <v>0</v>
      </c>
      <c r="AD179" s="6" t="n"/>
      <c r="AE179" s="6" t="n"/>
      <c r="AF179" s="6" t="n"/>
      <c r="AG179" s="6" t="n"/>
      <c r="AH179" s="6" t="n">
        <v>0</v>
      </c>
      <c r="AI179" s="6" t="n"/>
      <c r="AJ179" s="6" t="n"/>
      <c r="AK179" s="6" t="n"/>
      <c r="AL179" s="6" t="n"/>
      <c r="AM179" s="6" t="n">
        <v>0</v>
      </c>
    </row>
    <row r="180" ht="15.75" customHeight="1" s="120">
      <c r="B180" s="63">
        <f>C179</f>
        <v/>
      </c>
      <c r="C180" s="63">
        <f>B180+50</f>
        <v/>
      </c>
      <c r="D180" s="6" t="n">
        <v>0</v>
      </c>
      <c r="E180" s="6" t="n"/>
      <c r="F180" s="6" t="n"/>
      <c r="G180" s="6" t="n"/>
      <c r="H180" s="6" t="n"/>
      <c r="I180" s="6" t="n">
        <v>0</v>
      </c>
      <c r="J180" s="6" t="n"/>
      <c r="K180" s="6" t="n"/>
      <c r="L180" s="6" t="n"/>
      <c r="M180" s="6" t="n"/>
      <c r="N180" s="6" t="n">
        <v>0</v>
      </c>
      <c r="O180" s="6" t="n"/>
      <c r="P180" s="6" t="n"/>
      <c r="Q180" s="6" t="n"/>
      <c r="R180" s="6" t="n"/>
      <c r="S180" s="6" t="n">
        <v>0</v>
      </c>
      <c r="T180" s="6" t="n"/>
      <c r="U180" s="6" t="n"/>
      <c r="V180" s="6" t="n"/>
      <c r="W180" s="6" t="n"/>
      <c r="X180" s="6" t="n">
        <v>0</v>
      </c>
      <c r="Y180" s="6" t="n"/>
      <c r="Z180" s="6" t="n"/>
      <c r="AA180" s="6" t="n"/>
      <c r="AB180" s="6" t="n"/>
      <c r="AC180" s="6" t="n">
        <v>0</v>
      </c>
      <c r="AD180" s="6" t="n"/>
      <c r="AE180" s="6" t="n"/>
      <c r="AF180" s="6" t="n"/>
      <c r="AG180" s="6" t="n"/>
      <c r="AH180" s="6" t="n">
        <v>0</v>
      </c>
      <c r="AI180" s="6" t="n"/>
      <c r="AJ180" s="6" t="n"/>
      <c r="AK180" s="6" t="n"/>
      <c r="AL180" s="6" t="n"/>
      <c r="AM180" s="6" t="n">
        <v>0</v>
      </c>
    </row>
    <row r="181" ht="15.75" customHeight="1" s="120">
      <c r="B181" s="63">
        <f>C180</f>
        <v/>
      </c>
      <c r="C181" s="63">
        <f>B181+50</f>
        <v/>
      </c>
      <c r="D181" s="6" t="n">
        <v>0</v>
      </c>
      <c r="E181" s="6" t="n"/>
      <c r="F181" s="6" t="n"/>
      <c r="G181" s="6" t="n"/>
      <c r="H181" s="6" t="n"/>
      <c r="I181" s="6" t="n">
        <v>0</v>
      </c>
      <c r="J181" s="6" t="n"/>
      <c r="K181" s="6" t="n"/>
      <c r="L181" s="6" t="n"/>
      <c r="M181" s="6" t="n"/>
      <c r="N181" s="6" t="n">
        <v>0</v>
      </c>
      <c r="O181" s="6" t="n"/>
      <c r="P181" s="6" t="n"/>
      <c r="Q181" s="6" t="n"/>
      <c r="R181" s="6" t="n"/>
      <c r="S181" s="6" t="n">
        <v>0</v>
      </c>
      <c r="T181" s="6" t="n"/>
      <c r="U181" s="6" t="n"/>
      <c r="V181" s="6" t="n"/>
      <c r="W181" s="6" t="n"/>
      <c r="X181" s="6" t="n">
        <v>0</v>
      </c>
      <c r="Y181" s="6" t="n"/>
      <c r="Z181" s="6" t="n"/>
      <c r="AA181" s="6" t="n"/>
      <c r="AB181" s="6" t="n"/>
      <c r="AC181" s="6" t="n">
        <v>0</v>
      </c>
      <c r="AD181" s="6" t="n"/>
      <c r="AE181" s="6" t="n"/>
      <c r="AF181" s="6" t="n"/>
      <c r="AG181" s="6" t="n"/>
      <c r="AH181" s="6" t="n">
        <v>0</v>
      </c>
      <c r="AI181" s="6" t="n"/>
      <c r="AJ181" s="6" t="n"/>
      <c r="AK181" s="6" t="n"/>
      <c r="AL181" s="6" t="n"/>
      <c r="AM181" s="6" t="n">
        <v>0</v>
      </c>
    </row>
    <row r="182" ht="15.75" customHeight="1" s="120">
      <c r="B182" s="63">
        <f>C181</f>
        <v/>
      </c>
      <c r="C182" s="63">
        <f>B182+50</f>
        <v/>
      </c>
      <c r="D182" s="6" t="n">
        <v>0</v>
      </c>
      <c r="E182" s="6" t="n"/>
      <c r="F182" s="6" t="n"/>
      <c r="G182" s="6" t="n"/>
      <c r="H182" s="6" t="n"/>
      <c r="I182" s="6" t="n">
        <v>0</v>
      </c>
      <c r="J182" s="6" t="n"/>
      <c r="K182" s="6" t="n"/>
      <c r="L182" s="6" t="n"/>
      <c r="M182" s="6" t="n"/>
      <c r="N182" s="6" t="n">
        <v>0</v>
      </c>
      <c r="O182" s="6" t="n"/>
      <c r="P182" s="6" t="n"/>
      <c r="Q182" s="6" t="n"/>
      <c r="R182" s="6" t="n"/>
      <c r="S182" s="6" t="n">
        <v>0</v>
      </c>
      <c r="T182" s="6" t="n"/>
      <c r="U182" s="6" t="n"/>
      <c r="V182" s="6" t="n"/>
      <c r="W182" s="6" t="n"/>
      <c r="X182" s="6" t="n">
        <v>0</v>
      </c>
      <c r="Y182" s="6" t="n"/>
      <c r="Z182" s="6" t="n"/>
      <c r="AA182" s="6" t="n"/>
      <c r="AB182" s="6" t="n"/>
      <c r="AC182" s="6" t="n">
        <v>0</v>
      </c>
      <c r="AD182" s="6" t="n"/>
      <c r="AE182" s="6" t="n"/>
      <c r="AF182" s="6" t="n"/>
      <c r="AG182" s="6" t="n"/>
      <c r="AH182" s="6" t="n">
        <v>0</v>
      </c>
      <c r="AI182" s="6" t="n"/>
      <c r="AJ182" s="6" t="n"/>
      <c r="AK182" s="6" t="n"/>
      <c r="AL182" s="6" t="n"/>
      <c r="AM182" s="6" t="n">
        <v>0</v>
      </c>
    </row>
    <row r="183" ht="15.75" customHeight="1" s="120">
      <c r="B183" s="63">
        <f>C182</f>
        <v/>
      </c>
      <c r="C183" s="63">
        <f>B183+50</f>
        <v/>
      </c>
      <c r="D183" s="6" t="n">
        <v>0</v>
      </c>
      <c r="E183" s="6" t="n"/>
      <c r="F183" s="6" t="n"/>
      <c r="G183" s="6" t="n"/>
      <c r="H183" s="6" t="n"/>
      <c r="I183" s="6" t="n">
        <v>0</v>
      </c>
      <c r="J183" s="6" t="n"/>
      <c r="K183" s="6" t="n"/>
      <c r="L183" s="6" t="n"/>
      <c r="M183" s="6" t="n"/>
      <c r="N183" s="6" t="n">
        <v>0</v>
      </c>
      <c r="O183" s="6" t="n"/>
      <c r="P183" s="6" t="n"/>
      <c r="Q183" s="6" t="n"/>
      <c r="R183" s="6" t="n"/>
      <c r="S183" s="6" t="n">
        <v>0</v>
      </c>
      <c r="T183" s="6" t="n"/>
      <c r="U183" s="6" t="n"/>
      <c r="V183" s="6" t="n"/>
      <c r="W183" s="6" t="n"/>
      <c r="X183" s="6" t="n">
        <v>0</v>
      </c>
      <c r="Y183" s="6" t="n"/>
      <c r="Z183" s="6" t="n"/>
      <c r="AA183" s="6" t="n"/>
      <c r="AB183" s="6" t="n"/>
      <c r="AC183" s="6" t="n">
        <v>0</v>
      </c>
      <c r="AD183" s="6" t="n"/>
      <c r="AE183" s="6" t="n"/>
      <c r="AF183" s="6" t="n"/>
      <c r="AG183" s="6" t="n"/>
      <c r="AH183" s="6" t="n">
        <v>0</v>
      </c>
      <c r="AI183" s="6" t="n"/>
      <c r="AJ183" s="6" t="n"/>
      <c r="AK183" s="6" t="n"/>
      <c r="AL183" s="6" t="n"/>
      <c r="AM183" s="6" t="n">
        <v>0</v>
      </c>
    </row>
    <row r="184" ht="15.75" customHeight="1" s="120">
      <c r="B184" s="63">
        <f>C183</f>
        <v/>
      </c>
      <c r="C184" s="63">
        <f>B184+50</f>
        <v/>
      </c>
      <c r="D184" s="6" t="n">
        <v>0</v>
      </c>
      <c r="E184" s="6" t="n"/>
      <c r="F184" s="6" t="n"/>
      <c r="G184" s="6" t="n"/>
      <c r="H184" s="6" t="n"/>
      <c r="I184" s="6" t="n">
        <v>0</v>
      </c>
      <c r="J184" s="6" t="n"/>
      <c r="K184" s="6" t="n"/>
      <c r="L184" s="6" t="n"/>
      <c r="M184" s="6" t="n"/>
      <c r="N184" s="6" t="n">
        <v>0</v>
      </c>
      <c r="O184" s="6" t="n"/>
      <c r="P184" s="6" t="n"/>
      <c r="Q184" s="6" t="n"/>
      <c r="R184" s="6" t="n"/>
      <c r="S184" s="6" t="n">
        <v>0</v>
      </c>
      <c r="T184" s="6" t="n"/>
      <c r="U184" s="6" t="n"/>
      <c r="V184" s="6" t="n"/>
      <c r="W184" s="6" t="n"/>
      <c r="X184" s="6" t="n">
        <v>0</v>
      </c>
      <c r="Y184" s="6" t="n"/>
      <c r="Z184" s="6" t="n"/>
      <c r="AA184" s="6" t="n"/>
      <c r="AB184" s="6" t="n"/>
      <c r="AC184" s="6" t="n">
        <v>0</v>
      </c>
      <c r="AD184" s="6" t="n"/>
      <c r="AE184" s="6" t="n"/>
      <c r="AF184" s="6" t="n"/>
      <c r="AG184" s="6" t="n"/>
      <c r="AH184" s="6" t="n">
        <v>0</v>
      </c>
      <c r="AI184" s="6" t="n"/>
      <c r="AJ184" s="6" t="n"/>
      <c r="AK184" s="6" t="n"/>
      <c r="AL184" s="6" t="n"/>
      <c r="AM184" s="6" t="n">
        <v>0</v>
      </c>
    </row>
    <row r="185" ht="15.75" customHeight="1" s="120">
      <c r="B185" s="63">
        <f>C184</f>
        <v/>
      </c>
      <c r="C185" s="63">
        <f>B185+50</f>
        <v/>
      </c>
      <c r="D185" s="6" t="n">
        <v>0</v>
      </c>
      <c r="E185" s="6" t="n"/>
      <c r="F185" s="6" t="n"/>
      <c r="G185" s="6" t="n"/>
      <c r="H185" s="6" t="n"/>
      <c r="I185" s="6" t="n">
        <v>0</v>
      </c>
      <c r="J185" s="6" t="n"/>
      <c r="K185" s="6" t="n"/>
      <c r="L185" s="6" t="n"/>
      <c r="M185" s="6" t="n"/>
      <c r="N185" s="6" t="n">
        <v>0</v>
      </c>
      <c r="O185" s="6" t="n"/>
      <c r="P185" s="6" t="n"/>
      <c r="Q185" s="6" t="n"/>
      <c r="R185" s="6" t="n"/>
      <c r="S185" s="6" t="n">
        <v>0</v>
      </c>
      <c r="T185" s="6" t="n"/>
      <c r="U185" s="6" t="n"/>
      <c r="V185" s="6" t="n"/>
      <c r="W185" s="6" t="n"/>
      <c r="X185" s="6" t="n">
        <v>0</v>
      </c>
      <c r="Y185" s="6" t="n"/>
      <c r="Z185" s="6" t="n"/>
      <c r="AA185" s="6" t="n"/>
      <c r="AB185" s="6" t="n"/>
      <c r="AC185" s="6" t="n">
        <v>0</v>
      </c>
      <c r="AD185" s="6" t="n"/>
      <c r="AE185" s="6" t="n"/>
      <c r="AF185" s="6" t="n"/>
      <c r="AG185" s="6" t="n"/>
      <c r="AH185" s="6" t="n">
        <v>0</v>
      </c>
      <c r="AI185" s="6" t="n"/>
      <c r="AJ185" s="6" t="n"/>
      <c r="AK185" s="6" t="n"/>
      <c r="AL185" s="6" t="n"/>
      <c r="AM185" s="6" t="n">
        <v>0</v>
      </c>
    </row>
    <row r="186" ht="15.75" customHeight="1" s="120">
      <c r="B186" s="63">
        <f>C185</f>
        <v/>
      </c>
      <c r="C186" s="63">
        <f>B186+50</f>
        <v/>
      </c>
      <c r="D186" s="6" t="n">
        <v>0</v>
      </c>
      <c r="E186" s="6" t="n"/>
      <c r="F186" s="6" t="n"/>
      <c r="G186" s="6" t="n"/>
      <c r="H186" s="6" t="n"/>
      <c r="I186" s="6" t="n">
        <v>0</v>
      </c>
      <c r="J186" s="6" t="n"/>
      <c r="K186" s="6" t="n"/>
      <c r="L186" s="6" t="n"/>
      <c r="M186" s="6" t="n"/>
      <c r="N186" s="6" t="n">
        <v>0</v>
      </c>
      <c r="O186" s="6" t="n"/>
      <c r="P186" s="6" t="n"/>
      <c r="Q186" s="6" t="n"/>
      <c r="R186" s="6" t="n"/>
      <c r="S186" s="6" t="n">
        <v>0</v>
      </c>
      <c r="T186" s="6" t="n"/>
      <c r="U186" s="6" t="n"/>
      <c r="V186" s="6" t="n"/>
      <c r="W186" s="6" t="n"/>
      <c r="X186" s="6" t="n">
        <v>0</v>
      </c>
      <c r="Y186" s="6" t="n"/>
      <c r="Z186" s="6" t="n"/>
      <c r="AA186" s="6" t="n"/>
      <c r="AB186" s="6" t="n"/>
      <c r="AC186" s="6" t="n">
        <v>0</v>
      </c>
      <c r="AD186" s="6" t="n"/>
      <c r="AE186" s="6" t="n"/>
      <c r="AF186" s="6" t="n"/>
      <c r="AG186" s="6" t="n"/>
      <c r="AH186" s="6" t="n">
        <v>0</v>
      </c>
      <c r="AI186" s="6" t="n"/>
      <c r="AJ186" s="6" t="n"/>
      <c r="AK186" s="6" t="n"/>
      <c r="AL186" s="6" t="n"/>
      <c r="AM186" s="6" t="n">
        <v>0</v>
      </c>
    </row>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portrait"/>
</worksheet>
</file>

<file path=xl/worksheets/sheet7.xml><?xml version="1.0" encoding="utf-8"?>
<worksheet xmlns="http://schemas.openxmlformats.org/spreadsheetml/2006/main">
  <sheetPr>
    <outlinePr summaryBelow="1" summaryRight="1"/>
    <pageSetUpPr/>
  </sheetPr>
  <dimension ref="A1:AK290"/>
  <sheetViews>
    <sheetView workbookViewId="0">
      <selection activeCell="A1" sqref="A1"/>
    </sheetView>
  </sheetViews>
  <sheetFormatPr baseColWidth="8" defaultColWidth="12.63" defaultRowHeight="15" customHeight="1"/>
  <cols>
    <col width="48.5" customWidth="1" style="120" min="1" max="1"/>
    <col width="17.5" customWidth="1" style="120" min="2" max="2"/>
    <col width="7.63" customWidth="1" style="120" min="3" max="37"/>
  </cols>
  <sheetData>
    <row r="1">
      <c r="A1" s="2" t="inlineStr">
        <is>
          <t>Since the EPA data source only includes non-CO2 gases, and the cement industry's process</t>
        </is>
      </c>
    </row>
    <row r="2">
      <c r="A2" s="2" t="inlineStr">
        <is>
          <t>emissions are CO2, we construct our own MAC curves for technical measures that reduce</t>
        </is>
      </c>
    </row>
    <row r="3">
      <c r="A3" s="2" t="inlineStr">
        <is>
          <t>emissions from cement.</t>
        </is>
      </c>
    </row>
    <row r="5">
      <c r="A5" s="2" t="inlineStr">
        <is>
          <t>Currently, the only technical measure included in this curve is cement clinker substitution.</t>
        </is>
      </c>
    </row>
    <row r="6">
      <c r="A6" s="2" t="inlineStr">
        <is>
          <t>This can be expanded in the future by adding data to this MAC curve without altering</t>
        </is>
      </c>
    </row>
    <row r="7">
      <c r="A7" s="2" t="inlineStr">
        <is>
          <t>the EPS model structure.</t>
        </is>
      </c>
    </row>
    <row r="9">
      <c r="A9" s="67" t="inlineStr">
        <is>
          <t>Cement Clinker Substitution</t>
        </is>
      </c>
      <c r="B9" s="32" t="n"/>
    </row>
    <row r="11">
      <c r="A11" s="3" t="inlineStr">
        <is>
          <t>Cost</t>
        </is>
      </c>
      <c r="B11" s="40" t="n"/>
    </row>
    <row r="12">
      <c r="A12" s="2" t="inlineStr">
        <is>
          <t>Cement clinker substitution price per ton of cement</t>
        </is>
      </c>
      <c r="B12" s="2" t="n">
        <v>0.83</v>
      </c>
    </row>
    <row r="13">
      <c r="A13" s="2" t="inlineStr">
        <is>
          <t>Tons CO2 reduced per ton cement using clinker substitution</t>
        </is>
      </c>
      <c r="B13" s="2" t="n">
        <v>0.265</v>
      </c>
    </row>
    <row r="14">
      <c r="A14" s="2" t="inlineStr">
        <is>
          <t>Cost per ton of CO2 reduced via clinker substitution</t>
        </is>
      </c>
      <c r="B14" s="68">
        <f>B12/B13</f>
        <v/>
      </c>
    </row>
    <row r="16">
      <c r="A16" s="3" t="inlineStr">
        <is>
          <t>Quantity</t>
        </is>
      </c>
      <c r="B16" s="40" t="n"/>
    </row>
    <row r="18">
      <c r="A18" s="1" t="inlineStr">
        <is>
          <t>Region</t>
        </is>
      </c>
      <c r="B18" s="69" t="inlineStr">
        <is>
          <t>BAU Clinker Perc</t>
        </is>
      </c>
    </row>
    <row r="19">
      <c r="A19" s="2" t="inlineStr">
        <is>
          <t>Africa &amp; Middle East</t>
        </is>
      </c>
      <c r="B19" s="70" t="n">
        <v>0.79</v>
      </c>
    </row>
    <row r="20">
      <c r="A20" s="6" t="inlineStr">
        <is>
          <t>Asia (excl. China, India, CIS, and Japan)</t>
        </is>
      </c>
      <c r="B20" s="70" t="n">
        <v>0.84</v>
      </c>
    </row>
    <row r="21" ht="15.75" customHeight="1" s="120">
      <c r="A21" s="6" t="inlineStr">
        <is>
          <t>China and India</t>
        </is>
      </c>
      <c r="B21" s="70" t="n">
        <v>0.74</v>
      </c>
    </row>
    <row r="22" ht="15.75" customHeight="1" s="120">
      <c r="A22" s="6" t="inlineStr">
        <is>
          <t>CIS</t>
        </is>
      </c>
      <c r="B22" s="70" t="n">
        <v>0.8</v>
      </c>
    </row>
    <row r="23" ht="15.75" customHeight="1" s="120">
      <c r="A23" s="6" t="inlineStr">
        <is>
          <t>Europe</t>
        </is>
      </c>
      <c r="B23" s="70" t="n">
        <v>0.76</v>
      </c>
    </row>
    <row r="24" ht="15.75" customHeight="1" s="120">
      <c r="A24" s="6" t="inlineStr">
        <is>
          <t>Japan, Australia, New Zealand</t>
        </is>
      </c>
      <c r="B24" s="70" t="n">
        <v>0.83</v>
      </c>
    </row>
    <row r="25" ht="15.75" customHeight="1" s="120">
      <c r="A25" s="6" t="inlineStr">
        <is>
          <t>Latin America</t>
        </is>
      </c>
      <c r="B25" s="70" t="n">
        <v>0.74</v>
      </c>
    </row>
    <row r="26" ht="15.75" customHeight="1" s="120">
      <c r="A26" s="6" t="inlineStr">
        <is>
          <t>North America</t>
        </is>
      </c>
      <c r="B26" s="70" t="n">
        <v>0.84</v>
      </c>
    </row>
    <row r="27" ht="15.75" customHeight="1" s="120"/>
    <row r="28" ht="15.75" customHeight="1" s="120">
      <c r="A28" s="2" t="inlineStr">
        <is>
          <t>Selected country cement report region</t>
        </is>
      </c>
      <c r="B28" s="28">
        <f>VLOOKUP('Country Selector'!$A$2,'Country Selector'!$C$2:$J$196,6,FALSE)</f>
        <v/>
      </c>
    </row>
    <row r="29" ht="15.75" customHeight="1" s="120">
      <c r="A29" s="2" t="inlineStr">
        <is>
          <t>Selected country BAU clinker perc</t>
        </is>
      </c>
      <c r="B29" s="70">
        <f>VLOOKUP($B$28,$A$19:$B$26,2,FALSE)</f>
        <v/>
      </c>
    </row>
    <row r="30" ht="15.75" customHeight="1" s="120"/>
    <row r="31" ht="15.75" customHeight="1" s="120">
      <c r="A31" s="2" t="inlineStr">
        <is>
          <t>Achievable clinker perc (from IEA/CSI report)</t>
        </is>
      </c>
      <c r="B31" s="70" t="n">
        <v>0.6</v>
      </c>
    </row>
    <row r="32" ht="15.75" customHeight="1" s="120">
      <c r="A32" s="2" t="inlineStr">
        <is>
          <t>Selected country achievable clinker reduction perc</t>
        </is>
      </c>
      <c r="B32" s="71">
        <f>(B29-B31)/B29</f>
        <v/>
      </c>
    </row>
    <row r="33" ht="15.75" customHeight="1" s="120"/>
    <row r="34" ht="15.75" customHeight="1" s="120"/>
    <row r="35" ht="15.75" customHeight="1" s="120"/>
    <row r="36" ht="15.75" customHeight="1" s="120"/>
    <row r="37" ht="15.75" customHeight="1" s="120">
      <c r="A37" s="1" t="inlineStr">
        <is>
          <t>Cement &amp; Carbonates Process CO2 Emissions by Country from PRIMAP-hist</t>
        </is>
      </c>
    </row>
    <row r="38" ht="15.75" customHeight="1" s="120">
      <c r="A38" s="8" t="inlineStr">
        <is>
          <t>Unit: Gg CO2</t>
        </is>
      </c>
    </row>
    <row r="39" ht="15.75" customHeight="1" s="120">
      <c r="A39" s="6" t="n"/>
      <c r="B39" s="6" t="n"/>
      <c r="C39" s="6" t="n"/>
      <c r="D39" s="6" t="n"/>
    </row>
    <row r="40" ht="15.75" customHeight="1" s="120">
      <c r="A40" s="1" t="inlineStr">
        <is>
          <t>Mapped Country</t>
        </is>
      </c>
      <c r="B40" s="1" t="inlineStr">
        <is>
          <t>ISO 3166 Code</t>
        </is>
      </c>
      <c r="C40" s="1" t="n">
        <v>2015</v>
      </c>
    </row>
    <row r="41" ht="15.75" customHeight="1" s="120">
      <c r="A41" s="2">
        <f t="array" ref="A41">INDEX('Country Selector'!$C$2:$C$196,MATCH($B41,'Country Selector'!$I$2:$I$196,0))</f>
        <v/>
      </c>
      <c r="B41" s="2" t="inlineStr">
        <is>
          <t>ABW</t>
        </is>
      </c>
      <c r="C41" s="54" t="n">
        <v>0.00541</v>
      </c>
    </row>
    <row r="42" ht="15.75" customHeight="1" s="120">
      <c r="A42" s="2">
        <f t="array" ref="A42">INDEX('Country Selector'!$C$2:$C$196,MATCH($B42,'Country Selector'!$I$2:$I$196,0))</f>
        <v/>
      </c>
      <c r="B42" s="2" t="inlineStr">
        <is>
          <t>AFG</t>
        </is>
      </c>
      <c r="C42" s="54" t="n">
        <v>31.6</v>
      </c>
    </row>
    <row r="43" ht="15.75" customHeight="1" s="120">
      <c r="A43" s="2">
        <f t="array" ref="A43">INDEX('Country Selector'!$C$2:$C$196,MATCH($B43,'Country Selector'!$I$2:$I$196,0))</f>
        <v/>
      </c>
      <c r="B43" s="2" t="inlineStr">
        <is>
          <t>AGO</t>
        </is>
      </c>
      <c r="C43" s="54" t="n">
        <v>988</v>
      </c>
    </row>
    <row r="44" ht="15.75" customHeight="1" s="120">
      <c r="A44" s="2">
        <f t="array" ref="A44">INDEX('Country Selector'!$C$2:$C$196,MATCH($B44,'Country Selector'!$I$2:$I$196,0))</f>
        <v/>
      </c>
      <c r="B44" s="2" t="inlineStr">
        <is>
          <t>AIA</t>
        </is>
      </c>
      <c r="C44" s="54" t="n">
        <v>0.000757</v>
      </c>
    </row>
    <row r="45" ht="15.75" customHeight="1" s="120">
      <c r="A45" s="2">
        <f t="array" ref="A45">INDEX('Country Selector'!$C$2:$C$196,MATCH($B45,'Country Selector'!$I$2:$I$196,0))</f>
        <v/>
      </c>
      <c r="B45" s="2" t="inlineStr">
        <is>
          <t>ALB</t>
        </is>
      </c>
      <c r="C45" s="54" t="n">
        <v>1100</v>
      </c>
    </row>
    <row r="46" ht="15.75" customHeight="1" s="120">
      <c r="A46" s="2">
        <f t="array" ref="A46">INDEX('Country Selector'!$C$2:$C$196,MATCH($B46,'Country Selector'!$I$2:$I$196,0))</f>
        <v/>
      </c>
      <c r="B46" s="2" t="inlineStr">
        <is>
          <t>AND</t>
        </is>
      </c>
      <c r="C46" s="54" t="n">
        <v>17.1</v>
      </c>
    </row>
    <row r="47" ht="15.75" customHeight="1" s="120">
      <c r="A47" s="2">
        <f t="array" ref="A47">INDEX('Country Selector'!$C$2:$C$196,MATCH($B47,'Country Selector'!$I$2:$I$196,0))</f>
        <v/>
      </c>
      <c r="B47" s="2" t="inlineStr">
        <is>
          <t>ANNEXI</t>
        </is>
      </c>
      <c r="C47" s="54" t="n">
        <v>314000</v>
      </c>
    </row>
    <row r="48" ht="15.75" customHeight="1" s="120">
      <c r="A48" s="2">
        <f t="array" ref="A48">INDEX('Country Selector'!$C$2:$C$196,MATCH($B48,'Country Selector'!$I$2:$I$196,0))</f>
        <v/>
      </c>
      <c r="B48" s="2" t="inlineStr">
        <is>
          <t>ANT</t>
        </is>
      </c>
      <c r="C48" s="54" t="n">
        <v>0.00115</v>
      </c>
    </row>
    <row r="49" ht="15.75" customHeight="1" s="120">
      <c r="A49" s="2">
        <f t="array" ref="A49">INDEX('Country Selector'!$C$2:$C$196,MATCH($B49,'Country Selector'!$I$2:$I$196,0))</f>
        <v/>
      </c>
      <c r="B49" s="2" t="inlineStr">
        <is>
          <t>AOSIS</t>
        </is>
      </c>
      <c r="C49" s="54" t="n">
        <v>4310</v>
      </c>
    </row>
    <row r="50" ht="15.75" customHeight="1" s="120">
      <c r="A50" s="2">
        <f t="array" ref="A50">INDEX('Country Selector'!$C$2:$C$196,MATCH($B50,'Country Selector'!$I$2:$I$196,0))</f>
        <v/>
      </c>
      <c r="B50" s="2" t="inlineStr">
        <is>
          <t>ARE</t>
        </is>
      </c>
      <c r="C50" s="54" t="n">
        <v>10300</v>
      </c>
    </row>
    <row r="51" ht="15.75" customHeight="1" s="120">
      <c r="A51" s="2">
        <f t="array" ref="A51">INDEX('Country Selector'!$C$2:$C$196,MATCH($B51,'Country Selector'!$I$2:$I$196,0))</f>
        <v/>
      </c>
      <c r="B51" s="2" t="inlineStr">
        <is>
          <t>ARG</t>
        </is>
      </c>
      <c r="C51" s="54" t="n">
        <v>7120</v>
      </c>
    </row>
    <row r="52" ht="15.75" customHeight="1" s="120">
      <c r="A52" s="2">
        <f t="array" ref="A52">INDEX('Country Selector'!$C$2:$C$196,MATCH($B52,'Country Selector'!$I$2:$I$196,0))</f>
        <v/>
      </c>
      <c r="B52" s="2" t="inlineStr">
        <is>
          <t>ARM</t>
        </is>
      </c>
      <c r="C52" s="54" t="n">
        <v>208</v>
      </c>
    </row>
    <row r="53" ht="15.75" customHeight="1" s="120">
      <c r="A53" s="2">
        <f t="array" ref="A53">INDEX('Country Selector'!$C$2:$C$196,MATCH($B53,'Country Selector'!$I$2:$I$196,0))</f>
        <v/>
      </c>
      <c r="B53" s="2" t="inlineStr">
        <is>
          <t>ATG</t>
        </is>
      </c>
      <c r="C53" s="54" t="n">
        <v>0.00462</v>
      </c>
    </row>
    <row r="54" ht="15.75" customHeight="1" s="120">
      <c r="A54" s="2">
        <f t="array" ref="A54">INDEX('Country Selector'!$C$2:$C$196,MATCH($B54,'Country Selector'!$I$2:$I$196,0))</f>
        <v/>
      </c>
      <c r="B54" s="2" t="inlineStr">
        <is>
          <t>AUS</t>
        </is>
      </c>
      <c r="C54" s="54" t="n">
        <v>5640</v>
      </c>
    </row>
    <row r="55" ht="15.75" customHeight="1" s="120">
      <c r="A55" s="2">
        <f t="array" ref="A55">INDEX('Country Selector'!$C$2:$C$196,MATCH($B55,'Country Selector'!$I$2:$I$196,0))</f>
        <v/>
      </c>
      <c r="B55" s="2" t="inlineStr">
        <is>
          <t>AUT</t>
        </is>
      </c>
      <c r="C55" s="54" t="n">
        <v>2740</v>
      </c>
    </row>
    <row r="56" ht="15.75" customHeight="1" s="120">
      <c r="A56" s="2">
        <f t="array" ref="A56">INDEX('Country Selector'!$C$2:$C$196,MATCH($B56,'Country Selector'!$I$2:$I$196,0))</f>
        <v/>
      </c>
      <c r="B56" s="2" t="inlineStr">
        <is>
          <t>AZE</t>
        </is>
      </c>
      <c r="C56" s="54" t="n">
        <v>1280</v>
      </c>
    </row>
    <row r="57" ht="15.75" customHeight="1" s="120">
      <c r="A57" s="2">
        <f t="array" ref="A57">INDEX('Country Selector'!$C$2:$C$196,MATCH($B57,'Country Selector'!$I$2:$I$196,0))</f>
        <v/>
      </c>
      <c r="B57" s="2" t="inlineStr">
        <is>
          <t>BASIC</t>
        </is>
      </c>
      <c r="C57" s="54" t="n">
        <v>1020000</v>
      </c>
    </row>
    <row r="58" ht="15.75" customHeight="1" s="120">
      <c r="A58" s="2">
        <f t="array" ref="A58">INDEX('Country Selector'!$C$2:$C$196,MATCH($B58,'Country Selector'!$I$2:$I$196,0))</f>
        <v/>
      </c>
      <c r="B58" s="2" t="inlineStr">
        <is>
          <t>BDI</t>
        </is>
      </c>
      <c r="C58" s="54" t="n">
        <v>40.7</v>
      </c>
    </row>
    <row r="59" ht="15.75" customHeight="1" s="120">
      <c r="A59" s="2">
        <f t="array" ref="A59">INDEX('Country Selector'!$C$2:$C$196,MATCH($B59,'Country Selector'!$I$2:$I$196,0))</f>
        <v/>
      </c>
      <c r="B59" s="2" t="inlineStr">
        <is>
          <t>BEL</t>
        </is>
      </c>
      <c r="C59" s="54" t="n">
        <v>4400</v>
      </c>
    </row>
    <row r="60" ht="15.75" customHeight="1" s="120">
      <c r="A60" s="2">
        <f t="array" ref="A60">INDEX('Country Selector'!$C$2:$C$196,MATCH($B60,'Country Selector'!$I$2:$I$196,0))</f>
        <v/>
      </c>
      <c r="B60" s="2" t="inlineStr">
        <is>
          <t>BEN</t>
        </is>
      </c>
      <c r="C60" s="54" t="n">
        <v>698</v>
      </c>
    </row>
    <row r="61" ht="15.75" customHeight="1" s="120">
      <c r="A61" s="2">
        <f t="array" ref="A61">INDEX('Country Selector'!$C$2:$C$196,MATCH($B61,'Country Selector'!$I$2:$I$196,0))</f>
        <v/>
      </c>
      <c r="B61" s="2" t="inlineStr">
        <is>
          <t>BFA</t>
        </is>
      </c>
      <c r="C61" s="54" t="n">
        <v>102</v>
      </c>
    </row>
    <row r="62" ht="15.75" customHeight="1" s="120">
      <c r="A62" s="2">
        <f t="array" ref="A62">INDEX('Country Selector'!$C$2:$C$196,MATCH($B62,'Country Selector'!$I$2:$I$196,0))</f>
        <v/>
      </c>
      <c r="B62" s="2" t="inlineStr">
        <is>
          <t>BGD</t>
        </is>
      </c>
      <c r="C62" s="54" t="n">
        <v>282</v>
      </c>
    </row>
    <row r="63" ht="15.75" customHeight="1" s="120">
      <c r="A63" s="2">
        <f t="array" ref="A63">INDEX('Country Selector'!$C$2:$C$196,MATCH($B63,'Country Selector'!$I$2:$I$196,0))</f>
        <v/>
      </c>
      <c r="B63" s="2" t="inlineStr">
        <is>
          <t>BGR</t>
        </is>
      </c>
      <c r="C63" s="54" t="n">
        <v>2390</v>
      </c>
    </row>
    <row r="64" ht="15.75" customHeight="1" s="120">
      <c r="A64" s="2">
        <f t="array" ref="A64">INDEX('Country Selector'!$C$2:$C$196,MATCH($B64,'Country Selector'!$I$2:$I$196,0))</f>
        <v/>
      </c>
      <c r="B64" s="2" t="inlineStr">
        <is>
          <t>BHR</t>
        </is>
      </c>
      <c r="C64" s="54" t="n">
        <v>524</v>
      </c>
    </row>
    <row r="65" ht="15.75" customHeight="1" s="120">
      <c r="A65" s="2">
        <f t="array" ref="A65">INDEX('Country Selector'!$C$2:$C$196,MATCH($B65,'Country Selector'!$I$2:$I$196,0))</f>
        <v/>
      </c>
      <c r="B65" s="2" t="inlineStr">
        <is>
          <t>BHS</t>
        </is>
      </c>
      <c r="C65" s="54" t="n">
        <v>0</v>
      </c>
    </row>
    <row r="66" ht="15.75" customHeight="1" s="120">
      <c r="A66" s="2">
        <f t="array" ref="A66">INDEX('Country Selector'!$C$2:$C$196,MATCH($B66,'Country Selector'!$I$2:$I$196,0))</f>
        <v/>
      </c>
      <c r="B66" s="2" t="inlineStr">
        <is>
          <t>BIH</t>
        </is>
      </c>
      <c r="C66" s="54" t="n">
        <v>700</v>
      </c>
    </row>
    <row r="67" ht="15.75" customHeight="1" s="120">
      <c r="A67" s="2">
        <f t="array" ref="A67">INDEX('Country Selector'!$C$2:$C$196,MATCH($B67,'Country Selector'!$I$2:$I$196,0))</f>
        <v/>
      </c>
      <c r="B67" s="2" t="inlineStr">
        <is>
          <t>BLR</t>
        </is>
      </c>
      <c r="C67" s="54" t="n">
        <v>2890</v>
      </c>
    </row>
    <row r="68" ht="15.75" customHeight="1" s="120">
      <c r="A68" s="2">
        <f t="array" ref="A68">INDEX('Country Selector'!$C$2:$C$196,MATCH($B68,'Country Selector'!$I$2:$I$196,0))</f>
        <v/>
      </c>
      <c r="B68" s="2" t="inlineStr">
        <is>
          <t>BLZ</t>
        </is>
      </c>
      <c r="C68" s="54" t="n">
        <v>1.35</v>
      </c>
    </row>
    <row r="69" ht="15.75" customHeight="1" s="120">
      <c r="A69" s="2">
        <f t="array" ref="A69">INDEX('Country Selector'!$C$2:$C$196,MATCH($B69,'Country Selector'!$I$2:$I$196,0))</f>
        <v/>
      </c>
      <c r="B69" s="2" t="inlineStr">
        <is>
          <t>BOL</t>
        </is>
      </c>
      <c r="C69" s="54" t="n">
        <v>1980</v>
      </c>
    </row>
    <row r="70" ht="15.75" customHeight="1" s="120">
      <c r="A70" s="2">
        <f t="array" ref="A70">INDEX('Country Selector'!$C$2:$C$196,MATCH($B70,'Country Selector'!$I$2:$I$196,0))</f>
        <v/>
      </c>
      <c r="B70" s="2" t="inlineStr">
        <is>
          <t>BRA</t>
        </is>
      </c>
      <c r="C70" s="54" t="n">
        <v>30100</v>
      </c>
    </row>
    <row r="71" ht="15.75" customHeight="1" s="120">
      <c r="A71" s="2">
        <f t="array" ref="A71">INDEX('Country Selector'!$C$2:$C$196,MATCH($B71,'Country Selector'!$I$2:$I$196,0))</f>
        <v/>
      </c>
      <c r="B71" s="2" t="inlineStr">
        <is>
          <t>BRB</t>
        </is>
      </c>
      <c r="C71" s="54" t="n">
        <v>62.7</v>
      </c>
    </row>
    <row r="72" ht="15.75" customHeight="1" s="120">
      <c r="A72" s="2">
        <f t="array" ref="A72">INDEX('Country Selector'!$C$2:$C$196,MATCH($B72,'Country Selector'!$I$2:$I$196,0))</f>
        <v/>
      </c>
      <c r="B72" s="2" t="inlineStr">
        <is>
          <t>BRN</t>
        </is>
      </c>
      <c r="C72" s="54" t="n">
        <v>161</v>
      </c>
    </row>
    <row r="73" ht="15.75" customHeight="1" s="120">
      <c r="A73" s="2">
        <f t="array" ref="A73">INDEX('Country Selector'!$C$2:$C$196,MATCH($B73,'Country Selector'!$I$2:$I$196,0))</f>
        <v/>
      </c>
      <c r="B73" s="2" t="inlineStr">
        <is>
          <t>BTN</t>
        </is>
      </c>
      <c r="C73" s="54" t="n">
        <v>302</v>
      </c>
    </row>
    <row r="74" ht="15.75" customHeight="1" s="120">
      <c r="A74" s="2">
        <f t="array" ref="A74">INDEX('Country Selector'!$C$2:$C$196,MATCH($B74,'Country Selector'!$I$2:$I$196,0))</f>
        <v/>
      </c>
      <c r="B74" s="2" t="inlineStr">
        <is>
          <t>BWA</t>
        </is>
      </c>
      <c r="C74" s="54" t="n">
        <v>142</v>
      </c>
    </row>
    <row r="75" ht="15.75" customHeight="1" s="120">
      <c r="A75" s="2">
        <f t="array" ref="A75">INDEX('Country Selector'!$C$2:$C$196,MATCH($B75,'Country Selector'!$I$2:$I$196,0))</f>
        <v/>
      </c>
      <c r="B75" s="2" t="inlineStr">
        <is>
          <t>CAF</t>
        </is>
      </c>
      <c r="C75" s="54" t="n">
        <v>0.24</v>
      </c>
    </row>
    <row r="76" ht="15.75" customHeight="1" s="120">
      <c r="A76" s="2">
        <f t="array" ref="A76">INDEX('Country Selector'!$C$2:$C$196,MATCH($B76,'Country Selector'!$I$2:$I$196,0))</f>
        <v/>
      </c>
      <c r="B76" s="2" t="inlineStr">
        <is>
          <t>CAN</t>
        </is>
      </c>
      <c r="C76" s="54" t="n">
        <v>8070</v>
      </c>
    </row>
    <row r="77" ht="15.75" customHeight="1" s="120">
      <c r="A77" s="2">
        <f t="array" ref="A77">INDEX('Country Selector'!$C$2:$C$196,MATCH($B77,'Country Selector'!$I$2:$I$196,0))</f>
        <v/>
      </c>
      <c r="B77" s="2" t="inlineStr">
        <is>
          <t>CHE</t>
        </is>
      </c>
      <c r="C77" s="54" t="n">
        <v>1850</v>
      </c>
    </row>
    <row r="78" ht="15.75" customHeight="1" s="120">
      <c r="A78" s="2">
        <f t="array" ref="A78">INDEX('Country Selector'!$C$2:$C$196,MATCH($B78,'Country Selector'!$I$2:$I$196,0))</f>
        <v/>
      </c>
      <c r="B78" s="2" t="inlineStr">
        <is>
          <t>CHL</t>
        </is>
      </c>
      <c r="C78" s="54" t="n">
        <v>2030</v>
      </c>
    </row>
    <row r="79" ht="15.75" customHeight="1" s="120">
      <c r="A79" s="2">
        <f t="array" ref="A79">INDEX('Country Selector'!$C$2:$C$196,MATCH($B79,'Country Selector'!$I$2:$I$196,0))</f>
        <v/>
      </c>
      <c r="B79" s="2" t="inlineStr">
        <is>
          <t>CHN</t>
        </is>
      </c>
      <c r="C79" s="54" t="n">
        <v>856000</v>
      </c>
    </row>
    <row r="80" ht="15.75" customHeight="1" s="120">
      <c r="A80" s="2">
        <f t="array" ref="A80">INDEX('Country Selector'!$C$2:$C$196,MATCH($B80,'Country Selector'!$I$2:$I$196,0))</f>
        <v/>
      </c>
      <c r="B80" s="2" t="inlineStr">
        <is>
          <t>CIV</t>
        </is>
      </c>
      <c r="C80" s="54" t="n">
        <v>1050</v>
      </c>
    </row>
    <row r="81" ht="15.75" customHeight="1" s="120">
      <c r="A81" s="2">
        <f t="array" ref="A81">INDEX('Country Selector'!$C$2:$C$196,MATCH($B81,'Country Selector'!$I$2:$I$196,0))</f>
        <v/>
      </c>
      <c r="B81" s="2" t="inlineStr">
        <is>
          <t>CMR</t>
        </is>
      </c>
      <c r="C81" s="54" t="n">
        <v>621</v>
      </c>
    </row>
    <row r="82" ht="15.75" customHeight="1" s="120">
      <c r="A82" s="2">
        <f t="array" ref="A82">INDEX('Country Selector'!$C$2:$C$196,MATCH($B82,'Country Selector'!$I$2:$I$196,0))</f>
        <v/>
      </c>
      <c r="B82" s="2" t="inlineStr">
        <is>
          <t>COD</t>
        </is>
      </c>
      <c r="C82" s="54" t="n">
        <v>155</v>
      </c>
    </row>
    <row r="83" ht="15.75" customHeight="1" s="120">
      <c r="A83" s="2">
        <f t="array" ref="A83">INDEX('Country Selector'!$C$2:$C$196,MATCH($B83,'Country Selector'!$I$2:$I$196,0))</f>
        <v/>
      </c>
      <c r="B83" s="2" t="inlineStr">
        <is>
          <t>COG</t>
        </is>
      </c>
      <c r="C83" s="54" t="n">
        <v>273</v>
      </c>
    </row>
    <row r="84" ht="15.75" customHeight="1" s="120">
      <c r="A84" s="2">
        <f t="array" ref="A84">INDEX('Country Selector'!$C$2:$C$196,MATCH($B84,'Country Selector'!$I$2:$I$196,0))</f>
        <v/>
      </c>
      <c r="B84" s="2" t="inlineStr">
        <is>
          <t>COK</t>
        </is>
      </c>
      <c r="C84" s="54" t="n">
        <v>0.00107</v>
      </c>
    </row>
    <row r="85" ht="15.75" customHeight="1" s="120">
      <c r="A85" s="2">
        <f t="array" ref="A85">INDEX('Country Selector'!$C$2:$C$196,MATCH($B85,'Country Selector'!$I$2:$I$196,0))</f>
        <v/>
      </c>
      <c r="B85" s="2" t="inlineStr">
        <is>
          <t>COL</t>
        </is>
      </c>
      <c r="C85" s="54" t="n">
        <v>6050</v>
      </c>
    </row>
    <row r="86" ht="15.75" customHeight="1" s="120">
      <c r="A86" s="2">
        <f t="array" ref="A86">INDEX('Country Selector'!$C$2:$C$196,MATCH($B86,'Country Selector'!$I$2:$I$196,0))</f>
        <v/>
      </c>
      <c r="B86" s="2" t="inlineStr">
        <is>
          <t>COM</t>
        </is>
      </c>
      <c r="C86" s="54" t="n">
        <v>0.0387</v>
      </c>
    </row>
    <row r="87" ht="15.75" customHeight="1" s="120">
      <c r="A87" s="2">
        <f t="array" ref="A87">INDEX('Country Selector'!$C$2:$C$196,MATCH($B87,'Country Selector'!$I$2:$I$196,0))</f>
        <v/>
      </c>
      <c r="B87" s="2" t="inlineStr">
        <is>
          <t>CPV</t>
        </is>
      </c>
      <c r="C87" s="54" t="n">
        <v>0</v>
      </c>
    </row>
    <row r="88" ht="15.75" customHeight="1" s="120">
      <c r="A88" s="2">
        <f t="array" ref="A88">INDEX('Country Selector'!$C$2:$C$196,MATCH($B88,'Country Selector'!$I$2:$I$196,0))</f>
        <v/>
      </c>
      <c r="B88" s="2" t="inlineStr">
        <is>
          <t>CRI</t>
        </is>
      </c>
      <c r="C88" s="54" t="n">
        <v>375</v>
      </c>
    </row>
    <row r="89" ht="15.75" customHeight="1" s="120">
      <c r="A89" s="2">
        <f t="array" ref="A89">INDEX('Country Selector'!$C$2:$C$196,MATCH($B89,'Country Selector'!$I$2:$I$196,0))</f>
        <v/>
      </c>
      <c r="B89" s="2" t="inlineStr">
        <is>
          <t>CUB</t>
        </is>
      </c>
      <c r="C89" s="54" t="n">
        <v>1090</v>
      </c>
    </row>
    <row r="90" ht="15.75" customHeight="1" s="120">
      <c r="A90" s="2">
        <f t="array" ref="A90">INDEX('Country Selector'!$C$2:$C$196,MATCH($B90,'Country Selector'!$I$2:$I$196,0))</f>
        <v/>
      </c>
      <c r="B90" s="2" t="inlineStr">
        <is>
          <t>CYP</t>
        </is>
      </c>
      <c r="C90" s="54" t="n">
        <v>888</v>
      </c>
    </row>
    <row r="91" ht="15.75" customHeight="1" s="120">
      <c r="A91" s="2">
        <f t="array" ref="A91">INDEX('Country Selector'!$C$2:$C$196,MATCH($B91,'Country Selector'!$I$2:$I$196,0))</f>
        <v/>
      </c>
      <c r="B91" s="2" t="inlineStr">
        <is>
          <t>CZE</t>
        </is>
      </c>
      <c r="C91" s="54" t="n">
        <v>2580</v>
      </c>
    </row>
    <row r="92" ht="15.75" customHeight="1" s="120">
      <c r="A92" s="2">
        <f t="array" ref="A92">INDEX('Country Selector'!$C$2:$C$196,MATCH($B92,'Country Selector'!$I$2:$I$196,0))</f>
        <v/>
      </c>
      <c r="B92" s="2" t="inlineStr">
        <is>
          <t>DEU</t>
        </is>
      </c>
      <c r="C92" s="54" t="n">
        <v>19600</v>
      </c>
    </row>
    <row r="93" ht="15.75" customHeight="1" s="120">
      <c r="A93" s="2">
        <f t="array" ref="A93">INDEX('Country Selector'!$C$2:$C$196,MATCH($B93,'Country Selector'!$I$2:$I$196,0))</f>
        <v/>
      </c>
      <c r="B93" s="2" t="inlineStr">
        <is>
          <t>DJI</t>
        </is>
      </c>
      <c r="C93" s="54" t="n">
        <v>145</v>
      </c>
    </row>
    <row r="94" ht="15.75" customHeight="1" s="120">
      <c r="A94" s="2">
        <f t="array" ref="A94">INDEX('Country Selector'!$C$2:$C$196,MATCH($B94,'Country Selector'!$I$2:$I$196,0))</f>
        <v/>
      </c>
      <c r="B94" s="2" t="inlineStr">
        <is>
          <t>DMA</t>
        </is>
      </c>
      <c r="C94" s="54" t="n">
        <v>0.00359</v>
      </c>
    </row>
    <row r="95" ht="15.75" customHeight="1" s="120">
      <c r="A95" s="2">
        <f t="array" ref="A95">INDEX('Country Selector'!$C$2:$C$196,MATCH($B95,'Country Selector'!$I$2:$I$196,0))</f>
        <v/>
      </c>
      <c r="B95" s="2" t="inlineStr">
        <is>
          <t>DNK</t>
        </is>
      </c>
      <c r="C95" s="54" t="n">
        <v>1050</v>
      </c>
    </row>
    <row r="96" ht="15.75" customHeight="1" s="120">
      <c r="A96" s="2">
        <f t="array" ref="A96">INDEX('Country Selector'!$C$2:$C$196,MATCH($B96,'Country Selector'!$I$2:$I$196,0))</f>
        <v/>
      </c>
      <c r="B96" s="2" t="inlineStr">
        <is>
          <t>DOM</t>
        </is>
      </c>
      <c r="C96" s="54" t="n">
        <v>2070</v>
      </c>
    </row>
    <row r="97" ht="15.75" customHeight="1" s="120">
      <c r="A97" s="2">
        <f t="array" ref="A97">INDEX('Country Selector'!$C$2:$C$196,MATCH($B97,'Country Selector'!$I$2:$I$196,0))</f>
        <v/>
      </c>
      <c r="B97" s="2" t="inlineStr">
        <is>
          <t>DZA</t>
        </is>
      </c>
      <c r="C97" s="54" t="n">
        <v>9160</v>
      </c>
    </row>
    <row r="98" ht="15.75" customHeight="1" s="120">
      <c r="A98" s="2">
        <f t="array" ref="A98">INDEX('Country Selector'!$C$2:$C$196,MATCH($B98,'Country Selector'!$I$2:$I$196,0))</f>
        <v/>
      </c>
      <c r="B98" s="2" t="inlineStr">
        <is>
          <t>EARTH</t>
        </is>
      </c>
      <c r="C98" s="54" t="n">
        <v>1740000</v>
      </c>
    </row>
    <row r="99" ht="15.75" customHeight="1" s="120">
      <c r="A99" s="2">
        <f t="array" ref="A99">INDEX('Country Selector'!$C$2:$C$196,MATCH($B99,'Country Selector'!$I$2:$I$196,0))</f>
        <v/>
      </c>
      <c r="B99" s="2" t="inlineStr">
        <is>
          <t>ECU</t>
        </is>
      </c>
      <c r="C99" s="54" t="n">
        <v>2450</v>
      </c>
    </row>
    <row r="100" ht="15.75" customHeight="1" s="120">
      <c r="A100" s="2">
        <f t="array" ref="A100">INDEX('Country Selector'!$C$2:$C$196,MATCH($B100,'Country Selector'!$I$2:$I$196,0))</f>
        <v/>
      </c>
      <c r="B100" s="2" t="inlineStr">
        <is>
          <t>EGY</t>
        </is>
      </c>
      <c r="C100" s="54" t="n">
        <v>20500</v>
      </c>
    </row>
    <row r="101" ht="15.75" customHeight="1" s="120">
      <c r="A101" s="2">
        <f t="array" ref="A101">INDEX('Country Selector'!$C$2:$C$196,MATCH($B101,'Country Selector'!$I$2:$I$196,0))</f>
        <v/>
      </c>
      <c r="B101" s="2" t="inlineStr">
        <is>
          <t>ERI</t>
        </is>
      </c>
      <c r="C101" s="54" t="n">
        <v>121</v>
      </c>
    </row>
    <row r="102" ht="15.75" customHeight="1" s="120">
      <c r="A102" s="2">
        <f t="array" ref="A102">INDEX('Country Selector'!$C$2:$C$196,MATCH($B102,'Country Selector'!$I$2:$I$196,0))</f>
        <v/>
      </c>
      <c r="B102" s="2" t="inlineStr">
        <is>
          <t>ESP</t>
        </is>
      </c>
      <c r="C102" s="54" t="n">
        <v>12100</v>
      </c>
    </row>
    <row r="103" ht="15.75" customHeight="1" s="120">
      <c r="A103" s="2">
        <f t="array" ref="A103">INDEX('Country Selector'!$C$2:$C$196,MATCH($B103,'Country Selector'!$I$2:$I$196,0))</f>
        <v/>
      </c>
      <c r="B103" s="2" t="inlineStr">
        <is>
          <t>EST</t>
        </is>
      </c>
      <c r="C103" s="54" t="n">
        <v>263</v>
      </c>
    </row>
    <row r="104" ht="15.75" customHeight="1" s="120">
      <c r="A104" s="2">
        <f t="array" ref="A104">INDEX('Country Selector'!$C$2:$C$196,MATCH($B104,'Country Selector'!$I$2:$I$196,0))</f>
        <v/>
      </c>
      <c r="B104" s="2" t="inlineStr">
        <is>
          <t>ETH</t>
        </is>
      </c>
      <c r="C104" s="54" t="n">
        <v>1360</v>
      </c>
    </row>
    <row r="105" ht="15.75" customHeight="1" s="120">
      <c r="A105" s="2">
        <f t="array" ref="A105">INDEX('Country Selector'!$C$2:$C$196,MATCH($B105,'Country Selector'!$I$2:$I$196,0))</f>
        <v/>
      </c>
      <c r="B105" s="2" t="inlineStr">
        <is>
          <t>EU28</t>
        </is>
      </c>
      <c r="C105" s="54" t="n">
        <v>109000</v>
      </c>
    </row>
    <row r="106" ht="15.75" customHeight="1" s="120">
      <c r="A106" s="2">
        <f t="array" ref="A106">INDEX('Country Selector'!$C$2:$C$196,MATCH($B106,'Country Selector'!$I$2:$I$196,0))</f>
        <v/>
      </c>
      <c r="B106" s="2" t="inlineStr">
        <is>
          <t>FIN</t>
        </is>
      </c>
      <c r="C106" s="54" t="n">
        <v>964</v>
      </c>
    </row>
    <row r="107" ht="15.75" customHeight="1" s="120">
      <c r="A107" s="2">
        <f t="array" ref="A107">INDEX('Country Selector'!$C$2:$C$196,MATCH($B107,'Country Selector'!$I$2:$I$196,0))</f>
        <v/>
      </c>
      <c r="B107" s="2" t="inlineStr">
        <is>
          <t>FJI</t>
        </is>
      </c>
      <c r="C107" s="54" t="n">
        <v>79.2</v>
      </c>
    </row>
    <row r="108" ht="15.75" customHeight="1" s="120">
      <c r="A108" s="2">
        <f t="array" ref="A108">INDEX('Country Selector'!$C$2:$C$196,MATCH($B108,'Country Selector'!$I$2:$I$196,0))</f>
        <v/>
      </c>
      <c r="B108" s="2" t="inlineStr">
        <is>
          <t>FRA</t>
        </is>
      </c>
      <c r="C108" s="54" t="n">
        <v>9740</v>
      </c>
    </row>
    <row r="109" ht="15.75" customHeight="1" s="120">
      <c r="A109" s="2">
        <f t="array" ref="A109">INDEX('Country Selector'!$C$2:$C$196,MATCH($B109,'Country Selector'!$I$2:$I$196,0))</f>
        <v/>
      </c>
      <c r="B109" s="2" t="inlineStr">
        <is>
          <t>FSM</t>
        </is>
      </c>
      <c r="C109" s="54" t="n">
        <v>0.00511</v>
      </c>
    </row>
    <row r="110" ht="15.75" customHeight="1" s="120">
      <c r="A110" s="2">
        <f t="array" ref="A110">INDEX('Country Selector'!$C$2:$C$196,MATCH($B110,'Country Selector'!$I$2:$I$196,0))</f>
        <v/>
      </c>
      <c r="B110" s="2" t="inlineStr">
        <is>
          <t>GAB</t>
        </is>
      </c>
      <c r="C110" s="54" t="n">
        <v>57.8</v>
      </c>
    </row>
    <row r="111" ht="15.75" customHeight="1" s="120">
      <c r="A111" s="2">
        <f t="array" ref="A111">INDEX('Country Selector'!$C$2:$C$196,MATCH($B111,'Country Selector'!$I$2:$I$196,0))</f>
        <v/>
      </c>
      <c r="B111" s="2" t="inlineStr">
        <is>
          <t>GBR</t>
        </is>
      </c>
      <c r="C111" s="54" t="n">
        <v>6640</v>
      </c>
    </row>
    <row r="112" ht="15.75" customHeight="1" s="120">
      <c r="A112" s="2">
        <f t="array" ref="A112">INDEX('Country Selector'!$C$2:$C$196,MATCH($B112,'Country Selector'!$I$2:$I$196,0))</f>
        <v/>
      </c>
      <c r="B112" s="2" t="inlineStr">
        <is>
          <t>GEO</t>
        </is>
      </c>
      <c r="C112" s="54" t="n">
        <v>1620</v>
      </c>
    </row>
    <row r="113" ht="15.75" customHeight="1" s="120">
      <c r="A113" s="2">
        <f t="array" ref="A113">INDEX('Country Selector'!$C$2:$C$196,MATCH($B113,'Country Selector'!$I$2:$I$196,0))</f>
        <v/>
      </c>
      <c r="B113" s="2" t="inlineStr">
        <is>
          <t>GHA</t>
        </is>
      </c>
      <c r="C113" s="54" t="n">
        <v>182</v>
      </c>
    </row>
    <row r="114" ht="15.75" customHeight="1" s="120">
      <c r="A114" s="2">
        <f t="array" ref="A114">INDEX('Country Selector'!$C$2:$C$196,MATCH($B114,'Country Selector'!$I$2:$I$196,0))</f>
        <v/>
      </c>
      <c r="B114" s="2" t="inlineStr">
        <is>
          <t>GIN</t>
        </is>
      </c>
      <c r="C114" s="54" t="n">
        <v>223</v>
      </c>
    </row>
    <row r="115" ht="15.75" customHeight="1" s="120">
      <c r="A115" s="2">
        <f t="array" ref="A115">INDEX('Country Selector'!$C$2:$C$196,MATCH($B115,'Country Selector'!$I$2:$I$196,0))</f>
        <v/>
      </c>
      <c r="B115" s="2" t="inlineStr">
        <is>
          <t>GMB</t>
        </is>
      </c>
      <c r="C115" s="54" t="n">
        <v>0.096</v>
      </c>
    </row>
    <row r="116" ht="15.75" customHeight="1" s="120">
      <c r="A116" s="2">
        <f t="array" ref="A116">INDEX('Country Selector'!$C$2:$C$196,MATCH($B116,'Country Selector'!$I$2:$I$196,0))</f>
        <v/>
      </c>
      <c r="B116" s="2" t="inlineStr">
        <is>
          <t>GNB</t>
        </is>
      </c>
      <c r="C116" s="54" t="n">
        <v>0.0896</v>
      </c>
    </row>
    <row r="117" ht="15.75" customHeight="1" s="120">
      <c r="A117" s="2">
        <f t="array" ref="A117">INDEX('Country Selector'!$C$2:$C$196,MATCH($B117,'Country Selector'!$I$2:$I$196,0))</f>
        <v/>
      </c>
      <c r="B117" s="2" t="inlineStr">
        <is>
          <t>GNQ</t>
        </is>
      </c>
      <c r="C117" s="54" t="n">
        <v>0.0413</v>
      </c>
    </row>
    <row r="118" ht="15.75" customHeight="1" s="120">
      <c r="A118" s="2">
        <f t="array" ref="A118">INDEX('Country Selector'!$C$2:$C$196,MATCH($B118,'Country Selector'!$I$2:$I$196,0))</f>
        <v/>
      </c>
      <c r="B118" s="2" t="inlineStr">
        <is>
          <t>GRC</t>
        </is>
      </c>
      <c r="C118" s="54" t="n">
        <v>3960</v>
      </c>
    </row>
    <row r="119" ht="15.75" customHeight="1" s="120">
      <c r="A119" s="2">
        <f t="array" ref="A119">INDEX('Country Selector'!$C$2:$C$196,MATCH($B119,'Country Selector'!$I$2:$I$196,0))</f>
        <v/>
      </c>
      <c r="B119" s="2" t="inlineStr">
        <is>
          <t>GRD</t>
        </is>
      </c>
      <c r="C119" s="54" t="n">
        <v>0.0053</v>
      </c>
    </row>
    <row r="120" ht="15.75" customHeight="1" s="120">
      <c r="A120" s="2">
        <f t="array" ref="A120">INDEX('Country Selector'!$C$2:$C$196,MATCH($B120,'Country Selector'!$I$2:$I$196,0))</f>
        <v/>
      </c>
      <c r="B120" s="2" t="inlineStr">
        <is>
          <t>GTM</t>
        </is>
      </c>
      <c r="C120" s="54" t="n">
        <v>2120</v>
      </c>
    </row>
    <row r="121" ht="15.75" customHeight="1" s="120">
      <c r="A121" s="2">
        <f t="array" ref="A121">INDEX('Country Selector'!$C$2:$C$196,MATCH($B121,'Country Selector'!$I$2:$I$196,0))</f>
        <v/>
      </c>
      <c r="B121" s="2" t="inlineStr">
        <is>
          <t>GUY</t>
        </is>
      </c>
      <c r="C121" s="54" t="n">
        <v>0.0379</v>
      </c>
    </row>
    <row r="122" ht="15.75" customHeight="1" s="120">
      <c r="A122" s="2">
        <f t="array" ref="A122">INDEX('Country Selector'!$C$2:$C$196,MATCH($B122,'Country Selector'!$I$2:$I$196,0))</f>
        <v/>
      </c>
      <c r="B122" s="2" t="inlineStr">
        <is>
          <t>HKG</t>
        </is>
      </c>
      <c r="C122" s="54" t="n">
        <v>724</v>
      </c>
    </row>
    <row r="123" ht="15.75" customHeight="1" s="120">
      <c r="A123" s="2">
        <f t="array" ref="A123">INDEX('Country Selector'!$C$2:$C$196,MATCH($B123,'Country Selector'!$I$2:$I$196,0))</f>
        <v/>
      </c>
      <c r="B123" s="2" t="inlineStr">
        <is>
          <t>HND</t>
        </is>
      </c>
      <c r="C123" s="54" t="n">
        <v>658</v>
      </c>
    </row>
    <row r="124" ht="15.75" customHeight="1" s="120">
      <c r="A124" s="2">
        <f t="array" ref="A124">INDEX('Country Selector'!$C$2:$C$196,MATCH($B124,'Country Selector'!$I$2:$I$196,0))</f>
        <v/>
      </c>
      <c r="B124" s="2" t="inlineStr">
        <is>
          <t>HRV</t>
        </is>
      </c>
      <c r="C124" s="54" t="n">
        <v>1340</v>
      </c>
    </row>
    <row r="125" ht="15.75" customHeight="1" s="120">
      <c r="A125" s="2">
        <f t="array" ref="A125">INDEX('Country Selector'!$C$2:$C$196,MATCH($B125,'Country Selector'!$I$2:$I$196,0))</f>
        <v/>
      </c>
      <c r="B125" s="2" t="inlineStr">
        <is>
          <t>HTI</t>
        </is>
      </c>
      <c r="C125" s="54" t="n">
        <v>117</v>
      </c>
    </row>
    <row r="126" ht="15.75" customHeight="1" s="120">
      <c r="A126" s="2">
        <f t="array" ref="A126">INDEX('Country Selector'!$C$2:$C$196,MATCH($B126,'Country Selector'!$I$2:$I$196,0))</f>
        <v/>
      </c>
      <c r="B126" s="2" t="inlineStr">
        <is>
          <t>HUN</t>
        </is>
      </c>
      <c r="C126" s="54" t="n">
        <v>1140</v>
      </c>
    </row>
    <row r="127" ht="15.75" customHeight="1" s="120">
      <c r="A127" s="2">
        <f t="array" ref="A127">INDEX('Country Selector'!$C$2:$C$196,MATCH($B127,'Country Selector'!$I$2:$I$196,0))</f>
        <v/>
      </c>
      <c r="B127" s="2" t="inlineStr">
        <is>
          <t>IDN</t>
        </is>
      </c>
      <c r="C127" s="54" t="n">
        <v>28500</v>
      </c>
    </row>
    <row r="128" ht="15.75" customHeight="1" s="120">
      <c r="A128" s="2">
        <f t="array" ref="A128">INDEX('Country Selector'!$C$2:$C$196,MATCH($B128,'Country Selector'!$I$2:$I$196,0))</f>
        <v/>
      </c>
      <c r="B128" s="2" t="inlineStr">
        <is>
          <t>IND</t>
        </is>
      </c>
      <c r="C128" s="54" t="n">
        <v>128000</v>
      </c>
    </row>
    <row r="129" ht="15.75" customHeight="1" s="120">
      <c r="A129" s="2">
        <f t="array" ref="A129">INDEX('Country Selector'!$C$2:$C$196,MATCH($B129,'Country Selector'!$I$2:$I$196,0))</f>
        <v/>
      </c>
      <c r="B129" s="2" t="inlineStr">
        <is>
          <t>IRL</t>
        </is>
      </c>
      <c r="C129" s="54" t="n">
        <v>1830</v>
      </c>
    </row>
    <row r="130" ht="15.75" customHeight="1" s="120">
      <c r="A130" s="2">
        <f t="array" ref="A130">INDEX('Country Selector'!$C$2:$C$196,MATCH($B130,'Country Selector'!$I$2:$I$196,0))</f>
        <v/>
      </c>
      <c r="B130" s="2" t="inlineStr">
        <is>
          <t>IRN</t>
        </is>
      </c>
      <c r="C130" s="54" t="n">
        <v>20300</v>
      </c>
    </row>
    <row r="131" ht="15.75" customHeight="1" s="120">
      <c r="A131" s="2">
        <f t="array" ref="A131">INDEX('Country Selector'!$C$2:$C$196,MATCH($B131,'Country Selector'!$I$2:$I$196,0))</f>
        <v/>
      </c>
      <c r="B131" s="2" t="inlineStr">
        <is>
          <t>IRQ</t>
        </is>
      </c>
      <c r="C131" s="54" t="n">
        <v>5040</v>
      </c>
    </row>
    <row r="132" ht="15.75" customHeight="1" s="120">
      <c r="A132" s="2">
        <f t="array" ref="A132">INDEX('Country Selector'!$C$2:$C$196,MATCH($B132,'Country Selector'!$I$2:$I$196,0))</f>
        <v/>
      </c>
      <c r="B132" s="2" t="inlineStr">
        <is>
          <t>ISL</t>
        </is>
      </c>
      <c r="C132" s="54" t="n">
        <v>0.717</v>
      </c>
    </row>
    <row r="133" ht="15.75" customHeight="1" s="120">
      <c r="A133" s="2">
        <f t="array" ref="A133">INDEX('Country Selector'!$C$2:$C$196,MATCH($B133,'Country Selector'!$I$2:$I$196,0))</f>
        <v/>
      </c>
      <c r="B133" s="2" t="inlineStr">
        <is>
          <t>ISR</t>
        </is>
      </c>
      <c r="C133" s="54" t="n">
        <v>2380</v>
      </c>
    </row>
    <row r="134" ht="15.75" customHeight="1" s="120">
      <c r="A134" s="2">
        <f t="array" ref="A134">INDEX('Country Selector'!$C$2:$C$196,MATCH($B134,'Country Selector'!$I$2:$I$196,0))</f>
        <v/>
      </c>
      <c r="B134" s="2" t="inlineStr">
        <is>
          <t>ITA</t>
        </is>
      </c>
      <c r="C134" s="54" t="n">
        <v>11200</v>
      </c>
    </row>
    <row r="135" ht="15.75" customHeight="1" s="120">
      <c r="A135" s="2">
        <f t="array" ref="A135">INDEX('Country Selector'!$C$2:$C$196,MATCH($B135,'Country Selector'!$I$2:$I$196,0))</f>
        <v/>
      </c>
      <c r="B135" s="2" t="inlineStr">
        <is>
          <t>JAM</t>
        </is>
      </c>
      <c r="C135" s="54" t="n">
        <v>418</v>
      </c>
    </row>
    <row r="136" ht="15.75" customHeight="1" s="120">
      <c r="A136" s="2">
        <f t="array" ref="A136">INDEX('Country Selector'!$C$2:$C$196,MATCH($B136,'Country Selector'!$I$2:$I$196,0))</f>
        <v/>
      </c>
      <c r="B136" s="2" t="inlineStr">
        <is>
          <t>JOR</t>
        </is>
      </c>
      <c r="C136" s="54" t="n">
        <v>2570</v>
      </c>
    </row>
    <row r="137" ht="15.75" customHeight="1" s="120">
      <c r="A137" s="2">
        <f t="array" ref="A137">INDEX('Country Selector'!$C$2:$C$196,MATCH($B137,'Country Selector'!$I$2:$I$196,0))</f>
        <v/>
      </c>
      <c r="B137" s="2" t="inlineStr">
        <is>
          <t>JPN</t>
        </is>
      </c>
      <c r="C137" s="54" t="n">
        <v>33700</v>
      </c>
    </row>
    <row r="138" ht="15.75" customHeight="1" s="120">
      <c r="A138" s="2">
        <f t="array" ref="A138">INDEX('Country Selector'!$C$2:$C$196,MATCH($B138,'Country Selector'!$I$2:$I$196,0))</f>
        <v/>
      </c>
      <c r="B138" s="2" t="inlineStr">
        <is>
          <t>KAZ</t>
        </is>
      </c>
      <c r="C138" s="54" t="n">
        <v>10500</v>
      </c>
    </row>
    <row r="139" ht="15.75" customHeight="1" s="120">
      <c r="A139" s="2">
        <f t="array" ref="A139">INDEX('Country Selector'!$C$2:$C$196,MATCH($B139,'Country Selector'!$I$2:$I$196,0))</f>
        <v/>
      </c>
      <c r="B139" s="2" t="inlineStr">
        <is>
          <t>KEN</t>
        </is>
      </c>
      <c r="C139" s="54" t="n">
        <v>3470</v>
      </c>
    </row>
    <row r="140" ht="15.75" customHeight="1" s="120">
      <c r="A140" s="2">
        <f t="array" ref="A140">INDEX('Country Selector'!$C$2:$C$196,MATCH($B140,'Country Selector'!$I$2:$I$196,0))</f>
        <v/>
      </c>
      <c r="B140" s="2" t="inlineStr">
        <is>
          <t>KGZ</t>
        </is>
      </c>
      <c r="C140" s="54" t="n">
        <v>714</v>
      </c>
    </row>
    <row r="141" ht="15.75" customHeight="1" s="120">
      <c r="A141" s="2">
        <f t="array" ref="A141">INDEX('Country Selector'!$C$2:$C$196,MATCH($B141,'Country Selector'!$I$2:$I$196,0))</f>
        <v/>
      </c>
      <c r="B141" s="2" t="inlineStr">
        <is>
          <t>KHM</t>
        </is>
      </c>
      <c r="C141" s="54" t="n">
        <v>571</v>
      </c>
    </row>
    <row r="142" ht="15.75" customHeight="1" s="120">
      <c r="A142" s="2">
        <f t="array" ref="A142">INDEX('Country Selector'!$C$2:$C$196,MATCH($B142,'Country Selector'!$I$2:$I$196,0))</f>
        <v/>
      </c>
      <c r="B142" s="2" t="inlineStr">
        <is>
          <t>KIR</t>
        </is>
      </c>
      <c r="C142" s="54" t="n">
        <v>0.00556</v>
      </c>
    </row>
    <row r="143" ht="15.75" customHeight="1" s="120">
      <c r="A143" s="2">
        <f t="array" ref="A143">INDEX('Country Selector'!$C$2:$C$196,MATCH($B143,'Country Selector'!$I$2:$I$196,0))</f>
        <v/>
      </c>
      <c r="B143" s="2" t="inlineStr">
        <is>
          <t>KNA</t>
        </is>
      </c>
      <c r="C143" s="54" t="n">
        <v>0.00279</v>
      </c>
    </row>
    <row r="144" ht="15.75" customHeight="1" s="120">
      <c r="A144" s="2">
        <f t="array" ref="A144">INDEX('Country Selector'!$C$2:$C$196,MATCH($B144,'Country Selector'!$I$2:$I$196,0))</f>
        <v/>
      </c>
      <c r="B144" s="2" t="inlineStr">
        <is>
          <t>KOR</t>
        </is>
      </c>
      <c r="C144" s="54" t="n">
        <v>34800</v>
      </c>
    </row>
    <row r="145" ht="15.75" customHeight="1" s="120">
      <c r="A145" s="2">
        <f t="array" ref="A145">INDEX('Country Selector'!$C$2:$C$196,MATCH($B145,'Country Selector'!$I$2:$I$196,0))</f>
        <v/>
      </c>
      <c r="B145" s="2" t="inlineStr">
        <is>
          <t>KWT</t>
        </is>
      </c>
      <c r="C145" s="54" t="n">
        <v>1470</v>
      </c>
    </row>
    <row r="146" ht="15.75" customHeight="1" s="120">
      <c r="A146" s="2">
        <f t="array" ref="A146">INDEX('Country Selector'!$C$2:$C$196,MATCH($B146,'Country Selector'!$I$2:$I$196,0))</f>
        <v/>
      </c>
      <c r="B146" s="2" t="inlineStr">
        <is>
          <t>LAO</t>
        </is>
      </c>
      <c r="C146" s="54" t="n">
        <v>963</v>
      </c>
    </row>
    <row r="147" ht="15.75" customHeight="1" s="120">
      <c r="A147" s="2">
        <f t="array" ref="A147">INDEX('Country Selector'!$C$2:$C$196,MATCH($B147,'Country Selector'!$I$2:$I$196,0))</f>
        <v/>
      </c>
      <c r="B147" s="2" t="inlineStr">
        <is>
          <t>LBN</t>
        </is>
      </c>
      <c r="C147" s="54" t="n">
        <v>2240</v>
      </c>
    </row>
    <row r="148" ht="15.75" customHeight="1" s="120">
      <c r="A148" s="2">
        <f t="array" ref="A148">INDEX('Country Selector'!$C$2:$C$196,MATCH($B148,'Country Selector'!$I$2:$I$196,0))</f>
        <v/>
      </c>
      <c r="B148" s="2" t="inlineStr">
        <is>
          <t>LBR</t>
        </is>
      </c>
      <c r="C148" s="54" t="n">
        <v>115</v>
      </c>
    </row>
    <row r="149" ht="15.75" customHeight="1" s="120">
      <c r="A149" s="2">
        <f t="array" ref="A149">INDEX('Country Selector'!$C$2:$C$196,MATCH($B149,'Country Selector'!$I$2:$I$196,0))</f>
        <v/>
      </c>
      <c r="B149" s="2" t="inlineStr">
        <is>
          <t>LBY</t>
        </is>
      </c>
      <c r="C149" s="54" t="n">
        <v>634</v>
      </c>
    </row>
    <row r="150" ht="15.75" customHeight="1" s="120">
      <c r="A150" s="2">
        <f t="array" ref="A150">INDEX('Country Selector'!$C$2:$C$196,MATCH($B150,'Country Selector'!$I$2:$I$196,0))</f>
        <v/>
      </c>
      <c r="B150" s="2" t="inlineStr">
        <is>
          <t>LCA</t>
        </is>
      </c>
      <c r="C150" s="54" t="n">
        <v>0.009339999999999999</v>
      </c>
    </row>
    <row r="151" ht="15.75" customHeight="1" s="120">
      <c r="A151" s="2">
        <f t="array" ref="A151">INDEX('Country Selector'!$C$2:$C$196,MATCH($B151,'Country Selector'!$I$2:$I$196,0))</f>
        <v/>
      </c>
      <c r="B151" s="2" t="inlineStr">
        <is>
          <t>LDC</t>
        </is>
      </c>
      <c r="C151" s="54" t="n">
        <v>17300</v>
      </c>
    </row>
    <row r="152" ht="15.75" customHeight="1" s="120">
      <c r="A152" s="2">
        <f t="array" ref="A152">INDEX('Country Selector'!$C$2:$C$196,MATCH($B152,'Country Selector'!$I$2:$I$196,0))</f>
        <v/>
      </c>
      <c r="B152" s="2" t="inlineStr">
        <is>
          <t>LIE</t>
        </is>
      </c>
      <c r="C152" s="54" t="n">
        <v>10.8</v>
      </c>
    </row>
    <row r="153" ht="15.75" customHeight="1" s="120">
      <c r="A153" s="2">
        <f t="array" ref="A153">INDEX('Country Selector'!$C$2:$C$196,MATCH($B153,'Country Selector'!$I$2:$I$196,0))</f>
        <v/>
      </c>
      <c r="B153" s="2" t="inlineStr">
        <is>
          <t>LKA</t>
        </is>
      </c>
      <c r="C153" s="54" t="n">
        <v>871</v>
      </c>
    </row>
    <row r="154" ht="15.75" customHeight="1" s="120">
      <c r="A154" s="2">
        <f t="array" ref="A154">INDEX('Country Selector'!$C$2:$C$196,MATCH($B154,'Country Selector'!$I$2:$I$196,0))</f>
        <v/>
      </c>
      <c r="B154" s="2" t="inlineStr">
        <is>
          <t>LSO</t>
        </is>
      </c>
      <c r="C154" s="54" t="n">
        <v>0.105</v>
      </c>
    </row>
    <row r="155" ht="15.75" customHeight="1" s="120">
      <c r="A155" s="2">
        <f t="array" ref="A155">INDEX('Country Selector'!$C$2:$C$196,MATCH($B155,'Country Selector'!$I$2:$I$196,0))</f>
        <v/>
      </c>
      <c r="B155" s="2" t="inlineStr">
        <is>
          <t>LTU</t>
        </is>
      </c>
      <c r="C155" s="54" t="n">
        <v>578</v>
      </c>
    </row>
    <row r="156" ht="15.75" customHeight="1" s="120">
      <c r="A156" s="2">
        <f t="array" ref="A156">INDEX('Country Selector'!$C$2:$C$196,MATCH($B156,'Country Selector'!$I$2:$I$196,0))</f>
        <v/>
      </c>
      <c r="B156" s="2" t="inlineStr">
        <is>
          <t>LUX</t>
        </is>
      </c>
      <c r="C156" s="54" t="n">
        <v>395</v>
      </c>
    </row>
    <row r="157" ht="15.75" customHeight="1" s="120">
      <c r="A157" s="2">
        <f t="array" ref="A157">INDEX('Country Selector'!$C$2:$C$196,MATCH($B157,'Country Selector'!$I$2:$I$196,0))</f>
        <v/>
      </c>
      <c r="B157" s="2" t="inlineStr">
        <is>
          <t>LVA</t>
        </is>
      </c>
      <c r="C157" s="54" t="n">
        <v>480</v>
      </c>
    </row>
    <row r="158" ht="15.75" customHeight="1" s="120">
      <c r="A158" s="2">
        <f t="array" ref="A158">INDEX('Country Selector'!$C$2:$C$196,MATCH($B158,'Country Selector'!$I$2:$I$196,0))</f>
        <v/>
      </c>
      <c r="B158" s="2" t="inlineStr">
        <is>
          <t>MAC</t>
        </is>
      </c>
      <c r="C158" s="54" t="n">
        <v>0.029</v>
      </c>
    </row>
    <row r="159" ht="15.75" customHeight="1" s="120">
      <c r="A159" s="2">
        <f t="array" ref="A159">INDEX('Country Selector'!$C$2:$C$196,MATCH($B159,'Country Selector'!$I$2:$I$196,0))</f>
        <v/>
      </c>
      <c r="B159" s="2" t="inlineStr">
        <is>
          <t>MAR</t>
        </is>
      </c>
      <c r="C159" s="54" t="n">
        <v>7870</v>
      </c>
    </row>
    <row r="160" ht="15.75" customHeight="1" s="120">
      <c r="A160" s="2">
        <f t="array" ref="A160">INDEX('Country Selector'!$C$2:$C$196,MATCH($B160,'Country Selector'!$I$2:$I$196,0))</f>
        <v/>
      </c>
      <c r="B160" s="2" t="inlineStr">
        <is>
          <t>MCO</t>
        </is>
      </c>
      <c r="C160" s="54" t="n">
        <v>7.13</v>
      </c>
    </row>
    <row r="161" ht="15.75" customHeight="1" s="120">
      <c r="A161" s="2">
        <f t="array" ref="A161">INDEX('Country Selector'!$C$2:$C$196,MATCH($B161,'Country Selector'!$I$2:$I$196,0))</f>
        <v/>
      </c>
      <c r="B161" s="2" t="inlineStr">
        <is>
          <t>MDA</t>
        </is>
      </c>
      <c r="C161" s="54" t="n">
        <v>492</v>
      </c>
    </row>
    <row r="162" ht="15.75" customHeight="1" s="120">
      <c r="A162" s="2">
        <f t="array" ref="A162">INDEX('Country Selector'!$C$2:$C$196,MATCH($B162,'Country Selector'!$I$2:$I$196,0))</f>
        <v/>
      </c>
      <c r="B162" s="2" t="inlineStr">
        <is>
          <t>MDG</t>
        </is>
      </c>
      <c r="C162" s="54" t="n">
        <v>295</v>
      </c>
    </row>
    <row r="163" ht="15.75" customHeight="1" s="120">
      <c r="A163" s="2">
        <f t="array" ref="A163">INDEX('Country Selector'!$C$2:$C$196,MATCH($B163,'Country Selector'!$I$2:$I$196,0))</f>
        <v/>
      </c>
      <c r="B163" s="2" t="inlineStr">
        <is>
          <t>MDV</t>
        </is>
      </c>
      <c r="C163" s="54" t="n">
        <v>0.0179</v>
      </c>
    </row>
    <row r="164" ht="15.75" customHeight="1" s="120">
      <c r="A164" s="2">
        <f t="array" ref="A164">INDEX('Country Selector'!$C$2:$C$196,MATCH($B164,'Country Selector'!$I$2:$I$196,0))</f>
        <v/>
      </c>
      <c r="B164" s="2" t="inlineStr">
        <is>
          <t>MEX</t>
        </is>
      </c>
      <c r="C164" s="54" t="n">
        <v>34400</v>
      </c>
    </row>
    <row r="165" ht="15.75" customHeight="1" s="120">
      <c r="A165" s="2">
        <f t="array" ref="A165">INDEX('Country Selector'!$C$2:$C$196,MATCH($B165,'Country Selector'!$I$2:$I$196,0))</f>
        <v/>
      </c>
      <c r="B165" s="2" t="inlineStr">
        <is>
          <t>MHL</t>
        </is>
      </c>
      <c r="C165" s="54" t="n">
        <v>0.00263</v>
      </c>
    </row>
    <row r="166" ht="15.75" customHeight="1" s="120">
      <c r="A166" s="2">
        <f t="array" ref="A166">INDEX('Country Selector'!$C$2:$C$196,MATCH($B166,'Country Selector'!$I$2:$I$196,0))</f>
        <v/>
      </c>
      <c r="B166" s="2" t="inlineStr">
        <is>
          <t>MKD</t>
        </is>
      </c>
      <c r="C166" s="54" t="n">
        <v>292</v>
      </c>
    </row>
    <row r="167" ht="15.75" customHeight="1" s="120">
      <c r="A167" s="2">
        <f t="array" ref="A167">INDEX('Country Selector'!$C$2:$C$196,MATCH($B167,'Country Selector'!$I$2:$I$196,0))</f>
        <v/>
      </c>
      <c r="B167" s="2" t="inlineStr">
        <is>
          <t>MLI</t>
        </is>
      </c>
      <c r="C167" s="54" t="n">
        <v>0</v>
      </c>
    </row>
    <row r="168" ht="15.75" customHeight="1" s="120">
      <c r="A168" s="2">
        <f t="array" ref="A168">INDEX('Country Selector'!$C$2:$C$196,MATCH($B168,'Country Selector'!$I$2:$I$196,0))</f>
        <v/>
      </c>
      <c r="B168" s="2" t="inlineStr">
        <is>
          <t>MLT</t>
        </is>
      </c>
      <c r="C168" s="54" t="n">
        <v>0.0249</v>
      </c>
    </row>
    <row r="169" ht="15.75" customHeight="1" s="120">
      <c r="A169" s="2">
        <f t="array" ref="A169">INDEX('Country Selector'!$C$2:$C$196,MATCH($B169,'Country Selector'!$I$2:$I$196,0))</f>
        <v/>
      </c>
      <c r="B169" s="2" t="inlineStr">
        <is>
          <t>MMR</t>
        </is>
      </c>
      <c r="C169" s="54" t="n">
        <v>295</v>
      </c>
    </row>
    <row r="170" ht="15.75" customHeight="1" s="120">
      <c r="A170" s="2">
        <f t="array" ref="A170">INDEX('Country Selector'!$C$2:$C$196,MATCH($B170,'Country Selector'!$I$2:$I$196,0))</f>
        <v/>
      </c>
      <c r="B170" s="2" t="inlineStr">
        <is>
          <t>MNE</t>
        </is>
      </c>
      <c r="C170" s="54" t="n">
        <v>0.0978</v>
      </c>
    </row>
    <row r="171" ht="15.75" customHeight="1" s="120">
      <c r="A171" s="2">
        <f t="array" ref="A171">INDEX('Country Selector'!$C$2:$C$196,MATCH($B171,'Country Selector'!$I$2:$I$196,0))</f>
        <v/>
      </c>
      <c r="B171" s="2" t="inlineStr">
        <is>
          <t>MNG</t>
        </is>
      </c>
      <c r="C171" s="54" t="n">
        <v>225</v>
      </c>
    </row>
    <row r="172" ht="15.75" customHeight="1" s="120">
      <c r="A172" s="2">
        <f t="array" ref="A172">INDEX('Country Selector'!$C$2:$C$196,MATCH($B172,'Country Selector'!$I$2:$I$196,0))</f>
        <v/>
      </c>
      <c r="B172" s="2" t="inlineStr">
        <is>
          <t>MOZ</t>
        </is>
      </c>
      <c r="C172" s="54" t="n">
        <v>609</v>
      </c>
    </row>
    <row r="173" ht="15.75" customHeight="1" s="120">
      <c r="A173" s="2">
        <f t="array" ref="A173">INDEX('Country Selector'!$C$2:$C$196,MATCH($B173,'Country Selector'!$I$2:$I$196,0))</f>
        <v/>
      </c>
      <c r="B173" s="2" t="inlineStr">
        <is>
          <t>MRT</t>
        </is>
      </c>
      <c r="C173" s="54" t="n">
        <v>370</v>
      </c>
    </row>
    <row r="174" ht="15.75" customHeight="1" s="120">
      <c r="A174" s="2">
        <f t="array" ref="A174">INDEX('Country Selector'!$C$2:$C$196,MATCH($B174,'Country Selector'!$I$2:$I$196,0))</f>
        <v/>
      </c>
      <c r="B174" s="2" t="inlineStr">
        <is>
          <t>MUS</t>
        </is>
      </c>
      <c r="C174" s="54" t="n">
        <v>1.09</v>
      </c>
    </row>
    <row r="175" ht="15.75" customHeight="1" s="120">
      <c r="A175" s="2">
        <f t="array" ref="A175">INDEX('Country Selector'!$C$2:$C$196,MATCH($B175,'Country Selector'!$I$2:$I$196,0))</f>
        <v/>
      </c>
      <c r="B175" s="2" t="inlineStr">
        <is>
          <t>MWI</t>
        </is>
      </c>
      <c r="C175" s="54" t="n">
        <v>180</v>
      </c>
    </row>
    <row r="176" ht="15.75" customHeight="1" s="120">
      <c r="A176" s="2">
        <f t="array" ref="A176">INDEX('Country Selector'!$C$2:$C$196,MATCH($B176,'Country Selector'!$I$2:$I$196,0))</f>
        <v/>
      </c>
      <c r="B176" s="2" t="inlineStr">
        <is>
          <t>MYS</t>
        </is>
      </c>
      <c r="C176" s="54" t="n">
        <v>13900</v>
      </c>
    </row>
    <row r="177" ht="15.75" customHeight="1" s="120">
      <c r="A177" s="2">
        <f t="array" ref="A177">INDEX('Country Selector'!$C$2:$C$196,MATCH($B177,'Country Selector'!$I$2:$I$196,0))</f>
        <v/>
      </c>
      <c r="B177" s="2" t="inlineStr">
        <is>
          <t>NAM</t>
        </is>
      </c>
      <c r="C177" s="54" t="n">
        <v>402</v>
      </c>
    </row>
    <row r="178" ht="15.75" customHeight="1" s="120">
      <c r="A178" s="2">
        <f t="array" ref="A178">INDEX('Country Selector'!$C$2:$C$196,MATCH($B178,'Country Selector'!$I$2:$I$196,0))</f>
        <v/>
      </c>
      <c r="B178" s="2" t="inlineStr">
        <is>
          <t>NER</t>
        </is>
      </c>
      <c r="C178" s="54" t="n">
        <v>31.2</v>
      </c>
    </row>
    <row r="179" ht="15.75" customHeight="1" s="120">
      <c r="A179" s="2">
        <f t="array" ref="A179">INDEX('Country Selector'!$C$2:$C$196,MATCH($B179,'Country Selector'!$I$2:$I$196,0))</f>
        <v/>
      </c>
      <c r="B179" s="2" t="inlineStr">
        <is>
          <t>NGA</t>
        </is>
      </c>
      <c r="C179" s="54" t="n">
        <v>8140</v>
      </c>
    </row>
    <row r="180" ht="15.75" customHeight="1" s="120">
      <c r="A180" s="2">
        <f t="array" ref="A180">INDEX('Country Selector'!$C$2:$C$196,MATCH($B180,'Country Selector'!$I$2:$I$196,0))</f>
        <v/>
      </c>
      <c r="B180" s="2" t="inlineStr">
        <is>
          <t>NIC</t>
        </is>
      </c>
      <c r="C180" s="54" t="n">
        <v>271</v>
      </c>
    </row>
    <row r="181" ht="15.75" customHeight="1" s="120">
      <c r="A181" s="2">
        <f t="array" ref="A181">INDEX('Country Selector'!$C$2:$C$196,MATCH($B181,'Country Selector'!$I$2:$I$196,0))</f>
        <v/>
      </c>
      <c r="B181" s="2" t="inlineStr">
        <is>
          <t>NIU</t>
        </is>
      </c>
      <c r="C181" s="54" t="n">
        <v>7.29e-05</v>
      </c>
    </row>
    <row r="182" ht="15.75" customHeight="1" s="120">
      <c r="A182" s="2">
        <f t="array" ref="A182">INDEX('Country Selector'!$C$2:$C$196,MATCH($B182,'Country Selector'!$I$2:$I$196,0))</f>
        <v/>
      </c>
      <c r="B182" s="2" t="inlineStr">
        <is>
          <t>NLD</t>
        </is>
      </c>
      <c r="C182" s="54" t="n">
        <v>1450</v>
      </c>
    </row>
    <row r="183" ht="15.75" customHeight="1" s="120">
      <c r="A183" s="2">
        <f t="array" ref="A183">INDEX('Country Selector'!$C$2:$C$196,MATCH($B183,'Country Selector'!$I$2:$I$196,0))</f>
        <v/>
      </c>
      <c r="B183" s="2" t="inlineStr">
        <is>
          <t>NONANNEXI</t>
        </is>
      </c>
      <c r="C183" s="54" t="n">
        <v>1420000</v>
      </c>
    </row>
    <row r="184" ht="15.75" customHeight="1" s="120">
      <c r="A184" s="2">
        <f t="array" ref="A184">INDEX('Country Selector'!$C$2:$C$196,MATCH($B184,'Country Selector'!$I$2:$I$196,0))</f>
        <v/>
      </c>
      <c r="B184" s="2" t="inlineStr">
        <is>
          <t>NOR</t>
        </is>
      </c>
      <c r="C184" s="54" t="n">
        <v>987</v>
      </c>
    </row>
    <row r="185" ht="15.75" customHeight="1" s="120">
      <c r="A185" s="2">
        <f t="array" ref="A185">INDEX('Country Selector'!$C$2:$C$196,MATCH($B185,'Country Selector'!$I$2:$I$196,0))</f>
        <v/>
      </c>
      <c r="B185" s="2" t="inlineStr">
        <is>
          <t>NPL</t>
        </is>
      </c>
      <c r="C185" s="54" t="n">
        <v>764</v>
      </c>
    </row>
    <row r="186" ht="15.75" customHeight="1" s="120">
      <c r="A186" s="2">
        <f t="array" ref="A186">INDEX('Country Selector'!$C$2:$C$196,MATCH($B186,'Country Selector'!$I$2:$I$196,0))</f>
        <v/>
      </c>
      <c r="B186" s="2" t="inlineStr">
        <is>
          <t>NRU</t>
        </is>
      </c>
      <c r="C186" s="54" t="n">
        <v>0.000503</v>
      </c>
    </row>
    <row r="187" ht="15.75" customHeight="1" s="120">
      <c r="A187" s="2">
        <f t="array" ref="A187">INDEX('Country Selector'!$C$2:$C$196,MATCH($B187,'Country Selector'!$I$2:$I$196,0))</f>
        <v/>
      </c>
      <c r="B187" s="2" t="inlineStr">
        <is>
          <t>NZL</t>
        </is>
      </c>
      <c r="C187" s="54" t="n">
        <v>876</v>
      </c>
    </row>
    <row r="188" ht="15.75" customHeight="1" s="120">
      <c r="A188" s="2">
        <f t="array" ref="A188">INDEX('Country Selector'!$C$2:$C$196,MATCH($B188,'Country Selector'!$I$2:$I$196,0))</f>
        <v/>
      </c>
      <c r="B188" s="2" t="inlineStr">
        <is>
          <t>OMN</t>
        </is>
      </c>
      <c r="C188" s="54" t="n">
        <v>1810</v>
      </c>
    </row>
    <row r="189" ht="15.75" customHeight="1" s="120">
      <c r="A189" s="2">
        <f t="array" ref="A189">INDEX('Country Selector'!$C$2:$C$196,MATCH($B189,'Country Selector'!$I$2:$I$196,0))</f>
        <v/>
      </c>
      <c r="B189" s="2" t="inlineStr">
        <is>
          <t>PAK</t>
        </is>
      </c>
      <c r="C189" s="54" t="n">
        <v>12700</v>
      </c>
    </row>
    <row r="190" ht="15.75" customHeight="1" s="120">
      <c r="A190" s="2">
        <f t="array" ref="A190">INDEX('Country Selector'!$C$2:$C$196,MATCH($B190,'Country Selector'!$I$2:$I$196,0))</f>
        <v/>
      </c>
      <c r="B190" s="2" t="inlineStr">
        <is>
          <t>PAN</t>
        </is>
      </c>
      <c r="C190" s="54" t="n">
        <v>854</v>
      </c>
    </row>
    <row r="191" ht="15.75" customHeight="1" s="120">
      <c r="A191" s="2">
        <f t="array" ref="A191">INDEX('Country Selector'!$C$2:$C$196,MATCH($B191,'Country Selector'!$I$2:$I$196,0))</f>
        <v/>
      </c>
      <c r="B191" s="2" t="inlineStr">
        <is>
          <t>PER</t>
        </is>
      </c>
      <c r="C191" s="54" t="n">
        <v>4700</v>
      </c>
    </row>
    <row r="192" ht="15.75" customHeight="1" s="120">
      <c r="A192" s="2">
        <f t="array" ref="A192">INDEX('Country Selector'!$C$2:$C$196,MATCH($B192,'Country Selector'!$I$2:$I$196,0))</f>
        <v/>
      </c>
      <c r="B192" s="2" t="inlineStr">
        <is>
          <t>PHL</t>
        </is>
      </c>
      <c r="C192" s="54" t="n">
        <v>9510</v>
      </c>
    </row>
    <row r="193" ht="15.75" customHeight="1" s="120">
      <c r="A193" s="2">
        <f t="array" ref="A193">INDEX('Country Selector'!$C$2:$C$196,MATCH($B193,'Country Selector'!$I$2:$I$196,0))</f>
        <v/>
      </c>
      <c r="B193" s="2" t="inlineStr">
        <is>
          <t>PLW</t>
        </is>
      </c>
      <c r="C193" s="54" t="n">
        <v>0.00106</v>
      </c>
    </row>
    <row r="194" ht="15.75" customHeight="1" s="120">
      <c r="A194" s="2">
        <f t="array" ref="A194">INDEX('Country Selector'!$C$2:$C$196,MATCH($B194,'Country Selector'!$I$2:$I$196,0))</f>
        <v/>
      </c>
      <c r="B194" s="2" t="inlineStr">
        <is>
          <t>PNG</t>
        </is>
      </c>
      <c r="C194" s="54" t="n">
        <v>75.8</v>
      </c>
    </row>
    <row r="195" ht="15.75" customHeight="1" s="120">
      <c r="A195" s="2">
        <f t="array" ref="A195">INDEX('Country Selector'!$C$2:$C$196,MATCH($B195,'Country Selector'!$I$2:$I$196,0))</f>
        <v/>
      </c>
      <c r="B195" s="2" t="inlineStr">
        <is>
          <t>POL</t>
        </is>
      </c>
      <c r="C195" s="54" t="n">
        <v>10100</v>
      </c>
    </row>
    <row r="196" ht="15.75" customHeight="1" s="120">
      <c r="A196" s="2">
        <f t="array" ref="A196">INDEX('Country Selector'!$C$2:$C$196,MATCH($B196,'Country Selector'!$I$2:$I$196,0))</f>
        <v/>
      </c>
      <c r="B196" s="2" t="inlineStr">
        <is>
          <t>PRK</t>
        </is>
      </c>
      <c r="C196" s="54" t="n">
        <v>3270</v>
      </c>
    </row>
    <row r="197" ht="15.75" customHeight="1" s="120">
      <c r="A197" s="2">
        <f t="array" ref="A197">INDEX('Country Selector'!$C$2:$C$196,MATCH($B197,'Country Selector'!$I$2:$I$196,0))</f>
        <v/>
      </c>
      <c r="B197" s="2" t="inlineStr">
        <is>
          <t>PRT</t>
        </is>
      </c>
      <c r="C197" s="54" t="n">
        <v>3790</v>
      </c>
    </row>
    <row r="198" ht="15.75" customHeight="1" s="120">
      <c r="A198" s="2">
        <f t="array" ref="A198">INDEX('Country Selector'!$C$2:$C$196,MATCH($B198,'Country Selector'!$I$2:$I$196,0))</f>
        <v/>
      </c>
      <c r="B198" s="2" t="inlineStr">
        <is>
          <t>PRY</t>
        </is>
      </c>
      <c r="C198" s="54" t="n">
        <v>917</v>
      </c>
    </row>
    <row r="199" ht="15.75" customHeight="1" s="120">
      <c r="A199" s="2">
        <f t="array" ref="A199">INDEX('Country Selector'!$C$2:$C$196,MATCH($B199,'Country Selector'!$I$2:$I$196,0))</f>
        <v/>
      </c>
      <c r="B199" s="2" t="inlineStr">
        <is>
          <t>QAT</t>
        </is>
      </c>
      <c r="C199" s="54" t="n">
        <v>2100</v>
      </c>
    </row>
    <row r="200" ht="15.75" customHeight="1" s="120">
      <c r="A200" s="2">
        <f t="array" ref="A200">INDEX('Country Selector'!$C$2:$C$196,MATCH($B200,'Country Selector'!$I$2:$I$196,0))</f>
        <v/>
      </c>
      <c r="B200" s="2" t="inlineStr">
        <is>
          <t>ROU</t>
        </is>
      </c>
      <c r="C200" s="54" t="n">
        <v>4520</v>
      </c>
    </row>
    <row r="201" ht="15.75" customHeight="1" s="120">
      <c r="A201" s="2">
        <f t="array" ref="A201">INDEX('Country Selector'!$C$2:$C$196,MATCH($B201,'Country Selector'!$I$2:$I$196,0))</f>
        <v/>
      </c>
      <c r="B201" s="2" t="inlineStr">
        <is>
          <t>RUS</t>
        </is>
      </c>
      <c r="C201" s="54" t="n">
        <v>40000</v>
      </c>
    </row>
    <row r="202" ht="15.75" customHeight="1" s="120">
      <c r="A202" s="2">
        <f t="array" ref="A202">INDEX('Country Selector'!$C$2:$C$196,MATCH($B202,'Country Selector'!$I$2:$I$196,0))</f>
        <v/>
      </c>
      <c r="B202" s="2" t="inlineStr">
        <is>
          <t>RWA</t>
        </is>
      </c>
      <c r="C202" s="54" t="n">
        <v>77.3</v>
      </c>
    </row>
    <row r="203" ht="15.75" customHeight="1" s="120">
      <c r="A203" s="2">
        <f t="array" ref="A203">INDEX('Country Selector'!$C$2:$C$196,MATCH($B203,'Country Selector'!$I$2:$I$196,0))</f>
        <v/>
      </c>
      <c r="B203" s="2" t="inlineStr">
        <is>
          <t>SAU</t>
        </is>
      </c>
      <c r="C203" s="54" t="n">
        <v>34200</v>
      </c>
    </row>
    <row r="204" ht="15.75" customHeight="1" s="120">
      <c r="A204" s="2">
        <f t="array" ref="A204">INDEX('Country Selector'!$C$2:$C$196,MATCH($B204,'Country Selector'!$I$2:$I$196,0))</f>
        <v/>
      </c>
      <c r="B204" s="2" t="inlineStr">
        <is>
          <t>SDN</t>
        </is>
      </c>
      <c r="C204" s="54" t="n">
        <v>1440</v>
      </c>
    </row>
    <row r="205" ht="15.75" customHeight="1" s="120">
      <c r="A205" s="2">
        <f t="array" ref="A205">INDEX('Country Selector'!$C$2:$C$196,MATCH($B205,'Country Selector'!$I$2:$I$196,0))</f>
        <v/>
      </c>
      <c r="B205" s="2" t="inlineStr">
        <is>
          <t>SEN</t>
        </is>
      </c>
      <c r="C205" s="54" t="n">
        <v>1790</v>
      </c>
    </row>
    <row r="206" ht="15.75" customHeight="1" s="120">
      <c r="A206" s="2">
        <f t="array" ref="A206">INDEX('Country Selector'!$C$2:$C$196,MATCH($B206,'Country Selector'!$I$2:$I$196,0))</f>
        <v/>
      </c>
      <c r="B206" s="2" t="inlineStr">
        <is>
          <t>SGP</t>
        </is>
      </c>
      <c r="C206" s="54" t="n">
        <v>0</v>
      </c>
    </row>
    <row r="207" ht="15.75" customHeight="1" s="120">
      <c r="A207" s="2">
        <f t="array" ref="A207">INDEX('Country Selector'!$C$2:$C$196,MATCH($B207,'Country Selector'!$I$2:$I$196,0))</f>
        <v/>
      </c>
      <c r="B207" s="2" t="inlineStr">
        <is>
          <t>SHN</t>
        </is>
      </c>
      <c r="C207" s="54" t="n">
        <v>0.000181</v>
      </c>
    </row>
    <row r="208" ht="15.75" customHeight="1" s="120">
      <c r="A208" s="2">
        <f t="array" ref="A208">INDEX('Country Selector'!$C$2:$C$196,MATCH($B208,'Country Selector'!$I$2:$I$196,0))</f>
        <v/>
      </c>
      <c r="B208" s="2" t="inlineStr">
        <is>
          <t>SLB</t>
        </is>
      </c>
      <c r="C208" s="54" t="n">
        <v>0.0292</v>
      </c>
    </row>
    <row r="209" ht="15.75" customHeight="1" s="120">
      <c r="A209" s="2">
        <f t="array" ref="A209">INDEX('Country Selector'!$C$2:$C$196,MATCH($B209,'Country Selector'!$I$2:$I$196,0))</f>
        <v/>
      </c>
      <c r="B209" s="2" t="inlineStr">
        <is>
          <t>SLE</t>
        </is>
      </c>
      <c r="C209" s="54" t="n">
        <v>187</v>
      </c>
    </row>
    <row r="210" ht="15.75" customHeight="1" s="120">
      <c r="A210" s="2">
        <f t="array" ref="A210">INDEX('Country Selector'!$C$2:$C$196,MATCH($B210,'Country Selector'!$I$2:$I$196,0))</f>
        <v/>
      </c>
      <c r="B210" s="2" t="inlineStr">
        <is>
          <t>SLV</t>
        </is>
      </c>
      <c r="C210" s="54" t="n">
        <v>388</v>
      </c>
    </row>
    <row r="211" ht="15.75" customHeight="1" s="120">
      <c r="A211" s="2">
        <f t="array" ref="A211">INDEX('Country Selector'!$C$2:$C$196,MATCH($B211,'Country Selector'!$I$2:$I$196,0))</f>
        <v/>
      </c>
      <c r="B211" s="2" t="inlineStr">
        <is>
          <t>SMR</t>
        </is>
      </c>
      <c r="C211" s="54" t="n">
        <v>7.05</v>
      </c>
    </row>
    <row r="212" ht="15.75" customHeight="1" s="120">
      <c r="A212" s="2">
        <f t="array" ref="A212">INDEX('Country Selector'!$C$2:$C$196,MATCH($B212,'Country Selector'!$I$2:$I$196,0))</f>
        <v/>
      </c>
      <c r="B212" s="2" t="inlineStr">
        <is>
          <t>SOM</t>
        </is>
      </c>
      <c r="C212" s="54" t="n">
        <v>0</v>
      </c>
    </row>
    <row r="213" ht="15.75" customHeight="1" s="120">
      <c r="A213" s="2">
        <f t="array" ref="A213">INDEX('Country Selector'!$C$2:$C$196,MATCH($B213,'Country Selector'!$I$2:$I$196,0))</f>
        <v/>
      </c>
      <c r="B213" s="2" t="inlineStr">
        <is>
          <t>SRB</t>
        </is>
      </c>
      <c r="C213" s="54" t="n">
        <v>687</v>
      </c>
    </row>
    <row r="214" ht="15.75" customHeight="1" s="120">
      <c r="A214" s="2">
        <f t="array" ref="A214">INDEX('Country Selector'!$C$2:$C$196,MATCH($B214,'Country Selector'!$I$2:$I$196,0))</f>
        <v/>
      </c>
      <c r="B214" s="2" t="inlineStr">
        <is>
          <t>SSD</t>
        </is>
      </c>
      <c r="C214" s="54" t="n">
        <v>212</v>
      </c>
    </row>
    <row r="215" ht="15.75" customHeight="1" s="120">
      <c r="A215" s="2">
        <f t="array" ref="A215">INDEX('Country Selector'!$C$2:$C$196,MATCH($B215,'Country Selector'!$I$2:$I$196,0))</f>
        <v/>
      </c>
      <c r="B215" s="2" t="inlineStr">
        <is>
          <t>STP</t>
        </is>
      </c>
      <c r="C215" s="54" t="n">
        <v>0.00936</v>
      </c>
    </row>
    <row r="216" ht="15.75" customHeight="1" s="120">
      <c r="A216" s="2">
        <f t="array" ref="A216">INDEX('Country Selector'!$C$2:$C$196,MATCH($B216,'Country Selector'!$I$2:$I$196,0))</f>
        <v/>
      </c>
      <c r="B216" s="2" t="inlineStr">
        <is>
          <t>SUR</t>
        </is>
      </c>
      <c r="C216" s="54" t="n">
        <v>64.2</v>
      </c>
    </row>
    <row r="217" ht="15.75" customHeight="1" s="120">
      <c r="A217" s="2">
        <f t="array" ref="A217">INDEX('Country Selector'!$C$2:$C$196,MATCH($B217,'Country Selector'!$I$2:$I$196,0))</f>
        <v/>
      </c>
      <c r="B217" s="2" t="inlineStr">
        <is>
          <t>SVK</t>
        </is>
      </c>
      <c r="C217" s="54" t="n">
        <v>2150</v>
      </c>
    </row>
    <row r="218" ht="15.75" customHeight="1" s="120">
      <c r="A218" s="2">
        <f t="array" ref="A218">INDEX('Country Selector'!$C$2:$C$196,MATCH($B218,'Country Selector'!$I$2:$I$196,0))</f>
        <v/>
      </c>
      <c r="B218" s="2" t="inlineStr">
        <is>
          <t>SVN</t>
        </is>
      </c>
      <c r="C218" s="54" t="n">
        <v>453</v>
      </c>
    </row>
    <row r="219" ht="15.75" customHeight="1" s="120">
      <c r="A219" s="2">
        <f t="array" ref="A219">INDEX('Country Selector'!$C$2:$C$196,MATCH($B219,'Country Selector'!$I$2:$I$196,0))</f>
        <v/>
      </c>
      <c r="B219" s="2" t="inlineStr">
        <is>
          <t>SWE</t>
        </is>
      </c>
      <c r="C219" s="54" t="n">
        <v>1990</v>
      </c>
    </row>
    <row r="220" ht="15.75" customHeight="1" s="120">
      <c r="A220" s="2">
        <f t="array" ref="A220">INDEX('Country Selector'!$C$2:$C$196,MATCH($B220,'Country Selector'!$I$2:$I$196,0))</f>
        <v/>
      </c>
      <c r="B220" s="2" t="inlineStr">
        <is>
          <t>SWZ</t>
        </is>
      </c>
      <c r="C220" s="54" t="n">
        <v>0.06279999999999999</v>
      </c>
    </row>
    <row r="221" ht="15.75" customHeight="1" s="120">
      <c r="A221" s="2">
        <f t="array" ref="A221">INDEX('Country Selector'!$C$2:$C$196,MATCH($B221,'Country Selector'!$I$2:$I$196,0))</f>
        <v/>
      </c>
      <c r="B221" s="2" t="inlineStr">
        <is>
          <t>SYC</t>
        </is>
      </c>
      <c r="C221" s="54" t="n">
        <v>0.00496</v>
      </c>
    </row>
    <row r="222" ht="15.75" customHeight="1" s="120">
      <c r="A222" s="2">
        <f t="array" ref="A222">INDEX('Country Selector'!$C$2:$C$196,MATCH($B222,'Country Selector'!$I$2:$I$196,0))</f>
        <v/>
      </c>
      <c r="B222" s="2" t="inlineStr">
        <is>
          <t>SYR</t>
        </is>
      </c>
      <c r="C222" s="54" t="n">
        <v>1400</v>
      </c>
    </row>
    <row r="223" ht="15.75" customHeight="1" s="120">
      <c r="A223" s="2">
        <f t="array" ref="A223">INDEX('Country Selector'!$C$2:$C$196,MATCH($B223,'Country Selector'!$I$2:$I$196,0))</f>
        <v/>
      </c>
      <c r="B223" s="2" t="inlineStr">
        <is>
          <t>TCA</t>
        </is>
      </c>
      <c r="C223" s="54" t="n">
        <v>0.00186</v>
      </c>
    </row>
    <row r="224" ht="15.75" customHeight="1" s="120">
      <c r="A224" s="2">
        <f t="array" ref="A224">INDEX('Country Selector'!$C$2:$C$196,MATCH($B224,'Country Selector'!$I$2:$I$196,0))</f>
        <v/>
      </c>
      <c r="B224" s="2" t="inlineStr">
        <is>
          <t>TCD</t>
        </is>
      </c>
      <c r="C224" s="54" t="n">
        <v>76.90000000000001</v>
      </c>
    </row>
    <row r="225" ht="15.75" customHeight="1" s="120">
      <c r="A225" s="2">
        <f t="array" ref="A225">INDEX('Country Selector'!$C$2:$C$196,MATCH($B225,'Country Selector'!$I$2:$I$196,0))</f>
        <v/>
      </c>
      <c r="B225" s="2" t="inlineStr">
        <is>
          <t>TGO</t>
        </is>
      </c>
      <c r="C225" s="54" t="n">
        <v>814</v>
      </c>
    </row>
    <row r="226" ht="15.75" customHeight="1" s="120">
      <c r="A226" s="2">
        <f t="array" ref="A226">INDEX('Country Selector'!$C$2:$C$196,MATCH($B226,'Country Selector'!$I$2:$I$196,0))</f>
        <v/>
      </c>
      <c r="B226" s="2" t="inlineStr">
        <is>
          <t>THA</t>
        </is>
      </c>
      <c r="C226" s="54" t="n">
        <v>15200</v>
      </c>
    </row>
    <row r="227" ht="15.75" customHeight="1" s="120">
      <c r="A227" s="2">
        <f t="array" ref="A227">INDEX('Country Selector'!$C$2:$C$196,MATCH($B227,'Country Selector'!$I$2:$I$196,0))</f>
        <v/>
      </c>
      <c r="B227" s="2" t="inlineStr">
        <is>
          <t>TJK</t>
        </is>
      </c>
      <c r="C227" s="54" t="n">
        <v>615</v>
      </c>
    </row>
    <row r="228" ht="15.75" customHeight="1" s="120">
      <c r="A228" s="2">
        <f t="array" ref="A228">INDEX('Country Selector'!$C$2:$C$196,MATCH($B228,'Country Selector'!$I$2:$I$196,0))</f>
        <v/>
      </c>
      <c r="B228" s="2" t="inlineStr">
        <is>
          <t>TKL</t>
        </is>
      </c>
      <c r="C228" s="54" t="n">
        <v>4.65e-05</v>
      </c>
    </row>
    <row r="229" ht="15.75" customHeight="1" s="120">
      <c r="A229" s="2">
        <f t="array" ref="A229">INDEX('Country Selector'!$C$2:$C$196,MATCH($B229,'Country Selector'!$I$2:$I$196,0))</f>
        <v/>
      </c>
      <c r="B229" s="2" t="inlineStr">
        <is>
          <t>TKM</t>
        </is>
      </c>
      <c r="C229" s="54" t="n">
        <v>1640</v>
      </c>
    </row>
    <row r="230" ht="15.75" customHeight="1" s="120">
      <c r="A230" s="2">
        <f t="array" ref="A230">INDEX('Country Selector'!$C$2:$C$196,MATCH($B230,'Country Selector'!$I$2:$I$196,0))</f>
        <v/>
      </c>
      <c r="B230" s="2" t="inlineStr">
        <is>
          <t>TLS</t>
        </is>
      </c>
      <c r="C230" s="54" t="n">
        <v>0.0584</v>
      </c>
    </row>
    <row r="231" ht="15.75" customHeight="1" s="120">
      <c r="A231" s="2">
        <f t="array" ref="A231">INDEX('Country Selector'!$C$2:$C$196,MATCH($B231,'Country Selector'!$I$2:$I$196,0))</f>
        <v/>
      </c>
      <c r="B231" s="2" t="inlineStr">
        <is>
          <t>TON</t>
        </is>
      </c>
      <c r="C231" s="54" t="n">
        <v>0.00534</v>
      </c>
    </row>
    <row r="232" ht="15.75" customHeight="1" s="120">
      <c r="A232" s="2">
        <f t="array" ref="A232">INDEX('Country Selector'!$C$2:$C$196,MATCH($B232,'Country Selector'!$I$2:$I$196,0))</f>
        <v/>
      </c>
      <c r="B232" s="2" t="inlineStr">
        <is>
          <t>TTO</t>
        </is>
      </c>
      <c r="C232" s="54" t="n">
        <v>326</v>
      </c>
    </row>
    <row r="233" ht="15.75" customHeight="1" s="120">
      <c r="A233" s="2">
        <f t="array" ref="A233">INDEX('Country Selector'!$C$2:$C$196,MATCH($B233,'Country Selector'!$I$2:$I$196,0))</f>
        <v/>
      </c>
      <c r="B233" s="2" t="inlineStr">
        <is>
          <t>TUN</t>
        </is>
      </c>
      <c r="C233" s="54" t="n">
        <v>3790</v>
      </c>
    </row>
    <row r="234" ht="15.75" customHeight="1" s="120">
      <c r="A234" s="2">
        <f t="array" ref="A234">INDEX('Country Selector'!$C$2:$C$196,MATCH($B234,'Country Selector'!$I$2:$I$196,0))</f>
        <v/>
      </c>
      <c r="B234" s="2" t="inlineStr">
        <is>
          <t>TUR</t>
        </is>
      </c>
      <c r="C234" s="54" t="n">
        <v>38400</v>
      </c>
    </row>
    <row r="235" ht="15.75" customHeight="1" s="120">
      <c r="A235" s="2">
        <f t="array" ref="A235">INDEX('Country Selector'!$C$2:$C$196,MATCH($B235,'Country Selector'!$I$2:$I$196,0))</f>
        <v/>
      </c>
      <c r="B235" s="2" t="inlineStr">
        <is>
          <t>TUV</t>
        </is>
      </c>
      <c r="C235" s="54" t="n">
        <v>0.000502</v>
      </c>
    </row>
    <row r="236" ht="15.75" customHeight="1" s="120">
      <c r="A236" s="2">
        <f t="array" ref="A236">INDEX('Country Selector'!$C$2:$C$196,MATCH($B236,'Country Selector'!$I$2:$I$196,0))</f>
        <v/>
      </c>
      <c r="B236" s="2" t="inlineStr">
        <is>
          <t>TWN</t>
        </is>
      </c>
      <c r="C236" s="54" t="n">
        <v>5130</v>
      </c>
    </row>
    <row r="237" ht="15.75" customHeight="1" s="120">
      <c r="A237" s="2">
        <f t="array" ref="A237">INDEX('Country Selector'!$C$2:$C$196,MATCH($B237,'Country Selector'!$I$2:$I$196,0))</f>
        <v/>
      </c>
      <c r="B237" s="2" t="inlineStr">
        <is>
          <t>TZA</t>
        </is>
      </c>
      <c r="C237" s="54" t="n">
        <v>1210</v>
      </c>
    </row>
    <row r="238" ht="15.75" customHeight="1" s="120">
      <c r="A238" s="2">
        <f t="array" ref="A238">INDEX('Country Selector'!$C$2:$C$196,MATCH($B238,'Country Selector'!$I$2:$I$196,0))</f>
        <v/>
      </c>
      <c r="B238" s="2" t="inlineStr">
        <is>
          <t>UGA</t>
        </is>
      </c>
      <c r="C238" s="54" t="n">
        <v>902</v>
      </c>
    </row>
    <row r="239" ht="15.75" customHeight="1" s="120">
      <c r="A239" s="2">
        <f t="array" ref="A239">INDEX('Country Selector'!$C$2:$C$196,MATCH($B239,'Country Selector'!$I$2:$I$196,0))</f>
        <v/>
      </c>
      <c r="B239" s="2" t="inlineStr">
        <is>
          <t>UKR</t>
        </is>
      </c>
      <c r="C239" s="54" t="n">
        <v>5840</v>
      </c>
    </row>
    <row r="240" ht="15.75" customHeight="1" s="120">
      <c r="A240" s="2">
        <f t="array" ref="A240">INDEX('Country Selector'!$C$2:$C$196,MATCH($B240,'Country Selector'!$I$2:$I$196,0))</f>
        <v/>
      </c>
      <c r="B240" s="2" t="inlineStr">
        <is>
          <t>UMBRELLA</t>
        </is>
      </c>
      <c r="C240" s="54" t="n">
        <v>162000</v>
      </c>
    </row>
    <row r="241" ht="15.75" customHeight="1" s="120">
      <c r="A241" s="2">
        <f t="array" ref="A241">INDEX('Country Selector'!$C$2:$C$196,MATCH($B241,'Country Selector'!$I$2:$I$196,0))</f>
        <v/>
      </c>
      <c r="B241" s="2" t="inlineStr">
        <is>
          <t>URY</t>
        </is>
      </c>
      <c r="C241" s="54" t="n">
        <v>354</v>
      </c>
    </row>
    <row r="242" ht="15.75" customHeight="1" s="120">
      <c r="A242" s="2">
        <f t="array" ref="A242">INDEX('Country Selector'!$C$2:$C$196,MATCH($B242,'Country Selector'!$I$2:$I$196,0))</f>
        <v/>
      </c>
      <c r="B242" s="2" t="inlineStr">
        <is>
          <t>USA</t>
        </is>
      </c>
      <c r="C242" s="54" t="n">
        <v>66900</v>
      </c>
    </row>
    <row r="243" ht="15.75" customHeight="1" s="120">
      <c r="A243" s="2">
        <f t="array" ref="A243">INDEX('Country Selector'!$C$2:$C$196,MATCH($B243,'Country Selector'!$I$2:$I$196,0))</f>
        <v/>
      </c>
      <c r="B243" s="2" t="inlineStr">
        <is>
          <t>UZB</t>
        </is>
      </c>
      <c r="C243" s="54" t="n">
        <v>3600</v>
      </c>
    </row>
    <row r="244" ht="15.75" customHeight="1" s="120">
      <c r="A244" s="2">
        <f t="array" ref="A244">INDEX('Country Selector'!$C$2:$C$196,MATCH($B244,'Country Selector'!$I$2:$I$196,0))</f>
        <v/>
      </c>
      <c r="B244" s="2" t="inlineStr">
        <is>
          <t>VAT</t>
        </is>
      </c>
      <c r="C244" s="54" t="n">
        <v>0.268</v>
      </c>
    </row>
    <row r="245" ht="15.75" customHeight="1" s="120">
      <c r="A245" s="2">
        <f t="array" ref="A245">INDEX('Country Selector'!$C$2:$C$196,MATCH($B245,'Country Selector'!$I$2:$I$196,0))</f>
        <v/>
      </c>
      <c r="B245" s="2" t="inlineStr">
        <is>
          <t>VCT</t>
        </is>
      </c>
      <c r="C245" s="54" t="n">
        <v>0.0055</v>
      </c>
    </row>
    <row r="246" ht="15.75" customHeight="1" s="120">
      <c r="A246" s="2">
        <f t="array" ref="A246">INDEX('Country Selector'!$C$2:$C$196,MATCH($B246,'Country Selector'!$I$2:$I$196,0))</f>
        <v/>
      </c>
      <c r="B246" s="2" t="inlineStr">
        <is>
          <t>VEN</t>
        </is>
      </c>
      <c r="C246" s="54" t="n">
        <v>3260</v>
      </c>
    </row>
    <row r="247" ht="15.75" customHeight="1" s="120">
      <c r="A247" s="2">
        <f t="array" ref="A247">INDEX('Country Selector'!$C$2:$C$196,MATCH($B247,'Country Selector'!$I$2:$I$196,0))</f>
        <v/>
      </c>
      <c r="B247" s="2" t="inlineStr">
        <is>
          <t>VGB</t>
        </is>
      </c>
      <c r="C247" s="54" t="n">
        <v>0.00151</v>
      </c>
    </row>
    <row r="248" ht="15.75" customHeight="1" s="120">
      <c r="A248" s="2">
        <f t="array" ref="A248">INDEX('Country Selector'!$C$2:$C$196,MATCH($B248,'Country Selector'!$I$2:$I$196,0))</f>
        <v/>
      </c>
      <c r="B248" s="2" t="inlineStr">
        <is>
          <t>VNM</t>
        </is>
      </c>
      <c r="C248" s="54" t="n">
        <v>33400</v>
      </c>
    </row>
    <row r="249" ht="15.75" customHeight="1" s="120">
      <c r="A249" s="2">
        <f t="array" ref="A249">INDEX('Country Selector'!$C$2:$C$196,MATCH($B249,'Country Selector'!$I$2:$I$196,0))</f>
        <v/>
      </c>
      <c r="B249" s="2" t="inlineStr">
        <is>
          <t>VUT</t>
        </is>
      </c>
      <c r="C249" s="54" t="n">
        <v>0.0131</v>
      </c>
    </row>
    <row r="250" ht="15.75" customHeight="1" s="120">
      <c r="A250" s="2">
        <f t="array" ref="A250">INDEX('Country Selector'!$C$2:$C$196,MATCH($B250,'Country Selector'!$I$2:$I$196,0))</f>
        <v/>
      </c>
      <c r="B250" s="2" t="inlineStr">
        <is>
          <t>WSM</t>
        </is>
      </c>
      <c r="C250" s="54" t="n">
        <v>0.00958</v>
      </c>
    </row>
    <row r="251" ht="15.75" customHeight="1" s="120">
      <c r="A251" s="2">
        <f t="array" ref="A251">INDEX('Country Selector'!$C$2:$C$196,MATCH($B251,'Country Selector'!$I$2:$I$196,0))</f>
        <v/>
      </c>
      <c r="B251" s="2" t="inlineStr">
        <is>
          <t>YEM</t>
        </is>
      </c>
      <c r="C251" s="54" t="n">
        <v>978</v>
      </c>
    </row>
    <row r="252" ht="15.75" customHeight="1" s="120">
      <c r="A252" s="2">
        <f t="array" ref="A252">INDEX('Country Selector'!$C$2:$C$196,MATCH($B252,'Country Selector'!$I$2:$I$196,0))</f>
        <v/>
      </c>
      <c r="B252" s="2" t="inlineStr">
        <is>
          <t>ZAF</t>
        </is>
      </c>
      <c r="C252" s="54" t="n">
        <v>4710</v>
      </c>
    </row>
    <row r="253" ht="15.75" customHeight="1" s="120">
      <c r="A253" s="2">
        <f t="array" ref="A253">INDEX('Country Selector'!$C$2:$C$196,MATCH($B253,'Country Selector'!$I$2:$I$196,0))</f>
        <v/>
      </c>
      <c r="B253" s="2" t="inlineStr">
        <is>
          <t>ZMB</t>
        </is>
      </c>
      <c r="C253" s="54" t="n">
        <v>813</v>
      </c>
    </row>
    <row r="254" ht="15.75" customHeight="1" s="120">
      <c r="A254" s="2">
        <f t="array" ref="A254">INDEX('Country Selector'!$C$2:$C$196,MATCH($B254,'Country Selector'!$I$2:$I$196,0))</f>
        <v/>
      </c>
      <c r="B254" s="2" t="inlineStr">
        <is>
          <t>ZWE</t>
        </is>
      </c>
      <c r="C254" s="54" t="n">
        <v>516</v>
      </c>
    </row>
    <row r="255" ht="15.75" customHeight="1" s="120"/>
    <row r="256" ht="15.75" customHeight="1" s="120"/>
    <row r="257" ht="15.75" customHeight="1" s="120">
      <c r="A257" s="3" t="inlineStr">
        <is>
          <t>BAU Production Data from ETC (Mt cement / yr)</t>
        </is>
      </c>
      <c r="B257" s="40" t="n"/>
      <c r="C257" s="40" t="n"/>
      <c r="D257" s="6" t="n"/>
      <c r="E257" s="6" t="n"/>
    </row>
    <row r="258" ht="15.75" customHeight="1" s="120">
      <c r="A258" s="1" t="n"/>
      <c r="B258" s="1" t="n">
        <v>2014</v>
      </c>
      <c r="C258" s="1" t="n">
        <v>2050</v>
      </c>
      <c r="D258" s="6" t="n"/>
      <c r="E258" s="6" t="n"/>
    </row>
    <row r="259" ht="15.75" customHeight="1" s="120">
      <c r="A259" s="2" t="inlineStr">
        <is>
          <t>Americas</t>
        </is>
      </c>
      <c r="B259" s="2" t="n">
        <v>280</v>
      </c>
      <c r="C259" s="2" t="n">
        <v>457</v>
      </c>
      <c r="D259" s="6" t="n"/>
    </row>
    <row r="260" ht="15.75" customHeight="1" s="120">
      <c r="A260" s="2" t="inlineStr">
        <is>
          <t>Europe</t>
        </is>
      </c>
      <c r="B260" s="2" t="n">
        <v>274</v>
      </c>
      <c r="C260" s="2" t="n">
        <v>287</v>
      </c>
      <c r="D260" s="6" t="n"/>
    </row>
    <row r="261" ht="15.75" customHeight="1" s="120">
      <c r="A261" s="2" t="inlineStr">
        <is>
          <t>Middle East</t>
        </is>
      </c>
      <c r="B261" s="2" t="n">
        <v>185</v>
      </c>
      <c r="C261" s="2" t="n">
        <v>187</v>
      </c>
      <c r="D261" s="6" t="n"/>
    </row>
    <row r="262" ht="15.75" customHeight="1" s="120">
      <c r="A262" s="2" t="inlineStr">
        <is>
          <t>Africa</t>
        </is>
      </c>
      <c r="B262" s="2" t="n">
        <v>177</v>
      </c>
      <c r="C262" s="2" t="n">
        <v>565</v>
      </c>
      <c r="D262" s="6" t="n"/>
    </row>
    <row r="263" ht="15.75" customHeight="1" s="120">
      <c r="A263" s="2" t="inlineStr">
        <is>
          <t>Eurasia</t>
        </is>
      </c>
      <c r="B263" s="2" t="n">
        <v>95</v>
      </c>
      <c r="C263" s="2" t="n">
        <v>116</v>
      </c>
      <c r="D263" s="6" t="n"/>
    </row>
    <row r="264" ht="15.75" customHeight="1" s="120">
      <c r="A264" s="2" t="inlineStr">
        <is>
          <t>India</t>
        </is>
      </c>
      <c r="B264" s="2" t="n">
        <v>271</v>
      </c>
      <c r="C264" s="2" t="n">
        <v>870</v>
      </c>
      <c r="D264" s="6" t="n"/>
    </row>
    <row r="265" ht="15.75" customHeight="1" s="120">
      <c r="A265" s="2" t="inlineStr">
        <is>
          <t>China</t>
        </is>
      </c>
      <c r="B265" s="2" t="n">
        <v>2494</v>
      </c>
      <c r="C265" s="2" t="n">
        <v>1530</v>
      </c>
      <c r="D265" s="6" t="n"/>
    </row>
    <row r="266" ht="15.75" customHeight="1" s="120">
      <c r="A266" s="2" t="inlineStr">
        <is>
          <t>Other Asia Pacific</t>
        </is>
      </c>
      <c r="B266" s="2" t="n">
        <v>395</v>
      </c>
      <c r="C266" s="2" t="n">
        <v>671</v>
      </c>
      <c r="D266" s="6" t="n"/>
    </row>
    <row r="267" ht="15.75" customHeight="1" s="120">
      <c r="D267" s="6" t="n"/>
    </row>
    <row r="268" ht="15.75" customHeight="1" s="120">
      <c r="A268" s="3" t="inlineStr">
        <is>
          <t>Selected Country's ETC Region</t>
        </is>
      </c>
    </row>
    <row r="269" ht="15.75" customHeight="1" s="120">
      <c r="A269" s="2">
        <f>VLOOKUP('Country Selector'!$A$2,'Country Selector'!$C$2:$J$196,8,FALSE)</f>
        <v/>
      </c>
    </row>
    <row r="270" ht="15.75" customHeight="1" s="120"/>
    <row r="271" ht="15.75" customHeight="1" s="120">
      <c r="A271" s="3" t="inlineStr">
        <is>
          <t>Selected Region's Production Values</t>
        </is>
      </c>
      <c r="B271" s="40" t="n"/>
      <c r="C271" s="40" t="n"/>
    </row>
    <row r="272" ht="15.75" customHeight="1" s="120">
      <c r="B272" s="1" t="n">
        <v>2014</v>
      </c>
      <c r="C272" s="1" t="n">
        <v>2050</v>
      </c>
    </row>
    <row r="273" ht="15.75" customHeight="1" s="120">
      <c r="A273" s="1" t="inlineStr">
        <is>
          <t>Cement</t>
        </is>
      </c>
      <c r="B273" s="2">
        <f>VLOOKUP($A$269,$A$259:$C$266,COLUMN(B$272),FALSE)</f>
        <v/>
      </c>
      <c r="C273" s="2">
        <f>VLOOKUP($A$269,$A$259:$C$266,COLUMN(C$272),FALSE)</f>
        <v/>
      </c>
    </row>
    <row r="274" ht="15.75" customHeight="1" s="120"/>
    <row r="275" ht="15.75" customHeight="1" s="120">
      <c r="A275" s="1" t="inlineStr">
        <is>
          <t>Interpolated:</t>
        </is>
      </c>
      <c r="B275" s="2" t="n">
        <v>2015</v>
      </c>
      <c r="C275" s="2" t="n">
        <v>2016</v>
      </c>
      <c r="D275" s="2" t="n">
        <v>2017</v>
      </c>
      <c r="E275" s="2" t="n">
        <v>2018</v>
      </c>
      <c r="F275" s="2" t="n">
        <v>2019</v>
      </c>
      <c r="G275" s="2" t="n">
        <v>2020</v>
      </c>
      <c r="H275" s="2" t="n">
        <v>2021</v>
      </c>
      <c r="I275" s="2" t="n">
        <v>2022</v>
      </c>
      <c r="J275" s="2" t="n">
        <v>2023</v>
      </c>
      <c r="K275" s="2" t="n">
        <v>2024</v>
      </c>
      <c r="L275" s="2" t="n">
        <v>2025</v>
      </c>
      <c r="M275" s="2" t="n">
        <v>2026</v>
      </c>
      <c r="N275" s="2" t="n">
        <v>2027</v>
      </c>
      <c r="O275" s="2" t="n">
        <v>2028</v>
      </c>
      <c r="P275" s="2" t="n">
        <v>2029</v>
      </c>
      <c r="Q275" s="2" t="n">
        <v>2030</v>
      </c>
      <c r="R275" s="2" t="n">
        <v>2031</v>
      </c>
      <c r="S275" s="2" t="n">
        <v>2032</v>
      </c>
      <c r="T275" s="2" t="n">
        <v>2033</v>
      </c>
      <c r="U275" s="2" t="n">
        <v>2034</v>
      </c>
      <c r="V275" s="2" t="n">
        <v>2035</v>
      </c>
      <c r="W275" s="2" t="n">
        <v>2036</v>
      </c>
      <c r="X275" s="2" t="n">
        <v>2037</v>
      </c>
      <c r="Y275" s="2" t="n">
        <v>2038</v>
      </c>
      <c r="Z275" s="2" t="n">
        <v>2039</v>
      </c>
      <c r="AA275" s="2" t="n">
        <v>2040</v>
      </c>
      <c r="AB275" s="2" t="n">
        <v>2041</v>
      </c>
      <c r="AC275" s="2" t="n">
        <v>2042</v>
      </c>
      <c r="AD275" s="2" t="n">
        <v>2043</v>
      </c>
      <c r="AE275" s="2" t="n">
        <v>2044</v>
      </c>
      <c r="AF275" s="2" t="n">
        <v>2045</v>
      </c>
      <c r="AG275" s="2" t="n">
        <v>2046</v>
      </c>
      <c r="AH275" s="2" t="n">
        <v>2047</v>
      </c>
      <c r="AI275" s="2" t="n">
        <v>2048</v>
      </c>
      <c r="AJ275" s="2" t="n">
        <v>2049</v>
      </c>
      <c r="AK275" s="2" t="n">
        <v>2050</v>
      </c>
    </row>
    <row r="276" ht="15.75" customHeight="1" s="120">
      <c r="B276" s="2">
        <f>TREND($B273:$C273,$B$272:$C$272,B$275)</f>
        <v/>
      </c>
      <c r="C276" s="2">
        <f>TREND($B273:$C273,$B$272:$C$272,C$275)</f>
        <v/>
      </c>
      <c r="D276" s="2">
        <f>TREND($B273:$C273,$B$272:$C$272,D$275)</f>
        <v/>
      </c>
      <c r="E276" s="2">
        <f>TREND($B273:$C273,$B$272:$C$272,E$275)</f>
        <v/>
      </c>
      <c r="F276" s="2">
        <f>TREND($B273:$C273,$B$272:$C$272,F$275)</f>
        <v/>
      </c>
      <c r="G276" s="2">
        <f>TREND($B273:$C273,$B$272:$C$272,G$275)</f>
        <v/>
      </c>
      <c r="H276" s="2">
        <f>TREND($B273:$C273,$B$272:$C$272,H$275)</f>
        <v/>
      </c>
      <c r="I276" s="2">
        <f>TREND($B273:$C273,$B$272:$C$272,I$275)</f>
        <v/>
      </c>
      <c r="J276" s="2">
        <f>TREND($B273:$C273,$B$272:$C$272,J$275)</f>
        <v/>
      </c>
      <c r="K276" s="2">
        <f>TREND($B273:$C273,$B$272:$C$272,K$275)</f>
        <v/>
      </c>
      <c r="L276" s="2">
        <f>TREND($B273:$C273,$B$272:$C$272,L$275)</f>
        <v/>
      </c>
      <c r="M276" s="2">
        <f>TREND($B273:$C273,$B$272:$C$272,M$275)</f>
        <v/>
      </c>
      <c r="N276" s="2">
        <f>TREND($B273:$C273,$B$272:$C$272,N$275)</f>
        <v/>
      </c>
      <c r="O276" s="2">
        <f>TREND($B273:$C273,$B$272:$C$272,O$275)</f>
        <v/>
      </c>
      <c r="P276" s="2">
        <f>TREND($B273:$C273,$B$272:$C$272,P$275)</f>
        <v/>
      </c>
      <c r="Q276" s="2">
        <f>TREND($B273:$C273,$B$272:$C$272,Q$275)</f>
        <v/>
      </c>
      <c r="R276" s="2">
        <f>TREND($B273:$C273,$B$272:$C$272,R$275)</f>
        <v/>
      </c>
      <c r="S276" s="2">
        <f>TREND($B273:$C273,$B$272:$C$272,S$275)</f>
        <v/>
      </c>
      <c r="T276" s="2">
        <f>TREND($B273:$C273,$B$272:$C$272,T$275)</f>
        <v/>
      </c>
      <c r="U276" s="2">
        <f>TREND($B273:$C273,$B$272:$C$272,U$275)</f>
        <v/>
      </c>
      <c r="V276" s="2">
        <f>TREND($B273:$C273,$B$272:$C$272,V$275)</f>
        <v/>
      </c>
      <c r="W276" s="2">
        <f>TREND($B273:$C273,$B$272:$C$272,W$275)</f>
        <v/>
      </c>
      <c r="X276" s="2">
        <f>TREND($B273:$C273,$B$272:$C$272,X$275)</f>
        <v/>
      </c>
      <c r="Y276" s="2">
        <f>TREND($B273:$C273,$B$272:$C$272,Y$275)</f>
        <v/>
      </c>
      <c r="Z276" s="2">
        <f>TREND($B273:$C273,$B$272:$C$272,Z$275)</f>
        <v/>
      </c>
      <c r="AA276" s="2">
        <f>TREND($B273:$C273,$B$272:$C$272,AA$275)</f>
        <v/>
      </c>
      <c r="AB276" s="2">
        <f>TREND($B273:$C273,$B$272:$C$272,AB$275)</f>
        <v/>
      </c>
      <c r="AC276" s="2">
        <f>TREND($B273:$C273,$B$272:$C$272,AC$275)</f>
        <v/>
      </c>
      <c r="AD276" s="2">
        <f>TREND($B273:$C273,$B$272:$C$272,AD$275)</f>
        <v/>
      </c>
      <c r="AE276" s="2">
        <f>TREND($B273:$C273,$B$272:$C$272,AE$275)</f>
        <v/>
      </c>
      <c r="AF276" s="2">
        <f>TREND($B273:$C273,$B$272:$C$272,AF$275)</f>
        <v/>
      </c>
      <c r="AG276" s="2">
        <f>TREND($B273:$C273,$B$272:$C$272,AG$275)</f>
        <v/>
      </c>
      <c r="AH276" s="2">
        <f>TREND($B273:$C273,$B$272:$C$272,AH$275)</f>
        <v/>
      </c>
      <c r="AI276" s="2">
        <f>TREND($B273:$C273,$B$272:$C$272,AI$275)</f>
        <v/>
      </c>
      <c r="AJ276" s="2">
        <f>TREND($B273:$C273,$B$272:$C$272,AJ$275)</f>
        <v/>
      </c>
      <c r="AK276" s="2">
        <f>TREND($B273:$C273,$B$272:$C$272,AK$275)</f>
        <v/>
      </c>
    </row>
    <row r="277" ht="15.75" customHeight="1" s="120"/>
    <row r="278" ht="15.75" customHeight="1" s="120">
      <c r="A278" s="3" t="inlineStr">
        <is>
          <t>Selected Country's BAU Process CO2 from Cement (Gg CO2)</t>
        </is>
      </c>
      <c r="B278" s="40" t="n"/>
      <c r="C278" s="40" t="n"/>
    </row>
    <row r="279" ht="15.75" customHeight="1" s="120">
      <c r="B279" s="2" t="n">
        <v>2015</v>
      </c>
      <c r="C279" s="2" t="n">
        <v>2016</v>
      </c>
      <c r="D279" s="2" t="n">
        <v>2017</v>
      </c>
      <c r="E279" s="2" t="n">
        <v>2018</v>
      </c>
      <c r="F279" s="2" t="n">
        <v>2019</v>
      </c>
      <c r="G279" s="2" t="n">
        <v>2020</v>
      </c>
      <c r="H279" s="2" t="n">
        <v>2021</v>
      </c>
      <c r="I279" s="2" t="n">
        <v>2022</v>
      </c>
      <c r="J279" s="2" t="n">
        <v>2023</v>
      </c>
      <c r="K279" s="2" t="n">
        <v>2024</v>
      </c>
      <c r="L279" s="2" t="n">
        <v>2025</v>
      </c>
      <c r="M279" s="2" t="n">
        <v>2026</v>
      </c>
      <c r="N279" s="2" t="n">
        <v>2027</v>
      </c>
      <c r="O279" s="2" t="n">
        <v>2028</v>
      </c>
      <c r="P279" s="2" t="n">
        <v>2029</v>
      </c>
      <c r="Q279" s="2" t="n">
        <v>2030</v>
      </c>
      <c r="R279" s="2" t="n">
        <v>2031</v>
      </c>
      <c r="S279" s="2" t="n">
        <v>2032</v>
      </c>
      <c r="T279" s="2" t="n">
        <v>2033</v>
      </c>
      <c r="U279" s="2" t="n">
        <v>2034</v>
      </c>
      <c r="V279" s="2" t="n">
        <v>2035</v>
      </c>
      <c r="W279" s="2" t="n">
        <v>2036</v>
      </c>
      <c r="X279" s="2" t="n">
        <v>2037</v>
      </c>
      <c r="Y279" s="2" t="n">
        <v>2038</v>
      </c>
      <c r="Z279" s="2" t="n">
        <v>2039</v>
      </c>
      <c r="AA279" s="2" t="n">
        <v>2040</v>
      </c>
      <c r="AB279" s="2" t="n">
        <v>2041</v>
      </c>
      <c r="AC279" s="2" t="n">
        <v>2042</v>
      </c>
      <c r="AD279" s="2" t="n">
        <v>2043</v>
      </c>
      <c r="AE279" s="2" t="n">
        <v>2044</v>
      </c>
      <c r="AF279" s="2" t="n">
        <v>2045</v>
      </c>
      <c r="AG279" s="2" t="n">
        <v>2046</v>
      </c>
      <c r="AH279" s="2" t="n">
        <v>2047</v>
      </c>
      <c r="AI279" s="2" t="n">
        <v>2048</v>
      </c>
      <c r="AJ279" s="2" t="n">
        <v>2049</v>
      </c>
      <c r="AK279" s="2" t="n">
        <v>2050</v>
      </c>
    </row>
    <row r="280" ht="15.75" customHeight="1" s="120">
      <c r="A280" s="2">
        <f>'Country Selector'!$A$2</f>
        <v/>
      </c>
      <c r="B280" s="72">
        <f>VLOOKUP(A280,A41:C254,3,FALSE)</f>
        <v/>
      </c>
      <c r="C280" s="61">
        <f>$B280*(C276/$B276)</f>
        <v/>
      </c>
      <c r="D280" s="61">
        <f>$B280*(D276/$B276)</f>
        <v/>
      </c>
      <c r="E280" s="61">
        <f>$B280*(E276/$B276)</f>
        <v/>
      </c>
      <c r="F280" s="61">
        <f>$B280*(F276/$B276)</f>
        <v/>
      </c>
      <c r="G280" s="61">
        <f>$B280*(G276/$B276)</f>
        <v/>
      </c>
      <c r="H280" s="61">
        <f>$B280*(H276/$B276)</f>
        <v/>
      </c>
      <c r="I280" s="61">
        <f>$B280*(I276/$B276)</f>
        <v/>
      </c>
      <c r="J280" s="61">
        <f>$B280*(J276/$B276)</f>
        <v/>
      </c>
      <c r="K280" s="61">
        <f>$B280*(K276/$B276)</f>
        <v/>
      </c>
      <c r="L280" s="61">
        <f>$B280*(L276/$B276)</f>
        <v/>
      </c>
      <c r="M280" s="61">
        <f>$B280*(M276/$B276)</f>
        <v/>
      </c>
      <c r="N280" s="61">
        <f>$B280*(N276/$B276)</f>
        <v/>
      </c>
      <c r="O280" s="61">
        <f>$B280*(O276/$B276)</f>
        <v/>
      </c>
      <c r="P280" s="61">
        <f>$B280*(P276/$B276)</f>
        <v/>
      </c>
      <c r="Q280" s="61">
        <f>$B280*(Q276/$B276)</f>
        <v/>
      </c>
      <c r="R280" s="61">
        <f>$B280*(R276/$B276)</f>
        <v/>
      </c>
      <c r="S280" s="61">
        <f>$B280*(S276/$B276)</f>
        <v/>
      </c>
      <c r="T280" s="61">
        <f>$B280*(T276/$B276)</f>
        <v/>
      </c>
      <c r="U280" s="61">
        <f>$B280*(U276/$B276)</f>
        <v/>
      </c>
      <c r="V280" s="61">
        <f>$B280*(V276/$B276)</f>
        <v/>
      </c>
      <c r="W280" s="61">
        <f>$B280*(W276/$B276)</f>
        <v/>
      </c>
      <c r="X280" s="61">
        <f>$B280*(X276/$B276)</f>
        <v/>
      </c>
      <c r="Y280" s="61">
        <f>$B280*(Y276/$B276)</f>
        <v/>
      </c>
      <c r="Z280" s="61">
        <f>$B280*(Z276/$B276)</f>
        <v/>
      </c>
      <c r="AA280" s="61">
        <f>$B280*(AA276/$B276)</f>
        <v/>
      </c>
      <c r="AB280" s="61">
        <f>$B280*(AB276/$B276)</f>
        <v/>
      </c>
      <c r="AC280" s="61">
        <f>$B280*(AC276/$B276)</f>
        <v/>
      </c>
      <c r="AD280" s="61">
        <f>$B280*(AD276/$B276)</f>
        <v/>
      </c>
      <c r="AE280" s="61">
        <f>$B280*(AE276/$B276)</f>
        <v/>
      </c>
      <c r="AF280" s="61">
        <f>$B280*(AF276/$B276)</f>
        <v/>
      </c>
      <c r="AG280" s="61">
        <f>$B280*(AG276/$B276)</f>
        <v/>
      </c>
      <c r="AH280" s="61">
        <f>$B280*(AH276/$B276)</f>
        <v/>
      </c>
      <c r="AI280" s="61">
        <f>$B280*(AI276/$B276)</f>
        <v/>
      </c>
      <c r="AJ280" s="61">
        <f>$B280*(AJ276/$B276)</f>
        <v/>
      </c>
      <c r="AK280" s="61">
        <f>$B280*(AK276/$B276)</f>
        <v/>
      </c>
    </row>
    <row r="281" ht="15.75" customHeight="1" s="120"/>
    <row r="282" ht="15.75" customHeight="1" s="120">
      <c r="A282" s="3" t="inlineStr">
        <is>
          <t>Abatement Potential (Gg CO2)</t>
        </is>
      </c>
      <c r="B282" s="40" t="n"/>
      <c r="C282" s="40" t="n"/>
    </row>
    <row r="283" ht="15.75" customHeight="1" s="120">
      <c r="B283" s="2" t="n">
        <v>2015</v>
      </c>
      <c r="C283" s="2" t="n">
        <v>2016</v>
      </c>
      <c r="D283" s="2" t="n">
        <v>2017</v>
      </c>
      <c r="E283" s="2" t="n">
        <v>2018</v>
      </c>
      <c r="F283" s="2" t="n">
        <v>2019</v>
      </c>
      <c r="G283" s="2" t="n">
        <v>2020</v>
      </c>
      <c r="H283" s="2" t="n">
        <v>2021</v>
      </c>
      <c r="I283" s="2" t="n">
        <v>2022</v>
      </c>
      <c r="J283" s="2" t="n">
        <v>2023</v>
      </c>
      <c r="K283" s="2" t="n">
        <v>2024</v>
      </c>
      <c r="L283" s="2" t="n">
        <v>2025</v>
      </c>
      <c r="M283" s="2" t="n">
        <v>2026</v>
      </c>
      <c r="N283" s="2" t="n">
        <v>2027</v>
      </c>
      <c r="O283" s="2" t="n">
        <v>2028</v>
      </c>
      <c r="P283" s="2" t="n">
        <v>2029</v>
      </c>
      <c r="Q283" s="2" t="n">
        <v>2030</v>
      </c>
      <c r="R283" s="2" t="n">
        <v>2031</v>
      </c>
      <c r="S283" s="2" t="n">
        <v>2032</v>
      </c>
      <c r="T283" s="2" t="n">
        <v>2033</v>
      </c>
      <c r="U283" s="2" t="n">
        <v>2034</v>
      </c>
      <c r="V283" s="2" t="n">
        <v>2035</v>
      </c>
      <c r="W283" s="2" t="n">
        <v>2036</v>
      </c>
      <c r="X283" s="2" t="n">
        <v>2037</v>
      </c>
      <c r="Y283" s="2" t="n">
        <v>2038</v>
      </c>
      <c r="Z283" s="2" t="n">
        <v>2039</v>
      </c>
      <c r="AA283" s="2" t="n">
        <v>2040</v>
      </c>
      <c r="AB283" s="2" t="n">
        <v>2041</v>
      </c>
      <c r="AC283" s="2" t="n">
        <v>2042</v>
      </c>
      <c r="AD283" s="2" t="n">
        <v>2043</v>
      </c>
      <c r="AE283" s="2" t="n">
        <v>2044</v>
      </c>
      <c r="AF283" s="2" t="n">
        <v>2045</v>
      </c>
      <c r="AG283" s="2" t="n">
        <v>2046</v>
      </c>
      <c r="AH283" s="2" t="n">
        <v>2047</v>
      </c>
      <c r="AI283" s="2" t="n">
        <v>2048</v>
      </c>
      <c r="AJ283" s="2" t="n">
        <v>2049</v>
      </c>
      <c r="AK283" s="2" t="n">
        <v>2050</v>
      </c>
    </row>
    <row r="284" ht="15.75" customHeight="1" s="120">
      <c r="A284" s="2">
        <f>'Country Selector'!$A$2</f>
        <v/>
      </c>
      <c r="B284" s="61">
        <f>B280*$B$32</f>
        <v/>
      </c>
      <c r="C284" s="61">
        <f>C280*$B$32</f>
        <v/>
      </c>
      <c r="D284" s="61">
        <f>D280*$B$32</f>
        <v/>
      </c>
      <c r="E284" s="61">
        <f>E280*$B$32</f>
        <v/>
      </c>
      <c r="F284" s="61">
        <f>F280*$B$32</f>
        <v/>
      </c>
      <c r="G284" s="61">
        <f>G280*$B$32</f>
        <v/>
      </c>
      <c r="H284" s="61">
        <f>H280*$B$32</f>
        <v/>
      </c>
      <c r="I284" s="61">
        <f>I280*$B$32</f>
        <v/>
      </c>
      <c r="J284" s="61">
        <f>J280*$B$32</f>
        <v/>
      </c>
      <c r="K284" s="61">
        <f>K280*$B$32</f>
        <v/>
      </c>
      <c r="L284" s="61">
        <f>L280*$B$32</f>
        <v/>
      </c>
      <c r="M284" s="61">
        <f>M280*$B$32</f>
        <v/>
      </c>
      <c r="N284" s="61">
        <f>N280*$B$32</f>
        <v/>
      </c>
      <c r="O284" s="61">
        <f>O280*$B$32</f>
        <v/>
      </c>
      <c r="P284" s="61">
        <f>P280*$B$32</f>
        <v/>
      </c>
      <c r="Q284" s="61">
        <f>Q280*$B$32</f>
        <v/>
      </c>
      <c r="R284" s="61">
        <f>R280*$B$32</f>
        <v/>
      </c>
      <c r="S284" s="61">
        <f>S280*$B$32</f>
        <v/>
      </c>
      <c r="T284" s="61">
        <f>T280*$B$32</f>
        <v/>
      </c>
      <c r="U284" s="61">
        <f>U280*$B$32</f>
        <v/>
      </c>
      <c r="V284" s="61">
        <f>V280*$B$32</f>
        <v/>
      </c>
      <c r="W284" s="61">
        <f>W280*$B$32</f>
        <v/>
      </c>
      <c r="X284" s="61">
        <f>X280*$B$32</f>
        <v/>
      </c>
      <c r="Y284" s="61">
        <f>Y280*$B$32</f>
        <v/>
      </c>
      <c r="Z284" s="61">
        <f>Z280*$B$32</f>
        <v/>
      </c>
      <c r="AA284" s="61">
        <f>AA280*$B$32</f>
        <v/>
      </c>
      <c r="AB284" s="61">
        <f>AB280*$B$32</f>
        <v/>
      </c>
      <c r="AC284" s="61">
        <f>AC280*$B$32</f>
        <v/>
      </c>
      <c r="AD284" s="61">
        <f>AD280*$B$32</f>
        <v/>
      </c>
      <c r="AE284" s="61">
        <f>AE280*$B$32</f>
        <v/>
      </c>
      <c r="AF284" s="61">
        <f>AF280*$B$32</f>
        <v/>
      </c>
      <c r="AG284" s="61">
        <f>AG280*$B$32</f>
        <v/>
      </c>
      <c r="AH284" s="61">
        <f>AH280*$B$32</f>
        <v/>
      </c>
      <c r="AI284" s="61">
        <f>AI280*$B$32</f>
        <v/>
      </c>
      <c r="AJ284" s="61">
        <f>AJ280*$B$32</f>
        <v/>
      </c>
      <c r="AK284" s="61">
        <f>AK280*$B$32</f>
        <v/>
      </c>
    </row>
    <row r="285" ht="15.75" customHeight="1" s="120"/>
    <row r="286" ht="15.75" customHeight="1" s="120">
      <c r="A286" s="2" t="inlineStr">
        <is>
          <t>Converted to grams</t>
        </is>
      </c>
      <c r="B286" s="2">
        <f>B284*unit_conv/10^3</f>
        <v/>
      </c>
      <c r="C286" s="2">
        <f>C284*unit_conv/10^3</f>
        <v/>
      </c>
      <c r="D286" s="2">
        <f>D284*unit_conv/10^3</f>
        <v/>
      </c>
      <c r="E286" s="2">
        <f>E284*unit_conv/10^3</f>
        <v/>
      </c>
      <c r="F286" s="2">
        <f>F284*unit_conv/10^3</f>
        <v/>
      </c>
      <c r="G286" s="2">
        <f>G284*unit_conv/10^3</f>
        <v/>
      </c>
      <c r="H286" s="2">
        <f>H284*unit_conv/10^3</f>
        <v/>
      </c>
      <c r="I286" s="2">
        <f>I284*unit_conv/10^3</f>
        <v/>
      </c>
      <c r="J286" s="2">
        <f>J284*unit_conv/10^3</f>
        <v/>
      </c>
      <c r="K286" s="2">
        <f>K284*unit_conv/10^3</f>
        <v/>
      </c>
      <c r="L286" s="2">
        <f>L284*unit_conv/10^3</f>
        <v/>
      </c>
      <c r="M286" s="2">
        <f>M284*unit_conv/10^3</f>
        <v/>
      </c>
      <c r="N286" s="2">
        <f>N284*unit_conv/10^3</f>
        <v/>
      </c>
      <c r="O286" s="2">
        <f>O284*unit_conv/10^3</f>
        <v/>
      </c>
      <c r="P286" s="2">
        <f>P284*unit_conv/10^3</f>
        <v/>
      </c>
      <c r="Q286" s="2">
        <f>Q284*unit_conv/10^3</f>
        <v/>
      </c>
      <c r="R286" s="2">
        <f>R284*unit_conv/10^3</f>
        <v/>
      </c>
      <c r="S286" s="2">
        <f>S284*unit_conv/10^3</f>
        <v/>
      </c>
      <c r="T286" s="2">
        <f>T284*unit_conv/10^3</f>
        <v/>
      </c>
      <c r="U286" s="2">
        <f>U284*unit_conv/10^3</f>
        <v/>
      </c>
      <c r="V286" s="2">
        <f>V284*unit_conv/10^3</f>
        <v/>
      </c>
      <c r="W286" s="2">
        <f>W284*unit_conv/10^3</f>
        <v/>
      </c>
      <c r="X286" s="2">
        <f>X284*unit_conv/10^3</f>
        <v/>
      </c>
      <c r="Y286" s="2">
        <f>Y284*unit_conv/10^3</f>
        <v/>
      </c>
      <c r="Z286" s="2">
        <f>Z284*unit_conv/10^3</f>
        <v/>
      </c>
      <c r="AA286" s="2">
        <f>AA284*unit_conv/10^3</f>
        <v/>
      </c>
      <c r="AB286" s="2">
        <f>AB284*unit_conv/10^3</f>
        <v/>
      </c>
      <c r="AC286" s="2">
        <f>AC284*unit_conv/10^3</f>
        <v/>
      </c>
      <c r="AD286" s="2">
        <f>AD284*unit_conv/10^3</f>
        <v/>
      </c>
      <c r="AE286" s="2">
        <f>AE284*unit_conv/10^3</f>
        <v/>
      </c>
      <c r="AF286" s="2">
        <f>AF284*unit_conv/10^3</f>
        <v/>
      </c>
      <c r="AG286" s="2">
        <f>AG284*unit_conv/10^3</f>
        <v/>
      </c>
      <c r="AH286" s="2">
        <f>AH284*unit_conv/10^3</f>
        <v/>
      </c>
      <c r="AI286" s="2">
        <f>AI284*unit_conv/10^3</f>
        <v/>
      </c>
      <c r="AJ286" s="2">
        <f>AJ284*unit_conv/10^3</f>
        <v/>
      </c>
      <c r="AK286" s="2">
        <f>AK284*unit_conv/10^3</f>
        <v/>
      </c>
    </row>
    <row r="287" ht="15.75" customHeight="1" s="120"/>
    <row r="288" ht="15.75" customHeight="1" s="120">
      <c r="A288" s="2" t="inlineStr">
        <is>
          <t>Cement non-country multiplier</t>
        </is>
      </c>
      <c r="B288" s="2">
        <f t="array" ref="B288">TREND('Multipliers and Adjustments'!$C$13:$D$13,'Multipliers and Adjustments'!$C$12:$D$12,B$283)</f>
        <v/>
      </c>
      <c r="C288" s="2">
        <f t="array" ref="C288">TREND('Multipliers and Adjustments'!$C$13:$D$13,'Multipliers and Adjustments'!$C$12:$D$12,C$283)</f>
        <v/>
      </c>
      <c r="D288" s="2">
        <f t="array" ref="D288">TREND('Multipliers and Adjustments'!$C$13:$D$13,'Multipliers and Adjustments'!$C$12:$D$12,D$283)</f>
        <v/>
      </c>
      <c r="E288" s="2">
        <f t="array" ref="E288">TREND('Multipliers and Adjustments'!$C$13:$D$13,'Multipliers and Adjustments'!$C$12:$D$12,E$283)</f>
        <v/>
      </c>
      <c r="F288" s="2">
        <f t="array" ref="F288">TREND('Multipliers and Adjustments'!$C$13:$D$13,'Multipliers and Adjustments'!$C$12:$D$12,F$283)</f>
        <v/>
      </c>
      <c r="G288" s="73">
        <f t="array" ref="G288">TREND('Multipliers and Adjustments'!$C$13:$D$13,'Multipliers and Adjustments'!$C$12:$D$12,G$283)</f>
        <v/>
      </c>
      <c r="H288" s="2">
        <f t="array" ref="H288">TREND('Multipliers and Adjustments'!$D$13:$E$13,'Multipliers and Adjustments'!$D$12:$E$12,H$283)</f>
        <v/>
      </c>
      <c r="I288" s="2">
        <f t="array" ref="I288">TREND('Multipliers and Adjustments'!$D$13:$E$13,'Multipliers and Adjustments'!$D$12:$E$12,I$283)</f>
        <v/>
      </c>
      <c r="J288" s="2">
        <f t="array" ref="J288">TREND('Multipliers and Adjustments'!$D$13:$E$13,'Multipliers and Adjustments'!$D$12:$E$12,J$283)</f>
        <v/>
      </c>
      <c r="K288" s="2">
        <f t="array" ref="K288">TREND('Multipliers and Adjustments'!$D$13:$E$13,'Multipliers and Adjustments'!$D$12:$E$12,K$283)</f>
        <v/>
      </c>
      <c r="L288" s="73">
        <f t="array" ref="L288">TREND('Multipliers and Adjustments'!$D$13:$E$13,'Multipliers and Adjustments'!$D$12:$E$12,L$283)</f>
        <v/>
      </c>
      <c r="M288" s="2">
        <f t="array" ref="M288">TREND('Multipliers and Adjustments'!$E$13:$F$13,'Multipliers and Adjustments'!$E$12:$F$12,M$283)</f>
        <v/>
      </c>
      <c r="N288" s="2">
        <f t="array" ref="N288">TREND('Multipliers and Adjustments'!$E$13:$F$13,'Multipliers and Adjustments'!$E$12:$F$12,N$283)</f>
        <v/>
      </c>
      <c r="O288" s="2">
        <f t="array" ref="O288">TREND('Multipliers and Adjustments'!$E$13:$F$13,'Multipliers and Adjustments'!$E$12:$F$12,O$283)</f>
        <v/>
      </c>
      <c r="P288" s="2">
        <f t="array" ref="P288">TREND('Multipliers and Adjustments'!$E$13:$F$13,'Multipliers and Adjustments'!$E$12:$F$12,P$283)</f>
        <v/>
      </c>
      <c r="Q288" s="73">
        <f t="array" ref="Q288">TREND('Multipliers and Adjustments'!$E$13:$F$13,'Multipliers and Adjustments'!$E$12:$F$12,Q$283)</f>
        <v/>
      </c>
      <c r="R288" s="2">
        <f t="array" ref="R288">TREND('Multipliers and Adjustments'!$F$13:$G$13,'Multipliers and Adjustments'!$F$12:$G$12,R$283)</f>
        <v/>
      </c>
      <c r="S288" s="2">
        <f t="array" ref="S288">TREND('Multipliers and Adjustments'!$F$13:$G$13,'Multipliers and Adjustments'!$F$12:$G$12,S$283)</f>
        <v/>
      </c>
      <c r="T288" s="2">
        <f t="array" ref="T288">TREND('Multipliers and Adjustments'!$F$13:$G$13,'Multipliers and Adjustments'!$F$12:$G$12,T$283)</f>
        <v/>
      </c>
      <c r="U288" s="2">
        <f t="array" ref="U288">TREND('Multipliers and Adjustments'!$F$13:$G$13,'Multipliers and Adjustments'!$F$12:$G$12,U$283)</f>
        <v/>
      </c>
      <c r="V288" s="73">
        <f t="array" ref="V288">TREND('Multipliers and Adjustments'!$F$13:$G$13,'Multipliers and Adjustments'!$F$12:$G$12,V$283)</f>
        <v/>
      </c>
      <c r="W288" s="2">
        <f t="array" ref="W288">TREND('Multipliers and Adjustments'!$G$13:$H$13,'Multipliers and Adjustments'!$G$12:$H$12,W$283)</f>
        <v/>
      </c>
      <c r="X288" s="2">
        <f t="array" ref="X288">TREND('Multipliers and Adjustments'!$G$13:$H$13,'Multipliers and Adjustments'!$G$12:$H$12,X$283)</f>
        <v/>
      </c>
      <c r="Y288" s="2">
        <f t="array" ref="Y288">TREND('Multipliers and Adjustments'!$G$13:$H$13,'Multipliers and Adjustments'!$G$12:$H$12,Y$283)</f>
        <v/>
      </c>
      <c r="Z288" s="2">
        <f t="array" ref="Z288">TREND('Multipliers and Adjustments'!$G$13:$H$13,'Multipliers and Adjustments'!$G$12:$H$12,Z$283)</f>
        <v/>
      </c>
      <c r="AA288" s="73">
        <f t="array" ref="AA288">TREND('Multipliers and Adjustments'!$G$13:$H$13,'Multipliers and Adjustments'!$G$12:$H$12,AA$283)</f>
        <v/>
      </c>
      <c r="AB288" s="2">
        <f t="array" ref="AB288">TREND('Multipliers and Adjustments'!$H$13:$I$13,'Multipliers and Adjustments'!$H$12:$I$12,AB$283)</f>
        <v/>
      </c>
      <c r="AC288" s="2">
        <f t="array" ref="AC288">TREND('Multipliers and Adjustments'!$H$13:$I$13,'Multipliers and Adjustments'!$H$12:$I$12,AC$283)</f>
        <v/>
      </c>
      <c r="AD288" s="2">
        <f t="array" ref="AD288">TREND('Multipliers and Adjustments'!$H$13:$I$13,'Multipliers and Adjustments'!$H$12:$I$12,AD$283)</f>
        <v/>
      </c>
      <c r="AE288" s="2">
        <f t="array" ref="AE288">TREND('Multipliers and Adjustments'!$H$13:$I$13,'Multipliers and Adjustments'!$H$12:$I$12,AE$283)</f>
        <v/>
      </c>
      <c r="AF288" s="73">
        <f t="array" ref="AF288">TREND('Multipliers and Adjustments'!$H$13:$I$13,'Multipliers and Adjustments'!$H$12:$I$12,AF$283)</f>
        <v/>
      </c>
      <c r="AG288" s="2">
        <f t="array" ref="AG288">TREND('Multipliers and Adjustments'!$I$13:$J$13,'Multipliers and Adjustments'!$I$12:$J$12,AG$283)</f>
        <v/>
      </c>
      <c r="AH288" s="2">
        <f t="array" ref="AH288">TREND('Multipliers and Adjustments'!$I$13:$J$13,'Multipliers and Adjustments'!$I$12:$J$12,AH$283)</f>
        <v/>
      </c>
      <c r="AI288" s="2">
        <f t="array" ref="AI288">TREND('Multipliers and Adjustments'!$I$13:$J$13,'Multipliers and Adjustments'!$I$12:$J$12,AI$283)</f>
        <v/>
      </c>
      <c r="AJ288" s="2">
        <f t="array" ref="AJ288">TREND('Multipliers and Adjustments'!$I$13:$J$13,'Multipliers and Adjustments'!$I$12:$J$12,AJ$283)</f>
        <v/>
      </c>
      <c r="AK288" s="2">
        <f t="array" ref="AK288">TREND('Multipliers and Adjustments'!$I$13:$J$13,'Multipliers and Adjustments'!$I$12:$J$12,AK$283)</f>
        <v/>
      </c>
    </row>
    <row r="289" ht="15.75" customHeight="1" s="120"/>
    <row r="290" ht="15.75" customHeight="1" s="120">
      <c r="A290" s="2" t="inlineStr">
        <is>
          <t>Abatement potential after multiplier</t>
        </is>
      </c>
      <c r="B290" s="29">
        <f>B286*B288</f>
        <v/>
      </c>
      <c r="C290" s="29">
        <f>C286*C288</f>
        <v/>
      </c>
      <c r="D290" s="29">
        <f>D286*D288</f>
        <v/>
      </c>
      <c r="E290" s="29">
        <f>E286*E288</f>
        <v/>
      </c>
      <c r="F290" s="29">
        <f>F286*F288</f>
        <v/>
      </c>
      <c r="G290" s="29">
        <f>G286*G288</f>
        <v/>
      </c>
      <c r="H290" s="29">
        <f>H286*H288</f>
        <v/>
      </c>
      <c r="I290" s="29">
        <f>I286*I288</f>
        <v/>
      </c>
      <c r="J290" s="29">
        <f>J286*J288</f>
        <v/>
      </c>
      <c r="K290" s="29">
        <f>K286*K288</f>
        <v/>
      </c>
      <c r="L290" s="29">
        <f>L286*L288</f>
        <v/>
      </c>
      <c r="M290" s="29">
        <f>M286*M288</f>
        <v/>
      </c>
      <c r="N290" s="29">
        <f>N286*N288</f>
        <v/>
      </c>
      <c r="O290" s="29">
        <f>O286*O288</f>
        <v/>
      </c>
      <c r="P290" s="29">
        <f>P286*P288</f>
        <v/>
      </c>
      <c r="Q290" s="29">
        <f>Q286*Q288</f>
        <v/>
      </c>
      <c r="R290" s="29">
        <f>R286*R288</f>
        <v/>
      </c>
      <c r="S290" s="29">
        <f>S286*S288</f>
        <v/>
      </c>
      <c r="T290" s="29">
        <f>T286*T288</f>
        <v/>
      </c>
      <c r="U290" s="29">
        <f>U286*U288</f>
        <v/>
      </c>
      <c r="V290" s="29">
        <f>V286*V288</f>
        <v/>
      </c>
      <c r="W290" s="29">
        <f>W286*W288</f>
        <v/>
      </c>
      <c r="X290" s="29">
        <f>X286*X288</f>
        <v/>
      </c>
      <c r="Y290" s="29">
        <f>Y286*Y288</f>
        <v/>
      </c>
      <c r="Z290" s="29">
        <f>Z286*Z288</f>
        <v/>
      </c>
      <c r="AA290" s="29">
        <f>AA286*AA288</f>
        <v/>
      </c>
      <c r="AB290" s="29">
        <f>AB286*AB288</f>
        <v/>
      </c>
      <c r="AC290" s="29">
        <f>AC286*AC288</f>
        <v/>
      </c>
      <c r="AD290" s="29">
        <f>AD286*AD288</f>
        <v/>
      </c>
      <c r="AE290" s="29">
        <f>AE286*AE288</f>
        <v/>
      </c>
      <c r="AF290" s="29">
        <f>AF286*AF288</f>
        <v/>
      </c>
      <c r="AG290" s="29">
        <f>AG286*AG288</f>
        <v/>
      </c>
      <c r="AH290" s="29">
        <f>AH286*AH288</f>
        <v/>
      </c>
      <c r="AI290" s="29">
        <f>AI286*AI288</f>
        <v/>
      </c>
      <c r="AJ290" s="29">
        <f>AJ286*AJ288</f>
        <v/>
      </c>
      <c r="AK290" s="29">
        <f>AK286*AK288</f>
        <v/>
      </c>
    </row>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R166"/>
  <sheetViews>
    <sheetView workbookViewId="0">
      <selection activeCell="A1" sqref="A1"/>
    </sheetView>
  </sheetViews>
  <sheetFormatPr baseColWidth="8" defaultColWidth="12.63" defaultRowHeight="15" customHeight="1"/>
  <cols>
    <col width="7.63" customWidth="1" style="120" min="1" max="16"/>
    <col width="11.38" customWidth="1" style="120" min="17" max="17"/>
    <col width="35.38" customWidth="1" style="120" min="18" max="18"/>
    <col width="15.25" customWidth="1" style="120" min="19" max="19"/>
    <col width="7.63" customWidth="1" style="120" min="20" max="26"/>
  </cols>
  <sheetData>
    <row r="1">
      <c r="A1" s="74" t="inlineStr">
        <is>
          <t>State</t>
        </is>
      </c>
      <c r="C1" s="74" t="inlineStr">
        <is>
          <t>Refrigerant Fraction(NREL)</t>
        </is>
      </c>
      <c r="D1" s="74" t="inlineStr">
        <is>
          <t>Industry Fraction (FLIGHT)</t>
        </is>
      </c>
      <c r="E1" s="74" t="inlineStr">
        <is>
          <t>Combined</t>
        </is>
      </c>
    </row>
    <row r="2">
      <c r="A2" s="0" t="inlineStr">
        <is>
          <t>AL</t>
        </is>
      </c>
      <c r="B2" s="0" t="inlineStr">
        <is>
          <t>ALABAMA</t>
        </is>
      </c>
      <c r="C2" s="0" t="n">
        <v>0.02764119795082401</v>
      </c>
      <c r="D2" s="0" t="n">
        <v>0.02636775181152936</v>
      </c>
      <c r="E2" s="0" t="n">
        <v>0.02751385333689455</v>
      </c>
      <c r="G2" s="75" t="inlineStr">
        <is>
          <t>For more documentation about F-gas downscaling, check BPEiC (BAU Process Emissions in CO2e)</t>
        </is>
      </c>
    </row>
    <row r="3">
      <c r="A3" s="0" t="inlineStr">
        <is>
          <t>AK</t>
        </is>
      </c>
      <c r="B3" s="0" t="inlineStr">
        <is>
          <t>ALASKA</t>
        </is>
      </c>
      <c r="C3" s="0" t="n">
        <v>0</v>
      </c>
      <c r="D3" s="0" t="n">
        <v>0</v>
      </c>
      <c r="E3" s="0" t="n">
        <v>0</v>
      </c>
    </row>
    <row r="4">
      <c r="A4" s="0" t="inlineStr">
        <is>
          <t>AZ</t>
        </is>
      </c>
      <c r="B4" s="0" t="inlineStr">
        <is>
          <t>ARIZONA</t>
        </is>
      </c>
      <c r="C4" s="0" t="n">
        <v>0.02989076696597716</v>
      </c>
      <c r="D4" s="0" t="n">
        <v>0.03298365160596362</v>
      </c>
      <c r="E4" s="0" t="n">
        <v>0.03020005542997581</v>
      </c>
    </row>
    <row r="5">
      <c r="A5" s="0" t="inlineStr">
        <is>
          <t>AR</t>
        </is>
      </c>
      <c r="B5" s="0" t="inlineStr">
        <is>
          <t>ARKANSAS</t>
        </is>
      </c>
      <c r="C5" s="0" t="n">
        <v>0.0181007903616452</v>
      </c>
      <c r="D5" s="0" t="n">
        <v>0.004892400163375935</v>
      </c>
      <c r="E5" s="0" t="n">
        <v>0.01677995134181827</v>
      </c>
    </row>
    <row r="6">
      <c r="A6" s="0" t="inlineStr">
        <is>
          <t>CA</t>
        </is>
      </c>
      <c r="B6" s="0" t="inlineStr">
        <is>
          <t>CALIFORNIA</t>
        </is>
      </c>
      <c r="C6" s="0" t="n">
        <v>0.07110526747810125</v>
      </c>
      <c r="D6" s="0" t="n">
        <v>0.02421087506270369</v>
      </c>
      <c r="E6" s="0" t="n">
        <v>0.0664158282365615</v>
      </c>
    </row>
    <row r="7">
      <c r="A7" s="0" t="inlineStr">
        <is>
          <t>CO</t>
        </is>
      </c>
      <c r="B7" s="0" t="inlineStr">
        <is>
          <t>COLORADO</t>
        </is>
      </c>
      <c r="C7" s="0" t="n">
        <v>0.002011479940867556</v>
      </c>
      <c r="D7" s="0" t="n">
        <v>0.02635587691660097</v>
      </c>
      <c r="E7" s="0" t="n">
        <v>0.004445919638440898</v>
      </c>
      <c r="I7" s="76" t="n"/>
      <c r="L7" s="76" t="n"/>
    </row>
    <row r="8">
      <c r="A8" s="0" t="inlineStr">
        <is>
          <t>CT</t>
        </is>
      </c>
      <c r="B8" s="0" t="inlineStr">
        <is>
          <t>CONNECTICUT</t>
        </is>
      </c>
      <c r="C8" s="0" t="n">
        <v>0.006499542180457442</v>
      </c>
      <c r="D8" s="0" t="n">
        <v>0</v>
      </c>
      <c r="E8" s="0" t="n">
        <v>0.005849587962411698</v>
      </c>
      <c r="I8" s="76" t="n"/>
      <c r="L8" s="76" t="n"/>
    </row>
    <row r="9">
      <c r="A9" s="0" t="inlineStr">
        <is>
          <t>DE</t>
        </is>
      </c>
      <c r="B9" s="0" t="inlineStr">
        <is>
          <t>DELAWARE</t>
        </is>
      </c>
      <c r="C9" s="0" t="n">
        <v>0.001718671200622914</v>
      </c>
      <c r="D9" s="0" t="n">
        <v>0.0005027038853016339</v>
      </c>
      <c r="E9" s="0" t="n">
        <v>0.001597074469090786</v>
      </c>
      <c r="I9" s="76" t="n"/>
      <c r="L9" s="76" t="n"/>
    </row>
    <row r="10">
      <c r="A10" s="0" t="inlineStr">
        <is>
          <t>FL</t>
        </is>
      </c>
      <c r="B10" s="0" t="inlineStr">
        <is>
          <t>FLORIDA</t>
        </is>
      </c>
      <c r="C10" s="0" t="n">
        <v>0.117918234141762</v>
      </c>
      <c r="D10" s="0" t="n">
        <v>0.01277863097955386</v>
      </c>
      <c r="E10" s="0" t="n">
        <v>0.1074042738255412</v>
      </c>
      <c r="I10" s="76" t="n"/>
      <c r="L10" s="76" t="n"/>
    </row>
    <row r="11">
      <c r="A11" s="0" t="inlineStr">
        <is>
          <t>GA</t>
        </is>
      </c>
      <c r="B11" s="0" t="inlineStr">
        <is>
          <t>GEORGIA</t>
        </is>
      </c>
      <c r="C11" s="0" t="n">
        <v>0.02838306587391391</v>
      </c>
      <c r="D11" s="0" t="n">
        <v>0.005014655034019595</v>
      </c>
      <c r="E11" s="0" t="n">
        <v>0.02604622478992448</v>
      </c>
      <c r="I11" s="76" t="n"/>
      <c r="L11" s="76" t="n"/>
    </row>
    <row r="12">
      <c r="A12" s="0" t="inlineStr">
        <is>
          <t>HI</t>
        </is>
      </c>
      <c r="B12" s="0" t="inlineStr">
        <is>
          <t>HAWAII</t>
        </is>
      </c>
      <c r="C12" s="0" t="n">
        <v>0.01717601376729</v>
      </c>
      <c r="D12" s="0" t="n">
        <v>0.000200742271408414</v>
      </c>
      <c r="E12" s="0" t="n">
        <v>0.01547848661770184</v>
      </c>
      <c r="I12" s="76" t="n"/>
      <c r="L12" s="76" t="n"/>
    </row>
    <row r="13">
      <c r="A13" s="0" t="inlineStr">
        <is>
          <t>ID</t>
        </is>
      </c>
      <c r="B13" s="0" t="inlineStr">
        <is>
          <t>IDAHO</t>
        </is>
      </c>
      <c r="C13" s="0" t="n">
        <v>0.0008857795906674056</v>
      </c>
      <c r="D13" s="0" t="n">
        <v>0.002865185957744487</v>
      </c>
      <c r="E13" s="0" t="n">
        <v>0.001083720227375114</v>
      </c>
      <c r="I13" s="76" t="n"/>
      <c r="L13" s="76" t="n"/>
    </row>
    <row r="14">
      <c r="A14" s="0" t="inlineStr">
        <is>
          <t>IL</t>
        </is>
      </c>
      <c r="B14" s="0" t="inlineStr">
        <is>
          <t>ILLINOIS</t>
        </is>
      </c>
      <c r="C14" s="0" t="n">
        <v>0.02434295292918309</v>
      </c>
      <c r="D14" s="0" t="n">
        <v>0.05458431166917085</v>
      </c>
      <c r="E14" s="0" t="n">
        <v>0.02736708880318187</v>
      </c>
      <c r="I14" s="76" t="n"/>
      <c r="L14" s="76" t="n"/>
    </row>
    <row r="15">
      <c r="A15" s="0" t="inlineStr">
        <is>
          <t>IN</t>
        </is>
      </c>
      <c r="B15" s="0" t="inlineStr">
        <is>
          <t>INDIANA</t>
        </is>
      </c>
      <c r="C15" s="0" t="n">
        <v>0.01254400663427901</v>
      </c>
      <c r="D15" s="0" t="n">
        <v>0.01712783952063424</v>
      </c>
      <c r="E15" s="0" t="n">
        <v>0.01300238992291453</v>
      </c>
      <c r="I15" s="76" t="n"/>
      <c r="L15" s="76" t="n"/>
    </row>
    <row r="16">
      <c r="A16" s="0" t="inlineStr">
        <is>
          <t>IA</t>
        </is>
      </c>
      <c r="B16" s="0" t="inlineStr">
        <is>
          <t>IOWA</t>
        </is>
      </c>
      <c r="C16" s="0" t="n">
        <v>0.004328757674227601</v>
      </c>
      <c r="D16" s="0" t="n">
        <v>0.0005417213972091848</v>
      </c>
      <c r="E16" s="0" t="n">
        <v>0.00395005404652576</v>
      </c>
      <c r="I16" s="76" t="n"/>
      <c r="L16" s="76" t="n"/>
    </row>
    <row r="17">
      <c r="A17" s="0" t="inlineStr">
        <is>
          <t>KS</t>
        </is>
      </c>
      <c r="B17" s="0" t="inlineStr">
        <is>
          <t>KANSAS</t>
        </is>
      </c>
      <c r="C17" s="0" t="n">
        <v>0.007747009857300882</v>
      </c>
      <c r="D17" s="0" t="n">
        <v>0.0003258244979874032</v>
      </c>
      <c r="E17" s="0" t="n">
        <v>0.007004891321369534</v>
      </c>
      <c r="I17" s="76" t="n"/>
      <c r="L17" s="76" t="n"/>
    </row>
    <row r="18">
      <c r="A18" s="0" t="inlineStr">
        <is>
          <t>KY</t>
        </is>
      </c>
      <c r="B18" s="0" t="inlineStr">
        <is>
          <t>KENTUCKY</t>
        </is>
      </c>
      <c r="C18" s="0" t="n">
        <v>0.01649295317387172</v>
      </c>
      <c r="D18" s="0" t="n">
        <v>0.2668294545119992</v>
      </c>
      <c r="E18" s="0" t="n">
        <v>0.04152660330768447</v>
      </c>
      <c r="I18" s="76" t="n"/>
      <c r="L18" s="76" t="n"/>
    </row>
    <row r="19">
      <c r="A19" s="0" t="inlineStr">
        <is>
          <t>LA</t>
        </is>
      </c>
      <c r="B19" s="0" t="inlineStr">
        <is>
          <t>LOUISIANA</t>
        </is>
      </c>
      <c r="C19" s="0" t="n">
        <v>0.04006010518100161</v>
      </c>
      <c r="D19" s="0" t="n">
        <v>0.03872380617298883</v>
      </c>
      <c r="E19" s="0" t="n">
        <v>0.03992647528020033</v>
      </c>
      <c r="I19" s="76" t="n"/>
      <c r="L19" s="76" t="n"/>
    </row>
    <row r="20">
      <c r="A20" s="0" t="inlineStr">
        <is>
          <t>ME</t>
        </is>
      </c>
      <c r="B20" s="0" t="inlineStr">
        <is>
          <t>MAINE</t>
        </is>
      </c>
      <c r="C20" s="0" t="n">
        <v>0.0008250935929576831</v>
      </c>
      <c r="D20" s="0" t="n">
        <v>0.007275069557197043</v>
      </c>
      <c r="E20" s="0" t="n">
        <v>0.001470091189381619</v>
      </c>
      <c r="I20" s="76" t="n"/>
      <c r="L20" s="76" t="n"/>
    </row>
    <row r="21" ht="15.75" customHeight="1" s="120">
      <c r="A21" s="0" t="inlineStr">
        <is>
          <t>MD</t>
        </is>
      </c>
      <c r="B21" s="0" t="inlineStr">
        <is>
          <t>MARYLAND</t>
        </is>
      </c>
      <c r="C21" s="0" t="n">
        <v>0.01375452821888958</v>
      </c>
      <c r="D21" s="0" t="n">
        <v>0</v>
      </c>
      <c r="E21" s="0" t="n">
        <v>0.01237907539700062</v>
      </c>
      <c r="I21" s="76" t="n"/>
      <c r="L21" s="76" t="n"/>
    </row>
    <row r="22" ht="15.75" customHeight="1" s="120">
      <c r="A22" s="0" t="inlineStr">
        <is>
          <t>MA</t>
        </is>
      </c>
      <c r="B22" s="0" t="inlineStr">
        <is>
          <t>MASSACHUSETTS</t>
        </is>
      </c>
      <c r="C22" s="0" t="n">
        <v>0.01061034009057183</v>
      </c>
      <c r="D22" s="0" t="n">
        <v>0.004436347651007243</v>
      </c>
      <c r="E22" s="0" t="n">
        <v>0.009992940846615372</v>
      </c>
      <c r="I22" s="76" t="n"/>
      <c r="L22" s="76" t="n"/>
    </row>
    <row r="23" ht="15.75" customHeight="1" s="120">
      <c r="A23" s="0" t="inlineStr">
        <is>
          <t>MI</t>
        </is>
      </c>
      <c r="B23" s="0" t="inlineStr">
        <is>
          <t>MICHIGAN</t>
        </is>
      </c>
      <c r="C23" s="0" t="n">
        <v>0.0111716433331449</v>
      </c>
      <c r="D23" s="0" t="n">
        <v>0.002827525576685894</v>
      </c>
      <c r="E23" s="0" t="n">
        <v>0.010337231557499</v>
      </c>
      <c r="I23" s="76" t="n"/>
      <c r="L23" s="76" t="n"/>
    </row>
    <row r="24" ht="15.75" customHeight="1" s="120">
      <c r="A24" s="0" t="inlineStr">
        <is>
          <t>MN</t>
        </is>
      </c>
      <c r="B24" s="0" t="inlineStr">
        <is>
          <t>MINNESOTA</t>
        </is>
      </c>
      <c r="C24" s="0" t="n">
        <v>0.003440397167607371</v>
      </c>
      <c r="D24" s="0" t="n">
        <v>0.01844657487599076</v>
      </c>
      <c r="E24" s="0" t="n">
        <v>0.00494101493844571</v>
      </c>
      <c r="I24" s="76" t="n"/>
      <c r="L24" s="76" t="n"/>
    </row>
    <row r="25" ht="15.75" customHeight="1" s="120">
      <c r="A25" s="0" t="inlineStr">
        <is>
          <t>MS</t>
        </is>
      </c>
      <c r="B25" s="0" t="inlineStr">
        <is>
          <t>MISSISSIPPI</t>
        </is>
      </c>
      <c r="C25" s="0" t="n">
        <v>0.01867692809866062</v>
      </c>
      <c r="D25" s="0" t="n">
        <v>0</v>
      </c>
      <c r="E25" s="0" t="n">
        <v>0.01680923528879456</v>
      </c>
      <c r="I25" s="76" t="n"/>
      <c r="L25" s="76" t="n"/>
    </row>
    <row r="26" ht="15.75" customHeight="1" s="120">
      <c r="A26" s="0" t="inlineStr">
        <is>
          <t>MO</t>
        </is>
      </c>
      <c r="B26" s="0" t="inlineStr">
        <is>
          <t>MISSOURI</t>
        </is>
      </c>
      <c r="C26" s="0" t="n">
        <v>0.01628992034123305</v>
      </c>
      <c r="D26" s="0" t="n">
        <v>0.01219359448941543</v>
      </c>
      <c r="E26" s="0" t="n">
        <v>0.01588028775605129</v>
      </c>
      <c r="I26" s="76" t="n"/>
      <c r="L26" s="76" t="n"/>
    </row>
    <row r="27" ht="15.75" customHeight="1" s="120">
      <c r="A27" s="0" t="inlineStr">
        <is>
          <t>MT</t>
        </is>
      </c>
      <c r="B27" s="0" t="inlineStr">
        <is>
          <t>MONTANA</t>
        </is>
      </c>
      <c r="C27" s="0" t="n">
        <v>0.0001497846773461538</v>
      </c>
      <c r="D27" s="0" t="n">
        <v>0</v>
      </c>
      <c r="E27" s="0" t="n">
        <v>0.0001348062096115384</v>
      </c>
      <c r="I27" s="76" t="n"/>
      <c r="L27" s="76" t="n"/>
    </row>
    <row r="28" ht="15.75" customHeight="1" s="120">
      <c r="A28" s="0" t="inlineStr">
        <is>
          <t>NE</t>
        </is>
      </c>
      <c r="B28" s="0" t="inlineStr">
        <is>
          <t>NEBRASKA</t>
        </is>
      </c>
      <c r="C28" s="0" t="n">
        <v>0.0033527958230825</v>
      </c>
      <c r="D28" s="0" t="n">
        <v>0.0002961372606664406</v>
      </c>
      <c r="E28" s="0" t="n">
        <v>0.003047129966840895</v>
      </c>
      <c r="I28" s="76" t="n"/>
      <c r="L28" s="76" t="n"/>
    </row>
    <row r="29" ht="15.75" customHeight="1" s="120">
      <c r="A29" s="0" t="inlineStr">
        <is>
          <t>NV</t>
        </is>
      </c>
      <c r="B29" s="0" t="inlineStr">
        <is>
          <t>NEVADA</t>
        </is>
      </c>
      <c r="C29" s="0" t="n">
        <v>0.008560630558418651</v>
      </c>
      <c r="D29" s="0" t="n">
        <v>0.001385800238142536</v>
      </c>
      <c r="E29" s="0" t="n">
        <v>0.00784314752639104</v>
      </c>
      <c r="I29" s="76" t="n"/>
      <c r="L29" s="76" t="n"/>
    </row>
    <row r="30" ht="15.75" customHeight="1" s="120">
      <c r="A30" s="0" t="inlineStr">
        <is>
          <t>NH</t>
        </is>
      </c>
      <c r="B30" s="0" t="inlineStr">
        <is>
          <t>NEW HAMPSHIRE</t>
        </is>
      </c>
      <c r="C30" s="0" t="n">
        <v>0.00111759509471151</v>
      </c>
      <c r="D30" s="0" t="n">
        <v>0</v>
      </c>
      <c r="E30" s="0" t="n">
        <v>0.001005835585240359</v>
      </c>
      <c r="I30" s="76" t="n"/>
      <c r="L30" s="76" t="n"/>
    </row>
    <row r="31" ht="15.75" customHeight="1" s="120">
      <c r="A31" s="0" t="inlineStr">
        <is>
          <t>NJ</t>
        </is>
      </c>
      <c r="B31" s="0" t="inlineStr">
        <is>
          <t>NEW JERSEY</t>
        </is>
      </c>
      <c r="C31" s="0" t="n">
        <v>0.02627387564571883</v>
      </c>
      <c r="D31" s="0" t="n">
        <v>0.003680595409493594</v>
      </c>
      <c r="E31" s="0" t="n">
        <v>0.02401454762209631</v>
      </c>
      <c r="I31" s="76" t="n"/>
      <c r="L31" s="76" t="n"/>
    </row>
    <row r="32" ht="15.75" customHeight="1" s="120">
      <c r="A32" s="0" t="inlineStr">
        <is>
          <t>NM</t>
        </is>
      </c>
      <c r="B32" s="0" t="inlineStr">
        <is>
          <t>NEW MEXICO</t>
        </is>
      </c>
      <c r="C32" s="0" t="n">
        <v>0.002708176726209022</v>
      </c>
      <c r="D32" s="0" t="n">
        <v>0.004178040412755515</v>
      </c>
      <c r="E32" s="0" t="n">
        <v>0.002855163094863672</v>
      </c>
      <c r="I32" s="76" t="n"/>
      <c r="L32" s="76" t="n"/>
    </row>
    <row r="33" ht="15.75" customHeight="1" s="120">
      <c r="A33" s="0" t="inlineStr">
        <is>
          <t>NY</t>
        </is>
      </c>
      <c r="B33" s="0" t="inlineStr">
        <is>
          <t>NEW YORK</t>
        </is>
      </c>
      <c r="C33" s="0" t="n">
        <v>0.03867551428672297</v>
      </c>
      <c r="D33" s="0" t="n">
        <v>0.02144719118303754</v>
      </c>
      <c r="E33" s="0" t="n">
        <v>0.03695268197635442</v>
      </c>
      <c r="I33" s="76" t="n"/>
      <c r="L33" s="76" t="n"/>
    </row>
    <row r="34" ht="15.75" customHeight="1" s="120">
      <c r="A34" s="0" t="inlineStr">
        <is>
          <t>NC</t>
        </is>
      </c>
      <c r="B34" s="0" t="inlineStr">
        <is>
          <t>NORTH CAROLINA</t>
        </is>
      </c>
      <c r="C34" s="0" t="n">
        <v>0.02374829319223567</v>
      </c>
      <c r="D34" s="0" t="n">
        <v>0.05738899220989929</v>
      </c>
      <c r="E34" s="0" t="n">
        <v>0.02711236309400203</v>
      </c>
      <c r="I34" s="76" t="n"/>
      <c r="L34" s="76" t="n"/>
    </row>
    <row r="35" ht="15.75" customHeight="1" s="120">
      <c r="A35" s="0" t="inlineStr">
        <is>
          <t>ND</t>
        </is>
      </c>
      <c r="B35" s="0" t="inlineStr">
        <is>
          <t>NORTH DAKOTA</t>
        </is>
      </c>
      <c r="C35" s="0" t="n">
        <v>0.0004074041760294928</v>
      </c>
      <c r="D35" s="0" t="n">
        <v>0.0003410356729194774</v>
      </c>
      <c r="E35" s="0" t="n">
        <v>0.0004007673257184913</v>
      </c>
      <c r="I35" s="76" t="n"/>
      <c r="L35" s="76" t="n"/>
    </row>
    <row r="36" ht="15.75" customHeight="1" s="120">
      <c r="A36" s="0" t="inlineStr">
        <is>
          <t>OH</t>
        </is>
      </c>
      <c r="B36" s="0" t="inlineStr">
        <is>
          <t>OHIO</t>
        </is>
      </c>
      <c r="C36" s="0" t="n">
        <v>0.01861513607456395</v>
      </c>
      <c r="D36" s="0" t="n">
        <v>0.03794153333280179</v>
      </c>
      <c r="E36" s="0" t="n">
        <v>0.02054777580038774</v>
      </c>
      <c r="I36" s="76" t="n"/>
      <c r="L36" s="76" t="n"/>
    </row>
    <row r="37" ht="15.75" customHeight="1" s="120">
      <c r="A37" s="0" t="inlineStr">
        <is>
          <t>OK</t>
        </is>
      </c>
      <c r="B37" s="0" t="inlineStr">
        <is>
          <t>OKLAHOMA</t>
        </is>
      </c>
      <c r="C37" s="0" t="n">
        <v>0.02556047816764451</v>
      </c>
      <c r="D37" s="0" t="n">
        <v>0.002147433380001671</v>
      </c>
      <c r="E37" s="0" t="n">
        <v>0.02321917368888022</v>
      </c>
      <c r="I37" s="76" t="n"/>
      <c r="L37" s="76" t="n"/>
    </row>
    <row r="38" ht="15.75" customHeight="1" s="120">
      <c r="A38" s="0" t="inlineStr">
        <is>
          <t>OR</t>
        </is>
      </c>
      <c r="B38" s="0" t="inlineStr">
        <is>
          <t>OREGON</t>
        </is>
      </c>
      <c r="C38" s="0" t="n">
        <v>4.590476115711338e-19</v>
      </c>
      <c r="D38" s="0" t="n">
        <v>0.03138144554453094</v>
      </c>
      <c r="E38" s="0" t="n">
        <v>0.003138144554453095</v>
      </c>
      <c r="I38" s="76" t="n"/>
      <c r="L38" s="76" t="n"/>
    </row>
    <row r="39" ht="15.75" customHeight="1" s="120">
      <c r="A39" s="0" t="inlineStr">
        <is>
          <t>PA</t>
        </is>
      </c>
      <c r="B39" s="0" t="inlineStr">
        <is>
          <t>PENNSYLVANIA</t>
        </is>
      </c>
      <c r="C39" s="0" t="n">
        <v>0.03187743267227482</v>
      </c>
      <c r="D39" s="0" t="n">
        <v>0.01825787714086684</v>
      </c>
      <c r="E39" s="0" t="n">
        <v>0.03051547711913402</v>
      </c>
      <c r="I39" s="76" t="n"/>
      <c r="L39" s="76" t="n"/>
    </row>
    <row r="40" ht="15.75" customHeight="1" s="120">
      <c r="A40" s="0" t="inlineStr">
        <is>
          <t>RI</t>
        </is>
      </c>
      <c r="B40" s="0" t="inlineStr">
        <is>
          <t>RHODE ISLAND</t>
        </is>
      </c>
      <c r="C40" s="0" t="n">
        <v>0.001757348093822371</v>
      </c>
      <c r="D40" s="0" t="n">
        <v>0</v>
      </c>
      <c r="E40" s="0" t="n">
        <v>0.001581613284440134</v>
      </c>
      <c r="I40" s="76" t="n"/>
      <c r="L40" s="76" t="n"/>
    </row>
    <row r="41" ht="15.75" customHeight="1" s="120">
      <c r="A41" s="0" t="inlineStr">
        <is>
          <t>SC</t>
        </is>
      </c>
      <c r="B41" s="0" t="inlineStr">
        <is>
          <t>SOUTH CAROLINA</t>
        </is>
      </c>
      <c r="C41" s="0" t="n">
        <v>0.0144910003615189</v>
      </c>
      <c r="D41" s="0" t="n">
        <v>0.003346119202344081</v>
      </c>
      <c r="E41" s="0" t="n">
        <v>0.01337651224560142</v>
      </c>
      <c r="I41" s="76" t="n"/>
      <c r="L41" s="76" t="n"/>
    </row>
    <row r="42" ht="15.75" customHeight="1" s="120">
      <c r="A42" s="0" t="inlineStr">
        <is>
          <t>SD</t>
        </is>
      </c>
      <c r="B42" s="0" t="inlineStr">
        <is>
          <t>SOUTH DAKOTA</t>
        </is>
      </c>
      <c r="C42" s="0" t="n">
        <v>0.001053452563417639</v>
      </c>
      <c r="D42" s="0" t="n">
        <v>0</v>
      </c>
      <c r="E42" s="0" t="n">
        <v>0.0009481073070758749</v>
      </c>
      <c r="I42" s="76" t="n"/>
      <c r="L42" s="76" t="n"/>
    </row>
    <row r="43" ht="15.75" customHeight="1" s="120">
      <c r="A43" s="0" t="inlineStr">
        <is>
          <t>TN</t>
        </is>
      </c>
      <c r="B43" s="0" t="inlineStr">
        <is>
          <t>TENNESSEE</t>
        </is>
      </c>
      <c r="C43" s="0" t="n">
        <v>0.0285576318817863</v>
      </c>
      <c r="D43" s="0" t="n">
        <v>0.007202745792371307</v>
      </c>
      <c r="E43" s="0" t="n">
        <v>0.0264221432728448</v>
      </c>
      <c r="I43" s="76" t="n"/>
      <c r="L43" s="76" t="n"/>
    </row>
    <row r="44" ht="15.75" customHeight="1" s="120">
      <c r="A44" s="0" t="inlineStr">
        <is>
          <t>TX</t>
        </is>
      </c>
      <c r="B44" s="0" t="inlineStr">
        <is>
          <t>TEXAS</t>
        </is>
      </c>
      <c r="C44" s="0" t="n">
        <v>0.239417921385609</v>
      </c>
      <c r="D44" s="0" t="n">
        <v>0.1111386684069608</v>
      </c>
      <c r="E44" s="0" t="n">
        <v>0.2265899960877442</v>
      </c>
      <c r="I44" s="76" t="n"/>
      <c r="L44" s="76" t="n"/>
    </row>
    <row r="45" ht="15.75" customHeight="1" s="120">
      <c r="A45" s="0" t="inlineStr">
        <is>
          <t>UT</t>
        </is>
      </c>
      <c r="B45" s="0" t="inlineStr">
        <is>
          <t>UTAH</t>
        </is>
      </c>
      <c r="C45" s="0" t="n">
        <v>0.003530165593364786</v>
      </c>
      <c r="D45" s="0" t="n">
        <v>0.02320495836803206</v>
      </c>
      <c r="E45" s="0" t="n">
        <v>0.005497644870831514</v>
      </c>
      <c r="I45" s="76" t="n"/>
      <c r="L45" s="76" t="n"/>
    </row>
    <row r="46" ht="15.75" customHeight="1" s="120">
      <c r="A46" s="0" t="inlineStr">
        <is>
          <t>VT</t>
        </is>
      </c>
      <c r="B46" s="0" t="inlineStr">
        <is>
          <t>VERMONT</t>
        </is>
      </c>
      <c r="C46" s="0" t="n">
        <v>0.0006800266636027236</v>
      </c>
      <c r="D46" s="0" t="n">
        <v>0.0117749761696305</v>
      </c>
      <c r="E46" s="0" t="n">
        <v>0.001789521614205501</v>
      </c>
      <c r="I46" s="76" t="n"/>
      <c r="L46" s="76" t="n"/>
    </row>
    <row r="47" ht="15.75" customHeight="1" s="120">
      <c r="A47" s="0" t="inlineStr">
        <is>
          <t>VA</t>
        </is>
      </c>
      <c r="B47" s="0" t="inlineStr">
        <is>
          <t>VIRGINIA</t>
        </is>
      </c>
      <c r="C47" s="0" t="n">
        <v>0.01710734648751775</v>
      </c>
      <c r="D47" s="0" t="n">
        <v>0.01718410390374731</v>
      </c>
      <c r="E47" s="0" t="n">
        <v>0.01711502222914071</v>
      </c>
      <c r="I47" s="76" t="n"/>
      <c r="L47" s="76" t="n"/>
    </row>
    <row r="48" ht="15.75" customHeight="1" s="120">
      <c r="A48" s="0" t="inlineStr">
        <is>
          <t>WA</t>
        </is>
      </c>
      <c r="B48" s="0" t="inlineStr">
        <is>
          <t>WASHINGTON</t>
        </is>
      </c>
      <c r="C48" s="0" t="n">
        <v>0</v>
      </c>
      <c r="D48" s="0" t="n">
        <v>0.05260493632596519</v>
      </c>
      <c r="E48" s="0" t="n">
        <v>0.005260493632596519</v>
      </c>
      <c r="I48" s="76" t="n"/>
      <c r="L48" s="76" t="n"/>
    </row>
    <row r="49" ht="15.75" customHeight="1" s="120">
      <c r="A49" s="0" t="inlineStr">
        <is>
          <t>WV</t>
        </is>
      </c>
      <c r="B49" s="0" t="inlineStr">
        <is>
          <t>WEST VIRGINIA</t>
        </is>
      </c>
      <c r="C49" s="0" t="n">
        <v>0.001594292789282611</v>
      </c>
      <c r="D49" s="0" t="n">
        <v>0.03280637638881844</v>
      </c>
      <c r="E49" s="0" t="n">
        <v>0.004715501149236195</v>
      </c>
      <c r="I49" s="76" t="n"/>
      <c r="L49" s="76" t="n"/>
    </row>
    <row r="50" ht="15.75" customHeight="1" s="120">
      <c r="A50" s="0" t="inlineStr">
        <is>
          <t>WI</t>
        </is>
      </c>
      <c r="B50" s="0" t="inlineStr">
        <is>
          <t>WISCONSIN</t>
        </is>
      </c>
      <c r="C50" s="0" t="n">
        <v>0.006544825304584305</v>
      </c>
      <c r="D50" s="0" t="n">
        <v>0</v>
      </c>
      <c r="E50" s="0" t="n">
        <v>0.005890342774125874</v>
      </c>
      <c r="I50" s="76" t="n"/>
      <c r="L50" s="76" t="n"/>
    </row>
    <row r="51" ht="15.75" customHeight="1" s="120">
      <c r="A51" s="0" t="inlineStr">
        <is>
          <t>WY</t>
        </is>
      </c>
      <c r="B51" s="0" t="inlineStr">
        <is>
          <t>WYOMING</t>
        </is>
      </c>
      <c r="C51" s="0" t="n">
        <v>0.000154336448974321</v>
      </c>
      <c r="D51" s="0" t="n">
        <v>0</v>
      </c>
      <c r="E51" s="0" t="n">
        <v>0.0001389028040768889</v>
      </c>
      <c r="I51" s="76" t="n"/>
      <c r="L51" s="76" t="n"/>
    </row>
    <row r="52" ht="15.75" customHeight="1" s="120">
      <c r="I52" s="76" t="n"/>
      <c r="L52" s="76" t="n"/>
      <c r="Q52" s="1" t="n"/>
      <c r="R52" s="1" t="n"/>
    </row>
    <row r="53" ht="15.75" customHeight="1" s="120">
      <c r="I53" s="76" t="n"/>
      <c r="L53" s="76" t="n"/>
    </row>
    <row r="54" ht="15.75" customHeight="1" s="120">
      <c r="I54" s="76" t="n"/>
      <c r="L54" s="76" t="n"/>
    </row>
    <row r="55" ht="15.75" customHeight="1" s="120">
      <c r="I55" s="76" t="n"/>
      <c r="L55" s="76" t="n"/>
    </row>
    <row r="56" ht="15.75" customHeight="1" s="120">
      <c r="I56" s="76" t="n"/>
      <c r="L56" s="76" t="n"/>
    </row>
    <row r="57" ht="15.75" customHeight="1" s="120">
      <c r="I57" s="76" t="n"/>
      <c r="L57" s="76" t="n"/>
    </row>
    <row r="58" ht="15.75" customHeight="1" s="120">
      <c r="I58" s="76" t="n"/>
      <c r="L58" s="76" t="n"/>
    </row>
    <row r="59" ht="15.75" customHeight="1" s="120">
      <c r="I59" s="76" t="n"/>
      <c r="L59" s="76" t="n"/>
    </row>
    <row r="60" ht="15.75" customHeight="1" s="120">
      <c r="I60" s="76" t="n"/>
      <c r="L60" s="76" t="n"/>
    </row>
    <row r="61" ht="15.75" customHeight="1" s="120">
      <c r="I61" s="76" t="n"/>
      <c r="L61" s="76" t="n"/>
    </row>
    <row r="62" ht="15.75" customHeight="1" s="120">
      <c r="I62" s="76" t="n"/>
      <c r="L62" s="76" t="n"/>
    </row>
    <row r="63" ht="15.75" customHeight="1" s="120">
      <c r="I63" s="76" t="n"/>
      <c r="L63" s="76" t="n"/>
    </row>
    <row r="64" ht="15.75" customHeight="1" s="120">
      <c r="I64" s="76" t="n"/>
      <c r="L64" s="76" t="n"/>
    </row>
    <row r="65" ht="15.75" customHeight="1" s="120">
      <c r="I65" s="76" t="n"/>
      <c r="L65" s="76" t="n"/>
    </row>
    <row r="66" ht="15.75" customHeight="1" s="120">
      <c r="I66" s="76" t="n"/>
      <c r="L66" s="76" t="n"/>
    </row>
    <row r="67" ht="15.75" customHeight="1" s="120">
      <c r="I67" s="76" t="n"/>
      <c r="L67" s="76" t="n"/>
    </row>
    <row r="68" ht="15.75" customHeight="1" s="120">
      <c r="I68" s="76" t="n"/>
      <c r="L68" s="76" t="n"/>
    </row>
    <row r="69" ht="15.75" customHeight="1" s="120">
      <c r="I69" s="76" t="n"/>
      <c r="L69" s="76" t="n"/>
    </row>
    <row r="70" ht="15.75" customHeight="1" s="120">
      <c r="I70" s="76" t="n"/>
      <c r="L70" s="76" t="n"/>
    </row>
    <row r="71" ht="15.75" customHeight="1" s="120">
      <c r="I71" s="76" t="n"/>
      <c r="L71" s="76" t="n"/>
    </row>
    <row r="72" ht="15.75" customHeight="1" s="120">
      <c r="I72" s="76" t="n"/>
      <c r="L72" s="76" t="n"/>
    </row>
    <row r="73" ht="15.75" customHeight="1" s="120">
      <c r="I73" s="76" t="n"/>
      <c r="L73" s="76" t="n"/>
    </row>
    <row r="74" ht="15.75" customHeight="1" s="120">
      <c r="I74" s="76" t="n"/>
      <c r="L74" s="76" t="n"/>
    </row>
    <row r="75" ht="15.75" customHeight="1" s="120">
      <c r="I75" s="76" t="n"/>
      <c r="L75" s="76" t="n"/>
    </row>
    <row r="76" ht="15.75" customHeight="1" s="120">
      <c r="I76" s="76" t="n"/>
      <c r="L76" s="76" t="n"/>
    </row>
    <row r="77" ht="15.75" customHeight="1" s="120">
      <c r="I77" s="76" t="n"/>
      <c r="L77" s="76" t="n"/>
    </row>
    <row r="78" ht="15.75" customHeight="1" s="120">
      <c r="I78" s="76" t="n"/>
      <c r="L78" s="76" t="n"/>
    </row>
    <row r="79" ht="15.75" customHeight="1" s="120">
      <c r="I79" s="76" t="n"/>
      <c r="L79" s="76" t="n"/>
    </row>
    <row r="80" ht="15.75" customHeight="1" s="120">
      <c r="I80" s="76" t="n"/>
      <c r="L80" s="76" t="n"/>
    </row>
    <row r="81" ht="15.75" customHeight="1" s="120">
      <c r="I81" s="76" t="n"/>
      <c r="L81" s="76" t="n"/>
    </row>
    <row r="82" ht="15.75" customHeight="1" s="120">
      <c r="I82" s="76" t="n"/>
      <c r="L82" s="76" t="n"/>
    </row>
    <row r="83" ht="15.75" customHeight="1" s="120">
      <c r="I83" s="76" t="n"/>
      <c r="L83" s="76" t="n"/>
    </row>
    <row r="84" ht="15.75" customHeight="1" s="120">
      <c r="I84" s="76" t="n"/>
      <c r="L84" s="76" t="n"/>
    </row>
    <row r="85" ht="15.75" customHeight="1" s="120">
      <c r="I85" s="76" t="n"/>
      <c r="L85" s="76" t="n"/>
    </row>
    <row r="86" ht="15.75" customHeight="1" s="120">
      <c r="I86" s="76" t="n"/>
      <c r="L86" s="76" t="n"/>
    </row>
    <row r="87" ht="15.75" customHeight="1" s="120">
      <c r="I87" s="76" t="n"/>
      <c r="L87" s="76" t="n"/>
    </row>
    <row r="88" ht="15.75" customHeight="1" s="120">
      <c r="I88" s="76" t="n"/>
      <c r="L88" s="76" t="n"/>
    </row>
    <row r="89" ht="15.75" customHeight="1" s="120">
      <c r="I89" s="76" t="n"/>
      <c r="L89" s="76" t="n"/>
    </row>
    <row r="90" ht="15.75" customHeight="1" s="120">
      <c r="I90" s="76" t="n"/>
      <c r="L90" s="76" t="n"/>
    </row>
    <row r="91" ht="15.75" customHeight="1" s="120">
      <c r="I91" s="76" t="n"/>
      <c r="L91" s="76" t="n"/>
    </row>
    <row r="92" ht="15.75" customHeight="1" s="120">
      <c r="I92" s="76" t="n"/>
      <c r="L92" s="76" t="n"/>
    </row>
    <row r="93" ht="15.75" customHeight="1" s="120">
      <c r="I93" s="76" t="n"/>
      <c r="L93" s="76" t="n"/>
    </row>
    <row r="94" ht="15.75" customHeight="1" s="120">
      <c r="I94" s="76" t="n"/>
      <c r="L94" s="76" t="n"/>
    </row>
    <row r="95" ht="15.75" customHeight="1" s="120">
      <c r="I95" s="76" t="n"/>
      <c r="L95" s="76" t="n"/>
    </row>
    <row r="96" ht="15.75" customHeight="1" s="120">
      <c r="I96" s="76" t="n"/>
      <c r="L96" s="76" t="n"/>
    </row>
    <row r="97" ht="15.75" customHeight="1" s="120">
      <c r="I97" s="76" t="n"/>
      <c r="L97" s="76" t="n"/>
    </row>
    <row r="98" ht="15.75" customHeight="1" s="120">
      <c r="I98" s="76" t="n"/>
      <c r="L98" s="76" t="n"/>
    </row>
    <row r="99" ht="15.75" customHeight="1" s="120">
      <c r="I99" s="76" t="n"/>
      <c r="L99" s="76" t="n"/>
    </row>
    <row r="100" ht="15.75" customHeight="1" s="120">
      <c r="I100" s="76" t="n"/>
      <c r="L100" s="76" t="n"/>
    </row>
    <row r="101" ht="15.75" customHeight="1" s="120">
      <c r="I101" s="76" t="n"/>
      <c r="L101" s="76" t="n"/>
    </row>
    <row r="102" ht="15.75" customHeight="1" s="120">
      <c r="I102" s="76" t="n"/>
      <c r="L102" s="76" t="n"/>
    </row>
    <row r="103" ht="15.75" customHeight="1" s="120">
      <c r="I103" s="76" t="n"/>
      <c r="L103" s="76" t="n"/>
    </row>
    <row r="104" ht="15.75" customHeight="1" s="120">
      <c r="I104" s="76" t="n"/>
      <c r="L104" s="76" t="n"/>
    </row>
    <row r="105" ht="15.75" customHeight="1" s="120">
      <c r="I105" s="76" t="n"/>
      <c r="L105" s="76" t="n"/>
    </row>
    <row r="106" ht="15.75" customHeight="1" s="120">
      <c r="I106" s="76" t="n"/>
      <c r="L106" s="76" t="n"/>
    </row>
    <row r="107" ht="15.75" customHeight="1" s="120">
      <c r="I107" s="76" t="n"/>
      <c r="L107" s="76" t="n"/>
    </row>
    <row r="108" ht="15.75" customHeight="1" s="120">
      <c r="I108" s="76" t="n"/>
      <c r="L108" s="76" t="n"/>
    </row>
    <row r="109" ht="15.75" customHeight="1" s="120">
      <c r="I109" s="76" t="n"/>
      <c r="L109" s="76" t="n"/>
    </row>
    <row r="110" ht="15.75" customHeight="1" s="120">
      <c r="I110" s="76" t="n"/>
      <c r="L110" s="76" t="n"/>
    </row>
    <row r="111" ht="15.75" customHeight="1" s="120">
      <c r="I111" s="76" t="n"/>
      <c r="L111" s="76" t="n"/>
    </row>
    <row r="112" ht="15.75" customHeight="1" s="120">
      <c r="I112" s="76" t="n"/>
      <c r="L112" s="76" t="n"/>
    </row>
    <row r="113" ht="15.75" customHeight="1" s="120">
      <c r="I113" s="76" t="n"/>
      <c r="L113" s="76" t="n"/>
    </row>
    <row r="114" ht="15.75" customHeight="1" s="120">
      <c r="I114" s="76" t="n"/>
      <c r="L114" s="76" t="n"/>
    </row>
    <row r="115" ht="15.75" customHeight="1" s="120">
      <c r="I115" s="76" t="n"/>
      <c r="L115" s="76" t="n"/>
    </row>
    <row r="116" ht="15.75" customHeight="1" s="120">
      <c r="I116" s="76" t="n"/>
      <c r="L116" s="76" t="n"/>
    </row>
    <row r="117" ht="15.75" customHeight="1" s="120">
      <c r="I117" s="76" t="n"/>
      <c r="L117" s="76" t="n"/>
    </row>
    <row r="118" ht="15.75" customHeight="1" s="120">
      <c r="I118" s="76" t="n"/>
      <c r="L118" s="76" t="n"/>
    </row>
    <row r="119" ht="15.75" customHeight="1" s="120">
      <c r="I119" s="76" t="n"/>
      <c r="L119" s="76" t="n"/>
    </row>
    <row r="120" ht="15.75" customHeight="1" s="120">
      <c r="I120" s="76" t="n"/>
      <c r="L120" s="76" t="n"/>
    </row>
    <row r="121" ht="15.75" customHeight="1" s="120">
      <c r="I121" s="76" t="n"/>
      <c r="L121" s="76" t="n"/>
    </row>
    <row r="122" ht="15.75" customHeight="1" s="120">
      <c r="I122" s="76" t="n"/>
      <c r="L122" s="76" t="n"/>
    </row>
    <row r="123" ht="15.75" customHeight="1" s="120">
      <c r="I123" s="76" t="n"/>
      <c r="L123" s="76" t="n"/>
    </row>
    <row r="124" ht="15.75" customHeight="1" s="120">
      <c r="I124" s="76" t="n"/>
      <c r="L124" s="76" t="n"/>
    </row>
    <row r="125" ht="15.75" customHeight="1" s="120">
      <c r="I125" s="76" t="n"/>
      <c r="L125" s="76" t="n"/>
    </row>
    <row r="126" ht="15.75" customHeight="1" s="120">
      <c r="I126" s="76" t="n"/>
      <c r="L126" s="76" t="n"/>
    </row>
    <row r="127" ht="15.75" customHeight="1" s="120">
      <c r="I127" s="76" t="n"/>
      <c r="L127" s="76" t="n"/>
    </row>
    <row r="128" ht="15.75" customHeight="1" s="120">
      <c r="I128" s="76" t="n"/>
      <c r="L128" s="76" t="n"/>
    </row>
    <row r="129" ht="15.75" customHeight="1" s="120">
      <c r="I129" s="76" t="n"/>
      <c r="L129" s="76" t="n"/>
    </row>
    <row r="130" ht="15.75" customHeight="1" s="120">
      <c r="I130" s="76" t="n"/>
      <c r="L130" s="76" t="n"/>
    </row>
    <row r="131" ht="15.75" customHeight="1" s="120">
      <c r="I131" s="76" t="n"/>
      <c r="L131" s="76" t="n"/>
    </row>
    <row r="132" ht="15.75" customHeight="1" s="120">
      <c r="I132" s="76" t="n"/>
      <c r="L132" s="76" t="n"/>
    </row>
    <row r="133" ht="15.75" customHeight="1" s="120">
      <c r="I133" s="76" t="n"/>
      <c r="L133" s="76" t="n"/>
    </row>
    <row r="134" ht="15.75" customHeight="1" s="120">
      <c r="I134" s="76" t="n"/>
      <c r="L134" s="76" t="n"/>
    </row>
    <row r="135" ht="15.75" customHeight="1" s="120">
      <c r="I135" s="76" t="n"/>
      <c r="L135" s="76" t="n"/>
    </row>
    <row r="136" ht="15.75" customHeight="1" s="120">
      <c r="I136" s="76" t="n"/>
      <c r="L136" s="76" t="n"/>
    </row>
    <row r="137" ht="15.75" customHeight="1" s="120">
      <c r="I137" s="76" t="n"/>
      <c r="L137" s="76" t="n"/>
    </row>
    <row r="138" ht="15.75" customHeight="1" s="120">
      <c r="I138" s="76" t="n"/>
      <c r="L138" s="76" t="n"/>
    </row>
    <row r="139" ht="15.75" customHeight="1" s="120">
      <c r="I139" s="76" t="n"/>
      <c r="L139" s="76" t="n"/>
    </row>
    <row r="140" ht="15.75" customHeight="1" s="120">
      <c r="I140" s="76" t="n"/>
      <c r="L140" s="76" t="n"/>
    </row>
    <row r="141" ht="15.75" customHeight="1" s="120">
      <c r="I141" s="76" t="n"/>
      <c r="L141" s="76" t="n"/>
    </row>
    <row r="142" ht="15.75" customHeight="1" s="120">
      <c r="I142" s="76" t="n"/>
      <c r="L142" s="76" t="n"/>
    </row>
    <row r="143" ht="15.75" customHeight="1" s="120">
      <c r="I143" s="76" t="n"/>
      <c r="L143" s="76" t="n"/>
    </row>
    <row r="144" ht="15.75" customHeight="1" s="120">
      <c r="I144" s="76" t="n"/>
      <c r="L144" s="76" t="n"/>
    </row>
    <row r="145" ht="15.75" customHeight="1" s="120">
      <c r="I145" s="76" t="n"/>
      <c r="L145" s="76" t="n"/>
    </row>
    <row r="146" ht="15.75" customHeight="1" s="120">
      <c r="I146" s="76" t="n"/>
      <c r="L146" s="76" t="n"/>
    </row>
    <row r="147" ht="15.75" customHeight="1" s="120">
      <c r="I147" s="76" t="n"/>
      <c r="L147" s="76" t="n"/>
    </row>
    <row r="148" ht="15.75" customHeight="1" s="120">
      <c r="I148" s="76" t="n"/>
      <c r="L148" s="76" t="n"/>
    </row>
    <row r="149" ht="15.75" customHeight="1" s="120">
      <c r="I149" s="76" t="n"/>
      <c r="L149" s="76" t="n"/>
    </row>
    <row r="150" ht="15.75" customHeight="1" s="120">
      <c r="I150" s="76" t="n"/>
      <c r="L150" s="76" t="n"/>
    </row>
    <row r="151" ht="15.75" customHeight="1" s="120">
      <c r="I151" s="76" t="n"/>
      <c r="L151" s="76" t="n"/>
    </row>
    <row r="152" ht="15.75" customHeight="1" s="120">
      <c r="I152" s="76" t="n"/>
      <c r="L152" s="76" t="n"/>
    </row>
    <row r="153" ht="15.75" customHeight="1" s="120">
      <c r="I153" s="76" t="n"/>
      <c r="L153" s="76" t="n"/>
    </row>
    <row r="154" ht="15.75" customHeight="1" s="120">
      <c r="I154" s="76" t="n"/>
      <c r="L154" s="76" t="n"/>
    </row>
    <row r="155" ht="15.75" customHeight="1" s="120">
      <c r="I155" s="76" t="n"/>
      <c r="L155" s="76" t="n"/>
    </row>
    <row r="156" ht="15.75" customHeight="1" s="120">
      <c r="I156" s="76" t="n"/>
      <c r="L156" s="76" t="n"/>
    </row>
    <row r="157" ht="15.75" customHeight="1" s="120">
      <c r="I157" s="76" t="n"/>
      <c r="L157" s="76" t="n"/>
    </row>
    <row r="158" ht="15.75" customHeight="1" s="120">
      <c r="I158" s="76" t="n"/>
      <c r="L158" s="76" t="n"/>
    </row>
    <row r="159" ht="15.75" customHeight="1" s="120">
      <c r="I159" s="76" t="n"/>
      <c r="L159" s="76" t="n"/>
    </row>
    <row r="160" ht="15.75" customHeight="1" s="120">
      <c r="I160" s="76" t="n"/>
      <c r="L160" s="76" t="n"/>
    </row>
    <row r="161" ht="15.75" customHeight="1" s="120">
      <c r="I161" s="76" t="n"/>
      <c r="L161" s="76" t="n"/>
    </row>
    <row r="162" ht="15.75" customHeight="1" s="120">
      <c r="I162" s="76" t="n"/>
      <c r="L162" s="76" t="n"/>
    </row>
    <row r="163" ht="15.75" customHeight="1" s="120">
      <c r="I163" s="76" t="n"/>
      <c r="L163" s="76" t="n"/>
    </row>
    <row r="164" ht="15.75" customHeight="1" s="120">
      <c r="I164" s="76" t="n"/>
      <c r="L164" s="76" t="n"/>
    </row>
    <row r="165" ht="15.75" customHeight="1" s="120">
      <c r="I165" s="76" t="n"/>
      <c r="L165" s="76" t="n"/>
    </row>
    <row r="166" ht="15.75" customHeight="1" s="120">
      <c r="I166" s="76" t="n"/>
      <c r="L166" s="76" t="n"/>
    </row>
    <row r="167" ht="15.75" customHeight="1" s="120"/>
    <row r="168" ht="15.75" customHeight="1" s="120"/>
    <row r="169" ht="15.75" customHeight="1" s="120"/>
    <row r="170" ht="15.75" customHeight="1" s="120"/>
    <row r="171" ht="15.75" customHeight="1" s="120"/>
    <row r="172" ht="15.75" customHeight="1" s="120"/>
    <row r="173" ht="15.75" customHeight="1" s="120"/>
    <row r="174" ht="15.75" customHeight="1" s="120"/>
    <row r="175" ht="15.75" customHeight="1" s="120"/>
    <row r="176" ht="15.75" customHeight="1" s="120"/>
    <row r="177" ht="15.75" customHeight="1" s="120"/>
    <row r="178" ht="15.75" customHeight="1" s="120"/>
    <row r="179" ht="15.75" customHeight="1" s="120"/>
    <row r="180" ht="15.75" customHeight="1" s="120"/>
    <row r="181" ht="15.75" customHeight="1" s="120"/>
    <row r="182" ht="15.75" customHeight="1" s="120"/>
    <row r="183" ht="15.75" customHeight="1" s="120"/>
    <row r="184" ht="15.75" customHeight="1" s="120"/>
    <row r="185" ht="15.75" customHeight="1" s="120"/>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landscape"/>
</worksheet>
</file>

<file path=xl/worksheets/sheet9.xml><?xml version="1.0" encoding="utf-8"?>
<worksheet xmlns="http://schemas.openxmlformats.org/spreadsheetml/2006/main">
  <sheetPr>
    <outlinePr summaryBelow="1" summaryRight="1"/>
    <pageSetUpPr/>
  </sheetPr>
  <dimension ref="A1:AK454"/>
  <sheetViews>
    <sheetView workbookViewId="0">
      <selection activeCell="A1" sqref="A1"/>
    </sheetView>
  </sheetViews>
  <sheetFormatPr baseColWidth="8" defaultColWidth="12.63" defaultRowHeight="15" customHeight="1"/>
  <cols>
    <col width="11.5" customWidth="1" style="120" min="1" max="1"/>
    <col width="30.75" customWidth="1" style="120" min="2" max="3"/>
    <col width="7.63" customWidth="1" style="120" min="4" max="35"/>
    <col width="31.25" customWidth="1" style="120" min="36" max="36"/>
    <col width="7.63" customWidth="1" style="120" min="37" max="37"/>
  </cols>
  <sheetData>
    <row r="1">
      <c r="A1" s="77" t="inlineStr">
        <is>
          <t>State</t>
        </is>
      </c>
      <c r="B1" s="78" t="inlineStr">
        <is>
          <t>Category</t>
        </is>
      </c>
      <c r="C1" s="78" t="n"/>
      <c r="D1" s="79" t="n">
        <v>1990</v>
      </c>
      <c r="E1" s="79" t="n">
        <v>1991</v>
      </c>
      <c r="F1" s="79" t="n">
        <v>1992</v>
      </c>
      <c r="G1" s="79" t="n">
        <v>1993</v>
      </c>
      <c r="H1" s="79" t="n">
        <v>1994</v>
      </c>
      <c r="I1" s="79" t="n">
        <v>1995</v>
      </c>
      <c r="J1" s="79" t="n">
        <v>1996</v>
      </c>
      <c r="K1" s="79" t="n">
        <v>1997</v>
      </c>
      <c r="L1" s="79" t="n">
        <v>1998</v>
      </c>
      <c r="M1" s="79" t="n">
        <v>1999</v>
      </c>
      <c r="N1" s="79" t="n">
        <v>2000</v>
      </c>
      <c r="O1" s="79" t="n">
        <v>2001</v>
      </c>
      <c r="P1" s="79" t="n">
        <v>2002</v>
      </c>
      <c r="Q1" s="79" t="n">
        <v>2003</v>
      </c>
      <c r="R1" s="79" t="n">
        <v>2004</v>
      </c>
      <c r="S1" s="79" t="n">
        <v>2005</v>
      </c>
      <c r="T1" s="79" t="n">
        <v>2006</v>
      </c>
      <c r="U1" s="79" t="n">
        <v>2007</v>
      </c>
      <c r="V1" s="79" t="n">
        <v>2008</v>
      </c>
      <c r="W1" s="79" t="n">
        <v>2009</v>
      </c>
      <c r="X1" s="79" t="n">
        <v>2010</v>
      </c>
      <c r="Y1" s="79" t="n">
        <v>2011</v>
      </c>
      <c r="Z1" s="79" t="n">
        <v>2012</v>
      </c>
      <c r="AA1" s="79" t="n">
        <v>2013</v>
      </c>
      <c r="AB1" s="79" t="n">
        <v>2014</v>
      </c>
      <c r="AC1" s="79" t="n">
        <v>2015</v>
      </c>
      <c r="AD1" s="79" t="n">
        <v>2016</v>
      </c>
      <c r="AE1" s="79" t="n">
        <v>2017</v>
      </c>
      <c r="AF1" s="79" t="n">
        <v>2018</v>
      </c>
      <c r="AG1" s="79" t="n">
        <v>2019</v>
      </c>
      <c r="AH1" s="80" t="n">
        <v>2020</v>
      </c>
    </row>
    <row r="2">
      <c r="A2" s="81" t="inlineStr">
        <is>
          <t>Alabama</t>
        </is>
      </c>
      <c r="B2" s="82" t="inlineStr">
        <is>
          <t>Agriculture - CO2 - Liming</t>
        </is>
      </c>
      <c r="C2" s="82">
        <f>VLOOKUP(B2,$AJ$3:$AK$11,2,FALSE)</f>
        <v/>
      </c>
      <c r="D2" s="82" t="n">
        <v>0.1</v>
      </c>
      <c r="E2" s="82" t="n">
        <v>0.08</v>
      </c>
      <c r="F2" s="82" t="n">
        <v>0.09</v>
      </c>
      <c r="G2" s="82" t="n">
        <v>0.07000000000000001</v>
      </c>
      <c r="H2" s="82" t="n">
        <v>0</v>
      </c>
      <c r="I2" s="82" t="n">
        <v>0.1</v>
      </c>
      <c r="J2" s="82" t="n">
        <v>0.06</v>
      </c>
      <c r="K2" s="82" t="n">
        <v>0.09</v>
      </c>
      <c r="L2" s="82" t="n">
        <v>0.08</v>
      </c>
      <c r="M2" s="82" t="n">
        <v>0.08</v>
      </c>
      <c r="N2" s="82" t="n">
        <v>0.09</v>
      </c>
      <c r="O2" s="82" t="n">
        <v>0.05</v>
      </c>
      <c r="P2" s="82" t="n">
        <v>0.06</v>
      </c>
      <c r="Q2" s="82" t="n">
        <v>0.01</v>
      </c>
      <c r="R2" s="82" t="n">
        <v>0.12</v>
      </c>
      <c r="S2" s="82" t="n">
        <v>0.03</v>
      </c>
      <c r="T2" s="82" t="n">
        <v>0.12</v>
      </c>
      <c r="U2" s="82" t="n">
        <v>0.1</v>
      </c>
      <c r="V2" s="82" t="n">
        <v>0.11</v>
      </c>
      <c r="W2" s="82" t="n">
        <v>0</v>
      </c>
      <c r="X2" s="82" t="n">
        <v>0.14</v>
      </c>
      <c r="Y2" s="82" t="n">
        <v>0.07000000000000001</v>
      </c>
      <c r="Z2" s="82" t="n">
        <v>0</v>
      </c>
      <c r="AA2" s="82" t="n">
        <v>0.05</v>
      </c>
      <c r="AB2" s="82" t="n">
        <v>0.02</v>
      </c>
      <c r="AC2" s="82" t="n">
        <v>0.04</v>
      </c>
      <c r="AD2" s="82" t="n">
        <v>0.04</v>
      </c>
      <c r="AE2" s="82" t="n">
        <v>0.04</v>
      </c>
      <c r="AF2" s="82" t="n">
        <v>0</v>
      </c>
      <c r="AG2" s="82" t="n">
        <v>0</v>
      </c>
      <c r="AH2" s="82" t="n">
        <v>0</v>
      </c>
      <c r="AJ2" s="1" t="inlineStr">
        <is>
          <t>Key</t>
        </is>
      </c>
    </row>
    <row r="3">
      <c r="A3" s="81" t="inlineStr">
        <is>
          <t>Alabama</t>
        </is>
      </c>
      <c r="B3" s="82" t="inlineStr">
        <is>
          <t>Agriculture - CO2 - Urea Fertilization</t>
        </is>
      </c>
      <c r="C3" s="82">
        <f>VLOOKUP(B3,$AJ$3:$AK$11,2,FALSE)</f>
        <v/>
      </c>
      <c r="D3" s="82" t="n">
        <v>0.01</v>
      </c>
      <c r="E3" s="82" t="n">
        <v>0</v>
      </c>
      <c r="F3" s="82" t="n">
        <v>0</v>
      </c>
      <c r="G3" s="82" t="n">
        <v>0</v>
      </c>
      <c r="H3" s="82" t="n">
        <v>0</v>
      </c>
      <c r="I3" s="82" t="n">
        <v>0.01</v>
      </c>
      <c r="J3" s="82" t="n">
        <v>0.01</v>
      </c>
      <c r="K3" s="82" t="n">
        <v>0.01</v>
      </c>
      <c r="L3" s="82" t="n">
        <v>0.01</v>
      </c>
      <c r="M3" s="82" t="n">
        <v>0.01</v>
      </c>
      <c r="N3" s="82" t="n">
        <v>0.01</v>
      </c>
      <c r="O3" s="82" t="n">
        <v>0.01</v>
      </c>
      <c r="P3" s="82" t="n">
        <v>0.01</v>
      </c>
      <c r="Q3" s="82" t="n">
        <v>0.01</v>
      </c>
      <c r="R3" s="82" t="n">
        <v>0.01</v>
      </c>
      <c r="S3" s="82" t="n">
        <v>0.01</v>
      </c>
      <c r="T3" s="82" t="n">
        <v>0.01</v>
      </c>
      <c r="U3" s="82" t="n">
        <v>0.01</v>
      </c>
      <c r="V3" s="82" t="n">
        <v>0.01</v>
      </c>
      <c r="W3" s="82" t="n">
        <v>0.01</v>
      </c>
      <c r="X3" s="82" t="n">
        <v>0.01</v>
      </c>
      <c r="Y3" s="82" t="n">
        <v>0.01</v>
      </c>
      <c r="Z3" s="82" t="n">
        <v>0.01</v>
      </c>
      <c r="AA3" s="82" t="n">
        <v>0.01</v>
      </c>
      <c r="AB3" s="82" t="n">
        <v>0.01</v>
      </c>
      <c r="AC3" s="82" t="n">
        <v>0.01</v>
      </c>
      <c r="AD3" s="82" t="n">
        <v>0.01</v>
      </c>
      <c r="AE3" s="82" t="n">
        <v>0.01</v>
      </c>
      <c r="AF3" s="82" t="n">
        <v>0</v>
      </c>
      <c r="AG3" s="82" t="n">
        <v>0</v>
      </c>
      <c r="AH3" s="82" t="n">
        <v>0</v>
      </c>
      <c r="AJ3" s="83" t="inlineStr">
        <is>
          <t>Agriculture - CO2 - Liming</t>
        </is>
      </c>
      <c r="AK3" s="2" t="inlineStr">
        <is>
          <t>Crops</t>
        </is>
      </c>
    </row>
    <row r="4">
      <c r="A4" s="81" t="inlineStr">
        <is>
          <t>Alabama</t>
        </is>
      </c>
      <c r="B4" s="82" t="inlineStr">
        <is>
          <t>Agriculture - CH4 - Enteric Fermentation</t>
        </is>
      </c>
      <c r="C4" s="82">
        <f>VLOOKUP(B4,$AJ$3:$AK$11,2,FALSE)</f>
        <v/>
      </c>
      <c r="D4" s="82" t="n">
        <v>2.53</v>
      </c>
      <c r="E4" s="82" t="n">
        <v>2.47</v>
      </c>
      <c r="F4" s="82" t="n">
        <v>2.55</v>
      </c>
      <c r="G4" s="82" t="n">
        <v>2.6</v>
      </c>
      <c r="H4" s="82" t="n">
        <v>2.7</v>
      </c>
      <c r="I4" s="82" t="n">
        <v>2.84</v>
      </c>
      <c r="J4" s="82" t="n">
        <v>2.83</v>
      </c>
      <c r="K4" s="82" t="n">
        <v>2.6</v>
      </c>
      <c r="L4" s="82" t="n">
        <v>2.54</v>
      </c>
      <c r="M4" s="82" t="n">
        <v>2.46</v>
      </c>
      <c r="N4" s="82" t="n">
        <v>2.4</v>
      </c>
      <c r="O4" s="82" t="n">
        <v>2.24</v>
      </c>
      <c r="P4" s="82" t="n">
        <v>2.27</v>
      </c>
      <c r="Q4" s="82" t="n">
        <v>2.38</v>
      </c>
      <c r="R4" s="82" t="n">
        <v>2.26</v>
      </c>
      <c r="S4" s="82" t="n">
        <v>2.2</v>
      </c>
      <c r="T4" s="82" t="n">
        <v>2.14</v>
      </c>
      <c r="U4" s="82" t="n">
        <v>2.14</v>
      </c>
      <c r="V4" s="82" t="n">
        <v>2.05</v>
      </c>
      <c r="W4" s="82" t="n">
        <v>2.08</v>
      </c>
      <c r="X4" s="82" t="n">
        <v>2.11</v>
      </c>
      <c r="Y4" s="82" t="n">
        <v>2.06</v>
      </c>
      <c r="Z4" s="82" t="n">
        <v>2.09</v>
      </c>
      <c r="AA4" s="82" t="n">
        <v>2.14</v>
      </c>
      <c r="AB4" s="82" t="n">
        <v>2.1</v>
      </c>
      <c r="AC4" s="82" t="n">
        <v>2.01</v>
      </c>
      <c r="AD4" s="82" t="n">
        <v>2.07</v>
      </c>
      <c r="AE4" s="82" t="n">
        <v>2.14</v>
      </c>
      <c r="AF4" s="82" t="n">
        <v>0</v>
      </c>
      <c r="AG4" s="82" t="n">
        <v>0</v>
      </c>
      <c r="AH4" s="82" t="n">
        <v>0</v>
      </c>
      <c r="AJ4" s="83" t="inlineStr">
        <is>
          <t>Agriculture - CO2 - Urea Fertilization</t>
        </is>
      </c>
      <c r="AK4" s="2" t="inlineStr">
        <is>
          <t>Crops</t>
        </is>
      </c>
    </row>
    <row r="5">
      <c r="A5" s="81" t="inlineStr">
        <is>
          <t>Alabama</t>
        </is>
      </c>
      <c r="B5" s="82" t="inlineStr">
        <is>
          <t>Agriculture - CH4 - Manure Management</t>
        </is>
      </c>
      <c r="C5" s="82">
        <f>VLOOKUP(B5,$AJ$3:$AK$11,2,FALSE)</f>
        <v/>
      </c>
      <c r="D5" s="82" t="n">
        <v>0.74</v>
      </c>
      <c r="E5" s="82" t="n">
        <v>0.72</v>
      </c>
      <c r="F5" s="82" t="n">
        <v>0.68</v>
      </c>
      <c r="G5" s="82" t="n">
        <v>0.68</v>
      </c>
      <c r="H5" s="82" t="n">
        <v>0.66</v>
      </c>
      <c r="I5" s="82" t="n">
        <v>0.62</v>
      </c>
      <c r="J5" s="82" t="n">
        <v>0.55</v>
      </c>
      <c r="K5" s="82" t="n">
        <v>0.53</v>
      </c>
      <c r="L5" s="82" t="n">
        <v>0.52</v>
      </c>
      <c r="M5" s="82" t="n">
        <v>0.49</v>
      </c>
      <c r="N5" s="82" t="n">
        <v>0.49</v>
      </c>
      <c r="O5" s="82" t="n">
        <v>0.5</v>
      </c>
      <c r="P5" s="82" t="n">
        <v>0.48</v>
      </c>
      <c r="Q5" s="82" t="n">
        <v>0.47</v>
      </c>
      <c r="R5" s="82" t="n">
        <v>0.47</v>
      </c>
      <c r="S5" s="82" t="n">
        <v>0.46</v>
      </c>
      <c r="T5" s="82" t="n">
        <v>0.48</v>
      </c>
      <c r="U5" s="82" t="n">
        <v>0.48</v>
      </c>
      <c r="V5" s="82" t="n">
        <v>0.47</v>
      </c>
      <c r="W5" s="82" t="n">
        <v>0.46</v>
      </c>
      <c r="X5" s="82" t="n">
        <v>0.46</v>
      </c>
      <c r="Y5" s="82" t="n">
        <v>0.46</v>
      </c>
      <c r="Z5" s="82" t="n">
        <v>0.45</v>
      </c>
      <c r="AA5" s="82" t="n">
        <v>0.44</v>
      </c>
      <c r="AB5" s="82" t="n">
        <v>0.45</v>
      </c>
      <c r="AC5" s="82" t="n">
        <v>0.45</v>
      </c>
      <c r="AD5" s="82" t="n">
        <v>0.4</v>
      </c>
      <c r="AE5" s="82" t="n">
        <v>0.43</v>
      </c>
      <c r="AF5" s="82" t="n">
        <v>0</v>
      </c>
      <c r="AG5" s="82" t="n">
        <v>0</v>
      </c>
      <c r="AH5" s="82" t="n">
        <v>0</v>
      </c>
      <c r="AJ5" s="83" t="inlineStr">
        <is>
          <t>Agriculture - CH4 - Enteric Fermentation</t>
        </is>
      </c>
      <c r="AK5" s="2" t="inlineStr">
        <is>
          <t>Livestock</t>
        </is>
      </c>
    </row>
    <row r="6">
      <c r="A6" s="81" t="inlineStr">
        <is>
          <t>Alabama</t>
        </is>
      </c>
      <c r="B6" s="82" t="inlineStr">
        <is>
          <t>Agriculture - CH4 - Rice Cultivation</t>
        </is>
      </c>
      <c r="C6" s="82">
        <f>VLOOKUP(B6,$AJ$3:$AK$11,2,FALSE)</f>
        <v/>
      </c>
      <c r="D6" s="82" t="n">
        <v>0</v>
      </c>
      <c r="E6" s="82" t="n">
        <v>0</v>
      </c>
      <c r="F6" s="82" t="n">
        <v>0</v>
      </c>
      <c r="G6" s="82" t="n">
        <v>0</v>
      </c>
      <c r="H6" s="82" t="n">
        <v>0</v>
      </c>
      <c r="I6" s="82" t="n">
        <v>0</v>
      </c>
      <c r="J6" s="82" t="n">
        <v>0</v>
      </c>
      <c r="K6" s="82" t="n">
        <v>0</v>
      </c>
      <c r="L6" s="82" t="n">
        <v>0</v>
      </c>
      <c r="M6" s="82" t="n">
        <v>0</v>
      </c>
      <c r="N6" s="82" t="n">
        <v>0</v>
      </c>
      <c r="O6" s="82" t="n">
        <v>0</v>
      </c>
      <c r="P6" s="82" t="n">
        <v>0</v>
      </c>
      <c r="Q6" s="82" t="n">
        <v>0</v>
      </c>
      <c r="R6" s="82" t="n">
        <v>0</v>
      </c>
      <c r="S6" s="82" t="n">
        <v>0</v>
      </c>
      <c r="T6" s="82" t="n">
        <v>0</v>
      </c>
      <c r="U6" s="82" t="n">
        <v>0</v>
      </c>
      <c r="V6" s="82" t="n">
        <v>0</v>
      </c>
      <c r="W6" s="82" t="n">
        <v>0</v>
      </c>
      <c r="X6" s="82" t="n">
        <v>0</v>
      </c>
      <c r="Y6" s="82" t="n">
        <v>0</v>
      </c>
      <c r="Z6" s="82" t="n">
        <v>0</v>
      </c>
      <c r="AA6" s="82" t="n">
        <v>0</v>
      </c>
      <c r="AB6" s="82" t="n">
        <v>0</v>
      </c>
      <c r="AC6" s="82" t="n">
        <v>0</v>
      </c>
      <c r="AD6" s="82" t="n">
        <v>0</v>
      </c>
      <c r="AE6" s="82" t="n">
        <v>0</v>
      </c>
      <c r="AF6" s="82" t="n">
        <v>0</v>
      </c>
      <c r="AG6" s="82" t="n">
        <v>0</v>
      </c>
      <c r="AH6" s="82" t="n">
        <v>0</v>
      </c>
      <c r="AJ6" s="83" t="inlineStr">
        <is>
          <t>Agriculture - CH4 - Manure Management</t>
        </is>
      </c>
      <c r="AK6" s="2" t="inlineStr">
        <is>
          <t>Livestock</t>
        </is>
      </c>
    </row>
    <row r="7">
      <c r="A7" s="81" t="inlineStr">
        <is>
          <t>Alabama</t>
        </is>
      </c>
      <c r="B7" s="82" t="inlineStr">
        <is>
          <t>Agriculture - CH4 - Agricultural Residue Burning</t>
        </is>
      </c>
      <c r="C7" s="82">
        <f>VLOOKUP(B7,$AJ$3:$AK$11,2,FALSE)</f>
        <v/>
      </c>
      <c r="D7" s="82" t="n">
        <v>0</v>
      </c>
      <c r="E7" s="82" t="n">
        <v>0</v>
      </c>
      <c r="F7" s="82" t="n">
        <v>0</v>
      </c>
      <c r="G7" s="82" t="n">
        <v>0</v>
      </c>
      <c r="H7" s="82" t="n">
        <v>0</v>
      </c>
      <c r="I7" s="82" t="n">
        <v>0</v>
      </c>
      <c r="J7" s="82" t="n">
        <v>0</v>
      </c>
      <c r="K7" s="82" t="n">
        <v>0</v>
      </c>
      <c r="L7" s="82" t="n">
        <v>0</v>
      </c>
      <c r="M7" s="82" t="n">
        <v>0</v>
      </c>
      <c r="N7" s="82" t="n">
        <v>0</v>
      </c>
      <c r="O7" s="82" t="n">
        <v>0</v>
      </c>
      <c r="P7" s="82" t="n">
        <v>0</v>
      </c>
      <c r="Q7" s="82" t="n">
        <v>0</v>
      </c>
      <c r="R7" s="82" t="n">
        <v>0</v>
      </c>
      <c r="S7" s="82" t="n">
        <v>0</v>
      </c>
      <c r="T7" s="82" t="n">
        <v>0</v>
      </c>
      <c r="U7" s="82" t="n">
        <v>0</v>
      </c>
      <c r="V7" s="82" t="n">
        <v>0.01</v>
      </c>
      <c r="W7" s="82" t="n">
        <v>0</v>
      </c>
      <c r="X7" s="82" t="n">
        <v>0</v>
      </c>
      <c r="Y7" s="82" t="n">
        <v>0.01</v>
      </c>
      <c r="Z7" s="82" t="n">
        <v>0.01</v>
      </c>
      <c r="AA7" s="82" t="n">
        <v>0.01</v>
      </c>
      <c r="AB7" s="82" t="n">
        <v>0.01</v>
      </c>
      <c r="AC7" s="82" t="n">
        <v>0.01</v>
      </c>
      <c r="AD7" s="82" t="n">
        <v>0.01</v>
      </c>
      <c r="AE7" s="82" t="n">
        <v>0</v>
      </c>
      <c r="AF7" s="82" t="n">
        <v>0</v>
      </c>
      <c r="AG7" s="82" t="n">
        <v>0</v>
      </c>
      <c r="AH7" s="82" t="n">
        <v>0</v>
      </c>
      <c r="AJ7" s="83" t="inlineStr">
        <is>
          <t>Agriculture - CH4 - Rice Cultivation</t>
        </is>
      </c>
      <c r="AK7" s="2" t="inlineStr">
        <is>
          <t>Crops</t>
        </is>
      </c>
    </row>
    <row r="8">
      <c r="A8" s="81" t="inlineStr">
        <is>
          <t>Alabama</t>
        </is>
      </c>
      <c r="B8" s="82" t="inlineStr">
        <is>
          <t>Agriculture - N2O - Manure Management</t>
        </is>
      </c>
      <c r="C8" s="82">
        <f>VLOOKUP(B8,$AJ$3:$AK$11,2,FALSE)</f>
        <v/>
      </c>
      <c r="D8" s="82" t="n">
        <v>0.55</v>
      </c>
      <c r="E8" s="82" t="n">
        <v>0.57</v>
      </c>
      <c r="F8" s="82" t="n">
        <v>0.58</v>
      </c>
      <c r="G8" s="82" t="n">
        <v>0.57</v>
      </c>
      <c r="H8" s="82" t="n">
        <v>0.58</v>
      </c>
      <c r="I8" s="82" t="n">
        <v>0.58</v>
      </c>
      <c r="J8" s="82" t="n">
        <v>0.5600000000000001</v>
      </c>
      <c r="K8" s="82" t="n">
        <v>0.57</v>
      </c>
      <c r="L8" s="82" t="n">
        <v>0.58</v>
      </c>
      <c r="M8" s="82" t="n">
        <v>0.6</v>
      </c>
      <c r="N8" s="82" t="n">
        <v>0.63</v>
      </c>
      <c r="O8" s="82" t="n">
        <v>0.61</v>
      </c>
      <c r="P8" s="82" t="n">
        <v>0.63</v>
      </c>
      <c r="Q8" s="82" t="n">
        <v>0.61</v>
      </c>
      <c r="R8" s="82" t="n">
        <v>0.61</v>
      </c>
      <c r="S8" s="82" t="n">
        <v>0.61</v>
      </c>
      <c r="T8" s="82" t="n">
        <v>0.6</v>
      </c>
      <c r="U8" s="82" t="n">
        <v>0.57</v>
      </c>
      <c r="V8" s="82" t="n">
        <v>0.59</v>
      </c>
      <c r="W8" s="82" t="n">
        <v>0.5600000000000001</v>
      </c>
      <c r="X8" s="82" t="n">
        <v>0.58</v>
      </c>
      <c r="Y8" s="82" t="n">
        <v>0.57</v>
      </c>
      <c r="Z8" s="82" t="n">
        <v>0.5600000000000001</v>
      </c>
      <c r="AA8" s="82" t="n">
        <v>0.59</v>
      </c>
      <c r="AB8" s="82" t="n">
        <v>0.59</v>
      </c>
      <c r="AC8" s="82" t="n">
        <v>0.6</v>
      </c>
      <c r="AD8" s="82" t="n">
        <v>0.6</v>
      </c>
      <c r="AE8" s="82" t="n">
        <v>0.61</v>
      </c>
      <c r="AF8" s="82" t="n">
        <v>0</v>
      </c>
      <c r="AG8" s="82" t="n">
        <v>0</v>
      </c>
      <c r="AH8" s="82" t="n">
        <v>0</v>
      </c>
      <c r="AJ8" s="83" t="inlineStr">
        <is>
          <t>Agriculture - CH4 - Agricultural Residue Burning</t>
        </is>
      </c>
      <c r="AK8" s="2" t="inlineStr">
        <is>
          <t>Crops</t>
        </is>
      </c>
    </row>
    <row r="9">
      <c r="A9" s="81" t="inlineStr">
        <is>
          <t>Alabama</t>
        </is>
      </c>
      <c r="B9" s="82" t="inlineStr">
        <is>
          <t>Agriculture - N2O - Ag Soils</t>
        </is>
      </c>
      <c r="C9" s="82">
        <f>VLOOKUP(B9,$AJ$3:$AK$11,2,FALSE)</f>
        <v/>
      </c>
      <c r="D9" s="82" t="n">
        <v>3</v>
      </c>
      <c r="E9" s="82" t="n">
        <v>3</v>
      </c>
      <c r="F9" s="82" t="n">
        <v>3.09</v>
      </c>
      <c r="G9" s="82" t="n">
        <v>3.15</v>
      </c>
      <c r="H9" s="82" t="n">
        <v>3.24</v>
      </c>
      <c r="I9" s="82" t="n">
        <v>3.16</v>
      </c>
      <c r="J9" s="82" t="n">
        <v>3.25</v>
      </c>
      <c r="K9" s="82" t="n">
        <v>3.06</v>
      </c>
      <c r="L9" s="82" t="n">
        <v>3.07</v>
      </c>
      <c r="M9" s="82" t="n">
        <v>2.95</v>
      </c>
      <c r="N9" s="82" t="n">
        <v>2.89</v>
      </c>
      <c r="O9" s="82" t="n">
        <v>2.83</v>
      </c>
      <c r="P9" s="82" t="n">
        <v>2.75</v>
      </c>
      <c r="Q9" s="82" t="n">
        <v>2.85</v>
      </c>
      <c r="R9" s="82" t="n">
        <v>2.85</v>
      </c>
      <c r="S9" s="82" t="n">
        <v>2.84</v>
      </c>
      <c r="T9" s="82" t="n">
        <v>2.72</v>
      </c>
      <c r="U9" s="82" t="n">
        <v>2.76</v>
      </c>
      <c r="V9" s="82" t="n">
        <v>2.78</v>
      </c>
      <c r="W9" s="82" t="n">
        <v>2.69</v>
      </c>
      <c r="X9" s="82" t="n">
        <v>2.6</v>
      </c>
      <c r="Y9" s="82" t="n">
        <v>2.59</v>
      </c>
      <c r="Z9" s="82" t="n">
        <v>2.74</v>
      </c>
      <c r="AA9" s="82" t="n">
        <v>2.85</v>
      </c>
      <c r="AB9" s="82" t="n">
        <v>2.83</v>
      </c>
      <c r="AC9" s="82" t="n">
        <v>2.8</v>
      </c>
      <c r="AD9" s="82" t="n">
        <v>2.71</v>
      </c>
      <c r="AE9" s="82" t="n">
        <v>2.7</v>
      </c>
      <c r="AF9" s="82" t="n">
        <v>0</v>
      </c>
      <c r="AG9" s="82" t="n">
        <v>0</v>
      </c>
      <c r="AH9" s="82" t="n">
        <v>0</v>
      </c>
      <c r="AJ9" s="83" t="inlineStr">
        <is>
          <t>Agriculture - N2O - Manure Management</t>
        </is>
      </c>
      <c r="AK9" s="2" t="inlineStr">
        <is>
          <t>Livestock</t>
        </is>
      </c>
    </row>
    <row r="10">
      <c r="A10" s="81" t="inlineStr">
        <is>
          <t>Alabama</t>
        </is>
      </c>
      <c r="B10" s="82" t="inlineStr">
        <is>
          <t>Agriculture - N2O - Agricultural Residue Burning</t>
        </is>
      </c>
      <c r="C10" s="82">
        <f>VLOOKUP(B10,$AJ$3:$AK$11,2,FALSE)</f>
        <v/>
      </c>
      <c r="D10" s="82" t="n">
        <v>0</v>
      </c>
      <c r="E10" s="82" t="n">
        <v>0</v>
      </c>
      <c r="F10" s="82" t="n">
        <v>0</v>
      </c>
      <c r="G10" s="82" t="n">
        <v>0</v>
      </c>
      <c r="H10" s="82" t="n">
        <v>0</v>
      </c>
      <c r="I10" s="82" t="n">
        <v>0</v>
      </c>
      <c r="J10" s="82" t="n">
        <v>0</v>
      </c>
      <c r="K10" s="82" t="n">
        <v>0</v>
      </c>
      <c r="L10" s="82" t="n">
        <v>0</v>
      </c>
      <c r="M10" s="82" t="n">
        <v>0</v>
      </c>
      <c r="N10" s="82" t="n">
        <v>0</v>
      </c>
      <c r="O10" s="82" t="n">
        <v>0</v>
      </c>
      <c r="P10" s="82" t="n">
        <v>0</v>
      </c>
      <c r="Q10" s="82" t="n">
        <v>0</v>
      </c>
      <c r="R10" s="82" t="n">
        <v>0</v>
      </c>
      <c r="S10" s="82" t="n">
        <v>0</v>
      </c>
      <c r="T10" s="82" t="n">
        <v>0</v>
      </c>
      <c r="U10" s="82" t="n">
        <v>0</v>
      </c>
      <c r="V10" s="82" t="n">
        <v>0</v>
      </c>
      <c r="W10" s="82" t="n">
        <v>0</v>
      </c>
      <c r="X10" s="82" t="n">
        <v>0</v>
      </c>
      <c r="Y10" s="82" t="n">
        <v>0</v>
      </c>
      <c r="Z10" s="82" t="n">
        <v>0</v>
      </c>
      <c r="AA10" s="82" t="n">
        <v>0</v>
      </c>
      <c r="AB10" s="82" t="n">
        <v>0</v>
      </c>
      <c r="AC10" s="82" t="n">
        <v>0</v>
      </c>
      <c r="AD10" s="82" t="n">
        <v>0</v>
      </c>
      <c r="AE10" s="82" t="n">
        <v>0</v>
      </c>
      <c r="AF10" s="82" t="n">
        <v>0</v>
      </c>
      <c r="AG10" s="82" t="n">
        <v>0</v>
      </c>
      <c r="AH10" s="82" t="n">
        <v>0</v>
      </c>
      <c r="AJ10" s="83" t="inlineStr">
        <is>
          <t>Agriculture - N2O - Ag Soils</t>
        </is>
      </c>
      <c r="AK10" s="2" t="inlineStr">
        <is>
          <t>Crops</t>
        </is>
      </c>
    </row>
    <row r="11">
      <c r="A11" s="81" t="inlineStr">
        <is>
          <t>Alaska</t>
        </is>
      </c>
      <c r="B11" s="82" t="inlineStr">
        <is>
          <t>Agriculture - CO2 - Liming</t>
        </is>
      </c>
      <c r="C11" s="82">
        <f>VLOOKUP(B11,$AJ$3:$AK$11,2,FALSE)</f>
        <v/>
      </c>
      <c r="D11" s="82" t="n">
        <v>0</v>
      </c>
      <c r="E11" s="82" t="n">
        <v>0</v>
      </c>
      <c r="F11" s="82" t="n">
        <v>0</v>
      </c>
      <c r="G11" s="82" t="n">
        <v>0</v>
      </c>
      <c r="H11" s="82" t="n">
        <v>0</v>
      </c>
      <c r="I11" s="82" t="n">
        <v>0</v>
      </c>
      <c r="J11" s="82" t="n">
        <v>0</v>
      </c>
      <c r="K11" s="82" t="n">
        <v>0</v>
      </c>
      <c r="L11" s="82" t="n">
        <v>0</v>
      </c>
      <c r="M11" s="82" t="n">
        <v>0</v>
      </c>
      <c r="N11" s="82" t="n">
        <v>0</v>
      </c>
      <c r="O11" s="82" t="n">
        <v>0</v>
      </c>
      <c r="P11" s="82" t="n">
        <v>0</v>
      </c>
      <c r="Q11" s="82" t="n">
        <v>0</v>
      </c>
      <c r="R11" s="82" t="n">
        <v>0</v>
      </c>
      <c r="S11" s="82" t="n">
        <v>0</v>
      </c>
      <c r="T11" s="82" t="n">
        <v>0</v>
      </c>
      <c r="U11" s="82" t="n">
        <v>0</v>
      </c>
      <c r="V11" s="82" t="n">
        <v>0</v>
      </c>
      <c r="W11" s="82" t="n">
        <v>0</v>
      </c>
      <c r="X11" s="82" t="n">
        <v>0</v>
      </c>
      <c r="Y11" s="82" t="n">
        <v>0</v>
      </c>
      <c r="Z11" s="82" t="n">
        <v>0</v>
      </c>
      <c r="AA11" s="82" t="n">
        <v>0</v>
      </c>
      <c r="AB11" s="82" t="n">
        <v>0</v>
      </c>
      <c r="AC11" s="82" t="n">
        <v>0</v>
      </c>
      <c r="AD11" s="82" t="n">
        <v>0</v>
      </c>
      <c r="AE11" s="82" t="n">
        <v>0</v>
      </c>
      <c r="AF11" s="82" t="n">
        <v>0</v>
      </c>
      <c r="AG11" s="82" t="n">
        <v>0</v>
      </c>
      <c r="AH11" s="82" t="n">
        <v>0</v>
      </c>
      <c r="AJ11" s="83" t="inlineStr">
        <is>
          <t>Agriculture - N2O - Agricultural Residue Burning</t>
        </is>
      </c>
      <c r="AK11" s="2" t="inlineStr">
        <is>
          <t>Crops</t>
        </is>
      </c>
    </row>
    <row r="12">
      <c r="A12" s="81" t="inlineStr">
        <is>
          <t>Alaska</t>
        </is>
      </c>
      <c r="B12" s="82" t="inlineStr">
        <is>
          <t>Agriculture - CO2 - Urea Fertilization</t>
        </is>
      </c>
      <c r="C12" s="82">
        <f>VLOOKUP(B12,$AJ$3:$AK$11,2,FALSE)</f>
        <v/>
      </c>
      <c r="D12" s="82" t="n">
        <v>0</v>
      </c>
      <c r="E12" s="82" t="n">
        <v>0</v>
      </c>
      <c r="F12" s="82" t="n">
        <v>0</v>
      </c>
      <c r="G12" s="82" t="n">
        <v>0</v>
      </c>
      <c r="H12" s="82" t="n">
        <v>0</v>
      </c>
      <c r="I12" s="82" t="n">
        <v>0</v>
      </c>
      <c r="J12" s="82" t="n">
        <v>0</v>
      </c>
      <c r="K12" s="82" t="n">
        <v>0</v>
      </c>
      <c r="L12" s="82" t="n">
        <v>0</v>
      </c>
      <c r="M12" s="82" t="n">
        <v>0</v>
      </c>
      <c r="N12" s="82" t="n">
        <v>0</v>
      </c>
      <c r="O12" s="82" t="n">
        <v>0</v>
      </c>
      <c r="P12" s="82" t="n">
        <v>0</v>
      </c>
      <c r="Q12" s="82" t="n">
        <v>0</v>
      </c>
      <c r="R12" s="82" t="n">
        <v>0</v>
      </c>
      <c r="S12" s="82" t="n">
        <v>0</v>
      </c>
      <c r="T12" s="82" t="n">
        <v>0</v>
      </c>
      <c r="U12" s="82" t="n">
        <v>0</v>
      </c>
      <c r="V12" s="82" t="n">
        <v>0</v>
      </c>
      <c r="W12" s="82" t="n">
        <v>0</v>
      </c>
      <c r="X12" s="82" t="n">
        <v>0</v>
      </c>
      <c r="Y12" s="82" t="n">
        <v>0</v>
      </c>
      <c r="Z12" s="82" t="n">
        <v>0</v>
      </c>
      <c r="AA12" s="82" t="n">
        <v>0</v>
      </c>
      <c r="AB12" s="82" t="n">
        <v>0</v>
      </c>
      <c r="AC12" s="82" t="n">
        <v>0</v>
      </c>
      <c r="AD12" s="82" t="n">
        <v>0</v>
      </c>
      <c r="AE12" s="82" t="n">
        <v>0</v>
      </c>
      <c r="AF12" s="82" t="n">
        <v>0</v>
      </c>
      <c r="AG12" s="82" t="n">
        <v>0</v>
      </c>
      <c r="AH12" s="82" t="n">
        <v>0</v>
      </c>
    </row>
    <row r="13">
      <c r="A13" s="81" t="inlineStr">
        <is>
          <t>Alaska</t>
        </is>
      </c>
      <c r="B13" s="82" t="inlineStr">
        <is>
          <t>Agriculture - CH4 - Enteric Fermentation</t>
        </is>
      </c>
      <c r="C13" s="82">
        <f>VLOOKUP(B13,$AJ$3:$AK$11,2,FALSE)</f>
        <v/>
      </c>
      <c r="D13" s="82" t="n">
        <v>0.02</v>
      </c>
      <c r="E13" s="82" t="n">
        <v>0.02</v>
      </c>
      <c r="F13" s="82" t="n">
        <v>0.02</v>
      </c>
      <c r="G13" s="82" t="n">
        <v>0.02</v>
      </c>
      <c r="H13" s="82" t="n">
        <v>0.02</v>
      </c>
      <c r="I13" s="82" t="n">
        <v>0.02</v>
      </c>
      <c r="J13" s="82" t="n">
        <v>0.02</v>
      </c>
      <c r="K13" s="82" t="n">
        <v>0.02</v>
      </c>
      <c r="L13" s="82" t="n">
        <v>0.02</v>
      </c>
      <c r="M13" s="82" t="n">
        <v>0.03</v>
      </c>
      <c r="N13" s="82" t="n">
        <v>0.02</v>
      </c>
      <c r="O13" s="82" t="n">
        <v>0.02</v>
      </c>
      <c r="P13" s="82" t="n">
        <v>0.03</v>
      </c>
      <c r="Q13" s="82" t="n">
        <v>0.03</v>
      </c>
      <c r="R13" s="82" t="n">
        <v>0.03</v>
      </c>
      <c r="S13" s="82" t="n">
        <v>0.03</v>
      </c>
      <c r="T13" s="82" t="n">
        <v>0.03</v>
      </c>
      <c r="U13" s="82" t="n">
        <v>0.03</v>
      </c>
      <c r="V13" s="82" t="n">
        <v>0.03</v>
      </c>
      <c r="W13" s="82" t="n">
        <v>0.03</v>
      </c>
      <c r="X13" s="82" t="n">
        <v>0.03</v>
      </c>
      <c r="Y13" s="82" t="n">
        <v>0.03</v>
      </c>
      <c r="Z13" s="82" t="n">
        <v>0.03</v>
      </c>
      <c r="AA13" s="82" t="n">
        <v>0.02</v>
      </c>
      <c r="AB13" s="82" t="n">
        <v>0.02</v>
      </c>
      <c r="AC13" s="82" t="n">
        <v>0.02</v>
      </c>
      <c r="AD13" s="82" t="n">
        <v>0.02</v>
      </c>
      <c r="AE13" s="82" t="n">
        <v>0.03</v>
      </c>
      <c r="AF13" s="82" t="n">
        <v>0</v>
      </c>
      <c r="AG13" s="82" t="n">
        <v>0</v>
      </c>
      <c r="AH13" s="82" t="n">
        <v>0</v>
      </c>
    </row>
    <row r="14">
      <c r="A14" s="81" t="inlineStr">
        <is>
          <t>Alaska</t>
        </is>
      </c>
      <c r="B14" s="82" t="inlineStr">
        <is>
          <t>Agriculture - CH4 - Manure Management</t>
        </is>
      </c>
      <c r="C14" s="82">
        <f>VLOOKUP(B14,$AJ$3:$AK$11,2,FALSE)</f>
        <v/>
      </c>
      <c r="D14" s="82" t="n">
        <v>0</v>
      </c>
      <c r="E14" s="82" t="n">
        <v>0</v>
      </c>
      <c r="F14" s="82" t="n">
        <v>0</v>
      </c>
      <c r="G14" s="82" t="n">
        <v>0</v>
      </c>
      <c r="H14" s="82" t="n">
        <v>0</v>
      </c>
      <c r="I14" s="82" t="n">
        <v>0</v>
      </c>
      <c r="J14" s="82" t="n">
        <v>0</v>
      </c>
      <c r="K14" s="82" t="n">
        <v>0</v>
      </c>
      <c r="L14" s="82" t="n">
        <v>0.01</v>
      </c>
      <c r="M14" s="82" t="n">
        <v>0.01</v>
      </c>
      <c r="N14" s="82" t="n">
        <v>0.01</v>
      </c>
      <c r="O14" s="82" t="n">
        <v>0.01</v>
      </c>
      <c r="P14" s="82" t="n">
        <v>0.01</v>
      </c>
      <c r="Q14" s="82" t="n">
        <v>0.01</v>
      </c>
      <c r="R14" s="82" t="n">
        <v>0.01</v>
      </c>
      <c r="S14" s="82" t="n">
        <v>0.01</v>
      </c>
      <c r="T14" s="82" t="n">
        <v>0.01</v>
      </c>
      <c r="U14" s="82" t="n">
        <v>0.01</v>
      </c>
      <c r="V14" s="82" t="n">
        <v>0.01</v>
      </c>
      <c r="W14" s="82" t="n">
        <v>0.01</v>
      </c>
      <c r="X14" s="82" t="n">
        <v>0.01</v>
      </c>
      <c r="Y14" s="82" t="n">
        <v>0.01</v>
      </c>
      <c r="Z14" s="82" t="n">
        <v>0.01</v>
      </c>
      <c r="AA14" s="82" t="n">
        <v>0.01</v>
      </c>
      <c r="AB14" s="82" t="n">
        <v>0.01</v>
      </c>
      <c r="AC14" s="82" t="n">
        <v>0.01</v>
      </c>
      <c r="AD14" s="82" t="n">
        <v>0.01</v>
      </c>
      <c r="AE14" s="82" t="n">
        <v>0.01</v>
      </c>
      <c r="AF14" s="82" t="n">
        <v>0</v>
      </c>
      <c r="AG14" s="82" t="n">
        <v>0</v>
      </c>
      <c r="AH14" s="82" t="n">
        <v>0</v>
      </c>
    </row>
    <row r="15">
      <c r="A15" s="81" t="inlineStr">
        <is>
          <t>Alaska</t>
        </is>
      </c>
      <c r="B15" s="82" t="inlineStr">
        <is>
          <t>Agriculture - CH4 - Rice Cultivation</t>
        </is>
      </c>
      <c r="C15" s="82">
        <f>VLOOKUP(B15,$AJ$3:$AK$11,2,FALSE)</f>
        <v/>
      </c>
      <c r="D15" s="82" t="n">
        <v>0</v>
      </c>
      <c r="E15" s="82" t="n">
        <v>0</v>
      </c>
      <c r="F15" s="82" t="n">
        <v>0</v>
      </c>
      <c r="G15" s="82" t="n">
        <v>0</v>
      </c>
      <c r="H15" s="82" t="n">
        <v>0</v>
      </c>
      <c r="I15" s="82" t="n">
        <v>0</v>
      </c>
      <c r="J15" s="82" t="n">
        <v>0</v>
      </c>
      <c r="K15" s="82" t="n">
        <v>0</v>
      </c>
      <c r="L15" s="82" t="n">
        <v>0</v>
      </c>
      <c r="M15" s="82" t="n">
        <v>0</v>
      </c>
      <c r="N15" s="82" t="n">
        <v>0</v>
      </c>
      <c r="O15" s="82" t="n">
        <v>0</v>
      </c>
      <c r="P15" s="82" t="n">
        <v>0</v>
      </c>
      <c r="Q15" s="82" t="n">
        <v>0</v>
      </c>
      <c r="R15" s="82" t="n">
        <v>0</v>
      </c>
      <c r="S15" s="82" t="n">
        <v>0</v>
      </c>
      <c r="T15" s="82" t="n">
        <v>0</v>
      </c>
      <c r="U15" s="82" t="n">
        <v>0</v>
      </c>
      <c r="V15" s="82" t="n">
        <v>0</v>
      </c>
      <c r="W15" s="82" t="n">
        <v>0</v>
      </c>
      <c r="X15" s="82" t="n">
        <v>0</v>
      </c>
      <c r="Y15" s="82" t="n">
        <v>0</v>
      </c>
      <c r="Z15" s="82" t="n">
        <v>0</v>
      </c>
      <c r="AA15" s="82" t="n">
        <v>0</v>
      </c>
      <c r="AB15" s="82" t="n">
        <v>0</v>
      </c>
      <c r="AC15" s="82" t="n">
        <v>0</v>
      </c>
      <c r="AD15" s="82" t="n">
        <v>0</v>
      </c>
      <c r="AE15" s="82" t="n">
        <v>0</v>
      </c>
      <c r="AF15" s="82" t="n">
        <v>0</v>
      </c>
      <c r="AG15" s="82" t="n">
        <v>0</v>
      </c>
      <c r="AH15" s="82" t="n">
        <v>0</v>
      </c>
    </row>
    <row r="16">
      <c r="A16" s="81" t="inlineStr">
        <is>
          <t>Alaska</t>
        </is>
      </c>
      <c r="B16" s="82" t="inlineStr">
        <is>
          <t>Agriculture - CH4 - Agricultural Residue Burning</t>
        </is>
      </c>
      <c r="C16" s="82">
        <f>VLOOKUP(B16,$AJ$3:$AK$11,2,FALSE)</f>
        <v/>
      </c>
      <c r="D16" s="82" t="n">
        <v>0</v>
      </c>
      <c r="E16" s="82" t="n">
        <v>0</v>
      </c>
      <c r="F16" s="82" t="n">
        <v>0</v>
      </c>
      <c r="G16" s="82" t="n">
        <v>0</v>
      </c>
      <c r="H16" s="82" t="n">
        <v>0</v>
      </c>
      <c r="I16" s="82" t="n">
        <v>0</v>
      </c>
      <c r="J16" s="82" t="n">
        <v>0</v>
      </c>
      <c r="K16" s="82" t="n">
        <v>0</v>
      </c>
      <c r="L16" s="82" t="n">
        <v>0</v>
      </c>
      <c r="M16" s="82" t="n">
        <v>0</v>
      </c>
      <c r="N16" s="82" t="n">
        <v>0</v>
      </c>
      <c r="O16" s="82" t="n">
        <v>0</v>
      </c>
      <c r="P16" s="82" t="n">
        <v>0</v>
      </c>
      <c r="Q16" s="82" t="n">
        <v>0</v>
      </c>
      <c r="R16" s="82" t="n">
        <v>0</v>
      </c>
      <c r="S16" s="82" t="n">
        <v>0</v>
      </c>
      <c r="T16" s="82" t="n">
        <v>0</v>
      </c>
      <c r="U16" s="82" t="n">
        <v>0</v>
      </c>
      <c r="V16" s="82" t="n">
        <v>0</v>
      </c>
      <c r="W16" s="82" t="n">
        <v>0</v>
      </c>
      <c r="X16" s="82" t="n">
        <v>0</v>
      </c>
      <c r="Y16" s="82" t="n">
        <v>0</v>
      </c>
      <c r="Z16" s="82" t="n">
        <v>0</v>
      </c>
      <c r="AA16" s="82" t="n">
        <v>0</v>
      </c>
      <c r="AB16" s="82" t="n">
        <v>0</v>
      </c>
      <c r="AC16" s="82" t="n">
        <v>0</v>
      </c>
      <c r="AD16" s="82" t="n">
        <v>0</v>
      </c>
      <c r="AE16" s="82" t="n">
        <v>0</v>
      </c>
      <c r="AF16" s="82" t="n">
        <v>0</v>
      </c>
      <c r="AG16" s="82" t="n">
        <v>0</v>
      </c>
      <c r="AH16" s="82" t="n">
        <v>0</v>
      </c>
    </row>
    <row r="17">
      <c r="A17" s="81" t="inlineStr">
        <is>
          <t>Alaska</t>
        </is>
      </c>
      <c r="B17" s="82" t="inlineStr">
        <is>
          <t>Agriculture - N2O - Manure Management</t>
        </is>
      </c>
      <c r="C17" s="82">
        <f>VLOOKUP(B17,$AJ$3:$AK$11,2,FALSE)</f>
        <v/>
      </c>
      <c r="D17" s="82" t="n">
        <v>0</v>
      </c>
      <c r="E17" s="82" t="n">
        <v>0</v>
      </c>
      <c r="F17" s="82" t="n">
        <v>0</v>
      </c>
      <c r="G17" s="82" t="n">
        <v>0</v>
      </c>
      <c r="H17" s="82" t="n">
        <v>0</v>
      </c>
      <c r="I17" s="82" t="n">
        <v>0</v>
      </c>
      <c r="J17" s="82" t="n">
        <v>0</v>
      </c>
      <c r="K17" s="82" t="n">
        <v>0</v>
      </c>
      <c r="L17" s="82" t="n">
        <v>0</v>
      </c>
      <c r="M17" s="82" t="n">
        <v>0</v>
      </c>
      <c r="N17" s="82" t="n">
        <v>0</v>
      </c>
      <c r="O17" s="82" t="n">
        <v>0</v>
      </c>
      <c r="P17" s="82" t="n">
        <v>0</v>
      </c>
      <c r="Q17" s="82" t="n">
        <v>0</v>
      </c>
      <c r="R17" s="82" t="n">
        <v>0</v>
      </c>
      <c r="S17" s="82" t="n">
        <v>0</v>
      </c>
      <c r="T17" s="82" t="n">
        <v>0</v>
      </c>
      <c r="U17" s="82" t="n">
        <v>0</v>
      </c>
      <c r="V17" s="82" t="n">
        <v>0.01</v>
      </c>
      <c r="W17" s="82" t="n">
        <v>0.01</v>
      </c>
      <c r="X17" s="82" t="n">
        <v>0.01</v>
      </c>
      <c r="Y17" s="82" t="n">
        <v>0.01</v>
      </c>
      <c r="Z17" s="82" t="n">
        <v>0.01</v>
      </c>
      <c r="AA17" s="82" t="n">
        <v>0.01</v>
      </c>
      <c r="AB17" s="82" t="n">
        <v>0.01</v>
      </c>
      <c r="AC17" s="82" t="n">
        <v>0.01</v>
      </c>
      <c r="AD17" s="82" t="n">
        <v>0.01</v>
      </c>
      <c r="AE17" s="82" t="n">
        <v>0.01</v>
      </c>
      <c r="AF17" s="82" t="n">
        <v>0</v>
      </c>
      <c r="AG17" s="82" t="n">
        <v>0</v>
      </c>
      <c r="AH17" s="82" t="n">
        <v>0</v>
      </c>
    </row>
    <row r="18">
      <c r="A18" s="81" t="inlineStr">
        <is>
          <t>Alaska</t>
        </is>
      </c>
      <c r="B18" s="82" t="inlineStr">
        <is>
          <t>Agriculture - N2O - Ag Soils</t>
        </is>
      </c>
      <c r="C18" s="82">
        <f>VLOOKUP(B18,$AJ$3:$AK$11,2,FALSE)</f>
        <v/>
      </c>
      <c r="D18" s="82" t="n">
        <v>0.03</v>
      </c>
      <c r="E18" s="82" t="n">
        <v>0.03</v>
      </c>
      <c r="F18" s="82" t="n">
        <v>0.03</v>
      </c>
      <c r="G18" s="82" t="n">
        <v>0.03</v>
      </c>
      <c r="H18" s="82" t="n">
        <v>0.03</v>
      </c>
      <c r="I18" s="82" t="n">
        <v>0.03</v>
      </c>
      <c r="J18" s="82" t="n">
        <v>0.03</v>
      </c>
      <c r="K18" s="82" t="n">
        <v>0.03</v>
      </c>
      <c r="L18" s="82" t="n">
        <v>0.03</v>
      </c>
      <c r="M18" s="82" t="n">
        <v>0.03</v>
      </c>
      <c r="N18" s="82" t="n">
        <v>0.03</v>
      </c>
      <c r="O18" s="82" t="n">
        <v>0.03</v>
      </c>
      <c r="P18" s="82" t="n">
        <v>0.03</v>
      </c>
      <c r="Q18" s="82" t="n">
        <v>0.03</v>
      </c>
      <c r="R18" s="82" t="n">
        <v>0.03</v>
      </c>
      <c r="S18" s="82" t="n">
        <v>0.04</v>
      </c>
      <c r="T18" s="82" t="n">
        <v>0.04</v>
      </c>
      <c r="U18" s="82" t="n">
        <v>0.04</v>
      </c>
      <c r="V18" s="82" t="n">
        <v>0.04</v>
      </c>
      <c r="W18" s="82" t="n">
        <v>0.04</v>
      </c>
      <c r="X18" s="82" t="n">
        <v>0.04</v>
      </c>
      <c r="Y18" s="82" t="n">
        <v>0.04</v>
      </c>
      <c r="Z18" s="82" t="n">
        <v>0.04</v>
      </c>
      <c r="AA18" s="82" t="n">
        <v>0.04</v>
      </c>
      <c r="AB18" s="82" t="n">
        <v>0.04</v>
      </c>
      <c r="AC18" s="82" t="n">
        <v>0.04</v>
      </c>
      <c r="AD18" s="82" t="n">
        <v>0.04</v>
      </c>
      <c r="AE18" s="82" t="n">
        <v>0.04</v>
      </c>
      <c r="AF18" s="82" t="n">
        <v>0</v>
      </c>
      <c r="AG18" s="82" t="n">
        <v>0</v>
      </c>
      <c r="AH18" s="82" t="n">
        <v>0</v>
      </c>
    </row>
    <row r="19">
      <c r="A19" s="81" t="inlineStr">
        <is>
          <t>Alaska</t>
        </is>
      </c>
      <c r="B19" s="82" t="inlineStr">
        <is>
          <t>Agriculture - N2O - Agricultural Residue Burning</t>
        </is>
      </c>
      <c r="C19" s="82">
        <f>VLOOKUP(B19,$AJ$3:$AK$11,2,FALSE)</f>
        <v/>
      </c>
      <c r="D19" s="82" t="n">
        <v>0</v>
      </c>
      <c r="E19" s="82" t="n">
        <v>0</v>
      </c>
      <c r="F19" s="82" t="n">
        <v>0</v>
      </c>
      <c r="G19" s="82" t="n">
        <v>0</v>
      </c>
      <c r="H19" s="82" t="n">
        <v>0</v>
      </c>
      <c r="I19" s="82" t="n">
        <v>0</v>
      </c>
      <c r="J19" s="82" t="n">
        <v>0</v>
      </c>
      <c r="K19" s="82" t="n">
        <v>0</v>
      </c>
      <c r="L19" s="82" t="n">
        <v>0</v>
      </c>
      <c r="M19" s="82" t="n">
        <v>0</v>
      </c>
      <c r="N19" s="82" t="n">
        <v>0</v>
      </c>
      <c r="O19" s="82" t="n">
        <v>0</v>
      </c>
      <c r="P19" s="82" t="n">
        <v>0</v>
      </c>
      <c r="Q19" s="82" t="n">
        <v>0</v>
      </c>
      <c r="R19" s="82" t="n">
        <v>0</v>
      </c>
      <c r="S19" s="82" t="n">
        <v>0</v>
      </c>
      <c r="T19" s="82" t="n">
        <v>0</v>
      </c>
      <c r="U19" s="82" t="n">
        <v>0</v>
      </c>
      <c r="V19" s="82" t="n">
        <v>0</v>
      </c>
      <c r="W19" s="82" t="n">
        <v>0</v>
      </c>
      <c r="X19" s="82" t="n">
        <v>0</v>
      </c>
      <c r="Y19" s="82" t="n">
        <v>0</v>
      </c>
      <c r="Z19" s="82" t="n">
        <v>0</v>
      </c>
      <c r="AA19" s="82" t="n">
        <v>0</v>
      </c>
      <c r="AB19" s="82" t="n">
        <v>0</v>
      </c>
      <c r="AC19" s="82" t="n">
        <v>0</v>
      </c>
      <c r="AD19" s="82" t="n">
        <v>0</v>
      </c>
      <c r="AE19" s="82" t="n">
        <v>0</v>
      </c>
      <c r="AF19" s="82" t="n">
        <v>0</v>
      </c>
      <c r="AG19" s="82" t="n">
        <v>0</v>
      </c>
      <c r="AH19" s="82" t="n">
        <v>0</v>
      </c>
    </row>
    <row r="20">
      <c r="A20" s="81" t="inlineStr">
        <is>
          <t>Arizona</t>
        </is>
      </c>
      <c r="B20" s="82" t="inlineStr">
        <is>
          <t>Agriculture - CO2 - Liming</t>
        </is>
      </c>
      <c r="C20" s="82">
        <f>VLOOKUP(B20,$AJ$3:$AK$11,2,FALSE)</f>
        <v/>
      </c>
      <c r="D20" s="82" t="n">
        <v>0</v>
      </c>
      <c r="E20" s="82" t="n">
        <v>0</v>
      </c>
      <c r="F20" s="82" t="n">
        <v>0</v>
      </c>
      <c r="G20" s="82" t="n">
        <v>0</v>
      </c>
      <c r="H20" s="82" t="n">
        <v>0</v>
      </c>
      <c r="I20" s="82" t="n">
        <v>0</v>
      </c>
      <c r="J20" s="82" t="n">
        <v>0</v>
      </c>
      <c r="K20" s="82" t="n">
        <v>0</v>
      </c>
      <c r="L20" s="82" t="n">
        <v>0</v>
      </c>
      <c r="M20" s="82" t="n">
        <v>0</v>
      </c>
      <c r="N20" s="82" t="n">
        <v>0</v>
      </c>
      <c r="O20" s="82" t="n">
        <v>0</v>
      </c>
      <c r="P20" s="82" t="n">
        <v>0.06</v>
      </c>
      <c r="Q20" s="82" t="n">
        <v>0</v>
      </c>
      <c r="R20" s="82" t="n">
        <v>0.01</v>
      </c>
      <c r="S20" s="82" t="n">
        <v>0.03</v>
      </c>
      <c r="T20" s="82" t="n">
        <v>0</v>
      </c>
      <c r="U20" s="82" t="n">
        <v>0</v>
      </c>
      <c r="V20" s="82" t="n">
        <v>0</v>
      </c>
      <c r="W20" s="82" t="n">
        <v>0</v>
      </c>
      <c r="X20" s="82" t="n">
        <v>0</v>
      </c>
      <c r="Y20" s="82" t="n">
        <v>0</v>
      </c>
      <c r="Z20" s="82" t="n">
        <v>0</v>
      </c>
      <c r="AA20" s="82" t="n">
        <v>0</v>
      </c>
      <c r="AB20" s="82" t="n">
        <v>0.02</v>
      </c>
      <c r="AC20" s="82" t="n">
        <v>0</v>
      </c>
      <c r="AD20" s="82" t="n">
        <v>0</v>
      </c>
      <c r="AE20" s="82" t="n">
        <v>0</v>
      </c>
      <c r="AF20" s="82" t="n">
        <v>0</v>
      </c>
      <c r="AG20" s="82" t="n">
        <v>0</v>
      </c>
      <c r="AH20" s="82" t="n">
        <v>0</v>
      </c>
    </row>
    <row r="21" ht="15.75" customHeight="1" s="120">
      <c r="A21" s="81" t="inlineStr">
        <is>
          <t>Arizona</t>
        </is>
      </c>
      <c r="B21" s="82" t="inlineStr">
        <is>
          <t>Agriculture - CO2 - Urea Fertilization</t>
        </is>
      </c>
      <c r="C21" s="82">
        <f>VLOOKUP(B21,$AJ$3:$AK$11,2,FALSE)</f>
        <v/>
      </c>
      <c r="D21" s="82" t="n">
        <v>0.01</v>
      </c>
      <c r="E21" s="82" t="n">
        <v>0.01</v>
      </c>
      <c r="F21" s="82" t="n">
        <v>0.01</v>
      </c>
      <c r="G21" s="82" t="n">
        <v>0.01</v>
      </c>
      <c r="H21" s="82" t="n">
        <v>0.02</v>
      </c>
      <c r="I21" s="82" t="n">
        <v>0.02</v>
      </c>
      <c r="J21" s="82" t="n">
        <v>0.02</v>
      </c>
      <c r="K21" s="82" t="n">
        <v>0.02</v>
      </c>
      <c r="L21" s="82" t="n">
        <v>0.01</v>
      </c>
      <c r="M21" s="82" t="n">
        <v>0.01</v>
      </c>
      <c r="N21" s="82" t="n">
        <v>0.01</v>
      </c>
      <c r="O21" s="82" t="n">
        <v>0.01</v>
      </c>
      <c r="P21" s="82" t="n">
        <v>0.01</v>
      </c>
      <c r="Q21" s="82" t="n">
        <v>0.01</v>
      </c>
      <c r="R21" s="82" t="n">
        <v>0.01</v>
      </c>
      <c r="S21" s="82" t="n">
        <v>0.01</v>
      </c>
      <c r="T21" s="82" t="n">
        <v>0.01</v>
      </c>
      <c r="U21" s="82" t="n">
        <v>0.01</v>
      </c>
      <c r="V21" s="82" t="n">
        <v>0.01</v>
      </c>
      <c r="W21" s="82" t="n">
        <v>0.01</v>
      </c>
      <c r="X21" s="82" t="n">
        <v>0.01</v>
      </c>
      <c r="Y21" s="82" t="n">
        <v>0.01</v>
      </c>
      <c r="Z21" s="82" t="n">
        <v>0.01</v>
      </c>
      <c r="AA21" s="82" t="n">
        <v>0</v>
      </c>
      <c r="AB21" s="82" t="n">
        <v>0</v>
      </c>
      <c r="AC21" s="82" t="n">
        <v>0</v>
      </c>
      <c r="AD21" s="82" t="n">
        <v>0</v>
      </c>
      <c r="AE21" s="82" t="n">
        <v>0</v>
      </c>
      <c r="AF21" s="82" t="n">
        <v>0</v>
      </c>
      <c r="AG21" s="82" t="n">
        <v>0</v>
      </c>
      <c r="AH21" s="82" t="n">
        <v>0</v>
      </c>
    </row>
    <row r="22" ht="15.75" customHeight="1" s="120">
      <c r="A22" s="81" t="inlineStr">
        <is>
          <t>Arizona</t>
        </is>
      </c>
      <c r="B22" s="82" t="inlineStr">
        <is>
          <t>Agriculture - CH4 - Enteric Fermentation</t>
        </is>
      </c>
      <c r="C22" s="82">
        <f>VLOOKUP(B22,$AJ$3:$AK$11,2,FALSE)</f>
        <v/>
      </c>
      <c r="D22" s="82" t="n">
        <v>1.71</v>
      </c>
      <c r="E22" s="82" t="n">
        <v>1.71</v>
      </c>
      <c r="F22" s="82" t="n">
        <v>1.77</v>
      </c>
      <c r="G22" s="82" t="n">
        <v>1.8</v>
      </c>
      <c r="H22" s="82" t="n">
        <v>1.78</v>
      </c>
      <c r="I22" s="82" t="n">
        <v>1.77</v>
      </c>
      <c r="J22" s="82" t="n">
        <v>1.78</v>
      </c>
      <c r="K22" s="82" t="n">
        <v>1.77</v>
      </c>
      <c r="L22" s="82" t="n">
        <v>1.81</v>
      </c>
      <c r="M22" s="82" t="n">
        <v>1.79</v>
      </c>
      <c r="N22" s="82" t="n">
        <v>1.8</v>
      </c>
      <c r="O22" s="82" t="n">
        <v>1.87</v>
      </c>
      <c r="P22" s="82" t="n">
        <v>1.92</v>
      </c>
      <c r="Q22" s="82" t="n">
        <v>1.92</v>
      </c>
      <c r="R22" s="82" t="n">
        <v>1.96</v>
      </c>
      <c r="S22" s="82" t="n">
        <v>2.15</v>
      </c>
      <c r="T22" s="82" t="n">
        <v>2.25</v>
      </c>
      <c r="U22" s="82" t="n">
        <v>2.32</v>
      </c>
      <c r="V22" s="82" t="n">
        <v>2.4</v>
      </c>
      <c r="W22" s="82" t="n">
        <v>2.44</v>
      </c>
      <c r="X22" s="82" t="n">
        <v>2.27</v>
      </c>
      <c r="Y22" s="82" t="n">
        <v>2.22</v>
      </c>
      <c r="Z22" s="82" t="n">
        <v>2.35</v>
      </c>
      <c r="AA22" s="82" t="n">
        <v>2.34</v>
      </c>
      <c r="AB22" s="82" t="n">
        <v>2.41</v>
      </c>
      <c r="AC22" s="82" t="n">
        <v>2.39</v>
      </c>
      <c r="AD22" s="82" t="n">
        <v>2.41</v>
      </c>
      <c r="AE22" s="82" t="n">
        <v>2.5</v>
      </c>
      <c r="AF22" s="82" t="n">
        <v>0</v>
      </c>
      <c r="AG22" s="82" t="n">
        <v>0</v>
      </c>
      <c r="AH22" s="82" t="n">
        <v>0</v>
      </c>
    </row>
    <row r="23" ht="15.75" customHeight="1" s="120">
      <c r="A23" s="81" t="inlineStr">
        <is>
          <t>Arizona</t>
        </is>
      </c>
      <c r="B23" s="82" t="inlineStr">
        <is>
          <t>Agriculture - CH4 - Manure Management</t>
        </is>
      </c>
      <c r="C23" s="82">
        <f>VLOOKUP(B23,$AJ$3:$AK$11,2,FALSE)</f>
        <v/>
      </c>
      <c r="D23" s="82" t="n">
        <v>0.6</v>
      </c>
      <c r="E23" s="82" t="n">
        <v>0.62</v>
      </c>
      <c r="F23" s="82" t="n">
        <v>0.63</v>
      </c>
      <c r="G23" s="82" t="n">
        <v>0.64</v>
      </c>
      <c r="H23" s="82" t="n">
        <v>0.74</v>
      </c>
      <c r="I23" s="82" t="n">
        <v>0.76</v>
      </c>
      <c r="J23" s="82" t="n">
        <v>0.8</v>
      </c>
      <c r="K23" s="82" t="n">
        <v>0.84</v>
      </c>
      <c r="L23" s="82" t="n">
        <v>0.86</v>
      </c>
      <c r="M23" s="82" t="n">
        <v>0.96</v>
      </c>
      <c r="N23" s="82" t="n">
        <v>0.92</v>
      </c>
      <c r="O23" s="82" t="n">
        <v>1.04</v>
      </c>
      <c r="P23" s="82" t="n">
        <v>1.05</v>
      </c>
      <c r="Q23" s="82" t="n">
        <v>1.16</v>
      </c>
      <c r="R23" s="82" t="n">
        <v>1.09</v>
      </c>
      <c r="S23" s="82" t="n">
        <v>1.17</v>
      </c>
      <c r="T23" s="82" t="n">
        <v>1.19</v>
      </c>
      <c r="U23" s="82" t="n">
        <v>1.37</v>
      </c>
      <c r="V23" s="82" t="n">
        <v>1.42</v>
      </c>
      <c r="W23" s="82" t="n">
        <v>1.45</v>
      </c>
      <c r="X23" s="82" t="n">
        <v>1.31</v>
      </c>
      <c r="Y23" s="82" t="n">
        <v>1.43</v>
      </c>
      <c r="Z23" s="82" t="n">
        <v>1.5</v>
      </c>
      <c r="AA23" s="82" t="n">
        <v>1.45</v>
      </c>
      <c r="AB23" s="82" t="n">
        <v>1.52</v>
      </c>
      <c r="AC23" s="82" t="n">
        <v>1.55</v>
      </c>
      <c r="AD23" s="82" t="n">
        <v>1.41</v>
      </c>
      <c r="AE23" s="82" t="n">
        <v>1.47</v>
      </c>
      <c r="AF23" s="82" t="n">
        <v>0</v>
      </c>
      <c r="AG23" s="82" t="n">
        <v>0</v>
      </c>
      <c r="AH23" s="82" t="n">
        <v>0</v>
      </c>
    </row>
    <row r="24" ht="15.75" customHeight="1" s="120">
      <c r="A24" s="81" t="inlineStr">
        <is>
          <t>Arizona</t>
        </is>
      </c>
      <c r="B24" s="82" t="inlineStr">
        <is>
          <t>Agriculture - CH4 - Rice Cultivation</t>
        </is>
      </c>
      <c r="C24" s="82">
        <f>VLOOKUP(B24,$AJ$3:$AK$11,2,FALSE)</f>
        <v/>
      </c>
      <c r="D24" s="82" t="n">
        <v>0</v>
      </c>
      <c r="E24" s="82" t="n">
        <v>0</v>
      </c>
      <c r="F24" s="82" t="n">
        <v>0</v>
      </c>
      <c r="G24" s="82" t="n">
        <v>0</v>
      </c>
      <c r="H24" s="82" t="n">
        <v>0</v>
      </c>
      <c r="I24" s="82" t="n">
        <v>0</v>
      </c>
      <c r="J24" s="82" t="n">
        <v>0</v>
      </c>
      <c r="K24" s="82" t="n">
        <v>0</v>
      </c>
      <c r="L24" s="82" t="n">
        <v>0</v>
      </c>
      <c r="M24" s="82" t="n">
        <v>0</v>
      </c>
      <c r="N24" s="82" t="n">
        <v>0</v>
      </c>
      <c r="O24" s="82" t="n">
        <v>0</v>
      </c>
      <c r="P24" s="82" t="n">
        <v>0</v>
      </c>
      <c r="Q24" s="82" t="n">
        <v>0</v>
      </c>
      <c r="R24" s="82" t="n">
        <v>0</v>
      </c>
      <c r="S24" s="82" t="n">
        <v>0</v>
      </c>
      <c r="T24" s="82" t="n">
        <v>0</v>
      </c>
      <c r="U24" s="82" t="n">
        <v>0</v>
      </c>
      <c r="V24" s="82" t="n">
        <v>0</v>
      </c>
      <c r="W24" s="82" t="n">
        <v>0</v>
      </c>
      <c r="X24" s="82" t="n">
        <v>0</v>
      </c>
      <c r="Y24" s="82" t="n">
        <v>0</v>
      </c>
      <c r="Z24" s="82" t="n">
        <v>0</v>
      </c>
      <c r="AA24" s="82" t="n">
        <v>0</v>
      </c>
      <c r="AB24" s="82" t="n">
        <v>0</v>
      </c>
      <c r="AC24" s="82" t="n">
        <v>0</v>
      </c>
      <c r="AD24" s="82" t="n">
        <v>0</v>
      </c>
      <c r="AE24" s="82" t="n">
        <v>0</v>
      </c>
      <c r="AF24" s="82" t="n">
        <v>0</v>
      </c>
      <c r="AG24" s="82" t="n">
        <v>0</v>
      </c>
      <c r="AH24" s="82" t="n">
        <v>0</v>
      </c>
    </row>
    <row r="25" ht="15.75" customHeight="1" s="120">
      <c r="A25" s="81" t="inlineStr">
        <is>
          <t>Arizona</t>
        </is>
      </c>
      <c r="B25" s="82" t="inlineStr">
        <is>
          <t>Agriculture - CH4 - Agricultural Residue Burning</t>
        </is>
      </c>
      <c r="C25" s="82">
        <f>VLOOKUP(B25,$AJ$3:$AK$11,2,FALSE)</f>
        <v/>
      </c>
      <c r="D25" s="82" t="n">
        <v>0</v>
      </c>
      <c r="E25" s="82" t="n">
        <v>0</v>
      </c>
      <c r="F25" s="82" t="n">
        <v>0</v>
      </c>
      <c r="G25" s="82" t="n">
        <v>0</v>
      </c>
      <c r="H25" s="82" t="n">
        <v>0.01</v>
      </c>
      <c r="I25" s="82" t="n">
        <v>0</v>
      </c>
      <c r="J25" s="82" t="n">
        <v>0.01</v>
      </c>
      <c r="K25" s="82" t="n">
        <v>0.01</v>
      </c>
      <c r="L25" s="82" t="n">
        <v>0.01</v>
      </c>
      <c r="M25" s="82" t="n">
        <v>0.01</v>
      </c>
      <c r="N25" s="82" t="n">
        <v>0.01</v>
      </c>
      <c r="O25" s="82" t="n">
        <v>0.01</v>
      </c>
      <c r="P25" s="82" t="n">
        <v>0.01</v>
      </c>
      <c r="Q25" s="82" t="n">
        <v>0.01</v>
      </c>
      <c r="R25" s="82" t="n">
        <v>0</v>
      </c>
      <c r="S25" s="82" t="n">
        <v>0</v>
      </c>
      <c r="T25" s="82" t="n">
        <v>0.01</v>
      </c>
      <c r="U25" s="82" t="n">
        <v>0</v>
      </c>
      <c r="V25" s="82" t="n">
        <v>0.01</v>
      </c>
      <c r="W25" s="82" t="n">
        <v>0.01</v>
      </c>
      <c r="X25" s="82" t="n">
        <v>0.01</v>
      </c>
      <c r="Y25" s="82" t="n">
        <v>0.01</v>
      </c>
      <c r="Z25" s="82" t="n">
        <v>0.01</v>
      </c>
      <c r="AA25" s="82" t="n">
        <v>0.01</v>
      </c>
      <c r="AB25" s="82" t="n">
        <v>0.01</v>
      </c>
      <c r="AC25" s="82" t="n">
        <v>0.01</v>
      </c>
      <c r="AD25" s="82" t="n">
        <v>0.01</v>
      </c>
      <c r="AE25" s="82" t="n">
        <v>0.01</v>
      </c>
      <c r="AF25" s="82" t="n">
        <v>0</v>
      </c>
      <c r="AG25" s="82" t="n">
        <v>0</v>
      </c>
      <c r="AH25" s="82" t="n">
        <v>0</v>
      </c>
    </row>
    <row r="26" ht="15.75" customHeight="1" s="120">
      <c r="A26" s="81" t="inlineStr">
        <is>
          <t>Arizona</t>
        </is>
      </c>
      <c r="B26" s="82" t="inlineStr">
        <is>
          <t>Agriculture - N2O - Manure Management</t>
        </is>
      </c>
      <c r="C26" s="82">
        <f>VLOOKUP(B26,$AJ$3:$AK$11,2,FALSE)</f>
        <v/>
      </c>
      <c r="D26" s="82" t="n">
        <v>0.15</v>
      </c>
      <c r="E26" s="82" t="n">
        <v>0.14</v>
      </c>
      <c r="F26" s="82" t="n">
        <v>0.14</v>
      </c>
      <c r="G26" s="82" t="n">
        <v>0.13</v>
      </c>
      <c r="H26" s="82" t="n">
        <v>0.14</v>
      </c>
      <c r="I26" s="82" t="n">
        <v>0.14</v>
      </c>
      <c r="J26" s="82" t="n">
        <v>0.14</v>
      </c>
      <c r="K26" s="82" t="n">
        <v>0.15</v>
      </c>
      <c r="L26" s="82" t="n">
        <v>0.15</v>
      </c>
      <c r="M26" s="82" t="n">
        <v>0.15</v>
      </c>
      <c r="N26" s="82" t="n">
        <v>0.18</v>
      </c>
      <c r="O26" s="82" t="n">
        <v>0.19</v>
      </c>
      <c r="P26" s="82" t="n">
        <v>0.2</v>
      </c>
      <c r="Q26" s="82" t="n">
        <v>0.21</v>
      </c>
      <c r="R26" s="82" t="n">
        <v>0.19</v>
      </c>
      <c r="S26" s="82" t="n">
        <v>0.22</v>
      </c>
      <c r="T26" s="82" t="n">
        <v>0.23</v>
      </c>
      <c r="U26" s="82" t="n">
        <v>0.23</v>
      </c>
      <c r="V26" s="82" t="n">
        <v>0.24</v>
      </c>
      <c r="W26" s="82" t="n">
        <v>0.25</v>
      </c>
      <c r="X26" s="82" t="n">
        <v>0.25</v>
      </c>
      <c r="Y26" s="82" t="n">
        <v>0.25</v>
      </c>
      <c r="Z26" s="82" t="n">
        <v>0.26</v>
      </c>
      <c r="AA26" s="82" t="n">
        <v>0.26</v>
      </c>
      <c r="AB26" s="82" t="n">
        <v>0.27</v>
      </c>
      <c r="AC26" s="82" t="n">
        <v>0.27</v>
      </c>
      <c r="AD26" s="82" t="n">
        <v>0.27</v>
      </c>
      <c r="AE26" s="82" t="n">
        <v>0.3</v>
      </c>
      <c r="AF26" s="82" t="n">
        <v>0</v>
      </c>
      <c r="AG26" s="82" t="n">
        <v>0</v>
      </c>
      <c r="AH26" s="82" t="n">
        <v>0</v>
      </c>
    </row>
    <row r="27" ht="15.75" customHeight="1" s="120">
      <c r="A27" s="81" t="inlineStr">
        <is>
          <t>Arizona</t>
        </is>
      </c>
      <c r="B27" s="82" t="inlineStr">
        <is>
          <t>Agriculture - N2O - Ag Soils</t>
        </is>
      </c>
      <c r="C27" s="82">
        <f>VLOOKUP(B27,$AJ$3:$AK$11,2,FALSE)</f>
        <v/>
      </c>
      <c r="D27" s="82" t="n">
        <v>1.44</v>
      </c>
      <c r="E27" s="82" t="n">
        <v>1.39</v>
      </c>
      <c r="F27" s="82" t="n">
        <v>1.41</v>
      </c>
      <c r="G27" s="82" t="n">
        <v>1.43</v>
      </c>
      <c r="H27" s="82" t="n">
        <v>1.48</v>
      </c>
      <c r="I27" s="82" t="n">
        <v>1.45</v>
      </c>
      <c r="J27" s="82" t="n">
        <v>1.49</v>
      </c>
      <c r="K27" s="82" t="n">
        <v>1.49</v>
      </c>
      <c r="L27" s="82" t="n">
        <v>1.49</v>
      </c>
      <c r="M27" s="82" t="n">
        <v>1.43</v>
      </c>
      <c r="N27" s="82" t="n">
        <v>1.45</v>
      </c>
      <c r="O27" s="82" t="n">
        <v>1.46</v>
      </c>
      <c r="P27" s="82" t="n">
        <v>1.55</v>
      </c>
      <c r="Q27" s="82" t="n">
        <v>1.67</v>
      </c>
      <c r="R27" s="82" t="n">
        <v>1.7</v>
      </c>
      <c r="S27" s="82" t="n">
        <v>1.69</v>
      </c>
      <c r="T27" s="82" t="n">
        <v>1.45</v>
      </c>
      <c r="U27" s="82" t="n">
        <v>1.46</v>
      </c>
      <c r="V27" s="82" t="n">
        <v>1.53</v>
      </c>
      <c r="W27" s="82" t="n">
        <v>1.57</v>
      </c>
      <c r="X27" s="82" t="n">
        <v>1.41</v>
      </c>
      <c r="Y27" s="82" t="n">
        <v>1.4</v>
      </c>
      <c r="Z27" s="82" t="n">
        <v>1.42</v>
      </c>
      <c r="AA27" s="82" t="n">
        <v>1.31</v>
      </c>
      <c r="AB27" s="82" t="n">
        <v>1.33</v>
      </c>
      <c r="AC27" s="82" t="n">
        <v>1.39</v>
      </c>
      <c r="AD27" s="82" t="n">
        <v>1.38</v>
      </c>
      <c r="AE27" s="82" t="n">
        <v>1.36</v>
      </c>
      <c r="AF27" s="82" t="n">
        <v>0</v>
      </c>
      <c r="AG27" s="82" t="n">
        <v>0</v>
      </c>
      <c r="AH27" s="82" t="n">
        <v>0</v>
      </c>
    </row>
    <row r="28" ht="15.75" customHeight="1" s="120">
      <c r="A28" s="81" t="inlineStr">
        <is>
          <t>Arizona</t>
        </is>
      </c>
      <c r="B28" s="82" t="inlineStr">
        <is>
          <t>Agriculture - N2O - Agricultural Residue Burning</t>
        </is>
      </c>
      <c r="C28" s="82">
        <f>VLOOKUP(B28,$AJ$3:$AK$11,2,FALSE)</f>
        <v/>
      </c>
      <c r="D28" s="82" t="n">
        <v>0</v>
      </c>
      <c r="E28" s="82" t="n">
        <v>0</v>
      </c>
      <c r="F28" s="82" t="n">
        <v>0</v>
      </c>
      <c r="G28" s="82" t="n">
        <v>0</v>
      </c>
      <c r="H28" s="82" t="n">
        <v>0</v>
      </c>
      <c r="I28" s="82" t="n">
        <v>0</v>
      </c>
      <c r="J28" s="82" t="n">
        <v>0</v>
      </c>
      <c r="K28" s="82" t="n">
        <v>0</v>
      </c>
      <c r="L28" s="82" t="n">
        <v>0</v>
      </c>
      <c r="M28" s="82" t="n">
        <v>0</v>
      </c>
      <c r="N28" s="82" t="n">
        <v>0</v>
      </c>
      <c r="O28" s="82" t="n">
        <v>0</v>
      </c>
      <c r="P28" s="82" t="n">
        <v>0</v>
      </c>
      <c r="Q28" s="82" t="n">
        <v>0</v>
      </c>
      <c r="R28" s="82" t="n">
        <v>0</v>
      </c>
      <c r="S28" s="82" t="n">
        <v>0</v>
      </c>
      <c r="T28" s="82" t="n">
        <v>0</v>
      </c>
      <c r="U28" s="82" t="n">
        <v>0</v>
      </c>
      <c r="V28" s="82" t="n">
        <v>0</v>
      </c>
      <c r="W28" s="82" t="n">
        <v>0</v>
      </c>
      <c r="X28" s="82" t="n">
        <v>0</v>
      </c>
      <c r="Y28" s="82" t="n">
        <v>0</v>
      </c>
      <c r="Z28" s="82" t="n">
        <v>0</v>
      </c>
      <c r="AA28" s="82" t="n">
        <v>0</v>
      </c>
      <c r="AB28" s="82" t="n">
        <v>0</v>
      </c>
      <c r="AC28" s="82" t="n">
        <v>0</v>
      </c>
      <c r="AD28" s="82" t="n">
        <v>0</v>
      </c>
      <c r="AE28" s="82" t="n">
        <v>0</v>
      </c>
      <c r="AF28" s="82" t="n">
        <v>0</v>
      </c>
      <c r="AG28" s="82" t="n">
        <v>0</v>
      </c>
      <c r="AH28" s="82" t="n">
        <v>0</v>
      </c>
    </row>
    <row r="29" ht="15.75" customHeight="1" s="120">
      <c r="A29" s="81" t="inlineStr">
        <is>
          <t>Arkansas</t>
        </is>
      </c>
      <c r="B29" s="82" t="inlineStr">
        <is>
          <t>Agriculture - CO2 - Liming</t>
        </is>
      </c>
      <c r="C29" s="82">
        <f>VLOOKUP(B29,$AJ$3:$AK$11,2,FALSE)</f>
        <v/>
      </c>
      <c r="D29" s="82" t="n">
        <v>0.05</v>
      </c>
      <c r="E29" s="82" t="n">
        <v>0.05</v>
      </c>
      <c r="F29" s="82" t="n">
        <v>0.05</v>
      </c>
      <c r="G29" s="82" t="n">
        <v>0.04</v>
      </c>
      <c r="H29" s="82" t="n">
        <v>0.06</v>
      </c>
      <c r="I29" s="82" t="n">
        <v>0.07000000000000001</v>
      </c>
      <c r="J29" s="82" t="n">
        <v>0.05</v>
      </c>
      <c r="K29" s="82" t="n">
        <v>0.08</v>
      </c>
      <c r="L29" s="82" t="n">
        <v>0.05</v>
      </c>
      <c r="M29" s="82" t="n">
        <v>0.07000000000000001</v>
      </c>
      <c r="N29" s="82" t="n">
        <v>0.08</v>
      </c>
      <c r="O29" s="82" t="n">
        <v>0.05</v>
      </c>
      <c r="P29" s="82" t="n">
        <v>0.08</v>
      </c>
      <c r="Q29" s="82" t="n">
        <v>0.13</v>
      </c>
      <c r="R29" s="82" t="n">
        <v>0.05</v>
      </c>
      <c r="S29" s="82" t="n">
        <v>0.08</v>
      </c>
      <c r="T29" s="82" t="n">
        <v>0.07000000000000001</v>
      </c>
      <c r="U29" s="82" t="n">
        <v>0.07000000000000001</v>
      </c>
      <c r="V29" s="82" t="n">
        <v>0.06</v>
      </c>
      <c r="W29" s="82" t="n">
        <v>0</v>
      </c>
      <c r="X29" s="82" t="n">
        <v>0.07000000000000001</v>
      </c>
      <c r="Y29" s="82" t="n">
        <v>0.05</v>
      </c>
      <c r="Z29" s="82" t="n">
        <v>0.13</v>
      </c>
      <c r="AA29" s="82" t="n">
        <v>0.02</v>
      </c>
      <c r="AB29" s="82" t="n">
        <v>0.03</v>
      </c>
      <c r="AC29" s="82" t="n">
        <v>0.04</v>
      </c>
      <c r="AD29" s="82" t="n">
        <v>0.04</v>
      </c>
      <c r="AE29" s="82" t="n">
        <v>0.04</v>
      </c>
      <c r="AF29" s="82" t="n">
        <v>0</v>
      </c>
      <c r="AG29" s="82" t="n">
        <v>0</v>
      </c>
      <c r="AH29" s="82" t="n">
        <v>0</v>
      </c>
    </row>
    <row r="30" ht="15.75" customHeight="1" s="120">
      <c r="A30" s="81" t="inlineStr">
        <is>
          <t>Arkansas</t>
        </is>
      </c>
      <c r="B30" s="82" t="inlineStr">
        <is>
          <t>Agriculture - CO2 - Urea Fertilization</t>
        </is>
      </c>
      <c r="C30" s="82">
        <f>VLOOKUP(B30,$AJ$3:$AK$11,2,FALSE)</f>
        <v/>
      </c>
      <c r="D30" s="82" t="n">
        <v>0.23</v>
      </c>
      <c r="E30" s="82" t="n">
        <v>0.22</v>
      </c>
      <c r="F30" s="82" t="n">
        <v>0.24</v>
      </c>
      <c r="G30" s="82" t="n">
        <v>0.25</v>
      </c>
      <c r="H30" s="82" t="n">
        <v>0.27</v>
      </c>
      <c r="I30" s="82" t="n">
        <v>0.26</v>
      </c>
      <c r="J30" s="82" t="n">
        <v>0.26</v>
      </c>
      <c r="K30" s="82" t="n">
        <v>0.26</v>
      </c>
      <c r="L30" s="82" t="n">
        <v>0.29</v>
      </c>
      <c r="M30" s="82" t="n">
        <v>0.27</v>
      </c>
      <c r="N30" s="82" t="n">
        <v>0.29</v>
      </c>
      <c r="O30" s="82" t="n">
        <v>0.29</v>
      </c>
      <c r="P30" s="82" t="n">
        <v>0.27</v>
      </c>
      <c r="Q30" s="82" t="n">
        <v>0.27</v>
      </c>
      <c r="R30" s="82" t="n">
        <v>0.27</v>
      </c>
      <c r="S30" s="82" t="n">
        <v>0.24</v>
      </c>
      <c r="T30" s="82" t="n">
        <v>0.27</v>
      </c>
      <c r="U30" s="82" t="n">
        <v>0.28</v>
      </c>
      <c r="V30" s="82" t="n">
        <v>0.24</v>
      </c>
      <c r="W30" s="82" t="n">
        <v>0.25</v>
      </c>
      <c r="X30" s="82" t="n">
        <v>0.25</v>
      </c>
      <c r="Y30" s="82" t="n">
        <v>0.23</v>
      </c>
      <c r="Z30" s="82" t="n">
        <v>0.25</v>
      </c>
      <c r="AA30" s="82" t="n">
        <v>0.22</v>
      </c>
      <c r="AB30" s="82" t="n">
        <v>0.24</v>
      </c>
      <c r="AC30" s="82" t="n">
        <v>0.24</v>
      </c>
      <c r="AD30" s="82" t="n">
        <v>0.24</v>
      </c>
      <c r="AE30" s="82" t="n">
        <v>0.24</v>
      </c>
      <c r="AF30" s="82" t="n">
        <v>0</v>
      </c>
      <c r="AG30" s="82" t="n">
        <v>0</v>
      </c>
      <c r="AH30" s="82" t="n">
        <v>0</v>
      </c>
    </row>
    <row r="31" ht="15.75" customHeight="1" s="120">
      <c r="A31" s="81" t="inlineStr">
        <is>
          <t>Arkansas</t>
        </is>
      </c>
      <c r="B31" s="82" t="inlineStr">
        <is>
          <t>Agriculture - CH4 - Enteric Fermentation</t>
        </is>
      </c>
      <c r="C31" s="82">
        <f>VLOOKUP(B31,$AJ$3:$AK$11,2,FALSE)</f>
        <v/>
      </c>
      <c r="D31" s="82" t="n">
        <v>2.81</v>
      </c>
      <c r="E31" s="82" t="n">
        <v>2.69</v>
      </c>
      <c r="F31" s="82" t="n">
        <v>2.75</v>
      </c>
      <c r="G31" s="82" t="n">
        <v>2.77</v>
      </c>
      <c r="H31" s="82" t="n">
        <v>3.03</v>
      </c>
      <c r="I31" s="82" t="n">
        <v>3.21</v>
      </c>
      <c r="J31" s="82" t="n">
        <v>3.16</v>
      </c>
      <c r="K31" s="82" t="n">
        <v>3.13</v>
      </c>
      <c r="L31" s="82" t="n">
        <v>2.98</v>
      </c>
      <c r="M31" s="82" t="n">
        <v>2.99</v>
      </c>
      <c r="N31" s="82" t="n">
        <v>3</v>
      </c>
      <c r="O31" s="82" t="n">
        <v>2.96</v>
      </c>
      <c r="P31" s="82" t="n">
        <v>3.02</v>
      </c>
      <c r="Q31" s="82" t="n">
        <v>3.12</v>
      </c>
      <c r="R31" s="82" t="n">
        <v>3.24</v>
      </c>
      <c r="S31" s="82" t="n">
        <v>3.11</v>
      </c>
      <c r="T31" s="82" t="n">
        <v>2.91</v>
      </c>
      <c r="U31" s="82" t="n">
        <v>2.94</v>
      </c>
      <c r="V31" s="82" t="n">
        <v>3.04</v>
      </c>
      <c r="W31" s="82" t="n">
        <v>3</v>
      </c>
      <c r="X31" s="82" t="n">
        <v>3.12</v>
      </c>
      <c r="Y31" s="82" t="n">
        <v>2.89</v>
      </c>
      <c r="Z31" s="82" t="n">
        <v>2.82</v>
      </c>
      <c r="AA31" s="82" t="n">
        <v>2.69</v>
      </c>
      <c r="AB31" s="82" t="n">
        <v>2.79</v>
      </c>
      <c r="AC31" s="82" t="n">
        <v>2.74</v>
      </c>
      <c r="AD31" s="82" t="n">
        <v>2.88</v>
      </c>
      <c r="AE31" s="82" t="n">
        <v>2.9</v>
      </c>
      <c r="AF31" s="82" t="n">
        <v>0</v>
      </c>
      <c r="AG31" s="82" t="n">
        <v>0</v>
      </c>
      <c r="AH31" s="82" t="n">
        <v>0</v>
      </c>
    </row>
    <row r="32" ht="15.75" customHeight="1" s="120">
      <c r="A32" s="81" t="inlineStr">
        <is>
          <t>Arkansas</t>
        </is>
      </c>
      <c r="B32" s="82" t="inlineStr">
        <is>
          <t>Agriculture - CH4 - Manure Management</t>
        </is>
      </c>
      <c r="C32" s="82">
        <f>VLOOKUP(B32,$AJ$3:$AK$11,2,FALSE)</f>
        <v/>
      </c>
      <c r="D32" s="82" t="n">
        <v>1.03</v>
      </c>
      <c r="E32" s="82" t="n">
        <v>1.01</v>
      </c>
      <c r="F32" s="82" t="n">
        <v>0.93</v>
      </c>
      <c r="G32" s="82" t="n">
        <v>0.95</v>
      </c>
      <c r="H32" s="82" t="n">
        <v>0.89</v>
      </c>
      <c r="I32" s="82" t="n">
        <v>0.82</v>
      </c>
      <c r="J32" s="82" t="n">
        <v>0.76</v>
      </c>
      <c r="K32" s="82" t="n">
        <v>0.76</v>
      </c>
      <c r="L32" s="82" t="n">
        <v>0.71</v>
      </c>
      <c r="M32" s="82" t="n">
        <v>0.59</v>
      </c>
      <c r="N32" s="82" t="n">
        <v>0.57</v>
      </c>
      <c r="O32" s="82" t="n">
        <v>0.54</v>
      </c>
      <c r="P32" s="82" t="n">
        <v>0.48</v>
      </c>
      <c r="Q32" s="82" t="n">
        <v>0.38</v>
      </c>
      <c r="R32" s="82" t="n">
        <v>0.4</v>
      </c>
      <c r="S32" s="82" t="n">
        <v>0.38</v>
      </c>
      <c r="T32" s="82" t="n">
        <v>0.36</v>
      </c>
      <c r="U32" s="82" t="n">
        <v>0.36</v>
      </c>
      <c r="V32" s="82" t="n">
        <v>0.35</v>
      </c>
      <c r="W32" s="82" t="n">
        <v>0.3</v>
      </c>
      <c r="X32" s="82" t="n">
        <v>0.3</v>
      </c>
      <c r="Y32" s="82" t="n">
        <v>0.28</v>
      </c>
      <c r="Z32" s="82" t="n">
        <v>0.27</v>
      </c>
      <c r="AA32" s="82" t="n">
        <v>0.26</v>
      </c>
      <c r="AB32" s="82" t="n">
        <v>0.26</v>
      </c>
      <c r="AC32" s="82" t="n">
        <v>0.27</v>
      </c>
      <c r="AD32" s="82" t="n">
        <v>0.27</v>
      </c>
      <c r="AE32" s="82" t="n">
        <v>0.27</v>
      </c>
      <c r="AF32" s="82" t="n">
        <v>0</v>
      </c>
      <c r="AG32" s="82" t="n">
        <v>0</v>
      </c>
      <c r="AH32" s="82" t="n">
        <v>0</v>
      </c>
    </row>
    <row r="33" ht="15.75" customHeight="1" s="120">
      <c r="A33" s="81" t="inlineStr">
        <is>
          <t>Arkansas</t>
        </is>
      </c>
      <c r="B33" s="82" t="inlineStr">
        <is>
          <t>Agriculture - CH4 - Rice Cultivation</t>
        </is>
      </c>
      <c r="C33" s="82">
        <f>VLOOKUP(B33,$AJ$3:$AK$11,2,FALSE)</f>
        <v/>
      </c>
      <c r="D33" s="82" t="n">
        <v>2.97</v>
      </c>
      <c r="E33" s="82" t="n">
        <v>3.12</v>
      </c>
      <c r="F33" s="82" t="n">
        <v>3.42</v>
      </c>
      <c r="G33" s="82" t="n">
        <v>3.05</v>
      </c>
      <c r="H33" s="82" t="n">
        <v>3.52</v>
      </c>
      <c r="I33" s="82" t="n">
        <v>3.32</v>
      </c>
      <c r="J33" s="82" t="n">
        <v>2.9</v>
      </c>
      <c r="K33" s="82" t="n">
        <v>3.44</v>
      </c>
      <c r="L33" s="82" t="n">
        <v>3.68</v>
      </c>
      <c r="M33" s="82" t="n">
        <v>4.03</v>
      </c>
      <c r="N33" s="82" t="n">
        <v>3.49</v>
      </c>
      <c r="O33" s="82" t="n">
        <v>4.02</v>
      </c>
      <c r="P33" s="82" t="n">
        <v>3.72</v>
      </c>
      <c r="Q33" s="82" t="n">
        <v>3.61</v>
      </c>
      <c r="R33" s="82" t="n">
        <v>3.85</v>
      </c>
      <c r="S33" s="82" t="n">
        <v>4.05</v>
      </c>
      <c r="T33" s="82" t="n">
        <v>3.47</v>
      </c>
      <c r="U33" s="82" t="n">
        <v>3.28</v>
      </c>
      <c r="V33" s="82" t="n">
        <v>3.46</v>
      </c>
      <c r="W33" s="82" t="n">
        <v>3.64</v>
      </c>
      <c r="X33" s="82" t="n">
        <v>4.42</v>
      </c>
      <c r="Y33" s="82" t="n">
        <v>2.86</v>
      </c>
      <c r="Z33" s="82" t="n">
        <v>3.18</v>
      </c>
      <c r="AA33" s="82" t="n">
        <v>2.64</v>
      </c>
      <c r="AB33" s="82" t="n">
        <v>3.67</v>
      </c>
      <c r="AC33" s="82" t="n">
        <v>3.2</v>
      </c>
      <c r="AD33" s="82" t="n">
        <v>3.77</v>
      </c>
      <c r="AE33" s="82" t="n">
        <v>2.74</v>
      </c>
      <c r="AF33" s="82" t="n">
        <v>0</v>
      </c>
      <c r="AG33" s="82" t="n">
        <v>0</v>
      </c>
      <c r="AH33" s="82" t="n">
        <v>0</v>
      </c>
    </row>
    <row r="34" ht="15.75" customHeight="1" s="120">
      <c r="A34" s="81" t="inlineStr">
        <is>
          <t>Arkansas</t>
        </is>
      </c>
      <c r="B34" s="82" t="inlineStr">
        <is>
          <t>Agriculture - CH4 - Agricultural Residue Burning</t>
        </is>
      </c>
      <c r="C34" s="82">
        <f>VLOOKUP(B34,$AJ$3:$AK$11,2,FALSE)</f>
        <v/>
      </c>
      <c r="D34" s="82" t="n">
        <v>0.03</v>
      </c>
      <c r="E34" s="82" t="n">
        <v>0.02</v>
      </c>
      <c r="F34" s="82" t="n">
        <v>0.03</v>
      </c>
      <c r="G34" s="82" t="n">
        <v>0.02</v>
      </c>
      <c r="H34" s="82" t="n">
        <v>0.03</v>
      </c>
      <c r="I34" s="82" t="n">
        <v>0.03</v>
      </c>
      <c r="J34" s="82" t="n">
        <v>0.03</v>
      </c>
      <c r="K34" s="82" t="n">
        <v>0.03</v>
      </c>
      <c r="L34" s="82" t="n">
        <v>0.03</v>
      </c>
      <c r="M34" s="82" t="n">
        <v>0.03</v>
      </c>
      <c r="N34" s="82" t="n">
        <v>0.03</v>
      </c>
      <c r="O34" s="82" t="n">
        <v>0.03</v>
      </c>
      <c r="P34" s="82" t="n">
        <v>0.03</v>
      </c>
      <c r="Q34" s="82" t="n">
        <v>0.03</v>
      </c>
      <c r="R34" s="82" t="n">
        <v>0.02</v>
      </c>
      <c r="S34" s="82" t="n">
        <v>0.01</v>
      </c>
      <c r="T34" s="82" t="n">
        <v>0.03</v>
      </c>
      <c r="U34" s="82" t="n">
        <v>0.03</v>
      </c>
      <c r="V34" s="82" t="n">
        <v>0.04</v>
      </c>
      <c r="W34" s="82" t="n">
        <v>0.02</v>
      </c>
      <c r="X34" s="82" t="n">
        <v>0.02</v>
      </c>
      <c r="Y34" s="82" t="n">
        <v>0.02</v>
      </c>
      <c r="Z34" s="82" t="n">
        <v>0.03</v>
      </c>
      <c r="AA34" s="82" t="n">
        <v>0.03</v>
      </c>
      <c r="AB34" s="82" t="n">
        <v>0.03</v>
      </c>
      <c r="AC34" s="82" t="n">
        <v>0.02</v>
      </c>
      <c r="AD34" s="82" t="n">
        <v>0.02</v>
      </c>
      <c r="AE34" s="82" t="n">
        <v>0.02</v>
      </c>
      <c r="AF34" s="82" t="n">
        <v>0</v>
      </c>
      <c r="AG34" s="82" t="n">
        <v>0</v>
      </c>
      <c r="AH34" s="82" t="n">
        <v>0</v>
      </c>
    </row>
    <row r="35" ht="15.75" customHeight="1" s="120">
      <c r="A35" s="81" t="inlineStr">
        <is>
          <t>Arkansas</t>
        </is>
      </c>
      <c r="B35" s="82" t="inlineStr">
        <is>
          <t>Agriculture - N2O - Manure Management</t>
        </is>
      </c>
      <c r="C35" s="82">
        <f>VLOOKUP(B35,$AJ$3:$AK$11,2,FALSE)</f>
        <v/>
      </c>
      <c r="D35" s="82" t="n">
        <v>0.77</v>
      </c>
      <c r="E35" s="82" t="n">
        <v>0.8</v>
      </c>
      <c r="F35" s="82" t="n">
        <v>0.84</v>
      </c>
      <c r="G35" s="82" t="n">
        <v>0.85</v>
      </c>
      <c r="H35" s="82" t="n">
        <v>0.86</v>
      </c>
      <c r="I35" s="82" t="n">
        <v>0.89</v>
      </c>
      <c r="J35" s="82" t="n">
        <v>0.93</v>
      </c>
      <c r="K35" s="82" t="n">
        <v>0.9399999999999999</v>
      </c>
      <c r="L35" s="82" t="n">
        <v>0.91</v>
      </c>
      <c r="M35" s="82" t="n">
        <v>0.91</v>
      </c>
      <c r="N35" s="82" t="n">
        <v>0.9</v>
      </c>
      <c r="O35" s="82" t="n">
        <v>0.87</v>
      </c>
      <c r="P35" s="82" t="n">
        <v>0.88</v>
      </c>
      <c r="Q35" s="82" t="n">
        <v>0.88</v>
      </c>
      <c r="R35" s="82" t="n">
        <v>0.89</v>
      </c>
      <c r="S35" s="82" t="n">
        <v>0.86</v>
      </c>
      <c r="T35" s="82" t="n">
        <v>0.84</v>
      </c>
      <c r="U35" s="82" t="n">
        <v>0.82</v>
      </c>
      <c r="V35" s="82" t="n">
        <v>0.8100000000000001</v>
      </c>
      <c r="W35" s="82" t="n">
        <v>0.73</v>
      </c>
      <c r="X35" s="82" t="n">
        <v>0.73</v>
      </c>
      <c r="Y35" s="82" t="n">
        <v>0.73</v>
      </c>
      <c r="Z35" s="82" t="n">
        <v>0.6899999999999999</v>
      </c>
      <c r="AA35" s="82" t="n">
        <v>0.7</v>
      </c>
      <c r="AB35" s="82" t="n">
        <v>0.7</v>
      </c>
      <c r="AC35" s="82" t="n">
        <v>0.68</v>
      </c>
      <c r="AD35" s="82" t="n">
        <v>0.7</v>
      </c>
      <c r="AE35" s="82" t="n">
        <v>0.73</v>
      </c>
      <c r="AF35" s="82" t="n">
        <v>0</v>
      </c>
      <c r="AG35" s="82" t="n">
        <v>0</v>
      </c>
      <c r="AH35" s="82" t="n">
        <v>0</v>
      </c>
    </row>
    <row r="36" ht="15.75" customHeight="1" s="120">
      <c r="A36" s="81" t="inlineStr">
        <is>
          <t>Arkansas</t>
        </is>
      </c>
      <c r="B36" s="82" t="inlineStr">
        <is>
          <t>Agriculture - N2O - Ag Soils</t>
        </is>
      </c>
      <c r="C36" s="82">
        <f>VLOOKUP(B36,$AJ$3:$AK$11,2,FALSE)</f>
        <v/>
      </c>
      <c r="D36" s="82" t="n">
        <v>5.51</v>
      </c>
      <c r="E36" s="82" t="n">
        <v>5.46</v>
      </c>
      <c r="F36" s="82" t="n">
        <v>5.87</v>
      </c>
      <c r="G36" s="82" t="n">
        <v>5.69</v>
      </c>
      <c r="H36" s="82" t="n">
        <v>6.38</v>
      </c>
      <c r="I36" s="82" t="n">
        <v>6.09</v>
      </c>
      <c r="J36" s="82" t="n">
        <v>6.48</v>
      </c>
      <c r="K36" s="82" t="n">
        <v>6.39</v>
      </c>
      <c r="L36" s="82" t="n">
        <v>6.04</v>
      </c>
      <c r="M36" s="82" t="n">
        <v>6.05</v>
      </c>
      <c r="N36" s="82" t="n">
        <v>5.97</v>
      </c>
      <c r="O36" s="82" t="n">
        <v>6.09</v>
      </c>
      <c r="P36" s="82" t="n">
        <v>6.12</v>
      </c>
      <c r="Q36" s="82" t="n">
        <v>6.42</v>
      </c>
      <c r="R36" s="82" t="n">
        <v>6.63</v>
      </c>
      <c r="S36" s="82" t="n">
        <v>6.05</v>
      </c>
      <c r="T36" s="82" t="n">
        <v>6.08</v>
      </c>
      <c r="U36" s="82" t="n">
        <v>6.15</v>
      </c>
      <c r="V36" s="82" t="n">
        <v>6.25</v>
      </c>
      <c r="W36" s="82" t="n">
        <v>6.13</v>
      </c>
      <c r="X36" s="82" t="n">
        <v>6.14</v>
      </c>
      <c r="Y36" s="82" t="n">
        <v>6.15</v>
      </c>
      <c r="Z36" s="82" t="n">
        <v>6.36</v>
      </c>
      <c r="AA36" s="82" t="n">
        <v>6.2</v>
      </c>
      <c r="AB36" s="82" t="n">
        <v>6.55</v>
      </c>
      <c r="AC36" s="82" t="n">
        <v>6.49</v>
      </c>
      <c r="AD36" s="82" t="n">
        <v>6.46</v>
      </c>
      <c r="AE36" s="82" t="n">
        <v>6.5</v>
      </c>
      <c r="AF36" s="82" t="n">
        <v>0</v>
      </c>
      <c r="AG36" s="82" t="n">
        <v>0</v>
      </c>
      <c r="AH36" s="82" t="n">
        <v>0</v>
      </c>
    </row>
    <row r="37" ht="15.75" customHeight="1" s="120">
      <c r="A37" s="81" t="inlineStr">
        <is>
          <t>Arkansas</t>
        </is>
      </c>
      <c r="B37" s="82" t="inlineStr">
        <is>
          <t>Agriculture - N2O - Agricultural Residue Burning</t>
        </is>
      </c>
      <c r="C37" s="82">
        <f>VLOOKUP(B37,$AJ$3:$AK$11,2,FALSE)</f>
        <v/>
      </c>
      <c r="D37" s="82" t="n">
        <v>0.01</v>
      </c>
      <c r="E37" s="82" t="n">
        <v>0.01</v>
      </c>
      <c r="F37" s="82" t="n">
        <v>0.01</v>
      </c>
      <c r="G37" s="82" t="n">
        <v>0.01</v>
      </c>
      <c r="H37" s="82" t="n">
        <v>0.01</v>
      </c>
      <c r="I37" s="82" t="n">
        <v>0.01</v>
      </c>
      <c r="J37" s="82" t="n">
        <v>0.01</v>
      </c>
      <c r="K37" s="82" t="n">
        <v>0.01</v>
      </c>
      <c r="L37" s="82" t="n">
        <v>0.01</v>
      </c>
      <c r="M37" s="82" t="n">
        <v>0.01</v>
      </c>
      <c r="N37" s="82" t="n">
        <v>0.01</v>
      </c>
      <c r="O37" s="82" t="n">
        <v>0.01</v>
      </c>
      <c r="P37" s="82" t="n">
        <v>0.01</v>
      </c>
      <c r="Q37" s="82" t="n">
        <v>0.01</v>
      </c>
      <c r="R37" s="82" t="n">
        <v>0.01</v>
      </c>
      <c r="S37" s="82" t="n">
        <v>0</v>
      </c>
      <c r="T37" s="82" t="n">
        <v>0.01</v>
      </c>
      <c r="U37" s="82" t="n">
        <v>0.01</v>
      </c>
      <c r="V37" s="82" t="n">
        <v>0.01</v>
      </c>
      <c r="W37" s="82" t="n">
        <v>0.01</v>
      </c>
      <c r="X37" s="82" t="n">
        <v>0.01</v>
      </c>
      <c r="Y37" s="82" t="n">
        <v>0.01</v>
      </c>
      <c r="Z37" s="82" t="n">
        <v>0.01</v>
      </c>
      <c r="AA37" s="82" t="n">
        <v>0.01</v>
      </c>
      <c r="AB37" s="82" t="n">
        <v>0.01</v>
      </c>
      <c r="AC37" s="82" t="n">
        <v>0.01</v>
      </c>
      <c r="AD37" s="82" t="n">
        <v>0.01</v>
      </c>
      <c r="AE37" s="82" t="n">
        <v>0.01</v>
      </c>
      <c r="AF37" s="82" t="n">
        <v>0</v>
      </c>
      <c r="AG37" s="82" t="n">
        <v>0</v>
      </c>
      <c r="AH37" s="82" t="n">
        <v>0</v>
      </c>
    </row>
    <row r="38" ht="15.75" customHeight="1" s="120">
      <c r="A38" s="81" t="inlineStr">
        <is>
          <t>California</t>
        </is>
      </c>
      <c r="B38" s="82" t="inlineStr">
        <is>
          <t>Agriculture - CO2 - Liming</t>
        </is>
      </c>
      <c r="C38" s="82">
        <f>VLOOKUP(B38,$AJ$3:$AK$11,2,FALSE)</f>
        <v/>
      </c>
      <c r="D38" s="82" t="n">
        <v>0.01</v>
      </c>
      <c r="E38" s="82" t="n">
        <v>0.01</v>
      </c>
      <c r="F38" s="82" t="n">
        <v>0.01</v>
      </c>
      <c r="G38" s="82" t="n">
        <v>0.01</v>
      </c>
      <c r="H38" s="82" t="n">
        <v>0</v>
      </c>
      <c r="I38" s="82" t="n">
        <v>0.03</v>
      </c>
      <c r="J38" s="82" t="n">
        <v>0.04</v>
      </c>
      <c r="K38" s="82" t="n">
        <v>0.05</v>
      </c>
      <c r="L38" s="82" t="n">
        <v>0.06</v>
      </c>
      <c r="M38" s="82" t="n">
        <v>0.08</v>
      </c>
      <c r="N38" s="82" t="n">
        <v>0.05</v>
      </c>
      <c r="O38" s="82" t="n">
        <v>0</v>
      </c>
      <c r="P38" s="82" t="n">
        <v>0.06</v>
      </c>
      <c r="Q38" s="82" t="n">
        <v>0.05</v>
      </c>
      <c r="R38" s="82" t="n">
        <v>0.06</v>
      </c>
      <c r="S38" s="82" t="n">
        <v>0.06</v>
      </c>
      <c r="T38" s="82" t="n">
        <v>0.06</v>
      </c>
      <c r="U38" s="82" t="n">
        <v>0.06</v>
      </c>
      <c r="V38" s="82" t="n">
        <v>0.1</v>
      </c>
      <c r="W38" s="82" t="n">
        <v>0</v>
      </c>
      <c r="X38" s="82" t="n">
        <v>0.13</v>
      </c>
      <c r="Y38" s="82" t="n">
        <v>0.06</v>
      </c>
      <c r="Z38" s="82" t="n">
        <v>0</v>
      </c>
      <c r="AA38" s="82" t="n">
        <v>0.17</v>
      </c>
      <c r="AB38" s="82" t="n">
        <v>0.11</v>
      </c>
      <c r="AC38" s="82" t="n">
        <v>0</v>
      </c>
      <c r="AD38" s="82" t="n">
        <v>0.05</v>
      </c>
      <c r="AE38" s="82" t="n">
        <v>0.05</v>
      </c>
      <c r="AF38" s="82" t="n">
        <v>0</v>
      </c>
      <c r="AG38" s="82" t="n">
        <v>0</v>
      </c>
      <c r="AH38" s="82" t="n">
        <v>0</v>
      </c>
    </row>
    <row r="39" ht="15.75" customHeight="1" s="120">
      <c r="A39" s="81" t="inlineStr">
        <is>
          <t>California</t>
        </is>
      </c>
      <c r="B39" s="82" t="inlineStr">
        <is>
          <t>Agriculture - CO2 - Urea Fertilization</t>
        </is>
      </c>
      <c r="C39" s="82">
        <f>VLOOKUP(B39,$AJ$3:$AK$11,2,FALSE)</f>
        <v/>
      </c>
      <c r="D39" s="82" t="n">
        <v>0.04</v>
      </c>
      <c r="E39" s="82" t="n">
        <v>0.04</v>
      </c>
      <c r="F39" s="82" t="n">
        <v>0.05</v>
      </c>
      <c r="G39" s="82" t="n">
        <v>0.06</v>
      </c>
      <c r="H39" s="82" t="n">
        <v>0.06</v>
      </c>
      <c r="I39" s="82" t="n">
        <v>0.07000000000000001</v>
      </c>
      <c r="J39" s="82" t="n">
        <v>0.05</v>
      </c>
      <c r="K39" s="82" t="n">
        <v>0.05</v>
      </c>
      <c r="L39" s="82" t="n">
        <v>0.07000000000000001</v>
      </c>
      <c r="M39" s="82" t="n">
        <v>0.08</v>
      </c>
      <c r="N39" s="82" t="n">
        <v>0.09</v>
      </c>
      <c r="O39" s="82" t="n">
        <v>0.1</v>
      </c>
      <c r="P39" s="82" t="n">
        <v>0.12</v>
      </c>
      <c r="Q39" s="82" t="n">
        <v>0.13</v>
      </c>
      <c r="R39" s="82" t="n">
        <v>0.12</v>
      </c>
      <c r="S39" s="82" t="n">
        <v>0.09</v>
      </c>
      <c r="T39" s="82" t="n">
        <v>0.1</v>
      </c>
      <c r="U39" s="82" t="n">
        <v>0.12</v>
      </c>
      <c r="V39" s="82" t="n">
        <v>0.1</v>
      </c>
      <c r="W39" s="82" t="n">
        <v>0.09</v>
      </c>
      <c r="X39" s="82" t="n">
        <v>0.11</v>
      </c>
      <c r="Y39" s="82" t="n">
        <v>0.09</v>
      </c>
      <c r="Z39" s="82" t="n">
        <v>0.07000000000000001</v>
      </c>
      <c r="AA39" s="82" t="n">
        <v>0.09</v>
      </c>
      <c r="AB39" s="82" t="n">
        <v>0.09</v>
      </c>
      <c r="AC39" s="82" t="n">
        <v>0.09</v>
      </c>
      <c r="AD39" s="82" t="n">
        <v>0.09</v>
      </c>
      <c r="AE39" s="82" t="n">
        <v>0.09</v>
      </c>
      <c r="AF39" s="82" t="n">
        <v>0</v>
      </c>
      <c r="AG39" s="82" t="n">
        <v>0</v>
      </c>
      <c r="AH39" s="82" t="n">
        <v>0</v>
      </c>
    </row>
    <row r="40" ht="15.75" customHeight="1" s="120">
      <c r="A40" s="81" t="inlineStr">
        <is>
          <t>California</t>
        </is>
      </c>
      <c r="B40" s="82" t="inlineStr">
        <is>
          <t>Agriculture - CH4 - Enteric Fermentation</t>
        </is>
      </c>
      <c r="C40" s="82">
        <f>VLOOKUP(B40,$AJ$3:$AK$11,2,FALSE)</f>
        <v/>
      </c>
      <c r="D40" s="82" t="n">
        <v>9.109999999999999</v>
      </c>
      <c r="E40" s="82" t="n">
        <v>8.800000000000001</v>
      </c>
      <c r="F40" s="82" t="n">
        <v>8.890000000000001</v>
      </c>
      <c r="G40" s="82" t="n">
        <v>8.99</v>
      </c>
      <c r="H40" s="82" t="n">
        <v>9.34</v>
      </c>
      <c r="I40" s="82" t="n">
        <v>9.449999999999999</v>
      </c>
      <c r="J40" s="82" t="n">
        <v>9.44</v>
      </c>
      <c r="K40" s="82" t="n">
        <v>9.710000000000001</v>
      </c>
      <c r="L40" s="82" t="n">
        <v>9.66</v>
      </c>
      <c r="M40" s="82" t="n">
        <v>10.28</v>
      </c>
      <c r="N40" s="82" t="n">
        <v>10.42</v>
      </c>
      <c r="O40" s="82" t="n">
        <v>10.57</v>
      </c>
      <c r="P40" s="82" t="n">
        <v>10.84</v>
      </c>
      <c r="Q40" s="82" t="n">
        <v>10.87</v>
      </c>
      <c r="R40" s="82" t="n">
        <v>10.84</v>
      </c>
      <c r="S40" s="82" t="n">
        <v>11.19</v>
      </c>
      <c r="T40" s="82" t="n">
        <v>11.27</v>
      </c>
      <c r="U40" s="82" t="n">
        <v>12.01</v>
      </c>
      <c r="V40" s="82" t="n">
        <v>11.97</v>
      </c>
      <c r="W40" s="82" t="n">
        <v>11.78</v>
      </c>
      <c r="X40" s="82" t="n">
        <v>11.67</v>
      </c>
      <c r="Y40" s="82" t="n">
        <v>11.61</v>
      </c>
      <c r="Z40" s="82" t="n">
        <v>11.95</v>
      </c>
      <c r="AA40" s="82" t="n">
        <v>11.71</v>
      </c>
      <c r="AB40" s="82" t="n">
        <v>11.78</v>
      </c>
      <c r="AC40" s="82" t="n">
        <v>11.4</v>
      </c>
      <c r="AD40" s="82" t="n">
        <v>11.46</v>
      </c>
      <c r="AE40" s="82" t="n">
        <v>11.49</v>
      </c>
      <c r="AF40" s="82" t="n">
        <v>0</v>
      </c>
      <c r="AG40" s="82" t="n">
        <v>0</v>
      </c>
      <c r="AH40" s="82" t="n">
        <v>0</v>
      </c>
    </row>
    <row r="41" ht="15.75" customHeight="1" s="120">
      <c r="A41" s="81" t="inlineStr">
        <is>
          <t>California</t>
        </is>
      </c>
      <c r="B41" s="82" t="inlineStr">
        <is>
          <t>Agriculture - CH4 - Manure Management</t>
        </is>
      </c>
      <c r="C41" s="82">
        <f>VLOOKUP(B41,$AJ$3:$AK$11,2,FALSE)</f>
        <v/>
      </c>
      <c r="D41" s="82" t="n">
        <v>5.21</v>
      </c>
      <c r="E41" s="82" t="n">
        <v>5.42</v>
      </c>
      <c r="F41" s="82" t="n">
        <v>5.54</v>
      </c>
      <c r="G41" s="82" t="n">
        <v>5.59</v>
      </c>
      <c r="H41" s="82" t="n">
        <v>5.97</v>
      </c>
      <c r="I41" s="82" t="n">
        <v>6.26</v>
      </c>
      <c r="J41" s="82" t="n">
        <v>6.34</v>
      </c>
      <c r="K41" s="82" t="n">
        <v>6.79</v>
      </c>
      <c r="L41" s="82" t="n">
        <v>6.62</v>
      </c>
      <c r="M41" s="82" t="n">
        <v>7.5</v>
      </c>
      <c r="N41" s="82" t="n">
        <v>7.71</v>
      </c>
      <c r="O41" s="82" t="n">
        <v>8.32</v>
      </c>
      <c r="P41" s="82" t="n">
        <v>8.529999999999999</v>
      </c>
      <c r="Q41" s="82" t="n">
        <v>8.92</v>
      </c>
      <c r="R41" s="82" t="n">
        <v>8.49</v>
      </c>
      <c r="S41" s="82" t="n">
        <v>8.81</v>
      </c>
      <c r="T41" s="82" t="n">
        <v>9.08</v>
      </c>
      <c r="U41" s="82" t="n">
        <v>9.859999999999999</v>
      </c>
      <c r="V41" s="82" t="n">
        <v>10.4</v>
      </c>
      <c r="W41" s="82" t="n">
        <v>10.26</v>
      </c>
      <c r="X41" s="82" t="n">
        <v>9.9</v>
      </c>
      <c r="Y41" s="82" t="n">
        <v>9.99</v>
      </c>
      <c r="Z41" s="82" t="n">
        <v>10.64</v>
      </c>
      <c r="AA41" s="82" t="n">
        <v>10.29</v>
      </c>
      <c r="AB41" s="82" t="n">
        <v>10.78</v>
      </c>
      <c r="AC41" s="82" t="n">
        <v>10.27</v>
      </c>
      <c r="AD41" s="82" t="n">
        <v>10.05</v>
      </c>
      <c r="AE41" s="82" t="n">
        <v>10.05</v>
      </c>
      <c r="AF41" s="82" t="n">
        <v>0</v>
      </c>
      <c r="AG41" s="82" t="n">
        <v>0</v>
      </c>
      <c r="AH41" s="82" t="n">
        <v>0</v>
      </c>
    </row>
    <row r="42" ht="15.75" customHeight="1" s="120">
      <c r="A42" s="81" t="inlineStr">
        <is>
          <t>California</t>
        </is>
      </c>
      <c r="B42" s="82" t="inlineStr">
        <is>
          <t>Agriculture - CH4 - Rice Cultivation</t>
        </is>
      </c>
      <c r="C42" s="82">
        <f>VLOOKUP(B42,$AJ$3:$AK$11,2,FALSE)</f>
        <v/>
      </c>
      <c r="D42" s="82" t="n">
        <v>0.95</v>
      </c>
      <c r="E42" s="82" t="n">
        <v>0.85</v>
      </c>
      <c r="F42" s="82" t="n">
        <v>0.95</v>
      </c>
      <c r="G42" s="82" t="n">
        <v>1.05</v>
      </c>
      <c r="H42" s="82" t="n">
        <v>1.16</v>
      </c>
      <c r="I42" s="82" t="n">
        <v>1.12</v>
      </c>
      <c r="J42" s="82" t="n">
        <v>1.2</v>
      </c>
      <c r="K42" s="82" t="n">
        <v>1.24</v>
      </c>
      <c r="L42" s="82" t="n">
        <v>1.1</v>
      </c>
      <c r="M42" s="82" t="n">
        <v>1.21</v>
      </c>
      <c r="N42" s="82" t="n">
        <v>1.31</v>
      </c>
      <c r="O42" s="82" t="n">
        <v>1.13</v>
      </c>
      <c r="P42" s="82" t="n">
        <v>1.27</v>
      </c>
      <c r="Q42" s="82" t="n">
        <v>1.22</v>
      </c>
      <c r="R42" s="82" t="n">
        <v>1.42</v>
      </c>
      <c r="S42" s="82" t="n">
        <v>1.26</v>
      </c>
      <c r="T42" s="82" t="n">
        <v>1.25</v>
      </c>
      <c r="U42" s="82" t="n">
        <v>1.28</v>
      </c>
      <c r="V42" s="82" t="n">
        <v>1.24</v>
      </c>
      <c r="W42" s="82" t="n">
        <v>1.33</v>
      </c>
      <c r="X42" s="82" t="n">
        <v>1.33</v>
      </c>
      <c r="Y42" s="82" t="n">
        <v>1.39</v>
      </c>
      <c r="Z42" s="82" t="n">
        <v>1.34</v>
      </c>
      <c r="AA42" s="82" t="n">
        <v>1.35</v>
      </c>
      <c r="AB42" s="82" t="n">
        <v>1.06</v>
      </c>
      <c r="AC42" s="82" t="n">
        <v>1.02</v>
      </c>
      <c r="AD42" s="82" t="n">
        <v>1.29</v>
      </c>
      <c r="AE42" s="82" t="n">
        <v>1.06</v>
      </c>
      <c r="AF42" s="82" t="n">
        <v>0</v>
      </c>
      <c r="AG42" s="82" t="n">
        <v>0</v>
      </c>
      <c r="AH42" s="82" t="n">
        <v>0</v>
      </c>
    </row>
    <row r="43" ht="15.75" customHeight="1" s="120">
      <c r="A43" s="81" t="inlineStr">
        <is>
          <t>California</t>
        </is>
      </c>
      <c r="B43" s="82" t="inlineStr">
        <is>
          <t>Agriculture - CH4 - Agricultural Residue Burning</t>
        </is>
      </c>
      <c r="C43" s="82">
        <f>VLOOKUP(B43,$AJ$3:$AK$11,2,FALSE)</f>
        <v/>
      </c>
      <c r="D43" s="82" t="n">
        <v>0.03</v>
      </c>
      <c r="E43" s="82" t="n">
        <v>0.03</v>
      </c>
      <c r="F43" s="82" t="n">
        <v>0.03</v>
      </c>
      <c r="G43" s="82" t="n">
        <v>0.03</v>
      </c>
      <c r="H43" s="82" t="n">
        <v>0.03</v>
      </c>
      <c r="I43" s="82" t="n">
        <v>0.03</v>
      </c>
      <c r="J43" s="82" t="n">
        <v>0.03</v>
      </c>
      <c r="K43" s="82" t="n">
        <v>0.03</v>
      </c>
      <c r="L43" s="82" t="n">
        <v>0.03</v>
      </c>
      <c r="M43" s="82" t="n">
        <v>0.03</v>
      </c>
      <c r="N43" s="82" t="n">
        <v>0.03</v>
      </c>
      <c r="O43" s="82" t="n">
        <v>0.03</v>
      </c>
      <c r="P43" s="82" t="n">
        <v>0.03</v>
      </c>
      <c r="Q43" s="82" t="n">
        <v>0.03</v>
      </c>
      <c r="R43" s="82" t="n">
        <v>0.05</v>
      </c>
      <c r="S43" s="82" t="n">
        <v>0.03</v>
      </c>
      <c r="T43" s="82" t="n">
        <v>0.02</v>
      </c>
      <c r="U43" s="82" t="n">
        <v>0.02</v>
      </c>
      <c r="V43" s="82" t="n">
        <v>0.03</v>
      </c>
      <c r="W43" s="82" t="n">
        <v>0.03</v>
      </c>
      <c r="X43" s="82" t="n">
        <v>0.03</v>
      </c>
      <c r="Y43" s="82" t="n">
        <v>0.04</v>
      </c>
      <c r="Z43" s="82" t="n">
        <v>0.03</v>
      </c>
      <c r="AA43" s="82" t="n">
        <v>0.03</v>
      </c>
      <c r="AB43" s="82" t="n">
        <v>0.02</v>
      </c>
      <c r="AC43" s="82" t="n">
        <v>0.02</v>
      </c>
      <c r="AD43" s="82" t="n">
        <v>0.03</v>
      </c>
      <c r="AE43" s="82" t="n">
        <v>0.02</v>
      </c>
      <c r="AF43" s="82" t="n">
        <v>0</v>
      </c>
      <c r="AG43" s="82" t="n">
        <v>0</v>
      </c>
      <c r="AH43" s="82" t="n">
        <v>0</v>
      </c>
    </row>
    <row r="44" ht="15.75" customHeight="1" s="120">
      <c r="A44" s="81" t="inlineStr">
        <is>
          <t>California</t>
        </is>
      </c>
      <c r="B44" s="82" t="inlineStr">
        <is>
          <t>Agriculture - N2O - Manure Management</t>
        </is>
      </c>
      <c r="C44" s="82">
        <f>VLOOKUP(B44,$AJ$3:$AK$11,2,FALSE)</f>
        <v/>
      </c>
      <c r="D44" s="82" t="n">
        <v>1.27</v>
      </c>
      <c r="E44" s="82" t="n">
        <v>1.19</v>
      </c>
      <c r="F44" s="82" t="n">
        <v>1.18</v>
      </c>
      <c r="G44" s="82" t="n">
        <v>1.14</v>
      </c>
      <c r="H44" s="82" t="n">
        <v>1.17</v>
      </c>
      <c r="I44" s="82" t="n">
        <v>1.21</v>
      </c>
      <c r="J44" s="82" t="n">
        <v>1.19</v>
      </c>
      <c r="K44" s="82" t="n">
        <v>1.21</v>
      </c>
      <c r="L44" s="82" t="n">
        <v>1.09</v>
      </c>
      <c r="M44" s="82" t="n">
        <v>1.12</v>
      </c>
      <c r="N44" s="82" t="n">
        <v>1.15</v>
      </c>
      <c r="O44" s="82" t="n">
        <v>1.19</v>
      </c>
      <c r="P44" s="82" t="n">
        <v>1.24</v>
      </c>
      <c r="Q44" s="82" t="n">
        <v>1.27</v>
      </c>
      <c r="R44" s="82" t="n">
        <v>1.17</v>
      </c>
      <c r="S44" s="82" t="n">
        <v>1.2</v>
      </c>
      <c r="T44" s="82" t="n">
        <v>1.25</v>
      </c>
      <c r="U44" s="82" t="n">
        <v>1.24</v>
      </c>
      <c r="V44" s="82" t="n">
        <v>1.22</v>
      </c>
      <c r="W44" s="82" t="n">
        <v>1.19</v>
      </c>
      <c r="X44" s="82" t="n">
        <v>1.17</v>
      </c>
      <c r="Y44" s="82" t="n">
        <v>1.16</v>
      </c>
      <c r="Z44" s="82" t="n">
        <v>1.21</v>
      </c>
      <c r="AA44" s="82" t="n">
        <v>1.16</v>
      </c>
      <c r="AB44" s="82" t="n">
        <v>1.14</v>
      </c>
      <c r="AC44" s="82" t="n">
        <v>1.15</v>
      </c>
      <c r="AD44" s="82" t="n">
        <v>1.16</v>
      </c>
      <c r="AE44" s="82" t="n">
        <v>1.14</v>
      </c>
      <c r="AF44" s="82" t="n">
        <v>0</v>
      </c>
      <c r="AG44" s="82" t="n">
        <v>0</v>
      </c>
      <c r="AH44" s="82" t="n">
        <v>0</v>
      </c>
    </row>
    <row r="45" ht="15.75" customHeight="1" s="120">
      <c r="A45" s="81" t="inlineStr">
        <is>
          <t>California</t>
        </is>
      </c>
      <c r="B45" s="82" t="inlineStr">
        <is>
          <t>Agriculture - N2O - Ag Soils</t>
        </is>
      </c>
      <c r="C45" s="82">
        <f>VLOOKUP(B45,$AJ$3:$AK$11,2,FALSE)</f>
        <v/>
      </c>
      <c r="D45" s="82" t="n">
        <v>8.880000000000001</v>
      </c>
      <c r="E45" s="82" t="n">
        <v>8.529999999999999</v>
      </c>
      <c r="F45" s="82" t="n">
        <v>8.449999999999999</v>
      </c>
      <c r="G45" s="82" t="n">
        <v>8.619999999999999</v>
      </c>
      <c r="H45" s="82" t="n">
        <v>8.9</v>
      </c>
      <c r="I45" s="82" t="n">
        <v>9.18</v>
      </c>
      <c r="J45" s="82" t="n">
        <v>9.43</v>
      </c>
      <c r="K45" s="82" t="n">
        <v>9.050000000000001</v>
      </c>
      <c r="L45" s="82" t="n">
        <v>8.710000000000001</v>
      </c>
      <c r="M45" s="82" t="n">
        <v>9.18</v>
      </c>
      <c r="N45" s="82" t="n">
        <v>9.5</v>
      </c>
      <c r="O45" s="82" t="n">
        <v>9.779999999999999</v>
      </c>
      <c r="P45" s="82" t="n">
        <v>10.7</v>
      </c>
      <c r="Q45" s="82" t="n">
        <v>10.88</v>
      </c>
      <c r="R45" s="82" t="n">
        <v>10.62</v>
      </c>
      <c r="S45" s="82" t="n">
        <v>10.35</v>
      </c>
      <c r="T45" s="82" t="n">
        <v>9.890000000000001</v>
      </c>
      <c r="U45" s="82" t="n">
        <v>9.68</v>
      </c>
      <c r="V45" s="82" t="n">
        <v>9.67</v>
      </c>
      <c r="W45" s="82" t="n">
        <v>9.140000000000001</v>
      </c>
      <c r="X45" s="82" t="n">
        <v>9.35</v>
      </c>
      <c r="Y45" s="82" t="n">
        <v>8.74</v>
      </c>
      <c r="Z45" s="82" t="n">
        <v>8.300000000000001</v>
      </c>
      <c r="AA45" s="82" t="n">
        <v>8.25</v>
      </c>
      <c r="AB45" s="82" t="n">
        <v>7.88</v>
      </c>
      <c r="AC45" s="82" t="n">
        <v>7.77</v>
      </c>
      <c r="AD45" s="82" t="n">
        <v>7.72</v>
      </c>
      <c r="AE45" s="82" t="n">
        <v>6.76</v>
      </c>
      <c r="AF45" s="82" t="n">
        <v>0</v>
      </c>
      <c r="AG45" s="82" t="n">
        <v>0</v>
      </c>
      <c r="AH45" s="82" t="n">
        <v>0</v>
      </c>
    </row>
    <row r="46" ht="15.75" customHeight="1" s="120">
      <c r="A46" s="81" t="inlineStr">
        <is>
          <t>California</t>
        </is>
      </c>
      <c r="B46" s="82" t="inlineStr">
        <is>
          <t>Agriculture - N2O - Agricultural Residue Burning</t>
        </is>
      </c>
      <c r="C46" s="82">
        <f>VLOOKUP(B46,$AJ$3:$AK$11,2,FALSE)</f>
        <v/>
      </c>
      <c r="D46" s="82" t="n">
        <v>0.01</v>
      </c>
      <c r="E46" s="82" t="n">
        <v>0.01</v>
      </c>
      <c r="F46" s="82" t="n">
        <v>0.01</v>
      </c>
      <c r="G46" s="82" t="n">
        <v>0.01</v>
      </c>
      <c r="H46" s="82" t="n">
        <v>0.01</v>
      </c>
      <c r="I46" s="82" t="n">
        <v>0.01</v>
      </c>
      <c r="J46" s="82" t="n">
        <v>0.01</v>
      </c>
      <c r="K46" s="82" t="n">
        <v>0.01</v>
      </c>
      <c r="L46" s="82" t="n">
        <v>0.01</v>
      </c>
      <c r="M46" s="82" t="n">
        <v>0.01</v>
      </c>
      <c r="N46" s="82" t="n">
        <v>0.01</v>
      </c>
      <c r="O46" s="82" t="n">
        <v>0.01</v>
      </c>
      <c r="P46" s="82" t="n">
        <v>0.01</v>
      </c>
      <c r="Q46" s="82" t="n">
        <v>0.01</v>
      </c>
      <c r="R46" s="82" t="n">
        <v>0.02</v>
      </c>
      <c r="S46" s="82" t="n">
        <v>0.01</v>
      </c>
      <c r="T46" s="82" t="n">
        <v>0.01</v>
      </c>
      <c r="U46" s="82" t="n">
        <v>0.01</v>
      </c>
      <c r="V46" s="82" t="n">
        <v>0.01</v>
      </c>
      <c r="W46" s="82" t="n">
        <v>0.01</v>
      </c>
      <c r="X46" s="82" t="n">
        <v>0.01</v>
      </c>
      <c r="Y46" s="82" t="n">
        <v>0.01</v>
      </c>
      <c r="Z46" s="82" t="n">
        <v>0.01</v>
      </c>
      <c r="AA46" s="82" t="n">
        <v>0.01</v>
      </c>
      <c r="AB46" s="82" t="n">
        <v>0.01</v>
      </c>
      <c r="AC46" s="82" t="n">
        <v>0.01</v>
      </c>
      <c r="AD46" s="82" t="n">
        <v>0.01</v>
      </c>
      <c r="AE46" s="82" t="n">
        <v>0.01</v>
      </c>
      <c r="AF46" s="82" t="n">
        <v>0</v>
      </c>
      <c r="AG46" s="82" t="n">
        <v>0</v>
      </c>
      <c r="AH46" s="82" t="n">
        <v>0</v>
      </c>
    </row>
    <row r="47" ht="15.75" customHeight="1" s="120">
      <c r="A47" s="81" t="inlineStr">
        <is>
          <t>Colorado</t>
        </is>
      </c>
      <c r="B47" s="82" t="inlineStr">
        <is>
          <t>Agriculture - CO2 - Liming</t>
        </is>
      </c>
      <c r="C47" s="82">
        <f>VLOOKUP(B47,$AJ$3:$AK$11,2,FALSE)</f>
        <v/>
      </c>
      <c r="D47" s="82" t="n">
        <v>0</v>
      </c>
      <c r="E47" s="82" t="n">
        <v>0</v>
      </c>
      <c r="F47" s="82" t="n">
        <v>0</v>
      </c>
      <c r="G47" s="82" t="n">
        <v>0</v>
      </c>
      <c r="H47" s="82" t="n">
        <v>0</v>
      </c>
      <c r="I47" s="82" t="n">
        <v>0</v>
      </c>
      <c r="J47" s="82" t="n">
        <v>0</v>
      </c>
      <c r="K47" s="82" t="n">
        <v>0</v>
      </c>
      <c r="L47" s="82" t="n">
        <v>0</v>
      </c>
      <c r="M47" s="82" t="n">
        <v>0</v>
      </c>
      <c r="N47" s="82" t="n">
        <v>0</v>
      </c>
      <c r="O47" s="82" t="n">
        <v>0</v>
      </c>
      <c r="P47" s="82" t="n">
        <v>0.06</v>
      </c>
      <c r="Q47" s="82" t="n">
        <v>0.01</v>
      </c>
      <c r="R47" s="82" t="n">
        <v>0.01</v>
      </c>
      <c r="S47" s="82" t="n">
        <v>0.03</v>
      </c>
      <c r="T47" s="82" t="n">
        <v>0</v>
      </c>
      <c r="U47" s="82" t="n">
        <v>0</v>
      </c>
      <c r="V47" s="82" t="n">
        <v>0</v>
      </c>
      <c r="W47" s="82" t="n">
        <v>0</v>
      </c>
      <c r="X47" s="82" t="n">
        <v>0</v>
      </c>
      <c r="Y47" s="82" t="n">
        <v>0</v>
      </c>
      <c r="Z47" s="82" t="n">
        <v>0</v>
      </c>
      <c r="AA47" s="82" t="n">
        <v>0</v>
      </c>
      <c r="AB47" s="82" t="n">
        <v>0</v>
      </c>
      <c r="AC47" s="82" t="n">
        <v>0</v>
      </c>
      <c r="AD47" s="82" t="n">
        <v>0</v>
      </c>
      <c r="AE47" s="82" t="n">
        <v>0</v>
      </c>
      <c r="AF47" s="82" t="n">
        <v>0</v>
      </c>
      <c r="AG47" s="82" t="n">
        <v>0</v>
      </c>
      <c r="AH47" s="82" t="n">
        <v>0</v>
      </c>
    </row>
    <row r="48" ht="15.75" customHeight="1" s="120">
      <c r="A48" s="81" t="inlineStr">
        <is>
          <t>Colorado</t>
        </is>
      </c>
      <c r="B48" s="82" t="inlineStr">
        <is>
          <t>Agriculture - CO2 - Urea Fertilization</t>
        </is>
      </c>
      <c r="C48" s="82">
        <f>VLOOKUP(B48,$AJ$3:$AK$11,2,FALSE)</f>
        <v/>
      </c>
      <c r="D48" s="82" t="n">
        <v>0.02</v>
      </c>
      <c r="E48" s="82" t="n">
        <v>0.02</v>
      </c>
      <c r="F48" s="82" t="n">
        <v>0.02</v>
      </c>
      <c r="G48" s="82" t="n">
        <v>0.02</v>
      </c>
      <c r="H48" s="82" t="n">
        <v>0.02</v>
      </c>
      <c r="I48" s="82" t="n">
        <v>0.02</v>
      </c>
      <c r="J48" s="82" t="n">
        <v>0.02</v>
      </c>
      <c r="K48" s="82" t="n">
        <v>0.02</v>
      </c>
      <c r="L48" s="82" t="n">
        <v>0.03</v>
      </c>
      <c r="M48" s="82" t="n">
        <v>0.03</v>
      </c>
      <c r="N48" s="82" t="n">
        <v>0.02</v>
      </c>
      <c r="O48" s="82" t="n">
        <v>0.01</v>
      </c>
      <c r="P48" s="82" t="n">
        <v>0.02</v>
      </c>
      <c r="Q48" s="82" t="n">
        <v>0.02</v>
      </c>
      <c r="R48" s="82" t="n">
        <v>0.03</v>
      </c>
      <c r="S48" s="82" t="n">
        <v>0.03</v>
      </c>
      <c r="T48" s="82" t="n">
        <v>0.03</v>
      </c>
      <c r="U48" s="82" t="n">
        <v>0.03</v>
      </c>
      <c r="V48" s="82" t="n">
        <v>0.03</v>
      </c>
      <c r="W48" s="82" t="n">
        <v>0.03</v>
      </c>
      <c r="X48" s="82" t="n">
        <v>0.03</v>
      </c>
      <c r="Y48" s="82" t="n">
        <v>0.04</v>
      </c>
      <c r="Z48" s="82" t="n">
        <v>0.04</v>
      </c>
      <c r="AA48" s="82" t="n">
        <v>0.05</v>
      </c>
      <c r="AB48" s="82" t="n">
        <v>0.04</v>
      </c>
      <c r="AC48" s="82" t="n">
        <v>0.04</v>
      </c>
      <c r="AD48" s="82" t="n">
        <v>0.04</v>
      </c>
      <c r="AE48" s="82" t="n">
        <v>0.04</v>
      </c>
      <c r="AF48" s="82" t="n">
        <v>0</v>
      </c>
      <c r="AG48" s="82" t="n">
        <v>0</v>
      </c>
      <c r="AH48" s="82" t="n">
        <v>0</v>
      </c>
    </row>
    <row r="49" ht="15.75" customHeight="1" s="120">
      <c r="A49" s="81" t="inlineStr">
        <is>
          <t>Colorado</t>
        </is>
      </c>
      <c r="B49" s="82" t="inlineStr">
        <is>
          <t>Agriculture - CH4 - Enteric Fermentation</t>
        </is>
      </c>
      <c r="C49" s="82">
        <f>VLOOKUP(B49,$AJ$3:$AK$11,2,FALSE)</f>
        <v/>
      </c>
      <c r="D49" s="82" t="n">
        <v>5.03</v>
      </c>
      <c r="E49" s="82" t="n">
        <v>5.05</v>
      </c>
      <c r="F49" s="82" t="n">
        <v>5.39</v>
      </c>
      <c r="G49" s="82" t="n">
        <v>5.47</v>
      </c>
      <c r="H49" s="82" t="n">
        <v>5.66</v>
      </c>
      <c r="I49" s="82" t="n">
        <v>5.71</v>
      </c>
      <c r="J49" s="82" t="n">
        <v>5.95</v>
      </c>
      <c r="K49" s="82" t="n">
        <v>6.17</v>
      </c>
      <c r="L49" s="82" t="n">
        <v>6.21</v>
      </c>
      <c r="M49" s="82" t="n">
        <v>6.23</v>
      </c>
      <c r="N49" s="82" t="n">
        <v>6.29</v>
      </c>
      <c r="O49" s="82" t="n">
        <v>6.26</v>
      </c>
      <c r="P49" s="82" t="n">
        <v>6.19</v>
      </c>
      <c r="Q49" s="82" t="n">
        <v>5.56</v>
      </c>
      <c r="R49" s="82" t="n">
        <v>4.91</v>
      </c>
      <c r="S49" s="82" t="n">
        <v>5.31</v>
      </c>
      <c r="T49" s="82" t="n">
        <v>5.6</v>
      </c>
      <c r="U49" s="82" t="n">
        <v>6.23</v>
      </c>
      <c r="V49" s="82" t="n">
        <v>6.29</v>
      </c>
      <c r="W49" s="82" t="n">
        <v>5.92</v>
      </c>
      <c r="X49" s="82" t="n">
        <v>5.95</v>
      </c>
      <c r="Y49" s="82" t="n">
        <v>6.11</v>
      </c>
      <c r="Z49" s="82" t="n">
        <v>6.42</v>
      </c>
      <c r="AA49" s="82" t="n">
        <v>6.12</v>
      </c>
      <c r="AB49" s="82" t="n">
        <v>5.99</v>
      </c>
      <c r="AC49" s="82" t="n">
        <v>6.1</v>
      </c>
      <c r="AD49" s="82" t="n">
        <v>6.33</v>
      </c>
      <c r="AE49" s="82" t="n">
        <v>6.58</v>
      </c>
      <c r="AF49" s="82" t="n">
        <v>0</v>
      </c>
      <c r="AG49" s="82" t="n">
        <v>0</v>
      </c>
      <c r="AH49" s="82" t="n">
        <v>0</v>
      </c>
    </row>
    <row r="50" ht="15.75" customHeight="1" s="120">
      <c r="A50" s="81" t="inlineStr">
        <is>
          <t>Colorado</t>
        </is>
      </c>
      <c r="B50" s="82" t="inlineStr">
        <is>
          <t>Agriculture - CH4 - Manure Management</t>
        </is>
      </c>
      <c r="C50" s="82">
        <f>VLOOKUP(B50,$AJ$3:$AK$11,2,FALSE)</f>
        <v/>
      </c>
      <c r="D50" s="82" t="n">
        <v>0.45</v>
      </c>
      <c r="E50" s="82" t="n">
        <v>0.49</v>
      </c>
      <c r="F50" s="82" t="n">
        <v>0.49</v>
      </c>
      <c r="G50" s="82" t="n">
        <v>0.52</v>
      </c>
      <c r="H50" s="82" t="n">
        <v>0.59</v>
      </c>
      <c r="I50" s="82" t="n">
        <v>0.61</v>
      </c>
      <c r="J50" s="82" t="n">
        <v>0.65</v>
      </c>
      <c r="K50" s="82" t="n">
        <v>0.72</v>
      </c>
      <c r="L50" s="82" t="n">
        <v>0.76</v>
      </c>
      <c r="M50" s="82" t="n">
        <v>0.77</v>
      </c>
      <c r="N50" s="82" t="n">
        <v>0.83</v>
      </c>
      <c r="O50" s="82" t="n">
        <v>0.83</v>
      </c>
      <c r="P50" s="82" t="n">
        <v>0.86</v>
      </c>
      <c r="Q50" s="82" t="n">
        <v>0.86</v>
      </c>
      <c r="R50" s="82" t="n">
        <v>0.77</v>
      </c>
      <c r="S50" s="82" t="n">
        <v>0.85</v>
      </c>
      <c r="T50" s="82" t="n">
        <v>0.89</v>
      </c>
      <c r="U50" s="82" t="n">
        <v>1.02</v>
      </c>
      <c r="V50" s="82" t="n">
        <v>1.01</v>
      </c>
      <c r="W50" s="82" t="n">
        <v>1</v>
      </c>
      <c r="X50" s="82" t="n">
        <v>1</v>
      </c>
      <c r="Y50" s="82" t="n">
        <v>1.05</v>
      </c>
      <c r="Z50" s="82" t="n">
        <v>1.14</v>
      </c>
      <c r="AA50" s="82" t="n">
        <v>1.12</v>
      </c>
      <c r="AB50" s="82" t="n">
        <v>1.14</v>
      </c>
      <c r="AC50" s="82" t="n">
        <v>1.23</v>
      </c>
      <c r="AD50" s="82" t="n">
        <v>1.26</v>
      </c>
      <c r="AE50" s="82" t="n">
        <v>1.29</v>
      </c>
      <c r="AF50" s="82" t="n">
        <v>0</v>
      </c>
      <c r="AG50" s="82" t="n">
        <v>0</v>
      </c>
      <c r="AH50" s="82" t="n">
        <v>0</v>
      </c>
    </row>
    <row r="51" ht="15.75" customHeight="1" s="120">
      <c r="A51" s="81" t="inlineStr">
        <is>
          <t>Colorado</t>
        </is>
      </c>
      <c r="B51" s="82" t="inlineStr">
        <is>
          <t>Agriculture - CH4 - Rice Cultivation</t>
        </is>
      </c>
      <c r="C51" s="82">
        <f>VLOOKUP(B51,$AJ$3:$AK$11,2,FALSE)</f>
        <v/>
      </c>
      <c r="D51" s="82" t="n">
        <v>0</v>
      </c>
      <c r="E51" s="82" t="n">
        <v>0</v>
      </c>
      <c r="F51" s="82" t="n">
        <v>0</v>
      </c>
      <c r="G51" s="82" t="n">
        <v>0</v>
      </c>
      <c r="H51" s="82" t="n">
        <v>0</v>
      </c>
      <c r="I51" s="82" t="n">
        <v>0</v>
      </c>
      <c r="J51" s="82" t="n">
        <v>0</v>
      </c>
      <c r="K51" s="82" t="n">
        <v>0</v>
      </c>
      <c r="L51" s="82" t="n">
        <v>0</v>
      </c>
      <c r="M51" s="82" t="n">
        <v>0</v>
      </c>
      <c r="N51" s="82" t="n">
        <v>0</v>
      </c>
      <c r="O51" s="82" t="n">
        <v>0</v>
      </c>
      <c r="P51" s="82" t="n">
        <v>0</v>
      </c>
      <c r="Q51" s="82" t="n">
        <v>0</v>
      </c>
      <c r="R51" s="82" t="n">
        <v>0</v>
      </c>
      <c r="S51" s="82" t="n">
        <v>0</v>
      </c>
      <c r="T51" s="82" t="n">
        <v>0</v>
      </c>
      <c r="U51" s="82" t="n">
        <v>0</v>
      </c>
      <c r="V51" s="82" t="n">
        <v>0</v>
      </c>
      <c r="W51" s="82" t="n">
        <v>0</v>
      </c>
      <c r="X51" s="82" t="n">
        <v>0</v>
      </c>
      <c r="Y51" s="82" t="n">
        <v>0</v>
      </c>
      <c r="Z51" s="82" t="n">
        <v>0</v>
      </c>
      <c r="AA51" s="82" t="n">
        <v>0</v>
      </c>
      <c r="AB51" s="82" t="n">
        <v>0</v>
      </c>
      <c r="AC51" s="82" t="n">
        <v>0</v>
      </c>
      <c r="AD51" s="82" t="n">
        <v>0</v>
      </c>
      <c r="AE51" s="82" t="n">
        <v>0</v>
      </c>
      <c r="AF51" s="82" t="n">
        <v>0</v>
      </c>
      <c r="AG51" s="82" t="n">
        <v>0</v>
      </c>
      <c r="AH51" s="82" t="n">
        <v>0</v>
      </c>
    </row>
    <row r="52" ht="15.75" customHeight="1" s="120">
      <c r="A52" s="81" t="inlineStr">
        <is>
          <t>Colorado</t>
        </is>
      </c>
      <c r="B52" s="82" t="inlineStr">
        <is>
          <t>Agriculture - CH4 - Agricultural Residue Burning</t>
        </is>
      </c>
      <c r="C52" s="82">
        <f>VLOOKUP(B52,$AJ$3:$AK$11,2,FALSE)</f>
        <v/>
      </c>
      <c r="D52" s="82" t="n">
        <v>0</v>
      </c>
      <c r="E52" s="82" t="n">
        <v>0</v>
      </c>
      <c r="F52" s="82" t="n">
        <v>0</v>
      </c>
      <c r="G52" s="82" t="n">
        <v>0</v>
      </c>
      <c r="H52" s="82" t="n">
        <v>0</v>
      </c>
      <c r="I52" s="82" t="n">
        <v>0</v>
      </c>
      <c r="J52" s="82" t="n">
        <v>0</v>
      </c>
      <c r="K52" s="82" t="n">
        <v>0</v>
      </c>
      <c r="L52" s="82" t="n">
        <v>0</v>
      </c>
      <c r="M52" s="82" t="n">
        <v>0</v>
      </c>
      <c r="N52" s="82" t="n">
        <v>0</v>
      </c>
      <c r="O52" s="82" t="n">
        <v>0</v>
      </c>
      <c r="P52" s="82" t="n">
        <v>0</v>
      </c>
      <c r="Q52" s="82" t="n">
        <v>0</v>
      </c>
      <c r="R52" s="82" t="n">
        <v>0</v>
      </c>
      <c r="S52" s="82" t="n">
        <v>0</v>
      </c>
      <c r="T52" s="82" t="n">
        <v>0</v>
      </c>
      <c r="U52" s="82" t="n">
        <v>0</v>
      </c>
      <c r="V52" s="82" t="n">
        <v>0</v>
      </c>
      <c r="W52" s="82" t="n">
        <v>0</v>
      </c>
      <c r="X52" s="82" t="n">
        <v>0</v>
      </c>
      <c r="Y52" s="82" t="n">
        <v>0</v>
      </c>
      <c r="Z52" s="82" t="n">
        <v>0</v>
      </c>
      <c r="AA52" s="82" t="n">
        <v>0</v>
      </c>
      <c r="AB52" s="82" t="n">
        <v>0</v>
      </c>
      <c r="AC52" s="82" t="n">
        <v>0</v>
      </c>
      <c r="AD52" s="82" t="n">
        <v>0</v>
      </c>
      <c r="AE52" s="82" t="n">
        <v>0</v>
      </c>
      <c r="AF52" s="82" t="n">
        <v>0</v>
      </c>
      <c r="AG52" s="82" t="n">
        <v>0</v>
      </c>
      <c r="AH52" s="82" t="n">
        <v>0</v>
      </c>
    </row>
    <row r="53" ht="15.75" customHeight="1" s="120">
      <c r="A53" s="81" t="inlineStr">
        <is>
          <t>Colorado</t>
        </is>
      </c>
      <c r="B53" s="82" t="inlineStr">
        <is>
          <t>Agriculture - N2O - Manure Management</t>
        </is>
      </c>
      <c r="C53" s="82">
        <f>VLOOKUP(B53,$AJ$3:$AK$11,2,FALSE)</f>
        <v/>
      </c>
      <c r="D53" s="82" t="n">
        <v>0.53</v>
      </c>
      <c r="E53" s="82" t="n">
        <v>0.53</v>
      </c>
      <c r="F53" s="82" t="n">
        <v>0.53</v>
      </c>
      <c r="G53" s="82" t="n">
        <v>0.51</v>
      </c>
      <c r="H53" s="82" t="n">
        <v>0.55</v>
      </c>
      <c r="I53" s="82" t="n">
        <v>0.57</v>
      </c>
      <c r="J53" s="82" t="n">
        <v>0.58</v>
      </c>
      <c r="K53" s="82" t="n">
        <v>0.6</v>
      </c>
      <c r="L53" s="82" t="n">
        <v>0.59</v>
      </c>
      <c r="M53" s="82" t="n">
        <v>0.65</v>
      </c>
      <c r="N53" s="82" t="n">
        <v>0.66</v>
      </c>
      <c r="O53" s="82" t="n">
        <v>0.64</v>
      </c>
      <c r="P53" s="82" t="n">
        <v>0.66</v>
      </c>
      <c r="Q53" s="82" t="n">
        <v>0.61</v>
      </c>
      <c r="R53" s="82" t="n">
        <v>0.5600000000000001</v>
      </c>
      <c r="S53" s="82" t="n">
        <v>0.6</v>
      </c>
      <c r="T53" s="82" t="n">
        <v>0.63</v>
      </c>
      <c r="U53" s="82" t="n">
        <v>0.63</v>
      </c>
      <c r="V53" s="82" t="n">
        <v>0.61</v>
      </c>
      <c r="W53" s="82" t="n">
        <v>0.58</v>
      </c>
      <c r="X53" s="82" t="n">
        <v>0.58</v>
      </c>
      <c r="Y53" s="82" t="n">
        <v>0.58</v>
      </c>
      <c r="Z53" s="82" t="n">
        <v>0.6</v>
      </c>
      <c r="AA53" s="82" t="n">
        <v>0.61</v>
      </c>
      <c r="AB53" s="82" t="n">
        <v>0.62</v>
      </c>
      <c r="AC53" s="82" t="n">
        <v>0.63</v>
      </c>
      <c r="AD53" s="82" t="n">
        <v>0.64</v>
      </c>
      <c r="AE53" s="82" t="n">
        <v>0.63</v>
      </c>
      <c r="AF53" s="82" t="n">
        <v>0</v>
      </c>
      <c r="AG53" s="82" t="n">
        <v>0</v>
      </c>
      <c r="AH53" s="82" t="n">
        <v>0</v>
      </c>
    </row>
    <row r="54" ht="15.75" customHeight="1" s="120">
      <c r="A54" s="81" t="inlineStr">
        <is>
          <t>Colorado</t>
        </is>
      </c>
      <c r="B54" s="82" t="inlineStr">
        <is>
          <t>Agriculture - N2O - Ag Soils</t>
        </is>
      </c>
      <c r="C54" s="82">
        <f>VLOOKUP(B54,$AJ$3:$AK$11,2,FALSE)</f>
        <v/>
      </c>
      <c r="D54" s="82" t="n">
        <v>4.74</v>
      </c>
      <c r="E54" s="82" t="n">
        <v>4.64</v>
      </c>
      <c r="F54" s="82" t="n">
        <v>4.8</v>
      </c>
      <c r="G54" s="82" t="n">
        <v>5.04</v>
      </c>
      <c r="H54" s="82" t="n">
        <v>5.16</v>
      </c>
      <c r="I54" s="82" t="n">
        <v>4.97</v>
      </c>
      <c r="J54" s="82" t="n">
        <v>5.07</v>
      </c>
      <c r="K54" s="82" t="n">
        <v>5.45</v>
      </c>
      <c r="L54" s="82" t="n">
        <v>5.55</v>
      </c>
      <c r="M54" s="82" t="n">
        <v>5.53</v>
      </c>
      <c r="N54" s="82" t="n">
        <v>5.38</v>
      </c>
      <c r="O54" s="82" t="n">
        <v>5.18</v>
      </c>
      <c r="P54" s="82" t="n">
        <v>4.93</v>
      </c>
      <c r="Q54" s="82" t="n">
        <v>4.54</v>
      </c>
      <c r="R54" s="82" t="n">
        <v>4.1</v>
      </c>
      <c r="S54" s="82" t="n">
        <v>4.41</v>
      </c>
      <c r="T54" s="82" t="n">
        <v>3.86</v>
      </c>
      <c r="U54" s="82" t="n">
        <v>3.66</v>
      </c>
      <c r="V54" s="82" t="n">
        <v>3.61</v>
      </c>
      <c r="W54" s="82" t="n">
        <v>3.65</v>
      </c>
      <c r="X54" s="82" t="n">
        <v>3.62</v>
      </c>
      <c r="Y54" s="82" t="n">
        <v>3.64</v>
      </c>
      <c r="Z54" s="82" t="n">
        <v>3.62</v>
      </c>
      <c r="AA54" s="82" t="n">
        <v>3.46</v>
      </c>
      <c r="AB54" s="82" t="n">
        <v>3.56</v>
      </c>
      <c r="AC54" s="82" t="n">
        <v>3.66</v>
      </c>
      <c r="AD54" s="82" t="n">
        <v>3.77</v>
      </c>
      <c r="AE54" s="82" t="n">
        <v>3.62</v>
      </c>
      <c r="AF54" s="82" t="n">
        <v>0</v>
      </c>
      <c r="AG54" s="82" t="n">
        <v>0</v>
      </c>
      <c r="AH54" s="82" t="n">
        <v>0</v>
      </c>
    </row>
    <row r="55" ht="15.75" customHeight="1" s="120">
      <c r="A55" s="81" t="inlineStr">
        <is>
          <t>Colorado</t>
        </is>
      </c>
      <c r="B55" s="82" t="inlineStr">
        <is>
          <t>Agriculture - N2O - Agricultural Residue Burning</t>
        </is>
      </c>
      <c r="C55" s="82">
        <f>VLOOKUP(B55,$AJ$3:$AK$11,2,FALSE)</f>
        <v/>
      </c>
      <c r="D55" s="82" t="n">
        <v>0</v>
      </c>
      <c r="E55" s="82" t="n">
        <v>0</v>
      </c>
      <c r="F55" s="82" t="n">
        <v>0</v>
      </c>
      <c r="G55" s="82" t="n">
        <v>0</v>
      </c>
      <c r="H55" s="82" t="n">
        <v>0</v>
      </c>
      <c r="I55" s="82" t="n">
        <v>0</v>
      </c>
      <c r="J55" s="82" t="n">
        <v>0</v>
      </c>
      <c r="K55" s="82" t="n">
        <v>0</v>
      </c>
      <c r="L55" s="82" t="n">
        <v>0</v>
      </c>
      <c r="M55" s="82" t="n">
        <v>0</v>
      </c>
      <c r="N55" s="82" t="n">
        <v>0</v>
      </c>
      <c r="O55" s="82" t="n">
        <v>0</v>
      </c>
      <c r="P55" s="82" t="n">
        <v>0</v>
      </c>
      <c r="Q55" s="82" t="n">
        <v>0</v>
      </c>
      <c r="R55" s="82" t="n">
        <v>0</v>
      </c>
      <c r="S55" s="82" t="n">
        <v>0</v>
      </c>
      <c r="T55" s="82" t="n">
        <v>0</v>
      </c>
      <c r="U55" s="82" t="n">
        <v>0</v>
      </c>
      <c r="V55" s="82" t="n">
        <v>0</v>
      </c>
      <c r="W55" s="82" t="n">
        <v>0</v>
      </c>
      <c r="X55" s="82" t="n">
        <v>0</v>
      </c>
      <c r="Y55" s="82" t="n">
        <v>0</v>
      </c>
      <c r="Z55" s="82" t="n">
        <v>0</v>
      </c>
      <c r="AA55" s="82" t="n">
        <v>0</v>
      </c>
      <c r="AB55" s="82" t="n">
        <v>0</v>
      </c>
      <c r="AC55" s="82" t="n">
        <v>0</v>
      </c>
      <c r="AD55" s="82" t="n">
        <v>0</v>
      </c>
      <c r="AE55" s="82" t="n">
        <v>0</v>
      </c>
      <c r="AF55" s="82" t="n">
        <v>0</v>
      </c>
      <c r="AG55" s="82" t="n">
        <v>0</v>
      </c>
      <c r="AH55" s="82" t="n">
        <v>0</v>
      </c>
    </row>
    <row r="56" ht="15.75" customHeight="1" s="120">
      <c r="A56" s="81" t="inlineStr">
        <is>
          <t>Connecticut</t>
        </is>
      </c>
      <c r="B56" s="82" t="inlineStr">
        <is>
          <t>Agriculture - CO2 - Liming</t>
        </is>
      </c>
      <c r="C56" s="82">
        <f>VLOOKUP(B56,$AJ$3:$AK$11,2,FALSE)</f>
        <v/>
      </c>
      <c r="D56" s="82" t="n">
        <v>0</v>
      </c>
      <c r="E56" s="82" t="n">
        <v>0</v>
      </c>
      <c r="F56" s="82" t="n">
        <v>0</v>
      </c>
      <c r="G56" s="82" t="n">
        <v>0</v>
      </c>
      <c r="H56" s="82" t="n">
        <v>0.01</v>
      </c>
      <c r="I56" s="82" t="n">
        <v>0</v>
      </c>
      <c r="J56" s="82" t="n">
        <v>0</v>
      </c>
      <c r="K56" s="82" t="n">
        <v>0.02</v>
      </c>
      <c r="L56" s="82" t="n">
        <v>0.01</v>
      </c>
      <c r="M56" s="82" t="n">
        <v>0</v>
      </c>
      <c r="N56" s="82" t="n">
        <v>0</v>
      </c>
      <c r="O56" s="82" t="n">
        <v>0</v>
      </c>
      <c r="P56" s="82" t="n">
        <v>0.01</v>
      </c>
      <c r="Q56" s="82" t="n">
        <v>0</v>
      </c>
      <c r="R56" s="82" t="n">
        <v>0</v>
      </c>
      <c r="S56" s="82" t="n">
        <v>0</v>
      </c>
      <c r="T56" s="82" t="n">
        <v>0</v>
      </c>
      <c r="U56" s="82" t="n">
        <v>0.1</v>
      </c>
      <c r="V56" s="82" t="n">
        <v>0</v>
      </c>
      <c r="W56" s="82" t="n">
        <v>0</v>
      </c>
      <c r="X56" s="82" t="n">
        <v>0</v>
      </c>
      <c r="Y56" s="82" t="n">
        <v>0</v>
      </c>
      <c r="Z56" s="82" t="n">
        <v>0</v>
      </c>
      <c r="AA56" s="82" t="n">
        <v>0</v>
      </c>
      <c r="AB56" s="82" t="n">
        <v>0</v>
      </c>
      <c r="AC56" s="82" t="n">
        <v>0</v>
      </c>
      <c r="AD56" s="82" t="n">
        <v>0</v>
      </c>
      <c r="AE56" s="82" t="n">
        <v>0</v>
      </c>
      <c r="AF56" s="82" t="n">
        <v>0</v>
      </c>
      <c r="AG56" s="82" t="n">
        <v>0</v>
      </c>
      <c r="AH56" s="82" t="n">
        <v>0</v>
      </c>
    </row>
    <row r="57" ht="15.75" customHeight="1" s="120">
      <c r="A57" s="81" t="inlineStr">
        <is>
          <t>Connecticut</t>
        </is>
      </c>
      <c r="B57" s="82" t="inlineStr">
        <is>
          <t>Agriculture - CO2 - Urea Fertilization</t>
        </is>
      </c>
      <c r="C57" s="82">
        <f>VLOOKUP(B57,$AJ$3:$AK$11,2,FALSE)</f>
        <v/>
      </c>
      <c r="D57" s="82" t="n">
        <v>0</v>
      </c>
      <c r="E57" s="82" t="n">
        <v>0</v>
      </c>
      <c r="F57" s="82" t="n">
        <v>0</v>
      </c>
      <c r="G57" s="82" t="n">
        <v>0</v>
      </c>
      <c r="H57" s="82" t="n">
        <v>0</v>
      </c>
      <c r="I57" s="82" t="n">
        <v>0</v>
      </c>
      <c r="J57" s="82" t="n">
        <v>0</v>
      </c>
      <c r="K57" s="82" t="n">
        <v>0</v>
      </c>
      <c r="L57" s="82" t="n">
        <v>0</v>
      </c>
      <c r="M57" s="82" t="n">
        <v>0</v>
      </c>
      <c r="N57" s="82" t="n">
        <v>0</v>
      </c>
      <c r="O57" s="82" t="n">
        <v>0</v>
      </c>
      <c r="P57" s="82" t="n">
        <v>0</v>
      </c>
      <c r="Q57" s="82" t="n">
        <v>0</v>
      </c>
      <c r="R57" s="82" t="n">
        <v>0</v>
      </c>
      <c r="S57" s="82" t="n">
        <v>0</v>
      </c>
      <c r="T57" s="82" t="n">
        <v>0</v>
      </c>
      <c r="U57" s="82" t="n">
        <v>0</v>
      </c>
      <c r="V57" s="82" t="n">
        <v>0</v>
      </c>
      <c r="W57" s="82" t="n">
        <v>0</v>
      </c>
      <c r="X57" s="82" t="n">
        <v>0</v>
      </c>
      <c r="Y57" s="82" t="n">
        <v>0</v>
      </c>
      <c r="Z57" s="82" t="n">
        <v>0</v>
      </c>
      <c r="AA57" s="82" t="n">
        <v>0</v>
      </c>
      <c r="AB57" s="82" t="n">
        <v>0</v>
      </c>
      <c r="AC57" s="82" t="n">
        <v>0</v>
      </c>
      <c r="AD57" s="82" t="n">
        <v>0</v>
      </c>
      <c r="AE57" s="82" t="n">
        <v>0</v>
      </c>
      <c r="AF57" s="82" t="n">
        <v>0</v>
      </c>
      <c r="AG57" s="82" t="n">
        <v>0</v>
      </c>
      <c r="AH57" s="82" t="n">
        <v>0</v>
      </c>
    </row>
    <row r="58" ht="15.75" customHeight="1" s="120">
      <c r="A58" s="81" t="inlineStr">
        <is>
          <t>Connecticut</t>
        </is>
      </c>
      <c r="B58" s="82" t="inlineStr">
        <is>
          <t>Agriculture - CH4 - Enteric Fermentation</t>
        </is>
      </c>
      <c r="C58" s="82">
        <f>VLOOKUP(B58,$AJ$3:$AK$11,2,FALSE)</f>
        <v/>
      </c>
      <c r="D58" s="82" t="n">
        <v>0.17</v>
      </c>
      <c r="E58" s="82" t="n">
        <v>0.16</v>
      </c>
      <c r="F58" s="82" t="n">
        <v>0.16</v>
      </c>
      <c r="G58" s="82" t="n">
        <v>0.16</v>
      </c>
      <c r="H58" s="82" t="n">
        <v>0.16</v>
      </c>
      <c r="I58" s="82" t="n">
        <v>0.16</v>
      </c>
      <c r="J58" s="82" t="n">
        <v>0.15</v>
      </c>
      <c r="K58" s="82" t="n">
        <v>0.15</v>
      </c>
      <c r="L58" s="82" t="n">
        <v>0.15</v>
      </c>
      <c r="M58" s="82" t="n">
        <v>0.15</v>
      </c>
      <c r="N58" s="82" t="n">
        <v>0.15</v>
      </c>
      <c r="O58" s="82" t="n">
        <v>0.14</v>
      </c>
      <c r="P58" s="82" t="n">
        <v>0.14</v>
      </c>
      <c r="Q58" s="82" t="n">
        <v>0.13</v>
      </c>
      <c r="R58" s="82" t="n">
        <v>0.12</v>
      </c>
      <c r="S58" s="82" t="n">
        <v>0.12</v>
      </c>
      <c r="T58" s="82" t="n">
        <v>0.11</v>
      </c>
      <c r="U58" s="82" t="n">
        <v>0.12</v>
      </c>
      <c r="V58" s="82" t="n">
        <v>0.12</v>
      </c>
      <c r="W58" s="82" t="n">
        <v>0.12</v>
      </c>
      <c r="X58" s="82" t="n">
        <v>0.11</v>
      </c>
      <c r="Y58" s="82" t="n">
        <v>0.11</v>
      </c>
      <c r="Z58" s="82" t="n">
        <v>0.12</v>
      </c>
      <c r="AA58" s="82" t="n">
        <v>0.12</v>
      </c>
      <c r="AB58" s="82" t="n">
        <v>0.11</v>
      </c>
      <c r="AC58" s="82" t="n">
        <v>0.12</v>
      </c>
      <c r="AD58" s="82" t="n">
        <v>0.12</v>
      </c>
      <c r="AE58" s="82" t="n">
        <v>0.12</v>
      </c>
      <c r="AF58" s="82" t="n">
        <v>0</v>
      </c>
      <c r="AG58" s="82" t="n">
        <v>0</v>
      </c>
      <c r="AH58" s="82" t="n">
        <v>0</v>
      </c>
    </row>
    <row r="59" ht="15.75" customHeight="1" s="120">
      <c r="A59" s="81" t="inlineStr">
        <is>
          <t>Connecticut</t>
        </is>
      </c>
      <c r="B59" s="82" t="inlineStr">
        <is>
          <t>Agriculture - CH4 - Manure Management</t>
        </is>
      </c>
      <c r="C59" s="82">
        <f>VLOOKUP(B59,$AJ$3:$AK$11,2,FALSE)</f>
        <v/>
      </c>
      <c r="D59" s="82" t="n">
        <v>0.04</v>
      </c>
      <c r="E59" s="82" t="n">
        <v>0.04</v>
      </c>
      <c r="F59" s="82" t="n">
        <v>0.04</v>
      </c>
      <c r="G59" s="82" t="n">
        <v>0.04</v>
      </c>
      <c r="H59" s="82" t="n">
        <v>0.04</v>
      </c>
      <c r="I59" s="82" t="n">
        <v>0.04</v>
      </c>
      <c r="J59" s="82" t="n">
        <v>0.04</v>
      </c>
      <c r="K59" s="82" t="n">
        <v>0.03</v>
      </c>
      <c r="L59" s="82" t="n">
        <v>0.04</v>
      </c>
      <c r="M59" s="82" t="n">
        <v>0.04</v>
      </c>
      <c r="N59" s="82" t="n">
        <v>0.04</v>
      </c>
      <c r="O59" s="82" t="n">
        <v>0.04</v>
      </c>
      <c r="P59" s="82" t="n">
        <v>0.04</v>
      </c>
      <c r="Q59" s="82" t="n">
        <v>0.04</v>
      </c>
      <c r="R59" s="82" t="n">
        <v>0.04</v>
      </c>
      <c r="S59" s="82" t="n">
        <v>0.04</v>
      </c>
      <c r="T59" s="82" t="n">
        <v>0.04</v>
      </c>
      <c r="U59" s="82" t="n">
        <v>0.04</v>
      </c>
      <c r="V59" s="82" t="n">
        <v>0.04</v>
      </c>
      <c r="W59" s="82" t="n">
        <v>0.03</v>
      </c>
      <c r="X59" s="82" t="n">
        <v>0.04</v>
      </c>
      <c r="Y59" s="82" t="n">
        <v>0.04</v>
      </c>
      <c r="Z59" s="82" t="n">
        <v>0.04</v>
      </c>
      <c r="AA59" s="82" t="n">
        <v>0.04</v>
      </c>
      <c r="AB59" s="82" t="n">
        <v>0.03</v>
      </c>
      <c r="AC59" s="82" t="n">
        <v>0.03</v>
      </c>
      <c r="AD59" s="82" t="n">
        <v>0.04</v>
      </c>
      <c r="AE59" s="82" t="n">
        <v>0.04</v>
      </c>
      <c r="AF59" s="82" t="n">
        <v>0</v>
      </c>
      <c r="AG59" s="82" t="n">
        <v>0</v>
      </c>
      <c r="AH59" s="82" t="n">
        <v>0</v>
      </c>
    </row>
    <row r="60" ht="15.75" customHeight="1" s="120">
      <c r="A60" s="81" t="inlineStr">
        <is>
          <t>Connecticut</t>
        </is>
      </c>
      <c r="B60" s="82" t="inlineStr">
        <is>
          <t>Agriculture - CH4 - Rice Cultivation</t>
        </is>
      </c>
      <c r="C60" s="82">
        <f>VLOOKUP(B60,$AJ$3:$AK$11,2,FALSE)</f>
        <v/>
      </c>
      <c r="D60" s="82" t="n">
        <v>0</v>
      </c>
      <c r="E60" s="82" t="n">
        <v>0</v>
      </c>
      <c r="F60" s="82" t="n">
        <v>0</v>
      </c>
      <c r="G60" s="82" t="n">
        <v>0</v>
      </c>
      <c r="H60" s="82" t="n">
        <v>0</v>
      </c>
      <c r="I60" s="82" t="n">
        <v>0</v>
      </c>
      <c r="J60" s="82" t="n">
        <v>0</v>
      </c>
      <c r="K60" s="82" t="n">
        <v>0</v>
      </c>
      <c r="L60" s="82" t="n">
        <v>0</v>
      </c>
      <c r="M60" s="82" t="n">
        <v>0</v>
      </c>
      <c r="N60" s="82" t="n">
        <v>0</v>
      </c>
      <c r="O60" s="82" t="n">
        <v>0</v>
      </c>
      <c r="P60" s="82" t="n">
        <v>0</v>
      </c>
      <c r="Q60" s="82" t="n">
        <v>0</v>
      </c>
      <c r="R60" s="82" t="n">
        <v>0</v>
      </c>
      <c r="S60" s="82" t="n">
        <v>0</v>
      </c>
      <c r="T60" s="82" t="n">
        <v>0</v>
      </c>
      <c r="U60" s="82" t="n">
        <v>0</v>
      </c>
      <c r="V60" s="82" t="n">
        <v>0</v>
      </c>
      <c r="W60" s="82" t="n">
        <v>0</v>
      </c>
      <c r="X60" s="82" t="n">
        <v>0</v>
      </c>
      <c r="Y60" s="82" t="n">
        <v>0</v>
      </c>
      <c r="Z60" s="82" t="n">
        <v>0</v>
      </c>
      <c r="AA60" s="82" t="n">
        <v>0</v>
      </c>
      <c r="AB60" s="82" t="n">
        <v>0</v>
      </c>
      <c r="AC60" s="82" t="n">
        <v>0</v>
      </c>
      <c r="AD60" s="82" t="n">
        <v>0</v>
      </c>
      <c r="AE60" s="82" t="n">
        <v>0</v>
      </c>
      <c r="AF60" s="82" t="n">
        <v>0</v>
      </c>
      <c r="AG60" s="82" t="n">
        <v>0</v>
      </c>
      <c r="AH60" s="82" t="n">
        <v>0</v>
      </c>
    </row>
    <row r="61" ht="15.75" customHeight="1" s="120">
      <c r="A61" s="81" t="inlineStr">
        <is>
          <t>Connecticut</t>
        </is>
      </c>
      <c r="B61" s="82" t="inlineStr">
        <is>
          <t>Agriculture - CH4 - Agricultural Residue Burning</t>
        </is>
      </c>
      <c r="C61" s="82">
        <f>VLOOKUP(B61,$AJ$3:$AK$11,2,FALSE)</f>
        <v/>
      </c>
      <c r="D61" s="82" t="n">
        <v>0</v>
      </c>
      <c r="E61" s="82" t="n">
        <v>0</v>
      </c>
      <c r="F61" s="82" t="n">
        <v>0</v>
      </c>
      <c r="G61" s="82" t="n">
        <v>0</v>
      </c>
      <c r="H61" s="82" t="n">
        <v>0</v>
      </c>
      <c r="I61" s="82" t="n">
        <v>0</v>
      </c>
      <c r="J61" s="82" t="n">
        <v>0</v>
      </c>
      <c r="K61" s="82" t="n">
        <v>0</v>
      </c>
      <c r="L61" s="82" t="n">
        <v>0</v>
      </c>
      <c r="M61" s="82" t="n">
        <v>0</v>
      </c>
      <c r="N61" s="82" t="n">
        <v>0</v>
      </c>
      <c r="O61" s="82" t="n">
        <v>0</v>
      </c>
      <c r="P61" s="82" t="n">
        <v>0</v>
      </c>
      <c r="Q61" s="82" t="n">
        <v>0</v>
      </c>
      <c r="R61" s="82" t="n">
        <v>0</v>
      </c>
      <c r="S61" s="82" t="n">
        <v>0</v>
      </c>
      <c r="T61" s="82" t="n">
        <v>0</v>
      </c>
      <c r="U61" s="82" t="n">
        <v>0</v>
      </c>
      <c r="V61" s="82" t="n">
        <v>0</v>
      </c>
      <c r="W61" s="82" t="n">
        <v>0</v>
      </c>
      <c r="X61" s="82" t="n">
        <v>0</v>
      </c>
      <c r="Y61" s="82" t="n">
        <v>0</v>
      </c>
      <c r="Z61" s="82" t="n">
        <v>0</v>
      </c>
      <c r="AA61" s="82" t="n">
        <v>0</v>
      </c>
      <c r="AB61" s="82" t="n">
        <v>0</v>
      </c>
      <c r="AC61" s="82" t="n">
        <v>0</v>
      </c>
      <c r="AD61" s="82" t="n">
        <v>0</v>
      </c>
      <c r="AE61" s="82" t="n">
        <v>0</v>
      </c>
      <c r="AF61" s="82" t="n">
        <v>0</v>
      </c>
      <c r="AG61" s="82" t="n">
        <v>0</v>
      </c>
      <c r="AH61" s="82" t="n">
        <v>0</v>
      </c>
    </row>
    <row r="62" ht="15.75" customHeight="1" s="120">
      <c r="A62" s="81" t="inlineStr">
        <is>
          <t>Connecticut</t>
        </is>
      </c>
      <c r="B62" s="82" t="inlineStr">
        <is>
          <t>Agriculture - N2O - Manure Management</t>
        </is>
      </c>
      <c r="C62" s="82">
        <f>VLOOKUP(B62,$AJ$3:$AK$11,2,FALSE)</f>
        <v/>
      </c>
      <c r="D62" s="82" t="n">
        <v>0.02</v>
      </c>
      <c r="E62" s="82" t="n">
        <v>0.02</v>
      </c>
      <c r="F62" s="82" t="n">
        <v>0.04</v>
      </c>
      <c r="G62" s="82" t="n">
        <v>0.04</v>
      </c>
      <c r="H62" s="82" t="n">
        <v>0.04</v>
      </c>
      <c r="I62" s="82" t="n">
        <v>0.04</v>
      </c>
      <c r="J62" s="82" t="n">
        <v>0.02</v>
      </c>
      <c r="K62" s="82" t="n">
        <v>0.02</v>
      </c>
      <c r="L62" s="82" t="n">
        <v>0.02</v>
      </c>
      <c r="M62" s="82" t="n">
        <v>0.02</v>
      </c>
      <c r="N62" s="82" t="n">
        <v>0.02</v>
      </c>
      <c r="O62" s="82" t="n">
        <v>0.02</v>
      </c>
      <c r="P62" s="82" t="n">
        <v>0.02</v>
      </c>
      <c r="Q62" s="82" t="n">
        <v>0.02</v>
      </c>
      <c r="R62" s="82" t="n">
        <v>0.01</v>
      </c>
      <c r="S62" s="82" t="n">
        <v>0.06</v>
      </c>
      <c r="T62" s="82" t="n">
        <v>0.01</v>
      </c>
      <c r="U62" s="82" t="n">
        <v>0.06</v>
      </c>
      <c r="V62" s="82" t="n">
        <v>0.06</v>
      </c>
      <c r="W62" s="82" t="n">
        <v>0.02</v>
      </c>
      <c r="X62" s="82" t="n">
        <v>0.02</v>
      </c>
      <c r="Y62" s="82" t="n">
        <v>0.02</v>
      </c>
      <c r="Z62" s="82" t="n">
        <v>0.02</v>
      </c>
      <c r="AA62" s="82" t="n">
        <v>0.02</v>
      </c>
      <c r="AB62" s="82" t="n">
        <v>0.01</v>
      </c>
      <c r="AC62" s="82" t="n">
        <v>0.01</v>
      </c>
      <c r="AD62" s="82" t="n">
        <v>0.01</v>
      </c>
      <c r="AE62" s="82" t="n">
        <v>0.01</v>
      </c>
      <c r="AF62" s="82" t="n">
        <v>0</v>
      </c>
      <c r="AG62" s="82" t="n">
        <v>0</v>
      </c>
      <c r="AH62" s="82" t="n">
        <v>0</v>
      </c>
    </row>
    <row r="63" ht="15.75" customHeight="1" s="120">
      <c r="A63" s="81" t="inlineStr">
        <is>
          <t>Connecticut</t>
        </is>
      </c>
      <c r="B63" s="82" t="inlineStr">
        <is>
          <t>Agriculture - N2O - Ag Soils</t>
        </is>
      </c>
      <c r="C63" s="82">
        <f>VLOOKUP(B63,$AJ$3:$AK$11,2,FALSE)</f>
        <v/>
      </c>
      <c r="D63" s="82" t="n">
        <v>0.13</v>
      </c>
      <c r="E63" s="82" t="n">
        <v>0.12</v>
      </c>
      <c r="F63" s="82" t="n">
        <v>0.14</v>
      </c>
      <c r="G63" s="82" t="n">
        <v>0.14</v>
      </c>
      <c r="H63" s="82" t="n">
        <v>0.15</v>
      </c>
      <c r="I63" s="82" t="n">
        <v>0.15</v>
      </c>
      <c r="J63" s="82" t="n">
        <v>0.12</v>
      </c>
      <c r="K63" s="82" t="n">
        <v>0.12</v>
      </c>
      <c r="L63" s="82" t="n">
        <v>0.13</v>
      </c>
      <c r="M63" s="82" t="n">
        <v>0.14</v>
      </c>
      <c r="N63" s="82" t="n">
        <v>0.13</v>
      </c>
      <c r="O63" s="82" t="n">
        <v>0.14</v>
      </c>
      <c r="P63" s="82" t="n">
        <v>0.15</v>
      </c>
      <c r="Q63" s="82" t="n">
        <v>0.14</v>
      </c>
      <c r="R63" s="82" t="n">
        <v>0.13</v>
      </c>
      <c r="S63" s="82" t="n">
        <v>0.16</v>
      </c>
      <c r="T63" s="82" t="n">
        <v>0.13</v>
      </c>
      <c r="U63" s="82" t="n">
        <v>0.17</v>
      </c>
      <c r="V63" s="82" t="n">
        <v>0.16</v>
      </c>
      <c r="W63" s="82" t="n">
        <v>0.12</v>
      </c>
      <c r="X63" s="82" t="n">
        <v>0.11</v>
      </c>
      <c r="Y63" s="82" t="n">
        <v>0.12</v>
      </c>
      <c r="Z63" s="82" t="n">
        <v>0.12</v>
      </c>
      <c r="AA63" s="82" t="n">
        <v>0.11</v>
      </c>
      <c r="AB63" s="82" t="n">
        <v>0.09</v>
      </c>
      <c r="AC63" s="82" t="n">
        <v>0.09</v>
      </c>
      <c r="AD63" s="82" t="n">
        <v>0.1</v>
      </c>
      <c r="AE63" s="82" t="n">
        <v>0.09</v>
      </c>
      <c r="AF63" s="82" t="n">
        <v>0</v>
      </c>
      <c r="AG63" s="82" t="n">
        <v>0</v>
      </c>
      <c r="AH63" s="82" t="n">
        <v>0</v>
      </c>
    </row>
    <row r="64" ht="15.75" customHeight="1" s="120">
      <c r="A64" s="81" t="inlineStr">
        <is>
          <t>Connecticut</t>
        </is>
      </c>
      <c r="B64" s="82" t="inlineStr">
        <is>
          <t>Agriculture - N2O - Agricultural Residue Burning</t>
        </is>
      </c>
      <c r="C64" s="82">
        <f>VLOOKUP(B64,$AJ$3:$AK$11,2,FALSE)</f>
        <v/>
      </c>
      <c r="D64" s="82" t="n">
        <v>0</v>
      </c>
      <c r="E64" s="82" t="n">
        <v>0</v>
      </c>
      <c r="F64" s="82" t="n">
        <v>0</v>
      </c>
      <c r="G64" s="82" t="n">
        <v>0</v>
      </c>
      <c r="H64" s="82" t="n">
        <v>0</v>
      </c>
      <c r="I64" s="82" t="n">
        <v>0</v>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row>
    <row r="65" ht="15.75" customHeight="1" s="120">
      <c r="A65" s="81" t="inlineStr">
        <is>
          <t>Delaware</t>
        </is>
      </c>
      <c r="B65" s="82" t="inlineStr">
        <is>
          <t>Agriculture - CO2 - Liming</t>
        </is>
      </c>
      <c r="C65" s="82">
        <f>VLOOKUP(B65,$AJ$3:$AK$11,2,FALSE)</f>
        <v/>
      </c>
      <c r="D65" s="82" t="n">
        <v>0</v>
      </c>
      <c r="E65" s="82" t="n">
        <v>0</v>
      </c>
      <c r="F65" s="82" t="n">
        <v>0</v>
      </c>
      <c r="G65" s="82" t="n">
        <v>0</v>
      </c>
      <c r="H65" s="82" t="n">
        <v>0</v>
      </c>
      <c r="I65" s="82" t="n">
        <v>0</v>
      </c>
      <c r="J65" s="82" t="n">
        <v>0</v>
      </c>
      <c r="K65" s="82" t="n">
        <v>0</v>
      </c>
      <c r="L65" s="82" t="n">
        <v>0</v>
      </c>
      <c r="M65" s="82" t="n">
        <v>0</v>
      </c>
      <c r="N65" s="82" t="n">
        <v>0</v>
      </c>
      <c r="O65" s="82" t="n">
        <v>0</v>
      </c>
      <c r="P65" s="82" t="n">
        <v>0</v>
      </c>
      <c r="Q65" s="82" t="n">
        <v>0</v>
      </c>
      <c r="R65" s="82" t="n">
        <v>0</v>
      </c>
      <c r="S65" s="82" t="n">
        <v>0</v>
      </c>
      <c r="T65" s="82" t="n">
        <v>0</v>
      </c>
      <c r="U65" s="82" t="n">
        <v>0</v>
      </c>
      <c r="V65" s="82" t="n">
        <v>0</v>
      </c>
      <c r="W65" s="82" t="n">
        <v>0</v>
      </c>
      <c r="X65" s="82" t="n">
        <v>0</v>
      </c>
      <c r="Y65" s="82" t="n">
        <v>0</v>
      </c>
      <c r="Z65" s="82" t="n">
        <v>0</v>
      </c>
      <c r="AA65" s="82" t="n">
        <v>0</v>
      </c>
      <c r="AB65" s="82" t="n">
        <v>0</v>
      </c>
      <c r="AC65" s="82" t="n">
        <v>0.04</v>
      </c>
      <c r="AD65" s="82" t="n">
        <v>0</v>
      </c>
      <c r="AE65" s="82" t="n">
        <v>0</v>
      </c>
      <c r="AF65" s="82" t="n">
        <v>0</v>
      </c>
      <c r="AG65" s="82" t="n">
        <v>0</v>
      </c>
      <c r="AH65" s="82" t="n">
        <v>0</v>
      </c>
    </row>
    <row r="66" ht="15.75" customHeight="1" s="120">
      <c r="A66" s="81" t="inlineStr">
        <is>
          <t>Delaware</t>
        </is>
      </c>
      <c r="B66" s="82" t="inlineStr">
        <is>
          <t>Agriculture - CO2 - Urea Fertilization</t>
        </is>
      </c>
      <c r="C66" s="82">
        <f>VLOOKUP(B66,$AJ$3:$AK$11,2,FALSE)</f>
        <v/>
      </c>
      <c r="D66" s="82" t="n">
        <v>0</v>
      </c>
      <c r="E66" s="82" t="n">
        <v>0</v>
      </c>
      <c r="F66" s="82" t="n">
        <v>0</v>
      </c>
      <c r="G66" s="82" t="n">
        <v>0</v>
      </c>
      <c r="H66" s="82" t="n">
        <v>0</v>
      </c>
      <c r="I66" s="82" t="n">
        <v>0</v>
      </c>
      <c r="J66" s="82" t="n">
        <v>0</v>
      </c>
      <c r="K66" s="82" t="n">
        <v>0</v>
      </c>
      <c r="L66" s="82" t="n">
        <v>0</v>
      </c>
      <c r="M66" s="82" t="n">
        <v>0</v>
      </c>
      <c r="N66" s="82" t="n">
        <v>0</v>
      </c>
      <c r="O66" s="82" t="n">
        <v>0</v>
      </c>
      <c r="P66" s="82" t="n">
        <v>0</v>
      </c>
      <c r="Q66" s="82" t="n">
        <v>0</v>
      </c>
      <c r="R66" s="82" t="n">
        <v>0</v>
      </c>
      <c r="S66" s="82" t="n">
        <v>0</v>
      </c>
      <c r="T66" s="82" t="n">
        <v>0</v>
      </c>
      <c r="U66" s="82" t="n">
        <v>0</v>
      </c>
      <c r="V66" s="82" t="n">
        <v>0</v>
      </c>
      <c r="W66" s="82" t="n">
        <v>0</v>
      </c>
      <c r="X66" s="82" t="n">
        <v>0</v>
      </c>
      <c r="Y66" s="82" t="n">
        <v>0</v>
      </c>
      <c r="Z66" s="82" t="n">
        <v>0</v>
      </c>
      <c r="AA66" s="82" t="n">
        <v>0</v>
      </c>
      <c r="AB66" s="82" t="n">
        <v>0</v>
      </c>
      <c r="AC66" s="82" t="n">
        <v>0</v>
      </c>
      <c r="AD66" s="82" t="n">
        <v>0</v>
      </c>
      <c r="AE66" s="82" t="n">
        <v>0</v>
      </c>
      <c r="AF66" s="82" t="n">
        <v>0</v>
      </c>
      <c r="AG66" s="82" t="n">
        <v>0</v>
      </c>
      <c r="AH66" s="82" t="n">
        <v>0</v>
      </c>
    </row>
    <row r="67" ht="15.75" customHeight="1" s="120">
      <c r="A67" s="81" t="inlineStr">
        <is>
          <t>Delaware</t>
        </is>
      </c>
      <c r="B67" s="82" t="inlineStr">
        <is>
          <t>Agriculture - CH4 - Enteric Fermentation</t>
        </is>
      </c>
      <c r="C67" s="82">
        <f>VLOOKUP(B67,$AJ$3:$AK$11,2,FALSE)</f>
        <v/>
      </c>
      <c r="D67" s="82" t="n">
        <v>0.06</v>
      </c>
      <c r="E67" s="82" t="n">
        <v>0.06</v>
      </c>
      <c r="F67" s="82" t="n">
        <v>0.06</v>
      </c>
      <c r="G67" s="82" t="n">
        <v>0.07000000000000001</v>
      </c>
      <c r="H67" s="82" t="n">
        <v>0.06</v>
      </c>
      <c r="I67" s="82" t="n">
        <v>0.06</v>
      </c>
      <c r="J67" s="82" t="n">
        <v>0.06</v>
      </c>
      <c r="K67" s="82" t="n">
        <v>0.06</v>
      </c>
      <c r="L67" s="82" t="n">
        <v>0.06</v>
      </c>
      <c r="M67" s="82" t="n">
        <v>0.06</v>
      </c>
      <c r="N67" s="82" t="n">
        <v>0.06</v>
      </c>
      <c r="O67" s="82" t="n">
        <v>0.06</v>
      </c>
      <c r="P67" s="82" t="n">
        <v>0.05</v>
      </c>
      <c r="Q67" s="82" t="n">
        <v>0.05</v>
      </c>
      <c r="R67" s="82" t="n">
        <v>0.05</v>
      </c>
      <c r="S67" s="82" t="n">
        <v>0.05</v>
      </c>
      <c r="T67" s="82" t="n">
        <v>0.05</v>
      </c>
      <c r="U67" s="82" t="n">
        <v>0.05</v>
      </c>
      <c r="V67" s="82" t="n">
        <v>0.05</v>
      </c>
      <c r="W67" s="82" t="n">
        <v>0.05</v>
      </c>
      <c r="X67" s="82" t="n">
        <v>0.05</v>
      </c>
      <c r="Y67" s="82" t="n">
        <v>0.04</v>
      </c>
      <c r="Z67" s="82" t="n">
        <v>0.04</v>
      </c>
      <c r="AA67" s="82" t="n">
        <v>0.04</v>
      </c>
      <c r="AB67" s="82" t="n">
        <v>0.04</v>
      </c>
      <c r="AC67" s="82" t="n">
        <v>0.04</v>
      </c>
      <c r="AD67" s="82" t="n">
        <v>0.04</v>
      </c>
      <c r="AE67" s="82" t="n">
        <v>0.04</v>
      </c>
      <c r="AF67" s="82" t="n">
        <v>0</v>
      </c>
      <c r="AG67" s="82" t="n">
        <v>0</v>
      </c>
      <c r="AH67" s="82" t="n">
        <v>0</v>
      </c>
    </row>
    <row r="68" ht="15.75" customHeight="1" s="120">
      <c r="A68" s="81" t="inlineStr">
        <is>
          <t>Delaware</t>
        </is>
      </c>
      <c r="B68" s="82" t="inlineStr">
        <is>
          <t>Agriculture - CH4 - Manure Management</t>
        </is>
      </c>
      <c r="C68" s="82">
        <f>VLOOKUP(B68,$AJ$3:$AK$11,2,FALSE)</f>
        <v/>
      </c>
      <c r="D68" s="82" t="n">
        <v>0.04</v>
      </c>
      <c r="E68" s="82" t="n">
        <v>0.04</v>
      </c>
      <c r="F68" s="82" t="n">
        <v>0.04</v>
      </c>
      <c r="G68" s="82" t="n">
        <v>0.04</v>
      </c>
      <c r="H68" s="82" t="n">
        <v>0.04</v>
      </c>
      <c r="I68" s="82" t="n">
        <v>0.04</v>
      </c>
      <c r="J68" s="82" t="n">
        <v>0.04</v>
      </c>
      <c r="K68" s="82" t="n">
        <v>0.04</v>
      </c>
      <c r="L68" s="82" t="n">
        <v>0.04</v>
      </c>
      <c r="M68" s="82" t="n">
        <v>0.04</v>
      </c>
      <c r="N68" s="82" t="n">
        <v>0.04</v>
      </c>
      <c r="O68" s="82" t="n">
        <v>0.04</v>
      </c>
      <c r="P68" s="82" t="n">
        <v>0.04</v>
      </c>
      <c r="Q68" s="82" t="n">
        <v>0.04</v>
      </c>
      <c r="R68" s="82" t="n">
        <v>0.04</v>
      </c>
      <c r="S68" s="82" t="n">
        <v>0.04</v>
      </c>
      <c r="T68" s="82" t="n">
        <v>0.04</v>
      </c>
      <c r="U68" s="82" t="n">
        <v>0.04</v>
      </c>
      <c r="V68" s="82" t="n">
        <v>0.04</v>
      </c>
      <c r="W68" s="82" t="n">
        <v>0.04</v>
      </c>
      <c r="X68" s="82" t="n">
        <v>0.04</v>
      </c>
      <c r="Y68" s="82" t="n">
        <v>0.03</v>
      </c>
      <c r="Z68" s="82" t="n">
        <v>0.03</v>
      </c>
      <c r="AA68" s="82" t="n">
        <v>0.03</v>
      </c>
      <c r="AB68" s="82" t="n">
        <v>0.03</v>
      </c>
      <c r="AC68" s="82" t="n">
        <v>0.04</v>
      </c>
      <c r="AD68" s="82" t="n">
        <v>0.04</v>
      </c>
      <c r="AE68" s="82" t="n">
        <v>0.04</v>
      </c>
      <c r="AF68" s="82" t="n">
        <v>0</v>
      </c>
      <c r="AG68" s="82" t="n">
        <v>0</v>
      </c>
      <c r="AH68" s="82" t="n">
        <v>0</v>
      </c>
    </row>
    <row r="69" ht="15.75" customHeight="1" s="120">
      <c r="A69" s="81" t="inlineStr">
        <is>
          <t>Delaware</t>
        </is>
      </c>
      <c r="B69" s="82" t="inlineStr">
        <is>
          <t>Agriculture - CH4 - Rice Cultivation</t>
        </is>
      </c>
      <c r="C69" s="82">
        <f>VLOOKUP(B69,$AJ$3:$AK$11,2,FALSE)</f>
        <v/>
      </c>
      <c r="D69" s="82" t="n">
        <v>0</v>
      </c>
      <c r="E69" s="82" t="n">
        <v>0</v>
      </c>
      <c r="F69" s="82" t="n">
        <v>0</v>
      </c>
      <c r="G69" s="82" t="n">
        <v>0</v>
      </c>
      <c r="H69" s="82" t="n">
        <v>0</v>
      </c>
      <c r="I69" s="82" t="n">
        <v>0</v>
      </c>
      <c r="J69" s="82" t="n">
        <v>0</v>
      </c>
      <c r="K69" s="82" t="n">
        <v>0</v>
      </c>
      <c r="L69" s="82" t="n">
        <v>0</v>
      </c>
      <c r="M69" s="82" t="n">
        <v>0</v>
      </c>
      <c r="N69" s="82" t="n">
        <v>0</v>
      </c>
      <c r="O69" s="82" t="n">
        <v>0</v>
      </c>
      <c r="P69" s="82" t="n">
        <v>0</v>
      </c>
      <c r="Q69" s="82" t="n">
        <v>0</v>
      </c>
      <c r="R69" s="82" t="n">
        <v>0</v>
      </c>
      <c r="S69" s="82" t="n">
        <v>0</v>
      </c>
      <c r="T69" s="82" t="n">
        <v>0</v>
      </c>
      <c r="U69" s="82" t="n">
        <v>0</v>
      </c>
      <c r="V69" s="82" t="n">
        <v>0</v>
      </c>
      <c r="W69" s="82" t="n">
        <v>0</v>
      </c>
      <c r="X69" s="82" t="n">
        <v>0</v>
      </c>
      <c r="Y69" s="82" t="n">
        <v>0</v>
      </c>
      <c r="Z69" s="82" t="n">
        <v>0</v>
      </c>
      <c r="AA69" s="82" t="n">
        <v>0</v>
      </c>
      <c r="AB69" s="82" t="n">
        <v>0</v>
      </c>
      <c r="AC69" s="82" t="n">
        <v>0</v>
      </c>
      <c r="AD69" s="82" t="n">
        <v>0</v>
      </c>
      <c r="AE69" s="82" t="n">
        <v>0</v>
      </c>
      <c r="AF69" s="82" t="n">
        <v>0</v>
      </c>
      <c r="AG69" s="82" t="n">
        <v>0</v>
      </c>
      <c r="AH69" s="82" t="n">
        <v>0</v>
      </c>
    </row>
    <row r="70" ht="15.75" customHeight="1" s="120">
      <c r="A70" s="81" t="inlineStr">
        <is>
          <t>Delaware</t>
        </is>
      </c>
      <c r="B70" s="82" t="inlineStr">
        <is>
          <t>Agriculture - CH4 - Agricultural Residue Burning</t>
        </is>
      </c>
      <c r="C70" s="82">
        <f>VLOOKUP(B70,$AJ$3:$AK$11,2,FALSE)</f>
        <v/>
      </c>
      <c r="D70" s="82" t="n">
        <v>0</v>
      </c>
      <c r="E70" s="82" t="n">
        <v>0</v>
      </c>
      <c r="F70" s="82" t="n">
        <v>0</v>
      </c>
      <c r="G70" s="82" t="n">
        <v>0</v>
      </c>
      <c r="H70" s="82" t="n">
        <v>0</v>
      </c>
      <c r="I70" s="82" t="n">
        <v>0</v>
      </c>
      <c r="J70" s="82" t="n">
        <v>0</v>
      </c>
      <c r="K70" s="82" t="n">
        <v>0</v>
      </c>
      <c r="L70" s="82" t="n">
        <v>0</v>
      </c>
      <c r="M70" s="82" t="n">
        <v>0</v>
      </c>
      <c r="N70" s="82" t="n">
        <v>0</v>
      </c>
      <c r="O70" s="82" t="n">
        <v>0</v>
      </c>
      <c r="P70" s="82" t="n">
        <v>0</v>
      </c>
      <c r="Q70" s="82" t="n">
        <v>0</v>
      </c>
      <c r="R70" s="82" t="n">
        <v>0</v>
      </c>
      <c r="S70" s="82" t="n">
        <v>0</v>
      </c>
      <c r="T70" s="82" t="n">
        <v>0</v>
      </c>
      <c r="U70" s="82" t="n">
        <v>0</v>
      </c>
      <c r="V70" s="82" t="n">
        <v>0</v>
      </c>
      <c r="W70" s="82" t="n">
        <v>0</v>
      </c>
      <c r="X70" s="82" t="n">
        <v>0</v>
      </c>
      <c r="Y70" s="82" t="n">
        <v>0</v>
      </c>
      <c r="Z70" s="82" t="n">
        <v>0</v>
      </c>
      <c r="AA70" s="82" t="n">
        <v>0</v>
      </c>
      <c r="AB70" s="82" t="n">
        <v>0</v>
      </c>
      <c r="AC70" s="82" t="n">
        <v>0</v>
      </c>
      <c r="AD70" s="82" t="n">
        <v>0</v>
      </c>
      <c r="AE70" s="82" t="n">
        <v>0</v>
      </c>
      <c r="AF70" s="82" t="n">
        <v>0</v>
      </c>
      <c r="AG70" s="82" t="n">
        <v>0</v>
      </c>
      <c r="AH70" s="82" t="n">
        <v>0</v>
      </c>
    </row>
    <row r="71" ht="15.75" customHeight="1" s="120">
      <c r="A71" s="81" t="inlineStr">
        <is>
          <t>Delaware</t>
        </is>
      </c>
      <c r="B71" s="82" t="inlineStr">
        <is>
          <t>Agriculture - N2O - Manure Management</t>
        </is>
      </c>
      <c r="C71" s="82">
        <f>VLOOKUP(B71,$AJ$3:$AK$11,2,FALSE)</f>
        <v/>
      </c>
      <c r="D71" s="82" t="n">
        <v>0.15</v>
      </c>
      <c r="E71" s="82" t="n">
        <v>0.15</v>
      </c>
      <c r="F71" s="82" t="n">
        <v>0.16</v>
      </c>
      <c r="G71" s="82" t="n">
        <v>0.16</v>
      </c>
      <c r="H71" s="82" t="n">
        <v>0.17</v>
      </c>
      <c r="I71" s="82" t="n">
        <v>0.17</v>
      </c>
      <c r="J71" s="82" t="n">
        <v>0.17</v>
      </c>
      <c r="K71" s="82" t="n">
        <v>0.16</v>
      </c>
      <c r="L71" s="82" t="n">
        <v>0.16</v>
      </c>
      <c r="M71" s="82" t="n">
        <v>0.16</v>
      </c>
      <c r="N71" s="82" t="n">
        <v>0.15</v>
      </c>
      <c r="O71" s="82" t="n">
        <v>0.16</v>
      </c>
      <c r="P71" s="82" t="n">
        <v>0.15</v>
      </c>
      <c r="Q71" s="82" t="n">
        <v>0.16</v>
      </c>
      <c r="R71" s="82" t="n">
        <v>0.15</v>
      </c>
      <c r="S71" s="82" t="n">
        <v>0.14</v>
      </c>
      <c r="T71" s="82" t="n">
        <v>0.14</v>
      </c>
      <c r="U71" s="82" t="n">
        <v>0.14</v>
      </c>
      <c r="V71" s="82" t="n">
        <v>0.14</v>
      </c>
      <c r="W71" s="82" t="n">
        <v>0.13</v>
      </c>
      <c r="X71" s="82" t="n">
        <v>0.13</v>
      </c>
      <c r="Y71" s="82" t="n">
        <v>0.13</v>
      </c>
      <c r="Z71" s="82" t="n">
        <v>0.12</v>
      </c>
      <c r="AA71" s="82" t="n">
        <v>0.12</v>
      </c>
      <c r="AB71" s="82" t="n">
        <v>0.14</v>
      </c>
      <c r="AC71" s="82" t="n">
        <v>0.14</v>
      </c>
      <c r="AD71" s="82" t="n">
        <v>0.14</v>
      </c>
      <c r="AE71" s="82" t="n">
        <v>0.15</v>
      </c>
      <c r="AF71" s="82" t="n">
        <v>0</v>
      </c>
      <c r="AG71" s="82" t="n">
        <v>0</v>
      </c>
      <c r="AH71" s="82" t="n">
        <v>0</v>
      </c>
    </row>
    <row r="72" ht="15.75" customHeight="1" s="120">
      <c r="A72" s="81" t="inlineStr">
        <is>
          <t>Delaware</t>
        </is>
      </c>
      <c r="B72" s="82" t="inlineStr">
        <is>
          <t>Agriculture - N2O - Ag Soils</t>
        </is>
      </c>
      <c r="C72" s="82">
        <f>VLOOKUP(B72,$AJ$3:$AK$11,2,FALSE)</f>
        <v/>
      </c>
      <c r="D72" s="82" t="n">
        <v>0.36</v>
      </c>
      <c r="E72" s="82" t="n">
        <v>0.4</v>
      </c>
      <c r="F72" s="82" t="n">
        <v>0.37</v>
      </c>
      <c r="G72" s="82" t="n">
        <v>0.34</v>
      </c>
      <c r="H72" s="82" t="n">
        <v>0.39</v>
      </c>
      <c r="I72" s="82" t="n">
        <v>0.34</v>
      </c>
      <c r="J72" s="82" t="n">
        <v>0.4</v>
      </c>
      <c r="K72" s="82" t="n">
        <v>0.37</v>
      </c>
      <c r="L72" s="82" t="n">
        <v>0.37</v>
      </c>
      <c r="M72" s="82" t="n">
        <v>0.35</v>
      </c>
      <c r="N72" s="82" t="n">
        <v>0.4</v>
      </c>
      <c r="O72" s="82" t="n">
        <v>0.38</v>
      </c>
      <c r="P72" s="82" t="n">
        <v>0.32</v>
      </c>
      <c r="Q72" s="82" t="n">
        <v>0.33</v>
      </c>
      <c r="R72" s="82" t="n">
        <v>0.37</v>
      </c>
      <c r="S72" s="82" t="n">
        <v>0.3</v>
      </c>
      <c r="T72" s="82" t="n">
        <v>0.32</v>
      </c>
      <c r="U72" s="82" t="n">
        <v>0.3</v>
      </c>
      <c r="V72" s="82" t="n">
        <v>0.33</v>
      </c>
      <c r="W72" s="82" t="n">
        <v>0.36</v>
      </c>
      <c r="X72" s="82" t="n">
        <v>0.34</v>
      </c>
      <c r="Y72" s="82" t="n">
        <v>0.34</v>
      </c>
      <c r="Z72" s="82" t="n">
        <v>0.34</v>
      </c>
      <c r="AA72" s="82" t="n">
        <v>0.35</v>
      </c>
      <c r="AB72" s="82" t="n">
        <v>0.4</v>
      </c>
      <c r="AC72" s="82" t="n">
        <v>0.38</v>
      </c>
      <c r="AD72" s="82" t="n">
        <v>0.38</v>
      </c>
      <c r="AE72" s="82" t="n">
        <v>0.36</v>
      </c>
      <c r="AF72" s="82" t="n">
        <v>0</v>
      </c>
      <c r="AG72" s="82" t="n">
        <v>0</v>
      </c>
      <c r="AH72" s="82" t="n">
        <v>0</v>
      </c>
    </row>
    <row r="73" ht="15.75" customHeight="1" s="120">
      <c r="A73" s="81" t="inlineStr">
        <is>
          <t>Delaware</t>
        </is>
      </c>
      <c r="B73" s="82" t="inlineStr">
        <is>
          <t>Agriculture - N2O - Agricultural Residue Burning</t>
        </is>
      </c>
      <c r="C73" s="82">
        <f>VLOOKUP(B73,$AJ$3:$AK$11,2,FALSE)</f>
        <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0</v>
      </c>
      <c r="AF73" s="82" t="n">
        <v>0</v>
      </c>
      <c r="AG73" s="82" t="n">
        <v>0</v>
      </c>
      <c r="AH73" s="82" t="n">
        <v>0</v>
      </c>
    </row>
    <row r="74" ht="15.75" customHeight="1" s="120">
      <c r="A74" s="81" t="inlineStr">
        <is>
          <t>Florida</t>
        </is>
      </c>
      <c r="B74" s="82" t="inlineStr">
        <is>
          <t>Agriculture - CO2 - Liming</t>
        </is>
      </c>
      <c r="C74" s="82">
        <f>VLOOKUP(B74,$AJ$3:$AK$11,2,FALSE)</f>
        <v/>
      </c>
      <c r="D74" s="82" t="n">
        <v>0.42</v>
      </c>
      <c r="E74" s="82" t="n">
        <v>0.35</v>
      </c>
      <c r="F74" s="82" t="n">
        <v>0.36</v>
      </c>
      <c r="G74" s="82" t="n">
        <v>0.3</v>
      </c>
      <c r="H74" s="82" t="n">
        <v>0.24</v>
      </c>
      <c r="I74" s="82" t="n">
        <v>0.24</v>
      </c>
      <c r="J74" s="82" t="n">
        <v>0.14</v>
      </c>
      <c r="K74" s="82" t="n">
        <v>0.22</v>
      </c>
      <c r="L74" s="82" t="n">
        <v>0</v>
      </c>
      <c r="M74" s="82" t="n">
        <v>0.18</v>
      </c>
      <c r="N74" s="82" t="n">
        <v>0.22</v>
      </c>
      <c r="O74" s="82" t="n">
        <v>0.08</v>
      </c>
      <c r="P74" s="82" t="n">
        <v>0.1</v>
      </c>
      <c r="Q74" s="82" t="n">
        <v>0.1</v>
      </c>
      <c r="R74" s="82" t="n">
        <v>0.15</v>
      </c>
      <c r="S74" s="82" t="n">
        <v>0.21</v>
      </c>
      <c r="T74" s="82" t="n">
        <v>0.12</v>
      </c>
      <c r="U74" s="82" t="n">
        <v>0.2</v>
      </c>
      <c r="V74" s="82" t="n">
        <v>0.14</v>
      </c>
      <c r="W74" s="82" t="n">
        <v>0</v>
      </c>
      <c r="X74" s="82" t="n">
        <v>0.24</v>
      </c>
      <c r="Y74" s="82" t="n">
        <v>0.11</v>
      </c>
      <c r="Z74" s="82" t="n">
        <v>0.1</v>
      </c>
      <c r="AA74" s="82" t="n">
        <v>0.22</v>
      </c>
      <c r="AB74" s="82" t="n">
        <v>0.2</v>
      </c>
      <c r="AC74" s="82" t="n">
        <v>0.16</v>
      </c>
      <c r="AD74" s="82" t="n">
        <v>0.06</v>
      </c>
      <c r="AE74" s="82" t="n">
        <v>0.06</v>
      </c>
      <c r="AF74" s="82" t="n">
        <v>0</v>
      </c>
      <c r="AG74" s="82" t="n">
        <v>0</v>
      </c>
      <c r="AH74" s="82" t="n">
        <v>0</v>
      </c>
    </row>
    <row r="75" ht="15.75" customHeight="1" s="120">
      <c r="A75" s="81" t="inlineStr">
        <is>
          <t>Florida</t>
        </is>
      </c>
      <c r="B75" s="82" t="inlineStr">
        <is>
          <t>Agriculture - CO2 - Urea Fertilization</t>
        </is>
      </c>
      <c r="C75" s="82">
        <f>VLOOKUP(B75,$AJ$3:$AK$11,2,FALSE)</f>
        <v/>
      </c>
      <c r="D75" s="82" t="n">
        <v>0</v>
      </c>
      <c r="E75" s="82" t="n">
        <v>0.01</v>
      </c>
      <c r="F75" s="82" t="n">
        <v>0.01</v>
      </c>
      <c r="G75" s="82" t="n">
        <v>0.01</v>
      </c>
      <c r="H75" s="82" t="n">
        <v>0.01</v>
      </c>
      <c r="I75" s="82" t="n">
        <v>0.01</v>
      </c>
      <c r="J75" s="82" t="n">
        <v>0.01</v>
      </c>
      <c r="K75" s="82" t="n">
        <v>0.01</v>
      </c>
      <c r="L75" s="82" t="n">
        <v>0.01</v>
      </c>
      <c r="M75" s="82" t="n">
        <v>0.01</v>
      </c>
      <c r="N75" s="82" t="n">
        <v>0.01</v>
      </c>
      <c r="O75" s="82" t="n">
        <v>0.01</v>
      </c>
      <c r="P75" s="82" t="n">
        <v>0.01</v>
      </c>
      <c r="Q75" s="82" t="n">
        <v>0.01</v>
      </c>
      <c r="R75" s="82" t="n">
        <v>0.01</v>
      </c>
      <c r="S75" s="82" t="n">
        <v>0.01</v>
      </c>
      <c r="T75" s="82" t="n">
        <v>0</v>
      </c>
      <c r="U75" s="82" t="n">
        <v>0.01</v>
      </c>
      <c r="V75" s="82" t="n">
        <v>0</v>
      </c>
      <c r="W75" s="82" t="n">
        <v>0</v>
      </c>
      <c r="X75" s="82" t="n">
        <v>0.01</v>
      </c>
      <c r="Y75" s="82" t="n">
        <v>0</v>
      </c>
      <c r="Z75" s="82" t="n">
        <v>0</v>
      </c>
      <c r="AA75" s="82" t="n">
        <v>0.01</v>
      </c>
      <c r="AB75" s="82" t="n">
        <v>0.01</v>
      </c>
      <c r="AC75" s="82" t="n">
        <v>0.01</v>
      </c>
      <c r="AD75" s="82" t="n">
        <v>0.01</v>
      </c>
      <c r="AE75" s="82" t="n">
        <v>0.01</v>
      </c>
      <c r="AF75" s="82" t="n">
        <v>0</v>
      </c>
      <c r="AG75" s="82" t="n">
        <v>0</v>
      </c>
      <c r="AH75" s="82" t="n">
        <v>0</v>
      </c>
    </row>
    <row r="76" ht="15.75" customHeight="1" s="120">
      <c r="A76" s="81" t="inlineStr">
        <is>
          <t>Florida</t>
        </is>
      </c>
      <c r="B76" s="82" t="inlineStr">
        <is>
          <t>Agriculture - CH4 - Enteric Fermentation</t>
        </is>
      </c>
      <c r="C76" s="82">
        <f>VLOOKUP(B76,$AJ$3:$AK$11,2,FALSE)</f>
        <v/>
      </c>
      <c r="D76" s="82" t="n">
        <v>3.5</v>
      </c>
      <c r="E76" s="82" t="n">
        <v>3.5</v>
      </c>
      <c r="F76" s="82" t="n">
        <v>3.55</v>
      </c>
      <c r="G76" s="82" t="n">
        <v>3.62</v>
      </c>
      <c r="H76" s="82" t="n">
        <v>3.73</v>
      </c>
      <c r="I76" s="82" t="n">
        <v>3.8</v>
      </c>
      <c r="J76" s="82" t="n">
        <v>3.7</v>
      </c>
      <c r="K76" s="82" t="n">
        <v>3.64</v>
      </c>
      <c r="L76" s="82" t="n">
        <v>3.48</v>
      </c>
      <c r="M76" s="82" t="n">
        <v>3.4</v>
      </c>
      <c r="N76" s="82" t="n">
        <v>3.39</v>
      </c>
      <c r="O76" s="82" t="n">
        <v>3.34</v>
      </c>
      <c r="P76" s="82" t="n">
        <v>3.29</v>
      </c>
      <c r="Q76" s="82" t="n">
        <v>3.28</v>
      </c>
      <c r="R76" s="82" t="n">
        <v>3.28</v>
      </c>
      <c r="S76" s="82" t="n">
        <v>3.25</v>
      </c>
      <c r="T76" s="82" t="n">
        <v>3.21</v>
      </c>
      <c r="U76" s="82" t="n">
        <v>3.3</v>
      </c>
      <c r="V76" s="82" t="n">
        <v>3.24</v>
      </c>
      <c r="W76" s="82" t="n">
        <v>3.23</v>
      </c>
      <c r="X76" s="82" t="n">
        <v>3.25</v>
      </c>
      <c r="Y76" s="82" t="n">
        <v>3.16</v>
      </c>
      <c r="Z76" s="82" t="n">
        <v>3.28</v>
      </c>
      <c r="AA76" s="82" t="n">
        <v>3.3</v>
      </c>
      <c r="AB76" s="82" t="n">
        <v>3.18</v>
      </c>
      <c r="AC76" s="82" t="n">
        <v>3.21</v>
      </c>
      <c r="AD76" s="82" t="n">
        <v>3.19</v>
      </c>
      <c r="AE76" s="82" t="n">
        <v>3.2</v>
      </c>
      <c r="AF76" s="82" t="n">
        <v>0</v>
      </c>
      <c r="AG76" s="82" t="n">
        <v>0</v>
      </c>
      <c r="AH76" s="82" t="n">
        <v>0</v>
      </c>
    </row>
    <row r="77" ht="15.75" customHeight="1" s="120">
      <c r="A77" s="81" t="inlineStr">
        <is>
          <t>Florida</t>
        </is>
      </c>
      <c r="B77" s="82" t="inlineStr">
        <is>
          <t>Agriculture - CH4 - Manure Management</t>
        </is>
      </c>
      <c r="C77" s="82">
        <f>VLOOKUP(B77,$AJ$3:$AK$11,2,FALSE)</f>
        <v/>
      </c>
      <c r="D77" s="82" t="n">
        <v>0.8</v>
      </c>
      <c r="E77" s="82" t="n">
        <v>0.79</v>
      </c>
      <c r="F77" s="82" t="n">
        <v>0.77</v>
      </c>
      <c r="G77" s="82" t="n">
        <v>0.8100000000000001</v>
      </c>
      <c r="H77" s="82" t="n">
        <v>0.84</v>
      </c>
      <c r="I77" s="82" t="n">
        <v>0.82</v>
      </c>
      <c r="J77" s="82" t="n">
        <v>0.8</v>
      </c>
      <c r="K77" s="82" t="n">
        <v>0.85</v>
      </c>
      <c r="L77" s="82" t="n">
        <v>0.88</v>
      </c>
      <c r="M77" s="82" t="n">
        <v>0.85</v>
      </c>
      <c r="N77" s="82" t="n">
        <v>0.85</v>
      </c>
      <c r="O77" s="82" t="n">
        <v>0.86</v>
      </c>
      <c r="P77" s="82" t="n">
        <v>0.8100000000000001</v>
      </c>
      <c r="Q77" s="82" t="n">
        <v>0.8100000000000001</v>
      </c>
      <c r="R77" s="82" t="n">
        <v>0.79</v>
      </c>
      <c r="S77" s="82" t="n">
        <v>0.8</v>
      </c>
      <c r="T77" s="82" t="n">
        <v>0.8</v>
      </c>
      <c r="U77" s="82" t="n">
        <v>0.84</v>
      </c>
      <c r="V77" s="82" t="n">
        <v>0.76</v>
      </c>
      <c r="W77" s="82" t="n">
        <v>0.78</v>
      </c>
      <c r="X77" s="82" t="n">
        <v>0.74</v>
      </c>
      <c r="Y77" s="82" t="n">
        <v>0.78</v>
      </c>
      <c r="Z77" s="82" t="n">
        <v>0.77</v>
      </c>
      <c r="AA77" s="82" t="n">
        <v>0.8</v>
      </c>
      <c r="AB77" s="82" t="n">
        <v>0.8</v>
      </c>
      <c r="AC77" s="82" t="n">
        <v>0.87</v>
      </c>
      <c r="AD77" s="82" t="n">
        <v>0.78</v>
      </c>
      <c r="AE77" s="82" t="n">
        <v>0.75</v>
      </c>
      <c r="AF77" s="82" t="n">
        <v>0</v>
      </c>
      <c r="AG77" s="82" t="n">
        <v>0</v>
      </c>
      <c r="AH77" s="82" t="n">
        <v>0</v>
      </c>
    </row>
    <row r="78" ht="15.75" customHeight="1" s="120">
      <c r="A78" s="81" t="inlineStr">
        <is>
          <t>Florida</t>
        </is>
      </c>
      <c r="B78" s="82" t="inlineStr">
        <is>
          <t>Agriculture - CH4 - Rice Cultivation</t>
        </is>
      </c>
      <c r="C78" s="82">
        <f>VLOOKUP(B78,$AJ$3:$AK$11,2,FALSE)</f>
        <v/>
      </c>
      <c r="D78" s="82" t="n">
        <v>0.08</v>
      </c>
      <c r="E78" s="82" t="n">
        <v>0.13</v>
      </c>
      <c r="F78" s="82" t="n">
        <v>0.14</v>
      </c>
      <c r="G78" s="82" t="n">
        <v>0.14</v>
      </c>
      <c r="H78" s="82" t="n">
        <v>0.15</v>
      </c>
      <c r="I78" s="82" t="n">
        <v>0.15</v>
      </c>
      <c r="J78" s="82" t="n">
        <v>0.14</v>
      </c>
      <c r="K78" s="82" t="n">
        <v>0.12</v>
      </c>
      <c r="L78" s="82" t="n">
        <v>0.13</v>
      </c>
      <c r="M78" s="82" t="n">
        <v>0.11</v>
      </c>
      <c r="N78" s="82" t="n">
        <v>0.12</v>
      </c>
      <c r="O78" s="82" t="n">
        <v>0.07000000000000001</v>
      </c>
      <c r="P78" s="82" t="n">
        <v>0.08</v>
      </c>
      <c r="Q78" s="82" t="n">
        <v>0.04</v>
      </c>
      <c r="R78" s="82" t="n">
        <v>0.06</v>
      </c>
      <c r="S78" s="82" t="n">
        <v>0.07000000000000001</v>
      </c>
      <c r="T78" s="82" t="n">
        <v>0.07000000000000001</v>
      </c>
      <c r="U78" s="82" t="n">
        <v>0.1</v>
      </c>
      <c r="V78" s="82" t="n">
        <v>0.08</v>
      </c>
      <c r="W78" s="82" t="n">
        <v>0.09</v>
      </c>
      <c r="X78" s="82" t="n">
        <v>0.08</v>
      </c>
      <c r="Y78" s="82" t="n">
        <v>0.13</v>
      </c>
      <c r="Z78" s="82" t="n">
        <v>0.09</v>
      </c>
      <c r="AA78" s="82" t="n">
        <v>0.09</v>
      </c>
      <c r="AB78" s="82" t="n">
        <v>0.09</v>
      </c>
      <c r="AC78" s="82" t="n">
        <v>0.09</v>
      </c>
      <c r="AD78" s="82" t="n">
        <v>0.09</v>
      </c>
      <c r="AE78" s="82" t="n">
        <v>0.09</v>
      </c>
      <c r="AF78" s="82" t="n">
        <v>0</v>
      </c>
      <c r="AG78" s="82" t="n">
        <v>0</v>
      </c>
      <c r="AH78" s="82" t="n">
        <v>0</v>
      </c>
    </row>
    <row r="79" ht="15.75" customHeight="1" s="120">
      <c r="A79" s="81" t="inlineStr">
        <is>
          <t>Florida</t>
        </is>
      </c>
      <c r="B79" s="82" t="inlineStr">
        <is>
          <t>Agriculture - CH4 - Agricultural Residue Burning</t>
        </is>
      </c>
      <c r="C79" s="82">
        <f>VLOOKUP(B79,$AJ$3:$AK$11,2,FALSE)</f>
        <v/>
      </c>
      <c r="D79" s="82" t="n">
        <v>0.07000000000000001</v>
      </c>
      <c r="E79" s="82" t="n">
        <v>0.07000000000000001</v>
      </c>
      <c r="F79" s="82" t="n">
        <v>0.06</v>
      </c>
      <c r="G79" s="82" t="n">
        <v>0.07000000000000001</v>
      </c>
      <c r="H79" s="82" t="n">
        <v>0.06</v>
      </c>
      <c r="I79" s="82" t="n">
        <v>0.06</v>
      </c>
      <c r="J79" s="82" t="n">
        <v>0.06</v>
      </c>
      <c r="K79" s="82" t="n">
        <v>0.07000000000000001</v>
      </c>
      <c r="L79" s="82" t="n">
        <v>0.07000000000000001</v>
      </c>
      <c r="M79" s="82" t="n">
        <v>0.07000000000000001</v>
      </c>
      <c r="N79" s="82" t="n">
        <v>0.07000000000000001</v>
      </c>
      <c r="O79" s="82" t="n">
        <v>0.07000000000000001</v>
      </c>
      <c r="P79" s="82" t="n">
        <v>0.07000000000000001</v>
      </c>
      <c r="Q79" s="82" t="n">
        <v>0.12</v>
      </c>
      <c r="R79" s="82" t="n">
        <v>0.06</v>
      </c>
      <c r="S79" s="82" t="n">
        <v>0.03</v>
      </c>
      <c r="T79" s="82" t="n">
        <v>0.08</v>
      </c>
      <c r="U79" s="82" t="n">
        <v>0.03</v>
      </c>
      <c r="V79" s="82" t="n">
        <v>0.06</v>
      </c>
      <c r="W79" s="82" t="n">
        <v>0.06</v>
      </c>
      <c r="X79" s="82" t="n">
        <v>0.05</v>
      </c>
      <c r="Y79" s="82" t="n">
        <v>0.06</v>
      </c>
      <c r="Z79" s="82" t="n">
        <v>0.07000000000000001</v>
      </c>
      <c r="AA79" s="82" t="n">
        <v>0.06</v>
      </c>
      <c r="AB79" s="82" t="n">
        <v>0.07000000000000001</v>
      </c>
      <c r="AC79" s="82" t="n">
        <v>0.07000000000000001</v>
      </c>
      <c r="AD79" s="82" t="n">
        <v>0.07000000000000001</v>
      </c>
      <c r="AE79" s="82" t="n">
        <v>0.07000000000000001</v>
      </c>
      <c r="AF79" s="82" t="n">
        <v>0</v>
      </c>
      <c r="AG79" s="82" t="n">
        <v>0</v>
      </c>
      <c r="AH79" s="82" t="n">
        <v>0</v>
      </c>
    </row>
    <row r="80" ht="15.75" customHeight="1" s="120">
      <c r="A80" s="81" t="inlineStr">
        <is>
          <t>Florida</t>
        </is>
      </c>
      <c r="B80" s="82" t="inlineStr">
        <is>
          <t>Agriculture - N2O - Manure Management</t>
        </is>
      </c>
      <c r="C80" s="82">
        <f>VLOOKUP(B80,$AJ$3:$AK$11,2,FALSE)</f>
        <v/>
      </c>
      <c r="D80" s="82" t="n">
        <v>0.14</v>
      </c>
      <c r="E80" s="82" t="n">
        <v>0.13</v>
      </c>
      <c r="F80" s="82" t="n">
        <v>0.13</v>
      </c>
      <c r="G80" s="82" t="n">
        <v>0.14</v>
      </c>
      <c r="H80" s="82" t="n">
        <v>0.14</v>
      </c>
      <c r="I80" s="82" t="n">
        <v>0.15</v>
      </c>
      <c r="J80" s="82" t="n">
        <v>0.14</v>
      </c>
      <c r="K80" s="82" t="n">
        <v>0.14</v>
      </c>
      <c r="L80" s="82" t="n">
        <v>0.13</v>
      </c>
      <c r="M80" s="82" t="n">
        <v>0.13</v>
      </c>
      <c r="N80" s="82" t="n">
        <v>0.12</v>
      </c>
      <c r="O80" s="82" t="n">
        <v>0.12</v>
      </c>
      <c r="P80" s="82" t="n">
        <v>0.12</v>
      </c>
      <c r="Q80" s="82" t="n">
        <v>0.1</v>
      </c>
      <c r="R80" s="82" t="n">
        <v>0.09</v>
      </c>
      <c r="S80" s="82" t="n">
        <v>0.09</v>
      </c>
      <c r="T80" s="82" t="n">
        <v>0.09</v>
      </c>
      <c r="U80" s="82" t="n">
        <v>0.08</v>
      </c>
      <c r="V80" s="82" t="n">
        <v>0.08</v>
      </c>
      <c r="W80" s="82" t="n">
        <v>0.07000000000000001</v>
      </c>
      <c r="X80" s="82" t="n">
        <v>0.07000000000000001</v>
      </c>
      <c r="Y80" s="82" t="n">
        <v>0.08</v>
      </c>
      <c r="Z80" s="82" t="n">
        <v>0.08</v>
      </c>
      <c r="AA80" s="82" t="n">
        <v>0.08</v>
      </c>
      <c r="AB80" s="82" t="n">
        <v>0.08</v>
      </c>
      <c r="AC80" s="82" t="n">
        <v>0.08</v>
      </c>
      <c r="AD80" s="82" t="n">
        <v>0.08</v>
      </c>
      <c r="AE80" s="82" t="n">
        <v>0.08</v>
      </c>
      <c r="AF80" s="82" t="n">
        <v>0</v>
      </c>
      <c r="AG80" s="82" t="n">
        <v>0</v>
      </c>
      <c r="AH80" s="82" t="n">
        <v>0</v>
      </c>
    </row>
    <row r="81" ht="15.75" customHeight="1" s="120">
      <c r="A81" s="81" t="inlineStr">
        <is>
          <t>Florida</t>
        </is>
      </c>
      <c r="B81" s="82" t="inlineStr">
        <is>
          <t>Agriculture - N2O - Ag Soils</t>
        </is>
      </c>
      <c r="C81" s="82">
        <f>VLOOKUP(B81,$AJ$3:$AK$11,2,FALSE)</f>
        <v/>
      </c>
      <c r="D81" s="82" t="n">
        <v>3.63</v>
      </c>
      <c r="E81" s="82" t="n">
        <v>3.61</v>
      </c>
      <c r="F81" s="82" t="n">
        <v>3.71</v>
      </c>
      <c r="G81" s="82" t="n">
        <v>3.73</v>
      </c>
      <c r="H81" s="82" t="n">
        <v>3.73</v>
      </c>
      <c r="I81" s="82" t="n">
        <v>3.76</v>
      </c>
      <c r="J81" s="82" t="n">
        <v>3.75</v>
      </c>
      <c r="K81" s="82" t="n">
        <v>3.67</v>
      </c>
      <c r="L81" s="82" t="n">
        <v>3.54</v>
      </c>
      <c r="M81" s="82" t="n">
        <v>3.64</v>
      </c>
      <c r="N81" s="82" t="n">
        <v>3.67</v>
      </c>
      <c r="O81" s="82" t="n">
        <v>3.52</v>
      </c>
      <c r="P81" s="82" t="n">
        <v>3.44</v>
      </c>
      <c r="Q81" s="82" t="n">
        <v>3.42</v>
      </c>
      <c r="R81" s="82" t="n">
        <v>3.41</v>
      </c>
      <c r="S81" s="82" t="n">
        <v>3.45</v>
      </c>
      <c r="T81" s="82" t="n">
        <v>3.47</v>
      </c>
      <c r="U81" s="82" t="n">
        <v>3.42</v>
      </c>
      <c r="V81" s="82" t="n">
        <v>3.2</v>
      </c>
      <c r="W81" s="82" t="n">
        <v>3.18</v>
      </c>
      <c r="X81" s="82" t="n">
        <v>3.26</v>
      </c>
      <c r="Y81" s="82" t="n">
        <v>3.12</v>
      </c>
      <c r="Z81" s="82" t="n">
        <v>3.22</v>
      </c>
      <c r="AA81" s="82" t="n">
        <v>3.21</v>
      </c>
      <c r="AB81" s="82" t="n">
        <v>3.19</v>
      </c>
      <c r="AC81" s="82" t="n">
        <v>3.21</v>
      </c>
      <c r="AD81" s="82" t="n">
        <v>3.17</v>
      </c>
      <c r="AE81" s="82" t="n">
        <v>2.9</v>
      </c>
      <c r="AF81" s="82" t="n">
        <v>0</v>
      </c>
      <c r="AG81" s="82" t="n">
        <v>0</v>
      </c>
      <c r="AH81" s="82" t="n">
        <v>0</v>
      </c>
    </row>
    <row r="82" ht="15.75" customHeight="1" s="120">
      <c r="A82" s="81" t="inlineStr">
        <is>
          <t>Florida</t>
        </is>
      </c>
      <c r="B82" s="82" t="inlineStr">
        <is>
          <t>Agriculture - N2O - Agricultural Residue Burning</t>
        </is>
      </c>
      <c r="C82" s="82">
        <f>VLOOKUP(B82,$AJ$3:$AK$11,2,FALSE)</f>
        <v/>
      </c>
      <c r="D82" s="82" t="n">
        <v>0.01</v>
      </c>
      <c r="E82" s="82" t="n">
        <v>0.01</v>
      </c>
      <c r="F82" s="82" t="n">
        <v>0.01</v>
      </c>
      <c r="G82" s="82" t="n">
        <v>0.01</v>
      </c>
      <c r="H82" s="82" t="n">
        <v>0.01</v>
      </c>
      <c r="I82" s="82" t="n">
        <v>0.01</v>
      </c>
      <c r="J82" s="82" t="n">
        <v>0.01</v>
      </c>
      <c r="K82" s="82" t="n">
        <v>0.01</v>
      </c>
      <c r="L82" s="82" t="n">
        <v>0.02</v>
      </c>
      <c r="M82" s="82" t="n">
        <v>0.01</v>
      </c>
      <c r="N82" s="82" t="n">
        <v>0.01</v>
      </c>
      <c r="O82" s="82" t="n">
        <v>0.01</v>
      </c>
      <c r="P82" s="82" t="n">
        <v>0.01</v>
      </c>
      <c r="Q82" s="82" t="n">
        <v>0.02</v>
      </c>
      <c r="R82" s="82" t="n">
        <v>0.01</v>
      </c>
      <c r="S82" s="82" t="n">
        <v>0.01</v>
      </c>
      <c r="T82" s="82" t="n">
        <v>0.01</v>
      </c>
      <c r="U82" s="82" t="n">
        <v>0.01</v>
      </c>
      <c r="V82" s="82" t="n">
        <v>0.01</v>
      </c>
      <c r="W82" s="82" t="n">
        <v>0.01</v>
      </c>
      <c r="X82" s="82" t="n">
        <v>0.01</v>
      </c>
      <c r="Y82" s="82" t="n">
        <v>0.01</v>
      </c>
      <c r="Z82" s="82" t="n">
        <v>0.01</v>
      </c>
      <c r="AA82" s="82" t="n">
        <v>0.01</v>
      </c>
      <c r="AB82" s="82" t="n">
        <v>0.01</v>
      </c>
      <c r="AC82" s="82" t="n">
        <v>0.02</v>
      </c>
      <c r="AD82" s="82" t="n">
        <v>0.01</v>
      </c>
      <c r="AE82" s="82" t="n">
        <v>0.01</v>
      </c>
      <c r="AF82" s="82" t="n">
        <v>0</v>
      </c>
      <c r="AG82" s="82" t="n">
        <v>0</v>
      </c>
      <c r="AH82" s="82" t="n">
        <v>0</v>
      </c>
    </row>
    <row r="83" ht="15.75" customHeight="1" s="120">
      <c r="A83" s="81" t="inlineStr">
        <is>
          <t>Georgia</t>
        </is>
      </c>
      <c r="B83" s="82" t="inlineStr">
        <is>
          <t>Agriculture - CO2 - Liming</t>
        </is>
      </c>
      <c r="C83" s="82">
        <f>VLOOKUP(B83,$AJ$3:$AK$11,2,FALSE)</f>
        <v/>
      </c>
      <c r="D83" s="82" t="n">
        <v>0</v>
      </c>
      <c r="E83" s="82" t="n">
        <v>0</v>
      </c>
      <c r="F83" s="82" t="n">
        <v>0</v>
      </c>
      <c r="G83" s="82" t="n">
        <v>0</v>
      </c>
      <c r="H83" s="82" t="n">
        <v>0</v>
      </c>
      <c r="I83" s="82" t="n">
        <v>0</v>
      </c>
      <c r="J83" s="82" t="n">
        <v>0</v>
      </c>
      <c r="K83" s="82" t="n">
        <v>0</v>
      </c>
      <c r="L83" s="82" t="n">
        <v>0</v>
      </c>
      <c r="M83" s="82" t="n">
        <v>0</v>
      </c>
      <c r="N83" s="82" t="n">
        <v>0</v>
      </c>
      <c r="O83" s="82" t="n">
        <v>0</v>
      </c>
      <c r="P83" s="82" t="n">
        <v>0.06</v>
      </c>
      <c r="Q83" s="82" t="n">
        <v>0.01</v>
      </c>
      <c r="R83" s="82" t="n">
        <v>0.01</v>
      </c>
      <c r="S83" s="82" t="n">
        <v>0.03</v>
      </c>
      <c r="T83" s="82" t="n">
        <v>0.12</v>
      </c>
      <c r="U83" s="82" t="n">
        <v>0.1</v>
      </c>
      <c r="V83" s="82" t="n">
        <v>0</v>
      </c>
      <c r="W83" s="82" t="n">
        <v>0</v>
      </c>
      <c r="X83" s="82" t="n">
        <v>0.03</v>
      </c>
      <c r="Y83" s="82" t="n">
        <v>0.05</v>
      </c>
      <c r="Z83" s="82" t="n">
        <v>0</v>
      </c>
      <c r="AA83" s="82" t="n">
        <v>0</v>
      </c>
      <c r="AB83" s="82" t="n">
        <v>0</v>
      </c>
      <c r="AC83" s="82" t="n">
        <v>0</v>
      </c>
      <c r="AD83" s="82" t="n">
        <v>0</v>
      </c>
      <c r="AE83" s="82" t="n">
        <v>0</v>
      </c>
      <c r="AF83" s="82" t="n">
        <v>0</v>
      </c>
      <c r="AG83" s="82" t="n">
        <v>0</v>
      </c>
      <c r="AH83" s="82" t="n">
        <v>0</v>
      </c>
    </row>
    <row r="84" ht="15.75" customHeight="1" s="120">
      <c r="A84" s="81" t="inlineStr">
        <is>
          <t>Georgia</t>
        </is>
      </c>
      <c r="B84" s="82" t="inlineStr">
        <is>
          <t>Agriculture - CO2 - Urea Fertilization</t>
        </is>
      </c>
      <c r="C84" s="82">
        <f>VLOOKUP(B84,$AJ$3:$AK$11,2,FALSE)</f>
        <v/>
      </c>
      <c r="D84" s="82" t="n">
        <v>0.01</v>
      </c>
      <c r="E84" s="82" t="n">
        <v>0</v>
      </c>
      <c r="F84" s="82" t="n">
        <v>0.01</v>
      </c>
      <c r="G84" s="82" t="n">
        <v>0.02</v>
      </c>
      <c r="H84" s="82" t="n">
        <v>0.01</v>
      </c>
      <c r="I84" s="82" t="n">
        <v>0.01</v>
      </c>
      <c r="J84" s="82" t="n">
        <v>0.02</v>
      </c>
      <c r="K84" s="82" t="n">
        <v>0.02</v>
      </c>
      <c r="L84" s="82" t="n">
        <v>0.01</v>
      </c>
      <c r="M84" s="82" t="n">
        <v>0.01</v>
      </c>
      <c r="N84" s="82" t="n">
        <v>0.01</v>
      </c>
      <c r="O84" s="82" t="n">
        <v>0.01</v>
      </c>
      <c r="P84" s="82" t="n">
        <v>0.01</v>
      </c>
      <c r="Q84" s="82" t="n">
        <v>0.01</v>
      </c>
      <c r="R84" s="82" t="n">
        <v>0.01</v>
      </c>
      <c r="S84" s="82" t="n">
        <v>0.01</v>
      </c>
      <c r="T84" s="82" t="n">
        <v>0.01</v>
      </c>
      <c r="U84" s="82" t="n">
        <v>0.02</v>
      </c>
      <c r="V84" s="82" t="n">
        <v>0.02</v>
      </c>
      <c r="W84" s="82" t="n">
        <v>0.04</v>
      </c>
      <c r="X84" s="82" t="n">
        <v>0.04</v>
      </c>
      <c r="Y84" s="82" t="n">
        <v>0.03</v>
      </c>
      <c r="Z84" s="82" t="n">
        <v>0.03</v>
      </c>
      <c r="AA84" s="82" t="n">
        <v>0.03</v>
      </c>
      <c r="AB84" s="82" t="n">
        <v>0.03</v>
      </c>
      <c r="AC84" s="82" t="n">
        <v>0.03</v>
      </c>
      <c r="AD84" s="82" t="n">
        <v>0.03</v>
      </c>
      <c r="AE84" s="82" t="n">
        <v>0.03</v>
      </c>
      <c r="AF84" s="82" t="n">
        <v>0</v>
      </c>
      <c r="AG84" s="82" t="n">
        <v>0</v>
      </c>
      <c r="AH84" s="82" t="n">
        <v>0</v>
      </c>
    </row>
    <row r="85" ht="15.75" customHeight="1" s="120">
      <c r="A85" s="81" t="inlineStr">
        <is>
          <t>Georgia</t>
        </is>
      </c>
      <c r="B85" s="82" t="inlineStr">
        <is>
          <t>Agriculture - CH4 - Enteric Fermentation</t>
        </is>
      </c>
      <c r="C85" s="82">
        <f>VLOOKUP(B85,$AJ$3:$AK$11,2,FALSE)</f>
        <v/>
      </c>
      <c r="D85" s="82" t="n">
        <v>2.28</v>
      </c>
      <c r="E85" s="82" t="n">
        <v>2.32</v>
      </c>
      <c r="F85" s="82" t="n">
        <v>2.37</v>
      </c>
      <c r="G85" s="82" t="n">
        <v>2.41</v>
      </c>
      <c r="H85" s="82" t="n">
        <v>2.47</v>
      </c>
      <c r="I85" s="82" t="n">
        <v>2.51</v>
      </c>
      <c r="J85" s="82" t="n">
        <v>2.45</v>
      </c>
      <c r="K85" s="82" t="n">
        <v>2.38</v>
      </c>
      <c r="L85" s="82" t="n">
        <v>2.24</v>
      </c>
      <c r="M85" s="82" t="n">
        <v>2.22</v>
      </c>
      <c r="N85" s="82" t="n">
        <v>2.21</v>
      </c>
      <c r="O85" s="82" t="n">
        <v>2.16</v>
      </c>
      <c r="P85" s="82" t="n">
        <v>2.12</v>
      </c>
      <c r="Q85" s="82" t="n">
        <v>2.24</v>
      </c>
      <c r="R85" s="82" t="n">
        <v>2.18</v>
      </c>
      <c r="S85" s="82" t="n">
        <v>2.15</v>
      </c>
      <c r="T85" s="82" t="n">
        <v>2.11</v>
      </c>
      <c r="U85" s="82" t="n">
        <v>2.1</v>
      </c>
      <c r="V85" s="82" t="n">
        <v>2.02</v>
      </c>
      <c r="W85" s="82" t="n">
        <v>1.97</v>
      </c>
      <c r="X85" s="82" t="n">
        <v>1.92</v>
      </c>
      <c r="Y85" s="82" t="n">
        <v>1.87</v>
      </c>
      <c r="Z85" s="82" t="n">
        <v>1.9</v>
      </c>
      <c r="AA85" s="82" t="n">
        <v>1.86</v>
      </c>
      <c r="AB85" s="82" t="n">
        <v>1.9</v>
      </c>
      <c r="AC85" s="82" t="n">
        <v>1.9</v>
      </c>
      <c r="AD85" s="82" t="n">
        <v>1.99</v>
      </c>
      <c r="AE85" s="82" t="n">
        <v>2</v>
      </c>
      <c r="AF85" s="82" t="n">
        <v>0</v>
      </c>
      <c r="AG85" s="82" t="n">
        <v>0</v>
      </c>
      <c r="AH85" s="82" t="n">
        <v>0</v>
      </c>
    </row>
    <row r="86" ht="15.75" customHeight="1" s="120">
      <c r="A86" s="81" t="inlineStr">
        <is>
          <t>Georgia</t>
        </is>
      </c>
      <c r="B86" s="82" t="inlineStr">
        <is>
          <t>Agriculture - CH4 - Manure Management</t>
        </is>
      </c>
      <c r="C86" s="82">
        <f>VLOOKUP(B86,$AJ$3:$AK$11,2,FALSE)</f>
        <v/>
      </c>
      <c r="D86" s="82" t="n">
        <v>0.8</v>
      </c>
      <c r="E86" s="82" t="n">
        <v>0.82</v>
      </c>
      <c r="F86" s="82" t="n">
        <v>0.82</v>
      </c>
      <c r="G86" s="82" t="n">
        <v>0.86</v>
      </c>
      <c r="H86" s="82" t="n">
        <v>0.87</v>
      </c>
      <c r="I86" s="82" t="n">
        <v>0.83</v>
      </c>
      <c r="J86" s="82" t="n">
        <v>0.84</v>
      </c>
      <c r="K86" s="82" t="n">
        <v>0.85</v>
      </c>
      <c r="L86" s="82" t="n">
        <v>0.92</v>
      </c>
      <c r="M86" s="82" t="n">
        <v>0.92</v>
      </c>
      <c r="N86" s="82" t="n">
        <v>0.89</v>
      </c>
      <c r="O86" s="82" t="n">
        <v>0.9</v>
      </c>
      <c r="P86" s="82" t="n">
        <v>0.9</v>
      </c>
      <c r="Q86" s="82" t="n">
        <v>0.88</v>
      </c>
      <c r="R86" s="82" t="n">
        <v>0.87</v>
      </c>
      <c r="S86" s="82" t="n">
        <v>0.87</v>
      </c>
      <c r="T86" s="82" t="n">
        <v>0.84</v>
      </c>
      <c r="U86" s="82" t="n">
        <v>0.87</v>
      </c>
      <c r="V86" s="82" t="n">
        <v>0.84</v>
      </c>
      <c r="W86" s="82" t="n">
        <v>0.82</v>
      </c>
      <c r="X86" s="82" t="n">
        <v>0.8100000000000001</v>
      </c>
      <c r="Y86" s="82" t="n">
        <v>0.82</v>
      </c>
      <c r="Z86" s="82" t="n">
        <v>0.83</v>
      </c>
      <c r="AA86" s="82" t="n">
        <v>0.83</v>
      </c>
      <c r="AB86" s="82" t="n">
        <v>0.87</v>
      </c>
      <c r="AC86" s="82" t="n">
        <v>0.9</v>
      </c>
      <c r="AD86" s="82" t="n">
        <v>0.89</v>
      </c>
      <c r="AE86" s="82" t="n">
        <v>0.88</v>
      </c>
      <c r="AF86" s="82" t="n">
        <v>0</v>
      </c>
      <c r="AG86" s="82" t="n">
        <v>0</v>
      </c>
      <c r="AH86" s="82" t="n">
        <v>0</v>
      </c>
    </row>
    <row r="87" ht="15.75" customHeight="1" s="120">
      <c r="A87" s="81" t="inlineStr">
        <is>
          <t>Georgia</t>
        </is>
      </c>
      <c r="B87" s="82" t="inlineStr">
        <is>
          <t>Agriculture - CH4 - Rice Cultivation</t>
        </is>
      </c>
      <c r="C87" s="82">
        <f>VLOOKUP(B87,$AJ$3:$AK$11,2,FALSE)</f>
        <v/>
      </c>
      <c r="D87" s="82" t="n">
        <v>0</v>
      </c>
      <c r="E87" s="82" t="n">
        <v>0</v>
      </c>
      <c r="F87" s="82" t="n">
        <v>0</v>
      </c>
      <c r="G87" s="82" t="n">
        <v>0</v>
      </c>
      <c r="H87" s="82" t="n">
        <v>0</v>
      </c>
      <c r="I87" s="82" t="n">
        <v>0</v>
      </c>
      <c r="J87" s="82" t="n">
        <v>0</v>
      </c>
      <c r="K87" s="82" t="n">
        <v>0</v>
      </c>
      <c r="L87" s="82" t="n">
        <v>0</v>
      </c>
      <c r="M87" s="82" t="n">
        <v>0</v>
      </c>
      <c r="N87" s="82" t="n">
        <v>0</v>
      </c>
      <c r="O87" s="82" t="n">
        <v>0</v>
      </c>
      <c r="P87" s="82" t="n">
        <v>0</v>
      </c>
      <c r="Q87" s="82" t="n">
        <v>0</v>
      </c>
      <c r="R87" s="82" t="n">
        <v>0</v>
      </c>
      <c r="S87" s="82" t="n">
        <v>0</v>
      </c>
      <c r="T87" s="82" t="n">
        <v>0</v>
      </c>
      <c r="U87" s="82" t="n">
        <v>0</v>
      </c>
      <c r="V87" s="82" t="n">
        <v>0</v>
      </c>
      <c r="W87" s="82" t="n">
        <v>0</v>
      </c>
      <c r="X87" s="82" t="n">
        <v>0</v>
      </c>
      <c r="Y87" s="82" t="n">
        <v>0</v>
      </c>
      <c r="Z87" s="82" t="n">
        <v>0</v>
      </c>
      <c r="AA87" s="82" t="n">
        <v>0</v>
      </c>
      <c r="AB87" s="82" t="n">
        <v>0</v>
      </c>
      <c r="AC87" s="82" t="n">
        <v>0</v>
      </c>
      <c r="AD87" s="82" t="n">
        <v>0</v>
      </c>
      <c r="AE87" s="82" t="n">
        <v>0</v>
      </c>
      <c r="AF87" s="82" t="n">
        <v>0</v>
      </c>
      <c r="AG87" s="82" t="n">
        <v>0</v>
      </c>
      <c r="AH87" s="82" t="n">
        <v>0</v>
      </c>
    </row>
    <row r="88" ht="15.75" customHeight="1" s="120">
      <c r="A88" s="81" t="inlineStr">
        <is>
          <t>Georgia</t>
        </is>
      </c>
      <c r="B88" s="82" t="inlineStr">
        <is>
          <t>Agriculture - CH4 - Agricultural Residue Burning</t>
        </is>
      </c>
      <c r="C88" s="82">
        <f>VLOOKUP(B88,$AJ$3:$AK$11,2,FALSE)</f>
        <v/>
      </c>
      <c r="D88" s="82" t="n">
        <v>0</v>
      </c>
      <c r="E88" s="82" t="n">
        <v>0</v>
      </c>
      <c r="F88" s="82" t="n">
        <v>0</v>
      </c>
      <c r="G88" s="82" t="n">
        <v>0</v>
      </c>
      <c r="H88" s="82" t="n">
        <v>0</v>
      </c>
      <c r="I88" s="82" t="n">
        <v>0</v>
      </c>
      <c r="J88" s="82" t="n">
        <v>0</v>
      </c>
      <c r="K88" s="82" t="n">
        <v>0</v>
      </c>
      <c r="L88" s="82" t="n">
        <v>0</v>
      </c>
      <c r="M88" s="82" t="n">
        <v>0</v>
      </c>
      <c r="N88" s="82" t="n">
        <v>0</v>
      </c>
      <c r="O88" s="82" t="n">
        <v>0</v>
      </c>
      <c r="P88" s="82" t="n">
        <v>0</v>
      </c>
      <c r="Q88" s="82" t="n">
        <v>0</v>
      </c>
      <c r="R88" s="82" t="n">
        <v>0</v>
      </c>
      <c r="S88" s="82" t="n">
        <v>0</v>
      </c>
      <c r="T88" s="82" t="n">
        <v>0</v>
      </c>
      <c r="U88" s="82" t="n">
        <v>0</v>
      </c>
      <c r="V88" s="82" t="n">
        <v>0</v>
      </c>
      <c r="W88" s="82" t="n">
        <v>0</v>
      </c>
      <c r="X88" s="82" t="n">
        <v>0</v>
      </c>
      <c r="Y88" s="82" t="n">
        <v>0</v>
      </c>
      <c r="Z88" s="82" t="n">
        <v>0</v>
      </c>
      <c r="AA88" s="82" t="n">
        <v>0</v>
      </c>
      <c r="AB88" s="82" t="n">
        <v>0</v>
      </c>
      <c r="AC88" s="82" t="n">
        <v>0</v>
      </c>
      <c r="AD88" s="82" t="n">
        <v>0</v>
      </c>
      <c r="AE88" s="82" t="n">
        <v>0</v>
      </c>
      <c r="AF88" s="82" t="n">
        <v>0</v>
      </c>
      <c r="AG88" s="82" t="n">
        <v>0</v>
      </c>
      <c r="AH88" s="82" t="n">
        <v>0</v>
      </c>
    </row>
    <row r="89" ht="15.75" customHeight="1" s="120">
      <c r="A89" s="81" t="inlineStr">
        <is>
          <t>Georgia</t>
        </is>
      </c>
      <c r="B89" s="82" t="inlineStr">
        <is>
          <t>Agriculture - N2O - Manure Management</t>
        </is>
      </c>
      <c r="C89" s="82">
        <f>VLOOKUP(B89,$AJ$3:$AK$11,2,FALSE)</f>
        <v/>
      </c>
      <c r="D89" s="82" t="n">
        <v>0.65</v>
      </c>
      <c r="E89" s="82" t="n">
        <v>0.66</v>
      </c>
      <c r="F89" s="82" t="n">
        <v>0.67</v>
      </c>
      <c r="G89" s="82" t="n">
        <v>0.7</v>
      </c>
      <c r="H89" s="82" t="n">
        <v>0.72</v>
      </c>
      <c r="I89" s="82" t="n">
        <v>0.75</v>
      </c>
      <c r="J89" s="82" t="n">
        <v>0.79</v>
      </c>
      <c r="K89" s="82" t="n">
        <v>0.79</v>
      </c>
      <c r="L89" s="82" t="n">
        <v>0.8100000000000001</v>
      </c>
      <c r="M89" s="82" t="n">
        <v>0.79</v>
      </c>
      <c r="N89" s="82" t="n">
        <v>0.78</v>
      </c>
      <c r="O89" s="82" t="n">
        <v>0.78</v>
      </c>
      <c r="P89" s="82" t="n">
        <v>0.79</v>
      </c>
      <c r="Q89" s="82" t="n">
        <v>0.77</v>
      </c>
      <c r="R89" s="82" t="n">
        <v>0.78</v>
      </c>
      <c r="S89" s="82" t="n">
        <v>0.78</v>
      </c>
      <c r="T89" s="82" t="n">
        <v>0.79</v>
      </c>
      <c r="U89" s="82" t="n">
        <v>0.8100000000000001</v>
      </c>
      <c r="V89" s="82" t="n">
        <v>0.8100000000000001</v>
      </c>
      <c r="W89" s="82" t="n">
        <v>0.76</v>
      </c>
      <c r="X89" s="82" t="n">
        <v>0.75</v>
      </c>
      <c r="Y89" s="82" t="n">
        <v>0.79</v>
      </c>
      <c r="Z89" s="82" t="n">
        <v>0.78</v>
      </c>
      <c r="AA89" s="82" t="n">
        <v>0.77</v>
      </c>
      <c r="AB89" s="82" t="n">
        <v>0.76</v>
      </c>
      <c r="AC89" s="82" t="n">
        <v>0.77</v>
      </c>
      <c r="AD89" s="82" t="n">
        <v>0.79</v>
      </c>
      <c r="AE89" s="82" t="n">
        <v>0.79</v>
      </c>
      <c r="AF89" s="82" t="n">
        <v>0</v>
      </c>
      <c r="AG89" s="82" t="n">
        <v>0</v>
      </c>
      <c r="AH89" s="82" t="n">
        <v>0</v>
      </c>
    </row>
    <row r="90" ht="15.75" customHeight="1" s="120">
      <c r="A90" s="81" t="inlineStr">
        <is>
          <t>Georgia</t>
        </is>
      </c>
      <c r="B90" s="82" t="inlineStr">
        <is>
          <t>Agriculture - N2O - Ag Soils</t>
        </is>
      </c>
      <c r="C90" s="82">
        <f>VLOOKUP(B90,$AJ$3:$AK$11,2,FALSE)</f>
        <v/>
      </c>
      <c r="D90" s="82" t="n">
        <v>2.42</v>
      </c>
      <c r="E90" s="82" t="n">
        <v>2.67</v>
      </c>
      <c r="F90" s="82" t="n">
        <v>2.72</v>
      </c>
      <c r="G90" s="82" t="n">
        <v>2.54</v>
      </c>
      <c r="H90" s="82" t="n">
        <v>3.2</v>
      </c>
      <c r="I90" s="82" t="n">
        <v>3.84</v>
      </c>
      <c r="J90" s="82" t="n">
        <v>3.91</v>
      </c>
      <c r="K90" s="82" t="n">
        <v>3.75</v>
      </c>
      <c r="L90" s="82" t="n">
        <v>3.53</v>
      </c>
      <c r="M90" s="82" t="n">
        <v>3.37</v>
      </c>
      <c r="N90" s="82" t="n">
        <v>3.27</v>
      </c>
      <c r="O90" s="82" t="n">
        <v>3.25</v>
      </c>
      <c r="P90" s="82" t="n">
        <v>3.25</v>
      </c>
      <c r="Q90" s="82" t="n">
        <v>3.45</v>
      </c>
      <c r="R90" s="82" t="n">
        <v>3.47</v>
      </c>
      <c r="S90" s="82" t="n">
        <v>3.34</v>
      </c>
      <c r="T90" s="82" t="n">
        <v>3.32</v>
      </c>
      <c r="U90" s="82" t="n">
        <v>3.33</v>
      </c>
      <c r="V90" s="82" t="n">
        <v>3.22</v>
      </c>
      <c r="W90" s="82" t="n">
        <v>3.15</v>
      </c>
      <c r="X90" s="82" t="n">
        <v>2.96</v>
      </c>
      <c r="Y90" s="82" t="n">
        <v>2.85</v>
      </c>
      <c r="Z90" s="82" t="n">
        <v>3.2</v>
      </c>
      <c r="AA90" s="82" t="n">
        <v>2.97</v>
      </c>
      <c r="AB90" s="82" t="n">
        <v>3</v>
      </c>
      <c r="AC90" s="82" t="n">
        <v>3.13</v>
      </c>
      <c r="AD90" s="82" t="n">
        <v>3.06</v>
      </c>
      <c r="AE90" s="82" t="n">
        <v>2.95</v>
      </c>
      <c r="AF90" s="82" t="n">
        <v>0</v>
      </c>
      <c r="AG90" s="82" t="n">
        <v>0</v>
      </c>
      <c r="AH90" s="82" t="n">
        <v>0</v>
      </c>
    </row>
    <row r="91" ht="15.75" customHeight="1" s="120">
      <c r="A91" s="81" t="inlineStr">
        <is>
          <t>Georgia</t>
        </is>
      </c>
      <c r="B91" s="82" t="inlineStr">
        <is>
          <t>Agriculture - N2O - Agricultural Residue Burning</t>
        </is>
      </c>
      <c r="C91" s="82">
        <f>VLOOKUP(B91,$AJ$3:$AK$11,2,FALSE)</f>
        <v/>
      </c>
      <c r="D91" s="82" t="n">
        <v>0</v>
      </c>
      <c r="E91" s="82" t="n">
        <v>0</v>
      </c>
      <c r="F91" s="82" t="n">
        <v>0</v>
      </c>
      <c r="G91" s="82" t="n">
        <v>0</v>
      </c>
      <c r="H91" s="82" t="n">
        <v>0</v>
      </c>
      <c r="I91" s="82" t="n">
        <v>0</v>
      </c>
      <c r="J91" s="82" t="n">
        <v>0</v>
      </c>
      <c r="K91" s="82" t="n">
        <v>0</v>
      </c>
      <c r="L91" s="82" t="n">
        <v>0</v>
      </c>
      <c r="M91" s="82" t="n">
        <v>0</v>
      </c>
      <c r="N91" s="82" t="n">
        <v>0</v>
      </c>
      <c r="O91" s="82" t="n">
        <v>0</v>
      </c>
      <c r="P91" s="82" t="n">
        <v>0</v>
      </c>
      <c r="Q91" s="82" t="n">
        <v>0</v>
      </c>
      <c r="R91" s="82" t="n">
        <v>0</v>
      </c>
      <c r="S91" s="82" t="n">
        <v>0</v>
      </c>
      <c r="T91" s="82" t="n">
        <v>0</v>
      </c>
      <c r="U91" s="82" t="n">
        <v>0</v>
      </c>
      <c r="V91" s="82" t="n">
        <v>0</v>
      </c>
      <c r="W91" s="82" t="n">
        <v>0</v>
      </c>
      <c r="X91" s="82" t="n">
        <v>0</v>
      </c>
      <c r="Y91" s="82" t="n">
        <v>0</v>
      </c>
      <c r="Z91" s="82" t="n">
        <v>0</v>
      </c>
      <c r="AA91" s="82" t="n">
        <v>0</v>
      </c>
      <c r="AB91" s="82" t="n">
        <v>0</v>
      </c>
      <c r="AC91" s="82" t="n">
        <v>0</v>
      </c>
      <c r="AD91" s="82" t="n">
        <v>0</v>
      </c>
      <c r="AE91" s="82" t="n">
        <v>0</v>
      </c>
      <c r="AF91" s="82" t="n">
        <v>0</v>
      </c>
      <c r="AG91" s="82" t="n">
        <v>0</v>
      </c>
      <c r="AH91" s="82" t="n">
        <v>0</v>
      </c>
    </row>
    <row r="92" ht="15.75" customHeight="1" s="120">
      <c r="A92" s="81" t="inlineStr">
        <is>
          <t>Hawaii</t>
        </is>
      </c>
      <c r="B92" s="82" t="inlineStr">
        <is>
          <t>Agriculture - CO2 - Liming</t>
        </is>
      </c>
      <c r="C92" s="82">
        <f>VLOOKUP(B92,$AJ$3:$AK$11,2,FALSE)</f>
        <v/>
      </c>
      <c r="D92" s="82" t="n">
        <v>0</v>
      </c>
      <c r="E92" s="82" t="n">
        <v>0</v>
      </c>
      <c r="F92" s="82" t="n">
        <v>0</v>
      </c>
      <c r="G92" s="82" t="n">
        <v>0</v>
      </c>
      <c r="H92" s="82" t="n">
        <v>0</v>
      </c>
      <c r="I92" s="82" t="n">
        <v>0</v>
      </c>
      <c r="J92" s="82" t="n">
        <v>0</v>
      </c>
      <c r="K92" s="82" t="n">
        <v>0</v>
      </c>
      <c r="L92" s="82" t="n">
        <v>0</v>
      </c>
      <c r="M92" s="82" t="n">
        <v>0</v>
      </c>
      <c r="N92" s="82" t="n">
        <v>0</v>
      </c>
      <c r="O92" s="82" t="n">
        <v>0</v>
      </c>
      <c r="P92" s="82" t="n">
        <v>0.06</v>
      </c>
      <c r="Q92" s="82" t="n">
        <v>0</v>
      </c>
      <c r="R92" s="82" t="n">
        <v>0</v>
      </c>
      <c r="S92" s="82" t="n">
        <v>0</v>
      </c>
      <c r="T92" s="82" t="n">
        <v>0</v>
      </c>
      <c r="U92" s="82" t="n">
        <v>0</v>
      </c>
      <c r="V92" s="82" t="n">
        <v>0</v>
      </c>
      <c r="W92" s="82" t="n">
        <v>0</v>
      </c>
      <c r="X92" s="82" t="n">
        <v>0</v>
      </c>
      <c r="Y92" s="82" t="n">
        <v>0</v>
      </c>
      <c r="Z92" s="82" t="n">
        <v>0</v>
      </c>
      <c r="AA92" s="82" t="n">
        <v>0</v>
      </c>
      <c r="AB92" s="82" t="n">
        <v>0</v>
      </c>
      <c r="AC92" s="82" t="n">
        <v>0</v>
      </c>
      <c r="AD92" s="82" t="n">
        <v>0</v>
      </c>
      <c r="AE92" s="82" t="n">
        <v>0</v>
      </c>
      <c r="AF92" s="82" t="n">
        <v>0</v>
      </c>
      <c r="AG92" s="82" t="n">
        <v>0</v>
      </c>
      <c r="AH92" s="82" t="n">
        <v>0</v>
      </c>
    </row>
    <row r="93" ht="15.75" customHeight="1" s="120">
      <c r="A93" s="81" t="inlineStr">
        <is>
          <t>Hawaii</t>
        </is>
      </c>
      <c r="B93" s="82" t="inlineStr">
        <is>
          <t>Agriculture - CO2 - Urea Fertilization</t>
        </is>
      </c>
      <c r="C93" s="82">
        <f>VLOOKUP(B93,$AJ$3:$AK$11,2,FALSE)</f>
        <v/>
      </c>
      <c r="D93" s="82" t="n">
        <v>0</v>
      </c>
      <c r="E93" s="82" t="n">
        <v>0</v>
      </c>
      <c r="F93" s="82" t="n">
        <v>0</v>
      </c>
      <c r="G93" s="82" t="n">
        <v>0</v>
      </c>
      <c r="H93" s="82" t="n">
        <v>0</v>
      </c>
      <c r="I93" s="82" t="n">
        <v>0</v>
      </c>
      <c r="J93" s="82" t="n">
        <v>0</v>
      </c>
      <c r="K93" s="82" t="n">
        <v>0</v>
      </c>
      <c r="L93" s="82" t="n">
        <v>0</v>
      </c>
      <c r="M93" s="82" t="n">
        <v>0</v>
      </c>
      <c r="N93" s="82" t="n">
        <v>0</v>
      </c>
      <c r="O93" s="82" t="n">
        <v>0</v>
      </c>
      <c r="P93" s="82" t="n">
        <v>0</v>
      </c>
      <c r="Q93" s="82" t="n">
        <v>0</v>
      </c>
      <c r="R93" s="82" t="n">
        <v>0</v>
      </c>
      <c r="S93" s="82" t="n">
        <v>0</v>
      </c>
      <c r="T93" s="82" t="n">
        <v>0</v>
      </c>
      <c r="U93" s="82" t="n">
        <v>0</v>
      </c>
      <c r="V93" s="82" t="n">
        <v>0</v>
      </c>
      <c r="W93" s="82" t="n">
        <v>0</v>
      </c>
      <c r="X93" s="82" t="n">
        <v>0</v>
      </c>
      <c r="Y93" s="82" t="n">
        <v>0</v>
      </c>
      <c r="Z93" s="82" t="n">
        <v>0</v>
      </c>
      <c r="AA93" s="82" t="n">
        <v>0</v>
      </c>
      <c r="AB93" s="82" t="n">
        <v>0</v>
      </c>
      <c r="AC93" s="82" t="n">
        <v>0</v>
      </c>
      <c r="AD93" s="82" t="n">
        <v>0</v>
      </c>
      <c r="AE93" s="82" t="n">
        <v>0</v>
      </c>
      <c r="AF93" s="82" t="n">
        <v>0</v>
      </c>
      <c r="AG93" s="82" t="n">
        <v>0</v>
      </c>
      <c r="AH93" s="82" t="n">
        <v>0</v>
      </c>
    </row>
    <row r="94" ht="15.75" customHeight="1" s="120">
      <c r="A94" s="81" t="inlineStr">
        <is>
          <t>Hawaii</t>
        </is>
      </c>
      <c r="B94" s="82" t="inlineStr">
        <is>
          <t>Agriculture - CH4 - Enteric Fermentation</t>
        </is>
      </c>
      <c r="C94" s="82">
        <f>VLOOKUP(B94,$AJ$3:$AK$11,2,FALSE)</f>
        <v/>
      </c>
      <c r="D94" s="82" t="n">
        <v>0.34</v>
      </c>
      <c r="E94" s="82" t="n">
        <v>0.37</v>
      </c>
      <c r="F94" s="82" t="n">
        <v>0.32</v>
      </c>
      <c r="G94" s="82" t="n">
        <v>0.3</v>
      </c>
      <c r="H94" s="82" t="n">
        <v>0.29</v>
      </c>
      <c r="I94" s="82" t="n">
        <v>0.31</v>
      </c>
      <c r="J94" s="82" t="n">
        <v>0.3</v>
      </c>
      <c r="K94" s="82" t="n">
        <v>0.31</v>
      </c>
      <c r="L94" s="82" t="n">
        <v>0.32</v>
      </c>
      <c r="M94" s="82" t="n">
        <v>0.31</v>
      </c>
      <c r="N94" s="82" t="n">
        <v>0.3</v>
      </c>
      <c r="O94" s="82" t="n">
        <v>0.27</v>
      </c>
      <c r="P94" s="82" t="n">
        <v>0.27</v>
      </c>
      <c r="Q94" s="82" t="n">
        <v>0.28</v>
      </c>
      <c r="R94" s="82" t="n">
        <v>0.28</v>
      </c>
      <c r="S94" s="82" t="n">
        <v>0.29</v>
      </c>
      <c r="T94" s="82" t="n">
        <v>0.3</v>
      </c>
      <c r="U94" s="82" t="n">
        <v>0.29</v>
      </c>
      <c r="V94" s="82" t="n">
        <v>0.28</v>
      </c>
      <c r="W94" s="82" t="n">
        <v>0.28</v>
      </c>
      <c r="X94" s="82" t="n">
        <v>0.27</v>
      </c>
      <c r="Y94" s="82" t="n">
        <v>0.27</v>
      </c>
      <c r="Z94" s="82" t="n">
        <v>0.26</v>
      </c>
      <c r="AA94" s="82" t="n">
        <v>0.24</v>
      </c>
      <c r="AB94" s="82" t="n">
        <v>0.24</v>
      </c>
      <c r="AC94" s="82" t="n">
        <v>0.24</v>
      </c>
      <c r="AD94" s="82" t="n">
        <v>0.25</v>
      </c>
      <c r="AE94" s="82" t="n">
        <v>0.26</v>
      </c>
      <c r="AF94" s="82" t="n">
        <v>0</v>
      </c>
      <c r="AG94" s="82" t="n">
        <v>0</v>
      </c>
      <c r="AH94" s="82" t="n">
        <v>0</v>
      </c>
    </row>
    <row r="95" ht="15.75" customHeight="1" s="120">
      <c r="A95" s="81" t="inlineStr">
        <is>
          <t>Hawaii</t>
        </is>
      </c>
      <c r="B95" s="82" t="inlineStr">
        <is>
          <t>Agriculture - CH4 - Manure Management</t>
        </is>
      </c>
      <c r="C95" s="82">
        <f>VLOOKUP(B95,$AJ$3:$AK$11,2,FALSE)</f>
        <v/>
      </c>
      <c r="D95" s="82" t="n">
        <v>0.11</v>
      </c>
      <c r="E95" s="82" t="n">
        <v>0.1</v>
      </c>
      <c r="F95" s="82" t="n">
        <v>0.09</v>
      </c>
      <c r="G95" s="82" t="n">
        <v>0.09</v>
      </c>
      <c r="H95" s="82" t="n">
        <v>0.09</v>
      </c>
      <c r="I95" s="82" t="n">
        <v>0.09</v>
      </c>
      <c r="J95" s="82" t="n">
        <v>0.07000000000000001</v>
      </c>
      <c r="K95" s="82" t="n">
        <v>0.07000000000000001</v>
      </c>
      <c r="L95" s="82" t="n">
        <v>0.07000000000000001</v>
      </c>
      <c r="M95" s="82" t="n">
        <v>0.07000000000000001</v>
      </c>
      <c r="N95" s="82" t="n">
        <v>0.07000000000000001</v>
      </c>
      <c r="O95" s="82" t="n">
        <v>0.06</v>
      </c>
      <c r="P95" s="82" t="n">
        <v>0.06</v>
      </c>
      <c r="Q95" s="82" t="n">
        <v>0.06</v>
      </c>
      <c r="R95" s="82" t="n">
        <v>0.06</v>
      </c>
      <c r="S95" s="82" t="n">
        <v>0.05</v>
      </c>
      <c r="T95" s="82" t="n">
        <v>0.04</v>
      </c>
      <c r="U95" s="82" t="n">
        <v>0.04</v>
      </c>
      <c r="V95" s="82" t="n">
        <v>0.03</v>
      </c>
      <c r="W95" s="82" t="n">
        <v>0.03</v>
      </c>
      <c r="X95" s="82" t="n">
        <v>0.03</v>
      </c>
      <c r="Y95" s="82" t="n">
        <v>0.03</v>
      </c>
      <c r="Z95" s="82" t="n">
        <v>0.03</v>
      </c>
      <c r="AA95" s="82" t="n">
        <v>0.03</v>
      </c>
      <c r="AB95" s="82" t="n">
        <v>0.03</v>
      </c>
      <c r="AC95" s="82" t="n">
        <v>0.04</v>
      </c>
      <c r="AD95" s="82" t="n">
        <v>0.04</v>
      </c>
      <c r="AE95" s="82" t="n">
        <v>0.04</v>
      </c>
      <c r="AF95" s="82" t="n">
        <v>0</v>
      </c>
      <c r="AG95" s="82" t="n">
        <v>0</v>
      </c>
      <c r="AH95" s="82" t="n">
        <v>0</v>
      </c>
    </row>
    <row r="96" ht="15.75" customHeight="1" s="120">
      <c r="A96" s="81" t="inlineStr">
        <is>
          <t>Hawaii</t>
        </is>
      </c>
      <c r="B96" s="82" t="inlineStr">
        <is>
          <t>Agriculture - CH4 - Rice Cultivation</t>
        </is>
      </c>
      <c r="C96" s="82">
        <f>VLOOKUP(B96,$AJ$3:$AK$11,2,FALSE)</f>
        <v/>
      </c>
      <c r="D96" s="82" t="n">
        <v>0</v>
      </c>
      <c r="E96" s="82" t="n">
        <v>0</v>
      </c>
      <c r="F96" s="82" t="n">
        <v>0</v>
      </c>
      <c r="G96" s="82" t="n">
        <v>0</v>
      </c>
      <c r="H96" s="82" t="n">
        <v>0</v>
      </c>
      <c r="I96" s="82" t="n">
        <v>0</v>
      </c>
      <c r="J96" s="82" t="n">
        <v>0</v>
      </c>
      <c r="K96" s="82" t="n">
        <v>0</v>
      </c>
      <c r="L96" s="82" t="n">
        <v>0</v>
      </c>
      <c r="M96" s="82" t="n">
        <v>0</v>
      </c>
      <c r="N96" s="82" t="n">
        <v>0</v>
      </c>
      <c r="O96" s="82" t="n">
        <v>0</v>
      </c>
      <c r="P96" s="82" t="n">
        <v>0</v>
      </c>
      <c r="Q96" s="82" t="n">
        <v>0</v>
      </c>
      <c r="R96" s="82" t="n">
        <v>0</v>
      </c>
      <c r="S96" s="82" t="n">
        <v>0</v>
      </c>
      <c r="T96" s="82" t="n">
        <v>0</v>
      </c>
      <c r="U96" s="82" t="n">
        <v>0</v>
      </c>
      <c r="V96" s="82" t="n">
        <v>0</v>
      </c>
      <c r="W96" s="82" t="n">
        <v>0</v>
      </c>
      <c r="X96" s="82" t="n">
        <v>0</v>
      </c>
      <c r="Y96" s="82" t="n">
        <v>0</v>
      </c>
      <c r="Z96" s="82" t="n">
        <v>0</v>
      </c>
      <c r="AA96" s="82" t="n">
        <v>0</v>
      </c>
      <c r="AB96" s="82" t="n">
        <v>0</v>
      </c>
      <c r="AC96" s="82" t="n">
        <v>0</v>
      </c>
      <c r="AD96" s="82" t="n">
        <v>0</v>
      </c>
      <c r="AE96" s="82" t="n">
        <v>0</v>
      </c>
      <c r="AF96" s="82" t="n">
        <v>0</v>
      </c>
      <c r="AG96" s="82" t="n">
        <v>0</v>
      </c>
      <c r="AH96" s="82" t="n">
        <v>0</v>
      </c>
    </row>
    <row r="97" ht="15.75" customHeight="1" s="120">
      <c r="A97" s="81" t="inlineStr">
        <is>
          <t>Hawaii</t>
        </is>
      </c>
      <c r="B97" s="82" t="inlineStr">
        <is>
          <t>Agriculture - CH4 - Agricultural Residue Burning</t>
        </is>
      </c>
      <c r="C97" s="82">
        <f>VLOOKUP(B97,$AJ$3:$AK$11,2,FALSE)</f>
        <v/>
      </c>
      <c r="D97" s="82" t="n">
        <v>0</v>
      </c>
      <c r="E97" s="82" t="n">
        <v>0</v>
      </c>
      <c r="F97" s="82" t="n">
        <v>0</v>
      </c>
      <c r="G97" s="82" t="n">
        <v>0</v>
      </c>
      <c r="H97" s="82" t="n">
        <v>0</v>
      </c>
      <c r="I97" s="82" t="n">
        <v>0</v>
      </c>
      <c r="J97" s="82" t="n">
        <v>0</v>
      </c>
      <c r="K97" s="82" t="n">
        <v>0</v>
      </c>
      <c r="L97" s="82" t="n">
        <v>0</v>
      </c>
      <c r="M97" s="82" t="n">
        <v>0</v>
      </c>
      <c r="N97" s="82" t="n">
        <v>0</v>
      </c>
      <c r="O97" s="82" t="n">
        <v>0</v>
      </c>
      <c r="P97" s="82" t="n">
        <v>0</v>
      </c>
      <c r="Q97" s="82" t="n">
        <v>0</v>
      </c>
      <c r="R97" s="82" t="n">
        <v>0</v>
      </c>
      <c r="S97" s="82" t="n">
        <v>0</v>
      </c>
      <c r="T97" s="82" t="n">
        <v>0</v>
      </c>
      <c r="U97" s="82" t="n">
        <v>0</v>
      </c>
      <c r="V97" s="82" t="n">
        <v>0</v>
      </c>
      <c r="W97" s="82" t="n">
        <v>0</v>
      </c>
      <c r="X97" s="82" t="n">
        <v>0</v>
      </c>
      <c r="Y97" s="82" t="n">
        <v>0</v>
      </c>
      <c r="Z97" s="82" t="n">
        <v>0</v>
      </c>
      <c r="AA97" s="82" t="n">
        <v>0</v>
      </c>
      <c r="AB97" s="82" t="n">
        <v>0</v>
      </c>
      <c r="AC97" s="82" t="n">
        <v>0</v>
      </c>
      <c r="AD97" s="82" t="n">
        <v>0</v>
      </c>
      <c r="AE97" s="82" t="n">
        <v>0</v>
      </c>
      <c r="AF97" s="82" t="n">
        <v>0</v>
      </c>
      <c r="AG97" s="82" t="n">
        <v>0</v>
      </c>
      <c r="AH97" s="82" t="n">
        <v>0</v>
      </c>
    </row>
    <row r="98" ht="15.75" customHeight="1" s="120">
      <c r="A98" s="81" t="inlineStr">
        <is>
          <t>Hawaii</t>
        </is>
      </c>
      <c r="B98" s="82" t="inlineStr">
        <is>
          <t>Agriculture - N2O - Manure Management</t>
        </is>
      </c>
      <c r="C98" s="82">
        <f>VLOOKUP(B98,$AJ$3:$AK$11,2,FALSE)</f>
        <v/>
      </c>
      <c r="D98" s="82" t="n">
        <v>0.02</v>
      </c>
      <c r="E98" s="82" t="n">
        <v>0.02</v>
      </c>
      <c r="F98" s="82" t="n">
        <v>0.01</v>
      </c>
      <c r="G98" s="82" t="n">
        <v>0.01</v>
      </c>
      <c r="H98" s="82" t="n">
        <v>0.01</v>
      </c>
      <c r="I98" s="82" t="n">
        <v>0.01</v>
      </c>
      <c r="J98" s="82" t="n">
        <v>0.01</v>
      </c>
      <c r="K98" s="82" t="n">
        <v>0.01</v>
      </c>
      <c r="L98" s="82" t="n">
        <v>0.01</v>
      </c>
      <c r="M98" s="82" t="n">
        <v>0.01</v>
      </c>
      <c r="N98" s="82" t="n">
        <v>0.01</v>
      </c>
      <c r="O98" s="82" t="n">
        <v>0.01</v>
      </c>
      <c r="P98" s="82" t="n">
        <v>0.01</v>
      </c>
      <c r="Q98" s="82" t="n">
        <v>0.01</v>
      </c>
      <c r="R98" s="82" t="n">
        <v>0.06</v>
      </c>
      <c r="S98" s="82" t="n">
        <v>0</v>
      </c>
      <c r="T98" s="82" t="n">
        <v>0</v>
      </c>
      <c r="U98" s="82" t="n">
        <v>0</v>
      </c>
      <c r="V98" s="82" t="n">
        <v>0.01</v>
      </c>
      <c r="W98" s="82" t="n">
        <v>0.01</v>
      </c>
      <c r="X98" s="82" t="n">
        <v>0.01</v>
      </c>
      <c r="Y98" s="82" t="n">
        <v>0.01</v>
      </c>
      <c r="Z98" s="82" t="n">
        <v>0.01</v>
      </c>
      <c r="AA98" s="82" t="n">
        <v>0.01</v>
      </c>
      <c r="AB98" s="82" t="n">
        <v>0.01</v>
      </c>
      <c r="AC98" s="82" t="n">
        <v>0.01</v>
      </c>
      <c r="AD98" s="82" t="n">
        <v>0.01</v>
      </c>
      <c r="AE98" s="82" t="n">
        <v>0.01</v>
      </c>
      <c r="AF98" s="82" t="n">
        <v>0</v>
      </c>
      <c r="AG98" s="82" t="n">
        <v>0</v>
      </c>
      <c r="AH98" s="82" t="n">
        <v>0</v>
      </c>
    </row>
    <row r="99" ht="15.75" customHeight="1" s="120">
      <c r="A99" s="81" t="inlineStr">
        <is>
          <t>Hawaii</t>
        </is>
      </c>
      <c r="B99" s="82" t="inlineStr">
        <is>
          <t>Agriculture - N2O - Ag Soils</t>
        </is>
      </c>
      <c r="C99" s="82">
        <f>VLOOKUP(B99,$AJ$3:$AK$11,2,FALSE)</f>
        <v/>
      </c>
      <c r="D99" s="82" t="n">
        <v>0.27</v>
      </c>
      <c r="E99" s="82" t="n">
        <v>0.28</v>
      </c>
      <c r="F99" s="82" t="n">
        <v>0.26</v>
      </c>
      <c r="G99" s="82" t="n">
        <v>0.25</v>
      </c>
      <c r="H99" s="82" t="n">
        <v>0.24</v>
      </c>
      <c r="I99" s="82" t="n">
        <v>0.25</v>
      </c>
      <c r="J99" s="82" t="n">
        <v>0.25</v>
      </c>
      <c r="K99" s="82" t="n">
        <v>0.25</v>
      </c>
      <c r="L99" s="82" t="n">
        <v>0.25</v>
      </c>
      <c r="M99" s="82" t="n">
        <v>0.24</v>
      </c>
      <c r="N99" s="82" t="n">
        <v>0.23</v>
      </c>
      <c r="O99" s="82" t="n">
        <v>0.22</v>
      </c>
      <c r="P99" s="82" t="n">
        <v>0.21</v>
      </c>
      <c r="Q99" s="82" t="n">
        <v>0.22</v>
      </c>
      <c r="R99" s="82" t="n">
        <v>0.26</v>
      </c>
      <c r="S99" s="82" t="n">
        <v>0.22</v>
      </c>
      <c r="T99" s="82" t="n">
        <v>0.24</v>
      </c>
      <c r="U99" s="82" t="n">
        <v>0.24</v>
      </c>
      <c r="V99" s="82" t="n">
        <v>0.23</v>
      </c>
      <c r="W99" s="82" t="n">
        <v>0.23</v>
      </c>
      <c r="X99" s="82" t="n">
        <v>0.23</v>
      </c>
      <c r="Y99" s="82" t="n">
        <v>0.23</v>
      </c>
      <c r="Z99" s="82" t="n">
        <v>0.23</v>
      </c>
      <c r="AA99" s="82" t="n">
        <v>0.22</v>
      </c>
      <c r="AB99" s="82" t="n">
        <v>0.22</v>
      </c>
      <c r="AC99" s="82" t="n">
        <v>0.22</v>
      </c>
      <c r="AD99" s="82" t="n">
        <v>0.23</v>
      </c>
      <c r="AE99" s="82" t="n">
        <v>0.2</v>
      </c>
      <c r="AF99" s="82" t="n">
        <v>0</v>
      </c>
      <c r="AG99" s="82" t="n">
        <v>0</v>
      </c>
      <c r="AH99" s="82" t="n">
        <v>0</v>
      </c>
    </row>
    <row r="100" ht="15.75" customHeight="1" s="120">
      <c r="A100" s="81" t="inlineStr">
        <is>
          <t>Hawaii</t>
        </is>
      </c>
      <c r="B100" s="82" t="inlineStr">
        <is>
          <t>Agriculture - N2O - Agricultural Residue Burning</t>
        </is>
      </c>
      <c r="C100" s="82">
        <f>VLOOKUP(B100,$AJ$3:$AK$11,2,FALSE)</f>
        <v/>
      </c>
      <c r="D100" s="82" t="n">
        <v>0</v>
      </c>
      <c r="E100" s="82" t="n">
        <v>0</v>
      </c>
      <c r="F100" s="82" t="n">
        <v>0</v>
      </c>
      <c r="G100" s="82" t="n">
        <v>0</v>
      </c>
      <c r="H100" s="82" t="n">
        <v>0</v>
      </c>
      <c r="I100" s="82" t="n">
        <v>0</v>
      </c>
      <c r="J100" s="82" t="n">
        <v>0</v>
      </c>
      <c r="K100" s="82" t="n">
        <v>0</v>
      </c>
      <c r="L100" s="82" t="n">
        <v>0</v>
      </c>
      <c r="M100" s="82" t="n">
        <v>0</v>
      </c>
      <c r="N100" s="82" t="n">
        <v>0</v>
      </c>
      <c r="O100" s="82" t="n">
        <v>0</v>
      </c>
      <c r="P100" s="82" t="n">
        <v>0</v>
      </c>
      <c r="Q100" s="82" t="n">
        <v>0</v>
      </c>
      <c r="R100" s="82" t="n">
        <v>0</v>
      </c>
      <c r="S100" s="82" t="n">
        <v>0</v>
      </c>
      <c r="T100" s="82" t="n">
        <v>0</v>
      </c>
      <c r="U100" s="82" t="n">
        <v>0</v>
      </c>
      <c r="V100" s="82" t="n">
        <v>0</v>
      </c>
      <c r="W100" s="82" t="n">
        <v>0</v>
      </c>
      <c r="X100" s="82" t="n">
        <v>0</v>
      </c>
      <c r="Y100" s="82" t="n">
        <v>0</v>
      </c>
      <c r="Z100" s="82" t="n">
        <v>0</v>
      </c>
      <c r="AA100" s="82" t="n">
        <v>0</v>
      </c>
      <c r="AB100" s="82" t="n">
        <v>0</v>
      </c>
      <c r="AC100" s="82" t="n">
        <v>0</v>
      </c>
      <c r="AD100" s="82" t="n">
        <v>0</v>
      </c>
      <c r="AE100" s="82" t="n">
        <v>0</v>
      </c>
      <c r="AF100" s="82" t="n">
        <v>0</v>
      </c>
      <c r="AG100" s="82" t="n">
        <v>0</v>
      </c>
      <c r="AH100" s="82" t="n">
        <v>0</v>
      </c>
    </row>
    <row r="101" ht="15.75" customHeight="1" s="120">
      <c r="A101" s="81" t="inlineStr">
        <is>
          <t>Idaho</t>
        </is>
      </c>
      <c r="B101" s="82" t="inlineStr">
        <is>
          <t>Agriculture - CO2 - Liming</t>
        </is>
      </c>
      <c r="C101" s="82">
        <f>VLOOKUP(B101,$AJ$3:$AK$11,2,FALSE)</f>
        <v/>
      </c>
      <c r="D101" s="82" t="n">
        <v>0</v>
      </c>
      <c r="E101" s="82" t="n">
        <v>0</v>
      </c>
      <c r="F101" s="82" t="n">
        <v>0</v>
      </c>
      <c r="G101" s="82" t="n">
        <v>0</v>
      </c>
      <c r="H101" s="82" t="n">
        <v>0</v>
      </c>
      <c r="I101" s="82" t="n">
        <v>0</v>
      </c>
      <c r="J101" s="82" t="n">
        <v>0.19</v>
      </c>
      <c r="K101" s="82" t="n">
        <v>0</v>
      </c>
      <c r="L101" s="82" t="n">
        <v>0.01</v>
      </c>
      <c r="M101" s="82" t="n">
        <v>0.02</v>
      </c>
      <c r="N101" s="82" t="n">
        <v>0.02</v>
      </c>
      <c r="O101" s="82" t="n">
        <v>0.01</v>
      </c>
      <c r="P101" s="82" t="n">
        <v>0.06</v>
      </c>
      <c r="Q101" s="82" t="n">
        <v>0.01</v>
      </c>
      <c r="R101" s="82" t="n">
        <v>0.01</v>
      </c>
      <c r="S101" s="82" t="n">
        <v>0.03</v>
      </c>
      <c r="T101" s="82" t="n">
        <v>0.12</v>
      </c>
      <c r="U101" s="82" t="n">
        <v>0.1</v>
      </c>
      <c r="V101" s="82" t="n">
        <v>0</v>
      </c>
      <c r="W101" s="82" t="n">
        <v>0</v>
      </c>
      <c r="X101" s="82" t="n">
        <v>0</v>
      </c>
      <c r="Y101" s="82" t="n">
        <v>0</v>
      </c>
      <c r="Z101" s="82" t="n">
        <v>0</v>
      </c>
      <c r="AA101" s="82" t="n">
        <v>0</v>
      </c>
      <c r="AB101" s="82" t="n">
        <v>0.02</v>
      </c>
      <c r="AC101" s="82" t="n">
        <v>0.04</v>
      </c>
      <c r="AD101" s="82" t="n">
        <v>0.04</v>
      </c>
      <c r="AE101" s="82" t="n">
        <v>0.04</v>
      </c>
      <c r="AF101" s="82" t="n">
        <v>0</v>
      </c>
      <c r="AG101" s="82" t="n">
        <v>0</v>
      </c>
      <c r="AH101" s="82" t="n">
        <v>0</v>
      </c>
    </row>
    <row r="102" ht="15.75" customHeight="1" s="120">
      <c r="A102" s="81" t="inlineStr">
        <is>
          <t>Idaho</t>
        </is>
      </c>
      <c r="B102" s="82" t="inlineStr">
        <is>
          <t>Agriculture - CO2 - Urea Fertilization</t>
        </is>
      </c>
      <c r="C102" s="82">
        <f>VLOOKUP(B102,$AJ$3:$AK$11,2,FALSE)</f>
        <v/>
      </c>
      <c r="D102" s="82" t="n">
        <v>0.06</v>
      </c>
      <c r="E102" s="82" t="n">
        <v>0.06</v>
      </c>
      <c r="F102" s="82" t="n">
        <v>0.07000000000000001</v>
      </c>
      <c r="G102" s="82" t="n">
        <v>0.07000000000000001</v>
      </c>
      <c r="H102" s="82" t="n">
        <v>0.07000000000000001</v>
      </c>
      <c r="I102" s="82" t="n">
        <v>0.08</v>
      </c>
      <c r="J102" s="82" t="n">
        <v>0.09</v>
      </c>
      <c r="K102" s="82" t="n">
        <v>0.11</v>
      </c>
      <c r="L102" s="82" t="n">
        <v>0.09</v>
      </c>
      <c r="M102" s="82" t="n">
        <v>0.09</v>
      </c>
      <c r="N102" s="82" t="n">
        <v>0.09</v>
      </c>
      <c r="O102" s="82" t="n">
        <v>0.09</v>
      </c>
      <c r="P102" s="82" t="n">
        <v>0.09</v>
      </c>
      <c r="Q102" s="82" t="n">
        <v>0.1</v>
      </c>
      <c r="R102" s="82" t="n">
        <v>0.12</v>
      </c>
      <c r="S102" s="82" t="n">
        <v>0.13</v>
      </c>
      <c r="T102" s="82" t="n">
        <v>0.13</v>
      </c>
      <c r="U102" s="82" t="n">
        <v>0.12</v>
      </c>
      <c r="V102" s="82" t="n">
        <v>0.12</v>
      </c>
      <c r="W102" s="82" t="n">
        <v>0.09</v>
      </c>
      <c r="X102" s="82" t="n">
        <v>0.08</v>
      </c>
      <c r="Y102" s="82" t="n">
        <v>0.12</v>
      </c>
      <c r="Z102" s="82" t="n">
        <v>0.11</v>
      </c>
      <c r="AA102" s="82" t="n">
        <v>0.11</v>
      </c>
      <c r="AB102" s="82" t="n">
        <v>0.07000000000000001</v>
      </c>
      <c r="AC102" s="82" t="n">
        <v>0.07000000000000001</v>
      </c>
      <c r="AD102" s="82" t="n">
        <v>0.07000000000000001</v>
      </c>
      <c r="AE102" s="82" t="n">
        <v>0.07000000000000001</v>
      </c>
      <c r="AF102" s="82" t="n">
        <v>0</v>
      </c>
      <c r="AG102" s="82" t="n">
        <v>0</v>
      </c>
      <c r="AH102" s="82" t="n">
        <v>0</v>
      </c>
    </row>
    <row r="103" ht="15.75" customHeight="1" s="120">
      <c r="A103" s="81" t="inlineStr">
        <is>
          <t>Idaho</t>
        </is>
      </c>
      <c r="B103" s="82" t="inlineStr">
        <is>
          <t>Agriculture - CH4 - Enteric Fermentation</t>
        </is>
      </c>
      <c r="C103" s="82">
        <f>VLOOKUP(B103,$AJ$3:$AK$11,2,FALSE)</f>
        <v/>
      </c>
      <c r="D103" s="82" t="n">
        <v>3.06</v>
      </c>
      <c r="E103" s="82" t="n">
        <v>3.26</v>
      </c>
      <c r="F103" s="82" t="n">
        <v>3.37</v>
      </c>
      <c r="G103" s="82" t="n">
        <v>3.32</v>
      </c>
      <c r="H103" s="82" t="n">
        <v>3.43</v>
      </c>
      <c r="I103" s="82" t="n">
        <v>3.62</v>
      </c>
      <c r="J103" s="82" t="n">
        <v>3.69</v>
      </c>
      <c r="K103" s="82" t="n">
        <v>3.76</v>
      </c>
      <c r="L103" s="82" t="n">
        <v>3.89</v>
      </c>
      <c r="M103" s="82" t="n">
        <v>3.99</v>
      </c>
      <c r="N103" s="82" t="n">
        <v>4.15</v>
      </c>
      <c r="O103" s="82" t="n">
        <v>4.24</v>
      </c>
      <c r="P103" s="82" t="n">
        <v>4.32</v>
      </c>
      <c r="Q103" s="82" t="n">
        <v>4.38</v>
      </c>
      <c r="R103" s="82" t="n">
        <v>4.39</v>
      </c>
      <c r="S103" s="82" t="n">
        <v>4.54</v>
      </c>
      <c r="T103" s="82" t="n">
        <v>4.64</v>
      </c>
      <c r="U103" s="82" t="n">
        <v>4.86</v>
      </c>
      <c r="V103" s="82" t="n">
        <v>4.93</v>
      </c>
      <c r="W103" s="82" t="n">
        <v>4.88</v>
      </c>
      <c r="X103" s="82" t="n">
        <v>4.89</v>
      </c>
      <c r="Y103" s="82" t="n">
        <v>5.1</v>
      </c>
      <c r="Z103" s="82" t="n">
        <v>5.15</v>
      </c>
      <c r="AA103" s="82" t="n">
        <v>5.35</v>
      </c>
      <c r="AB103" s="82" t="n">
        <v>5.06</v>
      </c>
      <c r="AC103" s="82" t="n">
        <v>5.2</v>
      </c>
      <c r="AD103" s="82" t="n">
        <v>5.44</v>
      </c>
      <c r="AE103" s="82" t="n">
        <v>5.45</v>
      </c>
      <c r="AF103" s="82" t="n">
        <v>0</v>
      </c>
      <c r="AG103" s="82" t="n">
        <v>0</v>
      </c>
      <c r="AH103" s="82" t="n">
        <v>0</v>
      </c>
    </row>
    <row r="104" ht="15.75" customHeight="1" s="120">
      <c r="A104" s="81" t="inlineStr">
        <is>
          <t>Idaho</t>
        </is>
      </c>
      <c r="B104" s="82" t="inlineStr">
        <is>
          <t>Agriculture - CH4 - Manure Management</t>
        </is>
      </c>
      <c r="C104" s="82">
        <f>VLOOKUP(B104,$AJ$3:$AK$11,2,FALSE)</f>
        <v/>
      </c>
      <c r="D104" s="82" t="n">
        <v>0.61</v>
      </c>
      <c r="E104" s="82" t="n">
        <v>0.65</v>
      </c>
      <c r="F104" s="82" t="n">
        <v>0.64</v>
      </c>
      <c r="G104" s="82" t="n">
        <v>0.63</v>
      </c>
      <c r="H104" s="82" t="n">
        <v>0.78</v>
      </c>
      <c r="I104" s="82" t="n">
        <v>0.85</v>
      </c>
      <c r="J104" s="82" t="n">
        <v>1</v>
      </c>
      <c r="K104" s="82" t="n">
        <v>1.15</v>
      </c>
      <c r="L104" s="82" t="n">
        <v>1.29</v>
      </c>
      <c r="M104" s="82" t="n">
        <v>1.43</v>
      </c>
      <c r="N104" s="82" t="n">
        <v>1.67</v>
      </c>
      <c r="O104" s="82" t="n">
        <v>1.86</v>
      </c>
      <c r="P104" s="82" t="n">
        <v>1.94</v>
      </c>
      <c r="Q104" s="82" t="n">
        <v>2.12</v>
      </c>
      <c r="R104" s="82" t="n">
        <v>2.04</v>
      </c>
      <c r="S104" s="82" t="n">
        <v>2.21</v>
      </c>
      <c r="T104" s="82" t="n">
        <v>2.48</v>
      </c>
      <c r="U104" s="82" t="n">
        <v>2.9</v>
      </c>
      <c r="V104" s="82" t="n">
        <v>2.9</v>
      </c>
      <c r="W104" s="82" t="n">
        <v>2.88</v>
      </c>
      <c r="X104" s="82" t="n">
        <v>2.81</v>
      </c>
      <c r="Y104" s="82" t="n">
        <v>2.94</v>
      </c>
      <c r="Z104" s="82" t="n">
        <v>3.12</v>
      </c>
      <c r="AA104" s="82" t="n">
        <v>3.15</v>
      </c>
      <c r="AB104" s="82" t="n">
        <v>3.04</v>
      </c>
      <c r="AC104" s="82" t="n">
        <v>3.15</v>
      </c>
      <c r="AD104" s="82" t="n">
        <v>3.07</v>
      </c>
      <c r="AE104" s="82" t="n">
        <v>3.23</v>
      </c>
      <c r="AF104" s="82" t="n">
        <v>0</v>
      </c>
      <c r="AG104" s="82" t="n">
        <v>0</v>
      </c>
      <c r="AH104" s="82" t="n">
        <v>0</v>
      </c>
    </row>
    <row r="105" ht="15.75" customHeight="1" s="120">
      <c r="A105" s="81" t="inlineStr">
        <is>
          <t>Idaho</t>
        </is>
      </c>
      <c r="B105" s="82" t="inlineStr">
        <is>
          <t>Agriculture - CH4 - Rice Cultivation</t>
        </is>
      </c>
      <c r="C105" s="82">
        <f>VLOOKUP(B105,$AJ$3:$AK$11,2,FALSE)</f>
        <v/>
      </c>
      <c r="D105" s="82" t="n">
        <v>0</v>
      </c>
      <c r="E105" s="82" t="n">
        <v>0</v>
      </c>
      <c r="F105" s="82" t="n">
        <v>0</v>
      </c>
      <c r="G105" s="82" t="n">
        <v>0</v>
      </c>
      <c r="H105" s="82" t="n">
        <v>0</v>
      </c>
      <c r="I105" s="82" t="n">
        <v>0</v>
      </c>
      <c r="J105" s="82" t="n">
        <v>0</v>
      </c>
      <c r="K105" s="82" t="n">
        <v>0</v>
      </c>
      <c r="L105" s="82" t="n">
        <v>0</v>
      </c>
      <c r="M105" s="82" t="n">
        <v>0</v>
      </c>
      <c r="N105" s="82" t="n">
        <v>0</v>
      </c>
      <c r="O105" s="82" t="n">
        <v>0</v>
      </c>
      <c r="P105" s="82" t="n">
        <v>0</v>
      </c>
      <c r="Q105" s="82" t="n">
        <v>0</v>
      </c>
      <c r="R105" s="82" t="n">
        <v>0</v>
      </c>
      <c r="S105" s="82" t="n">
        <v>0</v>
      </c>
      <c r="T105" s="82" t="n">
        <v>0</v>
      </c>
      <c r="U105" s="82" t="n">
        <v>0</v>
      </c>
      <c r="V105" s="82" t="n">
        <v>0</v>
      </c>
      <c r="W105" s="82" t="n">
        <v>0</v>
      </c>
      <c r="X105" s="82" t="n">
        <v>0</v>
      </c>
      <c r="Y105" s="82" t="n">
        <v>0</v>
      </c>
      <c r="Z105" s="82" t="n">
        <v>0</v>
      </c>
      <c r="AA105" s="82" t="n">
        <v>0</v>
      </c>
      <c r="AB105" s="82" t="n">
        <v>0</v>
      </c>
      <c r="AC105" s="82" t="n">
        <v>0</v>
      </c>
      <c r="AD105" s="82" t="n">
        <v>0</v>
      </c>
      <c r="AE105" s="82" t="n">
        <v>0</v>
      </c>
      <c r="AF105" s="82" t="n">
        <v>0</v>
      </c>
      <c r="AG105" s="82" t="n">
        <v>0</v>
      </c>
      <c r="AH105" s="82" t="n">
        <v>0</v>
      </c>
    </row>
    <row r="106" ht="15.75" customHeight="1" s="120">
      <c r="A106" s="81" t="inlineStr">
        <is>
          <t>Idaho</t>
        </is>
      </c>
      <c r="B106" s="82" t="inlineStr">
        <is>
          <t>Agriculture - CH4 - Agricultural Residue Burning</t>
        </is>
      </c>
      <c r="C106" s="82">
        <f>VLOOKUP(B106,$AJ$3:$AK$11,2,FALSE)</f>
        <v/>
      </c>
      <c r="D106" s="82" t="n">
        <v>0.02</v>
      </c>
      <c r="E106" s="82" t="n">
        <v>0.02</v>
      </c>
      <c r="F106" s="82" t="n">
        <v>0.02</v>
      </c>
      <c r="G106" s="82" t="n">
        <v>0.02</v>
      </c>
      <c r="H106" s="82" t="n">
        <v>0.02</v>
      </c>
      <c r="I106" s="82" t="n">
        <v>0.02</v>
      </c>
      <c r="J106" s="82" t="n">
        <v>0.02</v>
      </c>
      <c r="K106" s="82" t="n">
        <v>0.02</v>
      </c>
      <c r="L106" s="82" t="n">
        <v>0.02</v>
      </c>
      <c r="M106" s="82" t="n">
        <v>0.02</v>
      </c>
      <c r="N106" s="82" t="n">
        <v>0.02</v>
      </c>
      <c r="O106" s="82" t="n">
        <v>0.02</v>
      </c>
      <c r="P106" s="82" t="n">
        <v>0.02</v>
      </c>
      <c r="Q106" s="82" t="n">
        <v>0.02</v>
      </c>
      <c r="R106" s="82" t="n">
        <v>0.02</v>
      </c>
      <c r="S106" s="82" t="n">
        <v>0.02</v>
      </c>
      <c r="T106" s="82" t="n">
        <v>0.01</v>
      </c>
      <c r="U106" s="82" t="n">
        <v>0.02</v>
      </c>
      <c r="V106" s="82" t="n">
        <v>0.02</v>
      </c>
      <c r="W106" s="82" t="n">
        <v>0.02</v>
      </c>
      <c r="X106" s="82" t="n">
        <v>0.02</v>
      </c>
      <c r="Y106" s="82" t="n">
        <v>0.02</v>
      </c>
      <c r="Z106" s="82" t="n">
        <v>0.02</v>
      </c>
      <c r="AA106" s="82" t="n">
        <v>0.02</v>
      </c>
      <c r="AB106" s="82" t="n">
        <v>0.02</v>
      </c>
      <c r="AC106" s="82" t="n">
        <v>0.02</v>
      </c>
      <c r="AD106" s="82" t="n">
        <v>0.02</v>
      </c>
      <c r="AE106" s="82" t="n">
        <v>0.02</v>
      </c>
      <c r="AF106" s="82" t="n">
        <v>0</v>
      </c>
      <c r="AG106" s="82" t="n">
        <v>0</v>
      </c>
      <c r="AH106" s="82" t="n">
        <v>0</v>
      </c>
    </row>
    <row r="107" ht="15.75" customHeight="1" s="120">
      <c r="A107" s="81" t="inlineStr">
        <is>
          <t>Idaho</t>
        </is>
      </c>
      <c r="B107" s="82" t="inlineStr">
        <is>
          <t>Agriculture - N2O - Manure Management</t>
        </is>
      </c>
      <c r="C107" s="82">
        <f>VLOOKUP(B107,$AJ$3:$AK$11,2,FALSE)</f>
        <v/>
      </c>
      <c r="D107" s="82" t="n">
        <v>0.22</v>
      </c>
      <c r="E107" s="82" t="n">
        <v>0.26</v>
      </c>
      <c r="F107" s="82" t="n">
        <v>0.26</v>
      </c>
      <c r="G107" s="82" t="n">
        <v>0.26</v>
      </c>
      <c r="H107" s="82" t="n">
        <v>0.27</v>
      </c>
      <c r="I107" s="82" t="n">
        <v>0.29</v>
      </c>
      <c r="J107" s="82" t="n">
        <v>0.29</v>
      </c>
      <c r="K107" s="82" t="n">
        <v>0.3</v>
      </c>
      <c r="L107" s="82" t="n">
        <v>0.32</v>
      </c>
      <c r="M107" s="82" t="n">
        <v>0.33</v>
      </c>
      <c r="N107" s="82" t="n">
        <v>0.36</v>
      </c>
      <c r="O107" s="82" t="n">
        <v>0.37</v>
      </c>
      <c r="P107" s="82" t="n">
        <v>0.39</v>
      </c>
      <c r="Q107" s="82" t="n">
        <v>0.4</v>
      </c>
      <c r="R107" s="82" t="n">
        <v>0.37</v>
      </c>
      <c r="S107" s="82" t="n">
        <v>0.41</v>
      </c>
      <c r="T107" s="82" t="n">
        <v>0.43</v>
      </c>
      <c r="U107" s="82" t="n">
        <v>0.42</v>
      </c>
      <c r="V107" s="82" t="n">
        <v>0.44</v>
      </c>
      <c r="W107" s="82" t="n">
        <v>0.43</v>
      </c>
      <c r="X107" s="82" t="n">
        <v>0.44</v>
      </c>
      <c r="Y107" s="82" t="n">
        <v>0.46</v>
      </c>
      <c r="Z107" s="82" t="n">
        <v>0.45</v>
      </c>
      <c r="AA107" s="82" t="n">
        <v>0.46</v>
      </c>
      <c r="AB107" s="82" t="n">
        <v>0.43</v>
      </c>
      <c r="AC107" s="82" t="n">
        <v>0.47</v>
      </c>
      <c r="AD107" s="82" t="n">
        <v>0.47</v>
      </c>
      <c r="AE107" s="82" t="n">
        <v>0.47</v>
      </c>
      <c r="AF107" s="82" t="n">
        <v>0</v>
      </c>
      <c r="AG107" s="82" t="n">
        <v>0</v>
      </c>
      <c r="AH107" s="82" t="n">
        <v>0</v>
      </c>
    </row>
    <row r="108" ht="15.75" customHeight="1" s="120">
      <c r="A108" s="81" t="inlineStr">
        <is>
          <t>Idaho</t>
        </is>
      </c>
      <c r="B108" s="82" t="inlineStr">
        <is>
          <t>Agriculture - N2O - Ag Soils</t>
        </is>
      </c>
      <c r="C108" s="82">
        <f>VLOOKUP(B108,$AJ$3:$AK$11,2,FALSE)</f>
        <v/>
      </c>
      <c r="D108" s="82" t="n">
        <v>2.97</v>
      </c>
      <c r="E108" s="82" t="n">
        <v>3.12</v>
      </c>
      <c r="F108" s="82" t="n">
        <v>3.22</v>
      </c>
      <c r="G108" s="82" t="n">
        <v>3.34</v>
      </c>
      <c r="H108" s="82" t="n">
        <v>3.34</v>
      </c>
      <c r="I108" s="82" t="n">
        <v>3.54</v>
      </c>
      <c r="J108" s="82" t="n">
        <v>3.57</v>
      </c>
      <c r="K108" s="82" t="n">
        <v>3.58</v>
      </c>
      <c r="L108" s="82" t="n">
        <v>3.66</v>
      </c>
      <c r="M108" s="82" t="n">
        <v>3.63</v>
      </c>
      <c r="N108" s="82" t="n">
        <v>3.62</v>
      </c>
      <c r="O108" s="82" t="n">
        <v>3.48</v>
      </c>
      <c r="P108" s="82" t="n">
        <v>3.61</v>
      </c>
      <c r="Q108" s="82" t="n">
        <v>3.7</v>
      </c>
      <c r="R108" s="82" t="n">
        <v>3.81</v>
      </c>
      <c r="S108" s="82" t="n">
        <v>3.83</v>
      </c>
      <c r="T108" s="82" t="n">
        <v>3.7</v>
      </c>
      <c r="U108" s="82" t="n">
        <v>3.72</v>
      </c>
      <c r="V108" s="82" t="n">
        <v>3.63</v>
      </c>
      <c r="W108" s="82" t="n">
        <v>3.53</v>
      </c>
      <c r="X108" s="82" t="n">
        <v>3.55</v>
      </c>
      <c r="Y108" s="82" t="n">
        <v>3.76</v>
      </c>
      <c r="Z108" s="82" t="n">
        <v>3.71</v>
      </c>
      <c r="AA108" s="82" t="n">
        <v>3.93</v>
      </c>
      <c r="AB108" s="82" t="n">
        <v>3.57</v>
      </c>
      <c r="AC108" s="82" t="n">
        <v>3.58</v>
      </c>
      <c r="AD108" s="82" t="n">
        <v>3.76</v>
      </c>
      <c r="AE108" s="82" t="n">
        <v>3.36</v>
      </c>
      <c r="AF108" s="82" t="n">
        <v>0</v>
      </c>
      <c r="AG108" s="82" t="n">
        <v>0</v>
      </c>
      <c r="AH108" s="82" t="n">
        <v>0</v>
      </c>
    </row>
    <row r="109" ht="15.75" customHeight="1" s="120">
      <c r="A109" s="81" t="inlineStr">
        <is>
          <t>Idaho</t>
        </is>
      </c>
      <c r="B109" s="82" t="inlineStr">
        <is>
          <t>Agriculture - N2O - Agricultural Residue Burning</t>
        </is>
      </c>
      <c r="C109" s="82">
        <f>VLOOKUP(B109,$AJ$3:$AK$11,2,FALSE)</f>
        <v/>
      </c>
      <c r="D109" s="82" t="n">
        <v>0.01</v>
      </c>
      <c r="E109" s="82" t="n">
        <v>0.01</v>
      </c>
      <c r="F109" s="82" t="n">
        <v>0.01</v>
      </c>
      <c r="G109" s="82" t="n">
        <v>0.01</v>
      </c>
      <c r="H109" s="82" t="n">
        <v>0.01</v>
      </c>
      <c r="I109" s="82" t="n">
        <v>0.01</v>
      </c>
      <c r="J109" s="82" t="n">
        <v>0.01</v>
      </c>
      <c r="K109" s="82" t="n">
        <v>0.01</v>
      </c>
      <c r="L109" s="82" t="n">
        <v>0.01</v>
      </c>
      <c r="M109" s="82" t="n">
        <v>0.01</v>
      </c>
      <c r="N109" s="82" t="n">
        <v>0.01</v>
      </c>
      <c r="O109" s="82" t="n">
        <v>0.01</v>
      </c>
      <c r="P109" s="82" t="n">
        <v>0.01</v>
      </c>
      <c r="Q109" s="82" t="n">
        <v>0.01</v>
      </c>
      <c r="R109" s="82" t="n">
        <v>0.01</v>
      </c>
      <c r="S109" s="82" t="n">
        <v>0</v>
      </c>
      <c r="T109" s="82" t="n">
        <v>0</v>
      </c>
      <c r="U109" s="82" t="n">
        <v>0.01</v>
      </c>
      <c r="V109" s="82" t="n">
        <v>0.01</v>
      </c>
      <c r="W109" s="82" t="n">
        <v>0.01</v>
      </c>
      <c r="X109" s="82" t="n">
        <v>0.01</v>
      </c>
      <c r="Y109" s="82" t="n">
        <v>0.01</v>
      </c>
      <c r="Z109" s="82" t="n">
        <v>0.01</v>
      </c>
      <c r="AA109" s="82" t="n">
        <v>0.01</v>
      </c>
      <c r="AB109" s="82" t="n">
        <v>0.01</v>
      </c>
      <c r="AC109" s="82" t="n">
        <v>0.01</v>
      </c>
      <c r="AD109" s="82" t="n">
        <v>0.01</v>
      </c>
      <c r="AE109" s="82" t="n">
        <v>0.01</v>
      </c>
      <c r="AF109" s="82" t="n">
        <v>0</v>
      </c>
      <c r="AG109" s="82" t="n">
        <v>0</v>
      </c>
      <c r="AH109" s="82" t="n">
        <v>0</v>
      </c>
    </row>
    <row r="110" ht="15.75" customHeight="1" s="120">
      <c r="A110" s="81" t="inlineStr">
        <is>
          <t>Illinois</t>
        </is>
      </c>
      <c r="B110" s="82" t="inlineStr">
        <is>
          <t>Agriculture - CO2 - Liming</t>
        </is>
      </c>
      <c r="C110" s="82">
        <f>VLOOKUP(B110,$AJ$3:$AK$11,2,FALSE)</f>
        <v/>
      </c>
      <c r="D110" s="82" t="n">
        <v>0.84</v>
      </c>
      <c r="E110" s="82" t="n">
        <v>0.71</v>
      </c>
      <c r="F110" s="82" t="n">
        <v>0.73</v>
      </c>
      <c r="G110" s="82" t="n">
        <v>0.6</v>
      </c>
      <c r="H110" s="82" t="n">
        <v>0.58</v>
      </c>
      <c r="I110" s="82" t="n">
        <v>0.8</v>
      </c>
      <c r="J110" s="82" t="n">
        <v>0.79</v>
      </c>
      <c r="K110" s="82" t="n">
        <v>0.74</v>
      </c>
      <c r="L110" s="82" t="n">
        <v>0.72</v>
      </c>
      <c r="M110" s="82" t="n">
        <v>0.63</v>
      </c>
      <c r="N110" s="82" t="n">
        <v>0.54</v>
      </c>
      <c r="O110" s="82" t="n">
        <v>0.73</v>
      </c>
      <c r="P110" s="82" t="n">
        <v>0.53</v>
      </c>
      <c r="Q110" s="82" t="n">
        <v>0.68</v>
      </c>
      <c r="R110" s="82" t="n">
        <v>0.83</v>
      </c>
      <c r="S110" s="82" t="n">
        <v>0.83</v>
      </c>
      <c r="T110" s="82" t="n">
        <v>0.66</v>
      </c>
      <c r="U110" s="82" t="n">
        <v>0.91</v>
      </c>
      <c r="V110" s="82" t="n">
        <v>0.47</v>
      </c>
      <c r="W110" s="82" t="n">
        <v>0</v>
      </c>
      <c r="X110" s="82" t="n">
        <v>0.74</v>
      </c>
      <c r="Y110" s="82" t="n">
        <v>0.54</v>
      </c>
      <c r="Z110" s="82" t="n">
        <v>0.97</v>
      </c>
      <c r="AA110" s="82" t="n">
        <v>0.67</v>
      </c>
      <c r="AB110" s="82" t="n">
        <v>0.62</v>
      </c>
      <c r="AC110" s="82" t="n">
        <v>0.65</v>
      </c>
      <c r="AD110" s="82" t="n">
        <v>0.51</v>
      </c>
      <c r="AE110" s="82" t="n">
        <v>0.51</v>
      </c>
      <c r="AF110" s="82" t="n">
        <v>0</v>
      </c>
      <c r="AG110" s="82" t="n">
        <v>0</v>
      </c>
      <c r="AH110" s="82" t="n">
        <v>0</v>
      </c>
    </row>
    <row r="111" ht="15.75" customHeight="1" s="120">
      <c r="A111" s="81" t="inlineStr">
        <is>
          <t>Illinois</t>
        </is>
      </c>
      <c r="B111" s="82" t="inlineStr">
        <is>
          <t>Agriculture - CO2 - Urea Fertilization</t>
        </is>
      </c>
      <c r="C111" s="82">
        <f>VLOOKUP(B111,$AJ$3:$AK$11,2,FALSE)</f>
        <v/>
      </c>
      <c r="D111" s="82" t="n">
        <v>0.12</v>
      </c>
      <c r="E111" s="82" t="n">
        <v>0.1</v>
      </c>
      <c r="F111" s="82" t="n">
        <v>0.1</v>
      </c>
      <c r="G111" s="82" t="n">
        <v>0.1</v>
      </c>
      <c r="H111" s="82" t="n">
        <v>0.08</v>
      </c>
      <c r="I111" s="82" t="n">
        <v>0.08</v>
      </c>
      <c r="J111" s="82" t="n">
        <v>0.07000000000000001</v>
      </c>
      <c r="K111" s="82" t="n">
        <v>0.06</v>
      </c>
      <c r="L111" s="82" t="n">
        <v>0.07000000000000001</v>
      </c>
      <c r="M111" s="82" t="n">
        <v>0.06</v>
      </c>
      <c r="N111" s="82" t="n">
        <v>0.06</v>
      </c>
      <c r="O111" s="82" t="n">
        <v>0.07000000000000001</v>
      </c>
      <c r="P111" s="82" t="n">
        <v>0.06</v>
      </c>
      <c r="Q111" s="82" t="n">
        <v>0.06</v>
      </c>
      <c r="R111" s="82" t="n">
        <v>0.05</v>
      </c>
      <c r="S111" s="82" t="n">
        <v>0.06</v>
      </c>
      <c r="T111" s="82" t="n">
        <v>0.06</v>
      </c>
      <c r="U111" s="82" t="n">
        <v>0.06</v>
      </c>
      <c r="V111" s="82" t="n">
        <v>0.06</v>
      </c>
      <c r="W111" s="82" t="n">
        <v>0.06</v>
      </c>
      <c r="X111" s="82" t="n">
        <v>0.05</v>
      </c>
      <c r="Y111" s="82" t="n">
        <v>0.06</v>
      </c>
      <c r="Z111" s="82" t="n">
        <v>0.06</v>
      </c>
      <c r="AA111" s="82" t="n">
        <v>0.07000000000000001</v>
      </c>
      <c r="AB111" s="82" t="n">
        <v>0.06</v>
      </c>
      <c r="AC111" s="82" t="n">
        <v>0.06</v>
      </c>
      <c r="AD111" s="82" t="n">
        <v>0.06</v>
      </c>
      <c r="AE111" s="82" t="n">
        <v>0.06</v>
      </c>
      <c r="AF111" s="82" t="n">
        <v>0</v>
      </c>
      <c r="AG111" s="82" t="n">
        <v>0</v>
      </c>
      <c r="AH111" s="82" t="n">
        <v>0</v>
      </c>
    </row>
    <row r="112" ht="15.75" customHeight="1" s="120">
      <c r="A112" s="81" t="inlineStr">
        <is>
          <t>Illinois</t>
        </is>
      </c>
      <c r="B112" s="82" t="inlineStr">
        <is>
          <t>Agriculture - CH4 - Enteric Fermentation</t>
        </is>
      </c>
      <c r="C112" s="82">
        <f>VLOOKUP(B112,$AJ$3:$AK$11,2,FALSE)</f>
        <v/>
      </c>
      <c r="D112" s="82" t="n">
        <v>3.11</v>
      </c>
      <c r="E112" s="82" t="n">
        <v>3.18</v>
      </c>
      <c r="F112" s="82" t="n">
        <v>3.23</v>
      </c>
      <c r="G112" s="82" t="n">
        <v>3.27</v>
      </c>
      <c r="H112" s="82" t="n">
        <v>3.23</v>
      </c>
      <c r="I112" s="82" t="n">
        <v>3.07</v>
      </c>
      <c r="J112" s="82" t="n">
        <v>2.93</v>
      </c>
      <c r="K112" s="82" t="n">
        <v>2.85</v>
      </c>
      <c r="L112" s="82" t="n">
        <v>2.8</v>
      </c>
      <c r="M112" s="82" t="n">
        <v>2.85</v>
      </c>
      <c r="N112" s="82" t="n">
        <v>2.84</v>
      </c>
      <c r="O112" s="82" t="n">
        <v>2.74</v>
      </c>
      <c r="P112" s="82" t="n">
        <v>2.69</v>
      </c>
      <c r="Q112" s="82" t="n">
        <v>2.6</v>
      </c>
      <c r="R112" s="82" t="n">
        <v>2.52</v>
      </c>
      <c r="S112" s="82" t="n">
        <v>2.61</v>
      </c>
      <c r="T112" s="82" t="n">
        <v>2.61</v>
      </c>
      <c r="U112" s="82" t="n">
        <v>2.58</v>
      </c>
      <c r="V112" s="82" t="n">
        <v>2.42</v>
      </c>
      <c r="W112" s="82" t="n">
        <v>2.37</v>
      </c>
      <c r="X112" s="82" t="n">
        <v>2.3</v>
      </c>
      <c r="Y112" s="82" t="n">
        <v>2.2</v>
      </c>
      <c r="Z112" s="82" t="n">
        <v>2.15</v>
      </c>
      <c r="AA112" s="82" t="n">
        <v>2.22</v>
      </c>
      <c r="AB112" s="82" t="n">
        <v>2.24</v>
      </c>
      <c r="AC112" s="82" t="n">
        <v>2.22</v>
      </c>
      <c r="AD112" s="82" t="n">
        <v>2.29</v>
      </c>
      <c r="AE112" s="82" t="n">
        <v>2.36</v>
      </c>
      <c r="AF112" s="82" t="n">
        <v>0</v>
      </c>
      <c r="AG112" s="82" t="n">
        <v>0</v>
      </c>
      <c r="AH112" s="82" t="n">
        <v>0</v>
      </c>
    </row>
    <row r="113" ht="15.75" customHeight="1" s="120">
      <c r="A113" s="81" t="inlineStr">
        <is>
          <t>Illinois</t>
        </is>
      </c>
      <c r="B113" s="82" t="inlineStr">
        <is>
          <t>Agriculture - CH4 - Manure Management</t>
        </is>
      </c>
      <c r="C113" s="82">
        <f>VLOOKUP(B113,$AJ$3:$AK$11,2,FALSE)</f>
        <v/>
      </c>
      <c r="D113" s="82" t="n">
        <v>1.76</v>
      </c>
      <c r="E113" s="82" t="n">
        <v>1.95</v>
      </c>
      <c r="F113" s="82" t="n">
        <v>1.73</v>
      </c>
      <c r="G113" s="82" t="n">
        <v>1.77</v>
      </c>
      <c r="H113" s="82" t="n">
        <v>1.8</v>
      </c>
      <c r="I113" s="82" t="n">
        <v>1.76</v>
      </c>
      <c r="J113" s="82" t="n">
        <v>1.48</v>
      </c>
      <c r="K113" s="82" t="n">
        <v>1.43</v>
      </c>
      <c r="L113" s="82" t="n">
        <v>1.67</v>
      </c>
      <c r="M113" s="82" t="n">
        <v>1.45</v>
      </c>
      <c r="N113" s="82" t="n">
        <v>1.4</v>
      </c>
      <c r="O113" s="82" t="n">
        <v>1.41</v>
      </c>
      <c r="P113" s="82" t="n">
        <v>1.48</v>
      </c>
      <c r="Q113" s="82" t="n">
        <v>1.35</v>
      </c>
      <c r="R113" s="82" t="n">
        <v>1.3</v>
      </c>
      <c r="S113" s="82" t="n">
        <v>1.45</v>
      </c>
      <c r="T113" s="82" t="n">
        <v>1.44</v>
      </c>
      <c r="U113" s="82" t="n">
        <v>1.51</v>
      </c>
      <c r="V113" s="82" t="n">
        <v>1.43</v>
      </c>
      <c r="W113" s="82" t="n">
        <v>1.36</v>
      </c>
      <c r="X113" s="82" t="n">
        <v>1.61</v>
      </c>
      <c r="Y113" s="82" t="n">
        <v>1.58</v>
      </c>
      <c r="Z113" s="82" t="n">
        <v>1.71</v>
      </c>
      <c r="AA113" s="82" t="n">
        <v>1.54</v>
      </c>
      <c r="AB113" s="82" t="n">
        <v>1.49</v>
      </c>
      <c r="AC113" s="82" t="n">
        <v>1.65</v>
      </c>
      <c r="AD113" s="82" t="n">
        <v>1.82</v>
      </c>
      <c r="AE113" s="82" t="n">
        <v>1.77</v>
      </c>
      <c r="AF113" s="82" t="n">
        <v>0</v>
      </c>
      <c r="AG113" s="82" t="n">
        <v>0</v>
      </c>
      <c r="AH113" s="82" t="n">
        <v>0</v>
      </c>
    </row>
    <row r="114" ht="15.75" customHeight="1" s="120">
      <c r="A114" s="81" t="inlineStr">
        <is>
          <t>Illinois</t>
        </is>
      </c>
      <c r="B114" s="82" t="inlineStr">
        <is>
          <t>Agriculture - CH4 - Rice Cultivation</t>
        </is>
      </c>
      <c r="C114" s="82">
        <f>VLOOKUP(B114,$AJ$3:$AK$11,2,FALSE)</f>
        <v/>
      </c>
      <c r="D114" s="82" t="n">
        <v>0</v>
      </c>
      <c r="E114" s="82" t="n">
        <v>0</v>
      </c>
      <c r="F114" s="82" t="n">
        <v>0</v>
      </c>
      <c r="G114" s="82" t="n">
        <v>0</v>
      </c>
      <c r="H114" s="82" t="n">
        <v>0</v>
      </c>
      <c r="I114" s="82" t="n">
        <v>0</v>
      </c>
      <c r="J114" s="82" t="n">
        <v>0</v>
      </c>
      <c r="K114" s="82" t="n">
        <v>0</v>
      </c>
      <c r="L114" s="82" t="n">
        <v>0</v>
      </c>
      <c r="M114" s="82" t="n">
        <v>0</v>
      </c>
      <c r="N114" s="82" t="n">
        <v>0</v>
      </c>
      <c r="O114" s="82" t="n">
        <v>0</v>
      </c>
      <c r="P114" s="82" t="n">
        <v>0</v>
      </c>
      <c r="Q114" s="82" t="n">
        <v>0</v>
      </c>
      <c r="R114" s="82" t="n">
        <v>0</v>
      </c>
      <c r="S114" s="82" t="n">
        <v>0</v>
      </c>
      <c r="T114" s="82" t="n">
        <v>0</v>
      </c>
      <c r="U114" s="82" t="n">
        <v>0</v>
      </c>
      <c r="V114" s="82" t="n">
        <v>0</v>
      </c>
      <c r="W114" s="82" t="n">
        <v>0</v>
      </c>
      <c r="X114" s="82" t="n">
        <v>0</v>
      </c>
      <c r="Y114" s="82" t="n">
        <v>0</v>
      </c>
      <c r="Z114" s="82" t="n">
        <v>0</v>
      </c>
      <c r="AA114" s="82" t="n">
        <v>0</v>
      </c>
      <c r="AB114" s="82" t="n">
        <v>0</v>
      </c>
      <c r="AC114" s="82" t="n">
        <v>0</v>
      </c>
      <c r="AD114" s="82" t="n">
        <v>0</v>
      </c>
      <c r="AE114" s="82" t="n">
        <v>0</v>
      </c>
      <c r="AF114" s="82" t="n">
        <v>0</v>
      </c>
      <c r="AG114" s="82" t="n">
        <v>0</v>
      </c>
      <c r="AH114" s="82" t="n">
        <v>0</v>
      </c>
    </row>
    <row r="115" ht="15.75" customHeight="1" s="120">
      <c r="A115" s="81" t="inlineStr">
        <is>
          <t>Illinois</t>
        </is>
      </c>
      <c r="B115" s="82" t="inlineStr">
        <is>
          <t>Agriculture - CH4 - Agricultural Residue Burning</t>
        </is>
      </c>
      <c r="C115" s="82">
        <f>VLOOKUP(B115,$AJ$3:$AK$11,2,FALSE)</f>
        <v/>
      </c>
      <c r="D115" s="82" t="n">
        <v>0</v>
      </c>
      <c r="E115" s="82" t="n">
        <v>0</v>
      </c>
      <c r="F115" s="82" t="n">
        <v>0</v>
      </c>
      <c r="G115" s="82" t="n">
        <v>0</v>
      </c>
      <c r="H115" s="82" t="n">
        <v>0</v>
      </c>
      <c r="I115" s="82" t="n">
        <v>0</v>
      </c>
      <c r="J115" s="82" t="n">
        <v>0</v>
      </c>
      <c r="K115" s="82" t="n">
        <v>0</v>
      </c>
      <c r="L115" s="82" t="n">
        <v>0</v>
      </c>
      <c r="M115" s="82" t="n">
        <v>0</v>
      </c>
      <c r="N115" s="82" t="n">
        <v>0</v>
      </c>
      <c r="O115" s="82" t="n">
        <v>0</v>
      </c>
      <c r="P115" s="82" t="n">
        <v>0</v>
      </c>
      <c r="Q115" s="82" t="n">
        <v>0</v>
      </c>
      <c r="R115" s="82" t="n">
        <v>0</v>
      </c>
      <c r="S115" s="82" t="n">
        <v>0</v>
      </c>
      <c r="T115" s="82" t="n">
        <v>0</v>
      </c>
      <c r="U115" s="82" t="n">
        <v>0.01</v>
      </c>
      <c r="V115" s="82" t="n">
        <v>0</v>
      </c>
      <c r="W115" s="82" t="n">
        <v>0</v>
      </c>
      <c r="X115" s="82" t="n">
        <v>0</v>
      </c>
      <c r="Y115" s="82" t="n">
        <v>0</v>
      </c>
      <c r="Z115" s="82" t="n">
        <v>0</v>
      </c>
      <c r="AA115" s="82" t="n">
        <v>0</v>
      </c>
      <c r="AB115" s="82" t="n">
        <v>0</v>
      </c>
      <c r="AC115" s="82" t="n">
        <v>0</v>
      </c>
      <c r="AD115" s="82" t="n">
        <v>0</v>
      </c>
      <c r="AE115" s="82" t="n">
        <v>0</v>
      </c>
      <c r="AF115" s="82" t="n">
        <v>0</v>
      </c>
      <c r="AG115" s="82" t="n">
        <v>0</v>
      </c>
      <c r="AH115" s="82" t="n">
        <v>0</v>
      </c>
    </row>
    <row r="116" ht="15.75" customHeight="1" s="120">
      <c r="A116" s="81" t="inlineStr">
        <is>
          <t>Illinois</t>
        </is>
      </c>
      <c r="B116" s="82" t="inlineStr">
        <is>
          <t>Agriculture - N2O - Manure Management</t>
        </is>
      </c>
      <c r="C116" s="82">
        <f>VLOOKUP(B116,$AJ$3:$AK$11,2,FALSE)</f>
        <v/>
      </c>
      <c r="D116" s="82" t="n">
        <v>0.4</v>
      </c>
      <c r="E116" s="82" t="n">
        <v>0.4</v>
      </c>
      <c r="F116" s="82" t="n">
        <v>0.4</v>
      </c>
      <c r="G116" s="82" t="n">
        <v>0.4</v>
      </c>
      <c r="H116" s="82" t="n">
        <v>0.41</v>
      </c>
      <c r="I116" s="82" t="n">
        <v>0.39</v>
      </c>
      <c r="J116" s="82" t="n">
        <v>0.39</v>
      </c>
      <c r="K116" s="82" t="n">
        <v>0.35</v>
      </c>
      <c r="L116" s="82" t="n">
        <v>0.31</v>
      </c>
      <c r="M116" s="82" t="n">
        <v>0.3</v>
      </c>
      <c r="N116" s="82" t="n">
        <v>0.29</v>
      </c>
      <c r="O116" s="82" t="n">
        <v>0.27</v>
      </c>
      <c r="P116" s="82" t="n">
        <v>0.33</v>
      </c>
      <c r="Q116" s="82" t="n">
        <v>0.32</v>
      </c>
      <c r="R116" s="82" t="n">
        <v>0.24</v>
      </c>
      <c r="S116" s="82" t="n">
        <v>0.24</v>
      </c>
      <c r="T116" s="82" t="n">
        <v>0.24</v>
      </c>
      <c r="U116" s="82" t="n">
        <v>0.24</v>
      </c>
      <c r="V116" s="82" t="n">
        <v>0.21</v>
      </c>
      <c r="W116" s="82" t="n">
        <v>0.21</v>
      </c>
      <c r="X116" s="82" t="n">
        <v>0.21</v>
      </c>
      <c r="Y116" s="82" t="n">
        <v>0.2</v>
      </c>
      <c r="Z116" s="82" t="n">
        <v>0.23</v>
      </c>
      <c r="AA116" s="82" t="n">
        <v>0.23</v>
      </c>
      <c r="AB116" s="82" t="n">
        <v>0.23</v>
      </c>
      <c r="AC116" s="82" t="n">
        <v>0.24</v>
      </c>
      <c r="AD116" s="82" t="n">
        <v>0.24</v>
      </c>
      <c r="AE116" s="82" t="n">
        <v>0.24</v>
      </c>
      <c r="AF116" s="82" t="n">
        <v>0</v>
      </c>
      <c r="AG116" s="82" t="n">
        <v>0</v>
      </c>
      <c r="AH116" s="82" t="n">
        <v>0</v>
      </c>
    </row>
    <row r="117" ht="15.75" customHeight="1" s="120">
      <c r="A117" s="81" t="inlineStr">
        <is>
          <t>Illinois</t>
        </is>
      </c>
      <c r="B117" s="82" t="inlineStr">
        <is>
          <t>Agriculture - N2O - Ag Soils</t>
        </is>
      </c>
      <c r="C117" s="82">
        <f>VLOOKUP(B117,$AJ$3:$AK$11,2,FALSE)</f>
        <v/>
      </c>
      <c r="D117" s="82" t="n">
        <v>13.5</v>
      </c>
      <c r="E117" s="82" t="n">
        <v>13.45</v>
      </c>
      <c r="F117" s="82" t="n">
        <v>14.42</v>
      </c>
      <c r="G117" s="82" t="n">
        <v>14</v>
      </c>
      <c r="H117" s="82" t="n">
        <v>15.07</v>
      </c>
      <c r="I117" s="82" t="n">
        <v>13.66</v>
      </c>
      <c r="J117" s="82" t="n">
        <v>14.46</v>
      </c>
      <c r="K117" s="82" t="n">
        <v>14.65</v>
      </c>
      <c r="L117" s="82" t="n">
        <v>15.19</v>
      </c>
      <c r="M117" s="82" t="n">
        <v>14.72</v>
      </c>
      <c r="N117" s="82" t="n">
        <v>14.69</v>
      </c>
      <c r="O117" s="82" t="n">
        <v>14.73</v>
      </c>
      <c r="P117" s="82" t="n">
        <v>14.09</v>
      </c>
      <c r="Q117" s="82" t="n">
        <v>13.29</v>
      </c>
      <c r="R117" s="82" t="n">
        <v>15.66</v>
      </c>
      <c r="S117" s="82" t="n">
        <v>14.39</v>
      </c>
      <c r="T117" s="82" t="n">
        <v>15.26</v>
      </c>
      <c r="U117" s="82" t="n">
        <v>13.94</v>
      </c>
      <c r="V117" s="82" t="n">
        <v>14.81</v>
      </c>
      <c r="W117" s="82" t="n">
        <v>14.39</v>
      </c>
      <c r="X117" s="82" t="n">
        <v>14.52</v>
      </c>
      <c r="Y117" s="82" t="n">
        <v>14.7</v>
      </c>
      <c r="Z117" s="82" t="n">
        <v>13.84</v>
      </c>
      <c r="AA117" s="82" t="n">
        <v>15.51</v>
      </c>
      <c r="AB117" s="82" t="n">
        <v>16.97</v>
      </c>
      <c r="AC117" s="82" t="n">
        <v>16.75</v>
      </c>
      <c r="AD117" s="82" t="n">
        <v>17.71</v>
      </c>
      <c r="AE117" s="82" t="n">
        <v>15.99</v>
      </c>
      <c r="AF117" s="82" t="n">
        <v>0</v>
      </c>
      <c r="AG117" s="82" t="n">
        <v>0</v>
      </c>
      <c r="AH117" s="82" t="n">
        <v>0</v>
      </c>
    </row>
    <row r="118" ht="15.75" customHeight="1" s="120">
      <c r="A118" s="81" t="inlineStr">
        <is>
          <t>Illinois</t>
        </is>
      </c>
      <c r="B118" s="82" t="inlineStr">
        <is>
          <t>Agriculture - N2O - Agricultural Residue Burning</t>
        </is>
      </c>
      <c r="C118" s="82">
        <f>VLOOKUP(B118,$AJ$3:$AK$11,2,FALSE)</f>
        <v/>
      </c>
      <c r="D118" s="82" t="n">
        <v>0</v>
      </c>
      <c r="E118" s="82" t="n">
        <v>0</v>
      </c>
      <c r="F118" s="82" t="n">
        <v>0</v>
      </c>
      <c r="G118" s="82" t="n">
        <v>0</v>
      </c>
      <c r="H118" s="82" t="n">
        <v>0</v>
      </c>
      <c r="I118" s="82" t="n">
        <v>0</v>
      </c>
      <c r="J118" s="82" t="n">
        <v>0</v>
      </c>
      <c r="K118" s="82" t="n">
        <v>0</v>
      </c>
      <c r="L118" s="82" t="n">
        <v>0</v>
      </c>
      <c r="M118" s="82" t="n">
        <v>0</v>
      </c>
      <c r="N118" s="82" t="n">
        <v>0</v>
      </c>
      <c r="O118" s="82" t="n">
        <v>0</v>
      </c>
      <c r="P118" s="82" t="n">
        <v>0</v>
      </c>
      <c r="Q118" s="82" t="n">
        <v>0</v>
      </c>
      <c r="R118" s="82" t="n">
        <v>0</v>
      </c>
      <c r="S118" s="82" t="n">
        <v>0</v>
      </c>
      <c r="T118" s="82" t="n">
        <v>0</v>
      </c>
      <c r="U118" s="82" t="n">
        <v>0</v>
      </c>
      <c r="V118" s="82" t="n">
        <v>0</v>
      </c>
      <c r="W118" s="82" t="n">
        <v>0</v>
      </c>
      <c r="X118" s="82" t="n">
        <v>0</v>
      </c>
      <c r="Y118" s="82" t="n">
        <v>0</v>
      </c>
      <c r="Z118" s="82" t="n">
        <v>0</v>
      </c>
      <c r="AA118" s="82" t="n">
        <v>0</v>
      </c>
      <c r="AB118" s="82" t="n">
        <v>0</v>
      </c>
      <c r="AC118" s="82" t="n">
        <v>0</v>
      </c>
      <c r="AD118" s="82" t="n">
        <v>0</v>
      </c>
      <c r="AE118" s="82" t="n">
        <v>0</v>
      </c>
      <c r="AF118" s="82" t="n">
        <v>0</v>
      </c>
      <c r="AG118" s="82" t="n">
        <v>0</v>
      </c>
      <c r="AH118" s="82" t="n">
        <v>0</v>
      </c>
    </row>
    <row r="119" ht="15.75" customHeight="1" s="120">
      <c r="A119" s="81" t="inlineStr">
        <is>
          <t>Indiana</t>
        </is>
      </c>
      <c r="B119" s="82" t="inlineStr">
        <is>
          <t>Agriculture - CO2 - Liming</t>
        </is>
      </c>
      <c r="C119" s="82">
        <f>VLOOKUP(B119,$AJ$3:$AK$11,2,FALSE)</f>
        <v/>
      </c>
      <c r="D119" s="82" t="n">
        <v>0.49</v>
      </c>
      <c r="E119" s="82" t="n">
        <v>0.42</v>
      </c>
      <c r="F119" s="82" t="n">
        <v>0.43</v>
      </c>
      <c r="G119" s="82" t="n">
        <v>0.35</v>
      </c>
      <c r="H119" s="82" t="n">
        <v>0.36</v>
      </c>
      <c r="I119" s="82" t="n">
        <v>0.45</v>
      </c>
      <c r="J119" s="82" t="n">
        <v>0.46</v>
      </c>
      <c r="K119" s="82" t="n">
        <v>0.53</v>
      </c>
      <c r="L119" s="82" t="n">
        <v>0.96</v>
      </c>
      <c r="M119" s="82" t="n">
        <v>0.6</v>
      </c>
      <c r="N119" s="82" t="n">
        <v>0.44</v>
      </c>
      <c r="O119" s="82" t="n">
        <v>0.64</v>
      </c>
      <c r="P119" s="82" t="n">
        <v>0.57</v>
      </c>
      <c r="Q119" s="82" t="n">
        <v>0.8</v>
      </c>
      <c r="R119" s="82" t="n">
        <v>0.44</v>
      </c>
      <c r="S119" s="82" t="n">
        <v>0.57</v>
      </c>
      <c r="T119" s="82" t="n">
        <v>0.12</v>
      </c>
      <c r="U119" s="82" t="n">
        <v>0.52</v>
      </c>
      <c r="V119" s="82" t="n">
        <v>0.38</v>
      </c>
      <c r="W119" s="82" t="n">
        <v>0.57</v>
      </c>
      <c r="X119" s="82" t="n">
        <v>0.72</v>
      </c>
      <c r="Y119" s="82" t="n">
        <v>0.45</v>
      </c>
      <c r="Z119" s="82" t="n">
        <v>0.73</v>
      </c>
      <c r="AA119" s="82" t="n">
        <v>0.5600000000000001</v>
      </c>
      <c r="AB119" s="82" t="n">
        <v>0.48</v>
      </c>
      <c r="AC119" s="82" t="n">
        <v>0.58</v>
      </c>
      <c r="AD119" s="82" t="n">
        <v>0.49</v>
      </c>
      <c r="AE119" s="82" t="n">
        <v>0.49</v>
      </c>
      <c r="AF119" s="82" t="n">
        <v>0</v>
      </c>
      <c r="AG119" s="82" t="n">
        <v>0</v>
      </c>
      <c r="AH119" s="82" t="n">
        <v>0</v>
      </c>
    </row>
    <row r="120" ht="15.75" customHeight="1" s="120">
      <c r="A120" s="81" t="inlineStr">
        <is>
          <t>Indiana</t>
        </is>
      </c>
      <c r="B120" s="82" t="inlineStr">
        <is>
          <t>Agriculture - CO2 - Urea Fertilization</t>
        </is>
      </c>
      <c r="C120" s="82">
        <f>VLOOKUP(B120,$AJ$3:$AK$11,2,FALSE)</f>
        <v/>
      </c>
      <c r="D120" s="82" t="n">
        <v>0.08</v>
      </c>
      <c r="E120" s="82" t="n">
        <v>0.06</v>
      </c>
      <c r="F120" s="82" t="n">
        <v>0.06</v>
      </c>
      <c r="G120" s="82" t="n">
        <v>0.05</v>
      </c>
      <c r="H120" s="82" t="n">
        <v>0.06</v>
      </c>
      <c r="I120" s="82" t="n">
        <v>0.05</v>
      </c>
      <c r="J120" s="82" t="n">
        <v>0.04</v>
      </c>
      <c r="K120" s="82" t="n">
        <v>0.04</v>
      </c>
      <c r="L120" s="82" t="n">
        <v>0.04</v>
      </c>
      <c r="M120" s="82" t="n">
        <v>0.04</v>
      </c>
      <c r="N120" s="82" t="n">
        <v>0.05</v>
      </c>
      <c r="O120" s="82" t="n">
        <v>0.05</v>
      </c>
      <c r="P120" s="82" t="n">
        <v>0.05</v>
      </c>
      <c r="Q120" s="82" t="n">
        <v>0.05</v>
      </c>
      <c r="R120" s="82" t="n">
        <v>0.06</v>
      </c>
      <c r="S120" s="82" t="n">
        <v>0.06</v>
      </c>
      <c r="T120" s="82" t="n">
        <v>0.06</v>
      </c>
      <c r="U120" s="82" t="n">
        <v>0.06</v>
      </c>
      <c r="V120" s="82" t="n">
        <v>0.07000000000000001</v>
      </c>
      <c r="W120" s="82" t="n">
        <v>0.07000000000000001</v>
      </c>
      <c r="X120" s="82" t="n">
        <v>0.06</v>
      </c>
      <c r="Y120" s="82" t="n">
        <v>0.07000000000000001</v>
      </c>
      <c r="Z120" s="82" t="n">
        <v>0.08</v>
      </c>
      <c r="AA120" s="82" t="n">
        <v>0.08</v>
      </c>
      <c r="AB120" s="82" t="n">
        <v>0.09</v>
      </c>
      <c r="AC120" s="82" t="n">
        <v>0.09</v>
      </c>
      <c r="AD120" s="82" t="n">
        <v>0.09</v>
      </c>
      <c r="AE120" s="82" t="n">
        <v>0.09</v>
      </c>
      <c r="AF120" s="82" t="n">
        <v>0</v>
      </c>
      <c r="AG120" s="82" t="n">
        <v>0</v>
      </c>
      <c r="AH120" s="82" t="n">
        <v>0</v>
      </c>
    </row>
    <row r="121" ht="15.75" customHeight="1" s="120">
      <c r="A121" s="81" t="inlineStr">
        <is>
          <t>Indiana</t>
        </is>
      </c>
      <c r="B121" s="82" t="inlineStr">
        <is>
          <t>Agriculture - CH4 - Enteric Fermentation</t>
        </is>
      </c>
      <c r="C121" s="82">
        <f>VLOOKUP(B121,$AJ$3:$AK$11,2,FALSE)</f>
        <v/>
      </c>
      <c r="D121" s="82" t="n">
        <v>2.21</v>
      </c>
      <c r="E121" s="82" t="n">
        <v>2.14</v>
      </c>
      <c r="F121" s="82" t="n">
        <v>2.12</v>
      </c>
      <c r="G121" s="82" t="n">
        <v>2.08</v>
      </c>
      <c r="H121" s="82" t="n">
        <v>2.13</v>
      </c>
      <c r="I121" s="82" t="n">
        <v>2.14</v>
      </c>
      <c r="J121" s="82" t="n">
        <v>2.04</v>
      </c>
      <c r="K121" s="82" t="n">
        <v>2.06</v>
      </c>
      <c r="L121" s="82" t="n">
        <v>1.92</v>
      </c>
      <c r="M121" s="82" t="n">
        <v>1.94</v>
      </c>
      <c r="N121" s="82" t="n">
        <v>1.83</v>
      </c>
      <c r="O121" s="82" t="n">
        <v>1.71</v>
      </c>
      <c r="P121" s="82" t="n">
        <v>1.74</v>
      </c>
      <c r="Q121" s="82" t="n">
        <v>1.73</v>
      </c>
      <c r="R121" s="82" t="n">
        <v>1.69</v>
      </c>
      <c r="S121" s="82" t="n">
        <v>1.75</v>
      </c>
      <c r="T121" s="82" t="n">
        <v>1.78</v>
      </c>
      <c r="U121" s="82" t="n">
        <v>1.82</v>
      </c>
      <c r="V121" s="82" t="n">
        <v>1.82</v>
      </c>
      <c r="W121" s="82" t="n">
        <v>1.76</v>
      </c>
      <c r="X121" s="82" t="n">
        <v>1.84</v>
      </c>
      <c r="Y121" s="82" t="n">
        <v>1.81</v>
      </c>
      <c r="Z121" s="82" t="n">
        <v>1.79</v>
      </c>
      <c r="AA121" s="82" t="n">
        <v>1.74</v>
      </c>
      <c r="AB121" s="82" t="n">
        <v>1.77</v>
      </c>
      <c r="AC121" s="82" t="n">
        <v>1.87</v>
      </c>
      <c r="AD121" s="82" t="n">
        <v>1.9</v>
      </c>
      <c r="AE121" s="82" t="n">
        <v>1.93</v>
      </c>
      <c r="AF121" s="82" t="n">
        <v>0</v>
      </c>
      <c r="AG121" s="82" t="n">
        <v>0</v>
      </c>
      <c r="AH121" s="82" t="n">
        <v>0</v>
      </c>
    </row>
    <row r="122" ht="15.75" customHeight="1" s="120">
      <c r="A122" s="81" t="inlineStr">
        <is>
          <t>Indiana</t>
        </is>
      </c>
      <c r="B122" s="82" t="inlineStr">
        <is>
          <t>Agriculture - CH4 - Manure Management</t>
        </is>
      </c>
      <c r="C122" s="82">
        <f>VLOOKUP(B122,$AJ$3:$AK$11,2,FALSE)</f>
        <v/>
      </c>
      <c r="D122" s="82" t="n">
        <v>1.34</v>
      </c>
      <c r="E122" s="82" t="n">
        <v>1.5</v>
      </c>
      <c r="F122" s="82" t="n">
        <v>1.31</v>
      </c>
      <c r="G122" s="82" t="n">
        <v>1.37</v>
      </c>
      <c r="H122" s="82" t="n">
        <v>1.36</v>
      </c>
      <c r="I122" s="82" t="n">
        <v>1.4</v>
      </c>
      <c r="J122" s="82" t="n">
        <v>1.21</v>
      </c>
      <c r="K122" s="82" t="n">
        <v>1.16</v>
      </c>
      <c r="L122" s="82" t="n">
        <v>1.39</v>
      </c>
      <c r="M122" s="82" t="n">
        <v>1.25</v>
      </c>
      <c r="N122" s="82" t="n">
        <v>1.14</v>
      </c>
      <c r="O122" s="82" t="n">
        <v>1.2</v>
      </c>
      <c r="P122" s="82" t="n">
        <v>1.29</v>
      </c>
      <c r="Q122" s="82" t="n">
        <v>1.18</v>
      </c>
      <c r="R122" s="82" t="n">
        <v>1.23</v>
      </c>
      <c r="S122" s="82" t="n">
        <v>1.34</v>
      </c>
      <c r="T122" s="82" t="n">
        <v>1.29</v>
      </c>
      <c r="U122" s="82" t="n">
        <v>1.48</v>
      </c>
      <c r="V122" s="82" t="n">
        <v>1.4</v>
      </c>
      <c r="W122" s="82" t="n">
        <v>1.3</v>
      </c>
      <c r="X122" s="82" t="n">
        <v>1.51</v>
      </c>
      <c r="Y122" s="82" t="n">
        <v>1.5</v>
      </c>
      <c r="Z122" s="82" t="n">
        <v>1.59</v>
      </c>
      <c r="AA122" s="82" t="n">
        <v>1.44</v>
      </c>
      <c r="AB122" s="82" t="n">
        <v>1.42</v>
      </c>
      <c r="AC122" s="82" t="n">
        <v>1.57</v>
      </c>
      <c r="AD122" s="82" t="n">
        <v>1.68</v>
      </c>
      <c r="AE122" s="82" t="n">
        <v>1.64</v>
      </c>
      <c r="AF122" s="82" t="n">
        <v>0</v>
      </c>
      <c r="AG122" s="82" t="n">
        <v>0</v>
      </c>
      <c r="AH122" s="82" t="n">
        <v>0</v>
      </c>
    </row>
    <row r="123" ht="15.75" customHeight="1" s="120">
      <c r="A123" s="81" t="inlineStr">
        <is>
          <t>Indiana</t>
        </is>
      </c>
      <c r="B123" s="82" t="inlineStr">
        <is>
          <t>Agriculture - CH4 - Rice Cultivation</t>
        </is>
      </c>
      <c r="C123" s="82">
        <f>VLOOKUP(B123,$AJ$3:$AK$11,2,FALSE)</f>
        <v/>
      </c>
      <c r="D123" s="82" t="n">
        <v>0</v>
      </c>
      <c r="E123" s="82" t="n">
        <v>0</v>
      </c>
      <c r="F123" s="82" t="n">
        <v>0</v>
      </c>
      <c r="G123" s="82" t="n">
        <v>0</v>
      </c>
      <c r="H123" s="82" t="n">
        <v>0</v>
      </c>
      <c r="I123" s="82" t="n">
        <v>0</v>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row>
    <row r="124" ht="15.75" customHeight="1" s="120">
      <c r="A124" s="81" t="inlineStr">
        <is>
          <t>Indiana</t>
        </is>
      </c>
      <c r="B124" s="82" t="inlineStr">
        <is>
          <t>Agriculture - CH4 - Agricultural Residue Burning</t>
        </is>
      </c>
      <c r="C124" s="82">
        <f>VLOOKUP(B124,$AJ$3:$AK$11,2,FALSE)</f>
        <v/>
      </c>
      <c r="D124" s="82" t="n">
        <v>0</v>
      </c>
      <c r="E124" s="82" t="n">
        <v>0</v>
      </c>
      <c r="F124" s="82" t="n">
        <v>0</v>
      </c>
      <c r="G124" s="82" t="n">
        <v>0</v>
      </c>
      <c r="H124" s="82" t="n">
        <v>0</v>
      </c>
      <c r="I124" s="82" t="n">
        <v>0</v>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row>
    <row r="125" ht="15.75" customHeight="1" s="120">
      <c r="A125" s="81" t="inlineStr">
        <is>
          <t>Indiana</t>
        </is>
      </c>
      <c r="B125" s="82" t="inlineStr">
        <is>
          <t>Agriculture - N2O - Manure Management</t>
        </is>
      </c>
      <c r="C125" s="82">
        <f>VLOOKUP(B125,$AJ$3:$AK$11,2,FALSE)</f>
        <v/>
      </c>
      <c r="D125" s="82" t="n">
        <v>0.44</v>
      </c>
      <c r="E125" s="82" t="n">
        <v>0.43</v>
      </c>
      <c r="F125" s="82" t="n">
        <v>0.42</v>
      </c>
      <c r="G125" s="82" t="n">
        <v>0.4</v>
      </c>
      <c r="H125" s="82" t="n">
        <v>0.4</v>
      </c>
      <c r="I125" s="82" t="n">
        <v>0.4</v>
      </c>
      <c r="J125" s="82" t="n">
        <v>0.41</v>
      </c>
      <c r="K125" s="82" t="n">
        <v>0.39</v>
      </c>
      <c r="L125" s="82" t="n">
        <v>0.38</v>
      </c>
      <c r="M125" s="82" t="n">
        <v>0.37</v>
      </c>
      <c r="N125" s="82" t="n">
        <v>0.36</v>
      </c>
      <c r="O125" s="82" t="n">
        <v>0.36</v>
      </c>
      <c r="P125" s="82" t="n">
        <v>0.36</v>
      </c>
      <c r="Q125" s="82" t="n">
        <v>0.35</v>
      </c>
      <c r="R125" s="82" t="n">
        <v>0.33</v>
      </c>
      <c r="S125" s="82" t="n">
        <v>0.34</v>
      </c>
      <c r="T125" s="82" t="n">
        <v>0.35</v>
      </c>
      <c r="U125" s="82" t="n">
        <v>0.34</v>
      </c>
      <c r="V125" s="82" t="n">
        <v>0.34</v>
      </c>
      <c r="W125" s="82" t="n">
        <v>0.34</v>
      </c>
      <c r="X125" s="82" t="n">
        <v>0.35</v>
      </c>
      <c r="Y125" s="82" t="n">
        <v>0.33</v>
      </c>
      <c r="Z125" s="82" t="n">
        <v>0.34</v>
      </c>
      <c r="AA125" s="82" t="n">
        <v>0.34</v>
      </c>
      <c r="AB125" s="82" t="n">
        <v>0.35</v>
      </c>
      <c r="AC125" s="82" t="n">
        <v>0.37</v>
      </c>
      <c r="AD125" s="82" t="n">
        <v>0.38</v>
      </c>
      <c r="AE125" s="82" t="n">
        <v>0.38</v>
      </c>
      <c r="AF125" s="82" t="n">
        <v>0</v>
      </c>
      <c r="AG125" s="82" t="n">
        <v>0</v>
      </c>
      <c r="AH125" s="82" t="n">
        <v>0</v>
      </c>
    </row>
    <row r="126" ht="15.75" customHeight="1" s="120">
      <c r="A126" s="81" t="inlineStr">
        <is>
          <t>Indiana</t>
        </is>
      </c>
      <c r="B126" s="82" t="inlineStr">
        <is>
          <t>Agriculture - N2O - Ag Soils</t>
        </is>
      </c>
      <c r="C126" s="82">
        <f>VLOOKUP(B126,$AJ$3:$AK$11,2,FALSE)</f>
        <v/>
      </c>
      <c r="D126" s="82" t="n">
        <v>7.87</v>
      </c>
      <c r="E126" s="82" t="n">
        <v>7.64</v>
      </c>
      <c r="F126" s="82" t="n">
        <v>8.039999999999999</v>
      </c>
      <c r="G126" s="82" t="n">
        <v>8.17</v>
      </c>
      <c r="H126" s="82" t="n">
        <v>8.43</v>
      </c>
      <c r="I126" s="82" t="n">
        <v>7.56</v>
      </c>
      <c r="J126" s="82" t="n">
        <v>7.5</v>
      </c>
      <c r="K126" s="82" t="n">
        <v>8.23</v>
      </c>
      <c r="L126" s="82" t="n">
        <v>8.300000000000001</v>
      </c>
      <c r="M126" s="82" t="n">
        <v>8.130000000000001</v>
      </c>
      <c r="N126" s="82" t="n">
        <v>8.529999999999999</v>
      </c>
      <c r="O126" s="82" t="n">
        <v>8.74</v>
      </c>
      <c r="P126" s="82" t="n">
        <v>7.94</v>
      </c>
      <c r="Q126" s="82" t="n">
        <v>7.8</v>
      </c>
      <c r="R126" s="82" t="n">
        <v>9.31</v>
      </c>
      <c r="S126" s="82" t="n">
        <v>8.890000000000001</v>
      </c>
      <c r="T126" s="82" t="n">
        <v>8.949999999999999</v>
      </c>
      <c r="U126" s="82" t="n">
        <v>8.210000000000001</v>
      </c>
      <c r="V126" s="82" t="n">
        <v>8.5</v>
      </c>
      <c r="W126" s="82" t="n">
        <v>8.92</v>
      </c>
      <c r="X126" s="82" t="n">
        <v>8.960000000000001</v>
      </c>
      <c r="Y126" s="82" t="n">
        <v>8.73</v>
      </c>
      <c r="Z126" s="82" t="n">
        <v>8.57</v>
      </c>
      <c r="AA126" s="82" t="n">
        <v>9.300000000000001</v>
      </c>
      <c r="AB126" s="82" t="n">
        <v>9.98</v>
      </c>
      <c r="AC126" s="82" t="n">
        <v>9.48</v>
      </c>
      <c r="AD126" s="82" t="n">
        <v>10.32</v>
      </c>
      <c r="AE126" s="82" t="n">
        <v>9.140000000000001</v>
      </c>
      <c r="AF126" s="82" t="n">
        <v>0</v>
      </c>
      <c r="AG126" s="82" t="n">
        <v>0</v>
      </c>
      <c r="AH126" s="82" t="n">
        <v>0</v>
      </c>
    </row>
    <row r="127" ht="15.75" customHeight="1" s="120">
      <c r="A127" s="81" t="inlineStr">
        <is>
          <t>Indiana</t>
        </is>
      </c>
      <c r="B127" s="82" t="inlineStr">
        <is>
          <t>Agriculture - N2O - Agricultural Residue Burning</t>
        </is>
      </c>
      <c r="C127" s="82">
        <f>VLOOKUP(B127,$AJ$3:$AK$11,2,FALSE)</f>
        <v/>
      </c>
      <c r="D127" s="82" t="n">
        <v>0</v>
      </c>
      <c r="E127" s="82" t="n">
        <v>0</v>
      </c>
      <c r="F127" s="82" t="n">
        <v>0</v>
      </c>
      <c r="G127" s="82" t="n">
        <v>0</v>
      </c>
      <c r="H127" s="82" t="n">
        <v>0</v>
      </c>
      <c r="I127" s="82" t="n">
        <v>0</v>
      </c>
      <c r="J127" s="82" t="n">
        <v>0</v>
      </c>
      <c r="K127" s="82" t="n">
        <v>0</v>
      </c>
      <c r="L127" s="82" t="n">
        <v>0</v>
      </c>
      <c r="M127" s="82" t="n">
        <v>0</v>
      </c>
      <c r="N127" s="82" t="n">
        <v>0</v>
      </c>
      <c r="O127" s="82" t="n">
        <v>0</v>
      </c>
      <c r="P127" s="82" t="n">
        <v>0</v>
      </c>
      <c r="Q127" s="82" t="n">
        <v>0</v>
      </c>
      <c r="R127" s="82" t="n">
        <v>0</v>
      </c>
      <c r="S127" s="82" t="n">
        <v>0</v>
      </c>
      <c r="T127" s="82" t="n">
        <v>0</v>
      </c>
      <c r="U127" s="82" t="n">
        <v>0</v>
      </c>
      <c r="V127" s="82" t="n">
        <v>0</v>
      </c>
      <c r="W127" s="82" t="n">
        <v>0</v>
      </c>
      <c r="X127" s="82" t="n">
        <v>0</v>
      </c>
      <c r="Y127" s="82" t="n">
        <v>0</v>
      </c>
      <c r="Z127" s="82" t="n">
        <v>0</v>
      </c>
      <c r="AA127" s="82" t="n">
        <v>0</v>
      </c>
      <c r="AB127" s="82" t="n">
        <v>0</v>
      </c>
      <c r="AC127" s="82" t="n">
        <v>0</v>
      </c>
      <c r="AD127" s="82" t="n">
        <v>0</v>
      </c>
      <c r="AE127" s="82" t="n">
        <v>0</v>
      </c>
      <c r="AF127" s="82" t="n">
        <v>0</v>
      </c>
      <c r="AG127" s="82" t="n">
        <v>0</v>
      </c>
      <c r="AH127" s="82" t="n">
        <v>0</v>
      </c>
    </row>
    <row r="128" ht="15.75" customHeight="1" s="120">
      <c r="A128" s="81" t="inlineStr">
        <is>
          <t>Iowa</t>
        </is>
      </c>
      <c r="B128" s="82" t="inlineStr">
        <is>
          <t>Agriculture - CO2 - Liming</t>
        </is>
      </c>
      <c r="C128" s="82">
        <f>VLOOKUP(B128,$AJ$3:$AK$11,2,FALSE)</f>
        <v/>
      </c>
      <c r="D128" s="82" t="n">
        <v>0.41</v>
      </c>
      <c r="E128" s="82" t="n">
        <v>0.34</v>
      </c>
      <c r="F128" s="82" t="n">
        <v>0.35</v>
      </c>
      <c r="G128" s="82" t="n">
        <v>0.29</v>
      </c>
      <c r="H128" s="82" t="n">
        <v>0.3</v>
      </c>
      <c r="I128" s="82" t="n">
        <v>0.39</v>
      </c>
      <c r="J128" s="82" t="n">
        <v>0.21</v>
      </c>
      <c r="K128" s="82" t="n">
        <v>0.29</v>
      </c>
      <c r="L128" s="82" t="n">
        <v>0.34</v>
      </c>
      <c r="M128" s="82" t="n">
        <v>0.4</v>
      </c>
      <c r="N128" s="82" t="n">
        <v>0.33</v>
      </c>
      <c r="O128" s="82" t="n">
        <v>0.3</v>
      </c>
      <c r="P128" s="82" t="n">
        <v>0.86</v>
      </c>
      <c r="Q128" s="82" t="n">
        <v>0.45</v>
      </c>
      <c r="R128" s="82" t="n">
        <v>0.32</v>
      </c>
      <c r="S128" s="82" t="n">
        <v>0.03</v>
      </c>
      <c r="T128" s="82" t="n">
        <v>0.12</v>
      </c>
      <c r="U128" s="82" t="n">
        <v>0.37</v>
      </c>
      <c r="V128" s="82" t="n">
        <v>0.4</v>
      </c>
      <c r="W128" s="82" t="n">
        <v>0</v>
      </c>
      <c r="X128" s="82" t="n">
        <v>0.35</v>
      </c>
      <c r="Y128" s="82" t="n">
        <v>0.42</v>
      </c>
      <c r="Z128" s="82" t="n">
        <v>0.43</v>
      </c>
      <c r="AA128" s="82" t="n">
        <v>0.13</v>
      </c>
      <c r="AB128" s="82" t="n">
        <v>0.11</v>
      </c>
      <c r="AC128" s="82" t="n">
        <v>0.35</v>
      </c>
      <c r="AD128" s="82" t="n">
        <v>0.13</v>
      </c>
      <c r="AE128" s="82" t="n">
        <v>0.13</v>
      </c>
      <c r="AF128" s="82" t="n">
        <v>0</v>
      </c>
      <c r="AG128" s="82" t="n">
        <v>0</v>
      </c>
      <c r="AH128" s="82" t="n">
        <v>0</v>
      </c>
    </row>
    <row r="129" ht="15.75" customHeight="1" s="120">
      <c r="A129" s="81" t="inlineStr">
        <is>
          <t>Iowa</t>
        </is>
      </c>
      <c r="B129" s="82" t="inlineStr">
        <is>
          <t>Agriculture - CO2 - Urea Fertilization</t>
        </is>
      </c>
      <c r="C129" s="82">
        <f>VLOOKUP(B129,$AJ$3:$AK$11,2,FALSE)</f>
        <v/>
      </c>
      <c r="D129" s="82" t="n">
        <v>0.13</v>
      </c>
      <c r="E129" s="82" t="n">
        <v>0.12</v>
      </c>
      <c r="F129" s="82" t="n">
        <v>0.13</v>
      </c>
      <c r="G129" s="82" t="n">
        <v>0.14</v>
      </c>
      <c r="H129" s="82" t="n">
        <v>0.13</v>
      </c>
      <c r="I129" s="82" t="n">
        <v>0.14</v>
      </c>
      <c r="J129" s="82" t="n">
        <v>0.12</v>
      </c>
      <c r="K129" s="82" t="n">
        <v>0.12</v>
      </c>
      <c r="L129" s="82" t="n">
        <v>0.12</v>
      </c>
      <c r="M129" s="82" t="n">
        <v>0.12</v>
      </c>
      <c r="N129" s="82" t="n">
        <v>0.14</v>
      </c>
      <c r="O129" s="82" t="n">
        <v>0.18</v>
      </c>
      <c r="P129" s="82" t="n">
        <v>0.17</v>
      </c>
      <c r="Q129" s="82" t="n">
        <v>0.16</v>
      </c>
      <c r="R129" s="82" t="n">
        <v>0.16</v>
      </c>
      <c r="S129" s="82" t="n">
        <v>0.15</v>
      </c>
      <c r="T129" s="82" t="n">
        <v>0.15</v>
      </c>
      <c r="U129" s="82" t="n">
        <v>0.15</v>
      </c>
      <c r="V129" s="82" t="n">
        <v>0.15</v>
      </c>
      <c r="W129" s="82" t="n">
        <v>0.12</v>
      </c>
      <c r="X129" s="82" t="n">
        <v>0.1</v>
      </c>
      <c r="Y129" s="82" t="n">
        <v>0.12</v>
      </c>
      <c r="Z129" s="82" t="n">
        <v>0.12</v>
      </c>
      <c r="AA129" s="82" t="n">
        <v>0.14</v>
      </c>
      <c r="AB129" s="82" t="n">
        <v>0.14</v>
      </c>
      <c r="AC129" s="82" t="n">
        <v>0.14</v>
      </c>
      <c r="AD129" s="82" t="n">
        <v>0.14</v>
      </c>
      <c r="AE129" s="82" t="n">
        <v>0.14</v>
      </c>
      <c r="AF129" s="82" t="n">
        <v>0</v>
      </c>
      <c r="AG129" s="82" t="n">
        <v>0</v>
      </c>
      <c r="AH129" s="82" t="n">
        <v>0</v>
      </c>
    </row>
    <row r="130" ht="15.75" customHeight="1" s="120">
      <c r="A130" s="81" t="inlineStr">
        <is>
          <t>Iowa</t>
        </is>
      </c>
      <c r="B130" s="82" t="inlineStr">
        <is>
          <t>Agriculture - CH4 - Enteric Fermentation</t>
        </is>
      </c>
      <c r="C130" s="82">
        <f>VLOOKUP(B130,$AJ$3:$AK$11,2,FALSE)</f>
        <v/>
      </c>
      <c r="D130" s="82" t="n">
        <v>7.7</v>
      </c>
      <c r="E130" s="82" t="n">
        <v>7.72</v>
      </c>
      <c r="F130" s="82" t="n">
        <v>7.67</v>
      </c>
      <c r="G130" s="82" t="n">
        <v>7.53</v>
      </c>
      <c r="H130" s="82" t="n">
        <v>7.53</v>
      </c>
      <c r="I130" s="82" t="n">
        <v>7.67</v>
      </c>
      <c r="J130" s="82" t="n">
        <v>7.26</v>
      </c>
      <c r="K130" s="82" t="n">
        <v>7.29</v>
      </c>
      <c r="L130" s="82" t="n">
        <v>7.14</v>
      </c>
      <c r="M130" s="82" t="n">
        <v>7.46</v>
      </c>
      <c r="N130" s="82" t="n">
        <v>7.58</v>
      </c>
      <c r="O130" s="82" t="n">
        <v>7.36</v>
      </c>
      <c r="P130" s="82" t="n">
        <v>7.28</v>
      </c>
      <c r="Q130" s="82" t="n">
        <v>7.52</v>
      </c>
      <c r="R130" s="82" t="n">
        <v>7.24</v>
      </c>
      <c r="S130" s="82" t="n">
        <v>7.47</v>
      </c>
      <c r="T130" s="82" t="n">
        <v>7.86</v>
      </c>
      <c r="U130" s="82" t="n">
        <v>8.19</v>
      </c>
      <c r="V130" s="82" t="n">
        <v>8.41</v>
      </c>
      <c r="W130" s="82" t="n">
        <v>8.34</v>
      </c>
      <c r="X130" s="82" t="n">
        <v>8.24</v>
      </c>
      <c r="Y130" s="82" t="n">
        <v>8.25</v>
      </c>
      <c r="Z130" s="82" t="n">
        <v>8.300000000000001</v>
      </c>
      <c r="AA130" s="82" t="n">
        <v>8.32</v>
      </c>
      <c r="AB130" s="82" t="n">
        <v>8.1</v>
      </c>
      <c r="AC130" s="82" t="n">
        <v>8.31</v>
      </c>
      <c r="AD130" s="82" t="n">
        <v>8.449999999999999</v>
      </c>
      <c r="AE130" s="82" t="n">
        <v>8.48</v>
      </c>
      <c r="AF130" s="82" t="n">
        <v>0</v>
      </c>
      <c r="AG130" s="82" t="n">
        <v>0</v>
      </c>
      <c r="AH130" s="82" t="n">
        <v>0</v>
      </c>
    </row>
    <row r="131" ht="15.75" customHeight="1" s="120">
      <c r="A131" s="81" t="inlineStr">
        <is>
          <t>Iowa</t>
        </is>
      </c>
      <c r="B131" s="82" t="inlineStr">
        <is>
          <t>Agriculture - CH4 - Manure Management</t>
        </is>
      </c>
      <c r="C131" s="82">
        <f>VLOOKUP(B131,$AJ$3:$AK$11,2,FALSE)</f>
        <v/>
      </c>
      <c r="D131" s="82" t="n">
        <v>4.44</v>
      </c>
      <c r="E131" s="82" t="n">
        <v>4.84</v>
      </c>
      <c r="F131" s="82" t="n">
        <v>4.5</v>
      </c>
      <c r="G131" s="82" t="n">
        <v>4.7</v>
      </c>
      <c r="H131" s="82" t="n">
        <v>5.06</v>
      </c>
      <c r="I131" s="82" t="n">
        <v>5.04</v>
      </c>
      <c r="J131" s="82" t="n">
        <v>4.34</v>
      </c>
      <c r="K131" s="82" t="n">
        <v>4.71</v>
      </c>
      <c r="L131" s="82" t="n">
        <v>5.56</v>
      </c>
      <c r="M131" s="82" t="n">
        <v>5.49</v>
      </c>
      <c r="N131" s="82" t="n">
        <v>5.41</v>
      </c>
      <c r="O131" s="82" t="n">
        <v>5.29</v>
      </c>
      <c r="P131" s="82" t="n">
        <v>5.39</v>
      </c>
      <c r="Q131" s="82" t="n">
        <v>5.21</v>
      </c>
      <c r="R131" s="82" t="n">
        <v>5.01</v>
      </c>
      <c r="S131" s="82" t="n">
        <v>5.4</v>
      </c>
      <c r="T131" s="82" t="n">
        <v>5.22</v>
      </c>
      <c r="U131" s="82" t="n">
        <v>5.68</v>
      </c>
      <c r="V131" s="82" t="n">
        <v>5.39</v>
      </c>
      <c r="W131" s="82" t="n">
        <v>4.89</v>
      </c>
      <c r="X131" s="82" t="n">
        <v>5.57</v>
      </c>
      <c r="Y131" s="82" t="n">
        <v>5.51</v>
      </c>
      <c r="Z131" s="82" t="n">
        <v>6.07</v>
      </c>
      <c r="AA131" s="82" t="n">
        <v>5.55</v>
      </c>
      <c r="AB131" s="82" t="n">
        <v>5.29</v>
      </c>
      <c r="AC131" s="82" t="n">
        <v>5.79</v>
      </c>
      <c r="AD131" s="82" t="n">
        <v>6.13</v>
      </c>
      <c r="AE131" s="82" t="n">
        <v>6.12</v>
      </c>
      <c r="AF131" s="82" t="n">
        <v>0</v>
      </c>
      <c r="AG131" s="82" t="n">
        <v>0</v>
      </c>
      <c r="AH131" s="82" t="n">
        <v>0</v>
      </c>
    </row>
    <row r="132" ht="15.75" customHeight="1" s="120">
      <c r="A132" s="81" t="inlineStr">
        <is>
          <t>Iowa</t>
        </is>
      </c>
      <c r="B132" s="82" t="inlineStr">
        <is>
          <t>Agriculture - CH4 - Rice Cultivation</t>
        </is>
      </c>
      <c r="C132" s="82">
        <f>VLOOKUP(B132,$AJ$3:$AK$11,2,FALSE)</f>
        <v/>
      </c>
      <c r="D132" s="82" t="n">
        <v>0</v>
      </c>
      <c r="E132" s="82" t="n">
        <v>0</v>
      </c>
      <c r="F132" s="82" t="n">
        <v>0</v>
      </c>
      <c r="G132" s="82" t="n">
        <v>0</v>
      </c>
      <c r="H132" s="82" t="n">
        <v>0</v>
      </c>
      <c r="I132" s="82" t="n">
        <v>0</v>
      </c>
      <c r="J132" s="82" t="n">
        <v>0</v>
      </c>
      <c r="K132" s="82" t="n">
        <v>0</v>
      </c>
      <c r="L132" s="82" t="n">
        <v>0</v>
      </c>
      <c r="M132" s="82" t="n">
        <v>0</v>
      </c>
      <c r="N132" s="82" t="n">
        <v>0</v>
      </c>
      <c r="O132" s="82" t="n">
        <v>0</v>
      </c>
      <c r="P132" s="82" t="n">
        <v>0</v>
      </c>
      <c r="Q132" s="82" t="n">
        <v>0</v>
      </c>
      <c r="R132" s="82" t="n">
        <v>0</v>
      </c>
      <c r="S132" s="82" t="n">
        <v>0</v>
      </c>
      <c r="T132" s="82" t="n">
        <v>0</v>
      </c>
      <c r="U132" s="82" t="n">
        <v>0</v>
      </c>
      <c r="V132" s="82" t="n">
        <v>0</v>
      </c>
      <c r="W132" s="82" t="n">
        <v>0</v>
      </c>
      <c r="X132" s="82" t="n">
        <v>0</v>
      </c>
      <c r="Y132" s="82" t="n">
        <v>0</v>
      </c>
      <c r="Z132" s="82" t="n">
        <v>0</v>
      </c>
      <c r="AA132" s="82" t="n">
        <v>0</v>
      </c>
      <c r="AB132" s="82" t="n">
        <v>0</v>
      </c>
      <c r="AC132" s="82" t="n">
        <v>0</v>
      </c>
      <c r="AD132" s="82" t="n">
        <v>0</v>
      </c>
      <c r="AE132" s="82" t="n">
        <v>0</v>
      </c>
      <c r="AF132" s="82" t="n">
        <v>0</v>
      </c>
      <c r="AG132" s="82" t="n">
        <v>0</v>
      </c>
      <c r="AH132" s="82" t="n">
        <v>0</v>
      </c>
    </row>
    <row r="133" ht="15.75" customHeight="1" s="120">
      <c r="A133" s="81" t="inlineStr">
        <is>
          <t>Iowa</t>
        </is>
      </c>
      <c r="B133" s="82" t="inlineStr">
        <is>
          <t>Agriculture - CH4 - Agricultural Residue Burning</t>
        </is>
      </c>
      <c r="C133" s="82">
        <f>VLOOKUP(B133,$AJ$3:$AK$11,2,FALSE)</f>
        <v/>
      </c>
      <c r="D133" s="82" t="n">
        <v>0.01</v>
      </c>
      <c r="E133" s="82" t="n">
        <v>0</v>
      </c>
      <c r="F133" s="82" t="n">
        <v>0</v>
      </c>
      <c r="G133" s="82" t="n">
        <v>0</v>
      </c>
      <c r="H133" s="82" t="n">
        <v>0.01</v>
      </c>
      <c r="I133" s="82" t="n">
        <v>0</v>
      </c>
      <c r="J133" s="82" t="n">
        <v>0</v>
      </c>
      <c r="K133" s="82" t="n">
        <v>0</v>
      </c>
      <c r="L133" s="82" t="n">
        <v>0.01</v>
      </c>
      <c r="M133" s="82" t="n">
        <v>0.01</v>
      </c>
      <c r="N133" s="82" t="n">
        <v>0</v>
      </c>
      <c r="O133" s="82" t="n">
        <v>0</v>
      </c>
      <c r="P133" s="82" t="n">
        <v>0.01</v>
      </c>
      <c r="Q133" s="82" t="n">
        <v>0</v>
      </c>
      <c r="R133" s="82" t="n">
        <v>0</v>
      </c>
      <c r="S133" s="82" t="n">
        <v>0.01</v>
      </c>
      <c r="T133" s="82" t="n">
        <v>0.01</v>
      </c>
      <c r="U133" s="82" t="n">
        <v>0.01</v>
      </c>
      <c r="V133" s="82" t="n">
        <v>0.01</v>
      </c>
      <c r="W133" s="82" t="n">
        <v>0.01</v>
      </c>
      <c r="X133" s="82" t="n">
        <v>0.01</v>
      </c>
      <c r="Y133" s="82" t="n">
        <v>0.01</v>
      </c>
      <c r="Z133" s="82" t="n">
        <v>0</v>
      </c>
      <c r="AA133" s="82" t="n">
        <v>0.01</v>
      </c>
      <c r="AB133" s="82" t="n">
        <v>0.01</v>
      </c>
      <c r="AC133" s="82" t="n">
        <v>0.01</v>
      </c>
      <c r="AD133" s="82" t="n">
        <v>0.01</v>
      </c>
      <c r="AE133" s="82" t="n">
        <v>0.01</v>
      </c>
      <c r="AF133" s="82" t="n">
        <v>0</v>
      </c>
      <c r="AG133" s="82" t="n">
        <v>0</v>
      </c>
      <c r="AH133" s="82" t="n">
        <v>0</v>
      </c>
    </row>
    <row r="134" ht="15.75" customHeight="1" s="120">
      <c r="A134" s="81" t="inlineStr">
        <is>
          <t>Iowa</t>
        </is>
      </c>
      <c r="B134" s="82" t="inlineStr">
        <is>
          <t>Agriculture - N2O - Manure Management</t>
        </is>
      </c>
      <c r="C134" s="82">
        <f>VLOOKUP(B134,$AJ$3:$AK$11,2,FALSE)</f>
        <v/>
      </c>
      <c r="D134" s="82" t="n">
        <v>0.91</v>
      </c>
      <c r="E134" s="82" t="n">
        <v>0.9</v>
      </c>
      <c r="F134" s="82" t="n">
        <v>0.85</v>
      </c>
      <c r="G134" s="82" t="n">
        <v>0.8</v>
      </c>
      <c r="H134" s="82" t="n">
        <v>0.84</v>
      </c>
      <c r="I134" s="82" t="n">
        <v>0.86</v>
      </c>
      <c r="J134" s="82" t="n">
        <v>0.82</v>
      </c>
      <c r="K134" s="82" t="n">
        <v>0.86</v>
      </c>
      <c r="L134" s="82" t="n">
        <v>0.85</v>
      </c>
      <c r="M134" s="82" t="n">
        <v>0.9399999999999999</v>
      </c>
      <c r="N134" s="82" t="n">
        <v>0.98</v>
      </c>
      <c r="O134" s="82" t="n">
        <v>0.93</v>
      </c>
      <c r="P134" s="82" t="n">
        <v>0.95</v>
      </c>
      <c r="Q134" s="82" t="n">
        <v>1</v>
      </c>
      <c r="R134" s="82" t="n">
        <v>0.92</v>
      </c>
      <c r="S134" s="82" t="n">
        <v>0.9399999999999999</v>
      </c>
      <c r="T134" s="82" t="n">
        <v>1.01</v>
      </c>
      <c r="U134" s="82" t="n">
        <v>1.04</v>
      </c>
      <c r="V134" s="82" t="n">
        <v>1.06</v>
      </c>
      <c r="W134" s="82" t="n">
        <v>1.04</v>
      </c>
      <c r="X134" s="82" t="n">
        <v>1.03</v>
      </c>
      <c r="Y134" s="82" t="n">
        <v>1.01</v>
      </c>
      <c r="Z134" s="82" t="n">
        <v>1.04</v>
      </c>
      <c r="AA134" s="82" t="n">
        <v>1.03</v>
      </c>
      <c r="AB134" s="82" t="n">
        <v>1.08</v>
      </c>
      <c r="AC134" s="82" t="n">
        <v>1.07</v>
      </c>
      <c r="AD134" s="82" t="n">
        <v>1.1</v>
      </c>
      <c r="AE134" s="82" t="n">
        <v>1.12</v>
      </c>
      <c r="AF134" s="82" t="n">
        <v>0</v>
      </c>
      <c r="AG134" s="82" t="n">
        <v>0</v>
      </c>
      <c r="AH134" s="82" t="n">
        <v>0</v>
      </c>
    </row>
    <row r="135" ht="15.75" customHeight="1" s="120">
      <c r="A135" s="81" t="inlineStr">
        <is>
          <t>Iowa</t>
        </is>
      </c>
      <c r="B135" s="82" t="inlineStr">
        <is>
          <t>Agriculture - N2O - Ag Soils</t>
        </is>
      </c>
      <c r="C135" s="82">
        <f>VLOOKUP(B135,$AJ$3:$AK$11,2,FALSE)</f>
        <v/>
      </c>
      <c r="D135" s="82" t="n">
        <v>16.86</v>
      </c>
      <c r="E135" s="82" t="n">
        <v>17.13</v>
      </c>
      <c r="F135" s="82" t="n">
        <v>17.4</v>
      </c>
      <c r="G135" s="82" t="n">
        <v>14.89</v>
      </c>
      <c r="H135" s="82" t="n">
        <v>18.7</v>
      </c>
      <c r="I135" s="82" t="n">
        <v>17.72</v>
      </c>
      <c r="J135" s="82" t="n">
        <v>18.06</v>
      </c>
      <c r="K135" s="82" t="n">
        <v>18.82</v>
      </c>
      <c r="L135" s="82" t="n">
        <v>19.23</v>
      </c>
      <c r="M135" s="82" t="n">
        <v>19.2</v>
      </c>
      <c r="N135" s="82" t="n">
        <v>18.86</v>
      </c>
      <c r="O135" s="82" t="n">
        <v>18.52</v>
      </c>
      <c r="P135" s="82" t="n">
        <v>19.1</v>
      </c>
      <c r="Q135" s="82" t="n">
        <v>17.28</v>
      </c>
      <c r="R135" s="82" t="n">
        <v>20.15</v>
      </c>
      <c r="S135" s="82" t="n">
        <v>20.55</v>
      </c>
      <c r="T135" s="82" t="n">
        <v>19.88</v>
      </c>
      <c r="U135" s="82" t="n">
        <v>19.95</v>
      </c>
      <c r="V135" s="82" t="n">
        <v>19.63</v>
      </c>
      <c r="W135" s="82" t="n">
        <v>19.43</v>
      </c>
      <c r="X135" s="82" t="n">
        <v>19.87</v>
      </c>
      <c r="Y135" s="82" t="n">
        <v>20.72</v>
      </c>
      <c r="Z135" s="82" t="n">
        <v>19.61</v>
      </c>
      <c r="AA135" s="82" t="n">
        <v>19.76</v>
      </c>
      <c r="AB135" s="82" t="n">
        <v>20.95</v>
      </c>
      <c r="AC135" s="82" t="n">
        <v>21.97</v>
      </c>
      <c r="AD135" s="82" t="n">
        <v>22.39</v>
      </c>
      <c r="AE135" s="82" t="n">
        <v>20.06</v>
      </c>
      <c r="AF135" s="82" t="n">
        <v>0</v>
      </c>
      <c r="AG135" s="82" t="n">
        <v>0</v>
      </c>
      <c r="AH135" s="82" t="n">
        <v>0</v>
      </c>
    </row>
    <row r="136" ht="15.75" customHeight="1" s="120">
      <c r="A136" s="81" t="inlineStr">
        <is>
          <t>Iowa</t>
        </is>
      </c>
      <c r="B136" s="82" t="inlineStr">
        <is>
          <t>Agriculture - N2O - Agricultural Residue Burning</t>
        </is>
      </c>
      <c r="C136" s="82">
        <f>VLOOKUP(B136,$AJ$3:$AK$11,2,FALSE)</f>
        <v/>
      </c>
      <c r="D136" s="82" t="n">
        <v>0</v>
      </c>
      <c r="E136" s="82" t="n">
        <v>0</v>
      </c>
      <c r="F136" s="82" t="n">
        <v>0</v>
      </c>
      <c r="G136" s="82" t="n">
        <v>0</v>
      </c>
      <c r="H136" s="82" t="n">
        <v>0</v>
      </c>
      <c r="I136" s="82" t="n">
        <v>0</v>
      </c>
      <c r="J136" s="82" t="n">
        <v>0</v>
      </c>
      <c r="K136" s="82" t="n">
        <v>0</v>
      </c>
      <c r="L136" s="82" t="n">
        <v>0</v>
      </c>
      <c r="M136" s="82" t="n">
        <v>0</v>
      </c>
      <c r="N136" s="82" t="n">
        <v>0</v>
      </c>
      <c r="O136" s="82" t="n">
        <v>0</v>
      </c>
      <c r="P136" s="82" t="n">
        <v>0</v>
      </c>
      <c r="Q136" s="82" t="n">
        <v>0</v>
      </c>
      <c r="R136" s="82" t="n">
        <v>0</v>
      </c>
      <c r="S136" s="82" t="n">
        <v>0</v>
      </c>
      <c r="T136" s="82" t="n">
        <v>0</v>
      </c>
      <c r="U136" s="82" t="n">
        <v>0</v>
      </c>
      <c r="V136" s="82" t="n">
        <v>0</v>
      </c>
      <c r="W136" s="82" t="n">
        <v>0</v>
      </c>
      <c r="X136" s="82" t="n">
        <v>0</v>
      </c>
      <c r="Y136" s="82" t="n">
        <v>0</v>
      </c>
      <c r="Z136" s="82" t="n">
        <v>0</v>
      </c>
      <c r="AA136" s="82" t="n">
        <v>0</v>
      </c>
      <c r="AB136" s="82" t="n">
        <v>0</v>
      </c>
      <c r="AC136" s="82" t="n">
        <v>0</v>
      </c>
      <c r="AD136" s="82" t="n">
        <v>0</v>
      </c>
      <c r="AE136" s="82" t="n">
        <v>0</v>
      </c>
      <c r="AF136" s="82" t="n">
        <v>0</v>
      </c>
      <c r="AG136" s="82" t="n">
        <v>0</v>
      </c>
      <c r="AH136" s="82" t="n">
        <v>0</v>
      </c>
    </row>
    <row r="137" ht="15.75" customHeight="1" s="120">
      <c r="A137" s="81" t="inlineStr">
        <is>
          <t>Kansas</t>
        </is>
      </c>
      <c r="B137" s="82" t="inlineStr">
        <is>
          <t>Agriculture - CO2 - Liming</t>
        </is>
      </c>
      <c r="C137" s="82">
        <f>VLOOKUP(B137,$AJ$3:$AK$11,2,FALSE)</f>
        <v/>
      </c>
      <c r="D137" s="82" t="n">
        <v>0.05</v>
      </c>
      <c r="E137" s="82" t="n">
        <v>0.04</v>
      </c>
      <c r="F137" s="82" t="n">
        <v>0.04</v>
      </c>
      <c r="G137" s="82" t="n">
        <v>0.03</v>
      </c>
      <c r="H137" s="82" t="n">
        <v>0.05</v>
      </c>
      <c r="I137" s="82" t="n">
        <v>0.05</v>
      </c>
      <c r="J137" s="82" t="n">
        <v>0.07000000000000001</v>
      </c>
      <c r="K137" s="82" t="n">
        <v>0.11</v>
      </c>
      <c r="L137" s="82" t="n">
        <v>0.07000000000000001</v>
      </c>
      <c r="M137" s="82" t="n">
        <v>0</v>
      </c>
      <c r="N137" s="82" t="n">
        <v>0.03</v>
      </c>
      <c r="O137" s="82" t="n">
        <v>0.02</v>
      </c>
      <c r="P137" s="82" t="n">
        <v>0.01</v>
      </c>
      <c r="Q137" s="82" t="n">
        <v>0.03</v>
      </c>
      <c r="R137" s="82" t="n">
        <v>0.01</v>
      </c>
      <c r="S137" s="82" t="n">
        <v>0.06</v>
      </c>
      <c r="T137" s="82" t="n">
        <v>0.12</v>
      </c>
      <c r="U137" s="82" t="n">
        <v>0.1</v>
      </c>
      <c r="V137" s="82" t="n">
        <v>0.16</v>
      </c>
      <c r="W137" s="82" t="n">
        <v>0</v>
      </c>
      <c r="X137" s="82" t="n">
        <v>0.02</v>
      </c>
      <c r="Y137" s="82" t="n">
        <v>0.06</v>
      </c>
      <c r="Z137" s="82" t="n">
        <v>0.07000000000000001</v>
      </c>
      <c r="AA137" s="82" t="n">
        <v>0.03</v>
      </c>
      <c r="AB137" s="82" t="n">
        <v>0.02</v>
      </c>
      <c r="AC137" s="82" t="n">
        <v>0.03</v>
      </c>
      <c r="AD137" s="82" t="n">
        <v>0.02</v>
      </c>
      <c r="AE137" s="82" t="n">
        <v>0.02</v>
      </c>
      <c r="AF137" s="82" t="n">
        <v>0</v>
      </c>
      <c r="AG137" s="82" t="n">
        <v>0</v>
      </c>
      <c r="AH137" s="82" t="n">
        <v>0</v>
      </c>
    </row>
    <row r="138" ht="15.75" customHeight="1" s="120">
      <c r="A138" s="81" t="inlineStr">
        <is>
          <t>Kansas</t>
        </is>
      </c>
      <c r="B138" s="82" t="inlineStr">
        <is>
          <t>Agriculture - CO2 - Urea Fertilization</t>
        </is>
      </c>
      <c r="C138" s="82">
        <f>VLOOKUP(B138,$AJ$3:$AK$11,2,FALSE)</f>
        <v/>
      </c>
      <c r="D138" s="82" t="n">
        <v>0.1</v>
      </c>
      <c r="E138" s="82" t="n">
        <v>0.09</v>
      </c>
      <c r="F138" s="82" t="n">
        <v>0.09</v>
      </c>
      <c r="G138" s="82" t="n">
        <v>0.1</v>
      </c>
      <c r="H138" s="82" t="n">
        <v>0.1</v>
      </c>
      <c r="I138" s="82" t="n">
        <v>0.08</v>
      </c>
      <c r="J138" s="82" t="n">
        <v>0.07000000000000001</v>
      </c>
      <c r="K138" s="82" t="n">
        <v>0.1</v>
      </c>
      <c r="L138" s="82" t="n">
        <v>0.13</v>
      </c>
      <c r="M138" s="82" t="n">
        <v>0.14</v>
      </c>
      <c r="N138" s="82" t="n">
        <v>0.16</v>
      </c>
      <c r="O138" s="82" t="n">
        <v>0.19</v>
      </c>
      <c r="P138" s="82" t="n">
        <v>0.21</v>
      </c>
      <c r="Q138" s="82" t="n">
        <v>0.21</v>
      </c>
      <c r="R138" s="82" t="n">
        <v>0.21</v>
      </c>
      <c r="S138" s="82" t="n">
        <v>0.2</v>
      </c>
      <c r="T138" s="82" t="n">
        <v>0.22</v>
      </c>
      <c r="U138" s="82" t="n">
        <v>0.25</v>
      </c>
      <c r="V138" s="82" t="n">
        <v>0.22</v>
      </c>
      <c r="W138" s="82" t="n">
        <v>0.21</v>
      </c>
      <c r="X138" s="82" t="n">
        <v>0.19</v>
      </c>
      <c r="Y138" s="82" t="n">
        <v>0.21</v>
      </c>
      <c r="Z138" s="82" t="n">
        <v>0.23</v>
      </c>
      <c r="AA138" s="82" t="n">
        <v>0.22</v>
      </c>
      <c r="AB138" s="82" t="n">
        <v>0.21</v>
      </c>
      <c r="AC138" s="82" t="n">
        <v>0.21</v>
      </c>
      <c r="AD138" s="82" t="n">
        <v>0.21</v>
      </c>
      <c r="AE138" s="82" t="n">
        <v>0.21</v>
      </c>
      <c r="AF138" s="82" t="n">
        <v>0</v>
      </c>
      <c r="AG138" s="82" t="n">
        <v>0</v>
      </c>
      <c r="AH138" s="82" t="n">
        <v>0</v>
      </c>
    </row>
    <row r="139" ht="15.75" customHeight="1" s="120">
      <c r="A139" s="81" t="inlineStr">
        <is>
          <t>Kansas</t>
        </is>
      </c>
      <c r="B139" s="82" t="inlineStr">
        <is>
          <t>Agriculture - CH4 - Enteric Fermentation</t>
        </is>
      </c>
      <c r="C139" s="82">
        <f>VLOOKUP(B139,$AJ$3:$AK$11,2,FALSE)</f>
        <v/>
      </c>
      <c r="D139" s="82" t="n">
        <v>8.960000000000001</v>
      </c>
      <c r="E139" s="82" t="n">
        <v>9.279999999999999</v>
      </c>
      <c r="F139" s="82" t="n">
        <v>9.43</v>
      </c>
      <c r="G139" s="82" t="n">
        <v>9.859999999999999</v>
      </c>
      <c r="H139" s="82" t="n">
        <v>10.34</v>
      </c>
      <c r="I139" s="82" t="n">
        <v>10.88</v>
      </c>
      <c r="J139" s="82" t="n">
        <v>11.21</v>
      </c>
      <c r="K139" s="82" t="n">
        <v>11.37</v>
      </c>
      <c r="L139" s="82" t="n">
        <v>11.39</v>
      </c>
      <c r="M139" s="82" t="n">
        <v>11.51</v>
      </c>
      <c r="N139" s="82" t="n">
        <v>11.98</v>
      </c>
      <c r="O139" s="82" t="n">
        <v>12.18</v>
      </c>
      <c r="P139" s="82" t="n">
        <v>12.27</v>
      </c>
      <c r="Q139" s="82" t="n">
        <v>11.88</v>
      </c>
      <c r="R139" s="82" t="n">
        <v>12.3</v>
      </c>
      <c r="S139" s="82" t="n">
        <v>12.3</v>
      </c>
      <c r="T139" s="82" t="n">
        <v>12.58</v>
      </c>
      <c r="U139" s="82" t="n">
        <v>12.39</v>
      </c>
      <c r="V139" s="82" t="n">
        <v>12.71</v>
      </c>
      <c r="W139" s="82" t="n">
        <v>12.14</v>
      </c>
      <c r="X139" s="82" t="n">
        <v>11.67</v>
      </c>
      <c r="Y139" s="82" t="n">
        <v>12.13</v>
      </c>
      <c r="Z139" s="82" t="n">
        <v>12.01</v>
      </c>
      <c r="AA139" s="82" t="n">
        <v>11.46</v>
      </c>
      <c r="AB139" s="82" t="n">
        <v>11.46</v>
      </c>
      <c r="AC139" s="82" t="n">
        <v>11.67</v>
      </c>
      <c r="AD139" s="82" t="n">
        <v>12.16</v>
      </c>
      <c r="AE139" s="82" t="n">
        <v>12.47</v>
      </c>
      <c r="AF139" s="82" t="n">
        <v>0</v>
      </c>
      <c r="AG139" s="82" t="n">
        <v>0</v>
      </c>
      <c r="AH139" s="82" t="n">
        <v>0</v>
      </c>
    </row>
    <row r="140" ht="15.75" customHeight="1" s="120">
      <c r="A140" s="81" t="inlineStr">
        <is>
          <t>Kansas</t>
        </is>
      </c>
      <c r="B140" s="82" t="inlineStr">
        <is>
          <t>Agriculture - CH4 - Manure Management</t>
        </is>
      </c>
      <c r="C140" s="82">
        <f>VLOOKUP(B140,$AJ$3:$AK$11,2,FALSE)</f>
        <v/>
      </c>
      <c r="D140" s="82" t="n">
        <v>0.75</v>
      </c>
      <c r="E140" s="82" t="n">
        <v>0.77</v>
      </c>
      <c r="F140" s="82" t="n">
        <v>0.72</v>
      </c>
      <c r="G140" s="82" t="n">
        <v>0.73</v>
      </c>
      <c r="H140" s="82" t="n">
        <v>0.75</v>
      </c>
      <c r="I140" s="82" t="n">
        <v>0.74</v>
      </c>
      <c r="J140" s="82" t="n">
        <v>0.79</v>
      </c>
      <c r="K140" s="82" t="n">
        <v>0.8100000000000001</v>
      </c>
      <c r="L140" s="82" t="n">
        <v>0.92</v>
      </c>
      <c r="M140" s="82" t="n">
        <v>0.93</v>
      </c>
      <c r="N140" s="82" t="n">
        <v>1.04</v>
      </c>
      <c r="O140" s="82" t="n">
        <v>1.17</v>
      </c>
      <c r="P140" s="82" t="n">
        <v>1.22</v>
      </c>
      <c r="Q140" s="82" t="n">
        <v>1.3</v>
      </c>
      <c r="R140" s="82" t="n">
        <v>1.34</v>
      </c>
      <c r="S140" s="82" t="n">
        <v>1.41</v>
      </c>
      <c r="T140" s="82" t="n">
        <v>1.49</v>
      </c>
      <c r="U140" s="82" t="n">
        <v>1.57</v>
      </c>
      <c r="V140" s="82" t="n">
        <v>1.52</v>
      </c>
      <c r="W140" s="82" t="n">
        <v>1.55</v>
      </c>
      <c r="X140" s="82" t="n">
        <v>1.64</v>
      </c>
      <c r="Y140" s="82" t="n">
        <v>1.73</v>
      </c>
      <c r="Z140" s="82" t="n">
        <v>1.75</v>
      </c>
      <c r="AA140" s="82" t="n">
        <v>1.7</v>
      </c>
      <c r="AB140" s="82" t="n">
        <v>1.67</v>
      </c>
      <c r="AC140" s="82" t="n">
        <v>1.84</v>
      </c>
      <c r="AD140" s="82" t="n">
        <v>1.86</v>
      </c>
      <c r="AE140" s="82" t="n">
        <v>1.88</v>
      </c>
      <c r="AF140" s="82" t="n">
        <v>0</v>
      </c>
      <c r="AG140" s="82" t="n">
        <v>0</v>
      </c>
      <c r="AH140" s="82" t="n">
        <v>0</v>
      </c>
    </row>
    <row r="141" ht="15.75" customHeight="1" s="120">
      <c r="A141" s="81" t="inlineStr">
        <is>
          <t>Kansas</t>
        </is>
      </c>
      <c r="B141" s="82" t="inlineStr">
        <is>
          <t>Agriculture - CH4 - Rice Cultivation</t>
        </is>
      </c>
      <c r="C141" s="82">
        <f>VLOOKUP(B141,$AJ$3:$AK$11,2,FALSE)</f>
        <v/>
      </c>
      <c r="D141" s="82" t="n">
        <v>0</v>
      </c>
      <c r="E141" s="82" t="n">
        <v>0</v>
      </c>
      <c r="F141" s="82" t="n">
        <v>0</v>
      </c>
      <c r="G141" s="82" t="n">
        <v>0</v>
      </c>
      <c r="H141" s="82" t="n">
        <v>0</v>
      </c>
      <c r="I141" s="82" t="n">
        <v>0</v>
      </c>
      <c r="J141" s="82" t="n">
        <v>0</v>
      </c>
      <c r="K141" s="82" t="n">
        <v>0</v>
      </c>
      <c r="L141" s="82" t="n">
        <v>0</v>
      </c>
      <c r="M141" s="82" t="n">
        <v>0</v>
      </c>
      <c r="N141" s="82" t="n">
        <v>0</v>
      </c>
      <c r="O141" s="82" t="n">
        <v>0</v>
      </c>
      <c r="P141" s="82" t="n">
        <v>0</v>
      </c>
      <c r="Q141" s="82" t="n">
        <v>0</v>
      </c>
      <c r="R141" s="82" t="n">
        <v>0</v>
      </c>
      <c r="S141" s="82" t="n">
        <v>0</v>
      </c>
      <c r="T141" s="82" t="n">
        <v>0</v>
      </c>
      <c r="U141" s="82" t="n">
        <v>0</v>
      </c>
      <c r="V141" s="82" t="n">
        <v>0</v>
      </c>
      <c r="W141" s="82" t="n">
        <v>0</v>
      </c>
      <c r="X141" s="82" t="n">
        <v>0</v>
      </c>
      <c r="Y141" s="82" t="n">
        <v>0</v>
      </c>
      <c r="Z141" s="82" t="n">
        <v>0</v>
      </c>
      <c r="AA141" s="82" t="n">
        <v>0</v>
      </c>
      <c r="AB141" s="82" t="n">
        <v>0</v>
      </c>
      <c r="AC141" s="82" t="n">
        <v>0</v>
      </c>
      <c r="AD141" s="82" t="n">
        <v>0</v>
      </c>
      <c r="AE141" s="82" t="n">
        <v>0</v>
      </c>
      <c r="AF141" s="82" t="n">
        <v>0</v>
      </c>
      <c r="AG141" s="82" t="n">
        <v>0</v>
      </c>
      <c r="AH141" s="82" t="n">
        <v>0</v>
      </c>
    </row>
    <row r="142" ht="15.75" customHeight="1" s="120">
      <c r="A142" s="81" t="inlineStr">
        <is>
          <t>Kansas</t>
        </is>
      </c>
      <c r="B142" s="82" t="inlineStr">
        <is>
          <t>Agriculture - CH4 - Agricultural Residue Burning</t>
        </is>
      </c>
      <c r="C142" s="82">
        <f>VLOOKUP(B142,$AJ$3:$AK$11,2,FALSE)</f>
        <v/>
      </c>
      <c r="D142" s="82" t="n">
        <v>0.01</v>
      </c>
      <c r="E142" s="82" t="n">
        <v>0.01</v>
      </c>
      <c r="F142" s="82" t="n">
        <v>0.01</v>
      </c>
      <c r="G142" s="82" t="n">
        <v>0.01</v>
      </c>
      <c r="H142" s="82" t="n">
        <v>0.01</v>
      </c>
      <c r="I142" s="82" t="n">
        <v>0.01</v>
      </c>
      <c r="J142" s="82" t="n">
        <v>0.01</v>
      </c>
      <c r="K142" s="82" t="n">
        <v>0.01</v>
      </c>
      <c r="L142" s="82" t="n">
        <v>0.01</v>
      </c>
      <c r="M142" s="82" t="n">
        <v>0.01</v>
      </c>
      <c r="N142" s="82" t="n">
        <v>0.01</v>
      </c>
      <c r="O142" s="82" t="n">
        <v>0.01</v>
      </c>
      <c r="P142" s="82" t="n">
        <v>0.01</v>
      </c>
      <c r="Q142" s="82" t="n">
        <v>0.01</v>
      </c>
      <c r="R142" s="82" t="n">
        <v>0</v>
      </c>
      <c r="S142" s="82" t="n">
        <v>0.01</v>
      </c>
      <c r="T142" s="82" t="n">
        <v>0.01</v>
      </c>
      <c r="U142" s="82" t="n">
        <v>0.01</v>
      </c>
      <c r="V142" s="82" t="n">
        <v>0.01</v>
      </c>
      <c r="W142" s="82" t="n">
        <v>0.01</v>
      </c>
      <c r="X142" s="82" t="n">
        <v>0.01</v>
      </c>
      <c r="Y142" s="82" t="n">
        <v>0.01</v>
      </c>
      <c r="Z142" s="82" t="n">
        <v>0.01</v>
      </c>
      <c r="AA142" s="82" t="n">
        <v>0.01</v>
      </c>
      <c r="AB142" s="82" t="n">
        <v>0.01</v>
      </c>
      <c r="AC142" s="82" t="n">
        <v>0.01</v>
      </c>
      <c r="AD142" s="82" t="n">
        <v>0.01</v>
      </c>
      <c r="AE142" s="82" t="n">
        <v>0.01</v>
      </c>
      <c r="AF142" s="82" t="n">
        <v>0</v>
      </c>
      <c r="AG142" s="82" t="n">
        <v>0</v>
      </c>
      <c r="AH142" s="82" t="n">
        <v>0</v>
      </c>
    </row>
    <row r="143" ht="15.75" customHeight="1" s="120">
      <c r="A143" s="81" t="inlineStr">
        <is>
          <t>Kansas</t>
        </is>
      </c>
      <c r="B143" s="82" t="inlineStr">
        <is>
          <t>Agriculture - N2O - Manure Management</t>
        </is>
      </c>
      <c r="C143" s="82">
        <f>VLOOKUP(B143,$AJ$3:$AK$11,2,FALSE)</f>
        <v/>
      </c>
      <c r="D143" s="82" t="n">
        <v>0.84</v>
      </c>
      <c r="E143" s="82" t="n">
        <v>0.9</v>
      </c>
      <c r="F143" s="82" t="n">
        <v>0.93</v>
      </c>
      <c r="G143" s="82" t="n">
        <v>0.91</v>
      </c>
      <c r="H143" s="82" t="n">
        <v>0.97</v>
      </c>
      <c r="I143" s="82" t="n">
        <v>1.06</v>
      </c>
      <c r="J143" s="82" t="n">
        <v>1.09</v>
      </c>
      <c r="K143" s="82" t="n">
        <v>1.08</v>
      </c>
      <c r="L143" s="82" t="n">
        <v>1.12</v>
      </c>
      <c r="M143" s="82" t="n">
        <v>1.16</v>
      </c>
      <c r="N143" s="82" t="n">
        <v>1.23</v>
      </c>
      <c r="O143" s="82" t="n">
        <v>1.23</v>
      </c>
      <c r="P143" s="82" t="n">
        <v>1.29</v>
      </c>
      <c r="Q143" s="82" t="n">
        <v>1.24</v>
      </c>
      <c r="R143" s="82" t="n">
        <v>1.24</v>
      </c>
      <c r="S143" s="82" t="n">
        <v>1.23</v>
      </c>
      <c r="T143" s="82" t="n">
        <v>1.32</v>
      </c>
      <c r="U143" s="82" t="n">
        <v>1.32</v>
      </c>
      <c r="V143" s="82" t="n">
        <v>1.28</v>
      </c>
      <c r="W143" s="82" t="n">
        <v>1.24</v>
      </c>
      <c r="X143" s="82" t="n">
        <v>1.23</v>
      </c>
      <c r="Y143" s="82" t="n">
        <v>1.22</v>
      </c>
      <c r="Z143" s="82" t="n">
        <v>1.24</v>
      </c>
      <c r="AA143" s="82" t="n">
        <v>1.27</v>
      </c>
      <c r="AB143" s="82" t="n">
        <v>1.27</v>
      </c>
      <c r="AC143" s="82" t="n">
        <v>1.29</v>
      </c>
      <c r="AD143" s="82" t="n">
        <v>1.31</v>
      </c>
      <c r="AE143" s="82" t="n">
        <v>1.3</v>
      </c>
      <c r="AF143" s="82" t="n">
        <v>0</v>
      </c>
      <c r="AG143" s="82" t="n">
        <v>0</v>
      </c>
      <c r="AH143" s="82" t="n">
        <v>0</v>
      </c>
    </row>
    <row r="144" ht="15.75" customHeight="1" s="120">
      <c r="A144" s="81" t="inlineStr">
        <is>
          <t>Kansas</t>
        </is>
      </c>
      <c r="B144" s="82" t="inlineStr">
        <is>
          <t>Agriculture - N2O - Ag Soils</t>
        </is>
      </c>
      <c r="C144" s="82">
        <f>VLOOKUP(B144,$AJ$3:$AK$11,2,FALSE)</f>
        <v/>
      </c>
      <c r="D144" s="82" t="n">
        <v>10.81</v>
      </c>
      <c r="E144" s="82" t="n">
        <v>10.96</v>
      </c>
      <c r="F144" s="82" t="n">
        <v>11.73</v>
      </c>
      <c r="G144" s="82" t="n">
        <v>11.71</v>
      </c>
      <c r="H144" s="82" t="n">
        <v>12.54</v>
      </c>
      <c r="I144" s="82" t="n">
        <v>12.25</v>
      </c>
      <c r="J144" s="82" t="n">
        <v>13.27</v>
      </c>
      <c r="K144" s="82" t="n">
        <v>13.9</v>
      </c>
      <c r="L144" s="82" t="n">
        <v>13.99</v>
      </c>
      <c r="M144" s="82" t="n">
        <v>14.1</v>
      </c>
      <c r="N144" s="82" t="n">
        <v>13.62</v>
      </c>
      <c r="O144" s="82" t="n">
        <v>14.05</v>
      </c>
      <c r="P144" s="82" t="n">
        <v>13.29</v>
      </c>
      <c r="Q144" s="82" t="n">
        <v>13.02</v>
      </c>
      <c r="R144" s="82" t="n">
        <v>14.34</v>
      </c>
      <c r="S144" s="82" t="n">
        <v>14.3</v>
      </c>
      <c r="T144" s="82" t="n">
        <v>12.67</v>
      </c>
      <c r="U144" s="82" t="n">
        <v>12.91</v>
      </c>
      <c r="V144" s="82" t="n">
        <v>12.85</v>
      </c>
      <c r="W144" s="82" t="n">
        <v>13.53</v>
      </c>
      <c r="X144" s="82" t="n">
        <v>12.86</v>
      </c>
      <c r="Y144" s="82" t="n">
        <v>12.07</v>
      </c>
      <c r="Z144" s="82" t="n">
        <v>12.16</v>
      </c>
      <c r="AA144" s="82" t="n">
        <v>11.91</v>
      </c>
      <c r="AB144" s="82" t="n">
        <v>12</v>
      </c>
      <c r="AC144" s="82" t="n">
        <v>12.42</v>
      </c>
      <c r="AD144" s="82" t="n">
        <v>13.53</v>
      </c>
      <c r="AE144" s="82" t="n">
        <v>12.28</v>
      </c>
      <c r="AF144" s="82" t="n">
        <v>0</v>
      </c>
      <c r="AG144" s="82" t="n">
        <v>0</v>
      </c>
      <c r="AH144" s="82" t="n">
        <v>0</v>
      </c>
    </row>
    <row r="145" ht="15.75" customHeight="1" s="120">
      <c r="A145" s="81" t="inlineStr">
        <is>
          <t>Kansas</t>
        </is>
      </c>
      <c r="B145" s="82" t="inlineStr">
        <is>
          <t>Agriculture - N2O - Agricultural Residue Burning</t>
        </is>
      </c>
      <c r="C145" s="82">
        <f>VLOOKUP(B145,$AJ$3:$AK$11,2,FALSE)</f>
        <v/>
      </c>
      <c r="D145" s="82" t="n">
        <v>0</v>
      </c>
      <c r="E145" s="82" t="n">
        <v>0</v>
      </c>
      <c r="F145" s="82" t="n">
        <v>0</v>
      </c>
      <c r="G145" s="82" t="n">
        <v>0</v>
      </c>
      <c r="H145" s="82" t="n">
        <v>0</v>
      </c>
      <c r="I145" s="82" t="n">
        <v>0</v>
      </c>
      <c r="J145" s="82" t="n">
        <v>0</v>
      </c>
      <c r="K145" s="82" t="n">
        <v>0</v>
      </c>
      <c r="L145" s="82" t="n">
        <v>0</v>
      </c>
      <c r="M145" s="82" t="n">
        <v>0</v>
      </c>
      <c r="N145" s="82" t="n">
        <v>0</v>
      </c>
      <c r="O145" s="82" t="n">
        <v>0</v>
      </c>
      <c r="P145" s="82" t="n">
        <v>0</v>
      </c>
      <c r="Q145" s="82" t="n">
        <v>0</v>
      </c>
      <c r="R145" s="82" t="n">
        <v>0</v>
      </c>
      <c r="S145" s="82" t="n">
        <v>0</v>
      </c>
      <c r="T145" s="82" t="n">
        <v>0</v>
      </c>
      <c r="U145" s="82" t="n">
        <v>0</v>
      </c>
      <c r="V145" s="82" t="n">
        <v>0</v>
      </c>
      <c r="W145" s="82" t="n">
        <v>0</v>
      </c>
      <c r="X145" s="82" t="n">
        <v>0</v>
      </c>
      <c r="Y145" s="82" t="n">
        <v>0</v>
      </c>
      <c r="Z145" s="82" t="n">
        <v>0</v>
      </c>
      <c r="AA145" s="82" t="n">
        <v>0</v>
      </c>
      <c r="AB145" s="82" t="n">
        <v>0</v>
      </c>
      <c r="AC145" s="82" t="n">
        <v>0</v>
      </c>
      <c r="AD145" s="82" t="n">
        <v>0</v>
      </c>
      <c r="AE145" s="82" t="n">
        <v>0</v>
      </c>
      <c r="AF145" s="82" t="n">
        <v>0</v>
      </c>
      <c r="AG145" s="82" t="n">
        <v>0</v>
      </c>
      <c r="AH145" s="82" t="n">
        <v>0</v>
      </c>
    </row>
    <row r="146" ht="15.75" customHeight="1" s="120">
      <c r="A146" s="81" t="inlineStr">
        <is>
          <t>Kentucky</t>
        </is>
      </c>
      <c r="B146" s="82" t="inlineStr">
        <is>
          <t>Agriculture - CO2 - Liming</t>
        </is>
      </c>
      <c r="C146" s="82">
        <f>VLOOKUP(B146,$AJ$3:$AK$11,2,FALSE)</f>
        <v/>
      </c>
      <c r="D146" s="82" t="n">
        <v>0.55</v>
      </c>
      <c r="E146" s="82" t="n">
        <v>0.46</v>
      </c>
      <c r="F146" s="82" t="n">
        <v>0.47</v>
      </c>
      <c r="G146" s="82" t="n">
        <v>0.39</v>
      </c>
      <c r="H146" s="82" t="n">
        <v>0.39</v>
      </c>
      <c r="I146" s="82" t="n">
        <v>0.32</v>
      </c>
      <c r="J146" s="82" t="n">
        <v>0.3</v>
      </c>
      <c r="K146" s="82" t="n">
        <v>0.17</v>
      </c>
      <c r="L146" s="82" t="n">
        <v>0.11</v>
      </c>
      <c r="M146" s="82" t="n">
        <v>0.23</v>
      </c>
      <c r="N146" s="82" t="n">
        <v>0.24</v>
      </c>
      <c r="O146" s="82" t="n">
        <v>0.22</v>
      </c>
      <c r="P146" s="82" t="n">
        <v>0.2</v>
      </c>
      <c r="Q146" s="82" t="n">
        <v>0.26</v>
      </c>
      <c r="R146" s="82" t="n">
        <v>0.15</v>
      </c>
      <c r="S146" s="82" t="n">
        <v>0.03</v>
      </c>
      <c r="T146" s="82" t="n">
        <v>0.12</v>
      </c>
      <c r="U146" s="82" t="n">
        <v>0.18</v>
      </c>
      <c r="V146" s="82" t="n">
        <v>0</v>
      </c>
      <c r="W146" s="82" t="n">
        <v>0.15</v>
      </c>
      <c r="X146" s="82" t="n">
        <v>0.16</v>
      </c>
      <c r="Y146" s="82" t="n">
        <v>0.15</v>
      </c>
      <c r="Z146" s="82" t="n">
        <v>0.2</v>
      </c>
      <c r="AA146" s="82" t="n">
        <v>0.16</v>
      </c>
      <c r="AB146" s="82" t="n">
        <v>0.12</v>
      </c>
      <c r="AC146" s="82" t="n">
        <v>0.15</v>
      </c>
      <c r="AD146" s="82" t="n">
        <v>0.15</v>
      </c>
      <c r="AE146" s="82" t="n">
        <v>0.15</v>
      </c>
      <c r="AF146" s="82" t="n">
        <v>0</v>
      </c>
      <c r="AG146" s="82" t="n">
        <v>0</v>
      </c>
      <c r="AH146" s="82" t="n">
        <v>0</v>
      </c>
    </row>
    <row r="147" ht="15.75" customHeight="1" s="120">
      <c r="A147" s="81" t="inlineStr">
        <is>
          <t>Kentucky</t>
        </is>
      </c>
      <c r="B147" s="82" t="inlineStr">
        <is>
          <t>Agriculture - CO2 - Urea Fertilization</t>
        </is>
      </c>
      <c r="C147" s="82">
        <f>VLOOKUP(B147,$AJ$3:$AK$11,2,FALSE)</f>
        <v/>
      </c>
      <c r="D147" s="82" t="n">
        <v>0.09</v>
      </c>
      <c r="E147" s="82" t="n">
        <v>0.08</v>
      </c>
      <c r="F147" s="82" t="n">
        <v>0.08</v>
      </c>
      <c r="G147" s="82" t="n">
        <v>0.08</v>
      </c>
      <c r="H147" s="82" t="n">
        <v>0.08</v>
      </c>
      <c r="I147" s="82" t="n">
        <v>0.07000000000000001</v>
      </c>
      <c r="J147" s="82" t="n">
        <v>0.07000000000000001</v>
      </c>
      <c r="K147" s="82" t="n">
        <v>0.07000000000000001</v>
      </c>
      <c r="L147" s="82" t="n">
        <v>0.08</v>
      </c>
      <c r="M147" s="82" t="n">
        <v>0.08</v>
      </c>
      <c r="N147" s="82" t="n">
        <v>0.07000000000000001</v>
      </c>
      <c r="O147" s="82" t="n">
        <v>0.07000000000000001</v>
      </c>
      <c r="P147" s="82" t="n">
        <v>0.07000000000000001</v>
      </c>
      <c r="Q147" s="82" t="n">
        <v>0.07000000000000001</v>
      </c>
      <c r="R147" s="82" t="n">
        <v>0.06</v>
      </c>
      <c r="S147" s="82" t="n">
        <v>0.06</v>
      </c>
      <c r="T147" s="82" t="n">
        <v>0.06</v>
      </c>
      <c r="U147" s="82" t="n">
        <v>0.06</v>
      </c>
      <c r="V147" s="82" t="n">
        <v>0.07000000000000001</v>
      </c>
      <c r="W147" s="82" t="n">
        <v>0.07000000000000001</v>
      </c>
      <c r="X147" s="82" t="n">
        <v>0.06</v>
      </c>
      <c r="Y147" s="82" t="n">
        <v>0.07000000000000001</v>
      </c>
      <c r="Z147" s="82" t="n">
        <v>0.07000000000000001</v>
      </c>
      <c r="AA147" s="82" t="n">
        <v>0.07000000000000001</v>
      </c>
      <c r="AB147" s="82" t="n">
        <v>0.07000000000000001</v>
      </c>
      <c r="AC147" s="82" t="n">
        <v>0.07000000000000001</v>
      </c>
      <c r="AD147" s="82" t="n">
        <v>0.07000000000000001</v>
      </c>
      <c r="AE147" s="82" t="n">
        <v>0.07000000000000001</v>
      </c>
      <c r="AF147" s="82" t="n">
        <v>0</v>
      </c>
      <c r="AG147" s="82" t="n">
        <v>0</v>
      </c>
      <c r="AH147" s="82" t="n">
        <v>0</v>
      </c>
    </row>
    <row r="148" ht="15.75" customHeight="1" s="120">
      <c r="A148" s="81" t="inlineStr">
        <is>
          <t>Kentucky</t>
        </is>
      </c>
      <c r="B148" s="82" t="inlineStr">
        <is>
          <t>Agriculture - CH4 - Enteric Fermentation</t>
        </is>
      </c>
      <c r="C148" s="82">
        <f>VLOOKUP(B148,$AJ$3:$AK$11,2,FALSE)</f>
        <v/>
      </c>
      <c r="D148" s="82" t="n">
        <v>3.98</v>
      </c>
      <c r="E148" s="82" t="n">
        <v>4.09</v>
      </c>
      <c r="F148" s="82" t="n">
        <v>4.24</v>
      </c>
      <c r="G148" s="82" t="n">
        <v>4.32</v>
      </c>
      <c r="H148" s="82" t="n">
        <v>4.35</v>
      </c>
      <c r="I148" s="82" t="n">
        <v>4.42</v>
      </c>
      <c r="J148" s="82" t="n">
        <v>4.47</v>
      </c>
      <c r="K148" s="82" t="n">
        <v>4.33</v>
      </c>
      <c r="L148" s="82" t="n">
        <v>4.19</v>
      </c>
      <c r="M148" s="82" t="n">
        <v>4.07</v>
      </c>
      <c r="N148" s="82" t="n">
        <v>3.77</v>
      </c>
      <c r="O148" s="82" t="n">
        <v>3.87</v>
      </c>
      <c r="P148" s="82" t="n">
        <v>3.95</v>
      </c>
      <c r="Q148" s="82" t="n">
        <v>4.12</v>
      </c>
      <c r="R148" s="82" t="n">
        <v>4.06</v>
      </c>
      <c r="S148" s="82" t="n">
        <v>4</v>
      </c>
      <c r="T148" s="82" t="n">
        <v>4.1</v>
      </c>
      <c r="U148" s="82" t="n">
        <v>4.37</v>
      </c>
      <c r="V148" s="82" t="n">
        <v>4.25</v>
      </c>
      <c r="W148" s="82" t="n">
        <v>4.04</v>
      </c>
      <c r="X148" s="82" t="n">
        <v>3.96</v>
      </c>
      <c r="Y148" s="82" t="n">
        <v>3.79</v>
      </c>
      <c r="Z148" s="82" t="n">
        <v>3.69</v>
      </c>
      <c r="AA148" s="82" t="n">
        <v>3.87</v>
      </c>
      <c r="AB148" s="82" t="n">
        <v>3.62</v>
      </c>
      <c r="AC148" s="82" t="n">
        <v>3.6</v>
      </c>
      <c r="AD148" s="82" t="n">
        <v>3.75</v>
      </c>
      <c r="AE148" s="82" t="n">
        <v>3.69</v>
      </c>
      <c r="AF148" s="82" t="n">
        <v>0</v>
      </c>
      <c r="AG148" s="82" t="n">
        <v>0</v>
      </c>
      <c r="AH148" s="82" t="n">
        <v>0</v>
      </c>
    </row>
    <row r="149" ht="15.75" customHeight="1" s="120">
      <c r="A149" s="81" t="inlineStr">
        <is>
          <t>Kentucky</t>
        </is>
      </c>
      <c r="B149" s="82" t="inlineStr">
        <is>
          <t>Agriculture - CH4 - Manure Management</t>
        </is>
      </c>
      <c r="C149" s="82">
        <f>VLOOKUP(B149,$AJ$3:$AK$11,2,FALSE)</f>
        <v/>
      </c>
      <c r="D149" s="82" t="n">
        <v>0.49</v>
      </c>
      <c r="E149" s="82" t="n">
        <v>0.51</v>
      </c>
      <c r="F149" s="82" t="n">
        <v>0.48</v>
      </c>
      <c r="G149" s="82" t="n">
        <v>0.5</v>
      </c>
      <c r="H149" s="82" t="n">
        <v>0.48</v>
      </c>
      <c r="I149" s="82" t="n">
        <v>0.49</v>
      </c>
      <c r="J149" s="82" t="n">
        <v>0.43</v>
      </c>
      <c r="K149" s="82" t="n">
        <v>0.4</v>
      </c>
      <c r="L149" s="82" t="n">
        <v>0.39</v>
      </c>
      <c r="M149" s="82" t="n">
        <v>0.35</v>
      </c>
      <c r="N149" s="82" t="n">
        <v>0.34</v>
      </c>
      <c r="O149" s="82" t="n">
        <v>0.34</v>
      </c>
      <c r="P149" s="82" t="n">
        <v>0.33</v>
      </c>
      <c r="Q149" s="82" t="n">
        <v>0.33</v>
      </c>
      <c r="R149" s="82" t="n">
        <v>0.32</v>
      </c>
      <c r="S149" s="82" t="n">
        <v>0.34</v>
      </c>
      <c r="T149" s="82" t="n">
        <v>0.31</v>
      </c>
      <c r="U149" s="82" t="n">
        <v>0.35</v>
      </c>
      <c r="V149" s="82" t="n">
        <v>0.32</v>
      </c>
      <c r="W149" s="82" t="n">
        <v>0.31</v>
      </c>
      <c r="X149" s="82" t="n">
        <v>0.32</v>
      </c>
      <c r="Y149" s="82" t="n">
        <v>0.3</v>
      </c>
      <c r="Z149" s="82" t="n">
        <v>0.31</v>
      </c>
      <c r="AA149" s="82" t="n">
        <v>0.29</v>
      </c>
      <c r="AB149" s="82" t="n">
        <v>0.29</v>
      </c>
      <c r="AC149" s="82" t="n">
        <v>0.33</v>
      </c>
      <c r="AD149" s="82" t="n">
        <v>0.34</v>
      </c>
      <c r="AE149" s="82" t="n">
        <v>0.32</v>
      </c>
      <c r="AF149" s="82" t="n">
        <v>0</v>
      </c>
      <c r="AG149" s="82" t="n">
        <v>0</v>
      </c>
      <c r="AH149" s="82" t="n">
        <v>0</v>
      </c>
    </row>
    <row r="150" ht="15.75" customHeight="1" s="120">
      <c r="A150" s="81" t="inlineStr">
        <is>
          <t>Kentucky</t>
        </is>
      </c>
      <c r="B150" s="82" t="inlineStr">
        <is>
          <t>Agriculture - CH4 - Rice Cultivation</t>
        </is>
      </c>
      <c r="C150" s="82">
        <f>VLOOKUP(B150,$AJ$3:$AK$11,2,FALSE)</f>
        <v/>
      </c>
      <c r="D150" s="82" t="n">
        <v>0</v>
      </c>
      <c r="E150" s="82" t="n">
        <v>0</v>
      </c>
      <c r="F150" s="82" t="n">
        <v>0</v>
      </c>
      <c r="G150" s="82" t="n">
        <v>0</v>
      </c>
      <c r="H150" s="82" t="n">
        <v>0</v>
      </c>
      <c r="I150" s="82" t="n">
        <v>0</v>
      </c>
      <c r="J150" s="82" t="n">
        <v>0</v>
      </c>
      <c r="K150" s="82" t="n">
        <v>0</v>
      </c>
      <c r="L150" s="82" t="n">
        <v>0</v>
      </c>
      <c r="M150" s="82" t="n">
        <v>0</v>
      </c>
      <c r="N150" s="82" t="n">
        <v>0</v>
      </c>
      <c r="O150" s="82" t="n">
        <v>0</v>
      </c>
      <c r="P150" s="82" t="n">
        <v>0</v>
      </c>
      <c r="Q150" s="82" t="n">
        <v>0</v>
      </c>
      <c r="R150" s="82" t="n">
        <v>0</v>
      </c>
      <c r="S150" s="82" t="n">
        <v>0</v>
      </c>
      <c r="T150" s="82" t="n">
        <v>0</v>
      </c>
      <c r="U150" s="82" t="n">
        <v>0</v>
      </c>
      <c r="V150" s="82" t="n">
        <v>0</v>
      </c>
      <c r="W150" s="82" t="n">
        <v>0</v>
      </c>
      <c r="X150" s="82" t="n">
        <v>0</v>
      </c>
      <c r="Y150" s="82" t="n">
        <v>0</v>
      </c>
      <c r="Z150" s="82" t="n">
        <v>0</v>
      </c>
      <c r="AA150" s="82" t="n">
        <v>0</v>
      </c>
      <c r="AB150" s="82" t="n">
        <v>0</v>
      </c>
      <c r="AC150" s="82" t="n">
        <v>0</v>
      </c>
      <c r="AD150" s="82" t="n">
        <v>0</v>
      </c>
      <c r="AE150" s="82" t="n">
        <v>0</v>
      </c>
      <c r="AF150" s="82" t="n">
        <v>0</v>
      </c>
      <c r="AG150" s="82" t="n">
        <v>0</v>
      </c>
      <c r="AH150" s="82" t="n">
        <v>0</v>
      </c>
    </row>
    <row r="151" ht="15.75" customHeight="1" s="120">
      <c r="A151" s="81" t="inlineStr">
        <is>
          <t>Kentucky</t>
        </is>
      </c>
      <c r="B151" s="82" t="inlineStr">
        <is>
          <t>Agriculture - CH4 - Agricultural Residue Burning</t>
        </is>
      </c>
      <c r="C151" s="82">
        <f>VLOOKUP(B151,$AJ$3:$AK$11,2,FALSE)</f>
        <v/>
      </c>
      <c r="D151" s="82" t="n">
        <v>0</v>
      </c>
      <c r="E151" s="82" t="n">
        <v>0</v>
      </c>
      <c r="F151" s="82" t="n">
        <v>0</v>
      </c>
      <c r="G151" s="82" t="n">
        <v>0</v>
      </c>
      <c r="H151" s="82" t="n">
        <v>0</v>
      </c>
      <c r="I151" s="82" t="n">
        <v>0</v>
      </c>
      <c r="J151" s="82" t="n">
        <v>0</v>
      </c>
      <c r="K151" s="82" t="n">
        <v>0</v>
      </c>
      <c r="L151" s="82" t="n">
        <v>0</v>
      </c>
      <c r="M151" s="82" t="n">
        <v>0</v>
      </c>
      <c r="N151" s="82" t="n">
        <v>0</v>
      </c>
      <c r="O151" s="82" t="n">
        <v>0</v>
      </c>
      <c r="P151" s="82" t="n">
        <v>0</v>
      </c>
      <c r="Q151" s="82" t="n">
        <v>0</v>
      </c>
      <c r="R151" s="82" t="n">
        <v>0</v>
      </c>
      <c r="S151" s="82" t="n">
        <v>0</v>
      </c>
      <c r="T151" s="82" t="n">
        <v>0</v>
      </c>
      <c r="U151" s="82" t="n">
        <v>0</v>
      </c>
      <c r="V151" s="82" t="n">
        <v>0</v>
      </c>
      <c r="W151" s="82" t="n">
        <v>0</v>
      </c>
      <c r="X151" s="82" t="n">
        <v>0</v>
      </c>
      <c r="Y151" s="82" t="n">
        <v>0</v>
      </c>
      <c r="Z151" s="82" t="n">
        <v>0</v>
      </c>
      <c r="AA151" s="82" t="n">
        <v>0</v>
      </c>
      <c r="AB151" s="82" t="n">
        <v>0</v>
      </c>
      <c r="AC151" s="82" t="n">
        <v>0</v>
      </c>
      <c r="AD151" s="82" t="n">
        <v>0</v>
      </c>
      <c r="AE151" s="82" t="n">
        <v>0</v>
      </c>
      <c r="AF151" s="82" t="n">
        <v>0</v>
      </c>
      <c r="AG151" s="82" t="n">
        <v>0</v>
      </c>
      <c r="AH151" s="82" t="n">
        <v>0</v>
      </c>
    </row>
    <row r="152" ht="15.75" customHeight="1" s="120">
      <c r="A152" s="81" t="inlineStr">
        <is>
          <t>Kentucky</t>
        </is>
      </c>
      <c r="B152" s="82" t="inlineStr">
        <is>
          <t>Agriculture - N2O - Manure Management</t>
        </is>
      </c>
      <c r="C152" s="82">
        <f>VLOOKUP(B152,$AJ$3:$AK$11,2,FALSE)</f>
        <v/>
      </c>
      <c r="D152" s="82" t="n">
        <v>0.08</v>
      </c>
      <c r="E152" s="82" t="n">
        <v>0.1</v>
      </c>
      <c r="F152" s="82" t="n">
        <v>0.11</v>
      </c>
      <c r="G152" s="82" t="n">
        <v>0.1</v>
      </c>
      <c r="H152" s="82" t="n">
        <v>0.11</v>
      </c>
      <c r="I152" s="82" t="n">
        <v>0.12</v>
      </c>
      <c r="J152" s="82" t="n">
        <v>0.11</v>
      </c>
      <c r="K152" s="82" t="n">
        <v>0.13</v>
      </c>
      <c r="L152" s="82" t="n">
        <v>0.16</v>
      </c>
      <c r="M152" s="82" t="n">
        <v>0.17</v>
      </c>
      <c r="N152" s="82" t="n">
        <v>0.19</v>
      </c>
      <c r="O152" s="82" t="n">
        <v>0.2</v>
      </c>
      <c r="P152" s="82" t="n">
        <v>0.21</v>
      </c>
      <c r="Q152" s="82" t="n">
        <v>0.21</v>
      </c>
      <c r="R152" s="82" t="n">
        <v>0.21</v>
      </c>
      <c r="S152" s="82" t="n">
        <v>0.21</v>
      </c>
      <c r="T152" s="82" t="n">
        <v>0.21</v>
      </c>
      <c r="U152" s="82" t="n">
        <v>0.21</v>
      </c>
      <c r="V152" s="82" t="n">
        <v>0.21</v>
      </c>
      <c r="W152" s="82" t="n">
        <v>0.21</v>
      </c>
      <c r="X152" s="82" t="n">
        <v>0.21</v>
      </c>
      <c r="Y152" s="82" t="n">
        <v>0.21</v>
      </c>
      <c r="Z152" s="82" t="n">
        <v>0.21</v>
      </c>
      <c r="AA152" s="82" t="n">
        <v>0.21</v>
      </c>
      <c r="AB152" s="82" t="n">
        <v>0.21</v>
      </c>
      <c r="AC152" s="82" t="n">
        <v>0.21</v>
      </c>
      <c r="AD152" s="82" t="n">
        <v>0.2</v>
      </c>
      <c r="AE152" s="82" t="n">
        <v>0.2</v>
      </c>
      <c r="AF152" s="82" t="n">
        <v>0</v>
      </c>
      <c r="AG152" s="82" t="n">
        <v>0</v>
      </c>
      <c r="AH152" s="82" t="n">
        <v>0</v>
      </c>
    </row>
    <row r="153" ht="15.75" customHeight="1" s="120">
      <c r="A153" s="81" t="inlineStr">
        <is>
          <t>Kentucky</t>
        </is>
      </c>
      <c r="B153" s="82" t="inlineStr">
        <is>
          <t>Agriculture - N2O - Ag Soils</t>
        </is>
      </c>
      <c r="C153" s="82">
        <f>VLOOKUP(B153,$AJ$3:$AK$11,2,FALSE)</f>
        <v/>
      </c>
      <c r="D153" s="82" t="n">
        <v>4.65</v>
      </c>
      <c r="E153" s="82" t="n">
        <v>4.75</v>
      </c>
      <c r="F153" s="82" t="n">
        <v>4.98</v>
      </c>
      <c r="G153" s="82" t="n">
        <v>4.96</v>
      </c>
      <c r="H153" s="82" t="n">
        <v>5.08</v>
      </c>
      <c r="I153" s="82" t="n">
        <v>5.09</v>
      </c>
      <c r="J153" s="82" t="n">
        <v>5.23</v>
      </c>
      <c r="K153" s="82" t="n">
        <v>5.07</v>
      </c>
      <c r="L153" s="82" t="n">
        <v>5.04</v>
      </c>
      <c r="M153" s="82" t="n">
        <v>4.72</v>
      </c>
      <c r="N153" s="82" t="n">
        <v>4.83</v>
      </c>
      <c r="O153" s="82" t="n">
        <v>4.91</v>
      </c>
      <c r="P153" s="82" t="n">
        <v>4.81</v>
      </c>
      <c r="Q153" s="82" t="n">
        <v>5.18</v>
      </c>
      <c r="R153" s="82" t="n">
        <v>5.23</v>
      </c>
      <c r="S153" s="82" t="n">
        <v>5.01</v>
      </c>
      <c r="T153" s="82" t="n">
        <v>5.26</v>
      </c>
      <c r="U153" s="82" t="n">
        <v>4.95</v>
      </c>
      <c r="V153" s="82" t="n">
        <v>5.02</v>
      </c>
      <c r="W153" s="82" t="n">
        <v>5.16</v>
      </c>
      <c r="X153" s="82" t="n">
        <v>4.76</v>
      </c>
      <c r="Y153" s="82" t="n">
        <v>4.97</v>
      </c>
      <c r="Z153" s="82" t="n">
        <v>4.96</v>
      </c>
      <c r="AA153" s="82" t="n">
        <v>5.44</v>
      </c>
      <c r="AB153" s="82" t="n">
        <v>5.3</v>
      </c>
      <c r="AC153" s="82" t="n">
        <v>5.35</v>
      </c>
      <c r="AD153" s="82" t="n">
        <v>5.44</v>
      </c>
      <c r="AE153" s="82" t="n">
        <v>5.23</v>
      </c>
      <c r="AF153" s="82" t="n">
        <v>0</v>
      </c>
      <c r="AG153" s="82" t="n">
        <v>0</v>
      </c>
      <c r="AH153" s="82" t="n">
        <v>0</v>
      </c>
    </row>
    <row r="154" ht="15.75" customHeight="1" s="120">
      <c r="A154" s="81" t="inlineStr">
        <is>
          <t>Kentucky</t>
        </is>
      </c>
      <c r="B154" s="82" t="inlineStr">
        <is>
          <t>Agriculture - N2O - Agricultural Residue Burning</t>
        </is>
      </c>
      <c r="C154" s="82">
        <f>VLOOKUP(B154,$AJ$3:$AK$11,2,FALSE)</f>
        <v/>
      </c>
      <c r="D154" s="82" t="n">
        <v>0</v>
      </c>
      <c r="E154" s="82" t="n">
        <v>0</v>
      </c>
      <c r="F154" s="82" t="n">
        <v>0</v>
      </c>
      <c r="G154" s="82" t="n">
        <v>0</v>
      </c>
      <c r="H154" s="82" t="n">
        <v>0</v>
      </c>
      <c r="I154" s="82" t="n">
        <v>0</v>
      </c>
      <c r="J154" s="82" t="n">
        <v>0</v>
      </c>
      <c r="K154" s="82" t="n">
        <v>0</v>
      </c>
      <c r="L154" s="82" t="n">
        <v>0</v>
      </c>
      <c r="M154" s="82" t="n">
        <v>0</v>
      </c>
      <c r="N154" s="82" t="n">
        <v>0</v>
      </c>
      <c r="O154" s="82" t="n">
        <v>0</v>
      </c>
      <c r="P154" s="82" t="n">
        <v>0</v>
      </c>
      <c r="Q154" s="82" t="n">
        <v>0</v>
      </c>
      <c r="R154" s="82" t="n">
        <v>0</v>
      </c>
      <c r="S154" s="82" t="n">
        <v>0</v>
      </c>
      <c r="T154" s="82" t="n">
        <v>0</v>
      </c>
      <c r="U154" s="82" t="n">
        <v>0</v>
      </c>
      <c r="V154" s="82" t="n">
        <v>0</v>
      </c>
      <c r="W154" s="82" t="n">
        <v>0</v>
      </c>
      <c r="X154" s="82" t="n">
        <v>0</v>
      </c>
      <c r="Y154" s="82" t="n">
        <v>0</v>
      </c>
      <c r="Z154" s="82" t="n">
        <v>0</v>
      </c>
      <c r="AA154" s="82" t="n">
        <v>0</v>
      </c>
      <c r="AB154" s="82" t="n">
        <v>0</v>
      </c>
      <c r="AC154" s="82" t="n">
        <v>0</v>
      </c>
      <c r="AD154" s="82" t="n">
        <v>0</v>
      </c>
      <c r="AE154" s="82" t="n">
        <v>0</v>
      </c>
      <c r="AF154" s="82" t="n">
        <v>0</v>
      </c>
      <c r="AG154" s="82" t="n">
        <v>0</v>
      </c>
      <c r="AH154" s="82" t="n">
        <v>0</v>
      </c>
    </row>
    <row r="155" ht="15.75" customHeight="1" s="120">
      <c r="A155" s="81" t="inlineStr">
        <is>
          <t>Louisiana</t>
        </is>
      </c>
      <c r="B155" s="82" t="inlineStr">
        <is>
          <t>Agriculture - CO2 - Liming</t>
        </is>
      </c>
      <c r="C155" s="82">
        <f>VLOOKUP(B155,$AJ$3:$AK$11,2,FALSE)</f>
        <v/>
      </c>
      <c r="D155" s="82" t="n">
        <v>0</v>
      </c>
      <c r="E155" s="82" t="n">
        <v>0</v>
      </c>
      <c r="F155" s="82" t="n">
        <v>0</v>
      </c>
      <c r="G155" s="82" t="n">
        <v>0</v>
      </c>
      <c r="H155" s="82" t="n">
        <v>0</v>
      </c>
      <c r="I155" s="82" t="n">
        <v>0</v>
      </c>
      <c r="J155" s="82" t="n">
        <v>0</v>
      </c>
      <c r="K155" s="82" t="n">
        <v>0</v>
      </c>
      <c r="L155" s="82" t="n">
        <v>0</v>
      </c>
      <c r="M155" s="82" t="n">
        <v>0</v>
      </c>
      <c r="N155" s="82" t="n">
        <v>0</v>
      </c>
      <c r="O155" s="82" t="n">
        <v>0</v>
      </c>
      <c r="P155" s="82" t="n">
        <v>0</v>
      </c>
      <c r="Q155" s="82" t="n">
        <v>0</v>
      </c>
      <c r="R155" s="82" t="n">
        <v>0</v>
      </c>
      <c r="S155" s="82" t="n">
        <v>0</v>
      </c>
      <c r="T155" s="82" t="n">
        <v>0</v>
      </c>
      <c r="U155" s="82" t="n">
        <v>0</v>
      </c>
      <c r="V155" s="82" t="n">
        <v>0</v>
      </c>
      <c r="W155" s="82" t="n">
        <v>0</v>
      </c>
      <c r="X155" s="82" t="n">
        <v>0</v>
      </c>
      <c r="Y155" s="82" t="n">
        <v>0</v>
      </c>
      <c r="Z155" s="82" t="n">
        <v>0</v>
      </c>
      <c r="AA155" s="82" t="n">
        <v>0</v>
      </c>
      <c r="AB155" s="82" t="n">
        <v>0.02</v>
      </c>
      <c r="AC155" s="82" t="n">
        <v>0.04</v>
      </c>
      <c r="AD155" s="82" t="n">
        <v>0.04</v>
      </c>
      <c r="AE155" s="82" t="n">
        <v>0.04</v>
      </c>
      <c r="AF155" s="82" t="n">
        <v>0</v>
      </c>
      <c r="AG155" s="82" t="n">
        <v>0</v>
      </c>
      <c r="AH155" s="82" t="n">
        <v>0</v>
      </c>
    </row>
    <row r="156" ht="15.75" customHeight="1" s="120">
      <c r="A156" s="81" t="inlineStr">
        <is>
          <t>Louisiana</t>
        </is>
      </c>
      <c r="B156" s="82" t="inlineStr">
        <is>
          <t>Agriculture - CO2 - Urea Fertilization</t>
        </is>
      </c>
      <c r="C156" s="82">
        <f>VLOOKUP(B156,$AJ$3:$AK$11,2,FALSE)</f>
        <v/>
      </c>
      <c r="D156" s="82" t="n">
        <v>0.05</v>
      </c>
      <c r="E156" s="82" t="n">
        <v>0.04</v>
      </c>
      <c r="F156" s="82" t="n">
        <v>0.04</v>
      </c>
      <c r="G156" s="82" t="n">
        <v>0.04</v>
      </c>
      <c r="H156" s="82" t="n">
        <v>0.05</v>
      </c>
      <c r="I156" s="82" t="n">
        <v>0.04</v>
      </c>
      <c r="J156" s="82" t="n">
        <v>0.05</v>
      </c>
      <c r="K156" s="82" t="n">
        <v>0.05</v>
      </c>
      <c r="L156" s="82" t="n">
        <v>0.06</v>
      </c>
      <c r="M156" s="82" t="n">
        <v>0.06</v>
      </c>
      <c r="N156" s="82" t="n">
        <v>0.06</v>
      </c>
      <c r="O156" s="82" t="n">
        <v>0.06</v>
      </c>
      <c r="P156" s="82" t="n">
        <v>0.07000000000000001</v>
      </c>
      <c r="Q156" s="82" t="n">
        <v>0.08</v>
      </c>
      <c r="R156" s="82" t="n">
        <v>0.08</v>
      </c>
      <c r="S156" s="82" t="n">
        <v>0.07000000000000001</v>
      </c>
      <c r="T156" s="82" t="n">
        <v>0.06</v>
      </c>
      <c r="U156" s="82" t="n">
        <v>0.09</v>
      </c>
      <c r="V156" s="82" t="n">
        <v>0.11</v>
      </c>
      <c r="W156" s="82" t="n">
        <v>0.1</v>
      </c>
      <c r="X156" s="82" t="n">
        <v>0.13</v>
      </c>
      <c r="Y156" s="82" t="n">
        <v>0.12</v>
      </c>
      <c r="Z156" s="82" t="n">
        <v>0.11</v>
      </c>
      <c r="AA156" s="82" t="n">
        <v>0.11</v>
      </c>
      <c r="AB156" s="82" t="n">
        <v>0.1</v>
      </c>
      <c r="AC156" s="82" t="n">
        <v>0.1</v>
      </c>
      <c r="AD156" s="82" t="n">
        <v>0.1</v>
      </c>
      <c r="AE156" s="82" t="n">
        <v>0.1</v>
      </c>
      <c r="AF156" s="82" t="n">
        <v>0</v>
      </c>
      <c r="AG156" s="82" t="n">
        <v>0</v>
      </c>
      <c r="AH156" s="82" t="n">
        <v>0</v>
      </c>
    </row>
    <row r="157" ht="15.75" customHeight="1" s="120">
      <c r="A157" s="81" t="inlineStr">
        <is>
          <t>Louisiana</t>
        </is>
      </c>
      <c r="B157" s="82" t="inlineStr">
        <is>
          <t>Agriculture - CH4 - Enteric Fermentation</t>
        </is>
      </c>
      <c r="C157" s="82">
        <f>VLOOKUP(B157,$AJ$3:$AK$11,2,FALSE)</f>
        <v/>
      </c>
      <c r="D157" s="82" t="n">
        <v>1.82</v>
      </c>
      <c r="E157" s="82" t="n">
        <v>1.74</v>
      </c>
      <c r="F157" s="82" t="n">
        <v>1.66</v>
      </c>
      <c r="G157" s="82" t="n">
        <v>1.73</v>
      </c>
      <c r="H157" s="82" t="n">
        <v>1.68</v>
      </c>
      <c r="I157" s="82" t="n">
        <v>1.72</v>
      </c>
      <c r="J157" s="82" t="n">
        <v>1.72</v>
      </c>
      <c r="K157" s="82" t="n">
        <v>1.7</v>
      </c>
      <c r="L157" s="82" t="n">
        <v>1.68</v>
      </c>
      <c r="M157" s="82" t="n">
        <v>1.64</v>
      </c>
      <c r="N157" s="82" t="n">
        <v>1.62</v>
      </c>
      <c r="O157" s="82" t="n">
        <v>1.55</v>
      </c>
      <c r="P157" s="82" t="n">
        <v>1.54</v>
      </c>
      <c r="Q157" s="82" t="n">
        <v>1.56</v>
      </c>
      <c r="R157" s="82" t="n">
        <v>1.59</v>
      </c>
      <c r="S157" s="82" t="n">
        <v>1.58</v>
      </c>
      <c r="T157" s="82" t="n">
        <v>1.52</v>
      </c>
      <c r="U157" s="82" t="n">
        <v>1.57</v>
      </c>
      <c r="V157" s="82" t="n">
        <v>1.63</v>
      </c>
      <c r="W157" s="82" t="n">
        <v>1.61</v>
      </c>
      <c r="X157" s="82" t="n">
        <v>1.55</v>
      </c>
      <c r="Y157" s="82" t="n">
        <v>1.45</v>
      </c>
      <c r="Z157" s="82" t="n">
        <v>1.43</v>
      </c>
      <c r="AA157" s="82" t="n">
        <v>1.42</v>
      </c>
      <c r="AB157" s="82" t="n">
        <v>1.42</v>
      </c>
      <c r="AC157" s="82" t="n">
        <v>1.44</v>
      </c>
      <c r="AD157" s="82" t="n">
        <v>1.4</v>
      </c>
      <c r="AE157" s="82" t="n">
        <v>1.41</v>
      </c>
      <c r="AF157" s="82" t="n">
        <v>0</v>
      </c>
      <c r="AG157" s="82" t="n">
        <v>0</v>
      </c>
      <c r="AH157" s="82" t="n">
        <v>0</v>
      </c>
    </row>
    <row r="158" ht="15.75" customHeight="1" s="120">
      <c r="A158" s="81" t="inlineStr">
        <is>
          <t>Louisiana</t>
        </is>
      </c>
      <c r="B158" s="82" t="inlineStr">
        <is>
          <t>Agriculture - CH4 - Manure Management</t>
        </is>
      </c>
      <c r="C158" s="82">
        <f>VLOOKUP(B158,$AJ$3:$AK$11,2,FALSE)</f>
        <v/>
      </c>
      <c r="D158" s="82" t="n">
        <v>0.2</v>
      </c>
      <c r="E158" s="82" t="n">
        <v>0.18</v>
      </c>
      <c r="F158" s="82" t="n">
        <v>0.19</v>
      </c>
      <c r="G158" s="82" t="n">
        <v>0.2</v>
      </c>
      <c r="H158" s="82" t="n">
        <v>0.19</v>
      </c>
      <c r="I158" s="82" t="n">
        <v>0.19</v>
      </c>
      <c r="J158" s="82" t="n">
        <v>0.18</v>
      </c>
      <c r="K158" s="82" t="n">
        <v>0.17</v>
      </c>
      <c r="L158" s="82" t="n">
        <v>0.18</v>
      </c>
      <c r="M158" s="82" t="n">
        <v>0.17</v>
      </c>
      <c r="N158" s="82" t="n">
        <v>0.17</v>
      </c>
      <c r="O158" s="82" t="n">
        <v>0.17</v>
      </c>
      <c r="P158" s="82" t="n">
        <v>0.15</v>
      </c>
      <c r="Q158" s="82" t="n">
        <v>0.14</v>
      </c>
      <c r="R158" s="82" t="n">
        <v>0.15</v>
      </c>
      <c r="S158" s="82" t="n">
        <v>0.14</v>
      </c>
      <c r="T158" s="82" t="n">
        <v>0.14</v>
      </c>
      <c r="U158" s="82" t="n">
        <v>0.14</v>
      </c>
      <c r="V158" s="82" t="n">
        <v>0.13</v>
      </c>
      <c r="W158" s="82" t="n">
        <v>0.14</v>
      </c>
      <c r="X158" s="82" t="n">
        <v>0.14</v>
      </c>
      <c r="Y158" s="82" t="n">
        <v>0.13</v>
      </c>
      <c r="Z158" s="82" t="n">
        <v>0.13</v>
      </c>
      <c r="AA158" s="82" t="n">
        <v>0.13</v>
      </c>
      <c r="AB158" s="82" t="n">
        <v>0.13</v>
      </c>
      <c r="AC158" s="82" t="n">
        <v>0.13</v>
      </c>
      <c r="AD158" s="82" t="n">
        <v>0.13</v>
      </c>
      <c r="AE158" s="82" t="n">
        <v>0.12</v>
      </c>
      <c r="AF158" s="82" t="n">
        <v>0</v>
      </c>
      <c r="AG158" s="82" t="n">
        <v>0</v>
      </c>
      <c r="AH158" s="82" t="n">
        <v>0</v>
      </c>
    </row>
    <row r="159" ht="15.75" customHeight="1" s="120">
      <c r="A159" s="81" t="inlineStr">
        <is>
          <t>Louisiana</t>
        </is>
      </c>
      <c r="B159" s="82" t="inlineStr">
        <is>
          <t>Agriculture - CH4 - Rice Cultivation</t>
        </is>
      </c>
      <c r="C159" s="82">
        <f>VLOOKUP(B159,$AJ$3:$AK$11,2,FALSE)</f>
        <v/>
      </c>
      <c r="D159" s="82" t="n">
        <v>2.68</v>
      </c>
      <c r="E159" s="82" t="n">
        <v>2.51</v>
      </c>
      <c r="F159" s="82" t="n">
        <v>3.05</v>
      </c>
      <c r="G159" s="82" t="n">
        <v>2.61</v>
      </c>
      <c r="H159" s="82" t="n">
        <v>3.05</v>
      </c>
      <c r="I159" s="82" t="n">
        <v>2.81</v>
      </c>
      <c r="J159" s="82" t="n">
        <v>2.62</v>
      </c>
      <c r="K159" s="82" t="n">
        <v>2.87</v>
      </c>
      <c r="L159" s="82" t="n">
        <v>3.05</v>
      </c>
      <c r="M159" s="82" t="n">
        <v>3.03</v>
      </c>
      <c r="N159" s="82" t="n">
        <v>2.36</v>
      </c>
      <c r="O159" s="82" t="n">
        <v>2.69</v>
      </c>
      <c r="P159" s="82" t="n">
        <v>2.63</v>
      </c>
      <c r="Q159" s="82" t="n">
        <v>2.22</v>
      </c>
      <c r="R159" s="82" t="n">
        <v>2.62</v>
      </c>
      <c r="S159" s="82" t="n">
        <v>2.59</v>
      </c>
      <c r="T159" s="82" t="n">
        <v>1.7</v>
      </c>
      <c r="U159" s="82" t="n">
        <v>1.86</v>
      </c>
      <c r="V159" s="82" t="n">
        <v>2.28</v>
      </c>
      <c r="W159" s="82" t="n">
        <v>2.28</v>
      </c>
      <c r="X159" s="82" t="n">
        <v>2.63</v>
      </c>
      <c r="Y159" s="82" t="n">
        <v>2.06</v>
      </c>
      <c r="Z159" s="82" t="n">
        <v>1.95</v>
      </c>
      <c r="AA159" s="82" t="n">
        <v>2.03</v>
      </c>
      <c r="AB159" s="82" t="n">
        <v>2.27</v>
      </c>
      <c r="AC159" s="82" t="n">
        <v>2.04</v>
      </c>
      <c r="AD159" s="82" t="n">
        <v>2.11</v>
      </c>
      <c r="AE159" s="82" t="n">
        <v>1.95</v>
      </c>
      <c r="AF159" s="82" t="n">
        <v>0</v>
      </c>
      <c r="AG159" s="82" t="n">
        <v>0</v>
      </c>
      <c r="AH159" s="82" t="n">
        <v>0</v>
      </c>
    </row>
    <row r="160" ht="15.75" customHeight="1" s="120">
      <c r="A160" s="81" t="inlineStr">
        <is>
          <t>Louisiana</t>
        </is>
      </c>
      <c r="B160" s="82" t="inlineStr">
        <is>
          <t>Agriculture - CH4 - Agricultural Residue Burning</t>
        </is>
      </c>
      <c r="C160" s="82">
        <f>VLOOKUP(B160,$AJ$3:$AK$11,2,FALSE)</f>
        <v/>
      </c>
      <c r="D160" s="82" t="n">
        <v>0.04</v>
      </c>
      <c r="E160" s="82" t="n">
        <v>0.05</v>
      </c>
      <c r="F160" s="82" t="n">
        <v>0.06</v>
      </c>
      <c r="G160" s="82" t="n">
        <v>0.06</v>
      </c>
      <c r="H160" s="82" t="n">
        <v>0.06</v>
      </c>
      <c r="I160" s="82" t="n">
        <v>0.07000000000000001</v>
      </c>
      <c r="J160" s="82" t="n">
        <v>0.07000000000000001</v>
      </c>
      <c r="K160" s="82" t="n">
        <v>0.08</v>
      </c>
      <c r="L160" s="82" t="n">
        <v>0.09</v>
      </c>
      <c r="M160" s="82" t="n">
        <v>0.1</v>
      </c>
      <c r="N160" s="82" t="n">
        <v>0.1</v>
      </c>
      <c r="O160" s="82" t="n">
        <v>0.1</v>
      </c>
      <c r="P160" s="82" t="n">
        <v>0.1</v>
      </c>
      <c r="Q160" s="82" t="n">
        <v>0.09</v>
      </c>
      <c r="R160" s="82" t="n">
        <v>0.07000000000000001</v>
      </c>
      <c r="S160" s="82" t="n">
        <v>0.07000000000000001</v>
      </c>
      <c r="T160" s="82" t="n">
        <v>0.08</v>
      </c>
      <c r="U160" s="82" t="n">
        <v>0.09</v>
      </c>
      <c r="V160" s="82" t="n">
        <v>0.08</v>
      </c>
      <c r="W160" s="82" t="n">
        <v>0.09</v>
      </c>
      <c r="X160" s="82" t="n">
        <v>0.08</v>
      </c>
      <c r="Y160" s="82" t="n">
        <v>0.08</v>
      </c>
      <c r="Z160" s="82" t="n">
        <v>0.1</v>
      </c>
      <c r="AA160" s="82" t="n">
        <v>0.09</v>
      </c>
      <c r="AB160" s="82" t="n">
        <v>0.08</v>
      </c>
      <c r="AC160" s="82" t="n">
        <v>0.08</v>
      </c>
      <c r="AD160" s="82" t="n">
        <v>0.08</v>
      </c>
      <c r="AE160" s="82" t="n">
        <v>0.1</v>
      </c>
      <c r="AF160" s="82" t="n">
        <v>0</v>
      </c>
      <c r="AG160" s="82" t="n">
        <v>0</v>
      </c>
      <c r="AH160" s="82" t="n">
        <v>0</v>
      </c>
    </row>
    <row r="161" ht="15.75" customHeight="1" s="120">
      <c r="A161" s="81" t="inlineStr">
        <is>
          <t>Louisiana</t>
        </is>
      </c>
      <c r="B161" s="82" t="inlineStr">
        <is>
          <t>Agriculture - N2O - Manure Management</t>
        </is>
      </c>
      <c r="C161" s="82">
        <f>VLOOKUP(B161,$AJ$3:$AK$11,2,FALSE)</f>
        <v/>
      </c>
      <c r="D161" s="82" t="n">
        <v>0.05</v>
      </c>
      <c r="E161" s="82" t="n">
        <v>0.05</v>
      </c>
      <c r="F161" s="82" t="n">
        <v>0.04</v>
      </c>
      <c r="G161" s="82" t="n">
        <v>0.04</v>
      </c>
      <c r="H161" s="82" t="n">
        <v>0.04</v>
      </c>
      <c r="I161" s="82" t="n">
        <v>0.04</v>
      </c>
      <c r="J161" s="82" t="n">
        <v>0.06</v>
      </c>
      <c r="K161" s="82" t="n">
        <v>0.04</v>
      </c>
      <c r="L161" s="82" t="n">
        <v>0.05</v>
      </c>
      <c r="M161" s="82" t="n">
        <v>0.05</v>
      </c>
      <c r="N161" s="82" t="n">
        <v>0.07000000000000001</v>
      </c>
      <c r="O161" s="82" t="n">
        <v>0.07000000000000001</v>
      </c>
      <c r="P161" s="82" t="n">
        <v>0.01</v>
      </c>
      <c r="Q161" s="82" t="n">
        <v>0.01</v>
      </c>
      <c r="R161" s="82" t="n">
        <v>0.06</v>
      </c>
      <c r="S161" s="82" t="n">
        <v>0.06</v>
      </c>
      <c r="T161" s="82" t="n">
        <v>0.06</v>
      </c>
      <c r="U161" s="82" t="n">
        <v>0.06</v>
      </c>
      <c r="V161" s="82" t="n">
        <v>0.05</v>
      </c>
      <c r="W161" s="82" t="n">
        <v>0.06</v>
      </c>
      <c r="X161" s="82" t="n">
        <v>0.06</v>
      </c>
      <c r="Y161" s="82" t="n">
        <v>0.04</v>
      </c>
      <c r="Z161" s="82" t="n">
        <v>0.04</v>
      </c>
      <c r="AA161" s="82" t="n">
        <v>0.04</v>
      </c>
      <c r="AB161" s="82" t="n">
        <v>0.04</v>
      </c>
      <c r="AC161" s="82" t="n">
        <v>0.04</v>
      </c>
      <c r="AD161" s="82" t="n">
        <v>0.04</v>
      </c>
      <c r="AE161" s="82" t="n">
        <v>0.04</v>
      </c>
      <c r="AF161" s="82" t="n">
        <v>0</v>
      </c>
      <c r="AG161" s="82" t="n">
        <v>0</v>
      </c>
      <c r="AH161" s="82" t="n">
        <v>0</v>
      </c>
    </row>
    <row r="162" ht="15.75" customHeight="1" s="120">
      <c r="A162" s="81" t="inlineStr">
        <is>
          <t>Louisiana</t>
        </is>
      </c>
      <c r="B162" s="82" t="inlineStr">
        <is>
          <t>Agriculture - N2O - Ag Soils</t>
        </is>
      </c>
      <c r="C162" s="82">
        <f>VLOOKUP(B162,$AJ$3:$AK$11,2,FALSE)</f>
        <v/>
      </c>
      <c r="D162" s="82" t="n">
        <v>2.92</v>
      </c>
      <c r="E162" s="82" t="n">
        <v>2.69</v>
      </c>
      <c r="F162" s="82" t="n">
        <v>2.78</v>
      </c>
      <c r="G162" s="82" t="n">
        <v>2.69</v>
      </c>
      <c r="H162" s="82" t="n">
        <v>2.74</v>
      </c>
      <c r="I162" s="82" t="n">
        <v>2.68</v>
      </c>
      <c r="J162" s="82" t="n">
        <v>2.95</v>
      </c>
      <c r="K162" s="82" t="n">
        <v>2.96</v>
      </c>
      <c r="L162" s="82" t="n">
        <v>2.78</v>
      </c>
      <c r="M162" s="82" t="n">
        <v>2.75</v>
      </c>
      <c r="N162" s="82" t="n">
        <v>2.65</v>
      </c>
      <c r="O162" s="82" t="n">
        <v>2.59</v>
      </c>
      <c r="P162" s="82" t="n">
        <v>2.61</v>
      </c>
      <c r="Q162" s="82" t="n">
        <v>2.65</v>
      </c>
      <c r="R162" s="82" t="n">
        <v>2.77</v>
      </c>
      <c r="S162" s="82" t="n">
        <v>2.74</v>
      </c>
      <c r="T162" s="82" t="n">
        <v>2.69</v>
      </c>
      <c r="U162" s="82" t="n">
        <v>2.87</v>
      </c>
      <c r="V162" s="82" t="n">
        <v>2.96</v>
      </c>
      <c r="W162" s="82" t="n">
        <v>2.95</v>
      </c>
      <c r="X162" s="82" t="n">
        <v>3.04</v>
      </c>
      <c r="Y162" s="82" t="n">
        <v>2.88</v>
      </c>
      <c r="Z162" s="82" t="n">
        <v>3.07</v>
      </c>
      <c r="AA162" s="82" t="n">
        <v>3.08</v>
      </c>
      <c r="AB162" s="82" t="n">
        <v>3.18</v>
      </c>
      <c r="AC162" s="82" t="n">
        <v>2.83</v>
      </c>
      <c r="AD162" s="82" t="n">
        <v>2.83</v>
      </c>
      <c r="AE162" s="82" t="n">
        <v>2.71</v>
      </c>
      <c r="AF162" s="82" t="n">
        <v>0</v>
      </c>
      <c r="AG162" s="82" t="n">
        <v>0</v>
      </c>
      <c r="AH162" s="82" t="n">
        <v>0</v>
      </c>
    </row>
    <row r="163" ht="15.75" customHeight="1" s="120">
      <c r="A163" s="81" t="inlineStr">
        <is>
          <t>Louisiana</t>
        </is>
      </c>
      <c r="B163" s="82" t="inlineStr">
        <is>
          <t>Agriculture - N2O - Agricultural Residue Burning</t>
        </is>
      </c>
      <c r="C163" s="82">
        <f>VLOOKUP(B163,$AJ$3:$AK$11,2,FALSE)</f>
        <v/>
      </c>
      <c r="D163" s="82" t="n">
        <v>0.01</v>
      </c>
      <c r="E163" s="82" t="n">
        <v>0.01</v>
      </c>
      <c r="F163" s="82" t="n">
        <v>0.01</v>
      </c>
      <c r="G163" s="82" t="n">
        <v>0.01</v>
      </c>
      <c r="H163" s="82" t="n">
        <v>0.01</v>
      </c>
      <c r="I163" s="82" t="n">
        <v>0.01</v>
      </c>
      <c r="J163" s="82" t="n">
        <v>0.01</v>
      </c>
      <c r="K163" s="82" t="n">
        <v>0.01</v>
      </c>
      <c r="L163" s="82" t="n">
        <v>0.02</v>
      </c>
      <c r="M163" s="82" t="n">
        <v>0.02</v>
      </c>
      <c r="N163" s="82" t="n">
        <v>0.02</v>
      </c>
      <c r="O163" s="82" t="n">
        <v>0.02</v>
      </c>
      <c r="P163" s="82" t="n">
        <v>0.02</v>
      </c>
      <c r="Q163" s="82" t="n">
        <v>0.02</v>
      </c>
      <c r="R163" s="82" t="n">
        <v>0.01</v>
      </c>
      <c r="S163" s="82" t="n">
        <v>0.01</v>
      </c>
      <c r="T163" s="82" t="n">
        <v>0.02</v>
      </c>
      <c r="U163" s="82" t="n">
        <v>0.02</v>
      </c>
      <c r="V163" s="82" t="n">
        <v>0.02</v>
      </c>
      <c r="W163" s="82" t="n">
        <v>0.02</v>
      </c>
      <c r="X163" s="82" t="n">
        <v>0.02</v>
      </c>
      <c r="Y163" s="82" t="n">
        <v>0.02</v>
      </c>
      <c r="Z163" s="82" t="n">
        <v>0.02</v>
      </c>
      <c r="AA163" s="82" t="n">
        <v>0.02</v>
      </c>
      <c r="AB163" s="82" t="n">
        <v>0.02</v>
      </c>
      <c r="AC163" s="82" t="n">
        <v>0.02</v>
      </c>
      <c r="AD163" s="82" t="n">
        <v>0.02</v>
      </c>
      <c r="AE163" s="82" t="n">
        <v>0.02</v>
      </c>
      <c r="AF163" s="82" t="n">
        <v>0</v>
      </c>
      <c r="AG163" s="82" t="n">
        <v>0</v>
      </c>
      <c r="AH163" s="82" t="n">
        <v>0</v>
      </c>
    </row>
    <row r="164" ht="15.75" customHeight="1" s="120">
      <c r="A164" s="81" t="inlineStr">
        <is>
          <t>Maine</t>
        </is>
      </c>
      <c r="B164" s="82" t="inlineStr">
        <is>
          <t>Agriculture - CO2 - Liming</t>
        </is>
      </c>
      <c r="C164" s="82">
        <f>VLOOKUP(B164,$AJ$3:$AK$11,2,FALSE)</f>
        <v/>
      </c>
      <c r="D164" s="82" t="n">
        <v>0</v>
      </c>
      <c r="E164" s="82" t="n">
        <v>0</v>
      </c>
      <c r="F164" s="82" t="n">
        <v>0</v>
      </c>
      <c r="G164" s="82" t="n">
        <v>0</v>
      </c>
      <c r="H164" s="82" t="n">
        <v>0</v>
      </c>
      <c r="I164" s="82" t="n">
        <v>0</v>
      </c>
      <c r="J164" s="82" t="n">
        <v>0</v>
      </c>
      <c r="K164" s="82" t="n">
        <v>0</v>
      </c>
      <c r="L164" s="82" t="n">
        <v>0</v>
      </c>
      <c r="M164" s="82" t="n">
        <v>0</v>
      </c>
      <c r="N164" s="82" t="n">
        <v>0</v>
      </c>
      <c r="O164" s="82" t="n">
        <v>0</v>
      </c>
      <c r="P164" s="82" t="n">
        <v>0</v>
      </c>
      <c r="Q164" s="82" t="n">
        <v>0</v>
      </c>
      <c r="R164" s="82" t="n">
        <v>0</v>
      </c>
      <c r="S164" s="82" t="n">
        <v>0</v>
      </c>
      <c r="T164" s="82" t="n">
        <v>0</v>
      </c>
      <c r="U164" s="82" t="n">
        <v>0</v>
      </c>
      <c r="V164" s="82" t="n">
        <v>0</v>
      </c>
      <c r="W164" s="82" t="n">
        <v>0</v>
      </c>
      <c r="X164" s="82" t="n">
        <v>0</v>
      </c>
      <c r="Y164" s="82" t="n">
        <v>0</v>
      </c>
      <c r="Z164" s="82" t="n">
        <v>0</v>
      </c>
      <c r="AA164" s="82" t="n">
        <v>0</v>
      </c>
      <c r="AB164" s="82" t="n">
        <v>0</v>
      </c>
      <c r="AC164" s="82" t="n">
        <v>0</v>
      </c>
      <c r="AD164" s="82" t="n">
        <v>0</v>
      </c>
      <c r="AE164" s="82" t="n">
        <v>0</v>
      </c>
      <c r="AF164" s="82" t="n">
        <v>0</v>
      </c>
      <c r="AG164" s="82" t="n">
        <v>0</v>
      </c>
      <c r="AH164" s="82" t="n">
        <v>0</v>
      </c>
    </row>
    <row r="165" ht="15.75" customHeight="1" s="120">
      <c r="A165" s="81" t="inlineStr">
        <is>
          <t>Maine</t>
        </is>
      </c>
      <c r="B165" s="82" t="inlineStr">
        <is>
          <t>Agriculture - CO2 - Urea Fertilization</t>
        </is>
      </c>
      <c r="C165" s="82">
        <f>VLOOKUP(B165,$AJ$3:$AK$11,2,FALSE)</f>
        <v/>
      </c>
      <c r="D165" s="82" t="n">
        <v>0</v>
      </c>
      <c r="E165" s="82" t="n">
        <v>0</v>
      </c>
      <c r="F165" s="82" t="n">
        <v>0</v>
      </c>
      <c r="G165" s="82" t="n">
        <v>0</v>
      </c>
      <c r="H165" s="82" t="n">
        <v>0</v>
      </c>
      <c r="I165" s="82" t="n">
        <v>0</v>
      </c>
      <c r="J165" s="82" t="n">
        <v>0</v>
      </c>
      <c r="K165" s="82" t="n">
        <v>0</v>
      </c>
      <c r="L165" s="82" t="n">
        <v>0</v>
      </c>
      <c r="M165" s="82" t="n">
        <v>0</v>
      </c>
      <c r="N165" s="82" t="n">
        <v>0</v>
      </c>
      <c r="O165" s="82" t="n">
        <v>0</v>
      </c>
      <c r="P165" s="82" t="n">
        <v>0</v>
      </c>
      <c r="Q165" s="82" t="n">
        <v>0</v>
      </c>
      <c r="R165" s="82" t="n">
        <v>0.01</v>
      </c>
      <c r="S165" s="82" t="n">
        <v>0.01</v>
      </c>
      <c r="T165" s="82" t="n">
        <v>0.01</v>
      </c>
      <c r="U165" s="82" t="n">
        <v>0.01</v>
      </c>
      <c r="V165" s="82" t="n">
        <v>0.01</v>
      </c>
      <c r="W165" s="82" t="n">
        <v>0.01</v>
      </c>
      <c r="X165" s="82" t="n">
        <v>0</v>
      </c>
      <c r="Y165" s="82" t="n">
        <v>0</v>
      </c>
      <c r="Z165" s="82" t="n">
        <v>0</v>
      </c>
      <c r="AA165" s="82" t="n">
        <v>0</v>
      </c>
      <c r="AB165" s="82" t="n">
        <v>0</v>
      </c>
      <c r="AC165" s="82" t="n">
        <v>0</v>
      </c>
      <c r="AD165" s="82" t="n">
        <v>0</v>
      </c>
      <c r="AE165" s="82" t="n">
        <v>0</v>
      </c>
      <c r="AF165" s="82" t="n">
        <v>0</v>
      </c>
      <c r="AG165" s="82" t="n">
        <v>0</v>
      </c>
      <c r="AH165" s="82" t="n">
        <v>0</v>
      </c>
    </row>
    <row r="166" ht="15.75" customHeight="1" s="120">
      <c r="A166" s="81" t="inlineStr">
        <is>
          <t>Maine</t>
        </is>
      </c>
      <c r="B166" s="82" t="inlineStr">
        <is>
          <t>Agriculture - CH4 - Enteric Fermentation</t>
        </is>
      </c>
      <c r="C166" s="82">
        <f>VLOOKUP(B166,$AJ$3:$AK$11,2,FALSE)</f>
        <v/>
      </c>
      <c r="D166" s="82" t="n">
        <v>0.23</v>
      </c>
      <c r="E166" s="82" t="n">
        <v>0.24</v>
      </c>
      <c r="F166" s="82" t="n">
        <v>0.23</v>
      </c>
      <c r="G166" s="82" t="n">
        <v>0.24</v>
      </c>
      <c r="H166" s="82" t="n">
        <v>0.23</v>
      </c>
      <c r="I166" s="82" t="n">
        <v>0.22</v>
      </c>
      <c r="J166" s="82" t="n">
        <v>0.23</v>
      </c>
      <c r="K166" s="82" t="n">
        <v>0.23</v>
      </c>
      <c r="L166" s="82" t="n">
        <v>0.22</v>
      </c>
      <c r="M166" s="82" t="n">
        <v>0.22</v>
      </c>
      <c r="N166" s="82" t="n">
        <v>0.21</v>
      </c>
      <c r="O166" s="82" t="n">
        <v>0.21</v>
      </c>
      <c r="P166" s="82" t="n">
        <v>0.21</v>
      </c>
      <c r="Q166" s="82" t="n">
        <v>0.2</v>
      </c>
      <c r="R166" s="82" t="n">
        <v>0.19</v>
      </c>
      <c r="S166" s="82" t="n">
        <v>0.2</v>
      </c>
      <c r="T166" s="82" t="n">
        <v>0.19</v>
      </c>
      <c r="U166" s="82" t="n">
        <v>0.19</v>
      </c>
      <c r="V166" s="82" t="n">
        <v>0.2</v>
      </c>
      <c r="W166" s="82" t="n">
        <v>0.2</v>
      </c>
      <c r="X166" s="82" t="n">
        <v>0.19</v>
      </c>
      <c r="Y166" s="82" t="n">
        <v>0.2</v>
      </c>
      <c r="Z166" s="82" t="n">
        <v>0.19</v>
      </c>
      <c r="AA166" s="82" t="n">
        <v>0.19</v>
      </c>
      <c r="AB166" s="82" t="n">
        <v>0.19</v>
      </c>
      <c r="AC166" s="82" t="n">
        <v>0.19</v>
      </c>
      <c r="AD166" s="82" t="n">
        <v>0.19</v>
      </c>
      <c r="AE166" s="82" t="n">
        <v>0.19</v>
      </c>
      <c r="AF166" s="82" t="n">
        <v>0</v>
      </c>
      <c r="AG166" s="82" t="n">
        <v>0</v>
      </c>
      <c r="AH166" s="82" t="n">
        <v>0</v>
      </c>
    </row>
    <row r="167" ht="15.75" customHeight="1" s="120">
      <c r="A167" s="81" t="inlineStr">
        <is>
          <t>Maine</t>
        </is>
      </c>
      <c r="B167" s="82" t="inlineStr">
        <is>
          <t>Agriculture - CH4 - Manure Management</t>
        </is>
      </c>
      <c r="C167" s="82">
        <f>VLOOKUP(B167,$AJ$3:$AK$11,2,FALSE)</f>
        <v/>
      </c>
      <c r="D167" s="82" t="n">
        <v>0.03</v>
      </c>
      <c r="E167" s="82" t="n">
        <v>0.03</v>
      </c>
      <c r="F167" s="82" t="n">
        <v>0.03</v>
      </c>
      <c r="G167" s="82" t="n">
        <v>0.03</v>
      </c>
      <c r="H167" s="82" t="n">
        <v>0.03</v>
      </c>
      <c r="I167" s="82" t="n">
        <v>0.03</v>
      </c>
      <c r="J167" s="82" t="n">
        <v>0.03</v>
      </c>
      <c r="K167" s="82" t="n">
        <v>0.04</v>
      </c>
      <c r="L167" s="82" t="n">
        <v>0.05</v>
      </c>
      <c r="M167" s="82" t="n">
        <v>0.05</v>
      </c>
      <c r="N167" s="82" t="n">
        <v>0.04</v>
      </c>
      <c r="O167" s="82" t="n">
        <v>0.05</v>
      </c>
      <c r="P167" s="82" t="n">
        <v>0.05</v>
      </c>
      <c r="Q167" s="82" t="n">
        <v>0.05</v>
      </c>
      <c r="R167" s="82" t="n">
        <v>0.04</v>
      </c>
      <c r="S167" s="82" t="n">
        <v>0.05</v>
      </c>
      <c r="T167" s="82" t="n">
        <v>0.04</v>
      </c>
      <c r="U167" s="82" t="n">
        <v>0.05</v>
      </c>
      <c r="V167" s="82" t="n">
        <v>0.05</v>
      </c>
      <c r="W167" s="82" t="n">
        <v>0.05</v>
      </c>
      <c r="X167" s="82" t="n">
        <v>0.05</v>
      </c>
      <c r="Y167" s="82" t="n">
        <v>0.05</v>
      </c>
      <c r="Z167" s="82" t="n">
        <v>0.05</v>
      </c>
      <c r="AA167" s="82" t="n">
        <v>0.05</v>
      </c>
      <c r="AB167" s="82" t="n">
        <v>0.04</v>
      </c>
      <c r="AC167" s="82" t="n">
        <v>0.04</v>
      </c>
      <c r="AD167" s="82" t="n">
        <v>0.04</v>
      </c>
      <c r="AE167" s="82" t="n">
        <v>0.04</v>
      </c>
      <c r="AF167" s="82" t="n">
        <v>0</v>
      </c>
      <c r="AG167" s="82" t="n">
        <v>0</v>
      </c>
      <c r="AH167" s="82" t="n">
        <v>0</v>
      </c>
    </row>
    <row r="168" ht="15.75" customHeight="1" s="120">
      <c r="A168" s="81" t="inlineStr">
        <is>
          <t>Maine</t>
        </is>
      </c>
      <c r="B168" s="82" t="inlineStr">
        <is>
          <t>Agriculture - CH4 - Rice Cultivation</t>
        </is>
      </c>
      <c r="C168" s="82">
        <f>VLOOKUP(B168,$AJ$3:$AK$11,2,FALSE)</f>
        <v/>
      </c>
      <c r="D168" s="82" t="n">
        <v>0</v>
      </c>
      <c r="E168" s="82" t="n">
        <v>0</v>
      </c>
      <c r="F168" s="82" t="n">
        <v>0</v>
      </c>
      <c r="G168" s="82" t="n">
        <v>0</v>
      </c>
      <c r="H168" s="82" t="n">
        <v>0</v>
      </c>
      <c r="I168" s="82" t="n">
        <v>0</v>
      </c>
      <c r="J168" s="82" t="n">
        <v>0</v>
      </c>
      <c r="K168" s="82" t="n">
        <v>0</v>
      </c>
      <c r="L168" s="82" t="n">
        <v>0</v>
      </c>
      <c r="M168" s="82" t="n">
        <v>0</v>
      </c>
      <c r="N168" s="82" t="n">
        <v>0</v>
      </c>
      <c r="O168" s="82" t="n">
        <v>0</v>
      </c>
      <c r="P168" s="82" t="n">
        <v>0</v>
      </c>
      <c r="Q168" s="82" t="n">
        <v>0</v>
      </c>
      <c r="R168" s="82" t="n">
        <v>0</v>
      </c>
      <c r="S168" s="82" t="n">
        <v>0</v>
      </c>
      <c r="T168" s="82" t="n">
        <v>0</v>
      </c>
      <c r="U168" s="82" t="n">
        <v>0</v>
      </c>
      <c r="V168" s="82" t="n">
        <v>0</v>
      </c>
      <c r="W168" s="82" t="n">
        <v>0</v>
      </c>
      <c r="X168" s="82" t="n">
        <v>0</v>
      </c>
      <c r="Y168" s="82" t="n">
        <v>0</v>
      </c>
      <c r="Z168" s="82" t="n">
        <v>0</v>
      </c>
      <c r="AA168" s="82" t="n">
        <v>0</v>
      </c>
      <c r="AB168" s="82" t="n">
        <v>0</v>
      </c>
      <c r="AC168" s="82" t="n">
        <v>0</v>
      </c>
      <c r="AD168" s="82" t="n">
        <v>0</v>
      </c>
      <c r="AE168" s="82" t="n">
        <v>0</v>
      </c>
      <c r="AF168" s="82" t="n">
        <v>0</v>
      </c>
      <c r="AG168" s="82" t="n">
        <v>0</v>
      </c>
      <c r="AH168" s="82" t="n">
        <v>0</v>
      </c>
    </row>
    <row r="169" ht="15.75" customHeight="1" s="120">
      <c r="A169" s="81" t="inlineStr">
        <is>
          <t>Maine</t>
        </is>
      </c>
      <c r="B169" s="82" t="inlineStr">
        <is>
          <t>Agriculture - CH4 - Agricultural Residue Burning</t>
        </is>
      </c>
      <c r="C169" s="82">
        <f>VLOOKUP(B169,$AJ$3:$AK$11,2,FALSE)</f>
        <v/>
      </c>
      <c r="D169" s="82" t="n">
        <v>0</v>
      </c>
      <c r="E169" s="82" t="n">
        <v>0</v>
      </c>
      <c r="F169" s="82" t="n">
        <v>0</v>
      </c>
      <c r="G169" s="82" t="n">
        <v>0</v>
      </c>
      <c r="H169" s="82" t="n">
        <v>0</v>
      </c>
      <c r="I169" s="82" t="n">
        <v>0</v>
      </c>
      <c r="J169" s="82" t="n">
        <v>0</v>
      </c>
      <c r="K169" s="82" t="n">
        <v>0</v>
      </c>
      <c r="L169" s="82" t="n">
        <v>0</v>
      </c>
      <c r="M169" s="82" t="n">
        <v>0</v>
      </c>
      <c r="N169" s="82" t="n">
        <v>0</v>
      </c>
      <c r="O169" s="82" t="n">
        <v>0</v>
      </c>
      <c r="P169" s="82" t="n">
        <v>0</v>
      </c>
      <c r="Q169" s="82" t="n">
        <v>0</v>
      </c>
      <c r="R169" s="82" t="n">
        <v>0</v>
      </c>
      <c r="S169" s="82" t="n">
        <v>0</v>
      </c>
      <c r="T169" s="82" t="n">
        <v>0</v>
      </c>
      <c r="U169" s="82" t="n">
        <v>0</v>
      </c>
      <c r="V169" s="82" t="n">
        <v>0</v>
      </c>
      <c r="W169" s="82" t="n">
        <v>0</v>
      </c>
      <c r="X169" s="82" t="n">
        <v>0</v>
      </c>
      <c r="Y169" s="82" t="n">
        <v>0</v>
      </c>
      <c r="Z169" s="82" t="n">
        <v>0</v>
      </c>
      <c r="AA169" s="82" t="n">
        <v>0</v>
      </c>
      <c r="AB169" s="82" t="n">
        <v>0</v>
      </c>
      <c r="AC169" s="82" t="n">
        <v>0</v>
      </c>
      <c r="AD169" s="82" t="n">
        <v>0</v>
      </c>
      <c r="AE169" s="82" t="n">
        <v>0</v>
      </c>
      <c r="AF169" s="82" t="n">
        <v>0</v>
      </c>
      <c r="AG169" s="82" t="n">
        <v>0</v>
      </c>
      <c r="AH169" s="82" t="n">
        <v>0</v>
      </c>
    </row>
    <row r="170" ht="15.75" customHeight="1" s="120">
      <c r="A170" s="81" t="inlineStr">
        <is>
          <t>Maine</t>
        </is>
      </c>
      <c r="B170" s="82" t="inlineStr">
        <is>
          <t>Agriculture - N2O - Manure Management</t>
        </is>
      </c>
      <c r="C170" s="82">
        <f>VLOOKUP(B170,$AJ$3:$AK$11,2,FALSE)</f>
        <v/>
      </c>
      <c r="D170" s="82" t="n">
        <v>0.03</v>
      </c>
      <c r="E170" s="82" t="n">
        <v>0.03</v>
      </c>
      <c r="F170" s="82" t="n">
        <v>0.03</v>
      </c>
      <c r="G170" s="82" t="n">
        <v>0.03</v>
      </c>
      <c r="H170" s="82" t="n">
        <v>0.03</v>
      </c>
      <c r="I170" s="82" t="n">
        <v>0.03</v>
      </c>
      <c r="J170" s="82" t="n">
        <v>0.03</v>
      </c>
      <c r="K170" s="82" t="n">
        <v>0.06</v>
      </c>
      <c r="L170" s="82" t="n">
        <v>0.07000000000000001</v>
      </c>
      <c r="M170" s="82" t="n">
        <v>0.07000000000000001</v>
      </c>
      <c r="N170" s="82" t="n">
        <v>0.03</v>
      </c>
      <c r="O170" s="82" t="n">
        <v>0.03</v>
      </c>
      <c r="P170" s="82" t="n">
        <v>0.03</v>
      </c>
      <c r="Q170" s="82" t="n">
        <v>0.02</v>
      </c>
      <c r="R170" s="82" t="n">
        <v>0.02</v>
      </c>
      <c r="S170" s="82" t="n">
        <v>0.02</v>
      </c>
      <c r="T170" s="82" t="n">
        <v>0.02</v>
      </c>
      <c r="U170" s="82" t="n">
        <v>0.02</v>
      </c>
      <c r="V170" s="82" t="n">
        <v>0.03</v>
      </c>
      <c r="W170" s="82" t="n">
        <v>0.03</v>
      </c>
      <c r="X170" s="82" t="n">
        <v>0.02</v>
      </c>
      <c r="Y170" s="82" t="n">
        <v>0.02</v>
      </c>
      <c r="Z170" s="82" t="n">
        <v>0.02</v>
      </c>
      <c r="AA170" s="82" t="n">
        <v>0.02</v>
      </c>
      <c r="AB170" s="82" t="n">
        <v>0.02</v>
      </c>
      <c r="AC170" s="82" t="n">
        <v>0.02</v>
      </c>
      <c r="AD170" s="82" t="n">
        <v>0.02</v>
      </c>
      <c r="AE170" s="82" t="n">
        <v>0.02</v>
      </c>
      <c r="AF170" s="82" t="n">
        <v>0</v>
      </c>
      <c r="AG170" s="82" t="n">
        <v>0</v>
      </c>
      <c r="AH170" s="82" t="n">
        <v>0</v>
      </c>
    </row>
    <row r="171" ht="15.75" customHeight="1" s="120">
      <c r="A171" s="81" t="inlineStr">
        <is>
          <t>Maine</t>
        </is>
      </c>
      <c r="B171" s="82" t="inlineStr">
        <is>
          <t>Agriculture - N2O - Ag Soils</t>
        </is>
      </c>
      <c r="C171" s="82">
        <f>VLOOKUP(B171,$AJ$3:$AK$11,2,FALSE)</f>
        <v/>
      </c>
      <c r="D171" s="82" t="n">
        <v>0.2</v>
      </c>
      <c r="E171" s="82" t="n">
        <v>0.2</v>
      </c>
      <c r="F171" s="82" t="n">
        <v>0.2</v>
      </c>
      <c r="G171" s="82" t="n">
        <v>0.21</v>
      </c>
      <c r="H171" s="82" t="n">
        <v>0.21</v>
      </c>
      <c r="I171" s="82" t="n">
        <v>0.2</v>
      </c>
      <c r="J171" s="82" t="n">
        <v>0.22</v>
      </c>
      <c r="K171" s="82" t="n">
        <v>0.25</v>
      </c>
      <c r="L171" s="82" t="n">
        <v>0.27</v>
      </c>
      <c r="M171" s="82" t="n">
        <v>0.26</v>
      </c>
      <c r="N171" s="82" t="n">
        <v>0.22</v>
      </c>
      <c r="O171" s="82" t="n">
        <v>0.23</v>
      </c>
      <c r="P171" s="82" t="n">
        <v>0.24</v>
      </c>
      <c r="Q171" s="82" t="n">
        <v>0.25</v>
      </c>
      <c r="R171" s="82" t="n">
        <v>0.27</v>
      </c>
      <c r="S171" s="82" t="n">
        <v>0.31</v>
      </c>
      <c r="T171" s="82" t="n">
        <v>0.33</v>
      </c>
      <c r="U171" s="82" t="n">
        <v>0.33</v>
      </c>
      <c r="V171" s="82" t="n">
        <v>0.32</v>
      </c>
      <c r="W171" s="82" t="n">
        <v>0.28</v>
      </c>
      <c r="X171" s="82" t="n">
        <v>0.22</v>
      </c>
      <c r="Y171" s="82" t="n">
        <v>0.16</v>
      </c>
      <c r="Z171" s="82" t="n">
        <v>0.17</v>
      </c>
      <c r="AA171" s="82" t="n">
        <v>0.16</v>
      </c>
      <c r="AB171" s="82" t="n">
        <v>0.14</v>
      </c>
      <c r="AC171" s="82" t="n">
        <v>0.14</v>
      </c>
      <c r="AD171" s="82" t="n">
        <v>0.14</v>
      </c>
      <c r="AE171" s="82" t="n">
        <v>0.13</v>
      </c>
      <c r="AF171" s="82" t="n">
        <v>0</v>
      </c>
      <c r="AG171" s="82" t="n">
        <v>0</v>
      </c>
      <c r="AH171" s="82" t="n">
        <v>0</v>
      </c>
    </row>
    <row r="172" ht="15.75" customHeight="1" s="120">
      <c r="A172" s="81" t="inlineStr">
        <is>
          <t>Maine</t>
        </is>
      </c>
      <c r="B172" s="82" t="inlineStr">
        <is>
          <t>Agriculture - N2O - Agricultural Residue Burning</t>
        </is>
      </c>
      <c r="C172" s="82">
        <f>VLOOKUP(B172,$AJ$3:$AK$11,2,FALSE)</f>
        <v/>
      </c>
      <c r="D172" s="82" t="n">
        <v>0</v>
      </c>
      <c r="E172" s="82" t="n">
        <v>0</v>
      </c>
      <c r="F172" s="82" t="n">
        <v>0</v>
      </c>
      <c r="G172" s="82" t="n">
        <v>0</v>
      </c>
      <c r="H172" s="82" t="n">
        <v>0</v>
      </c>
      <c r="I172" s="82" t="n">
        <v>0</v>
      </c>
      <c r="J172" s="82" t="n">
        <v>0</v>
      </c>
      <c r="K172" s="82" t="n">
        <v>0</v>
      </c>
      <c r="L172" s="82" t="n">
        <v>0</v>
      </c>
      <c r="M172" s="82" t="n">
        <v>0</v>
      </c>
      <c r="N172" s="82" t="n">
        <v>0</v>
      </c>
      <c r="O172" s="82" t="n">
        <v>0</v>
      </c>
      <c r="P172" s="82" t="n">
        <v>0</v>
      </c>
      <c r="Q172" s="82" t="n">
        <v>0</v>
      </c>
      <c r="R172" s="82" t="n">
        <v>0</v>
      </c>
      <c r="S172" s="82" t="n">
        <v>0</v>
      </c>
      <c r="T172" s="82" t="n">
        <v>0</v>
      </c>
      <c r="U172" s="82" t="n">
        <v>0</v>
      </c>
      <c r="V172" s="82" t="n">
        <v>0</v>
      </c>
      <c r="W172" s="82" t="n">
        <v>0</v>
      </c>
      <c r="X172" s="82" t="n">
        <v>0</v>
      </c>
      <c r="Y172" s="82" t="n">
        <v>0</v>
      </c>
      <c r="Z172" s="82" t="n">
        <v>0</v>
      </c>
      <c r="AA172" s="82" t="n">
        <v>0</v>
      </c>
      <c r="AB172" s="82" t="n">
        <v>0</v>
      </c>
      <c r="AC172" s="82" t="n">
        <v>0</v>
      </c>
      <c r="AD172" s="82" t="n">
        <v>0</v>
      </c>
      <c r="AE172" s="82" t="n">
        <v>0</v>
      </c>
      <c r="AF172" s="82" t="n">
        <v>0</v>
      </c>
      <c r="AG172" s="82" t="n">
        <v>0</v>
      </c>
      <c r="AH172" s="82" t="n">
        <v>0</v>
      </c>
    </row>
    <row r="173" ht="15.75" customHeight="1" s="120">
      <c r="A173" s="81" t="inlineStr">
        <is>
          <t>Maryland</t>
        </is>
      </c>
      <c r="B173" s="82" t="inlineStr">
        <is>
          <t>Agriculture - CO2 - Liming</t>
        </is>
      </c>
      <c r="C173" s="82">
        <f>VLOOKUP(B173,$AJ$3:$AK$11,2,FALSE)</f>
        <v/>
      </c>
      <c r="D173" s="82" t="n">
        <v>0</v>
      </c>
      <c r="E173" s="82" t="n">
        <v>0</v>
      </c>
      <c r="F173" s="82" t="n">
        <v>0</v>
      </c>
      <c r="G173" s="82" t="n">
        <v>0</v>
      </c>
      <c r="H173" s="82" t="n">
        <v>0</v>
      </c>
      <c r="I173" s="82" t="n">
        <v>0</v>
      </c>
      <c r="J173" s="82" t="n">
        <v>0</v>
      </c>
      <c r="K173" s="82" t="n">
        <v>0</v>
      </c>
      <c r="L173" s="82" t="n">
        <v>0</v>
      </c>
      <c r="M173" s="82" t="n">
        <v>0</v>
      </c>
      <c r="N173" s="82" t="n">
        <v>0</v>
      </c>
      <c r="O173" s="82" t="n">
        <v>0</v>
      </c>
      <c r="P173" s="82" t="n">
        <v>0.06</v>
      </c>
      <c r="Q173" s="82" t="n">
        <v>0.01</v>
      </c>
      <c r="R173" s="82" t="n">
        <v>0</v>
      </c>
      <c r="S173" s="82" t="n">
        <v>0.03</v>
      </c>
      <c r="T173" s="82" t="n">
        <v>0.12</v>
      </c>
      <c r="U173" s="82" t="n">
        <v>0.1</v>
      </c>
      <c r="V173" s="82" t="n">
        <v>0</v>
      </c>
      <c r="W173" s="82" t="n">
        <v>0</v>
      </c>
      <c r="X173" s="82" t="n">
        <v>0</v>
      </c>
      <c r="Y173" s="82" t="n">
        <v>0</v>
      </c>
      <c r="Z173" s="82" t="n">
        <v>0</v>
      </c>
      <c r="AA173" s="82" t="n">
        <v>0</v>
      </c>
      <c r="AB173" s="82" t="n">
        <v>0.02</v>
      </c>
      <c r="AC173" s="82" t="n">
        <v>0.04</v>
      </c>
      <c r="AD173" s="82" t="n">
        <v>0.04</v>
      </c>
      <c r="AE173" s="82" t="n">
        <v>0.04</v>
      </c>
      <c r="AF173" s="82" t="n">
        <v>0</v>
      </c>
      <c r="AG173" s="82" t="n">
        <v>0</v>
      </c>
      <c r="AH173" s="82" t="n">
        <v>0</v>
      </c>
    </row>
    <row r="174" ht="15.75" customHeight="1" s="120">
      <c r="A174" s="81" t="inlineStr">
        <is>
          <t>Maryland</t>
        </is>
      </c>
      <c r="B174" s="82" t="inlineStr">
        <is>
          <t>Agriculture - CO2 - Urea Fertilization</t>
        </is>
      </c>
      <c r="C174" s="82">
        <f>VLOOKUP(B174,$AJ$3:$AK$11,2,FALSE)</f>
        <v/>
      </c>
      <c r="D174" s="82" t="n">
        <v>0</v>
      </c>
      <c r="E174" s="82" t="n">
        <v>0.01</v>
      </c>
      <c r="F174" s="82" t="n">
        <v>0.01</v>
      </c>
      <c r="G174" s="82" t="n">
        <v>0.01</v>
      </c>
      <c r="H174" s="82" t="n">
        <v>0.01</v>
      </c>
      <c r="I174" s="82" t="n">
        <v>0.01</v>
      </c>
      <c r="J174" s="82" t="n">
        <v>0.01</v>
      </c>
      <c r="K174" s="82" t="n">
        <v>0.01</v>
      </c>
      <c r="L174" s="82" t="n">
        <v>0.01</v>
      </c>
      <c r="M174" s="82" t="n">
        <v>0.01</v>
      </c>
      <c r="N174" s="82" t="n">
        <v>0.01</v>
      </c>
      <c r="O174" s="82" t="n">
        <v>0.01</v>
      </c>
      <c r="P174" s="82" t="n">
        <v>0.01</v>
      </c>
      <c r="Q174" s="82" t="n">
        <v>0.01</v>
      </c>
      <c r="R174" s="82" t="n">
        <v>0.01</v>
      </c>
      <c r="S174" s="82" t="n">
        <v>0.01</v>
      </c>
      <c r="T174" s="82" t="n">
        <v>0.01</v>
      </c>
      <c r="U174" s="82" t="n">
        <v>0.01</v>
      </c>
      <c r="V174" s="82" t="n">
        <v>0.01</v>
      </c>
      <c r="W174" s="82" t="n">
        <v>0.01</v>
      </c>
      <c r="X174" s="82" t="n">
        <v>0</v>
      </c>
      <c r="Y174" s="82" t="n">
        <v>0.01</v>
      </c>
      <c r="Z174" s="82" t="n">
        <v>0.01</v>
      </c>
      <c r="AA174" s="82" t="n">
        <v>0.01</v>
      </c>
      <c r="AB174" s="82" t="n">
        <v>0.01</v>
      </c>
      <c r="AC174" s="82" t="n">
        <v>0.01</v>
      </c>
      <c r="AD174" s="82" t="n">
        <v>0.01</v>
      </c>
      <c r="AE174" s="82" t="n">
        <v>0.01</v>
      </c>
      <c r="AF174" s="82" t="n">
        <v>0</v>
      </c>
      <c r="AG174" s="82" t="n">
        <v>0</v>
      </c>
      <c r="AH174" s="82" t="n">
        <v>0</v>
      </c>
    </row>
    <row r="175" ht="15.75" customHeight="1" s="120">
      <c r="A175" s="81" t="inlineStr">
        <is>
          <t>Maryland</t>
        </is>
      </c>
      <c r="B175" s="82" t="inlineStr">
        <is>
          <t>Agriculture - CH4 - Enteric Fermentation</t>
        </is>
      </c>
      <c r="C175" s="82">
        <f>VLOOKUP(B175,$AJ$3:$AK$11,2,FALSE)</f>
        <v/>
      </c>
      <c r="D175" s="82" t="n">
        <v>0.63</v>
      </c>
      <c r="E175" s="82" t="n">
        <v>0.63</v>
      </c>
      <c r="F175" s="82" t="n">
        <v>0.61</v>
      </c>
      <c r="G175" s="82" t="n">
        <v>0.64</v>
      </c>
      <c r="H175" s="82" t="n">
        <v>0.62</v>
      </c>
      <c r="I175" s="82" t="n">
        <v>0.63</v>
      </c>
      <c r="J175" s="82" t="n">
        <v>0.6</v>
      </c>
      <c r="K175" s="82" t="n">
        <v>0.55</v>
      </c>
      <c r="L175" s="82" t="n">
        <v>0.54</v>
      </c>
      <c r="M175" s="82" t="n">
        <v>0.53</v>
      </c>
      <c r="N175" s="82" t="n">
        <v>0.53</v>
      </c>
      <c r="O175" s="82" t="n">
        <v>0.49</v>
      </c>
      <c r="P175" s="82" t="n">
        <v>0.51</v>
      </c>
      <c r="Q175" s="82" t="n">
        <v>0.5</v>
      </c>
      <c r="R175" s="82" t="n">
        <v>0.47</v>
      </c>
      <c r="S175" s="82" t="n">
        <v>0.47</v>
      </c>
      <c r="T175" s="82" t="n">
        <v>0.47</v>
      </c>
      <c r="U175" s="82" t="n">
        <v>0.45</v>
      </c>
      <c r="V175" s="82" t="n">
        <v>0.42</v>
      </c>
      <c r="W175" s="82" t="n">
        <v>0.42</v>
      </c>
      <c r="X175" s="82" t="n">
        <v>0.42</v>
      </c>
      <c r="Y175" s="82" t="n">
        <v>0.43</v>
      </c>
      <c r="Z175" s="82" t="n">
        <v>0.46</v>
      </c>
      <c r="AA175" s="82" t="n">
        <v>0.41</v>
      </c>
      <c r="AB175" s="82" t="n">
        <v>0.39</v>
      </c>
      <c r="AC175" s="82" t="n">
        <v>0.41</v>
      </c>
      <c r="AD175" s="82" t="n">
        <v>0.41</v>
      </c>
      <c r="AE175" s="82" t="n">
        <v>0.4</v>
      </c>
      <c r="AF175" s="82" t="n">
        <v>0</v>
      </c>
      <c r="AG175" s="82" t="n">
        <v>0</v>
      </c>
      <c r="AH175" s="82" t="n">
        <v>0</v>
      </c>
    </row>
    <row r="176" ht="15.75" customHeight="1" s="120">
      <c r="A176" s="81" t="inlineStr">
        <is>
          <t>Maryland</t>
        </is>
      </c>
      <c r="B176" s="82" t="inlineStr">
        <is>
          <t>Agriculture - CH4 - Manure Management</t>
        </is>
      </c>
      <c r="C176" s="82">
        <f>VLOOKUP(B176,$AJ$3:$AK$11,2,FALSE)</f>
        <v/>
      </c>
      <c r="D176" s="82" t="n">
        <v>0.15</v>
      </c>
      <c r="E176" s="82" t="n">
        <v>0.15</v>
      </c>
      <c r="F176" s="82" t="n">
        <v>0.14</v>
      </c>
      <c r="G176" s="82" t="n">
        <v>0.15</v>
      </c>
      <c r="H176" s="82" t="n">
        <v>0.13</v>
      </c>
      <c r="I176" s="82" t="n">
        <v>0.13</v>
      </c>
      <c r="J176" s="82" t="n">
        <v>0.13</v>
      </c>
      <c r="K176" s="82" t="n">
        <v>0.12</v>
      </c>
      <c r="L176" s="82" t="n">
        <v>0.13</v>
      </c>
      <c r="M176" s="82" t="n">
        <v>0.14</v>
      </c>
      <c r="N176" s="82" t="n">
        <v>0.13</v>
      </c>
      <c r="O176" s="82" t="n">
        <v>0.13</v>
      </c>
      <c r="P176" s="82" t="n">
        <v>0.14</v>
      </c>
      <c r="Q176" s="82" t="n">
        <v>0.13</v>
      </c>
      <c r="R176" s="82" t="n">
        <v>0.13</v>
      </c>
      <c r="S176" s="82" t="n">
        <v>0.13</v>
      </c>
      <c r="T176" s="82" t="n">
        <v>0.12</v>
      </c>
      <c r="U176" s="82" t="n">
        <v>0.12</v>
      </c>
      <c r="V176" s="82" t="n">
        <v>0.12</v>
      </c>
      <c r="W176" s="82" t="n">
        <v>0.12</v>
      </c>
      <c r="X176" s="82" t="n">
        <v>0.12</v>
      </c>
      <c r="Y176" s="82" t="n">
        <v>0.12</v>
      </c>
      <c r="Z176" s="82" t="n">
        <v>0.12</v>
      </c>
      <c r="AA176" s="82" t="n">
        <v>0.11</v>
      </c>
      <c r="AB176" s="82" t="n">
        <v>0.11</v>
      </c>
      <c r="AC176" s="82" t="n">
        <v>0.11</v>
      </c>
      <c r="AD176" s="82" t="n">
        <v>0.12</v>
      </c>
      <c r="AE176" s="82" t="n">
        <v>0.12</v>
      </c>
      <c r="AF176" s="82" t="n">
        <v>0</v>
      </c>
      <c r="AG176" s="82" t="n">
        <v>0</v>
      </c>
      <c r="AH176" s="82" t="n">
        <v>0</v>
      </c>
    </row>
    <row r="177" ht="15.75" customHeight="1" s="120">
      <c r="A177" s="81" t="inlineStr">
        <is>
          <t>Maryland</t>
        </is>
      </c>
      <c r="B177" s="82" t="inlineStr">
        <is>
          <t>Agriculture - CH4 - Rice Cultivation</t>
        </is>
      </c>
      <c r="C177" s="82">
        <f>VLOOKUP(B177,$AJ$3:$AK$11,2,FALSE)</f>
        <v/>
      </c>
      <c r="D177" s="82" t="n">
        <v>0</v>
      </c>
      <c r="E177" s="82" t="n">
        <v>0</v>
      </c>
      <c r="F177" s="82" t="n">
        <v>0</v>
      </c>
      <c r="G177" s="82" t="n">
        <v>0</v>
      </c>
      <c r="H177" s="82" t="n">
        <v>0</v>
      </c>
      <c r="I177" s="82" t="n">
        <v>0</v>
      </c>
      <c r="J177" s="82" t="n">
        <v>0</v>
      </c>
      <c r="K177" s="82" t="n">
        <v>0</v>
      </c>
      <c r="L177" s="82" t="n">
        <v>0</v>
      </c>
      <c r="M177" s="82" t="n">
        <v>0</v>
      </c>
      <c r="N177" s="82" t="n">
        <v>0</v>
      </c>
      <c r="O177" s="82" t="n">
        <v>0</v>
      </c>
      <c r="P177" s="82" t="n">
        <v>0</v>
      </c>
      <c r="Q177" s="82" t="n">
        <v>0</v>
      </c>
      <c r="R177" s="82" t="n">
        <v>0</v>
      </c>
      <c r="S177" s="82" t="n">
        <v>0</v>
      </c>
      <c r="T177" s="82" t="n">
        <v>0</v>
      </c>
      <c r="U177" s="82" t="n">
        <v>0</v>
      </c>
      <c r="V177" s="82" t="n">
        <v>0</v>
      </c>
      <c r="W177" s="82" t="n">
        <v>0</v>
      </c>
      <c r="X177" s="82" t="n">
        <v>0</v>
      </c>
      <c r="Y177" s="82" t="n">
        <v>0</v>
      </c>
      <c r="Z177" s="82" t="n">
        <v>0</v>
      </c>
      <c r="AA177" s="82" t="n">
        <v>0</v>
      </c>
      <c r="AB177" s="82" t="n">
        <v>0</v>
      </c>
      <c r="AC177" s="82" t="n">
        <v>0</v>
      </c>
      <c r="AD177" s="82" t="n">
        <v>0</v>
      </c>
      <c r="AE177" s="82" t="n">
        <v>0</v>
      </c>
      <c r="AF177" s="82" t="n">
        <v>0</v>
      </c>
      <c r="AG177" s="82" t="n">
        <v>0</v>
      </c>
      <c r="AH177" s="82" t="n">
        <v>0</v>
      </c>
    </row>
    <row r="178" ht="15.75" customHeight="1" s="120">
      <c r="A178" s="81" t="inlineStr">
        <is>
          <t>Maryland</t>
        </is>
      </c>
      <c r="B178" s="82" t="inlineStr">
        <is>
          <t>Agriculture - CH4 - Agricultural Residue Burning</t>
        </is>
      </c>
      <c r="C178" s="82">
        <f>VLOOKUP(B178,$AJ$3:$AK$11,2,FALSE)</f>
        <v/>
      </c>
      <c r="D178" s="82" t="n">
        <v>0</v>
      </c>
      <c r="E178" s="82" t="n">
        <v>0</v>
      </c>
      <c r="F178" s="82" t="n">
        <v>0</v>
      </c>
      <c r="G178" s="82" t="n">
        <v>0</v>
      </c>
      <c r="H178" s="82" t="n">
        <v>0</v>
      </c>
      <c r="I178" s="82" t="n">
        <v>0</v>
      </c>
      <c r="J178" s="82" t="n">
        <v>0</v>
      </c>
      <c r="K178" s="82" t="n">
        <v>0</v>
      </c>
      <c r="L178" s="82" t="n">
        <v>0</v>
      </c>
      <c r="M178" s="82" t="n">
        <v>0</v>
      </c>
      <c r="N178" s="82" t="n">
        <v>0</v>
      </c>
      <c r="O178" s="82" t="n">
        <v>0</v>
      </c>
      <c r="P178" s="82" t="n">
        <v>0</v>
      </c>
      <c r="Q178" s="82" t="n">
        <v>0</v>
      </c>
      <c r="R178" s="82" t="n">
        <v>0</v>
      </c>
      <c r="S178" s="82" t="n">
        <v>0</v>
      </c>
      <c r="T178" s="82" t="n">
        <v>0</v>
      </c>
      <c r="U178" s="82" t="n">
        <v>0</v>
      </c>
      <c r="V178" s="82" t="n">
        <v>0</v>
      </c>
      <c r="W178" s="82" t="n">
        <v>0</v>
      </c>
      <c r="X178" s="82" t="n">
        <v>0</v>
      </c>
      <c r="Y178" s="82" t="n">
        <v>0</v>
      </c>
      <c r="Z178" s="82" t="n">
        <v>0</v>
      </c>
      <c r="AA178" s="82" t="n">
        <v>0</v>
      </c>
      <c r="AB178" s="82" t="n">
        <v>0</v>
      </c>
      <c r="AC178" s="82" t="n">
        <v>0</v>
      </c>
      <c r="AD178" s="82" t="n">
        <v>0</v>
      </c>
      <c r="AE178" s="82" t="n">
        <v>0</v>
      </c>
      <c r="AF178" s="82" t="n">
        <v>0</v>
      </c>
      <c r="AG178" s="82" t="n">
        <v>0</v>
      </c>
      <c r="AH178" s="82" t="n">
        <v>0</v>
      </c>
    </row>
    <row r="179" ht="15.75" customHeight="1" s="120">
      <c r="A179" s="81" t="inlineStr">
        <is>
          <t>Maryland</t>
        </is>
      </c>
      <c r="B179" s="82" t="inlineStr">
        <is>
          <t>Agriculture - N2O - Manure Management</t>
        </is>
      </c>
      <c r="C179" s="82">
        <f>VLOOKUP(B179,$AJ$3:$AK$11,2,FALSE)</f>
        <v/>
      </c>
      <c r="D179" s="82" t="n">
        <v>0.23</v>
      </c>
      <c r="E179" s="82" t="n">
        <v>0.24</v>
      </c>
      <c r="F179" s="82" t="n">
        <v>0.24</v>
      </c>
      <c r="G179" s="82" t="n">
        <v>0.25</v>
      </c>
      <c r="H179" s="82" t="n">
        <v>0.24</v>
      </c>
      <c r="I179" s="82" t="n">
        <v>0.25</v>
      </c>
      <c r="J179" s="82" t="n">
        <v>0.25</v>
      </c>
      <c r="K179" s="82" t="n">
        <v>0.24</v>
      </c>
      <c r="L179" s="82" t="n">
        <v>0.24</v>
      </c>
      <c r="M179" s="82" t="n">
        <v>0.23</v>
      </c>
      <c r="N179" s="82" t="n">
        <v>0.23</v>
      </c>
      <c r="O179" s="82" t="n">
        <v>0.22</v>
      </c>
      <c r="P179" s="82" t="n">
        <v>0.22</v>
      </c>
      <c r="Q179" s="82" t="n">
        <v>0.22</v>
      </c>
      <c r="R179" s="82" t="n">
        <v>0.21</v>
      </c>
      <c r="S179" s="82" t="n">
        <v>0.21</v>
      </c>
      <c r="T179" s="82" t="n">
        <v>0.21</v>
      </c>
      <c r="U179" s="82" t="n">
        <v>0.2</v>
      </c>
      <c r="V179" s="82" t="n">
        <v>0.2</v>
      </c>
      <c r="W179" s="82" t="n">
        <v>0.2</v>
      </c>
      <c r="X179" s="82" t="n">
        <v>0.2</v>
      </c>
      <c r="Y179" s="82" t="n">
        <v>0.21</v>
      </c>
      <c r="Z179" s="82" t="n">
        <v>0.2</v>
      </c>
      <c r="AA179" s="82" t="n">
        <v>0.21</v>
      </c>
      <c r="AB179" s="82" t="n">
        <v>0.19</v>
      </c>
      <c r="AC179" s="82" t="n">
        <v>0.2</v>
      </c>
      <c r="AD179" s="82" t="n">
        <v>0.2</v>
      </c>
      <c r="AE179" s="82" t="n">
        <v>0.21</v>
      </c>
      <c r="AF179" s="82" t="n">
        <v>0</v>
      </c>
      <c r="AG179" s="82" t="n">
        <v>0</v>
      </c>
      <c r="AH179" s="82" t="n">
        <v>0</v>
      </c>
    </row>
    <row r="180" ht="15.75" customHeight="1" s="120">
      <c r="A180" s="81" t="inlineStr">
        <is>
          <t>Maryland</t>
        </is>
      </c>
      <c r="B180" s="82" t="inlineStr">
        <is>
          <t>Agriculture - N2O - Ag Soils</t>
        </is>
      </c>
      <c r="C180" s="82">
        <f>VLOOKUP(B180,$AJ$3:$AK$11,2,FALSE)</f>
        <v/>
      </c>
      <c r="D180" s="82" t="n">
        <v>1.06</v>
      </c>
      <c r="E180" s="82" t="n">
        <v>1.11</v>
      </c>
      <c r="F180" s="82" t="n">
        <v>1.17</v>
      </c>
      <c r="G180" s="82" t="n">
        <v>1.08</v>
      </c>
      <c r="H180" s="82" t="n">
        <v>1.16</v>
      </c>
      <c r="I180" s="82" t="n">
        <v>1.1</v>
      </c>
      <c r="J180" s="82" t="n">
        <v>1.18</v>
      </c>
      <c r="K180" s="82" t="n">
        <v>1.09</v>
      </c>
      <c r="L180" s="82" t="n">
        <v>1.02</v>
      </c>
      <c r="M180" s="82" t="n">
        <v>1.07</v>
      </c>
      <c r="N180" s="82" t="n">
        <v>1.28</v>
      </c>
      <c r="O180" s="82" t="n">
        <v>1.1</v>
      </c>
      <c r="P180" s="82" t="n">
        <v>0.91</v>
      </c>
      <c r="Q180" s="82" t="n">
        <v>0.98</v>
      </c>
      <c r="R180" s="82" t="n">
        <v>1.17</v>
      </c>
      <c r="S180" s="82" t="n">
        <v>1.01</v>
      </c>
      <c r="T180" s="82" t="n">
        <v>0.9399999999999999</v>
      </c>
      <c r="U180" s="82" t="n">
        <v>0.86</v>
      </c>
      <c r="V180" s="82" t="n">
        <v>0.9</v>
      </c>
      <c r="W180" s="82" t="n">
        <v>0.9</v>
      </c>
      <c r="X180" s="82" t="n">
        <v>0.8100000000000001</v>
      </c>
      <c r="Y180" s="82" t="n">
        <v>0.9</v>
      </c>
      <c r="Z180" s="82" t="n">
        <v>1</v>
      </c>
      <c r="AA180" s="82" t="n">
        <v>0.93</v>
      </c>
      <c r="AB180" s="82" t="n">
        <v>0.98</v>
      </c>
      <c r="AC180" s="82" t="n">
        <v>0.95</v>
      </c>
      <c r="AD180" s="82" t="n">
        <v>0.96</v>
      </c>
      <c r="AE180" s="82" t="n">
        <v>0.9399999999999999</v>
      </c>
      <c r="AF180" s="82" t="n">
        <v>0</v>
      </c>
      <c r="AG180" s="82" t="n">
        <v>0</v>
      </c>
      <c r="AH180" s="82" t="n">
        <v>0</v>
      </c>
    </row>
    <row r="181" ht="15.75" customHeight="1" s="120">
      <c r="A181" s="81" t="inlineStr">
        <is>
          <t>Maryland</t>
        </is>
      </c>
      <c r="B181" s="82" t="inlineStr">
        <is>
          <t>Agriculture - N2O - Agricultural Residue Burning</t>
        </is>
      </c>
      <c r="C181" s="82">
        <f>VLOOKUP(B181,$AJ$3:$AK$11,2,FALSE)</f>
        <v/>
      </c>
      <c r="D181" s="82" t="n">
        <v>0</v>
      </c>
      <c r="E181" s="82" t="n">
        <v>0</v>
      </c>
      <c r="F181" s="82" t="n">
        <v>0</v>
      </c>
      <c r="G181" s="82" t="n">
        <v>0</v>
      </c>
      <c r="H181" s="82" t="n">
        <v>0</v>
      </c>
      <c r="I181" s="82" t="n">
        <v>0</v>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row>
    <row r="182" ht="15.75" customHeight="1" s="120">
      <c r="A182" s="81" t="inlineStr">
        <is>
          <t>Massachusetts</t>
        </is>
      </c>
      <c r="B182" s="82" t="inlineStr">
        <is>
          <t>Agriculture - CO2 - Liming</t>
        </is>
      </c>
      <c r="C182" s="82">
        <f>VLOOKUP(B182,$AJ$3:$AK$11,2,FALSE)</f>
        <v/>
      </c>
      <c r="D182" s="82" t="n">
        <v>0</v>
      </c>
      <c r="E182" s="82" t="n">
        <v>0</v>
      </c>
      <c r="F182" s="82" t="n">
        <v>0</v>
      </c>
      <c r="G182" s="82" t="n">
        <v>0</v>
      </c>
      <c r="H182" s="82" t="n">
        <v>0</v>
      </c>
      <c r="I182" s="82" t="n">
        <v>0</v>
      </c>
      <c r="J182" s="82" t="n">
        <v>0</v>
      </c>
      <c r="K182" s="82" t="n">
        <v>0</v>
      </c>
      <c r="L182" s="82" t="n">
        <v>0</v>
      </c>
      <c r="M182" s="82" t="n">
        <v>0</v>
      </c>
      <c r="N182" s="82" t="n">
        <v>0</v>
      </c>
      <c r="O182" s="82" t="n">
        <v>0</v>
      </c>
      <c r="P182" s="82" t="n">
        <v>0.06</v>
      </c>
      <c r="Q182" s="82" t="n">
        <v>0.01</v>
      </c>
      <c r="R182" s="82" t="n">
        <v>0.01</v>
      </c>
      <c r="S182" s="82" t="n">
        <v>0.03</v>
      </c>
      <c r="T182" s="82" t="n">
        <v>0.12</v>
      </c>
      <c r="U182" s="82" t="n">
        <v>0.1</v>
      </c>
      <c r="V182" s="82" t="n">
        <v>0</v>
      </c>
      <c r="W182" s="82" t="n">
        <v>0</v>
      </c>
      <c r="X182" s="82" t="n">
        <v>0.02</v>
      </c>
      <c r="Y182" s="82" t="n">
        <v>0</v>
      </c>
      <c r="Z182" s="82" t="n">
        <v>0</v>
      </c>
      <c r="AA182" s="82" t="n">
        <v>0</v>
      </c>
      <c r="AB182" s="82" t="n">
        <v>0.02</v>
      </c>
      <c r="AC182" s="82" t="n">
        <v>0</v>
      </c>
      <c r="AD182" s="82" t="n">
        <v>0</v>
      </c>
      <c r="AE182" s="82" t="n">
        <v>0</v>
      </c>
      <c r="AF182" s="82" t="n">
        <v>0</v>
      </c>
      <c r="AG182" s="82" t="n">
        <v>0</v>
      </c>
      <c r="AH182" s="82" t="n">
        <v>0</v>
      </c>
    </row>
    <row r="183" ht="15.75" customHeight="1" s="120">
      <c r="A183" s="81" t="inlineStr">
        <is>
          <t>Massachusetts</t>
        </is>
      </c>
      <c r="B183" s="82" t="inlineStr">
        <is>
          <t>Agriculture - CO2 - Urea Fertilization</t>
        </is>
      </c>
      <c r="C183" s="82">
        <f>VLOOKUP(B183,$AJ$3:$AK$11,2,FALSE)</f>
        <v/>
      </c>
      <c r="D183" s="82" t="n">
        <v>0</v>
      </c>
      <c r="E183" s="82" t="n">
        <v>0</v>
      </c>
      <c r="F183" s="82" t="n">
        <v>0</v>
      </c>
      <c r="G183" s="82" t="n">
        <v>0</v>
      </c>
      <c r="H183" s="82" t="n">
        <v>0</v>
      </c>
      <c r="I183" s="82" t="n">
        <v>0</v>
      </c>
      <c r="J183" s="82" t="n">
        <v>0</v>
      </c>
      <c r="K183" s="82" t="n">
        <v>0</v>
      </c>
      <c r="L183" s="82" t="n">
        <v>0</v>
      </c>
      <c r="M183" s="82" t="n">
        <v>0</v>
      </c>
      <c r="N183" s="82" t="n">
        <v>0</v>
      </c>
      <c r="O183" s="82" t="n">
        <v>0</v>
      </c>
      <c r="P183" s="82" t="n">
        <v>0</v>
      </c>
      <c r="Q183" s="82" t="n">
        <v>0</v>
      </c>
      <c r="R183" s="82" t="n">
        <v>0</v>
      </c>
      <c r="S183" s="82" t="n">
        <v>0</v>
      </c>
      <c r="T183" s="82" t="n">
        <v>0</v>
      </c>
      <c r="U183" s="82" t="n">
        <v>0</v>
      </c>
      <c r="V183" s="82" t="n">
        <v>0</v>
      </c>
      <c r="W183" s="82" t="n">
        <v>0</v>
      </c>
      <c r="X183" s="82" t="n">
        <v>0</v>
      </c>
      <c r="Y183" s="82" t="n">
        <v>0</v>
      </c>
      <c r="Z183" s="82" t="n">
        <v>0</v>
      </c>
      <c r="AA183" s="82" t="n">
        <v>0</v>
      </c>
      <c r="AB183" s="82" t="n">
        <v>0</v>
      </c>
      <c r="AC183" s="82" t="n">
        <v>0</v>
      </c>
      <c r="AD183" s="82" t="n">
        <v>0</v>
      </c>
      <c r="AE183" s="82" t="n">
        <v>0</v>
      </c>
      <c r="AF183" s="82" t="n">
        <v>0</v>
      </c>
      <c r="AG183" s="82" t="n">
        <v>0</v>
      </c>
      <c r="AH183" s="82" t="n">
        <v>0</v>
      </c>
    </row>
    <row r="184" ht="15.75" customHeight="1" s="120">
      <c r="A184" s="81" t="inlineStr">
        <is>
          <t>Massachusetts</t>
        </is>
      </c>
      <c r="B184" s="82" t="inlineStr">
        <is>
          <t>Agriculture - CH4 - Enteric Fermentation</t>
        </is>
      </c>
      <c r="C184" s="82">
        <f>VLOOKUP(B184,$AJ$3:$AK$11,2,FALSE)</f>
        <v/>
      </c>
      <c r="D184" s="82" t="n">
        <v>0.17</v>
      </c>
      <c r="E184" s="82" t="n">
        <v>0.16</v>
      </c>
      <c r="F184" s="82" t="n">
        <v>0.16</v>
      </c>
      <c r="G184" s="82" t="n">
        <v>0.16</v>
      </c>
      <c r="H184" s="82" t="n">
        <v>0.15</v>
      </c>
      <c r="I184" s="82" t="n">
        <v>0.15</v>
      </c>
      <c r="J184" s="82" t="n">
        <v>0.15</v>
      </c>
      <c r="K184" s="82" t="n">
        <v>0.14</v>
      </c>
      <c r="L184" s="82" t="n">
        <v>0.14</v>
      </c>
      <c r="M184" s="82" t="n">
        <v>0.14</v>
      </c>
      <c r="N184" s="82" t="n">
        <v>0.13</v>
      </c>
      <c r="O184" s="82" t="n">
        <v>0.11</v>
      </c>
      <c r="P184" s="82" t="n">
        <v>0.12</v>
      </c>
      <c r="Q184" s="82" t="n">
        <v>0.11</v>
      </c>
      <c r="R184" s="82" t="n">
        <v>0.11</v>
      </c>
      <c r="S184" s="82" t="n">
        <v>0.11</v>
      </c>
      <c r="T184" s="82" t="n">
        <v>0.11</v>
      </c>
      <c r="U184" s="82" t="n">
        <v>0.1</v>
      </c>
      <c r="V184" s="82" t="n">
        <v>0.1</v>
      </c>
      <c r="W184" s="82" t="n">
        <v>0.1</v>
      </c>
      <c r="X184" s="82" t="n">
        <v>0.1</v>
      </c>
      <c r="Y184" s="82" t="n">
        <v>0.09</v>
      </c>
      <c r="Z184" s="82" t="n">
        <v>0.09</v>
      </c>
      <c r="AA184" s="82" t="n">
        <v>0.09</v>
      </c>
      <c r="AB184" s="82" t="n">
        <v>0.09</v>
      </c>
      <c r="AC184" s="82" t="n">
        <v>0.09</v>
      </c>
      <c r="AD184" s="82" t="n">
        <v>0.09</v>
      </c>
      <c r="AE184" s="82" t="n">
        <v>0.09</v>
      </c>
      <c r="AF184" s="82" t="n">
        <v>0</v>
      </c>
      <c r="AG184" s="82" t="n">
        <v>0</v>
      </c>
      <c r="AH184" s="82" t="n">
        <v>0</v>
      </c>
    </row>
    <row r="185" ht="15.75" customHeight="1" s="120">
      <c r="A185" s="81" t="inlineStr">
        <is>
          <t>Massachusetts</t>
        </is>
      </c>
      <c r="B185" s="82" t="inlineStr">
        <is>
          <t>Agriculture - CH4 - Manure Management</t>
        </is>
      </c>
      <c r="C185" s="82">
        <f>VLOOKUP(B185,$AJ$3:$AK$11,2,FALSE)</f>
        <v/>
      </c>
      <c r="D185" s="82" t="n">
        <v>0.03</v>
      </c>
      <c r="E185" s="82" t="n">
        <v>0.03</v>
      </c>
      <c r="F185" s="82" t="n">
        <v>0.03</v>
      </c>
      <c r="G185" s="82" t="n">
        <v>0.03</v>
      </c>
      <c r="H185" s="82" t="n">
        <v>0.02</v>
      </c>
      <c r="I185" s="82" t="n">
        <v>0.02</v>
      </c>
      <c r="J185" s="82" t="n">
        <v>0.02</v>
      </c>
      <c r="K185" s="82" t="n">
        <v>0.02</v>
      </c>
      <c r="L185" s="82" t="n">
        <v>0.03</v>
      </c>
      <c r="M185" s="82" t="n">
        <v>0.03</v>
      </c>
      <c r="N185" s="82" t="n">
        <v>0.02</v>
      </c>
      <c r="O185" s="82" t="n">
        <v>0.02</v>
      </c>
      <c r="P185" s="82" t="n">
        <v>0.02</v>
      </c>
      <c r="Q185" s="82" t="n">
        <v>0.02</v>
      </c>
      <c r="R185" s="82" t="n">
        <v>0.02</v>
      </c>
      <c r="S185" s="82" t="n">
        <v>0.02</v>
      </c>
      <c r="T185" s="82" t="n">
        <v>0.02</v>
      </c>
      <c r="U185" s="82" t="n">
        <v>0.02</v>
      </c>
      <c r="V185" s="82" t="n">
        <v>0.02</v>
      </c>
      <c r="W185" s="82" t="n">
        <v>0.02</v>
      </c>
      <c r="X185" s="82" t="n">
        <v>0.02</v>
      </c>
      <c r="Y185" s="82" t="n">
        <v>0.01</v>
      </c>
      <c r="Z185" s="82" t="n">
        <v>0.01</v>
      </c>
      <c r="AA185" s="82" t="n">
        <v>0.01</v>
      </c>
      <c r="AB185" s="82" t="n">
        <v>0.01</v>
      </c>
      <c r="AC185" s="82" t="n">
        <v>0.01</v>
      </c>
      <c r="AD185" s="82" t="n">
        <v>0.01</v>
      </c>
      <c r="AE185" s="82" t="n">
        <v>0.01</v>
      </c>
      <c r="AF185" s="82" t="n">
        <v>0</v>
      </c>
      <c r="AG185" s="82" t="n">
        <v>0</v>
      </c>
      <c r="AH185" s="82" t="n">
        <v>0</v>
      </c>
    </row>
    <row r="186" ht="15.75" customHeight="1" s="120">
      <c r="A186" s="81" t="inlineStr">
        <is>
          <t>Massachusetts</t>
        </is>
      </c>
      <c r="B186" s="82" t="inlineStr">
        <is>
          <t>Agriculture - CH4 - Rice Cultivation</t>
        </is>
      </c>
      <c r="C186" s="82">
        <f>VLOOKUP(B186,$AJ$3:$AK$11,2,FALSE)</f>
        <v/>
      </c>
      <c r="D186" s="82" t="n">
        <v>0</v>
      </c>
      <c r="E186" s="82" t="n">
        <v>0</v>
      </c>
      <c r="F186" s="82" t="n">
        <v>0</v>
      </c>
      <c r="G186" s="82" t="n">
        <v>0</v>
      </c>
      <c r="H186" s="82" t="n">
        <v>0</v>
      </c>
      <c r="I186" s="82" t="n">
        <v>0</v>
      </c>
      <c r="J186" s="82" t="n">
        <v>0</v>
      </c>
      <c r="K186" s="82" t="n">
        <v>0</v>
      </c>
      <c r="L186" s="82" t="n">
        <v>0</v>
      </c>
      <c r="M186" s="82" t="n">
        <v>0</v>
      </c>
      <c r="N186" s="82" t="n">
        <v>0</v>
      </c>
      <c r="O186" s="82" t="n">
        <v>0</v>
      </c>
      <c r="P186" s="82" t="n">
        <v>0</v>
      </c>
      <c r="Q186" s="82" t="n">
        <v>0</v>
      </c>
      <c r="R186" s="82" t="n">
        <v>0</v>
      </c>
      <c r="S186" s="82" t="n">
        <v>0</v>
      </c>
      <c r="T186" s="82" t="n">
        <v>0</v>
      </c>
      <c r="U186" s="82" t="n">
        <v>0</v>
      </c>
      <c r="V186" s="82" t="n">
        <v>0</v>
      </c>
      <c r="W186" s="82" t="n">
        <v>0</v>
      </c>
      <c r="X186" s="82" t="n">
        <v>0</v>
      </c>
      <c r="Y186" s="82" t="n">
        <v>0</v>
      </c>
      <c r="Z186" s="82" t="n">
        <v>0</v>
      </c>
      <c r="AA186" s="82" t="n">
        <v>0</v>
      </c>
      <c r="AB186" s="82" t="n">
        <v>0</v>
      </c>
      <c r="AC186" s="82" t="n">
        <v>0</v>
      </c>
      <c r="AD186" s="82" t="n">
        <v>0</v>
      </c>
      <c r="AE186" s="82" t="n">
        <v>0</v>
      </c>
      <c r="AF186" s="82" t="n">
        <v>0</v>
      </c>
      <c r="AG186" s="82" t="n">
        <v>0</v>
      </c>
      <c r="AH186" s="82" t="n">
        <v>0</v>
      </c>
    </row>
    <row r="187" ht="15.75" customHeight="1" s="120">
      <c r="A187" s="81" t="inlineStr">
        <is>
          <t>Massachusetts</t>
        </is>
      </c>
      <c r="B187" s="82" t="inlineStr">
        <is>
          <t>Agriculture - CH4 - Agricultural Residue Burning</t>
        </is>
      </c>
      <c r="C187" s="82">
        <f>VLOOKUP(B187,$AJ$3:$AK$11,2,FALSE)</f>
        <v/>
      </c>
      <c r="D187" s="82" t="n">
        <v>0</v>
      </c>
      <c r="E187" s="82" t="n">
        <v>0</v>
      </c>
      <c r="F187" s="82" t="n">
        <v>0</v>
      </c>
      <c r="G187" s="82" t="n">
        <v>0</v>
      </c>
      <c r="H187" s="82" t="n">
        <v>0</v>
      </c>
      <c r="I187" s="82" t="n">
        <v>0</v>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row>
    <row r="188" ht="15.75" customHeight="1" s="120">
      <c r="A188" s="81" t="inlineStr">
        <is>
          <t>Massachusetts</t>
        </is>
      </c>
      <c r="B188" s="82" t="inlineStr">
        <is>
          <t>Agriculture - N2O - Manure Management</t>
        </is>
      </c>
      <c r="C188" s="82">
        <f>VLOOKUP(B188,$AJ$3:$AK$11,2,FALSE)</f>
        <v/>
      </c>
      <c r="D188" s="82" t="n">
        <v>0.02</v>
      </c>
      <c r="E188" s="82" t="n">
        <v>0.02</v>
      </c>
      <c r="F188" s="82" t="n">
        <v>0.02</v>
      </c>
      <c r="G188" s="82" t="n">
        <v>0.02</v>
      </c>
      <c r="H188" s="82" t="n">
        <v>0.02</v>
      </c>
      <c r="I188" s="82" t="n">
        <v>0.02</v>
      </c>
      <c r="J188" s="82" t="n">
        <v>0.02</v>
      </c>
      <c r="K188" s="82" t="n">
        <v>0.02</v>
      </c>
      <c r="L188" s="82" t="n">
        <v>0.02</v>
      </c>
      <c r="M188" s="82" t="n">
        <v>0.02</v>
      </c>
      <c r="N188" s="82" t="n">
        <v>0.01</v>
      </c>
      <c r="O188" s="82" t="n">
        <v>0.01</v>
      </c>
      <c r="P188" s="82" t="n">
        <v>0.01</v>
      </c>
      <c r="Q188" s="82" t="n">
        <v>0.01</v>
      </c>
      <c r="R188" s="82" t="n">
        <v>0.01</v>
      </c>
      <c r="S188" s="82" t="n">
        <v>0.01</v>
      </c>
      <c r="T188" s="82" t="n">
        <v>0.01</v>
      </c>
      <c r="U188" s="82" t="n">
        <v>0.01</v>
      </c>
      <c r="V188" s="82" t="n">
        <v>0.01</v>
      </c>
      <c r="W188" s="82" t="n">
        <v>0.01</v>
      </c>
      <c r="X188" s="82" t="n">
        <v>0.01</v>
      </c>
      <c r="Y188" s="82" t="n">
        <v>0.01</v>
      </c>
      <c r="Z188" s="82" t="n">
        <v>0.01</v>
      </c>
      <c r="AA188" s="82" t="n">
        <v>0.01</v>
      </c>
      <c r="AB188" s="82" t="n">
        <v>0.01</v>
      </c>
      <c r="AC188" s="82" t="n">
        <v>0.01</v>
      </c>
      <c r="AD188" s="82" t="n">
        <v>0.01</v>
      </c>
      <c r="AE188" s="82" t="n">
        <v>0.01</v>
      </c>
      <c r="AF188" s="82" t="n">
        <v>0</v>
      </c>
      <c r="AG188" s="82" t="n">
        <v>0</v>
      </c>
      <c r="AH188" s="82" t="n">
        <v>0</v>
      </c>
    </row>
    <row r="189" ht="15.75" customHeight="1" s="120">
      <c r="A189" s="81" t="inlineStr">
        <is>
          <t>Massachusetts</t>
        </is>
      </c>
      <c r="B189" s="82" t="inlineStr">
        <is>
          <t>Agriculture - N2O - Ag Soils</t>
        </is>
      </c>
      <c r="C189" s="82">
        <f>VLOOKUP(B189,$AJ$3:$AK$11,2,FALSE)</f>
        <v/>
      </c>
      <c r="D189" s="82" t="n">
        <v>0.16</v>
      </c>
      <c r="E189" s="82" t="n">
        <v>0.16</v>
      </c>
      <c r="F189" s="82" t="n">
        <v>0.16</v>
      </c>
      <c r="G189" s="82" t="n">
        <v>0.16</v>
      </c>
      <c r="H189" s="82" t="n">
        <v>0.16</v>
      </c>
      <c r="I189" s="82" t="n">
        <v>0.16</v>
      </c>
      <c r="J189" s="82" t="n">
        <v>0.16</v>
      </c>
      <c r="K189" s="82" t="n">
        <v>0.17</v>
      </c>
      <c r="L189" s="82" t="n">
        <v>0.15</v>
      </c>
      <c r="M189" s="82" t="n">
        <v>0.15</v>
      </c>
      <c r="N189" s="82" t="n">
        <v>0.16</v>
      </c>
      <c r="O189" s="82" t="n">
        <v>0.15</v>
      </c>
      <c r="P189" s="82" t="n">
        <v>0.15</v>
      </c>
      <c r="Q189" s="82" t="n">
        <v>0.15</v>
      </c>
      <c r="R189" s="82" t="n">
        <v>0.15</v>
      </c>
      <c r="S189" s="82" t="n">
        <v>0.16</v>
      </c>
      <c r="T189" s="82" t="n">
        <v>0.17</v>
      </c>
      <c r="U189" s="82" t="n">
        <v>0.16</v>
      </c>
      <c r="V189" s="82" t="n">
        <v>0.15</v>
      </c>
      <c r="W189" s="82" t="n">
        <v>0.14</v>
      </c>
      <c r="X189" s="82" t="n">
        <v>0.14</v>
      </c>
      <c r="Y189" s="82" t="n">
        <v>0.14</v>
      </c>
      <c r="Z189" s="82" t="n">
        <v>0.14</v>
      </c>
      <c r="AA189" s="82" t="n">
        <v>0.14</v>
      </c>
      <c r="AB189" s="82" t="n">
        <v>0.13</v>
      </c>
      <c r="AC189" s="82" t="n">
        <v>0.13</v>
      </c>
      <c r="AD189" s="82" t="n">
        <v>0.13</v>
      </c>
      <c r="AE189" s="82" t="n">
        <v>0.11</v>
      </c>
      <c r="AF189" s="82" t="n">
        <v>0</v>
      </c>
      <c r="AG189" s="82" t="n">
        <v>0</v>
      </c>
      <c r="AH189" s="82" t="n">
        <v>0</v>
      </c>
    </row>
    <row r="190" ht="15.75" customHeight="1" s="120">
      <c r="A190" s="81" t="inlineStr">
        <is>
          <t>Massachusetts</t>
        </is>
      </c>
      <c r="B190" s="82" t="inlineStr">
        <is>
          <t>Agriculture - N2O - Agricultural Residue Burning</t>
        </is>
      </c>
      <c r="C190" s="82">
        <f>VLOOKUP(B190,$AJ$3:$AK$11,2,FALSE)</f>
        <v/>
      </c>
      <c r="D190" s="82" t="n">
        <v>0</v>
      </c>
      <c r="E190" s="82" t="n">
        <v>0</v>
      </c>
      <c r="F190" s="82" t="n">
        <v>0</v>
      </c>
      <c r="G190" s="82" t="n">
        <v>0</v>
      </c>
      <c r="H190" s="82" t="n">
        <v>0</v>
      </c>
      <c r="I190" s="82" t="n">
        <v>0</v>
      </c>
      <c r="J190" s="82" t="n">
        <v>0</v>
      </c>
      <c r="K190" s="82" t="n">
        <v>0</v>
      </c>
      <c r="L190" s="82" t="n">
        <v>0</v>
      </c>
      <c r="M190" s="82" t="n">
        <v>0</v>
      </c>
      <c r="N190" s="82" t="n">
        <v>0</v>
      </c>
      <c r="O190" s="82" t="n">
        <v>0</v>
      </c>
      <c r="P190" s="82" t="n">
        <v>0</v>
      </c>
      <c r="Q190" s="82" t="n">
        <v>0</v>
      </c>
      <c r="R190" s="82" t="n">
        <v>0</v>
      </c>
      <c r="S190" s="82" t="n">
        <v>0</v>
      </c>
      <c r="T190" s="82" t="n">
        <v>0</v>
      </c>
      <c r="U190" s="82" t="n">
        <v>0</v>
      </c>
      <c r="V190" s="82" t="n">
        <v>0</v>
      </c>
      <c r="W190" s="82" t="n">
        <v>0</v>
      </c>
      <c r="X190" s="82" t="n">
        <v>0</v>
      </c>
      <c r="Y190" s="82" t="n">
        <v>0</v>
      </c>
      <c r="Z190" s="82" t="n">
        <v>0</v>
      </c>
      <c r="AA190" s="82" t="n">
        <v>0</v>
      </c>
      <c r="AB190" s="82" t="n">
        <v>0</v>
      </c>
      <c r="AC190" s="82" t="n">
        <v>0</v>
      </c>
      <c r="AD190" s="82" t="n">
        <v>0</v>
      </c>
      <c r="AE190" s="82" t="n">
        <v>0</v>
      </c>
      <c r="AF190" s="82" t="n">
        <v>0</v>
      </c>
      <c r="AG190" s="82" t="n">
        <v>0</v>
      </c>
      <c r="AH190" s="82" t="n">
        <v>0</v>
      </c>
    </row>
    <row r="191" ht="15.75" customHeight="1" s="120">
      <c r="A191" s="81" t="inlineStr">
        <is>
          <t>Michigan</t>
        </is>
      </c>
      <c r="B191" s="82" t="inlineStr">
        <is>
          <t>Agriculture - CO2 - Liming</t>
        </is>
      </c>
      <c r="C191" s="82">
        <f>VLOOKUP(B191,$AJ$3:$AK$11,2,FALSE)</f>
        <v/>
      </c>
      <c r="D191" s="82" t="n">
        <v>0.07000000000000001</v>
      </c>
      <c r="E191" s="82" t="n">
        <v>0.06</v>
      </c>
      <c r="F191" s="82" t="n">
        <v>0.06</v>
      </c>
      <c r="G191" s="82" t="n">
        <v>0.05</v>
      </c>
      <c r="H191" s="82" t="n">
        <v>0</v>
      </c>
      <c r="I191" s="82" t="n">
        <v>0.04</v>
      </c>
      <c r="J191" s="82" t="n">
        <v>0.03</v>
      </c>
      <c r="K191" s="82" t="n">
        <v>0.03</v>
      </c>
      <c r="L191" s="82" t="n">
        <v>0.03</v>
      </c>
      <c r="M191" s="82" t="n">
        <v>0.03</v>
      </c>
      <c r="N191" s="82" t="n">
        <v>0.02</v>
      </c>
      <c r="O191" s="82" t="n">
        <v>0.03</v>
      </c>
      <c r="P191" s="82" t="n">
        <v>0.06</v>
      </c>
      <c r="Q191" s="82" t="n">
        <v>0.05</v>
      </c>
      <c r="R191" s="82" t="n">
        <v>0.09</v>
      </c>
      <c r="S191" s="82" t="n">
        <v>0.04</v>
      </c>
      <c r="T191" s="82" t="n">
        <v>0.02</v>
      </c>
      <c r="U191" s="82" t="n">
        <v>0.04</v>
      </c>
      <c r="V191" s="82" t="n">
        <v>0.21</v>
      </c>
      <c r="W191" s="82" t="n">
        <v>0.05</v>
      </c>
      <c r="X191" s="82" t="n">
        <v>0.09</v>
      </c>
      <c r="Y191" s="82" t="n">
        <v>0.06</v>
      </c>
      <c r="Z191" s="82" t="n">
        <v>0.13</v>
      </c>
      <c r="AA191" s="82" t="n">
        <v>0.31</v>
      </c>
      <c r="AB191" s="82" t="n">
        <v>0.34</v>
      </c>
      <c r="AC191" s="82" t="n">
        <v>0.04</v>
      </c>
      <c r="AD191" s="82" t="n">
        <v>0.04</v>
      </c>
      <c r="AE191" s="82" t="n">
        <v>0.04</v>
      </c>
      <c r="AF191" s="82" t="n">
        <v>0</v>
      </c>
      <c r="AG191" s="82" t="n">
        <v>0</v>
      </c>
      <c r="AH191" s="82" t="n">
        <v>0</v>
      </c>
    </row>
    <row r="192" ht="15.75" customHeight="1" s="120">
      <c r="A192" s="81" t="inlineStr">
        <is>
          <t>Michigan</t>
        </is>
      </c>
      <c r="B192" s="82" t="inlineStr">
        <is>
          <t>Agriculture - CO2 - Urea Fertilization</t>
        </is>
      </c>
      <c r="C192" s="82">
        <f>VLOOKUP(B192,$AJ$3:$AK$11,2,FALSE)</f>
        <v/>
      </c>
      <c r="D192" s="82" t="n">
        <v>0.07000000000000001</v>
      </c>
      <c r="E192" s="82" t="n">
        <v>0.07000000000000001</v>
      </c>
      <c r="F192" s="82" t="n">
        <v>0.06</v>
      </c>
      <c r="G192" s="82" t="n">
        <v>0.06</v>
      </c>
      <c r="H192" s="82" t="n">
        <v>0.07000000000000001</v>
      </c>
      <c r="I192" s="82" t="n">
        <v>0.06</v>
      </c>
      <c r="J192" s="82" t="n">
        <v>0.06</v>
      </c>
      <c r="K192" s="82" t="n">
        <v>0.06</v>
      </c>
      <c r="L192" s="82" t="n">
        <v>0.06</v>
      </c>
      <c r="M192" s="82" t="n">
        <v>0.07000000000000001</v>
      </c>
      <c r="N192" s="82" t="n">
        <v>0.08</v>
      </c>
      <c r="O192" s="82" t="n">
        <v>0.07000000000000001</v>
      </c>
      <c r="P192" s="82" t="n">
        <v>0.07000000000000001</v>
      </c>
      <c r="Q192" s="82" t="n">
        <v>0.08</v>
      </c>
      <c r="R192" s="82" t="n">
        <v>0.08</v>
      </c>
      <c r="S192" s="82" t="n">
        <v>0.07000000000000001</v>
      </c>
      <c r="T192" s="82" t="n">
        <v>0.07000000000000001</v>
      </c>
      <c r="U192" s="82" t="n">
        <v>0.08</v>
      </c>
      <c r="V192" s="82" t="n">
        <v>0.08</v>
      </c>
      <c r="W192" s="82" t="n">
        <v>0.06</v>
      </c>
      <c r="X192" s="82" t="n">
        <v>0.05</v>
      </c>
      <c r="Y192" s="82" t="n">
        <v>0.06</v>
      </c>
      <c r="Z192" s="82" t="n">
        <v>0.07000000000000001</v>
      </c>
      <c r="AA192" s="82" t="n">
        <v>0.08</v>
      </c>
      <c r="AB192" s="82" t="n">
        <v>0.07000000000000001</v>
      </c>
      <c r="AC192" s="82" t="n">
        <v>0.07000000000000001</v>
      </c>
      <c r="AD192" s="82" t="n">
        <v>0.07000000000000001</v>
      </c>
      <c r="AE192" s="82" t="n">
        <v>0.07000000000000001</v>
      </c>
      <c r="AF192" s="82" t="n">
        <v>0</v>
      </c>
      <c r="AG192" s="82" t="n">
        <v>0</v>
      </c>
      <c r="AH192" s="82" t="n">
        <v>0</v>
      </c>
    </row>
    <row r="193" ht="15.75" customHeight="1" s="120">
      <c r="A193" s="81" t="inlineStr">
        <is>
          <t>Michigan</t>
        </is>
      </c>
      <c r="B193" s="82" t="inlineStr">
        <is>
          <t>Agriculture - CH4 - Enteric Fermentation</t>
        </is>
      </c>
      <c r="C193" s="82">
        <f>VLOOKUP(B193,$AJ$3:$AK$11,2,FALSE)</f>
        <v/>
      </c>
      <c r="D193" s="82" t="n">
        <v>2.24</v>
      </c>
      <c r="E193" s="82" t="n">
        <v>2.19</v>
      </c>
      <c r="F193" s="82" t="n">
        <v>2.19</v>
      </c>
      <c r="G193" s="82" t="n">
        <v>2.25</v>
      </c>
      <c r="H193" s="82" t="n">
        <v>2.29</v>
      </c>
      <c r="I193" s="82" t="n">
        <v>2.26</v>
      </c>
      <c r="J193" s="82" t="n">
        <v>2.17</v>
      </c>
      <c r="K193" s="82" t="n">
        <v>2.13</v>
      </c>
      <c r="L193" s="82" t="n">
        <v>2.06</v>
      </c>
      <c r="M193" s="82" t="n">
        <v>2.1</v>
      </c>
      <c r="N193" s="82" t="n">
        <v>2.08</v>
      </c>
      <c r="O193" s="82" t="n">
        <v>2.04</v>
      </c>
      <c r="P193" s="82" t="n">
        <v>2.04</v>
      </c>
      <c r="Q193" s="82" t="n">
        <v>2.11</v>
      </c>
      <c r="R193" s="82" t="n">
        <v>2.12</v>
      </c>
      <c r="S193" s="82" t="n">
        <v>2.13</v>
      </c>
      <c r="T193" s="82" t="n">
        <v>2.21</v>
      </c>
      <c r="U193" s="82" t="n">
        <v>2.28</v>
      </c>
      <c r="V193" s="82" t="n">
        <v>2.32</v>
      </c>
      <c r="W193" s="82" t="n">
        <v>2.33</v>
      </c>
      <c r="X193" s="82" t="n">
        <v>2.41</v>
      </c>
      <c r="Y193" s="82" t="n">
        <v>2.4</v>
      </c>
      <c r="Z193" s="82" t="n">
        <v>3.46</v>
      </c>
      <c r="AA193" s="82" t="n">
        <v>2.52</v>
      </c>
      <c r="AB193" s="82" t="n">
        <v>2.57</v>
      </c>
      <c r="AC193" s="82" t="n">
        <v>2.61</v>
      </c>
      <c r="AD193" s="82" t="n">
        <v>2.68</v>
      </c>
      <c r="AE193" s="82" t="n">
        <v>2.78</v>
      </c>
      <c r="AF193" s="82" t="n">
        <v>0</v>
      </c>
      <c r="AG193" s="82" t="n">
        <v>0</v>
      </c>
      <c r="AH193" s="82" t="n">
        <v>0</v>
      </c>
    </row>
    <row r="194" ht="15.75" customHeight="1" s="120">
      <c r="A194" s="81" t="inlineStr">
        <is>
          <t>Michigan</t>
        </is>
      </c>
      <c r="B194" s="82" t="inlineStr">
        <is>
          <t>Agriculture - CH4 - Manure Management</t>
        </is>
      </c>
      <c r="C194" s="82">
        <f>VLOOKUP(B194,$AJ$3:$AK$11,2,FALSE)</f>
        <v/>
      </c>
      <c r="D194" s="82" t="n">
        <v>0.68</v>
      </c>
      <c r="E194" s="82" t="n">
        <v>0.72</v>
      </c>
      <c r="F194" s="82" t="n">
        <v>0.63</v>
      </c>
      <c r="G194" s="82" t="n">
        <v>0.6899999999999999</v>
      </c>
      <c r="H194" s="82" t="n">
        <v>0.72</v>
      </c>
      <c r="I194" s="82" t="n">
        <v>0.76</v>
      </c>
      <c r="J194" s="82" t="n">
        <v>0.71</v>
      </c>
      <c r="K194" s="82" t="n">
        <v>0.7</v>
      </c>
      <c r="L194" s="82" t="n">
        <v>0.8100000000000001</v>
      </c>
      <c r="M194" s="82" t="n">
        <v>0.85</v>
      </c>
      <c r="N194" s="82" t="n">
        <v>0.86</v>
      </c>
      <c r="O194" s="82" t="n">
        <v>0.93</v>
      </c>
      <c r="P194" s="82" t="n">
        <v>1.01</v>
      </c>
      <c r="Q194" s="82" t="n">
        <v>1.01</v>
      </c>
      <c r="R194" s="82" t="n">
        <v>1.01</v>
      </c>
      <c r="S194" s="82" t="n">
        <v>1.16</v>
      </c>
      <c r="T194" s="82" t="n">
        <v>1.16</v>
      </c>
      <c r="U194" s="82" t="n">
        <v>1.34</v>
      </c>
      <c r="V194" s="82" t="n">
        <v>1.34</v>
      </c>
      <c r="W194" s="82" t="n">
        <v>1.32</v>
      </c>
      <c r="X194" s="82" t="n">
        <v>1.53</v>
      </c>
      <c r="Y194" s="82" t="n">
        <v>1.56</v>
      </c>
      <c r="Z194" s="82" t="n">
        <v>1.66</v>
      </c>
      <c r="AA194" s="82" t="n">
        <v>1.62</v>
      </c>
      <c r="AB194" s="82" t="n">
        <v>1.61</v>
      </c>
      <c r="AC194" s="82" t="n">
        <v>1.81</v>
      </c>
      <c r="AD194" s="82" t="n">
        <v>1.96</v>
      </c>
      <c r="AE194" s="82" t="n">
        <v>1.96</v>
      </c>
      <c r="AF194" s="82" t="n">
        <v>0</v>
      </c>
      <c r="AG194" s="82" t="n">
        <v>0</v>
      </c>
      <c r="AH194" s="82" t="n">
        <v>0</v>
      </c>
    </row>
    <row r="195" ht="15.75" customHeight="1" s="120">
      <c r="A195" s="81" t="inlineStr">
        <is>
          <t>Michigan</t>
        </is>
      </c>
      <c r="B195" s="82" t="inlineStr">
        <is>
          <t>Agriculture - CH4 - Rice Cultivation</t>
        </is>
      </c>
      <c r="C195" s="82">
        <f>VLOOKUP(B195,$AJ$3:$AK$11,2,FALSE)</f>
        <v/>
      </c>
      <c r="D195" s="82" t="n">
        <v>0</v>
      </c>
      <c r="E195" s="82" t="n">
        <v>0</v>
      </c>
      <c r="F195" s="82" t="n">
        <v>0</v>
      </c>
      <c r="G195" s="82" t="n">
        <v>0</v>
      </c>
      <c r="H195" s="82" t="n">
        <v>0</v>
      </c>
      <c r="I195" s="82" t="n">
        <v>0</v>
      </c>
      <c r="J195" s="82" t="n">
        <v>0</v>
      </c>
      <c r="K195" s="82" t="n">
        <v>0</v>
      </c>
      <c r="L195" s="82" t="n">
        <v>0</v>
      </c>
      <c r="M195" s="82" t="n">
        <v>0</v>
      </c>
      <c r="N195" s="82" t="n">
        <v>0</v>
      </c>
      <c r="O195" s="82" t="n">
        <v>0</v>
      </c>
      <c r="P195" s="82" t="n">
        <v>0</v>
      </c>
      <c r="Q195" s="82" t="n">
        <v>0</v>
      </c>
      <c r="R195" s="82" t="n">
        <v>0</v>
      </c>
      <c r="S195" s="82" t="n">
        <v>0</v>
      </c>
      <c r="T195" s="82" t="n">
        <v>0</v>
      </c>
      <c r="U195" s="82" t="n">
        <v>0</v>
      </c>
      <c r="V195" s="82" t="n">
        <v>0</v>
      </c>
      <c r="W195" s="82" t="n">
        <v>0</v>
      </c>
      <c r="X195" s="82" t="n">
        <v>0</v>
      </c>
      <c r="Y195" s="82" t="n">
        <v>0</v>
      </c>
      <c r="Z195" s="82" t="n">
        <v>0</v>
      </c>
      <c r="AA195" s="82" t="n">
        <v>0</v>
      </c>
      <c r="AB195" s="82" t="n">
        <v>0</v>
      </c>
      <c r="AC195" s="82" t="n">
        <v>0</v>
      </c>
      <c r="AD195" s="82" t="n">
        <v>0</v>
      </c>
      <c r="AE195" s="82" t="n">
        <v>0</v>
      </c>
      <c r="AF195" s="82" t="n">
        <v>0</v>
      </c>
      <c r="AG195" s="82" t="n">
        <v>0</v>
      </c>
      <c r="AH195" s="82" t="n">
        <v>0</v>
      </c>
    </row>
    <row r="196" ht="15.75" customHeight="1" s="120">
      <c r="A196" s="81" t="inlineStr">
        <is>
          <t>Michigan</t>
        </is>
      </c>
      <c r="B196" s="82" t="inlineStr">
        <is>
          <t>Agriculture - CH4 - Agricultural Residue Burning</t>
        </is>
      </c>
      <c r="C196" s="82">
        <f>VLOOKUP(B196,$AJ$3:$AK$11,2,FALSE)</f>
        <v/>
      </c>
      <c r="D196" s="82" t="n">
        <v>0</v>
      </c>
      <c r="E196" s="82" t="n">
        <v>0</v>
      </c>
      <c r="F196" s="82" t="n">
        <v>0</v>
      </c>
      <c r="G196" s="82" t="n">
        <v>0</v>
      </c>
      <c r="H196" s="82" t="n">
        <v>0</v>
      </c>
      <c r="I196" s="82" t="n">
        <v>0</v>
      </c>
      <c r="J196" s="82" t="n">
        <v>0</v>
      </c>
      <c r="K196" s="82" t="n">
        <v>0</v>
      </c>
      <c r="L196" s="82" t="n">
        <v>0</v>
      </c>
      <c r="M196" s="82" t="n">
        <v>0</v>
      </c>
      <c r="N196" s="82" t="n">
        <v>0</v>
      </c>
      <c r="O196" s="82" t="n">
        <v>0</v>
      </c>
      <c r="P196" s="82" t="n">
        <v>0</v>
      </c>
      <c r="Q196" s="82" t="n">
        <v>0</v>
      </c>
      <c r="R196" s="82" t="n">
        <v>0</v>
      </c>
      <c r="S196" s="82" t="n">
        <v>0</v>
      </c>
      <c r="T196" s="82" t="n">
        <v>0</v>
      </c>
      <c r="U196" s="82" t="n">
        <v>0</v>
      </c>
      <c r="V196" s="82" t="n">
        <v>0</v>
      </c>
      <c r="W196" s="82" t="n">
        <v>0</v>
      </c>
      <c r="X196" s="82" t="n">
        <v>0</v>
      </c>
      <c r="Y196" s="82" t="n">
        <v>0</v>
      </c>
      <c r="Z196" s="82" t="n">
        <v>0</v>
      </c>
      <c r="AA196" s="82" t="n">
        <v>0</v>
      </c>
      <c r="AB196" s="82" t="n">
        <v>0</v>
      </c>
      <c r="AC196" s="82" t="n">
        <v>0</v>
      </c>
      <c r="AD196" s="82" t="n">
        <v>0</v>
      </c>
      <c r="AE196" s="82" t="n">
        <v>0</v>
      </c>
      <c r="AF196" s="82" t="n">
        <v>0</v>
      </c>
      <c r="AG196" s="82" t="n">
        <v>0</v>
      </c>
      <c r="AH196" s="82" t="n">
        <v>0</v>
      </c>
    </row>
    <row r="197" ht="15.75" customHeight="1" s="120">
      <c r="A197" s="81" t="inlineStr">
        <is>
          <t>Michigan</t>
        </is>
      </c>
      <c r="B197" s="82" t="inlineStr">
        <is>
          <t>Agriculture - N2O - Manure Management</t>
        </is>
      </c>
      <c r="C197" s="82">
        <f>VLOOKUP(B197,$AJ$3:$AK$11,2,FALSE)</f>
        <v/>
      </c>
      <c r="D197" s="82" t="n">
        <v>0.5</v>
      </c>
      <c r="E197" s="82" t="n">
        <v>0.5</v>
      </c>
      <c r="F197" s="82" t="n">
        <v>0.5</v>
      </c>
      <c r="G197" s="82" t="n">
        <v>0.5</v>
      </c>
      <c r="H197" s="82" t="n">
        <v>0.49</v>
      </c>
      <c r="I197" s="82" t="n">
        <v>0.49</v>
      </c>
      <c r="J197" s="82" t="n">
        <v>0.47</v>
      </c>
      <c r="K197" s="82" t="n">
        <v>0.45</v>
      </c>
      <c r="L197" s="82" t="n">
        <v>0.47</v>
      </c>
      <c r="M197" s="82" t="n">
        <v>0.45</v>
      </c>
      <c r="N197" s="82" t="n">
        <v>0.46</v>
      </c>
      <c r="O197" s="82" t="n">
        <v>0.45</v>
      </c>
      <c r="P197" s="82" t="n">
        <v>0.45</v>
      </c>
      <c r="Q197" s="82" t="n">
        <v>0.45</v>
      </c>
      <c r="R197" s="82" t="n">
        <v>0.43</v>
      </c>
      <c r="S197" s="82" t="n">
        <v>0.41</v>
      </c>
      <c r="T197" s="82" t="n">
        <v>0.42</v>
      </c>
      <c r="U197" s="82" t="n">
        <v>0.41</v>
      </c>
      <c r="V197" s="82" t="n">
        <v>0.37</v>
      </c>
      <c r="W197" s="82" t="n">
        <v>0.38</v>
      </c>
      <c r="X197" s="82" t="n">
        <v>0.39</v>
      </c>
      <c r="Y197" s="82" t="n">
        <v>0.37</v>
      </c>
      <c r="Z197" s="82" t="n">
        <v>0.38</v>
      </c>
      <c r="AA197" s="82" t="n">
        <v>0.4</v>
      </c>
      <c r="AB197" s="82" t="n">
        <v>0.41</v>
      </c>
      <c r="AC197" s="82" t="n">
        <v>0.42</v>
      </c>
      <c r="AD197" s="82" t="n">
        <v>0.43</v>
      </c>
      <c r="AE197" s="82" t="n">
        <v>0.44</v>
      </c>
      <c r="AF197" s="82" t="n">
        <v>0</v>
      </c>
      <c r="AG197" s="82" t="n">
        <v>0</v>
      </c>
      <c r="AH197" s="82" t="n">
        <v>0</v>
      </c>
    </row>
    <row r="198" ht="15.75" customHeight="1" s="120">
      <c r="A198" s="81" t="inlineStr">
        <is>
          <t>Michigan</t>
        </is>
      </c>
      <c r="B198" s="82" t="inlineStr">
        <is>
          <t>Agriculture - N2O - Ag Soils</t>
        </is>
      </c>
      <c r="C198" s="82">
        <f>VLOOKUP(B198,$AJ$3:$AK$11,2,FALSE)</f>
        <v/>
      </c>
      <c r="D198" s="82" t="n">
        <v>4.12</v>
      </c>
      <c r="E198" s="82" t="n">
        <v>4.26</v>
      </c>
      <c r="F198" s="82" t="n">
        <v>3.99</v>
      </c>
      <c r="G198" s="82" t="n">
        <v>4.27</v>
      </c>
      <c r="H198" s="82" t="n">
        <v>4.37</v>
      </c>
      <c r="I198" s="82" t="n">
        <v>4.36</v>
      </c>
      <c r="J198" s="82" t="n">
        <v>3.88</v>
      </c>
      <c r="K198" s="82" t="n">
        <v>4.34</v>
      </c>
      <c r="L198" s="82" t="n">
        <v>4.24</v>
      </c>
      <c r="M198" s="82" t="n">
        <v>4.49</v>
      </c>
      <c r="N198" s="82" t="n">
        <v>4.26</v>
      </c>
      <c r="O198" s="82" t="n">
        <v>3.89</v>
      </c>
      <c r="P198" s="82" t="n">
        <v>4.23</v>
      </c>
      <c r="Q198" s="82" t="n">
        <v>3.86</v>
      </c>
      <c r="R198" s="82" t="n">
        <v>4.26</v>
      </c>
      <c r="S198" s="82" t="n">
        <v>4.22</v>
      </c>
      <c r="T198" s="82" t="n">
        <v>4.34</v>
      </c>
      <c r="U198" s="82" t="n">
        <v>4.05</v>
      </c>
      <c r="V198" s="82" t="n">
        <v>3.88</v>
      </c>
      <c r="W198" s="82" t="n">
        <v>3.84</v>
      </c>
      <c r="X198" s="82" t="n">
        <v>4.08</v>
      </c>
      <c r="Y198" s="82" t="n">
        <v>4.13</v>
      </c>
      <c r="Z198" s="82" t="n">
        <v>4.17</v>
      </c>
      <c r="AA198" s="82" t="n">
        <v>4.42</v>
      </c>
      <c r="AB198" s="82" t="n">
        <v>4.37</v>
      </c>
      <c r="AC198" s="82" t="n">
        <v>4.59</v>
      </c>
      <c r="AD198" s="82" t="n">
        <v>4.65</v>
      </c>
      <c r="AE198" s="82" t="n">
        <v>4.08</v>
      </c>
      <c r="AF198" s="82" t="n">
        <v>0</v>
      </c>
      <c r="AG198" s="82" t="n">
        <v>0</v>
      </c>
      <c r="AH198" s="82" t="n">
        <v>0</v>
      </c>
    </row>
    <row r="199" ht="15.75" customHeight="1" s="120">
      <c r="A199" s="81" t="inlineStr">
        <is>
          <t>Michigan</t>
        </is>
      </c>
      <c r="B199" s="82" t="inlineStr">
        <is>
          <t>Agriculture - N2O - Agricultural Residue Burning</t>
        </is>
      </c>
      <c r="C199" s="82">
        <f>VLOOKUP(B199,$AJ$3:$AK$11,2,FALSE)</f>
        <v/>
      </c>
      <c r="D199" s="82" t="n">
        <v>0</v>
      </c>
      <c r="E199" s="82" t="n">
        <v>0</v>
      </c>
      <c r="F199" s="82" t="n">
        <v>0</v>
      </c>
      <c r="G199" s="82" t="n">
        <v>0</v>
      </c>
      <c r="H199" s="82" t="n">
        <v>0</v>
      </c>
      <c r="I199" s="82" t="n">
        <v>0</v>
      </c>
      <c r="J199" s="82" t="n">
        <v>0</v>
      </c>
      <c r="K199" s="82" t="n">
        <v>0</v>
      </c>
      <c r="L199" s="82" t="n">
        <v>0</v>
      </c>
      <c r="M199" s="82" t="n">
        <v>0</v>
      </c>
      <c r="N199" s="82" t="n">
        <v>0</v>
      </c>
      <c r="O199" s="82" t="n">
        <v>0</v>
      </c>
      <c r="P199" s="82" t="n">
        <v>0</v>
      </c>
      <c r="Q199" s="82" t="n">
        <v>0</v>
      </c>
      <c r="R199" s="82" t="n">
        <v>0</v>
      </c>
      <c r="S199" s="82" t="n">
        <v>0</v>
      </c>
      <c r="T199" s="82" t="n">
        <v>0</v>
      </c>
      <c r="U199" s="82" t="n">
        <v>0</v>
      </c>
      <c r="V199" s="82" t="n">
        <v>0</v>
      </c>
      <c r="W199" s="82" t="n">
        <v>0</v>
      </c>
      <c r="X199" s="82" t="n">
        <v>0</v>
      </c>
      <c r="Y199" s="82" t="n">
        <v>0</v>
      </c>
      <c r="Z199" s="82" t="n">
        <v>0</v>
      </c>
      <c r="AA199" s="82" t="n">
        <v>0</v>
      </c>
      <c r="AB199" s="82" t="n">
        <v>0</v>
      </c>
      <c r="AC199" s="82" t="n">
        <v>0</v>
      </c>
      <c r="AD199" s="82" t="n">
        <v>0</v>
      </c>
      <c r="AE199" s="82" t="n">
        <v>0</v>
      </c>
      <c r="AF199" s="82" t="n">
        <v>0</v>
      </c>
      <c r="AG199" s="82" t="n">
        <v>0</v>
      </c>
      <c r="AH199" s="82" t="n">
        <v>0</v>
      </c>
    </row>
    <row r="200" ht="15.75" customHeight="1" s="120">
      <c r="A200" s="81" t="inlineStr">
        <is>
          <t>Minnesota</t>
        </is>
      </c>
      <c r="B200" s="82" t="inlineStr">
        <is>
          <t>Agriculture - CO2 - Liming</t>
        </is>
      </c>
      <c r="C200" s="82">
        <f>VLOOKUP(B200,$AJ$3:$AK$11,2,FALSE)</f>
        <v/>
      </c>
      <c r="D200" s="82" t="n">
        <v>0.08</v>
      </c>
      <c r="E200" s="82" t="n">
        <v>0.07000000000000001</v>
      </c>
      <c r="F200" s="82" t="n">
        <v>0.07000000000000001</v>
      </c>
      <c r="G200" s="82" t="n">
        <v>0.06</v>
      </c>
      <c r="H200" s="82" t="n">
        <v>0.04</v>
      </c>
      <c r="I200" s="82" t="n">
        <v>0.05</v>
      </c>
      <c r="J200" s="82" t="n">
        <v>0.06</v>
      </c>
      <c r="K200" s="82" t="n">
        <v>0.08</v>
      </c>
      <c r="L200" s="82" t="n">
        <v>0.09</v>
      </c>
      <c r="M200" s="82" t="n">
        <v>0.09</v>
      </c>
      <c r="N200" s="82" t="n">
        <v>0.1</v>
      </c>
      <c r="O200" s="82" t="n">
        <v>0.07000000000000001</v>
      </c>
      <c r="P200" s="82" t="n">
        <v>0.06</v>
      </c>
      <c r="Q200" s="82" t="n">
        <v>0.05</v>
      </c>
      <c r="R200" s="82" t="n">
        <v>0.06</v>
      </c>
      <c r="S200" s="82" t="n">
        <v>0.01</v>
      </c>
      <c r="T200" s="82" t="n">
        <v>0.02</v>
      </c>
      <c r="U200" s="82" t="n">
        <v>0.04</v>
      </c>
      <c r="V200" s="82" t="n">
        <v>0.03</v>
      </c>
      <c r="W200" s="82" t="n">
        <v>0.05</v>
      </c>
      <c r="X200" s="82" t="n">
        <v>0.05</v>
      </c>
      <c r="Y200" s="82" t="n">
        <v>0.03</v>
      </c>
      <c r="Z200" s="82" t="n">
        <v>0.13</v>
      </c>
      <c r="AA200" s="82" t="n">
        <v>0.07000000000000001</v>
      </c>
      <c r="AB200" s="82" t="n">
        <v>0.02</v>
      </c>
      <c r="AC200" s="82" t="n">
        <v>0.04</v>
      </c>
      <c r="AD200" s="82" t="n">
        <v>0.02</v>
      </c>
      <c r="AE200" s="82" t="n">
        <v>0.02</v>
      </c>
      <c r="AF200" s="82" t="n">
        <v>0</v>
      </c>
      <c r="AG200" s="82" t="n">
        <v>0</v>
      </c>
      <c r="AH200" s="82" t="n">
        <v>0</v>
      </c>
    </row>
    <row r="201" ht="15.75" customHeight="1" s="120">
      <c r="A201" s="81" t="inlineStr">
        <is>
          <t>Minnesota</t>
        </is>
      </c>
      <c r="B201" s="82" t="inlineStr">
        <is>
          <t>Agriculture - CO2 - Urea Fertilization</t>
        </is>
      </c>
      <c r="C201" s="82">
        <f>VLOOKUP(B201,$AJ$3:$AK$11,2,FALSE)</f>
        <v/>
      </c>
      <c r="D201" s="82" t="n">
        <v>0.22</v>
      </c>
      <c r="E201" s="82" t="n">
        <v>0.21</v>
      </c>
      <c r="F201" s="82" t="n">
        <v>0.23</v>
      </c>
      <c r="G201" s="82" t="n">
        <v>0.25</v>
      </c>
      <c r="H201" s="82" t="n">
        <v>0.29</v>
      </c>
      <c r="I201" s="82" t="n">
        <v>0.33</v>
      </c>
      <c r="J201" s="82" t="n">
        <v>0.31</v>
      </c>
      <c r="K201" s="82" t="n">
        <v>0.3</v>
      </c>
      <c r="L201" s="82" t="n">
        <v>0.32</v>
      </c>
      <c r="M201" s="82" t="n">
        <v>0.3</v>
      </c>
      <c r="N201" s="82" t="n">
        <v>0.31</v>
      </c>
      <c r="O201" s="82" t="n">
        <v>0.32</v>
      </c>
      <c r="P201" s="82" t="n">
        <v>0.33</v>
      </c>
      <c r="Q201" s="82" t="n">
        <v>0.37</v>
      </c>
      <c r="R201" s="82" t="n">
        <v>0.39</v>
      </c>
      <c r="S201" s="82" t="n">
        <v>0.35</v>
      </c>
      <c r="T201" s="82" t="n">
        <v>0.36</v>
      </c>
      <c r="U201" s="82" t="n">
        <v>0.39</v>
      </c>
      <c r="V201" s="82" t="n">
        <v>0.38</v>
      </c>
      <c r="W201" s="82" t="n">
        <v>0.39</v>
      </c>
      <c r="X201" s="82" t="n">
        <v>0.42</v>
      </c>
      <c r="Y201" s="82" t="n">
        <v>0.46</v>
      </c>
      <c r="Z201" s="82" t="n">
        <v>0.47</v>
      </c>
      <c r="AA201" s="82" t="n">
        <v>0.47</v>
      </c>
      <c r="AB201" s="82" t="n">
        <v>0.47</v>
      </c>
      <c r="AC201" s="82" t="n">
        <v>0.47</v>
      </c>
      <c r="AD201" s="82" t="n">
        <v>0.47</v>
      </c>
      <c r="AE201" s="82" t="n">
        <v>0.47</v>
      </c>
      <c r="AF201" s="82" t="n">
        <v>0</v>
      </c>
      <c r="AG201" s="82" t="n">
        <v>0</v>
      </c>
      <c r="AH201" s="82" t="n">
        <v>0</v>
      </c>
    </row>
    <row r="202" ht="15.75" customHeight="1" s="120">
      <c r="A202" s="81" t="inlineStr">
        <is>
          <t>Minnesota</t>
        </is>
      </c>
      <c r="B202" s="82" t="inlineStr">
        <is>
          <t>Agriculture - CH4 - Enteric Fermentation</t>
        </is>
      </c>
      <c r="C202" s="82">
        <f>VLOOKUP(B202,$AJ$3:$AK$11,2,FALSE)</f>
        <v/>
      </c>
      <c r="D202" s="82" t="n">
        <v>4.69</v>
      </c>
      <c r="E202" s="82" t="n">
        <v>4.8</v>
      </c>
      <c r="F202" s="82" t="n">
        <v>4.82</v>
      </c>
      <c r="G202" s="82" t="n">
        <v>4.92</v>
      </c>
      <c r="H202" s="82" t="n">
        <v>4.66</v>
      </c>
      <c r="I202" s="82" t="n">
        <v>4.83</v>
      </c>
      <c r="J202" s="82" t="n">
        <v>4.88</v>
      </c>
      <c r="K202" s="82" t="n">
        <v>4.73</v>
      </c>
      <c r="L202" s="82" t="n">
        <v>4.55</v>
      </c>
      <c r="M202" s="82" t="n">
        <v>4.61</v>
      </c>
      <c r="N202" s="82" t="n">
        <v>4.71</v>
      </c>
      <c r="O202" s="82" t="n">
        <v>4.66</v>
      </c>
      <c r="P202" s="82" t="n">
        <v>4.56</v>
      </c>
      <c r="Q202" s="82" t="n">
        <v>4.54</v>
      </c>
      <c r="R202" s="82" t="n">
        <v>4.45</v>
      </c>
      <c r="S202" s="82" t="n">
        <v>4.43</v>
      </c>
      <c r="T202" s="82" t="n">
        <v>4.44</v>
      </c>
      <c r="U202" s="82" t="n">
        <v>4.56</v>
      </c>
      <c r="V202" s="82" t="n">
        <v>4.56</v>
      </c>
      <c r="W202" s="82" t="n">
        <v>4.54</v>
      </c>
      <c r="X202" s="82" t="n">
        <v>4.55</v>
      </c>
      <c r="Y202" s="82" t="n">
        <v>4.53</v>
      </c>
      <c r="Z202" s="82" t="n">
        <v>4.53</v>
      </c>
      <c r="AA202" s="82" t="n">
        <v>4.57</v>
      </c>
      <c r="AB202" s="82" t="n">
        <v>4.45</v>
      </c>
      <c r="AC202" s="82" t="n">
        <v>4.5</v>
      </c>
      <c r="AD202" s="82" t="n">
        <v>4.65</v>
      </c>
      <c r="AE202" s="82" t="n">
        <v>4.66</v>
      </c>
      <c r="AF202" s="82" t="n">
        <v>0</v>
      </c>
      <c r="AG202" s="82" t="n">
        <v>0</v>
      </c>
      <c r="AH202" s="82" t="n">
        <v>0</v>
      </c>
    </row>
    <row r="203" ht="15.75" customHeight="1" s="120">
      <c r="A203" s="81" t="inlineStr">
        <is>
          <t>Minnesota</t>
        </is>
      </c>
      <c r="B203" s="82" t="inlineStr">
        <is>
          <t>Agriculture - CH4 - Manure Management</t>
        </is>
      </c>
      <c r="C203" s="82">
        <f>VLOOKUP(B203,$AJ$3:$AK$11,2,FALSE)</f>
        <v/>
      </c>
      <c r="D203" s="82" t="n">
        <v>1.59</v>
      </c>
      <c r="E203" s="82" t="n">
        <v>1.67</v>
      </c>
      <c r="F203" s="82" t="n">
        <v>1.5</v>
      </c>
      <c r="G203" s="82" t="n">
        <v>1.57</v>
      </c>
      <c r="H203" s="82" t="n">
        <v>1.69</v>
      </c>
      <c r="I203" s="82" t="n">
        <v>1.76</v>
      </c>
      <c r="J203" s="82" t="n">
        <v>1.67</v>
      </c>
      <c r="K203" s="82" t="n">
        <v>1.86</v>
      </c>
      <c r="L203" s="82" t="n">
        <v>2.1</v>
      </c>
      <c r="M203" s="82" t="n">
        <v>2.02</v>
      </c>
      <c r="N203" s="82" t="n">
        <v>2.05</v>
      </c>
      <c r="O203" s="82" t="n">
        <v>2.14</v>
      </c>
      <c r="P203" s="82" t="n">
        <v>2.21</v>
      </c>
      <c r="Q203" s="82" t="n">
        <v>2.24</v>
      </c>
      <c r="R203" s="82" t="n">
        <v>2.14</v>
      </c>
      <c r="S203" s="82" t="n">
        <v>2.37</v>
      </c>
      <c r="T203" s="82" t="n">
        <v>2.37</v>
      </c>
      <c r="U203" s="82" t="n">
        <v>2.6</v>
      </c>
      <c r="V203" s="82" t="n">
        <v>2.51</v>
      </c>
      <c r="W203" s="82" t="n">
        <v>2.28</v>
      </c>
      <c r="X203" s="82" t="n">
        <v>2.58</v>
      </c>
      <c r="Y203" s="82" t="n">
        <v>2.62</v>
      </c>
      <c r="Z203" s="82" t="n">
        <v>2.76</v>
      </c>
      <c r="AA203" s="82" t="n">
        <v>2.58</v>
      </c>
      <c r="AB203" s="82" t="n">
        <v>2.5</v>
      </c>
      <c r="AC203" s="82" t="n">
        <v>2.69</v>
      </c>
      <c r="AD203" s="82" t="n">
        <v>2.78</v>
      </c>
      <c r="AE203" s="82" t="n">
        <v>2.74</v>
      </c>
      <c r="AF203" s="82" t="n">
        <v>0</v>
      </c>
      <c r="AG203" s="82" t="n">
        <v>0</v>
      </c>
      <c r="AH203" s="82" t="n">
        <v>0</v>
      </c>
    </row>
    <row r="204" ht="15.75" customHeight="1" s="120">
      <c r="A204" s="81" t="inlineStr">
        <is>
          <t>Minnesota</t>
        </is>
      </c>
      <c r="B204" s="82" t="inlineStr">
        <is>
          <t>Agriculture - CH4 - Rice Cultivation</t>
        </is>
      </c>
      <c r="C204" s="82">
        <f>VLOOKUP(B204,$AJ$3:$AK$11,2,FALSE)</f>
        <v/>
      </c>
      <c r="D204" s="82" t="n">
        <v>0</v>
      </c>
      <c r="E204" s="82" t="n">
        <v>0</v>
      </c>
      <c r="F204" s="82" t="n">
        <v>0</v>
      </c>
      <c r="G204" s="82" t="n">
        <v>0</v>
      </c>
      <c r="H204" s="82" t="n">
        <v>0</v>
      </c>
      <c r="I204" s="82" t="n">
        <v>0</v>
      </c>
      <c r="J204" s="82" t="n">
        <v>0</v>
      </c>
      <c r="K204" s="82" t="n">
        <v>0</v>
      </c>
      <c r="L204" s="82" t="n">
        <v>0</v>
      </c>
      <c r="M204" s="82" t="n">
        <v>0</v>
      </c>
      <c r="N204" s="82" t="n">
        <v>0</v>
      </c>
      <c r="O204" s="82" t="n">
        <v>0</v>
      </c>
      <c r="P204" s="82" t="n">
        <v>0</v>
      </c>
      <c r="Q204" s="82" t="n">
        <v>0</v>
      </c>
      <c r="R204" s="82" t="n">
        <v>0</v>
      </c>
      <c r="S204" s="82" t="n">
        <v>0</v>
      </c>
      <c r="T204" s="82" t="n">
        <v>0</v>
      </c>
      <c r="U204" s="82" t="n">
        <v>0</v>
      </c>
      <c r="V204" s="82" t="n">
        <v>0</v>
      </c>
      <c r="W204" s="82" t="n">
        <v>0</v>
      </c>
      <c r="X204" s="82" t="n">
        <v>0</v>
      </c>
      <c r="Y204" s="82" t="n">
        <v>0</v>
      </c>
      <c r="Z204" s="82" t="n">
        <v>0</v>
      </c>
      <c r="AA204" s="82" t="n">
        <v>0</v>
      </c>
      <c r="AB204" s="82" t="n">
        <v>0</v>
      </c>
      <c r="AC204" s="82" t="n">
        <v>0</v>
      </c>
      <c r="AD204" s="82" t="n">
        <v>0</v>
      </c>
      <c r="AE204" s="82" t="n">
        <v>0</v>
      </c>
      <c r="AF204" s="82" t="n">
        <v>0</v>
      </c>
      <c r="AG204" s="82" t="n">
        <v>0</v>
      </c>
      <c r="AH204" s="82" t="n">
        <v>0</v>
      </c>
    </row>
    <row r="205" ht="15.75" customHeight="1" s="120">
      <c r="A205" s="81" t="inlineStr">
        <is>
          <t>Minnesota</t>
        </is>
      </c>
      <c r="B205" s="82" t="inlineStr">
        <is>
          <t>Agriculture - CH4 - Agricultural Residue Burning</t>
        </is>
      </c>
      <c r="C205" s="82">
        <f>VLOOKUP(B205,$AJ$3:$AK$11,2,FALSE)</f>
        <v/>
      </c>
      <c r="D205" s="82" t="n">
        <v>0</v>
      </c>
      <c r="E205" s="82" t="n">
        <v>0</v>
      </c>
      <c r="F205" s="82" t="n">
        <v>0</v>
      </c>
      <c r="G205" s="82" t="n">
        <v>0</v>
      </c>
      <c r="H205" s="82" t="n">
        <v>0</v>
      </c>
      <c r="I205" s="82" t="n">
        <v>0</v>
      </c>
      <c r="J205" s="82" t="n">
        <v>0</v>
      </c>
      <c r="K205" s="82" t="n">
        <v>0</v>
      </c>
      <c r="L205" s="82" t="n">
        <v>0</v>
      </c>
      <c r="M205" s="82" t="n">
        <v>0</v>
      </c>
      <c r="N205" s="82" t="n">
        <v>0</v>
      </c>
      <c r="O205" s="82" t="n">
        <v>0</v>
      </c>
      <c r="P205" s="82" t="n">
        <v>0</v>
      </c>
      <c r="Q205" s="82" t="n">
        <v>0</v>
      </c>
      <c r="R205" s="82" t="n">
        <v>0</v>
      </c>
      <c r="S205" s="82" t="n">
        <v>0</v>
      </c>
      <c r="T205" s="82" t="n">
        <v>0.01</v>
      </c>
      <c r="U205" s="82" t="n">
        <v>0.01</v>
      </c>
      <c r="V205" s="82" t="n">
        <v>0</v>
      </c>
      <c r="W205" s="82" t="n">
        <v>0</v>
      </c>
      <c r="X205" s="82" t="n">
        <v>0</v>
      </c>
      <c r="Y205" s="82" t="n">
        <v>0</v>
      </c>
      <c r="Z205" s="82" t="n">
        <v>0</v>
      </c>
      <c r="AA205" s="82" t="n">
        <v>0</v>
      </c>
      <c r="AB205" s="82" t="n">
        <v>0</v>
      </c>
      <c r="AC205" s="82" t="n">
        <v>0.01</v>
      </c>
      <c r="AD205" s="82" t="n">
        <v>0.01</v>
      </c>
      <c r="AE205" s="82" t="n">
        <v>0.01</v>
      </c>
      <c r="AF205" s="82" t="n">
        <v>0</v>
      </c>
      <c r="AG205" s="82" t="n">
        <v>0</v>
      </c>
      <c r="AH205" s="82" t="n">
        <v>0</v>
      </c>
    </row>
    <row r="206" ht="15.75" customHeight="1" s="120">
      <c r="A206" s="81" t="inlineStr">
        <is>
          <t>Minnesota</t>
        </is>
      </c>
      <c r="B206" s="82" t="inlineStr">
        <is>
          <t>Agriculture - N2O - Manure Management</t>
        </is>
      </c>
      <c r="C206" s="82">
        <f>VLOOKUP(B206,$AJ$3:$AK$11,2,FALSE)</f>
        <v/>
      </c>
      <c r="D206" s="82" t="n">
        <v>1.13</v>
      </c>
      <c r="E206" s="82" t="n">
        <v>1.11</v>
      </c>
      <c r="F206" s="82" t="n">
        <v>1.08</v>
      </c>
      <c r="G206" s="82" t="n">
        <v>1.06</v>
      </c>
      <c r="H206" s="82" t="n">
        <v>1.05</v>
      </c>
      <c r="I206" s="82" t="n">
        <v>1.05</v>
      </c>
      <c r="J206" s="82" t="n">
        <v>1.07</v>
      </c>
      <c r="K206" s="82" t="n">
        <v>1.07</v>
      </c>
      <c r="L206" s="82" t="n">
        <v>1.02</v>
      </c>
      <c r="M206" s="82" t="n">
        <v>1</v>
      </c>
      <c r="N206" s="82" t="n">
        <v>1.01</v>
      </c>
      <c r="O206" s="82" t="n">
        <v>0.99</v>
      </c>
      <c r="P206" s="82" t="n">
        <v>0.98</v>
      </c>
      <c r="Q206" s="82" t="n">
        <v>0.98</v>
      </c>
      <c r="R206" s="82" t="n">
        <v>0.93</v>
      </c>
      <c r="S206" s="82" t="n">
        <v>0.9</v>
      </c>
      <c r="T206" s="82" t="n">
        <v>0.89</v>
      </c>
      <c r="U206" s="82" t="n">
        <v>0.88</v>
      </c>
      <c r="V206" s="82" t="n">
        <v>0.88</v>
      </c>
      <c r="W206" s="82" t="n">
        <v>0.86</v>
      </c>
      <c r="X206" s="82" t="n">
        <v>0.87</v>
      </c>
      <c r="Y206" s="82" t="n">
        <v>0.86</v>
      </c>
      <c r="Z206" s="82" t="n">
        <v>0.85</v>
      </c>
      <c r="AA206" s="82" t="n">
        <v>0.85</v>
      </c>
      <c r="AB206" s="82" t="n">
        <v>0.85</v>
      </c>
      <c r="AC206" s="82" t="n">
        <v>0.83</v>
      </c>
      <c r="AD206" s="82" t="n">
        <v>0.87</v>
      </c>
      <c r="AE206" s="82" t="n">
        <v>0.86</v>
      </c>
      <c r="AF206" s="82" t="n">
        <v>0</v>
      </c>
      <c r="AG206" s="82" t="n">
        <v>0</v>
      </c>
      <c r="AH206" s="82" t="n">
        <v>0</v>
      </c>
    </row>
    <row r="207" ht="15.75" customHeight="1" s="120">
      <c r="A207" s="81" t="inlineStr">
        <is>
          <t>Minnesota</t>
        </is>
      </c>
      <c r="B207" s="82" t="inlineStr">
        <is>
          <t>Agriculture - N2O - Ag Soils</t>
        </is>
      </c>
      <c r="C207" s="82">
        <f>VLOOKUP(B207,$AJ$3:$AK$11,2,FALSE)</f>
        <v/>
      </c>
      <c r="D207" s="82" t="n">
        <v>10.33</v>
      </c>
      <c r="E207" s="82" t="n">
        <v>10.63</v>
      </c>
      <c r="F207" s="82" t="n">
        <v>10.3</v>
      </c>
      <c r="G207" s="82" t="n">
        <v>9.220000000000001</v>
      </c>
      <c r="H207" s="82" t="n">
        <v>11.29</v>
      </c>
      <c r="I207" s="82" t="n">
        <v>11.19</v>
      </c>
      <c r="J207" s="82" t="n">
        <v>11.32</v>
      </c>
      <c r="K207" s="82" t="n">
        <v>11.82</v>
      </c>
      <c r="L207" s="82" t="n">
        <v>12.19</v>
      </c>
      <c r="M207" s="82" t="n">
        <v>12.11</v>
      </c>
      <c r="N207" s="82" t="n">
        <v>12.04</v>
      </c>
      <c r="O207" s="82" t="n">
        <v>11.17</v>
      </c>
      <c r="P207" s="82" t="n">
        <v>12.09</v>
      </c>
      <c r="Q207" s="82" t="n">
        <v>11.36</v>
      </c>
      <c r="R207" s="82" t="n">
        <v>11.56</v>
      </c>
      <c r="S207" s="82" t="n">
        <v>12.24</v>
      </c>
      <c r="T207" s="82" t="n">
        <v>11.97</v>
      </c>
      <c r="U207" s="82" t="n">
        <v>11.54</v>
      </c>
      <c r="V207" s="82" t="n">
        <v>11.54</v>
      </c>
      <c r="W207" s="82" t="n">
        <v>11.73</v>
      </c>
      <c r="X207" s="82" t="n">
        <v>12.77</v>
      </c>
      <c r="Y207" s="82" t="n">
        <v>12.03</v>
      </c>
      <c r="Z207" s="82" t="n">
        <v>12.62</v>
      </c>
      <c r="AA207" s="82" t="n">
        <v>12.06</v>
      </c>
      <c r="AB207" s="82" t="n">
        <v>12.33</v>
      </c>
      <c r="AC207" s="82" t="n">
        <v>13.66</v>
      </c>
      <c r="AD207" s="82" t="n">
        <v>14.03</v>
      </c>
      <c r="AE207" s="82" t="n">
        <v>12.52</v>
      </c>
      <c r="AF207" s="82" t="n">
        <v>0</v>
      </c>
      <c r="AG207" s="82" t="n">
        <v>0</v>
      </c>
      <c r="AH207" s="82" t="n">
        <v>0</v>
      </c>
    </row>
    <row r="208" ht="15.75" customHeight="1" s="120">
      <c r="A208" s="81" t="inlineStr">
        <is>
          <t>Minnesota</t>
        </is>
      </c>
      <c r="B208" s="82" t="inlineStr">
        <is>
          <t>Agriculture - N2O - Agricultural Residue Burning</t>
        </is>
      </c>
      <c r="C208" s="82">
        <f>VLOOKUP(B208,$AJ$3:$AK$11,2,FALSE)</f>
        <v/>
      </c>
      <c r="D208" s="82" t="n">
        <v>0</v>
      </c>
      <c r="E208" s="82" t="n">
        <v>0</v>
      </c>
      <c r="F208" s="82" t="n">
        <v>0</v>
      </c>
      <c r="G208" s="82" t="n">
        <v>0</v>
      </c>
      <c r="H208" s="82" t="n">
        <v>0</v>
      </c>
      <c r="I208" s="82" t="n">
        <v>0</v>
      </c>
      <c r="J208" s="82" t="n">
        <v>0</v>
      </c>
      <c r="K208" s="82" t="n">
        <v>0</v>
      </c>
      <c r="L208" s="82" t="n">
        <v>0</v>
      </c>
      <c r="M208" s="82" t="n">
        <v>0</v>
      </c>
      <c r="N208" s="82" t="n">
        <v>0</v>
      </c>
      <c r="O208" s="82" t="n">
        <v>0</v>
      </c>
      <c r="P208" s="82" t="n">
        <v>0</v>
      </c>
      <c r="Q208" s="82" t="n">
        <v>0</v>
      </c>
      <c r="R208" s="82" t="n">
        <v>0</v>
      </c>
      <c r="S208" s="82" t="n">
        <v>0</v>
      </c>
      <c r="T208" s="82" t="n">
        <v>0</v>
      </c>
      <c r="U208" s="82" t="n">
        <v>0</v>
      </c>
      <c r="V208" s="82" t="n">
        <v>0</v>
      </c>
      <c r="W208" s="82" t="n">
        <v>0</v>
      </c>
      <c r="X208" s="82" t="n">
        <v>0</v>
      </c>
      <c r="Y208" s="82" t="n">
        <v>0</v>
      </c>
      <c r="Z208" s="82" t="n">
        <v>0</v>
      </c>
      <c r="AA208" s="82" t="n">
        <v>0</v>
      </c>
      <c r="AB208" s="82" t="n">
        <v>0</v>
      </c>
      <c r="AC208" s="82" t="n">
        <v>0</v>
      </c>
      <c r="AD208" s="82" t="n">
        <v>0</v>
      </c>
      <c r="AE208" s="82" t="n">
        <v>0</v>
      </c>
      <c r="AF208" s="82" t="n">
        <v>0</v>
      </c>
      <c r="AG208" s="82" t="n">
        <v>0</v>
      </c>
      <c r="AH208" s="82" t="n">
        <v>0</v>
      </c>
    </row>
    <row r="209" ht="15.75" customHeight="1" s="120">
      <c r="A209" s="81" t="inlineStr">
        <is>
          <t>Mississippi</t>
        </is>
      </c>
      <c r="B209" s="82" t="inlineStr">
        <is>
          <t>Agriculture - CO2 - Liming</t>
        </is>
      </c>
      <c r="C209" s="82">
        <f>VLOOKUP(B209,$AJ$3:$AK$11,2,FALSE)</f>
        <v/>
      </c>
      <c r="D209" s="82" t="n">
        <v>0.04</v>
      </c>
      <c r="E209" s="82" t="n">
        <v>0.03</v>
      </c>
      <c r="F209" s="82" t="n">
        <v>0.03</v>
      </c>
      <c r="G209" s="82" t="n">
        <v>0.03</v>
      </c>
      <c r="H209" s="82" t="n">
        <v>0.01</v>
      </c>
      <c r="I209" s="82" t="n">
        <v>0</v>
      </c>
      <c r="J209" s="82" t="n">
        <v>0</v>
      </c>
      <c r="K209" s="82" t="n">
        <v>0.02</v>
      </c>
      <c r="L209" s="82" t="n">
        <v>0</v>
      </c>
      <c r="M209" s="82" t="n">
        <v>0</v>
      </c>
      <c r="N209" s="82" t="n">
        <v>0</v>
      </c>
      <c r="O209" s="82" t="n">
        <v>0</v>
      </c>
      <c r="P209" s="82" t="n">
        <v>0.06</v>
      </c>
      <c r="Q209" s="82" t="n">
        <v>0.01</v>
      </c>
      <c r="R209" s="82" t="n">
        <v>0.01</v>
      </c>
      <c r="S209" s="82" t="n">
        <v>0.03</v>
      </c>
      <c r="T209" s="82" t="n">
        <v>0.12</v>
      </c>
      <c r="U209" s="82" t="n">
        <v>0.1</v>
      </c>
      <c r="V209" s="82" t="n">
        <v>0</v>
      </c>
      <c r="W209" s="82" t="n">
        <v>0</v>
      </c>
      <c r="X209" s="82" t="n">
        <v>0.04</v>
      </c>
      <c r="Y209" s="82" t="n">
        <v>0</v>
      </c>
      <c r="Z209" s="82" t="n">
        <v>0.03</v>
      </c>
      <c r="AA209" s="82" t="n">
        <v>0</v>
      </c>
      <c r="AB209" s="82" t="n">
        <v>0.02</v>
      </c>
      <c r="AC209" s="82" t="n">
        <v>0.04</v>
      </c>
      <c r="AD209" s="82" t="n">
        <v>0.04</v>
      </c>
      <c r="AE209" s="82" t="n">
        <v>0.04</v>
      </c>
      <c r="AF209" s="82" t="n">
        <v>0</v>
      </c>
      <c r="AG209" s="82" t="n">
        <v>0</v>
      </c>
      <c r="AH209" s="82" t="n">
        <v>0</v>
      </c>
    </row>
    <row r="210" ht="15.75" customHeight="1" s="120">
      <c r="A210" s="81" t="inlineStr">
        <is>
          <t>Mississippi</t>
        </is>
      </c>
      <c r="B210" s="82" t="inlineStr">
        <is>
          <t>Agriculture - CO2 - Urea Fertilization</t>
        </is>
      </c>
      <c r="C210" s="82">
        <f>VLOOKUP(B210,$AJ$3:$AK$11,2,FALSE)</f>
        <v/>
      </c>
      <c r="D210" s="82" t="n">
        <v>0.06</v>
      </c>
      <c r="E210" s="82" t="n">
        <v>0.05</v>
      </c>
      <c r="F210" s="82" t="n">
        <v>0.05</v>
      </c>
      <c r="G210" s="82" t="n">
        <v>0.05</v>
      </c>
      <c r="H210" s="82" t="n">
        <v>0.04</v>
      </c>
      <c r="I210" s="82" t="n">
        <v>0.04</v>
      </c>
      <c r="J210" s="82" t="n">
        <v>0.06</v>
      </c>
      <c r="K210" s="82" t="n">
        <v>0.05</v>
      </c>
      <c r="L210" s="82" t="n">
        <v>0.05</v>
      </c>
      <c r="M210" s="82" t="n">
        <v>0.05</v>
      </c>
      <c r="N210" s="82" t="n">
        <v>0.05</v>
      </c>
      <c r="O210" s="82" t="n">
        <v>0.05</v>
      </c>
      <c r="P210" s="82" t="n">
        <v>0.06</v>
      </c>
      <c r="Q210" s="82" t="n">
        <v>0.05</v>
      </c>
      <c r="R210" s="82" t="n">
        <v>0.05</v>
      </c>
      <c r="S210" s="82" t="n">
        <v>0.05</v>
      </c>
      <c r="T210" s="82" t="n">
        <v>0.05</v>
      </c>
      <c r="U210" s="82" t="n">
        <v>0.05</v>
      </c>
      <c r="V210" s="82" t="n">
        <v>0.05</v>
      </c>
      <c r="W210" s="82" t="n">
        <v>0.05</v>
      </c>
      <c r="X210" s="82" t="n">
        <v>0.04</v>
      </c>
      <c r="Y210" s="82" t="n">
        <v>0.04</v>
      </c>
      <c r="Z210" s="82" t="n">
        <v>0.05</v>
      </c>
      <c r="AA210" s="82" t="n">
        <v>0.05</v>
      </c>
      <c r="AB210" s="82" t="n">
        <v>0.05</v>
      </c>
      <c r="AC210" s="82" t="n">
        <v>0.05</v>
      </c>
      <c r="AD210" s="82" t="n">
        <v>0.05</v>
      </c>
      <c r="AE210" s="82" t="n">
        <v>0.05</v>
      </c>
      <c r="AF210" s="82" t="n">
        <v>0</v>
      </c>
      <c r="AG210" s="82" t="n">
        <v>0</v>
      </c>
      <c r="AH210" s="82" t="n">
        <v>0</v>
      </c>
    </row>
    <row r="211" ht="15.75" customHeight="1" s="120">
      <c r="A211" s="81" t="inlineStr">
        <is>
          <t>Mississippi</t>
        </is>
      </c>
      <c r="B211" s="82" t="inlineStr">
        <is>
          <t>Agriculture - CH4 - Enteric Fermentation</t>
        </is>
      </c>
      <c r="C211" s="82">
        <f>VLOOKUP(B211,$AJ$3:$AK$11,2,FALSE)</f>
        <v/>
      </c>
      <c r="D211" s="82" t="n">
        <v>2.11</v>
      </c>
      <c r="E211" s="82" t="n">
        <v>2.1</v>
      </c>
      <c r="F211" s="82" t="n">
        <v>2.15</v>
      </c>
      <c r="G211" s="82" t="n">
        <v>2.28</v>
      </c>
      <c r="H211" s="82" t="n">
        <v>2.26</v>
      </c>
      <c r="I211" s="82" t="n">
        <v>2.19</v>
      </c>
      <c r="J211" s="82" t="n">
        <v>2.26</v>
      </c>
      <c r="K211" s="82" t="n">
        <v>2.13</v>
      </c>
      <c r="L211" s="82" t="n">
        <v>2.04</v>
      </c>
      <c r="M211" s="82" t="n">
        <v>1.96</v>
      </c>
      <c r="N211" s="82" t="n">
        <v>1.83</v>
      </c>
      <c r="O211" s="82" t="n">
        <v>1.85</v>
      </c>
      <c r="P211" s="82" t="n">
        <v>1.88</v>
      </c>
      <c r="Q211" s="82" t="n">
        <v>1.84</v>
      </c>
      <c r="R211" s="82" t="n">
        <v>1.79</v>
      </c>
      <c r="S211" s="82" t="n">
        <v>1.86</v>
      </c>
      <c r="T211" s="82" t="n">
        <v>1.67</v>
      </c>
      <c r="U211" s="82" t="n">
        <v>1.65</v>
      </c>
      <c r="V211" s="82" t="n">
        <v>1.65</v>
      </c>
      <c r="W211" s="82" t="n">
        <v>1.65</v>
      </c>
      <c r="X211" s="82" t="n">
        <v>1.69</v>
      </c>
      <c r="Y211" s="82" t="n">
        <v>1.6</v>
      </c>
      <c r="Z211" s="82" t="n">
        <v>1.67</v>
      </c>
      <c r="AA211" s="82" t="n">
        <v>1.62</v>
      </c>
      <c r="AB211" s="82" t="n">
        <v>1.63</v>
      </c>
      <c r="AC211" s="82" t="n">
        <v>1.59</v>
      </c>
      <c r="AD211" s="82" t="n">
        <v>1.67</v>
      </c>
      <c r="AE211" s="82" t="n">
        <v>1.57</v>
      </c>
      <c r="AF211" s="82" t="n">
        <v>0</v>
      </c>
      <c r="AG211" s="82" t="n">
        <v>0</v>
      </c>
      <c r="AH211" s="82" t="n">
        <v>0</v>
      </c>
    </row>
    <row r="212" ht="15.75" customHeight="1" s="120">
      <c r="A212" s="81" t="inlineStr">
        <is>
          <t>Mississippi</t>
        </is>
      </c>
      <c r="B212" s="82" t="inlineStr">
        <is>
          <t>Agriculture - CH4 - Manure Management</t>
        </is>
      </c>
      <c r="C212" s="82">
        <f>VLOOKUP(B212,$AJ$3:$AK$11,2,FALSE)</f>
        <v/>
      </c>
      <c r="D212" s="82" t="n">
        <v>0.48</v>
      </c>
      <c r="E212" s="82" t="n">
        <v>0.47</v>
      </c>
      <c r="F212" s="82" t="n">
        <v>0.46</v>
      </c>
      <c r="G212" s="82" t="n">
        <v>0.48</v>
      </c>
      <c r="H212" s="82" t="n">
        <v>0.49</v>
      </c>
      <c r="I212" s="82" t="n">
        <v>0.49</v>
      </c>
      <c r="J212" s="82" t="n">
        <v>0.51</v>
      </c>
      <c r="K212" s="82" t="n">
        <v>0.51</v>
      </c>
      <c r="L212" s="82" t="n">
        <v>0.55</v>
      </c>
      <c r="M212" s="82" t="n">
        <v>0.53</v>
      </c>
      <c r="N212" s="82" t="n">
        <v>0.53</v>
      </c>
      <c r="O212" s="82" t="n">
        <v>0.52</v>
      </c>
      <c r="P212" s="82" t="n">
        <v>0.51</v>
      </c>
      <c r="Q212" s="82" t="n">
        <v>0.55</v>
      </c>
      <c r="R212" s="82" t="n">
        <v>0.54</v>
      </c>
      <c r="S212" s="82" t="n">
        <v>0.57</v>
      </c>
      <c r="T212" s="82" t="n">
        <v>0.52</v>
      </c>
      <c r="U212" s="82" t="n">
        <v>0.54</v>
      </c>
      <c r="V212" s="82" t="n">
        <v>0.52</v>
      </c>
      <c r="W212" s="82" t="n">
        <v>0.51</v>
      </c>
      <c r="X212" s="82" t="n">
        <v>0.53</v>
      </c>
      <c r="Y212" s="82" t="n">
        <v>0.48</v>
      </c>
      <c r="Z212" s="82" t="n">
        <v>0.51</v>
      </c>
      <c r="AA212" s="82" t="n">
        <v>0.53</v>
      </c>
      <c r="AB212" s="82" t="n">
        <v>0.57</v>
      </c>
      <c r="AC212" s="82" t="n">
        <v>0.57</v>
      </c>
      <c r="AD212" s="82" t="n">
        <v>0.57</v>
      </c>
      <c r="AE212" s="82" t="n">
        <v>0.57</v>
      </c>
      <c r="AF212" s="82" t="n">
        <v>0</v>
      </c>
      <c r="AG212" s="82" t="n">
        <v>0</v>
      </c>
      <c r="AH212" s="82" t="n">
        <v>0</v>
      </c>
    </row>
    <row r="213" ht="15.75" customHeight="1" s="120">
      <c r="A213" s="81" t="inlineStr">
        <is>
          <t>Mississippi</t>
        </is>
      </c>
      <c r="B213" s="82" t="inlineStr">
        <is>
          <t>Agriculture - CH4 - Rice Cultivation</t>
        </is>
      </c>
      <c r="C213" s="82">
        <f>VLOOKUP(B213,$AJ$3:$AK$11,2,FALSE)</f>
        <v/>
      </c>
      <c r="D213" s="82" t="n">
        <v>0.62</v>
      </c>
      <c r="E213" s="82" t="n">
        <v>0.55</v>
      </c>
      <c r="F213" s="82" t="n">
        <v>0.68</v>
      </c>
      <c r="G213" s="82" t="n">
        <v>0.61</v>
      </c>
      <c r="H213" s="82" t="n">
        <v>0.78</v>
      </c>
      <c r="I213" s="82" t="n">
        <v>0.71</v>
      </c>
      <c r="J213" s="82" t="n">
        <v>0.52</v>
      </c>
      <c r="K213" s="82" t="n">
        <v>0.59</v>
      </c>
      <c r="L213" s="82" t="n">
        <v>0.66</v>
      </c>
      <c r="M213" s="82" t="n">
        <v>0.8</v>
      </c>
      <c r="N213" s="82" t="n">
        <v>0.54</v>
      </c>
      <c r="O213" s="82" t="n">
        <v>0.63</v>
      </c>
      <c r="P213" s="82" t="n">
        <v>0.63</v>
      </c>
      <c r="Q213" s="82" t="n">
        <v>0.58</v>
      </c>
      <c r="R213" s="82" t="n">
        <v>0.58</v>
      </c>
      <c r="S213" s="82" t="n">
        <v>0.65</v>
      </c>
      <c r="T213" s="82" t="n">
        <v>0.47</v>
      </c>
      <c r="U213" s="82" t="n">
        <v>0.47</v>
      </c>
      <c r="V213" s="82" t="n">
        <v>0.57</v>
      </c>
      <c r="W213" s="82" t="n">
        <v>0.6</v>
      </c>
      <c r="X213" s="82" t="n">
        <v>0.75</v>
      </c>
      <c r="Y213" s="82" t="n">
        <v>0.39</v>
      </c>
      <c r="Z213" s="82" t="n">
        <v>0.32</v>
      </c>
      <c r="AA213" s="82" t="n">
        <v>0.31</v>
      </c>
      <c r="AB213" s="82" t="n">
        <v>0.47</v>
      </c>
      <c r="AC213" s="82" t="n">
        <v>0.37</v>
      </c>
      <c r="AD213" s="82" t="n">
        <v>0.48</v>
      </c>
      <c r="AE213" s="82" t="n">
        <v>0.28</v>
      </c>
      <c r="AF213" s="82" t="n">
        <v>0</v>
      </c>
      <c r="AG213" s="82" t="n">
        <v>0</v>
      </c>
      <c r="AH213" s="82" t="n">
        <v>0</v>
      </c>
    </row>
    <row r="214" ht="15.75" customHeight="1" s="120">
      <c r="A214" s="81" t="inlineStr">
        <is>
          <t>Mississippi</t>
        </is>
      </c>
      <c r="B214" s="82" t="inlineStr">
        <is>
          <t>Agriculture - CH4 - Agricultural Residue Burning</t>
        </is>
      </c>
      <c r="C214" s="82">
        <f>VLOOKUP(B214,$AJ$3:$AK$11,2,FALSE)</f>
        <v/>
      </c>
      <c r="D214" s="82" t="n">
        <v>0.01</v>
      </c>
      <c r="E214" s="82" t="n">
        <v>0</v>
      </c>
      <c r="F214" s="82" t="n">
        <v>0.01</v>
      </c>
      <c r="G214" s="82" t="n">
        <v>0</v>
      </c>
      <c r="H214" s="82" t="n">
        <v>0</v>
      </c>
      <c r="I214" s="82" t="n">
        <v>0</v>
      </c>
      <c r="J214" s="82" t="n">
        <v>0.01</v>
      </c>
      <c r="K214" s="82" t="n">
        <v>0</v>
      </c>
      <c r="L214" s="82" t="n">
        <v>0</v>
      </c>
      <c r="M214" s="82" t="n">
        <v>0</v>
      </c>
      <c r="N214" s="82" t="n">
        <v>0.01</v>
      </c>
      <c r="O214" s="82" t="n">
        <v>0.01</v>
      </c>
      <c r="P214" s="82" t="n">
        <v>0</v>
      </c>
      <c r="Q214" s="82" t="n">
        <v>0.01</v>
      </c>
      <c r="R214" s="82" t="n">
        <v>0</v>
      </c>
      <c r="S214" s="82" t="n">
        <v>0</v>
      </c>
      <c r="T214" s="82" t="n">
        <v>0</v>
      </c>
      <c r="U214" s="82" t="n">
        <v>0.01</v>
      </c>
      <c r="V214" s="82" t="n">
        <v>0.01</v>
      </c>
      <c r="W214" s="82" t="n">
        <v>0</v>
      </c>
      <c r="X214" s="82" t="n">
        <v>0</v>
      </c>
      <c r="Y214" s="82" t="n">
        <v>0.01</v>
      </c>
      <c r="Z214" s="82" t="n">
        <v>0.01</v>
      </c>
      <c r="AA214" s="82" t="n">
        <v>0.01</v>
      </c>
      <c r="AB214" s="82" t="n">
        <v>0.01</v>
      </c>
      <c r="AC214" s="82" t="n">
        <v>0</v>
      </c>
      <c r="AD214" s="82" t="n">
        <v>0</v>
      </c>
      <c r="AE214" s="82" t="n">
        <v>0</v>
      </c>
      <c r="AF214" s="82" t="n">
        <v>0</v>
      </c>
      <c r="AG214" s="82" t="n">
        <v>0</v>
      </c>
      <c r="AH214" s="82" t="n">
        <v>0</v>
      </c>
    </row>
    <row r="215" ht="15.75" customHeight="1" s="120">
      <c r="A215" s="81" t="inlineStr">
        <is>
          <t>Mississippi</t>
        </is>
      </c>
      <c r="B215" s="82" t="inlineStr">
        <is>
          <t>Agriculture - N2O - Manure Management</t>
        </is>
      </c>
      <c r="C215" s="82">
        <f>VLOOKUP(B215,$AJ$3:$AK$11,2,FALSE)</f>
        <v/>
      </c>
      <c r="D215" s="82" t="n">
        <v>0.28</v>
      </c>
      <c r="E215" s="82" t="n">
        <v>0.31</v>
      </c>
      <c r="F215" s="82" t="n">
        <v>0.32</v>
      </c>
      <c r="G215" s="82" t="n">
        <v>0.35</v>
      </c>
      <c r="H215" s="82" t="n">
        <v>0.39</v>
      </c>
      <c r="I215" s="82" t="n">
        <v>0.42</v>
      </c>
      <c r="J215" s="82" t="n">
        <v>0.44</v>
      </c>
      <c r="K215" s="82" t="n">
        <v>0.46</v>
      </c>
      <c r="L215" s="82" t="n">
        <v>0.46</v>
      </c>
      <c r="M215" s="82" t="n">
        <v>0.46</v>
      </c>
      <c r="N215" s="82" t="n">
        <v>0.45</v>
      </c>
      <c r="O215" s="82" t="n">
        <v>0.46</v>
      </c>
      <c r="P215" s="82" t="n">
        <v>0.46</v>
      </c>
      <c r="Q215" s="82" t="n">
        <v>0.47</v>
      </c>
      <c r="R215" s="82" t="n">
        <v>0.48</v>
      </c>
      <c r="S215" s="82" t="n">
        <v>0.49</v>
      </c>
      <c r="T215" s="82" t="n">
        <v>0.46</v>
      </c>
      <c r="U215" s="82" t="n">
        <v>0.46</v>
      </c>
      <c r="V215" s="82" t="n">
        <v>0.47</v>
      </c>
      <c r="W215" s="82" t="n">
        <v>0.44</v>
      </c>
      <c r="X215" s="82" t="n">
        <v>0.45</v>
      </c>
      <c r="Y215" s="82" t="n">
        <v>0.44</v>
      </c>
      <c r="Z215" s="82" t="n">
        <v>0.42</v>
      </c>
      <c r="AA215" s="82" t="n">
        <v>0.41</v>
      </c>
      <c r="AB215" s="82" t="n">
        <v>0.41</v>
      </c>
      <c r="AC215" s="82" t="n">
        <v>0.41</v>
      </c>
      <c r="AD215" s="82" t="n">
        <v>0.41</v>
      </c>
      <c r="AE215" s="82" t="n">
        <v>0.42</v>
      </c>
      <c r="AF215" s="82" t="n">
        <v>0</v>
      </c>
      <c r="AG215" s="82" t="n">
        <v>0</v>
      </c>
      <c r="AH215" s="82" t="n">
        <v>0</v>
      </c>
    </row>
    <row r="216" ht="15.75" customHeight="1" s="120">
      <c r="A216" s="81" t="inlineStr">
        <is>
          <t>Mississippi</t>
        </is>
      </c>
      <c r="B216" s="82" t="inlineStr">
        <is>
          <t>Agriculture - N2O - Ag Soils</t>
        </is>
      </c>
      <c r="C216" s="82">
        <f>VLOOKUP(B216,$AJ$3:$AK$11,2,FALSE)</f>
        <v/>
      </c>
      <c r="D216" s="82" t="n">
        <v>3.38</v>
      </c>
      <c r="E216" s="82" t="n">
        <v>3.46</v>
      </c>
      <c r="F216" s="82" t="n">
        <v>3.73</v>
      </c>
      <c r="G216" s="82" t="n">
        <v>3.48</v>
      </c>
      <c r="H216" s="82" t="n">
        <v>3.68</v>
      </c>
      <c r="I216" s="82" t="n">
        <v>3.38</v>
      </c>
      <c r="J216" s="82" t="n">
        <v>3.72</v>
      </c>
      <c r="K216" s="82" t="n">
        <v>3.72</v>
      </c>
      <c r="L216" s="82" t="n">
        <v>3.57</v>
      </c>
      <c r="M216" s="82" t="n">
        <v>3.46</v>
      </c>
      <c r="N216" s="82" t="n">
        <v>3.11</v>
      </c>
      <c r="O216" s="82" t="n">
        <v>3.2</v>
      </c>
      <c r="P216" s="82" t="n">
        <v>3.38</v>
      </c>
      <c r="Q216" s="82" t="n">
        <v>3.56</v>
      </c>
      <c r="R216" s="82" t="n">
        <v>3.38</v>
      </c>
      <c r="S216" s="82" t="n">
        <v>3.33</v>
      </c>
      <c r="T216" s="82" t="n">
        <v>3.05</v>
      </c>
      <c r="U216" s="82" t="n">
        <v>3.4</v>
      </c>
      <c r="V216" s="82" t="n">
        <v>3.52</v>
      </c>
      <c r="W216" s="82" t="n">
        <v>3.38</v>
      </c>
      <c r="X216" s="82" t="n">
        <v>3.44</v>
      </c>
      <c r="Y216" s="82" t="n">
        <v>3.29</v>
      </c>
      <c r="Z216" s="82" t="n">
        <v>3.63</v>
      </c>
      <c r="AA216" s="82" t="n">
        <v>3.62</v>
      </c>
      <c r="AB216" s="82" t="n">
        <v>3.92</v>
      </c>
      <c r="AC216" s="82" t="n">
        <v>3.75</v>
      </c>
      <c r="AD216" s="82" t="n">
        <v>3.73</v>
      </c>
      <c r="AE216" s="82" t="n">
        <v>3.7</v>
      </c>
      <c r="AF216" s="82" t="n">
        <v>0</v>
      </c>
      <c r="AG216" s="82" t="n">
        <v>0</v>
      </c>
      <c r="AH216" s="82" t="n">
        <v>0</v>
      </c>
    </row>
    <row r="217" ht="15.75" customHeight="1" s="120">
      <c r="A217" s="81" t="inlineStr">
        <is>
          <t>Mississippi</t>
        </is>
      </c>
      <c r="B217" s="82" t="inlineStr">
        <is>
          <t>Agriculture - N2O - Agricultural Residue Burning</t>
        </is>
      </c>
      <c r="C217" s="82">
        <f>VLOOKUP(B217,$AJ$3:$AK$11,2,FALSE)</f>
        <v/>
      </c>
      <c r="D217" s="82" t="n">
        <v>0</v>
      </c>
      <c r="E217" s="82" t="n">
        <v>0</v>
      </c>
      <c r="F217" s="82" t="n">
        <v>0</v>
      </c>
      <c r="G217" s="82" t="n">
        <v>0</v>
      </c>
      <c r="H217" s="82" t="n">
        <v>0</v>
      </c>
      <c r="I217" s="82" t="n">
        <v>0</v>
      </c>
      <c r="J217" s="82" t="n">
        <v>0</v>
      </c>
      <c r="K217" s="82" t="n">
        <v>0</v>
      </c>
      <c r="L217" s="82" t="n">
        <v>0</v>
      </c>
      <c r="M217" s="82" t="n">
        <v>0</v>
      </c>
      <c r="N217" s="82" t="n">
        <v>0</v>
      </c>
      <c r="O217" s="82" t="n">
        <v>0</v>
      </c>
      <c r="P217" s="82" t="n">
        <v>0</v>
      </c>
      <c r="Q217" s="82" t="n">
        <v>0</v>
      </c>
      <c r="R217" s="82" t="n">
        <v>0</v>
      </c>
      <c r="S217" s="82" t="n">
        <v>0</v>
      </c>
      <c r="T217" s="82" t="n">
        <v>0</v>
      </c>
      <c r="U217" s="82" t="n">
        <v>0</v>
      </c>
      <c r="V217" s="82" t="n">
        <v>0</v>
      </c>
      <c r="W217" s="82" t="n">
        <v>0</v>
      </c>
      <c r="X217" s="82" t="n">
        <v>0</v>
      </c>
      <c r="Y217" s="82" t="n">
        <v>0</v>
      </c>
      <c r="Z217" s="82" t="n">
        <v>0</v>
      </c>
      <c r="AA217" s="82" t="n">
        <v>0</v>
      </c>
      <c r="AB217" s="82" t="n">
        <v>0</v>
      </c>
      <c r="AC217" s="82" t="n">
        <v>0</v>
      </c>
      <c r="AD217" s="82" t="n">
        <v>0</v>
      </c>
      <c r="AE217" s="82" t="n">
        <v>0</v>
      </c>
      <c r="AF217" s="82" t="n">
        <v>0</v>
      </c>
      <c r="AG217" s="82" t="n">
        <v>0</v>
      </c>
      <c r="AH217" s="82" t="n">
        <v>0</v>
      </c>
    </row>
    <row r="218" ht="15.75" customHeight="1" s="120">
      <c r="A218" s="81" t="inlineStr">
        <is>
          <t>Missouri</t>
        </is>
      </c>
      <c r="B218" s="82" t="inlineStr">
        <is>
          <t>Agriculture - CO2 - Liming</t>
        </is>
      </c>
      <c r="C218" s="82">
        <f>VLOOKUP(B218,$AJ$3:$AK$11,2,FALSE)</f>
        <v/>
      </c>
      <c r="D218" s="82" t="n">
        <v>0.49</v>
      </c>
      <c r="E218" s="82" t="n">
        <v>0.42</v>
      </c>
      <c r="F218" s="82" t="n">
        <v>0.43</v>
      </c>
      <c r="G218" s="82" t="n">
        <v>0.35</v>
      </c>
      <c r="H218" s="82" t="n">
        <v>0.54</v>
      </c>
      <c r="I218" s="82" t="n">
        <v>0.36</v>
      </c>
      <c r="J218" s="82" t="n">
        <v>0.38</v>
      </c>
      <c r="K218" s="82" t="n">
        <v>0.37</v>
      </c>
      <c r="L218" s="82" t="n">
        <v>0.38</v>
      </c>
      <c r="M218" s="82" t="n">
        <v>0</v>
      </c>
      <c r="N218" s="82" t="n">
        <v>0.33</v>
      </c>
      <c r="O218" s="82" t="n">
        <v>0.35</v>
      </c>
      <c r="P218" s="82" t="n">
        <v>0.29</v>
      </c>
      <c r="Q218" s="82" t="n">
        <v>0.3</v>
      </c>
      <c r="R218" s="82" t="n">
        <v>0.15</v>
      </c>
      <c r="S218" s="82" t="n">
        <v>0.29</v>
      </c>
      <c r="T218" s="82" t="n">
        <v>0.3</v>
      </c>
      <c r="U218" s="82" t="n">
        <v>0.32</v>
      </c>
      <c r="V218" s="82" t="n">
        <v>0</v>
      </c>
      <c r="W218" s="82" t="n">
        <v>0.23</v>
      </c>
      <c r="X218" s="82" t="n">
        <v>0.32</v>
      </c>
      <c r="Y218" s="82" t="n">
        <v>0.28</v>
      </c>
      <c r="Z218" s="82" t="n">
        <v>0.39</v>
      </c>
      <c r="AA218" s="82" t="n">
        <v>0.38</v>
      </c>
      <c r="AB218" s="82" t="n">
        <v>0.22</v>
      </c>
      <c r="AC218" s="82" t="n">
        <v>0.18</v>
      </c>
      <c r="AD218" s="82" t="n">
        <v>0.17</v>
      </c>
      <c r="AE218" s="82" t="n">
        <v>0.17</v>
      </c>
      <c r="AF218" s="82" t="n">
        <v>0</v>
      </c>
      <c r="AG218" s="82" t="n">
        <v>0</v>
      </c>
      <c r="AH218" s="82" t="n">
        <v>0</v>
      </c>
    </row>
    <row r="219" ht="15.75" customHeight="1" s="120">
      <c r="A219" s="81" t="inlineStr">
        <is>
          <t>Missouri</t>
        </is>
      </c>
      <c r="B219" s="82" t="inlineStr">
        <is>
          <t>Agriculture - CO2 - Urea Fertilization</t>
        </is>
      </c>
      <c r="C219" s="82">
        <f>VLOOKUP(B219,$AJ$3:$AK$11,2,FALSE)</f>
        <v/>
      </c>
      <c r="D219" s="82" t="n">
        <v>0.18</v>
      </c>
      <c r="E219" s="82" t="n">
        <v>0.15</v>
      </c>
      <c r="F219" s="82" t="n">
        <v>0.15</v>
      </c>
      <c r="G219" s="82" t="n">
        <v>0.15</v>
      </c>
      <c r="H219" s="82" t="n">
        <v>0.14</v>
      </c>
      <c r="I219" s="82" t="n">
        <v>0.12</v>
      </c>
      <c r="J219" s="82" t="n">
        <v>0.11</v>
      </c>
      <c r="K219" s="82" t="n">
        <v>0.12</v>
      </c>
      <c r="L219" s="82" t="n">
        <v>0.13</v>
      </c>
      <c r="M219" s="82" t="n">
        <v>0.12</v>
      </c>
      <c r="N219" s="82" t="n">
        <v>0.12</v>
      </c>
      <c r="O219" s="82" t="n">
        <v>0.13</v>
      </c>
      <c r="P219" s="82" t="n">
        <v>0.13</v>
      </c>
      <c r="Q219" s="82" t="n">
        <v>0.13</v>
      </c>
      <c r="R219" s="82" t="n">
        <v>0.14</v>
      </c>
      <c r="S219" s="82" t="n">
        <v>0.14</v>
      </c>
      <c r="T219" s="82" t="n">
        <v>0.16</v>
      </c>
      <c r="U219" s="82" t="n">
        <v>0.17</v>
      </c>
      <c r="V219" s="82" t="n">
        <v>0.15</v>
      </c>
      <c r="W219" s="82" t="n">
        <v>0.16</v>
      </c>
      <c r="X219" s="82" t="n">
        <v>0.16</v>
      </c>
      <c r="Y219" s="82" t="n">
        <v>0.15</v>
      </c>
      <c r="Z219" s="82" t="n">
        <v>0.15</v>
      </c>
      <c r="AA219" s="82" t="n">
        <v>0.16</v>
      </c>
      <c r="AB219" s="82" t="n">
        <v>0.17</v>
      </c>
      <c r="AC219" s="82" t="n">
        <v>0.17</v>
      </c>
      <c r="AD219" s="82" t="n">
        <v>0.17</v>
      </c>
      <c r="AE219" s="82" t="n">
        <v>0.17</v>
      </c>
      <c r="AF219" s="82" t="n">
        <v>0</v>
      </c>
      <c r="AG219" s="82" t="n">
        <v>0</v>
      </c>
      <c r="AH219" s="82" t="n">
        <v>0</v>
      </c>
    </row>
    <row r="220" ht="15.75" customHeight="1" s="120">
      <c r="A220" s="81" t="inlineStr">
        <is>
          <t>Missouri</t>
        </is>
      </c>
      <c r="B220" s="82" t="inlineStr">
        <is>
          <t>Agriculture - CH4 - Enteric Fermentation</t>
        </is>
      </c>
      <c r="C220" s="82">
        <f>VLOOKUP(B220,$AJ$3:$AK$11,2,FALSE)</f>
        <v/>
      </c>
      <c r="D220" s="82" t="n">
        <v>6.86</v>
      </c>
      <c r="E220" s="82" t="n">
        <v>6.95</v>
      </c>
      <c r="F220" s="82" t="n">
        <v>7.12</v>
      </c>
      <c r="G220" s="82" t="n">
        <v>7.35</v>
      </c>
      <c r="H220" s="82" t="n">
        <v>7.79</v>
      </c>
      <c r="I220" s="82" t="n">
        <v>7.63</v>
      </c>
      <c r="J220" s="82" t="n">
        <v>7.73</v>
      </c>
      <c r="K220" s="82" t="n">
        <v>7.6</v>
      </c>
      <c r="L220" s="82" t="n">
        <v>7.34</v>
      </c>
      <c r="M220" s="82" t="n">
        <v>7.39</v>
      </c>
      <c r="N220" s="82" t="n">
        <v>7.21</v>
      </c>
      <c r="O220" s="82" t="n">
        <v>7.11</v>
      </c>
      <c r="P220" s="82" t="n">
        <v>7.25</v>
      </c>
      <c r="Q220" s="82" t="n">
        <v>7.55</v>
      </c>
      <c r="R220" s="82" t="n">
        <v>7.28</v>
      </c>
      <c r="S220" s="82" t="n">
        <v>7.35</v>
      </c>
      <c r="T220" s="82" t="n">
        <v>7.65</v>
      </c>
      <c r="U220" s="82" t="n">
        <v>7.39</v>
      </c>
      <c r="V220" s="82" t="n">
        <v>7.15</v>
      </c>
      <c r="W220" s="82" t="n">
        <v>7.09</v>
      </c>
      <c r="X220" s="82" t="n">
        <v>6.88</v>
      </c>
      <c r="Y220" s="82" t="n">
        <v>6.46</v>
      </c>
      <c r="Z220" s="82" t="n">
        <v>6.42</v>
      </c>
      <c r="AA220" s="82" t="n">
        <v>6.08</v>
      </c>
      <c r="AB220" s="82" t="n">
        <v>6.33</v>
      </c>
      <c r="AC220" s="82" t="n">
        <v>6.48</v>
      </c>
      <c r="AD220" s="82" t="n">
        <v>6.65</v>
      </c>
      <c r="AE220" s="82" t="n">
        <v>7.08</v>
      </c>
      <c r="AF220" s="82" t="n">
        <v>0</v>
      </c>
      <c r="AG220" s="82" t="n">
        <v>0</v>
      </c>
      <c r="AH220" s="82" t="n">
        <v>0</v>
      </c>
    </row>
    <row r="221" ht="15.75" customHeight="1" s="120">
      <c r="A221" s="81" t="inlineStr">
        <is>
          <t>Missouri</t>
        </is>
      </c>
      <c r="B221" s="82" t="inlineStr">
        <is>
          <t>Agriculture - CH4 - Manure Management</t>
        </is>
      </c>
      <c r="C221" s="82">
        <f>VLOOKUP(B221,$AJ$3:$AK$11,2,FALSE)</f>
        <v/>
      </c>
      <c r="D221" s="82" t="n">
        <v>1.14</v>
      </c>
      <c r="E221" s="82" t="n">
        <v>1.18</v>
      </c>
      <c r="F221" s="82" t="n">
        <v>1.08</v>
      </c>
      <c r="G221" s="82" t="n">
        <v>1.19</v>
      </c>
      <c r="H221" s="82" t="n">
        <v>1.3</v>
      </c>
      <c r="I221" s="82" t="n">
        <v>1.36</v>
      </c>
      <c r="J221" s="82" t="n">
        <v>1.34</v>
      </c>
      <c r="K221" s="82" t="n">
        <v>1.34</v>
      </c>
      <c r="L221" s="82" t="n">
        <v>1.43</v>
      </c>
      <c r="M221" s="82" t="n">
        <v>1.34</v>
      </c>
      <c r="N221" s="82" t="n">
        <v>1.3</v>
      </c>
      <c r="O221" s="82" t="n">
        <v>1.31</v>
      </c>
      <c r="P221" s="82" t="n">
        <v>1.31</v>
      </c>
      <c r="Q221" s="82" t="n">
        <v>1.29</v>
      </c>
      <c r="R221" s="82" t="n">
        <v>1.25</v>
      </c>
      <c r="S221" s="82" t="n">
        <v>1.3</v>
      </c>
      <c r="T221" s="82" t="n">
        <v>1.29</v>
      </c>
      <c r="U221" s="82" t="n">
        <v>1.47</v>
      </c>
      <c r="V221" s="82" t="n">
        <v>1.39</v>
      </c>
      <c r="W221" s="82" t="n">
        <v>1.42</v>
      </c>
      <c r="X221" s="82" t="n">
        <v>1.52</v>
      </c>
      <c r="Y221" s="82" t="n">
        <v>1.48</v>
      </c>
      <c r="Z221" s="82" t="n">
        <v>1.53</v>
      </c>
      <c r="AA221" s="82" t="n">
        <v>1.37</v>
      </c>
      <c r="AB221" s="82" t="n">
        <v>1.31</v>
      </c>
      <c r="AC221" s="82" t="n">
        <v>1.47</v>
      </c>
      <c r="AD221" s="82" t="n">
        <v>1.52</v>
      </c>
      <c r="AE221" s="82" t="n">
        <v>1.54</v>
      </c>
      <c r="AF221" s="82" t="n">
        <v>0</v>
      </c>
      <c r="AG221" s="82" t="n">
        <v>0</v>
      </c>
      <c r="AH221" s="82" t="n">
        <v>0</v>
      </c>
    </row>
    <row r="222" ht="15.75" customHeight="1" s="120">
      <c r="A222" s="81" t="inlineStr">
        <is>
          <t>Missouri</t>
        </is>
      </c>
      <c r="B222" s="82" t="inlineStr">
        <is>
          <t>Agriculture - CH4 - Rice Cultivation</t>
        </is>
      </c>
      <c r="C222" s="82">
        <f>VLOOKUP(B222,$AJ$3:$AK$11,2,FALSE)</f>
        <v/>
      </c>
      <c r="D222" s="82" t="n">
        <v>0.19</v>
      </c>
      <c r="E222" s="82" t="n">
        <v>0.22</v>
      </c>
      <c r="F222" s="82" t="n">
        <v>0.27</v>
      </c>
      <c r="G222" s="82" t="n">
        <v>0.22</v>
      </c>
      <c r="H222" s="82" t="n">
        <v>0.3</v>
      </c>
      <c r="I222" s="82" t="n">
        <v>0.27</v>
      </c>
      <c r="J222" s="82" t="n">
        <v>0.23</v>
      </c>
      <c r="K222" s="82" t="n">
        <v>0.28</v>
      </c>
      <c r="L222" s="82" t="n">
        <v>0.34</v>
      </c>
      <c r="M222" s="82" t="n">
        <v>0.44</v>
      </c>
      <c r="N222" s="82" t="n">
        <v>0.41</v>
      </c>
      <c r="O222" s="82" t="n">
        <v>0.5</v>
      </c>
      <c r="P222" s="82" t="n">
        <v>0.44</v>
      </c>
      <c r="Q222" s="82" t="n">
        <v>0.41</v>
      </c>
      <c r="R222" s="82" t="n">
        <v>0.47</v>
      </c>
      <c r="S222" s="82" t="n">
        <v>0.51</v>
      </c>
      <c r="T222" s="82" t="n">
        <v>0.51</v>
      </c>
      <c r="U222" s="82" t="n">
        <v>0.43</v>
      </c>
      <c r="V222" s="82" t="n">
        <v>0.48</v>
      </c>
      <c r="W222" s="82" t="n">
        <v>0.48</v>
      </c>
      <c r="X222" s="82" t="n">
        <v>0.6</v>
      </c>
      <c r="Y222" s="82" t="n">
        <v>0.31</v>
      </c>
      <c r="Z222" s="82" t="n">
        <v>0.42</v>
      </c>
      <c r="AA222" s="82" t="n">
        <v>0.37</v>
      </c>
      <c r="AB222" s="82" t="n">
        <v>0.51</v>
      </c>
      <c r="AC222" s="82" t="n">
        <v>0.42</v>
      </c>
      <c r="AD222" s="82" t="n">
        <v>0.55</v>
      </c>
      <c r="AE222" s="82" t="n">
        <v>0.38</v>
      </c>
      <c r="AF222" s="82" t="n">
        <v>0</v>
      </c>
      <c r="AG222" s="82" t="n">
        <v>0</v>
      </c>
      <c r="AH222" s="82" t="n">
        <v>0</v>
      </c>
    </row>
    <row r="223" ht="15.75" customHeight="1" s="120">
      <c r="A223" s="81" t="inlineStr">
        <is>
          <t>Missouri</t>
        </is>
      </c>
      <c r="B223" s="82" t="inlineStr">
        <is>
          <t>Agriculture - CH4 - Agricultural Residue Burning</t>
        </is>
      </c>
      <c r="C223" s="82">
        <f>VLOOKUP(B223,$AJ$3:$AK$11,2,FALSE)</f>
        <v/>
      </c>
      <c r="D223" s="82" t="n">
        <v>0.01</v>
      </c>
      <c r="E223" s="82" t="n">
        <v>0.01</v>
      </c>
      <c r="F223" s="82" t="n">
        <v>0.01</v>
      </c>
      <c r="G223" s="82" t="n">
        <v>0.01</v>
      </c>
      <c r="H223" s="82" t="n">
        <v>0.01</v>
      </c>
      <c r="I223" s="82" t="n">
        <v>0.01</v>
      </c>
      <c r="J223" s="82" t="n">
        <v>0.01</v>
      </c>
      <c r="K223" s="82" t="n">
        <v>0.01</v>
      </c>
      <c r="L223" s="82" t="n">
        <v>0.01</v>
      </c>
      <c r="M223" s="82" t="n">
        <v>0.01</v>
      </c>
      <c r="N223" s="82" t="n">
        <v>0.01</v>
      </c>
      <c r="O223" s="82" t="n">
        <v>0.01</v>
      </c>
      <c r="P223" s="82" t="n">
        <v>0.01</v>
      </c>
      <c r="Q223" s="82" t="n">
        <v>0.01</v>
      </c>
      <c r="R223" s="82" t="n">
        <v>0.01</v>
      </c>
      <c r="S223" s="82" t="n">
        <v>0.01</v>
      </c>
      <c r="T223" s="82" t="n">
        <v>0.01</v>
      </c>
      <c r="U223" s="82" t="n">
        <v>0.01</v>
      </c>
      <c r="V223" s="82" t="n">
        <v>0.01</v>
      </c>
      <c r="W223" s="82" t="n">
        <v>0.01</v>
      </c>
      <c r="X223" s="82" t="n">
        <v>0.01</v>
      </c>
      <c r="Y223" s="82" t="n">
        <v>0.01</v>
      </c>
      <c r="Z223" s="82" t="n">
        <v>0.01</v>
      </c>
      <c r="AA223" s="82" t="n">
        <v>0.01</v>
      </c>
      <c r="AB223" s="82" t="n">
        <v>0.01</v>
      </c>
      <c r="AC223" s="82" t="n">
        <v>0.01</v>
      </c>
      <c r="AD223" s="82" t="n">
        <v>0.01</v>
      </c>
      <c r="AE223" s="82" t="n">
        <v>0.01</v>
      </c>
      <c r="AF223" s="82" t="n">
        <v>0</v>
      </c>
      <c r="AG223" s="82" t="n">
        <v>0</v>
      </c>
      <c r="AH223" s="82" t="n">
        <v>0</v>
      </c>
    </row>
    <row r="224" ht="15.75" customHeight="1" s="120">
      <c r="A224" s="81" t="inlineStr">
        <is>
          <t>Missouri</t>
        </is>
      </c>
      <c r="B224" s="82" t="inlineStr">
        <is>
          <t>Agriculture - N2O - Manure Management</t>
        </is>
      </c>
      <c r="C224" s="82">
        <f>VLOOKUP(B224,$AJ$3:$AK$11,2,FALSE)</f>
        <v/>
      </c>
      <c r="D224" s="82" t="n">
        <v>0.47</v>
      </c>
      <c r="E224" s="82" t="n">
        <v>0.51</v>
      </c>
      <c r="F224" s="82" t="n">
        <v>0.49</v>
      </c>
      <c r="G224" s="82" t="n">
        <v>0.51</v>
      </c>
      <c r="H224" s="82" t="n">
        <v>0.51</v>
      </c>
      <c r="I224" s="82" t="n">
        <v>0.51</v>
      </c>
      <c r="J224" s="82" t="n">
        <v>0.54</v>
      </c>
      <c r="K224" s="82" t="n">
        <v>0.53</v>
      </c>
      <c r="L224" s="82" t="n">
        <v>0.53</v>
      </c>
      <c r="M224" s="82" t="n">
        <v>0.52</v>
      </c>
      <c r="N224" s="82" t="n">
        <v>0.41</v>
      </c>
      <c r="O224" s="82" t="n">
        <v>0.39</v>
      </c>
      <c r="P224" s="82" t="n">
        <v>0.39</v>
      </c>
      <c r="Q224" s="82" t="n">
        <v>0.36</v>
      </c>
      <c r="R224" s="82" t="n">
        <v>0.33</v>
      </c>
      <c r="S224" s="82" t="n">
        <v>0.32</v>
      </c>
      <c r="T224" s="82" t="n">
        <v>0.32</v>
      </c>
      <c r="U224" s="82" t="n">
        <v>0.32</v>
      </c>
      <c r="V224" s="82" t="n">
        <v>0.3</v>
      </c>
      <c r="W224" s="82" t="n">
        <v>0.27</v>
      </c>
      <c r="X224" s="82" t="n">
        <v>0.27</v>
      </c>
      <c r="Y224" s="82" t="n">
        <v>0.37</v>
      </c>
      <c r="Z224" s="82" t="n">
        <v>0.62</v>
      </c>
      <c r="AA224" s="82" t="n">
        <v>0.37</v>
      </c>
      <c r="AB224" s="82" t="n">
        <v>0.37</v>
      </c>
      <c r="AC224" s="82" t="n">
        <v>0.39</v>
      </c>
      <c r="AD224" s="82" t="n">
        <v>0.38</v>
      </c>
      <c r="AE224" s="82" t="n">
        <v>0.38</v>
      </c>
      <c r="AF224" s="82" t="n">
        <v>0</v>
      </c>
      <c r="AG224" s="82" t="n">
        <v>0</v>
      </c>
      <c r="AH224" s="82" t="n">
        <v>0</v>
      </c>
    </row>
    <row r="225" ht="15.75" customHeight="1" s="120">
      <c r="A225" s="81" t="inlineStr">
        <is>
          <t>Missouri</t>
        </is>
      </c>
      <c r="B225" s="82" t="inlineStr">
        <is>
          <t>Agriculture - N2O - Ag Soils</t>
        </is>
      </c>
      <c r="C225" s="82">
        <f>VLOOKUP(B225,$AJ$3:$AK$11,2,FALSE)</f>
        <v/>
      </c>
      <c r="D225" s="82" t="n">
        <v>9.199999999999999</v>
      </c>
      <c r="E225" s="82" t="n">
        <v>9.529999999999999</v>
      </c>
      <c r="F225" s="82" t="n">
        <v>10.27</v>
      </c>
      <c r="G225" s="82" t="n">
        <v>9.57</v>
      </c>
      <c r="H225" s="82" t="n">
        <v>10.66</v>
      </c>
      <c r="I225" s="82" t="n">
        <v>9.81</v>
      </c>
      <c r="J225" s="82" t="n">
        <v>10.51</v>
      </c>
      <c r="K225" s="82" t="n">
        <v>10.8</v>
      </c>
      <c r="L225" s="82" t="n">
        <v>10.53</v>
      </c>
      <c r="M225" s="82" t="n">
        <v>10.22</v>
      </c>
      <c r="N225" s="82" t="n">
        <v>10.61</v>
      </c>
      <c r="O225" s="82" t="n">
        <v>10.72</v>
      </c>
      <c r="P225" s="82" t="n">
        <v>10.61</v>
      </c>
      <c r="Q225" s="82" t="n">
        <v>10.43</v>
      </c>
      <c r="R225" s="82" t="n">
        <v>11.66</v>
      </c>
      <c r="S225" s="82" t="n">
        <v>10.75</v>
      </c>
      <c r="T225" s="82" t="n">
        <v>11.07</v>
      </c>
      <c r="U225" s="82" t="n">
        <v>11.1</v>
      </c>
      <c r="V225" s="82" t="n">
        <v>10.78</v>
      </c>
      <c r="W225" s="82" t="n">
        <v>11.18</v>
      </c>
      <c r="X225" s="82" t="n">
        <v>10.93</v>
      </c>
      <c r="Y225" s="82" t="n">
        <v>10.62</v>
      </c>
      <c r="Z225" s="82" t="n">
        <v>10.24</v>
      </c>
      <c r="AA225" s="82" t="n">
        <v>10.6</v>
      </c>
      <c r="AB225" s="82" t="n">
        <v>11.81</v>
      </c>
      <c r="AC225" s="82" t="n">
        <v>10.65</v>
      </c>
      <c r="AD225" s="82" t="n">
        <v>12.2</v>
      </c>
      <c r="AE225" s="82" t="n">
        <v>11.92</v>
      </c>
      <c r="AF225" s="82" t="n">
        <v>0</v>
      </c>
      <c r="AG225" s="82" t="n">
        <v>0</v>
      </c>
      <c r="AH225" s="82" t="n">
        <v>0</v>
      </c>
    </row>
    <row r="226" ht="15.75" customHeight="1" s="120">
      <c r="A226" s="81" t="inlineStr">
        <is>
          <t>Missouri</t>
        </is>
      </c>
      <c r="B226" s="82" t="inlineStr">
        <is>
          <t>Agriculture - N2O - Agricultural Residue Burning</t>
        </is>
      </c>
      <c r="C226" s="82">
        <f>VLOOKUP(B226,$AJ$3:$AK$11,2,FALSE)</f>
        <v/>
      </c>
      <c r="D226" s="82" t="n">
        <v>0</v>
      </c>
      <c r="E226" s="82" t="n">
        <v>0</v>
      </c>
      <c r="F226" s="82" t="n">
        <v>0</v>
      </c>
      <c r="G226" s="82" t="n">
        <v>0</v>
      </c>
      <c r="H226" s="82" t="n">
        <v>0</v>
      </c>
      <c r="I226" s="82" t="n">
        <v>0</v>
      </c>
      <c r="J226" s="82" t="n">
        <v>0</v>
      </c>
      <c r="K226" s="82" t="n">
        <v>0</v>
      </c>
      <c r="L226" s="82" t="n">
        <v>0</v>
      </c>
      <c r="M226" s="82" t="n">
        <v>0</v>
      </c>
      <c r="N226" s="82" t="n">
        <v>0</v>
      </c>
      <c r="O226" s="82" t="n">
        <v>0</v>
      </c>
      <c r="P226" s="82" t="n">
        <v>0</v>
      </c>
      <c r="Q226" s="82" t="n">
        <v>0</v>
      </c>
      <c r="R226" s="82" t="n">
        <v>0</v>
      </c>
      <c r="S226" s="82" t="n">
        <v>0</v>
      </c>
      <c r="T226" s="82" t="n">
        <v>0</v>
      </c>
      <c r="U226" s="82" t="n">
        <v>0.01</v>
      </c>
      <c r="V226" s="82" t="n">
        <v>0</v>
      </c>
      <c r="W226" s="82" t="n">
        <v>0</v>
      </c>
      <c r="X226" s="82" t="n">
        <v>0</v>
      </c>
      <c r="Y226" s="82" t="n">
        <v>0</v>
      </c>
      <c r="Z226" s="82" t="n">
        <v>0</v>
      </c>
      <c r="AA226" s="82" t="n">
        <v>0</v>
      </c>
      <c r="AB226" s="82" t="n">
        <v>0</v>
      </c>
      <c r="AC226" s="82" t="n">
        <v>0</v>
      </c>
      <c r="AD226" s="82" t="n">
        <v>0</v>
      </c>
      <c r="AE226" s="82" t="n">
        <v>0</v>
      </c>
      <c r="AF226" s="82" t="n">
        <v>0</v>
      </c>
      <c r="AG226" s="82" t="n">
        <v>0</v>
      </c>
      <c r="AH226" s="82" t="n">
        <v>0</v>
      </c>
    </row>
    <row r="227" ht="15.75" customHeight="1" s="120">
      <c r="A227" s="81" t="inlineStr">
        <is>
          <t>Montana</t>
        </is>
      </c>
      <c r="B227" s="82" t="inlineStr">
        <is>
          <t>Agriculture - CO2 - Liming</t>
        </is>
      </c>
      <c r="C227" s="82">
        <f>VLOOKUP(B227,$AJ$3:$AK$11,2,FALSE)</f>
        <v/>
      </c>
      <c r="D227" s="82" t="n">
        <v>0</v>
      </c>
      <c r="E227" s="82" t="n">
        <v>0</v>
      </c>
      <c r="F227" s="82" t="n">
        <v>0</v>
      </c>
      <c r="G227" s="82" t="n">
        <v>0</v>
      </c>
      <c r="H227" s="82" t="n">
        <v>0</v>
      </c>
      <c r="I227" s="82" t="n">
        <v>0</v>
      </c>
      <c r="J227" s="82" t="n">
        <v>0</v>
      </c>
      <c r="K227" s="82" t="n">
        <v>0</v>
      </c>
      <c r="L227" s="82" t="n">
        <v>0.01</v>
      </c>
      <c r="M227" s="82" t="n">
        <v>0</v>
      </c>
      <c r="N227" s="82" t="n">
        <v>0</v>
      </c>
      <c r="O227" s="82" t="n">
        <v>0</v>
      </c>
      <c r="P227" s="82" t="n">
        <v>0.06</v>
      </c>
      <c r="Q227" s="82" t="n">
        <v>0.01</v>
      </c>
      <c r="R227" s="82" t="n">
        <v>0.01</v>
      </c>
      <c r="S227" s="82" t="n">
        <v>0.03</v>
      </c>
      <c r="T227" s="82" t="n">
        <v>0</v>
      </c>
      <c r="U227" s="82" t="n">
        <v>0</v>
      </c>
      <c r="V227" s="82" t="n">
        <v>0</v>
      </c>
      <c r="W227" s="82" t="n">
        <v>0</v>
      </c>
      <c r="X227" s="82" t="n">
        <v>0</v>
      </c>
      <c r="Y227" s="82" t="n">
        <v>0</v>
      </c>
      <c r="Z227" s="82" t="n">
        <v>0.01</v>
      </c>
      <c r="AA227" s="82" t="n">
        <v>0</v>
      </c>
      <c r="AB227" s="82" t="n">
        <v>0.02</v>
      </c>
      <c r="AC227" s="82" t="n">
        <v>0.04</v>
      </c>
      <c r="AD227" s="82" t="n">
        <v>0.04</v>
      </c>
      <c r="AE227" s="82" t="n">
        <v>0.04</v>
      </c>
      <c r="AF227" s="82" t="n">
        <v>0</v>
      </c>
      <c r="AG227" s="82" t="n">
        <v>0</v>
      </c>
      <c r="AH227" s="82" t="n">
        <v>0</v>
      </c>
    </row>
    <row r="228" ht="15.75" customHeight="1" s="120">
      <c r="A228" s="81" t="inlineStr">
        <is>
          <t>Montana</t>
        </is>
      </c>
      <c r="B228" s="82" t="inlineStr">
        <is>
          <t>Agriculture - CO2 - Urea Fertilization</t>
        </is>
      </c>
      <c r="C228" s="82">
        <f>VLOOKUP(B228,$AJ$3:$AK$11,2,FALSE)</f>
        <v/>
      </c>
      <c r="D228" s="82" t="n">
        <v>0.05</v>
      </c>
      <c r="E228" s="82" t="n">
        <v>0.05</v>
      </c>
      <c r="F228" s="82" t="n">
        <v>0.06</v>
      </c>
      <c r="G228" s="82" t="n">
        <v>0.07000000000000001</v>
      </c>
      <c r="H228" s="82" t="n">
        <v>0.07000000000000001</v>
      </c>
      <c r="I228" s="82" t="n">
        <v>0.09</v>
      </c>
      <c r="J228" s="82" t="n">
        <v>0.11</v>
      </c>
      <c r="K228" s="82" t="n">
        <v>0.12</v>
      </c>
      <c r="L228" s="82" t="n">
        <v>0.14</v>
      </c>
      <c r="M228" s="82" t="n">
        <v>0.13</v>
      </c>
      <c r="N228" s="82" t="n">
        <v>0.13</v>
      </c>
      <c r="O228" s="82" t="n">
        <v>0.12</v>
      </c>
      <c r="P228" s="82" t="n">
        <v>0.13</v>
      </c>
      <c r="Q228" s="82" t="n">
        <v>0.12</v>
      </c>
      <c r="R228" s="82" t="n">
        <v>0.11</v>
      </c>
      <c r="S228" s="82" t="n">
        <v>0.1</v>
      </c>
      <c r="T228" s="82" t="n">
        <v>0.14</v>
      </c>
      <c r="U228" s="82" t="n">
        <v>0.18</v>
      </c>
      <c r="V228" s="82" t="n">
        <v>0.17</v>
      </c>
      <c r="W228" s="82" t="n">
        <v>0.16</v>
      </c>
      <c r="X228" s="82" t="n">
        <v>0.2</v>
      </c>
      <c r="Y228" s="82" t="n">
        <v>0.25</v>
      </c>
      <c r="Z228" s="82" t="n">
        <v>0.21</v>
      </c>
      <c r="AA228" s="82" t="n">
        <v>0.23</v>
      </c>
      <c r="AB228" s="82" t="n">
        <v>0.25</v>
      </c>
      <c r="AC228" s="82" t="n">
        <v>0.25</v>
      </c>
      <c r="AD228" s="82" t="n">
        <v>0.25</v>
      </c>
      <c r="AE228" s="82" t="n">
        <v>0.25</v>
      </c>
      <c r="AF228" s="82" t="n">
        <v>0</v>
      </c>
      <c r="AG228" s="82" t="n">
        <v>0</v>
      </c>
      <c r="AH228" s="82" t="n">
        <v>0</v>
      </c>
    </row>
    <row r="229" ht="15.75" customHeight="1" s="120">
      <c r="A229" s="81" t="inlineStr">
        <is>
          <t>Montana</t>
        </is>
      </c>
      <c r="B229" s="82" t="inlineStr">
        <is>
          <t>Agriculture - CH4 - Enteric Fermentation</t>
        </is>
      </c>
      <c r="C229" s="82">
        <f>VLOOKUP(B229,$AJ$3:$AK$11,2,FALSE)</f>
        <v/>
      </c>
      <c r="D229" s="82" t="n">
        <v>4.21</v>
      </c>
      <c r="E229" s="82" t="n">
        <v>4.45</v>
      </c>
      <c r="F229" s="82" t="n">
        <v>4.85</v>
      </c>
      <c r="G229" s="82" t="n">
        <v>4.83</v>
      </c>
      <c r="H229" s="82" t="n">
        <v>4.98</v>
      </c>
      <c r="I229" s="82" t="n">
        <v>5.22</v>
      </c>
      <c r="J229" s="82" t="n">
        <v>5.32</v>
      </c>
      <c r="K229" s="82" t="n">
        <v>5.23</v>
      </c>
      <c r="L229" s="82" t="n">
        <v>5.14</v>
      </c>
      <c r="M229" s="82" t="n">
        <v>5.15</v>
      </c>
      <c r="N229" s="82" t="n">
        <v>5.17</v>
      </c>
      <c r="O229" s="82" t="n">
        <v>5.06</v>
      </c>
      <c r="P229" s="82" t="n">
        <v>4.97</v>
      </c>
      <c r="Q229" s="82" t="n">
        <v>4.95</v>
      </c>
      <c r="R229" s="82" t="n">
        <v>4.85</v>
      </c>
      <c r="S229" s="82" t="n">
        <v>4.75</v>
      </c>
      <c r="T229" s="82" t="n">
        <v>4.87</v>
      </c>
      <c r="U229" s="82" t="n">
        <v>5.33</v>
      </c>
      <c r="V229" s="82" t="n">
        <v>5.68</v>
      </c>
      <c r="W229" s="82" t="n">
        <v>5.68</v>
      </c>
      <c r="X229" s="82" t="n">
        <v>5.53</v>
      </c>
      <c r="Y229" s="82" t="n">
        <v>5.46</v>
      </c>
      <c r="Z229" s="82" t="n">
        <v>5.45</v>
      </c>
      <c r="AA229" s="82" t="n">
        <v>5.59</v>
      </c>
      <c r="AB229" s="82" t="n">
        <v>5.56</v>
      </c>
      <c r="AC229" s="82" t="n">
        <v>5.53</v>
      </c>
      <c r="AD229" s="82" t="n">
        <v>5.68</v>
      </c>
      <c r="AE229" s="82" t="n">
        <v>5.67</v>
      </c>
      <c r="AF229" s="82" t="n">
        <v>0</v>
      </c>
      <c r="AG229" s="82" t="n">
        <v>0</v>
      </c>
      <c r="AH229" s="82" t="n">
        <v>0</v>
      </c>
    </row>
    <row r="230" ht="15.75" customHeight="1" s="120">
      <c r="A230" s="81" t="inlineStr">
        <is>
          <t>Montana</t>
        </is>
      </c>
      <c r="B230" s="82" t="inlineStr">
        <is>
          <t>Agriculture - CH4 - Manure Management</t>
        </is>
      </c>
      <c r="C230" s="82">
        <f>VLOOKUP(B230,$AJ$3:$AK$11,2,FALSE)</f>
        <v/>
      </c>
      <c r="D230" s="82" t="n">
        <v>0.15</v>
      </c>
      <c r="E230" s="82" t="n">
        <v>0.16</v>
      </c>
      <c r="F230" s="82" t="n">
        <v>0.16</v>
      </c>
      <c r="G230" s="82" t="n">
        <v>0.14</v>
      </c>
      <c r="H230" s="82" t="n">
        <v>0.16</v>
      </c>
      <c r="I230" s="82" t="n">
        <v>0.16</v>
      </c>
      <c r="J230" s="82" t="n">
        <v>0.15</v>
      </c>
      <c r="K230" s="82" t="n">
        <v>0.16</v>
      </c>
      <c r="L230" s="82" t="n">
        <v>0.16</v>
      </c>
      <c r="M230" s="82" t="n">
        <v>0.15</v>
      </c>
      <c r="N230" s="82" t="n">
        <v>0.16</v>
      </c>
      <c r="O230" s="82" t="n">
        <v>0.17</v>
      </c>
      <c r="P230" s="82" t="n">
        <v>0.16</v>
      </c>
      <c r="Q230" s="82" t="n">
        <v>0.17</v>
      </c>
      <c r="R230" s="82" t="n">
        <v>0.16</v>
      </c>
      <c r="S230" s="82" t="n">
        <v>0.16</v>
      </c>
      <c r="T230" s="82" t="n">
        <v>0.17</v>
      </c>
      <c r="U230" s="82" t="n">
        <v>0.19</v>
      </c>
      <c r="V230" s="82" t="n">
        <v>0.18</v>
      </c>
      <c r="W230" s="82" t="n">
        <v>0.18</v>
      </c>
      <c r="X230" s="82" t="n">
        <v>0.17</v>
      </c>
      <c r="Y230" s="82" t="n">
        <v>0.17</v>
      </c>
      <c r="Z230" s="82" t="n">
        <v>0.17</v>
      </c>
      <c r="AA230" s="82" t="n">
        <v>0.17</v>
      </c>
      <c r="AB230" s="82" t="n">
        <v>0.17</v>
      </c>
      <c r="AC230" s="82" t="n">
        <v>0.17</v>
      </c>
      <c r="AD230" s="82" t="n">
        <v>0.17</v>
      </c>
      <c r="AE230" s="82" t="n">
        <v>0.19</v>
      </c>
      <c r="AF230" s="82" t="n">
        <v>0</v>
      </c>
      <c r="AG230" s="82" t="n">
        <v>0</v>
      </c>
      <c r="AH230" s="82" t="n">
        <v>0</v>
      </c>
    </row>
    <row r="231" ht="15.75" customHeight="1" s="120">
      <c r="A231" s="81" t="inlineStr">
        <is>
          <t>Montana</t>
        </is>
      </c>
      <c r="B231" s="82" t="inlineStr">
        <is>
          <t>Agriculture - CH4 - Rice Cultivation</t>
        </is>
      </c>
      <c r="C231" s="82">
        <f>VLOOKUP(B231,$AJ$3:$AK$11,2,FALSE)</f>
        <v/>
      </c>
      <c r="D231" s="82" t="n">
        <v>0</v>
      </c>
      <c r="E231" s="82" t="n">
        <v>0</v>
      </c>
      <c r="F231" s="82" t="n">
        <v>0</v>
      </c>
      <c r="G231" s="82" t="n">
        <v>0</v>
      </c>
      <c r="H231" s="82" t="n">
        <v>0</v>
      </c>
      <c r="I231" s="82" t="n">
        <v>0</v>
      </c>
      <c r="J231" s="82" t="n">
        <v>0</v>
      </c>
      <c r="K231" s="82" t="n">
        <v>0</v>
      </c>
      <c r="L231" s="82" t="n">
        <v>0</v>
      </c>
      <c r="M231" s="82" t="n">
        <v>0</v>
      </c>
      <c r="N231" s="82" t="n">
        <v>0</v>
      </c>
      <c r="O231" s="82" t="n">
        <v>0</v>
      </c>
      <c r="P231" s="82" t="n">
        <v>0</v>
      </c>
      <c r="Q231" s="82" t="n">
        <v>0</v>
      </c>
      <c r="R231" s="82" t="n">
        <v>0</v>
      </c>
      <c r="S231" s="82" t="n">
        <v>0</v>
      </c>
      <c r="T231" s="82" t="n">
        <v>0</v>
      </c>
      <c r="U231" s="82" t="n">
        <v>0</v>
      </c>
      <c r="V231" s="82" t="n">
        <v>0</v>
      </c>
      <c r="W231" s="82" t="n">
        <v>0</v>
      </c>
      <c r="X231" s="82" t="n">
        <v>0</v>
      </c>
      <c r="Y231" s="82" t="n">
        <v>0</v>
      </c>
      <c r="Z231" s="82" t="n">
        <v>0</v>
      </c>
      <c r="AA231" s="82" t="n">
        <v>0</v>
      </c>
      <c r="AB231" s="82" t="n">
        <v>0</v>
      </c>
      <c r="AC231" s="82" t="n">
        <v>0</v>
      </c>
      <c r="AD231" s="82" t="n">
        <v>0</v>
      </c>
      <c r="AE231" s="82" t="n">
        <v>0</v>
      </c>
      <c r="AF231" s="82" t="n">
        <v>0</v>
      </c>
      <c r="AG231" s="82" t="n">
        <v>0</v>
      </c>
      <c r="AH231" s="82" t="n">
        <v>0</v>
      </c>
    </row>
    <row r="232" ht="15.75" customHeight="1" s="120">
      <c r="A232" s="81" t="inlineStr">
        <is>
          <t>Montana</t>
        </is>
      </c>
      <c r="B232" s="82" t="inlineStr">
        <is>
          <t>Agriculture - CH4 - Agricultural Residue Burning</t>
        </is>
      </c>
      <c r="C232" s="82">
        <f>VLOOKUP(B232,$AJ$3:$AK$11,2,FALSE)</f>
        <v/>
      </c>
      <c r="D232" s="82" t="n">
        <v>0</v>
      </c>
      <c r="E232" s="82" t="n">
        <v>0</v>
      </c>
      <c r="F232" s="82" t="n">
        <v>0</v>
      </c>
      <c r="G232" s="82" t="n">
        <v>0</v>
      </c>
      <c r="H232" s="82" t="n">
        <v>0</v>
      </c>
      <c r="I232" s="82" t="n">
        <v>0</v>
      </c>
      <c r="J232" s="82" t="n">
        <v>0</v>
      </c>
      <c r="K232" s="82" t="n">
        <v>0</v>
      </c>
      <c r="L232" s="82" t="n">
        <v>0</v>
      </c>
      <c r="M232" s="82" t="n">
        <v>0</v>
      </c>
      <c r="N232" s="82" t="n">
        <v>0</v>
      </c>
      <c r="O232" s="82" t="n">
        <v>0</v>
      </c>
      <c r="P232" s="82" t="n">
        <v>0</v>
      </c>
      <c r="Q232" s="82" t="n">
        <v>0</v>
      </c>
      <c r="R232" s="82" t="n">
        <v>0</v>
      </c>
      <c r="S232" s="82" t="n">
        <v>0</v>
      </c>
      <c r="T232" s="82" t="n">
        <v>0</v>
      </c>
      <c r="U232" s="82" t="n">
        <v>0</v>
      </c>
      <c r="V232" s="82" t="n">
        <v>0</v>
      </c>
      <c r="W232" s="82" t="n">
        <v>0</v>
      </c>
      <c r="X232" s="82" t="n">
        <v>0</v>
      </c>
      <c r="Y232" s="82" t="n">
        <v>0</v>
      </c>
      <c r="Z232" s="82" t="n">
        <v>0</v>
      </c>
      <c r="AA232" s="82" t="n">
        <v>0</v>
      </c>
      <c r="AB232" s="82" t="n">
        <v>0</v>
      </c>
      <c r="AC232" s="82" t="n">
        <v>0</v>
      </c>
      <c r="AD232" s="82" t="n">
        <v>0</v>
      </c>
      <c r="AE232" s="82" t="n">
        <v>0</v>
      </c>
      <c r="AF232" s="82" t="n">
        <v>0</v>
      </c>
      <c r="AG232" s="82" t="n">
        <v>0</v>
      </c>
      <c r="AH232" s="82" t="n">
        <v>0</v>
      </c>
    </row>
    <row r="233" ht="15.75" customHeight="1" s="120">
      <c r="A233" s="81" t="inlineStr">
        <is>
          <t>Montana</t>
        </is>
      </c>
      <c r="B233" s="82" t="inlineStr">
        <is>
          <t>Agriculture - N2O - Manure Management</t>
        </is>
      </c>
      <c r="C233" s="82">
        <f>VLOOKUP(B233,$AJ$3:$AK$11,2,FALSE)</f>
        <v/>
      </c>
      <c r="D233" s="82" t="n">
        <v>0.07000000000000001</v>
      </c>
      <c r="E233" s="82" t="n">
        <v>0.08</v>
      </c>
      <c r="F233" s="82" t="n">
        <v>0.08</v>
      </c>
      <c r="G233" s="82" t="n">
        <v>0.06</v>
      </c>
      <c r="H233" s="82" t="n">
        <v>0.08</v>
      </c>
      <c r="I233" s="82" t="n">
        <v>0.08</v>
      </c>
      <c r="J233" s="82" t="n">
        <v>0.08</v>
      </c>
      <c r="K233" s="82" t="n">
        <v>0.07000000000000001</v>
      </c>
      <c r="L233" s="82" t="n">
        <v>0.06</v>
      </c>
      <c r="M233" s="82" t="n">
        <v>0.06</v>
      </c>
      <c r="N233" s="82" t="n">
        <v>0.06</v>
      </c>
      <c r="O233" s="82" t="n">
        <v>0.05</v>
      </c>
      <c r="P233" s="82" t="n">
        <v>0.06</v>
      </c>
      <c r="Q233" s="82" t="n">
        <v>0.06</v>
      </c>
      <c r="R233" s="82" t="n">
        <v>0.05</v>
      </c>
      <c r="S233" s="82" t="n">
        <v>0.05</v>
      </c>
      <c r="T233" s="82" t="n">
        <v>0.05</v>
      </c>
      <c r="U233" s="82" t="n">
        <v>0.05</v>
      </c>
      <c r="V233" s="82" t="n">
        <v>0.04</v>
      </c>
      <c r="W233" s="82" t="n">
        <v>0.05</v>
      </c>
      <c r="X233" s="82" t="n">
        <v>0.04</v>
      </c>
      <c r="Y233" s="82" t="n">
        <v>0.04</v>
      </c>
      <c r="Z233" s="82" t="n">
        <v>0.04</v>
      </c>
      <c r="AA233" s="82" t="n">
        <v>0.04</v>
      </c>
      <c r="AB233" s="82" t="n">
        <v>0.04</v>
      </c>
      <c r="AC233" s="82" t="n">
        <v>0.04</v>
      </c>
      <c r="AD233" s="82" t="n">
        <v>0.04</v>
      </c>
      <c r="AE233" s="82" t="n">
        <v>0.05</v>
      </c>
      <c r="AF233" s="82" t="n">
        <v>0</v>
      </c>
      <c r="AG233" s="82" t="n">
        <v>0</v>
      </c>
      <c r="AH233" s="82" t="n">
        <v>0</v>
      </c>
    </row>
    <row r="234" ht="15.75" customHeight="1" s="120">
      <c r="A234" s="81" t="inlineStr">
        <is>
          <t>Montana</t>
        </is>
      </c>
      <c r="B234" s="82" t="inlineStr">
        <is>
          <t>Agriculture - N2O - Ag Soils</t>
        </is>
      </c>
      <c r="C234" s="82">
        <f>VLOOKUP(B234,$AJ$3:$AK$11,2,FALSE)</f>
        <v/>
      </c>
      <c r="D234" s="82" t="n">
        <v>3.99</v>
      </c>
      <c r="E234" s="82" t="n">
        <v>4.25</v>
      </c>
      <c r="F234" s="82" t="n">
        <v>4.55</v>
      </c>
      <c r="G234" s="82" t="n">
        <v>4.66</v>
      </c>
      <c r="H234" s="82" t="n">
        <v>4.73</v>
      </c>
      <c r="I234" s="82" t="n">
        <v>5.11</v>
      </c>
      <c r="J234" s="82" t="n">
        <v>5.25</v>
      </c>
      <c r="K234" s="82" t="n">
        <v>5.25</v>
      </c>
      <c r="L234" s="82" t="n">
        <v>5.12</v>
      </c>
      <c r="M234" s="82" t="n">
        <v>5.07</v>
      </c>
      <c r="N234" s="82" t="n">
        <v>4.94</v>
      </c>
      <c r="O234" s="82" t="n">
        <v>4.76</v>
      </c>
      <c r="P234" s="82" t="n">
        <v>4.63</v>
      </c>
      <c r="Q234" s="82" t="n">
        <v>4.62</v>
      </c>
      <c r="R234" s="82" t="n">
        <v>4.6</v>
      </c>
      <c r="S234" s="82" t="n">
        <v>4.62</v>
      </c>
      <c r="T234" s="82" t="n">
        <v>4.96</v>
      </c>
      <c r="U234" s="82" t="n">
        <v>4.4</v>
      </c>
      <c r="V234" s="82" t="n">
        <v>4.45</v>
      </c>
      <c r="W234" s="82" t="n">
        <v>4.49</v>
      </c>
      <c r="X234" s="82" t="n">
        <v>4.77</v>
      </c>
      <c r="Y234" s="82" t="n">
        <v>4.93</v>
      </c>
      <c r="Z234" s="82" t="n">
        <v>4.68</v>
      </c>
      <c r="AA234" s="82" t="n">
        <v>5.01</v>
      </c>
      <c r="AB234" s="82" t="n">
        <v>5.12</v>
      </c>
      <c r="AC234" s="82" t="n">
        <v>5.06</v>
      </c>
      <c r="AD234" s="82" t="n">
        <v>5.36</v>
      </c>
      <c r="AE234" s="82" t="n">
        <v>4.63</v>
      </c>
      <c r="AF234" s="82" t="n">
        <v>0</v>
      </c>
      <c r="AG234" s="82" t="n">
        <v>0</v>
      </c>
      <c r="AH234" s="82" t="n">
        <v>0</v>
      </c>
    </row>
    <row r="235" ht="15.75" customHeight="1" s="120">
      <c r="A235" s="81" t="inlineStr">
        <is>
          <t>Montana</t>
        </is>
      </c>
      <c r="B235" s="82" t="inlineStr">
        <is>
          <t>Agriculture - N2O - Agricultural Residue Burning</t>
        </is>
      </c>
      <c r="C235" s="82">
        <f>VLOOKUP(B235,$AJ$3:$AK$11,2,FALSE)</f>
        <v/>
      </c>
      <c r="D235" s="82" t="n">
        <v>0</v>
      </c>
      <c r="E235" s="82" t="n">
        <v>0</v>
      </c>
      <c r="F235" s="82" t="n">
        <v>0</v>
      </c>
      <c r="G235" s="82" t="n">
        <v>0</v>
      </c>
      <c r="H235" s="82" t="n">
        <v>0</v>
      </c>
      <c r="I235" s="82" t="n">
        <v>0</v>
      </c>
      <c r="J235" s="82" t="n">
        <v>0</v>
      </c>
      <c r="K235" s="82" t="n">
        <v>0</v>
      </c>
      <c r="L235" s="82" t="n">
        <v>0</v>
      </c>
      <c r="M235" s="82" t="n">
        <v>0</v>
      </c>
      <c r="N235" s="82" t="n">
        <v>0</v>
      </c>
      <c r="O235" s="82" t="n">
        <v>0</v>
      </c>
      <c r="P235" s="82" t="n">
        <v>0</v>
      </c>
      <c r="Q235" s="82" t="n">
        <v>0</v>
      </c>
      <c r="R235" s="82" t="n">
        <v>0</v>
      </c>
      <c r="S235" s="82" t="n">
        <v>0</v>
      </c>
      <c r="T235" s="82" t="n">
        <v>0</v>
      </c>
      <c r="U235" s="82" t="n">
        <v>0</v>
      </c>
      <c r="V235" s="82" t="n">
        <v>0</v>
      </c>
      <c r="W235" s="82" t="n">
        <v>0</v>
      </c>
      <c r="X235" s="82" t="n">
        <v>0</v>
      </c>
      <c r="Y235" s="82" t="n">
        <v>0</v>
      </c>
      <c r="Z235" s="82" t="n">
        <v>0</v>
      </c>
      <c r="AA235" s="82" t="n">
        <v>0</v>
      </c>
      <c r="AB235" s="82" t="n">
        <v>0</v>
      </c>
      <c r="AC235" s="82" t="n">
        <v>0</v>
      </c>
      <c r="AD235" s="82" t="n">
        <v>0</v>
      </c>
      <c r="AE235" s="82" t="n">
        <v>0</v>
      </c>
      <c r="AF235" s="82" t="n">
        <v>0</v>
      </c>
      <c r="AG235" s="82" t="n">
        <v>0</v>
      </c>
      <c r="AH235" s="82" t="n">
        <v>0</v>
      </c>
    </row>
    <row r="236" ht="15.75" customHeight="1" s="120">
      <c r="A236" s="81" t="inlineStr">
        <is>
          <t>Nebraska</t>
        </is>
      </c>
      <c r="B236" s="82" t="inlineStr">
        <is>
          <t>Agriculture - CO2 - Liming</t>
        </is>
      </c>
      <c r="C236" s="82">
        <f>VLOOKUP(B236,$AJ$3:$AK$11,2,FALSE)</f>
        <v/>
      </c>
      <c r="D236" s="82" t="n">
        <v>0.08</v>
      </c>
      <c r="E236" s="82" t="n">
        <v>0.07000000000000001</v>
      </c>
      <c r="F236" s="82" t="n">
        <v>0.07000000000000001</v>
      </c>
      <c r="G236" s="82" t="n">
        <v>0.06</v>
      </c>
      <c r="H236" s="82" t="n">
        <v>0.07000000000000001</v>
      </c>
      <c r="I236" s="82" t="n">
        <v>0.09</v>
      </c>
      <c r="J236" s="82" t="n">
        <v>0.1</v>
      </c>
      <c r="K236" s="82" t="n">
        <v>0.12</v>
      </c>
      <c r="L236" s="82" t="n">
        <v>0.22</v>
      </c>
      <c r="M236" s="82" t="n">
        <v>0.14</v>
      </c>
      <c r="N236" s="82" t="n">
        <v>0.11</v>
      </c>
      <c r="O236" s="82" t="n">
        <v>0.23</v>
      </c>
      <c r="P236" s="82" t="n">
        <v>0.12</v>
      </c>
      <c r="Q236" s="82" t="n">
        <v>0.25</v>
      </c>
      <c r="R236" s="82" t="n">
        <v>0.13</v>
      </c>
      <c r="S236" s="82" t="n">
        <v>0.03</v>
      </c>
      <c r="T236" s="82" t="n">
        <v>0.12</v>
      </c>
      <c r="U236" s="82" t="n">
        <v>0.1</v>
      </c>
      <c r="V236" s="82" t="n">
        <v>0</v>
      </c>
      <c r="W236" s="82" t="n">
        <v>0.28</v>
      </c>
      <c r="X236" s="82" t="n">
        <v>0.1</v>
      </c>
      <c r="Y236" s="82" t="n">
        <v>0.1</v>
      </c>
      <c r="Z236" s="82" t="n">
        <v>0</v>
      </c>
      <c r="AA236" s="82" t="n">
        <v>0</v>
      </c>
      <c r="AB236" s="82" t="n">
        <v>0.08</v>
      </c>
      <c r="AC236" s="82" t="n">
        <v>0.04</v>
      </c>
      <c r="AD236" s="82" t="n">
        <v>0.26</v>
      </c>
      <c r="AE236" s="82" t="n">
        <v>0.26</v>
      </c>
      <c r="AF236" s="82" t="n">
        <v>0</v>
      </c>
      <c r="AG236" s="82" t="n">
        <v>0</v>
      </c>
      <c r="AH236" s="82" t="n">
        <v>0</v>
      </c>
    </row>
    <row r="237" ht="15.75" customHeight="1" s="120">
      <c r="A237" s="81" t="inlineStr">
        <is>
          <t>Nebraska</t>
        </is>
      </c>
      <c r="B237" s="82" t="inlineStr">
        <is>
          <t>Agriculture - CO2 - Urea Fertilization</t>
        </is>
      </c>
      <c r="C237" s="82">
        <f>VLOOKUP(B237,$AJ$3:$AK$11,2,FALSE)</f>
        <v/>
      </c>
      <c r="D237" s="82" t="n">
        <v>0.04</v>
      </c>
      <c r="E237" s="82" t="n">
        <v>0.04</v>
      </c>
      <c r="F237" s="82" t="n">
        <v>0.04</v>
      </c>
      <c r="G237" s="82" t="n">
        <v>0.05</v>
      </c>
      <c r="H237" s="82" t="n">
        <v>0.05</v>
      </c>
      <c r="I237" s="82" t="n">
        <v>0.05</v>
      </c>
      <c r="J237" s="82" t="n">
        <v>0.05</v>
      </c>
      <c r="K237" s="82" t="n">
        <v>0.06</v>
      </c>
      <c r="L237" s="82" t="n">
        <v>0.06</v>
      </c>
      <c r="M237" s="82" t="n">
        <v>0.07000000000000001</v>
      </c>
      <c r="N237" s="82" t="n">
        <v>0.07000000000000001</v>
      </c>
      <c r="O237" s="82" t="n">
        <v>0.09</v>
      </c>
      <c r="P237" s="82" t="n">
        <v>0.09</v>
      </c>
      <c r="Q237" s="82" t="n">
        <v>0.09</v>
      </c>
      <c r="R237" s="82" t="n">
        <v>0.09</v>
      </c>
      <c r="S237" s="82" t="n">
        <v>0.09</v>
      </c>
      <c r="T237" s="82" t="n">
        <v>0.09</v>
      </c>
      <c r="U237" s="82" t="n">
        <v>0.1</v>
      </c>
      <c r="V237" s="82" t="n">
        <v>0.12</v>
      </c>
      <c r="W237" s="82" t="n">
        <v>0.11</v>
      </c>
      <c r="X237" s="82" t="n">
        <v>0.1</v>
      </c>
      <c r="Y237" s="82" t="n">
        <v>0.12</v>
      </c>
      <c r="Z237" s="82" t="n">
        <v>0.12</v>
      </c>
      <c r="AA237" s="82" t="n">
        <v>0.13</v>
      </c>
      <c r="AB237" s="82" t="n">
        <v>0.13</v>
      </c>
      <c r="AC237" s="82" t="n">
        <v>0.13</v>
      </c>
      <c r="AD237" s="82" t="n">
        <v>0.13</v>
      </c>
      <c r="AE237" s="82" t="n">
        <v>0.13</v>
      </c>
      <c r="AF237" s="82" t="n">
        <v>0</v>
      </c>
      <c r="AG237" s="82" t="n">
        <v>0</v>
      </c>
      <c r="AH237" s="82" t="n">
        <v>0</v>
      </c>
    </row>
    <row r="238" ht="15.75" customHeight="1" s="120">
      <c r="A238" s="81" t="inlineStr">
        <is>
          <t>Nebraska</t>
        </is>
      </c>
      <c r="B238" s="82" t="inlineStr">
        <is>
          <t>Agriculture - CH4 - Enteric Fermentation</t>
        </is>
      </c>
      <c r="C238" s="82">
        <f>VLOOKUP(B238,$AJ$3:$AK$11,2,FALSE)</f>
        <v/>
      </c>
      <c r="D238" s="82" t="n">
        <v>9.91</v>
      </c>
      <c r="E238" s="82" t="n">
        <v>10.43</v>
      </c>
      <c r="F238" s="82" t="n">
        <v>10.32</v>
      </c>
      <c r="G238" s="82" t="n">
        <v>10.55</v>
      </c>
      <c r="H238" s="82" t="n">
        <v>11.14</v>
      </c>
      <c r="I238" s="82" t="n">
        <v>11.15</v>
      </c>
      <c r="J238" s="82" t="n">
        <v>11.76</v>
      </c>
      <c r="K238" s="82" t="n">
        <v>12.22</v>
      </c>
      <c r="L238" s="82" t="n">
        <v>12.49</v>
      </c>
      <c r="M238" s="82" t="n">
        <v>12.71</v>
      </c>
      <c r="N238" s="82" t="n">
        <v>13.04</v>
      </c>
      <c r="O238" s="82" t="n">
        <v>12.94</v>
      </c>
      <c r="P238" s="82" t="n">
        <v>12.58</v>
      </c>
      <c r="Q238" s="82" t="n">
        <v>12.5</v>
      </c>
      <c r="R238" s="82" t="n">
        <v>12.46</v>
      </c>
      <c r="S238" s="82" t="n">
        <v>12.74</v>
      </c>
      <c r="T238" s="82" t="n">
        <v>13.24</v>
      </c>
      <c r="U238" s="82" t="n">
        <v>13.82</v>
      </c>
      <c r="V238" s="82" t="n">
        <v>13.45</v>
      </c>
      <c r="W238" s="82" t="n">
        <v>13.22</v>
      </c>
      <c r="X238" s="82" t="n">
        <v>13.05</v>
      </c>
      <c r="Y238" s="82" t="n">
        <v>13.06</v>
      </c>
      <c r="Z238" s="82" t="n">
        <v>13.37</v>
      </c>
      <c r="AA238" s="82" t="n">
        <v>13.19</v>
      </c>
      <c r="AB238" s="82" t="n">
        <v>12.98</v>
      </c>
      <c r="AC238" s="82" t="n">
        <v>13.13</v>
      </c>
      <c r="AD238" s="82" t="n">
        <v>13.4</v>
      </c>
      <c r="AE238" s="82" t="n">
        <v>13.51</v>
      </c>
      <c r="AF238" s="82" t="n">
        <v>0</v>
      </c>
      <c r="AG238" s="82" t="n">
        <v>0</v>
      </c>
      <c r="AH238" s="82" t="n">
        <v>0</v>
      </c>
    </row>
    <row r="239" ht="15.75" customHeight="1" s="120">
      <c r="A239" s="81" t="inlineStr">
        <is>
          <t>Nebraska</t>
        </is>
      </c>
      <c r="B239" s="82" t="inlineStr">
        <is>
          <t>Agriculture - CH4 - Manure Management</t>
        </is>
      </c>
      <c r="C239" s="82">
        <f>VLOOKUP(B239,$AJ$3:$AK$11,2,FALSE)</f>
        <v/>
      </c>
      <c r="D239" s="82" t="n">
        <v>1.43</v>
      </c>
      <c r="E239" s="82" t="n">
        <v>1.51</v>
      </c>
      <c r="F239" s="82" t="n">
        <v>1.37</v>
      </c>
      <c r="G239" s="82" t="n">
        <v>1.37</v>
      </c>
      <c r="H239" s="82" t="n">
        <v>1.45</v>
      </c>
      <c r="I239" s="82" t="n">
        <v>1.41</v>
      </c>
      <c r="J239" s="82" t="n">
        <v>1.25</v>
      </c>
      <c r="K239" s="82" t="n">
        <v>1.27</v>
      </c>
      <c r="L239" s="82" t="n">
        <v>1.33</v>
      </c>
      <c r="M239" s="82" t="n">
        <v>1.25</v>
      </c>
      <c r="N239" s="82" t="n">
        <v>1.31</v>
      </c>
      <c r="O239" s="82" t="n">
        <v>1.29</v>
      </c>
      <c r="P239" s="82" t="n">
        <v>1.32</v>
      </c>
      <c r="Q239" s="82" t="n">
        <v>1.31</v>
      </c>
      <c r="R239" s="82" t="n">
        <v>1.24</v>
      </c>
      <c r="S239" s="82" t="n">
        <v>1.32</v>
      </c>
      <c r="T239" s="82" t="n">
        <v>1.39</v>
      </c>
      <c r="U239" s="82" t="n">
        <v>1.51</v>
      </c>
      <c r="V239" s="82" t="n">
        <v>1.46</v>
      </c>
      <c r="W239" s="82" t="n">
        <v>1.4</v>
      </c>
      <c r="X239" s="82" t="n">
        <v>1.49</v>
      </c>
      <c r="Y239" s="82" t="n">
        <v>1.5</v>
      </c>
      <c r="Z239" s="82" t="n">
        <v>1.6</v>
      </c>
      <c r="AA239" s="82" t="n">
        <v>1.49</v>
      </c>
      <c r="AB239" s="82" t="n">
        <v>1.45</v>
      </c>
      <c r="AC239" s="82" t="n">
        <v>1.57</v>
      </c>
      <c r="AD239" s="82" t="n">
        <v>1.7</v>
      </c>
      <c r="AE239" s="82" t="n">
        <v>1.67</v>
      </c>
      <c r="AF239" s="82" t="n">
        <v>0</v>
      </c>
      <c r="AG239" s="82" t="n">
        <v>0</v>
      </c>
      <c r="AH239" s="82" t="n">
        <v>0</v>
      </c>
    </row>
    <row r="240" ht="15.75" customHeight="1" s="120">
      <c r="A240" s="81" t="inlineStr">
        <is>
          <t>Nebraska</t>
        </is>
      </c>
      <c r="B240" s="82" t="inlineStr">
        <is>
          <t>Agriculture - CH4 - Rice Cultivation</t>
        </is>
      </c>
      <c r="C240" s="82">
        <f>VLOOKUP(B240,$AJ$3:$AK$11,2,FALSE)</f>
        <v/>
      </c>
      <c r="D240" s="82" t="n">
        <v>0</v>
      </c>
      <c r="E240" s="82" t="n">
        <v>0</v>
      </c>
      <c r="F240" s="82" t="n">
        <v>0</v>
      </c>
      <c r="G240" s="82" t="n">
        <v>0</v>
      </c>
      <c r="H240" s="82" t="n">
        <v>0</v>
      </c>
      <c r="I240" s="82" t="n">
        <v>0</v>
      </c>
      <c r="J240" s="82" t="n">
        <v>0</v>
      </c>
      <c r="K240" s="82" t="n">
        <v>0</v>
      </c>
      <c r="L240" s="82" t="n">
        <v>0</v>
      </c>
      <c r="M240" s="82" t="n">
        <v>0</v>
      </c>
      <c r="N240" s="82" t="n">
        <v>0</v>
      </c>
      <c r="O240" s="82" t="n">
        <v>0</v>
      </c>
      <c r="P240" s="82" t="n">
        <v>0</v>
      </c>
      <c r="Q240" s="82" t="n">
        <v>0</v>
      </c>
      <c r="R240" s="82" t="n">
        <v>0</v>
      </c>
      <c r="S240" s="82" t="n">
        <v>0</v>
      </c>
      <c r="T240" s="82" t="n">
        <v>0</v>
      </c>
      <c r="U240" s="82" t="n">
        <v>0</v>
      </c>
      <c r="V240" s="82" t="n">
        <v>0</v>
      </c>
      <c r="W240" s="82" t="n">
        <v>0</v>
      </c>
      <c r="X240" s="82" t="n">
        <v>0</v>
      </c>
      <c r="Y240" s="82" t="n">
        <v>0</v>
      </c>
      <c r="Z240" s="82" t="n">
        <v>0</v>
      </c>
      <c r="AA240" s="82" t="n">
        <v>0</v>
      </c>
      <c r="AB240" s="82" t="n">
        <v>0</v>
      </c>
      <c r="AC240" s="82" t="n">
        <v>0</v>
      </c>
      <c r="AD240" s="82" t="n">
        <v>0</v>
      </c>
      <c r="AE240" s="82" t="n">
        <v>0</v>
      </c>
      <c r="AF240" s="82" t="n">
        <v>0</v>
      </c>
      <c r="AG240" s="82" t="n">
        <v>0</v>
      </c>
      <c r="AH240" s="82" t="n">
        <v>0</v>
      </c>
    </row>
    <row r="241" ht="15.75" customHeight="1" s="120">
      <c r="A241" s="81" t="inlineStr">
        <is>
          <t>Nebraska</t>
        </is>
      </c>
      <c r="B241" s="82" t="inlineStr">
        <is>
          <t>Agriculture - CH4 - Agricultural Residue Burning</t>
        </is>
      </c>
      <c r="C241" s="82">
        <f>VLOOKUP(B241,$AJ$3:$AK$11,2,FALSE)</f>
        <v/>
      </c>
      <c r="D241" s="82" t="n">
        <v>0</v>
      </c>
      <c r="E241" s="82" t="n">
        <v>0</v>
      </c>
      <c r="F241" s="82" t="n">
        <v>0</v>
      </c>
      <c r="G241" s="82" t="n">
        <v>0</v>
      </c>
      <c r="H241" s="82" t="n">
        <v>0</v>
      </c>
      <c r="I241" s="82" t="n">
        <v>0</v>
      </c>
      <c r="J241" s="82" t="n">
        <v>0</v>
      </c>
      <c r="K241" s="82" t="n">
        <v>0</v>
      </c>
      <c r="L241" s="82" t="n">
        <v>0</v>
      </c>
      <c r="M241" s="82" t="n">
        <v>0</v>
      </c>
      <c r="N241" s="82" t="n">
        <v>0</v>
      </c>
      <c r="O241" s="82" t="n">
        <v>0</v>
      </c>
      <c r="P241" s="82" t="n">
        <v>0</v>
      </c>
      <c r="Q241" s="82" t="n">
        <v>0</v>
      </c>
      <c r="R241" s="82" t="n">
        <v>0</v>
      </c>
      <c r="S241" s="82" t="n">
        <v>0</v>
      </c>
      <c r="T241" s="82" t="n">
        <v>0.01</v>
      </c>
      <c r="U241" s="82" t="n">
        <v>0.01</v>
      </c>
      <c r="V241" s="82" t="n">
        <v>0.01</v>
      </c>
      <c r="W241" s="82" t="n">
        <v>0.01</v>
      </c>
      <c r="X241" s="82" t="n">
        <v>0.01</v>
      </c>
      <c r="Y241" s="82" t="n">
        <v>0.01</v>
      </c>
      <c r="Z241" s="82" t="n">
        <v>0</v>
      </c>
      <c r="AA241" s="82" t="n">
        <v>0.01</v>
      </c>
      <c r="AB241" s="82" t="n">
        <v>0.01</v>
      </c>
      <c r="AC241" s="82" t="n">
        <v>0.01</v>
      </c>
      <c r="AD241" s="82" t="n">
        <v>0.01</v>
      </c>
      <c r="AE241" s="82" t="n">
        <v>0.01</v>
      </c>
      <c r="AF241" s="82" t="n">
        <v>0</v>
      </c>
      <c r="AG241" s="82" t="n">
        <v>0</v>
      </c>
      <c r="AH241" s="82" t="n">
        <v>0</v>
      </c>
    </row>
    <row r="242" ht="15.75" customHeight="1" s="120">
      <c r="A242" s="81" t="inlineStr">
        <is>
          <t>Nebraska</t>
        </is>
      </c>
      <c r="B242" s="82" t="inlineStr">
        <is>
          <t>Agriculture - N2O - Manure Management</t>
        </is>
      </c>
      <c r="C242" s="82">
        <f>VLOOKUP(B242,$AJ$3:$AK$11,2,FALSE)</f>
        <v/>
      </c>
      <c r="D242" s="82" t="n">
        <v>1.08</v>
      </c>
      <c r="E242" s="82" t="n">
        <v>1.1</v>
      </c>
      <c r="F242" s="82" t="n">
        <v>1.04</v>
      </c>
      <c r="G242" s="82" t="n">
        <v>0.99</v>
      </c>
      <c r="H242" s="82" t="n">
        <v>1.05</v>
      </c>
      <c r="I242" s="82" t="n">
        <v>1.05</v>
      </c>
      <c r="J242" s="82" t="n">
        <v>1.03</v>
      </c>
      <c r="K242" s="82" t="n">
        <v>1.09</v>
      </c>
      <c r="L242" s="82" t="n">
        <v>1.1</v>
      </c>
      <c r="M242" s="82" t="n">
        <v>1.21</v>
      </c>
      <c r="N242" s="82" t="n">
        <v>1.28</v>
      </c>
      <c r="O242" s="82" t="n">
        <v>1.26</v>
      </c>
      <c r="P242" s="82" t="n">
        <v>1.24</v>
      </c>
      <c r="Q242" s="82" t="n">
        <v>1.26</v>
      </c>
      <c r="R242" s="82" t="n">
        <v>1.2</v>
      </c>
      <c r="S242" s="82" t="n">
        <v>1.23</v>
      </c>
      <c r="T242" s="82" t="n">
        <v>1.33</v>
      </c>
      <c r="U242" s="82" t="n">
        <v>1.34</v>
      </c>
      <c r="V242" s="82" t="n">
        <v>1.33</v>
      </c>
      <c r="W242" s="82" t="n">
        <v>1.32</v>
      </c>
      <c r="X242" s="82" t="n">
        <v>1.3</v>
      </c>
      <c r="Y242" s="82" t="n">
        <v>1.28</v>
      </c>
      <c r="Z242" s="82" t="n">
        <v>1.29</v>
      </c>
      <c r="AA242" s="82" t="n">
        <v>1.31</v>
      </c>
      <c r="AB242" s="82" t="n">
        <v>1.32</v>
      </c>
      <c r="AC242" s="82" t="n">
        <v>1.34</v>
      </c>
      <c r="AD242" s="82" t="n">
        <v>1.36</v>
      </c>
      <c r="AE242" s="82" t="n">
        <v>1.34</v>
      </c>
      <c r="AF242" s="82" t="n">
        <v>0</v>
      </c>
      <c r="AG242" s="82" t="n">
        <v>0</v>
      </c>
      <c r="AH242" s="82" t="n">
        <v>0</v>
      </c>
    </row>
    <row r="243" ht="15.75" customHeight="1" s="120">
      <c r="A243" s="81" t="inlineStr">
        <is>
          <t>Nebraska</t>
        </is>
      </c>
      <c r="B243" s="82" t="inlineStr">
        <is>
          <t>Agriculture - N2O - Ag Soils</t>
        </is>
      </c>
      <c r="C243" s="82">
        <f>VLOOKUP(B243,$AJ$3:$AK$11,2,FALSE)</f>
        <v/>
      </c>
      <c r="D243" s="82" t="n">
        <v>12.98</v>
      </c>
      <c r="E243" s="82" t="n">
        <v>13.38</v>
      </c>
      <c r="F243" s="82" t="n">
        <v>13.77</v>
      </c>
      <c r="G243" s="82" t="n">
        <v>13.59</v>
      </c>
      <c r="H243" s="82" t="n">
        <v>15.23</v>
      </c>
      <c r="I243" s="82" t="n">
        <v>14.11</v>
      </c>
      <c r="J243" s="82" t="n">
        <v>15.76</v>
      </c>
      <c r="K243" s="82" t="n">
        <v>15.96</v>
      </c>
      <c r="L243" s="82" t="n">
        <v>16.67</v>
      </c>
      <c r="M243" s="82" t="n">
        <v>16.8</v>
      </c>
      <c r="N243" s="82" t="n">
        <v>16.08</v>
      </c>
      <c r="O243" s="82" t="n">
        <v>16.77</v>
      </c>
      <c r="P243" s="82" t="n">
        <v>15.99</v>
      </c>
      <c r="Q243" s="82" t="n">
        <v>16.13</v>
      </c>
      <c r="R243" s="82" t="n">
        <v>16.73</v>
      </c>
      <c r="S243" s="82" t="n">
        <v>17.08</v>
      </c>
      <c r="T243" s="82" t="n">
        <v>15.62</v>
      </c>
      <c r="U243" s="82" t="n">
        <v>15.33</v>
      </c>
      <c r="V243" s="82" t="n">
        <v>15.79</v>
      </c>
      <c r="W243" s="82" t="n">
        <v>16.38</v>
      </c>
      <c r="X243" s="82" t="n">
        <v>16.36</v>
      </c>
      <c r="Y243" s="82" t="n">
        <v>16.6</v>
      </c>
      <c r="Z243" s="82" t="n">
        <v>16.14</v>
      </c>
      <c r="AA243" s="82" t="n">
        <v>16.52</v>
      </c>
      <c r="AB243" s="82" t="n">
        <v>16.92</v>
      </c>
      <c r="AC243" s="82" t="n">
        <v>17.31</v>
      </c>
      <c r="AD243" s="82" t="n">
        <v>17.6</v>
      </c>
      <c r="AE243" s="82" t="n">
        <v>16.22</v>
      </c>
      <c r="AF243" s="82" t="n">
        <v>0</v>
      </c>
      <c r="AG243" s="82" t="n">
        <v>0</v>
      </c>
      <c r="AH243" s="82" t="n">
        <v>0</v>
      </c>
    </row>
    <row r="244" ht="15.75" customHeight="1" s="120">
      <c r="A244" s="81" t="inlineStr">
        <is>
          <t>Nebraska</t>
        </is>
      </c>
      <c r="B244" s="82" t="inlineStr">
        <is>
          <t>Agriculture - N2O - Agricultural Residue Burning</t>
        </is>
      </c>
      <c r="C244" s="82">
        <f>VLOOKUP(B244,$AJ$3:$AK$11,2,FALSE)</f>
        <v/>
      </c>
      <c r="D244" s="82" t="n">
        <v>0</v>
      </c>
      <c r="E244" s="82" t="n">
        <v>0</v>
      </c>
      <c r="F244" s="82" t="n">
        <v>0</v>
      </c>
      <c r="G244" s="82" t="n">
        <v>0</v>
      </c>
      <c r="H244" s="82" t="n">
        <v>0</v>
      </c>
      <c r="I244" s="82" t="n">
        <v>0</v>
      </c>
      <c r="J244" s="82" t="n">
        <v>0</v>
      </c>
      <c r="K244" s="82" t="n">
        <v>0</v>
      </c>
      <c r="L244" s="82" t="n">
        <v>0</v>
      </c>
      <c r="M244" s="82" t="n">
        <v>0</v>
      </c>
      <c r="N244" s="82" t="n">
        <v>0</v>
      </c>
      <c r="O244" s="82" t="n">
        <v>0</v>
      </c>
      <c r="P244" s="82" t="n">
        <v>0</v>
      </c>
      <c r="Q244" s="82" t="n">
        <v>0</v>
      </c>
      <c r="R244" s="82" t="n">
        <v>0</v>
      </c>
      <c r="S244" s="82" t="n">
        <v>0</v>
      </c>
      <c r="T244" s="82" t="n">
        <v>0</v>
      </c>
      <c r="U244" s="82" t="n">
        <v>0</v>
      </c>
      <c r="V244" s="82" t="n">
        <v>0</v>
      </c>
      <c r="W244" s="82" t="n">
        <v>0</v>
      </c>
      <c r="X244" s="82" t="n">
        <v>0</v>
      </c>
      <c r="Y244" s="82" t="n">
        <v>0</v>
      </c>
      <c r="Z244" s="82" t="n">
        <v>0</v>
      </c>
      <c r="AA244" s="82" t="n">
        <v>0</v>
      </c>
      <c r="AB244" s="82" t="n">
        <v>0</v>
      </c>
      <c r="AC244" s="82" t="n">
        <v>0</v>
      </c>
      <c r="AD244" s="82" t="n">
        <v>0</v>
      </c>
      <c r="AE244" s="82" t="n">
        <v>0</v>
      </c>
      <c r="AF244" s="82" t="n">
        <v>0</v>
      </c>
      <c r="AG244" s="82" t="n">
        <v>0</v>
      </c>
      <c r="AH244" s="82" t="n">
        <v>0</v>
      </c>
    </row>
    <row r="245" ht="15.75" customHeight="1" s="120">
      <c r="A245" s="81" t="inlineStr">
        <is>
          <t>Nevada</t>
        </is>
      </c>
      <c r="B245" s="82" t="inlineStr">
        <is>
          <t>Agriculture - CO2 - Liming</t>
        </is>
      </c>
      <c r="C245" s="82">
        <f>VLOOKUP(B245,$AJ$3:$AK$11,2,FALSE)</f>
        <v/>
      </c>
      <c r="D245" s="82" t="n">
        <v>0</v>
      </c>
      <c r="E245" s="82" t="n">
        <v>0</v>
      </c>
      <c r="F245" s="82" t="n">
        <v>0</v>
      </c>
      <c r="G245" s="82" t="n">
        <v>0</v>
      </c>
      <c r="H245" s="82" t="n">
        <v>0.02</v>
      </c>
      <c r="I245" s="82" t="n">
        <v>0</v>
      </c>
      <c r="J245" s="82" t="n">
        <v>0</v>
      </c>
      <c r="K245" s="82" t="n">
        <v>0</v>
      </c>
      <c r="L245" s="82" t="n">
        <v>0.02</v>
      </c>
      <c r="M245" s="82" t="n">
        <v>0</v>
      </c>
      <c r="N245" s="82" t="n">
        <v>0</v>
      </c>
      <c r="O245" s="82" t="n">
        <v>0</v>
      </c>
      <c r="P245" s="82" t="n">
        <v>0.06</v>
      </c>
      <c r="Q245" s="82" t="n">
        <v>0.01</v>
      </c>
      <c r="R245" s="82" t="n">
        <v>0.01</v>
      </c>
      <c r="S245" s="82" t="n">
        <v>0.03</v>
      </c>
      <c r="T245" s="82" t="n">
        <v>0.12</v>
      </c>
      <c r="U245" s="82" t="n">
        <v>0.1</v>
      </c>
      <c r="V245" s="82" t="n">
        <v>0</v>
      </c>
      <c r="W245" s="82" t="n">
        <v>0</v>
      </c>
      <c r="X245" s="82" t="n">
        <v>0</v>
      </c>
      <c r="Y245" s="82" t="n">
        <v>0</v>
      </c>
      <c r="Z245" s="82" t="n">
        <v>0</v>
      </c>
      <c r="AA245" s="82" t="n">
        <v>0</v>
      </c>
      <c r="AB245" s="82" t="n">
        <v>0.02</v>
      </c>
      <c r="AC245" s="82" t="n">
        <v>0.04</v>
      </c>
      <c r="AD245" s="82" t="n">
        <v>0.04</v>
      </c>
      <c r="AE245" s="82" t="n">
        <v>0.04</v>
      </c>
      <c r="AF245" s="82" t="n">
        <v>0</v>
      </c>
      <c r="AG245" s="82" t="n">
        <v>0</v>
      </c>
      <c r="AH245" s="82" t="n">
        <v>0</v>
      </c>
    </row>
    <row r="246" ht="15.75" customHeight="1" s="120">
      <c r="A246" s="81" t="inlineStr">
        <is>
          <t>Nevada</t>
        </is>
      </c>
      <c r="B246" s="82" t="inlineStr">
        <is>
          <t>Agriculture - CO2 - Urea Fertilization</t>
        </is>
      </c>
      <c r="C246" s="82">
        <f>VLOOKUP(B246,$AJ$3:$AK$11,2,FALSE)</f>
        <v/>
      </c>
      <c r="D246" s="82" t="n">
        <v>0</v>
      </c>
      <c r="E246" s="82" t="n">
        <v>0</v>
      </c>
      <c r="F246" s="82" t="n">
        <v>0</v>
      </c>
      <c r="G246" s="82" t="n">
        <v>0</v>
      </c>
      <c r="H246" s="82" t="n">
        <v>0</v>
      </c>
      <c r="I246" s="82" t="n">
        <v>0</v>
      </c>
      <c r="J246" s="82" t="n">
        <v>0</v>
      </c>
      <c r="K246" s="82" t="n">
        <v>0</v>
      </c>
      <c r="L246" s="82" t="n">
        <v>0</v>
      </c>
      <c r="M246" s="82" t="n">
        <v>0</v>
      </c>
      <c r="N246" s="82" t="n">
        <v>0</v>
      </c>
      <c r="O246" s="82" t="n">
        <v>0</v>
      </c>
      <c r="P246" s="82" t="n">
        <v>0</v>
      </c>
      <c r="Q246" s="82" t="n">
        <v>0</v>
      </c>
      <c r="R246" s="82" t="n">
        <v>0</v>
      </c>
      <c r="S246" s="82" t="n">
        <v>0</v>
      </c>
      <c r="T246" s="82" t="n">
        <v>0</v>
      </c>
      <c r="U246" s="82" t="n">
        <v>0</v>
      </c>
      <c r="V246" s="82" t="n">
        <v>0</v>
      </c>
      <c r="W246" s="82" t="n">
        <v>0</v>
      </c>
      <c r="X246" s="82" t="n">
        <v>0</v>
      </c>
      <c r="Y246" s="82" t="n">
        <v>0</v>
      </c>
      <c r="Z246" s="82" t="n">
        <v>0</v>
      </c>
      <c r="AA246" s="82" t="n">
        <v>0</v>
      </c>
      <c r="AB246" s="82" t="n">
        <v>0</v>
      </c>
      <c r="AC246" s="82" t="n">
        <v>0</v>
      </c>
      <c r="AD246" s="82" t="n">
        <v>0</v>
      </c>
      <c r="AE246" s="82" t="n">
        <v>0</v>
      </c>
      <c r="AF246" s="82" t="n">
        <v>0</v>
      </c>
      <c r="AG246" s="82" t="n">
        <v>0</v>
      </c>
      <c r="AH246" s="82" t="n">
        <v>0</v>
      </c>
    </row>
    <row r="247" ht="15.75" customHeight="1" s="120">
      <c r="A247" s="81" t="inlineStr">
        <is>
          <t>Nevada</t>
        </is>
      </c>
      <c r="B247" s="82" t="inlineStr">
        <is>
          <t>Agriculture - CH4 - Enteric Fermentation</t>
        </is>
      </c>
      <c r="C247" s="82">
        <f>VLOOKUP(B247,$AJ$3:$AK$11,2,FALSE)</f>
        <v/>
      </c>
      <c r="D247" s="82" t="n">
        <v>0.92</v>
      </c>
      <c r="E247" s="82" t="n">
        <v>0.95</v>
      </c>
      <c r="F247" s="82" t="n">
        <v>0.99</v>
      </c>
      <c r="G247" s="82" t="n">
        <v>0.96</v>
      </c>
      <c r="H247" s="82" t="n">
        <v>0.95</v>
      </c>
      <c r="I247" s="82" t="n">
        <v>0.97</v>
      </c>
      <c r="J247" s="82" t="n">
        <v>0.95</v>
      </c>
      <c r="K247" s="82" t="n">
        <v>1</v>
      </c>
      <c r="L247" s="82" t="n">
        <v>0.98</v>
      </c>
      <c r="M247" s="82" t="n">
        <v>0.96</v>
      </c>
      <c r="N247" s="82" t="n">
        <v>1</v>
      </c>
      <c r="O247" s="82" t="n">
        <v>1.02</v>
      </c>
      <c r="P247" s="82" t="n">
        <v>0.98</v>
      </c>
      <c r="Q247" s="82" t="n">
        <v>1</v>
      </c>
      <c r="R247" s="82" t="n">
        <v>0.99</v>
      </c>
      <c r="S247" s="82" t="n">
        <v>0.98</v>
      </c>
      <c r="T247" s="82" t="n">
        <v>0.98</v>
      </c>
      <c r="U247" s="82" t="n">
        <v>0.96</v>
      </c>
      <c r="V247" s="82" t="n">
        <v>0.9399999999999999</v>
      </c>
      <c r="W247" s="82" t="n">
        <v>0.9399999999999999</v>
      </c>
      <c r="X247" s="82" t="n">
        <v>0.95</v>
      </c>
      <c r="Y247" s="82" t="n">
        <v>0.96</v>
      </c>
      <c r="Z247" s="82" t="n">
        <v>0.98</v>
      </c>
      <c r="AA247" s="82" t="n">
        <v>0.9399999999999999</v>
      </c>
      <c r="AB247" s="82" t="n">
        <v>0.93</v>
      </c>
      <c r="AC247" s="82" t="n">
        <v>0.89</v>
      </c>
      <c r="AD247" s="82" t="n">
        <v>0.9</v>
      </c>
      <c r="AE247" s="82" t="n">
        <v>0.93</v>
      </c>
      <c r="AF247" s="82" t="n">
        <v>0</v>
      </c>
      <c r="AG247" s="82" t="n">
        <v>0</v>
      </c>
      <c r="AH247" s="82" t="n">
        <v>0</v>
      </c>
    </row>
    <row r="248" ht="15.75" customHeight="1" s="120">
      <c r="A248" s="81" t="inlineStr">
        <is>
          <t>Nevada</t>
        </is>
      </c>
      <c r="B248" s="82" t="inlineStr">
        <is>
          <t>Agriculture - CH4 - Manure Management</t>
        </is>
      </c>
      <c r="C248" s="82">
        <f>VLOOKUP(B248,$AJ$3:$AK$11,2,FALSE)</f>
        <v/>
      </c>
      <c r="D248" s="82" t="n">
        <v>0.11</v>
      </c>
      <c r="E248" s="82" t="n">
        <v>0.11</v>
      </c>
      <c r="F248" s="82" t="n">
        <v>0.12</v>
      </c>
      <c r="G248" s="82" t="n">
        <v>0.11</v>
      </c>
      <c r="H248" s="82" t="n">
        <v>0.12</v>
      </c>
      <c r="I248" s="82" t="n">
        <v>0.13</v>
      </c>
      <c r="J248" s="82" t="n">
        <v>0.13</v>
      </c>
      <c r="K248" s="82" t="n">
        <v>0.14</v>
      </c>
      <c r="L248" s="82" t="n">
        <v>0.15</v>
      </c>
      <c r="M248" s="82" t="n">
        <v>0.14</v>
      </c>
      <c r="N248" s="82" t="n">
        <v>0.15</v>
      </c>
      <c r="O248" s="82" t="n">
        <v>0.16</v>
      </c>
      <c r="P248" s="82" t="n">
        <v>0.16</v>
      </c>
      <c r="Q248" s="82" t="n">
        <v>0.16</v>
      </c>
      <c r="R248" s="82" t="n">
        <v>0.15</v>
      </c>
      <c r="S248" s="82" t="n">
        <v>0.16</v>
      </c>
      <c r="T248" s="82" t="n">
        <v>0.16</v>
      </c>
      <c r="U248" s="82" t="n">
        <v>0.17</v>
      </c>
      <c r="V248" s="82" t="n">
        <v>0.18</v>
      </c>
      <c r="W248" s="82" t="n">
        <v>0.18</v>
      </c>
      <c r="X248" s="82" t="n">
        <v>0.19</v>
      </c>
      <c r="Y248" s="82" t="n">
        <v>0.19</v>
      </c>
      <c r="Z248" s="82" t="n">
        <v>0.2</v>
      </c>
      <c r="AA248" s="82" t="n">
        <v>0.19</v>
      </c>
      <c r="AB248" s="82" t="n">
        <v>0.2</v>
      </c>
      <c r="AC248" s="82" t="n">
        <v>0.19</v>
      </c>
      <c r="AD248" s="82" t="n">
        <v>0.18</v>
      </c>
      <c r="AE248" s="82" t="n">
        <v>0.2</v>
      </c>
      <c r="AF248" s="82" t="n">
        <v>0</v>
      </c>
      <c r="AG248" s="82" t="n">
        <v>0</v>
      </c>
      <c r="AH248" s="82" t="n">
        <v>0</v>
      </c>
    </row>
    <row r="249" ht="15.75" customHeight="1" s="120">
      <c r="A249" s="81" t="inlineStr">
        <is>
          <t>Nevada</t>
        </is>
      </c>
      <c r="B249" s="82" t="inlineStr">
        <is>
          <t>Agriculture - CH4 - Rice Cultivation</t>
        </is>
      </c>
      <c r="C249" s="82">
        <f>VLOOKUP(B249,$AJ$3:$AK$11,2,FALSE)</f>
        <v/>
      </c>
      <c r="D249" s="82" t="n">
        <v>0</v>
      </c>
      <c r="E249" s="82" t="n">
        <v>0</v>
      </c>
      <c r="F249" s="82" t="n">
        <v>0</v>
      </c>
      <c r="G249" s="82" t="n">
        <v>0</v>
      </c>
      <c r="H249" s="82" t="n">
        <v>0</v>
      </c>
      <c r="I249" s="82" t="n">
        <v>0</v>
      </c>
      <c r="J249" s="82" t="n">
        <v>0</v>
      </c>
      <c r="K249" s="82" t="n">
        <v>0</v>
      </c>
      <c r="L249" s="82" t="n">
        <v>0</v>
      </c>
      <c r="M249" s="82" t="n">
        <v>0</v>
      </c>
      <c r="N249" s="82" t="n">
        <v>0</v>
      </c>
      <c r="O249" s="82" t="n">
        <v>0</v>
      </c>
      <c r="P249" s="82" t="n">
        <v>0</v>
      </c>
      <c r="Q249" s="82" t="n">
        <v>0</v>
      </c>
      <c r="R249" s="82" t="n">
        <v>0</v>
      </c>
      <c r="S249" s="82" t="n">
        <v>0</v>
      </c>
      <c r="T249" s="82" t="n">
        <v>0</v>
      </c>
      <c r="U249" s="82" t="n">
        <v>0</v>
      </c>
      <c r="V249" s="82" t="n">
        <v>0</v>
      </c>
      <c r="W249" s="82" t="n">
        <v>0</v>
      </c>
      <c r="X249" s="82" t="n">
        <v>0</v>
      </c>
      <c r="Y249" s="82" t="n">
        <v>0</v>
      </c>
      <c r="Z249" s="82" t="n">
        <v>0</v>
      </c>
      <c r="AA249" s="82" t="n">
        <v>0</v>
      </c>
      <c r="AB249" s="82" t="n">
        <v>0</v>
      </c>
      <c r="AC249" s="82" t="n">
        <v>0</v>
      </c>
      <c r="AD249" s="82" t="n">
        <v>0</v>
      </c>
      <c r="AE249" s="82" t="n">
        <v>0</v>
      </c>
      <c r="AF249" s="82" t="n">
        <v>0</v>
      </c>
      <c r="AG249" s="82" t="n">
        <v>0</v>
      </c>
      <c r="AH249" s="82" t="n">
        <v>0</v>
      </c>
    </row>
    <row r="250" ht="15.75" customHeight="1" s="120">
      <c r="A250" s="81" t="inlineStr">
        <is>
          <t>Nevada</t>
        </is>
      </c>
      <c r="B250" s="82" t="inlineStr">
        <is>
          <t>Agriculture - CH4 - Agricultural Residue Burning</t>
        </is>
      </c>
      <c r="C250" s="82">
        <f>VLOOKUP(B250,$AJ$3:$AK$11,2,FALSE)</f>
        <v/>
      </c>
      <c r="D250" s="82" t="n">
        <v>0</v>
      </c>
      <c r="E250" s="82" t="n">
        <v>0</v>
      </c>
      <c r="F250" s="82" t="n">
        <v>0</v>
      </c>
      <c r="G250" s="82" t="n">
        <v>0</v>
      </c>
      <c r="H250" s="82" t="n">
        <v>0</v>
      </c>
      <c r="I250" s="82" t="n">
        <v>0</v>
      </c>
      <c r="J250" s="82" t="n">
        <v>0</v>
      </c>
      <c r="K250" s="82" t="n">
        <v>0</v>
      </c>
      <c r="L250" s="82" t="n">
        <v>0</v>
      </c>
      <c r="M250" s="82" t="n">
        <v>0</v>
      </c>
      <c r="N250" s="82" t="n">
        <v>0</v>
      </c>
      <c r="O250" s="82" t="n">
        <v>0</v>
      </c>
      <c r="P250" s="82" t="n">
        <v>0</v>
      </c>
      <c r="Q250" s="82" t="n">
        <v>0</v>
      </c>
      <c r="R250" s="82" t="n">
        <v>0</v>
      </c>
      <c r="S250" s="82" t="n">
        <v>0</v>
      </c>
      <c r="T250" s="82" t="n">
        <v>0</v>
      </c>
      <c r="U250" s="82" t="n">
        <v>0</v>
      </c>
      <c r="V250" s="82" t="n">
        <v>0</v>
      </c>
      <c r="W250" s="82" t="n">
        <v>0</v>
      </c>
      <c r="X250" s="82" t="n">
        <v>0</v>
      </c>
      <c r="Y250" s="82" t="n">
        <v>0</v>
      </c>
      <c r="Z250" s="82" t="n">
        <v>0</v>
      </c>
      <c r="AA250" s="82" t="n">
        <v>0</v>
      </c>
      <c r="AB250" s="82" t="n">
        <v>0</v>
      </c>
      <c r="AC250" s="82" t="n">
        <v>0</v>
      </c>
      <c r="AD250" s="82" t="n">
        <v>0</v>
      </c>
      <c r="AE250" s="82" t="n">
        <v>0</v>
      </c>
      <c r="AF250" s="82" t="n">
        <v>0</v>
      </c>
      <c r="AG250" s="82" t="n">
        <v>0</v>
      </c>
      <c r="AH250" s="82" t="n">
        <v>0</v>
      </c>
    </row>
    <row r="251" ht="15.75" customHeight="1" s="120">
      <c r="A251" s="81" t="inlineStr">
        <is>
          <t>Nevada</t>
        </is>
      </c>
      <c r="B251" s="82" t="inlineStr">
        <is>
          <t>Agriculture - N2O - Manure Management</t>
        </is>
      </c>
      <c r="C251" s="82">
        <f>VLOOKUP(B251,$AJ$3:$AK$11,2,FALSE)</f>
        <v/>
      </c>
      <c r="D251" s="82" t="n">
        <v>0.03</v>
      </c>
      <c r="E251" s="82" t="n">
        <v>0.03</v>
      </c>
      <c r="F251" s="82" t="n">
        <v>0.03</v>
      </c>
      <c r="G251" s="82" t="n">
        <v>0.03</v>
      </c>
      <c r="H251" s="82" t="n">
        <v>0.02</v>
      </c>
      <c r="I251" s="82" t="n">
        <v>0.03</v>
      </c>
      <c r="J251" s="82" t="n">
        <v>0.02</v>
      </c>
      <c r="K251" s="82" t="n">
        <v>0.03</v>
      </c>
      <c r="L251" s="82" t="n">
        <v>0.03</v>
      </c>
      <c r="M251" s="82" t="n">
        <v>0.02</v>
      </c>
      <c r="N251" s="82" t="n">
        <v>0.03</v>
      </c>
      <c r="O251" s="82" t="n">
        <v>0.03</v>
      </c>
      <c r="P251" s="82" t="n">
        <v>0.03</v>
      </c>
      <c r="Q251" s="82" t="n">
        <v>0.02</v>
      </c>
      <c r="R251" s="82" t="n">
        <v>0.02</v>
      </c>
      <c r="S251" s="82" t="n">
        <v>0.02</v>
      </c>
      <c r="T251" s="82" t="n">
        <v>0.02</v>
      </c>
      <c r="U251" s="82" t="n">
        <v>0.02</v>
      </c>
      <c r="V251" s="82" t="n">
        <v>0.02</v>
      </c>
      <c r="W251" s="82" t="n">
        <v>0.02</v>
      </c>
      <c r="X251" s="82" t="n">
        <v>0.02</v>
      </c>
      <c r="Y251" s="82" t="n">
        <v>0.02</v>
      </c>
      <c r="Z251" s="82" t="n">
        <v>0.02</v>
      </c>
      <c r="AA251" s="82" t="n">
        <v>0.02</v>
      </c>
      <c r="AB251" s="82" t="n">
        <v>0.02</v>
      </c>
      <c r="AC251" s="82" t="n">
        <v>0.02</v>
      </c>
      <c r="AD251" s="82" t="n">
        <v>0.02</v>
      </c>
      <c r="AE251" s="82" t="n">
        <v>0.02</v>
      </c>
      <c r="AF251" s="82" t="n">
        <v>0</v>
      </c>
      <c r="AG251" s="82" t="n">
        <v>0</v>
      </c>
      <c r="AH251" s="82" t="n">
        <v>0</v>
      </c>
    </row>
    <row r="252" ht="15.75" customHeight="1" s="120">
      <c r="A252" s="81" t="inlineStr">
        <is>
          <t>Nevada</t>
        </is>
      </c>
      <c r="B252" s="82" t="inlineStr">
        <is>
          <t>Agriculture - N2O - Ag Soils</t>
        </is>
      </c>
      <c r="C252" s="82">
        <f>VLOOKUP(B252,$AJ$3:$AK$11,2,FALSE)</f>
        <v/>
      </c>
      <c r="D252" s="82" t="n">
        <v>0.6</v>
      </c>
      <c r="E252" s="82" t="n">
        <v>0.6</v>
      </c>
      <c r="F252" s="82" t="n">
        <v>0.61</v>
      </c>
      <c r="G252" s="82" t="n">
        <v>0.62</v>
      </c>
      <c r="H252" s="82" t="n">
        <v>0.62</v>
      </c>
      <c r="I252" s="82" t="n">
        <v>0.64</v>
      </c>
      <c r="J252" s="82" t="n">
        <v>0.64</v>
      </c>
      <c r="K252" s="82" t="n">
        <v>0.67</v>
      </c>
      <c r="L252" s="82" t="n">
        <v>0.68</v>
      </c>
      <c r="M252" s="82" t="n">
        <v>0.67</v>
      </c>
      <c r="N252" s="82" t="n">
        <v>0.7</v>
      </c>
      <c r="O252" s="82" t="n">
        <v>0.7</v>
      </c>
      <c r="P252" s="82" t="n">
        <v>0.66</v>
      </c>
      <c r="Q252" s="82" t="n">
        <v>0.68</v>
      </c>
      <c r="R252" s="82" t="n">
        <v>0.68</v>
      </c>
      <c r="S252" s="82" t="n">
        <v>0.68</v>
      </c>
      <c r="T252" s="82" t="n">
        <v>0.68</v>
      </c>
      <c r="U252" s="82" t="n">
        <v>0.68</v>
      </c>
      <c r="V252" s="82" t="n">
        <v>0.68</v>
      </c>
      <c r="W252" s="82" t="n">
        <v>0.68</v>
      </c>
      <c r="X252" s="82" t="n">
        <v>0.67</v>
      </c>
      <c r="Y252" s="82" t="n">
        <v>0.67</v>
      </c>
      <c r="Z252" s="82" t="n">
        <v>0.67</v>
      </c>
      <c r="AA252" s="82" t="n">
        <v>0.64</v>
      </c>
      <c r="AB252" s="82" t="n">
        <v>0.66</v>
      </c>
      <c r="AC252" s="82" t="n">
        <v>0.61</v>
      </c>
      <c r="AD252" s="82" t="n">
        <v>0.63</v>
      </c>
      <c r="AE252" s="82" t="n">
        <v>0.63</v>
      </c>
      <c r="AF252" s="82" t="n">
        <v>0</v>
      </c>
      <c r="AG252" s="82" t="n">
        <v>0</v>
      </c>
      <c r="AH252" s="82" t="n">
        <v>0</v>
      </c>
    </row>
    <row r="253" ht="15.75" customHeight="1" s="120">
      <c r="A253" s="81" t="inlineStr">
        <is>
          <t>Nevada</t>
        </is>
      </c>
      <c r="B253" s="82" t="inlineStr">
        <is>
          <t>Agriculture - N2O - Agricultural Residue Burning</t>
        </is>
      </c>
      <c r="C253" s="82">
        <f>VLOOKUP(B253,$AJ$3:$AK$11,2,FALSE)</f>
        <v/>
      </c>
      <c r="D253" s="82" t="n">
        <v>0</v>
      </c>
      <c r="E253" s="82" t="n">
        <v>0</v>
      </c>
      <c r="F253" s="82" t="n">
        <v>0</v>
      </c>
      <c r="G253" s="82" t="n">
        <v>0</v>
      </c>
      <c r="H253" s="82" t="n">
        <v>0</v>
      </c>
      <c r="I253" s="82" t="n">
        <v>0</v>
      </c>
      <c r="J253" s="82" t="n">
        <v>0</v>
      </c>
      <c r="K253" s="82" t="n">
        <v>0</v>
      </c>
      <c r="L253" s="82" t="n">
        <v>0</v>
      </c>
      <c r="M253" s="82" t="n">
        <v>0</v>
      </c>
      <c r="N253" s="82" t="n">
        <v>0</v>
      </c>
      <c r="O253" s="82" t="n">
        <v>0</v>
      </c>
      <c r="P253" s="82" t="n">
        <v>0</v>
      </c>
      <c r="Q253" s="82" t="n">
        <v>0</v>
      </c>
      <c r="R253" s="82" t="n">
        <v>0</v>
      </c>
      <c r="S253" s="82" t="n">
        <v>0</v>
      </c>
      <c r="T253" s="82" t="n">
        <v>0</v>
      </c>
      <c r="U253" s="82" t="n">
        <v>0</v>
      </c>
      <c r="V253" s="82" t="n">
        <v>0</v>
      </c>
      <c r="W253" s="82" t="n">
        <v>0</v>
      </c>
      <c r="X253" s="82" t="n">
        <v>0</v>
      </c>
      <c r="Y253" s="82" t="n">
        <v>0</v>
      </c>
      <c r="Z253" s="82" t="n">
        <v>0</v>
      </c>
      <c r="AA253" s="82" t="n">
        <v>0</v>
      </c>
      <c r="AB253" s="82" t="n">
        <v>0</v>
      </c>
      <c r="AC253" s="82" t="n">
        <v>0</v>
      </c>
      <c r="AD253" s="82" t="n">
        <v>0</v>
      </c>
      <c r="AE253" s="82" t="n">
        <v>0</v>
      </c>
      <c r="AF253" s="82" t="n">
        <v>0</v>
      </c>
      <c r="AG253" s="82" t="n">
        <v>0</v>
      </c>
      <c r="AH253" s="82" t="n">
        <v>0</v>
      </c>
    </row>
    <row r="254" ht="15.75" customHeight="1" s="120">
      <c r="A254" s="81" t="inlineStr">
        <is>
          <t>New Hampshire</t>
        </is>
      </c>
      <c r="B254" s="82" t="inlineStr">
        <is>
          <t>Agriculture - CO2 - Liming</t>
        </is>
      </c>
      <c r="C254" s="82">
        <f>VLOOKUP(B254,$AJ$3:$AK$11,2,FALSE)</f>
        <v/>
      </c>
      <c r="D254" s="82" t="n">
        <v>0</v>
      </c>
      <c r="E254" s="82" t="n">
        <v>0</v>
      </c>
      <c r="F254" s="82" t="n">
        <v>0</v>
      </c>
      <c r="G254" s="82" t="n">
        <v>0</v>
      </c>
      <c r="H254" s="82" t="n">
        <v>0</v>
      </c>
      <c r="I254" s="82" t="n">
        <v>0</v>
      </c>
      <c r="J254" s="82" t="n">
        <v>0</v>
      </c>
      <c r="K254" s="82" t="n">
        <v>0</v>
      </c>
      <c r="L254" s="82" t="n">
        <v>0</v>
      </c>
      <c r="M254" s="82" t="n">
        <v>0</v>
      </c>
      <c r="N254" s="82" t="n">
        <v>0</v>
      </c>
      <c r="O254" s="82" t="n">
        <v>0</v>
      </c>
      <c r="P254" s="82" t="n">
        <v>0</v>
      </c>
      <c r="Q254" s="82" t="n">
        <v>0</v>
      </c>
      <c r="R254" s="82" t="n">
        <v>0</v>
      </c>
      <c r="S254" s="82" t="n">
        <v>0</v>
      </c>
      <c r="T254" s="82" t="n">
        <v>0</v>
      </c>
      <c r="U254" s="82" t="n">
        <v>0</v>
      </c>
      <c r="V254" s="82" t="n">
        <v>0</v>
      </c>
      <c r="W254" s="82" t="n">
        <v>0</v>
      </c>
      <c r="X254" s="82" t="n">
        <v>0</v>
      </c>
      <c r="Y254" s="82" t="n">
        <v>0</v>
      </c>
      <c r="Z254" s="82" t="n">
        <v>0</v>
      </c>
      <c r="AA254" s="82" t="n">
        <v>0</v>
      </c>
      <c r="AB254" s="82" t="n">
        <v>0</v>
      </c>
      <c r="AC254" s="82" t="n">
        <v>0</v>
      </c>
      <c r="AD254" s="82" t="n">
        <v>0</v>
      </c>
      <c r="AE254" s="82" t="n">
        <v>0</v>
      </c>
      <c r="AF254" s="82" t="n">
        <v>0</v>
      </c>
      <c r="AG254" s="82" t="n">
        <v>0</v>
      </c>
      <c r="AH254" s="82" t="n">
        <v>0</v>
      </c>
    </row>
    <row r="255" ht="15.75" customHeight="1" s="120">
      <c r="A255" s="81" t="inlineStr">
        <is>
          <t>New Hampshire</t>
        </is>
      </c>
      <c r="B255" s="82" t="inlineStr">
        <is>
          <t>Agriculture - CO2 - Urea Fertilization</t>
        </is>
      </c>
      <c r="C255" s="82">
        <f>VLOOKUP(B255,$AJ$3:$AK$11,2,FALSE)</f>
        <v/>
      </c>
      <c r="D255" s="82" t="n">
        <v>0</v>
      </c>
      <c r="E255" s="82" t="n">
        <v>0</v>
      </c>
      <c r="F255" s="82" t="n">
        <v>0</v>
      </c>
      <c r="G255" s="82" t="n">
        <v>0</v>
      </c>
      <c r="H255" s="82" t="n">
        <v>0</v>
      </c>
      <c r="I255" s="82" t="n">
        <v>0</v>
      </c>
      <c r="J255" s="82" t="n">
        <v>0</v>
      </c>
      <c r="K255" s="82" t="n">
        <v>0</v>
      </c>
      <c r="L255" s="82" t="n">
        <v>0</v>
      </c>
      <c r="M255" s="82" t="n">
        <v>0</v>
      </c>
      <c r="N255" s="82" t="n">
        <v>0</v>
      </c>
      <c r="O255" s="82" t="n">
        <v>0</v>
      </c>
      <c r="P255" s="82" t="n">
        <v>0</v>
      </c>
      <c r="Q255" s="82" t="n">
        <v>0</v>
      </c>
      <c r="R255" s="82" t="n">
        <v>0</v>
      </c>
      <c r="S255" s="82" t="n">
        <v>0</v>
      </c>
      <c r="T255" s="82" t="n">
        <v>0</v>
      </c>
      <c r="U255" s="82" t="n">
        <v>0</v>
      </c>
      <c r="V255" s="82" t="n">
        <v>0</v>
      </c>
      <c r="W255" s="82" t="n">
        <v>0</v>
      </c>
      <c r="X255" s="82" t="n">
        <v>0</v>
      </c>
      <c r="Y255" s="82" t="n">
        <v>0</v>
      </c>
      <c r="Z255" s="82" t="n">
        <v>0</v>
      </c>
      <c r="AA255" s="82" t="n">
        <v>0</v>
      </c>
      <c r="AB255" s="82" t="n">
        <v>0</v>
      </c>
      <c r="AC255" s="82" t="n">
        <v>0</v>
      </c>
      <c r="AD255" s="82" t="n">
        <v>0</v>
      </c>
      <c r="AE255" s="82" t="n">
        <v>0</v>
      </c>
      <c r="AF255" s="82" t="n">
        <v>0</v>
      </c>
      <c r="AG255" s="82" t="n">
        <v>0</v>
      </c>
      <c r="AH255" s="82" t="n">
        <v>0</v>
      </c>
    </row>
    <row r="256" ht="15.75" customHeight="1" s="120">
      <c r="A256" s="81" t="inlineStr">
        <is>
          <t>New Hampshire</t>
        </is>
      </c>
      <c r="B256" s="82" t="inlineStr">
        <is>
          <t>Agriculture - CH4 - Enteric Fermentation</t>
        </is>
      </c>
      <c r="C256" s="82">
        <f>VLOOKUP(B256,$AJ$3:$AK$11,2,FALSE)</f>
        <v/>
      </c>
      <c r="D256" s="82" t="n">
        <v>0.1</v>
      </c>
      <c r="E256" s="82" t="n">
        <v>0.1</v>
      </c>
      <c r="F256" s="82" t="n">
        <v>0.1</v>
      </c>
      <c r="G256" s="82" t="n">
        <v>0.11</v>
      </c>
      <c r="H256" s="82" t="n">
        <v>0.11</v>
      </c>
      <c r="I256" s="82" t="n">
        <v>0.1</v>
      </c>
      <c r="J256" s="82" t="n">
        <v>0.1</v>
      </c>
      <c r="K256" s="82" t="n">
        <v>0.1</v>
      </c>
      <c r="L256" s="82" t="n">
        <v>0.1</v>
      </c>
      <c r="M256" s="82" t="n">
        <v>0.11</v>
      </c>
      <c r="N256" s="82" t="n">
        <v>0.11</v>
      </c>
      <c r="O256" s="82" t="n">
        <v>0.1</v>
      </c>
      <c r="P256" s="82" t="n">
        <v>0.1</v>
      </c>
      <c r="Q256" s="82" t="n">
        <v>0.09</v>
      </c>
      <c r="R256" s="82" t="n">
        <v>0.09</v>
      </c>
      <c r="S256" s="82" t="n">
        <v>0.09</v>
      </c>
      <c r="T256" s="82" t="n">
        <v>0.09</v>
      </c>
      <c r="U256" s="82" t="n">
        <v>0.09</v>
      </c>
      <c r="V256" s="82" t="n">
        <v>0.09</v>
      </c>
      <c r="W256" s="82" t="n">
        <v>0.09</v>
      </c>
      <c r="X256" s="82" t="n">
        <v>0.09</v>
      </c>
      <c r="Y256" s="82" t="n">
        <v>0.09</v>
      </c>
      <c r="Z256" s="82" t="n">
        <v>0.08</v>
      </c>
      <c r="AA256" s="82" t="n">
        <v>0.08</v>
      </c>
      <c r="AB256" s="82" t="n">
        <v>0.08</v>
      </c>
      <c r="AC256" s="82" t="n">
        <v>0.08</v>
      </c>
      <c r="AD256" s="82" t="n">
        <v>0.08</v>
      </c>
      <c r="AE256" s="82" t="n">
        <v>0.08</v>
      </c>
      <c r="AF256" s="82" t="n">
        <v>0</v>
      </c>
      <c r="AG256" s="82" t="n">
        <v>0</v>
      </c>
      <c r="AH256" s="82" t="n">
        <v>0</v>
      </c>
    </row>
    <row r="257" ht="15.75" customHeight="1" s="120">
      <c r="A257" s="81" t="inlineStr">
        <is>
          <t>New Hampshire</t>
        </is>
      </c>
      <c r="B257" s="82" t="inlineStr">
        <is>
          <t>Agriculture - CH4 - Manure Management</t>
        </is>
      </c>
      <c r="C257" s="82">
        <f>VLOOKUP(B257,$AJ$3:$AK$11,2,FALSE)</f>
        <v/>
      </c>
      <c r="D257" s="82" t="n">
        <v>0.01</v>
      </c>
      <c r="E257" s="82" t="n">
        <v>0.01</v>
      </c>
      <c r="F257" s="82" t="n">
        <v>0.01</v>
      </c>
      <c r="G257" s="82" t="n">
        <v>0.01</v>
      </c>
      <c r="H257" s="82" t="n">
        <v>0.01</v>
      </c>
      <c r="I257" s="82" t="n">
        <v>0.01</v>
      </c>
      <c r="J257" s="82" t="n">
        <v>0.01</v>
      </c>
      <c r="K257" s="82" t="n">
        <v>0.01</v>
      </c>
      <c r="L257" s="82" t="n">
        <v>0.02</v>
      </c>
      <c r="M257" s="82" t="n">
        <v>0.02</v>
      </c>
      <c r="N257" s="82" t="n">
        <v>0.02</v>
      </c>
      <c r="O257" s="82" t="n">
        <v>0.02</v>
      </c>
      <c r="P257" s="82" t="n">
        <v>0.02</v>
      </c>
      <c r="Q257" s="82" t="n">
        <v>0.02</v>
      </c>
      <c r="R257" s="82" t="n">
        <v>0.02</v>
      </c>
      <c r="S257" s="82" t="n">
        <v>0.02</v>
      </c>
      <c r="T257" s="82" t="n">
        <v>0.02</v>
      </c>
      <c r="U257" s="82" t="n">
        <v>0.02</v>
      </c>
      <c r="V257" s="82" t="n">
        <v>0.02</v>
      </c>
      <c r="W257" s="82" t="n">
        <v>0.02</v>
      </c>
      <c r="X257" s="82" t="n">
        <v>0.02</v>
      </c>
      <c r="Y257" s="82" t="n">
        <v>0.02</v>
      </c>
      <c r="Z257" s="82" t="n">
        <v>0.02</v>
      </c>
      <c r="AA257" s="82" t="n">
        <v>0.02</v>
      </c>
      <c r="AB257" s="82" t="n">
        <v>0.02</v>
      </c>
      <c r="AC257" s="82" t="n">
        <v>0.02</v>
      </c>
      <c r="AD257" s="82" t="n">
        <v>0.02</v>
      </c>
      <c r="AE257" s="82" t="n">
        <v>0.02</v>
      </c>
      <c r="AF257" s="82" t="n">
        <v>0</v>
      </c>
      <c r="AG257" s="82" t="n">
        <v>0</v>
      </c>
      <c r="AH257" s="82" t="n">
        <v>0</v>
      </c>
    </row>
    <row r="258" ht="15.75" customHeight="1" s="120">
      <c r="A258" s="81" t="inlineStr">
        <is>
          <t>New Hampshire</t>
        </is>
      </c>
      <c r="B258" s="82" t="inlineStr">
        <is>
          <t>Agriculture - CH4 - Rice Cultivation</t>
        </is>
      </c>
      <c r="C258" s="82">
        <f>VLOOKUP(B258,$AJ$3:$AK$11,2,FALSE)</f>
        <v/>
      </c>
      <c r="D258" s="82" t="n">
        <v>0</v>
      </c>
      <c r="E258" s="82" t="n">
        <v>0</v>
      </c>
      <c r="F258" s="82" t="n">
        <v>0</v>
      </c>
      <c r="G258" s="82" t="n">
        <v>0</v>
      </c>
      <c r="H258" s="82" t="n">
        <v>0</v>
      </c>
      <c r="I258" s="82" t="n">
        <v>0</v>
      </c>
      <c r="J258" s="82" t="n">
        <v>0</v>
      </c>
      <c r="K258" s="82" t="n">
        <v>0</v>
      </c>
      <c r="L258" s="82" t="n">
        <v>0</v>
      </c>
      <c r="M258" s="82" t="n">
        <v>0</v>
      </c>
      <c r="N258" s="82" t="n">
        <v>0</v>
      </c>
      <c r="O258" s="82" t="n">
        <v>0</v>
      </c>
      <c r="P258" s="82" t="n">
        <v>0</v>
      </c>
      <c r="Q258" s="82" t="n">
        <v>0</v>
      </c>
      <c r="R258" s="82" t="n">
        <v>0</v>
      </c>
      <c r="S258" s="82" t="n">
        <v>0</v>
      </c>
      <c r="T258" s="82" t="n">
        <v>0</v>
      </c>
      <c r="U258" s="82" t="n">
        <v>0</v>
      </c>
      <c r="V258" s="82" t="n">
        <v>0</v>
      </c>
      <c r="W258" s="82" t="n">
        <v>0</v>
      </c>
      <c r="X258" s="82" t="n">
        <v>0</v>
      </c>
      <c r="Y258" s="82" t="n">
        <v>0</v>
      </c>
      <c r="Z258" s="82" t="n">
        <v>0</v>
      </c>
      <c r="AA258" s="82" t="n">
        <v>0</v>
      </c>
      <c r="AB258" s="82" t="n">
        <v>0</v>
      </c>
      <c r="AC258" s="82" t="n">
        <v>0</v>
      </c>
      <c r="AD258" s="82" t="n">
        <v>0</v>
      </c>
      <c r="AE258" s="82" t="n">
        <v>0</v>
      </c>
      <c r="AF258" s="82" t="n">
        <v>0</v>
      </c>
      <c r="AG258" s="82" t="n">
        <v>0</v>
      </c>
      <c r="AH258" s="82" t="n">
        <v>0</v>
      </c>
    </row>
    <row r="259" ht="15.75" customHeight="1" s="120">
      <c r="A259" s="81" t="inlineStr">
        <is>
          <t>New Hampshire</t>
        </is>
      </c>
      <c r="B259" s="82" t="inlineStr">
        <is>
          <t>Agriculture - CH4 - Agricultural Residue Burning</t>
        </is>
      </c>
      <c r="C259" s="82">
        <f>VLOOKUP(B259,$AJ$3:$AK$11,2,FALSE)</f>
        <v/>
      </c>
      <c r="D259" s="82" t="n">
        <v>0</v>
      </c>
      <c r="E259" s="82" t="n">
        <v>0</v>
      </c>
      <c r="F259" s="82" t="n">
        <v>0</v>
      </c>
      <c r="G259" s="82" t="n">
        <v>0</v>
      </c>
      <c r="H259" s="82" t="n">
        <v>0</v>
      </c>
      <c r="I259" s="82" t="n">
        <v>0</v>
      </c>
      <c r="J259" s="82" t="n">
        <v>0</v>
      </c>
      <c r="K259" s="82" t="n">
        <v>0</v>
      </c>
      <c r="L259" s="82" t="n">
        <v>0</v>
      </c>
      <c r="M259" s="82" t="n">
        <v>0</v>
      </c>
      <c r="N259" s="82" t="n">
        <v>0</v>
      </c>
      <c r="O259" s="82" t="n">
        <v>0</v>
      </c>
      <c r="P259" s="82" t="n">
        <v>0</v>
      </c>
      <c r="Q259" s="82" t="n">
        <v>0</v>
      </c>
      <c r="R259" s="82" t="n">
        <v>0</v>
      </c>
      <c r="S259" s="82" t="n">
        <v>0</v>
      </c>
      <c r="T259" s="82" t="n">
        <v>0</v>
      </c>
      <c r="U259" s="82" t="n">
        <v>0</v>
      </c>
      <c r="V259" s="82" t="n">
        <v>0</v>
      </c>
      <c r="W259" s="82" t="n">
        <v>0</v>
      </c>
      <c r="X259" s="82" t="n">
        <v>0</v>
      </c>
      <c r="Y259" s="82" t="n">
        <v>0</v>
      </c>
      <c r="Z259" s="82" t="n">
        <v>0</v>
      </c>
      <c r="AA259" s="82" t="n">
        <v>0</v>
      </c>
      <c r="AB259" s="82" t="n">
        <v>0</v>
      </c>
      <c r="AC259" s="82" t="n">
        <v>0</v>
      </c>
      <c r="AD259" s="82" t="n">
        <v>0</v>
      </c>
      <c r="AE259" s="82" t="n">
        <v>0</v>
      </c>
      <c r="AF259" s="82" t="n">
        <v>0</v>
      </c>
      <c r="AG259" s="82" t="n">
        <v>0</v>
      </c>
      <c r="AH259" s="82" t="n">
        <v>0</v>
      </c>
    </row>
    <row r="260" ht="15.75" customHeight="1" s="120">
      <c r="A260" s="81" t="inlineStr">
        <is>
          <t>New Hampshire</t>
        </is>
      </c>
      <c r="B260" s="82" t="inlineStr">
        <is>
          <t>Agriculture - N2O - Manure Management</t>
        </is>
      </c>
      <c r="C260" s="82">
        <f>VLOOKUP(B260,$AJ$3:$AK$11,2,FALSE)</f>
        <v/>
      </c>
      <c r="D260" s="82" t="n">
        <v>0.01</v>
      </c>
      <c r="E260" s="82" t="n">
        <v>0.01</v>
      </c>
      <c r="F260" s="82" t="n">
        <v>0.01</v>
      </c>
      <c r="G260" s="82" t="n">
        <v>0.01</v>
      </c>
      <c r="H260" s="82" t="n">
        <v>0.01</v>
      </c>
      <c r="I260" s="82" t="n">
        <v>0.01</v>
      </c>
      <c r="J260" s="82" t="n">
        <v>0.01</v>
      </c>
      <c r="K260" s="82" t="n">
        <v>0.01</v>
      </c>
      <c r="L260" s="82" t="n">
        <v>0.01</v>
      </c>
      <c r="M260" s="82" t="n">
        <v>0.01</v>
      </c>
      <c r="N260" s="82" t="n">
        <v>0.01</v>
      </c>
      <c r="O260" s="82" t="n">
        <v>0.01</v>
      </c>
      <c r="P260" s="82" t="n">
        <v>0.01</v>
      </c>
      <c r="Q260" s="82" t="n">
        <v>0.01</v>
      </c>
      <c r="R260" s="82" t="n">
        <v>0.01</v>
      </c>
      <c r="S260" s="82" t="n">
        <v>0.01</v>
      </c>
      <c r="T260" s="82" t="n">
        <v>0.01</v>
      </c>
      <c r="U260" s="82" t="n">
        <v>0.01</v>
      </c>
      <c r="V260" s="82" t="n">
        <v>0.01</v>
      </c>
      <c r="W260" s="82" t="n">
        <v>0.01</v>
      </c>
      <c r="X260" s="82" t="n">
        <v>0.01</v>
      </c>
      <c r="Y260" s="82" t="n">
        <v>0.01</v>
      </c>
      <c r="Z260" s="82" t="n">
        <v>0.01</v>
      </c>
      <c r="AA260" s="82" t="n">
        <v>0.01</v>
      </c>
      <c r="AB260" s="82" t="n">
        <v>0.01</v>
      </c>
      <c r="AC260" s="82" t="n">
        <v>0.01</v>
      </c>
      <c r="AD260" s="82" t="n">
        <v>0.01</v>
      </c>
      <c r="AE260" s="82" t="n">
        <v>0.01</v>
      </c>
      <c r="AF260" s="82" t="n">
        <v>0</v>
      </c>
      <c r="AG260" s="82" t="n">
        <v>0</v>
      </c>
      <c r="AH260" s="82" t="n">
        <v>0</v>
      </c>
    </row>
    <row r="261" ht="15.75" customHeight="1" s="120">
      <c r="A261" s="81" t="inlineStr">
        <is>
          <t>New Hampshire</t>
        </is>
      </c>
      <c r="B261" s="82" t="inlineStr">
        <is>
          <t>Agriculture - N2O - Ag Soils</t>
        </is>
      </c>
      <c r="C261" s="82">
        <f>VLOOKUP(B261,$AJ$3:$AK$11,2,FALSE)</f>
        <v/>
      </c>
      <c r="D261" s="82" t="n">
        <v>0.07000000000000001</v>
      </c>
      <c r="E261" s="82" t="n">
        <v>0.07000000000000001</v>
      </c>
      <c r="F261" s="82" t="n">
        <v>0.07000000000000001</v>
      </c>
      <c r="G261" s="82" t="n">
        <v>0.07000000000000001</v>
      </c>
      <c r="H261" s="82" t="n">
        <v>0.07000000000000001</v>
      </c>
      <c r="I261" s="82" t="n">
        <v>0.07000000000000001</v>
      </c>
      <c r="J261" s="82" t="n">
        <v>0.07000000000000001</v>
      </c>
      <c r="K261" s="82" t="n">
        <v>0.08</v>
      </c>
      <c r="L261" s="82" t="n">
        <v>0.07000000000000001</v>
      </c>
      <c r="M261" s="82" t="n">
        <v>0.07000000000000001</v>
      </c>
      <c r="N261" s="82" t="n">
        <v>0.07000000000000001</v>
      </c>
      <c r="O261" s="82" t="n">
        <v>0.07000000000000001</v>
      </c>
      <c r="P261" s="82" t="n">
        <v>0.07000000000000001</v>
      </c>
      <c r="Q261" s="82" t="n">
        <v>0.07000000000000001</v>
      </c>
      <c r="R261" s="82" t="n">
        <v>0.07000000000000001</v>
      </c>
      <c r="S261" s="82" t="n">
        <v>0.08</v>
      </c>
      <c r="T261" s="82" t="n">
        <v>0.08</v>
      </c>
      <c r="U261" s="82" t="n">
        <v>0.07000000000000001</v>
      </c>
      <c r="V261" s="82" t="n">
        <v>0.08</v>
      </c>
      <c r="W261" s="82" t="n">
        <v>0.08</v>
      </c>
      <c r="X261" s="82" t="n">
        <v>0.08</v>
      </c>
      <c r="Y261" s="82" t="n">
        <v>0.07000000000000001</v>
      </c>
      <c r="Z261" s="82" t="n">
        <v>0.07000000000000001</v>
      </c>
      <c r="AA261" s="82" t="n">
        <v>0.06</v>
      </c>
      <c r="AB261" s="82" t="n">
        <v>0.06</v>
      </c>
      <c r="AC261" s="82" t="n">
        <v>0.06</v>
      </c>
      <c r="AD261" s="82" t="n">
        <v>0.06</v>
      </c>
      <c r="AE261" s="82" t="n">
        <v>0.06</v>
      </c>
      <c r="AF261" s="82" t="n">
        <v>0</v>
      </c>
      <c r="AG261" s="82" t="n">
        <v>0</v>
      </c>
      <c r="AH261" s="82" t="n">
        <v>0</v>
      </c>
    </row>
    <row r="262" ht="15.75" customHeight="1" s="120">
      <c r="A262" s="81" t="inlineStr">
        <is>
          <t>New Hampshire</t>
        </is>
      </c>
      <c r="B262" s="82" t="inlineStr">
        <is>
          <t>Agriculture - N2O - Agricultural Residue Burning</t>
        </is>
      </c>
      <c r="C262" s="82">
        <f>VLOOKUP(B262,$AJ$3:$AK$11,2,FALSE)</f>
        <v/>
      </c>
      <c r="D262" s="82" t="n">
        <v>0</v>
      </c>
      <c r="E262" s="82" t="n">
        <v>0</v>
      </c>
      <c r="F262" s="82" t="n">
        <v>0</v>
      </c>
      <c r="G262" s="82" t="n">
        <v>0</v>
      </c>
      <c r="H262" s="82" t="n">
        <v>0</v>
      </c>
      <c r="I262" s="82" t="n">
        <v>0</v>
      </c>
      <c r="J262" s="82" t="n">
        <v>0</v>
      </c>
      <c r="K262" s="82" t="n">
        <v>0</v>
      </c>
      <c r="L262" s="82" t="n">
        <v>0</v>
      </c>
      <c r="M262" s="82" t="n">
        <v>0</v>
      </c>
      <c r="N262" s="82" t="n">
        <v>0</v>
      </c>
      <c r="O262" s="82" t="n">
        <v>0</v>
      </c>
      <c r="P262" s="82" t="n">
        <v>0</v>
      </c>
      <c r="Q262" s="82" t="n">
        <v>0</v>
      </c>
      <c r="R262" s="82" t="n">
        <v>0</v>
      </c>
      <c r="S262" s="82" t="n">
        <v>0</v>
      </c>
      <c r="T262" s="82" t="n">
        <v>0</v>
      </c>
      <c r="U262" s="82" t="n">
        <v>0</v>
      </c>
      <c r="V262" s="82" t="n">
        <v>0</v>
      </c>
      <c r="W262" s="82" t="n">
        <v>0</v>
      </c>
      <c r="X262" s="82" t="n">
        <v>0</v>
      </c>
      <c r="Y262" s="82" t="n">
        <v>0</v>
      </c>
      <c r="Z262" s="82" t="n">
        <v>0</v>
      </c>
      <c r="AA262" s="82" t="n">
        <v>0</v>
      </c>
      <c r="AB262" s="82" t="n">
        <v>0</v>
      </c>
      <c r="AC262" s="82" t="n">
        <v>0</v>
      </c>
      <c r="AD262" s="82" t="n">
        <v>0</v>
      </c>
      <c r="AE262" s="82" t="n">
        <v>0</v>
      </c>
      <c r="AF262" s="82" t="n">
        <v>0</v>
      </c>
      <c r="AG262" s="82" t="n">
        <v>0</v>
      </c>
      <c r="AH262" s="82" t="n">
        <v>0</v>
      </c>
    </row>
    <row r="263" ht="15.75" customHeight="1" s="120">
      <c r="A263" s="81" t="inlineStr">
        <is>
          <t>New Jersey</t>
        </is>
      </c>
      <c r="B263" s="82" t="inlineStr">
        <is>
          <t>Agriculture - CO2 - Liming</t>
        </is>
      </c>
      <c r="C263" s="82">
        <f>VLOOKUP(B263,$AJ$3:$AK$11,2,FALSE)</f>
        <v/>
      </c>
      <c r="D263" s="82" t="n">
        <v>0</v>
      </c>
      <c r="E263" s="82" t="n">
        <v>0</v>
      </c>
      <c r="F263" s="82" t="n">
        <v>0</v>
      </c>
      <c r="G263" s="82" t="n">
        <v>0</v>
      </c>
      <c r="H263" s="82" t="n">
        <v>0</v>
      </c>
      <c r="I263" s="82" t="n">
        <v>0</v>
      </c>
      <c r="J263" s="82" t="n">
        <v>0</v>
      </c>
      <c r="K263" s="82" t="n">
        <v>0</v>
      </c>
      <c r="L263" s="82" t="n">
        <v>0</v>
      </c>
      <c r="M263" s="82" t="n">
        <v>0</v>
      </c>
      <c r="N263" s="82" t="n">
        <v>0</v>
      </c>
      <c r="O263" s="82" t="n">
        <v>0.02</v>
      </c>
      <c r="P263" s="82" t="n">
        <v>0</v>
      </c>
      <c r="Q263" s="82" t="n">
        <v>0</v>
      </c>
      <c r="R263" s="82" t="n">
        <v>0</v>
      </c>
      <c r="S263" s="82" t="n">
        <v>0</v>
      </c>
      <c r="T263" s="82" t="n">
        <v>0</v>
      </c>
      <c r="U263" s="82" t="n">
        <v>0</v>
      </c>
      <c r="V263" s="82" t="n">
        <v>0</v>
      </c>
      <c r="W263" s="82" t="n">
        <v>0</v>
      </c>
      <c r="X263" s="82" t="n">
        <v>0</v>
      </c>
      <c r="Y263" s="82" t="n">
        <v>0</v>
      </c>
      <c r="Z263" s="82" t="n">
        <v>0</v>
      </c>
      <c r="AA263" s="82" t="n">
        <v>0</v>
      </c>
      <c r="AB263" s="82" t="n">
        <v>0</v>
      </c>
      <c r="AC263" s="82" t="n">
        <v>0</v>
      </c>
      <c r="AD263" s="82" t="n">
        <v>0</v>
      </c>
      <c r="AE263" s="82" t="n">
        <v>0</v>
      </c>
      <c r="AF263" s="82" t="n">
        <v>0</v>
      </c>
      <c r="AG263" s="82" t="n">
        <v>0</v>
      </c>
      <c r="AH263" s="82" t="n">
        <v>0</v>
      </c>
    </row>
    <row r="264" ht="15.75" customHeight="1" s="120">
      <c r="A264" s="81" t="inlineStr">
        <is>
          <t>New Jersey</t>
        </is>
      </c>
      <c r="B264" s="82" t="inlineStr">
        <is>
          <t>Agriculture - CO2 - Urea Fertilization</t>
        </is>
      </c>
      <c r="C264" s="82">
        <f>VLOOKUP(B264,$AJ$3:$AK$11,2,FALSE)</f>
        <v/>
      </c>
      <c r="D264" s="82" t="n">
        <v>0</v>
      </c>
      <c r="E264" s="82" t="n">
        <v>0</v>
      </c>
      <c r="F264" s="82" t="n">
        <v>0</v>
      </c>
      <c r="G264" s="82" t="n">
        <v>0</v>
      </c>
      <c r="H264" s="82" t="n">
        <v>0</v>
      </c>
      <c r="I264" s="82" t="n">
        <v>0</v>
      </c>
      <c r="J264" s="82" t="n">
        <v>0</v>
      </c>
      <c r="K264" s="82" t="n">
        <v>0</v>
      </c>
      <c r="L264" s="82" t="n">
        <v>0</v>
      </c>
      <c r="M264" s="82" t="n">
        <v>0</v>
      </c>
      <c r="N264" s="82" t="n">
        <v>0</v>
      </c>
      <c r="O264" s="82" t="n">
        <v>0</v>
      </c>
      <c r="P264" s="82" t="n">
        <v>0</v>
      </c>
      <c r="Q264" s="82" t="n">
        <v>0</v>
      </c>
      <c r="R264" s="82" t="n">
        <v>0</v>
      </c>
      <c r="S264" s="82" t="n">
        <v>0</v>
      </c>
      <c r="T264" s="82" t="n">
        <v>0</v>
      </c>
      <c r="U264" s="82" t="n">
        <v>0</v>
      </c>
      <c r="V264" s="82" t="n">
        <v>0</v>
      </c>
      <c r="W264" s="82" t="n">
        <v>0</v>
      </c>
      <c r="X264" s="82" t="n">
        <v>0</v>
      </c>
      <c r="Y264" s="82" t="n">
        <v>0</v>
      </c>
      <c r="Z264" s="82" t="n">
        <v>0</v>
      </c>
      <c r="AA264" s="82" t="n">
        <v>0</v>
      </c>
      <c r="AB264" s="82" t="n">
        <v>0</v>
      </c>
      <c r="AC264" s="82" t="n">
        <v>0</v>
      </c>
      <c r="AD264" s="82" t="n">
        <v>0</v>
      </c>
      <c r="AE264" s="82" t="n">
        <v>0</v>
      </c>
      <c r="AF264" s="82" t="n">
        <v>0</v>
      </c>
      <c r="AG264" s="82" t="n">
        <v>0</v>
      </c>
      <c r="AH264" s="82" t="n">
        <v>0</v>
      </c>
    </row>
    <row r="265" ht="15.75" customHeight="1" s="120">
      <c r="A265" s="81" t="inlineStr">
        <is>
          <t>New Jersey</t>
        </is>
      </c>
      <c r="B265" s="82" t="inlineStr">
        <is>
          <t>Agriculture - CH4 - Enteric Fermentation</t>
        </is>
      </c>
      <c r="C265" s="82">
        <f>VLOOKUP(B265,$AJ$3:$AK$11,2,FALSE)</f>
        <v/>
      </c>
      <c r="D265" s="82" t="n">
        <v>0.15</v>
      </c>
      <c r="E265" s="82" t="n">
        <v>0.16</v>
      </c>
      <c r="F265" s="82" t="n">
        <v>0.15</v>
      </c>
      <c r="G265" s="82" t="n">
        <v>0.16</v>
      </c>
      <c r="H265" s="82" t="n">
        <v>0.14</v>
      </c>
      <c r="I265" s="82" t="n">
        <v>0.14</v>
      </c>
      <c r="J265" s="82" t="n">
        <v>0.14</v>
      </c>
      <c r="K265" s="82" t="n">
        <v>0.14</v>
      </c>
      <c r="L265" s="82" t="n">
        <v>0.14</v>
      </c>
      <c r="M265" s="82" t="n">
        <v>0.13</v>
      </c>
      <c r="N265" s="82" t="n">
        <v>0.11</v>
      </c>
      <c r="O265" s="82" t="n">
        <v>0.11</v>
      </c>
      <c r="P265" s="82" t="n">
        <v>0.1</v>
      </c>
      <c r="Q265" s="82" t="n">
        <v>0.11</v>
      </c>
      <c r="R265" s="82" t="n">
        <v>0.1</v>
      </c>
      <c r="S265" s="82" t="n">
        <v>0.1</v>
      </c>
      <c r="T265" s="82" t="n">
        <v>0.1</v>
      </c>
      <c r="U265" s="82" t="n">
        <v>0.09</v>
      </c>
      <c r="V265" s="82" t="n">
        <v>0.09</v>
      </c>
      <c r="W265" s="82" t="n">
        <v>0.09</v>
      </c>
      <c r="X265" s="82" t="n">
        <v>0.09</v>
      </c>
      <c r="Y265" s="82" t="n">
        <v>0.08</v>
      </c>
      <c r="Z265" s="82" t="n">
        <v>0.08</v>
      </c>
      <c r="AA265" s="82" t="n">
        <v>0.08</v>
      </c>
      <c r="AB265" s="82" t="n">
        <v>0.07000000000000001</v>
      </c>
      <c r="AC265" s="82" t="n">
        <v>0.07000000000000001</v>
      </c>
      <c r="AD265" s="82" t="n">
        <v>0.07000000000000001</v>
      </c>
      <c r="AE265" s="82" t="n">
        <v>0.07000000000000001</v>
      </c>
      <c r="AF265" s="82" t="n">
        <v>0</v>
      </c>
      <c r="AG265" s="82" t="n">
        <v>0</v>
      </c>
      <c r="AH265" s="82" t="n">
        <v>0</v>
      </c>
    </row>
    <row r="266" ht="15.75" customHeight="1" s="120">
      <c r="A266" s="81" t="inlineStr">
        <is>
          <t>New Jersey</t>
        </is>
      </c>
      <c r="B266" s="82" t="inlineStr">
        <is>
          <t>Agriculture - CH4 - Manure Management</t>
        </is>
      </c>
      <c r="C266" s="82">
        <f>VLOOKUP(B266,$AJ$3:$AK$11,2,FALSE)</f>
        <v/>
      </c>
      <c r="D266" s="82" t="n">
        <v>0.03</v>
      </c>
      <c r="E266" s="82" t="n">
        <v>0.03</v>
      </c>
      <c r="F266" s="82" t="n">
        <v>0.03</v>
      </c>
      <c r="G266" s="82" t="n">
        <v>0.03</v>
      </c>
      <c r="H266" s="82" t="n">
        <v>0.03</v>
      </c>
      <c r="I266" s="82" t="n">
        <v>0.03</v>
      </c>
      <c r="J266" s="82" t="n">
        <v>0.03</v>
      </c>
      <c r="K266" s="82" t="n">
        <v>0.02</v>
      </c>
      <c r="L266" s="82" t="n">
        <v>0.03</v>
      </c>
      <c r="M266" s="82" t="n">
        <v>0.03</v>
      </c>
      <c r="N266" s="82" t="n">
        <v>0.02</v>
      </c>
      <c r="O266" s="82" t="n">
        <v>0.02</v>
      </c>
      <c r="P266" s="82" t="n">
        <v>0.02</v>
      </c>
      <c r="Q266" s="82" t="n">
        <v>0.02</v>
      </c>
      <c r="R266" s="82" t="n">
        <v>0.02</v>
      </c>
      <c r="S266" s="82" t="n">
        <v>0.02</v>
      </c>
      <c r="T266" s="82" t="n">
        <v>0.02</v>
      </c>
      <c r="U266" s="82" t="n">
        <v>0.02</v>
      </c>
      <c r="V266" s="82" t="n">
        <v>0.02</v>
      </c>
      <c r="W266" s="82" t="n">
        <v>0.01</v>
      </c>
      <c r="X266" s="82" t="n">
        <v>0.01</v>
      </c>
      <c r="Y266" s="82" t="n">
        <v>0.01</v>
      </c>
      <c r="Z266" s="82" t="n">
        <v>0.01</v>
      </c>
      <c r="AA266" s="82" t="n">
        <v>0.01</v>
      </c>
      <c r="AB266" s="82" t="n">
        <v>0.01</v>
      </c>
      <c r="AC266" s="82" t="n">
        <v>0.01</v>
      </c>
      <c r="AD266" s="82" t="n">
        <v>0.02</v>
      </c>
      <c r="AE266" s="82" t="n">
        <v>0.01</v>
      </c>
      <c r="AF266" s="82" t="n">
        <v>0</v>
      </c>
      <c r="AG266" s="82" t="n">
        <v>0</v>
      </c>
      <c r="AH266" s="82" t="n">
        <v>0</v>
      </c>
    </row>
    <row r="267" ht="15.75" customHeight="1" s="120">
      <c r="A267" s="81" t="inlineStr">
        <is>
          <t>New Jersey</t>
        </is>
      </c>
      <c r="B267" s="82" t="inlineStr">
        <is>
          <t>Agriculture - CH4 - Rice Cultivation</t>
        </is>
      </c>
      <c r="C267" s="82">
        <f>VLOOKUP(B267,$AJ$3:$AK$11,2,FALSE)</f>
        <v/>
      </c>
      <c r="D267" s="82" t="n">
        <v>0</v>
      </c>
      <c r="E267" s="82" t="n">
        <v>0</v>
      </c>
      <c r="F267" s="82" t="n">
        <v>0</v>
      </c>
      <c r="G267" s="82" t="n">
        <v>0</v>
      </c>
      <c r="H267" s="82" t="n">
        <v>0</v>
      </c>
      <c r="I267" s="82" t="n">
        <v>0</v>
      </c>
      <c r="J267" s="82" t="n">
        <v>0</v>
      </c>
      <c r="K267" s="82" t="n">
        <v>0</v>
      </c>
      <c r="L267" s="82" t="n">
        <v>0</v>
      </c>
      <c r="M267" s="82" t="n">
        <v>0</v>
      </c>
      <c r="N267" s="82" t="n">
        <v>0</v>
      </c>
      <c r="O267" s="82" t="n">
        <v>0</v>
      </c>
      <c r="P267" s="82" t="n">
        <v>0</v>
      </c>
      <c r="Q267" s="82" t="n">
        <v>0</v>
      </c>
      <c r="R267" s="82" t="n">
        <v>0</v>
      </c>
      <c r="S267" s="82" t="n">
        <v>0</v>
      </c>
      <c r="T267" s="82" t="n">
        <v>0</v>
      </c>
      <c r="U267" s="82" t="n">
        <v>0</v>
      </c>
      <c r="V267" s="82" t="n">
        <v>0</v>
      </c>
      <c r="W267" s="82" t="n">
        <v>0</v>
      </c>
      <c r="X267" s="82" t="n">
        <v>0</v>
      </c>
      <c r="Y267" s="82" t="n">
        <v>0</v>
      </c>
      <c r="Z267" s="82" t="n">
        <v>0</v>
      </c>
      <c r="AA267" s="82" t="n">
        <v>0</v>
      </c>
      <c r="AB267" s="82" t="n">
        <v>0</v>
      </c>
      <c r="AC267" s="82" t="n">
        <v>0</v>
      </c>
      <c r="AD267" s="82" t="n">
        <v>0</v>
      </c>
      <c r="AE267" s="82" t="n">
        <v>0</v>
      </c>
      <c r="AF267" s="82" t="n">
        <v>0</v>
      </c>
      <c r="AG267" s="82" t="n">
        <v>0</v>
      </c>
      <c r="AH267" s="82" t="n">
        <v>0</v>
      </c>
    </row>
    <row r="268" ht="15.75" customHeight="1" s="120">
      <c r="A268" s="81" t="inlineStr">
        <is>
          <t>New Jersey</t>
        </is>
      </c>
      <c r="B268" s="82" t="inlineStr">
        <is>
          <t>Agriculture - CH4 - Agricultural Residue Burning</t>
        </is>
      </c>
      <c r="C268" s="82">
        <f>VLOOKUP(B268,$AJ$3:$AK$11,2,FALSE)</f>
        <v/>
      </c>
      <c r="D268" s="82" t="n">
        <v>0</v>
      </c>
      <c r="E268" s="82" t="n">
        <v>0</v>
      </c>
      <c r="F268" s="82" t="n">
        <v>0</v>
      </c>
      <c r="G268" s="82" t="n">
        <v>0</v>
      </c>
      <c r="H268" s="82" t="n">
        <v>0</v>
      </c>
      <c r="I268" s="82" t="n">
        <v>0</v>
      </c>
      <c r="J268" s="82" t="n">
        <v>0</v>
      </c>
      <c r="K268" s="82" t="n">
        <v>0</v>
      </c>
      <c r="L268" s="82" t="n">
        <v>0</v>
      </c>
      <c r="M268" s="82" t="n">
        <v>0</v>
      </c>
      <c r="N268" s="82" t="n">
        <v>0</v>
      </c>
      <c r="O268" s="82" t="n">
        <v>0</v>
      </c>
      <c r="P268" s="82" t="n">
        <v>0</v>
      </c>
      <c r="Q268" s="82" t="n">
        <v>0</v>
      </c>
      <c r="R268" s="82" t="n">
        <v>0</v>
      </c>
      <c r="S268" s="82" t="n">
        <v>0</v>
      </c>
      <c r="T268" s="82" t="n">
        <v>0</v>
      </c>
      <c r="U268" s="82" t="n">
        <v>0</v>
      </c>
      <c r="V268" s="82" t="n">
        <v>0</v>
      </c>
      <c r="W268" s="82" t="n">
        <v>0</v>
      </c>
      <c r="X268" s="82" t="n">
        <v>0</v>
      </c>
      <c r="Y268" s="82" t="n">
        <v>0</v>
      </c>
      <c r="Z268" s="82" t="n">
        <v>0</v>
      </c>
      <c r="AA268" s="82" t="n">
        <v>0</v>
      </c>
      <c r="AB268" s="82" t="n">
        <v>0</v>
      </c>
      <c r="AC268" s="82" t="n">
        <v>0</v>
      </c>
      <c r="AD268" s="82" t="n">
        <v>0</v>
      </c>
      <c r="AE268" s="82" t="n">
        <v>0</v>
      </c>
      <c r="AF268" s="82" t="n">
        <v>0</v>
      </c>
      <c r="AG268" s="82" t="n">
        <v>0</v>
      </c>
      <c r="AH268" s="82" t="n">
        <v>0</v>
      </c>
    </row>
    <row r="269" ht="15.75" customHeight="1" s="120">
      <c r="A269" s="81" t="inlineStr">
        <is>
          <t>New Jersey</t>
        </is>
      </c>
      <c r="B269" s="82" t="inlineStr">
        <is>
          <t>Agriculture - N2O - Manure Management</t>
        </is>
      </c>
      <c r="C269" s="82">
        <f>VLOOKUP(B269,$AJ$3:$AK$11,2,FALSE)</f>
        <v/>
      </c>
      <c r="D269" s="82" t="n">
        <v>0.02</v>
      </c>
      <c r="E269" s="82" t="n">
        <v>0.02</v>
      </c>
      <c r="F269" s="82" t="n">
        <v>0.02</v>
      </c>
      <c r="G269" s="82" t="n">
        <v>0.02</v>
      </c>
      <c r="H269" s="82" t="n">
        <v>0.02</v>
      </c>
      <c r="I269" s="82" t="n">
        <v>0.02</v>
      </c>
      <c r="J269" s="82" t="n">
        <v>0.02</v>
      </c>
      <c r="K269" s="82" t="n">
        <v>0.02</v>
      </c>
      <c r="L269" s="82" t="n">
        <v>0.02</v>
      </c>
      <c r="M269" s="82" t="n">
        <v>0.01</v>
      </c>
      <c r="N269" s="82" t="n">
        <v>0.01</v>
      </c>
      <c r="O269" s="82" t="n">
        <v>0.01</v>
      </c>
      <c r="P269" s="82" t="n">
        <v>0.01</v>
      </c>
      <c r="Q269" s="82" t="n">
        <v>0.01</v>
      </c>
      <c r="R269" s="82" t="n">
        <v>0.01</v>
      </c>
      <c r="S269" s="82" t="n">
        <v>0.01</v>
      </c>
      <c r="T269" s="82" t="n">
        <v>0.01</v>
      </c>
      <c r="U269" s="82" t="n">
        <v>0.01</v>
      </c>
      <c r="V269" s="82" t="n">
        <v>0.01</v>
      </c>
      <c r="W269" s="82" t="n">
        <v>0.01</v>
      </c>
      <c r="X269" s="82" t="n">
        <v>0.01</v>
      </c>
      <c r="Y269" s="82" t="n">
        <v>0.01</v>
      </c>
      <c r="Z269" s="82" t="n">
        <v>0.01</v>
      </c>
      <c r="AA269" s="82" t="n">
        <v>0.01</v>
      </c>
      <c r="AB269" s="82" t="n">
        <v>0.01</v>
      </c>
      <c r="AC269" s="82" t="n">
        <v>0.01</v>
      </c>
      <c r="AD269" s="82" t="n">
        <v>0.04</v>
      </c>
      <c r="AE269" s="82" t="n">
        <v>0.01</v>
      </c>
      <c r="AF269" s="82" t="n">
        <v>0</v>
      </c>
      <c r="AG269" s="82" t="n">
        <v>0</v>
      </c>
      <c r="AH269" s="82" t="n">
        <v>0</v>
      </c>
    </row>
    <row r="270" ht="15.75" customHeight="1" s="120">
      <c r="A270" s="81" t="inlineStr">
        <is>
          <t>New Jersey</t>
        </is>
      </c>
      <c r="B270" s="82" t="inlineStr">
        <is>
          <t>Agriculture - N2O - Ag Soils</t>
        </is>
      </c>
      <c r="C270" s="82">
        <f>VLOOKUP(B270,$AJ$3:$AK$11,2,FALSE)</f>
        <v/>
      </c>
      <c r="D270" s="82" t="n">
        <v>0.33</v>
      </c>
      <c r="E270" s="82" t="n">
        <v>0.33</v>
      </c>
      <c r="F270" s="82" t="n">
        <v>0.32</v>
      </c>
      <c r="G270" s="82" t="n">
        <v>0.35</v>
      </c>
      <c r="H270" s="82" t="n">
        <v>0.34</v>
      </c>
      <c r="I270" s="82" t="n">
        <v>0.29</v>
      </c>
      <c r="J270" s="82" t="n">
        <v>0.33</v>
      </c>
      <c r="K270" s="82" t="n">
        <v>0.32</v>
      </c>
      <c r="L270" s="82" t="n">
        <v>0.33</v>
      </c>
      <c r="M270" s="82" t="n">
        <v>0.35</v>
      </c>
      <c r="N270" s="82" t="n">
        <v>0.32</v>
      </c>
      <c r="O270" s="82" t="n">
        <v>0.31</v>
      </c>
      <c r="P270" s="82" t="n">
        <v>0.28</v>
      </c>
      <c r="Q270" s="82" t="n">
        <v>0.28</v>
      </c>
      <c r="R270" s="82" t="n">
        <v>0.3</v>
      </c>
      <c r="S270" s="82" t="n">
        <v>0.28</v>
      </c>
      <c r="T270" s="82" t="n">
        <v>0.29</v>
      </c>
      <c r="U270" s="82" t="n">
        <v>0.28</v>
      </c>
      <c r="V270" s="82" t="n">
        <v>0.3</v>
      </c>
      <c r="W270" s="82" t="n">
        <v>0.29</v>
      </c>
      <c r="X270" s="82" t="n">
        <v>0.25</v>
      </c>
      <c r="Y270" s="82" t="n">
        <v>0.25</v>
      </c>
      <c r="Z270" s="82" t="n">
        <v>0.27</v>
      </c>
      <c r="AA270" s="82" t="n">
        <v>0.27</v>
      </c>
      <c r="AB270" s="82" t="n">
        <v>0.27</v>
      </c>
      <c r="AC270" s="82" t="n">
        <v>0.25</v>
      </c>
      <c r="AD270" s="82" t="n">
        <v>0.27</v>
      </c>
      <c r="AE270" s="82" t="n">
        <v>0.23</v>
      </c>
      <c r="AF270" s="82" t="n">
        <v>0</v>
      </c>
      <c r="AG270" s="82" t="n">
        <v>0</v>
      </c>
      <c r="AH270" s="82" t="n">
        <v>0</v>
      </c>
    </row>
    <row r="271" ht="15.75" customHeight="1" s="120">
      <c r="A271" s="81" t="inlineStr">
        <is>
          <t>New Jersey</t>
        </is>
      </c>
      <c r="B271" s="82" t="inlineStr">
        <is>
          <t>Agriculture - N2O - Agricultural Residue Burning</t>
        </is>
      </c>
      <c r="C271" s="82">
        <f>VLOOKUP(B271,$AJ$3:$AK$11,2,FALSE)</f>
        <v/>
      </c>
      <c r="D271" s="82" t="n">
        <v>0</v>
      </c>
      <c r="E271" s="82" t="n">
        <v>0</v>
      </c>
      <c r="F271" s="82" t="n">
        <v>0</v>
      </c>
      <c r="G271" s="82" t="n">
        <v>0</v>
      </c>
      <c r="H271" s="82" t="n">
        <v>0</v>
      </c>
      <c r="I271" s="82" t="n">
        <v>0</v>
      </c>
      <c r="J271" s="82" t="n">
        <v>0</v>
      </c>
      <c r="K271" s="82" t="n">
        <v>0</v>
      </c>
      <c r="L271" s="82" t="n">
        <v>0</v>
      </c>
      <c r="M271" s="82" t="n">
        <v>0</v>
      </c>
      <c r="N271" s="82" t="n">
        <v>0</v>
      </c>
      <c r="O271" s="82" t="n">
        <v>0</v>
      </c>
      <c r="P271" s="82" t="n">
        <v>0</v>
      </c>
      <c r="Q271" s="82" t="n">
        <v>0</v>
      </c>
      <c r="R271" s="82" t="n">
        <v>0</v>
      </c>
      <c r="S271" s="82" t="n">
        <v>0</v>
      </c>
      <c r="T271" s="82" t="n">
        <v>0</v>
      </c>
      <c r="U271" s="82" t="n">
        <v>0</v>
      </c>
      <c r="V271" s="82" t="n">
        <v>0</v>
      </c>
      <c r="W271" s="82" t="n">
        <v>0</v>
      </c>
      <c r="X271" s="82" t="n">
        <v>0</v>
      </c>
      <c r="Y271" s="82" t="n">
        <v>0</v>
      </c>
      <c r="Z271" s="82" t="n">
        <v>0</v>
      </c>
      <c r="AA271" s="82" t="n">
        <v>0</v>
      </c>
      <c r="AB271" s="82" t="n">
        <v>0</v>
      </c>
      <c r="AC271" s="82" t="n">
        <v>0</v>
      </c>
      <c r="AD271" s="82" t="n">
        <v>0</v>
      </c>
      <c r="AE271" s="82" t="n">
        <v>0</v>
      </c>
      <c r="AF271" s="82" t="n">
        <v>0</v>
      </c>
      <c r="AG271" s="82" t="n">
        <v>0</v>
      </c>
      <c r="AH271" s="82" t="n">
        <v>0</v>
      </c>
    </row>
    <row r="272" ht="15.75" customHeight="1" s="120">
      <c r="A272" s="81" t="inlineStr">
        <is>
          <t>New Mexico</t>
        </is>
      </c>
      <c r="B272" s="82" t="inlineStr">
        <is>
          <t>Agriculture - CO2 - Liming</t>
        </is>
      </c>
      <c r="C272" s="82">
        <f>VLOOKUP(B272,$AJ$3:$AK$11,2,FALSE)</f>
        <v/>
      </c>
      <c r="D272" s="82" t="n">
        <v>0</v>
      </c>
      <c r="E272" s="82" t="n">
        <v>0</v>
      </c>
      <c r="F272" s="82" t="n">
        <v>0</v>
      </c>
      <c r="G272" s="82" t="n">
        <v>0</v>
      </c>
      <c r="H272" s="82" t="n">
        <v>0</v>
      </c>
      <c r="I272" s="82" t="n">
        <v>0</v>
      </c>
      <c r="J272" s="82" t="n">
        <v>0</v>
      </c>
      <c r="K272" s="82" t="n">
        <v>0</v>
      </c>
      <c r="L272" s="82" t="n">
        <v>0</v>
      </c>
      <c r="M272" s="82" t="n">
        <v>0</v>
      </c>
      <c r="N272" s="82" t="n">
        <v>0</v>
      </c>
      <c r="O272" s="82" t="n">
        <v>0</v>
      </c>
      <c r="P272" s="82" t="n">
        <v>0</v>
      </c>
      <c r="Q272" s="82" t="n">
        <v>0</v>
      </c>
      <c r="R272" s="82" t="n">
        <v>0</v>
      </c>
      <c r="S272" s="82" t="n">
        <v>0</v>
      </c>
      <c r="T272" s="82" t="n">
        <v>0</v>
      </c>
      <c r="U272" s="82" t="n">
        <v>0</v>
      </c>
      <c r="V272" s="82" t="n">
        <v>0</v>
      </c>
      <c r="W272" s="82" t="n">
        <v>0</v>
      </c>
      <c r="X272" s="82" t="n">
        <v>0</v>
      </c>
      <c r="Y272" s="82" t="n">
        <v>0</v>
      </c>
      <c r="Z272" s="82" t="n">
        <v>0</v>
      </c>
      <c r="AA272" s="82" t="n">
        <v>0</v>
      </c>
      <c r="AB272" s="82" t="n">
        <v>0</v>
      </c>
      <c r="AC272" s="82" t="n">
        <v>0</v>
      </c>
      <c r="AD272" s="82" t="n">
        <v>0</v>
      </c>
      <c r="AE272" s="82" t="n">
        <v>0</v>
      </c>
      <c r="AF272" s="82" t="n">
        <v>0</v>
      </c>
      <c r="AG272" s="82" t="n">
        <v>0</v>
      </c>
      <c r="AH272" s="82" t="n">
        <v>0</v>
      </c>
    </row>
    <row r="273" ht="15.75" customHeight="1" s="120">
      <c r="A273" s="81" t="inlineStr">
        <is>
          <t>New Mexico</t>
        </is>
      </c>
      <c r="B273" s="82" t="inlineStr">
        <is>
          <t>Agriculture - CO2 - Urea Fertilization</t>
        </is>
      </c>
      <c r="C273" s="82">
        <f>VLOOKUP(B273,$AJ$3:$AK$11,2,FALSE)</f>
        <v/>
      </c>
      <c r="D273" s="82" t="n">
        <v>0.01</v>
      </c>
      <c r="E273" s="82" t="n">
        <v>0.01</v>
      </c>
      <c r="F273" s="82" t="n">
        <v>0.01</v>
      </c>
      <c r="G273" s="82" t="n">
        <v>0.01</v>
      </c>
      <c r="H273" s="82" t="n">
        <v>0.01</v>
      </c>
      <c r="I273" s="82" t="n">
        <v>0.01</v>
      </c>
      <c r="J273" s="82" t="n">
        <v>0.01</v>
      </c>
      <c r="K273" s="82" t="n">
        <v>0.01</v>
      </c>
      <c r="L273" s="82" t="n">
        <v>0.01</v>
      </c>
      <c r="M273" s="82" t="n">
        <v>0.01</v>
      </c>
      <c r="N273" s="82" t="n">
        <v>0.01</v>
      </c>
      <c r="O273" s="82" t="n">
        <v>0.01</v>
      </c>
      <c r="P273" s="82" t="n">
        <v>0.01</v>
      </c>
      <c r="Q273" s="82" t="n">
        <v>0.01</v>
      </c>
      <c r="R273" s="82" t="n">
        <v>0.01</v>
      </c>
      <c r="S273" s="82" t="n">
        <v>0.01</v>
      </c>
      <c r="T273" s="82" t="n">
        <v>0.01</v>
      </c>
      <c r="U273" s="82" t="n">
        <v>0.01</v>
      </c>
      <c r="V273" s="82" t="n">
        <v>0.01</v>
      </c>
      <c r="W273" s="82" t="n">
        <v>0.01</v>
      </c>
      <c r="X273" s="82" t="n">
        <v>0.01</v>
      </c>
      <c r="Y273" s="82" t="n">
        <v>0</v>
      </c>
      <c r="Z273" s="82" t="n">
        <v>0</v>
      </c>
      <c r="AA273" s="82" t="n">
        <v>0</v>
      </c>
      <c r="AB273" s="82" t="n">
        <v>0.01</v>
      </c>
      <c r="AC273" s="82" t="n">
        <v>0.01</v>
      </c>
      <c r="AD273" s="82" t="n">
        <v>0.01</v>
      </c>
      <c r="AE273" s="82" t="n">
        <v>0.01</v>
      </c>
      <c r="AF273" s="82" t="n">
        <v>0</v>
      </c>
      <c r="AG273" s="82" t="n">
        <v>0</v>
      </c>
      <c r="AH273" s="82" t="n">
        <v>0</v>
      </c>
    </row>
    <row r="274" ht="15.75" customHeight="1" s="120">
      <c r="A274" s="81" t="inlineStr">
        <is>
          <t>New Mexico</t>
        </is>
      </c>
      <c r="B274" s="82" t="inlineStr">
        <is>
          <t>Agriculture - CH4 - Enteric Fermentation</t>
        </is>
      </c>
      <c r="C274" s="82">
        <f>VLOOKUP(B274,$AJ$3:$AK$11,2,FALSE)</f>
        <v/>
      </c>
      <c r="D274" s="82" t="n">
        <v>2.56</v>
      </c>
      <c r="E274" s="82" t="n">
        <v>2.54</v>
      </c>
      <c r="F274" s="82" t="n">
        <v>2.62</v>
      </c>
      <c r="G274" s="82" t="n">
        <v>2.75</v>
      </c>
      <c r="H274" s="82" t="n">
        <v>2.89</v>
      </c>
      <c r="I274" s="82" t="n">
        <v>3</v>
      </c>
      <c r="J274" s="82" t="n">
        <v>3.14</v>
      </c>
      <c r="K274" s="82" t="n">
        <v>3.18</v>
      </c>
      <c r="L274" s="82" t="n">
        <v>3.22</v>
      </c>
      <c r="M274" s="82" t="n">
        <v>3.28</v>
      </c>
      <c r="N274" s="82" t="n">
        <v>3.29</v>
      </c>
      <c r="O274" s="82" t="n">
        <v>3.24</v>
      </c>
      <c r="P274" s="82" t="n">
        <v>3.27</v>
      </c>
      <c r="Q274" s="82" t="n">
        <v>3.3</v>
      </c>
      <c r="R274" s="82" t="n">
        <v>3.24</v>
      </c>
      <c r="S274" s="82" t="n">
        <v>3.27</v>
      </c>
      <c r="T274" s="82" t="n">
        <v>3.47</v>
      </c>
      <c r="U274" s="82" t="n">
        <v>3.49</v>
      </c>
      <c r="V274" s="82" t="n">
        <v>3.58</v>
      </c>
      <c r="W274" s="82" t="n">
        <v>3.65</v>
      </c>
      <c r="X274" s="82" t="n">
        <v>3.56</v>
      </c>
      <c r="Y274" s="82" t="n">
        <v>3.55</v>
      </c>
      <c r="Z274" s="82" t="n">
        <v>3.39</v>
      </c>
      <c r="AA274" s="82" t="n">
        <v>3.27</v>
      </c>
      <c r="AB274" s="82" t="n">
        <v>3.12</v>
      </c>
      <c r="AC274" s="82" t="n">
        <v>3.13</v>
      </c>
      <c r="AD274" s="82" t="n">
        <v>3.22</v>
      </c>
      <c r="AE274" s="82" t="n">
        <v>3.35</v>
      </c>
      <c r="AF274" s="82" t="n">
        <v>0</v>
      </c>
      <c r="AG274" s="82" t="n">
        <v>0</v>
      </c>
      <c r="AH274" s="82" t="n">
        <v>0</v>
      </c>
    </row>
    <row r="275" ht="15.75" customHeight="1" s="120">
      <c r="A275" s="81" t="inlineStr">
        <is>
          <t>New Mexico</t>
        </is>
      </c>
      <c r="B275" s="82" t="inlineStr">
        <is>
          <t>Agriculture - CH4 - Manure Management</t>
        </is>
      </c>
      <c r="C275" s="82">
        <f>VLOOKUP(B275,$AJ$3:$AK$11,2,FALSE)</f>
        <v/>
      </c>
      <c r="D275" s="82" t="n">
        <v>0.41</v>
      </c>
      <c r="E275" s="82" t="n">
        <v>0.48</v>
      </c>
      <c r="F275" s="82" t="n">
        <v>0.55</v>
      </c>
      <c r="G275" s="82" t="n">
        <v>0.67</v>
      </c>
      <c r="H275" s="82" t="n">
        <v>0.82</v>
      </c>
      <c r="I275" s="82" t="n">
        <v>0.88</v>
      </c>
      <c r="J275" s="82" t="n">
        <v>0.99</v>
      </c>
      <c r="K275" s="82" t="n">
        <v>1.04</v>
      </c>
      <c r="L275" s="82" t="n">
        <v>1.14</v>
      </c>
      <c r="M275" s="82" t="n">
        <v>1.18</v>
      </c>
      <c r="N275" s="82" t="n">
        <v>1.33</v>
      </c>
      <c r="O275" s="82" t="n">
        <v>1.45</v>
      </c>
      <c r="P275" s="82" t="n">
        <v>1.59</v>
      </c>
      <c r="Q275" s="82" t="n">
        <v>1.75</v>
      </c>
      <c r="R275" s="82" t="n">
        <v>1.65</v>
      </c>
      <c r="S275" s="82" t="n">
        <v>1.7</v>
      </c>
      <c r="T275" s="82" t="n">
        <v>1.81</v>
      </c>
      <c r="U275" s="82" t="n">
        <v>1.99</v>
      </c>
      <c r="V275" s="82" t="n">
        <v>1.93</v>
      </c>
      <c r="W275" s="82" t="n">
        <v>2.05</v>
      </c>
      <c r="X275" s="82" t="n">
        <v>2</v>
      </c>
      <c r="Y275" s="82" t="n">
        <v>2.07</v>
      </c>
      <c r="Z275" s="82" t="n">
        <v>2.12</v>
      </c>
      <c r="AA275" s="82" t="n">
        <v>1.99</v>
      </c>
      <c r="AB275" s="82" t="n">
        <v>2.02</v>
      </c>
      <c r="AC275" s="82" t="n">
        <v>2.02</v>
      </c>
      <c r="AD275" s="82" t="n">
        <v>1.98</v>
      </c>
      <c r="AE275" s="82" t="n">
        <v>2.04</v>
      </c>
      <c r="AF275" s="82" t="n">
        <v>0</v>
      </c>
      <c r="AG275" s="82" t="n">
        <v>0</v>
      </c>
      <c r="AH275" s="82" t="n">
        <v>0</v>
      </c>
    </row>
    <row r="276" ht="15.75" customHeight="1" s="120">
      <c r="A276" s="81" t="inlineStr">
        <is>
          <t>New Mexico</t>
        </is>
      </c>
      <c r="B276" s="82" t="inlineStr">
        <is>
          <t>Agriculture - CH4 - Rice Cultivation</t>
        </is>
      </c>
      <c r="C276" s="82">
        <f>VLOOKUP(B276,$AJ$3:$AK$11,2,FALSE)</f>
        <v/>
      </c>
      <c r="D276" s="82" t="n">
        <v>0</v>
      </c>
      <c r="E276" s="82" t="n">
        <v>0</v>
      </c>
      <c r="F276" s="82" t="n">
        <v>0</v>
      </c>
      <c r="G276" s="82" t="n">
        <v>0</v>
      </c>
      <c r="H276" s="82" t="n">
        <v>0</v>
      </c>
      <c r="I276" s="82" t="n">
        <v>0</v>
      </c>
      <c r="J276" s="82" t="n">
        <v>0</v>
      </c>
      <c r="K276" s="82" t="n">
        <v>0</v>
      </c>
      <c r="L276" s="82" t="n">
        <v>0</v>
      </c>
      <c r="M276" s="82" t="n">
        <v>0</v>
      </c>
      <c r="N276" s="82" t="n">
        <v>0</v>
      </c>
      <c r="O276" s="82" t="n">
        <v>0</v>
      </c>
      <c r="P276" s="82" t="n">
        <v>0</v>
      </c>
      <c r="Q276" s="82" t="n">
        <v>0</v>
      </c>
      <c r="R276" s="82" t="n">
        <v>0</v>
      </c>
      <c r="S276" s="82" t="n">
        <v>0</v>
      </c>
      <c r="T276" s="82" t="n">
        <v>0</v>
      </c>
      <c r="U276" s="82" t="n">
        <v>0</v>
      </c>
      <c r="V276" s="82" t="n">
        <v>0</v>
      </c>
      <c r="W276" s="82" t="n">
        <v>0</v>
      </c>
      <c r="X276" s="82" t="n">
        <v>0</v>
      </c>
      <c r="Y276" s="82" t="n">
        <v>0</v>
      </c>
      <c r="Z276" s="82" t="n">
        <v>0</v>
      </c>
      <c r="AA276" s="82" t="n">
        <v>0</v>
      </c>
      <c r="AB276" s="82" t="n">
        <v>0</v>
      </c>
      <c r="AC276" s="82" t="n">
        <v>0</v>
      </c>
      <c r="AD276" s="82" t="n">
        <v>0</v>
      </c>
      <c r="AE276" s="82" t="n">
        <v>0</v>
      </c>
      <c r="AF276" s="82" t="n">
        <v>0</v>
      </c>
      <c r="AG276" s="82" t="n">
        <v>0</v>
      </c>
      <c r="AH276" s="82" t="n">
        <v>0</v>
      </c>
    </row>
    <row r="277" ht="15.75" customHeight="1" s="120">
      <c r="A277" s="81" t="inlineStr">
        <is>
          <t>New Mexico</t>
        </is>
      </c>
      <c r="B277" s="82" t="inlineStr">
        <is>
          <t>Agriculture - CH4 - Agricultural Residue Burning</t>
        </is>
      </c>
      <c r="C277" s="82">
        <f>VLOOKUP(B277,$AJ$3:$AK$11,2,FALSE)</f>
        <v/>
      </c>
      <c r="D277" s="82" t="n">
        <v>0</v>
      </c>
      <c r="E277" s="82" t="n">
        <v>0</v>
      </c>
      <c r="F277" s="82" t="n">
        <v>0</v>
      </c>
      <c r="G277" s="82" t="n">
        <v>0</v>
      </c>
      <c r="H277" s="82" t="n">
        <v>0</v>
      </c>
      <c r="I277" s="82" t="n">
        <v>0</v>
      </c>
      <c r="J277" s="82" t="n">
        <v>0</v>
      </c>
      <c r="K277" s="82" t="n">
        <v>0</v>
      </c>
      <c r="L277" s="82" t="n">
        <v>0</v>
      </c>
      <c r="M277" s="82" t="n">
        <v>0</v>
      </c>
      <c r="N277" s="82" t="n">
        <v>0</v>
      </c>
      <c r="O277" s="82" t="n">
        <v>0</v>
      </c>
      <c r="P277" s="82" t="n">
        <v>0</v>
      </c>
      <c r="Q277" s="82" t="n">
        <v>0</v>
      </c>
      <c r="R277" s="82" t="n">
        <v>0</v>
      </c>
      <c r="S277" s="82" t="n">
        <v>0</v>
      </c>
      <c r="T277" s="82" t="n">
        <v>0</v>
      </c>
      <c r="U277" s="82" t="n">
        <v>0</v>
      </c>
      <c r="V277" s="82" t="n">
        <v>0</v>
      </c>
      <c r="W277" s="82" t="n">
        <v>0</v>
      </c>
      <c r="X277" s="82" t="n">
        <v>0</v>
      </c>
      <c r="Y277" s="82" t="n">
        <v>0</v>
      </c>
      <c r="Z277" s="82" t="n">
        <v>0</v>
      </c>
      <c r="AA277" s="82" t="n">
        <v>0</v>
      </c>
      <c r="AB277" s="82" t="n">
        <v>0</v>
      </c>
      <c r="AC277" s="82" t="n">
        <v>0</v>
      </c>
      <c r="AD277" s="82" t="n">
        <v>0</v>
      </c>
      <c r="AE277" s="82" t="n">
        <v>0</v>
      </c>
      <c r="AF277" s="82" t="n">
        <v>0</v>
      </c>
      <c r="AG277" s="82" t="n">
        <v>0</v>
      </c>
      <c r="AH277" s="82" t="n">
        <v>0</v>
      </c>
    </row>
    <row r="278" ht="15.75" customHeight="1" s="120">
      <c r="A278" s="81" t="inlineStr">
        <is>
          <t>New Mexico</t>
        </is>
      </c>
      <c r="B278" s="82" t="inlineStr">
        <is>
          <t>Agriculture - N2O - Manure Management</t>
        </is>
      </c>
      <c r="C278" s="82">
        <f>VLOOKUP(B278,$AJ$3:$AK$11,2,FALSE)</f>
        <v/>
      </c>
      <c r="D278" s="82" t="n">
        <v>0.1</v>
      </c>
      <c r="E278" s="82" t="n">
        <v>0.09</v>
      </c>
      <c r="F278" s="82" t="n">
        <v>0.1</v>
      </c>
      <c r="G278" s="82" t="n">
        <v>0.11</v>
      </c>
      <c r="H278" s="82" t="n">
        <v>0.14</v>
      </c>
      <c r="I278" s="82" t="n">
        <v>0.15</v>
      </c>
      <c r="J278" s="82" t="n">
        <v>0.14</v>
      </c>
      <c r="K278" s="82" t="n">
        <v>0.14</v>
      </c>
      <c r="L278" s="82" t="n">
        <v>0.14</v>
      </c>
      <c r="M278" s="82" t="n">
        <v>0.14</v>
      </c>
      <c r="N278" s="82" t="n">
        <v>0.15</v>
      </c>
      <c r="O278" s="82" t="n">
        <v>0.15</v>
      </c>
      <c r="P278" s="82" t="n">
        <v>0.15</v>
      </c>
      <c r="Q278" s="82" t="n">
        <v>0.17</v>
      </c>
      <c r="R278" s="82" t="n">
        <v>0.17</v>
      </c>
      <c r="S278" s="82" t="n">
        <v>0.19</v>
      </c>
      <c r="T278" s="82" t="n">
        <v>0.21</v>
      </c>
      <c r="U278" s="82" t="n">
        <v>0.21</v>
      </c>
      <c r="V278" s="82" t="n">
        <v>0.22</v>
      </c>
      <c r="W278" s="82" t="n">
        <v>0.24</v>
      </c>
      <c r="X278" s="82" t="n">
        <v>0.24</v>
      </c>
      <c r="Y278" s="82" t="n">
        <v>0.23</v>
      </c>
      <c r="Z278" s="82" t="n">
        <v>0.22</v>
      </c>
      <c r="AA278" s="82" t="n">
        <v>0.22</v>
      </c>
      <c r="AB278" s="82" t="n">
        <v>0.22</v>
      </c>
      <c r="AC278" s="82" t="n">
        <v>0.22</v>
      </c>
      <c r="AD278" s="82" t="n">
        <v>0.22</v>
      </c>
      <c r="AE278" s="82" t="n">
        <v>0.22</v>
      </c>
      <c r="AF278" s="82" t="n">
        <v>0</v>
      </c>
      <c r="AG278" s="82" t="n">
        <v>0</v>
      </c>
      <c r="AH278" s="82" t="n">
        <v>0</v>
      </c>
    </row>
    <row r="279" ht="15.75" customHeight="1" s="120">
      <c r="A279" s="81" t="inlineStr">
        <is>
          <t>New Mexico</t>
        </is>
      </c>
      <c r="B279" s="82" t="inlineStr">
        <is>
          <t>Agriculture - N2O - Ag Soils</t>
        </is>
      </c>
      <c r="C279" s="82">
        <f>VLOOKUP(B279,$AJ$3:$AK$11,2,FALSE)</f>
        <v/>
      </c>
      <c r="D279" s="82" t="n">
        <v>1.69</v>
      </c>
      <c r="E279" s="82" t="n">
        <v>1.65</v>
      </c>
      <c r="F279" s="82" t="n">
        <v>1.69</v>
      </c>
      <c r="G279" s="82" t="n">
        <v>1.74</v>
      </c>
      <c r="H279" s="82" t="n">
        <v>1.8</v>
      </c>
      <c r="I279" s="82" t="n">
        <v>1.8</v>
      </c>
      <c r="J279" s="82" t="n">
        <v>1.87</v>
      </c>
      <c r="K279" s="82" t="n">
        <v>1.91</v>
      </c>
      <c r="L279" s="82" t="n">
        <v>1.89</v>
      </c>
      <c r="M279" s="82" t="n">
        <v>1.93</v>
      </c>
      <c r="N279" s="82" t="n">
        <v>1.91</v>
      </c>
      <c r="O279" s="82" t="n">
        <v>1.87</v>
      </c>
      <c r="P279" s="82" t="n">
        <v>1.85</v>
      </c>
      <c r="Q279" s="82" t="n">
        <v>1.81</v>
      </c>
      <c r="R279" s="82" t="n">
        <v>1.77</v>
      </c>
      <c r="S279" s="82" t="n">
        <v>1.81</v>
      </c>
      <c r="T279" s="82" t="n">
        <v>1.79</v>
      </c>
      <c r="U279" s="82" t="n">
        <v>1.86</v>
      </c>
      <c r="V279" s="82" t="n">
        <v>1.87</v>
      </c>
      <c r="W279" s="82" t="n">
        <v>1.84</v>
      </c>
      <c r="X279" s="82" t="n">
        <v>1.82</v>
      </c>
      <c r="Y279" s="82" t="n">
        <v>1.78</v>
      </c>
      <c r="Z279" s="82" t="n">
        <v>1.66</v>
      </c>
      <c r="AA279" s="82" t="n">
        <v>1.6</v>
      </c>
      <c r="AB279" s="82" t="n">
        <v>1.54</v>
      </c>
      <c r="AC279" s="82" t="n">
        <v>1.57</v>
      </c>
      <c r="AD279" s="82" t="n">
        <v>1.59</v>
      </c>
      <c r="AE279" s="82" t="n">
        <v>1.61</v>
      </c>
      <c r="AF279" s="82" t="n">
        <v>0</v>
      </c>
      <c r="AG279" s="82" t="n">
        <v>0</v>
      </c>
      <c r="AH279" s="82" t="n">
        <v>0</v>
      </c>
    </row>
    <row r="280" ht="15.75" customHeight="1" s="120">
      <c r="A280" s="81" t="inlineStr">
        <is>
          <t>New Mexico</t>
        </is>
      </c>
      <c r="B280" s="82" t="inlineStr">
        <is>
          <t>Agriculture - N2O - Agricultural Residue Burning</t>
        </is>
      </c>
      <c r="C280" s="82">
        <f>VLOOKUP(B280,$AJ$3:$AK$11,2,FALSE)</f>
        <v/>
      </c>
      <c r="D280" s="82" t="n">
        <v>0</v>
      </c>
      <c r="E280" s="82" t="n">
        <v>0</v>
      </c>
      <c r="F280" s="82" t="n">
        <v>0</v>
      </c>
      <c r="G280" s="82" t="n">
        <v>0</v>
      </c>
      <c r="H280" s="82" t="n">
        <v>0</v>
      </c>
      <c r="I280" s="82" t="n">
        <v>0</v>
      </c>
      <c r="J280" s="82" t="n">
        <v>0</v>
      </c>
      <c r="K280" s="82" t="n">
        <v>0</v>
      </c>
      <c r="L280" s="82" t="n">
        <v>0</v>
      </c>
      <c r="M280" s="82" t="n">
        <v>0</v>
      </c>
      <c r="N280" s="82" t="n">
        <v>0</v>
      </c>
      <c r="O280" s="82" t="n">
        <v>0</v>
      </c>
      <c r="P280" s="82" t="n">
        <v>0</v>
      </c>
      <c r="Q280" s="82" t="n">
        <v>0</v>
      </c>
      <c r="R280" s="82" t="n">
        <v>0</v>
      </c>
      <c r="S280" s="82" t="n">
        <v>0</v>
      </c>
      <c r="T280" s="82" t="n">
        <v>0</v>
      </c>
      <c r="U280" s="82" t="n">
        <v>0</v>
      </c>
      <c r="V280" s="82" t="n">
        <v>0</v>
      </c>
      <c r="W280" s="82" t="n">
        <v>0</v>
      </c>
      <c r="X280" s="82" t="n">
        <v>0</v>
      </c>
      <c r="Y280" s="82" t="n">
        <v>0</v>
      </c>
      <c r="Z280" s="82" t="n">
        <v>0</v>
      </c>
      <c r="AA280" s="82" t="n">
        <v>0</v>
      </c>
      <c r="AB280" s="82" t="n">
        <v>0</v>
      </c>
      <c r="AC280" s="82" t="n">
        <v>0</v>
      </c>
      <c r="AD280" s="82" t="n">
        <v>0</v>
      </c>
      <c r="AE280" s="82" t="n">
        <v>0</v>
      </c>
      <c r="AF280" s="82" t="n">
        <v>0</v>
      </c>
      <c r="AG280" s="82" t="n">
        <v>0</v>
      </c>
      <c r="AH280" s="82" t="n">
        <v>0</v>
      </c>
    </row>
    <row r="281" ht="15.75" customHeight="1" s="120">
      <c r="A281" s="81" t="inlineStr">
        <is>
          <t>New York</t>
        </is>
      </c>
      <c r="B281" s="82" t="inlineStr">
        <is>
          <t>Agriculture - CO2 - Liming</t>
        </is>
      </c>
      <c r="C281" s="82">
        <f>VLOOKUP(B281,$AJ$3:$AK$11,2,FALSE)</f>
        <v/>
      </c>
      <c r="D281" s="82" t="n">
        <v>0</v>
      </c>
      <c r="E281" s="82" t="n">
        <v>0</v>
      </c>
      <c r="F281" s="82" t="n">
        <v>0</v>
      </c>
      <c r="G281" s="82" t="n">
        <v>0</v>
      </c>
      <c r="H281" s="82" t="n">
        <v>0</v>
      </c>
      <c r="I281" s="82" t="n">
        <v>0</v>
      </c>
      <c r="J281" s="82" t="n">
        <v>0</v>
      </c>
      <c r="K281" s="82" t="n">
        <v>0</v>
      </c>
      <c r="L281" s="82" t="n">
        <v>0</v>
      </c>
      <c r="M281" s="82" t="n">
        <v>0</v>
      </c>
      <c r="N281" s="82" t="n">
        <v>0</v>
      </c>
      <c r="O281" s="82" t="n">
        <v>0.07000000000000001</v>
      </c>
      <c r="P281" s="82" t="n">
        <v>0.28</v>
      </c>
      <c r="Q281" s="82" t="n">
        <v>0.33</v>
      </c>
      <c r="R281" s="82" t="n">
        <v>0.03</v>
      </c>
      <c r="S281" s="82" t="n">
        <v>0.03</v>
      </c>
      <c r="T281" s="82" t="n">
        <v>0.04</v>
      </c>
      <c r="U281" s="82" t="n">
        <v>0.06</v>
      </c>
      <c r="V281" s="82" t="n">
        <v>0</v>
      </c>
      <c r="W281" s="82" t="n">
        <v>0.04</v>
      </c>
      <c r="X281" s="82" t="n">
        <v>0.06</v>
      </c>
      <c r="Y281" s="82" t="n">
        <v>0.05</v>
      </c>
      <c r="Z281" s="82" t="n">
        <v>0.76</v>
      </c>
      <c r="AA281" s="82" t="n">
        <v>0.05</v>
      </c>
      <c r="AB281" s="82" t="n">
        <v>0.02</v>
      </c>
      <c r="AC281" s="82" t="n">
        <v>0.02</v>
      </c>
      <c r="AD281" s="82" t="n">
        <v>0.01</v>
      </c>
      <c r="AE281" s="82" t="n">
        <v>0.01</v>
      </c>
      <c r="AF281" s="82" t="n">
        <v>0</v>
      </c>
      <c r="AG281" s="82" t="n">
        <v>0</v>
      </c>
      <c r="AH281" s="82" t="n">
        <v>0</v>
      </c>
    </row>
    <row r="282" ht="15.75" customHeight="1" s="120">
      <c r="A282" s="81" t="inlineStr">
        <is>
          <t>New York</t>
        </is>
      </c>
      <c r="B282" s="82" t="inlineStr">
        <is>
          <t>Agriculture - CO2 - Urea Fertilization</t>
        </is>
      </c>
      <c r="C282" s="82">
        <f>VLOOKUP(B282,$AJ$3:$AK$11,2,FALSE)</f>
        <v/>
      </c>
      <c r="D282" s="82" t="n">
        <v>0.02</v>
      </c>
      <c r="E282" s="82" t="n">
        <v>0.02</v>
      </c>
      <c r="F282" s="82" t="n">
        <v>0.03</v>
      </c>
      <c r="G282" s="82" t="n">
        <v>0.04</v>
      </c>
      <c r="H282" s="82" t="n">
        <v>0.03</v>
      </c>
      <c r="I282" s="82" t="n">
        <v>0.02</v>
      </c>
      <c r="J282" s="82" t="n">
        <v>0.02</v>
      </c>
      <c r="K282" s="82" t="n">
        <v>0.02</v>
      </c>
      <c r="L282" s="82" t="n">
        <v>0.03</v>
      </c>
      <c r="M282" s="82" t="n">
        <v>0.04</v>
      </c>
      <c r="N282" s="82" t="n">
        <v>0.03</v>
      </c>
      <c r="O282" s="82" t="n">
        <v>0.03</v>
      </c>
      <c r="P282" s="82" t="n">
        <v>0.02</v>
      </c>
      <c r="Q282" s="82" t="n">
        <v>0.02</v>
      </c>
      <c r="R282" s="82" t="n">
        <v>0.02</v>
      </c>
      <c r="S282" s="82" t="n">
        <v>0.02</v>
      </c>
      <c r="T282" s="82" t="n">
        <v>0.02</v>
      </c>
      <c r="U282" s="82" t="n">
        <v>0.02</v>
      </c>
      <c r="V282" s="82" t="n">
        <v>0.02</v>
      </c>
      <c r="W282" s="82" t="n">
        <v>0.02</v>
      </c>
      <c r="X282" s="82" t="n">
        <v>0.02</v>
      </c>
      <c r="Y282" s="82" t="n">
        <v>0.02</v>
      </c>
      <c r="Z282" s="82" t="n">
        <v>0.03</v>
      </c>
      <c r="AA282" s="82" t="n">
        <v>0.03</v>
      </c>
      <c r="AB282" s="82" t="n">
        <v>0.03</v>
      </c>
      <c r="AC282" s="82" t="n">
        <v>0.03</v>
      </c>
      <c r="AD282" s="82" t="n">
        <v>0.03</v>
      </c>
      <c r="AE282" s="82" t="n">
        <v>0.03</v>
      </c>
      <c r="AF282" s="82" t="n">
        <v>0</v>
      </c>
      <c r="AG282" s="82" t="n">
        <v>0</v>
      </c>
      <c r="AH282" s="82" t="n">
        <v>0</v>
      </c>
    </row>
    <row r="283" ht="15.75" customHeight="1" s="120">
      <c r="A283" s="81" t="inlineStr">
        <is>
          <t>New York</t>
        </is>
      </c>
      <c r="B283" s="82" t="inlineStr">
        <is>
          <t>Agriculture - CH4 - Enteric Fermentation</t>
        </is>
      </c>
      <c r="C283" s="82">
        <f>VLOOKUP(B283,$AJ$3:$AK$11,2,FALSE)</f>
        <v/>
      </c>
      <c r="D283" s="82" t="n">
        <v>3.39</v>
      </c>
      <c r="E283" s="82" t="n">
        <v>3.36</v>
      </c>
      <c r="F283" s="82" t="n">
        <v>3.39</v>
      </c>
      <c r="G283" s="82" t="n">
        <v>3.37</v>
      </c>
      <c r="H283" s="82" t="n">
        <v>3.29</v>
      </c>
      <c r="I283" s="82" t="n">
        <v>3.23</v>
      </c>
      <c r="J283" s="82" t="n">
        <v>3.21</v>
      </c>
      <c r="K283" s="82" t="n">
        <v>3.22</v>
      </c>
      <c r="L283" s="82" t="n">
        <v>3.24</v>
      </c>
      <c r="M283" s="82" t="n">
        <v>3.32</v>
      </c>
      <c r="N283" s="82" t="n">
        <v>3.33</v>
      </c>
      <c r="O283" s="82" t="n">
        <v>3.19</v>
      </c>
      <c r="P283" s="82" t="n">
        <v>3.24</v>
      </c>
      <c r="Q283" s="82" t="n">
        <v>3.24</v>
      </c>
      <c r="R283" s="82" t="n">
        <v>3.14</v>
      </c>
      <c r="S283" s="82" t="n">
        <v>3.17</v>
      </c>
      <c r="T283" s="82" t="n">
        <v>3.19</v>
      </c>
      <c r="U283" s="82" t="n">
        <v>3.35</v>
      </c>
      <c r="V283" s="82" t="n">
        <v>3.42</v>
      </c>
      <c r="W283" s="82" t="n">
        <v>3.29</v>
      </c>
      <c r="X283" s="82" t="n">
        <v>3.33</v>
      </c>
      <c r="Y283" s="82" t="n">
        <v>3.34</v>
      </c>
      <c r="Z283" s="82" t="n">
        <v>3.39</v>
      </c>
      <c r="AA283" s="82" t="n">
        <v>3.4</v>
      </c>
      <c r="AB283" s="82" t="n">
        <v>3.52</v>
      </c>
      <c r="AC283" s="82" t="n">
        <v>3.54</v>
      </c>
      <c r="AD283" s="82" t="n">
        <v>3.65</v>
      </c>
      <c r="AE283" s="82" t="n">
        <v>3.69</v>
      </c>
      <c r="AF283" s="82" t="n">
        <v>0</v>
      </c>
      <c r="AG283" s="82" t="n">
        <v>0</v>
      </c>
      <c r="AH283" s="82" t="n">
        <v>0</v>
      </c>
    </row>
    <row r="284" ht="15.75" customHeight="1" s="120">
      <c r="A284" s="81" t="inlineStr">
        <is>
          <t>New York</t>
        </is>
      </c>
      <c r="B284" s="82" t="inlineStr">
        <is>
          <t>Agriculture - CH4 - Manure Management</t>
        </is>
      </c>
      <c r="C284" s="82">
        <f>VLOOKUP(B284,$AJ$3:$AK$11,2,FALSE)</f>
        <v/>
      </c>
      <c r="D284" s="82" t="n">
        <v>0.5</v>
      </c>
      <c r="E284" s="82" t="n">
        <v>0.52</v>
      </c>
      <c r="F284" s="82" t="n">
        <v>0.48</v>
      </c>
      <c r="G284" s="82" t="n">
        <v>0.52</v>
      </c>
      <c r="H284" s="82" t="n">
        <v>0.52</v>
      </c>
      <c r="I284" s="82" t="n">
        <v>0.5600000000000001</v>
      </c>
      <c r="J284" s="82" t="n">
        <v>0.55</v>
      </c>
      <c r="K284" s="82" t="n">
        <v>0.55</v>
      </c>
      <c r="L284" s="82" t="n">
        <v>0.61</v>
      </c>
      <c r="M284" s="82" t="n">
        <v>0.68</v>
      </c>
      <c r="N284" s="82" t="n">
        <v>0.67</v>
      </c>
      <c r="O284" s="82" t="n">
        <v>0.7</v>
      </c>
      <c r="P284" s="82" t="n">
        <v>0.75</v>
      </c>
      <c r="Q284" s="82" t="n">
        <v>0.75</v>
      </c>
      <c r="R284" s="82" t="n">
        <v>0.74</v>
      </c>
      <c r="S284" s="82" t="n">
        <v>0.83</v>
      </c>
      <c r="T284" s="82" t="n">
        <v>0.8100000000000001</v>
      </c>
      <c r="U284" s="82" t="n">
        <v>0.87</v>
      </c>
      <c r="V284" s="82" t="n">
        <v>0.9</v>
      </c>
      <c r="W284" s="82" t="n">
        <v>0.8</v>
      </c>
      <c r="X284" s="82" t="n">
        <v>0.87</v>
      </c>
      <c r="Y284" s="82" t="n">
        <v>0.88</v>
      </c>
      <c r="Z284" s="82" t="n">
        <v>0.9</v>
      </c>
      <c r="AA284" s="82" t="n">
        <v>0.88</v>
      </c>
      <c r="AB284" s="82" t="n">
        <v>0.89</v>
      </c>
      <c r="AC284" s="82" t="n">
        <v>0.93</v>
      </c>
      <c r="AD284" s="82" t="n">
        <v>0.9399999999999999</v>
      </c>
      <c r="AE284" s="82" t="n">
        <v>0.91</v>
      </c>
      <c r="AF284" s="82" t="n">
        <v>0</v>
      </c>
      <c r="AG284" s="82" t="n">
        <v>0</v>
      </c>
      <c r="AH284" s="82" t="n">
        <v>0</v>
      </c>
    </row>
    <row r="285" ht="15.75" customHeight="1" s="120">
      <c r="A285" s="81" t="inlineStr">
        <is>
          <t>New York</t>
        </is>
      </c>
      <c r="B285" s="82" t="inlineStr">
        <is>
          <t>Agriculture - CH4 - Rice Cultivation</t>
        </is>
      </c>
      <c r="C285" s="82">
        <f>VLOOKUP(B285,$AJ$3:$AK$11,2,FALSE)</f>
        <v/>
      </c>
      <c r="D285" s="82" t="n">
        <v>0</v>
      </c>
      <c r="E285" s="82" t="n">
        <v>0</v>
      </c>
      <c r="F285" s="82" t="n">
        <v>0</v>
      </c>
      <c r="G285" s="82" t="n">
        <v>0</v>
      </c>
      <c r="H285" s="82" t="n">
        <v>0</v>
      </c>
      <c r="I285" s="82" t="n">
        <v>0</v>
      </c>
      <c r="J285" s="82" t="n">
        <v>0</v>
      </c>
      <c r="K285" s="82" t="n">
        <v>0</v>
      </c>
      <c r="L285" s="82" t="n">
        <v>0</v>
      </c>
      <c r="M285" s="82" t="n">
        <v>0</v>
      </c>
      <c r="N285" s="82" t="n">
        <v>0</v>
      </c>
      <c r="O285" s="82" t="n">
        <v>0</v>
      </c>
      <c r="P285" s="82" t="n">
        <v>0</v>
      </c>
      <c r="Q285" s="82" t="n">
        <v>0</v>
      </c>
      <c r="R285" s="82" t="n">
        <v>0</v>
      </c>
      <c r="S285" s="82" t="n">
        <v>0</v>
      </c>
      <c r="T285" s="82" t="n">
        <v>0</v>
      </c>
      <c r="U285" s="82" t="n">
        <v>0</v>
      </c>
      <c r="V285" s="82" t="n">
        <v>0</v>
      </c>
      <c r="W285" s="82" t="n">
        <v>0</v>
      </c>
      <c r="X285" s="82" t="n">
        <v>0</v>
      </c>
      <c r="Y285" s="82" t="n">
        <v>0</v>
      </c>
      <c r="Z285" s="82" t="n">
        <v>0</v>
      </c>
      <c r="AA285" s="82" t="n">
        <v>0</v>
      </c>
      <c r="AB285" s="82" t="n">
        <v>0</v>
      </c>
      <c r="AC285" s="82" t="n">
        <v>0</v>
      </c>
      <c r="AD285" s="82" t="n">
        <v>0</v>
      </c>
      <c r="AE285" s="82" t="n">
        <v>0</v>
      </c>
      <c r="AF285" s="82" t="n">
        <v>0</v>
      </c>
      <c r="AG285" s="82" t="n">
        <v>0</v>
      </c>
      <c r="AH285" s="82" t="n">
        <v>0</v>
      </c>
    </row>
    <row r="286" ht="15.75" customHeight="1" s="120">
      <c r="A286" s="81" t="inlineStr">
        <is>
          <t>New York</t>
        </is>
      </c>
      <c r="B286" s="82" t="inlineStr">
        <is>
          <t>Agriculture - CH4 - Agricultural Residue Burning</t>
        </is>
      </c>
      <c r="C286" s="82">
        <f>VLOOKUP(B286,$AJ$3:$AK$11,2,FALSE)</f>
        <v/>
      </c>
      <c r="D286" s="82" t="n">
        <v>0</v>
      </c>
      <c r="E286" s="82" t="n">
        <v>0</v>
      </c>
      <c r="F286" s="82" t="n">
        <v>0</v>
      </c>
      <c r="G286" s="82" t="n">
        <v>0</v>
      </c>
      <c r="H286" s="82" t="n">
        <v>0</v>
      </c>
      <c r="I286" s="82" t="n">
        <v>0</v>
      </c>
      <c r="J286" s="82" t="n">
        <v>0</v>
      </c>
      <c r="K286" s="82" t="n">
        <v>0</v>
      </c>
      <c r="L286" s="82" t="n">
        <v>0</v>
      </c>
      <c r="M286" s="82" t="n">
        <v>0</v>
      </c>
      <c r="N286" s="82" t="n">
        <v>0</v>
      </c>
      <c r="O286" s="82" t="n">
        <v>0</v>
      </c>
      <c r="P286" s="82" t="n">
        <v>0</v>
      </c>
      <c r="Q286" s="82" t="n">
        <v>0</v>
      </c>
      <c r="R286" s="82" t="n">
        <v>0</v>
      </c>
      <c r="S286" s="82" t="n">
        <v>0</v>
      </c>
      <c r="T286" s="82" t="n">
        <v>0</v>
      </c>
      <c r="U286" s="82" t="n">
        <v>0</v>
      </c>
      <c r="V286" s="82" t="n">
        <v>0</v>
      </c>
      <c r="W286" s="82" t="n">
        <v>0</v>
      </c>
      <c r="X286" s="82" t="n">
        <v>0</v>
      </c>
      <c r="Y286" s="82" t="n">
        <v>0</v>
      </c>
      <c r="Z286" s="82" t="n">
        <v>0</v>
      </c>
      <c r="AA286" s="82" t="n">
        <v>0</v>
      </c>
      <c r="AB286" s="82" t="n">
        <v>0</v>
      </c>
      <c r="AC286" s="82" t="n">
        <v>0</v>
      </c>
      <c r="AD286" s="82" t="n">
        <v>0</v>
      </c>
      <c r="AE286" s="82" t="n">
        <v>0</v>
      </c>
      <c r="AF286" s="82" t="n">
        <v>0</v>
      </c>
      <c r="AG286" s="82" t="n">
        <v>0</v>
      </c>
      <c r="AH286" s="82" t="n">
        <v>0</v>
      </c>
    </row>
    <row r="287" ht="15.75" customHeight="1" s="120">
      <c r="A287" s="81" t="inlineStr">
        <is>
          <t>New York</t>
        </is>
      </c>
      <c r="B287" s="82" t="inlineStr">
        <is>
          <t>Agriculture - N2O - Manure Management</t>
        </is>
      </c>
      <c r="C287" s="82">
        <f>VLOOKUP(B287,$AJ$3:$AK$11,2,FALSE)</f>
        <v/>
      </c>
      <c r="D287" s="82" t="n">
        <v>0.44</v>
      </c>
      <c r="E287" s="82" t="n">
        <v>0.44</v>
      </c>
      <c r="F287" s="82" t="n">
        <v>0.44</v>
      </c>
      <c r="G287" s="82" t="n">
        <v>0.44</v>
      </c>
      <c r="H287" s="82" t="n">
        <v>0.42</v>
      </c>
      <c r="I287" s="82" t="n">
        <v>0.41</v>
      </c>
      <c r="J287" s="82" t="n">
        <v>0.4</v>
      </c>
      <c r="K287" s="82" t="n">
        <v>0.4</v>
      </c>
      <c r="L287" s="82" t="n">
        <v>0.4</v>
      </c>
      <c r="M287" s="82" t="n">
        <v>0.38</v>
      </c>
      <c r="N287" s="82" t="n">
        <v>0.38</v>
      </c>
      <c r="O287" s="82" t="n">
        <v>0.36</v>
      </c>
      <c r="P287" s="82" t="n">
        <v>0.36</v>
      </c>
      <c r="Q287" s="82" t="n">
        <v>0.36</v>
      </c>
      <c r="R287" s="82" t="n">
        <v>0.33</v>
      </c>
      <c r="S287" s="82" t="n">
        <v>0.37</v>
      </c>
      <c r="T287" s="82" t="n">
        <v>0.38</v>
      </c>
      <c r="U287" s="82" t="n">
        <v>0.36</v>
      </c>
      <c r="V287" s="82" t="n">
        <v>0.35</v>
      </c>
      <c r="W287" s="82" t="n">
        <v>0.35</v>
      </c>
      <c r="X287" s="82" t="n">
        <v>0.34</v>
      </c>
      <c r="Y287" s="82" t="n">
        <v>0.33</v>
      </c>
      <c r="Z287" s="82" t="n">
        <v>0.33</v>
      </c>
      <c r="AA287" s="82" t="n">
        <v>0.33</v>
      </c>
      <c r="AB287" s="82" t="n">
        <v>0.34</v>
      </c>
      <c r="AC287" s="82" t="n">
        <v>0.35</v>
      </c>
      <c r="AD287" s="82" t="n">
        <v>0.35</v>
      </c>
      <c r="AE287" s="82" t="n">
        <v>0.35</v>
      </c>
      <c r="AF287" s="82" t="n">
        <v>0</v>
      </c>
      <c r="AG287" s="82" t="n">
        <v>0</v>
      </c>
      <c r="AH287" s="82" t="n">
        <v>0</v>
      </c>
    </row>
    <row r="288" ht="15.75" customHeight="1" s="120">
      <c r="A288" s="81" t="inlineStr">
        <is>
          <t>New York</t>
        </is>
      </c>
      <c r="B288" s="82" t="inlineStr">
        <is>
          <t>Agriculture - N2O - Ag Soils</t>
        </is>
      </c>
      <c r="C288" s="82">
        <f>VLOOKUP(B288,$AJ$3:$AK$11,2,FALSE)</f>
        <v/>
      </c>
      <c r="D288" s="82" t="n">
        <v>2.21</v>
      </c>
      <c r="E288" s="82" t="n">
        <v>2.16</v>
      </c>
      <c r="F288" s="82" t="n">
        <v>2.23</v>
      </c>
      <c r="G288" s="82" t="n">
        <v>2.25</v>
      </c>
      <c r="H288" s="82" t="n">
        <v>2.3</v>
      </c>
      <c r="I288" s="82" t="n">
        <v>2.14</v>
      </c>
      <c r="J288" s="82" t="n">
        <v>2.04</v>
      </c>
      <c r="K288" s="82" t="n">
        <v>2.1</v>
      </c>
      <c r="L288" s="82" t="n">
        <v>2.21</v>
      </c>
      <c r="M288" s="82" t="n">
        <v>2.14</v>
      </c>
      <c r="N288" s="82" t="n">
        <v>2.07</v>
      </c>
      <c r="O288" s="82" t="n">
        <v>2.11</v>
      </c>
      <c r="P288" s="82" t="n">
        <v>2.07</v>
      </c>
      <c r="Q288" s="82" t="n">
        <v>2.17</v>
      </c>
      <c r="R288" s="82" t="n">
        <v>2.14</v>
      </c>
      <c r="S288" s="82" t="n">
        <v>2.11</v>
      </c>
      <c r="T288" s="82" t="n">
        <v>2.12</v>
      </c>
      <c r="U288" s="82" t="n">
        <v>2.13</v>
      </c>
      <c r="V288" s="82" t="n">
        <v>2.14</v>
      </c>
      <c r="W288" s="82" t="n">
        <v>2.03</v>
      </c>
      <c r="X288" s="82" t="n">
        <v>2.17</v>
      </c>
      <c r="Y288" s="82" t="n">
        <v>2.13</v>
      </c>
      <c r="Z288" s="82" t="n">
        <v>2.25</v>
      </c>
      <c r="AA288" s="82" t="n">
        <v>2.34</v>
      </c>
      <c r="AB288" s="82" t="n">
        <v>2.41</v>
      </c>
      <c r="AC288" s="82" t="n">
        <v>2.36</v>
      </c>
      <c r="AD288" s="82" t="n">
        <v>2.41</v>
      </c>
      <c r="AE288" s="82" t="n">
        <v>2.25</v>
      </c>
      <c r="AF288" s="82" t="n">
        <v>0</v>
      </c>
      <c r="AG288" s="82" t="n">
        <v>0</v>
      </c>
      <c r="AH288" s="82" t="n">
        <v>0</v>
      </c>
    </row>
    <row r="289" ht="15.75" customHeight="1" s="120">
      <c r="A289" s="81" t="inlineStr">
        <is>
          <t>New York</t>
        </is>
      </c>
      <c r="B289" s="82" t="inlineStr">
        <is>
          <t>Agriculture - N2O - Agricultural Residue Burning</t>
        </is>
      </c>
      <c r="C289" s="82">
        <f>VLOOKUP(B289,$AJ$3:$AK$11,2,FALSE)</f>
        <v/>
      </c>
      <c r="D289" s="82" t="n">
        <v>0</v>
      </c>
      <c r="E289" s="82" t="n">
        <v>0</v>
      </c>
      <c r="F289" s="82" t="n">
        <v>0</v>
      </c>
      <c r="G289" s="82" t="n">
        <v>0</v>
      </c>
      <c r="H289" s="82" t="n">
        <v>0</v>
      </c>
      <c r="I289" s="82" t="n">
        <v>0</v>
      </c>
      <c r="J289" s="82" t="n">
        <v>0</v>
      </c>
      <c r="K289" s="82" t="n">
        <v>0</v>
      </c>
      <c r="L289" s="82" t="n">
        <v>0</v>
      </c>
      <c r="M289" s="82" t="n">
        <v>0</v>
      </c>
      <c r="N289" s="82" t="n">
        <v>0</v>
      </c>
      <c r="O289" s="82" t="n">
        <v>0</v>
      </c>
      <c r="P289" s="82" t="n">
        <v>0</v>
      </c>
      <c r="Q289" s="82" t="n">
        <v>0</v>
      </c>
      <c r="R289" s="82" t="n">
        <v>0</v>
      </c>
      <c r="S289" s="82" t="n">
        <v>0</v>
      </c>
      <c r="T289" s="82" t="n">
        <v>0</v>
      </c>
      <c r="U289" s="82" t="n">
        <v>0</v>
      </c>
      <c r="V289" s="82" t="n">
        <v>0</v>
      </c>
      <c r="W289" s="82" t="n">
        <v>0</v>
      </c>
      <c r="X289" s="82" t="n">
        <v>0</v>
      </c>
      <c r="Y289" s="82" t="n">
        <v>0</v>
      </c>
      <c r="Z289" s="82" t="n">
        <v>0</v>
      </c>
      <c r="AA289" s="82" t="n">
        <v>0</v>
      </c>
      <c r="AB289" s="82" t="n">
        <v>0</v>
      </c>
      <c r="AC289" s="82" t="n">
        <v>0</v>
      </c>
      <c r="AD289" s="82" t="n">
        <v>0</v>
      </c>
      <c r="AE289" s="82" t="n">
        <v>0</v>
      </c>
      <c r="AF289" s="82" t="n">
        <v>0</v>
      </c>
      <c r="AG289" s="82" t="n">
        <v>0</v>
      </c>
      <c r="AH289" s="82" t="n">
        <v>0</v>
      </c>
    </row>
    <row r="290" ht="15.75" customHeight="1" s="120">
      <c r="A290" s="81" t="inlineStr">
        <is>
          <t>North Carolina</t>
        </is>
      </c>
      <c r="B290" s="82" t="inlineStr">
        <is>
          <t>Agriculture - CO2 - Liming</t>
        </is>
      </c>
      <c r="C290" s="82">
        <f>VLOOKUP(B290,$AJ$3:$AK$11,2,FALSE)</f>
        <v/>
      </c>
      <c r="D290" s="82" t="n">
        <v>0.03</v>
      </c>
      <c r="E290" s="82" t="n">
        <v>0.03</v>
      </c>
      <c r="F290" s="82" t="n">
        <v>0.03</v>
      </c>
      <c r="G290" s="82" t="n">
        <v>0.02</v>
      </c>
      <c r="H290" s="82" t="n">
        <v>0</v>
      </c>
      <c r="I290" s="82" t="n">
        <v>0</v>
      </c>
      <c r="J290" s="82" t="n">
        <v>0</v>
      </c>
      <c r="K290" s="82" t="n">
        <v>0</v>
      </c>
      <c r="L290" s="82" t="n">
        <v>0</v>
      </c>
      <c r="M290" s="82" t="n">
        <v>0</v>
      </c>
      <c r="N290" s="82" t="n">
        <v>0</v>
      </c>
      <c r="O290" s="82" t="n">
        <v>0</v>
      </c>
      <c r="P290" s="82" t="n">
        <v>0</v>
      </c>
      <c r="Q290" s="82" t="n">
        <v>0</v>
      </c>
      <c r="R290" s="82" t="n">
        <v>0</v>
      </c>
      <c r="S290" s="82" t="n">
        <v>0</v>
      </c>
      <c r="T290" s="82" t="n">
        <v>0</v>
      </c>
      <c r="U290" s="82" t="n">
        <v>0</v>
      </c>
      <c r="V290" s="82" t="n">
        <v>0</v>
      </c>
      <c r="W290" s="82" t="n">
        <v>0</v>
      </c>
      <c r="X290" s="82" t="n">
        <v>0</v>
      </c>
      <c r="Y290" s="82" t="n">
        <v>0</v>
      </c>
      <c r="Z290" s="82" t="n">
        <v>0</v>
      </c>
      <c r="AA290" s="82" t="n">
        <v>0</v>
      </c>
      <c r="AB290" s="82" t="n">
        <v>0</v>
      </c>
      <c r="AC290" s="82" t="n">
        <v>0</v>
      </c>
      <c r="AD290" s="82" t="n">
        <v>0</v>
      </c>
      <c r="AE290" s="82" t="n">
        <v>0</v>
      </c>
      <c r="AF290" s="82" t="n">
        <v>0</v>
      </c>
      <c r="AG290" s="82" t="n">
        <v>0</v>
      </c>
      <c r="AH290" s="82" t="n">
        <v>0</v>
      </c>
    </row>
    <row r="291" ht="15.75" customHeight="1" s="120">
      <c r="A291" s="81" t="inlineStr">
        <is>
          <t>North Carolina</t>
        </is>
      </c>
      <c r="B291" s="82" t="inlineStr">
        <is>
          <t>Agriculture - CO2 - Urea Fertilization</t>
        </is>
      </c>
      <c r="C291" s="82">
        <f>VLOOKUP(B291,$AJ$3:$AK$11,2,FALSE)</f>
        <v/>
      </c>
      <c r="D291" s="82" t="n">
        <v>0.01</v>
      </c>
      <c r="E291" s="82" t="n">
        <v>0.01</v>
      </c>
      <c r="F291" s="82" t="n">
        <v>0.01</v>
      </c>
      <c r="G291" s="82" t="n">
        <v>0.01</v>
      </c>
      <c r="H291" s="82" t="n">
        <v>0.01</v>
      </c>
      <c r="I291" s="82" t="n">
        <v>0.01</v>
      </c>
      <c r="J291" s="82" t="n">
        <v>0.01</v>
      </c>
      <c r="K291" s="82" t="n">
        <v>0.01</v>
      </c>
      <c r="L291" s="82" t="n">
        <v>0.01</v>
      </c>
      <c r="M291" s="82" t="n">
        <v>0.01</v>
      </c>
      <c r="N291" s="82" t="n">
        <v>0.01</v>
      </c>
      <c r="O291" s="82" t="n">
        <v>0.01</v>
      </c>
      <c r="P291" s="82" t="n">
        <v>0.01</v>
      </c>
      <c r="Q291" s="82" t="n">
        <v>0.01</v>
      </c>
      <c r="R291" s="82" t="n">
        <v>0.01</v>
      </c>
      <c r="S291" s="82" t="n">
        <v>0.01</v>
      </c>
      <c r="T291" s="82" t="n">
        <v>0.01</v>
      </c>
      <c r="U291" s="82" t="n">
        <v>0.01</v>
      </c>
      <c r="V291" s="82" t="n">
        <v>0.01</v>
      </c>
      <c r="W291" s="82" t="n">
        <v>0.01</v>
      </c>
      <c r="X291" s="82" t="n">
        <v>0.01</v>
      </c>
      <c r="Y291" s="82" t="n">
        <v>0.01</v>
      </c>
      <c r="Z291" s="82" t="n">
        <v>0.01</v>
      </c>
      <c r="AA291" s="82" t="n">
        <v>0.01</v>
      </c>
      <c r="AB291" s="82" t="n">
        <v>0.01</v>
      </c>
      <c r="AC291" s="82" t="n">
        <v>0.01</v>
      </c>
      <c r="AD291" s="82" t="n">
        <v>0.01</v>
      </c>
      <c r="AE291" s="82" t="n">
        <v>0.01</v>
      </c>
      <c r="AF291" s="82" t="n">
        <v>0</v>
      </c>
      <c r="AG291" s="82" t="n">
        <v>0</v>
      </c>
      <c r="AH291" s="82" t="n">
        <v>0</v>
      </c>
    </row>
    <row r="292" ht="15.75" customHeight="1" s="120">
      <c r="A292" s="81" t="inlineStr">
        <is>
          <t>North Carolina</t>
        </is>
      </c>
      <c r="B292" s="82" t="inlineStr">
        <is>
          <t>Agriculture - CH4 - Enteric Fermentation</t>
        </is>
      </c>
      <c r="C292" s="82">
        <f>VLOOKUP(B292,$AJ$3:$AK$11,2,FALSE)</f>
        <v/>
      </c>
      <c r="D292" s="82" t="n">
        <v>1.61</v>
      </c>
      <c r="E292" s="82" t="n">
        <v>1.71</v>
      </c>
      <c r="F292" s="82" t="n">
        <v>1.81</v>
      </c>
      <c r="G292" s="82" t="n">
        <v>1.89</v>
      </c>
      <c r="H292" s="82" t="n">
        <v>1.99</v>
      </c>
      <c r="I292" s="82" t="n">
        <v>2.12</v>
      </c>
      <c r="J292" s="82" t="n">
        <v>2.22</v>
      </c>
      <c r="K292" s="82" t="n">
        <v>2.2</v>
      </c>
      <c r="L292" s="82" t="n">
        <v>2.01</v>
      </c>
      <c r="M292" s="82" t="n">
        <v>2.03</v>
      </c>
      <c r="N292" s="82" t="n">
        <v>1.96</v>
      </c>
      <c r="O292" s="82" t="n">
        <v>1.99</v>
      </c>
      <c r="P292" s="82" t="n">
        <v>2</v>
      </c>
      <c r="Q292" s="82" t="n">
        <v>1.94</v>
      </c>
      <c r="R292" s="82" t="n">
        <v>1.91</v>
      </c>
      <c r="S292" s="82" t="n">
        <v>1.89</v>
      </c>
      <c r="T292" s="82" t="n">
        <v>1.85</v>
      </c>
      <c r="U292" s="82" t="n">
        <v>1.87</v>
      </c>
      <c r="V292" s="82" t="n">
        <v>1.81</v>
      </c>
      <c r="W292" s="82" t="n">
        <v>1.82</v>
      </c>
      <c r="X292" s="82" t="n">
        <v>1.74</v>
      </c>
      <c r="Y292" s="82" t="n">
        <v>1.73</v>
      </c>
      <c r="Z292" s="82" t="n">
        <v>1.74</v>
      </c>
      <c r="AA292" s="82" t="n">
        <v>1.74</v>
      </c>
      <c r="AB292" s="82" t="n">
        <v>1.7</v>
      </c>
      <c r="AC292" s="82" t="n">
        <v>1.72</v>
      </c>
      <c r="AD292" s="82" t="n">
        <v>1.73</v>
      </c>
      <c r="AE292" s="82" t="n">
        <v>1.77</v>
      </c>
      <c r="AF292" s="82" t="n">
        <v>0</v>
      </c>
      <c r="AG292" s="82" t="n">
        <v>0</v>
      </c>
      <c r="AH292" s="82" t="n">
        <v>0</v>
      </c>
    </row>
    <row r="293" ht="15.75" customHeight="1" s="120">
      <c r="A293" s="81" t="inlineStr">
        <is>
          <t>North Carolina</t>
        </is>
      </c>
      <c r="B293" s="82" t="inlineStr">
        <is>
          <t>Agriculture - CH4 - Manure Management</t>
        </is>
      </c>
      <c r="C293" s="82">
        <f>VLOOKUP(B293,$AJ$3:$AK$11,2,FALSE)</f>
        <v/>
      </c>
      <c r="D293" s="82" t="n">
        <v>1.7</v>
      </c>
      <c r="E293" s="82" t="n">
        <v>1.95</v>
      </c>
      <c r="F293" s="82" t="n">
        <v>2.35</v>
      </c>
      <c r="G293" s="82" t="n">
        <v>2.77</v>
      </c>
      <c r="H293" s="82" t="n">
        <v>3.5</v>
      </c>
      <c r="I293" s="82" t="n">
        <v>4.11</v>
      </c>
      <c r="J293" s="82" t="n">
        <v>4.66</v>
      </c>
      <c r="K293" s="82" t="n">
        <v>4.94</v>
      </c>
      <c r="L293" s="82" t="n">
        <v>5.34</v>
      </c>
      <c r="M293" s="82" t="n">
        <v>5.03</v>
      </c>
      <c r="N293" s="82" t="n">
        <v>4.87</v>
      </c>
      <c r="O293" s="82" t="n">
        <v>5.08</v>
      </c>
      <c r="P293" s="82" t="n">
        <v>5.2</v>
      </c>
      <c r="Q293" s="82" t="n">
        <v>5.11</v>
      </c>
      <c r="R293" s="82" t="n">
        <v>5.19</v>
      </c>
      <c r="S293" s="82" t="n">
        <v>5.21</v>
      </c>
      <c r="T293" s="82" t="n">
        <v>4.99</v>
      </c>
      <c r="U293" s="82" t="n">
        <v>5.32</v>
      </c>
      <c r="V293" s="82" t="n">
        <v>5.19</v>
      </c>
      <c r="W293" s="82" t="n">
        <v>5.07</v>
      </c>
      <c r="X293" s="82" t="n">
        <v>4.97</v>
      </c>
      <c r="Y293" s="82" t="n">
        <v>4.82</v>
      </c>
      <c r="Z293" s="82" t="n">
        <v>3.72</v>
      </c>
      <c r="AA293" s="82" t="n">
        <v>3.66</v>
      </c>
      <c r="AB293" s="82" t="n">
        <v>3.41</v>
      </c>
      <c r="AC293" s="82" t="n">
        <v>3.78</v>
      </c>
      <c r="AD293" s="82" t="n">
        <v>3.86</v>
      </c>
      <c r="AE293" s="82" t="n">
        <v>3.85</v>
      </c>
      <c r="AF293" s="82" t="n">
        <v>0</v>
      </c>
      <c r="AG293" s="82" t="n">
        <v>0</v>
      </c>
      <c r="AH293" s="82" t="n">
        <v>0</v>
      </c>
    </row>
    <row r="294" ht="15.75" customHeight="1" s="120">
      <c r="A294" s="81" t="inlineStr">
        <is>
          <t>North Carolina</t>
        </is>
      </c>
      <c r="B294" s="82" t="inlineStr">
        <is>
          <t>Agriculture - CH4 - Rice Cultivation</t>
        </is>
      </c>
      <c r="C294" s="82">
        <f>VLOOKUP(B294,$AJ$3:$AK$11,2,FALSE)</f>
        <v/>
      </c>
      <c r="D294" s="82" t="n">
        <v>0</v>
      </c>
      <c r="E294" s="82" t="n">
        <v>0</v>
      </c>
      <c r="F294" s="82" t="n">
        <v>0</v>
      </c>
      <c r="G294" s="82" t="n">
        <v>0</v>
      </c>
      <c r="H294" s="82" t="n">
        <v>0</v>
      </c>
      <c r="I294" s="82" t="n">
        <v>0</v>
      </c>
      <c r="J294" s="82" t="n">
        <v>0</v>
      </c>
      <c r="K294" s="82" t="n">
        <v>0</v>
      </c>
      <c r="L294" s="82" t="n">
        <v>0</v>
      </c>
      <c r="M294" s="82" t="n">
        <v>0</v>
      </c>
      <c r="N294" s="82" t="n">
        <v>0</v>
      </c>
      <c r="O294" s="82" t="n">
        <v>0</v>
      </c>
      <c r="P294" s="82" t="n">
        <v>0</v>
      </c>
      <c r="Q294" s="82" t="n">
        <v>0</v>
      </c>
      <c r="R294" s="82" t="n">
        <v>0</v>
      </c>
      <c r="S294" s="82" t="n">
        <v>0</v>
      </c>
      <c r="T294" s="82" t="n">
        <v>0</v>
      </c>
      <c r="U294" s="82" t="n">
        <v>0</v>
      </c>
      <c r="V294" s="82" t="n">
        <v>0</v>
      </c>
      <c r="W294" s="82" t="n">
        <v>0</v>
      </c>
      <c r="X294" s="82" t="n">
        <v>0</v>
      </c>
      <c r="Y294" s="82" t="n">
        <v>0</v>
      </c>
      <c r="Z294" s="82" t="n">
        <v>0</v>
      </c>
      <c r="AA294" s="82" t="n">
        <v>0</v>
      </c>
      <c r="AB294" s="82" t="n">
        <v>0</v>
      </c>
      <c r="AC294" s="82" t="n">
        <v>0</v>
      </c>
      <c r="AD294" s="82" t="n">
        <v>0</v>
      </c>
      <c r="AE294" s="82" t="n">
        <v>0</v>
      </c>
      <c r="AF294" s="82" t="n">
        <v>0</v>
      </c>
      <c r="AG294" s="82" t="n">
        <v>0</v>
      </c>
      <c r="AH294" s="82" t="n">
        <v>0</v>
      </c>
    </row>
    <row r="295" ht="15.75" customHeight="1" s="120">
      <c r="A295" s="81" t="inlineStr">
        <is>
          <t>North Carolina</t>
        </is>
      </c>
      <c r="B295" s="82" t="inlineStr">
        <is>
          <t>Agriculture - CH4 - Agricultural Residue Burning</t>
        </is>
      </c>
      <c r="C295" s="82">
        <f>VLOOKUP(B295,$AJ$3:$AK$11,2,FALSE)</f>
        <v/>
      </c>
      <c r="D295" s="82" t="n">
        <v>0</v>
      </c>
      <c r="E295" s="82" t="n">
        <v>0</v>
      </c>
      <c r="F295" s="82" t="n">
        <v>0</v>
      </c>
      <c r="G295" s="82" t="n">
        <v>0</v>
      </c>
      <c r="H295" s="82" t="n">
        <v>0</v>
      </c>
      <c r="I295" s="82" t="n">
        <v>0</v>
      </c>
      <c r="J295" s="82" t="n">
        <v>0</v>
      </c>
      <c r="K295" s="82" t="n">
        <v>0</v>
      </c>
      <c r="L295" s="82" t="n">
        <v>0</v>
      </c>
      <c r="M295" s="82" t="n">
        <v>0</v>
      </c>
      <c r="N295" s="82" t="n">
        <v>0</v>
      </c>
      <c r="O295" s="82" t="n">
        <v>0</v>
      </c>
      <c r="P295" s="82" t="n">
        <v>0</v>
      </c>
      <c r="Q295" s="82" t="n">
        <v>0</v>
      </c>
      <c r="R295" s="82" t="n">
        <v>0</v>
      </c>
      <c r="S295" s="82" t="n">
        <v>0</v>
      </c>
      <c r="T295" s="82" t="n">
        <v>0</v>
      </c>
      <c r="U295" s="82" t="n">
        <v>0</v>
      </c>
      <c r="V295" s="82" t="n">
        <v>0</v>
      </c>
      <c r="W295" s="82" t="n">
        <v>0</v>
      </c>
      <c r="X295" s="82" t="n">
        <v>0</v>
      </c>
      <c r="Y295" s="82" t="n">
        <v>0</v>
      </c>
      <c r="Z295" s="82" t="n">
        <v>0</v>
      </c>
      <c r="AA295" s="82" t="n">
        <v>0</v>
      </c>
      <c r="AB295" s="82" t="n">
        <v>0</v>
      </c>
      <c r="AC295" s="82" t="n">
        <v>0</v>
      </c>
      <c r="AD295" s="82" t="n">
        <v>0</v>
      </c>
      <c r="AE295" s="82" t="n">
        <v>0</v>
      </c>
      <c r="AF295" s="82" t="n">
        <v>0</v>
      </c>
      <c r="AG295" s="82" t="n">
        <v>0</v>
      </c>
      <c r="AH295" s="82" t="n">
        <v>0</v>
      </c>
    </row>
    <row r="296" ht="15.75" customHeight="1" s="120">
      <c r="A296" s="81" t="inlineStr">
        <is>
          <t>North Carolina</t>
        </is>
      </c>
      <c r="B296" s="82" t="inlineStr">
        <is>
          <t>Agriculture - N2O - Manure Management</t>
        </is>
      </c>
      <c r="C296" s="82">
        <f>VLOOKUP(B296,$AJ$3:$AK$11,2,FALSE)</f>
        <v/>
      </c>
      <c r="D296" s="82" t="n">
        <v>0.85</v>
      </c>
      <c r="E296" s="82" t="n">
        <v>0.84</v>
      </c>
      <c r="F296" s="82" t="n">
        <v>0.87</v>
      </c>
      <c r="G296" s="82" t="n">
        <v>0.88</v>
      </c>
      <c r="H296" s="82" t="n">
        <v>0.89</v>
      </c>
      <c r="I296" s="82" t="n">
        <v>0.91</v>
      </c>
      <c r="J296" s="82" t="n">
        <v>0.89</v>
      </c>
      <c r="K296" s="82" t="n">
        <v>0.83</v>
      </c>
      <c r="L296" s="82" t="n">
        <v>0.78</v>
      </c>
      <c r="M296" s="82" t="n">
        <v>0.74</v>
      </c>
      <c r="N296" s="82" t="n">
        <v>0.73</v>
      </c>
      <c r="O296" s="82" t="n">
        <v>0.74</v>
      </c>
      <c r="P296" s="82" t="n">
        <v>0.75</v>
      </c>
      <c r="Q296" s="82" t="n">
        <v>0.71</v>
      </c>
      <c r="R296" s="82" t="n">
        <v>0.6899999999999999</v>
      </c>
      <c r="S296" s="82" t="n">
        <v>0.67</v>
      </c>
      <c r="T296" s="82" t="n">
        <v>0.68</v>
      </c>
      <c r="U296" s="82" t="n">
        <v>0.6899999999999999</v>
      </c>
      <c r="V296" s="82" t="n">
        <v>0.7</v>
      </c>
      <c r="W296" s="82" t="n">
        <v>0.65</v>
      </c>
      <c r="X296" s="82" t="n">
        <v>0.62</v>
      </c>
      <c r="Y296" s="82" t="n">
        <v>0.64</v>
      </c>
      <c r="Z296" s="82" t="n">
        <v>0.67</v>
      </c>
      <c r="AA296" s="82" t="n">
        <v>0.65</v>
      </c>
      <c r="AB296" s="82" t="n">
        <v>0.63</v>
      </c>
      <c r="AC296" s="82" t="n">
        <v>0.66</v>
      </c>
      <c r="AD296" s="82" t="n">
        <v>0.67</v>
      </c>
      <c r="AE296" s="82" t="n">
        <v>0.67</v>
      </c>
      <c r="AF296" s="82" t="n">
        <v>0</v>
      </c>
      <c r="AG296" s="82" t="n">
        <v>0</v>
      </c>
      <c r="AH296" s="82" t="n">
        <v>0</v>
      </c>
    </row>
    <row r="297" ht="15.75" customHeight="1" s="120">
      <c r="A297" s="81" t="inlineStr">
        <is>
          <t>North Carolina</t>
        </is>
      </c>
      <c r="B297" s="82" t="inlineStr">
        <is>
          <t>Agriculture - N2O - Ag Soils</t>
        </is>
      </c>
      <c r="C297" s="82">
        <f>VLOOKUP(B297,$AJ$3:$AK$11,2,FALSE)</f>
        <v/>
      </c>
      <c r="D297" s="82" t="n">
        <v>3.51</v>
      </c>
      <c r="E297" s="82" t="n">
        <v>3.67</v>
      </c>
      <c r="F297" s="82" t="n">
        <v>3.81</v>
      </c>
      <c r="G297" s="82" t="n">
        <v>3.78</v>
      </c>
      <c r="H297" s="82" t="n">
        <v>4.16</v>
      </c>
      <c r="I297" s="82" t="n">
        <v>4.08</v>
      </c>
      <c r="J297" s="82" t="n">
        <v>4.38</v>
      </c>
      <c r="K297" s="82" t="n">
        <v>4.41</v>
      </c>
      <c r="L297" s="82" t="n">
        <v>4.21</v>
      </c>
      <c r="M297" s="82" t="n">
        <v>3.83</v>
      </c>
      <c r="N297" s="82" t="n">
        <v>3.81</v>
      </c>
      <c r="O297" s="82" t="n">
        <v>3.76</v>
      </c>
      <c r="P297" s="82" t="n">
        <v>3.62</v>
      </c>
      <c r="Q297" s="82" t="n">
        <v>3.8</v>
      </c>
      <c r="R297" s="82" t="n">
        <v>4.02</v>
      </c>
      <c r="S297" s="82" t="n">
        <v>3.78</v>
      </c>
      <c r="T297" s="82" t="n">
        <v>3.84</v>
      </c>
      <c r="U297" s="82" t="n">
        <v>3.83</v>
      </c>
      <c r="V297" s="82" t="n">
        <v>4.06</v>
      </c>
      <c r="W297" s="82" t="n">
        <v>3.95</v>
      </c>
      <c r="X297" s="82" t="n">
        <v>3.61</v>
      </c>
      <c r="Y297" s="82" t="n">
        <v>3.66</v>
      </c>
      <c r="Z297" s="82" t="n">
        <v>4.03</v>
      </c>
      <c r="AA297" s="82" t="n">
        <v>3.88</v>
      </c>
      <c r="AB297" s="82" t="n">
        <v>4.12</v>
      </c>
      <c r="AC297" s="82" t="n">
        <v>3.93</v>
      </c>
      <c r="AD297" s="82" t="n">
        <v>4.02</v>
      </c>
      <c r="AE297" s="82" t="n">
        <v>3.88</v>
      </c>
      <c r="AF297" s="82" t="n">
        <v>0</v>
      </c>
      <c r="AG297" s="82" t="n">
        <v>0</v>
      </c>
      <c r="AH297" s="82" t="n">
        <v>0</v>
      </c>
    </row>
    <row r="298" ht="15.75" customHeight="1" s="120">
      <c r="A298" s="81" t="inlineStr">
        <is>
          <t>North Carolina</t>
        </is>
      </c>
      <c r="B298" s="82" t="inlineStr">
        <is>
          <t>Agriculture - N2O - Agricultural Residue Burning</t>
        </is>
      </c>
      <c r="C298" s="82">
        <f>VLOOKUP(B298,$AJ$3:$AK$11,2,FALSE)</f>
        <v/>
      </c>
      <c r="D298" s="82" t="n">
        <v>0</v>
      </c>
      <c r="E298" s="82" t="n">
        <v>0</v>
      </c>
      <c r="F298" s="82" t="n">
        <v>0</v>
      </c>
      <c r="G298" s="82" t="n">
        <v>0</v>
      </c>
      <c r="H298" s="82" t="n">
        <v>0</v>
      </c>
      <c r="I298" s="82" t="n">
        <v>0</v>
      </c>
      <c r="J298" s="82" t="n">
        <v>0</v>
      </c>
      <c r="K298" s="82" t="n">
        <v>0</v>
      </c>
      <c r="L298" s="82" t="n">
        <v>0</v>
      </c>
      <c r="M298" s="82" t="n">
        <v>0</v>
      </c>
      <c r="N298" s="82" t="n">
        <v>0</v>
      </c>
      <c r="O298" s="82" t="n">
        <v>0</v>
      </c>
      <c r="P298" s="82" t="n">
        <v>0</v>
      </c>
      <c r="Q298" s="82" t="n">
        <v>0</v>
      </c>
      <c r="R298" s="82" t="n">
        <v>0</v>
      </c>
      <c r="S298" s="82" t="n">
        <v>0</v>
      </c>
      <c r="T298" s="82" t="n">
        <v>0</v>
      </c>
      <c r="U298" s="82" t="n">
        <v>0</v>
      </c>
      <c r="V298" s="82" t="n">
        <v>0</v>
      </c>
      <c r="W298" s="82" t="n">
        <v>0</v>
      </c>
      <c r="X298" s="82" t="n">
        <v>0</v>
      </c>
      <c r="Y298" s="82" t="n">
        <v>0</v>
      </c>
      <c r="Z298" s="82" t="n">
        <v>0</v>
      </c>
      <c r="AA298" s="82" t="n">
        <v>0</v>
      </c>
      <c r="AB298" s="82" t="n">
        <v>0</v>
      </c>
      <c r="AC298" s="82" t="n">
        <v>0</v>
      </c>
      <c r="AD298" s="82" t="n">
        <v>0</v>
      </c>
      <c r="AE298" s="82" t="n">
        <v>0</v>
      </c>
      <c r="AF298" s="82" t="n">
        <v>0</v>
      </c>
      <c r="AG298" s="82" t="n">
        <v>0</v>
      </c>
      <c r="AH298" s="82" t="n">
        <v>0</v>
      </c>
    </row>
    <row r="299" ht="15.75" customHeight="1" s="120">
      <c r="A299" s="81" t="inlineStr">
        <is>
          <t>North Dakota</t>
        </is>
      </c>
      <c r="B299" s="82" t="inlineStr">
        <is>
          <t>Agriculture - CO2 - Liming</t>
        </is>
      </c>
      <c r="C299" s="82">
        <f>VLOOKUP(B299,$AJ$3:$AK$11,2,FALSE)</f>
        <v/>
      </c>
      <c r="D299" s="82" t="n">
        <v>0.01</v>
      </c>
      <c r="E299" s="82" t="n">
        <v>0</v>
      </c>
      <c r="F299" s="82" t="n">
        <v>0</v>
      </c>
      <c r="G299" s="82" t="n">
        <v>0</v>
      </c>
      <c r="H299" s="82" t="n">
        <v>0</v>
      </c>
      <c r="I299" s="82" t="n">
        <v>0</v>
      </c>
      <c r="J299" s="82" t="n">
        <v>0</v>
      </c>
      <c r="K299" s="82" t="n">
        <v>0</v>
      </c>
      <c r="L299" s="82" t="n">
        <v>0</v>
      </c>
      <c r="M299" s="82" t="n">
        <v>0</v>
      </c>
      <c r="N299" s="82" t="n">
        <v>0</v>
      </c>
      <c r="O299" s="82" t="n">
        <v>0</v>
      </c>
      <c r="P299" s="82" t="n">
        <v>0</v>
      </c>
      <c r="Q299" s="82" t="n">
        <v>0</v>
      </c>
      <c r="R299" s="82" t="n">
        <v>0</v>
      </c>
      <c r="S299" s="82" t="n">
        <v>0</v>
      </c>
      <c r="T299" s="82" t="n">
        <v>0</v>
      </c>
      <c r="U299" s="82" t="n">
        <v>0</v>
      </c>
      <c r="V299" s="82" t="n">
        <v>0</v>
      </c>
      <c r="W299" s="82" t="n">
        <v>0</v>
      </c>
      <c r="X299" s="82" t="n">
        <v>0</v>
      </c>
      <c r="Y299" s="82" t="n">
        <v>0</v>
      </c>
      <c r="Z299" s="82" t="n">
        <v>0</v>
      </c>
      <c r="AA299" s="82" t="n">
        <v>0</v>
      </c>
      <c r="AB299" s="82" t="n">
        <v>0</v>
      </c>
      <c r="AC299" s="82" t="n">
        <v>0</v>
      </c>
      <c r="AD299" s="82" t="n">
        <v>0</v>
      </c>
      <c r="AE299" s="82" t="n">
        <v>0</v>
      </c>
      <c r="AF299" s="82" t="n">
        <v>0</v>
      </c>
      <c r="AG299" s="82" t="n">
        <v>0</v>
      </c>
      <c r="AH299" s="82" t="n">
        <v>0</v>
      </c>
    </row>
    <row r="300" ht="15.75" customHeight="1" s="120">
      <c r="A300" s="81" t="inlineStr">
        <is>
          <t>North Dakota</t>
        </is>
      </c>
      <c r="B300" s="82" t="inlineStr">
        <is>
          <t>Agriculture - CO2 - Urea Fertilization</t>
        </is>
      </c>
      <c r="C300" s="82">
        <f>VLOOKUP(B300,$AJ$3:$AK$11,2,FALSE)</f>
        <v/>
      </c>
      <c r="D300" s="82" t="n">
        <v>0.08</v>
      </c>
      <c r="E300" s="82" t="n">
        <v>0.1</v>
      </c>
      <c r="F300" s="82" t="n">
        <v>0.12</v>
      </c>
      <c r="G300" s="82" t="n">
        <v>0.13</v>
      </c>
      <c r="H300" s="82" t="n">
        <v>0.17</v>
      </c>
      <c r="I300" s="82" t="n">
        <v>0.2</v>
      </c>
      <c r="J300" s="82" t="n">
        <v>0.2</v>
      </c>
      <c r="K300" s="82" t="n">
        <v>0.19</v>
      </c>
      <c r="L300" s="82" t="n">
        <v>0.14</v>
      </c>
      <c r="M300" s="82" t="n">
        <v>0.19</v>
      </c>
      <c r="N300" s="82" t="n">
        <v>0.24</v>
      </c>
      <c r="O300" s="82" t="n">
        <v>0.26</v>
      </c>
      <c r="P300" s="82" t="n">
        <v>0.29</v>
      </c>
      <c r="Q300" s="82" t="n">
        <v>0.3</v>
      </c>
      <c r="R300" s="82" t="n">
        <v>0.33</v>
      </c>
      <c r="S300" s="82" t="n">
        <v>0.34</v>
      </c>
      <c r="T300" s="82" t="n">
        <v>0.34</v>
      </c>
      <c r="U300" s="82" t="n">
        <v>0.34</v>
      </c>
      <c r="V300" s="82" t="n">
        <v>0.32</v>
      </c>
      <c r="W300" s="82" t="n">
        <v>0.34</v>
      </c>
      <c r="X300" s="82" t="n">
        <v>0.43</v>
      </c>
      <c r="Y300" s="82" t="n">
        <v>0.44</v>
      </c>
      <c r="Z300" s="82" t="n">
        <v>0.51</v>
      </c>
      <c r="AA300" s="82" t="n">
        <v>0.55</v>
      </c>
      <c r="AB300" s="82" t="n">
        <v>0.52</v>
      </c>
      <c r="AC300" s="82" t="n">
        <v>0.52</v>
      </c>
      <c r="AD300" s="82" t="n">
        <v>0.52</v>
      </c>
      <c r="AE300" s="82" t="n">
        <v>0.52</v>
      </c>
      <c r="AF300" s="82" t="n">
        <v>0</v>
      </c>
      <c r="AG300" s="82" t="n">
        <v>0</v>
      </c>
      <c r="AH300" s="82" t="n">
        <v>0</v>
      </c>
    </row>
    <row r="301" ht="15.75" customHeight="1" s="120">
      <c r="A301" s="81" t="inlineStr">
        <is>
          <t>North Dakota</t>
        </is>
      </c>
      <c r="B301" s="82" t="inlineStr">
        <is>
          <t>Agriculture - CH4 - Enteric Fermentation</t>
        </is>
      </c>
      <c r="C301" s="82">
        <f>VLOOKUP(B301,$AJ$3:$AK$11,2,FALSE)</f>
        <v/>
      </c>
      <c r="D301" s="82" t="n">
        <v>2.92</v>
      </c>
      <c r="E301" s="82" t="n">
        <v>3.03</v>
      </c>
      <c r="F301" s="82" t="n">
        <v>3.13</v>
      </c>
      <c r="G301" s="82" t="n">
        <v>3.24</v>
      </c>
      <c r="H301" s="82" t="n">
        <v>3.52</v>
      </c>
      <c r="I301" s="82" t="n">
        <v>3.63</v>
      </c>
      <c r="J301" s="82" t="n">
        <v>3.53</v>
      </c>
      <c r="K301" s="82" t="n">
        <v>3.56</v>
      </c>
      <c r="L301" s="82" t="n">
        <v>3.37</v>
      </c>
      <c r="M301" s="82" t="n">
        <v>3.54</v>
      </c>
      <c r="N301" s="82" t="n">
        <v>3.53</v>
      </c>
      <c r="O301" s="82" t="n">
        <v>3.7</v>
      </c>
      <c r="P301" s="82" t="n">
        <v>3.68</v>
      </c>
      <c r="Q301" s="82" t="n">
        <v>3.56</v>
      </c>
      <c r="R301" s="82" t="n">
        <v>3.38</v>
      </c>
      <c r="S301" s="82" t="n">
        <v>3.36</v>
      </c>
      <c r="T301" s="82" t="n">
        <v>3.35</v>
      </c>
      <c r="U301" s="82" t="n">
        <v>3.54</v>
      </c>
      <c r="V301" s="82" t="n">
        <v>3.43</v>
      </c>
      <c r="W301" s="82" t="n">
        <v>3.39</v>
      </c>
      <c r="X301" s="82" t="n">
        <v>3.31</v>
      </c>
      <c r="Y301" s="82" t="n">
        <v>3.33</v>
      </c>
      <c r="Z301" s="82" t="n">
        <v>3.25</v>
      </c>
      <c r="AA301" s="82" t="n">
        <v>3.45</v>
      </c>
      <c r="AB301" s="82" t="n">
        <v>3.4</v>
      </c>
      <c r="AC301" s="82" t="n">
        <v>3.2</v>
      </c>
      <c r="AD301" s="82" t="n">
        <v>3.35</v>
      </c>
      <c r="AE301" s="82" t="n">
        <v>3.54</v>
      </c>
      <c r="AF301" s="82" t="n">
        <v>0</v>
      </c>
      <c r="AG301" s="82" t="n">
        <v>0</v>
      </c>
      <c r="AH301" s="82" t="n">
        <v>0</v>
      </c>
    </row>
    <row r="302" ht="15.75" customHeight="1" s="120">
      <c r="A302" s="81" t="inlineStr">
        <is>
          <t>North Dakota</t>
        </is>
      </c>
      <c r="B302" s="82" t="inlineStr">
        <is>
          <t>Agriculture - CH4 - Manure Management</t>
        </is>
      </c>
      <c r="C302" s="82">
        <f>VLOOKUP(B302,$AJ$3:$AK$11,2,FALSE)</f>
        <v/>
      </c>
      <c r="D302" s="82" t="n">
        <v>0.14</v>
      </c>
      <c r="E302" s="82" t="n">
        <v>0.15</v>
      </c>
      <c r="F302" s="82" t="n">
        <v>0.14</v>
      </c>
      <c r="G302" s="82" t="n">
        <v>0.14</v>
      </c>
      <c r="H302" s="82" t="n">
        <v>0.14</v>
      </c>
      <c r="I302" s="82" t="n">
        <v>0.15</v>
      </c>
      <c r="J302" s="82" t="n">
        <v>0.13</v>
      </c>
      <c r="K302" s="82" t="n">
        <v>0.13</v>
      </c>
      <c r="L302" s="82" t="n">
        <v>0.13</v>
      </c>
      <c r="M302" s="82" t="n">
        <v>0.13</v>
      </c>
      <c r="N302" s="82" t="n">
        <v>0.14</v>
      </c>
      <c r="O302" s="82" t="n">
        <v>0.14</v>
      </c>
      <c r="P302" s="82" t="n">
        <v>0.14</v>
      </c>
      <c r="Q302" s="82" t="n">
        <v>0.13</v>
      </c>
      <c r="R302" s="82" t="n">
        <v>0.12</v>
      </c>
      <c r="S302" s="82" t="n">
        <v>0.13</v>
      </c>
      <c r="T302" s="82" t="n">
        <v>0.13</v>
      </c>
      <c r="U302" s="82" t="n">
        <v>0.14</v>
      </c>
      <c r="V302" s="82" t="n">
        <v>0.12</v>
      </c>
      <c r="W302" s="82" t="n">
        <v>0.12</v>
      </c>
      <c r="X302" s="82" t="n">
        <v>0.12</v>
      </c>
      <c r="Y302" s="82" t="n">
        <v>0.13</v>
      </c>
      <c r="Z302" s="82" t="n">
        <v>0.12</v>
      </c>
      <c r="AA302" s="82" t="n">
        <v>0.12</v>
      </c>
      <c r="AB302" s="82" t="n">
        <v>0.12</v>
      </c>
      <c r="AC302" s="82" t="n">
        <v>0.12</v>
      </c>
      <c r="AD302" s="82" t="n">
        <v>0.12</v>
      </c>
      <c r="AE302" s="82" t="n">
        <v>0.12</v>
      </c>
      <c r="AF302" s="82" t="n">
        <v>0</v>
      </c>
      <c r="AG302" s="82" t="n">
        <v>0</v>
      </c>
      <c r="AH302" s="82" t="n">
        <v>0</v>
      </c>
    </row>
    <row r="303" ht="15.75" customHeight="1" s="120">
      <c r="A303" s="81" t="inlineStr">
        <is>
          <t>North Dakota</t>
        </is>
      </c>
      <c r="B303" s="82" t="inlineStr">
        <is>
          <t>Agriculture - CH4 - Rice Cultivation</t>
        </is>
      </c>
      <c r="C303" s="82">
        <f>VLOOKUP(B303,$AJ$3:$AK$11,2,FALSE)</f>
        <v/>
      </c>
      <c r="D303" s="82" t="n">
        <v>0</v>
      </c>
      <c r="E303" s="82" t="n">
        <v>0</v>
      </c>
      <c r="F303" s="82" t="n">
        <v>0</v>
      </c>
      <c r="G303" s="82" t="n">
        <v>0</v>
      </c>
      <c r="H303" s="82" t="n">
        <v>0</v>
      </c>
      <c r="I303" s="82" t="n">
        <v>0</v>
      </c>
      <c r="J303" s="82" t="n">
        <v>0</v>
      </c>
      <c r="K303" s="82" t="n">
        <v>0</v>
      </c>
      <c r="L303" s="82" t="n">
        <v>0</v>
      </c>
      <c r="M303" s="82" t="n">
        <v>0</v>
      </c>
      <c r="N303" s="82" t="n">
        <v>0</v>
      </c>
      <c r="O303" s="82" t="n">
        <v>0</v>
      </c>
      <c r="P303" s="82" t="n">
        <v>0</v>
      </c>
      <c r="Q303" s="82" t="n">
        <v>0</v>
      </c>
      <c r="R303" s="82" t="n">
        <v>0</v>
      </c>
      <c r="S303" s="82" t="n">
        <v>0</v>
      </c>
      <c r="T303" s="82" t="n">
        <v>0</v>
      </c>
      <c r="U303" s="82" t="n">
        <v>0</v>
      </c>
      <c r="V303" s="82" t="n">
        <v>0</v>
      </c>
      <c r="W303" s="82" t="n">
        <v>0</v>
      </c>
      <c r="X303" s="82" t="n">
        <v>0</v>
      </c>
      <c r="Y303" s="82" t="n">
        <v>0</v>
      </c>
      <c r="Z303" s="82" t="n">
        <v>0</v>
      </c>
      <c r="AA303" s="82" t="n">
        <v>0</v>
      </c>
      <c r="AB303" s="82" t="n">
        <v>0</v>
      </c>
      <c r="AC303" s="82" t="n">
        <v>0</v>
      </c>
      <c r="AD303" s="82" t="n">
        <v>0</v>
      </c>
      <c r="AE303" s="82" t="n">
        <v>0</v>
      </c>
      <c r="AF303" s="82" t="n">
        <v>0</v>
      </c>
      <c r="AG303" s="82" t="n">
        <v>0</v>
      </c>
      <c r="AH303" s="82" t="n">
        <v>0</v>
      </c>
    </row>
    <row r="304" ht="15.75" customHeight="1" s="120">
      <c r="A304" s="81" t="inlineStr">
        <is>
          <t>North Dakota</t>
        </is>
      </c>
      <c r="B304" s="82" t="inlineStr">
        <is>
          <t>Agriculture - CH4 - Agricultural Residue Burning</t>
        </is>
      </c>
      <c r="C304" s="82">
        <f>VLOOKUP(B304,$AJ$3:$AK$11,2,FALSE)</f>
        <v/>
      </c>
      <c r="D304" s="82" t="n">
        <v>0.01</v>
      </c>
      <c r="E304" s="82" t="n">
        <v>0.01</v>
      </c>
      <c r="F304" s="82" t="n">
        <v>0.01</v>
      </c>
      <c r="G304" s="82" t="n">
        <v>0.01</v>
      </c>
      <c r="H304" s="82" t="n">
        <v>0.01</v>
      </c>
      <c r="I304" s="82" t="n">
        <v>0.01</v>
      </c>
      <c r="J304" s="82" t="n">
        <v>0.01</v>
      </c>
      <c r="K304" s="82" t="n">
        <v>0</v>
      </c>
      <c r="L304" s="82" t="n">
        <v>0.01</v>
      </c>
      <c r="M304" s="82" t="n">
        <v>0</v>
      </c>
      <c r="N304" s="82" t="n">
        <v>0.01</v>
      </c>
      <c r="O304" s="82" t="n">
        <v>0.01</v>
      </c>
      <c r="P304" s="82" t="n">
        <v>0</v>
      </c>
      <c r="Q304" s="82" t="n">
        <v>0</v>
      </c>
      <c r="R304" s="82" t="n">
        <v>0.01</v>
      </c>
      <c r="S304" s="82" t="n">
        <v>0.01</v>
      </c>
      <c r="T304" s="82" t="n">
        <v>0</v>
      </c>
      <c r="U304" s="82" t="n">
        <v>0</v>
      </c>
      <c r="V304" s="82" t="n">
        <v>0.01</v>
      </c>
      <c r="W304" s="82" t="n">
        <v>0.01</v>
      </c>
      <c r="X304" s="82" t="n">
        <v>0.01</v>
      </c>
      <c r="Y304" s="82" t="n">
        <v>0</v>
      </c>
      <c r="Z304" s="82" t="n">
        <v>0.01</v>
      </c>
      <c r="AA304" s="82" t="n">
        <v>0.01</v>
      </c>
      <c r="AB304" s="82" t="n">
        <v>0.01</v>
      </c>
      <c r="AC304" s="82" t="n">
        <v>0.01</v>
      </c>
      <c r="AD304" s="82" t="n">
        <v>0.01</v>
      </c>
      <c r="AE304" s="82" t="n">
        <v>0.01</v>
      </c>
      <c r="AF304" s="82" t="n">
        <v>0</v>
      </c>
      <c r="AG304" s="82" t="n">
        <v>0</v>
      </c>
      <c r="AH304" s="82" t="n">
        <v>0</v>
      </c>
    </row>
    <row r="305" ht="15.75" customHeight="1" s="120">
      <c r="A305" s="81" t="inlineStr">
        <is>
          <t>North Dakota</t>
        </is>
      </c>
      <c r="B305" s="82" t="inlineStr">
        <is>
          <t>Agriculture - N2O - Manure Management</t>
        </is>
      </c>
      <c r="C305" s="82">
        <f>VLOOKUP(B305,$AJ$3:$AK$11,2,FALSE)</f>
        <v/>
      </c>
      <c r="D305" s="82" t="n">
        <v>0.13</v>
      </c>
      <c r="E305" s="82" t="n">
        <v>0.14</v>
      </c>
      <c r="F305" s="82" t="n">
        <v>0.14</v>
      </c>
      <c r="G305" s="82" t="n">
        <v>0.13</v>
      </c>
      <c r="H305" s="82" t="n">
        <v>0.13</v>
      </c>
      <c r="I305" s="82" t="n">
        <v>0.14</v>
      </c>
      <c r="J305" s="82" t="n">
        <v>0.11</v>
      </c>
      <c r="K305" s="82" t="n">
        <v>0.12</v>
      </c>
      <c r="L305" s="82" t="n">
        <v>0.1</v>
      </c>
      <c r="M305" s="82" t="n">
        <v>0.1</v>
      </c>
      <c r="N305" s="82" t="n">
        <v>0.09</v>
      </c>
      <c r="O305" s="82" t="n">
        <v>0.08</v>
      </c>
      <c r="P305" s="82" t="n">
        <v>0.08</v>
      </c>
      <c r="Q305" s="82" t="n">
        <v>0.08</v>
      </c>
      <c r="R305" s="82" t="n">
        <v>0.07000000000000001</v>
      </c>
      <c r="S305" s="82" t="n">
        <v>0.07000000000000001</v>
      </c>
      <c r="T305" s="82" t="n">
        <v>0.07000000000000001</v>
      </c>
      <c r="U305" s="82" t="n">
        <v>0.07000000000000001</v>
      </c>
      <c r="V305" s="82" t="n">
        <v>0.06</v>
      </c>
      <c r="W305" s="82" t="n">
        <v>0.07000000000000001</v>
      </c>
      <c r="X305" s="82" t="n">
        <v>0.06</v>
      </c>
      <c r="Y305" s="82" t="n">
        <v>0.06</v>
      </c>
      <c r="Z305" s="82" t="n">
        <v>0.06</v>
      </c>
      <c r="AA305" s="82" t="n">
        <v>0.06</v>
      </c>
      <c r="AB305" s="82" t="n">
        <v>0.06</v>
      </c>
      <c r="AC305" s="82" t="n">
        <v>0.05</v>
      </c>
      <c r="AD305" s="82" t="n">
        <v>0.06</v>
      </c>
      <c r="AE305" s="82" t="n">
        <v>0.06</v>
      </c>
      <c r="AF305" s="82" t="n">
        <v>0</v>
      </c>
      <c r="AG305" s="82" t="n">
        <v>0</v>
      </c>
      <c r="AH305" s="82" t="n">
        <v>0</v>
      </c>
    </row>
    <row r="306" ht="15.75" customHeight="1" s="120">
      <c r="A306" s="81" t="inlineStr">
        <is>
          <t>North Dakota</t>
        </is>
      </c>
      <c r="B306" s="82" t="inlineStr">
        <is>
          <t>Agriculture - N2O - Ag Soils</t>
        </is>
      </c>
      <c r="C306" s="82">
        <f>VLOOKUP(B306,$AJ$3:$AK$11,2,FALSE)</f>
        <v/>
      </c>
      <c r="D306" s="82" t="n">
        <v>4.61</v>
      </c>
      <c r="E306" s="82" t="n">
        <v>5.23</v>
      </c>
      <c r="F306" s="82" t="n">
        <v>5.48</v>
      </c>
      <c r="G306" s="82" t="n">
        <v>5.8</v>
      </c>
      <c r="H306" s="82" t="n">
        <v>6.41</v>
      </c>
      <c r="I306" s="82" t="n">
        <v>6.52</v>
      </c>
      <c r="J306" s="82" t="n">
        <v>6.63</v>
      </c>
      <c r="K306" s="82" t="n">
        <v>6.46</v>
      </c>
      <c r="L306" s="82" t="n">
        <v>5.99</v>
      </c>
      <c r="M306" s="82" t="n">
        <v>6.23</v>
      </c>
      <c r="N306" s="82" t="n">
        <v>6.93</v>
      </c>
      <c r="O306" s="82" t="n">
        <v>7.29</v>
      </c>
      <c r="P306" s="82" t="n">
        <v>7.52</v>
      </c>
      <c r="Q306" s="82" t="n">
        <v>7.5</v>
      </c>
      <c r="R306" s="82" t="n">
        <v>7.31</v>
      </c>
      <c r="S306" s="82" t="n">
        <v>8.130000000000001</v>
      </c>
      <c r="T306" s="82" t="n">
        <v>8.16</v>
      </c>
      <c r="U306" s="82" t="n">
        <v>8.65</v>
      </c>
      <c r="V306" s="82" t="n">
        <v>7.97</v>
      </c>
      <c r="W306" s="82" t="n">
        <v>8.109999999999999</v>
      </c>
      <c r="X306" s="82" t="n">
        <v>9.44</v>
      </c>
      <c r="Y306" s="82" t="n">
        <v>8.550000000000001</v>
      </c>
      <c r="Z306" s="82" t="n">
        <v>10.08</v>
      </c>
      <c r="AA306" s="82" t="n">
        <v>10.39</v>
      </c>
      <c r="AB306" s="82" t="n">
        <v>11.03</v>
      </c>
      <c r="AC306" s="82" t="n">
        <v>10.77</v>
      </c>
      <c r="AD306" s="82" t="n">
        <v>11.91</v>
      </c>
      <c r="AE306" s="82" t="n">
        <v>10.19</v>
      </c>
      <c r="AF306" s="82" t="n">
        <v>0</v>
      </c>
      <c r="AG306" s="82" t="n">
        <v>0</v>
      </c>
      <c r="AH306" s="82" t="n">
        <v>0</v>
      </c>
    </row>
    <row r="307" ht="15.75" customHeight="1" s="120">
      <c r="A307" s="81" t="inlineStr">
        <is>
          <t>North Dakota</t>
        </is>
      </c>
      <c r="B307" s="82" t="inlineStr">
        <is>
          <t>Agriculture - N2O - Agricultural Residue Burning</t>
        </is>
      </c>
      <c r="C307" s="82">
        <f>VLOOKUP(B307,$AJ$3:$AK$11,2,FALSE)</f>
        <v/>
      </c>
      <c r="D307" s="82" t="n">
        <v>0</v>
      </c>
      <c r="E307" s="82" t="n">
        <v>0</v>
      </c>
      <c r="F307" s="82" t="n">
        <v>0</v>
      </c>
      <c r="G307" s="82" t="n">
        <v>0</v>
      </c>
      <c r="H307" s="82" t="n">
        <v>0</v>
      </c>
      <c r="I307" s="82" t="n">
        <v>0</v>
      </c>
      <c r="J307" s="82" t="n">
        <v>0</v>
      </c>
      <c r="K307" s="82" t="n">
        <v>0</v>
      </c>
      <c r="L307" s="82" t="n">
        <v>0</v>
      </c>
      <c r="M307" s="82" t="n">
        <v>0</v>
      </c>
      <c r="N307" s="82" t="n">
        <v>0</v>
      </c>
      <c r="O307" s="82" t="n">
        <v>0</v>
      </c>
      <c r="P307" s="82" t="n">
        <v>0</v>
      </c>
      <c r="Q307" s="82" t="n">
        <v>0</v>
      </c>
      <c r="R307" s="82" t="n">
        <v>0</v>
      </c>
      <c r="S307" s="82" t="n">
        <v>0</v>
      </c>
      <c r="T307" s="82" t="n">
        <v>0</v>
      </c>
      <c r="U307" s="82" t="n">
        <v>0</v>
      </c>
      <c r="V307" s="82" t="n">
        <v>0</v>
      </c>
      <c r="W307" s="82" t="n">
        <v>0</v>
      </c>
      <c r="X307" s="82" t="n">
        <v>0</v>
      </c>
      <c r="Y307" s="82" t="n">
        <v>0</v>
      </c>
      <c r="Z307" s="82" t="n">
        <v>0</v>
      </c>
      <c r="AA307" s="82" t="n">
        <v>0</v>
      </c>
      <c r="AB307" s="82" t="n">
        <v>0</v>
      </c>
      <c r="AC307" s="82" t="n">
        <v>0</v>
      </c>
      <c r="AD307" s="82" t="n">
        <v>0</v>
      </c>
      <c r="AE307" s="82" t="n">
        <v>0</v>
      </c>
      <c r="AF307" s="82" t="n">
        <v>0</v>
      </c>
      <c r="AG307" s="82" t="n">
        <v>0</v>
      </c>
      <c r="AH307" s="82" t="n">
        <v>0</v>
      </c>
    </row>
    <row r="308" ht="15.75" customHeight="1" s="120">
      <c r="A308" s="81" t="inlineStr">
        <is>
          <t>Ohio</t>
        </is>
      </c>
      <c r="B308" s="82" t="inlineStr">
        <is>
          <t>Agriculture - CO2 - Liming</t>
        </is>
      </c>
      <c r="C308" s="82">
        <f>VLOOKUP(B308,$AJ$3:$AK$11,2,FALSE)</f>
        <v/>
      </c>
      <c r="D308" s="82" t="n">
        <v>0.26</v>
      </c>
      <c r="E308" s="82" t="n">
        <v>0.22</v>
      </c>
      <c r="F308" s="82" t="n">
        <v>0.23</v>
      </c>
      <c r="G308" s="82" t="n">
        <v>0.19</v>
      </c>
      <c r="H308" s="82" t="n">
        <v>0</v>
      </c>
      <c r="I308" s="82" t="n">
        <v>0.27</v>
      </c>
      <c r="J308" s="82" t="n">
        <v>0.34</v>
      </c>
      <c r="K308" s="82" t="n">
        <v>0.29</v>
      </c>
      <c r="L308" s="82" t="n">
        <v>0.35</v>
      </c>
      <c r="M308" s="82" t="n">
        <v>0</v>
      </c>
      <c r="N308" s="82" t="n">
        <v>0.21</v>
      </c>
      <c r="O308" s="82" t="n">
        <v>0.2</v>
      </c>
      <c r="P308" s="82" t="n">
        <v>0.25</v>
      </c>
      <c r="Q308" s="82" t="n">
        <v>0.01</v>
      </c>
      <c r="R308" s="82" t="n">
        <v>0.23</v>
      </c>
      <c r="S308" s="82" t="n">
        <v>0.21</v>
      </c>
      <c r="T308" s="82" t="n">
        <v>0.23</v>
      </c>
      <c r="U308" s="82" t="n">
        <v>0.32</v>
      </c>
      <c r="V308" s="82" t="n">
        <v>0.67</v>
      </c>
      <c r="W308" s="82" t="n">
        <v>0.13</v>
      </c>
      <c r="X308" s="82" t="n">
        <v>0.37</v>
      </c>
      <c r="Y308" s="82" t="n">
        <v>0.34</v>
      </c>
      <c r="Z308" s="82" t="n">
        <v>0.4</v>
      </c>
      <c r="AA308" s="82" t="n">
        <v>0.14</v>
      </c>
      <c r="AB308" s="82" t="n">
        <v>0.09</v>
      </c>
      <c r="AC308" s="82" t="n">
        <v>0.15</v>
      </c>
      <c r="AD308" s="82" t="n">
        <v>0.12</v>
      </c>
      <c r="AE308" s="82" t="n">
        <v>0.12</v>
      </c>
      <c r="AF308" s="82" t="n">
        <v>0</v>
      </c>
      <c r="AG308" s="82" t="n">
        <v>0</v>
      </c>
      <c r="AH308" s="82" t="n">
        <v>0</v>
      </c>
    </row>
    <row r="309" ht="15.75" customHeight="1" s="120">
      <c r="A309" s="81" t="inlineStr">
        <is>
          <t>Ohio</t>
        </is>
      </c>
      <c r="B309" s="82" t="inlineStr">
        <is>
          <t>Agriculture - CO2 - Urea Fertilization</t>
        </is>
      </c>
      <c r="C309" s="82">
        <f>VLOOKUP(B309,$AJ$3:$AK$11,2,FALSE)</f>
        <v/>
      </c>
      <c r="D309" s="82" t="n">
        <v>0.08</v>
      </c>
      <c r="E309" s="82" t="n">
        <v>0.07000000000000001</v>
      </c>
      <c r="F309" s="82" t="n">
        <v>0.08</v>
      </c>
      <c r="G309" s="82" t="n">
        <v>0.12</v>
      </c>
      <c r="H309" s="82" t="n">
        <v>0.11</v>
      </c>
      <c r="I309" s="82" t="n">
        <v>0.1</v>
      </c>
      <c r="J309" s="82" t="n">
        <v>0.07000000000000001</v>
      </c>
      <c r="K309" s="82" t="n">
        <v>0.06</v>
      </c>
      <c r="L309" s="82" t="n">
        <v>0.09</v>
      </c>
      <c r="M309" s="82" t="n">
        <v>0.13</v>
      </c>
      <c r="N309" s="82" t="n">
        <v>0.13</v>
      </c>
      <c r="O309" s="82" t="n">
        <v>0.13</v>
      </c>
      <c r="P309" s="82" t="n">
        <v>0.11</v>
      </c>
      <c r="Q309" s="82" t="n">
        <v>0.06</v>
      </c>
      <c r="R309" s="82" t="n">
        <v>0.06</v>
      </c>
      <c r="S309" s="82" t="n">
        <v>0.06</v>
      </c>
      <c r="T309" s="82" t="n">
        <v>0.05</v>
      </c>
      <c r="U309" s="82" t="n">
        <v>0.05</v>
      </c>
      <c r="V309" s="82" t="n">
        <v>0.06</v>
      </c>
      <c r="W309" s="82" t="n">
        <v>0.06</v>
      </c>
      <c r="X309" s="82" t="n">
        <v>0.05</v>
      </c>
      <c r="Y309" s="82" t="n">
        <v>0.04</v>
      </c>
      <c r="Z309" s="82" t="n">
        <v>0.04</v>
      </c>
      <c r="AA309" s="82" t="n">
        <v>0.05</v>
      </c>
      <c r="AB309" s="82" t="n">
        <v>0.05</v>
      </c>
      <c r="AC309" s="82" t="n">
        <v>0.05</v>
      </c>
      <c r="AD309" s="82" t="n">
        <v>0.05</v>
      </c>
      <c r="AE309" s="82" t="n">
        <v>0.05</v>
      </c>
      <c r="AF309" s="82" t="n">
        <v>0</v>
      </c>
      <c r="AG309" s="82" t="n">
        <v>0</v>
      </c>
      <c r="AH309" s="82" t="n">
        <v>0</v>
      </c>
    </row>
    <row r="310" ht="15.75" customHeight="1" s="120">
      <c r="A310" s="81" t="inlineStr">
        <is>
          <t>Ohio</t>
        </is>
      </c>
      <c r="B310" s="82" t="inlineStr">
        <is>
          <t>Agriculture - CH4 - Enteric Fermentation</t>
        </is>
      </c>
      <c r="C310" s="82">
        <f>VLOOKUP(B310,$AJ$3:$AK$11,2,FALSE)</f>
        <v/>
      </c>
      <c r="D310" s="82" t="n">
        <v>2.75</v>
      </c>
      <c r="E310" s="82" t="n">
        <v>2.78</v>
      </c>
      <c r="F310" s="82" t="n">
        <v>2.75</v>
      </c>
      <c r="G310" s="82" t="n">
        <v>2.64</v>
      </c>
      <c r="H310" s="82" t="n">
        <v>2.63</v>
      </c>
      <c r="I310" s="82" t="n">
        <v>2.65</v>
      </c>
      <c r="J310" s="82" t="n">
        <v>2.68</v>
      </c>
      <c r="K310" s="82" t="n">
        <v>2.52</v>
      </c>
      <c r="L310" s="82" t="n">
        <v>2.45</v>
      </c>
      <c r="M310" s="82" t="n">
        <v>2.38</v>
      </c>
      <c r="N310" s="82" t="n">
        <v>2.38</v>
      </c>
      <c r="O310" s="82" t="n">
        <v>2.38</v>
      </c>
      <c r="P310" s="82" t="n">
        <v>2.4</v>
      </c>
      <c r="Q310" s="82" t="n">
        <v>2.39</v>
      </c>
      <c r="R310" s="82" t="n">
        <v>2.41</v>
      </c>
      <c r="S310" s="82" t="n">
        <v>2.54</v>
      </c>
      <c r="T310" s="82" t="n">
        <v>2.54</v>
      </c>
      <c r="U310" s="82" t="n">
        <v>2.49</v>
      </c>
      <c r="V310" s="82" t="n">
        <v>2.54</v>
      </c>
      <c r="W310" s="82" t="n">
        <v>2.65</v>
      </c>
      <c r="X310" s="82" t="n">
        <v>2.63</v>
      </c>
      <c r="Y310" s="82" t="n">
        <v>2.57</v>
      </c>
      <c r="Z310" s="82" t="n">
        <v>2.61</v>
      </c>
      <c r="AA310" s="82" t="n">
        <v>2.58</v>
      </c>
      <c r="AB310" s="82" t="n">
        <v>2.56</v>
      </c>
      <c r="AC310" s="82" t="n">
        <v>2.56</v>
      </c>
      <c r="AD310" s="82" t="n">
        <v>2.59</v>
      </c>
      <c r="AE310" s="82" t="n">
        <v>2.68</v>
      </c>
      <c r="AF310" s="82" t="n">
        <v>0</v>
      </c>
      <c r="AG310" s="82" t="n">
        <v>0</v>
      </c>
      <c r="AH310" s="82" t="n">
        <v>0</v>
      </c>
    </row>
    <row r="311" ht="15.75" customHeight="1" s="120">
      <c r="A311" s="81" t="inlineStr">
        <is>
          <t>Ohio</t>
        </is>
      </c>
      <c r="B311" s="82" t="inlineStr">
        <is>
          <t>Agriculture - CH4 - Manure Management</t>
        </is>
      </c>
      <c r="C311" s="82">
        <f>VLOOKUP(B311,$AJ$3:$AK$11,2,FALSE)</f>
        <v/>
      </c>
      <c r="D311" s="82" t="n">
        <v>0.79</v>
      </c>
      <c r="E311" s="82" t="n">
        <v>0.83</v>
      </c>
      <c r="F311" s="82" t="n">
        <v>0.71</v>
      </c>
      <c r="G311" s="82" t="n">
        <v>0.74</v>
      </c>
      <c r="H311" s="82" t="n">
        <v>0.73</v>
      </c>
      <c r="I311" s="82" t="n">
        <v>0.77</v>
      </c>
      <c r="J311" s="82" t="n">
        <v>0.6899999999999999</v>
      </c>
      <c r="K311" s="82" t="n">
        <v>0.66</v>
      </c>
      <c r="L311" s="82" t="n">
        <v>0.78</v>
      </c>
      <c r="M311" s="82" t="n">
        <v>0.79</v>
      </c>
      <c r="N311" s="82" t="n">
        <v>0.73</v>
      </c>
      <c r="O311" s="82" t="n">
        <v>0.78</v>
      </c>
      <c r="P311" s="82" t="n">
        <v>0.84</v>
      </c>
      <c r="Q311" s="82" t="n">
        <v>0.8</v>
      </c>
      <c r="R311" s="82" t="n">
        <v>0.82</v>
      </c>
      <c r="S311" s="82" t="n">
        <v>0.93</v>
      </c>
      <c r="T311" s="82" t="n">
        <v>0.93</v>
      </c>
      <c r="U311" s="82" t="n">
        <v>1.07</v>
      </c>
      <c r="V311" s="82" t="n">
        <v>1.08</v>
      </c>
      <c r="W311" s="82" t="n">
        <v>1.05</v>
      </c>
      <c r="X311" s="82" t="n">
        <v>1.18</v>
      </c>
      <c r="Y311" s="82" t="n">
        <v>1.16</v>
      </c>
      <c r="Z311" s="82" t="n">
        <v>1.2</v>
      </c>
      <c r="AA311" s="82" t="n">
        <v>1.16</v>
      </c>
      <c r="AB311" s="82" t="n">
        <v>1.13</v>
      </c>
      <c r="AC311" s="82" t="n">
        <v>1.29</v>
      </c>
      <c r="AD311" s="82" t="n">
        <v>1.41</v>
      </c>
      <c r="AE311" s="82" t="n">
        <v>1.38</v>
      </c>
      <c r="AF311" s="82" t="n">
        <v>0</v>
      </c>
      <c r="AG311" s="82" t="n">
        <v>0</v>
      </c>
      <c r="AH311" s="82" t="n">
        <v>0</v>
      </c>
    </row>
    <row r="312" ht="15.75" customHeight="1" s="120">
      <c r="A312" s="81" t="inlineStr">
        <is>
          <t>Ohio</t>
        </is>
      </c>
      <c r="B312" s="82" t="inlineStr">
        <is>
          <t>Agriculture - CH4 - Rice Cultivation</t>
        </is>
      </c>
      <c r="C312" s="82">
        <f>VLOOKUP(B312,$AJ$3:$AK$11,2,FALSE)</f>
        <v/>
      </c>
      <c r="D312" s="82" t="n">
        <v>0</v>
      </c>
      <c r="E312" s="82" t="n">
        <v>0</v>
      </c>
      <c r="F312" s="82" t="n">
        <v>0</v>
      </c>
      <c r="G312" s="82" t="n">
        <v>0</v>
      </c>
      <c r="H312" s="82" t="n">
        <v>0</v>
      </c>
      <c r="I312" s="82" t="n">
        <v>0</v>
      </c>
      <c r="J312" s="82" t="n">
        <v>0</v>
      </c>
      <c r="K312" s="82" t="n">
        <v>0</v>
      </c>
      <c r="L312" s="82" t="n">
        <v>0</v>
      </c>
      <c r="M312" s="82" t="n">
        <v>0</v>
      </c>
      <c r="N312" s="82" t="n">
        <v>0</v>
      </c>
      <c r="O312" s="82" t="n">
        <v>0</v>
      </c>
      <c r="P312" s="82" t="n">
        <v>0</v>
      </c>
      <c r="Q312" s="82" t="n">
        <v>0</v>
      </c>
      <c r="R312" s="82" t="n">
        <v>0</v>
      </c>
      <c r="S312" s="82" t="n">
        <v>0</v>
      </c>
      <c r="T312" s="82" t="n">
        <v>0</v>
      </c>
      <c r="U312" s="82" t="n">
        <v>0</v>
      </c>
      <c r="V312" s="82" t="n">
        <v>0</v>
      </c>
      <c r="W312" s="82" t="n">
        <v>0</v>
      </c>
      <c r="X312" s="82" t="n">
        <v>0</v>
      </c>
      <c r="Y312" s="82" t="n">
        <v>0</v>
      </c>
      <c r="Z312" s="82" t="n">
        <v>0</v>
      </c>
      <c r="AA312" s="82" t="n">
        <v>0</v>
      </c>
      <c r="AB312" s="82" t="n">
        <v>0</v>
      </c>
      <c r="AC312" s="82" t="n">
        <v>0</v>
      </c>
      <c r="AD312" s="82" t="n">
        <v>0</v>
      </c>
      <c r="AE312" s="82" t="n">
        <v>0</v>
      </c>
      <c r="AF312" s="82" t="n">
        <v>0</v>
      </c>
      <c r="AG312" s="82" t="n">
        <v>0</v>
      </c>
      <c r="AH312" s="82" t="n">
        <v>0</v>
      </c>
    </row>
    <row r="313" ht="15.75" customHeight="1" s="120">
      <c r="A313" s="81" t="inlineStr">
        <is>
          <t>Ohio</t>
        </is>
      </c>
      <c r="B313" s="82" t="inlineStr">
        <is>
          <t>Agriculture - CH4 - Agricultural Residue Burning</t>
        </is>
      </c>
      <c r="C313" s="82">
        <f>VLOOKUP(B313,$AJ$3:$AK$11,2,FALSE)</f>
        <v/>
      </c>
      <c r="D313" s="82" t="n">
        <v>0</v>
      </c>
      <c r="E313" s="82" t="n">
        <v>0</v>
      </c>
      <c r="F313" s="82" t="n">
        <v>0</v>
      </c>
      <c r="G313" s="82" t="n">
        <v>0</v>
      </c>
      <c r="H313" s="82" t="n">
        <v>0</v>
      </c>
      <c r="I313" s="82" t="n">
        <v>0</v>
      </c>
      <c r="J313" s="82" t="n">
        <v>0</v>
      </c>
      <c r="K313" s="82" t="n">
        <v>0</v>
      </c>
      <c r="L313" s="82" t="n">
        <v>0</v>
      </c>
      <c r="M313" s="82" t="n">
        <v>0</v>
      </c>
      <c r="N313" s="82" t="n">
        <v>0</v>
      </c>
      <c r="O313" s="82" t="n">
        <v>0</v>
      </c>
      <c r="P313" s="82" t="n">
        <v>0</v>
      </c>
      <c r="Q313" s="82" t="n">
        <v>0</v>
      </c>
      <c r="R313" s="82" t="n">
        <v>0</v>
      </c>
      <c r="S313" s="82" t="n">
        <v>0</v>
      </c>
      <c r="T313" s="82" t="n">
        <v>0</v>
      </c>
      <c r="U313" s="82" t="n">
        <v>0</v>
      </c>
      <c r="V313" s="82" t="n">
        <v>0</v>
      </c>
      <c r="W313" s="82" t="n">
        <v>0</v>
      </c>
      <c r="X313" s="82" t="n">
        <v>0</v>
      </c>
      <c r="Y313" s="82" t="n">
        <v>0</v>
      </c>
      <c r="Z313" s="82" t="n">
        <v>0</v>
      </c>
      <c r="AA313" s="82" t="n">
        <v>0</v>
      </c>
      <c r="AB313" s="82" t="n">
        <v>0</v>
      </c>
      <c r="AC313" s="82" t="n">
        <v>0</v>
      </c>
      <c r="AD313" s="82" t="n">
        <v>0</v>
      </c>
      <c r="AE313" s="82" t="n">
        <v>0</v>
      </c>
      <c r="AF313" s="82" t="n">
        <v>0</v>
      </c>
      <c r="AG313" s="82" t="n">
        <v>0</v>
      </c>
      <c r="AH313" s="82" t="n">
        <v>0</v>
      </c>
    </row>
    <row r="314" ht="15.75" customHeight="1" s="120">
      <c r="A314" s="81" t="inlineStr">
        <is>
          <t>Ohio</t>
        </is>
      </c>
      <c r="B314" s="82" t="inlineStr">
        <is>
          <t>Agriculture - N2O - Manure Management</t>
        </is>
      </c>
      <c r="C314" s="82">
        <f>VLOOKUP(B314,$AJ$3:$AK$11,2,FALSE)</f>
        <v/>
      </c>
      <c r="D314" s="82" t="n">
        <v>0.5</v>
      </c>
      <c r="E314" s="82" t="n">
        <v>0.5</v>
      </c>
      <c r="F314" s="82" t="n">
        <v>0.51</v>
      </c>
      <c r="G314" s="82" t="n">
        <v>0.48</v>
      </c>
      <c r="H314" s="82" t="n">
        <v>0.5</v>
      </c>
      <c r="I314" s="82" t="n">
        <v>0.51</v>
      </c>
      <c r="J314" s="82" t="n">
        <v>0.51</v>
      </c>
      <c r="K314" s="82" t="n">
        <v>0.49</v>
      </c>
      <c r="L314" s="82" t="n">
        <v>0.46</v>
      </c>
      <c r="M314" s="82" t="n">
        <v>0.45</v>
      </c>
      <c r="N314" s="82" t="n">
        <v>0.43</v>
      </c>
      <c r="O314" s="82" t="n">
        <v>0.43</v>
      </c>
      <c r="P314" s="82" t="n">
        <v>0.43</v>
      </c>
      <c r="Q314" s="82" t="n">
        <v>0.43</v>
      </c>
      <c r="R314" s="82" t="n">
        <v>0.42</v>
      </c>
      <c r="S314" s="82" t="n">
        <v>0.43</v>
      </c>
      <c r="T314" s="82" t="n">
        <v>0.42</v>
      </c>
      <c r="U314" s="82" t="n">
        <v>0.42</v>
      </c>
      <c r="V314" s="82" t="n">
        <v>0.41</v>
      </c>
      <c r="W314" s="82" t="n">
        <v>0.42</v>
      </c>
      <c r="X314" s="82" t="n">
        <v>0.42</v>
      </c>
      <c r="Y314" s="82" t="n">
        <v>0.41</v>
      </c>
      <c r="Z314" s="82" t="n">
        <v>0.42</v>
      </c>
      <c r="AA314" s="82" t="n">
        <v>0.43</v>
      </c>
      <c r="AB314" s="82" t="n">
        <v>0.43</v>
      </c>
      <c r="AC314" s="82" t="n">
        <v>0.44</v>
      </c>
      <c r="AD314" s="82" t="n">
        <v>0.45</v>
      </c>
      <c r="AE314" s="82" t="n">
        <v>0.45</v>
      </c>
      <c r="AF314" s="82" t="n">
        <v>0</v>
      </c>
      <c r="AG314" s="82" t="n">
        <v>0</v>
      </c>
      <c r="AH314" s="82" t="n">
        <v>0</v>
      </c>
    </row>
    <row r="315" ht="15.75" customHeight="1" s="120">
      <c r="A315" s="81" t="inlineStr">
        <is>
          <t>Ohio</t>
        </is>
      </c>
      <c r="B315" s="82" t="inlineStr">
        <is>
          <t>Agriculture - N2O - Ag Soils</t>
        </is>
      </c>
      <c r="C315" s="82">
        <f>VLOOKUP(B315,$AJ$3:$AK$11,2,FALSE)</f>
        <v/>
      </c>
      <c r="D315" s="82" t="n">
        <v>6.4</v>
      </c>
      <c r="E315" s="82" t="n">
        <v>6.05</v>
      </c>
      <c r="F315" s="82" t="n">
        <v>6.58</v>
      </c>
      <c r="G315" s="82" t="n">
        <v>6.97</v>
      </c>
      <c r="H315" s="82" t="n">
        <v>7.75</v>
      </c>
      <c r="I315" s="82" t="n">
        <v>7.41</v>
      </c>
      <c r="J315" s="82" t="n">
        <v>6.69</v>
      </c>
      <c r="K315" s="82" t="n">
        <v>6.92</v>
      </c>
      <c r="L315" s="82" t="n">
        <v>7.23</v>
      </c>
      <c r="M315" s="82" t="n">
        <v>6.91</v>
      </c>
      <c r="N315" s="82" t="n">
        <v>7.38</v>
      </c>
      <c r="O315" s="82" t="n">
        <v>7.72</v>
      </c>
      <c r="P315" s="82" t="n">
        <v>6.53</v>
      </c>
      <c r="Q315" s="82" t="n">
        <v>6.83</v>
      </c>
      <c r="R315" s="82" t="n">
        <v>7.37</v>
      </c>
      <c r="S315" s="82" t="n">
        <v>7.31</v>
      </c>
      <c r="T315" s="82" t="n">
        <v>7.24</v>
      </c>
      <c r="U315" s="82" t="n">
        <v>7.01</v>
      </c>
      <c r="V315" s="82" t="n">
        <v>6.5</v>
      </c>
      <c r="W315" s="82" t="n">
        <v>7.59</v>
      </c>
      <c r="X315" s="82" t="n">
        <v>7.45</v>
      </c>
      <c r="Y315" s="82" t="n">
        <v>7.08</v>
      </c>
      <c r="Z315" s="82" t="n">
        <v>6.92</v>
      </c>
      <c r="AA315" s="82" t="n">
        <v>7.48</v>
      </c>
      <c r="AB315" s="82" t="n">
        <v>7.71</v>
      </c>
      <c r="AC315" s="82" t="n">
        <v>7.52</v>
      </c>
      <c r="AD315" s="82" t="n">
        <v>8</v>
      </c>
      <c r="AE315" s="82" t="n">
        <v>7.23</v>
      </c>
      <c r="AF315" s="82" t="n">
        <v>0</v>
      </c>
      <c r="AG315" s="82" t="n">
        <v>0</v>
      </c>
      <c r="AH315" s="82" t="n">
        <v>0</v>
      </c>
    </row>
    <row r="316" ht="15.75" customHeight="1" s="120">
      <c r="A316" s="81" t="inlineStr">
        <is>
          <t>Ohio</t>
        </is>
      </c>
      <c r="B316" s="82" t="inlineStr">
        <is>
          <t>Agriculture - N2O - Agricultural Residue Burning</t>
        </is>
      </c>
      <c r="C316" s="82">
        <f>VLOOKUP(B316,$AJ$3:$AK$11,2,FALSE)</f>
        <v/>
      </c>
      <c r="D316" s="82" t="n">
        <v>0</v>
      </c>
      <c r="E316" s="82" t="n">
        <v>0</v>
      </c>
      <c r="F316" s="82" t="n">
        <v>0</v>
      </c>
      <c r="G316" s="82" t="n">
        <v>0</v>
      </c>
      <c r="H316" s="82" t="n">
        <v>0</v>
      </c>
      <c r="I316" s="82" t="n">
        <v>0</v>
      </c>
      <c r="J316" s="82" t="n">
        <v>0</v>
      </c>
      <c r="K316" s="82" t="n">
        <v>0</v>
      </c>
      <c r="L316" s="82" t="n">
        <v>0</v>
      </c>
      <c r="M316" s="82" t="n">
        <v>0</v>
      </c>
      <c r="N316" s="82" t="n">
        <v>0</v>
      </c>
      <c r="O316" s="82" t="n">
        <v>0</v>
      </c>
      <c r="P316" s="82" t="n">
        <v>0</v>
      </c>
      <c r="Q316" s="82" t="n">
        <v>0</v>
      </c>
      <c r="R316" s="82" t="n">
        <v>0</v>
      </c>
      <c r="S316" s="82" t="n">
        <v>0</v>
      </c>
      <c r="T316" s="82" t="n">
        <v>0</v>
      </c>
      <c r="U316" s="82" t="n">
        <v>0</v>
      </c>
      <c r="V316" s="82" t="n">
        <v>0</v>
      </c>
      <c r="W316" s="82" t="n">
        <v>0</v>
      </c>
      <c r="X316" s="82" t="n">
        <v>0</v>
      </c>
      <c r="Y316" s="82" t="n">
        <v>0</v>
      </c>
      <c r="Z316" s="82" t="n">
        <v>0</v>
      </c>
      <c r="AA316" s="82" t="n">
        <v>0</v>
      </c>
      <c r="AB316" s="82" t="n">
        <v>0</v>
      </c>
      <c r="AC316" s="82" t="n">
        <v>0</v>
      </c>
      <c r="AD316" s="82" t="n">
        <v>0</v>
      </c>
      <c r="AE316" s="82" t="n">
        <v>0</v>
      </c>
      <c r="AF316" s="82" t="n">
        <v>0</v>
      </c>
      <c r="AG316" s="82" t="n">
        <v>0</v>
      </c>
      <c r="AH316" s="82" t="n">
        <v>0</v>
      </c>
    </row>
    <row r="317" ht="15.75" customHeight="1" s="120">
      <c r="A317" s="81" t="inlineStr">
        <is>
          <t>Oklahoma</t>
        </is>
      </c>
      <c r="B317" s="82" t="inlineStr">
        <is>
          <t>Agriculture - CO2 - Liming</t>
        </is>
      </c>
      <c r="C317" s="82">
        <f>VLOOKUP(B317,$AJ$3:$AK$11,2,FALSE)</f>
        <v/>
      </c>
      <c r="D317" s="82" t="n">
        <v>0.09</v>
      </c>
      <c r="E317" s="82" t="n">
        <v>0.08</v>
      </c>
      <c r="F317" s="82" t="n">
        <v>0.08</v>
      </c>
      <c r="G317" s="82" t="n">
        <v>0.06</v>
      </c>
      <c r="H317" s="82" t="n">
        <v>0</v>
      </c>
      <c r="I317" s="82" t="n">
        <v>0.07000000000000001</v>
      </c>
      <c r="J317" s="82" t="n">
        <v>0.04</v>
      </c>
      <c r="K317" s="82" t="n">
        <v>0.07000000000000001</v>
      </c>
      <c r="L317" s="82" t="n">
        <v>0.02</v>
      </c>
      <c r="M317" s="82" t="n">
        <v>0</v>
      </c>
      <c r="N317" s="82" t="n">
        <v>0.05</v>
      </c>
      <c r="O317" s="82" t="n">
        <v>0</v>
      </c>
      <c r="P317" s="82" t="n">
        <v>0.06</v>
      </c>
      <c r="Q317" s="82" t="n">
        <v>0.03</v>
      </c>
      <c r="R317" s="82" t="n">
        <v>0.03</v>
      </c>
      <c r="S317" s="82" t="n">
        <v>0.04</v>
      </c>
      <c r="T317" s="82" t="n">
        <v>0.12</v>
      </c>
      <c r="U317" s="82" t="n">
        <v>0.04</v>
      </c>
      <c r="V317" s="82" t="n">
        <v>0.11</v>
      </c>
      <c r="W317" s="82" t="n">
        <v>0</v>
      </c>
      <c r="X317" s="82" t="n">
        <v>0.05</v>
      </c>
      <c r="Y317" s="82" t="n">
        <v>0.09</v>
      </c>
      <c r="Z317" s="82" t="n">
        <v>0.08</v>
      </c>
      <c r="AA317" s="82" t="n">
        <v>0.07000000000000001</v>
      </c>
      <c r="AB317" s="82" t="n">
        <v>0.12</v>
      </c>
      <c r="AC317" s="82" t="n">
        <v>0.09</v>
      </c>
      <c r="AD317" s="82" t="n">
        <v>0.03</v>
      </c>
      <c r="AE317" s="82" t="n">
        <v>0.03</v>
      </c>
      <c r="AF317" s="82" t="n">
        <v>0</v>
      </c>
      <c r="AG317" s="82" t="n">
        <v>0</v>
      </c>
      <c r="AH317" s="82" t="n">
        <v>0</v>
      </c>
    </row>
    <row r="318" ht="15.75" customHeight="1" s="120">
      <c r="A318" s="81" t="inlineStr">
        <is>
          <t>Oklahoma</t>
        </is>
      </c>
      <c r="B318" s="82" t="inlineStr">
        <is>
          <t>Agriculture - CO2 - Urea Fertilization</t>
        </is>
      </c>
      <c r="C318" s="82">
        <f>VLOOKUP(B318,$AJ$3:$AK$11,2,FALSE)</f>
        <v/>
      </c>
      <c r="D318" s="82" t="n">
        <v>0.11</v>
      </c>
      <c r="E318" s="82" t="n">
        <v>0.1</v>
      </c>
      <c r="F318" s="82" t="n">
        <v>0.1</v>
      </c>
      <c r="G318" s="82" t="n">
        <v>0.1</v>
      </c>
      <c r="H318" s="82" t="n">
        <v>0.1</v>
      </c>
      <c r="I318" s="82" t="n">
        <v>0.09</v>
      </c>
      <c r="J318" s="82" t="n">
        <v>0.09</v>
      </c>
      <c r="K318" s="82" t="n">
        <v>0.12</v>
      </c>
      <c r="L318" s="82" t="n">
        <v>0.14</v>
      </c>
      <c r="M318" s="82" t="n">
        <v>0.14</v>
      </c>
      <c r="N318" s="82" t="n">
        <v>0.12</v>
      </c>
      <c r="O318" s="82" t="n">
        <v>0.13</v>
      </c>
      <c r="P318" s="82" t="n">
        <v>0.16</v>
      </c>
      <c r="Q318" s="82" t="n">
        <v>0.19</v>
      </c>
      <c r="R318" s="82" t="n">
        <v>0.17</v>
      </c>
      <c r="S318" s="82" t="n">
        <v>0.13</v>
      </c>
      <c r="T318" s="82" t="n">
        <v>0.13</v>
      </c>
      <c r="U318" s="82" t="n">
        <v>0.12</v>
      </c>
      <c r="V318" s="82" t="n">
        <v>0.12</v>
      </c>
      <c r="W318" s="82" t="n">
        <v>0.13</v>
      </c>
      <c r="X318" s="82" t="n">
        <v>0.13</v>
      </c>
      <c r="Y318" s="82" t="n">
        <v>0.12</v>
      </c>
      <c r="Z318" s="82" t="n">
        <v>0.11</v>
      </c>
      <c r="AA318" s="82" t="n">
        <v>0.13</v>
      </c>
      <c r="AB318" s="82" t="n">
        <v>0.13</v>
      </c>
      <c r="AC318" s="82" t="n">
        <v>0.13</v>
      </c>
      <c r="AD318" s="82" t="n">
        <v>0.13</v>
      </c>
      <c r="AE318" s="82" t="n">
        <v>0.13</v>
      </c>
      <c r="AF318" s="82" t="n">
        <v>0</v>
      </c>
      <c r="AG318" s="82" t="n">
        <v>0</v>
      </c>
      <c r="AH318" s="82" t="n">
        <v>0</v>
      </c>
    </row>
    <row r="319" ht="15.75" customHeight="1" s="120">
      <c r="A319" s="81" t="inlineStr">
        <is>
          <t>Oklahoma</t>
        </is>
      </c>
      <c r="B319" s="82" t="inlineStr">
        <is>
          <t>Agriculture - CH4 - Enteric Fermentation</t>
        </is>
      </c>
      <c r="C319" s="82">
        <f>VLOOKUP(B319,$AJ$3:$AK$11,2,FALSE)</f>
        <v/>
      </c>
      <c r="D319" s="82" t="n">
        <v>7.82</v>
      </c>
      <c r="E319" s="82" t="n">
        <v>8.07</v>
      </c>
      <c r="F319" s="82" t="n">
        <v>8.18</v>
      </c>
      <c r="G319" s="82" t="n">
        <v>8.08</v>
      </c>
      <c r="H319" s="82" t="n">
        <v>8.16</v>
      </c>
      <c r="I319" s="82" t="n">
        <v>8.83</v>
      </c>
      <c r="J319" s="82" t="n">
        <v>8.82</v>
      </c>
      <c r="K319" s="82" t="n">
        <v>8.65</v>
      </c>
      <c r="L319" s="82" t="n">
        <v>8.720000000000001</v>
      </c>
      <c r="M319" s="82" t="n">
        <v>8.550000000000001</v>
      </c>
      <c r="N319" s="82" t="n">
        <v>8.529999999999999</v>
      </c>
      <c r="O319" s="82" t="n">
        <v>8.27</v>
      </c>
      <c r="P319" s="82" t="n">
        <v>8.550000000000001</v>
      </c>
      <c r="Q319" s="82" t="n">
        <v>9.140000000000001</v>
      </c>
      <c r="R319" s="82" t="n">
        <v>8.630000000000001</v>
      </c>
      <c r="S319" s="82" t="n">
        <v>8.94</v>
      </c>
      <c r="T319" s="82" t="n">
        <v>9.289999999999999</v>
      </c>
      <c r="U319" s="82" t="n">
        <v>8.970000000000001</v>
      </c>
      <c r="V319" s="82" t="n">
        <v>9.02</v>
      </c>
      <c r="W319" s="82" t="n">
        <v>9.1</v>
      </c>
      <c r="X319" s="82" t="n">
        <v>9.279999999999999</v>
      </c>
      <c r="Y319" s="82" t="n">
        <v>8.81</v>
      </c>
      <c r="Z319" s="82" t="n">
        <v>7.69</v>
      </c>
      <c r="AA319" s="82" t="n">
        <v>7.37</v>
      </c>
      <c r="AB319" s="82" t="n">
        <v>7.46</v>
      </c>
      <c r="AC319" s="82" t="n">
        <v>7.95</v>
      </c>
      <c r="AD319" s="82" t="n">
        <v>8.35</v>
      </c>
      <c r="AE319" s="82" t="n">
        <v>8.699999999999999</v>
      </c>
      <c r="AF319" s="82" t="n">
        <v>0</v>
      </c>
      <c r="AG319" s="82" t="n">
        <v>0</v>
      </c>
      <c r="AH319" s="82" t="n">
        <v>0</v>
      </c>
    </row>
    <row r="320" ht="15.75" customHeight="1" s="120">
      <c r="A320" s="81" t="inlineStr">
        <is>
          <t>Oklahoma</t>
        </is>
      </c>
      <c r="B320" s="82" t="inlineStr">
        <is>
          <t>Agriculture - CH4 - Manure Management</t>
        </is>
      </c>
      <c r="C320" s="82">
        <f>VLOOKUP(B320,$AJ$3:$AK$11,2,FALSE)</f>
        <v/>
      </c>
      <c r="D320" s="82" t="n">
        <v>0.62</v>
      </c>
      <c r="E320" s="82" t="n">
        <v>0.63</v>
      </c>
      <c r="F320" s="82" t="n">
        <v>0.64</v>
      </c>
      <c r="G320" s="82" t="n">
        <v>0.66</v>
      </c>
      <c r="H320" s="82" t="n">
        <v>0.79</v>
      </c>
      <c r="I320" s="82" t="n">
        <v>0.97</v>
      </c>
      <c r="J320" s="82" t="n">
        <v>1.16</v>
      </c>
      <c r="K320" s="82" t="n">
        <v>1.43</v>
      </c>
      <c r="L320" s="82" t="n">
        <v>1.71</v>
      </c>
      <c r="M320" s="82" t="n">
        <v>1.8</v>
      </c>
      <c r="N320" s="82" t="n">
        <v>1.86</v>
      </c>
      <c r="O320" s="82" t="n">
        <v>1.93</v>
      </c>
      <c r="P320" s="82" t="n">
        <v>1.9</v>
      </c>
      <c r="Q320" s="82" t="n">
        <v>1.95</v>
      </c>
      <c r="R320" s="82" t="n">
        <v>1.86</v>
      </c>
      <c r="S320" s="82" t="n">
        <v>1.92</v>
      </c>
      <c r="T320" s="82" t="n">
        <v>1.92</v>
      </c>
      <c r="U320" s="82" t="n">
        <v>1.92</v>
      </c>
      <c r="V320" s="82" t="n">
        <v>1.87</v>
      </c>
      <c r="W320" s="82" t="n">
        <v>1.83</v>
      </c>
      <c r="X320" s="82" t="n">
        <v>1.9</v>
      </c>
      <c r="Y320" s="82" t="n">
        <v>1.93</v>
      </c>
      <c r="Z320" s="82" t="n">
        <v>1.86</v>
      </c>
      <c r="AA320" s="82" t="n">
        <v>1.69</v>
      </c>
      <c r="AB320" s="82" t="n">
        <v>1.6</v>
      </c>
      <c r="AC320" s="82" t="n">
        <v>1.71</v>
      </c>
      <c r="AD320" s="82" t="n">
        <v>1.71</v>
      </c>
      <c r="AE320" s="82" t="n">
        <v>1.65</v>
      </c>
      <c r="AF320" s="82" t="n">
        <v>0</v>
      </c>
      <c r="AG320" s="82" t="n">
        <v>0</v>
      </c>
      <c r="AH320" s="82" t="n">
        <v>0</v>
      </c>
    </row>
    <row r="321" ht="15.75" customHeight="1" s="120">
      <c r="A321" s="81" t="inlineStr">
        <is>
          <t>Oklahoma</t>
        </is>
      </c>
      <c r="B321" s="82" t="inlineStr">
        <is>
          <t>Agriculture - CH4 - Rice Cultivation</t>
        </is>
      </c>
      <c r="C321" s="82">
        <f>VLOOKUP(B321,$AJ$3:$AK$11,2,FALSE)</f>
        <v/>
      </c>
      <c r="D321" s="82" t="n">
        <v>0</v>
      </c>
      <c r="E321" s="82" t="n">
        <v>0</v>
      </c>
      <c r="F321" s="82" t="n">
        <v>0</v>
      </c>
      <c r="G321" s="82" t="n">
        <v>0</v>
      </c>
      <c r="H321" s="82" t="n">
        <v>0</v>
      </c>
      <c r="I321" s="82" t="n">
        <v>0</v>
      </c>
      <c r="J321" s="82" t="n">
        <v>0</v>
      </c>
      <c r="K321" s="82" t="n">
        <v>0</v>
      </c>
      <c r="L321" s="82" t="n">
        <v>0</v>
      </c>
      <c r="M321" s="82" t="n">
        <v>0</v>
      </c>
      <c r="N321" s="82" t="n">
        <v>0</v>
      </c>
      <c r="O321" s="82" t="n">
        <v>0</v>
      </c>
      <c r="P321" s="82" t="n">
        <v>0</v>
      </c>
      <c r="Q321" s="82" t="n">
        <v>0</v>
      </c>
      <c r="R321" s="82" t="n">
        <v>0</v>
      </c>
      <c r="S321" s="82" t="n">
        <v>0</v>
      </c>
      <c r="T321" s="82" t="n">
        <v>0</v>
      </c>
      <c r="U321" s="82" t="n">
        <v>0</v>
      </c>
      <c r="V321" s="82" t="n">
        <v>0</v>
      </c>
      <c r="W321" s="82" t="n">
        <v>0</v>
      </c>
      <c r="X321" s="82" t="n">
        <v>0</v>
      </c>
      <c r="Y321" s="82" t="n">
        <v>0</v>
      </c>
      <c r="Z321" s="82" t="n">
        <v>0</v>
      </c>
      <c r="AA321" s="82" t="n">
        <v>0</v>
      </c>
      <c r="AB321" s="82" t="n">
        <v>0</v>
      </c>
      <c r="AC321" s="82" t="n">
        <v>0</v>
      </c>
      <c r="AD321" s="82" t="n">
        <v>0</v>
      </c>
      <c r="AE321" s="82" t="n">
        <v>0</v>
      </c>
      <c r="AF321" s="82" t="n">
        <v>0</v>
      </c>
      <c r="AG321" s="82" t="n">
        <v>0</v>
      </c>
      <c r="AH321" s="82" t="n">
        <v>0</v>
      </c>
    </row>
    <row r="322" ht="15.75" customHeight="1" s="120">
      <c r="A322" s="81" t="inlineStr">
        <is>
          <t>Oklahoma</t>
        </is>
      </c>
      <c r="B322" s="82" t="inlineStr">
        <is>
          <t>Agriculture - CH4 - Agricultural Residue Burning</t>
        </is>
      </c>
      <c r="C322" s="82">
        <f>VLOOKUP(B322,$AJ$3:$AK$11,2,FALSE)</f>
        <v/>
      </c>
      <c r="D322" s="82" t="n">
        <v>0</v>
      </c>
      <c r="E322" s="82" t="n">
        <v>0</v>
      </c>
      <c r="F322" s="82" t="n">
        <v>0</v>
      </c>
      <c r="G322" s="82" t="n">
        <v>0</v>
      </c>
      <c r="H322" s="82" t="n">
        <v>0</v>
      </c>
      <c r="I322" s="82" t="n">
        <v>0</v>
      </c>
      <c r="J322" s="82" t="n">
        <v>0</v>
      </c>
      <c r="K322" s="82" t="n">
        <v>0</v>
      </c>
      <c r="L322" s="82" t="n">
        <v>0</v>
      </c>
      <c r="M322" s="82" t="n">
        <v>0</v>
      </c>
      <c r="N322" s="82" t="n">
        <v>0</v>
      </c>
      <c r="O322" s="82" t="n">
        <v>0</v>
      </c>
      <c r="P322" s="82" t="n">
        <v>0</v>
      </c>
      <c r="Q322" s="82" t="n">
        <v>0</v>
      </c>
      <c r="R322" s="82" t="n">
        <v>0</v>
      </c>
      <c r="S322" s="82" t="n">
        <v>0</v>
      </c>
      <c r="T322" s="82" t="n">
        <v>0</v>
      </c>
      <c r="U322" s="82" t="n">
        <v>0</v>
      </c>
      <c r="V322" s="82" t="n">
        <v>0</v>
      </c>
      <c r="W322" s="82" t="n">
        <v>0</v>
      </c>
      <c r="X322" s="82" t="n">
        <v>0</v>
      </c>
      <c r="Y322" s="82" t="n">
        <v>0</v>
      </c>
      <c r="Z322" s="82" t="n">
        <v>0</v>
      </c>
      <c r="AA322" s="82" t="n">
        <v>0</v>
      </c>
      <c r="AB322" s="82" t="n">
        <v>0</v>
      </c>
      <c r="AC322" s="82" t="n">
        <v>0</v>
      </c>
      <c r="AD322" s="82" t="n">
        <v>0</v>
      </c>
      <c r="AE322" s="82" t="n">
        <v>0</v>
      </c>
      <c r="AF322" s="82" t="n">
        <v>0</v>
      </c>
      <c r="AG322" s="82" t="n">
        <v>0</v>
      </c>
      <c r="AH322" s="82" t="n">
        <v>0</v>
      </c>
    </row>
    <row r="323" ht="15.75" customHeight="1" s="120">
      <c r="A323" s="81" t="inlineStr">
        <is>
          <t>Oklahoma</t>
        </is>
      </c>
      <c r="B323" s="82" t="inlineStr">
        <is>
          <t>Agriculture - N2O - Manure Management</t>
        </is>
      </c>
      <c r="C323" s="82">
        <f>VLOOKUP(B323,$AJ$3:$AK$11,2,FALSE)</f>
        <v/>
      </c>
      <c r="D323" s="82" t="n">
        <v>0.36</v>
      </c>
      <c r="E323" s="82" t="n">
        <v>0.37</v>
      </c>
      <c r="F323" s="82" t="n">
        <v>0.39</v>
      </c>
      <c r="G323" s="82" t="n">
        <v>0.38</v>
      </c>
      <c r="H323" s="82" t="n">
        <v>0.41</v>
      </c>
      <c r="I323" s="82" t="n">
        <v>0.43</v>
      </c>
      <c r="J323" s="82" t="n">
        <v>0.44</v>
      </c>
      <c r="K323" s="82" t="n">
        <v>0.42</v>
      </c>
      <c r="L323" s="82" t="n">
        <v>0.44</v>
      </c>
      <c r="M323" s="82" t="n">
        <v>0.44</v>
      </c>
      <c r="N323" s="82" t="n">
        <v>0.44</v>
      </c>
      <c r="O323" s="82" t="n">
        <v>0.41</v>
      </c>
      <c r="P323" s="82" t="n">
        <v>0.39</v>
      </c>
      <c r="Q323" s="82" t="n">
        <v>0.39</v>
      </c>
      <c r="R323" s="82" t="n">
        <v>0.38</v>
      </c>
      <c r="S323" s="82" t="n">
        <v>0.38</v>
      </c>
      <c r="T323" s="82" t="n">
        <v>0.39</v>
      </c>
      <c r="U323" s="82" t="n">
        <v>0.37</v>
      </c>
      <c r="V323" s="82" t="n">
        <v>0.35</v>
      </c>
      <c r="W323" s="82" t="n">
        <v>0.35</v>
      </c>
      <c r="X323" s="82" t="n">
        <v>0.34</v>
      </c>
      <c r="Y323" s="82" t="n">
        <v>0.33</v>
      </c>
      <c r="Z323" s="82" t="n">
        <v>0.32</v>
      </c>
      <c r="AA323" s="82" t="n">
        <v>0.32</v>
      </c>
      <c r="AB323" s="82" t="n">
        <v>0.32</v>
      </c>
      <c r="AC323" s="82" t="n">
        <v>0.33</v>
      </c>
      <c r="AD323" s="82" t="n">
        <v>0.33</v>
      </c>
      <c r="AE323" s="82" t="n">
        <v>0.32</v>
      </c>
      <c r="AF323" s="82" t="n">
        <v>0</v>
      </c>
      <c r="AG323" s="82" t="n">
        <v>0</v>
      </c>
      <c r="AH323" s="82" t="n">
        <v>0</v>
      </c>
    </row>
    <row r="324" ht="15.75" customHeight="1" s="120">
      <c r="A324" s="81" t="inlineStr">
        <is>
          <t>Oklahoma</t>
        </is>
      </c>
      <c r="B324" s="82" t="inlineStr">
        <is>
          <t>Agriculture - N2O - Ag Soils</t>
        </is>
      </c>
      <c r="C324" s="82">
        <f>VLOOKUP(B324,$AJ$3:$AK$11,2,FALSE)</f>
        <v/>
      </c>
      <c r="D324" s="82" t="n">
        <v>7.61</v>
      </c>
      <c r="E324" s="82" t="n">
        <v>7.78</v>
      </c>
      <c r="F324" s="82" t="n">
        <v>7.83</v>
      </c>
      <c r="G324" s="82" t="n">
        <v>7.68</v>
      </c>
      <c r="H324" s="82" t="n">
        <v>7.85</v>
      </c>
      <c r="I324" s="82" t="n">
        <v>8.119999999999999</v>
      </c>
      <c r="J324" s="82" t="n">
        <v>8.1</v>
      </c>
      <c r="K324" s="82" t="n">
        <v>8.27</v>
      </c>
      <c r="L324" s="82" t="n">
        <v>8.32</v>
      </c>
      <c r="M324" s="82" t="n">
        <v>8.130000000000001</v>
      </c>
      <c r="N324" s="82" t="n">
        <v>7.86</v>
      </c>
      <c r="O324" s="82" t="n">
        <v>7.66</v>
      </c>
      <c r="P324" s="82" t="n">
        <v>7.89</v>
      </c>
      <c r="Q324" s="82" t="n">
        <v>8.619999999999999</v>
      </c>
      <c r="R324" s="82" t="n">
        <v>8.16</v>
      </c>
      <c r="S324" s="82" t="n">
        <v>8.130000000000001</v>
      </c>
      <c r="T324" s="82" t="n">
        <v>7.43</v>
      </c>
      <c r="U324" s="82" t="n">
        <v>7.27</v>
      </c>
      <c r="V324" s="82" t="n">
        <v>7.47</v>
      </c>
      <c r="W324" s="82" t="n">
        <v>7.47</v>
      </c>
      <c r="X324" s="82" t="n">
        <v>7.65</v>
      </c>
      <c r="Y324" s="82" t="n">
        <v>7.05</v>
      </c>
      <c r="Z324" s="82" t="n">
        <v>6.34</v>
      </c>
      <c r="AA324" s="82" t="n">
        <v>6.28</v>
      </c>
      <c r="AB324" s="82" t="n">
        <v>6.35</v>
      </c>
      <c r="AC324" s="82" t="n">
        <v>6.87</v>
      </c>
      <c r="AD324" s="82" t="n">
        <v>7.17</v>
      </c>
      <c r="AE324" s="82" t="n">
        <v>7.02</v>
      </c>
      <c r="AF324" s="82" t="n">
        <v>0</v>
      </c>
      <c r="AG324" s="82" t="n">
        <v>0</v>
      </c>
      <c r="AH324" s="82" t="n">
        <v>0</v>
      </c>
    </row>
    <row r="325" ht="15.75" customHeight="1" s="120">
      <c r="A325" s="81" t="inlineStr">
        <is>
          <t>Oklahoma</t>
        </is>
      </c>
      <c r="B325" s="82" t="inlineStr">
        <is>
          <t>Agriculture - N2O - Agricultural Residue Burning</t>
        </is>
      </c>
      <c r="C325" s="82">
        <f>VLOOKUP(B325,$AJ$3:$AK$11,2,FALSE)</f>
        <v/>
      </c>
      <c r="D325" s="82" t="n">
        <v>0</v>
      </c>
      <c r="E325" s="82" t="n">
        <v>0</v>
      </c>
      <c r="F325" s="82" t="n">
        <v>0</v>
      </c>
      <c r="G325" s="82" t="n">
        <v>0</v>
      </c>
      <c r="H325" s="82" t="n">
        <v>0</v>
      </c>
      <c r="I325" s="82" t="n">
        <v>0</v>
      </c>
      <c r="J325" s="82" t="n">
        <v>0</v>
      </c>
      <c r="K325" s="82" t="n">
        <v>0</v>
      </c>
      <c r="L325" s="82" t="n">
        <v>0</v>
      </c>
      <c r="M325" s="82" t="n">
        <v>0</v>
      </c>
      <c r="N325" s="82" t="n">
        <v>0</v>
      </c>
      <c r="O325" s="82" t="n">
        <v>0</v>
      </c>
      <c r="P325" s="82" t="n">
        <v>0</v>
      </c>
      <c r="Q325" s="82" t="n">
        <v>0</v>
      </c>
      <c r="R325" s="82" t="n">
        <v>0</v>
      </c>
      <c r="S325" s="82" t="n">
        <v>0</v>
      </c>
      <c r="T325" s="82" t="n">
        <v>0</v>
      </c>
      <c r="U325" s="82" t="n">
        <v>0</v>
      </c>
      <c r="V325" s="82" t="n">
        <v>0</v>
      </c>
      <c r="W325" s="82" t="n">
        <v>0</v>
      </c>
      <c r="X325" s="82" t="n">
        <v>0</v>
      </c>
      <c r="Y325" s="82" t="n">
        <v>0</v>
      </c>
      <c r="Z325" s="82" t="n">
        <v>0</v>
      </c>
      <c r="AA325" s="82" t="n">
        <v>0</v>
      </c>
      <c r="AB325" s="82" t="n">
        <v>0</v>
      </c>
      <c r="AC325" s="82" t="n">
        <v>0</v>
      </c>
      <c r="AD325" s="82" t="n">
        <v>0</v>
      </c>
      <c r="AE325" s="82" t="n">
        <v>0</v>
      </c>
      <c r="AF325" s="82" t="n">
        <v>0</v>
      </c>
      <c r="AG325" s="82" t="n">
        <v>0</v>
      </c>
      <c r="AH325" s="82" t="n">
        <v>0</v>
      </c>
    </row>
    <row r="326" ht="15.75" customHeight="1" s="120">
      <c r="A326" s="81" t="inlineStr">
        <is>
          <t>Oregon</t>
        </is>
      </c>
      <c r="B326" s="82" t="inlineStr">
        <is>
          <t>Agriculture - CO2 - Liming</t>
        </is>
      </c>
      <c r="C326" s="82">
        <f>VLOOKUP(B326,$AJ$3:$AK$11,2,FALSE)</f>
        <v/>
      </c>
      <c r="D326" s="82" t="n">
        <v>0</v>
      </c>
      <c r="E326" s="82" t="n">
        <v>0</v>
      </c>
      <c r="F326" s="82" t="n">
        <v>0</v>
      </c>
      <c r="G326" s="82" t="n">
        <v>0</v>
      </c>
      <c r="H326" s="82" t="n">
        <v>0</v>
      </c>
      <c r="I326" s="82" t="n">
        <v>0</v>
      </c>
      <c r="J326" s="82" t="n">
        <v>0</v>
      </c>
      <c r="K326" s="82" t="n">
        <v>0</v>
      </c>
      <c r="L326" s="82" t="n">
        <v>0</v>
      </c>
      <c r="M326" s="82" t="n">
        <v>0</v>
      </c>
      <c r="N326" s="82" t="n">
        <v>0</v>
      </c>
      <c r="O326" s="82" t="n">
        <v>0</v>
      </c>
      <c r="P326" s="82" t="n">
        <v>0</v>
      </c>
      <c r="Q326" s="82" t="n">
        <v>0</v>
      </c>
      <c r="R326" s="82" t="n">
        <v>0</v>
      </c>
      <c r="S326" s="82" t="n">
        <v>0</v>
      </c>
      <c r="T326" s="82" t="n">
        <v>0</v>
      </c>
      <c r="U326" s="82" t="n">
        <v>0</v>
      </c>
      <c r="V326" s="82" t="n">
        <v>0</v>
      </c>
      <c r="W326" s="82" t="n">
        <v>0</v>
      </c>
      <c r="X326" s="82" t="n">
        <v>0</v>
      </c>
      <c r="Y326" s="82" t="n">
        <v>0</v>
      </c>
      <c r="Z326" s="82" t="n">
        <v>0</v>
      </c>
      <c r="AA326" s="82" t="n">
        <v>0</v>
      </c>
      <c r="AB326" s="82" t="n">
        <v>0</v>
      </c>
      <c r="AC326" s="82" t="n">
        <v>0.04</v>
      </c>
      <c r="AD326" s="82" t="n">
        <v>0</v>
      </c>
      <c r="AE326" s="82" t="n">
        <v>0</v>
      </c>
      <c r="AF326" s="82" t="n">
        <v>0</v>
      </c>
      <c r="AG326" s="82" t="n">
        <v>0</v>
      </c>
      <c r="AH326" s="82" t="n">
        <v>0</v>
      </c>
    </row>
    <row r="327" ht="15.75" customHeight="1" s="120">
      <c r="A327" s="81" t="inlineStr">
        <is>
          <t>Oregon</t>
        </is>
      </c>
      <c r="B327" s="82" t="inlineStr">
        <is>
          <t>Agriculture - CO2 - Urea Fertilization</t>
        </is>
      </c>
      <c r="C327" s="82">
        <f>VLOOKUP(B327,$AJ$3:$AK$11,2,FALSE)</f>
        <v/>
      </c>
      <c r="D327" s="82" t="n">
        <v>0.06</v>
      </c>
      <c r="E327" s="82" t="n">
        <v>0.06</v>
      </c>
      <c r="F327" s="82" t="n">
        <v>0.06</v>
      </c>
      <c r="G327" s="82" t="n">
        <v>0.07000000000000001</v>
      </c>
      <c r="H327" s="82" t="n">
        <v>0.07000000000000001</v>
      </c>
      <c r="I327" s="82" t="n">
        <v>0.07000000000000001</v>
      </c>
      <c r="J327" s="82" t="n">
        <v>0.07000000000000001</v>
      </c>
      <c r="K327" s="82" t="n">
        <v>0.08</v>
      </c>
      <c r="L327" s="82" t="n">
        <v>0.08</v>
      </c>
      <c r="M327" s="82" t="n">
        <v>0.07000000000000001</v>
      </c>
      <c r="N327" s="82" t="n">
        <v>0.05</v>
      </c>
      <c r="O327" s="82" t="n">
        <v>0.08</v>
      </c>
      <c r="P327" s="82" t="n">
        <v>0.13</v>
      </c>
      <c r="Q327" s="82" t="n">
        <v>0.14</v>
      </c>
      <c r="R327" s="82" t="n">
        <v>0.12</v>
      </c>
      <c r="S327" s="82" t="n">
        <v>0.12</v>
      </c>
      <c r="T327" s="82" t="n">
        <v>0.12</v>
      </c>
      <c r="U327" s="82" t="n">
        <v>0.13</v>
      </c>
      <c r="V327" s="82" t="n">
        <v>0.11</v>
      </c>
      <c r="W327" s="82" t="n">
        <v>0.1</v>
      </c>
      <c r="X327" s="82" t="n">
        <v>0.12</v>
      </c>
      <c r="Y327" s="82" t="n">
        <v>0.13</v>
      </c>
      <c r="Z327" s="82" t="n">
        <v>0.13</v>
      </c>
      <c r="AA327" s="82" t="n">
        <v>0.14</v>
      </c>
      <c r="AB327" s="82" t="n">
        <v>0.14</v>
      </c>
      <c r="AC327" s="82" t="n">
        <v>0.14</v>
      </c>
      <c r="AD327" s="82" t="n">
        <v>0.14</v>
      </c>
      <c r="AE327" s="82" t="n">
        <v>0.14</v>
      </c>
      <c r="AF327" s="82" t="n">
        <v>0</v>
      </c>
      <c r="AG327" s="82" t="n">
        <v>0</v>
      </c>
      <c r="AH327" s="82" t="n">
        <v>0</v>
      </c>
    </row>
    <row r="328" ht="15.75" customHeight="1" s="120">
      <c r="A328" s="81" t="inlineStr">
        <is>
          <t>Oregon</t>
        </is>
      </c>
      <c r="B328" s="82" t="inlineStr">
        <is>
          <t>Agriculture - CH4 - Enteric Fermentation</t>
        </is>
      </c>
      <c r="C328" s="82">
        <f>VLOOKUP(B328,$AJ$3:$AK$11,2,FALSE)</f>
        <v/>
      </c>
      <c r="D328" s="82" t="n">
        <v>2.63</v>
      </c>
      <c r="E328" s="82" t="n">
        <v>2.66</v>
      </c>
      <c r="F328" s="82" t="n">
        <v>2.66</v>
      </c>
      <c r="G328" s="82" t="n">
        <v>2.67</v>
      </c>
      <c r="H328" s="82" t="n">
        <v>2.84</v>
      </c>
      <c r="I328" s="82" t="n">
        <v>3.02</v>
      </c>
      <c r="J328" s="82" t="n">
        <v>3.09</v>
      </c>
      <c r="K328" s="82" t="n">
        <v>3.08</v>
      </c>
      <c r="L328" s="82" t="n">
        <v>3</v>
      </c>
      <c r="M328" s="82" t="n">
        <v>3.01</v>
      </c>
      <c r="N328" s="82" t="n">
        <v>2.89</v>
      </c>
      <c r="O328" s="82" t="n">
        <v>2.74</v>
      </c>
      <c r="P328" s="82" t="n">
        <v>2.84</v>
      </c>
      <c r="Q328" s="82" t="n">
        <v>2.79</v>
      </c>
      <c r="R328" s="82" t="n">
        <v>2.95</v>
      </c>
      <c r="S328" s="82" t="n">
        <v>2.97</v>
      </c>
      <c r="T328" s="82" t="n">
        <v>2.94</v>
      </c>
      <c r="U328" s="82" t="n">
        <v>2.75</v>
      </c>
      <c r="V328" s="82" t="n">
        <v>2.88</v>
      </c>
      <c r="W328" s="82" t="n">
        <v>2.7</v>
      </c>
      <c r="X328" s="82" t="n">
        <v>2.68</v>
      </c>
      <c r="Y328" s="82" t="n">
        <v>2.8</v>
      </c>
      <c r="Z328" s="82" t="n">
        <v>2.79</v>
      </c>
      <c r="AA328" s="82" t="n">
        <v>2.69</v>
      </c>
      <c r="AB328" s="82" t="n">
        <v>2.68</v>
      </c>
      <c r="AC328" s="82" t="n">
        <v>2.7</v>
      </c>
      <c r="AD328" s="82" t="n">
        <v>2.72</v>
      </c>
      <c r="AE328" s="82" t="n">
        <v>2.75</v>
      </c>
      <c r="AF328" s="82" t="n">
        <v>0</v>
      </c>
      <c r="AG328" s="82" t="n">
        <v>0</v>
      </c>
      <c r="AH328" s="82" t="n">
        <v>0</v>
      </c>
    </row>
    <row r="329" ht="15.75" customHeight="1" s="120">
      <c r="A329" s="81" t="inlineStr">
        <is>
          <t>Oregon</t>
        </is>
      </c>
      <c r="B329" s="82" t="inlineStr">
        <is>
          <t>Agriculture - CH4 - Manure Management</t>
        </is>
      </c>
      <c r="C329" s="82">
        <f>VLOOKUP(B329,$AJ$3:$AK$11,2,FALSE)</f>
        <v/>
      </c>
      <c r="D329" s="82" t="n">
        <v>0.3</v>
      </c>
      <c r="E329" s="82" t="n">
        <v>0.3</v>
      </c>
      <c r="F329" s="82" t="n">
        <v>0.31</v>
      </c>
      <c r="G329" s="82" t="n">
        <v>0.3</v>
      </c>
      <c r="H329" s="82" t="n">
        <v>0.32</v>
      </c>
      <c r="I329" s="82" t="n">
        <v>0.32</v>
      </c>
      <c r="J329" s="82" t="n">
        <v>0.32</v>
      </c>
      <c r="K329" s="82" t="n">
        <v>0.32</v>
      </c>
      <c r="L329" s="82" t="n">
        <v>0.32</v>
      </c>
      <c r="M329" s="82" t="n">
        <v>0.34</v>
      </c>
      <c r="N329" s="82" t="n">
        <v>0.35</v>
      </c>
      <c r="O329" s="82" t="n">
        <v>0.37</v>
      </c>
      <c r="P329" s="82" t="n">
        <v>0.43</v>
      </c>
      <c r="Q329" s="82" t="n">
        <v>0.49</v>
      </c>
      <c r="R329" s="82" t="n">
        <v>0.48</v>
      </c>
      <c r="S329" s="82" t="n">
        <v>0.49</v>
      </c>
      <c r="T329" s="82" t="n">
        <v>0.49</v>
      </c>
      <c r="U329" s="82" t="n">
        <v>0.48</v>
      </c>
      <c r="V329" s="82" t="n">
        <v>0.49</v>
      </c>
      <c r="W329" s="82" t="n">
        <v>0.51</v>
      </c>
      <c r="X329" s="82" t="n">
        <v>0.5</v>
      </c>
      <c r="Y329" s="82" t="n">
        <v>0.55</v>
      </c>
      <c r="Z329" s="82" t="n">
        <v>0.57</v>
      </c>
      <c r="AA329" s="82" t="n">
        <v>0.57</v>
      </c>
      <c r="AB329" s="82" t="n">
        <v>0.59</v>
      </c>
      <c r="AC329" s="82" t="n">
        <v>0.59</v>
      </c>
      <c r="AD329" s="82" t="n">
        <v>0.41</v>
      </c>
      <c r="AE329" s="82" t="n">
        <v>0.41</v>
      </c>
      <c r="AF329" s="82" t="n">
        <v>0</v>
      </c>
      <c r="AG329" s="82" t="n">
        <v>0</v>
      </c>
      <c r="AH329" s="82" t="n">
        <v>0</v>
      </c>
    </row>
    <row r="330" ht="15.75" customHeight="1" s="120">
      <c r="A330" s="81" t="inlineStr">
        <is>
          <t>Oregon</t>
        </is>
      </c>
      <c r="B330" s="82" t="inlineStr">
        <is>
          <t>Agriculture - CH4 - Rice Cultivation</t>
        </is>
      </c>
      <c r="C330" s="82">
        <f>VLOOKUP(B330,$AJ$3:$AK$11,2,FALSE)</f>
        <v/>
      </c>
      <c r="D330" s="82" t="n">
        <v>0</v>
      </c>
      <c r="E330" s="82" t="n">
        <v>0</v>
      </c>
      <c r="F330" s="82" t="n">
        <v>0</v>
      </c>
      <c r="G330" s="82" t="n">
        <v>0</v>
      </c>
      <c r="H330" s="82" t="n">
        <v>0</v>
      </c>
      <c r="I330" s="82" t="n">
        <v>0</v>
      </c>
      <c r="J330" s="82" t="n">
        <v>0</v>
      </c>
      <c r="K330" s="82" t="n">
        <v>0</v>
      </c>
      <c r="L330" s="82" t="n">
        <v>0</v>
      </c>
      <c r="M330" s="82" t="n">
        <v>0</v>
      </c>
      <c r="N330" s="82" t="n">
        <v>0</v>
      </c>
      <c r="O330" s="82" t="n">
        <v>0</v>
      </c>
      <c r="P330" s="82" t="n">
        <v>0</v>
      </c>
      <c r="Q330" s="82" t="n">
        <v>0</v>
      </c>
      <c r="R330" s="82" t="n">
        <v>0</v>
      </c>
      <c r="S330" s="82" t="n">
        <v>0</v>
      </c>
      <c r="T330" s="82" t="n">
        <v>0</v>
      </c>
      <c r="U330" s="82" t="n">
        <v>0</v>
      </c>
      <c r="V330" s="82" t="n">
        <v>0</v>
      </c>
      <c r="W330" s="82" t="n">
        <v>0</v>
      </c>
      <c r="X330" s="82" t="n">
        <v>0</v>
      </c>
      <c r="Y330" s="82" t="n">
        <v>0</v>
      </c>
      <c r="Z330" s="82" t="n">
        <v>0</v>
      </c>
      <c r="AA330" s="82" t="n">
        <v>0</v>
      </c>
      <c r="AB330" s="82" t="n">
        <v>0</v>
      </c>
      <c r="AC330" s="82" t="n">
        <v>0</v>
      </c>
      <c r="AD330" s="82" t="n">
        <v>0</v>
      </c>
      <c r="AE330" s="82" t="n">
        <v>0</v>
      </c>
      <c r="AF330" s="82" t="n">
        <v>0</v>
      </c>
      <c r="AG330" s="82" t="n">
        <v>0</v>
      </c>
      <c r="AH330" s="82" t="n">
        <v>0</v>
      </c>
    </row>
    <row r="331" ht="15.75" customHeight="1" s="120">
      <c r="A331" s="81" t="inlineStr">
        <is>
          <t>Oregon</t>
        </is>
      </c>
      <c r="B331" s="82" t="inlineStr">
        <is>
          <t>Agriculture - CH4 - Agricultural Residue Burning</t>
        </is>
      </c>
      <c r="C331" s="82">
        <f>VLOOKUP(B331,$AJ$3:$AK$11,2,FALSE)</f>
        <v/>
      </c>
      <c r="D331" s="82" t="n">
        <v>0.01</v>
      </c>
      <c r="E331" s="82" t="n">
        <v>0.01</v>
      </c>
      <c r="F331" s="82" t="n">
        <v>0.01</v>
      </c>
      <c r="G331" s="82" t="n">
        <v>0.01</v>
      </c>
      <c r="H331" s="82" t="n">
        <v>0.01</v>
      </c>
      <c r="I331" s="82" t="n">
        <v>0.01</v>
      </c>
      <c r="J331" s="82" t="n">
        <v>0.01</v>
      </c>
      <c r="K331" s="82" t="n">
        <v>0.01</v>
      </c>
      <c r="L331" s="82" t="n">
        <v>0.01</v>
      </c>
      <c r="M331" s="82" t="n">
        <v>0</v>
      </c>
      <c r="N331" s="82" t="n">
        <v>0.01</v>
      </c>
      <c r="O331" s="82" t="n">
        <v>0</v>
      </c>
      <c r="P331" s="82" t="n">
        <v>0</v>
      </c>
      <c r="Q331" s="82" t="n">
        <v>0.01</v>
      </c>
      <c r="R331" s="82" t="n">
        <v>0.01</v>
      </c>
      <c r="S331" s="82" t="n">
        <v>0</v>
      </c>
      <c r="T331" s="82" t="n">
        <v>0.01</v>
      </c>
      <c r="U331" s="82" t="n">
        <v>0.01</v>
      </c>
      <c r="V331" s="82" t="n">
        <v>0.01</v>
      </c>
      <c r="W331" s="82" t="n">
        <v>0.01</v>
      </c>
      <c r="X331" s="82" t="n">
        <v>0.01</v>
      </c>
      <c r="Y331" s="82" t="n">
        <v>0.01</v>
      </c>
      <c r="Z331" s="82" t="n">
        <v>0.01</v>
      </c>
      <c r="AA331" s="82" t="n">
        <v>0.01</v>
      </c>
      <c r="AB331" s="82" t="n">
        <v>0.01</v>
      </c>
      <c r="AC331" s="82" t="n">
        <v>0</v>
      </c>
      <c r="AD331" s="82" t="n">
        <v>0</v>
      </c>
      <c r="AE331" s="82" t="n">
        <v>0.01</v>
      </c>
      <c r="AF331" s="82" t="n">
        <v>0</v>
      </c>
      <c r="AG331" s="82" t="n">
        <v>0</v>
      </c>
      <c r="AH331" s="82" t="n">
        <v>0</v>
      </c>
    </row>
    <row r="332" ht="15.75" customHeight="1" s="120">
      <c r="A332" s="81" t="inlineStr">
        <is>
          <t>Oregon</t>
        </is>
      </c>
      <c r="B332" s="82" t="inlineStr">
        <is>
          <t>Agriculture - N2O - Manure Management</t>
        </is>
      </c>
      <c r="C332" s="82">
        <f>VLOOKUP(B332,$AJ$3:$AK$11,2,FALSE)</f>
        <v/>
      </c>
      <c r="D332" s="82" t="n">
        <v>0.14</v>
      </c>
      <c r="E332" s="82" t="n">
        <v>0.14</v>
      </c>
      <c r="F332" s="82" t="n">
        <v>0.14</v>
      </c>
      <c r="G332" s="82" t="n">
        <v>0.12</v>
      </c>
      <c r="H332" s="82" t="n">
        <v>0.14</v>
      </c>
      <c r="I332" s="82" t="n">
        <v>0.15</v>
      </c>
      <c r="J332" s="82" t="n">
        <v>0.14</v>
      </c>
      <c r="K332" s="82" t="n">
        <v>0.14</v>
      </c>
      <c r="L332" s="82" t="n">
        <v>0.15</v>
      </c>
      <c r="M332" s="82" t="n">
        <v>0.15</v>
      </c>
      <c r="N332" s="82" t="n">
        <v>0.16</v>
      </c>
      <c r="O332" s="82" t="n">
        <v>0.17</v>
      </c>
      <c r="P332" s="82" t="n">
        <v>0.17</v>
      </c>
      <c r="Q332" s="82" t="n">
        <v>0.17</v>
      </c>
      <c r="R332" s="82" t="n">
        <v>0.18</v>
      </c>
      <c r="S332" s="82" t="n">
        <v>0.16</v>
      </c>
      <c r="T332" s="82" t="n">
        <v>0.16</v>
      </c>
      <c r="U332" s="82" t="n">
        <v>0.16</v>
      </c>
      <c r="V332" s="82" t="n">
        <v>0.15</v>
      </c>
      <c r="W332" s="82" t="n">
        <v>0.15</v>
      </c>
      <c r="X332" s="82" t="n">
        <v>0.15</v>
      </c>
      <c r="Y332" s="82" t="n">
        <v>0.14</v>
      </c>
      <c r="Z332" s="82" t="n">
        <v>0.15</v>
      </c>
      <c r="AA332" s="82" t="n">
        <v>0.14</v>
      </c>
      <c r="AB332" s="82" t="n">
        <v>0.14</v>
      </c>
      <c r="AC332" s="82" t="n">
        <v>0.14</v>
      </c>
      <c r="AD332" s="82" t="n">
        <v>0.14</v>
      </c>
      <c r="AE332" s="82" t="n">
        <v>0.14</v>
      </c>
      <c r="AF332" s="82" t="n">
        <v>0</v>
      </c>
      <c r="AG332" s="82" t="n">
        <v>0</v>
      </c>
      <c r="AH332" s="82" t="n">
        <v>0</v>
      </c>
    </row>
    <row r="333" ht="15.75" customHeight="1" s="120">
      <c r="A333" s="81" t="inlineStr">
        <is>
          <t>Oregon</t>
        </is>
      </c>
      <c r="B333" s="82" t="inlineStr">
        <is>
          <t>Agriculture - N2O - Ag Soils</t>
        </is>
      </c>
      <c r="C333" s="82">
        <f>VLOOKUP(B333,$AJ$3:$AK$11,2,FALSE)</f>
        <v/>
      </c>
      <c r="D333" s="82" t="n">
        <v>2.43</v>
      </c>
      <c r="E333" s="82" t="n">
        <v>2.4</v>
      </c>
      <c r="F333" s="82" t="n">
        <v>2.42</v>
      </c>
      <c r="G333" s="82" t="n">
        <v>2.43</v>
      </c>
      <c r="H333" s="82" t="n">
        <v>2.59</v>
      </c>
      <c r="I333" s="82" t="n">
        <v>2.69</v>
      </c>
      <c r="J333" s="82" t="n">
        <v>2.8</v>
      </c>
      <c r="K333" s="82" t="n">
        <v>2.87</v>
      </c>
      <c r="L333" s="82" t="n">
        <v>2.8</v>
      </c>
      <c r="M333" s="82" t="n">
        <v>2.53</v>
      </c>
      <c r="N333" s="82" t="n">
        <v>2.3</v>
      </c>
      <c r="O333" s="82" t="n">
        <v>2.45</v>
      </c>
      <c r="P333" s="82" t="n">
        <v>2.74</v>
      </c>
      <c r="Q333" s="82" t="n">
        <v>2.87</v>
      </c>
      <c r="R333" s="82" t="n">
        <v>2.88</v>
      </c>
      <c r="S333" s="82" t="n">
        <v>2.73</v>
      </c>
      <c r="T333" s="82" t="n">
        <v>2.66</v>
      </c>
      <c r="U333" s="82" t="n">
        <v>2.65</v>
      </c>
      <c r="V333" s="82" t="n">
        <v>2.61</v>
      </c>
      <c r="W333" s="82" t="n">
        <v>2.42</v>
      </c>
      <c r="X333" s="82" t="n">
        <v>2.57</v>
      </c>
      <c r="Y333" s="82" t="n">
        <v>2.69</v>
      </c>
      <c r="Z333" s="82" t="n">
        <v>2.67</v>
      </c>
      <c r="AA333" s="82" t="n">
        <v>2.68</v>
      </c>
      <c r="AB333" s="82" t="n">
        <v>2.61</v>
      </c>
      <c r="AC333" s="82" t="n">
        <v>2.63</v>
      </c>
      <c r="AD333" s="82" t="n">
        <v>2.67</v>
      </c>
      <c r="AE333" s="82" t="n">
        <v>2.33</v>
      </c>
      <c r="AF333" s="82" t="n">
        <v>0</v>
      </c>
      <c r="AG333" s="82" t="n">
        <v>0</v>
      </c>
      <c r="AH333" s="82" t="n">
        <v>0</v>
      </c>
    </row>
    <row r="334" ht="15.75" customHeight="1" s="120">
      <c r="A334" s="81" t="inlineStr">
        <is>
          <t>Oregon</t>
        </is>
      </c>
      <c r="B334" s="82" t="inlineStr">
        <is>
          <t>Agriculture - N2O - Agricultural Residue Burning</t>
        </is>
      </c>
      <c r="C334" s="82">
        <f>VLOOKUP(B334,$AJ$3:$AK$11,2,FALSE)</f>
        <v/>
      </c>
      <c r="D334" s="82" t="n">
        <v>0</v>
      </c>
      <c r="E334" s="82" t="n">
        <v>0</v>
      </c>
      <c r="F334" s="82" t="n">
        <v>0</v>
      </c>
      <c r="G334" s="82" t="n">
        <v>0</v>
      </c>
      <c r="H334" s="82" t="n">
        <v>0</v>
      </c>
      <c r="I334" s="82" t="n">
        <v>0</v>
      </c>
      <c r="J334" s="82" t="n">
        <v>0</v>
      </c>
      <c r="K334" s="82" t="n">
        <v>0</v>
      </c>
      <c r="L334" s="82" t="n">
        <v>0</v>
      </c>
      <c r="M334" s="82" t="n">
        <v>0</v>
      </c>
      <c r="N334" s="82" t="n">
        <v>0</v>
      </c>
      <c r="O334" s="82" t="n">
        <v>0</v>
      </c>
      <c r="P334" s="82" t="n">
        <v>0</v>
      </c>
      <c r="Q334" s="82" t="n">
        <v>0</v>
      </c>
      <c r="R334" s="82" t="n">
        <v>0</v>
      </c>
      <c r="S334" s="82" t="n">
        <v>0</v>
      </c>
      <c r="T334" s="82" t="n">
        <v>0</v>
      </c>
      <c r="U334" s="82" t="n">
        <v>0</v>
      </c>
      <c r="V334" s="82" t="n">
        <v>0</v>
      </c>
      <c r="W334" s="82" t="n">
        <v>0</v>
      </c>
      <c r="X334" s="82" t="n">
        <v>0</v>
      </c>
      <c r="Y334" s="82" t="n">
        <v>0</v>
      </c>
      <c r="Z334" s="82" t="n">
        <v>0</v>
      </c>
      <c r="AA334" s="82" t="n">
        <v>0</v>
      </c>
      <c r="AB334" s="82" t="n">
        <v>0</v>
      </c>
      <c r="AC334" s="82" t="n">
        <v>0</v>
      </c>
      <c r="AD334" s="82" t="n">
        <v>0</v>
      </c>
      <c r="AE334" s="82" t="n">
        <v>0</v>
      </c>
      <c r="AF334" s="82" t="n">
        <v>0</v>
      </c>
      <c r="AG334" s="82" t="n">
        <v>0</v>
      </c>
      <c r="AH334" s="82" t="n">
        <v>0</v>
      </c>
    </row>
    <row r="335" ht="15.75" customHeight="1" s="120">
      <c r="A335" s="81" t="inlineStr">
        <is>
          <t>Pennsylvania</t>
        </is>
      </c>
      <c r="B335" s="82" t="inlineStr">
        <is>
          <t>Agriculture - CO2 - Liming</t>
        </is>
      </c>
      <c r="C335" s="82">
        <f>VLOOKUP(B335,$AJ$3:$AK$11,2,FALSE)</f>
        <v/>
      </c>
      <c r="D335" s="82" t="n">
        <v>0.26</v>
      </c>
      <c r="E335" s="82" t="n">
        <v>0.22</v>
      </c>
      <c r="F335" s="82" t="n">
        <v>0.22</v>
      </c>
      <c r="G335" s="82" t="n">
        <v>0.18</v>
      </c>
      <c r="H335" s="82" t="n">
        <v>0.21</v>
      </c>
      <c r="I335" s="82" t="n">
        <v>0.2</v>
      </c>
      <c r="J335" s="82" t="n">
        <v>0.19</v>
      </c>
      <c r="K335" s="82" t="n">
        <v>0.11</v>
      </c>
      <c r="L335" s="82" t="n">
        <v>0.13</v>
      </c>
      <c r="M335" s="82" t="n">
        <v>0</v>
      </c>
      <c r="N335" s="82" t="n">
        <v>0.19</v>
      </c>
      <c r="O335" s="82" t="n">
        <v>0.29</v>
      </c>
      <c r="P335" s="82" t="n">
        <v>0.23</v>
      </c>
      <c r="Q335" s="82" t="n">
        <v>0.13</v>
      </c>
      <c r="R335" s="82" t="n">
        <v>0.36</v>
      </c>
      <c r="S335" s="82" t="n">
        <v>0.03</v>
      </c>
      <c r="T335" s="82" t="n">
        <v>0.22</v>
      </c>
      <c r="U335" s="82" t="n">
        <v>0.1</v>
      </c>
      <c r="V335" s="82" t="n">
        <v>0.19</v>
      </c>
      <c r="W335" s="82" t="n">
        <v>0</v>
      </c>
      <c r="X335" s="82" t="n">
        <v>0.38</v>
      </c>
      <c r="Y335" s="82" t="n">
        <v>0.19</v>
      </c>
      <c r="Z335" s="82" t="n">
        <v>0.24</v>
      </c>
      <c r="AA335" s="82" t="n">
        <v>0.13</v>
      </c>
      <c r="AB335" s="82" t="n">
        <v>0.17</v>
      </c>
      <c r="AC335" s="82" t="n">
        <v>0.08</v>
      </c>
      <c r="AD335" s="82" t="n">
        <v>0.16</v>
      </c>
      <c r="AE335" s="82" t="n">
        <v>0.16</v>
      </c>
      <c r="AF335" s="82" t="n">
        <v>0</v>
      </c>
      <c r="AG335" s="82" t="n">
        <v>0</v>
      </c>
      <c r="AH335" s="82" t="n">
        <v>0</v>
      </c>
    </row>
    <row r="336" ht="15.75" customHeight="1" s="120">
      <c r="A336" s="81" t="inlineStr">
        <is>
          <t>Pennsylvania</t>
        </is>
      </c>
      <c r="B336" s="82" t="inlineStr">
        <is>
          <t>Agriculture - CO2 - Urea Fertilization</t>
        </is>
      </c>
      <c r="C336" s="82">
        <f>VLOOKUP(B336,$AJ$3:$AK$11,2,FALSE)</f>
        <v/>
      </c>
      <c r="D336" s="82" t="n">
        <v>0.03</v>
      </c>
      <c r="E336" s="82" t="n">
        <v>0.03</v>
      </c>
      <c r="F336" s="82" t="n">
        <v>0.03</v>
      </c>
      <c r="G336" s="82" t="n">
        <v>0.04</v>
      </c>
      <c r="H336" s="82" t="n">
        <v>0.04</v>
      </c>
      <c r="I336" s="82" t="n">
        <v>0.03</v>
      </c>
      <c r="J336" s="82" t="n">
        <v>0.03</v>
      </c>
      <c r="K336" s="82" t="n">
        <v>0.03</v>
      </c>
      <c r="L336" s="82" t="n">
        <v>0.04</v>
      </c>
      <c r="M336" s="82" t="n">
        <v>0.04</v>
      </c>
      <c r="N336" s="82" t="n">
        <v>0.04</v>
      </c>
      <c r="O336" s="82" t="n">
        <v>0.03</v>
      </c>
      <c r="P336" s="82" t="n">
        <v>0.03</v>
      </c>
      <c r="Q336" s="82" t="n">
        <v>0.02</v>
      </c>
      <c r="R336" s="82" t="n">
        <v>0.02</v>
      </c>
      <c r="S336" s="82" t="n">
        <v>0.02</v>
      </c>
      <c r="T336" s="82" t="n">
        <v>0.03</v>
      </c>
      <c r="U336" s="82" t="n">
        <v>0.04</v>
      </c>
      <c r="V336" s="82" t="n">
        <v>0.03</v>
      </c>
      <c r="W336" s="82" t="n">
        <v>0.03</v>
      </c>
      <c r="X336" s="82" t="n">
        <v>0.03</v>
      </c>
      <c r="Y336" s="82" t="n">
        <v>0.02</v>
      </c>
      <c r="Z336" s="82" t="n">
        <v>0.03</v>
      </c>
      <c r="AA336" s="82" t="n">
        <v>0.03</v>
      </c>
      <c r="AB336" s="82" t="n">
        <v>0.04</v>
      </c>
      <c r="AC336" s="82" t="n">
        <v>0.04</v>
      </c>
      <c r="AD336" s="82" t="n">
        <v>0.04</v>
      </c>
      <c r="AE336" s="82" t="n">
        <v>0.04</v>
      </c>
      <c r="AF336" s="82" t="n">
        <v>0</v>
      </c>
      <c r="AG336" s="82" t="n">
        <v>0</v>
      </c>
      <c r="AH336" s="82" t="n">
        <v>0</v>
      </c>
    </row>
    <row r="337" ht="15.75" customHeight="1" s="120">
      <c r="A337" s="81" t="inlineStr">
        <is>
          <t>Pennsylvania</t>
        </is>
      </c>
      <c r="B337" s="82" t="inlineStr">
        <is>
          <t>Agriculture - CH4 - Enteric Fermentation</t>
        </is>
      </c>
      <c r="C337" s="82">
        <f>VLOOKUP(B337,$AJ$3:$AK$11,2,FALSE)</f>
        <v/>
      </c>
      <c r="D337" s="82" t="n">
        <v>3.72</v>
      </c>
      <c r="E337" s="82" t="n">
        <v>3.71</v>
      </c>
      <c r="F337" s="82" t="n">
        <v>3.78</v>
      </c>
      <c r="G337" s="82" t="n">
        <v>3.7</v>
      </c>
      <c r="H337" s="82" t="n">
        <v>3.58</v>
      </c>
      <c r="I337" s="82" t="n">
        <v>3.56</v>
      </c>
      <c r="J337" s="82" t="n">
        <v>3.57</v>
      </c>
      <c r="K337" s="82" t="n">
        <v>3.55</v>
      </c>
      <c r="L337" s="82" t="n">
        <v>3.53</v>
      </c>
      <c r="M337" s="82" t="n">
        <v>3.55</v>
      </c>
      <c r="N337" s="82" t="n">
        <v>3.54</v>
      </c>
      <c r="O337" s="82" t="n">
        <v>3.49</v>
      </c>
      <c r="P337" s="82" t="n">
        <v>3.47</v>
      </c>
      <c r="Q337" s="82" t="n">
        <v>3.41</v>
      </c>
      <c r="R337" s="82" t="n">
        <v>3.31</v>
      </c>
      <c r="S337" s="82" t="n">
        <v>3.37</v>
      </c>
      <c r="T337" s="82" t="n">
        <v>3.34</v>
      </c>
      <c r="U337" s="82" t="n">
        <v>3.43</v>
      </c>
      <c r="V337" s="82" t="n">
        <v>3.44</v>
      </c>
      <c r="W337" s="82" t="n">
        <v>3.41</v>
      </c>
      <c r="X337" s="82" t="n">
        <v>3.44</v>
      </c>
      <c r="Y337" s="82" t="n">
        <v>3.43</v>
      </c>
      <c r="Z337" s="82" t="n">
        <v>3.45</v>
      </c>
      <c r="AA337" s="82" t="n">
        <v>3.5</v>
      </c>
      <c r="AB337" s="82" t="n">
        <v>3.54</v>
      </c>
      <c r="AC337" s="82" t="n">
        <v>3.44</v>
      </c>
      <c r="AD337" s="82" t="n">
        <v>3.52</v>
      </c>
      <c r="AE337" s="82" t="n">
        <v>3.59</v>
      </c>
      <c r="AF337" s="82" t="n">
        <v>0</v>
      </c>
      <c r="AG337" s="82" t="n">
        <v>0</v>
      </c>
      <c r="AH337" s="82" t="n">
        <v>0</v>
      </c>
    </row>
    <row r="338" ht="15.75" customHeight="1" s="120">
      <c r="A338" s="81" t="inlineStr">
        <is>
          <t>Pennsylvania</t>
        </is>
      </c>
      <c r="B338" s="82" t="inlineStr">
        <is>
          <t>Agriculture - CH4 - Manure Management</t>
        </is>
      </c>
      <c r="C338" s="82">
        <f>VLOOKUP(B338,$AJ$3:$AK$11,2,FALSE)</f>
        <v/>
      </c>
      <c r="D338" s="82" t="n">
        <v>0.63</v>
      </c>
      <c r="E338" s="82" t="n">
        <v>0.65</v>
      </c>
      <c r="F338" s="82" t="n">
        <v>0.61</v>
      </c>
      <c r="G338" s="82" t="n">
        <v>0.68</v>
      </c>
      <c r="H338" s="82" t="n">
        <v>0.68</v>
      </c>
      <c r="I338" s="82" t="n">
        <v>0.67</v>
      </c>
      <c r="J338" s="82" t="n">
        <v>0.63</v>
      </c>
      <c r="K338" s="82" t="n">
        <v>0.64</v>
      </c>
      <c r="L338" s="82" t="n">
        <v>0.71</v>
      </c>
      <c r="M338" s="82" t="n">
        <v>0.74</v>
      </c>
      <c r="N338" s="82" t="n">
        <v>0.71</v>
      </c>
      <c r="O338" s="82" t="n">
        <v>0.75</v>
      </c>
      <c r="P338" s="82" t="n">
        <v>0.8</v>
      </c>
      <c r="Q338" s="82" t="n">
        <v>0.78</v>
      </c>
      <c r="R338" s="82" t="n">
        <v>0.76</v>
      </c>
      <c r="S338" s="82" t="n">
        <v>0.82</v>
      </c>
      <c r="T338" s="82" t="n">
        <v>0.77</v>
      </c>
      <c r="U338" s="82" t="n">
        <v>0.8</v>
      </c>
      <c r="V338" s="82" t="n">
        <v>0.8</v>
      </c>
      <c r="W338" s="82" t="n">
        <v>0.77</v>
      </c>
      <c r="X338" s="82" t="n">
        <v>0.85</v>
      </c>
      <c r="Y338" s="82" t="n">
        <v>0.83</v>
      </c>
      <c r="Z338" s="82" t="n">
        <v>0.83</v>
      </c>
      <c r="AA338" s="82" t="n">
        <v>0.8100000000000001</v>
      </c>
      <c r="AB338" s="82" t="n">
        <v>0.79</v>
      </c>
      <c r="AC338" s="82" t="n">
        <v>0.85</v>
      </c>
      <c r="AD338" s="82" t="n">
        <v>0.87</v>
      </c>
      <c r="AE338" s="82" t="n">
        <v>0.85</v>
      </c>
      <c r="AF338" s="82" t="n">
        <v>0</v>
      </c>
      <c r="AG338" s="82" t="n">
        <v>0</v>
      </c>
      <c r="AH338" s="82" t="n">
        <v>0</v>
      </c>
    </row>
    <row r="339" ht="15.75" customHeight="1" s="120">
      <c r="A339" s="81" t="inlineStr">
        <is>
          <t>Pennsylvania</t>
        </is>
      </c>
      <c r="B339" s="82" t="inlineStr">
        <is>
          <t>Agriculture - CH4 - Rice Cultivation</t>
        </is>
      </c>
      <c r="C339" s="82">
        <f>VLOOKUP(B339,$AJ$3:$AK$11,2,FALSE)</f>
        <v/>
      </c>
      <c r="D339" s="82" t="n">
        <v>0</v>
      </c>
      <c r="E339" s="82" t="n">
        <v>0</v>
      </c>
      <c r="F339" s="82" t="n">
        <v>0</v>
      </c>
      <c r="G339" s="82" t="n">
        <v>0</v>
      </c>
      <c r="H339" s="82" t="n">
        <v>0</v>
      </c>
      <c r="I339" s="82" t="n">
        <v>0</v>
      </c>
      <c r="J339" s="82" t="n">
        <v>0</v>
      </c>
      <c r="K339" s="82" t="n">
        <v>0</v>
      </c>
      <c r="L339" s="82" t="n">
        <v>0</v>
      </c>
      <c r="M339" s="82" t="n">
        <v>0</v>
      </c>
      <c r="N339" s="82" t="n">
        <v>0</v>
      </c>
      <c r="O339" s="82" t="n">
        <v>0</v>
      </c>
      <c r="P339" s="82" t="n">
        <v>0</v>
      </c>
      <c r="Q339" s="82" t="n">
        <v>0</v>
      </c>
      <c r="R339" s="82" t="n">
        <v>0</v>
      </c>
      <c r="S339" s="82" t="n">
        <v>0</v>
      </c>
      <c r="T339" s="82" t="n">
        <v>0</v>
      </c>
      <c r="U339" s="82" t="n">
        <v>0</v>
      </c>
      <c r="V339" s="82" t="n">
        <v>0</v>
      </c>
      <c r="W339" s="82" t="n">
        <v>0</v>
      </c>
      <c r="X339" s="82" t="n">
        <v>0</v>
      </c>
      <c r="Y339" s="82" t="n">
        <v>0</v>
      </c>
      <c r="Z339" s="82" t="n">
        <v>0</v>
      </c>
      <c r="AA339" s="82" t="n">
        <v>0</v>
      </c>
      <c r="AB339" s="82" t="n">
        <v>0</v>
      </c>
      <c r="AC339" s="82" t="n">
        <v>0</v>
      </c>
      <c r="AD339" s="82" t="n">
        <v>0</v>
      </c>
      <c r="AE339" s="82" t="n">
        <v>0</v>
      </c>
      <c r="AF339" s="82" t="n">
        <v>0</v>
      </c>
      <c r="AG339" s="82" t="n">
        <v>0</v>
      </c>
      <c r="AH339" s="82" t="n">
        <v>0</v>
      </c>
    </row>
    <row r="340" ht="15.75" customHeight="1" s="120">
      <c r="A340" s="81" t="inlineStr">
        <is>
          <t>Pennsylvania</t>
        </is>
      </c>
      <c r="B340" s="82" t="inlineStr">
        <is>
          <t>Agriculture - CH4 - Agricultural Residue Burning</t>
        </is>
      </c>
      <c r="C340" s="82">
        <f>VLOOKUP(B340,$AJ$3:$AK$11,2,FALSE)</f>
        <v/>
      </c>
      <c r="D340" s="82" t="n">
        <v>0</v>
      </c>
      <c r="E340" s="82" t="n">
        <v>0</v>
      </c>
      <c r="F340" s="82" t="n">
        <v>0</v>
      </c>
      <c r="G340" s="82" t="n">
        <v>0</v>
      </c>
      <c r="H340" s="82" t="n">
        <v>0</v>
      </c>
      <c r="I340" s="82" t="n">
        <v>0</v>
      </c>
      <c r="J340" s="82" t="n">
        <v>0</v>
      </c>
      <c r="K340" s="82" t="n">
        <v>0</v>
      </c>
      <c r="L340" s="82" t="n">
        <v>0</v>
      </c>
      <c r="M340" s="82" t="n">
        <v>0</v>
      </c>
      <c r="N340" s="82" t="n">
        <v>0</v>
      </c>
      <c r="O340" s="82" t="n">
        <v>0</v>
      </c>
      <c r="P340" s="82" t="n">
        <v>0</v>
      </c>
      <c r="Q340" s="82" t="n">
        <v>0</v>
      </c>
      <c r="R340" s="82" t="n">
        <v>0</v>
      </c>
      <c r="S340" s="82" t="n">
        <v>0</v>
      </c>
      <c r="T340" s="82" t="n">
        <v>0</v>
      </c>
      <c r="U340" s="82" t="n">
        <v>0</v>
      </c>
      <c r="V340" s="82" t="n">
        <v>0</v>
      </c>
      <c r="W340" s="82" t="n">
        <v>0</v>
      </c>
      <c r="X340" s="82" t="n">
        <v>0</v>
      </c>
      <c r="Y340" s="82" t="n">
        <v>0</v>
      </c>
      <c r="Z340" s="82" t="n">
        <v>0</v>
      </c>
      <c r="AA340" s="82" t="n">
        <v>0</v>
      </c>
      <c r="AB340" s="82" t="n">
        <v>0</v>
      </c>
      <c r="AC340" s="82" t="n">
        <v>0</v>
      </c>
      <c r="AD340" s="82" t="n">
        <v>0</v>
      </c>
      <c r="AE340" s="82" t="n">
        <v>0</v>
      </c>
      <c r="AF340" s="82" t="n">
        <v>0</v>
      </c>
      <c r="AG340" s="82" t="n">
        <v>0</v>
      </c>
      <c r="AH340" s="82" t="n">
        <v>0</v>
      </c>
    </row>
    <row r="341" ht="15.75" customHeight="1" s="120">
      <c r="A341" s="81" t="inlineStr">
        <is>
          <t>Pennsylvania</t>
        </is>
      </c>
      <c r="B341" s="82" t="inlineStr">
        <is>
          <t>Agriculture - N2O - Manure Management</t>
        </is>
      </c>
      <c r="C341" s="82">
        <f>VLOOKUP(B341,$AJ$3:$AK$11,2,FALSE)</f>
        <v/>
      </c>
      <c r="D341" s="82" t="n">
        <v>0.61</v>
      </c>
      <c r="E341" s="82" t="n">
        <v>0.61</v>
      </c>
      <c r="F341" s="82" t="n">
        <v>0.62</v>
      </c>
      <c r="G341" s="82" t="n">
        <v>0.6</v>
      </c>
      <c r="H341" s="82" t="n">
        <v>0.6</v>
      </c>
      <c r="I341" s="82" t="n">
        <v>0.61</v>
      </c>
      <c r="J341" s="82" t="n">
        <v>0.6</v>
      </c>
      <c r="K341" s="82" t="n">
        <v>0.6</v>
      </c>
      <c r="L341" s="82" t="n">
        <v>0.59</v>
      </c>
      <c r="M341" s="82" t="n">
        <v>0.5600000000000001</v>
      </c>
      <c r="N341" s="82" t="n">
        <v>0.5600000000000001</v>
      </c>
      <c r="O341" s="82" t="n">
        <v>0.55</v>
      </c>
      <c r="P341" s="82" t="n">
        <v>0.54</v>
      </c>
      <c r="Q341" s="82" t="n">
        <v>0.54</v>
      </c>
      <c r="R341" s="82" t="n">
        <v>0.52</v>
      </c>
      <c r="S341" s="82" t="n">
        <v>0.52</v>
      </c>
      <c r="T341" s="82" t="n">
        <v>0.52</v>
      </c>
      <c r="U341" s="82" t="n">
        <v>0.51</v>
      </c>
      <c r="V341" s="82" t="n">
        <v>0.5</v>
      </c>
      <c r="W341" s="82" t="n">
        <v>0.49</v>
      </c>
      <c r="X341" s="82" t="n">
        <v>0.49</v>
      </c>
      <c r="Y341" s="82" t="n">
        <v>0.49</v>
      </c>
      <c r="Z341" s="82" t="n">
        <v>0.5</v>
      </c>
      <c r="AA341" s="82" t="n">
        <v>0.5</v>
      </c>
      <c r="AB341" s="82" t="n">
        <v>0.5</v>
      </c>
      <c r="AC341" s="82" t="n">
        <v>0.51</v>
      </c>
      <c r="AD341" s="82" t="n">
        <v>0.52</v>
      </c>
      <c r="AE341" s="82" t="n">
        <v>0.51</v>
      </c>
      <c r="AF341" s="82" t="n">
        <v>0</v>
      </c>
      <c r="AG341" s="82" t="n">
        <v>0</v>
      </c>
      <c r="AH341" s="82" t="n">
        <v>0</v>
      </c>
    </row>
    <row r="342" ht="15.75" customHeight="1" s="120">
      <c r="A342" s="81" t="inlineStr">
        <is>
          <t>Pennsylvania</t>
        </is>
      </c>
      <c r="B342" s="82" t="inlineStr">
        <is>
          <t>Agriculture - N2O - Ag Soils</t>
        </is>
      </c>
      <c r="C342" s="82">
        <f>VLOOKUP(B342,$AJ$3:$AK$11,2,FALSE)</f>
        <v/>
      </c>
      <c r="D342" s="82" t="n">
        <v>2.86</v>
      </c>
      <c r="E342" s="82" t="n">
        <v>2.78</v>
      </c>
      <c r="F342" s="82" t="n">
        <v>3</v>
      </c>
      <c r="G342" s="82" t="n">
        <v>3.03</v>
      </c>
      <c r="H342" s="82" t="n">
        <v>3.04</v>
      </c>
      <c r="I342" s="82" t="n">
        <v>2.93</v>
      </c>
      <c r="J342" s="82" t="n">
        <v>3.03</v>
      </c>
      <c r="K342" s="82" t="n">
        <v>3.04</v>
      </c>
      <c r="L342" s="82" t="n">
        <v>3.06</v>
      </c>
      <c r="M342" s="82" t="n">
        <v>2.84</v>
      </c>
      <c r="N342" s="82" t="n">
        <v>2.99</v>
      </c>
      <c r="O342" s="82" t="n">
        <v>2.85</v>
      </c>
      <c r="P342" s="82" t="n">
        <v>2.82</v>
      </c>
      <c r="Q342" s="82" t="n">
        <v>2.77</v>
      </c>
      <c r="R342" s="82" t="n">
        <v>2.84</v>
      </c>
      <c r="S342" s="82" t="n">
        <v>2.81</v>
      </c>
      <c r="T342" s="82" t="n">
        <v>2.72</v>
      </c>
      <c r="U342" s="82" t="n">
        <v>2.83</v>
      </c>
      <c r="V342" s="82" t="n">
        <v>2.79</v>
      </c>
      <c r="W342" s="82" t="n">
        <v>2.84</v>
      </c>
      <c r="X342" s="82" t="n">
        <v>2.79</v>
      </c>
      <c r="Y342" s="82" t="n">
        <v>2.78</v>
      </c>
      <c r="Z342" s="82" t="n">
        <v>2.87</v>
      </c>
      <c r="AA342" s="82" t="n">
        <v>3</v>
      </c>
      <c r="AB342" s="82" t="n">
        <v>3.18</v>
      </c>
      <c r="AC342" s="82" t="n">
        <v>3.12</v>
      </c>
      <c r="AD342" s="82" t="n">
        <v>3.18</v>
      </c>
      <c r="AE342" s="82" t="n">
        <v>3.04</v>
      </c>
      <c r="AF342" s="82" t="n">
        <v>0</v>
      </c>
      <c r="AG342" s="82" t="n">
        <v>0</v>
      </c>
      <c r="AH342" s="82" t="n">
        <v>0</v>
      </c>
    </row>
    <row r="343" ht="15.75" customHeight="1" s="120">
      <c r="A343" s="81" t="inlineStr">
        <is>
          <t>Pennsylvania</t>
        </is>
      </c>
      <c r="B343" s="82" t="inlineStr">
        <is>
          <t>Agriculture - N2O - Agricultural Residue Burning</t>
        </is>
      </c>
      <c r="C343" s="82">
        <f>VLOOKUP(B343,$AJ$3:$AK$11,2,FALSE)</f>
        <v/>
      </c>
      <c r="D343" s="82" t="n">
        <v>0</v>
      </c>
      <c r="E343" s="82" t="n">
        <v>0</v>
      </c>
      <c r="F343" s="82" t="n">
        <v>0</v>
      </c>
      <c r="G343" s="82" t="n">
        <v>0</v>
      </c>
      <c r="H343" s="82" t="n">
        <v>0</v>
      </c>
      <c r="I343" s="82" t="n">
        <v>0</v>
      </c>
      <c r="J343" s="82" t="n">
        <v>0</v>
      </c>
      <c r="K343" s="82" t="n">
        <v>0</v>
      </c>
      <c r="L343" s="82" t="n">
        <v>0</v>
      </c>
      <c r="M343" s="82" t="n">
        <v>0</v>
      </c>
      <c r="N343" s="82" t="n">
        <v>0</v>
      </c>
      <c r="O343" s="82" t="n">
        <v>0</v>
      </c>
      <c r="P343" s="82" t="n">
        <v>0</v>
      </c>
      <c r="Q343" s="82" t="n">
        <v>0</v>
      </c>
      <c r="R343" s="82" t="n">
        <v>0</v>
      </c>
      <c r="S343" s="82" t="n">
        <v>0</v>
      </c>
      <c r="T343" s="82" t="n">
        <v>0</v>
      </c>
      <c r="U343" s="82" t="n">
        <v>0</v>
      </c>
      <c r="V343" s="82" t="n">
        <v>0</v>
      </c>
      <c r="W343" s="82" t="n">
        <v>0</v>
      </c>
      <c r="X343" s="82" t="n">
        <v>0</v>
      </c>
      <c r="Y343" s="82" t="n">
        <v>0</v>
      </c>
      <c r="Z343" s="82" t="n">
        <v>0</v>
      </c>
      <c r="AA343" s="82" t="n">
        <v>0</v>
      </c>
      <c r="AB343" s="82" t="n">
        <v>0</v>
      </c>
      <c r="AC343" s="82" t="n">
        <v>0</v>
      </c>
      <c r="AD343" s="82" t="n">
        <v>0</v>
      </c>
      <c r="AE343" s="82" t="n">
        <v>0</v>
      </c>
      <c r="AF343" s="82" t="n">
        <v>0</v>
      </c>
      <c r="AG343" s="82" t="n">
        <v>0</v>
      </c>
      <c r="AH343" s="82" t="n">
        <v>0</v>
      </c>
    </row>
    <row r="344" ht="15.75" customHeight="1" s="120">
      <c r="A344" s="81" t="inlineStr">
        <is>
          <t>Rhode Island</t>
        </is>
      </c>
      <c r="B344" s="82" t="inlineStr">
        <is>
          <t>Agriculture - CO2 - Liming</t>
        </is>
      </c>
      <c r="C344" s="82">
        <f>VLOOKUP(B344,$AJ$3:$AK$11,2,FALSE)</f>
        <v/>
      </c>
      <c r="D344" s="82" t="n">
        <v>0</v>
      </c>
      <c r="E344" s="82" t="n">
        <v>0</v>
      </c>
      <c r="F344" s="82" t="n">
        <v>0</v>
      </c>
      <c r="G344" s="82" t="n">
        <v>0</v>
      </c>
      <c r="H344" s="82" t="n">
        <v>0</v>
      </c>
      <c r="I344" s="82" t="n">
        <v>0</v>
      </c>
      <c r="J344" s="82" t="n">
        <v>0</v>
      </c>
      <c r="K344" s="82" t="n">
        <v>0</v>
      </c>
      <c r="L344" s="82" t="n">
        <v>0</v>
      </c>
      <c r="M344" s="82" t="n">
        <v>0</v>
      </c>
      <c r="N344" s="82" t="n">
        <v>0</v>
      </c>
      <c r="O344" s="82" t="n">
        <v>0</v>
      </c>
      <c r="P344" s="82" t="n">
        <v>0</v>
      </c>
      <c r="Q344" s="82" t="n">
        <v>0.01</v>
      </c>
      <c r="R344" s="82" t="n">
        <v>0.01</v>
      </c>
      <c r="S344" s="82" t="n">
        <v>0.03</v>
      </c>
      <c r="T344" s="82" t="n">
        <v>0.12</v>
      </c>
      <c r="U344" s="82" t="n">
        <v>0</v>
      </c>
      <c r="V344" s="82" t="n">
        <v>0</v>
      </c>
      <c r="W344" s="82" t="n">
        <v>0</v>
      </c>
      <c r="X344" s="82" t="n">
        <v>0</v>
      </c>
      <c r="Y344" s="82" t="n">
        <v>0</v>
      </c>
      <c r="Z344" s="82" t="n">
        <v>0</v>
      </c>
      <c r="AA344" s="82" t="n">
        <v>0</v>
      </c>
      <c r="AB344" s="82" t="n">
        <v>0</v>
      </c>
      <c r="AC344" s="82" t="n">
        <v>0</v>
      </c>
      <c r="AD344" s="82" t="n">
        <v>0</v>
      </c>
      <c r="AE344" s="82" t="n">
        <v>0</v>
      </c>
      <c r="AF344" s="82" t="n">
        <v>0</v>
      </c>
      <c r="AG344" s="82" t="n">
        <v>0</v>
      </c>
      <c r="AH344" s="82" t="n">
        <v>0</v>
      </c>
    </row>
    <row r="345" ht="15.75" customHeight="1" s="120">
      <c r="A345" s="81" t="inlineStr">
        <is>
          <t>Rhode Island</t>
        </is>
      </c>
      <c r="B345" s="82" t="inlineStr">
        <is>
          <t>Agriculture - CO2 - Urea Fertilization</t>
        </is>
      </c>
      <c r="C345" s="82">
        <f>VLOOKUP(B345,$AJ$3:$AK$11,2,FALSE)</f>
        <v/>
      </c>
      <c r="D345" s="82" t="n">
        <v>0</v>
      </c>
      <c r="E345" s="82" t="n">
        <v>0</v>
      </c>
      <c r="F345" s="82" t="n">
        <v>0</v>
      </c>
      <c r="G345" s="82" t="n">
        <v>0</v>
      </c>
      <c r="H345" s="82" t="n">
        <v>0</v>
      </c>
      <c r="I345" s="82" t="n">
        <v>0</v>
      </c>
      <c r="J345" s="82" t="n">
        <v>0</v>
      </c>
      <c r="K345" s="82" t="n">
        <v>0</v>
      </c>
      <c r="L345" s="82" t="n">
        <v>0</v>
      </c>
      <c r="M345" s="82" t="n">
        <v>0</v>
      </c>
      <c r="N345" s="82" t="n">
        <v>0</v>
      </c>
      <c r="O345" s="82" t="n">
        <v>0</v>
      </c>
      <c r="P345" s="82" t="n">
        <v>0</v>
      </c>
      <c r="Q345" s="82" t="n">
        <v>0</v>
      </c>
      <c r="R345" s="82" t="n">
        <v>0</v>
      </c>
      <c r="S345" s="82" t="n">
        <v>0</v>
      </c>
      <c r="T345" s="82" t="n">
        <v>0</v>
      </c>
      <c r="U345" s="82" t="n">
        <v>0</v>
      </c>
      <c r="V345" s="82" t="n">
        <v>0</v>
      </c>
      <c r="W345" s="82" t="n">
        <v>0</v>
      </c>
      <c r="X345" s="82" t="n">
        <v>0</v>
      </c>
      <c r="Y345" s="82" t="n">
        <v>0</v>
      </c>
      <c r="Z345" s="82" t="n">
        <v>0</v>
      </c>
      <c r="AA345" s="82" t="n">
        <v>0</v>
      </c>
      <c r="AB345" s="82" t="n">
        <v>0</v>
      </c>
      <c r="AC345" s="82" t="n">
        <v>0</v>
      </c>
      <c r="AD345" s="82" t="n">
        <v>0</v>
      </c>
      <c r="AE345" s="82" t="n">
        <v>0</v>
      </c>
      <c r="AF345" s="82" t="n">
        <v>0</v>
      </c>
      <c r="AG345" s="82" t="n">
        <v>0</v>
      </c>
      <c r="AH345" s="82" t="n">
        <v>0</v>
      </c>
    </row>
    <row r="346" ht="15.75" customHeight="1" s="120">
      <c r="A346" s="81" t="inlineStr">
        <is>
          <t>Rhode Island</t>
        </is>
      </c>
      <c r="B346" s="82" t="inlineStr">
        <is>
          <t>Agriculture - CH4 - Enteric Fermentation</t>
        </is>
      </c>
      <c r="C346" s="82">
        <f>VLOOKUP(B346,$AJ$3:$AK$11,2,FALSE)</f>
        <v/>
      </c>
      <c r="D346" s="82" t="n">
        <v>0.02</v>
      </c>
      <c r="E346" s="82" t="n">
        <v>0.02</v>
      </c>
      <c r="F346" s="82" t="n">
        <v>0.02</v>
      </c>
      <c r="G346" s="82" t="n">
        <v>0.02</v>
      </c>
      <c r="H346" s="82" t="n">
        <v>0.02</v>
      </c>
      <c r="I346" s="82" t="n">
        <v>0.02</v>
      </c>
      <c r="J346" s="82" t="n">
        <v>0.02</v>
      </c>
      <c r="K346" s="82" t="n">
        <v>0.01</v>
      </c>
      <c r="L346" s="82" t="n">
        <v>0.01</v>
      </c>
      <c r="M346" s="82" t="n">
        <v>0.02</v>
      </c>
      <c r="N346" s="82" t="n">
        <v>0.01</v>
      </c>
      <c r="O346" s="82" t="n">
        <v>0.01</v>
      </c>
      <c r="P346" s="82" t="n">
        <v>0.01</v>
      </c>
      <c r="Q346" s="82" t="n">
        <v>0.01</v>
      </c>
      <c r="R346" s="82" t="n">
        <v>0.01</v>
      </c>
      <c r="S346" s="82" t="n">
        <v>0.01</v>
      </c>
      <c r="T346" s="82" t="n">
        <v>0.01</v>
      </c>
      <c r="U346" s="82" t="n">
        <v>0.01</v>
      </c>
      <c r="V346" s="82" t="n">
        <v>0.01</v>
      </c>
      <c r="W346" s="82" t="n">
        <v>0.01</v>
      </c>
      <c r="X346" s="82" t="n">
        <v>0.01</v>
      </c>
      <c r="Y346" s="82" t="n">
        <v>0.01</v>
      </c>
      <c r="Z346" s="82" t="n">
        <v>0.01</v>
      </c>
      <c r="AA346" s="82" t="n">
        <v>0.01</v>
      </c>
      <c r="AB346" s="82" t="n">
        <v>0.01</v>
      </c>
      <c r="AC346" s="82" t="n">
        <v>0.01</v>
      </c>
      <c r="AD346" s="82" t="n">
        <v>0.01</v>
      </c>
      <c r="AE346" s="82" t="n">
        <v>0.01</v>
      </c>
      <c r="AF346" s="82" t="n">
        <v>0</v>
      </c>
      <c r="AG346" s="82" t="n">
        <v>0</v>
      </c>
      <c r="AH346" s="82" t="n">
        <v>0</v>
      </c>
    </row>
    <row r="347" ht="15.75" customHeight="1" s="120">
      <c r="A347" s="81" t="inlineStr">
        <is>
          <t>Rhode Island</t>
        </is>
      </c>
      <c r="B347" s="82" t="inlineStr">
        <is>
          <t>Agriculture - CH4 - Manure Management</t>
        </is>
      </c>
      <c r="C347" s="82">
        <f>VLOOKUP(B347,$AJ$3:$AK$11,2,FALSE)</f>
        <v/>
      </c>
      <c r="D347" s="82" t="n">
        <v>0</v>
      </c>
      <c r="E347" s="82" t="n">
        <v>0</v>
      </c>
      <c r="F347" s="82" t="n">
        <v>0</v>
      </c>
      <c r="G347" s="82" t="n">
        <v>0</v>
      </c>
      <c r="H347" s="82" t="n">
        <v>0</v>
      </c>
      <c r="I347" s="82" t="n">
        <v>0</v>
      </c>
      <c r="J347" s="82" t="n">
        <v>0</v>
      </c>
      <c r="K347" s="82" t="n">
        <v>0</v>
      </c>
      <c r="L347" s="82" t="n">
        <v>0</v>
      </c>
      <c r="M347" s="82" t="n">
        <v>0</v>
      </c>
      <c r="N347" s="82" t="n">
        <v>0</v>
      </c>
      <c r="O347" s="82" t="n">
        <v>0</v>
      </c>
      <c r="P347" s="82" t="n">
        <v>0</v>
      </c>
      <c r="Q347" s="82" t="n">
        <v>0</v>
      </c>
      <c r="R347" s="82" t="n">
        <v>0</v>
      </c>
      <c r="S347" s="82" t="n">
        <v>0</v>
      </c>
      <c r="T347" s="82" t="n">
        <v>0</v>
      </c>
      <c r="U347" s="82" t="n">
        <v>0</v>
      </c>
      <c r="V347" s="82" t="n">
        <v>0</v>
      </c>
      <c r="W347" s="82" t="n">
        <v>0</v>
      </c>
      <c r="X347" s="82" t="n">
        <v>0</v>
      </c>
      <c r="Y347" s="82" t="n">
        <v>0</v>
      </c>
      <c r="Z347" s="82" t="n">
        <v>0</v>
      </c>
      <c r="AA347" s="82" t="n">
        <v>0</v>
      </c>
      <c r="AB347" s="82" t="n">
        <v>0</v>
      </c>
      <c r="AC347" s="82" t="n">
        <v>0</v>
      </c>
      <c r="AD347" s="82" t="n">
        <v>0.01</v>
      </c>
      <c r="AE347" s="82" t="n">
        <v>0.01</v>
      </c>
      <c r="AF347" s="82" t="n">
        <v>0</v>
      </c>
      <c r="AG347" s="82" t="n">
        <v>0</v>
      </c>
      <c r="AH347" s="82" t="n">
        <v>0</v>
      </c>
    </row>
    <row r="348" ht="15.75" customHeight="1" s="120">
      <c r="A348" s="81" t="inlineStr">
        <is>
          <t>Rhode Island</t>
        </is>
      </c>
      <c r="B348" s="82" t="inlineStr">
        <is>
          <t>Agriculture - CH4 - Rice Cultivation</t>
        </is>
      </c>
      <c r="C348" s="82">
        <f>VLOOKUP(B348,$AJ$3:$AK$11,2,FALSE)</f>
        <v/>
      </c>
      <c r="D348" s="82" t="n">
        <v>0</v>
      </c>
      <c r="E348" s="82" t="n">
        <v>0</v>
      </c>
      <c r="F348" s="82" t="n">
        <v>0</v>
      </c>
      <c r="G348" s="82" t="n">
        <v>0</v>
      </c>
      <c r="H348" s="82" t="n">
        <v>0</v>
      </c>
      <c r="I348" s="82" t="n">
        <v>0</v>
      </c>
      <c r="J348" s="82" t="n">
        <v>0</v>
      </c>
      <c r="K348" s="82" t="n">
        <v>0</v>
      </c>
      <c r="L348" s="82" t="n">
        <v>0</v>
      </c>
      <c r="M348" s="82" t="n">
        <v>0</v>
      </c>
      <c r="N348" s="82" t="n">
        <v>0</v>
      </c>
      <c r="O348" s="82" t="n">
        <v>0</v>
      </c>
      <c r="P348" s="82" t="n">
        <v>0</v>
      </c>
      <c r="Q348" s="82" t="n">
        <v>0</v>
      </c>
      <c r="R348" s="82" t="n">
        <v>0</v>
      </c>
      <c r="S348" s="82" t="n">
        <v>0</v>
      </c>
      <c r="T348" s="82" t="n">
        <v>0</v>
      </c>
      <c r="U348" s="82" t="n">
        <v>0</v>
      </c>
      <c r="V348" s="82" t="n">
        <v>0</v>
      </c>
      <c r="W348" s="82" t="n">
        <v>0</v>
      </c>
      <c r="X348" s="82" t="n">
        <v>0</v>
      </c>
      <c r="Y348" s="82" t="n">
        <v>0</v>
      </c>
      <c r="Z348" s="82" t="n">
        <v>0</v>
      </c>
      <c r="AA348" s="82" t="n">
        <v>0</v>
      </c>
      <c r="AB348" s="82" t="n">
        <v>0</v>
      </c>
      <c r="AC348" s="82" t="n">
        <v>0</v>
      </c>
      <c r="AD348" s="82" t="n">
        <v>0</v>
      </c>
      <c r="AE348" s="82" t="n">
        <v>0</v>
      </c>
      <c r="AF348" s="82" t="n">
        <v>0</v>
      </c>
      <c r="AG348" s="82" t="n">
        <v>0</v>
      </c>
      <c r="AH348" s="82" t="n">
        <v>0</v>
      </c>
    </row>
    <row r="349" ht="15.75" customHeight="1" s="120">
      <c r="A349" s="81" t="inlineStr">
        <is>
          <t>Rhode Island</t>
        </is>
      </c>
      <c r="B349" s="82" t="inlineStr">
        <is>
          <t>Agriculture - CH4 - Agricultural Residue Burning</t>
        </is>
      </c>
      <c r="C349" s="82">
        <f>VLOOKUP(B349,$AJ$3:$AK$11,2,FALSE)</f>
        <v/>
      </c>
      <c r="D349" s="82" t="n">
        <v>0</v>
      </c>
      <c r="E349" s="82" t="n">
        <v>0</v>
      </c>
      <c r="F349" s="82" t="n">
        <v>0</v>
      </c>
      <c r="G349" s="82" t="n">
        <v>0</v>
      </c>
      <c r="H349" s="82" t="n">
        <v>0</v>
      </c>
      <c r="I349" s="82" t="n">
        <v>0</v>
      </c>
      <c r="J349" s="82" t="n">
        <v>0</v>
      </c>
      <c r="K349" s="82" t="n">
        <v>0</v>
      </c>
      <c r="L349" s="82" t="n">
        <v>0</v>
      </c>
      <c r="M349" s="82" t="n">
        <v>0</v>
      </c>
      <c r="N349" s="82" t="n">
        <v>0</v>
      </c>
      <c r="O349" s="82" t="n">
        <v>0</v>
      </c>
      <c r="P349" s="82" t="n">
        <v>0</v>
      </c>
      <c r="Q349" s="82" t="n">
        <v>0</v>
      </c>
      <c r="R349" s="82" t="n">
        <v>0</v>
      </c>
      <c r="S349" s="82" t="n">
        <v>0</v>
      </c>
      <c r="T349" s="82" t="n">
        <v>0</v>
      </c>
      <c r="U349" s="82" t="n">
        <v>0</v>
      </c>
      <c r="V349" s="82" t="n">
        <v>0</v>
      </c>
      <c r="W349" s="82" t="n">
        <v>0</v>
      </c>
      <c r="X349" s="82" t="n">
        <v>0</v>
      </c>
      <c r="Y349" s="82" t="n">
        <v>0</v>
      </c>
      <c r="Z349" s="82" t="n">
        <v>0</v>
      </c>
      <c r="AA349" s="82" t="n">
        <v>0</v>
      </c>
      <c r="AB349" s="82" t="n">
        <v>0</v>
      </c>
      <c r="AC349" s="82" t="n">
        <v>0</v>
      </c>
      <c r="AD349" s="82" t="n">
        <v>0</v>
      </c>
      <c r="AE349" s="82" t="n">
        <v>0</v>
      </c>
      <c r="AF349" s="82" t="n">
        <v>0</v>
      </c>
      <c r="AG349" s="82" t="n">
        <v>0</v>
      </c>
      <c r="AH349" s="82" t="n">
        <v>0</v>
      </c>
    </row>
    <row r="350" ht="15.75" customHeight="1" s="120">
      <c r="A350" s="81" t="inlineStr">
        <is>
          <t>Rhode Island</t>
        </is>
      </c>
      <c r="B350" s="82" t="inlineStr">
        <is>
          <t>Agriculture - N2O - Manure Management</t>
        </is>
      </c>
      <c r="C350" s="82">
        <f>VLOOKUP(B350,$AJ$3:$AK$11,2,FALSE)</f>
        <v/>
      </c>
      <c r="D350" s="82" t="n">
        <v>0</v>
      </c>
      <c r="E350" s="82" t="n">
        <v>0</v>
      </c>
      <c r="F350" s="82" t="n">
        <v>0</v>
      </c>
      <c r="G350" s="82" t="n">
        <v>0</v>
      </c>
      <c r="H350" s="82" t="n">
        <v>0</v>
      </c>
      <c r="I350" s="82" t="n">
        <v>0</v>
      </c>
      <c r="J350" s="82" t="n">
        <v>0</v>
      </c>
      <c r="K350" s="82" t="n">
        <v>0</v>
      </c>
      <c r="L350" s="82" t="n">
        <v>0</v>
      </c>
      <c r="M350" s="82" t="n">
        <v>0</v>
      </c>
      <c r="N350" s="82" t="n">
        <v>0</v>
      </c>
      <c r="O350" s="82" t="n">
        <v>0</v>
      </c>
      <c r="P350" s="82" t="n">
        <v>0</v>
      </c>
      <c r="Q350" s="82" t="n">
        <v>0</v>
      </c>
      <c r="R350" s="82" t="n">
        <v>0</v>
      </c>
      <c r="S350" s="82" t="n">
        <v>0</v>
      </c>
      <c r="T350" s="82" t="n">
        <v>0</v>
      </c>
      <c r="U350" s="82" t="n">
        <v>0</v>
      </c>
      <c r="V350" s="82" t="n">
        <v>0.01</v>
      </c>
      <c r="W350" s="82" t="n">
        <v>0.01</v>
      </c>
      <c r="X350" s="82" t="n">
        <v>0.01</v>
      </c>
      <c r="Y350" s="82" t="n">
        <v>0.01</v>
      </c>
      <c r="Z350" s="82" t="n">
        <v>0.01</v>
      </c>
      <c r="AA350" s="82" t="n">
        <v>0.01</v>
      </c>
      <c r="AB350" s="82" t="n">
        <v>0.01</v>
      </c>
      <c r="AC350" s="82" t="n">
        <v>0.01</v>
      </c>
      <c r="AD350" s="82" t="n">
        <v>0.01</v>
      </c>
      <c r="AE350" s="82" t="n">
        <v>0.01</v>
      </c>
      <c r="AF350" s="82" t="n">
        <v>0</v>
      </c>
      <c r="AG350" s="82" t="n">
        <v>0</v>
      </c>
      <c r="AH350" s="82" t="n">
        <v>0</v>
      </c>
    </row>
    <row r="351" ht="15.75" customHeight="1" s="120">
      <c r="A351" s="81" t="inlineStr">
        <is>
          <t>Rhode Island</t>
        </is>
      </c>
      <c r="B351" s="82" t="inlineStr">
        <is>
          <t>Agriculture - N2O - Ag Soils</t>
        </is>
      </c>
      <c r="C351" s="82">
        <f>VLOOKUP(B351,$AJ$3:$AK$11,2,FALSE)</f>
        <v/>
      </c>
      <c r="D351" s="82" t="n">
        <v>0.02</v>
      </c>
      <c r="E351" s="82" t="n">
        <v>0.02</v>
      </c>
      <c r="F351" s="82" t="n">
        <v>0.03</v>
      </c>
      <c r="G351" s="82" t="n">
        <v>0.03</v>
      </c>
      <c r="H351" s="82" t="n">
        <v>0.02</v>
      </c>
      <c r="I351" s="82" t="n">
        <v>0.02</v>
      </c>
      <c r="J351" s="82" t="n">
        <v>0.02</v>
      </c>
      <c r="K351" s="82" t="n">
        <v>0.02</v>
      </c>
      <c r="L351" s="82" t="n">
        <v>0.03</v>
      </c>
      <c r="M351" s="82" t="n">
        <v>0.03</v>
      </c>
      <c r="N351" s="82" t="n">
        <v>0.03</v>
      </c>
      <c r="O351" s="82" t="n">
        <v>0.02</v>
      </c>
      <c r="P351" s="82" t="n">
        <v>0.02</v>
      </c>
      <c r="Q351" s="82" t="n">
        <v>0.02</v>
      </c>
      <c r="R351" s="82" t="n">
        <v>0.02</v>
      </c>
      <c r="S351" s="82" t="n">
        <v>0.03</v>
      </c>
      <c r="T351" s="82" t="n">
        <v>0.03</v>
      </c>
      <c r="U351" s="82" t="n">
        <v>0.03</v>
      </c>
      <c r="V351" s="82" t="n">
        <v>0.03</v>
      </c>
      <c r="W351" s="82" t="n">
        <v>0.03</v>
      </c>
      <c r="X351" s="82" t="n">
        <v>0.03</v>
      </c>
      <c r="Y351" s="82" t="n">
        <v>0.03</v>
      </c>
      <c r="Z351" s="82" t="n">
        <v>0.03</v>
      </c>
      <c r="AA351" s="82" t="n">
        <v>0.02</v>
      </c>
      <c r="AB351" s="82" t="n">
        <v>0.03</v>
      </c>
      <c r="AC351" s="82" t="n">
        <v>0.03</v>
      </c>
      <c r="AD351" s="82" t="n">
        <v>0.03</v>
      </c>
      <c r="AE351" s="82" t="n">
        <v>0.02</v>
      </c>
      <c r="AF351" s="82" t="n">
        <v>0</v>
      </c>
      <c r="AG351" s="82" t="n">
        <v>0</v>
      </c>
      <c r="AH351" s="82" t="n">
        <v>0</v>
      </c>
    </row>
    <row r="352" ht="15.75" customHeight="1" s="120">
      <c r="A352" s="81" t="inlineStr">
        <is>
          <t>Rhode Island</t>
        </is>
      </c>
      <c r="B352" s="82" t="inlineStr">
        <is>
          <t>Agriculture - N2O - Agricultural Residue Burning</t>
        </is>
      </c>
      <c r="C352" s="82">
        <f>VLOOKUP(B352,$AJ$3:$AK$11,2,FALSE)</f>
        <v/>
      </c>
      <c r="D352" s="82" t="n">
        <v>0</v>
      </c>
      <c r="E352" s="82" t="n">
        <v>0</v>
      </c>
      <c r="F352" s="82" t="n">
        <v>0</v>
      </c>
      <c r="G352" s="82" t="n">
        <v>0</v>
      </c>
      <c r="H352" s="82" t="n">
        <v>0</v>
      </c>
      <c r="I352" s="82" t="n">
        <v>0</v>
      </c>
      <c r="J352" s="82" t="n">
        <v>0</v>
      </c>
      <c r="K352" s="82" t="n">
        <v>0</v>
      </c>
      <c r="L352" s="82" t="n">
        <v>0</v>
      </c>
      <c r="M352" s="82" t="n">
        <v>0</v>
      </c>
      <c r="N352" s="82" t="n">
        <v>0</v>
      </c>
      <c r="O352" s="82" t="n">
        <v>0</v>
      </c>
      <c r="P352" s="82" t="n">
        <v>0</v>
      </c>
      <c r="Q352" s="82" t="n">
        <v>0</v>
      </c>
      <c r="R352" s="82" t="n">
        <v>0</v>
      </c>
      <c r="S352" s="82" t="n">
        <v>0</v>
      </c>
      <c r="T352" s="82" t="n">
        <v>0</v>
      </c>
      <c r="U352" s="82" t="n">
        <v>0</v>
      </c>
      <c r="V352" s="82" t="n">
        <v>0</v>
      </c>
      <c r="W352" s="82" t="n">
        <v>0</v>
      </c>
      <c r="X352" s="82" t="n">
        <v>0</v>
      </c>
      <c r="Y352" s="82" t="n">
        <v>0</v>
      </c>
      <c r="Z352" s="82" t="n">
        <v>0</v>
      </c>
      <c r="AA352" s="82" t="n">
        <v>0</v>
      </c>
      <c r="AB352" s="82" t="n">
        <v>0</v>
      </c>
      <c r="AC352" s="82" t="n">
        <v>0</v>
      </c>
      <c r="AD352" s="82" t="n">
        <v>0</v>
      </c>
      <c r="AE352" s="82" t="n">
        <v>0</v>
      </c>
      <c r="AF352" s="82" t="n">
        <v>0</v>
      </c>
      <c r="AG352" s="82" t="n">
        <v>0</v>
      </c>
      <c r="AH352" s="82" t="n">
        <v>0</v>
      </c>
    </row>
    <row r="353" ht="15.75" customHeight="1" s="120">
      <c r="A353" s="81" t="inlineStr">
        <is>
          <t>South Carolina</t>
        </is>
      </c>
      <c r="B353" s="82" t="inlineStr">
        <is>
          <t>Agriculture - CO2 - Liming</t>
        </is>
      </c>
      <c r="C353" s="82">
        <f>VLOOKUP(B353,$AJ$3:$AK$11,2,FALSE)</f>
        <v/>
      </c>
      <c r="D353" s="82" t="n">
        <v>0</v>
      </c>
      <c r="E353" s="82" t="n">
        <v>0</v>
      </c>
      <c r="F353" s="82" t="n">
        <v>0</v>
      </c>
      <c r="G353" s="82" t="n">
        <v>0</v>
      </c>
      <c r="H353" s="82" t="n">
        <v>0</v>
      </c>
      <c r="I353" s="82" t="n">
        <v>0</v>
      </c>
      <c r="J353" s="82" t="n">
        <v>0</v>
      </c>
      <c r="K353" s="82" t="n">
        <v>0</v>
      </c>
      <c r="L353" s="82" t="n">
        <v>0</v>
      </c>
      <c r="M353" s="82" t="n">
        <v>0</v>
      </c>
      <c r="N353" s="82" t="n">
        <v>0</v>
      </c>
      <c r="O353" s="82" t="n">
        <v>0</v>
      </c>
      <c r="P353" s="82" t="n">
        <v>0</v>
      </c>
      <c r="Q353" s="82" t="n">
        <v>0</v>
      </c>
      <c r="R353" s="82" t="n">
        <v>0</v>
      </c>
      <c r="S353" s="82" t="n">
        <v>0</v>
      </c>
      <c r="T353" s="82" t="n">
        <v>0</v>
      </c>
      <c r="U353" s="82" t="n">
        <v>0</v>
      </c>
      <c r="V353" s="82" t="n">
        <v>0</v>
      </c>
      <c r="W353" s="82" t="n">
        <v>0.02</v>
      </c>
      <c r="X353" s="82" t="n">
        <v>0</v>
      </c>
      <c r="Y353" s="82" t="n">
        <v>0</v>
      </c>
      <c r="Z353" s="82" t="n">
        <v>0.01</v>
      </c>
      <c r="AA353" s="82" t="n">
        <v>0</v>
      </c>
      <c r="AB353" s="82" t="n">
        <v>0.02</v>
      </c>
      <c r="AC353" s="82" t="n">
        <v>0.04</v>
      </c>
      <c r="AD353" s="82" t="n">
        <v>0.01</v>
      </c>
      <c r="AE353" s="82" t="n">
        <v>0.01</v>
      </c>
      <c r="AF353" s="82" t="n">
        <v>0</v>
      </c>
      <c r="AG353" s="82" t="n">
        <v>0</v>
      </c>
      <c r="AH353" s="82" t="n">
        <v>0</v>
      </c>
    </row>
    <row r="354" ht="15.75" customHeight="1" s="120">
      <c r="A354" s="81" t="inlineStr">
        <is>
          <t>South Carolina</t>
        </is>
      </c>
      <c r="B354" s="82" t="inlineStr">
        <is>
          <t>Agriculture - CO2 - Urea Fertilization</t>
        </is>
      </c>
      <c r="C354" s="82">
        <f>VLOOKUP(B354,$AJ$3:$AK$11,2,FALSE)</f>
        <v/>
      </c>
      <c r="D354" s="82" t="n">
        <v>0</v>
      </c>
      <c r="E354" s="82" t="n">
        <v>0</v>
      </c>
      <c r="F354" s="82" t="n">
        <v>0</v>
      </c>
      <c r="G354" s="82" t="n">
        <v>0</v>
      </c>
      <c r="H354" s="82" t="n">
        <v>0</v>
      </c>
      <c r="I354" s="82" t="n">
        <v>0</v>
      </c>
      <c r="J354" s="82" t="n">
        <v>0</v>
      </c>
      <c r="K354" s="82" t="n">
        <v>0</v>
      </c>
      <c r="L354" s="82" t="n">
        <v>0.01</v>
      </c>
      <c r="M354" s="82" t="n">
        <v>0.01</v>
      </c>
      <c r="N354" s="82" t="n">
        <v>0.01</v>
      </c>
      <c r="O354" s="82" t="n">
        <v>0.01</v>
      </c>
      <c r="P354" s="82" t="n">
        <v>0.01</v>
      </c>
      <c r="Q354" s="82" t="n">
        <v>0.01</v>
      </c>
      <c r="R354" s="82" t="n">
        <v>0.01</v>
      </c>
      <c r="S354" s="82" t="n">
        <v>0.01</v>
      </c>
      <c r="T354" s="82" t="n">
        <v>0.01</v>
      </c>
      <c r="U354" s="82" t="n">
        <v>0.01</v>
      </c>
      <c r="V354" s="82" t="n">
        <v>0</v>
      </c>
      <c r="W354" s="82" t="n">
        <v>0</v>
      </c>
      <c r="X354" s="82" t="n">
        <v>0</v>
      </c>
      <c r="Y354" s="82" t="n">
        <v>0</v>
      </c>
      <c r="Z354" s="82" t="n">
        <v>0</v>
      </c>
      <c r="AA354" s="82" t="n">
        <v>0</v>
      </c>
      <c r="AB354" s="82" t="n">
        <v>0</v>
      </c>
      <c r="AC354" s="82" t="n">
        <v>0</v>
      </c>
      <c r="AD354" s="82" t="n">
        <v>0</v>
      </c>
      <c r="AE354" s="82" t="n">
        <v>0</v>
      </c>
      <c r="AF354" s="82" t="n">
        <v>0</v>
      </c>
      <c r="AG354" s="82" t="n">
        <v>0</v>
      </c>
      <c r="AH354" s="82" t="n">
        <v>0</v>
      </c>
    </row>
    <row r="355" ht="15.75" customHeight="1" s="120">
      <c r="A355" s="81" t="inlineStr">
        <is>
          <t>South Carolina</t>
        </is>
      </c>
      <c r="B355" s="82" t="inlineStr">
        <is>
          <t>Agriculture - CH4 - Enteric Fermentation</t>
        </is>
      </c>
      <c r="C355" s="82">
        <f>VLOOKUP(B355,$AJ$3:$AK$11,2,FALSE)</f>
        <v/>
      </c>
      <c r="D355" s="82" t="n">
        <v>0.93</v>
      </c>
      <c r="E355" s="82" t="n">
        <v>0.83</v>
      </c>
      <c r="F355" s="82" t="n">
        <v>0.87</v>
      </c>
      <c r="G355" s="82" t="n">
        <v>0.92</v>
      </c>
      <c r="H355" s="82" t="n">
        <v>0.89</v>
      </c>
      <c r="I355" s="82" t="n">
        <v>0.89</v>
      </c>
      <c r="J355" s="82" t="n">
        <v>0.9</v>
      </c>
      <c r="K355" s="82" t="n">
        <v>0.88</v>
      </c>
      <c r="L355" s="82" t="n">
        <v>0.84</v>
      </c>
      <c r="M355" s="82" t="n">
        <v>0.84</v>
      </c>
      <c r="N355" s="82" t="n">
        <v>0.8100000000000001</v>
      </c>
      <c r="O355" s="82" t="n">
        <v>0.79</v>
      </c>
      <c r="P355" s="82" t="n">
        <v>0.75</v>
      </c>
      <c r="Q355" s="82" t="n">
        <v>0.76</v>
      </c>
      <c r="R355" s="82" t="n">
        <v>0.76</v>
      </c>
      <c r="S355" s="82" t="n">
        <v>0.78</v>
      </c>
      <c r="T355" s="82" t="n">
        <v>0.74</v>
      </c>
      <c r="U355" s="82" t="n">
        <v>0.73</v>
      </c>
      <c r="V355" s="82" t="n">
        <v>0.71</v>
      </c>
      <c r="W355" s="82" t="n">
        <v>0.6899999999999999</v>
      </c>
      <c r="X355" s="82" t="n">
        <v>0.6899999999999999</v>
      </c>
      <c r="Y355" s="82" t="n">
        <v>0.7</v>
      </c>
      <c r="Z355" s="82" t="n">
        <v>0.66</v>
      </c>
      <c r="AA355" s="82" t="n">
        <v>0.61</v>
      </c>
      <c r="AB355" s="82" t="n">
        <v>0.63</v>
      </c>
      <c r="AC355" s="82" t="n">
        <v>0.62</v>
      </c>
      <c r="AD355" s="82" t="n">
        <v>0.64</v>
      </c>
      <c r="AE355" s="82" t="n">
        <v>0.63</v>
      </c>
      <c r="AF355" s="82" t="n">
        <v>0</v>
      </c>
      <c r="AG355" s="82" t="n">
        <v>0</v>
      </c>
      <c r="AH355" s="82" t="n">
        <v>0</v>
      </c>
    </row>
    <row r="356" ht="15.75" customHeight="1" s="120">
      <c r="A356" s="81" t="inlineStr">
        <is>
          <t>South Carolina</t>
        </is>
      </c>
      <c r="B356" s="82" t="inlineStr">
        <is>
          <t>Agriculture - CH4 - Manure Management</t>
        </is>
      </c>
      <c r="C356" s="82">
        <f>VLOOKUP(B356,$AJ$3:$AK$11,2,FALSE)</f>
        <v/>
      </c>
      <c r="D356" s="82" t="n">
        <v>0.32</v>
      </c>
      <c r="E356" s="82" t="n">
        <v>0.3</v>
      </c>
      <c r="F356" s="82" t="n">
        <v>0.29</v>
      </c>
      <c r="G356" s="82" t="n">
        <v>0.32</v>
      </c>
      <c r="H356" s="82" t="n">
        <v>0.31</v>
      </c>
      <c r="I356" s="82" t="n">
        <v>0.31</v>
      </c>
      <c r="J356" s="82" t="n">
        <v>0.3</v>
      </c>
      <c r="K356" s="82" t="n">
        <v>0.31</v>
      </c>
      <c r="L356" s="82" t="n">
        <v>0.31</v>
      </c>
      <c r="M356" s="82" t="n">
        <v>0.3</v>
      </c>
      <c r="N356" s="82" t="n">
        <v>0.34</v>
      </c>
      <c r="O356" s="82" t="n">
        <v>0.37</v>
      </c>
      <c r="P356" s="82" t="n">
        <v>0.36</v>
      </c>
      <c r="Q356" s="82" t="n">
        <v>0.36</v>
      </c>
      <c r="R356" s="82" t="n">
        <v>0.36</v>
      </c>
      <c r="S356" s="82" t="n">
        <v>0.36</v>
      </c>
      <c r="T356" s="82" t="n">
        <v>0.36</v>
      </c>
      <c r="U356" s="82" t="n">
        <v>0.37</v>
      </c>
      <c r="V356" s="82" t="n">
        <v>0.33</v>
      </c>
      <c r="W356" s="82" t="n">
        <v>0.32</v>
      </c>
      <c r="X356" s="82" t="n">
        <v>0.32</v>
      </c>
      <c r="Y356" s="82" t="n">
        <v>0.3</v>
      </c>
      <c r="Z356" s="82" t="n">
        <v>0.31</v>
      </c>
      <c r="AA356" s="82" t="n">
        <v>0.3</v>
      </c>
      <c r="AB356" s="82" t="n">
        <v>0.3</v>
      </c>
      <c r="AC356" s="82" t="n">
        <v>0.31</v>
      </c>
      <c r="AD356" s="82" t="n">
        <v>0.28</v>
      </c>
      <c r="AE356" s="82" t="n">
        <v>0.27</v>
      </c>
      <c r="AF356" s="82" t="n">
        <v>0</v>
      </c>
      <c r="AG356" s="82" t="n">
        <v>0</v>
      </c>
      <c r="AH356" s="82" t="n">
        <v>0</v>
      </c>
    </row>
    <row r="357" ht="15.75" customHeight="1" s="120">
      <c r="A357" s="81" t="inlineStr">
        <is>
          <t>South Carolina</t>
        </is>
      </c>
      <c r="B357" s="82" t="inlineStr">
        <is>
          <t>Agriculture - CH4 - Rice Cultivation</t>
        </is>
      </c>
      <c r="C357" s="82">
        <f>VLOOKUP(B357,$AJ$3:$AK$11,2,FALSE)</f>
        <v/>
      </c>
      <c r="D357" s="82" t="n">
        <v>0</v>
      </c>
      <c r="E357" s="82" t="n">
        <v>0</v>
      </c>
      <c r="F357" s="82" t="n">
        <v>0</v>
      </c>
      <c r="G357" s="82" t="n">
        <v>0</v>
      </c>
      <c r="H357" s="82" t="n">
        <v>0</v>
      </c>
      <c r="I357" s="82" t="n">
        <v>0</v>
      </c>
      <c r="J357" s="82" t="n">
        <v>0</v>
      </c>
      <c r="K357" s="82" t="n">
        <v>0</v>
      </c>
      <c r="L357" s="82" t="n">
        <v>0</v>
      </c>
      <c r="M357" s="82" t="n">
        <v>0</v>
      </c>
      <c r="N357" s="82" t="n">
        <v>0</v>
      </c>
      <c r="O357" s="82" t="n">
        <v>0</v>
      </c>
      <c r="P357" s="82" t="n">
        <v>0</v>
      </c>
      <c r="Q357" s="82" t="n">
        <v>0</v>
      </c>
      <c r="R357" s="82" t="n">
        <v>0</v>
      </c>
      <c r="S357" s="82" t="n">
        <v>0</v>
      </c>
      <c r="T357" s="82" t="n">
        <v>0</v>
      </c>
      <c r="U357" s="82" t="n">
        <v>0</v>
      </c>
      <c r="V357" s="82" t="n">
        <v>0</v>
      </c>
      <c r="W357" s="82" t="n">
        <v>0</v>
      </c>
      <c r="X357" s="82" t="n">
        <v>0</v>
      </c>
      <c r="Y357" s="82" t="n">
        <v>0</v>
      </c>
      <c r="Z357" s="82" t="n">
        <v>0</v>
      </c>
      <c r="AA357" s="82" t="n">
        <v>0</v>
      </c>
      <c r="AB357" s="82" t="n">
        <v>0</v>
      </c>
      <c r="AC357" s="82" t="n">
        <v>0</v>
      </c>
      <c r="AD357" s="82" t="n">
        <v>0</v>
      </c>
      <c r="AE357" s="82" t="n">
        <v>0</v>
      </c>
      <c r="AF357" s="82" t="n">
        <v>0</v>
      </c>
      <c r="AG357" s="82" t="n">
        <v>0</v>
      </c>
      <c r="AH357" s="82" t="n">
        <v>0</v>
      </c>
    </row>
    <row r="358" ht="15.75" customHeight="1" s="120">
      <c r="A358" s="81" t="inlineStr">
        <is>
          <t>South Carolina</t>
        </is>
      </c>
      <c r="B358" s="82" t="inlineStr">
        <is>
          <t>Agriculture - CH4 - Agricultural Residue Burning</t>
        </is>
      </c>
      <c r="C358" s="82">
        <f>VLOOKUP(B358,$AJ$3:$AK$11,2,FALSE)</f>
        <v/>
      </c>
      <c r="D358" s="82" t="n">
        <v>0</v>
      </c>
      <c r="E358" s="82" t="n">
        <v>0</v>
      </c>
      <c r="F358" s="82" t="n">
        <v>0</v>
      </c>
      <c r="G358" s="82" t="n">
        <v>0</v>
      </c>
      <c r="H358" s="82" t="n">
        <v>0</v>
      </c>
      <c r="I358" s="82" t="n">
        <v>0</v>
      </c>
      <c r="J358" s="82" t="n">
        <v>0</v>
      </c>
      <c r="K358" s="82" t="n">
        <v>0</v>
      </c>
      <c r="L358" s="82" t="n">
        <v>0</v>
      </c>
      <c r="M358" s="82" t="n">
        <v>0</v>
      </c>
      <c r="N358" s="82" t="n">
        <v>0</v>
      </c>
      <c r="O358" s="82" t="n">
        <v>0</v>
      </c>
      <c r="P358" s="82" t="n">
        <v>0</v>
      </c>
      <c r="Q358" s="82" t="n">
        <v>0</v>
      </c>
      <c r="R358" s="82" t="n">
        <v>0</v>
      </c>
      <c r="S358" s="82" t="n">
        <v>0</v>
      </c>
      <c r="T358" s="82" t="n">
        <v>0</v>
      </c>
      <c r="U358" s="82" t="n">
        <v>0</v>
      </c>
      <c r="V358" s="82" t="n">
        <v>0</v>
      </c>
      <c r="W358" s="82" t="n">
        <v>0</v>
      </c>
      <c r="X358" s="82" t="n">
        <v>0</v>
      </c>
      <c r="Y358" s="82" t="n">
        <v>0</v>
      </c>
      <c r="Z358" s="82" t="n">
        <v>0</v>
      </c>
      <c r="AA358" s="82" t="n">
        <v>0</v>
      </c>
      <c r="AB358" s="82" t="n">
        <v>0</v>
      </c>
      <c r="AC358" s="82" t="n">
        <v>0</v>
      </c>
      <c r="AD358" s="82" t="n">
        <v>0</v>
      </c>
      <c r="AE358" s="82" t="n">
        <v>0</v>
      </c>
      <c r="AF358" s="82" t="n">
        <v>0</v>
      </c>
      <c r="AG358" s="82" t="n">
        <v>0</v>
      </c>
      <c r="AH358" s="82" t="n">
        <v>0</v>
      </c>
    </row>
    <row r="359" ht="15.75" customHeight="1" s="120">
      <c r="A359" s="81" t="inlineStr">
        <is>
          <t>South Carolina</t>
        </is>
      </c>
      <c r="B359" s="82" t="inlineStr">
        <is>
          <t>Agriculture - N2O - Manure Management</t>
        </is>
      </c>
      <c r="C359" s="82">
        <f>VLOOKUP(B359,$AJ$3:$AK$11,2,FALSE)</f>
        <v/>
      </c>
      <c r="D359" s="82" t="n">
        <v>0.12</v>
      </c>
      <c r="E359" s="82" t="n">
        <v>0.12</v>
      </c>
      <c r="F359" s="82" t="n">
        <v>0.14</v>
      </c>
      <c r="G359" s="82" t="n">
        <v>0.14</v>
      </c>
      <c r="H359" s="82" t="n">
        <v>0.15</v>
      </c>
      <c r="I359" s="82" t="n">
        <v>0.15</v>
      </c>
      <c r="J359" s="82" t="n">
        <v>0.18</v>
      </c>
      <c r="K359" s="82" t="n">
        <v>0.19</v>
      </c>
      <c r="L359" s="82" t="n">
        <v>0.18</v>
      </c>
      <c r="M359" s="82" t="n">
        <v>0.18</v>
      </c>
      <c r="N359" s="82" t="n">
        <v>0.18</v>
      </c>
      <c r="O359" s="82" t="n">
        <v>0.18</v>
      </c>
      <c r="P359" s="82" t="n">
        <v>0.18</v>
      </c>
      <c r="Q359" s="82" t="n">
        <v>0.19</v>
      </c>
      <c r="R359" s="82" t="n">
        <v>0.19</v>
      </c>
      <c r="S359" s="82" t="n">
        <v>0.17</v>
      </c>
      <c r="T359" s="82" t="n">
        <v>0.18</v>
      </c>
      <c r="U359" s="82" t="n">
        <v>0.19</v>
      </c>
      <c r="V359" s="82" t="n">
        <v>0.2</v>
      </c>
      <c r="W359" s="82" t="n">
        <v>0.2</v>
      </c>
      <c r="X359" s="82" t="n">
        <v>0.2</v>
      </c>
      <c r="Y359" s="82" t="n">
        <v>0.18</v>
      </c>
      <c r="Z359" s="82" t="n">
        <v>0.19</v>
      </c>
      <c r="AA359" s="82" t="n">
        <v>0.19</v>
      </c>
      <c r="AB359" s="82" t="n">
        <v>0.14</v>
      </c>
      <c r="AC359" s="82" t="n">
        <v>0.14</v>
      </c>
      <c r="AD359" s="82" t="n">
        <v>0.14</v>
      </c>
      <c r="AE359" s="82" t="n">
        <v>0.14</v>
      </c>
      <c r="AF359" s="82" t="n">
        <v>0</v>
      </c>
      <c r="AG359" s="82" t="n">
        <v>0</v>
      </c>
      <c r="AH359" s="82" t="n">
        <v>0</v>
      </c>
    </row>
    <row r="360" ht="15.75" customHeight="1" s="120">
      <c r="A360" s="81" t="inlineStr">
        <is>
          <t>South Carolina</t>
        </is>
      </c>
      <c r="B360" s="82" t="inlineStr">
        <is>
          <t>Agriculture - N2O - Ag Soils</t>
        </is>
      </c>
      <c r="C360" s="82">
        <f>VLOOKUP(B360,$AJ$3:$AK$11,2,FALSE)</f>
        <v/>
      </c>
      <c r="D360" s="82" t="n">
        <v>1.39</v>
      </c>
      <c r="E360" s="82" t="n">
        <v>1.31</v>
      </c>
      <c r="F360" s="82" t="n">
        <v>1.38</v>
      </c>
      <c r="G360" s="82" t="n">
        <v>1.32</v>
      </c>
      <c r="H360" s="82" t="n">
        <v>1.47</v>
      </c>
      <c r="I360" s="82" t="n">
        <v>1.43</v>
      </c>
      <c r="J360" s="82" t="n">
        <v>1.49</v>
      </c>
      <c r="K360" s="82" t="n">
        <v>1.45</v>
      </c>
      <c r="L360" s="82" t="n">
        <v>1.35</v>
      </c>
      <c r="M360" s="82" t="n">
        <v>1.36</v>
      </c>
      <c r="N360" s="82" t="n">
        <v>1.33</v>
      </c>
      <c r="O360" s="82" t="n">
        <v>1.28</v>
      </c>
      <c r="P360" s="82" t="n">
        <v>1.23</v>
      </c>
      <c r="Q360" s="82" t="n">
        <v>1.3</v>
      </c>
      <c r="R360" s="82" t="n">
        <v>1.36</v>
      </c>
      <c r="S360" s="82" t="n">
        <v>1.24</v>
      </c>
      <c r="T360" s="82" t="n">
        <v>1.25</v>
      </c>
      <c r="U360" s="82" t="n">
        <v>1.23</v>
      </c>
      <c r="V360" s="82" t="n">
        <v>1.27</v>
      </c>
      <c r="W360" s="82" t="n">
        <v>1.11</v>
      </c>
      <c r="X360" s="82" t="n">
        <v>1.18</v>
      </c>
      <c r="Y360" s="82" t="n">
        <v>1.15</v>
      </c>
      <c r="Z360" s="82" t="n">
        <v>1.24</v>
      </c>
      <c r="AA360" s="82" t="n">
        <v>1.19</v>
      </c>
      <c r="AB360" s="82" t="n">
        <v>1.26</v>
      </c>
      <c r="AC360" s="82" t="n">
        <v>1.15</v>
      </c>
      <c r="AD360" s="82" t="n">
        <v>1.21</v>
      </c>
      <c r="AE360" s="82" t="n">
        <v>1.15</v>
      </c>
      <c r="AF360" s="82" t="n">
        <v>0</v>
      </c>
      <c r="AG360" s="82" t="n">
        <v>0</v>
      </c>
      <c r="AH360" s="82" t="n">
        <v>0</v>
      </c>
    </row>
    <row r="361" ht="15.75" customHeight="1" s="120">
      <c r="A361" s="81" t="inlineStr">
        <is>
          <t>South Carolina</t>
        </is>
      </c>
      <c r="B361" s="82" t="inlineStr">
        <is>
          <t>Agriculture - N2O - Agricultural Residue Burning</t>
        </is>
      </c>
      <c r="C361" s="82">
        <f>VLOOKUP(B361,$AJ$3:$AK$11,2,FALSE)</f>
        <v/>
      </c>
      <c r="D361" s="82" t="n">
        <v>0</v>
      </c>
      <c r="E361" s="82" t="n">
        <v>0</v>
      </c>
      <c r="F361" s="82" t="n">
        <v>0</v>
      </c>
      <c r="G361" s="82" t="n">
        <v>0</v>
      </c>
      <c r="H361" s="82" t="n">
        <v>0</v>
      </c>
      <c r="I361" s="82" t="n">
        <v>0</v>
      </c>
      <c r="J361" s="82" t="n">
        <v>0</v>
      </c>
      <c r="K361" s="82" t="n">
        <v>0</v>
      </c>
      <c r="L361" s="82" t="n">
        <v>0</v>
      </c>
      <c r="M361" s="82" t="n">
        <v>0</v>
      </c>
      <c r="N361" s="82" t="n">
        <v>0</v>
      </c>
      <c r="O361" s="82" t="n">
        <v>0</v>
      </c>
      <c r="P361" s="82" t="n">
        <v>0</v>
      </c>
      <c r="Q361" s="82" t="n">
        <v>0</v>
      </c>
      <c r="R361" s="82" t="n">
        <v>0</v>
      </c>
      <c r="S361" s="82" t="n">
        <v>0</v>
      </c>
      <c r="T361" s="82" t="n">
        <v>0</v>
      </c>
      <c r="U361" s="82" t="n">
        <v>0</v>
      </c>
      <c r="V361" s="82" t="n">
        <v>0</v>
      </c>
      <c r="W361" s="82" t="n">
        <v>0</v>
      </c>
      <c r="X361" s="82" t="n">
        <v>0</v>
      </c>
      <c r="Y361" s="82" t="n">
        <v>0</v>
      </c>
      <c r="Z361" s="82" t="n">
        <v>0</v>
      </c>
      <c r="AA361" s="82" t="n">
        <v>0</v>
      </c>
      <c r="AB361" s="82" t="n">
        <v>0</v>
      </c>
      <c r="AC361" s="82" t="n">
        <v>0</v>
      </c>
      <c r="AD361" s="82" t="n">
        <v>0</v>
      </c>
      <c r="AE361" s="82" t="n">
        <v>0</v>
      </c>
      <c r="AF361" s="82" t="n">
        <v>0</v>
      </c>
      <c r="AG361" s="82" t="n">
        <v>0</v>
      </c>
      <c r="AH361" s="82" t="n">
        <v>0</v>
      </c>
    </row>
    <row r="362" ht="15.75" customHeight="1" s="120">
      <c r="A362" s="81" t="inlineStr">
        <is>
          <t>South Dakota</t>
        </is>
      </c>
      <c r="B362" s="82" t="inlineStr">
        <is>
          <t>Agriculture - CO2 - Liming</t>
        </is>
      </c>
      <c r="C362" s="82">
        <f>VLOOKUP(B362,$AJ$3:$AK$11,2,FALSE)</f>
        <v/>
      </c>
      <c r="D362" s="82" t="n">
        <v>0</v>
      </c>
      <c r="E362" s="82" t="n">
        <v>0</v>
      </c>
      <c r="F362" s="82" t="n">
        <v>0</v>
      </c>
      <c r="G362" s="82" t="n">
        <v>0</v>
      </c>
      <c r="H362" s="82" t="n">
        <v>0</v>
      </c>
      <c r="I362" s="82" t="n">
        <v>0</v>
      </c>
      <c r="J362" s="82" t="n">
        <v>0</v>
      </c>
      <c r="K362" s="82" t="n">
        <v>0</v>
      </c>
      <c r="L362" s="82" t="n">
        <v>0</v>
      </c>
      <c r="M362" s="82" t="n">
        <v>0</v>
      </c>
      <c r="N362" s="82" t="n">
        <v>0</v>
      </c>
      <c r="O362" s="82" t="n">
        <v>0</v>
      </c>
      <c r="P362" s="82" t="n">
        <v>0</v>
      </c>
      <c r="Q362" s="82" t="n">
        <v>0</v>
      </c>
      <c r="R362" s="82" t="n">
        <v>0</v>
      </c>
      <c r="S362" s="82" t="n">
        <v>0</v>
      </c>
      <c r="T362" s="82" t="n">
        <v>0</v>
      </c>
      <c r="U362" s="82" t="n">
        <v>0</v>
      </c>
      <c r="V362" s="82" t="n">
        <v>0</v>
      </c>
      <c r="W362" s="82" t="n">
        <v>0</v>
      </c>
      <c r="X362" s="82" t="n">
        <v>0</v>
      </c>
      <c r="Y362" s="82" t="n">
        <v>0</v>
      </c>
      <c r="Z362" s="82" t="n">
        <v>0</v>
      </c>
      <c r="AA362" s="82" t="n">
        <v>0</v>
      </c>
      <c r="AB362" s="82" t="n">
        <v>0</v>
      </c>
      <c r="AC362" s="82" t="n">
        <v>0</v>
      </c>
      <c r="AD362" s="82" t="n">
        <v>0</v>
      </c>
      <c r="AE362" s="82" t="n">
        <v>0</v>
      </c>
      <c r="AF362" s="82" t="n">
        <v>0</v>
      </c>
      <c r="AG362" s="82" t="n">
        <v>0</v>
      </c>
      <c r="AH362" s="82" t="n">
        <v>0</v>
      </c>
    </row>
    <row r="363" ht="15.75" customHeight="1" s="120">
      <c r="A363" s="81" t="inlineStr">
        <is>
          <t>South Dakota</t>
        </is>
      </c>
      <c r="B363" s="82" t="inlineStr">
        <is>
          <t>Agriculture - CO2 - Urea Fertilization</t>
        </is>
      </c>
      <c r="C363" s="82">
        <f>VLOOKUP(B363,$AJ$3:$AK$11,2,FALSE)</f>
        <v/>
      </c>
      <c r="D363" s="82" t="n">
        <v>0.11</v>
      </c>
      <c r="E363" s="82" t="n">
        <v>0.11</v>
      </c>
      <c r="F363" s="82" t="n">
        <v>0.11</v>
      </c>
      <c r="G363" s="82" t="n">
        <v>0.12</v>
      </c>
      <c r="H363" s="82" t="n">
        <v>0.12</v>
      </c>
      <c r="I363" s="82" t="n">
        <v>0.09</v>
      </c>
      <c r="J363" s="82" t="n">
        <v>0.09</v>
      </c>
      <c r="K363" s="82" t="n">
        <v>0.11</v>
      </c>
      <c r="L363" s="82" t="n">
        <v>0.13</v>
      </c>
      <c r="M363" s="82" t="n">
        <v>0.18</v>
      </c>
      <c r="N363" s="82" t="n">
        <v>0.29</v>
      </c>
      <c r="O363" s="82" t="n">
        <v>0.31</v>
      </c>
      <c r="P363" s="82" t="n">
        <v>0.32</v>
      </c>
      <c r="Q363" s="82" t="n">
        <v>0.42</v>
      </c>
      <c r="R363" s="82" t="n">
        <v>0.44</v>
      </c>
      <c r="S363" s="82" t="n">
        <v>0.42</v>
      </c>
      <c r="T363" s="82" t="n">
        <v>0.46</v>
      </c>
      <c r="U363" s="82" t="n">
        <v>0.4</v>
      </c>
      <c r="V363" s="82" t="n">
        <v>0.37</v>
      </c>
      <c r="W363" s="82" t="n">
        <v>0.4</v>
      </c>
      <c r="X363" s="82" t="n">
        <v>0.43</v>
      </c>
      <c r="Y363" s="82" t="n">
        <v>0.51</v>
      </c>
      <c r="Z363" s="82" t="n">
        <v>0.57</v>
      </c>
      <c r="AA363" s="82" t="n">
        <v>0.52</v>
      </c>
      <c r="AB363" s="82" t="n">
        <v>0.52</v>
      </c>
      <c r="AC363" s="82" t="n">
        <v>0.52</v>
      </c>
      <c r="AD363" s="82" t="n">
        <v>0.52</v>
      </c>
      <c r="AE363" s="82" t="n">
        <v>0.52</v>
      </c>
      <c r="AF363" s="82" t="n">
        <v>0</v>
      </c>
      <c r="AG363" s="82" t="n">
        <v>0</v>
      </c>
      <c r="AH363" s="82" t="n">
        <v>0</v>
      </c>
    </row>
    <row r="364" ht="15.75" customHeight="1" s="120">
      <c r="A364" s="81" t="inlineStr">
        <is>
          <t>South Dakota</t>
        </is>
      </c>
      <c r="B364" s="82" t="inlineStr">
        <is>
          <t>Agriculture - CH4 - Enteric Fermentation</t>
        </is>
      </c>
      <c r="C364" s="82">
        <f>VLOOKUP(B364,$AJ$3:$AK$11,2,FALSE)</f>
        <v/>
      </c>
      <c r="D364" s="82" t="n">
        <v>5.75</v>
      </c>
      <c r="E364" s="82" t="n">
        <v>5.86</v>
      </c>
      <c r="F364" s="82" t="n">
        <v>6.12</v>
      </c>
      <c r="G364" s="82" t="n">
        <v>6.55</v>
      </c>
      <c r="H364" s="82" t="n">
        <v>6.59</v>
      </c>
      <c r="I364" s="82" t="n">
        <v>7.03</v>
      </c>
      <c r="J364" s="82" t="n">
        <v>6.94</v>
      </c>
      <c r="K364" s="82" t="n">
        <v>6.77</v>
      </c>
      <c r="L364" s="82" t="n">
        <v>6.56</v>
      </c>
      <c r="M364" s="82" t="n">
        <v>6.98</v>
      </c>
      <c r="N364" s="82" t="n">
        <v>7.11</v>
      </c>
      <c r="O364" s="82" t="n">
        <v>7.46</v>
      </c>
      <c r="P364" s="82" t="n">
        <v>7.32</v>
      </c>
      <c r="Q364" s="82" t="n">
        <v>7.03</v>
      </c>
      <c r="R364" s="82" t="n">
        <v>6.94</v>
      </c>
      <c r="S364" s="82" t="n">
        <v>7.13</v>
      </c>
      <c r="T364" s="82" t="n">
        <v>7.17</v>
      </c>
      <c r="U364" s="82" t="n">
        <v>7.18</v>
      </c>
      <c r="V364" s="82" t="n">
        <v>7.08</v>
      </c>
      <c r="W364" s="82" t="n">
        <v>7.1</v>
      </c>
      <c r="X364" s="82" t="n">
        <v>7.36</v>
      </c>
      <c r="Y364" s="82" t="n">
        <v>7.13</v>
      </c>
      <c r="Z364" s="82" t="n">
        <v>7.08</v>
      </c>
      <c r="AA364" s="82" t="n">
        <v>7.36</v>
      </c>
      <c r="AB364" s="82" t="n">
        <v>7.08</v>
      </c>
      <c r="AC364" s="82" t="n">
        <v>7.25</v>
      </c>
      <c r="AD364" s="82" t="n">
        <v>7.57</v>
      </c>
      <c r="AE364" s="82" t="n">
        <v>7.54</v>
      </c>
      <c r="AF364" s="82" t="n">
        <v>0</v>
      </c>
      <c r="AG364" s="82" t="n">
        <v>0</v>
      </c>
      <c r="AH364" s="82" t="n">
        <v>0</v>
      </c>
    </row>
    <row r="365" ht="15.75" customHeight="1" s="120">
      <c r="A365" s="81" t="inlineStr">
        <is>
          <t>South Dakota</t>
        </is>
      </c>
      <c r="B365" s="82" t="inlineStr">
        <is>
          <t>Agriculture - CH4 - Manure Management</t>
        </is>
      </c>
      <c r="C365" s="82">
        <f>VLOOKUP(B365,$AJ$3:$AK$11,2,FALSE)</f>
        <v/>
      </c>
      <c r="D365" s="82" t="n">
        <v>0.63</v>
      </c>
      <c r="E365" s="82" t="n">
        <v>0.66</v>
      </c>
      <c r="F365" s="82" t="n">
        <v>0.59</v>
      </c>
      <c r="G365" s="82" t="n">
        <v>0.6</v>
      </c>
      <c r="H365" s="82" t="n">
        <v>0.64</v>
      </c>
      <c r="I365" s="82" t="n">
        <v>0.6</v>
      </c>
      <c r="J365" s="82" t="n">
        <v>0.49</v>
      </c>
      <c r="K365" s="82" t="n">
        <v>0.51</v>
      </c>
      <c r="L365" s="82" t="n">
        <v>0.5600000000000001</v>
      </c>
      <c r="M365" s="82" t="n">
        <v>0.57</v>
      </c>
      <c r="N365" s="82" t="n">
        <v>0.59</v>
      </c>
      <c r="O365" s="82" t="n">
        <v>0.62</v>
      </c>
      <c r="P365" s="82" t="n">
        <v>0.64</v>
      </c>
      <c r="Q365" s="82" t="n">
        <v>0.64</v>
      </c>
      <c r="R365" s="82" t="n">
        <v>0.59</v>
      </c>
      <c r="S365" s="82" t="n">
        <v>0.6899999999999999</v>
      </c>
      <c r="T365" s="82" t="n">
        <v>0.71</v>
      </c>
      <c r="U365" s="82" t="n">
        <v>0.76</v>
      </c>
      <c r="V365" s="82" t="n">
        <v>0.74</v>
      </c>
      <c r="W365" s="82" t="n">
        <v>0.72</v>
      </c>
      <c r="X365" s="82" t="n">
        <v>0.78</v>
      </c>
      <c r="Y365" s="82" t="n">
        <v>0.8</v>
      </c>
      <c r="Z365" s="82" t="n">
        <v>0.84</v>
      </c>
      <c r="AA365" s="82" t="n">
        <v>0.78</v>
      </c>
      <c r="AB365" s="82" t="n">
        <v>0.78</v>
      </c>
      <c r="AC365" s="82" t="n">
        <v>0.86</v>
      </c>
      <c r="AD365" s="82" t="n">
        <v>0.95</v>
      </c>
      <c r="AE365" s="82" t="n">
        <v>0.97</v>
      </c>
      <c r="AF365" s="82" t="n">
        <v>0</v>
      </c>
      <c r="AG365" s="82" t="n">
        <v>0</v>
      </c>
      <c r="AH365" s="82" t="n">
        <v>0</v>
      </c>
    </row>
    <row r="366" ht="15.75" customHeight="1" s="120">
      <c r="A366" s="81" t="inlineStr">
        <is>
          <t>South Dakota</t>
        </is>
      </c>
      <c r="B366" s="82" t="inlineStr">
        <is>
          <t>Agriculture - CH4 - Rice Cultivation</t>
        </is>
      </c>
      <c r="C366" s="82">
        <f>VLOOKUP(B366,$AJ$3:$AK$11,2,FALSE)</f>
        <v/>
      </c>
      <c r="D366" s="82" t="n">
        <v>0</v>
      </c>
      <c r="E366" s="82" t="n">
        <v>0</v>
      </c>
      <c r="F366" s="82" t="n">
        <v>0</v>
      </c>
      <c r="G366" s="82" t="n">
        <v>0</v>
      </c>
      <c r="H366" s="82" t="n">
        <v>0</v>
      </c>
      <c r="I366" s="82" t="n">
        <v>0</v>
      </c>
      <c r="J366" s="82" t="n">
        <v>0</v>
      </c>
      <c r="K366" s="82" t="n">
        <v>0</v>
      </c>
      <c r="L366" s="82" t="n">
        <v>0</v>
      </c>
      <c r="M366" s="82" t="n">
        <v>0</v>
      </c>
      <c r="N366" s="82" t="n">
        <v>0</v>
      </c>
      <c r="O366" s="82" t="n">
        <v>0</v>
      </c>
      <c r="P366" s="82" t="n">
        <v>0</v>
      </c>
      <c r="Q366" s="82" t="n">
        <v>0</v>
      </c>
      <c r="R366" s="82" t="n">
        <v>0</v>
      </c>
      <c r="S366" s="82" t="n">
        <v>0</v>
      </c>
      <c r="T366" s="82" t="n">
        <v>0</v>
      </c>
      <c r="U366" s="82" t="n">
        <v>0</v>
      </c>
      <c r="V366" s="82" t="n">
        <v>0</v>
      </c>
      <c r="W366" s="82" t="n">
        <v>0</v>
      </c>
      <c r="X366" s="82" t="n">
        <v>0</v>
      </c>
      <c r="Y366" s="82" t="n">
        <v>0</v>
      </c>
      <c r="Z366" s="82" t="n">
        <v>0</v>
      </c>
      <c r="AA366" s="82" t="n">
        <v>0</v>
      </c>
      <c r="AB366" s="82" t="n">
        <v>0</v>
      </c>
      <c r="AC366" s="82" t="n">
        <v>0</v>
      </c>
      <c r="AD366" s="82" t="n">
        <v>0</v>
      </c>
      <c r="AE366" s="82" t="n">
        <v>0</v>
      </c>
      <c r="AF366" s="82" t="n">
        <v>0</v>
      </c>
      <c r="AG366" s="82" t="n">
        <v>0</v>
      </c>
      <c r="AH366" s="82" t="n">
        <v>0</v>
      </c>
    </row>
    <row r="367" ht="15.75" customHeight="1" s="120">
      <c r="A367" s="81" t="inlineStr">
        <is>
          <t>South Dakota</t>
        </is>
      </c>
      <c r="B367" s="82" t="inlineStr">
        <is>
          <t>Agriculture - CH4 - Agricultural Residue Burning</t>
        </is>
      </c>
      <c r="C367" s="82">
        <f>VLOOKUP(B367,$AJ$3:$AK$11,2,FALSE)</f>
        <v/>
      </c>
      <c r="D367" s="82" t="n">
        <v>0.01</v>
      </c>
      <c r="E367" s="82" t="n">
        <v>0.01</v>
      </c>
      <c r="F367" s="82" t="n">
        <v>0.01</v>
      </c>
      <c r="G367" s="82" t="n">
        <v>0.01</v>
      </c>
      <c r="H367" s="82" t="n">
        <v>0.01</v>
      </c>
      <c r="I367" s="82" t="n">
        <v>0</v>
      </c>
      <c r="J367" s="82" t="n">
        <v>0.01</v>
      </c>
      <c r="K367" s="82" t="n">
        <v>0.01</v>
      </c>
      <c r="L367" s="82" t="n">
        <v>0.01</v>
      </c>
      <c r="M367" s="82" t="n">
        <v>0.01</v>
      </c>
      <c r="N367" s="82" t="n">
        <v>0.01</v>
      </c>
      <c r="O367" s="82" t="n">
        <v>0.01</v>
      </c>
      <c r="P367" s="82" t="n">
        <v>0</v>
      </c>
      <c r="Q367" s="82" t="n">
        <v>0.01</v>
      </c>
      <c r="R367" s="82" t="n">
        <v>0.01</v>
      </c>
      <c r="S367" s="82" t="n">
        <v>0.01</v>
      </c>
      <c r="T367" s="82" t="n">
        <v>0</v>
      </c>
      <c r="U367" s="82" t="n">
        <v>0.01</v>
      </c>
      <c r="V367" s="82" t="n">
        <v>0.01</v>
      </c>
      <c r="W367" s="82" t="n">
        <v>0.01</v>
      </c>
      <c r="X367" s="82" t="n">
        <v>0.01</v>
      </c>
      <c r="Y367" s="82" t="n">
        <v>0.01</v>
      </c>
      <c r="Z367" s="82" t="n">
        <v>0.01</v>
      </c>
      <c r="AA367" s="82" t="n">
        <v>0.01</v>
      </c>
      <c r="AB367" s="82" t="n">
        <v>0.01</v>
      </c>
      <c r="AC367" s="82" t="n">
        <v>0.01</v>
      </c>
      <c r="AD367" s="82" t="n">
        <v>0.01</v>
      </c>
      <c r="AE367" s="82" t="n">
        <v>0.01</v>
      </c>
      <c r="AF367" s="82" t="n">
        <v>0</v>
      </c>
      <c r="AG367" s="82" t="n">
        <v>0</v>
      </c>
      <c r="AH367" s="82" t="n">
        <v>0</v>
      </c>
    </row>
    <row r="368" ht="15.75" customHeight="1" s="120">
      <c r="A368" s="81" t="inlineStr">
        <is>
          <t>South Dakota</t>
        </is>
      </c>
      <c r="B368" s="82" t="inlineStr">
        <is>
          <t>Agriculture - N2O - Manure Management</t>
        </is>
      </c>
      <c r="C368" s="82">
        <f>VLOOKUP(B368,$AJ$3:$AK$11,2,FALSE)</f>
        <v/>
      </c>
      <c r="D368" s="82" t="n">
        <v>0.32</v>
      </c>
      <c r="E368" s="82" t="n">
        <v>0.34</v>
      </c>
      <c r="F368" s="82" t="n">
        <v>0.33</v>
      </c>
      <c r="G368" s="82" t="n">
        <v>0.32</v>
      </c>
      <c r="H368" s="82" t="n">
        <v>0.31</v>
      </c>
      <c r="I368" s="82" t="n">
        <v>0.34</v>
      </c>
      <c r="J368" s="82" t="n">
        <v>0.3</v>
      </c>
      <c r="K368" s="82" t="n">
        <v>0.29</v>
      </c>
      <c r="L368" s="82" t="n">
        <v>0.27</v>
      </c>
      <c r="M368" s="82" t="n">
        <v>0.32</v>
      </c>
      <c r="N368" s="82" t="n">
        <v>0.31</v>
      </c>
      <c r="O368" s="82" t="n">
        <v>0.3</v>
      </c>
      <c r="P368" s="82" t="n">
        <v>0.3</v>
      </c>
      <c r="Q368" s="82" t="n">
        <v>0.32</v>
      </c>
      <c r="R368" s="82" t="n">
        <v>0.28</v>
      </c>
      <c r="S368" s="82" t="n">
        <v>0.3</v>
      </c>
      <c r="T368" s="82" t="n">
        <v>0.3</v>
      </c>
      <c r="U368" s="82" t="n">
        <v>0.3</v>
      </c>
      <c r="V368" s="82" t="n">
        <v>0.28</v>
      </c>
      <c r="W368" s="82" t="n">
        <v>0.29</v>
      </c>
      <c r="X368" s="82" t="n">
        <v>0.28</v>
      </c>
      <c r="Y368" s="82" t="n">
        <v>0.27</v>
      </c>
      <c r="Z368" s="82" t="n">
        <v>0.28</v>
      </c>
      <c r="AA368" s="82" t="n">
        <v>0.29</v>
      </c>
      <c r="AB368" s="82" t="n">
        <v>0.29</v>
      </c>
      <c r="AC368" s="82" t="n">
        <v>0.3</v>
      </c>
      <c r="AD368" s="82" t="n">
        <v>0.3</v>
      </c>
      <c r="AE368" s="82" t="n">
        <v>0.3</v>
      </c>
      <c r="AF368" s="82" t="n">
        <v>0</v>
      </c>
      <c r="AG368" s="82" t="n">
        <v>0</v>
      </c>
      <c r="AH368" s="82" t="n">
        <v>0</v>
      </c>
    </row>
    <row r="369" ht="15.75" customHeight="1" s="120">
      <c r="A369" s="81" t="inlineStr">
        <is>
          <t>South Dakota</t>
        </is>
      </c>
      <c r="B369" s="82" t="inlineStr">
        <is>
          <t>Agriculture - N2O - Ag Soils</t>
        </is>
      </c>
      <c r="C369" s="82">
        <f>VLOOKUP(B369,$AJ$3:$AK$11,2,FALSE)</f>
        <v/>
      </c>
      <c r="D369" s="82" t="n">
        <v>6.44</v>
      </c>
      <c r="E369" s="82" t="n">
        <v>6.77</v>
      </c>
      <c r="F369" s="82" t="n">
        <v>6.96</v>
      </c>
      <c r="G369" s="82" t="n">
        <v>7.04</v>
      </c>
      <c r="H369" s="82" t="n">
        <v>7.84</v>
      </c>
      <c r="I369" s="82" t="n">
        <v>7.74</v>
      </c>
      <c r="J369" s="82" t="n">
        <v>7.96</v>
      </c>
      <c r="K369" s="82" t="n">
        <v>8.4</v>
      </c>
      <c r="L369" s="82" t="n">
        <v>8.9</v>
      </c>
      <c r="M369" s="82" t="n">
        <v>9.449999999999999</v>
      </c>
      <c r="N369" s="82" t="n">
        <v>9.789999999999999</v>
      </c>
      <c r="O369" s="82" t="n">
        <v>10.08</v>
      </c>
      <c r="P369" s="82" t="n">
        <v>9.369999999999999</v>
      </c>
      <c r="Q369" s="82" t="n">
        <v>9.77</v>
      </c>
      <c r="R369" s="82" t="n">
        <v>10.24</v>
      </c>
      <c r="S369" s="82" t="n">
        <v>10.22</v>
      </c>
      <c r="T369" s="82" t="n">
        <v>9.58</v>
      </c>
      <c r="U369" s="82" t="n">
        <v>9.789999999999999</v>
      </c>
      <c r="V369" s="82" t="n">
        <v>9.710000000000001</v>
      </c>
      <c r="W369" s="82" t="n">
        <v>10.36</v>
      </c>
      <c r="X369" s="82" t="n">
        <v>10.27</v>
      </c>
      <c r="Y369" s="82" t="n">
        <v>10.61</v>
      </c>
      <c r="Z369" s="82" t="n">
        <v>10.4</v>
      </c>
      <c r="AA369" s="82" t="n">
        <v>11.36</v>
      </c>
      <c r="AB369" s="82" t="n">
        <v>12.05</v>
      </c>
      <c r="AC369" s="82" t="n">
        <v>12.23</v>
      </c>
      <c r="AD369" s="82" t="n">
        <v>12.58</v>
      </c>
      <c r="AE369" s="82" t="n">
        <v>11.11</v>
      </c>
      <c r="AF369" s="82" t="n">
        <v>0</v>
      </c>
      <c r="AG369" s="82" t="n">
        <v>0</v>
      </c>
      <c r="AH369" s="82" t="n">
        <v>0</v>
      </c>
    </row>
    <row r="370" ht="15.75" customHeight="1" s="120">
      <c r="A370" s="81" t="inlineStr">
        <is>
          <t>South Dakota</t>
        </is>
      </c>
      <c r="B370" s="82" t="inlineStr">
        <is>
          <t>Agriculture - N2O - Agricultural Residue Burning</t>
        </is>
      </c>
      <c r="C370" s="82">
        <f>VLOOKUP(B370,$AJ$3:$AK$11,2,FALSE)</f>
        <v/>
      </c>
      <c r="D370" s="82" t="n">
        <v>0</v>
      </c>
      <c r="E370" s="82" t="n">
        <v>0</v>
      </c>
      <c r="F370" s="82" t="n">
        <v>0</v>
      </c>
      <c r="G370" s="82" t="n">
        <v>0</v>
      </c>
      <c r="H370" s="82" t="n">
        <v>0</v>
      </c>
      <c r="I370" s="82" t="n">
        <v>0</v>
      </c>
      <c r="J370" s="82" t="n">
        <v>0</v>
      </c>
      <c r="K370" s="82" t="n">
        <v>0</v>
      </c>
      <c r="L370" s="82" t="n">
        <v>0</v>
      </c>
      <c r="M370" s="82" t="n">
        <v>0</v>
      </c>
      <c r="N370" s="82" t="n">
        <v>0</v>
      </c>
      <c r="O370" s="82" t="n">
        <v>0</v>
      </c>
      <c r="P370" s="82" t="n">
        <v>0</v>
      </c>
      <c r="Q370" s="82" t="n">
        <v>0</v>
      </c>
      <c r="R370" s="82" t="n">
        <v>0</v>
      </c>
      <c r="S370" s="82" t="n">
        <v>0</v>
      </c>
      <c r="T370" s="82" t="n">
        <v>0</v>
      </c>
      <c r="U370" s="82" t="n">
        <v>0</v>
      </c>
      <c r="V370" s="82" t="n">
        <v>0</v>
      </c>
      <c r="W370" s="82" t="n">
        <v>0</v>
      </c>
      <c r="X370" s="82" t="n">
        <v>0</v>
      </c>
      <c r="Y370" s="82" t="n">
        <v>0</v>
      </c>
      <c r="Z370" s="82" t="n">
        <v>0</v>
      </c>
      <c r="AA370" s="82" t="n">
        <v>0</v>
      </c>
      <c r="AB370" s="82" t="n">
        <v>0</v>
      </c>
      <c r="AC370" s="82" t="n">
        <v>0</v>
      </c>
      <c r="AD370" s="82" t="n">
        <v>0</v>
      </c>
      <c r="AE370" s="82" t="n">
        <v>0</v>
      </c>
      <c r="AF370" s="82" t="n">
        <v>0</v>
      </c>
      <c r="AG370" s="82" t="n">
        <v>0</v>
      </c>
      <c r="AH370" s="82" t="n">
        <v>0</v>
      </c>
    </row>
    <row r="371" ht="15.75" customHeight="1" s="120">
      <c r="A371" s="81" t="inlineStr">
        <is>
          <t>Tennessee</t>
        </is>
      </c>
      <c r="B371" s="82" t="inlineStr">
        <is>
          <t>Agriculture - CO2 - Liming</t>
        </is>
      </c>
      <c r="C371" s="82">
        <f>VLOOKUP(B371,$AJ$3:$AK$11,2,FALSE)</f>
        <v/>
      </c>
      <c r="D371" s="82" t="n">
        <v>0.19</v>
      </c>
      <c r="E371" s="82" t="n">
        <v>0.16</v>
      </c>
      <c r="F371" s="82" t="n">
        <v>0.16</v>
      </c>
      <c r="G371" s="82" t="n">
        <v>0.14</v>
      </c>
      <c r="H371" s="82" t="n">
        <v>0.18</v>
      </c>
      <c r="I371" s="82" t="n">
        <v>0.17</v>
      </c>
      <c r="J371" s="82" t="n">
        <v>0.18</v>
      </c>
      <c r="K371" s="82" t="n">
        <v>0.18</v>
      </c>
      <c r="L371" s="82" t="n">
        <v>0.15</v>
      </c>
      <c r="M371" s="82" t="n">
        <v>0.16</v>
      </c>
      <c r="N371" s="82" t="n">
        <v>0.52</v>
      </c>
      <c r="O371" s="82" t="n">
        <v>0.23</v>
      </c>
      <c r="P371" s="82" t="n">
        <v>0.07000000000000001</v>
      </c>
      <c r="Q371" s="82" t="n">
        <v>0.07000000000000001</v>
      </c>
      <c r="R371" s="82" t="n">
        <v>0.1</v>
      </c>
      <c r="S371" s="82" t="n">
        <v>0.09</v>
      </c>
      <c r="T371" s="82" t="n">
        <v>0.12</v>
      </c>
      <c r="U371" s="82" t="n">
        <v>0.08</v>
      </c>
      <c r="V371" s="82" t="n">
        <v>0</v>
      </c>
      <c r="W371" s="82" t="n">
        <v>0</v>
      </c>
      <c r="X371" s="82" t="n">
        <v>0.08</v>
      </c>
      <c r="Y371" s="82" t="n">
        <v>0.05</v>
      </c>
      <c r="Z371" s="82" t="n">
        <v>0.17</v>
      </c>
      <c r="AA371" s="82" t="n">
        <v>0.07000000000000001</v>
      </c>
      <c r="AB371" s="82" t="n">
        <v>0.07000000000000001</v>
      </c>
      <c r="AC371" s="82" t="n">
        <v>0.06</v>
      </c>
      <c r="AD371" s="82" t="n">
        <v>0.06</v>
      </c>
      <c r="AE371" s="82" t="n">
        <v>0.06</v>
      </c>
      <c r="AF371" s="82" t="n">
        <v>0</v>
      </c>
      <c r="AG371" s="82" t="n">
        <v>0</v>
      </c>
      <c r="AH371" s="82" t="n">
        <v>0</v>
      </c>
    </row>
    <row r="372" ht="15.75" customHeight="1" s="120">
      <c r="A372" s="81" t="inlineStr">
        <is>
          <t>Tennessee</t>
        </is>
      </c>
      <c r="B372" s="82" t="inlineStr">
        <is>
          <t>Agriculture - CO2 - Urea Fertilization</t>
        </is>
      </c>
      <c r="C372" s="82">
        <f>VLOOKUP(B372,$AJ$3:$AK$11,2,FALSE)</f>
        <v/>
      </c>
      <c r="D372" s="82" t="n">
        <v>0.07000000000000001</v>
      </c>
      <c r="E372" s="82" t="n">
        <v>0.06</v>
      </c>
      <c r="F372" s="82" t="n">
        <v>0.06</v>
      </c>
      <c r="G372" s="82" t="n">
        <v>0.07000000000000001</v>
      </c>
      <c r="H372" s="82" t="n">
        <v>0.06</v>
      </c>
      <c r="I372" s="82" t="n">
        <v>0.05</v>
      </c>
      <c r="J372" s="82" t="n">
        <v>0.05</v>
      </c>
      <c r="K372" s="82" t="n">
        <v>0.05</v>
      </c>
      <c r="L372" s="82" t="n">
        <v>0.05</v>
      </c>
      <c r="M372" s="82" t="n">
        <v>0.05</v>
      </c>
      <c r="N372" s="82" t="n">
        <v>0.05</v>
      </c>
      <c r="O372" s="82" t="n">
        <v>0.04</v>
      </c>
      <c r="P372" s="82" t="n">
        <v>0.04</v>
      </c>
      <c r="Q372" s="82" t="n">
        <v>0.04</v>
      </c>
      <c r="R372" s="82" t="n">
        <v>0.05</v>
      </c>
      <c r="S372" s="82" t="n">
        <v>0.04</v>
      </c>
      <c r="T372" s="82" t="n">
        <v>0.04</v>
      </c>
      <c r="U372" s="82" t="n">
        <v>0.04</v>
      </c>
      <c r="V372" s="82" t="n">
        <v>0.05</v>
      </c>
      <c r="W372" s="82" t="n">
        <v>0.04</v>
      </c>
      <c r="X372" s="82" t="n">
        <v>0.04</v>
      </c>
      <c r="Y372" s="82" t="n">
        <v>0.04</v>
      </c>
      <c r="Z372" s="82" t="n">
        <v>0.07000000000000001</v>
      </c>
      <c r="AA372" s="82" t="n">
        <v>0.1</v>
      </c>
      <c r="AB372" s="82" t="n">
        <v>0.12</v>
      </c>
      <c r="AC372" s="82" t="n">
        <v>0.12</v>
      </c>
      <c r="AD372" s="82" t="n">
        <v>0.12</v>
      </c>
      <c r="AE372" s="82" t="n">
        <v>0.12</v>
      </c>
      <c r="AF372" s="82" t="n">
        <v>0</v>
      </c>
      <c r="AG372" s="82" t="n">
        <v>0</v>
      </c>
      <c r="AH372" s="82" t="n">
        <v>0</v>
      </c>
    </row>
    <row r="373" ht="15.75" customHeight="1" s="120">
      <c r="A373" s="81" t="inlineStr">
        <is>
          <t>Tennessee</t>
        </is>
      </c>
      <c r="B373" s="82" t="inlineStr">
        <is>
          <t>Agriculture - CH4 - Enteric Fermentation</t>
        </is>
      </c>
      <c r="C373" s="82">
        <f>VLOOKUP(B373,$AJ$3:$AK$11,2,FALSE)</f>
        <v/>
      </c>
      <c r="D373" s="82" t="n">
        <v>3.61</v>
      </c>
      <c r="E373" s="82" t="n">
        <v>3.6</v>
      </c>
      <c r="F373" s="82" t="n">
        <v>3.63</v>
      </c>
      <c r="G373" s="82" t="n">
        <v>3.74</v>
      </c>
      <c r="H373" s="82" t="n">
        <v>3.97</v>
      </c>
      <c r="I373" s="82" t="n">
        <v>4.08</v>
      </c>
      <c r="J373" s="82" t="n">
        <v>4.12</v>
      </c>
      <c r="K373" s="82" t="n">
        <v>3.82</v>
      </c>
      <c r="L373" s="82" t="n">
        <v>3.71</v>
      </c>
      <c r="M373" s="82" t="n">
        <v>3.58</v>
      </c>
      <c r="N373" s="82" t="n">
        <v>3.51</v>
      </c>
      <c r="O373" s="82" t="n">
        <v>3.56</v>
      </c>
      <c r="P373" s="82" t="n">
        <v>3.64</v>
      </c>
      <c r="Q373" s="82" t="n">
        <v>3.84</v>
      </c>
      <c r="R373" s="82" t="n">
        <v>3.66</v>
      </c>
      <c r="S373" s="82" t="n">
        <v>3.64</v>
      </c>
      <c r="T373" s="82" t="n">
        <v>3.76</v>
      </c>
      <c r="U373" s="82" t="n">
        <v>3.86</v>
      </c>
      <c r="V373" s="82" t="n">
        <v>3.63</v>
      </c>
      <c r="W373" s="82" t="n">
        <v>3.34</v>
      </c>
      <c r="X373" s="82" t="n">
        <v>3.45</v>
      </c>
      <c r="Y373" s="82" t="n">
        <v>3.38</v>
      </c>
      <c r="Z373" s="82" t="n">
        <v>3.34</v>
      </c>
      <c r="AA373" s="82" t="n">
        <v>3.11</v>
      </c>
      <c r="AB373" s="82" t="n">
        <v>3</v>
      </c>
      <c r="AC373" s="82" t="n">
        <v>2.97</v>
      </c>
      <c r="AD373" s="82" t="n">
        <v>3.11</v>
      </c>
      <c r="AE373" s="82" t="n">
        <v>3.13</v>
      </c>
      <c r="AF373" s="82" t="n">
        <v>0</v>
      </c>
      <c r="AG373" s="82" t="n">
        <v>0</v>
      </c>
      <c r="AH373" s="82" t="n">
        <v>0</v>
      </c>
    </row>
    <row r="374" ht="15.75" customHeight="1" s="120">
      <c r="A374" s="81" t="inlineStr">
        <is>
          <t>Tennessee</t>
        </is>
      </c>
      <c r="B374" s="82" t="inlineStr">
        <is>
          <t>Agriculture - CH4 - Manure Management</t>
        </is>
      </c>
      <c r="C374" s="82">
        <f>VLOOKUP(B374,$AJ$3:$AK$11,2,FALSE)</f>
        <v/>
      </c>
      <c r="D374" s="82" t="n">
        <v>0.4</v>
      </c>
      <c r="E374" s="82" t="n">
        <v>0.39</v>
      </c>
      <c r="F374" s="82" t="n">
        <v>0.37</v>
      </c>
      <c r="G374" s="82" t="n">
        <v>0.35</v>
      </c>
      <c r="H374" s="82" t="n">
        <v>0.38</v>
      </c>
      <c r="I374" s="82" t="n">
        <v>0.36</v>
      </c>
      <c r="J374" s="82" t="n">
        <v>0.32</v>
      </c>
      <c r="K374" s="82" t="n">
        <v>0.29</v>
      </c>
      <c r="L374" s="82" t="n">
        <v>0.3</v>
      </c>
      <c r="M374" s="82" t="n">
        <v>0.27</v>
      </c>
      <c r="N374" s="82" t="n">
        <v>0.26</v>
      </c>
      <c r="O374" s="82" t="n">
        <v>0.27</v>
      </c>
      <c r="P374" s="82" t="n">
        <v>0.28</v>
      </c>
      <c r="Q374" s="82" t="n">
        <v>0.27</v>
      </c>
      <c r="R374" s="82" t="n">
        <v>0.26</v>
      </c>
      <c r="S374" s="82" t="n">
        <v>0.25</v>
      </c>
      <c r="T374" s="82" t="n">
        <v>0.26</v>
      </c>
      <c r="U374" s="82" t="n">
        <v>0.25</v>
      </c>
      <c r="V374" s="82" t="n">
        <v>0.25</v>
      </c>
      <c r="W374" s="82" t="n">
        <v>0.24</v>
      </c>
      <c r="X374" s="82" t="n">
        <v>0.24</v>
      </c>
      <c r="Y374" s="82" t="n">
        <v>0.23</v>
      </c>
      <c r="Z374" s="82" t="n">
        <v>0.23</v>
      </c>
      <c r="AA374" s="82" t="n">
        <v>0.22</v>
      </c>
      <c r="AB374" s="82" t="n">
        <v>0.22</v>
      </c>
      <c r="AC374" s="82" t="n">
        <v>0.24</v>
      </c>
      <c r="AD374" s="82" t="n">
        <v>0.24</v>
      </c>
      <c r="AE374" s="82" t="n">
        <v>0.24</v>
      </c>
      <c r="AF374" s="82" t="n">
        <v>0</v>
      </c>
      <c r="AG374" s="82" t="n">
        <v>0</v>
      </c>
      <c r="AH374" s="82" t="n">
        <v>0</v>
      </c>
    </row>
    <row r="375" ht="15.75" customHeight="1" s="120">
      <c r="A375" s="81" t="inlineStr">
        <is>
          <t>Tennessee</t>
        </is>
      </c>
      <c r="B375" s="82" t="inlineStr">
        <is>
          <t>Agriculture - CH4 - Rice Cultivation</t>
        </is>
      </c>
      <c r="C375" s="82">
        <f>VLOOKUP(B375,$AJ$3:$AK$11,2,FALSE)</f>
        <v/>
      </c>
      <c r="D375" s="82" t="n">
        <v>0</v>
      </c>
      <c r="E375" s="82" t="n">
        <v>0</v>
      </c>
      <c r="F375" s="82" t="n">
        <v>0</v>
      </c>
      <c r="G375" s="82" t="n">
        <v>0</v>
      </c>
      <c r="H375" s="82" t="n">
        <v>0</v>
      </c>
      <c r="I375" s="82" t="n">
        <v>0</v>
      </c>
      <c r="J375" s="82" t="n">
        <v>0</v>
      </c>
      <c r="K375" s="82" t="n">
        <v>0</v>
      </c>
      <c r="L375" s="82" t="n">
        <v>0</v>
      </c>
      <c r="M375" s="82" t="n">
        <v>0</v>
      </c>
      <c r="N375" s="82" t="n">
        <v>0</v>
      </c>
      <c r="O375" s="82" t="n">
        <v>0</v>
      </c>
      <c r="P375" s="82" t="n">
        <v>0</v>
      </c>
      <c r="Q375" s="82" t="n">
        <v>0</v>
      </c>
      <c r="R375" s="82" t="n">
        <v>0</v>
      </c>
      <c r="S375" s="82" t="n">
        <v>0</v>
      </c>
      <c r="T375" s="82" t="n">
        <v>0</v>
      </c>
      <c r="U375" s="82" t="n">
        <v>0</v>
      </c>
      <c r="V375" s="82" t="n">
        <v>0</v>
      </c>
      <c r="W375" s="82" t="n">
        <v>0</v>
      </c>
      <c r="X375" s="82" t="n">
        <v>0</v>
      </c>
      <c r="Y375" s="82" t="n">
        <v>0</v>
      </c>
      <c r="Z375" s="82" t="n">
        <v>0</v>
      </c>
      <c r="AA375" s="82" t="n">
        <v>0</v>
      </c>
      <c r="AB375" s="82" t="n">
        <v>0</v>
      </c>
      <c r="AC375" s="82" t="n">
        <v>0</v>
      </c>
      <c r="AD375" s="82" t="n">
        <v>0</v>
      </c>
      <c r="AE375" s="82" t="n">
        <v>0</v>
      </c>
      <c r="AF375" s="82" t="n">
        <v>0</v>
      </c>
      <c r="AG375" s="82" t="n">
        <v>0</v>
      </c>
      <c r="AH375" s="82" t="n">
        <v>0</v>
      </c>
    </row>
    <row r="376" ht="15.75" customHeight="1" s="120">
      <c r="A376" s="81" t="inlineStr">
        <is>
          <t>Tennessee</t>
        </is>
      </c>
      <c r="B376" s="82" t="inlineStr">
        <is>
          <t>Agriculture - CH4 - Agricultural Residue Burning</t>
        </is>
      </c>
      <c r="C376" s="82">
        <f>VLOOKUP(B376,$AJ$3:$AK$11,2,FALSE)</f>
        <v/>
      </c>
      <c r="D376" s="82" t="n">
        <v>0</v>
      </c>
      <c r="E376" s="82" t="n">
        <v>0</v>
      </c>
      <c r="F376" s="82" t="n">
        <v>0</v>
      </c>
      <c r="G376" s="82" t="n">
        <v>0</v>
      </c>
      <c r="H376" s="82" t="n">
        <v>0</v>
      </c>
      <c r="I376" s="82" t="n">
        <v>0</v>
      </c>
      <c r="J376" s="82" t="n">
        <v>0</v>
      </c>
      <c r="K376" s="82" t="n">
        <v>0</v>
      </c>
      <c r="L376" s="82" t="n">
        <v>0</v>
      </c>
      <c r="M376" s="82" t="n">
        <v>0</v>
      </c>
      <c r="N376" s="82" t="n">
        <v>0</v>
      </c>
      <c r="O376" s="82" t="n">
        <v>0</v>
      </c>
      <c r="P376" s="82" t="n">
        <v>0</v>
      </c>
      <c r="Q376" s="82" t="n">
        <v>0</v>
      </c>
      <c r="R376" s="82" t="n">
        <v>0</v>
      </c>
      <c r="S376" s="82" t="n">
        <v>0</v>
      </c>
      <c r="T376" s="82" t="n">
        <v>0</v>
      </c>
      <c r="U376" s="82" t="n">
        <v>0</v>
      </c>
      <c r="V376" s="82" t="n">
        <v>0</v>
      </c>
      <c r="W376" s="82" t="n">
        <v>0</v>
      </c>
      <c r="X376" s="82" t="n">
        <v>0</v>
      </c>
      <c r="Y376" s="82" t="n">
        <v>0</v>
      </c>
      <c r="Z376" s="82" t="n">
        <v>0</v>
      </c>
      <c r="AA376" s="82" t="n">
        <v>0</v>
      </c>
      <c r="AB376" s="82" t="n">
        <v>0</v>
      </c>
      <c r="AC376" s="82" t="n">
        <v>0</v>
      </c>
      <c r="AD376" s="82" t="n">
        <v>0</v>
      </c>
      <c r="AE376" s="82" t="n">
        <v>0</v>
      </c>
      <c r="AF376" s="82" t="n">
        <v>0</v>
      </c>
      <c r="AG376" s="82" t="n">
        <v>0</v>
      </c>
      <c r="AH376" s="82" t="n">
        <v>0</v>
      </c>
    </row>
    <row r="377" ht="15.75" customHeight="1" s="120">
      <c r="A377" s="81" t="inlineStr">
        <is>
          <t>Tennessee</t>
        </is>
      </c>
      <c r="B377" s="82" t="inlineStr">
        <is>
          <t>Agriculture - N2O - Manure Management</t>
        </is>
      </c>
      <c r="C377" s="82">
        <f>VLOOKUP(B377,$AJ$3:$AK$11,2,FALSE)</f>
        <v/>
      </c>
      <c r="D377" s="82" t="n">
        <v>0.12</v>
      </c>
      <c r="E377" s="82" t="n">
        <v>0.12</v>
      </c>
      <c r="F377" s="82" t="n">
        <v>0.13</v>
      </c>
      <c r="G377" s="82" t="n">
        <v>0.13</v>
      </c>
      <c r="H377" s="82" t="n">
        <v>0.13</v>
      </c>
      <c r="I377" s="82" t="n">
        <v>0.14</v>
      </c>
      <c r="J377" s="82" t="n">
        <v>0.13</v>
      </c>
      <c r="K377" s="82" t="n">
        <v>0.13</v>
      </c>
      <c r="L377" s="82" t="n">
        <v>0.14</v>
      </c>
      <c r="M377" s="82" t="n">
        <v>0.13</v>
      </c>
      <c r="N377" s="82" t="n">
        <v>0.13</v>
      </c>
      <c r="O377" s="82" t="n">
        <v>0.15</v>
      </c>
      <c r="P377" s="82" t="n">
        <v>0.14</v>
      </c>
      <c r="Q377" s="82" t="n">
        <v>0.14</v>
      </c>
      <c r="R377" s="82" t="n">
        <v>0.14</v>
      </c>
      <c r="S377" s="82" t="n">
        <v>0.14</v>
      </c>
      <c r="T377" s="82" t="n">
        <v>0.15</v>
      </c>
      <c r="U377" s="82" t="n">
        <v>0.14</v>
      </c>
      <c r="V377" s="82" t="n">
        <v>0.14</v>
      </c>
      <c r="W377" s="82" t="n">
        <v>0.13</v>
      </c>
      <c r="X377" s="82" t="n">
        <v>0.13</v>
      </c>
      <c r="Y377" s="82" t="n">
        <v>0.13</v>
      </c>
      <c r="Z377" s="82" t="n">
        <v>0.12</v>
      </c>
      <c r="AA377" s="82" t="n">
        <v>0.12</v>
      </c>
      <c r="AB377" s="82" t="n">
        <v>0.12</v>
      </c>
      <c r="AC377" s="82" t="n">
        <v>0.12</v>
      </c>
      <c r="AD377" s="82" t="n">
        <v>0.12</v>
      </c>
      <c r="AE377" s="82" t="n">
        <v>0.12</v>
      </c>
      <c r="AF377" s="82" t="n">
        <v>0</v>
      </c>
      <c r="AG377" s="82" t="n">
        <v>0</v>
      </c>
      <c r="AH377" s="82" t="n">
        <v>0</v>
      </c>
    </row>
    <row r="378" ht="15.75" customHeight="1" s="120">
      <c r="A378" s="81" t="inlineStr">
        <is>
          <t>Tennessee</t>
        </is>
      </c>
      <c r="B378" s="82" t="inlineStr">
        <is>
          <t>Agriculture - N2O - Ag Soils</t>
        </is>
      </c>
      <c r="C378" s="82">
        <f>VLOOKUP(B378,$AJ$3:$AK$11,2,FALSE)</f>
        <v/>
      </c>
      <c r="D378" s="82" t="n">
        <v>4</v>
      </c>
      <c r="E378" s="82" t="n">
        <v>3.96</v>
      </c>
      <c r="F378" s="82" t="n">
        <v>4.09</v>
      </c>
      <c r="G378" s="82" t="n">
        <v>4.11</v>
      </c>
      <c r="H378" s="82" t="n">
        <v>4.38</v>
      </c>
      <c r="I378" s="82" t="n">
        <v>4.4</v>
      </c>
      <c r="J378" s="82" t="n">
        <v>4.57</v>
      </c>
      <c r="K378" s="82" t="n">
        <v>4.39</v>
      </c>
      <c r="L378" s="82" t="n">
        <v>4.19</v>
      </c>
      <c r="M378" s="82" t="n">
        <v>3.9</v>
      </c>
      <c r="N378" s="82" t="n">
        <v>3.95</v>
      </c>
      <c r="O378" s="82" t="n">
        <v>4.13</v>
      </c>
      <c r="P378" s="82" t="n">
        <v>4.06</v>
      </c>
      <c r="Q378" s="82" t="n">
        <v>4.42</v>
      </c>
      <c r="R378" s="82" t="n">
        <v>4.4</v>
      </c>
      <c r="S378" s="82" t="n">
        <v>4.24</v>
      </c>
      <c r="T378" s="82" t="n">
        <v>4.35</v>
      </c>
      <c r="U378" s="82" t="n">
        <v>3.95</v>
      </c>
      <c r="V378" s="82" t="n">
        <v>4.3</v>
      </c>
      <c r="W378" s="82" t="n">
        <v>4.28</v>
      </c>
      <c r="X378" s="82" t="n">
        <v>3.85</v>
      </c>
      <c r="Y378" s="82" t="n">
        <v>3.87</v>
      </c>
      <c r="Z378" s="82" t="n">
        <v>4.33</v>
      </c>
      <c r="AA378" s="82" t="n">
        <v>5.09</v>
      </c>
      <c r="AB378" s="82" t="n">
        <v>5.31</v>
      </c>
      <c r="AC378" s="82" t="n">
        <v>5.37</v>
      </c>
      <c r="AD378" s="82" t="n">
        <v>5.36</v>
      </c>
      <c r="AE378" s="82" t="n">
        <v>4.85</v>
      </c>
      <c r="AF378" s="82" t="n">
        <v>0</v>
      </c>
      <c r="AG378" s="82" t="n">
        <v>0</v>
      </c>
      <c r="AH378" s="82" t="n">
        <v>0</v>
      </c>
    </row>
    <row r="379" ht="15.75" customHeight="1" s="120">
      <c r="A379" s="81" t="inlineStr">
        <is>
          <t>Tennessee</t>
        </is>
      </c>
      <c r="B379" s="82" t="inlineStr">
        <is>
          <t>Agriculture - N2O - Agricultural Residue Burning</t>
        </is>
      </c>
      <c r="C379" s="82">
        <f>VLOOKUP(B379,$AJ$3:$AK$11,2,FALSE)</f>
        <v/>
      </c>
      <c r="D379" s="82" t="n">
        <v>0</v>
      </c>
      <c r="E379" s="82" t="n">
        <v>0</v>
      </c>
      <c r="F379" s="82" t="n">
        <v>0</v>
      </c>
      <c r="G379" s="82" t="n">
        <v>0</v>
      </c>
      <c r="H379" s="82" t="n">
        <v>0</v>
      </c>
      <c r="I379" s="82" t="n">
        <v>0</v>
      </c>
      <c r="J379" s="82" t="n">
        <v>0</v>
      </c>
      <c r="K379" s="82" t="n">
        <v>0</v>
      </c>
      <c r="L379" s="82" t="n">
        <v>0</v>
      </c>
      <c r="M379" s="82" t="n">
        <v>0</v>
      </c>
      <c r="N379" s="82" t="n">
        <v>0</v>
      </c>
      <c r="O379" s="82" t="n">
        <v>0</v>
      </c>
      <c r="P379" s="82" t="n">
        <v>0</v>
      </c>
      <c r="Q379" s="82" t="n">
        <v>0</v>
      </c>
      <c r="R379" s="82" t="n">
        <v>0</v>
      </c>
      <c r="S379" s="82" t="n">
        <v>0</v>
      </c>
      <c r="T379" s="82" t="n">
        <v>0</v>
      </c>
      <c r="U379" s="82" t="n">
        <v>0</v>
      </c>
      <c r="V379" s="82" t="n">
        <v>0</v>
      </c>
      <c r="W379" s="82" t="n">
        <v>0</v>
      </c>
      <c r="X379" s="82" t="n">
        <v>0</v>
      </c>
      <c r="Y379" s="82" t="n">
        <v>0</v>
      </c>
      <c r="Z379" s="82" t="n">
        <v>0</v>
      </c>
      <c r="AA379" s="82" t="n">
        <v>0</v>
      </c>
      <c r="AB379" s="82" t="n">
        <v>0</v>
      </c>
      <c r="AC379" s="82" t="n">
        <v>0</v>
      </c>
      <c r="AD379" s="82" t="n">
        <v>0</v>
      </c>
      <c r="AE379" s="82" t="n">
        <v>0</v>
      </c>
      <c r="AF379" s="82" t="n">
        <v>0</v>
      </c>
      <c r="AG379" s="82" t="n">
        <v>0</v>
      </c>
      <c r="AH379" s="82" t="n">
        <v>0</v>
      </c>
    </row>
    <row r="380" ht="15.75" customHeight="1" s="120">
      <c r="A380" s="81" t="inlineStr">
        <is>
          <t>Texas</t>
        </is>
      </c>
      <c r="B380" s="82" t="inlineStr">
        <is>
          <t>Agriculture - CO2 - Liming</t>
        </is>
      </c>
      <c r="C380" s="82">
        <f>VLOOKUP(B380,$AJ$3:$AK$11,2,FALSE)</f>
        <v/>
      </c>
      <c r="D380" s="82" t="n">
        <v>0.18</v>
      </c>
      <c r="E380" s="82" t="n">
        <v>0.15</v>
      </c>
      <c r="F380" s="82" t="n">
        <v>0.15</v>
      </c>
      <c r="G380" s="82" t="n">
        <v>0.13</v>
      </c>
      <c r="H380" s="82" t="n">
        <v>0.12</v>
      </c>
      <c r="I380" s="82" t="n">
        <v>0.18</v>
      </c>
      <c r="J380" s="82" t="n">
        <v>0.15</v>
      </c>
      <c r="K380" s="82" t="n">
        <v>0.14</v>
      </c>
      <c r="L380" s="82" t="n">
        <v>0.14</v>
      </c>
      <c r="M380" s="82" t="n">
        <v>0.16</v>
      </c>
      <c r="N380" s="82" t="n">
        <v>0.06</v>
      </c>
      <c r="O380" s="82" t="n">
        <v>0.22</v>
      </c>
      <c r="P380" s="82" t="n">
        <v>0.06</v>
      </c>
      <c r="Q380" s="82" t="n">
        <v>0.01</v>
      </c>
      <c r="R380" s="82" t="n">
        <v>0.15</v>
      </c>
      <c r="S380" s="82" t="n">
        <v>0.03</v>
      </c>
      <c r="T380" s="82" t="n">
        <v>0.12</v>
      </c>
      <c r="U380" s="82" t="n">
        <v>0.1</v>
      </c>
      <c r="V380" s="82" t="n">
        <v>0.39</v>
      </c>
      <c r="W380" s="82" t="n">
        <v>0</v>
      </c>
      <c r="X380" s="82" t="n">
        <v>0.18</v>
      </c>
      <c r="Y380" s="82" t="n">
        <v>0.22</v>
      </c>
      <c r="Z380" s="82" t="n">
        <v>0.18</v>
      </c>
      <c r="AA380" s="82" t="n">
        <v>0.17</v>
      </c>
      <c r="AB380" s="82" t="n">
        <v>0.16</v>
      </c>
      <c r="AC380" s="82" t="n">
        <v>0.33</v>
      </c>
      <c r="AD380" s="82" t="n">
        <v>0.21</v>
      </c>
      <c r="AE380" s="82" t="n">
        <v>0.21</v>
      </c>
      <c r="AF380" s="82" t="n">
        <v>0</v>
      </c>
      <c r="AG380" s="82" t="n">
        <v>0</v>
      </c>
      <c r="AH380" s="82" t="n">
        <v>0</v>
      </c>
    </row>
    <row r="381" ht="15.75" customHeight="1" s="120">
      <c r="A381" s="81" t="inlineStr">
        <is>
          <t>Texas</t>
        </is>
      </c>
      <c r="B381" s="82" t="inlineStr">
        <is>
          <t>Agriculture - CO2 - Urea Fertilization</t>
        </is>
      </c>
      <c r="C381" s="82">
        <f>VLOOKUP(B381,$AJ$3:$AK$11,2,FALSE)</f>
        <v/>
      </c>
      <c r="D381" s="82" t="n">
        <v>0.11</v>
      </c>
      <c r="E381" s="82" t="n">
        <v>0.16</v>
      </c>
      <c r="F381" s="82" t="n">
        <v>0.15</v>
      </c>
      <c r="G381" s="82" t="n">
        <v>0.16</v>
      </c>
      <c r="H381" s="82" t="n">
        <v>0.18</v>
      </c>
      <c r="I381" s="82" t="n">
        <v>0.17</v>
      </c>
      <c r="J381" s="82" t="n">
        <v>0.17</v>
      </c>
      <c r="K381" s="82" t="n">
        <v>0.19</v>
      </c>
      <c r="L381" s="82" t="n">
        <v>0.21</v>
      </c>
      <c r="M381" s="82" t="n">
        <v>0.21</v>
      </c>
      <c r="N381" s="82" t="n">
        <v>0.22</v>
      </c>
      <c r="O381" s="82" t="n">
        <v>0.25</v>
      </c>
      <c r="P381" s="82" t="n">
        <v>0.26</v>
      </c>
      <c r="Q381" s="82" t="n">
        <v>0.21</v>
      </c>
      <c r="R381" s="82" t="n">
        <v>0.1</v>
      </c>
      <c r="S381" s="82" t="n">
        <v>0.1</v>
      </c>
      <c r="T381" s="82" t="n">
        <v>0.1</v>
      </c>
      <c r="U381" s="82" t="n">
        <v>0.09</v>
      </c>
      <c r="V381" s="82" t="n">
        <v>0.1</v>
      </c>
      <c r="W381" s="82" t="n">
        <v>0.11</v>
      </c>
      <c r="X381" s="82" t="n">
        <v>0.1</v>
      </c>
      <c r="Y381" s="82" t="n">
        <v>0.09</v>
      </c>
      <c r="Z381" s="82" t="n">
        <v>0.09</v>
      </c>
      <c r="AA381" s="82" t="n">
        <v>0.1</v>
      </c>
      <c r="AB381" s="82" t="n">
        <v>0.11</v>
      </c>
      <c r="AC381" s="82" t="n">
        <v>0.11</v>
      </c>
      <c r="AD381" s="82" t="n">
        <v>0.11</v>
      </c>
      <c r="AE381" s="82" t="n">
        <v>0.11</v>
      </c>
      <c r="AF381" s="82" t="n">
        <v>0</v>
      </c>
      <c r="AG381" s="82" t="n">
        <v>0</v>
      </c>
      <c r="AH381" s="82" t="n">
        <v>0</v>
      </c>
    </row>
    <row r="382" ht="15.75" customHeight="1" s="120">
      <c r="A382" s="81" t="inlineStr">
        <is>
          <t>Texas</t>
        </is>
      </c>
      <c r="B382" s="82" t="inlineStr">
        <is>
          <t>Agriculture - CH4 - Enteric Fermentation</t>
        </is>
      </c>
      <c r="C382" s="82">
        <f>VLOOKUP(B382,$AJ$3:$AK$11,2,FALSE)</f>
        <v/>
      </c>
      <c r="D382" s="82" t="n">
        <v>22.52</v>
      </c>
      <c r="E382" s="82" t="n">
        <v>22.8</v>
      </c>
      <c r="F382" s="82" t="n">
        <v>23.89</v>
      </c>
      <c r="G382" s="82" t="n">
        <v>24.99</v>
      </c>
      <c r="H382" s="82" t="n">
        <v>26.5</v>
      </c>
      <c r="I382" s="82" t="n">
        <v>26.7</v>
      </c>
      <c r="J382" s="82" t="n">
        <v>26.74</v>
      </c>
      <c r="K382" s="82" t="n">
        <v>25.58</v>
      </c>
      <c r="L382" s="82" t="n">
        <v>25.77</v>
      </c>
      <c r="M382" s="82" t="n">
        <v>25.65</v>
      </c>
      <c r="N382" s="82" t="n">
        <v>25.41</v>
      </c>
      <c r="O382" s="82" t="n">
        <v>25.03</v>
      </c>
      <c r="P382" s="82" t="n">
        <v>25.23</v>
      </c>
      <c r="Q382" s="82" t="n">
        <v>25.99</v>
      </c>
      <c r="R382" s="82" t="n">
        <v>25.63</v>
      </c>
      <c r="S382" s="82" t="n">
        <v>25.45</v>
      </c>
      <c r="T382" s="82" t="n">
        <v>26.48</v>
      </c>
      <c r="U382" s="82" t="n">
        <v>26.11</v>
      </c>
      <c r="V382" s="82" t="n">
        <v>25.84</v>
      </c>
      <c r="W382" s="82" t="n">
        <v>26</v>
      </c>
      <c r="X382" s="82" t="n">
        <v>25.46</v>
      </c>
      <c r="Y382" s="82" t="n">
        <v>25.15</v>
      </c>
      <c r="Z382" s="82" t="n">
        <v>23.29</v>
      </c>
      <c r="AA382" s="82" t="n">
        <v>22.67</v>
      </c>
      <c r="AB382" s="82" t="n">
        <v>21.82</v>
      </c>
      <c r="AC382" s="82" t="n">
        <v>22.93</v>
      </c>
      <c r="AD382" s="82" t="n">
        <v>23.19</v>
      </c>
      <c r="AE382" s="82" t="n">
        <v>24.07</v>
      </c>
      <c r="AF382" s="82" t="n">
        <v>0</v>
      </c>
      <c r="AG382" s="82" t="n">
        <v>0</v>
      </c>
      <c r="AH382" s="82" t="n">
        <v>0</v>
      </c>
    </row>
    <row r="383" ht="15.75" customHeight="1" s="120">
      <c r="A383" s="81" t="inlineStr">
        <is>
          <t>Texas</t>
        </is>
      </c>
      <c r="B383" s="82" t="inlineStr">
        <is>
          <t>Agriculture - CH4 - Manure Management</t>
        </is>
      </c>
      <c r="C383" s="82">
        <f>VLOOKUP(B383,$AJ$3:$AK$11,2,FALSE)</f>
        <v/>
      </c>
      <c r="D383" s="82" t="n">
        <v>2.76</v>
      </c>
      <c r="E383" s="82" t="n">
        <v>2.68</v>
      </c>
      <c r="F383" s="82" t="n">
        <v>2.69</v>
      </c>
      <c r="G383" s="82" t="n">
        <v>2.81</v>
      </c>
      <c r="H383" s="82" t="n">
        <v>2.95</v>
      </c>
      <c r="I383" s="82" t="n">
        <v>2.92</v>
      </c>
      <c r="J383" s="82" t="n">
        <v>2.96</v>
      </c>
      <c r="K383" s="82" t="n">
        <v>2.91</v>
      </c>
      <c r="L383" s="82" t="n">
        <v>3.01</v>
      </c>
      <c r="M383" s="82" t="n">
        <v>2.98</v>
      </c>
      <c r="N383" s="82" t="n">
        <v>3.12</v>
      </c>
      <c r="O383" s="82" t="n">
        <v>3.01</v>
      </c>
      <c r="P383" s="82" t="n">
        <v>2.9</v>
      </c>
      <c r="Q383" s="82" t="n">
        <v>3.02</v>
      </c>
      <c r="R383" s="82" t="n">
        <v>2.96</v>
      </c>
      <c r="S383" s="82" t="n">
        <v>3.05</v>
      </c>
      <c r="T383" s="82" t="n">
        <v>3.22</v>
      </c>
      <c r="U383" s="82" t="n">
        <v>3.45</v>
      </c>
      <c r="V383" s="82" t="n">
        <v>3.62</v>
      </c>
      <c r="W383" s="82" t="n">
        <v>3.76</v>
      </c>
      <c r="X383" s="82" t="n">
        <v>3.6</v>
      </c>
      <c r="Y383" s="82" t="n">
        <v>3.9</v>
      </c>
      <c r="Z383" s="82" t="n">
        <v>3.9</v>
      </c>
      <c r="AA383" s="82" t="n">
        <v>3.7</v>
      </c>
      <c r="AB383" s="82" t="n">
        <v>3.76</v>
      </c>
      <c r="AC383" s="82" t="n">
        <v>4.11</v>
      </c>
      <c r="AD383" s="82" t="n">
        <v>4.11</v>
      </c>
      <c r="AE383" s="82" t="n">
        <v>4.43</v>
      </c>
      <c r="AF383" s="82" t="n">
        <v>0</v>
      </c>
      <c r="AG383" s="82" t="n">
        <v>0</v>
      </c>
      <c r="AH383" s="82" t="n">
        <v>0</v>
      </c>
    </row>
    <row r="384" ht="15.75" customHeight="1" s="120">
      <c r="A384" s="81" t="inlineStr">
        <is>
          <t>Texas</t>
        </is>
      </c>
      <c r="B384" s="82" t="inlineStr">
        <is>
          <t>Agriculture - CH4 - Rice Cultivation</t>
        </is>
      </c>
      <c r="C384" s="82">
        <f>VLOOKUP(B384,$AJ$3:$AK$11,2,FALSE)</f>
        <v/>
      </c>
      <c r="D384" s="82" t="n">
        <v>2.1</v>
      </c>
      <c r="E384" s="82" t="n">
        <v>2.04</v>
      </c>
      <c r="F384" s="82" t="n">
        <v>2.09</v>
      </c>
      <c r="G384" s="82" t="n">
        <v>1.77</v>
      </c>
      <c r="H384" s="82" t="n">
        <v>2.11</v>
      </c>
      <c r="I384" s="82" t="n">
        <v>1.89</v>
      </c>
      <c r="J384" s="82" t="n">
        <v>1.77</v>
      </c>
      <c r="K384" s="82" t="n">
        <v>1.54</v>
      </c>
      <c r="L384" s="82" t="n">
        <v>1.68</v>
      </c>
      <c r="M384" s="82" t="n">
        <v>1.54</v>
      </c>
      <c r="N384" s="82" t="n">
        <v>1.27</v>
      </c>
      <c r="O384" s="82" t="n">
        <v>1.29</v>
      </c>
      <c r="P384" s="82" t="n">
        <v>1.23</v>
      </c>
      <c r="Q384" s="82" t="n">
        <v>1.07</v>
      </c>
      <c r="R384" s="82" t="n">
        <v>1.3</v>
      </c>
      <c r="S384" s="82" t="n">
        <v>1.2</v>
      </c>
      <c r="T384" s="82" t="n">
        <v>0.89</v>
      </c>
      <c r="U384" s="82" t="n">
        <v>0.86</v>
      </c>
      <c r="V384" s="82" t="n">
        <v>1.02</v>
      </c>
      <c r="W384" s="82" t="n">
        <v>1.01</v>
      </c>
      <c r="X384" s="82" t="n">
        <v>1.12</v>
      </c>
      <c r="Y384" s="82" t="n">
        <v>1.07</v>
      </c>
      <c r="Z384" s="82" t="n">
        <v>0.8</v>
      </c>
      <c r="AA384" s="82" t="n">
        <v>0.86</v>
      </c>
      <c r="AB384" s="82" t="n">
        <v>0.87</v>
      </c>
      <c r="AC384" s="82" t="n">
        <v>0.77</v>
      </c>
      <c r="AD384" s="82" t="n">
        <v>1.11</v>
      </c>
      <c r="AE384" s="82" t="n">
        <v>0.9399999999999999</v>
      </c>
      <c r="AF384" s="82" t="n">
        <v>0</v>
      </c>
      <c r="AG384" s="82" t="n">
        <v>0</v>
      </c>
      <c r="AH384" s="82" t="n">
        <v>0</v>
      </c>
    </row>
    <row r="385" ht="15.75" customHeight="1" s="120">
      <c r="A385" s="81" t="inlineStr">
        <is>
          <t>Texas</t>
        </is>
      </c>
      <c r="B385" s="82" t="inlineStr">
        <is>
          <t>Agriculture - CH4 - Agricultural Residue Burning</t>
        </is>
      </c>
      <c r="C385" s="82">
        <f>VLOOKUP(B385,$AJ$3:$AK$11,2,FALSE)</f>
        <v/>
      </c>
      <c r="D385" s="82" t="n">
        <v>0.02</v>
      </c>
      <c r="E385" s="82" t="n">
        <v>0.02</v>
      </c>
      <c r="F385" s="82" t="n">
        <v>0.02</v>
      </c>
      <c r="G385" s="82" t="n">
        <v>0.01</v>
      </c>
      <c r="H385" s="82" t="n">
        <v>0.02</v>
      </c>
      <c r="I385" s="82" t="n">
        <v>0.01</v>
      </c>
      <c r="J385" s="82" t="n">
        <v>0.01</v>
      </c>
      <c r="K385" s="82" t="n">
        <v>0.01</v>
      </c>
      <c r="L385" s="82" t="n">
        <v>0.01</v>
      </c>
      <c r="M385" s="82" t="n">
        <v>0.01</v>
      </c>
      <c r="N385" s="82" t="n">
        <v>0.01</v>
      </c>
      <c r="O385" s="82" t="n">
        <v>0.01</v>
      </c>
      <c r="P385" s="82" t="n">
        <v>0.01</v>
      </c>
      <c r="Q385" s="82" t="n">
        <v>0.01</v>
      </c>
      <c r="R385" s="82" t="n">
        <v>0.01</v>
      </c>
      <c r="S385" s="82" t="n">
        <v>0.01</v>
      </c>
      <c r="T385" s="82" t="n">
        <v>0.02</v>
      </c>
      <c r="U385" s="82" t="n">
        <v>0.01</v>
      </c>
      <c r="V385" s="82" t="n">
        <v>0.01</v>
      </c>
      <c r="W385" s="82" t="n">
        <v>0.01</v>
      </c>
      <c r="X385" s="82" t="n">
        <v>0.01</v>
      </c>
      <c r="Y385" s="82" t="n">
        <v>0.01</v>
      </c>
      <c r="Z385" s="82" t="n">
        <v>0.01</v>
      </c>
      <c r="AA385" s="82" t="n">
        <v>0.01</v>
      </c>
      <c r="AB385" s="82" t="n">
        <v>0.01</v>
      </c>
      <c r="AC385" s="82" t="n">
        <v>0.01</v>
      </c>
      <c r="AD385" s="82" t="n">
        <v>0.01</v>
      </c>
      <c r="AE385" s="82" t="n">
        <v>0.01</v>
      </c>
      <c r="AF385" s="82" t="n">
        <v>0</v>
      </c>
      <c r="AG385" s="82" t="n">
        <v>0</v>
      </c>
      <c r="AH385" s="82" t="n">
        <v>0</v>
      </c>
    </row>
    <row r="386" ht="15.75" customHeight="1" s="120">
      <c r="A386" s="81" t="inlineStr">
        <is>
          <t>Texas</t>
        </is>
      </c>
      <c r="B386" s="82" t="inlineStr">
        <is>
          <t>Agriculture - N2O - Manure Management</t>
        </is>
      </c>
      <c r="C386" s="82">
        <f>VLOOKUP(B386,$AJ$3:$AK$11,2,FALSE)</f>
        <v/>
      </c>
      <c r="D386" s="82" t="n">
        <v>1.52</v>
      </c>
      <c r="E386" s="82" t="n">
        <v>1.53</v>
      </c>
      <c r="F386" s="82" t="n">
        <v>1.53</v>
      </c>
      <c r="G386" s="82" t="n">
        <v>1.55</v>
      </c>
      <c r="H386" s="82" t="n">
        <v>1.74</v>
      </c>
      <c r="I386" s="82" t="n">
        <v>1.68</v>
      </c>
      <c r="J386" s="82" t="n">
        <v>1.72</v>
      </c>
      <c r="K386" s="82" t="n">
        <v>1.7</v>
      </c>
      <c r="L386" s="82" t="n">
        <v>1.77</v>
      </c>
      <c r="M386" s="82" t="n">
        <v>1.87</v>
      </c>
      <c r="N386" s="82" t="n">
        <v>1.93</v>
      </c>
      <c r="O386" s="82" t="n">
        <v>1.88</v>
      </c>
      <c r="P386" s="82" t="n">
        <v>1.92</v>
      </c>
      <c r="Q386" s="82" t="n">
        <v>1.9</v>
      </c>
      <c r="R386" s="82" t="n">
        <v>1.85</v>
      </c>
      <c r="S386" s="82" t="n">
        <v>1.83</v>
      </c>
      <c r="T386" s="82" t="n">
        <v>1.99</v>
      </c>
      <c r="U386" s="82" t="n">
        <v>1.94</v>
      </c>
      <c r="V386" s="82" t="n">
        <v>1.94</v>
      </c>
      <c r="W386" s="82" t="n">
        <v>1.99</v>
      </c>
      <c r="X386" s="82" t="n">
        <v>1.98</v>
      </c>
      <c r="Y386" s="82" t="n">
        <v>1.95</v>
      </c>
      <c r="Z386" s="82" t="n">
        <v>1.95</v>
      </c>
      <c r="AA386" s="82" t="n">
        <v>1.96</v>
      </c>
      <c r="AB386" s="82" t="n">
        <v>1.97</v>
      </c>
      <c r="AC386" s="82" t="n">
        <v>2.03</v>
      </c>
      <c r="AD386" s="82" t="n">
        <v>2.06</v>
      </c>
      <c r="AE386" s="82" t="n">
        <v>2.07</v>
      </c>
      <c r="AF386" s="82" t="n">
        <v>0</v>
      </c>
      <c r="AG386" s="82" t="n">
        <v>0</v>
      </c>
      <c r="AH386" s="82" t="n">
        <v>0</v>
      </c>
    </row>
    <row r="387" ht="15.75" customHeight="1" s="120">
      <c r="A387" s="81" t="inlineStr">
        <is>
          <t>Texas</t>
        </is>
      </c>
      <c r="B387" s="82" t="inlineStr">
        <is>
          <t>Agriculture - N2O - Ag Soils</t>
        </is>
      </c>
      <c r="C387" s="82">
        <f>VLOOKUP(B387,$AJ$3:$AK$11,2,FALSE)</f>
        <v/>
      </c>
      <c r="D387" s="82" t="n">
        <v>20.24</v>
      </c>
      <c r="E387" s="82" t="n">
        <v>20.74</v>
      </c>
      <c r="F387" s="82" t="n">
        <v>21.88</v>
      </c>
      <c r="G387" s="82" t="n">
        <v>22.69</v>
      </c>
      <c r="H387" s="82" t="n">
        <v>23.71</v>
      </c>
      <c r="I387" s="82" t="n">
        <v>23.39</v>
      </c>
      <c r="J387" s="82" t="n">
        <v>23.61</v>
      </c>
      <c r="K387" s="82" t="n">
        <v>23.12</v>
      </c>
      <c r="L387" s="82" t="n">
        <v>23.16</v>
      </c>
      <c r="M387" s="82" t="n">
        <v>23.26</v>
      </c>
      <c r="N387" s="82" t="n">
        <v>22.49</v>
      </c>
      <c r="O387" s="82" t="n">
        <v>22</v>
      </c>
      <c r="P387" s="82" t="n">
        <v>22.44</v>
      </c>
      <c r="Q387" s="82" t="n">
        <v>22.79</v>
      </c>
      <c r="R387" s="82" t="n">
        <v>22.49</v>
      </c>
      <c r="S387" s="82" t="n">
        <v>22.09</v>
      </c>
      <c r="T387" s="82" t="n">
        <v>20.35</v>
      </c>
      <c r="U387" s="82" t="n">
        <v>19.84</v>
      </c>
      <c r="V387" s="82" t="n">
        <v>19.23</v>
      </c>
      <c r="W387" s="82" t="n">
        <v>19.31</v>
      </c>
      <c r="X387" s="82" t="n">
        <v>19.24</v>
      </c>
      <c r="Y387" s="82" t="n">
        <v>17.76</v>
      </c>
      <c r="Z387" s="82" t="n">
        <v>16.89</v>
      </c>
      <c r="AA387" s="82" t="n">
        <v>16.62</v>
      </c>
      <c r="AB387" s="82" t="n">
        <v>16.35</v>
      </c>
      <c r="AC387" s="82" t="n">
        <v>16.99</v>
      </c>
      <c r="AD387" s="82" t="n">
        <v>17.2</v>
      </c>
      <c r="AE387" s="82" t="n">
        <v>16.47</v>
      </c>
      <c r="AF387" s="82" t="n">
        <v>0</v>
      </c>
      <c r="AG387" s="82" t="n">
        <v>0</v>
      </c>
      <c r="AH387" s="82" t="n">
        <v>0</v>
      </c>
    </row>
    <row r="388" ht="15.75" customHeight="1" s="120">
      <c r="A388" s="81" t="inlineStr">
        <is>
          <t>Texas</t>
        </is>
      </c>
      <c r="B388" s="82" t="inlineStr">
        <is>
          <t>Agriculture - N2O - Agricultural Residue Burning</t>
        </is>
      </c>
      <c r="C388" s="82">
        <f>VLOOKUP(B388,$AJ$3:$AK$11,2,FALSE)</f>
        <v/>
      </c>
      <c r="D388" s="82" t="n">
        <v>0.01</v>
      </c>
      <c r="E388" s="82" t="n">
        <v>0.01</v>
      </c>
      <c r="F388" s="82" t="n">
        <v>0.01</v>
      </c>
      <c r="G388" s="82" t="n">
        <v>0</v>
      </c>
      <c r="H388" s="82" t="n">
        <v>0.01</v>
      </c>
      <c r="I388" s="82" t="n">
        <v>0</v>
      </c>
      <c r="J388" s="82" t="n">
        <v>0</v>
      </c>
      <c r="K388" s="82" t="n">
        <v>0</v>
      </c>
      <c r="L388" s="82" t="n">
        <v>0</v>
      </c>
      <c r="M388" s="82" t="n">
        <v>0</v>
      </c>
      <c r="N388" s="82" t="n">
        <v>0</v>
      </c>
      <c r="O388" s="82" t="n">
        <v>0</v>
      </c>
      <c r="P388" s="82" t="n">
        <v>0</v>
      </c>
      <c r="Q388" s="82" t="n">
        <v>0</v>
      </c>
      <c r="R388" s="82" t="n">
        <v>0</v>
      </c>
      <c r="S388" s="82" t="n">
        <v>0</v>
      </c>
      <c r="T388" s="82" t="n">
        <v>0</v>
      </c>
      <c r="U388" s="82" t="n">
        <v>0</v>
      </c>
      <c r="V388" s="82" t="n">
        <v>0</v>
      </c>
      <c r="W388" s="82" t="n">
        <v>0</v>
      </c>
      <c r="X388" s="82" t="n">
        <v>0</v>
      </c>
      <c r="Y388" s="82" t="n">
        <v>0</v>
      </c>
      <c r="Z388" s="82" t="n">
        <v>0</v>
      </c>
      <c r="AA388" s="82" t="n">
        <v>0</v>
      </c>
      <c r="AB388" s="82" t="n">
        <v>0</v>
      </c>
      <c r="AC388" s="82" t="n">
        <v>0</v>
      </c>
      <c r="AD388" s="82" t="n">
        <v>0</v>
      </c>
      <c r="AE388" s="82" t="n">
        <v>0</v>
      </c>
      <c r="AF388" s="82" t="n">
        <v>0</v>
      </c>
      <c r="AG388" s="82" t="n">
        <v>0</v>
      </c>
      <c r="AH388" s="82" t="n">
        <v>0</v>
      </c>
    </row>
    <row r="389" ht="15.75" customHeight="1" s="120">
      <c r="A389" s="81" t="inlineStr">
        <is>
          <t>Utah</t>
        </is>
      </c>
      <c r="B389" s="82" t="inlineStr">
        <is>
          <t>Agriculture - CO2 - Liming</t>
        </is>
      </c>
      <c r="C389" s="82">
        <f>VLOOKUP(B389,$AJ$3:$AK$11,2,FALSE)</f>
        <v/>
      </c>
      <c r="D389" s="82" t="n">
        <v>0</v>
      </c>
      <c r="E389" s="82" t="n">
        <v>0</v>
      </c>
      <c r="F389" s="82" t="n">
        <v>0</v>
      </c>
      <c r="G389" s="82" t="n">
        <v>0</v>
      </c>
      <c r="H389" s="82" t="n">
        <v>0</v>
      </c>
      <c r="I389" s="82" t="n">
        <v>0</v>
      </c>
      <c r="J389" s="82" t="n">
        <v>0</v>
      </c>
      <c r="K389" s="82" t="n">
        <v>0</v>
      </c>
      <c r="L389" s="82" t="n">
        <v>0</v>
      </c>
      <c r="M389" s="82" t="n">
        <v>0.01</v>
      </c>
      <c r="N389" s="82" t="n">
        <v>0.02</v>
      </c>
      <c r="O389" s="82" t="n">
        <v>0.01</v>
      </c>
      <c r="P389" s="82" t="n">
        <v>0.06</v>
      </c>
      <c r="Q389" s="82" t="n">
        <v>0</v>
      </c>
      <c r="R389" s="82" t="n">
        <v>0</v>
      </c>
      <c r="S389" s="82" t="n">
        <v>0.02</v>
      </c>
      <c r="T389" s="82" t="n">
        <v>0.12</v>
      </c>
      <c r="U389" s="82" t="n">
        <v>0</v>
      </c>
      <c r="V389" s="82" t="n">
        <v>0</v>
      </c>
      <c r="W389" s="82" t="n">
        <v>0</v>
      </c>
      <c r="X389" s="82" t="n">
        <v>0</v>
      </c>
      <c r="Y389" s="82" t="n">
        <v>0</v>
      </c>
      <c r="Z389" s="82" t="n">
        <v>0</v>
      </c>
      <c r="AA389" s="82" t="n">
        <v>0</v>
      </c>
      <c r="AB389" s="82" t="n">
        <v>0.02</v>
      </c>
      <c r="AC389" s="82" t="n">
        <v>0.04</v>
      </c>
      <c r="AD389" s="82" t="n">
        <v>0.04</v>
      </c>
      <c r="AE389" s="82" t="n">
        <v>0.04</v>
      </c>
      <c r="AF389" s="82" t="n">
        <v>0</v>
      </c>
      <c r="AG389" s="82" t="n">
        <v>0</v>
      </c>
      <c r="AH389" s="82" t="n">
        <v>0</v>
      </c>
    </row>
    <row r="390" ht="15.75" customHeight="1" s="120">
      <c r="A390" s="81" t="inlineStr">
        <is>
          <t>Utah</t>
        </is>
      </c>
      <c r="B390" s="82" t="inlineStr">
        <is>
          <t>Agriculture - CO2 - Urea Fertilization</t>
        </is>
      </c>
      <c r="C390" s="82">
        <f>VLOOKUP(B390,$AJ$3:$AK$11,2,FALSE)</f>
        <v/>
      </c>
      <c r="D390" s="82" t="n">
        <v>0.01</v>
      </c>
      <c r="E390" s="82" t="n">
        <v>0</v>
      </c>
      <c r="F390" s="82" t="n">
        <v>0</v>
      </c>
      <c r="G390" s="82" t="n">
        <v>0</v>
      </c>
      <c r="H390" s="82" t="n">
        <v>0</v>
      </c>
      <c r="I390" s="82" t="n">
        <v>0</v>
      </c>
      <c r="J390" s="82" t="n">
        <v>0</v>
      </c>
      <c r="K390" s="82" t="n">
        <v>0</v>
      </c>
      <c r="L390" s="82" t="n">
        <v>0.01</v>
      </c>
      <c r="M390" s="82" t="n">
        <v>0.01</v>
      </c>
      <c r="N390" s="82" t="n">
        <v>0.01</v>
      </c>
      <c r="O390" s="82" t="n">
        <v>0</v>
      </c>
      <c r="P390" s="82" t="n">
        <v>0</v>
      </c>
      <c r="Q390" s="82" t="n">
        <v>0</v>
      </c>
      <c r="R390" s="82" t="n">
        <v>0</v>
      </c>
      <c r="S390" s="82" t="n">
        <v>0</v>
      </c>
      <c r="T390" s="82" t="n">
        <v>0</v>
      </c>
      <c r="U390" s="82" t="n">
        <v>0.01</v>
      </c>
      <c r="V390" s="82" t="n">
        <v>0.01</v>
      </c>
      <c r="W390" s="82" t="n">
        <v>0.01</v>
      </c>
      <c r="X390" s="82" t="n">
        <v>0.01</v>
      </c>
      <c r="Y390" s="82" t="n">
        <v>0.01</v>
      </c>
      <c r="Z390" s="82" t="n">
        <v>0.01</v>
      </c>
      <c r="AA390" s="82" t="n">
        <v>0.01</v>
      </c>
      <c r="AB390" s="82" t="n">
        <v>0.01</v>
      </c>
      <c r="AC390" s="82" t="n">
        <v>0.01</v>
      </c>
      <c r="AD390" s="82" t="n">
        <v>0.01</v>
      </c>
      <c r="AE390" s="82" t="n">
        <v>0.01</v>
      </c>
      <c r="AF390" s="82" t="n">
        <v>0</v>
      </c>
      <c r="AG390" s="82" t="n">
        <v>0</v>
      </c>
      <c r="AH390" s="82" t="n">
        <v>0</v>
      </c>
    </row>
    <row r="391" ht="15.75" customHeight="1" s="120">
      <c r="A391" s="81" t="inlineStr">
        <is>
          <t>Utah</t>
        </is>
      </c>
      <c r="B391" s="82" t="inlineStr">
        <is>
          <t>Agriculture - CH4 - Enteric Fermentation</t>
        </is>
      </c>
      <c r="C391" s="82">
        <f>VLOOKUP(B391,$AJ$3:$AK$11,2,FALSE)</f>
        <v/>
      </c>
      <c r="D391" s="82" t="n">
        <v>1.58</v>
      </c>
      <c r="E391" s="82" t="n">
        <v>1.61</v>
      </c>
      <c r="F391" s="82" t="n">
        <v>1.62</v>
      </c>
      <c r="G391" s="82" t="n">
        <v>1.72</v>
      </c>
      <c r="H391" s="82" t="n">
        <v>1.73</v>
      </c>
      <c r="I391" s="82" t="n">
        <v>1.8</v>
      </c>
      <c r="J391" s="82" t="n">
        <v>1.85</v>
      </c>
      <c r="K391" s="82" t="n">
        <v>1.88</v>
      </c>
      <c r="L391" s="82" t="n">
        <v>1.86</v>
      </c>
      <c r="M391" s="82" t="n">
        <v>1.83</v>
      </c>
      <c r="N391" s="82" t="n">
        <v>1.87</v>
      </c>
      <c r="O391" s="82" t="n">
        <v>1.88</v>
      </c>
      <c r="P391" s="82" t="n">
        <v>1.88</v>
      </c>
      <c r="Q391" s="82" t="n">
        <v>1.83</v>
      </c>
      <c r="R391" s="82" t="n">
        <v>1.81</v>
      </c>
      <c r="S391" s="82" t="n">
        <v>1.81</v>
      </c>
      <c r="T391" s="82" t="n">
        <v>1.73</v>
      </c>
      <c r="U391" s="82" t="n">
        <v>1.8</v>
      </c>
      <c r="V391" s="82" t="n">
        <v>1.87</v>
      </c>
      <c r="W391" s="82" t="n">
        <v>1.77</v>
      </c>
      <c r="X391" s="82" t="n">
        <v>1.76</v>
      </c>
      <c r="Y391" s="82" t="n">
        <v>1.8</v>
      </c>
      <c r="Z391" s="82" t="n">
        <v>1.84</v>
      </c>
      <c r="AA391" s="82" t="n">
        <v>1.81</v>
      </c>
      <c r="AB391" s="82" t="n">
        <v>1.83</v>
      </c>
      <c r="AC391" s="82" t="n">
        <v>1.79</v>
      </c>
      <c r="AD391" s="82" t="n">
        <v>1.86</v>
      </c>
      <c r="AE391" s="82" t="n">
        <v>1.84</v>
      </c>
      <c r="AF391" s="82" t="n">
        <v>0</v>
      </c>
      <c r="AG391" s="82" t="n">
        <v>0</v>
      </c>
      <c r="AH391" s="82" t="n">
        <v>0</v>
      </c>
    </row>
    <row r="392" ht="15.75" customHeight="1" s="120">
      <c r="A392" s="81" t="inlineStr">
        <is>
          <t>Utah</t>
        </is>
      </c>
      <c r="B392" s="82" t="inlineStr">
        <is>
          <t>Agriculture - CH4 - Manure Management</t>
        </is>
      </c>
      <c r="C392" s="82">
        <f>VLOOKUP(B392,$AJ$3:$AK$11,2,FALSE)</f>
        <v/>
      </c>
      <c r="D392" s="82" t="n">
        <v>0.24</v>
      </c>
      <c r="E392" s="82" t="n">
        <v>0.24</v>
      </c>
      <c r="F392" s="82" t="n">
        <v>0.24</v>
      </c>
      <c r="G392" s="82" t="n">
        <v>0.25</v>
      </c>
      <c r="H392" s="82" t="n">
        <v>0.29</v>
      </c>
      <c r="I392" s="82" t="n">
        <v>0.3</v>
      </c>
      <c r="J392" s="82" t="n">
        <v>0.36</v>
      </c>
      <c r="K392" s="82" t="n">
        <v>0.4</v>
      </c>
      <c r="L392" s="82" t="n">
        <v>0.43</v>
      </c>
      <c r="M392" s="82" t="n">
        <v>0.51</v>
      </c>
      <c r="N392" s="82" t="n">
        <v>0.57</v>
      </c>
      <c r="O392" s="82" t="n">
        <v>0.59</v>
      </c>
      <c r="P392" s="82" t="n">
        <v>0.6</v>
      </c>
      <c r="Q392" s="82" t="n">
        <v>0.62</v>
      </c>
      <c r="R392" s="82" t="n">
        <v>0.57</v>
      </c>
      <c r="S392" s="82" t="n">
        <v>0.58</v>
      </c>
      <c r="T392" s="82" t="n">
        <v>0.6</v>
      </c>
      <c r="U392" s="82" t="n">
        <v>0.6899999999999999</v>
      </c>
      <c r="V392" s="82" t="n">
        <v>0.65</v>
      </c>
      <c r="W392" s="82" t="n">
        <v>0.64</v>
      </c>
      <c r="X392" s="82" t="n">
        <v>0.65</v>
      </c>
      <c r="Y392" s="82" t="n">
        <v>0.6899999999999999</v>
      </c>
      <c r="Z392" s="82" t="n">
        <v>0.76</v>
      </c>
      <c r="AA392" s="82" t="n">
        <v>0.73</v>
      </c>
      <c r="AB392" s="82" t="n">
        <v>0.74</v>
      </c>
      <c r="AC392" s="82" t="n">
        <v>0.77</v>
      </c>
      <c r="AD392" s="82" t="n">
        <v>0.76</v>
      </c>
      <c r="AE392" s="82" t="n">
        <v>0.75</v>
      </c>
      <c r="AF392" s="82" t="n">
        <v>0</v>
      </c>
      <c r="AG392" s="82" t="n">
        <v>0</v>
      </c>
      <c r="AH392" s="82" t="n">
        <v>0</v>
      </c>
    </row>
    <row r="393" ht="15.75" customHeight="1" s="120">
      <c r="A393" s="81" t="inlineStr">
        <is>
          <t>Utah</t>
        </is>
      </c>
      <c r="B393" s="82" t="inlineStr">
        <is>
          <t>Agriculture - CH4 - Rice Cultivation</t>
        </is>
      </c>
      <c r="C393" s="82">
        <f>VLOOKUP(B393,$AJ$3:$AK$11,2,FALSE)</f>
        <v/>
      </c>
      <c r="D393" s="82" t="n">
        <v>0</v>
      </c>
      <c r="E393" s="82" t="n">
        <v>0</v>
      </c>
      <c r="F393" s="82" t="n">
        <v>0</v>
      </c>
      <c r="G393" s="82" t="n">
        <v>0</v>
      </c>
      <c r="H393" s="82" t="n">
        <v>0</v>
      </c>
      <c r="I393" s="82" t="n">
        <v>0</v>
      </c>
      <c r="J393" s="82" t="n">
        <v>0</v>
      </c>
      <c r="K393" s="82" t="n">
        <v>0</v>
      </c>
      <c r="L393" s="82" t="n">
        <v>0</v>
      </c>
      <c r="M393" s="82" t="n">
        <v>0</v>
      </c>
      <c r="N393" s="82" t="n">
        <v>0</v>
      </c>
      <c r="O393" s="82" t="n">
        <v>0</v>
      </c>
      <c r="P393" s="82" t="n">
        <v>0</v>
      </c>
      <c r="Q393" s="82" t="n">
        <v>0</v>
      </c>
      <c r="R393" s="82" t="n">
        <v>0</v>
      </c>
      <c r="S393" s="82" t="n">
        <v>0</v>
      </c>
      <c r="T393" s="82" t="n">
        <v>0</v>
      </c>
      <c r="U393" s="82" t="n">
        <v>0</v>
      </c>
      <c r="V393" s="82" t="n">
        <v>0</v>
      </c>
      <c r="W393" s="82" t="n">
        <v>0</v>
      </c>
      <c r="X393" s="82" t="n">
        <v>0</v>
      </c>
      <c r="Y393" s="82" t="n">
        <v>0</v>
      </c>
      <c r="Z393" s="82" t="n">
        <v>0</v>
      </c>
      <c r="AA393" s="82" t="n">
        <v>0</v>
      </c>
      <c r="AB393" s="82" t="n">
        <v>0</v>
      </c>
      <c r="AC393" s="82" t="n">
        <v>0</v>
      </c>
      <c r="AD393" s="82" t="n">
        <v>0</v>
      </c>
      <c r="AE393" s="82" t="n">
        <v>0</v>
      </c>
      <c r="AF393" s="82" t="n">
        <v>0</v>
      </c>
      <c r="AG393" s="82" t="n">
        <v>0</v>
      </c>
      <c r="AH393" s="82" t="n">
        <v>0</v>
      </c>
    </row>
    <row r="394" ht="15.75" customHeight="1" s="120">
      <c r="A394" s="81" t="inlineStr">
        <is>
          <t>Utah</t>
        </is>
      </c>
      <c r="B394" s="82" t="inlineStr">
        <is>
          <t>Agriculture - CH4 - Agricultural Residue Burning</t>
        </is>
      </c>
      <c r="C394" s="82">
        <f>VLOOKUP(B394,$AJ$3:$AK$11,2,FALSE)</f>
        <v/>
      </c>
      <c r="D394" s="82" t="n">
        <v>0</v>
      </c>
      <c r="E394" s="82" t="n">
        <v>0</v>
      </c>
      <c r="F394" s="82" t="n">
        <v>0</v>
      </c>
      <c r="G394" s="82" t="n">
        <v>0</v>
      </c>
      <c r="H394" s="82" t="n">
        <v>0</v>
      </c>
      <c r="I394" s="82" t="n">
        <v>0</v>
      </c>
      <c r="J394" s="82" t="n">
        <v>0</v>
      </c>
      <c r="K394" s="82" t="n">
        <v>0</v>
      </c>
      <c r="L394" s="82" t="n">
        <v>0</v>
      </c>
      <c r="M394" s="82" t="n">
        <v>0</v>
      </c>
      <c r="N394" s="82" t="n">
        <v>0</v>
      </c>
      <c r="O394" s="82" t="n">
        <v>0</v>
      </c>
      <c r="P394" s="82" t="n">
        <v>0</v>
      </c>
      <c r="Q394" s="82" t="n">
        <v>0</v>
      </c>
      <c r="R394" s="82" t="n">
        <v>0</v>
      </c>
      <c r="S394" s="82" t="n">
        <v>0</v>
      </c>
      <c r="T394" s="82" t="n">
        <v>0</v>
      </c>
      <c r="U394" s="82" t="n">
        <v>0</v>
      </c>
      <c r="V394" s="82" t="n">
        <v>0</v>
      </c>
      <c r="W394" s="82" t="n">
        <v>0</v>
      </c>
      <c r="X394" s="82" t="n">
        <v>0</v>
      </c>
      <c r="Y394" s="82" t="n">
        <v>0</v>
      </c>
      <c r="Z394" s="82" t="n">
        <v>0</v>
      </c>
      <c r="AA394" s="82" t="n">
        <v>0</v>
      </c>
      <c r="AB394" s="82" t="n">
        <v>0</v>
      </c>
      <c r="AC394" s="82" t="n">
        <v>0</v>
      </c>
      <c r="AD394" s="82" t="n">
        <v>0</v>
      </c>
      <c r="AE394" s="82" t="n">
        <v>0</v>
      </c>
      <c r="AF394" s="82" t="n">
        <v>0</v>
      </c>
      <c r="AG394" s="82" t="n">
        <v>0</v>
      </c>
      <c r="AH394" s="82" t="n">
        <v>0</v>
      </c>
    </row>
    <row r="395" ht="15.75" customHeight="1" s="120">
      <c r="A395" s="81" t="inlineStr">
        <is>
          <t>Utah</t>
        </is>
      </c>
      <c r="B395" s="82" t="inlineStr">
        <is>
          <t>Agriculture - N2O - Manure Management</t>
        </is>
      </c>
      <c r="C395" s="82">
        <f>VLOOKUP(B395,$AJ$3:$AK$11,2,FALSE)</f>
        <v/>
      </c>
      <c r="D395" s="82" t="n">
        <v>0.14</v>
      </c>
      <c r="E395" s="82" t="n">
        <v>0.15</v>
      </c>
      <c r="F395" s="82" t="n">
        <v>0.14</v>
      </c>
      <c r="G395" s="82" t="n">
        <v>0.14</v>
      </c>
      <c r="H395" s="82" t="n">
        <v>0.13</v>
      </c>
      <c r="I395" s="82" t="n">
        <v>0.14</v>
      </c>
      <c r="J395" s="82" t="n">
        <v>0.14</v>
      </c>
      <c r="K395" s="82" t="n">
        <v>0.14</v>
      </c>
      <c r="L395" s="82" t="n">
        <v>0.13</v>
      </c>
      <c r="M395" s="82" t="n">
        <v>0.12</v>
      </c>
      <c r="N395" s="82" t="n">
        <v>0.12</v>
      </c>
      <c r="O395" s="82" t="n">
        <v>0.12</v>
      </c>
      <c r="P395" s="82" t="n">
        <v>0.11</v>
      </c>
      <c r="Q395" s="82" t="n">
        <v>0.11</v>
      </c>
      <c r="R395" s="82" t="n">
        <v>0.1</v>
      </c>
      <c r="S395" s="82" t="n">
        <v>0.11</v>
      </c>
      <c r="T395" s="82" t="n">
        <v>0.1</v>
      </c>
      <c r="U395" s="82" t="n">
        <v>0.1</v>
      </c>
      <c r="V395" s="82" t="n">
        <v>0.1</v>
      </c>
      <c r="W395" s="82" t="n">
        <v>0.09</v>
      </c>
      <c r="X395" s="82" t="n">
        <v>0.1</v>
      </c>
      <c r="Y395" s="82" t="n">
        <v>0.1</v>
      </c>
      <c r="Z395" s="82" t="n">
        <v>0.11</v>
      </c>
      <c r="AA395" s="82" t="n">
        <v>0.1</v>
      </c>
      <c r="AB395" s="82" t="n">
        <v>0.1</v>
      </c>
      <c r="AC395" s="82" t="n">
        <v>0.1</v>
      </c>
      <c r="AD395" s="82" t="n">
        <v>0.11</v>
      </c>
      <c r="AE395" s="82" t="n">
        <v>0.11</v>
      </c>
      <c r="AF395" s="82" t="n">
        <v>0</v>
      </c>
      <c r="AG395" s="82" t="n">
        <v>0</v>
      </c>
      <c r="AH395" s="82" t="n">
        <v>0</v>
      </c>
    </row>
    <row r="396" ht="15.75" customHeight="1" s="120">
      <c r="A396" s="81" t="inlineStr">
        <is>
          <t>Utah</t>
        </is>
      </c>
      <c r="B396" s="82" t="inlineStr">
        <is>
          <t>Agriculture - N2O - Ag Soils</t>
        </is>
      </c>
      <c r="C396" s="82">
        <f>VLOOKUP(B396,$AJ$3:$AK$11,2,FALSE)</f>
        <v/>
      </c>
      <c r="D396" s="82" t="n">
        <v>1.19</v>
      </c>
      <c r="E396" s="82" t="n">
        <v>1.18</v>
      </c>
      <c r="F396" s="82" t="n">
        <v>1.2</v>
      </c>
      <c r="G396" s="82" t="n">
        <v>1.3</v>
      </c>
      <c r="H396" s="82" t="n">
        <v>1.31</v>
      </c>
      <c r="I396" s="82" t="n">
        <v>1.35</v>
      </c>
      <c r="J396" s="82" t="n">
        <v>1.36</v>
      </c>
      <c r="K396" s="82" t="n">
        <v>1.41</v>
      </c>
      <c r="L396" s="82" t="n">
        <v>1.4</v>
      </c>
      <c r="M396" s="82" t="n">
        <v>1.4</v>
      </c>
      <c r="N396" s="82" t="n">
        <v>1.4</v>
      </c>
      <c r="O396" s="82" t="n">
        <v>1.33</v>
      </c>
      <c r="P396" s="82" t="n">
        <v>1.28</v>
      </c>
      <c r="Q396" s="82" t="n">
        <v>1.27</v>
      </c>
      <c r="R396" s="82" t="n">
        <v>1.26</v>
      </c>
      <c r="S396" s="82" t="n">
        <v>1.27</v>
      </c>
      <c r="T396" s="82" t="n">
        <v>1.18</v>
      </c>
      <c r="U396" s="82" t="n">
        <v>1.28</v>
      </c>
      <c r="V396" s="82" t="n">
        <v>1.32</v>
      </c>
      <c r="W396" s="82" t="n">
        <v>1.24</v>
      </c>
      <c r="X396" s="82" t="n">
        <v>1.25</v>
      </c>
      <c r="Y396" s="82" t="n">
        <v>1.32</v>
      </c>
      <c r="Z396" s="82" t="n">
        <v>1.31</v>
      </c>
      <c r="AA396" s="82" t="n">
        <v>1.34</v>
      </c>
      <c r="AB396" s="82" t="n">
        <v>1.33</v>
      </c>
      <c r="AC396" s="82" t="n">
        <v>1.32</v>
      </c>
      <c r="AD396" s="82" t="n">
        <v>1.39</v>
      </c>
      <c r="AE396" s="82" t="n">
        <v>1.33</v>
      </c>
      <c r="AF396" s="82" t="n">
        <v>0</v>
      </c>
      <c r="AG396" s="82" t="n">
        <v>0</v>
      </c>
      <c r="AH396" s="82" t="n">
        <v>0</v>
      </c>
    </row>
    <row r="397" ht="15.75" customHeight="1" s="120">
      <c r="A397" s="81" t="inlineStr">
        <is>
          <t>Utah</t>
        </is>
      </c>
      <c r="B397" s="82" t="inlineStr">
        <is>
          <t>Agriculture - N2O - Agricultural Residue Burning</t>
        </is>
      </c>
      <c r="C397" s="82">
        <f>VLOOKUP(B397,$AJ$3:$AK$11,2,FALSE)</f>
        <v/>
      </c>
      <c r="D397" s="82" t="n">
        <v>0</v>
      </c>
      <c r="E397" s="82" t="n">
        <v>0</v>
      </c>
      <c r="F397" s="82" t="n">
        <v>0</v>
      </c>
      <c r="G397" s="82" t="n">
        <v>0</v>
      </c>
      <c r="H397" s="82" t="n">
        <v>0</v>
      </c>
      <c r="I397" s="82" t="n">
        <v>0</v>
      </c>
      <c r="J397" s="82" t="n">
        <v>0</v>
      </c>
      <c r="K397" s="82" t="n">
        <v>0</v>
      </c>
      <c r="L397" s="82" t="n">
        <v>0</v>
      </c>
      <c r="M397" s="82" t="n">
        <v>0</v>
      </c>
      <c r="N397" s="82" t="n">
        <v>0</v>
      </c>
      <c r="O397" s="82" t="n">
        <v>0</v>
      </c>
      <c r="P397" s="82" t="n">
        <v>0</v>
      </c>
      <c r="Q397" s="82" t="n">
        <v>0</v>
      </c>
      <c r="R397" s="82" t="n">
        <v>0</v>
      </c>
      <c r="S397" s="82" t="n">
        <v>0</v>
      </c>
      <c r="T397" s="82" t="n">
        <v>0</v>
      </c>
      <c r="U397" s="82" t="n">
        <v>0</v>
      </c>
      <c r="V397" s="82" t="n">
        <v>0</v>
      </c>
      <c r="W397" s="82" t="n">
        <v>0</v>
      </c>
      <c r="X397" s="82" t="n">
        <v>0</v>
      </c>
      <c r="Y397" s="82" t="n">
        <v>0</v>
      </c>
      <c r="Z397" s="82" t="n">
        <v>0</v>
      </c>
      <c r="AA397" s="82" t="n">
        <v>0</v>
      </c>
      <c r="AB397" s="82" t="n">
        <v>0</v>
      </c>
      <c r="AC397" s="82" t="n">
        <v>0</v>
      </c>
      <c r="AD397" s="82" t="n">
        <v>0</v>
      </c>
      <c r="AE397" s="82" t="n">
        <v>0</v>
      </c>
      <c r="AF397" s="82" t="n">
        <v>0</v>
      </c>
      <c r="AG397" s="82" t="n">
        <v>0</v>
      </c>
      <c r="AH397" s="82" t="n">
        <v>0</v>
      </c>
    </row>
    <row r="398" ht="15.75" customHeight="1" s="120">
      <c r="A398" s="81" t="inlineStr">
        <is>
          <t>Vermont</t>
        </is>
      </c>
      <c r="B398" s="82" t="inlineStr">
        <is>
          <t>Agriculture - CO2 - Liming</t>
        </is>
      </c>
      <c r="C398" s="82">
        <f>VLOOKUP(B398,$AJ$3:$AK$11,2,FALSE)</f>
        <v/>
      </c>
      <c r="D398" s="82" t="n">
        <v>0</v>
      </c>
      <c r="E398" s="82" t="n">
        <v>0</v>
      </c>
      <c r="F398" s="82" t="n">
        <v>0</v>
      </c>
      <c r="G398" s="82" t="n">
        <v>0</v>
      </c>
      <c r="H398" s="82" t="n">
        <v>0</v>
      </c>
      <c r="I398" s="82" t="n">
        <v>0</v>
      </c>
      <c r="J398" s="82" t="n">
        <v>0</v>
      </c>
      <c r="K398" s="82" t="n">
        <v>0</v>
      </c>
      <c r="L398" s="82" t="n">
        <v>0</v>
      </c>
      <c r="M398" s="82" t="n">
        <v>0</v>
      </c>
      <c r="N398" s="82" t="n">
        <v>0</v>
      </c>
      <c r="O398" s="82" t="n">
        <v>0</v>
      </c>
      <c r="P398" s="82" t="n">
        <v>0</v>
      </c>
      <c r="Q398" s="82" t="n">
        <v>0</v>
      </c>
      <c r="R398" s="82" t="n">
        <v>0</v>
      </c>
      <c r="S398" s="82" t="n">
        <v>0</v>
      </c>
      <c r="T398" s="82" t="n">
        <v>0</v>
      </c>
      <c r="U398" s="82" t="n">
        <v>0.1</v>
      </c>
      <c r="V398" s="82" t="n">
        <v>0</v>
      </c>
      <c r="W398" s="82" t="n">
        <v>0</v>
      </c>
      <c r="X398" s="82" t="n">
        <v>0</v>
      </c>
      <c r="Y398" s="82" t="n">
        <v>0</v>
      </c>
      <c r="Z398" s="82" t="n">
        <v>0</v>
      </c>
      <c r="AA398" s="82" t="n">
        <v>0</v>
      </c>
      <c r="AB398" s="82" t="n">
        <v>0.02</v>
      </c>
      <c r="AC398" s="82" t="n">
        <v>0.04</v>
      </c>
      <c r="AD398" s="82" t="n">
        <v>0.04</v>
      </c>
      <c r="AE398" s="82" t="n">
        <v>0.04</v>
      </c>
      <c r="AF398" s="82" t="n">
        <v>0</v>
      </c>
      <c r="AG398" s="82" t="n">
        <v>0</v>
      </c>
      <c r="AH398" s="82" t="n">
        <v>0</v>
      </c>
    </row>
    <row r="399" ht="15.75" customHeight="1" s="120">
      <c r="A399" s="81" t="inlineStr">
        <is>
          <t>Vermont</t>
        </is>
      </c>
      <c r="B399" s="82" t="inlineStr">
        <is>
          <t>Agriculture - CO2 - Urea Fertilization</t>
        </is>
      </c>
      <c r="C399" s="82">
        <f>VLOOKUP(B399,$AJ$3:$AK$11,2,FALSE)</f>
        <v/>
      </c>
      <c r="D399" s="82" t="n">
        <v>0</v>
      </c>
      <c r="E399" s="82" t="n">
        <v>0</v>
      </c>
      <c r="F399" s="82" t="n">
        <v>0</v>
      </c>
      <c r="G399" s="82" t="n">
        <v>0</v>
      </c>
      <c r="H399" s="82" t="n">
        <v>0</v>
      </c>
      <c r="I399" s="82" t="n">
        <v>0</v>
      </c>
      <c r="J399" s="82" t="n">
        <v>0</v>
      </c>
      <c r="K399" s="82" t="n">
        <v>0</v>
      </c>
      <c r="L399" s="82" t="n">
        <v>0.01</v>
      </c>
      <c r="M399" s="82" t="n">
        <v>0</v>
      </c>
      <c r="N399" s="82" t="n">
        <v>0</v>
      </c>
      <c r="O399" s="82" t="n">
        <v>0.01</v>
      </c>
      <c r="P399" s="82" t="n">
        <v>0</v>
      </c>
      <c r="Q399" s="82" t="n">
        <v>0</v>
      </c>
      <c r="R399" s="82" t="n">
        <v>0</v>
      </c>
      <c r="S399" s="82" t="n">
        <v>0</v>
      </c>
      <c r="T399" s="82" t="n">
        <v>0</v>
      </c>
      <c r="U399" s="82" t="n">
        <v>0</v>
      </c>
      <c r="V399" s="82" t="n">
        <v>0</v>
      </c>
      <c r="W399" s="82" t="n">
        <v>0.01</v>
      </c>
      <c r="X399" s="82" t="n">
        <v>0.01</v>
      </c>
      <c r="Y399" s="82" t="n">
        <v>0</v>
      </c>
      <c r="Z399" s="82" t="n">
        <v>0</v>
      </c>
      <c r="AA399" s="82" t="n">
        <v>0.01</v>
      </c>
      <c r="AB399" s="82" t="n">
        <v>0.01</v>
      </c>
      <c r="AC399" s="82" t="n">
        <v>0.01</v>
      </c>
      <c r="AD399" s="82" t="n">
        <v>0.01</v>
      </c>
      <c r="AE399" s="82" t="n">
        <v>0.01</v>
      </c>
      <c r="AF399" s="82" t="n">
        <v>0</v>
      </c>
      <c r="AG399" s="82" t="n">
        <v>0</v>
      </c>
      <c r="AH399" s="82" t="n">
        <v>0</v>
      </c>
    </row>
    <row r="400" ht="15.75" customHeight="1" s="120">
      <c r="A400" s="81" t="inlineStr">
        <is>
          <t>Vermont</t>
        </is>
      </c>
      <c r="B400" s="82" t="inlineStr">
        <is>
          <t>Agriculture - CH4 - Enteric Fermentation</t>
        </is>
      </c>
      <c r="C400" s="82">
        <f>VLOOKUP(B400,$AJ$3:$AK$11,2,FALSE)</f>
        <v/>
      </c>
      <c r="D400" s="82" t="n">
        <v>0.7</v>
      </c>
      <c r="E400" s="82" t="n">
        <v>0.67</v>
      </c>
      <c r="F400" s="82" t="n">
        <v>0.66</v>
      </c>
      <c r="G400" s="82" t="n">
        <v>0.6899999999999999</v>
      </c>
      <c r="H400" s="82" t="n">
        <v>0.66</v>
      </c>
      <c r="I400" s="82" t="n">
        <v>0.67</v>
      </c>
      <c r="J400" s="82" t="n">
        <v>0.67</v>
      </c>
      <c r="K400" s="82" t="n">
        <v>0.67</v>
      </c>
      <c r="L400" s="82" t="n">
        <v>0.6899999999999999</v>
      </c>
      <c r="M400" s="82" t="n">
        <v>0.7</v>
      </c>
      <c r="N400" s="82" t="n">
        <v>0.6899999999999999</v>
      </c>
      <c r="O400" s="82" t="n">
        <v>0.68</v>
      </c>
      <c r="P400" s="82" t="n">
        <v>0.67</v>
      </c>
      <c r="Q400" s="82" t="n">
        <v>0.66</v>
      </c>
      <c r="R400" s="82" t="n">
        <v>0.65</v>
      </c>
      <c r="S400" s="82" t="n">
        <v>0.63</v>
      </c>
      <c r="T400" s="82" t="n">
        <v>0.63</v>
      </c>
      <c r="U400" s="82" t="n">
        <v>0.64</v>
      </c>
      <c r="V400" s="82" t="n">
        <v>0.64</v>
      </c>
      <c r="W400" s="82" t="n">
        <v>0.64</v>
      </c>
      <c r="X400" s="82" t="n">
        <v>0.62</v>
      </c>
      <c r="Y400" s="82" t="n">
        <v>0.63</v>
      </c>
      <c r="Z400" s="82" t="n">
        <v>0.62</v>
      </c>
      <c r="AA400" s="82" t="n">
        <v>0.64</v>
      </c>
      <c r="AB400" s="82" t="n">
        <v>0.64</v>
      </c>
      <c r="AC400" s="82" t="n">
        <v>0.64</v>
      </c>
      <c r="AD400" s="82" t="n">
        <v>0.64</v>
      </c>
      <c r="AE400" s="82" t="n">
        <v>0.65</v>
      </c>
      <c r="AF400" s="82" t="n">
        <v>0</v>
      </c>
      <c r="AG400" s="82" t="n">
        <v>0</v>
      </c>
      <c r="AH400" s="82" t="n">
        <v>0</v>
      </c>
    </row>
    <row r="401" ht="15.75" customHeight="1" s="120">
      <c r="A401" s="81" t="inlineStr">
        <is>
          <t>Vermont</t>
        </is>
      </c>
      <c r="B401" s="82" t="inlineStr">
        <is>
          <t>Agriculture - CH4 - Manure Management</t>
        </is>
      </c>
      <c r="C401" s="82">
        <f>VLOOKUP(B401,$AJ$3:$AK$11,2,FALSE)</f>
        <v/>
      </c>
      <c r="D401" s="82" t="n">
        <v>0.09</v>
      </c>
      <c r="E401" s="82" t="n">
        <v>0.08</v>
      </c>
      <c r="F401" s="82" t="n">
        <v>0.08</v>
      </c>
      <c r="G401" s="82" t="n">
        <v>0.09</v>
      </c>
      <c r="H401" s="82" t="n">
        <v>0.09</v>
      </c>
      <c r="I401" s="82" t="n">
        <v>0.1</v>
      </c>
      <c r="J401" s="82" t="n">
        <v>0.1</v>
      </c>
      <c r="K401" s="82" t="n">
        <v>0.11</v>
      </c>
      <c r="L401" s="82" t="n">
        <v>0.12</v>
      </c>
      <c r="M401" s="82" t="n">
        <v>0.14</v>
      </c>
      <c r="N401" s="82" t="n">
        <v>0.14</v>
      </c>
      <c r="O401" s="82" t="n">
        <v>0.15</v>
      </c>
      <c r="P401" s="82" t="n">
        <v>0.16</v>
      </c>
      <c r="Q401" s="82" t="n">
        <v>0.16</v>
      </c>
      <c r="R401" s="82" t="n">
        <v>0.16</v>
      </c>
      <c r="S401" s="82" t="n">
        <v>0.17</v>
      </c>
      <c r="T401" s="82" t="n">
        <v>0.16</v>
      </c>
      <c r="U401" s="82" t="n">
        <v>0.16</v>
      </c>
      <c r="V401" s="82" t="n">
        <v>0.17</v>
      </c>
      <c r="W401" s="82" t="n">
        <v>0.16</v>
      </c>
      <c r="X401" s="82" t="n">
        <v>0.16</v>
      </c>
      <c r="Y401" s="82" t="n">
        <v>0.17</v>
      </c>
      <c r="Z401" s="82" t="n">
        <v>0.17</v>
      </c>
      <c r="AA401" s="82" t="n">
        <v>0.17</v>
      </c>
      <c r="AB401" s="82" t="n">
        <v>0.17</v>
      </c>
      <c r="AC401" s="82" t="n">
        <v>0.17</v>
      </c>
      <c r="AD401" s="82" t="n">
        <v>0.17</v>
      </c>
      <c r="AE401" s="82" t="n">
        <v>0.17</v>
      </c>
      <c r="AF401" s="82" t="n">
        <v>0</v>
      </c>
      <c r="AG401" s="82" t="n">
        <v>0</v>
      </c>
      <c r="AH401" s="82" t="n">
        <v>0</v>
      </c>
    </row>
    <row r="402" ht="15.75" customHeight="1" s="120">
      <c r="A402" s="81" t="inlineStr">
        <is>
          <t>Vermont</t>
        </is>
      </c>
      <c r="B402" s="82" t="inlineStr">
        <is>
          <t>Agriculture - CH4 - Rice Cultivation</t>
        </is>
      </c>
      <c r="C402" s="82">
        <f>VLOOKUP(B402,$AJ$3:$AK$11,2,FALSE)</f>
        <v/>
      </c>
      <c r="D402" s="82" t="n">
        <v>0</v>
      </c>
      <c r="E402" s="82" t="n">
        <v>0</v>
      </c>
      <c r="F402" s="82" t="n">
        <v>0</v>
      </c>
      <c r="G402" s="82" t="n">
        <v>0</v>
      </c>
      <c r="H402" s="82" t="n">
        <v>0</v>
      </c>
      <c r="I402" s="82" t="n">
        <v>0</v>
      </c>
      <c r="J402" s="82" t="n">
        <v>0</v>
      </c>
      <c r="K402" s="82" t="n">
        <v>0</v>
      </c>
      <c r="L402" s="82" t="n">
        <v>0</v>
      </c>
      <c r="M402" s="82" t="n">
        <v>0</v>
      </c>
      <c r="N402" s="82" t="n">
        <v>0</v>
      </c>
      <c r="O402" s="82" t="n">
        <v>0</v>
      </c>
      <c r="P402" s="82" t="n">
        <v>0</v>
      </c>
      <c r="Q402" s="82" t="n">
        <v>0</v>
      </c>
      <c r="R402" s="82" t="n">
        <v>0</v>
      </c>
      <c r="S402" s="82" t="n">
        <v>0</v>
      </c>
      <c r="T402" s="82" t="n">
        <v>0</v>
      </c>
      <c r="U402" s="82" t="n">
        <v>0</v>
      </c>
      <c r="V402" s="82" t="n">
        <v>0</v>
      </c>
      <c r="W402" s="82" t="n">
        <v>0</v>
      </c>
      <c r="X402" s="82" t="n">
        <v>0</v>
      </c>
      <c r="Y402" s="82" t="n">
        <v>0</v>
      </c>
      <c r="Z402" s="82" t="n">
        <v>0</v>
      </c>
      <c r="AA402" s="82" t="n">
        <v>0</v>
      </c>
      <c r="AB402" s="82" t="n">
        <v>0</v>
      </c>
      <c r="AC402" s="82" t="n">
        <v>0</v>
      </c>
      <c r="AD402" s="82" t="n">
        <v>0</v>
      </c>
      <c r="AE402" s="82" t="n">
        <v>0</v>
      </c>
      <c r="AF402" s="82" t="n">
        <v>0</v>
      </c>
      <c r="AG402" s="82" t="n">
        <v>0</v>
      </c>
      <c r="AH402" s="82" t="n">
        <v>0</v>
      </c>
    </row>
    <row r="403" ht="15.75" customHeight="1" s="120">
      <c r="A403" s="81" t="inlineStr">
        <is>
          <t>Vermont</t>
        </is>
      </c>
      <c r="B403" s="82" t="inlineStr">
        <is>
          <t>Agriculture - CH4 - Agricultural Residue Burning</t>
        </is>
      </c>
      <c r="C403" s="82">
        <f>VLOOKUP(B403,$AJ$3:$AK$11,2,FALSE)</f>
        <v/>
      </c>
      <c r="D403" s="82" t="n">
        <v>0</v>
      </c>
      <c r="E403" s="82" t="n">
        <v>0</v>
      </c>
      <c r="F403" s="82" t="n">
        <v>0</v>
      </c>
      <c r="G403" s="82" t="n">
        <v>0</v>
      </c>
      <c r="H403" s="82" t="n">
        <v>0</v>
      </c>
      <c r="I403" s="82" t="n">
        <v>0</v>
      </c>
      <c r="J403" s="82" t="n">
        <v>0</v>
      </c>
      <c r="K403" s="82" t="n">
        <v>0</v>
      </c>
      <c r="L403" s="82" t="n">
        <v>0</v>
      </c>
      <c r="M403" s="82" t="n">
        <v>0</v>
      </c>
      <c r="N403" s="82" t="n">
        <v>0</v>
      </c>
      <c r="O403" s="82" t="n">
        <v>0</v>
      </c>
      <c r="P403" s="82" t="n">
        <v>0</v>
      </c>
      <c r="Q403" s="82" t="n">
        <v>0</v>
      </c>
      <c r="R403" s="82" t="n">
        <v>0</v>
      </c>
      <c r="S403" s="82" t="n">
        <v>0</v>
      </c>
      <c r="T403" s="82" t="n">
        <v>0</v>
      </c>
      <c r="U403" s="82" t="n">
        <v>0</v>
      </c>
      <c r="V403" s="82" t="n">
        <v>0</v>
      </c>
      <c r="W403" s="82" t="n">
        <v>0</v>
      </c>
      <c r="X403" s="82" t="n">
        <v>0</v>
      </c>
      <c r="Y403" s="82" t="n">
        <v>0</v>
      </c>
      <c r="Z403" s="82" t="n">
        <v>0</v>
      </c>
      <c r="AA403" s="82" t="n">
        <v>0</v>
      </c>
      <c r="AB403" s="82" t="n">
        <v>0</v>
      </c>
      <c r="AC403" s="82" t="n">
        <v>0</v>
      </c>
      <c r="AD403" s="82" t="n">
        <v>0</v>
      </c>
      <c r="AE403" s="82" t="n">
        <v>0</v>
      </c>
      <c r="AF403" s="82" t="n">
        <v>0</v>
      </c>
      <c r="AG403" s="82" t="n">
        <v>0</v>
      </c>
      <c r="AH403" s="82" t="n">
        <v>0</v>
      </c>
    </row>
    <row r="404" ht="15.75" customHeight="1" s="120">
      <c r="A404" s="81" t="inlineStr">
        <is>
          <t>Vermont</t>
        </is>
      </c>
      <c r="B404" s="82" t="inlineStr">
        <is>
          <t>Agriculture - N2O - Manure Management</t>
        </is>
      </c>
      <c r="C404" s="82">
        <f>VLOOKUP(B404,$AJ$3:$AK$11,2,FALSE)</f>
        <v/>
      </c>
      <c r="D404" s="82" t="n">
        <v>0.09</v>
      </c>
      <c r="E404" s="82" t="n">
        <v>0.09</v>
      </c>
      <c r="F404" s="82" t="n">
        <v>0.09</v>
      </c>
      <c r="G404" s="82" t="n">
        <v>0.09</v>
      </c>
      <c r="H404" s="82" t="n">
        <v>0.09</v>
      </c>
      <c r="I404" s="82" t="n">
        <v>0.09</v>
      </c>
      <c r="J404" s="82" t="n">
        <v>0.09</v>
      </c>
      <c r="K404" s="82" t="n">
        <v>0.09</v>
      </c>
      <c r="L404" s="82" t="n">
        <v>0.09</v>
      </c>
      <c r="M404" s="82" t="n">
        <v>0.08</v>
      </c>
      <c r="N404" s="82" t="n">
        <v>0.08</v>
      </c>
      <c r="O404" s="82" t="n">
        <v>0.08</v>
      </c>
      <c r="P404" s="82" t="n">
        <v>0.07000000000000001</v>
      </c>
      <c r="Q404" s="82" t="n">
        <v>0.07000000000000001</v>
      </c>
      <c r="R404" s="82" t="n">
        <v>0.07000000000000001</v>
      </c>
      <c r="S404" s="82" t="n">
        <v>0.06</v>
      </c>
      <c r="T404" s="82" t="n">
        <v>0.06</v>
      </c>
      <c r="U404" s="82" t="n">
        <v>0.06</v>
      </c>
      <c r="V404" s="82" t="n">
        <v>0.06</v>
      </c>
      <c r="W404" s="82" t="n">
        <v>0.06</v>
      </c>
      <c r="X404" s="82" t="n">
        <v>0.06</v>
      </c>
      <c r="Y404" s="82" t="n">
        <v>0.06</v>
      </c>
      <c r="Z404" s="82" t="n">
        <v>0.06</v>
      </c>
      <c r="AA404" s="82" t="n">
        <v>0.06</v>
      </c>
      <c r="AB404" s="82" t="n">
        <v>0.06</v>
      </c>
      <c r="AC404" s="82" t="n">
        <v>0.06</v>
      </c>
      <c r="AD404" s="82" t="n">
        <v>0.06</v>
      </c>
      <c r="AE404" s="82" t="n">
        <v>0.06</v>
      </c>
      <c r="AF404" s="82" t="n">
        <v>0</v>
      </c>
      <c r="AG404" s="82" t="n">
        <v>0</v>
      </c>
      <c r="AH404" s="82" t="n">
        <v>0</v>
      </c>
    </row>
    <row r="405" ht="15.75" customHeight="1" s="120">
      <c r="A405" s="81" t="inlineStr">
        <is>
          <t>Vermont</t>
        </is>
      </c>
      <c r="B405" s="82" t="inlineStr">
        <is>
          <t>Agriculture - N2O - Ag Soils</t>
        </is>
      </c>
      <c r="C405" s="82">
        <f>VLOOKUP(B405,$AJ$3:$AK$11,2,FALSE)</f>
        <v/>
      </c>
      <c r="D405" s="82" t="n">
        <v>0.35</v>
      </c>
      <c r="E405" s="82" t="n">
        <v>0.34</v>
      </c>
      <c r="F405" s="82" t="n">
        <v>0.33</v>
      </c>
      <c r="G405" s="82" t="n">
        <v>0.35</v>
      </c>
      <c r="H405" s="82" t="n">
        <v>0.34</v>
      </c>
      <c r="I405" s="82" t="n">
        <v>0.34</v>
      </c>
      <c r="J405" s="82" t="n">
        <v>0.34</v>
      </c>
      <c r="K405" s="82" t="n">
        <v>0.34</v>
      </c>
      <c r="L405" s="82" t="n">
        <v>0.36</v>
      </c>
      <c r="M405" s="82" t="n">
        <v>0.34</v>
      </c>
      <c r="N405" s="82" t="n">
        <v>0.33</v>
      </c>
      <c r="O405" s="82" t="n">
        <v>0.34</v>
      </c>
      <c r="P405" s="82" t="n">
        <v>0.31</v>
      </c>
      <c r="Q405" s="82" t="n">
        <v>0.32</v>
      </c>
      <c r="R405" s="82" t="n">
        <v>0.31</v>
      </c>
      <c r="S405" s="82" t="n">
        <v>0.31</v>
      </c>
      <c r="T405" s="82" t="n">
        <v>0.31</v>
      </c>
      <c r="U405" s="82" t="n">
        <v>0.3</v>
      </c>
      <c r="V405" s="82" t="n">
        <v>0.29</v>
      </c>
      <c r="W405" s="82" t="n">
        <v>0.3</v>
      </c>
      <c r="X405" s="82" t="n">
        <v>0.3</v>
      </c>
      <c r="Y405" s="82" t="n">
        <v>0.3</v>
      </c>
      <c r="Z405" s="82" t="n">
        <v>0.3</v>
      </c>
      <c r="AA405" s="82" t="n">
        <v>0.32</v>
      </c>
      <c r="AB405" s="82" t="n">
        <v>0.34</v>
      </c>
      <c r="AC405" s="82" t="n">
        <v>0.34</v>
      </c>
      <c r="AD405" s="82" t="n">
        <v>0.34</v>
      </c>
      <c r="AE405" s="82" t="n">
        <v>0.31</v>
      </c>
      <c r="AF405" s="82" t="n">
        <v>0</v>
      </c>
      <c r="AG405" s="82" t="n">
        <v>0</v>
      </c>
      <c r="AH405" s="82" t="n">
        <v>0</v>
      </c>
    </row>
    <row r="406" ht="15.75" customHeight="1" s="120">
      <c r="A406" s="81" t="inlineStr">
        <is>
          <t>Vermont</t>
        </is>
      </c>
      <c r="B406" s="82" t="inlineStr">
        <is>
          <t>Agriculture - N2O - Agricultural Residue Burning</t>
        </is>
      </c>
      <c r="C406" s="82">
        <f>VLOOKUP(B406,$AJ$3:$AK$11,2,FALSE)</f>
        <v/>
      </c>
      <c r="D406" s="82" t="n">
        <v>0</v>
      </c>
      <c r="E406" s="82" t="n">
        <v>0</v>
      </c>
      <c r="F406" s="82" t="n">
        <v>0</v>
      </c>
      <c r="G406" s="82" t="n">
        <v>0</v>
      </c>
      <c r="H406" s="82" t="n">
        <v>0</v>
      </c>
      <c r="I406" s="82" t="n">
        <v>0</v>
      </c>
      <c r="J406" s="82" t="n">
        <v>0</v>
      </c>
      <c r="K406" s="82" t="n">
        <v>0</v>
      </c>
      <c r="L406" s="82" t="n">
        <v>0</v>
      </c>
      <c r="M406" s="82" t="n">
        <v>0</v>
      </c>
      <c r="N406" s="82" t="n">
        <v>0</v>
      </c>
      <c r="O406" s="82" t="n">
        <v>0</v>
      </c>
      <c r="P406" s="82" t="n">
        <v>0</v>
      </c>
      <c r="Q406" s="82" t="n">
        <v>0</v>
      </c>
      <c r="R406" s="82" t="n">
        <v>0</v>
      </c>
      <c r="S406" s="82" t="n">
        <v>0</v>
      </c>
      <c r="T406" s="82" t="n">
        <v>0</v>
      </c>
      <c r="U406" s="82" t="n">
        <v>0</v>
      </c>
      <c r="V406" s="82" t="n">
        <v>0</v>
      </c>
      <c r="W406" s="82" t="n">
        <v>0</v>
      </c>
      <c r="X406" s="82" t="n">
        <v>0</v>
      </c>
      <c r="Y406" s="82" t="n">
        <v>0</v>
      </c>
      <c r="Z406" s="82" t="n">
        <v>0</v>
      </c>
      <c r="AA406" s="82" t="n">
        <v>0</v>
      </c>
      <c r="AB406" s="82" t="n">
        <v>0</v>
      </c>
      <c r="AC406" s="82" t="n">
        <v>0</v>
      </c>
      <c r="AD406" s="82" t="n">
        <v>0</v>
      </c>
      <c r="AE406" s="82" t="n">
        <v>0</v>
      </c>
      <c r="AF406" s="82" t="n">
        <v>0</v>
      </c>
      <c r="AG406" s="82" t="n">
        <v>0</v>
      </c>
      <c r="AH406" s="82" t="n">
        <v>0</v>
      </c>
    </row>
    <row r="407" ht="15.75" customHeight="1" s="120">
      <c r="A407" s="81" t="inlineStr">
        <is>
          <t>Virginia</t>
        </is>
      </c>
      <c r="B407" s="82" t="inlineStr">
        <is>
          <t>Agriculture - CO2 - Liming</t>
        </is>
      </c>
      <c r="C407" s="82">
        <f>VLOOKUP(B407,$AJ$3:$AK$11,2,FALSE)</f>
        <v/>
      </c>
      <c r="D407" s="82" t="n">
        <v>0.34</v>
      </c>
      <c r="E407" s="82" t="n">
        <v>0.29</v>
      </c>
      <c r="F407" s="82" t="n">
        <v>0.3</v>
      </c>
      <c r="G407" s="82" t="n">
        <v>0.24</v>
      </c>
      <c r="H407" s="82" t="n">
        <v>0.25</v>
      </c>
      <c r="I407" s="82" t="n">
        <v>0.25</v>
      </c>
      <c r="J407" s="82" t="n">
        <v>0.24</v>
      </c>
      <c r="K407" s="82" t="n">
        <v>0.26</v>
      </c>
      <c r="L407" s="82" t="n">
        <v>0.21</v>
      </c>
      <c r="M407" s="82" t="n">
        <v>0.47</v>
      </c>
      <c r="N407" s="82" t="n">
        <v>0.38</v>
      </c>
      <c r="O407" s="82" t="n">
        <v>0.34</v>
      </c>
      <c r="P407" s="82" t="n">
        <v>0.24</v>
      </c>
      <c r="Q407" s="82" t="n">
        <v>0.31</v>
      </c>
      <c r="R407" s="82" t="n">
        <v>0.21</v>
      </c>
      <c r="S407" s="82" t="n">
        <v>0.03</v>
      </c>
      <c r="T407" s="82" t="n">
        <v>0.12</v>
      </c>
      <c r="U407" s="82" t="n">
        <v>0.1</v>
      </c>
      <c r="V407" s="82" t="n">
        <v>0.23</v>
      </c>
      <c r="W407" s="82" t="n">
        <v>0</v>
      </c>
      <c r="X407" s="82" t="n">
        <v>0.21</v>
      </c>
      <c r="Y407" s="82" t="n">
        <v>0.23</v>
      </c>
      <c r="Z407" s="82" t="n">
        <v>0.41</v>
      </c>
      <c r="AA407" s="82" t="n">
        <v>0.2</v>
      </c>
      <c r="AB407" s="82" t="n">
        <v>0.26</v>
      </c>
      <c r="AC407" s="82" t="n">
        <v>0.22</v>
      </c>
      <c r="AD407" s="82" t="n">
        <v>0.17</v>
      </c>
      <c r="AE407" s="82" t="n">
        <v>0.17</v>
      </c>
      <c r="AF407" s="82" t="n">
        <v>0</v>
      </c>
      <c r="AG407" s="82" t="n">
        <v>0</v>
      </c>
      <c r="AH407" s="82" t="n">
        <v>0</v>
      </c>
    </row>
    <row r="408" ht="15.75" customHeight="1" s="120">
      <c r="A408" s="81" t="inlineStr">
        <is>
          <t>Virginia</t>
        </is>
      </c>
      <c r="B408" s="82" t="inlineStr">
        <is>
          <t>Agriculture - CO2 - Urea Fertilization</t>
        </is>
      </c>
      <c r="C408" s="82">
        <f>VLOOKUP(B408,$AJ$3:$AK$11,2,FALSE)</f>
        <v/>
      </c>
      <c r="D408" s="82" t="n">
        <v>0.01</v>
      </c>
      <c r="E408" s="82" t="n">
        <v>0.01</v>
      </c>
      <c r="F408" s="82" t="n">
        <v>0.02</v>
      </c>
      <c r="G408" s="82" t="n">
        <v>0.03</v>
      </c>
      <c r="H408" s="82" t="n">
        <v>0.02</v>
      </c>
      <c r="I408" s="82" t="n">
        <v>0.02</v>
      </c>
      <c r="J408" s="82" t="n">
        <v>0.02</v>
      </c>
      <c r="K408" s="82" t="n">
        <v>0.02</v>
      </c>
      <c r="L408" s="82" t="n">
        <v>0.02</v>
      </c>
      <c r="M408" s="82" t="n">
        <v>0.02</v>
      </c>
      <c r="N408" s="82" t="n">
        <v>0.02</v>
      </c>
      <c r="O408" s="82" t="n">
        <v>0.02</v>
      </c>
      <c r="P408" s="82" t="n">
        <v>0.02</v>
      </c>
      <c r="Q408" s="82" t="n">
        <v>0.02</v>
      </c>
      <c r="R408" s="82" t="n">
        <v>0.02</v>
      </c>
      <c r="S408" s="82" t="n">
        <v>0.02</v>
      </c>
      <c r="T408" s="82" t="n">
        <v>0.02</v>
      </c>
      <c r="U408" s="82" t="n">
        <v>0.02</v>
      </c>
      <c r="V408" s="82" t="n">
        <v>0.02</v>
      </c>
      <c r="W408" s="82" t="n">
        <v>0.02</v>
      </c>
      <c r="X408" s="82" t="n">
        <v>0.02</v>
      </c>
      <c r="Y408" s="82" t="n">
        <v>0.02</v>
      </c>
      <c r="Z408" s="82" t="n">
        <v>0.02</v>
      </c>
      <c r="AA408" s="82" t="n">
        <v>0.02</v>
      </c>
      <c r="AB408" s="82" t="n">
        <v>0.02</v>
      </c>
      <c r="AC408" s="82" t="n">
        <v>0.02</v>
      </c>
      <c r="AD408" s="82" t="n">
        <v>0.02</v>
      </c>
      <c r="AE408" s="82" t="n">
        <v>0.02</v>
      </c>
      <c r="AF408" s="82" t="n">
        <v>0</v>
      </c>
      <c r="AG408" s="82" t="n">
        <v>0</v>
      </c>
      <c r="AH408" s="82" t="n">
        <v>0</v>
      </c>
    </row>
    <row r="409" ht="15.75" customHeight="1" s="120">
      <c r="A409" s="81" t="inlineStr">
        <is>
          <t>Virginia</t>
        </is>
      </c>
      <c r="B409" s="82" t="inlineStr">
        <is>
          <t>Agriculture - CH4 - Enteric Fermentation</t>
        </is>
      </c>
      <c r="C409" s="82">
        <f>VLOOKUP(B409,$AJ$3:$AK$11,2,FALSE)</f>
        <v/>
      </c>
      <c r="D409" s="82" t="n">
        <v>2.8</v>
      </c>
      <c r="E409" s="82" t="n">
        <v>2.83</v>
      </c>
      <c r="F409" s="82" t="n">
        <v>2.87</v>
      </c>
      <c r="G409" s="82" t="n">
        <v>2.89</v>
      </c>
      <c r="H409" s="82" t="n">
        <v>2.87</v>
      </c>
      <c r="I409" s="82" t="n">
        <v>2.92</v>
      </c>
      <c r="J409" s="82" t="n">
        <v>2.98</v>
      </c>
      <c r="K409" s="82" t="n">
        <v>3</v>
      </c>
      <c r="L409" s="82" t="n">
        <v>2.88</v>
      </c>
      <c r="M409" s="82" t="n">
        <v>2.89</v>
      </c>
      <c r="N409" s="82" t="n">
        <v>2.75</v>
      </c>
      <c r="O409" s="82" t="n">
        <v>2.84</v>
      </c>
      <c r="P409" s="82" t="n">
        <v>2.85</v>
      </c>
      <c r="Q409" s="82" t="n">
        <v>2.84</v>
      </c>
      <c r="R409" s="82" t="n">
        <v>2.69</v>
      </c>
      <c r="S409" s="82" t="n">
        <v>2.84</v>
      </c>
      <c r="T409" s="82" t="n">
        <v>2.9</v>
      </c>
      <c r="U409" s="82" t="n">
        <v>2.82</v>
      </c>
      <c r="V409" s="82" t="n">
        <v>2.79</v>
      </c>
      <c r="W409" s="82" t="n">
        <v>2.62</v>
      </c>
      <c r="X409" s="82" t="n">
        <v>2.76</v>
      </c>
      <c r="Y409" s="82" t="n">
        <v>2.72</v>
      </c>
      <c r="Z409" s="82" t="n">
        <v>2.67</v>
      </c>
      <c r="AA409" s="82" t="n">
        <v>2.87</v>
      </c>
      <c r="AB409" s="82" t="n">
        <v>2.68</v>
      </c>
      <c r="AC409" s="82" t="n">
        <v>2.61</v>
      </c>
      <c r="AD409" s="82" t="n">
        <v>2.6</v>
      </c>
      <c r="AE409" s="82" t="n">
        <v>2.66</v>
      </c>
      <c r="AF409" s="82" t="n">
        <v>0</v>
      </c>
      <c r="AG409" s="82" t="n">
        <v>0</v>
      </c>
      <c r="AH409" s="82" t="n">
        <v>0</v>
      </c>
    </row>
    <row r="410" ht="15.75" customHeight="1" s="120">
      <c r="A410" s="81" t="inlineStr">
        <is>
          <t>Virginia</t>
        </is>
      </c>
      <c r="B410" s="82" t="inlineStr">
        <is>
          <t>Agriculture - CH4 - Manure Management</t>
        </is>
      </c>
      <c r="C410" s="82">
        <f>VLOOKUP(B410,$AJ$3:$AK$11,2,FALSE)</f>
        <v/>
      </c>
      <c r="D410" s="82" t="n">
        <v>0.34</v>
      </c>
      <c r="E410" s="82" t="n">
        <v>0.34</v>
      </c>
      <c r="F410" s="82" t="n">
        <v>0.33</v>
      </c>
      <c r="G410" s="82" t="n">
        <v>0.34</v>
      </c>
      <c r="H410" s="82" t="n">
        <v>0.33</v>
      </c>
      <c r="I410" s="82" t="n">
        <v>0.34</v>
      </c>
      <c r="J410" s="82" t="n">
        <v>0.32</v>
      </c>
      <c r="K410" s="82" t="n">
        <v>0.33</v>
      </c>
      <c r="L410" s="82" t="n">
        <v>0.35</v>
      </c>
      <c r="M410" s="82" t="n">
        <v>0.34</v>
      </c>
      <c r="N410" s="82" t="n">
        <v>0.36</v>
      </c>
      <c r="O410" s="82" t="n">
        <v>0.36</v>
      </c>
      <c r="P410" s="82" t="n">
        <v>0.36</v>
      </c>
      <c r="Q410" s="82" t="n">
        <v>0.35</v>
      </c>
      <c r="R410" s="82" t="n">
        <v>0.33</v>
      </c>
      <c r="S410" s="82" t="n">
        <v>0.39</v>
      </c>
      <c r="T410" s="82" t="n">
        <v>0.33</v>
      </c>
      <c r="U410" s="82" t="n">
        <v>0.34</v>
      </c>
      <c r="V410" s="82" t="n">
        <v>0.32</v>
      </c>
      <c r="W410" s="82" t="n">
        <v>0.32</v>
      </c>
      <c r="X410" s="82" t="n">
        <v>0.33</v>
      </c>
      <c r="Y410" s="82" t="n">
        <v>0.29</v>
      </c>
      <c r="Z410" s="82" t="n">
        <v>0.28</v>
      </c>
      <c r="AA410" s="82" t="n">
        <v>0.29</v>
      </c>
      <c r="AB410" s="82" t="n">
        <v>0.29</v>
      </c>
      <c r="AC410" s="82" t="n">
        <v>0.3</v>
      </c>
      <c r="AD410" s="82" t="n">
        <v>0.29</v>
      </c>
      <c r="AE410" s="82" t="n">
        <v>0.28</v>
      </c>
      <c r="AF410" s="82" t="n">
        <v>0</v>
      </c>
      <c r="AG410" s="82" t="n">
        <v>0</v>
      </c>
      <c r="AH410" s="82" t="n">
        <v>0</v>
      </c>
    </row>
    <row r="411" ht="15.75" customHeight="1" s="120">
      <c r="A411" s="81" t="inlineStr">
        <is>
          <t>Virginia</t>
        </is>
      </c>
      <c r="B411" s="82" t="inlineStr">
        <is>
          <t>Agriculture - CH4 - Rice Cultivation</t>
        </is>
      </c>
      <c r="C411" s="82">
        <f>VLOOKUP(B411,$AJ$3:$AK$11,2,FALSE)</f>
        <v/>
      </c>
      <c r="D411" s="82" t="n">
        <v>0</v>
      </c>
      <c r="E411" s="82" t="n">
        <v>0</v>
      </c>
      <c r="F411" s="82" t="n">
        <v>0</v>
      </c>
      <c r="G411" s="82" t="n">
        <v>0</v>
      </c>
      <c r="H411" s="82" t="n">
        <v>0</v>
      </c>
      <c r="I411" s="82" t="n">
        <v>0</v>
      </c>
      <c r="J411" s="82" t="n">
        <v>0</v>
      </c>
      <c r="K411" s="82" t="n">
        <v>0</v>
      </c>
      <c r="L411" s="82" t="n">
        <v>0</v>
      </c>
      <c r="M411" s="82" t="n">
        <v>0</v>
      </c>
      <c r="N411" s="82" t="n">
        <v>0</v>
      </c>
      <c r="O411" s="82" t="n">
        <v>0</v>
      </c>
      <c r="P411" s="82" t="n">
        <v>0</v>
      </c>
      <c r="Q411" s="82" t="n">
        <v>0</v>
      </c>
      <c r="R411" s="82" t="n">
        <v>0</v>
      </c>
      <c r="S411" s="82" t="n">
        <v>0</v>
      </c>
      <c r="T411" s="82" t="n">
        <v>0</v>
      </c>
      <c r="U411" s="82" t="n">
        <v>0</v>
      </c>
      <c r="V411" s="82" t="n">
        <v>0</v>
      </c>
      <c r="W411" s="82" t="n">
        <v>0</v>
      </c>
      <c r="X411" s="82" t="n">
        <v>0</v>
      </c>
      <c r="Y411" s="82" t="n">
        <v>0</v>
      </c>
      <c r="Z411" s="82" t="n">
        <v>0</v>
      </c>
      <c r="AA411" s="82" t="n">
        <v>0</v>
      </c>
      <c r="AB411" s="82" t="n">
        <v>0</v>
      </c>
      <c r="AC411" s="82" t="n">
        <v>0</v>
      </c>
      <c r="AD411" s="82" t="n">
        <v>0</v>
      </c>
      <c r="AE411" s="82" t="n">
        <v>0</v>
      </c>
      <c r="AF411" s="82" t="n">
        <v>0</v>
      </c>
      <c r="AG411" s="82" t="n">
        <v>0</v>
      </c>
      <c r="AH411" s="82" t="n">
        <v>0</v>
      </c>
    </row>
    <row r="412" ht="15.75" customHeight="1" s="120">
      <c r="A412" s="81" t="inlineStr">
        <is>
          <t>Virginia</t>
        </is>
      </c>
      <c r="B412" s="82" t="inlineStr">
        <is>
          <t>Agriculture - CH4 - Agricultural Residue Burning</t>
        </is>
      </c>
      <c r="C412" s="82">
        <f>VLOOKUP(B412,$AJ$3:$AK$11,2,FALSE)</f>
        <v/>
      </c>
      <c r="D412" s="82" t="n">
        <v>0</v>
      </c>
      <c r="E412" s="82" t="n">
        <v>0</v>
      </c>
      <c r="F412" s="82" t="n">
        <v>0</v>
      </c>
      <c r="G412" s="82" t="n">
        <v>0</v>
      </c>
      <c r="H412" s="82" t="n">
        <v>0</v>
      </c>
      <c r="I412" s="82" t="n">
        <v>0</v>
      </c>
      <c r="J412" s="82" t="n">
        <v>0</v>
      </c>
      <c r="K412" s="82" t="n">
        <v>0</v>
      </c>
      <c r="L412" s="82" t="n">
        <v>0</v>
      </c>
      <c r="M412" s="82" t="n">
        <v>0</v>
      </c>
      <c r="N412" s="82" t="n">
        <v>0</v>
      </c>
      <c r="O412" s="82" t="n">
        <v>0</v>
      </c>
      <c r="P412" s="82" t="n">
        <v>0</v>
      </c>
      <c r="Q412" s="82" t="n">
        <v>0</v>
      </c>
      <c r="R412" s="82" t="n">
        <v>0</v>
      </c>
      <c r="S412" s="82" t="n">
        <v>0</v>
      </c>
      <c r="T412" s="82" t="n">
        <v>0</v>
      </c>
      <c r="U412" s="82" t="n">
        <v>0</v>
      </c>
      <c r="V412" s="82" t="n">
        <v>0</v>
      </c>
      <c r="W412" s="82" t="n">
        <v>0</v>
      </c>
      <c r="X412" s="82" t="n">
        <v>0</v>
      </c>
      <c r="Y412" s="82" t="n">
        <v>0</v>
      </c>
      <c r="Z412" s="82" t="n">
        <v>0</v>
      </c>
      <c r="AA412" s="82" t="n">
        <v>0</v>
      </c>
      <c r="AB412" s="82" t="n">
        <v>0</v>
      </c>
      <c r="AC412" s="82" t="n">
        <v>0</v>
      </c>
      <c r="AD412" s="82" t="n">
        <v>0</v>
      </c>
      <c r="AE412" s="82" t="n">
        <v>0</v>
      </c>
      <c r="AF412" s="82" t="n">
        <v>0</v>
      </c>
      <c r="AG412" s="82" t="n">
        <v>0</v>
      </c>
      <c r="AH412" s="82" t="n">
        <v>0</v>
      </c>
    </row>
    <row r="413" ht="15.75" customHeight="1" s="120">
      <c r="A413" s="81" t="inlineStr">
        <is>
          <t>Virginia</t>
        </is>
      </c>
      <c r="B413" s="82" t="inlineStr">
        <is>
          <t>Agriculture - N2O - Manure Management</t>
        </is>
      </c>
      <c r="C413" s="82">
        <f>VLOOKUP(B413,$AJ$3:$AK$11,2,FALSE)</f>
        <v/>
      </c>
      <c r="D413" s="82" t="n">
        <v>0.33</v>
      </c>
      <c r="E413" s="82" t="n">
        <v>0.35</v>
      </c>
      <c r="F413" s="82" t="n">
        <v>0.37</v>
      </c>
      <c r="G413" s="82" t="n">
        <v>0.37</v>
      </c>
      <c r="H413" s="82" t="n">
        <v>0.38</v>
      </c>
      <c r="I413" s="82" t="n">
        <v>0.39</v>
      </c>
      <c r="J413" s="82" t="n">
        <v>0.39</v>
      </c>
      <c r="K413" s="82" t="n">
        <v>0.38</v>
      </c>
      <c r="L413" s="82" t="n">
        <v>0.37</v>
      </c>
      <c r="M413" s="82" t="n">
        <v>0.35</v>
      </c>
      <c r="N413" s="82" t="n">
        <v>0.35</v>
      </c>
      <c r="O413" s="82" t="n">
        <v>0.35</v>
      </c>
      <c r="P413" s="82" t="n">
        <v>0.32</v>
      </c>
      <c r="Q413" s="82" t="n">
        <v>0.33</v>
      </c>
      <c r="R413" s="82" t="n">
        <v>0.3</v>
      </c>
      <c r="S413" s="82" t="n">
        <v>0.3</v>
      </c>
      <c r="T413" s="82" t="n">
        <v>0.3</v>
      </c>
      <c r="U413" s="82" t="n">
        <v>0.28</v>
      </c>
      <c r="V413" s="82" t="n">
        <v>0.27</v>
      </c>
      <c r="W413" s="82" t="n">
        <v>0.26</v>
      </c>
      <c r="X413" s="82" t="n">
        <v>0.27</v>
      </c>
      <c r="Y413" s="82" t="n">
        <v>0.27</v>
      </c>
      <c r="Z413" s="82" t="n">
        <v>0.26</v>
      </c>
      <c r="AA413" s="82" t="n">
        <v>0.26</v>
      </c>
      <c r="AB413" s="82" t="n">
        <v>0.27</v>
      </c>
      <c r="AC413" s="82" t="n">
        <v>0.27</v>
      </c>
      <c r="AD413" s="82" t="n">
        <v>0.28</v>
      </c>
      <c r="AE413" s="82" t="n">
        <v>0.28</v>
      </c>
      <c r="AF413" s="82" t="n">
        <v>0</v>
      </c>
      <c r="AG413" s="82" t="n">
        <v>0</v>
      </c>
      <c r="AH413" s="82" t="n">
        <v>0</v>
      </c>
    </row>
    <row r="414" ht="15.75" customHeight="1" s="120">
      <c r="A414" s="81" t="inlineStr">
        <is>
          <t>Virginia</t>
        </is>
      </c>
      <c r="B414" s="82" t="inlineStr">
        <is>
          <t>Agriculture - N2O - Ag Soils</t>
        </is>
      </c>
      <c r="C414" s="82">
        <f>VLOOKUP(B414,$AJ$3:$AK$11,2,FALSE)</f>
        <v/>
      </c>
      <c r="D414" s="82" t="n">
        <v>3.01</v>
      </c>
      <c r="E414" s="82" t="n">
        <v>3.05</v>
      </c>
      <c r="F414" s="82" t="n">
        <v>3.17</v>
      </c>
      <c r="G414" s="82" t="n">
        <v>3.04</v>
      </c>
      <c r="H414" s="82" t="n">
        <v>3.13</v>
      </c>
      <c r="I414" s="82" t="n">
        <v>3.09</v>
      </c>
      <c r="J414" s="82" t="n">
        <v>3.23</v>
      </c>
      <c r="K414" s="82" t="n">
        <v>3.14</v>
      </c>
      <c r="L414" s="82" t="n">
        <v>3.11</v>
      </c>
      <c r="M414" s="82" t="n">
        <v>3.13</v>
      </c>
      <c r="N414" s="82" t="n">
        <v>3.11</v>
      </c>
      <c r="O414" s="82" t="n">
        <v>3.1</v>
      </c>
      <c r="P414" s="82" t="n">
        <v>2.97</v>
      </c>
      <c r="Q414" s="82" t="n">
        <v>3.04</v>
      </c>
      <c r="R414" s="82" t="n">
        <v>2.99</v>
      </c>
      <c r="S414" s="82" t="n">
        <v>2.97</v>
      </c>
      <c r="T414" s="82" t="n">
        <v>2.92</v>
      </c>
      <c r="U414" s="82" t="n">
        <v>2.91</v>
      </c>
      <c r="V414" s="82" t="n">
        <v>2.9</v>
      </c>
      <c r="W414" s="82" t="n">
        <v>2.79</v>
      </c>
      <c r="X414" s="82" t="n">
        <v>2.77</v>
      </c>
      <c r="Y414" s="82" t="n">
        <v>2.92</v>
      </c>
      <c r="Z414" s="82" t="n">
        <v>2.87</v>
      </c>
      <c r="AA414" s="82" t="n">
        <v>2.98</v>
      </c>
      <c r="AB414" s="82" t="n">
        <v>2.91</v>
      </c>
      <c r="AC414" s="82" t="n">
        <v>2.81</v>
      </c>
      <c r="AD414" s="82" t="n">
        <v>2.8</v>
      </c>
      <c r="AE414" s="82" t="n">
        <v>2.75</v>
      </c>
      <c r="AF414" s="82" t="n">
        <v>0</v>
      </c>
      <c r="AG414" s="82" t="n">
        <v>0</v>
      </c>
      <c r="AH414" s="82" t="n">
        <v>0</v>
      </c>
    </row>
    <row r="415" ht="15.75" customHeight="1" s="120">
      <c r="A415" s="81" t="inlineStr">
        <is>
          <t>Virginia</t>
        </is>
      </c>
      <c r="B415" s="82" t="inlineStr">
        <is>
          <t>Agriculture - N2O - Agricultural Residue Burning</t>
        </is>
      </c>
      <c r="C415" s="82">
        <f>VLOOKUP(B415,$AJ$3:$AK$11,2,FALSE)</f>
        <v/>
      </c>
      <c r="D415" s="82" t="n">
        <v>0</v>
      </c>
      <c r="E415" s="82" t="n">
        <v>0</v>
      </c>
      <c r="F415" s="82" t="n">
        <v>0</v>
      </c>
      <c r="G415" s="82" t="n">
        <v>0</v>
      </c>
      <c r="H415" s="82" t="n">
        <v>0</v>
      </c>
      <c r="I415" s="82" t="n">
        <v>0</v>
      </c>
      <c r="J415" s="82" t="n">
        <v>0</v>
      </c>
      <c r="K415" s="82" t="n">
        <v>0</v>
      </c>
      <c r="L415" s="82" t="n">
        <v>0</v>
      </c>
      <c r="M415" s="82" t="n">
        <v>0</v>
      </c>
      <c r="N415" s="82" t="n">
        <v>0</v>
      </c>
      <c r="O415" s="82" t="n">
        <v>0</v>
      </c>
      <c r="P415" s="82" t="n">
        <v>0</v>
      </c>
      <c r="Q415" s="82" t="n">
        <v>0</v>
      </c>
      <c r="R415" s="82" t="n">
        <v>0</v>
      </c>
      <c r="S415" s="82" t="n">
        <v>0</v>
      </c>
      <c r="T415" s="82" t="n">
        <v>0</v>
      </c>
      <c r="U415" s="82" t="n">
        <v>0</v>
      </c>
      <c r="V415" s="82" t="n">
        <v>0</v>
      </c>
      <c r="W415" s="82" t="n">
        <v>0</v>
      </c>
      <c r="X415" s="82" t="n">
        <v>0</v>
      </c>
      <c r="Y415" s="82" t="n">
        <v>0</v>
      </c>
      <c r="Z415" s="82" t="n">
        <v>0</v>
      </c>
      <c r="AA415" s="82" t="n">
        <v>0</v>
      </c>
      <c r="AB415" s="82" t="n">
        <v>0</v>
      </c>
      <c r="AC415" s="82" t="n">
        <v>0</v>
      </c>
      <c r="AD415" s="82" t="n">
        <v>0</v>
      </c>
      <c r="AE415" s="82" t="n">
        <v>0</v>
      </c>
      <c r="AF415" s="82" t="n">
        <v>0</v>
      </c>
      <c r="AG415" s="82" t="n">
        <v>0</v>
      </c>
      <c r="AH415" s="82" t="n">
        <v>0</v>
      </c>
    </row>
    <row r="416" ht="15.75" customHeight="1" s="120">
      <c r="A416" s="81" t="inlineStr">
        <is>
          <t>Washington</t>
        </is>
      </c>
      <c r="B416" s="82" t="inlineStr">
        <is>
          <t>Agriculture - CO2 - Liming</t>
        </is>
      </c>
      <c r="C416" s="82">
        <f>VLOOKUP(B416,$AJ$3:$AK$11,2,FALSE)</f>
        <v/>
      </c>
      <c r="D416" s="82" t="n">
        <v>0.01</v>
      </c>
      <c r="E416" s="82" t="n">
        <v>0.01</v>
      </c>
      <c r="F416" s="82" t="n">
        <v>0.01</v>
      </c>
      <c r="G416" s="82" t="n">
        <v>0</v>
      </c>
      <c r="H416" s="82" t="n">
        <v>0</v>
      </c>
      <c r="I416" s="82" t="n">
        <v>0</v>
      </c>
      <c r="J416" s="82" t="n">
        <v>0</v>
      </c>
      <c r="K416" s="82" t="n">
        <v>0</v>
      </c>
      <c r="L416" s="82" t="n">
        <v>0</v>
      </c>
      <c r="M416" s="82" t="n">
        <v>0</v>
      </c>
      <c r="N416" s="82" t="n">
        <v>0</v>
      </c>
      <c r="O416" s="82" t="n">
        <v>0</v>
      </c>
      <c r="P416" s="82" t="n">
        <v>0.06</v>
      </c>
      <c r="Q416" s="82" t="n">
        <v>0.01</v>
      </c>
      <c r="R416" s="82" t="n">
        <v>0.01</v>
      </c>
      <c r="S416" s="82" t="n">
        <v>0.03</v>
      </c>
      <c r="T416" s="82" t="n">
        <v>0.12</v>
      </c>
      <c r="U416" s="82" t="n">
        <v>0.1</v>
      </c>
      <c r="V416" s="82" t="n">
        <v>0</v>
      </c>
      <c r="W416" s="82" t="n">
        <v>0</v>
      </c>
      <c r="X416" s="82" t="n">
        <v>0</v>
      </c>
      <c r="Y416" s="82" t="n">
        <v>0</v>
      </c>
      <c r="Z416" s="82" t="n">
        <v>0</v>
      </c>
      <c r="AA416" s="82" t="n">
        <v>0</v>
      </c>
      <c r="AB416" s="82" t="n">
        <v>0.02</v>
      </c>
      <c r="AC416" s="82" t="n">
        <v>0.04</v>
      </c>
      <c r="AD416" s="82" t="n">
        <v>0.04</v>
      </c>
      <c r="AE416" s="82" t="n">
        <v>0.04</v>
      </c>
      <c r="AF416" s="82" t="n">
        <v>0</v>
      </c>
      <c r="AG416" s="82" t="n">
        <v>0</v>
      </c>
      <c r="AH416" s="82" t="n">
        <v>0</v>
      </c>
    </row>
    <row r="417" ht="15.75" customHeight="1" s="120">
      <c r="A417" s="81" t="inlineStr">
        <is>
          <t>Washington</t>
        </is>
      </c>
      <c r="B417" s="82" t="inlineStr">
        <is>
          <t>Agriculture - CO2 - Urea Fertilization</t>
        </is>
      </c>
      <c r="C417" s="82">
        <f>VLOOKUP(B417,$AJ$3:$AK$11,2,FALSE)</f>
        <v/>
      </c>
      <c r="D417" s="82" t="n">
        <v>0.03</v>
      </c>
      <c r="E417" s="82" t="n">
        <v>0.03</v>
      </c>
      <c r="F417" s="82" t="n">
        <v>0.03</v>
      </c>
      <c r="G417" s="82" t="n">
        <v>0.04</v>
      </c>
      <c r="H417" s="82" t="n">
        <v>0.04</v>
      </c>
      <c r="I417" s="82" t="n">
        <v>0.04</v>
      </c>
      <c r="J417" s="82" t="n">
        <v>0.04</v>
      </c>
      <c r="K417" s="82" t="n">
        <v>0.04</v>
      </c>
      <c r="L417" s="82" t="n">
        <v>0.04</v>
      </c>
      <c r="M417" s="82" t="n">
        <v>0.04</v>
      </c>
      <c r="N417" s="82" t="n">
        <v>0.04</v>
      </c>
      <c r="O417" s="82" t="n">
        <v>0.05</v>
      </c>
      <c r="P417" s="82" t="n">
        <v>0.04</v>
      </c>
      <c r="Q417" s="82" t="n">
        <v>0.05</v>
      </c>
      <c r="R417" s="82" t="n">
        <v>0.05</v>
      </c>
      <c r="S417" s="82" t="n">
        <v>0.06</v>
      </c>
      <c r="T417" s="82" t="n">
        <v>0.06</v>
      </c>
      <c r="U417" s="82" t="n">
        <v>0.07000000000000001</v>
      </c>
      <c r="V417" s="82" t="n">
        <v>0.07000000000000001</v>
      </c>
      <c r="W417" s="82" t="n">
        <v>0.05</v>
      </c>
      <c r="X417" s="82" t="n">
        <v>0.06</v>
      </c>
      <c r="Y417" s="82" t="n">
        <v>0.06</v>
      </c>
      <c r="Z417" s="82" t="n">
        <v>0.05</v>
      </c>
      <c r="AA417" s="82" t="n">
        <v>0.05</v>
      </c>
      <c r="AB417" s="82" t="n">
        <v>0.05</v>
      </c>
      <c r="AC417" s="82" t="n">
        <v>0.05</v>
      </c>
      <c r="AD417" s="82" t="n">
        <v>0.05</v>
      </c>
      <c r="AE417" s="82" t="n">
        <v>0.05</v>
      </c>
      <c r="AF417" s="82" t="n">
        <v>0</v>
      </c>
      <c r="AG417" s="82" t="n">
        <v>0</v>
      </c>
      <c r="AH417" s="82" t="n">
        <v>0</v>
      </c>
    </row>
    <row r="418" ht="15.75" customHeight="1" s="120">
      <c r="A418" s="81" t="inlineStr">
        <is>
          <t>Washington</t>
        </is>
      </c>
      <c r="B418" s="82" t="inlineStr">
        <is>
          <t>Agriculture - CH4 - Enteric Fermentation</t>
        </is>
      </c>
      <c r="C418" s="82">
        <f>VLOOKUP(B418,$AJ$3:$AK$11,2,FALSE)</f>
        <v/>
      </c>
      <c r="D418" s="82" t="n">
        <v>2.7</v>
      </c>
      <c r="E418" s="82" t="n">
        <v>2.77</v>
      </c>
      <c r="F418" s="82" t="n">
        <v>2.76</v>
      </c>
      <c r="G418" s="82" t="n">
        <v>2.82</v>
      </c>
      <c r="H418" s="82" t="n">
        <v>2.91</v>
      </c>
      <c r="I418" s="82" t="n">
        <v>2.74</v>
      </c>
      <c r="J418" s="82" t="n">
        <v>2.67</v>
      </c>
      <c r="K418" s="82" t="n">
        <v>2.6</v>
      </c>
      <c r="L418" s="82" t="n">
        <v>2.62</v>
      </c>
      <c r="M418" s="82" t="n">
        <v>2.63</v>
      </c>
      <c r="N418" s="82" t="n">
        <v>2.73</v>
      </c>
      <c r="O418" s="82" t="n">
        <v>2.66</v>
      </c>
      <c r="P418" s="82" t="n">
        <v>2.6</v>
      </c>
      <c r="Q418" s="82" t="n">
        <v>2.52</v>
      </c>
      <c r="R418" s="82" t="n">
        <v>2.55</v>
      </c>
      <c r="S418" s="82" t="n">
        <v>2.44</v>
      </c>
      <c r="T418" s="82" t="n">
        <v>2.49</v>
      </c>
      <c r="U418" s="82" t="n">
        <v>2.63</v>
      </c>
      <c r="V418" s="82" t="n">
        <v>2.52</v>
      </c>
      <c r="W418" s="82" t="n">
        <v>2.5</v>
      </c>
      <c r="X418" s="82" t="n">
        <v>2.4</v>
      </c>
      <c r="Y418" s="82" t="n">
        <v>2.49</v>
      </c>
      <c r="Z418" s="82" t="n">
        <v>2.55</v>
      </c>
      <c r="AA418" s="82" t="n">
        <v>2.58</v>
      </c>
      <c r="AB418" s="82" t="n">
        <v>2.53</v>
      </c>
      <c r="AC418" s="82" t="n">
        <v>2.58</v>
      </c>
      <c r="AD418" s="82" t="n">
        <v>2.61</v>
      </c>
      <c r="AE418" s="82" t="n">
        <v>2.61</v>
      </c>
      <c r="AF418" s="82" t="n">
        <v>0</v>
      </c>
      <c r="AG418" s="82" t="n">
        <v>0</v>
      </c>
      <c r="AH418" s="82" t="n">
        <v>0</v>
      </c>
    </row>
    <row r="419" ht="15.75" customHeight="1" s="120">
      <c r="A419" s="81" t="inlineStr">
        <is>
          <t>Washington</t>
        </is>
      </c>
      <c r="B419" s="82" t="inlineStr">
        <is>
          <t>Agriculture - CH4 - Manure Management</t>
        </is>
      </c>
      <c r="C419" s="82">
        <f>VLOOKUP(B419,$AJ$3:$AK$11,2,FALSE)</f>
        <v/>
      </c>
      <c r="D419" s="82" t="n">
        <v>0.64</v>
      </c>
      <c r="E419" s="82" t="n">
        <v>0.67</v>
      </c>
      <c r="F419" s="82" t="n">
        <v>0.68</v>
      </c>
      <c r="G419" s="82" t="n">
        <v>0.71</v>
      </c>
      <c r="H419" s="82" t="n">
        <v>0.78</v>
      </c>
      <c r="I419" s="82" t="n">
        <v>0.8100000000000001</v>
      </c>
      <c r="J419" s="82" t="n">
        <v>0.82</v>
      </c>
      <c r="K419" s="82" t="n">
        <v>0.86</v>
      </c>
      <c r="L419" s="82" t="n">
        <v>0.91</v>
      </c>
      <c r="M419" s="82" t="n">
        <v>0.92</v>
      </c>
      <c r="N419" s="82" t="n">
        <v>0.95</v>
      </c>
      <c r="O419" s="82" t="n">
        <v>0.97</v>
      </c>
      <c r="P419" s="82" t="n">
        <v>1.01</v>
      </c>
      <c r="Q419" s="82" t="n">
        <v>1.07</v>
      </c>
      <c r="R419" s="82" t="n">
        <v>1.02</v>
      </c>
      <c r="S419" s="82" t="n">
        <v>1.01</v>
      </c>
      <c r="T419" s="82" t="n">
        <v>1.04</v>
      </c>
      <c r="U419" s="82" t="n">
        <v>1.1</v>
      </c>
      <c r="V419" s="82" t="n">
        <v>1.13</v>
      </c>
      <c r="W419" s="82" t="n">
        <v>1.17</v>
      </c>
      <c r="X419" s="82" t="n">
        <v>1.13</v>
      </c>
      <c r="Y419" s="82" t="n">
        <v>1.19</v>
      </c>
      <c r="Z419" s="82" t="n">
        <v>1.29</v>
      </c>
      <c r="AA419" s="82" t="n">
        <v>1.32</v>
      </c>
      <c r="AB419" s="82" t="n">
        <v>1.37</v>
      </c>
      <c r="AC419" s="82" t="n">
        <v>1.42</v>
      </c>
      <c r="AD419" s="82" t="n">
        <v>1.36</v>
      </c>
      <c r="AE419" s="82" t="n">
        <v>1.39</v>
      </c>
      <c r="AF419" s="82" t="n">
        <v>0</v>
      </c>
      <c r="AG419" s="82" t="n">
        <v>0</v>
      </c>
      <c r="AH419" s="82" t="n">
        <v>0</v>
      </c>
    </row>
    <row r="420" ht="15.75" customHeight="1" s="120">
      <c r="A420" s="81" t="inlineStr">
        <is>
          <t>Washington</t>
        </is>
      </c>
      <c r="B420" s="82" t="inlineStr">
        <is>
          <t>Agriculture - CH4 - Rice Cultivation</t>
        </is>
      </c>
      <c r="C420" s="82">
        <f>VLOOKUP(B420,$AJ$3:$AK$11,2,FALSE)</f>
        <v/>
      </c>
      <c r="D420" s="82" t="n">
        <v>0</v>
      </c>
      <c r="E420" s="82" t="n">
        <v>0</v>
      </c>
      <c r="F420" s="82" t="n">
        <v>0</v>
      </c>
      <c r="G420" s="82" t="n">
        <v>0</v>
      </c>
      <c r="H420" s="82" t="n">
        <v>0</v>
      </c>
      <c r="I420" s="82" t="n">
        <v>0</v>
      </c>
      <c r="J420" s="82" t="n">
        <v>0</v>
      </c>
      <c r="K420" s="82" t="n">
        <v>0</v>
      </c>
      <c r="L420" s="82" t="n">
        <v>0</v>
      </c>
      <c r="M420" s="82" t="n">
        <v>0</v>
      </c>
      <c r="N420" s="82" t="n">
        <v>0</v>
      </c>
      <c r="O420" s="82" t="n">
        <v>0</v>
      </c>
      <c r="P420" s="82" t="n">
        <v>0</v>
      </c>
      <c r="Q420" s="82" t="n">
        <v>0</v>
      </c>
      <c r="R420" s="82" t="n">
        <v>0</v>
      </c>
      <c r="S420" s="82" t="n">
        <v>0</v>
      </c>
      <c r="T420" s="82" t="n">
        <v>0</v>
      </c>
      <c r="U420" s="82" t="n">
        <v>0</v>
      </c>
      <c r="V420" s="82" t="n">
        <v>0</v>
      </c>
      <c r="W420" s="82" t="n">
        <v>0</v>
      </c>
      <c r="X420" s="82" t="n">
        <v>0</v>
      </c>
      <c r="Y420" s="82" t="n">
        <v>0</v>
      </c>
      <c r="Z420" s="82" t="n">
        <v>0</v>
      </c>
      <c r="AA420" s="82" t="n">
        <v>0</v>
      </c>
      <c r="AB420" s="82" t="n">
        <v>0</v>
      </c>
      <c r="AC420" s="82" t="n">
        <v>0</v>
      </c>
      <c r="AD420" s="82" t="n">
        <v>0</v>
      </c>
      <c r="AE420" s="82" t="n">
        <v>0</v>
      </c>
      <c r="AF420" s="82" t="n">
        <v>0</v>
      </c>
      <c r="AG420" s="82" t="n">
        <v>0</v>
      </c>
      <c r="AH420" s="82" t="n">
        <v>0</v>
      </c>
    </row>
    <row r="421" ht="15.75" customHeight="1" s="120">
      <c r="A421" s="81" t="inlineStr">
        <is>
          <t>Washington</t>
        </is>
      </c>
      <c r="B421" s="82" t="inlineStr">
        <is>
          <t>Agriculture - CH4 - Agricultural Residue Burning</t>
        </is>
      </c>
      <c r="C421" s="82">
        <f>VLOOKUP(B421,$AJ$3:$AK$11,2,FALSE)</f>
        <v/>
      </c>
      <c r="D421" s="82" t="n">
        <v>0.02</v>
      </c>
      <c r="E421" s="82" t="n">
        <v>0.02</v>
      </c>
      <c r="F421" s="82" t="n">
        <v>0.02</v>
      </c>
      <c r="G421" s="82" t="n">
        <v>0.02</v>
      </c>
      <c r="H421" s="82" t="n">
        <v>0.02</v>
      </c>
      <c r="I421" s="82" t="n">
        <v>0.02</v>
      </c>
      <c r="J421" s="82" t="n">
        <v>0.02</v>
      </c>
      <c r="K421" s="82" t="n">
        <v>0.02</v>
      </c>
      <c r="L421" s="82" t="n">
        <v>0.02</v>
      </c>
      <c r="M421" s="82" t="n">
        <v>0.02</v>
      </c>
      <c r="N421" s="82" t="n">
        <v>0.02</v>
      </c>
      <c r="O421" s="82" t="n">
        <v>0.02</v>
      </c>
      <c r="P421" s="82" t="n">
        <v>0.02</v>
      </c>
      <c r="Q421" s="82" t="n">
        <v>0.01</v>
      </c>
      <c r="R421" s="82" t="n">
        <v>0.02</v>
      </c>
      <c r="S421" s="82" t="n">
        <v>0.02</v>
      </c>
      <c r="T421" s="82" t="n">
        <v>0.01</v>
      </c>
      <c r="U421" s="82" t="n">
        <v>0.03</v>
      </c>
      <c r="V421" s="82" t="n">
        <v>0.02</v>
      </c>
      <c r="W421" s="82" t="n">
        <v>0.02</v>
      </c>
      <c r="X421" s="82" t="n">
        <v>0.02</v>
      </c>
      <c r="Y421" s="82" t="n">
        <v>0.02</v>
      </c>
      <c r="Z421" s="82" t="n">
        <v>0.02</v>
      </c>
      <c r="AA421" s="82" t="n">
        <v>0.02</v>
      </c>
      <c r="AB421" s="82" t="n">
        <v>0.01</v>
      </c>
      <c r="AC421" s="82" t="n">
        <v>0.01</v>
      </c>
      <c r="AD421" s="82" t="n">
        <v>0.02</v>
      </c>
      <c r="AE421" s="82" t="n">
        <v>0.02</v>
      </c>
      <c r="AF421" s="82" t="n">
        <v>0</v>
      </c>
      <c r="AG421" s="82" t="n">
        <v>0</v>
      </c>
      <c r="AH421" s="82" t="n">
        <v>0</v>
      </c>
    </row>
    <row r="422" ht="15.75" customHeight="1" s="120">
      <c r="A422" s="81" t="inlineStr">
        <is>
          <t>Washington</t>
        </is>
      </c>
      <c r="B422" s="82" t="inlineStr">
        <is>
          <t>Agriculture - N2O - Manure Management</t>
        </is>
      </c>
      <c r="C422" s="82">
        <f>VLOOKUP(B422,$AJ$3:$AK$11,2,FALSE)</f>
        <v/>
      </c>
      <c r="D422" s="82" t="n">
        <v>0.22</v>
      </c>
      <c r="E422" s="82" t="n">
        <v>0.23</v>
      </c>
      <c r="F422" s="82" t="n">
        <v>0.24</v>
      </c>
      <c r="G422" s="82" t="n">
        <v>0.24</v>
      </c>
      <c r="H422" s="82" t="n">
        <v>0.26</v>
      </c>
      <c r="I422" s="82" t="n">
        <v>0.24</v>
      </c>
      <c r="J422" s="82" t="n">
        <v>0.23</v>
      </c>
      <c r="K422" s="82" t="n">
        <v>0.22</v>
      </c>
      <c r="L422" s="82" t="n">
        <v>0.25</v>
      </c>
      <c r="M422" s="82" t="n">
        <v>0.26</v>
      </c>
      <c r="N422" s="82" t="n">
        <v>0.29</v>
      </c>
      <c r="O422" s="82" t="n">
        <v>0.3</v>
      </c>
      <c r="P422" s="82" t="n">
        <v>0.31</v>
      </c>
      <c r="Q422" s="82" t="n">
        <v>0.28</v>
      </c>
      <c r="R422" s="82" t="n">
        <v>0.26</v>
      </c>
      <c r="S422" s="82" t="n">
        <v>0.26</v>
      </c>
      <c r="T422" s="82" t="n">
        <v>0.25</v>
      </c>
      <c r="U422" s="82" t="n">
        <v>0.26</v>
      </c>
      <c r="V422" s="82" t="n">
        <v>0.24</v>
      </c>
      <c r="W422" s="82" t="n">
        <v>0.25</v>
      </c>
      <c r="X422" s="82" t="n">
        <v>0.26</v>
      </c>
      <c r="Y422" s="82" t="n">
        <v>0.24</v>
      </c>
      <c r="Z422" s="82" t="n">
        <v>0.24</v>
      </c>
      <c r="AA422" s="82" t="n">
        <v>0.24</v>
      </c>
      <c r="AB422" s="82" t="n">
        <v>0.25</v>
      </c>
      <c r="AC422" s="82" t="n">
        <v>0.26</v>
      </c>
      <c r="AD422" s="82" t="n">
        <v>0.25</v>
      </c>
      <c r="AE422" s="82" t="n">
        <v>0.25</v>
      </c>
      <c r="AF422" s="82" t="n">
        <v>0</v>
      </c>
      <c r="AG422" s="82" t="n">
        <v>0</v>
      </c>
      <c r="AH422" s="82" t="n">
        <v>0</v>
      </c>
    </row>
    <row r="423" ht="15.75" customHeight="1" s="120">
      <c r="A423" s="81" t="inlineStr">
        <is>
          <t>Washington</t>
        </is>
      </c>
      <c r="B423" s="82" t="inlineStr">
        <is>
          <t>Agriculture - N2O - Ag Soils</t>
        </is>
      </c>
      <c r="C423" s="82">
        <f>VLOOKUP(B423,$AJ$3:$AK$11,2,FALSE)</f>
        <v/>
      </c>
      <c r="D423" s="82" t="n">
        <v>2.86</v>
      </c>
      <c r="E423" s="82" t="n">
        <v>2.82</v>
      </c>
      <c r="F423" s="82" t="n">
        <v>2.83</v>
      </c>
      <c r="G423" s="82" t="n">
        <v>3.05</v>
      </c>
      <c r="H423" s="82" t="n">
        <v>3.13</v>
      </c>
      <c r="I423" s="82" t="n">
        <v>3.16</v>
      </c>
      <c r="J423" s="82" t="n">
        <v>3.15</v>
      </c>
      <c r="K423" s="82" t="n">
        <v>3.07</v>
      </c>
      <c r="L423" s="82" t="n">
        <v>3.03</v>
      </c>
      <c r="M423" s="82" t="n">
        <v>2.91</v>
      </c>
      <c r="N423" s="82" t="n">
        <v>2.94</v>
      </c>
      <c r="O423" s="82" t="n">
        <v>2.77</v>
      </c>
      <c r="P423" s="82" t="n">
        <v>2.78</v>
      </c>
      <c r="Q423" s="82" t="n">
        <v>2.95</v>
      </c>
      <c r="R423" s="82" t="n">
        <v>2.99</v>
      </c>
      <c r="S423" s="82" t="n">
        <v>2.86</v>
      </c>
      <c r="T423" s="82" t="n">
        <v>2.81</v>
      </c>
      <c r="U423" s="82" t="n">
        <v>2.89</v>
      </c>
      <c r="V423" s="82" t="n">
        <v>2.71</v>
      </c>
      <c r="W423" s="82" t="n">
        <v>2.66</v>
      </c>
      <c r="X423" s="82" t="n">
        <v>2.62</v>
      </c>
      <c r="Y423" s="82" t="n">
        <v>2.76</v>
      </c>
      <c r="Z423" s="82" t="n">
        <v>2.87</v>
      </c>
      <c r="AA423" s="82" t="n">
        <v>2.85</v>
      </c>
      <c r="AB423" s="82" t="n">
        <v>2.52</v>
      </c>
      <c r="AC423" s="82" t="n">
        <v>2.52</v>
      </c>
      <c r="AD423" s="82" t="n">
        <v>2.65</v>
      </c>
      <c r="AE423" s="82" t="n">
        <v>2.23</v>
      </c>
      <c r="AF423" s="82" t="n">
        <v>0</v>
      </c>
      <c r="AG423" s="82" t="n">
        <v>0</v>
      </c>
      <c r="AH423" s="82" t="n">
        <v>0</v>
      </c>
    </row>
    <row r="424" ht="15.75" customHeight="1" s="120">
      <c r="A424" s="81" t="inlineStr">
        <is>
          <t>Washington</t>
        </is>
      </c>
      <c r="B424" s="82" t="inlineStr">
        <is>
          <t>Agriculture - N2O - Agricultural Residue Burning</t>
        </is>
      </c>
      <c r="C424" s="82">
        <f>VLOOKUP(B424,$AJ$3:$AK$11,2,FALSE)</f>
        <v/>
      </c>
      <c r="D424" s="82" t="n">
        <v>0.01</v>
      </c>
      <c r="E424" s="82" t="n">
        <v>0</v>
      </c>
      <c r="F424" s="82" t="n">
        <v>0</v>
      </c>
      <c r="G424" s="82" t="n">
        <v>0.01</v>
      </c>
      <c r="H424" s="82" t="n">
        <v>0</v>
      </c>
      <c r="I424" s="82" t="n">
        <v>0.01</v>
      </c>
      <c r="J424" s="82" t="n">
        <v>0.01</v>
      </c>
      <c r="K424" s="82" t="n">
        <v>0.01</v>
      </c>
      <c r="L424" s="82" t="n">
        <v>0.01</v>
      </c>
      <c r="M424" s="82" t="n">
        <v>0</v>
      </c>
      <c r="N424" s="82" t="n">
        <v>0.01</v>
      </c>
      <c r="O424" s="82" t="n">
        <v>0</v>
      </c>
      <c r="P424" s="82" t="n">
        <v>0</v>
      </c>
      <c r="Q424" s="82" t="n">
        <v>0</v>
      </c>
      <c r="R424" s="82" t="n">
        <v>0.01</v>
      </c>
      <c r="S424" s="82" t="n">
        <v>0</v>
      </c>
      <c r="T424" s="82" t="n">
        <v>0</v>
      </c>
      <c r="U424" s="82" t="n">
        <v>0.01</v>
      </c>
      <c r="V424" s="82" t="n">
        <v>0</v>
      </c>
      <c r="W424" s="82" t="n">
        <v>0</v>
      </c>
      <c r="X424" s="82" t="n">
        <v>0.01</v>
      </c>
      <c r="Y424" s="82" t="n">
        <v>0.01</v>
      </c>
      <c r="Z424" s="82" t="n">
        <v>0.01</v>
      </c>
      <c r="AA424" s="82" t="n">
        <v>0.01</v>
      </c>
      <c r="AB424" s="82" t="n">
        <v>0</v>
      </c>
      <c r="AC424" s="82" t="n">
        <v>0</v>
      </c>
      <c r="AD424" s="82" t="n">
        <v>0.01</v>
      </c>
      <c r="AE424" s="82" t="n">
        <v>0</v>
      </c>
      <c r="AF424" s="82" t="n">
        <v>0</v>
      </c>
      <c r="AG424" s="82" t="n">
        <v>0</v>
      </c>
      <c r="AH424" s="82" t="n">
        <v>0</v>
      </c>
    </row>
    <row r="425" ht="15.75" customHeight="1" s="120">
      <c r="A425" s="81" t="inlineStr">
        <is>
          <t>West Virginia</t>
        </is>
      </c>
      <c r="B425" s="82" t="inlineStr">
        <is>
          <t>Agriculture - CO2 - Liming</t>
        </is>
      </c>
      <c r="C425" s="82">
        <f>VLOOKUP(B425,$AJ$3:$AK$11,2,FALSE)</f>
        <v/>
      </c>
      <c r="D425" s="82" t="n">
        <v>0.01</v>
      </c>
      <c r="E425" s="82" t="n">
        <v>0.01</v>
      </c>
      <c r="F425" s="82" t="n">
        <v>0.01</v>
      </c>
      <c r="G425" s="82" t="n">
        <v>0</v>
      </c>
      <c r="H425" s="82" t="n">
        <v>0</v>
      </c>
      <c r="I425" s="82" t="n">
        <v>0</v>
      </c>
      <c r="J425" s="82" t="n">
        <v>0</v>
      </c>
      <c r="K425" s="82" t="n">
        <v>0</v>
      </c>
      <c r="L425" s="82" t="n">
        <v>0</v>
      </c>
      <c r="M425" s="82" t="n">
        <v>0</v>
      </c>
      <c r="N425" s="82" t="n">
        <v>0</v>
      </c>
      <c r="O425" s="82" t="n">
        <v>0</v>
      </c>
      <c r="P425" s="82" t="n">
        <v>0.06</v>
      </c>
      <c r="Q425" s="82" t="n">
        <v>0.01</v>
      </c>
      <c r="R425" s="82" t="n">
        <v>0.01</v>
      </c>
      <c r="S425" s="82" t="n">
        <v>0.03</v>
      </c>
      <c r="T425" s="82" t="n">
        <v>0.12</v>
      </c>
      <c r="U425" s="82" t="n">
        <v>0</v>
      </c>
      <c r="V425" s="82" t="n">
        <v>0</v>
      </c>
      <c r="W425" s="82" t="n">
        <v>0</v>
      </c>
      <c r="X425" s="82" t="n">
        <v>0</v>
      </c>
      <c r="Y425" s="82" t="n">
        <v>0</v>
      </c>
      <c r="Z425" s="82" t="n">
        <v>0</v>
      </c>
      <c r="AA425" s="82" t="n">
        <v>0</v>
      </c>
      <c r="AB425" s="82" t="n">
        <v>0.02</v>
      </c>
      <c r="AC425" s="82" t="n">
        <v>0.04</v>
      </c>
      <c r="AD425" s="82" t="n">
        <v>0.04</v>
      </c>
      <c r="AE425" s="82" t="n">
        <v>0.04</v>
      </c>
      <c r="AF425" s="82" t="n">
        <v>0</v>
      </c>
      <c r="AG425" s="82" t="n">
        <v>0</v>
      </c>
      <c r="AH425" s="82" t="n">
        <v>0</v>
      </c>
    </row>
    <row r="426" ht="15.75" customHeight="1" s="120">
      <c r="A426" s="81" t="inlineStr">
        <is>
          <t>West Virginia</t>
        </is>
      </c>
      <c r="B426" s="82" t="inlineStr">
        <is>
          <t>Agriculture - CO2 - Urea Fertilization</t>
        </is>
      </c>
      <c r="C426" s="82">
        <f>VLOOKUP(B426,$AJ$3:$AK$11,2,FALSE)</f>
        <v/>
      </c>
      <c r="D426" s="82" t="n">
        <v>0</v>
      </c>
      <c r="E426" s="82" t="n">
        <v>0</v>
      </c>
      <c r="F426" s="82" t="n">
        <v>0</v>
      </c>
      <c r="G426" s="82" t="n">
        <v>0</v>
      </c>
      <c r="H426" s="82" t="n">
        <v>0</v>
      </c>
      <c r="I426" s="82" t="n">
        <v>0</v>
      </c>
      <c r="J426" s="82" t="n">
        <v>0</v>
      </c>
      <c r="K426" s="82" t="n">
        <v>0</v>
      </c>
      <c r="L426" s="82" t="n">
        <v>0.01</v>
      </c>
      <c r="M426" s="82" t="n">
        <v>0.01</v>
      </c>
      <c r="N426" s="82" t="n">
        <v>0</v>
      </c>
      <c r="O426" s="82" t="n">
        <v>0.01</v>
      </c>
      <c r="P426" s="82" t="n">
        <v>0.01</v>
      </c>
      <c r="Q426" s="82" t="n">
        <v>0.01</v>
      </c>
      <c r="R426" s="82" t="n">
        <v>0.02</v>
      </c>
      <c r="S426" s="82" t="n">
        <v>0.03</v>
      </c>
      <c r="T426" s="82" t="n">
        <v>0.03</v>
      </c>
      <c r="U426" s="82" t="n">
        <v>0.02</v>
      </c>
      <c r="V426" s="82" t="n">
        <v>0</v>
      </c>
      <c r="W426" s="82" t="n">
        <v>0</v>
      </c>
      <c r="X426" s="82" t="n">
        <v>0</v>
      </c>
      <c r="Y426" s="82" t="n">
        <v>0</v>
      </c>
      <c r="Z426" s="82" t="n">
        <v>0</v>
      </c>
      <c r="AA426" s="82" t="n">
        <v>0</v>
      </c>
      <c r="AB426" s="82" t="n">
        <v>0</v>
      </c>
      <c r="AC426" s="82" t="n">
        <v>0</v>
      </c>
      <c r="AD426" s="82" t="n">
        <v>0</v>
      </c>
      <c r="AE426" s="82" t="n">
        <v>0</v>
      </c>
      <c r="AF426" s="82" t="n">
        <v>0</v>
      </c>
      <c r="AG426" s="82" t="n">
        <v>0</v>
      </c>
      <c r="AH426" s="82" t="n">
        <v>0</v>
      </c>
    </row>
    <row r="427" ht="15.75" customHeight="1" s="120">
      <c r="A427" s="81" t="inlineStr">
        <is>
          <t>West Virginia</t>
        </is>
      </c>
      <c r="B427" s="82" t="inlineStr">
        <is>
          <t>Agriculture - CH4 - Enteric Fermentation</t>
        </is>
      </c>
      <c r="C427" s="82">
        <f>VLOOKUP(B427,$AJ$3:$AK$11,2,FALSE)</f>
        <v/>
      </c>
      <c r="D427" s="82" t="n">
        <v>0.79</v>
      </c>
      <c r="E427" s="82" t="n">
        <v>0.83</v>
      </c>
      <c r="F427" s="82" t="n">
        <v>0.85</v>
      </c>
      <c r="G427" s="82" t="n">
        <v>0.84</v>
      </c>
      <c r="H427" s="82" t="n">
        <v>0.84</v>
      </c>
      <c r="I427" s="82" t="n">
        <v>0.85</v>
      </c>
      <c r="J427" s="82" t="n">
        <v>0.84</v>
      </c>
      <c r="K427" s="82" t="n">
        <v>0.79</v>
      </c>
      <c r="L427" s="82" t="n">
        <v>0.78</v>
      </c>
      <c r="M427" s="82" t="n">
        <v>0.77</v>
      </c>
      <c r="N427" s="82" t="n">
        <v>0.73</v>
      </c>
      <c r="O427" s="82" t="n">
        <v>0.71</v>
      </c>
      <c r="P427" s="82" t="n">
        <v>0.74</v>
      </c>
      <c r="Q427" s="82" t="n">
        <v>0.72</v>
      </c>
      <c r="R427" s="82" t="n">
        <v>0.6899999999999999</v>
      </c>
      <c r="S427" s="82" t="n">
        <v>0.73</v>
      </c>
      <c r="T427" s="82" t="n">
        <v>0.75</v>
      </c>
      <c r="U427" s="82" t="n">
        <v>0.78</v>
      </c>
      <c r="V427" s="82" t="n">
        <v>0.75</v>
      </c>
      <c r="W427" s="82" t="n">
        <v>0.77</v>
      </c>
      <c r="X427" s="82" t="n">
        <v>0.7</v>
      </c>
      <c r="Y427" s="82" t="n">
        <v>0.71</v>
      </c>
      <c r="Z427" s="82" t="n">
        <v>0.73</v>
      </c>
      <c r="AA427" s="82" t="n">
        <v>0.74</v>
      </c>
      <c r="AB427" s="82" t="n">
        <v>0.71</v>
      </c>
      <c r="AC427" s="82" t="n">
        <v>0.68</v>
      </c>
      <c r="AD427" s="82" t="n">
        <v>0.71</v>
      </c>
      <c r="AE427" s="82" t="n">
        <v>0.73</v>
      </c>
      <c r="AF427" s="82" t="n">
        <v>0</v>
      </c>
      <c r="AG427" s="82" t="n">
        <v>0</v>
      </c>
      <c r="AH427" s="82" t="n">
        <v>0</v>
      </c>
    </row>
    <row r="428" ht="15.75" customHeight="1" s="120">
      <c r="A428" s="81" t="inlineStr">
        <is>
          <t>West Virginia</t>
        </is>
      </c>
      <c r="B428" s="82" t="inlineStr">
        <is>
          <t>Agriculture - CH4 - Manure Management</t>
        </is>
      </c>
      <c r="C428" s="82">
        <f>VLOOKUP(B428,$AJ$3:$AK$11,2,FALSE)</f>
        <v/>
      </c>
      <c r="D428" s="82" t="n">
        <v>0.04</v>
      </c>
      <c r="E428" s="82" t="n">
        <v>0.04</v>
      </c>
      <c r="F428" s="82" t="n">
        <v>0.04</v>
      </c>
      <c r="G428" s="82" t="n">
        <v>0.05</v>
      </c>
      <c r="H428" s="82" t="n">
        <v>0.05</v>
      </c>
      <c r="I428" s="82" t="n">
        <v>0.05</v>
      </c>
      <c r="J428" s="82" t="n">
        <v>0.05</v>
      </c>
      <c r="K428" s="82" t="n">
        <v>0.05</v>
      </c>
      <c r="L428" s="82" t="n">
        <v>0.05</v>
      </c>
      <c r="M428" s="82" t="n">
        <v>0.05</v>
      </c>
      <c r="N428" s="82" t="n">
        <v>0.05</v>
      </c>
      <c r="O428" s="82" t="n">
        <v>0.05</v>
      </c>
      <c r="P428" s="82" t="n">
        <v>0.05</v>
      </c>
      <c r="Q428" s="82" t="n">
        <v>0.05</v>
      </c>
      <c r="R428" s="82" t="n">
        <v>0.05</v>
      </c>
      <c r="S428" s="82" t="n">
        <v>0.05</v>
      </c>
      <c r="T428" s="82" t="n">
        <v>0.05</v>
      </c>
      <c r="U428" s="82" t="n">
        <v>0.05</v>
      </c>
      <c r="V428" s="82" t="n">
        <v>0.04</v>
      </c>
      <c r="W428" s="82" t="n">
        <v>0.04</v>
      </c>
      <c r="X428" s="82" t="n">
        <v>0.04</v>
      </c>
      <c r="Y428" s="82" t="n">
        <v>0.04</v>
      </c>
      <c r="Z428" s="82" t="n">
        <v>0.04</v>
      </c>
      <c r="AA428" s="82" t="n">
        <v>0.04</v>
      </c>
      <c r="AB428" s="82" t="n">
        <v>0.04</v>
      </c>
      <c r="AC428" s="82" t="n">
        <v>0.04</v>
      </c>
      <c r="AD428" s="82" t="n">
        <v>0.04</v>
      </c>
      <c r="AE428" s="82" t="n">
        <v>0.04</v>
      </c>
      <c r="AF428" s="82" t="n">
        <v>0</v>
      </c>
      <c r="AG428" s="82" t="n">
        <v>0</v>
      </c>
      <c r="AH428" s="82" t="n">
        <v>0</v>
      </c>
    </row>
    <row r="429" ht="15.75" customHeight="1" s="120">
      <c r="A429" s="81" t="inlineStr">
        <is>
          <t>West Virginia</t>
        </is>
      </c>
      <c r="B429" s="82" t="inlineStr">
        <is>
          <t>Agriculture - CH4 - Rice Cultivation</t>
        </is>
      </c>
      <c r="C429" s="82">
        <f>VLOOKUP(B429,$AJ$3:$AK$11,2,FALSE)</f>
        <v/>
      </c>
      <c r="D429" s="82" t="n">
        <v>0</v>
      </c>
      <c r="E429" s="82" t="n">
        <v>0</v>
      </c>
      <c r="F429" s="82" t="n">
        <v>0</v>
      </c>
      <c r="G429" s="82" t="n">
        <v>0</v>
      </c>
      <c r="H429" s="82" t="n">
        <v>0</v>
      </c>
      <c r="I429" s="82" t="n">
        <v>0</v>
      </c>
      <c r="J429" s="82" t="n">
        <v>0</v>
      </c>
      <c r="K429" s="82" t="n">
        <v>0</v>
      </c>
      <c r="L429" s="82" t="n">
        <v>0</v>
      </c>
      <c r="M429" s="82" t="n">
        <v>0</v>
      </c>
      <c r="N429" s="82" t="n">
        <v>0</v>
      </c>
      <c r="O429" s="82" t="n">
        <v>0</v>
      </c>
      <c r="P429" s="82" t="n">
        <v>0</v>
      </c>
      <c r="Q429" s="82" t="n">
        <v>0</v>
      </c>
      <c r="R429" s="82" t="n">
        <v>0</v>
      </c>
      <c r="S429" s="82" t="n">
        <v>0</v>
      </c>
      <c r="T429" s="82" t="n">
        <v>0</v>
      </c>
      <c r="U429" s="82" t="n">
        <v>0</v>
      </c>
      <c r="V429" s="82" t="n">
        <v>0</v>
      </c>
      <c r="W429" s="82" t="n">
        <v>0</v>
      </c>
      <c r="X429" s="82" t="n">
        <v>0</v>
      </c>
      <c r="Y429" s="82" t="n">
        <v>0</v>
      </c>
      <c r="Z429" s="82" t="n">
        <v>0</v>
      </c>
      <c r="AA429" s="82" t="n">
        <v>0</v>
      </c>
      <c r="AB429" s="82" t="n">
        <v>0</v>
      </c>
      <c r="AC429" s="82" t="n">
        <v>0</v>
      </c>
      <c r="AD429" s="82" t="n">
        <v>0</v>
      </c>
      <c r="AE429" s="82" t="n">
        <v>0</v>
      </c>
      <c r="AF429" s="82" t="n">
        <v>0</v>
      </c>
      <c r="AG429" s="82" t="n">
        <v>0</v>
      </c>
      <c r="AH429" s="82" t="n">
        <v>0</v>
      </c>
    </row>
    <row r="430" ht="15.75" customHeight="1" s="120">
      <c r="A430" s="81" t="inlineStr">
        <is>
          <t>West Virginia</t>
        </is>
      </c>
      <c r="B430" s="82" t="inlineStr">
        <is>
          <t>Agriculture - CH4 - Agricultural Residue Burning</t>
        </is>
      </c>
      <c r="C430" s="82">
        <f>VLOOKUP(B430,$AJ$3:$AK$11,2,FALSE)</f>
        <v/>
      </c>
      <c r="D430" s="82" t="n">
        <v>0</v>
      </c>
      <c r="E430" s="82" t="n">
        <v>0</v>
      </c>
      <c r="F430" s="82" t="n">
        <v>0</v>
      </c>
      <c r="G430" s="82" t="n">
        <v>0</v>
      </c>
      <c r="H430" s="82" t="n">
        <v>0</v>
      </c>
      <c r="I430" s="82" t="n">
        <v>0</v>
      </c>
      <c r="J430" s="82" t="n">
        <v>0</v>
      </c>
      <c r="K430" s="82" t="n">
        <v>0</v>
      </c>
      <c r="L430" s="82" t="n">
        <v>0</v>
      </c>
      <c r="M430" s="82" t="n">
        <v>0</v>
      </c>
      <c r="N430" s="82" t="n">
        <v>0</v>
      </c>
      <c r="O430" s="82" t="n">
        <v>0</v>
      </c>
      <c r="P430" s="82" t="n">
        <v>0</v>
      </c>
      <c r="Q430" s="82" t="n">
        <v>0</v>
      </c>
      <c r="R430" s="82" t="n">
        <v>0</v>
      </c>
      <c r="S430" s="82" t="n">
        <v>0</v>
      </c>
      <c r="T430" s="82" t="n">
        <v>0</v>
      </c>
      <c r="U430" s="82" t="n">
        <v>0</v>
      </c>
      <c r="V430" s="82" t="n">
        <v>0</v>
      </c>
      <c r="W430" s="82" t="n">
        <v>0</v>
      </c>
      <c r="X430" s="82" t="n">
        <v>0</v>
      </c>
      <c r="Y430" s="82" t="n">
        <v>0</v>
      </c>
      <c r="Z430" s="82" t="n">
        <v>0</v>
      </c>
      <c r="AA430" s="82" t="n">
        <v>0</v>
      </c>
      <c r="AB430" s="82" t="n">
        <v>0</v>
      </c>
      <c r="AC430" s="82" t="n">
        <v>0</v>
      </c>
      <c r="AD430" s="82" t="n">
        <v>0</v>
      </c>
      <c r="AE430" s="82" t="n">
        <v>0</v>
      </c>
      <c r="AF430" s="82" t="n">
        <v>0</v>
      </c>
      <c r="AG430" s="82" t="n">
        <v>0</v>
      </c>
      <c r="AH430" s="82" t="n">
        <v>0</v>
      </c>
    </row>
    <row r="431" ht="15.75" customHeight="1" s="120">
      <c r="A431" s="81" t="inlineStr">
        <is>
          <t>West Virginia</t>
        </is>
      </c>
      <c r="B431" s="82" t="inlineStr">
        <is>
          <t>Agriculture - N2O - Manure Management</t>
        </is>
      </c>
      <c r="C431" s="82">
        <f>VLOOKUP(B431,$AJ$3:$AK$11,2,FALSE)</f>
        <v/>
      </c>
      <c r="D431" s="82" t="n">
        <v>0.08</v>
      </c>
      <c r="E431" s="82" t="n">
        <v>0.08</v>
      </c>
      <c r="F431" s="82" t="n">
        <v>0.08</v>
      </c>
      <c r="G431" s="82" t="n">
        <v>0.1</v>
      </c>
      <c r="H431" s="82" t="n">
        <v>0.11</v>
      </c>
      <c r="I431" s="82" t="n">
        <v>0.11</v>
      </c>
      <c r="J431" s="82" t="n">
        <v>0.11</v>
      </c>
      <c r="K431" s="82" t="n">
        <v>0.1</v>
      </c>
      <c r="L431" s="82" t="n">
        <v>0.1</v>
      </c>
      <c r="M431" s="82" t="n">
        <v>0.1</v>
      </c>
      <c r="N431" s="82" t="n">
        <v>0.09</v>
      </c>
      <c r="O431" s="82" t="n">
        <v>0.09</v>
      </c>
      <c r="P431" s="82" t="n">
        <v>0.09</v>
      </c>
      <c r="Q431" s="82" t="n">
        <v>0.09</v>
      </c>
      <c r="R431" s="82" t="n">
        <v>0.08</v>
      </c>
      <c r="S431" s="82" t="n">
        <v>0.08</v>
      </c>
      <c r="T431" s="82" t="n">
        <v>0.08</v>
      </c>
      <c r="U431" s="82" t="n">
        <v>0.08</v>
      </c>
      <c r="V431" s="82" t="n">
        <v>0.08</v>
      </c>
      <c r="W431" s="82" t="n">
        <v>0.07000000000000001</v>
      </c>
      <c r="X431" s="82" t="n">
        <v>0.07000000000000001</v>
      </c>
      <c r="Y431" s="82" t="n">
        <v>0.07000000000000001</v>
      </c>
      <c r="Z431" s="82" t="n">
        <v>0.08</v>
      </c>
      <c r="AA431" s="82" t="n">
        <v>0.08</v>
      </c>
      <c r="AB431" s="82" t="n">
        <v>0.08</v>
      </c>
      <c r="AC431" s="82" t="n">
        <v>0.08</v>
      </c>
      <c r="AD431" s="82" t="n">
        <v>0.08</v>
      </c>
      <c r="AE431" s="82" t="n">
        <v>0.08</v>
      </c>
      <c r="AF431" s="82" t="n">
        <v>0</v>
      </c>
      <c r="AG431" s="82" t="n">
        <v>0</v>
      </c>
      <c r="AH431" s="82" t="n">
        <v>0</v>
      </c>
    </row>
    <row r="432" ht="15.75" customHeight="1" s="120">
      <c r="A432" s="81" t="inlineStr">
        <is>
          <t>West Virginia</t>
        </is>
      </c>
      <c r="B432" s="82" t="inlineStr">
        <is>
          <t>Agriculture - N2O - Ag Soils</t>
        </is>
      </c>
      <c r="C432" s="82">
        <f>VLOOKUP(B432,$AJ$3:$AK$11,2,FALSE)</f>
        <v/>
      </c>
      <c r="D432" s="82" t="n">
        <v>0.62</v>
      </c>
      <c r="E432" s="82" t="n">
        <v>0.63</v>
      </c>
      <c r="F432" s="82" t="n">
        <v>0.66</v>
      </c>
      <c r="G432" s="82" t="n">
        <v>0.67</v>
      </c>
      <c r="H432" s="82" t="n">
        <v>0.67</v>
      </c>
      <c r="I432" s="82" t="n">
        <v>0.68</v>
      </c>
      <c r="J432" s="82" t="n">
        <v>0.67</v>
      </c>
      <c r="K432" s="82" t="n">
        <v>0.66</v>
      </c>
      <c r="L432" s="82" t="n">
        <v>0.67</v>
      </c>
      <c r="M432" s="82" t="n">
        <v>0.67</v>
      </c>
      <c r="N432" s="82" t="n">
        <v>0.63</v>
      </c>
      <c r="O432" s="82" t="n">
        <v>0.61</v>
      </c>
      <c r="P432" s="82" t="n">
        <v>0.63</v>
      </c>
      <c r="Q432" s="82" t="n">
        <v>0.62</v>
      </c>
      <c r="R432" s="82" t="n">
        <v>0.67</v>
      </c>
      <c r="S432" s="82" t="n">
        <v>0.74</v>
      </c>
      <c r="T432" s="82" t="n">
        <v>0.7</v>
      </c>
      <c r="U432" s="82" t="n">
        <v>0.7</v>
      </c>
      <c r="V432" s="82" t="n">
        <v>0.61</v>
      </c>
      <c r="W432" s="82" t="n">
        <v>0.62</v>
      </c>
      <c r="X432" s="82" t="n">
        <v>0.6</v>
      </c>
      <c r="Y432" s="82" t="n">
        <v>0.59</v>
      </c>
      <c r="Z432" s="82" t="n">
        <v>0.6</v>
      </c>
      <c r="AA432" s="82" t="n">
        <v>0.62</v>
      </c>
      <c r="AB432" s="82" t="n">
        <v>0.59</v>
      </c>
      <c r="AC432" s="82" t="n">
        <v>0.57</v>
      </c>
      <c r="AD432" s="82" t="n">
        <v>0.6</v>
      </c>
      <c r="AE432" s="82" t="n">
        <v>0.6</v>
      </c>
      <c r="AF432" s="82" t="n">
        <v>0</v>
      </c>
      <c r="AG432" s="82" t="n">
        <v>0</v>
      </c>
      <c r="AH432" s="82" t="n">
        <v>0</v>
      </c>
    </row>
    <row r="433" ht="15.75" customHeight="1" s="120">
      <c r="A433" s="81" t="inlineStr">
        <is>
          <t>West Virginia</t>
        </is>
      </c>
      <c r="B433" s="82" t="inlineStr">
        <is>
          <t>Agriculture - N2O - Agricultural Residue Burning</t>
        </is>
      </c>
      <c r="C433" s="82">
        <f>VLOOKUP(B433,$AJ$3:$AK$11,2,FALSE)</f>
        <v/>
      </c>
      <c r="D433" s="82" t="n">
        <v>0</v>
      </c>
      <c r="E433" s="82" t="n">
        <v>0</v>
      </c>
      <c r="F433" s="82" t="n">
        <v>0</v>
      </c>
      <c r="G433" s="82" t="n">
        <v>0</v>
      </c>
      <c r="H433" s="82" t="n">
        <v>0</v>
      </c>
      <c r="I433" s="82" t="n">
        <v>0</v>
      </c>
      <c r="J433" s="82" t="n">
        <v>0</v>
      </c>
      <c r="K433" s="82" t="n">
        <v>0</v>
      </c>
      <c r="L433" s="82" t="n">
        <v>0</v>
      </c>
      <c r="M433" s="82" t="n">
        <v>0</v>
      </c>
      <c r="N433" s="82" t="n">
        <v>0</v>
      </c>
      <c r="O433" s="82" t="n">
        <v>0</v>
      </c>
      <c r="P433" s="82" t="n">
        <v>0</v>
      </c>
      <c r="Q433" s="82" t="n">
        <v>0</v>
      </c>
      <c r="R433" s="82" t="n">
        <v>0</v>
      </c>
      <c r="S433" s="82" t="n">
        <v>0</v>
      </c>
      <c r="T433" s="82" t="n">
        <v>0</v>
      </c>
      <c r="U433" s="82" t="n">
        <v>0</v>
      </c>
      <c r="V433" s="82" t="n">
        <v>0</v>
      </c>
      <c r="W433" s="82" t="n">
        <v>0</v>
      </c>
      <c r="X433" s="82" t="n">
        <v>0</v>
      </c>
      <c r="Y433" s="82" t="n">
        <v>0</v>
      </c>
      <c r="Z433" s="82" t="n">
        <v>0</v>
      </c>
      <c r="AA433" s="82" t="n">
        <v>0</v>
      </c>
      <c r="AB433" s="82" t="n">
        <v>0</v>
      </c>
      <c r="AC433" s="82" t="n">
        <v>0</v>
      </c>
      <c r="AD433" s="82" t="n">
        <v>0</v>
      </c>
      <c r="AE433" s="82" t="n">
        <v>0</v>
      </c>
      <c r="AF433" s="82" t="n">
        <v>0</v>
      </c>
      <c r="AG433" s="82" t="n">
        <v>0</v>
      </c>
      <c r="AH433" s="82" t="n">
        <v>0</v>
      </c>
    </row>
    <row r="434" ht="15.75" customHeight="1" s="120">
      <c r="A434" s="81" t="inlineStr">
        <is>
          <t>Wisconsin</t>
        </is>
      </c>
      <c r="B434" s="82" t="inlineStr">
        <is>
          <t>Agriculture - CO2 - Liming</t>
        </is>
      </c>
      <c r="C434" s="82">
        <f>VLOOKUP(B434,$AJ$3:$AK$11,2,FALSE)</f>
        <v/>
      </c>
      <c r="D434" s="82" t="n">
        <v>0.17</v>
      </c>
      <c r="E434" s="82" t="n">
        <v>0.14</v>
      </c>
      <c r="F434" s="82" t="n">
        <v>0.14</v>
      </c>
      <c r="G434" s="82" t="n">
        <v>0.12</v>
      </c>
      <c r="H434" s="82" t="n">
        <v>0.11</v>
      </c>
      <c r="I434" s="82" t="n">
        <v>0.13</v>
      </c>
      <c r="J434" s="82" t="n">
        <v>0.12</v>
      </c>
      <c r="K434" s="82" t="n">
        <v>0.14</v>
      </c>
      <c r="L434" s="82" t="n">
        <v>0.13</v>
      </c>
      <c r="M434" s="82" t="n">
        <v>0.1</v>
      </c>
      <c r="N434" s="82" t="n">
        <v>0.09</v>
      </c>
      <c r="O434" s="82" t="n">
        <v>0.08</v>
      </c>
      <c r="P434" s="82" t="n">
        <v>0.07000000000000001</v>
      </c>
      <c r="Q434" s="82" t="n">
        <v>0.11</v>
      </c>
      <c r="R434" s="82" t="n">
        <v>0.12</v>
      </c>
      <c r="S434" s="82" t="n">
        <v>0.03</v>
      </c>
      <c r="T434" s="82" t="n">
        <v>0.12</v>
      </c>
      <c r="U434" s="82" t="n">
        <v>0.08</v>
      </c>
      <c r="V434" s="82" t="n">
        <v>0.13</v>
      </c>
      <c r="W434" s="82" t="n">
        <v>0.17</v>
      </c>
      <c r="X434" s="82" t="n">
        <v>0.17</v>
      </c>
      <c r="Y434" s="82" t="n">
        <v>0.15</v>
      </c>
      <c r="Z434" s="82" t="n">
        <v>0.23</v>
      </c>
      <c r="AA434" s="82" t="n">
        <v>0.17</v>
      </c>
      <c r="AB434" s="82" t="n">
        <v>0.13</v>
      </c>
      <c r="AC434" s="82" t="n">
        <v>0.14</v>
      </c>
      <c r="AD434" s="82" t="n">
        <v>0.11</v>
      </c>
      <c r="AE434" s="82" t="n">
        <v>0.11</v>
      </c>
      <c r="AF434" s="82" t="n">
        <v>0</v>
      </c>
      <c r="AG434" s="82" t="n">
        <v>0</v>
      </c>
      <c r="AH434" s="82" t="n">
        <v>0</v>
      </c>
    </row>
    <row r="435" ht="15.75" customHeight="1" s="120">
      <c r="A435" s="81" t="inlineStr">
        <is>
          <t>Wisconsin</t>
        </is>
      </c>
      <c r="B435" s="82" t="inlineStr">
        <is>
          <t>Agriculture - CO2 - Urea Fertilization</t>
        </is>
      </c>
      <c r="C435" s="82">
        <f>VLOOKUP(B435,$AJ$3:$AK$11,2,FALSE)</f>
        <v/>
      </c>
      <c r="D435" s="82" t="n">
        <v>0.08</v>
      </c>
      <c r="E435" s="82" t="n">
        <v>0.07000000000000001</v>
      </c>
      <c r="F435" s="82" t="n">
        <v>0.08</v>
      </c>
      <c r="G435" s="82" t="n">
        <v>0.07000000000000001</v>
      </c>
      <c r="H435" s="82" t="n">
        <v>0.08</v>
      </c>
      <c r="I435" s="82" t="n">
        <v>0.08</v>
      </c>
      <c r="J435" s="82" t="n">
        <v>0.08</v>
      </c>
      <c r="K435" s="82" t="n">
        <v>0.09</v>
      </c>
      <c r="L435" s="82" t="n">
        <v>0.09</v>
      </c>
      <c r="M435" s="82" t="n">
        <v>0.09</v>
      </c>
      <c r="N435" s="82" t="n">
        <v>0.09</v>
      </c>
      <c r="O435" s="82" t="n">
        <v>0.07000000000000001</v>
      </c>
      <c r="P435" s="82" t="n">
        <v>0.09</v>
      </c>
      <c r="Q435" s="82" t="n">
        <v>0.12</v>
      </c>
      <c r="R435" s="82" t="n">
        <v>0.12</v>
      </c>
      <c r="S435" s="82" t="n">
        <v>0.12</v>
      </c>
      <c r="T435" s="82" t="n">
        <v>0.13</v>
      </c>
      <c r="U435" s="82" t="n">
        <v>0.13</v>
      </c>
      <c r="V435" s="82" t="n">
        <v>0.1</v>
      </c>
      <c r="W435" s="82" t="n">
        <v>0.1</v>
      </c>
      <c r="X435" s="82" t="n">
        <v>0.13</v>
      </c>
      <c r="Y435" s="82" t="n">
        <v>0.16</v>
      </c>
      <c r="Z435" s="82" t="n">
        <v>0.19</v>
      </c>
      <c r="AA435" s="82" t="n">
        <v>0.2</v>
      </c>
      <c r="AB435" s="82" t="n">
        <v>0.2</v>
      </c>
      <c r="AC435" s="82" t="n">
        <v>0.2</v>
      </c>
      <c r="AD435" s="82" t="n">
        <v>0.2</v>
      </c>
      <c r="AE435" s="82" t="n">
        <v>0.2</v>
      </c>
      <c r="AF435" s="82" t="n">
        <v>0</v>
      </c>
      <c r="AG435" s="82" t="n">
        <v>0</v>
      </c>
      <c r="AH435" s="82" t="n">
        <v>0</v>
      </c>
    </row>
    <row r="436" ht="15.75" customHeight="1" s="120">
      <c r="A436" s="81" t="inlineStr">
        <is>
          <t>Wisconsin</t>
        </is>
      </c>
      <c r="B436" s="82" t="inlineStr">
        <is>
          <t>Agriculture - CH4 - Enteric Fermentation</t>
        </is>
      </c>
      <c r="C436" s="82">
        <f>VLOOKUP(B436,$AJ$3:$AK$11,2,FALSE)</f>
        <v/>
      </c>
      <c r="D436" s="82" t="n">
        <v>7.41</v>
      </c>
      <c r="E436" s="82" t="n">
        <v>7.31</v>
      </c>
      <c r="F436" s="82" t="n">
        <v>7.14</v>
      </c>
      <c r="G436" s="82" t="n">
        <v>7.01</v>
      </c>
      <c r="H436" s="82" t="n">
        <v>6.7</v>
      </c>
      <c r="I436" s="82" t="n">
        <v>6.65</v>
      </c>
      <c r="J436" s="82" t="n">
        <v>6.55</v>
      </c>
      <c r="K436" s="82" t="n">
        <v>6.43</v>
      </c>
      <c r="L436" s="82" t="n">
        <v>6.39</v>
      </c>
      <c r="M436" s="82" t="n">
        <v>6.42</v>
      </c>
      <c r="N436" s="82" t="n">
        <v>6.48</v>
      </c>
      <c r="O436" s="82" t="n">
        <v>6.41</v>
      </c>
      <c r="P436" s="82" t="n">
        <v>6.35</v>
      </c>
      <c r="Q436" s="82" t="n">
        <v>6.32</v>
      </c>
      <c r="R436" s="82" t="n">
        <v>6.32</v>
      </c>
      <c r="S436" s="82" t="n">
        <v>6.36</v>
      </c>
      <c r="T436" s="82" t="n">
        <v>6.42</v>
      </c>
      <c r="U436" s="82" t="n">
        <v>6.64</v>
      </c>
      <c r="V436" s="82" t="n">
        <v>6.69</v>
      </c>
      <c r="W436" s="82" t="n">
        <v>6.74</v>
      </c>
      <c r="X436" s="82" t="n">
        <v>6.83</v>
      </c>
      <c r="Y436" s="82" t="n">
        <v>6.91</v>
      </c>
      <c r="Z436" s="82" t="n">
        <v>6.98</v>
      </c>
      <c r="AA436" s="82" t="n">
        <v>7.06</v>
      </c>
      <c r="AB436" s="82" t="n">
        <v>7.03</v>
      </c>
      <c r="AC436" s="82" t="n">
        <v>7.25</v>
      </c>
      <c r="AD436" s="82" t="n">
        <v>7.36</v>
      </c>
      <c r="AE436" s="82" t="n">
        <v>7.42</v>
      </c>
      <c r="AF436" s="82" t="n">
        <v>0</v>
      </c>
      <c r="AG436" s="82" t="n">
        <v>0</v>
      </c>
      <c r="AH436" s="82" t="n">
        <v>0</v>
      </c>
    </row>
    <row r="437" ht="15.75" customHeight="1" s="120">
      <c r="A437" s="81" t="inlineStr">
        <is>
          <t>Wisconsin</t>
        </is>
      </c>
      <c r="B437" s="82" t="inlineStr">
        <is>
          <t>Agriculture - CH4 - Manure Management</t>
        </is>
      </c>
      <c r="C437" s="82">
        <f>VLOOKUP(B437,$AJ$3:$AK$11,2,FALSE)</f>
        <v/>
      </c>
      <c r="D437" s="82" t="n">
        <v>1.32</v>
      </c>
      <c r="E437" s="82" t="n">
        <v>1.37</v>
      </c>
      <c r="F437" s="82" t="n">
        <v>1.22</v>
      </c>
      <c r="G437" s="82" t="n">
        <v>1.3</v>
      </c>
      <c r="H437" s="82" t="n">
        <v>1.33</v>
      </c>
      <c r="I437" s="82" t="n">
        <v>1.43</v>
      </c>
      <c r="J437" s="82" t="n">
        <v>1.35</v>
      </c>
      <c r="K437" s="82" t="n">
        <v>1.38</v>
      </c>
      <c r="L437" s="82" t="n">
        <v>1.6</v>
      </c>
      <c r="M437" s="82" t="n">
        <v>1.74</v>
      </c>
      <c r="N437" s="82" t="n">
        <v>1.82</v>
      </c>
      <c r="O437" s="82" t="n">
        <v>1.94</v>
      </c>
      <c r="P437" s="82" t="n">
        <v>2</v>
      </c>
      <c r="Q437" s="82" t="n">
        <v>2.05</v>
      </c>
      <c r="R437" s="82" t="n">
        <v>1.94</v>
      </c>
      <c r="S437" s="82" t="n">
        <v>2.21</v>
      </c>
      <c r="T437" s="82" t="n">
        <v>2.21</v>
      </c>
      <c r="U437" s="82" t="n">
        <v>2.46</v>
      </c>
      <c r="V437" s="82" t="n">
        <v>2.47</v>
      </c>
      <c r="W437" s="82" t="n">
        <v>2.47</v>
      </c>
      <c r="X437" s="82" t="n">
        <v>2.86</v>
      </c>
      <c r="Y437" s="82" t="n">
        <v>2.92</v>
      </c>
      <c r="Z437" s="82" t="n">
        <v>3.19</v>
      </c>
      <c r="AA437" s="82" t="n">
        <v>3.09</v>
      </c>
      <c r="AB437" s="82" t="n">
        <v>3.03</v>
      </c>
      <c r="AC437" s="82" t="n">
        <v>3.24</v>
      </c>
      <c r="AD437" s="82" t="n">
        <v>3.33</v>
      </c>
      <c r="AE437" s="82" t="n">
        <v>3.2</v>
      </c>
      <c r="AF437" s="82" t="n">
        <v>0</v>
      </c>
      <c r="AG437" s="82" t="n">
        <v>0</v>
      </c>
      <c r="AH437" s="82" t="n">
        <v>0</v>
      </c>
    </row>
    <row r="438" ht="15.75" customHeight="1" s="120">
      <c r="A438" s="81" t="inlineStr">
        <is>
          <t>Wisconsin</t>
        </is>
      </c>
      <c r="B438" s="82" t="inlineStr">
        <is>
          <t>Agriculture - CH4 - Rice Cultivation</t>
        </is>
      </c>
      <c r="C438" s="82">
        <f>VLOOKUP(B438,$AJ$3:$AK$11,2,FALSE)</f>
        <v/>
      </c>
      <c r="D438" s="82" t="n">
        <v>0</v>
      </c>
      <c r="E438" s="82" t="n">
        <v>0</v>
      </c>
      <c r="F438" s="82" t="n">
        <v>0</v>
      </c>
      <c r="G438" s="82" t="n">
        <v>0</v>
      </c>
      <c r="H438" s="82" t="n">
        <v>0</v>
      </c>
      <c r="I438" s="82" t="n">
        <v>0</v>
      </c>
      <c r="J438" s="82" t="n">
        <v>0</v>
      </c>
      <c r="K438" s="82" t="n">
        <v>0</v>
      </c>
      <c r="L438" s="82" t="n">
        <v>0</v>
      </c>
      <c r="M438" s="82" t="n">
        <v>0</v>
      </c>
      <c r="N438" s="82" t="n">
        <v>0</v>
      </c>
      <c r="O438" s="82" t="n">
        <v>0</v>
      </c>
      <c r="P438" s="82" t="n">
        <v>0</v>
      </c>
      <c r="Q438" s="82" t="n">
        <v>0</v>
      </c>
      <c r="R438" s="82" t="n">
        <v>0</v>
      </c>
      <c r="S438" s="82" t="n">
        <v>0</v>
      </c>
      <c r="T438" s="82" t="n">
        <v>0</v>
      </c>
      <c r="U438" s="82" t="n">
        <v>0</v>
      </c>
      <c r="V438" s="82" t="n">
        <v>0</v>
      </c>
      <c r="W438" s="82" t="n">
        <v>0</v>
      </c>
      <c r="X438" s="82" t="n">
        <v>0</v>
      </c>
      <c r="Y438" s="82" t="n">
        <v>0</v>
      </c>
      <c r="Z438" s="82" t="n">
        <v>0</v>
      </c>
      <c r="AA438" s="82" t="n">
        <v>0</v>
      </c>
      <c r="AB438" s="82" t="n">
        <v>0</v>
      </c>
      <c r="AC438" s="82" t="n">
        <v>0</v>
      </c>
      <c r="AD438" s="82" t="n">
        <v>0</v>
      </c>
      <c r="AE438" s="82" t="n">
        <v>0</v>
      </c>
      <c r="AF438" s="82" t="n">
        <v>0</v>
      </c>
      <c r="AG438" s="82" t="n">
        <v>0</v>
      </c>
      <c r="AH438" s="82" t="n">
        <v>0</v>
      </c>
    </row>
    <row r="439" ht="15.75" customHeight="1" s="120">
      <c r="A439" s="81" t="inlineStr">
        <is>
          <t>Wisconsin</t>
        </is>
      </c>
      <c r="B439" s="82" t="inlineStr">
        <is>
          <t>Agriculture - CH4 - Agricultural Residue Burning</t>
        </is>
      </c>
      <c r="C439" s="82">
        <f>VLOOKUP(B439,$AJ$3:$AK$11,2,FALSE)</f>
        <v/>
      </c>
      <c r="D439" s="82" t="n">
        <v>0</v>
      </c>
      <c r="E439" s="82" t="n">
        <v>0</v>
      </c>
      <c r="F439" s="82" t="n">
        <v>0</v>
      </c>
      <c r="G439" s="82" t="n">
        <v>0</v>
      </c>
      <c r="H439" s="82" t="n">
        <v>0</v>
      </c>
      <c r="I439" s="82" t="n">
        <v>0</v>
      </c>
      <c r="J439" s="82" t="n">
        <v>0</v>
      </c>
      <c r="K439" s="82" t="n">
        <v>0</v>
      </c>
      <c r="L439" s="82" t="n">
        <v>0</v>
      </c>
      <c r="M439" s="82" t="n">
        <v>0</v>
      </c>
      <c r="N439" s="82" t="n">
        <v>0</v>
      </c>
      <c r="O439" s="82" t="n">
        <v>0</v>
      </c>
      <c r="P439" s="82" t="n">
        <v>0</v>
      </c>
      <c r="Q439" s="82" t="n">
        <v>0</v>
      </c>
      <c r="R439" s="82" t="n">
        <v>0</v>
      </c>
      <c r="S439" s="82" t="n">
        <v>0</v>
      </c>
      <c r="T439" s="82" t="n">
        <v>0</v>
      </c>
      <c r="U439" s="82" t="n">
        <v>0</v>
      </c>
      <c r="V439" s="82" t="n">
        <v>0</v>
      </c>
      <c r="W439" s="82" t="n">
        <v>0</v>
      </c>
      <c r="X439" s="82" t="n">
        <v>0</v>
      </c>
      <c r="Y439" s="82" t="n">
        <v>0</v>
      </c>
      <c r="Z439" s="82" t="n">
        <v>0</v>
      </c>
      <c r="AA439" s="82" t="n">
        <v>0</v>
      </c>
      <c r="AB439" s="82" t="n">
        <v>0</v>
      </c>
      <c r="AC439" s="82" t="n">
        <v>0</v>
      </c>
      <c r="AD439" s="82" t="n">
        <v>0</v>
      </c>
      <c r="AE439" s="82" t="n">
        <v>0</v>
      </c>
      <c r="AF439" s="82" t="n">
        <v>0</v>
      </c>
      <c r="AG439" s="82" t="n">
        <v>0</v>
      </c>
      <c r="AH439" s="82" t="n">
        <v>0</v>
      </c>
    </row>
    <row r="440" ht="15.75" customHeight="1" s="120">
      <c r="A440" s="81" t="inlineStr">
        <is>
          <t>Wisconsin</t>
        </is>
      </c>
      <c r="B440" s="82" t="inlineStr">
        <is>
          <t>Agriculture - N2O - Manure Management</t>
        </is>
      </c>
      <c r="C440" s="82">
        <f>VLOOKUP(B440,$AJ$3:$AK$11,2,FALSE)</f>
        <v/>
      </c>
      <c r="D440" s="82" t="n">
        <v>1.68</v>
      </c>
      <c r="E440" s="82" t="n">
        <v>1.68</v>
      </c>
      <c r="F440" s="82" t="n">
        <v>1.64</v>
      </c>
      <c r="G440" s="82" t="n">
        <v>1.6</v>
      </c>
      <c r="H440" s="82" t="n">
        <v>1.53</v>
      </c>
      <c r="I440" s="82" t="n">
        <v>1.56</v>
      </c>
      <c r="J440" s="82" t="n">
        <v>1.56</v>
      </c>
      <c r="K440" s="82" t="n">
        <v>1.54</v>
      </c>
      <c r="L440" s="82" t="n">
        <v>1.51</v>
      </c>
      <c r="M440" s="82" t="n">
        <v>1.45</v>
      </c>
      <c r="N440" s="82" t="n">
        <v>1.44</v>
      </c>
      <c r="O440" s="82" t="n">
        <v>1.4</v>
      </c>
      <c r="P440" s="82" t="n">
        <v>1.39</v>
      </c>
      <c r="Q440" s="82" t="n">
        <v>1.38</v>
      </c>
      <c r="R440" s="82" t="n">
        <v>1.3</v>
      </c>
      <c r="S440" s="82" t="n">
        <v>1.3</v>
      </c>
      <c r="T440" s="82" t="n">
        <v>1.31</v>
      </c>
      <c r="U440" s="82" t="n">
        <v>1.29</v>
      </c>
      <c r="V440" s="82" t="n">
        <v>1.23</v>
      </c>
      <c r="W440" s="82" t="n">
        <v>1.22</v>
      </c>
      <c r="X440" s="82" t="n">
        <v>1.23</v>
      </c>
      <c r="Y440" s="82" t="n">
        <v>1.22</v>
      </c>
      <c r="Z440" s="82" t="n">
        <v>1.21</v>
      </c>
      <c r="AA440" s="82" t="n">
        <v>1.23</v>
      </c>
      <c r="AB440" s="82" t="n">
        <v>1.21</v>
      </c>
      <c r="AC440" s="82" t="n">
        <v>1.26</v>
      </c>
      <c r="AD440" s="82" t="n">
        <v>1.28</v>
      </c>
      <c r="AE440" s="82" t="n">
        <v>1.27</v>
      </c>
      <c r="AF440" s="82" t="n">
        <v>0</v>
      </c>
      <c r="AG440" s="82" t="n">
        <v>0</v>
      </c>
      <c r="AH440" s="82" t="n">
        <v>0</v>
      </c>
    </row>
    <row r="441" ht="15.75" customHeight="1" s="120">
      <c r="A441" s="81" t="inlineStr">
        <is>
          <t>Wisconsin</t>
        </is>
      </c>
      <c r="B441" s="82" t="inlineStr">
        <is>
          <t>Agriculture - N2O - Ag Soils</t>
        </is>
      </c>
      <c r="C441" s="82">
        <f>VLOOKUP(B441,$AJ$3:$AK$11,2,FALSE)</f>
        <v/>
      </c>
      <c r="D441" s="82" t="n">
        <v>6.56</v>
      </c>
      <c r="E441" s="82" t="n">
        <v>6.62</v>
      </c>
      <c r="F441" s="82" t="n">
        <v>6.09</v>
      </c>
      <c r="G441" s="82" t="n">
        <v>5.85</v>
      </c>
      <c r="H441" s="82" t="n">
        <v>6.18</v>
      </c>
      <c r="I441" s="82" t="n">
        <v>6.05</v>
      </c>
      <c r="J441" s="82" t="n">
        <v>5.96</v>
      </c>
      <c r="K441" s="82" t="n">
        <v>6.21</v>
      </c>
      <c r="L441" s="82" t="n">
        <v>6.33</v>
      </c>
      <c r="M441" s="82" t="n">
        <v>6.4</v>
      </c>
      <c r="N441" s="82" t="n">
        <v>6.08</v>
      </c>
      <c r="O441" s="82" t="n">
        <v>5.89</v>
      </c>
      <c r="P441" s="82" t="n">
        <v>6.11</v>
      </c>
      <c r="Q441" s="82" t="n">
        <v>5.88</v>
      </c>
      <c r="R441" s="82" t="n">
        <v>5.98</v>
      </c>
      <c r="S441" s="82" t="n">
        <v>6.19</v>
      </c>
      <c r="T441" s="82" t="n">
        <v>6.21</v>
      </c>
      <c r="U441" s="82" t="n">
        <v>5.89</v>
      </c>
      <c r="V441" s="82" t="n">
        <v>5.66</v>
      </c>
      <c r="W441" s="82" t="n">
        <v>6</v>
      </c>
      <c r="X441" s="82" t="n">
        <v>6.37</v>
      </c>
      <c r="Y441" s="82" t="n">
        <v>6.44</v>
      </c>
      <c r="Z441" s="82" t="n">
        <v>6.41</v>
      </c>
      <c r="AA441" s="82" t="n">
        <v>6.32</v>
      </c>
      <c r="AB441" s="82" t="n">
        <v>6.76</v>
      </c>
      <c r="AC441" s="82" t="n">
        <v>6.99</v>
      </c>
      <c r="AD441" s="82" t="n">
        <v>7.26</v>
      </c>
      <c r="AE441" s="82" t="n">
        <v>6.47</v>
      </c>
      <c r="AF441" s="82" t="n">
        <v>0</v>
      </c>
      <c r="AG441" s="82" t="n">
        <v>0</v>
      </c>
      <c r="AH441" s="82" t="n">
        <v>0</v>
      </c>
    </row>
    <row r="442" ht="15.75" customHeight="1" s="120">
      <c r="A442" s="81" t="inlineStr">
        <is>
          <t>Wisconsin</t>
        </is>
      </c>
      <c r="B442" s="82" t="inlineStr">
        <is>
          <t>Agriculture - N2O - Agricultural Residue Burning</t>
        </is>
      </c>
      <c r="C442" s="82">
        <f>VLOOKUP(B442,$AJ$3:$AK$11,2,FALSE)</f>
        <v/>
      </c>
      <c r="D442" s="82" t="n">
        <v>0</v>
      </c>
      <c r="E442" s="82" t="n">
        <v>0</v>
      </c>
      <c r="F442" s="82" t="n">
        <v>0</v>
      </c>
      <c r="G442" s="82" t="n">
        <v>0</v>
      </c>
      <c r="H442" s="82" t="n">
        <v>0</v>
      </c>
      <c r="I442" s="82" t="n">
        <v>0</v>
      </c>
      <c r="J442" s="82" t="n">
        <v>0</v>
      </c>
      <c r="K442" s="82" t="n">
        <v>0</v>
      </c>
      <c r="L442" s="82" t="n">
        <v>0</v>
      </c>
      <c r="M442" s="82" t="n">
        <v>0</v>
      </c>
      <c r="N442" s="82" t="n">
        <v>0</v>
      </c>
      <c r="O442" s="82" t="n">
        <v>0</v>
      </c>
      <c r="P442" s="82" t="n">
        <v>0</v>
      </c>
      <c r="Q442" s="82" t="n">
        <v>0</v>
      </c>
      <c r="R442" s="82" t="n">
        <v>0</v>
      </c>
      <c r="S442" s="82" t="n">
        <v>0</v>
      </c>
      <c r="T442" s="82" t="n">
        <v>0</v>
      </c>
      <c r="U442" s="82" t="n">
        <v>0</v>
      </c>
      <c r="V442" s="82" t="n">
        <v>0</v>
      </c>
      <c r="W442" s="82" t="n">
        <v>0</v>
      </c>
      <c r="X442" s="82" t="n">
        <v>0</v>
      </c>
      <c r="Y442" s="82" t="n">
        <v>0</v>
      </c>
      <c r="Z442" s="82" t="n">
        <v>0</v>
      </c>
      <c r="AA442" s="82" t="n">
        <v>0</v>
      </c>
      <c r="AB442" s="82" t="n">
        <v>0</v>
      </c>
      <c r="AC442" s="82" t="n">
        <v>0</v>
      </c>
      <c r="AD442" s="82" t="n">
        <v>0</v>
      </c>
      <c r="AE442" s="82" t="n">
        <v>0</v>
      </c>
      <c r="AF442" s="82" t="n">
        <v>0</v>
      </c>
      <c r="AG442" s="82" t="n">
        <v>0</v>
      </c>
      <c r="AH442" s="82" t="n">
        <v>0</v>
      </c>
    </row>
    <row r="443" ht="15.75" customHeight="1" s="120">
      <c r="A443" s="81" t="inlineStr">
        <is>
          <t>Wyoming</t>
        </is>
      </c>
      <c r="B443" s="82" t="inlineStr">
        <is>
          <t>Agriculture - CO2 - Liming</t>
        </is>
      </c>
      <c r="C443" s="82">
        <f>VLOOKUP(B443,$AJ$3:$AK$11,2,FALSE)</f>
        <v/>
      </c>
      <c r="D443" s="82" t="n">
        <v>0</v>
      </c>
      <c r="E443" s="82" t="n">
        <v>0</v>
      </c>
      <c r="F443" s="82" t="n">
        <v>0</v>
      </c>
      <c r="G443" s="82" t="n">
        <v>0</v>
      </c>
      <c r="H443" s="82" t="n">
        <v>0.01</v>
      </c>
      <c r="I443" s="82" t="n">
        <v>0</v>
      </c>
      <c r="J443" s="82" t="n">
        <v>0</v>
      </c>
      <c r="K443" s="82" t="n">
        <v>0</v>
      </c>
      <c r="L443" s="82" t="n">
        <v>0</v>
      </c>
      <c r="M443" s="82" t="n">
        <v>0</v>
      </c>
      <c r="N443" s="82" t="n">
        <v>0</v>
      </c>
      <c r="O443" s="82" t="n">
        <v>0</v>
      </c>
      <c r="P443" s="82" t="n">
        <v>0</v>
      </c>
      <c r="Q443" s="82" t="n">
        <v>0</v>
      </c>
      <c r="R443" s="82" t="n">
        <v>0</v>
      </c>
      <c r="S443" s="82" t="n">
        <v>0</v>
      </c>
      <c r="T443" s="82" t="n">
        <v>0</v>
      </c>
      <c r="U443" s="82" t="n">
        <v>0</v>
      </c>
      <c r="V443" s="82" t="n">
        <v>0</v>
      </c>
      <c r="W443" s="82" t="n">
        <v>0</v>
      </c>
      <c r="X443" s="82" t="n">
        <v>0</v>
      </c>
      <c r="Y443" s="82" t="n">
        <v>0</v>
      </c>
      <c r="Z443" s="82" t="n">
        <v>0</v>
      </c>
      <c r="AA443" s="82" t="n">
        <v>0</v>
      </c>
      <c r="AB443" s="82" t="n">
        <v>0</v>
      </c>
      <c r="AC443" s="82" t="n">
        <v>0</v>
      </c>
      <c r="AD443" s="82" t="n">
        <v>0</v>
      </c>
      <c r="AE443" s="82" t="n">
        <v>0</v>
      </c>
      <c r="AF443" s="82" t="n">
        <v>0</v>
      </c>
      <c r="AG443" s="82" t="n">
        <v>0</v>
      </c>
      <c r="AH443" s="82" t="n">
        <v>0</v>
      </c>
    </row>
    <row r="444" ht="15.75" customHeight="1" s="120">
      <c r="A444" s="81" t="inlineStr">
        <is>
          <t>Wyoming</t>
        </is>
      </c>
      <c r="B444" s="82" t="inlineStr">
        <is>
          <t>Agriculture - CO2 - Urea Fertilization</t>
        </is>
      </c>
      <c r="C444" s="82">
        <f>VLOOKUP(B444,$AJ$3:$AK$11,2,FALSE)</f>
        <v/>
      </c>
      <c r="D444" s="82" t="n">
        <v>0.01</v>
      </c>
      <c r="E444" s="82" t="n">
        <v>0.01</v>
      </c>
      <c r="F444" s="82" t="n">
        <v>0.01</v>
      </c>
      <c r="G444" s="82" t="n">
        <v>0.01</v>
      </c>
      <c r="H444" s="82" t="n">
        <v>0.01</v>
      </c>
      <c r="I444" s="82" t="n">
        <v>0.01</v>
      </c>
      <c r="J444" s="82" t="n">
        <v>0.01</v>
      </c>
      <c r="K444" s="82" t="n">
        <v>0.01</v>
      </c>
      <c r="L444" s="82" t="n">
        <v>0.01</v>
      </c>
      <c r="M444" s="82" t="n">
        <v>0.01</v>
      </c>
      <c r="N444" s="82" t="n">
        <v>0.01</v>
      </c>
      <c r="O444" s="82" t="n">
        <v>0.01</v>
      </c>
      <c r="P444" s="82" t="n">
        <v>0.01</v>
      </c>
      <c r="Q444" s="82" t="n">
        <v>0.01</v>
      </c>
      <c r="R444" s="82" t="n">
        <v>0.01</v>
      </c>
      <c r="S444" s="82" t="n">
        <v>0.01</v>
      </c>
      <c r="T444" s="82" t="n">
        <v>0.01</v>
      </c>
      <c r="U444" s="82" t="n">
        <v>0.01</v>
      </c>
      <c r="V444" s="82" t="n">
        <v>0.01</v>
      </c>
      <c r="W444" s="82" t="n">
        <v>0.03</v>
      </c>
      <c r="X444" s="82" t="n">
        <v>0.09</v>
      </c>
      <c r="Y444" s="82" t="n">
        <v>0.11</v>
      </c>
      <c r="Z444" s="82" t="n">
        <v>0.11</v>
      </c>
      <c r="AA444" s="82" t="n">
        <v>0.11</v>
      </c>
      <c r="AB444" s="82" t="n">
        <v>0.11</v>
      </c>
      <c r="AC444" s="82" t="n">
        <v>0.11</v>
      </c>
      <c r="AD444" s="82" t="n">
        <v>0.11</v>
      </c>
      <c r="AE444" s="82" t="n">
        <v>0.11</v>
      </c>
      <c r="AF444" s="82" t="n">
        <v>0</v>
      </c>
      <c r="AG444" s="82" t="n">
        <v>0</v>
      </c>
      <c r="AH444" s="82" t="n">
        <v>0</v>
      </c>
    </row>
    <row r="445" ht="15.75" customHeight="1" s="120">
      <c r="A445" s="81" t="inlineStr">
        <is>
          <t>Wyoming</t>
        </is>
      </c>
      <c r="B445" s="82" t="inlineStr">
        <is>
          <t>Agriculture - CH4 - Enteric Fermentation</t>
        </is>
      </c>
      <c r="C445" s="82">
        <f>VLOOKUP(B445,$AJ$3:$AK$11,2,FALSE)</f>
        <v/>
      </c>
      <c r="D445" s="82" t="n">
        <v>2.26</v>
      </c>
      <c r="E445" s="82" t="n">
        <v>2.24</v>
      </c>
      <c r="F445" s="82" t="n">
        <v>2.52</v>
      </c>
      <c r="G445" s="82" t="n">
        <v>2.62</v>
      </c>
      <c r="H445" s="82" t="n">
        <v>2.9</v>
      </c>
      <c r="I445" s="82" t="n">
        <v>2.84</v>
      </c>
      <c r="J445" s="82" t="n">
        <v>2.88</v>
      </c>
      <c r="K445" s="82" t="n">
        <v>3.08</v>
      </c>
      <c r="L445" s="82" t="n">
        <v>3.16</v>
      </c>
      <c r="M445" s="82" t="n">
        <v>3.02</v>
      </c>
      <c r="N445" s="82" t="n">
        <v>3.03</v>
      </c>
      <c r="O445" s="82" t="n">
        <v>2.93</v>
      </c>
      <c r="P445" s="82" t="n">
        <v>2.85</v>
      </c>
      <c r="Q445" s="82" t="n">
        <v>2.59</v>
      </c>
      <c r="R445" s="82" t="n">
        <v>2.66</v>
      </c>
      <c r="S445" s="82" t="n">
        <v>2.59</v>
      </c>
      <c r="T445" s="82" t="n">
        <v>2.78</v>
      </c>
      <c r="U445" s="82" t="n">
        <v>3.05</v>
      </c>
      <c r="V445" s="82" t="n">
        <v>2.83</v>
      </c>
      <c r="W445" s="82" t="n">
        <v>2.89</v>
      </c>
      <c r="X445" s="82" t="n">
        <v>2.82</v>
      </c>
      <c r="Y445" s="82" t="n">
        <v>2.81</v>
      </c>
      <c r="Z445" s="82" t="n">
        <v>2.9</v>
      </c>
      <c r="AA445" s="82" t="n">
        <v>2.8</v>
      </c>
      <c r="AB445" s="82" t="n">
        <v>2.77</v>
      </c>
      <c r="AC445" s="82" t="n">
        <v>2.83</v>
      </c>
      <c r="AD445" s="82" t="n">
        <v>2.83</v>
      </c>
      <c r="AE445" s="82" t="n">
        <v>2.9</v>
      </c>
      <c r="AF445" s="82" t="n">
        <v>0</v>
      </c>
      <c r="AG445" s="82" t="n">
        <v>0</v>
      </c>
      <c r="AH445" s="82" t="n">
        <v>0</v>
      </c>
    </row>
    <row r="446" ht="15.75" customHeight="1" s="120">
      <c r="A446" s="81" t="inlineStr">
        <is>
          <t>Wyoming</t>
        </is>
      </c>
      <c r="B446" s="82" t="inlineStr">
        <is>
          <t>Agriculture - CH4 - Manure Management</t>
        </is>
      </c>
      <c r="C446" s="82">
        <f>VLOOKUP(B446,$AJ$3:$AK$11,2,FALSE)</f>
        <v/>
      </c>
      <c r="D446" s="82" t="n">
        <v>0.06</v>
      </c>
      <c r="E446" s="82" t="n">
        <v>0.06</v>
      </c>
      <c r="F446" s="82" t="n">
        <v>0.06</v>
      </c>
      <c r="G446" s="82" t="n">
        <v>0.06</v>
      </c>
      <c r="H446" s="82" t="n">
        <v>0.07000000000000001</v>
      </c>
      <c r="I446" s="82" t="n">
        <v>0.08</v>
      </c>
      <c r="J446" s="82" t="n">
        <v>0.08</v>
      </c>
      <c r="K446" s="82" t="n">
        <v>0.09</v>
      </c>
      <c r="L446" s="82" t="n">
        <v>0.1</v>
      </c>
      <c r="M446" s="82" t="n">
        <v>0.09</v>
      </c>
      <c r="N446" s="82" t="n">
        <v>0.09</v>
      </c>
      <c r="O446" s="82" t="n">
        <v>0.09</v>
      </c>
      <c r="P446" s="82" t="n">
        <v>0.09</v>
      </c>
      <c r="Q446" s="82" t="n">
        <v>0.08</v>
      </c>
      <c r="R446" s="82" t="n">
        <v>0.08</v>
      </c>
      <c r="S446" s="82" t="n">
        <v>0.07000000000000001</v>
      </c>
      <c r="T446" s="82" t="n">
        <v>0.08</v>
      </c>
      <c r="U446" s="82" t="n">
        <v>0.1</v>
      </c>
      <c r="V446" s="82" t="n">
        <v>0.09</v>
      </c>
      <c r="W446" s="82" t="n">
        <v>0.09</v>
      </c>
      <c r="X446" s="82" t="n">
        <v>0.09</v>
      </c>
      <c r="Y446" s="82" t="n">
        <v>0.09</v>
      </c>
      <c r="Z446" s="82" t="n">
        <v>0.09</v>
      </c>
      <c r="AA446" s="82" t="n">
        <v>0.1</v>
      </c>
      <c r="AB446" s="82" t="n">
        <v>0.1</v>
      </c>
      <c r="AC446" s="82" t="n">
        <v>0.11</v>
      </c>
      <c r="AD446" s="82" t="n">
        <v>0.11</v>
      </c>
      <c r="AE446" s="82" t="n">
        <v>0.11</v>
      </c>
      <c r="AF446" s="82" t="n">
        <v>0</v>
      </c>
      <c r="AG446" s="82" t="n">
        <v>0</v>
      </c>
      <c r="AH446" s="82" t="n">
        <v>0</v>
      </c>
    </row>
    <row r="447" ht="15.75" customHeight="1" s="120">
      <c r="A447" s="81" t="inlineStr">
        <is>
          <t>Wyoming</t>
        </is>
      </c>
      <c r="B447" s="82" t="inlineStr">
        <is>
          <t>Agriculture - CH4 - Rice Cultivation</t>
        </is>
      </c>
      <c r="C447" s="82">
        <f>VLOOKUP(B447,$AJ$3:$AK$11,2,FALSE)</f>
        <v/>
      </c>
      <c r="D447" s="82" t="n">
        <v>0</v>
      </c>
      <c r="E447" s="82" t="n">
        <v>0</v>
      </c>
      <c r="F447" s="82" t="n">
        <v>0</v>
      </c>
      <c r="G447" s="82" t="n">
        <v>0</v>
      </c>
      <c r="H447" s="82" t="n">
        <v>0</v>
      </c>
      <c r="I447" s="82" t="n">
        <v>0</v>
      </c>
      <c r="J447" s="82" t="n">
        <v>0</v>
      </c>
      <c r="K447" s="82" t="n">
        <v>0</v>
      </c>
      <c r="L447" s="82" t="n">
        <v>0</v>
      </c>
      <c r="M447" s="82" t="n">
        <v>0</v>
      </c>
      <c r="N447" s="82" t="n">
        <v>0</v>
      </c>
      <c r="O447" s="82" t="n">
        <v>0</v>
      </c>
      <c r="P447" s="82" t="n">
        <v>0</v>
      </c>
      <c r="Q447" s="82" t="n">
        <v>0</v>
      </c>
      <c r="R447" s="82" t="n">
        <v>0</v>
      </c>
      <c r="S447" s="82" t="n">
        <v>0</v>
      </c>
      <c r="T447" s="82" t="n">
        <v>0</v>
      </c>
      <c r="U447" s="82" t="n">
        <v>0</v>
      </c>
      <c r="V447" s="82" t="n">
        <v>0</v>
      </c>
      <c r="W447" s="82" t="n">
        <v>0</v>
      </c>
      <c r="X447" s="82" t="n">
        <v>0</v>
      </c>
      <c r="Y447" s="82" t="n">
        <v>0</v>
      </c>
      <c r="Z447" s="82" t="n">
        <v>0</v>
      </c>
      <c r="AA447" s="82" t="n">
        <v>0</v>
      </c>
      <c r="AB447" s="82" t="n">
        <v>0</v>
      </c>
      <c r="AC447" s="82" t="n">
        <v>0</v>
      </c>
      <c r="AD447" s="82" t="n">
        <v>0</v>
      </c>
      <c r="AE447" s="82" t="n">
        <v>0</v>
      </c>
      <c r="AF447" s="82" t="n">
        <v>0</v>
      </c>
      <c r="AG447" s="82" t="n">
        <v>0</v>
      </c>
      <c r="AH447" s="82" t="n">
        <v>0</v>
      </c>
    </row>
    <row r="448" ht="15.75" customHeight="1" s="120">
      <c r="A448" s="81" t="inlineStr">
        <is>
          <t>Wyoming</t>
        </is>
      </c>
      <c r="B448" s="82" t="inlineStr">
        <is>
          <t>Agriculture - CH4 - Agricultural Residue Burning</t>
        </is>
      </c>
      <c r="C448" s="82">
        <f>VLOOKUP(B448,$AJ$3:$AK$11,2,FALSE)</f>
        <v/>
      </c>
      <c r="D448" s="82" t="n">
        <v>0</v>
      </c>
      <c r="E448" s="82" t="n">
        <v>0</v>
      </c>
      <c r="F448" s="82" t="n">
        <v>0</v>
      </c>
      <c r="G448" s="82" t="n">
        <v>0</v>
      </c>
      <c r="H448" s="82" t="n">
        <v>0</v>
      </c>
      <c r="I448" s="82" t="n">
        <v>0</v>
      </c>
      <c r="J448" s="82" t="n">
        <v>0</v>
      </c>
      <c r="K448" s="82" t="n">
        <v>0</v>
      </c>
      <c r="L448" s="82" t="n">
        <v>0</v>
      </c>
      <c r="M448" s="82" t="n">
        <v>0</v>
      </c>
      <c r="N448" s="82" t="n">
        <v>0</v>
      </c>
      <c r="O448" s="82" t="n">
        <v>0</v>
      </c>
      <c r="P448" s="82" t="n">
        <v>0</v>
      </c>
      <c r="Q448" s="82" t="n">
        <v>0</v>
      </c>
      <c r="R448" s="82" t="n">
        <v>0</v>
      </c>
      <c r="S448" s="82" t="n">
        <v>0</v>
      </c>
      <c r="T448" s="82" t="n">
        <v>0</v>
      </c>
      <c r="U448" s="82" t="n">
        <v>0</v>
      </c>
      <c r="V448" s="82" t="n">
        <v>0</v>
      </c>
      <c r="W448" s="82" t="n">
        <v>0</v>
      </c>
      <c r="X448" s="82" t="n">
        <v>0</v>
      </c>
      <c r="Y448" s="82" t="n">
        <v>0</v>
      </c>
      <c r="Z448" s="82" t="n">
        <v>0</v>
      </c>
      <c r="AA448" s="82" t="n">
        <v>0</v>
      </c>
      <c r="AB448" s="82" t="n">
        <v>0</v>
      </c>
      <c r="AC448" s="82" t="n">
        <v>0</v>
      </c>
      <c r="AD448" s="82" t="n">
        <v>0</v>
      </c>
      <c r="AE448" s="82" t="n">
        <v>0</v>
      </c>
      <c r="AF448" s="82" t="n">
        <v>0</v>
      </c>
      <c r="AG448" s="82" t="n">
        <v>0</v>
      </c>
      <c r="AH448" s="82" t="n">
        <v>0</v>
      </c>
    </row>
    <row r="449" ht="15.75" customHeight="1" s="120">
      <c r="A449" s="81" t="inlineStr">
        <is>
          <t>Wyoming</t>
        </is>
      </c>
      <c r="B449" s="82" t="inlineStr">
        <is>
          <t>Agriculture - N2O - Manure Management</t>
        </is>
      </c>
      <c r="C449" s="82">
        <f>VLOOKUP(B449,$AJ$3:$AK$11,2,FALSE)</f>
        <v/>
      </c>
      <c r="D449" s="82" t="n">
        <v>0.06</v>
      </c>
      <c r="E449" s="82" t="n">
        <v>0.05</v>
      </c>
      <c r="F449" s="82" t="n">
        <v>0.08</v>
      </c>
      <c r="G449" s="82" t="n">
        <v>0.06</v>
      </c>
      <c r="H449" s="82" t="n">
        <v>0.07000000000000001</v>
      </c>
      <c r="I449" s="82" t="n">
        <v>0.07000000000000001</v>
      </c>
      <c r="J449" s="82" t="n">
        <v>0.06</v>
      </c>
      <c r="K449" s="82" t="n">
        <v>0.06</v>
      </c>
      <c r="L449" s="82" t="n">
        <v>0.06</v>
      </c>
      <c r="M449" s="82" t="n">
        <v>0.07000000000000001</v>
      </c>
      <c r="N449" s="82" t="n">
        <v>0.06</v>
      </c>
      <c r="O449" s="82" t="n">
        <v>0.05</v>
      </c>
      <c r="P449" s="82" t="n">
        <v>0.05</v>
      </c>
      <c r="Q449" s="82" t="n">
        <v>0.05</v>
      </c>
      <c r="R449" s="82" t="n">
        <v>0.06</v>
      </c>
      <c r="S449" s="82" t="n">
        <v>0.05</v>
      </c>
      <c r="T449" s="82" t="n">
        <v>0.06</v>
      </c>
      <c r="U449" s="82" t="n">
        <v>0.06</v>
      </c>
      <c r="V449" s="82" t="n">
        <v>0.05</v>
      </c>
      <c r="W449" s="82" t="n">
        <v>0.06</v>
      </c>
      <c r="X449" s="82" t="n">
        <v>0.05</v>
      </c>
      <c r="Y449" s="82" t="n">
        <v>0.05</v>
      </c>
      <c r="Z449" s="82" t="n">
        <v>0.05</v>
      </c>
      <c r="AA449" s="82" t="n">
        <v>0.05</v>
      </c>
      <c r="AB449" s="82" t="n">
        <v>0.05</v>
      </c>
      <c r="AC449" s="82" t="n">
        <v>0.06</v>
      </c>
      <c r="AD449" s="82" t="n">
        <v>0.06</v>
      </c>
      <c r="AE449" s="82" t="n">
        <v>0.05</v>
      </c>
      <c r="AF449" s="82" t="n">
        <v>0</v>
      </c>
      <c r="AG449" s="82" t="n">
        <v>0</v>
      </c>
      <c r="AH449" s="82" t="n">
        <v>0</v>
      </c>
    </row>
    <row r="450" ht="15.75" customHeight="1" s="120">
      <c r="A450" s="81" t="inlineStr">
        <is>
          <t>Wyoming</t>
        </is>
      </c>
      <c r="B450" s="82" t="inlineStr">
        <is>
          <t>Agriculture - N2O - Ag Soils</t>
        </is>
      </c>
      <c r="C450" s="82">
        <f>VLOOKUP(B450,$AJ$3:$AK$11,2,FALSE)</f>
        <v/>
      </c>
      <c r="D450" s="82" t="n">
        <v>2.1</v>
      </c>
      <c r="E450" s="82" t="n">
        <v>2.22</v>
      </c>
      <c r="F450" s="82" t="n">
        <v>2.33</v>
      </c>
      <c r="G450" s="82" t="n">
        <v>2.54</v>
      </c>
      <c r="H450" s="82" t="n">
        <v>2.76</v>
      </c>
      <c r="I450" s="82" t="n">
        <v>2.77</v>
      </c>
      <c r="J450" s="82" t="n">
        <v>2.79</v>
      </c>
      <c r="K450" s="82" t="n">
        <v>2.97</v>
      </c>
      <c r="L450" s="82" t="n">
        <v>3.03</v>
      </c>
      <c r="M450" s="82" t="n">
        <v>2.92</v>
      </c>
      <c r="N450" s="82" t="n">
        <v>2.88</v>
      </c>
      <c r="O450" s="82" t="n">
        <v>2.74</v>
      </c>
      <c r="P450" s="82" t="n">
        <v>2.62</v>
      </c>
      <c r="Q450" s="82" t="n">
        <v>2.51</v>
      </c>
      <c r="R450" s="82" t="n">
        <v>2.55</v>
      </c>
      <c r="S450" s="82" t="n">
        <v>2.53</v>
      </c>
      <c r="T450" s="82" t="n">
        <v>2.61</v>
      </c>
      <c r="U450" s="82" t="n">
        <v>2.27</v>
      </c>
      <c r="V450" s="82" t="n">
        <v>2.15</v>
      </c>
      <c r="W450" s="82" t="n">
        <v>2.27</v>
      </c>
      <c r="X450" s="82" t="n">
        <v>2.48</v>
      </c>
      <c r="Y450" s="82" t="n">
        <v>2.6</v>
      </c>
      <c r="Z450" s="82" t="n">
        <v>2.66</v>
      </c>
      <c r="AA450" s="82" t="n">
        <v>2.64</v>
      </c>
      <c r="AB450" s="82" t="n">
        <v>2.6</v>
      </c>
      <c r="AC450" s="82" t="n">
        <v>2.66</v>
      </c>
      <c r="AD450" s="82" t="n">
        <v>2.66</v>
      </c>
      <c r="AE450" s="82" t="n">
        <v>2.36</v>
      </c>
      <c r="AF450" s="82" t="n">
        <v>0</v>
      </c>
      <c r="AG450" s="82" t="n">
        <v>0</v>
      </c>
      <c r="AH450" s="82" t="n">
        <v>0</v>
      </c>
    </row>
    <row r="451" ht="15.75" customHeight="1" s="120">
      <c r="A451" s="81" t="inlineStr">
        <is>
          <t>Wyoming</t>
        </is>
      </c>
      <c r="B451" s="82" t="inlineStr">
        <is>
          <t>Agriculture - N2O - Agricultural Residue Burning</t>
        </is>
      </c>
      <c r="C451" s="82">
        <f>VLOOKUP(B451,$AJ$3:$AK$11,2,FALSE)</f>
        <v/>
      </c>
      <c r="D451" s="82" t="n">
        <v>0</v>
      </c>
      <c r="E451" s="82" t="n">
        <v>0</v>
      </c>
      <c r="F451" s="82" t="n">
        <v>0</v>
      </c>
      <c r="G451" s="82" t="n">
        <v>0</v>
      </c>
      <c r="H451" s="82" t="n">
        <v>0</v>
      </c>
      <c r="I451" s="82" t="n">
        <v>0</v>
      </c>
      <c r="J451" s="82" t="n">
        <v>0</v>
      </c>
      <c r="K451" s="82" t="n">
        <v>0</v>
      </c>
      <c r="L451" s="82" t="n">
        <v>0</v>
      </c>
      <c r="M451" s="82" t="n">
        <v>0</v>
      </c>
      <c r="N451" s="82" t="n">
        <v>0</v>
      </c>
      <c r="O451" s="82" t="n">
        <v>0</v>
      </c>
      <c r="P451" s="82" t="n">
        <v>0</v>
      </c>
      <c r="Q451" s="82" t="n">
        <v>0</v>
      </c>
      <c r="R451" s="82" t="n">
        <v>0</v>
      </c>
      <c r="S451" s="82" t="n">
        <v>0</v>
      </c>
      <c r="T451" s="82" t="n">
        <v>0</v>
      </c>
      <c r="U451" s="82" t="n">
        <v>0</v>
      </c>
      <c r="V451" s="82" t="n">
        <v>0</v>
      </c>
      <c r="W451" s="82" t="n">
        <v>0</v>
      </c>
      <c r="X451" s="82" t="n">
        <v>0</v>
      </c>
      <c r="Y451" s="82" t="n">
        <v>0</v>
      </c>
      <c r="Z451" s="82" t="n">
        <v>0</v>
      </c>
      <c r="AA451" s="82" t="n">
        <v>0</v>
      </c>
      <c r="AB451" s="82" t="n">
        <v>0</v>
      </c>
      <c r="AC451" s="82" t="n">
        <v>0</v>
      </c>
      <c r="AD451" s="82" t="n">
        <v>0</v>
      </c>
      <c r="AE451" s="82" t="n">
        <v>0</v>
      </c>
      <c r="AF451" s="82" t="n">
        <v>0</v>
      </c>
      <c r="AG451" s="82" t="n">
        <v>0</v>
      </c>
      <c r="AH451" s="82" t="n">
        <v>0</v>
      </c>
    </row>
    <row r="452" ht="15.75" customHeight="1" s="120"/>
    <row r="453" ht="15.75" customHeight="1" s="120">
      <c r="A453" s="1" t="inlineStr">
        <is>
          <t>Total Crops</t>
        </is>
      </c>
      <c r="B453" s="2">
        <f>SUMIFS(AE2:AE451,C2:C451,"Crops")</f>
        <v/>
      </c>
    </row>
    <row r="454" ht="15.75" customHeight="1" s="120">
      <c r="A454" s="1" t="inlineStr">
        <is>
          <t>Total Livestock</t>
        </is>
      </c>
      <c r="B454" s="2">
        <f>SUMIFS(AE2:AE451,C2:C451,"Livestock")</f>
        <v/>
      </c>
    </row>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AG252"/>
  <sheetViews>
    <sheetView workbookViewId="0">
      <selection activeCell="A1" sqref="A1"/>
    </sheetView>
  </sheetViews>
  <sheetFormatPr baseColWidth="8" defaultColWidth="12.63" defaultRowHeight="15" customHeight="1"/>
  <cols>
    <col width="7.63" customWidth="1" style="120" min="1" max="1"/>
    <col width="34.5" customWidth="1" style="120" min="2" max="2"/>
    <col width="7.63" customWidth="1" style="120" min="3" max="33"/>
  </cols>
  <sheetData>
    <row r="1">
      <c r="A1" s="84" t="inlineStr">
        <is>
          <t>State</t>
        </is>
      </c>
      <c r="B1" s="85" t="inlineStr">
        <is>
          <t>Category</t>
        </is>
      </c>
      <c r="C1" s="85" t="n">
        <v>1990</v>
      </c>
      <c r="D1" s="85" t="n">
        <v>1991</v>
      </c>
      <c r="E1" s="85" t="n">
        <v>1992</v>
      </c>
      <c r="F1" s="85" t="n">
        <v>1993</v>
      </c>
      <c r="G1" s="85" t="n">
        <v>1994</v>
      </c>
      <c r="H1" s="85" t="n">
        <v>1995</v>
      </c>
      <c r="I1" s="85" t="n">
        <v>1996</v>
      </c>
      <c r="J1" s="85" t="n">
        <v>1997</v>
      </c>
      <c r="K1" s="85" t="n">
        <v>1998</v>
      </c>
      <c r="L1" s="85" t="n">
        <v>1999</v>
      </c>
      <c r="M1" s="85" t="n">
        <v>2000</v>
      </c>
      <c r="N1" s="85" t="n">
        <v>2001</v>
      </c>
      <c r="O1" s="85" t="n">
        <v>2002</v>
      </c>
      <c r="P1" s="85" t="n">
        <v>2003</v>
      </c>
      <c r="Q1" s="85" t="n">
        <v>2004</v>
      </c>
      <c r="R1" s="85" t="n">
        <v>2005</v>
      </c>
      <c r="S1" s="86" t="n">
        <v>2006</v>
      </c>
      <c r="T1" s="86" t="n">
        <v>2007</v>
      </c>
      <c r="U1" s="86" t="n">
        <v>2008</v>
      </c>
      <c r="V1" s="86" t="n">
        <v>2009</v>
      </c>
      <c r="W1" s="86" t="n">
        <v>2010</v>
      </c>
      <c r="X1" s="86" t="n">
        <v>2011</v>
      </c>
      <c r="Y1" s="86" t="n">
        <v>2012</v>
      </c>
      <c r="Z1" s="86" t="n">
        <v>2013</v>
      </c>
      <c r="AA1" s="86" t="n">
        <v>2014</v>
      </c>
      <c r="AB1" s="86" t="n">
        <v>2015</v>
      </c>
      <c r="AC1" s="86" t="n">
        <v>2016</v>
      </c>
      <c r="AD1" s="86" t="n">
        <v>2017</v>
      </c>
      <c r="AE1" s="86" t="n">
        <v>2018</v>
      </c>
      <c r="AF1" s="86" t="n">
        <v>2019</v>
      </c>
      <c r="AG1" s="87" t="n">
        <v>2020</v>
      </c>
    </row>
    <row r="2">
      <c r="A2" s="88" t="inlineStr">
        <is>
          <t>Alabama</t>
        </is>
      </c>
      <c r="B2" s="89" t="inlineStr">
        <is>
          <t>Energy - CH4 - Coal Mining</t>
        </is>
      </c>
      <c r="C2" s="90" t="n">
        <v>15.26496368</v>
      </c>
      <c r="D2" s="90" t="n">
        <v>14.82268984</v>
      </c>
      <c r="E2" s="90" t="n">
        <v>13.86267084</v>
      </c>
      <c r="F2" s="90" t="n">
        <v>12.21396337</v>
      </c>
      <c r="G2" s="90" t="n">
        <v>14.00966908</v>
      </c>
      <c r="H2" s="90" t="n">
        <v>15.95696474</v>
      </c>
      <c r="I2" s="90" t="n">
        <v>13.98005033</v>
      </c>
      <c r="J2" s="90" t="n">
        <v>12.49960076</v>
      </c>
      <c r="K2" s="90" t="n">
        <v>12.5062666</v>
      </c>
      <c r="L2" s="90" t="n">
        <v>12.14536655</v>
      </c>
      <c r="M2" s="90" t="n">
        <v>11.04077822</v>
      </c>
      <c r="N2" s="90" t="n">
        <v>10.35703117</v>
      </c>
      <c r="O2" s="90" t="n">
        <v>8.838625524999999</v>
      </c>
      <c r="P2" s="90" t="n">
        <v>9.123370663999999</v>
      </c>
      <c r="Q2" s="90" t="n">
        <v>8.63073835</v>
      </c>
      <c r="R2" s="90" t="n">
        <v>7.526749848</v>
      </c>
      <c r="S2" s="90" t="n">
        <v>6.952739911</v>
      </c>
      <c r="T2" s="90" t="n">
        <v>8.116274992999999</v>
      </c>
      <c r="U2" s="90" t="n">
        <v>9.990087985000001</v>
      </c>
      <c r="V2" s="90" t="n">
        <v>10.51555186</v>
      </c>
      <c r="W2" s="90" t="n">
        <v>10.16509268</v>
      </c>
      <c r="X2" s="90" t="n">
        <v>8.82443945</v>
      </c>
      <c r="Y2" s="90" t="n">
        <v>8.624406498000001</v>
      </c>
      <c r="Z2" s="90" t="n">
        <v>8.308014451</v>
      </c>
      <c r="AA2" s="90" t="n">
        <v>7.738499712</v>
      </c>
      <c r="AB2" s="90" t="n">
        <v>6.019106307</v>
      </c>
      <c r="AC2" s="90" t="n">
        <v>5.101808335</v>
      </c>
      <c r="AD2" s="90" t="n">
        <v>6.111702758</v>
      </c>
      <c r="AE2" s="90" t="n">
        <v>0</v>
      </c>
      <c r="AF2" s="90" t="n">
        <v>0</v>
      </c>
      <c r="AG2" s="90" t="n">
        <v>0</v>
      </c>
    </row>
    <row r="3">
      <c r="A3" s="91" t="inlineStr">
        <is>
          <t>Alabama</t>
        </is>
      </c>
      <c r="B3" s="83" t="inlineStr">
        <is>
          <t>Energy - CH4 - Abandoned Coal Mines</t>
        </is>
      </c>
      <c r="C3" s="82" t="n">
        <v>0.205119265</v>
      </c>
      <c r="D3" s="82" t="n">
        <v>0.104667807</v>
      </c>
      <c r="E3" s="82" t="n">
        <v>0.053409658</v>
      </c>
      <c r="F3" s="82" t="n">
        <v>0.027253763</v>
      </c>
      <c r="G3" s="82" t="n">
        <v>0.01390699</v>
      </c>
      <c r="H3" s="82" t="n">
        <v>0.038015705</v>
      </c>
      <c r="I3" s="82" t="n">
        <v>0.01939857</v>
      </c>
      <c r="J3" s="82" t="n">
        <v>0.00989866</v>
      </c>
      <c r="K3" s="82" t="n">
        <v>0.07130665999999999</v>
      </c>
      <c r="L3" s="82" t="n">
        <v>0.151229235</v>
      </c>
      <c r="M3" s="82" t="n">
        <v>1.199096975</v>
      </c>
      <c r="N3" s="82" t="n">
        <v>0.611872564</v>
      </c>
      <c r="O3" s="82" t="n">
        <v>0.312224984</v>
      </c>
      <c r="P3" s="82" t="n">
        <v>0.159321477</v>
      </c>
      <c r="Q3" s="82" t="n">
        <v>0.08129821299999999</v>
      </c>
      <c r="R3" s="82" t="n">
        <v>0.041484673</v>
      </c>
      <c r="S3" s="82" t="n">
        <v>0.021168708</v>
      </c>
      <c r="T3" s="82" t="n">
        <v>0.010801921</v>
      </c>
      <c r="U3" s="82" t="n">
        <v>1.341481073</v>
      </c>
      <c r="V3" s="82" t="n">
        <v>0.684528008</v>
      </c>
      <c r="W3" s="82" t="n">
        <v>0.364970859</v>
      </c>
      <c r="X3" s="82" t="n">
        <v>0.186236526</v>
      </c>
      <c r="Y3" s="82" t="n">
        <v>0.09503236399999999</v>
      </c>
      <c r="Z3" s="82" t="n">
        <v>0.048492906</v>
      </c>
      <c r="AA3" s="82" t="n">
        <v>0.024744853</v>
      </c>
      <c r="AB3" s="82" t="n">
        <v>0.012626749</v>
      </c>
      <c r="AC3" s="82" t="n">
        <v>0.00644315</v>
      </c>
      <c r="AD3" s="82" t="n">
        <v>0.003287796</v>
      </c>
      <c r="AE3" s="82" t="n">
        <v>0</v>
      </c>
      <c r="AF3" s="82" t="n">
        <v>0</v>
      </c>
      <c r="AG3" s="82" t="n">
        <v>0</v>
      </c>
    </row>
    <row r="4">
      <c r="A4" s="88" t="inlineStr">
        <is>
          <t>Alabama</t>
        </is>
      </c>
      <c r="B4" s="89" t="inlineStr">
        <is>
          <t>Energy - CH4 - Abandoned Coal Mines - Vented</t>
        </is>
      </c>
      <c r="C4" s="90" t="n">
        <v>0</v>
      </c>
      <c r="D4" s="90" t="n">
        <v>0</v>
      </c>
      <c r="E4" s="90" t="n">
        <v>0</v>
      </c>
      <c r="F4" s="90" t="n">
        <v>0</v>
      </c>
      <c r="G4" s="90" t="n">
        <v>0</v>
      </c>
      <c r="H4" s="90" t="n">
        <v>0</v>
      </c>
      <c r="I4" s="90" t="n">
        <v>0</v>
      </c>
      <c r="J4" s="90" t="n">
        <v>0</v>
      </c>
      <c r="K4" s="90" t="n">
        <v>0</v>
      </c>
      <c r="L4" s="90" t="n">
        <v>0</v>
      </c>
      <c r="M4" s="90" t="n">
        <v>0</v>
      </c>
      <c r="N4" s="90" t="n">
        <v>0</v>
      </c>
      <c r="O4" s="90" t="n">
        <v>0</v>
      </c>
      <c r="P4" s="90" t="n">
        <v>0</v>
      </c>
      <c r="Q4" s="90" t="n">
        <v>0</v>
      </c>
      <c r="R4" s="90" t="n">
        <v>0</v>
      </c>
      <c r="S4" s="90" t="n">
        <v>0</v>
      </c>
      <c r="T4" s="90" t="n">
        <v>0</v>
      </c>
      <c r="U4" s="90" t="n">
        <v>0</v>
      </c>
      <c r="V4" s="90" t="n">
        <v>0</v>
      </c>
      <c r="W4" s="90" t="n">
        <v>0</v>
      </c>
      <c r="X4" s="90" t="n">
        <v>0</v>
      </c>
      <c r="Y4" s="90" t="n">
        <v>0</v>
      </c>
      <c r="Z4" s="90" t="n">
        <v>0</v>
      </c>
      <c r="AA4" s="90" t="n">
        <v>0</v>
      </c>
      <c r="AB4" s="90" t="n">
        <v>0</v>
      </c>
      <c r="AC4" s="90" t="n">
        <v>0</v>
      </c>
      <c r="AD4" s="90" t="n">
        <v>0</v>
      </c>
      <c r="AE4" s="90" t="n">
        <v>0</v>
      </c>
      <c r="AF4" s="90" t="n">
        <v>0</v>
      </c>
      <c r="AG4" s="90" t="n">
        <v>0</v>
      </c>
    </row>
    <row r="5">
      <c r="A5" s="91" t="inlineStr">
        <is>
          <t>Alabama</t>
        </is>
      </c>
      <c r="B5" s="83" t="inlineStr">
        <is>
          <t>Energy - CH4 - Abandoned Coal Mines - Sealed</t>
        </is>
      </c>
      <c r="C5" s="82" t="n">
        <v>0</v>
      </c>
      <c r="D5" s="82" t="n">
        <v>0</v>
      </c>
      <c r="E5" s="82" t="n">
        <v>0</v>
      </c>
      <c r="F5" s="82" t="n">
        <v>0</v>
      </c>
      <c r="G5" s="82" t="n">
        <v>0</v>
      </c>
      <c r="H5" s="82" t="n">
        <v>0</v>
      </c>
      <c r="I5" s="82" t="n">
        <v>0</v>
      </c>
      <c r="J5" s="82" t="n">
        <v>0</v>
      </c>
      <c r="K5" s="82" t="n">
        <v>0</v>
      </c>
      <c r="L5" s="82" t="n">
        <v>0</v>
      </c>
      <c r="M5" s="82" t="n">
        <v>0</v>
      </c>
      <c r="N5" s="82" t="n">
        <v>0</v>
      </c>
      <c r="O5" s="82" t="n">
        <v>0</v>
      </c>
      <c r="P5" s="82" t="n">
        <v>0</v>
      </c>
      <c r="Q5" s="82" t="n">
        <v>0</v>
      </c>
      <c r="R5" s="82" t="n">
        <v>0</v>
      </c>
      <c r="S5" s="82" t="n">
        <v>0</v>
      </c>
      <c r="T5" s="82" t="n">
        <v>0</v>
      </c>
      <c r="U5" s="82" t="n">
        <v>0</v>
      </c>
      <c r="V5" s="82" t="n">
        <v>0</v>
      </c>
      <c r="W5" s="82" t="n">
        <v>0</v>
      </c>
      <c r="X5" s="82" t="n">
        <v>0</v>
      </c>
      <c r="Y5" s="82" t="n">
        <v>0</v>
      </c>
      <c r="Z5" s="82" t="n">
        <v>0</v>
      </c>
      <c r="AA5" s="82" t="n">
        <v>0</v>
      </c>
      <c r="AB5" s="82" t="n">
        <v>0</v>
      </c>
      <c r="AC5" s="82" t="n">
        <v>0</v>
      </c>
      <c r="AD5" s="82" t="n">
        <v>0</v>
      </c>
      <c r="AE5" s="82" t="n">
        <v>0</v>
      </c>
      <c r="AF5" s="82" t="n">
        <v>0</v>
      </c>
      <c r="AG5" s="82" t="n">
        <v>0</v>
      </c>
    </row>
    <row r="6">
      <c r="A6" s="88" t="inlineStr">
        <is>
          <t>Alabama</t>
        </is>
      </c>
      <c r="B6" s="89" t="inlineStr">
        <is>
          <t>Energy - CH4 - Abandoned Coal Mines - Flooded</t>
        </is>
      </c>
      <c r="C6" s="90" t="n">
        <v>0.205119265</v>
      </c>
      <c r="D6" s="90" t="n">
        <v>0.104667807</v>
      </c>
      <c r="E6" s="90" t="n">
        <v>0.053409658</v>
      </c>
      <c r="F6" s="90" t="n">
        <v>0.027253763</v>
      </c>
      <c r="G6" s="90" t="n">
        <v>0.01390699</v>
      </c>
      <c r="H6" s="90" t="n">
        <v>0.038015705</v>
      </c>
      <c r="I6" s="90" t="n">
        <v>0.01939857</v>
      </c>
      <c r="J6" s="90" t="n">
        <v>0.00989866</v>
      </c>
      <c r="K6" s="90" t="n">
        <v>0.07130665999999999</v>
      </c>
      <c r="L6" s="90" t="n">
        <v>0.151229235</v>
      </c>
      <c r="M6" s="90" t="n">
        <v>1.199096975</v>
      </c>
      <c r="N6" s="90" t="n">
        <v>0.611872564</v>
      </c>
      <c r="O6" s="90" t="n">
        <v>0.312224984</v>
      </c>
      <c r="P6" s="90" t="n">
        <v>0.159321477</v>
      </c>
      <c r="Q6" s="90" t="n">
        <v>0.08129821299999999</v>
      </c>
      <c r="R6" s="90" t="n">
        <v>0.041484673</v>
      </c>
      <c r="S6" s="90" t="n">
        <v>0.021168708</v>
      </c>
      <c r="T6" s="90" t="n">
        <v>0.010801921</v>
      </c>
      <c r="U6" s="90" t="n">
        <v>1.341481073</v>
      </c>
      <c r="V6" s="90" t="n">
        <v>0.684528008</v>
      </c>
      <c r="W6" s="90" t="n">
        <v>0.364970859</v>
      </c>
      <c r="X6" s="90" t="n">
        <v>0.186236526</v>
      </c>
      <c r="Y6" s="90" t="n">
        <v>0.09503236399999999</v>
      </c>
      <c r="Z6" s="90" t="n">
        <v>0.048492906</v>
      </c>
      <c r="AA6" s="90" t="n">
        <v>0.024744853</v>
      </c>
      <c r="AB6" s="90" t="n">
        <v>0.012626749</v>
      </c>
      <c r="AC6" s="90" t="n">
        <v>0.00644315</v>
      </c>
      <c r="AD6" s="90" t="n">
        <v>0.003287796</v>
      </c>
      <c r="AE6" s="90" t="n">
        <v>0</v>
      </c>
      <c r="AF6" s="90" t="n">
        <v>0</v>
      </c>
      <c r="AG6" s="90" t="n">
        <v>0</v>
      </c>
    </row>
    <row r="7">
      <c r="A7" s="91" t="inlineStr">
        <is>
          <t>Alaska</t>
        </is>
      </c>
      <c r="B7" s="83" t="inlineStr">
        <is>
          <t>Energy - CH4 - Coal Mining</t>
        </is>
      </c>
      <c r="C7" s="82" t="n">
        <v>0.030018094</v>
      </c>
      <c r="D7" s="82" t="n">
        <v>0.025267282</v>
      </c>
      <c r="E7" s="82" t="n">
        <v>0.02699165</v>
      </c>
      <c r="F7" s="82" t="n">
        <v>0.028170556</v>
      </c>
      <c r="G7" s="82" t="n">
        <v>0.027572305</v>
      </c>
      <c r="H7" s="82" t="n">
        <v>0.029877329</v>
      </c>
      <c r="I7" s="82" t="n">
        <v>0.026059084</v>
      </c>
      <c r="J7" s="82" t="n">
        <v>0.02551362</v>
      </c>
      <c r="K7" s="82" t="n">
        <v>0.023648486</v>
      </c>
      <c r="L7" s="82" t="n">
        <v>0.027537114</v>
      </c>
      <c r="M7" s="82" t="n">
        <v>0.02887438</v>
      </c>
      <c r="N7" s="82" t="n">
        <v>0.026643979</v>
      </c>
      <c r="O7" s="82" t="n">
        <v>0.020164558</v>
      </c>
      <c r="P7" s="82" t="n">
        <v>0.019020844</v>
      </c>
      <c r="Q7" s="82" t="n">
        <v>0.026604547</v>
      </c>
      <c r="R7" s="82" t="n">
        <v>0.025584002</v>
      </c>
      <c r="S7" s="82" t="n">
        <v>0.02507373</v>
      </c>
      <c r="T7" s="82" t="n">
        <v>0.023296574</v>
      </c>
      <c r="U7" s="82" t="n">
        <v>0.025988701</v>
      </c>
      <c r="V7" s="82" t="n">
        <v>0.032727816</v>
      </c>
      <c r="W7" s="82" t="n">
        <v>0.037848136</v>
      </c>
      <c r="X7" s="82" t="n">
        <v>0.037812944</v>
      </c>
      <c r="Y7" s="82" t="n">
        <v>0.036106171</v>
      </c>
      <c r="Z7" s="82" t="n">
        <v>0.02727318</v>
      </c>
      <c r="AA7" s="82" t="n">
        <v>0.026428591</v>
      </c>
      <c r="AB7" s="82" t="n">
        <v>0.020710021</v>
      </c>
      <c r="AC7" s="82" t="n">
        <v>0.016399099</v>
      </c>
      <c r="AD7" s="82" t="n">
        <v>0.01687418</v>
      </c>
      <c r="AE7" s="82" t="n">
        <v>0</v>
      </c>
      <c r="AF7" s="82" t="n">
        <v>0</v>
      </c>
      <c r="AG7" s="82" t="n">
        <v>0</v>
      </c>
    </row>
    <row r="8">
      <c r="A8" s="88" t="inlineStr">
        <is>
          <t>Alaska</t>
        </is>
      </c>
      <c r="B8" s="89" t="inlineStr">
        <is>
          <t>Energy - CH4 - Abandoned Coal Mines</t>
        </is>
      </c>
      <c r="C8" s="90" t="n">
        <v>0</v>
      </c>
      <c r="D8" s="90" t="n">
        <v>0</v>
      </c>
      <c r="E8" s="90" t="n">
        <v>0</v>
      </c>
      <c r="F8" s="90" t="n">
        <v>0</v>
      </c>
      <c r="G8" s="90" t="n">
        <v>0</v>
      </c>
      <c r="H8" s="90" t="n">
        <v>0</v>
      </c>
      <c r="I8" s="90" t="n">
        <v>0</v>
      </c>
      <c r="J8" s="90" t="n">
        <v>0</v>
      </c>
      <c r="K8" s="90" t="n">
        <v>0</v>
      </c>
      <c r="L8" s="90" t="n">
        <v>0</v>
      </c>
      <c r="M8" s="90" t="n">
        <v>0</v>
      </c>
      <c r="N8" s="90" t="n">
        <v>0</v>
      </c>
      <c r="O8" s="90" t="n">
        <v>0</v>
      </c>
      <c r="P8" s="90" t="n">
        <v>0</v>
      </c>
      <c r="Q8" s="90" t="n">
        <v>0</v>
      </c>
      <c r="R8" s="90" t="n">
        <v>0</v>
      </c>
      <c r="S8" s="90" t="n">
        <v>0</v>
      </c>
      <c r="T8" s="90" t="n">
        <v>0</v>
      </c>
      <c r="U8" s="90" t="n">
        <v>0</v>
      </c>
      <c r="V8" s="90" t="n">
        <v>0</v>
      </c>
      <c r="W8" s="90" t="n">
        <v>0</v>
      </c>
      <c r="X8" s="90" t="n">
        <v>0</v>
      </c>
      <c r="Y8" s="90" t="n">
        <v>0</v>
      </c>
      <c r="Z8" s="90" t="n">
        <v>0</v>
      </c>
      <c r="AA8" s="90" t="n">
        <v>0</v>
      </c>
      <c r="AB8" s="90" t="n">
        <v>0</v>
      </c>
      <c r="AC8" s="90" t="n">
        <v>0</v>
      </c>
      <c r="AD8" s="90" t="n">
        <v>0</v>
      </c>
      <c r="AE8" s="90" t="n">
        <v>0</v>
      </c>
      <c r="AF8" s="90" t="n">
        <v>0</v>
      </c>
      <c r="AG8" s="90" t="n">
        <v>0</v>
      </c>
    </row>
    <row r="9">
      <c r="A9" s="91" t="inlineStr">
        <is>
          <t>Alaska</t>
        </is>
      </c>
      <c r="B9" s="83" t="inlineStr">
        <is>
          <t>Energy - CH4 - Abandoned Coal Mines - Vented</t>
        </is>
      </c>
      <c r="C9" s="82" t="n">
        <v>0</v>
      </c>
      <c r="D9" s="82" t="n">
        <v>0</v>
      </c>
      <c r="E9" s="82" t="n">
        <v>0</v>
      </c>
      <c r="F9" s="82" t="n">
        <v>0</v>
      </c>
      <c r="G9" s="82" t="n">
        <v>0</v>
      </c>
      <c r="H9" s="82" t="n">
        <v>0</v>
      </c>
      <c r="I9" s="82" t="n">
        <v>0</v>
      </c>
      <c r="J9" s="82" t="n">
        <v>0</v>
      </c>
      <c r="K9" s="82" t="n">
        <v>0</v>
      </c>
      <c r="L9" s="82" t="n">
        <v>0</v>
      </c>
      <c r="M9" s="82" t="n">
        <v>0</v>
      </c>
      <c r="N9" s="82" t="n">
        <v>0</v>
      </c>
      <c r="O9" s="82" t="n">
        <v>0</v>
      </c>
      <c r="P9" s="82" t="n">
        <v>0</v>
      </c>
      <c r="Q9" s="82" t="n">
        <v>0</v>
      </c>
      <c r="R9" s="82" t="n">
        <v>0</v>
      </c>
      <c r="S9" s="82" t="n">
        <v>0</v>
      </c>
      <c r="T9" s="82" t="n">
        <v>0</v>
      </c>
      <c r="U9" s="82" t="n">
        <v>0</v>
      </c>
      <c r="V9" s="82" t="n">
        <v>0</v>
      </c>
      <c r="W9" s="82" t="n">
        <v>0</v>
      </c>
      <c r="X9" s="82" t="n">
        <v>0</v>
      </c>
      <c r="Y9" s="82" t="n">
        <v>0</v>
      </c>
      <c r="Z9" s="82" t="n">
        <v>0</v>
      </c>
      <c r="AA9" s="82" t="n">
        <v>0</v>
      </c>
      <c r="AB9" s="82" t="n">
        <v>0</v>
      </c>
      <c r="AC9" s="82" t="n">
        <v>0</v>
      </c>
      <c r="AD9" s="82" t="n">
        <v>0</v>
      </c>
      <c r="AE9" s="82" t="n">
        <v>0</v>
      </c>
      <c r="AF9" s="82" t="n">
        <v>0</v>
      </c>
      <c r="AG9" s="82" t="n">
        <v>0</v>
      </c>
    </row>
    <row r="10">
      <c r="A10" s="88" t="inlineStr">
        <is>
          <t>Alaska</t>
        </is>
      </c>
      <c r="B10" s="89" t="inlineStr">
        <is>
          <t>Energy - CH4 - Abandoned Coal Mines - Sealed</t>
        </is>
      </c>
      <c r="C10" s="90" t="n">
        <v>0</v>
      </c>
      <c r="D10" s="90" t="n">
        <v>0</v>
      </c>
      <c r="E10" s="90" t="n">
        <v>0</v>
      </c>
      <c r="F10" s="90" t="n">
        <v>0</v>
      </c>
      <c r="G10" s="90" t="n">
        <v>0</v>
      </c>
      <c r="H10" s="90" t="n">
        <v>0</v>
      </c>
      <c r="I10" s="90" t="n">
        <v>0</v>
      </c>
      <c r="J10" s="90" t="n">
        <v>0</v>
      </c>
      <c r="K10" s="90" t="n">
        <v>0</v>
      </c>
      <c r="L10" s="90" t="n">
        <v>0</v>
      </c>
      <c r="M10" s="90" t="n">
        <v>0</v>
      </c>
      <c r="N10" s="90" t="n">
        <v>0</v>
      </c>
      <c r="O10" s="90" t="n">
        <v>0</v>
      </c>
      <c r="P10" s="90" t="n">
        <v>0</v>
      </c>
      <c r="Q10" s="90" t="n">
        <v>0</v>
      </c>
      <c r="R10" s="90" t="n">
        <v>0</v>
      </c>
      <c r="S10" s="90" t="n">
        <v>0</v>
      </c>
      <c r="T10" s="90" t="n">
        <v>0</v>
      </c>
      <c r="U10" s="90" t="n">
        <v>0</v>
      </c>
      <c r="V10" s="90" t="n">
        <v>0</v>
      </c>
      <c r="W10" s="90" t="n">
        <v>0</v>
      </c>
      <c r="X10" s="90" t="n">
        <v>0</v>
      </c>
      <c r="Y10" s="90" t="n">
        <v>0</v>
      </c>
      <c r="Z10" s="90" t="n">
        <v>0</v>
      </c>
      <c r="AA10" s="90" t="n">
        <v>0</v>
      </c>
      <c r="AB10" s="90" t="n">
        <v>0</v>
      </c>
      <c r="AC10" s="90" t="n">
        <v>0</v>
      </c>
      <c r="AD10" s="90" t="n">
        <v>0</v>
      </c>
      <c r="AE10" s="90" t="n">
        <v>0</v>
      </c>
      <c r="AF10" s="90" t="n">
        <v>0</v>
      </c>
      <c r="AG10" s="90" t="n">
        <v>0</v>
      </c>
    </row>
    <row r="11">
      <c r="A11" s="91" t="inlineStr">
        <is>
          <t>Alaska</t>
        </is>
      </c>
      <c r="B11" s="83" t="inlineStr">
        <is>
          <t>Energy - CH4 - Abandoned Coal Mines - Flooded</t>
        </is>
      </c>
      <c r="C11" s="82" t="n">
        <v>0</v>
      </c>
      <c r="D11" s="82" t="n">
        <v>0</v>
      </c>
      <c r="E11" s="82" t="n">
        <v>0</v>
      </c>
      <c r="F11" s="82" t="n">
        <v>0</v>
      </c>
      <c r="G11" s="82" t="n">
        <v>0</v>
      </c>
      <c r="H11" s="82" t="n">
        <v>0</v>
      </c>
      <c r="I11" s="82" t="n">
        <v>0</v>
      </c>
      <c r="J11" s="82" t="n">
        <v>0</v>
      </c>
      <c r="K11" s="82" t="n">
        <v>0</v>
      </c>
      <c r="L11" s="82" t="n">
        <v>0</v>
      </c>
      <c r="M11" s="82" t="n">
        <v>0</v>
      </c>
      <c r="N11" s="82" t="n">
        <v>0</v>
      </c>
      <c r="O11" s="82" t="n">
        <v>0</v>
      </c>
      <c r="P11" s="82" t="n">
        <v>0</v>
      </c>
      <c r="Q11" s="82" t="n">
        <v>0</v>
      </c>
      <c r="R11" s="82" t="n">
        <v>0</v>
      </c>
      <c r="S11" s="82" t="n">
        <v>0</v>
      </c>
      <c r="T11" s="82" t="n">
        <v>0</v>
      </c>
      <c r="U11" s="82" t="n">
        <v>0</v>
      </c>
      <c r="V11" s="82" t="n">
        <v>0</v>
      </c>
      <c r="W11" s="82" t="n">
        <v>0</v>
      </c>
      <c r="X11" s="82" t="n">
        <v>0</v>
      </c>
      <c r="Y11" s="82" t="n">
        <v>0</v>
      </c>
      <c r="Z11" s="82" t="n">
        <v>0</v>
      </c>
      <c r="AA11" s="82" t="n">
        <v>0</v>
      </c>
      <c r="AB11" s="82" t="n">
        <v>0</v>
      </c>
      <c r="AC11" s="82" t="n">
        <v>0</v>
      </c>
      <c r="AD11" s="82" t="n">
        <v>0</v>
      </c>
      <c r="AE11" s="82" t="n">
        <v>0</v>
      </c>
      <c r="AF11" s="82" t="n">
        <v>0</v>
      </c>
      <c r="AG11" s="82" t="n">
        <v>0</v>
      </c>
    </row>
    <row r="12">
      <c r="A12" s="88" t="inlineStr">
        <is>
          <t>Arizona</t>
        </is>
      </c>
      <c r="B12" s="89" t="inlineStr">
        <is>
          <t>Energy - CH4 - Coal Mining</t>
        </is>
      </c>
      <c r="C12" s="90" t="n">
        <v>0.090895464</v>
      </c>
      <c r="D12" s="90" t="n">
        <v>0.106165323</v>
      </c>
      <c r="E12" s="90" t="n">
        <v>0.100608992</v>
      </c>
      <c r="F12" s="90" t="n">
        <v>0.097883093</v>
      </c>
      <c r="G12" s="90" t="n">
        <v>0.104983296</v>
      </c>
      <c r="H12" s="90" t="n">
        <v>0.09606582700000001</v>
      </c>
      <c r="I12" s="90" t="n">
        <v>0.083964122</v>
      </c>
      <c r="J12" s="90" t="n">
        <v>0.094264643</v>
      </c>
      <c r="K12" s="90" t="n">
        <v>0.090983915</v>
      </c>
      <c r="L12" s="90" t="n">
        <v>0.094779267</v>
      </c>
      <c r="M12" s="90" t="n">
        <v>0.105425551</v>
      </c>
      <c r="N12" s="90" t="n">
        <v>0.10789031</v>
      </c>
      <c r="O12" s="90" t="n">
        <v>0.102956964</v>
      </c>
      <c r="P12" s="90" t="n">
        <v>0.096966419</v>
      </c>
      <c r="Q12" s="90" t="n">
        <v>0.102369971</v>
      </c>
      <c r="R12" s="90" t="n">
        <v>0.097070952</v>
      </c>
      <c r="S12" s="90" t="n">
        <v>0.06606485600000001</v>
      </c>
      <c r="T12" s="90" t="n">
        <v>0.06419130300000001</v>
      </c>
      <c r="U12" s="90" t="n">
        <v>0.064529025</v>
      </c>
      <c r="V12" s="90" t="n">
        <v>0.060098434</v>
      </c>
      <c r="W12" s="90" t="n">
        <v>0.062333832</v>
      </c>
      <c r="X12" s="90" t="n">
        <v>0.065220551</v>
      </c>
      <c r="Y12" s="90" t="n">
        <v>0.060251213</v>
      </c>
      <c r="Z12" s="90" t="n">
        <v>0.061135723</v>
      </c>
      <c r="AA12" s="90" t="n">
        <v>0.064738091</v>
      </c>
      <c r="AB12" s="90" t="n">
        <v>0.054719005</v>
      </c>
      <c r="AC12" s="90" t="n">
        <v>0.043606343</v>
      </c>
      <c r="AD12" s="90" t="n">
        <v>0.050023061</v>
      </c>
      <c r="AE12" s="90" t="n">
        <v>0</v>
      </c>
      <c r="AF12" s="90" t="n">
        <v>0</v>
      </c>
      <c r="AG12" s="90" t="n">
        <v>0</v>
      </c>
    </row>
    <row r="13">
      <c r="A13" s="91" t="inlineStr">
        <is>
          <t>Arizona</t>
        </is>
      </c>
      <c r="B13" s="83" t="inlineStr">
        <is>
          <t>Energy - CH4 - Abandoned Coal Mines</t>
        </is>
      </c>
      <c r="C13" s="82" t="n">
        <v>0</v>
      </c>
      <c r="D13" s="82" t="n">
        <v>0</v>
      </c>
      <c r="E13" s="82" t="n">
        <v>0</v>
      </c>
      <c r="F13" s="82" t="n">
        <v>0</v>
      </c>
      <c r="G13" s="82" t="n">
        <v>0</v>
      </c>
      <c r="H13" s="82" t="n">
        <v>0</v>
      </c>
      <c r="I13" s="82" t="n">
        <v>0</v>
      </c>
      <c r="J13" s="82" t="n">
        <v>0</v>
      </c>
      <c r="K13" s="82" t="n">
        <v>0</v>
      </c>
      <c r="L13" s="82" t="n">
        <v>0</v>
      </c>
      <c r="M13" s="82" t="n">
        <v>0</v>
      </c>
      <c r="N13" s="82" t="n">
        <v>0</v>
      </c>
      <c r="O13" s="82" t="n">
        <v>0</v>
      </c>
      <c r="P13" s="82" t="n">
        <v>0</v>
      </c>
      <c r="Q13" s="82" t="n">
        <v>0</v>
      </c>
      <c r="R13" s="82" t="n">
        <v>0</v>
      </c>
      <c r="S13" s="82" t="n">
        <v>0</v>
      </c>
      <c r="T13" s="82" t="n">
        <v>0</v>
      </c>
      <c r="U13" s="82" t="n">
        <v>0</v>
      </c>
      <c r="V13" s="82" t="n">
        <v>0</v>
      </c>
      <c r="W13" s="82" t="n">
        <v>0</v>
      </c>
      <c r="X13" s="82" t="n">
        <v>0</v>
      </c>
      <c r="Y13" s="82" t="n">
        <v>0</v>
      </c>
      <c r="Z13" s="82" t="n">
        <v>0</v>
      </c>
      <c r="AA13" s="82" t="n">
        <v>0</v>
      </c>
      <c r="AB13" s="82" t="n">
        <v>0</v>
      </c>
      <c r="AC13" s="82" t="n">
        <v>0</v>
      </c>
      <c r="AD13" s="82" t="n">
        <v>0</v>
      </c>
      <c r="AE13" s="82" t="n">
        <v>0</v>
      </c>
      <c r="AF13" s="82" t="n">
        <v>0</v>
      </c>
      <c r="AG13" s="82" t="n">
        <v>0</v>
      </c>
    </row>
    <row r="14">
      <c r="A14" s="88" t="inlineStr">
        <is>
          <t>Arizona</t>
        </is>
      </c>
      <c r="B14" s="89" t="inlineStr">
        <is>
          <t>Energy - CH4 - Abandoned Coal Mines - Vented</t>
        </is>
      </c>
      <c r="C14" s="90" t="n">
        <v>0</v>
      </c>
      <c r="D14" s="90" t="n">
        <v>0</v>
      </c>
      <c r="E14" s="90" t="n">
        <v>0</v>
      </c>
      <c r="F14" s="90" t="n">
        <v>0</v>
      </c>
      <c r="G14" s="90" t="n">
        <v>0</v>
      </c>
      <c r="H14" s="90" t="n">
        <v>0</v>
      </c>
      <c r="I14" s="90" t="n">
        <v>0</v>
      </c>
      <c r="J14" s="90" t="n">
        <v>0</v>
      </c>
      <c r="K14" s="90" t="n">
        <v>0</v>
      </c>
      <c r="L14" s="90" t="n">
        <v>0</v>
      </c>
      <c r="M14" s="90" t="n">
        <v>0</v>
      </c>
      <c r="N14" s="90" t="n">
        <v>0</v>
      </c>
      <c r="O14" s="90" t="n">
        <v>0</v>
      </c>
      <c r="P14" s="90" t="n">
        <v>0</v>
      </c>
      <c r="Q14" s="90" t="n">
        <v>0</v>
      </c>
      <c r="R14" s="90" t="n">
        <v>0</v>
      </c>
      <c r="S14" s="90" t="n">
        <v>0</v>
      </c>
      <c r="T14" s="90" t="n">
        <v>0</v>
      </c>
      <c r="U14" s="90" t="n">
        <v>0</v>
      </c>
      <c r="V14" s="90" t="n">
        <v>0</v>
      </c>
      <c r="W14" s="90" t="n">
        <v>0</v>
      </c>
      <c r="X14" s="90" t="n">
        <v>0</v>
      </c>
      <c r="Y14" s="90" t="n">
        <v>0</v>
      </c>
      <c r="Z14" s="90" t="n">
        <v>0</v>
      </c>
      <c r="AA14" s="90" t="n">
        <v>0</v>
      </c>
      <c r="AB14" s="90" t="n">
        <v>0</v>
      </c>
      <c r="AC14" s="90" t="n">
        <v>0</v>
      </c>
      <c r="AD14" s="90" t="n">
        <v>0</v>
      </c>
      <c r="AE14" s="90" t="n">
        <v>0</v>
      </c>
      <c r="AF14" s="90" t="n">
        <v>0</v>
      </c>
      <c r="AG14" s="90" t="n">
        <v>0</v>
      </c>
    </row>
    <row r="15">
      <c r="A15" s="91" t="inlineStr">
        <is>
          <t>Arizona</t>
        </is>
      </c>
      <c r="B15" s="83" t="inlineStr">
        <is>
          <t>Energy - CH4 - Abandoned Coal Mines - Sealed</t>
        </is>
      </c>
      <c r="C15" s="82" t="n">
        <v>0</v>
      </c>
      <c r="D15" s="82" t="n">
        <v>0</v>
      </c>
      <c r="E15" s="82" t="n">
        <v>0</v>
      </c>
      <c r="F15" s="82" t="n">
        <v>0</v>
      </c>
      <c r="G15" s="82" t="n">
        <v>0</v>
      </c>
      <c r="H15" s="82" t="n">
        <v>0</v>
      </c>
      <c r="I15" s="82" t="n">
        <v>0</v>
      </c>
      <c r="J15" s="82" t="n">
        <v>0</v>
      </c>
      <c r="K15" s="82" t="n">
        <v>0</v>
      </c>
      <c r="L15" s="82" t="n">
        <v>0</v>
      </c>
      <c r="M15" s="82" t="n">
        <v>0</v>
      </c>
      <c r="N15" s="82" t="n">
        <v>0</v>
      </c>
      <c r="O15" s="82" t="n">
        <v>0</v>
      </c>
      <c r="P15" s="82" t="n">
        <v>0</v>
      </c>
      <c r="Q15" s="82" t="n">
        <v>0</v>
      </c>
      <c r="R15" s="82" t="n">
        <v>0</v>
      </c>
      <c r="S15" s="82" t="n">
        <v>0</v>
      </c>
      <c r="T15" s="82" t="n">
        <v>0</v>
      </c>
      <c r="U15" s="82" t="n">
        <v>0</v>
      </c>
      <c r="V15" s="82" t="n">
        <v>0</v>
      </c>
      <c r="W15" s="82" t="n">
        <v>0</v>
      </c>
      <c r="X15" s="82" t="n">
        <v>0</v>
      </c>
      <c r="Y15" s="82" t="n">
        <v>0</v>
      </c>
      <c r="Z15" s="82" t="n">
        <v>0</v>
      </c>
      <c r="AA15" s="82" t="n">
        <v>0</v>
      </c>
      <c r="AB15" s="82" t="n">
        <v>0</v>
      </c>
      <c r="AC15" s="82" t="n">
        <v>0</v>
      </c>
      <c r="AD15" s="82" t="n">
        <v>0</v>
      </c>
      <c r="AE15" s="82" t="n">
        <v>0</v>
      </c>
      <c r="AF15" s="82" t="n">
        <v>0</v>
      </c>
      <c r="AG15" s="82" t="n">
        <v>0</v>
      </c>
    </row>
    <row r="16">
      <c r="A16" s="88" t="inlineStr">
        <is>
          <t>Arizona</t>
        </is>
      </c>
      <c r="B16" s="89" t="inlineStr">
        <is>
          <t>Energy - CH4 - Abandoned Coal Mines - Flooded</t>
        </is>
      </c>
      <c r="C16" s="90" t="n">
        <v>0</v>
      </c>
      <c r="D16" s="90" t="n">
        <v>0</v>
      </c>
      <c r="E16" s="90" t="n">
        <v>0</v>
      </c>
      <c r="F16" s="90" t="n">
        <v>0</v>
      </c>
      <c r="G16" s="90" t="n">
        <v>0</v>
      </c>
      <c r="H16" s="90" t="n">
        <v>0</v>
      </c>
      <c r="I16" s="90" t="n">
        <v>0</v>
      </c>
      <c r="J16" s="90" t="n">
        <v>0</v>
      </c>
      <c r="K16" s="90" t="n">
        <v>0</v>
      </c>
      <c r="L16" s="90" t="n">
        <v>0</v>
      </c>
      <c r="M16" s="90" t="n">
        <v>0</v>
      </c>
      <c r="N16" s="90" t="n">
        <v>0</v>
      </c>
      <c r="O16" s="90" t="n">
        <v>0</v>
      </c>
      <c r="P16" s="90" t="n">
        <v>0</v>
      </c>
      <c r="Q16" s="90" t="n">
        <v>0</v>
      </c>
      <c r="R16" s="90" t="n">
        <v>0</v>
      </c>
      <c r="S16" s="90" t="n">
        <v>0</v>
      </c>
      <c r="T16" s="90" t="n">
        <v>0</v>
      </c>
      <c r="U16" s="90" t="n">
        <v>0</v>
      </c>
      <c r="V16" s="90" t="n">
        <v>0</v>
      </c>
      <c r="W16" s="90" t="n">
        <v>0</v>
      </c>
      <c r="X16" s="90" t="n">
        <v>0</v>
      </c>
      <c r="Y16" s="90" t="n">
        <v>0</v>
      </c>
      <c r="Z16" s="90" t="n">
        <v>0</v>
      </c>
      <c r="AA16" s="90" t="n">
        <v>0</v>
      </c>
      <c r="AB16" s="90" t="n">
        <v>0</v>
      </c>
      <c r="AC16" s="90" t="n">
        <v>0</v>
      </c>
      <c r="AD16" s="90" t="n">
        <v>0</v>
      </c>
      <c r="AE16" s="90" t="n">
        <v>0</v>
      </c>
      <c r="AF16" s="90" t="n">
        <v>0</v>
      </c>
      <c r="AG16" s="90" t="n">
        <v>0</v>
      </c>
    </row>
    <row r="17">
      <c r="A17" s="91" t="inlineStr">
        <is>
          <t>Arkansas</t>
        </is>
      </c>
      <c r="B17" s="83" t="inlineStr">
        <is>
          <t>Energy - CH4 - Coal Mining</t>
        </is>
      </c>
      <c r="C17" s="82" t="n">
        <v>0.00319502</v>
      </c>
      <c r="D17" s="82" t="n">
        <v>0.002785402</v>
      </c>
      <c r="E17" s="82" t="n">
        <v>0.003768486</v>
      </c>
      <c r="F17" s="82" t="n">
        <v>0.003624504</v>
      </c>
      <c r="G17" s="82" t="n">
        <v>0.003723834</v>
      </c>
      <c r="H17" s="82" t="n">
        <v>0.002375784</v>
      </c>
      <c r="I17" s="82" t="n">
        <v>0.001720396</v>
      </c>
      <c r="J17" s="82" t="n">
        <v>0.001474625</v>
      </c>
      <c r="K17" s="82" t="n">
        <v>0.001966166</v>
      </c>
      <c r="L17" s="82" t="n">
        <v>0.001802319</v>
      </c>
      <c r="M17" s="82" t="n">
        <v>0.000983083</v>
      </c>
      <c r="N17" s="82" t="n">
        <v>0.001115902</v>
      </c>
      <c r="O17" s="82" t="n">
        <v>0.001115902</v>
      </c>
      <c r="P17" s="82" t="n">
        <v>0.00062436</v>
      </c>
      <c r="Q17" s="82" t="n">
        <v>0.000542436</v>
      </c>
      <c r="R17" s="82" t="n">
        <v>0.000245771</v>
      </c>
      <c r="S17" s="82" t="n">
        <v>0.001325724</v>
      </c>
      <c r="T17" s="82" t="n">
        <v>0.06833536900000001</v>
      </c>
      <c r="U17" s="82" t="n">
        <v>0.111909892</v>
      </c>
      <c r="V17" s="82" t="n">
        <v>0.056103374</v>
      </c>
      <c r="W17" s="82" t="n">
        <v>0.061302388</v>
      </c>
      <c r="X17" s="82" t="n">
        <v>0.164887171</v>
      </c>
      <c r="Y17" s="82" t="n">
        <v>0.184766255</v>
      </c>
      <c r="Z17" s="82" t="n">
        <v>0.101078518</v>
      </c>
      <c r="AA17" s="82" t="n">
        <v>0.083207133</v>
      </c>
      <c r="AB17" s="82" t="n">
        <v>0.264286363</v>
      </c>
      <c r="AC17" s="82" t="n">
        <v>0.117255506</v>
      </c>
      <c r="AD17" s="82" t="n">
        <v>0.364366828</v>
      </c>
      <c r="AE17" s="82" t="n">
        <v>0</v>
      </c>
      <c r="AF17" s="82" t="n">
        <v>0</v>
      </c>
      <c r="AG17" s="82" t="n">
        <v>0</v>
      </c>
    </row>
    <row r="18">
      <c r="A18" s="88" t="inlineStr">
        <is>
          <t>Arkansas</t>
        </is>
      </c>
      <c r="B18" s="89" t="inlineStr">
        <is>
          <t>Energy - CH4 - Abandoned Coal Mines</t>
        </is>
      </c>
      <c r="C18" s="90" t="n">
        <v>0</v>
      </c>
      <c r="D18" s="90" t="n">
        <v>0</v>
      </c>
      <c r="E18" s="90" t="n">
        <v>0</v>
      </c>
      <c r="F18" s="90" t="n">
        <v>0</v>
      </c>
      <c r="G18" s="90" t="n">
        <v>0</v>
      </c>
      <c r="H18" s="90" t="n">
        <v>0</v>
      </c>
      <c r="I18" s="90" t="n">
        <v>0</v>
      </c>
      <c r="J18" s="90" t="n">
        <v>0</v>
      </c>
      <c r="K18" s="90" t="n">
        <v>0</v>
      </c>
      <c r="L18" s="90" t="n">
        <v>0</v>
      </c>
      <c r="M18" s="90" t="n">
        <v>0</v>
      </c>
      <c r="N18" s="90" t="n">
        <v>0</v>
      </c>
      <c r="O18" s="90" t="n">
        <v>0</v>
      </c>
      <c r="P18" s="90" t="n">
        <v>0</v>
      </c>
      <c r="Q18" s="90" t="n">
        <v>0</v>
      </c>
      <c r="R18" s="90" t="n">
        <v>0</v>
      </c>
      <c r="S18" s="90" t="n">
        <v>0</v>
      </c>
      <c r="T18" s="90" t="n">
        <v>0</v>
      </c>
      <c r="U18" s="90" t="n">
        <v>0</v>
      </c>
      <c r="V18" s="90" t="n">
        <v>0</v>
      </c>
      <c r="W18" s="90" t="n">
        <v>0</v>
      </c>
      <c r="X18" s="90" t="n">
        <v>0</v>
      </c>
      <c r="Y18" s="90" t="n">
        <v>0</v>
      </c>
      <c r="Z18" s="90" t="n">
        <v>0</v>
      </c>
      <c r="AA18" s="90" t="n">
        <v>0</v>
      </c>
      <c r="AB18" s="90" t="n">
        <v>0</v>
      </c>
      <c r="AC18" s="90" t="n">
        <v>0</v>
      </c>
      <c r="AD18" s="90" t="n">
        <v>0</v>
      </c>
      <c r="AE18" s="90" t="n">
        <v>0</v>
      </c>
      <c r="AF18" s="90" t="n">
        <v>0</v>
      </c>
      <c r="AG18" s="90" t="n">
        <v>0</v>
      </c>
    </row>
    <row r="19">
      <c r="A19" s="91" t="inlineStr">
        <is>
          <t>Arkansas</t>
        </is>
      </c>
      <c r="B19" s="83" t="inlineStr">
        <is>
          <t>Energy - CH4 - Abandoned Coal Mines - Vented</t>
        </is>
      </c>
      <c r="C19" s="82" t="n">
        <v>0</v>
      </c>
      <c r="D19" s="82" t="n">
        <v>0</v>
      </c>
      <c r="E19" s="82" t="n">
        <v>0</v>
      </c>
      <c r="F19" s="82" t="n">
        <v>0</v>
      </c>
      <c r="G19" s="82" t="n">
        <v>0</v>
      </c>
      <c r="H19" s="82" t="n">
        <v>0</v>
      </c>
      <c r="I19" s="82" t="n">
        <v>0</v>
      </c>
      <c r="J19" s="82" t="n">
        <v>0</v>
      </c>
      <c r="K19" s="82" t="n">
        <v>0</v>
      </c>
      <c r="L19" s="82" t="n">
        <v>0</v>
      </c>
      <c r="M19" s="82" t="n">
        <v>0</v>
      </c>
      <c r="N19" s="82" t="n">
        <v>0</v>
      </c>
      <c r="O19" s="82" t="n">
        <v>0</v>
      </c>
      <c r="P19" s="82" t="n">
        <v>0</v>
      </c>
      <c r="Q19" s="82" t="n">
        <v>0</v>
      </c>
      <c r="R19" s="82" t="n">
        <v>0</v>
      </c>
      <c r="S19" s="82" t="n">
        <v>0</v>
      </c>
      <c r="T19" s="82" t="n">
        <v>0</v>
      </c>
      <c r="U19" s="82" t="n">
        <v>0</v>
      </c>
      <c r="V19" s="82" t="n">
        <v>0</v>
      </c>
      <c r="W19" s="82" t="n">
        <v>0</v>
      </c>
      <c r="X19" s="82" t="n">
        <v>0</v>
      </c>
      <c r="Y19" s="82" t="n">
        <v>0</v>
      </c>
      <c r="Z19" s="82" t="n">
        <v>0</v>
      </c>
      <c r="AA19" s="82" t="n">
        <v>0</v>
      </c>
      <c r="AB19" s="82" t="n">
        <v>0</v>
      </c>
      <c r="AC19" s="82" t="n">
        <v>0</v>
      </c>
      <c r="AD19" s="82" t="n">
        <v>0</v>
      </c>
      <c r="AE19" s="82" t="n">
        <v>0</v>
      </c>
      <c r="AF19" s="82" t="n">
        <v>0</v>
      </c>
      <c r="AG19" s="82" t="n">
        <v>0</v>
      </c>
    </row>
    <row r="20">
      <c r="A20" s="88" t="inlineStr">
        <is>
          <t>Arkansas</t>
        </is>
      </c>
      <c r="B20" s="89" t="inlineStr">
        <is>
          <t>Energy - CH4 - Abandoned Coal Mines - Sealed</t>
        </is>
      </c>
      <c r="C20" s="90" t="n">
        <v>0</v>
      </c>
      <c r="D20" s="90" t="n">
        <v>0</v>
      </c>
      <c r="E20" s="90" t="n">
        <v>0</v>
      </c>
      <c r="F20" s="90" t="n">
        <v>0</v>
      </c>
      <c r="G20" s="90" t="n">
        <v>0</v>
      </c>
      <c r="H20" s="90" t="n">
        <v>0</v>
      </c>
      <c r="I20" s="90" t="n">
        <v>0</v>
      </c>
      <c r="J20" s="90" t="n">
        <v>0</v>
      </c>
      <c r="K20" s="90" t="n">
        <v>0</v>
      </c>
      <c r="L20" s="90" t="n">
        <v>0</v>
      </c>
      <c r="M20" s="90" t="n">
        <v>0</v>
      </c>
      <c r="N20" s="90" t="n">
        <v>0</v>
      </c>
      <c r="O20" s="90" t="n">
        <v>0</v>
      </c>
      <c r="P20" s="90" t="n">
        <v>0</v>
      </c>
      <c r="Q20" s="90" t="n">
        <v>0</v>
      </c>
      <c r="R20" s="90" t="n">
        <v>0</v>
      </c>
      <c r="S20" s="90" t="n">
        <v>0</v>
      </c>
      <c r="T20" s="90" t="n">
        <v>0</v>
      </c>
      <c r="U20" s="90" t="n">
        <v>0</v>
      </c>
      <c r="V20" s="90" t="n">
        <v>0</v>
      </c>
      <c r="W20" s="90" t="n">
        <v>0</v>
      </c>
      <c r="X20" s="90" t="n">
        <v>0</v>
      </c>
      <c r="Y20" s="90" t="n">
        <v>0</v>
      </c>
      <c r="Z20" s="90" t="n">
        <v>0</v>
      </c>
      <c r="AA20" s="90" t="n">
        <v>0</v>
      </c>
      <c r="AB20" s="90" t="n">
        <v>0</v>
      </c>
      <c r="AC20" s="90" t="n">
        <v>0</v>
      </c>
      <c r="AD20" s="90" t="n">
        <v>0</v>
      </c>
      <c r="AE20" s="90" t="n">
        <v>0</v>
      </c>
      <c r="AF20" s="90" t="n">
        <v>0</v>
      </c>
      <c r="AG20" s="90" t="n">
        <v>0</v>
      </c>
    </row>
    <row r="21" ht="15.75" customHeight="1" s="120">
      <c r="A21" s="91" t="inlineStr">
        <is>
          <t>Arkansas</t>
        </is>
      </c>
      <c r="B21" s="83" t="inlineStr">
        <is>
          <t>Energy - CH4 - Abandoned Coal Mines - Flooded</t>
        </is>
      </c>
      <c r="C21" s="82" t="n">
        <v>0</v>
      </c>
      <c r="D21" s="82" t="n">
        <v>0</v>
      </c>
      <c r="E21" s="82" t="n">
        <v>0</v>
      </c>
      <c r="F21" s="82" t="n">
        <v>0</v>
      </c>
      <c r="G21" s="82" t="n">
        <v>0</v>
      </c>
      <c r="H21" s="82" t="n">
        <v>0</v>
      </c>
      <c r="I21" s="82" t="n">
        <v>0</v>
      </c>
      <c r="J21" s="82" t="n">
        <v>0</v>
      </c>
      <c r="K21" s="82" t="n">
        <v>0</v>
      </c>
      <c r="L21" s="82" t="n">
        <v>0</v>
      </c>
      <c r="M21" s="82" t="n">
        <v>0</v>
      </c>
      <c r="N21" s="82" t="n">
        <v>0</v>
      </c>
      <c r="O21" s="82" t="n">
        <v>0</v>
      </c>
      <c r="P21" s="82" t="n">
        <v>0</v>
      </c>
      <c r="Q21" s="82" t="n">
        <v>0</v>
      </c>
      <c r="R21" s="82" t="n">
        <v>0</v>
      </c>
      <c r="S21" s="82" t="n">
        <v>0</v>
      </c>
      <c r="T21" s="82" t="n">
        <v>0</v>
      </c>
      <c r="U21" s="82" t="n">
        <v>0</v>
      </c>
      <c r="V21" s="82" t="n">
        <v>0</v>
      </c>
      <c r="W21" s="82" t="n">
        <v>0</v>
      </c>
      <c r="X21" s="82" t="n">
        <v>0</v>
      </c>
      <c r="Y21" s="82" t="n">
        <v>0</v>
      </c>
      <c r="Z21" s="82" t="n">
        <v>0</v>
      </c>
      <c r="AA21" s="82" t="n">
        <v>0</v>
      </c>
      <c r="AB21" s="82" t="n">
        <v>0</v>
      </c>
      <c r="AC21" s="82" t="n">
        <v>0</v>
      </c>
      <c r="AD21" s="82" t="n">
        <v>0</v>
      </c>
      <c r="AE21" s="82" t="n">
        <v>0</v>
      </c>
      <c r="AF21" s="82" t="n">
        <v>0</v>
      </c>
      <c r="AG21" s="82" t="n">
        <v>0</v>
      </c>
    </row>
    <row r="22" ht="15.75" customHeight="1" s="120">
      <c r="A22" s="88" t="inlineStr">
        <is>
          <t>California</t>
        </is>
      </c>
      <c r="B22" s="89" t="inlineStr">
        <is>
          <t>Energy - CH4 - Coal Mining</t>
        </is>
      </c>
      <c r="C22" s="90" t="n">
        <v>0.000490501</v>
      </c>
      <c r="D22" s="90" t="n">
        <v>0.000458337</v>
      </c>
      <c r="E22" s="90" t="n">
        <v>0.000828223</v>
      </c>
      <c r="F22" s="90" t="n">
        <v>0</v>
      </c>
      <c r="G22" s="90" t="n">
        <v>0</v>
      </c>
      <c r="H22" s="90" t="n">
        <v>0</v>
      </c>
      <c r="I22" s="90" t="n">
        <v>0</v>
      </c>
      <c r="J22" s="90" t="n">
        <v>0</v>
      </c>
      <c r="K22" s="90" t="n">
        <v>0</v>
      </c>
      <c r="L22" s="90" t="n">
        <v>0</v>
      </c>
      <c r="M22" s="90" t="n">
        <v>0</v>
      </c>
      <c r="N22" s="90" t="n">
        <v>0</v>
      </c>
      <c r="O22" s="90" t="n">
        <v>0</v>
      </c>
      <c r="P22" s="90" t="n">
        <v>0</v>
      </c>
      <c r="Q22" s="90" t="n">
        <v>0</v>
      </c>
      <c r="R22" s="90" t="n">
        <v>0</v>
      </c>
      <c r="S22" s="90" t="n">
        <v>0</v>
      </c>
      <c r="T22" s="90" t="n">
        <v>0</v>
      </c>
      <c r="U22" s="90" t="n">
        <v>0</v>
      </c>
      <c r="V22" s="90" t="n">
        <v>0</v>
      </c>
      <c r="W22" s="90" t="n">
        <v>0</v>
      </c>
      <c r="X22" s="90" t="n">
        <v>0</v>
      </c>
      <c r="Y22" s="90" t="n">
        <v>0</v>
      </c>
      <c r="Z22" s="90" t="n">
        <v>0</v>
      </c>
      <c r="AA22" s="90" t="n">
        <v>0</v>
      </c>
      <c r="AB22" s="90" t="n">
        <v>0</v>
      </c>
      <c r="AC22" s="90" t="n">
        <v>0</v>
      </c>
      <c r="AD22" s="90" t="n">
        <v>0</v>
      </c>
      <c r="AE22" s="90" t="n">
        <v>0</v>
      </c>
      <c r="AF22" s="90" t="n">
        <v>0</v>
      </c>
      <c r="AG22" s="90" t="n">
        <v>0</v>
      </c>
    </row>
    <row r="23" ht="15.75" customHeight="1" s="120">
      <c r="A23" s="91" t="inlineStr">
        <is>
          <t>California</t>
        </is>
      </c>
      <c r="B23" s="83" t="inlineStr">
        <is>
          <t>Energy - CH4 - Abandoned Coal Mines</t>
        </is>
      </c>
      <c r="C23" s="82" t="n">
        <v>0</v>
      </c>
      <c r="D23" s="82" t="n">
        <v>0</v>
      </c>
      <c r="E23" s="82" t="n">
        <v>0</v>
      </c>
      <c r="F23" s="82" t="n">
        <v>0</v>
      </c>
      <c r="G23" s="82" t="n">
        <v>0</v>
      </c>
      <c r="H23" s="82" t="n">
        <v>0</v>
      </c>
      <c r="I23" s="82" t="n">
        <v>0</v>
      </c>
      <c r="J23" s="82" t="n">
        <v>0</v>
      </c>
      <c r="K23" s="82" t="n">
        <v>0</v>
      </c>
      <c r="L23" s="82" t="n">
        <v>0</v>
      </c>
      <c r="M23" s="82" t="n">
        <v>0</v>
      </c>
      <c r="N23" s="82" t="n">
        <v>0</v>
      </c>
      <c r="O23" s="82" t="n">
        <v>0</v>
      </c>
      <c r="P23" s="82" t="n">
        <v>0</v>
      </c>
      <c r="Q23" s="82" t="n">
        <v>0</v>
      </c>
      <c r="R23" s="82" t="n">
        <v>0</v>
      </c>
      <c r="S23" s="82" t="n">
        <v>0</v>
      </c>
      <c r="T23" s="82" t="n">
        <v>0</v>
      </c>
      <c r="U23" s="82" t="n">
        <v>0</v>
      </c>
      <c r="V23" s="82" t="n">
        <v>0</v>
      </c>
      <c r="W23" s="82" t="n">
        <v>0</v>
      </c>
      <c r="X23" s="82" t="n">
        <v>0</v>
      </c>
      <c r="Y23" s="82" t="n">
        <v>0</v>
      </c>
      <c r="Z23" s="82" t="n">
        <v>0</v>
      </c>
      <c r="AA23" s="82" t="n">
        <v>0</v>
      </c>
      <c r="AB23" s="82" t="n">
        <v>0</v>
      </c>
      <c r="AC23" s="82" t="n">
        <v>0</v>
      </c>
      <c r="AD23" s="82" t="n">
        <v>0</v>
      </c>
      <c r="AE23" s="82" t="n">
        <v>0</v>
      </c>
      <c r="AF23" s="82" t="n">
        <v>0</v>
      </c>
      <c r="AG23" s="82" t="n">
        <v>0</v>
      </c>
    </row>
    <row r="24" ht="15.75" customHeight="1" s="120">
      <c r="A24" s="88" t="inlineStr">
        <is>
          <t>California</t>
        </is>
      </c>
      <c r="B24" s="89" t="inlineStr">
        <is>
          <t>Energy - CH4 - Abandoned Coal Mines - Vented</t>
        </is>
      </c>
      <c r="C24" s="90" t="n">
        <v>0</v>
      </c>
      <c r="D24" s="90" t="n">
        <v>0</v>
      </c>
      <c r="E24" s="90" t="n">
        <v>0</v>
      </c>
      <c r="F24" s="90" t="n">
        <v>0</v>
      </c>
      <c r="G24" s="90" t="n">
        <v>0</v>
      </c>
      <c r="H24" s="90" t="n">
        <v>0</v>
      </c>
      <c r="I24" s="90" t="n">
        <v>0</v>
      </c>
      <c r="J24" s="90" t="n">
        <v>0</v>
      </c>
      <c r="K24" s="90" t="n">
        <v>0</v>
      </c>
      <c r="L24" s="90" t="n">
        <v>0</v>
      </c>
      <c r="M24" s="90" t="n">
        <v>0</v>
      </c>
      <c r="N24" s="90" t="n">
        <v>0</v>
      </c>
      <c r="O24" s="90" t="n">
        <v>0</v>
      </c>
      <c r="P24" s="90" t="n">
        <v>0</v>
      </c>
      <c r="Q24" s="90" t="n">
        <v>0</v>
      </c>
      <c r="R24" s="90" t="n">
        <v>0</v>
      </c>
      <c r="S24" s="90" t="n">
        <v>0</v>
      </c>
      <c r="T24" s="90" t="n">
        <v>0</v>
      </c>
      <c r="U24" s="90" t="n">
        <v>0</v>
      </c>
      <c r="V24" s="90" t="n">
        <v>0</v>
      </c>
      <c r="W24" s="90" t="n">
        <v>0</v>
      </c>
      <c r="X24" s="90" t="n">
        <v>0</v>
      </c>
      <c r="Y24" s="90" t="n">
        <v>0</v>
      </c>
      <c r="Z24" s="90" t="n">
        <v>0</v>
      </c>
      <c r="AA24" s="90" t="n">
        <v>0</v>
      </c>
      <c r="AB24" s="90" t="n">
        <v>0</v>
      </c>
      <c r="AC24" s="90" t="n">
        <v>0</v>
      </c>
      <c r="AD24" s="90" t="n">
        <v>0</v>
      </c>
      <c r="AE24" s="90" t="n">
        <v>0</v>
      </c>
      <c r="AF24" s="90" t="n">
        <v>0</v>
      </c>
      <c r="AG24" s="90" t="n">
        <v>0</v>
      </c>
    </row>
    <row r="25" ht="15.75" customHeight="1" s="120">
      <c r="A25" s="91" t="inlineStr">
        <is>
          <t>California</t>
        </is>
      </c>
      <c r="B25" s="83" t="inlineStr">
        <is>
          <t>Energy - CH4 - Abandoned Coal Mines - Sealed</t>
        </is>
      </c>
      <c r="C25" s="82" t="n">
        <v>0</v>
      </c>
      <c r="D25" s="82" t="n">
        <v>0</v>
      </c>
      <c r="E25" s="82" t="n">
        <v>0</v>
      </c>
      <c r="F25" s="82" t="n">
        <v>0</v>
      </c>
      <c r="G25" s="82" t="n">
        <v>0</v>
      </c>
      <c r="H25" s="82" t="n">
        <v>0</v>
      </c>
      <c r="I25" s="82" t="n">
        <v>0</v>
      </c>
      <c r="J25" s="82" t="n">
        <v>0</v>
      </c>
      <c r="K25" s="82" t="n">
        <v>0</v>
      </c>
      <c r="L25" s="82" t="n">
        <v>0</v>
      </c>
      <c r="M25" s="82" t="n">
        <v>0</v>
      </c>
      <c r="N25" s="82" t="n">
        <v>0</v>
      </c>
      <c r="O25" s="82" t="n">
        <v>0</v>
      </c>
      <c r="P25" s="82" t="n">
        <v>0</v>
      </c>
      <c r="Q25" s="82" t="n">
        <v>0</v>
      </c>
      <c r="R25" s="82" t="n">
        <v>0</v>
      </c>
      <c r="S25" s="82" t="n">
        <v>0</v>
      </c>
      <c r="T25" s="82" t="n">
        <v>0</v>
      </c>
      <c r="U25" s="82" t="n">
        <v>0</v>
      </c>
      <c r="V25" s="82" t="n">
        <v>0</v>
      </c>
      <c r="W25" s="82" t="n">
        <v>0</v>
      </c>
      <c r="X25" s="82" t="n">
        <v>0</v>
      </c>
      <c r="Y25" s="82" t="n">
        <v>0</v>
      </c>
      <c r="Z25" s="82" t="n">
        <v>0</v>
      </c>
      <c r="AA25" s="82" t="n">
        <v>0</v>
      </c>
      <c r="AB25" s="82" t="n">
        <v>0</v>
      </c>
      <c r="AC25" s="82" t="n">
        <v>0</v>
      </c>
      <c r="AD25" s="82" t="n">
        <v>0</v>
      </c>
      <c r="AE25" s="82" t="n">
        <v>0</v>
      </c>
      <c r="AF25" s="82" t="n">
        <v>0</v>
      </c>
      <c r="AG25" s="82" t="n">
        <v>0</v>
      </c>
    </row>
    <row r="26" ht="15.75" customHeight="1" s="120">
      <c r="A26" s="88" t="inlineStr">
        <is>
          <t>California</t>
        </is>
      </c>
      <c r="B26" s="89" t="inlineStr">
        <is>
          <t>Energy - CH4 - Abandoned Coal Mines - Flooded</t>
        </is>
      </c>
      <c r="C26" s="90" t="n">
        <v>0</v>
      </c>
      <c r="D26" s="90" t="n">
        <v>0</v>
      </c>
      <c r="E26" s="90" t="n">
        <v>0</v>
      </c>
      <c r="F26" s="90" t="n">
        <v>0</v>
      </c>
      <c r="G26" s="90" t="n">
        <v>0</v>
      </c>
      <c r="H26" s="90" t="n">
        <v>0</v>
      </c>
      <c r="I26" s="90" t="n">
        <v>0</v>
      </c>
      <c r="J26" s="90" t="n">
        <v>0</v>
      </c>
      <c r="K26" s="90" t="n">
        <v>0</v>
      </c>
      <c r="L26" s="90" t="n">
        <v>0</v>
      </c>
      <c r="M26" s="90" t="n">
        <v>0</v>
      </c>
      <c r="N26" s="90" t="n">
        <v>0</v>
      </c>
      <c r="O26" s="90" t="n">
        <v>0</v>
      </c>
      <c r="P26" s="90" t="n">
        <v>0</v>
      </c>
      <c r="Q26" s="90" t="n">
        <v>0</v>
      </c>
      <c r="R26" s="90" t="n">
        <v>0</v>
      </c>
      <c r="S26" s="90" t="n">
        <v>0</v>
      </c>
      <c r="T26" s="90" t="n">
        <v>0</v>
      </c>
      <c r="U26" s="90" t="n">
        <v>0</v>
      </c>
      <c r="V26" s="90" t="n">
        <v>0</v>
      </c>
      <c r="W26" s="90" t="n">
        <v>0</v>
      </c>
      <c r="X26" s="90" t="n">
        <v>0</v>
      </c>
      <c r="Y26" s="90" t="n">
        <v>0</v>
      </c>
      <c r="Z26" s="90" t="n">
        <v>0</v>
      </c>
      <c r="AA26" s="90" t="n">
        <v>0</v>
      </c>
      <c r="AB26" s="90" t="n">
        <v>0</v>
      </c>
      <c r="AC26" s="90" t="n">
        <v>0</v>
      </c>
      <c r="AD26" s="90" t="n">
        <v>0</v>
      </c>
      <c r="AE26" s="90" t="n">
        <v>0</v>
      </c>
      <c r="AF26" s="90" t="n">
        <v>0</v>
      </c>
      <c r="AG26" s="90" t="n">
        <v>0</v>
      </c>
    </row>
    <row r="27" ht="15.75" customHeight="1" s="120">
      <c r="A27" s="91" t="inlineStr">
        <is>
          <t>Colorado</t>
        </is>
      </c>
      <c r="B27" s="83" t="inlineStr">
        <is>
          <t>Energy - CH4 - Coal Mining</t>
        </is>
      </c>
      <c r="C27" s="82" t="n">
        <v>4.883527783</v>
      </c>
      <c r="D27" s="82" t="n">
        <v>4.440454862</v>
      </c>
      <c r="E27" s="82" t="n">
        <v>4.743795342</v>
      </c>
      <c r="F27" s="82" t="n">
        <v>3.41734539</v>
      </c>
      <c r="G27" s="82" t="n">
        <v>4.347555937</v>
      </c>
      <c r="H27" s="82" t="n">
        <v>3.586085024</v>
      </c>
      <c r="I27" s="82" t="n">
        <v>2.824534255</v>
      </c>
      <c r="J27" s="82" t="n">
        <v>4.346195921</v>
      </c>
      <c r="K27" s="82" t="n">
        <v>4.342519307</v>
      </c>
      <c r="L27" s="82" t="n">
        <v>4.441486633</v>
      </c>
      <c r="M27" s="82" t="n">
        <v>5.11206276</v>
      </c>
      <c r="N27" s="82" t="n">
        <v>5.258175201</v>
      </c>
      <c r="O27" s="82" t="n">
        <v>5.71482587</v>
      </c>
      <c r="P27" s="82" t="n">
        <v>6.251188716</v>
      </c>
      <c r="Q27" s="82" t="n">
        <v>5.951038689</v>
      </c>
      <c r="R27" s="82" t="n">
        <v>6.436336965</v>
      </c>
      <c r="S27" s="82" t="n">
        <v>6.196850269</v>
      </c>
      <c r="T27" s="82" t="n">
        <v>6.233703123</v>
      </c>
      <c r="U27" s="82" t="n">
        <v>6.147712995</v>
      </c>
      <c r="V27" s="82" t="n">
        <v>6.668870907</v>
      </c>
      <c r="W27" s="82" t="n">
        <v>7.82995258</v>
      </c>
      <c r="X27" s="82" t="n">
        <v>5.333283724</v>
      </c>
      <c r="Y27" s="82" t="n">
        <v>4.439669239</v>
      </c>
      <c r="Z27" s="82" t="n">
        <v>2.32582096</v>
      </c>
      <c r="AA27" s="82" t="n">
        <v>1.955868165</v>
      </c>
      <c r="AB27" s="82" t="n">
        <v>1.581225072</v>
      </c>
      <c r="AC27" s="82" t="n">
        <v>1.104733553</v>
      </c>
      <c r="AD27" s="82" t="n">
        <v>0.948280129</v>
      </c>
      <c r="AE27" s="82" t="n">
        <v>0</v>
      </c>
      <c r="AF27" s="82" t="n">
        <v>0</v>
      </c>
      <c r="AG27" s="82" t="n">
        <v>0</v>
      </c>
    </row>
    <row r="28" ht="15.75" customHeight="1" s="120">
      <c r="A28" s="88" t="inlineStr">
        <is>
          <t>Colorado</t>
        </is>
      </c>
      <c r="B28" s="89" t="inlineStr">
        <is>
          <t>Energy - CH4 - Abandoned Coal Mines</t>
        </is>
      </c>
      <c r="C28" s="90" t="n">
        <v>0.268062788</v>
      </c>
      <c r="D28" s="90" t="n">
        <v>0.229877347</v>
      </c>
      <c r="E28" s="90" t="n">
        <v>0.206547317</v>
      </c>
      <c r="F28" s="90" t="n">
        <v>0.277205089</v>
      </c>
      <c r="G28" s="90" t="n">
        <v>0.264713176</v>
      </c>
      <c r="H28" s="90" t="n">
        <v>0.241943649</v>
      </c>
      <c r="I28" s="90" t="n">
        <v>0.226230936</v>
      </c>
      <c r="J28" s="90" t="n">
        <v>0.418325583</v>
      </c>
      <c r="K28" s="90" t="n">
        <v>0.386819005</v>
      </c>
      <c r="L28" s="90" t="n">
        <v>0.444712518</v>
      </c>
      <c r="M28" s="90" t="n">
        <v>0.390185445</v>
      </c>
      <c r="N28" s="90" t="n">
        <v>0.405141063</v>
      </c>
      <c r="O28" s="90" t="n">
        <v>0.36845311</v>
      </c>
      <c r="P28" s="90" t="n">
        <v>0.339513682</v>
      </c>
      <c r="Q28" s="90" t="n">
        <v>0.416992861</v>
      </c>
      <c r="R28" s="90" t="n">
        <v>0.402810546</v>
      </c>
      <c r="S28" s="90" t="n">
        <v>0.382232352</v>
      </c>
      <c r="T28" s="90" t="n">
        <v>0.361502147</v>
      </c>
      <c r="U28" s="90" t="n">
        <v>0.34573103</v>
      </c>
      <c r="V28" s="90" t="n">
        <v>0.332865428</v>
      </c>
      <c r="W28" s="90" t="n">
        <v>0.323973915</v>
      </c>
      <c r="X28" s="90" t="n">
        <v>0.314025933</v>
      </c>
      <c r="Y28" s="90" t="n">
        <v>0.30536768</v>
      </c>
      <c r="Z28" s="90" t="n">
        <v>0.297644559</v>
      </c>
      <c r="AA28" s="90" t="n">
        <v>0.290659656</v>
      </c>
      <c r="AB28" s="90" t="n">
        <v>0.284280607</v>
      </c>
      <c r="AC28" s="90" t="n">
        <v>0.278410992</v>
      </c>
      <c r="AD28" s="90" t="n">
        <v>1.200446667</v>
      </c>
      <c r="AE28" s="90" t="n">
        <v>0</v>
      </c>
      <c r="AF28" s="90" t="n">
        <v>0</v>
      </c>
      <c r="AG28" s="90" t="n">
        <v>0</v>
      </c>
    </row>
    <row r="29" ht="15.75" customHeight="1" s="120">
      <c r="A29" s="91" t="inlineStr">
        <is>
          <t>Colorado</t>
        </is>
      </c>
      <c r="B29" s="83" t="inlineStr">
        <is>
          <t>Energy - CH4 - Abandoned Coal Mines - Vented</t>
        </is>
      </c>
      <c r="C29" s="82" t="n">
        <v>0.048779789</v>
      </c>
      <c r="D29" s="82" t="n">
        <v>0.04465289</v>
      </c>
      <c r="E29" s="82" t="n">
        <v>0.041509847</v>
      </c>
      <c r="F29" s="82" t="n">
        <v>0.039008057</v>
      </c>
      <c r="G29" s="82" t="n">
        <v>0.036952418</v>
      </c>
      <c r="H29" s="82" t="n">
        <v>0.035222394</v>
      </c>
      <c r="I29" s="82" t="n">
        <v>0.033738868</v>
      </c>
      <c r="J29" s="82" t="n">
        <v>0.032447421</v>
      </c>
      <c r="K29" s="82" t="n">
        <v>0.031309199</v>
      </c>
      <c r="L29" s="82" t="n">
        <v>0.138558641</v>
      </c>
      <c r="M29" s="82" t="n">
        <v>0.114199906</v>
      </c>
      <c r="N29" s="82" t="n">
        <v>0.101315983</v>
      </c>
      <c r="O29" s="82" t="n">
        <v>0.092849628</v>
      </c>
      <c r="P29" s="82" t="n">
        <v>0.086659005</v>
      </c>
      <c r="Q29" s="82" t="n">
        <v>0.081834557</v>
      </c>
      <c r="R29" s="82" t="n">
        <v>0.077912543</v>
      </c>
      <c r="S29" s="82" t="n">
        <v>0.074627083</v>
      </c>
      <c r="T29" s="82" t="n">
        <v>0.07181264900000001</v>
      </c>
      <c r="U29" s="82" t="n">
        <v>0.06935969</v>
      </c>
      <c r="V29" s="82" t="n">
        <v>0.067192192</v>
      </c>
      <c r="W29" s="82" t="n">
        <v>0.065255384</v>
      </c>
      <c r="X29" s="82" t="n">
        <v>0.063508576</v>
      </c>
      <c r="Y29" s="82" t="n">
        <v>0.061920753</v>
      </c>
      <c r="Z29" s="82" t="n">
        <v>0.060467763</v>
      </c>
      <c r="AA29" s="82" t="n">
        <v>0.059130453</v>
      </c>
      <c r="AB29" s="82" t="n">
        <v>0.057893384</v>
      </c>
      <c r="AC29" s="82" t="n">
        <v>0.056743947</v>
      </c>
      <c r="AD29" s="82" t="n">
        <v>0.055671709</v>
      </c>
      <c r="AE29" s="82" t="n">
        <v>0</v>
      </c>
      <c r="AF29" s="82" t="n">
        <v>0</v>
      </c>
      <c r="AG29" s="82" t="n">
        <v>0</v>
      </c>
    </row>
    <row r="30" ht="15.75" customHeight="1" s="120">
      <c r="A30" s="88" t="inlineStr">
        <is>
          <t>Colorado</t>
        </is>
      </c>
      <c r="B30" s="89" t="inlineStr">
        <is>
          <t>Energy - CH4 - Abandoned Coal Mines - Sealed</t>
        </is>
      </c>
      <c r="C30" s="90" t="n">
        <v>0.212541716</v>
      </c>
      <c r="D30" s="90" t="n">
        <v>0.179899248</v>
      </c>
      <c r="E30" s="90" t="n">
        <v>0.160489329</v>
      </c>
      <c r="F30" s="90" t="n">
        <v>0.234120025</v>
      </c>
      <c r="G30" s="90" t="n">
        <v>0.223993765</v>
      </c>
      <c r="H30" s="90" t="n">
        <v>0.20317455</v>
      </c>
      <c r="I30" s="90" t="n">
        <v>0.18911297</v>
      </c>
      <c r="J30" s="90" t="n">
        <v>0.377718814</v>
      </c>
      <c r="K30" s="90" t="n">
        <v>0.318212132</v>
      </c>
      <c r="L30" s="90" t="n">
        <v>0.28494941</v>
      </c>
      <c r="M30" s="90" t="n">
        <v>0.263068775</v>
      </c>
      <c r="N30" s="90" t="n">
        <v>0.259873784</v>
      </c>
      <c r="O30" s="90" t="n">
        <v>0.251217824</v>
      </c>
      <c r="P30" s="90" t="n">
        <v>0.238511547</v>
      </c>
      <c r="Q30" s="90" t="n">
        <v>0.325992291</v>
      </c>
      <c r="R30" s="90" t="n">
        <v>0.318421345</v>
      </c>
      <c r="S30" s="90" t="n">
        <v>0.302544253</v>
      </c>
      <c r="T30" s="90" t="n">
        <v>0.285390546</v>
      </c>
      <c r="U30" s="90" t="n">
        <v>0.272497826</v>
      </c>
      <c r="V30" s="90" t="n">
        <v>0.262050688</v>
      </c>
      <c r="W30" s="90" t="n">
        <v>0.255255556</v>
      </c>
      <c r="X30" s="90" t="n">
        <v>0.247165241</v>
      </c>
      <c r="Y30" s="90" t="n">
        <v>0.240178968</v>
      </c>
      <c r="Z30" s="90" t="n">
        <v>0.23397772</v>
      </c>
      <c r="AA30" s="90" t="n">
        <v>0.228389737</v>
      </c>
      <c r="AB30" s="90" t="n">
        <v>0.223301302</v>
      </c>
      <c r="AC30" s="90" t="n">
        <v>0.218630364</v>
      </c>
      <c r="AD30" s="90" t="n">
        <v>1.0755364</v>
      </c>
      <c r="AE30" s="90" t="n">
        <v>0</v>
      </c>
      <c r="AF30" s="90" t="n">
        <v>0</v>
      </c>
      <c r="AG30" s="90" t="n">
        <v>0</v>
      </c>
    </row>
    <row r="31" ht="15.75" customHeight="1" s="120">
      <c r="A31" s="91" t="inlineStr">
        <is>
          <t>Colorado</t>
        </is>
      </c>
      <c r="B31" s="83" t="inlineStr">
        <is>
          <t>Energy - CH4 - Abandoned Coal Mines - Flooded</t>
        </is>
      </c>
      <c r="C31" s="82" t="n">
        <v>0.006741284</v>
      </c>
      <c r="D31" s="82" t="n">
        <v>0.005325209</v>
      </c>
      <c r="E31" s="82" t="n">
        <v>0.00454814</v>
      </c>
      <c r="F31" s="82" t="n">
        <v>0.004077007</v>
      </c>
      <c r="G31" s="82" t="n">
        <v>0.003766993</v>
      </c>
      <c r="H31" s="82" t="n">
        <v>0.003546705</v>
      </c>
      <c r="I31" s="82" t="n">
        <v>0.003379099</v>
      </c>
      <c r="J31" s="82" t="n">
        <v>0.008159348</v>
      </c>
      <c r="K31" s="82" t="n">
        <v>0.037297674</v>
      </c>
      <c r="L31" s="82" t="n">
        <v>0.021204467</v>
      </c>
      <c r="M31" s="82" t="n">
        <v>0.012916763</v>
      </c>
      <c r="N31" s="82" t="n">
        <v>0.043951296</v>
      </c>
      <c r="O31" s="82" t="n">
        <v>0.024385658</v>
      </c>
      <c r="P31" s="82" t="n">
        <v>0.014343129</v>
      </c>
      <c r="Q31" s="82" t="n">
        <v>0.009166013000000001</v>
      </c>
      <c r="R31" s="82" t="n">
        <v>0.006476657</v>
      </c>
      <c r="S31" s="82" t="n">
        <v>0.005061016</v>
      </c>
      <c r="T31" s="82" t="n">
        <v>0.004298953</v>
      </c>
      <c r="U31" s="82" t="n">
        <v>0.003873514</v>
      </c>
      <c r="V31" s="82" t="n">
        <v>0.003622548</v>
      </c>
      <c r="W31" s="82" t="n">
        <v>0.003462974</v>
      </c>
      <c r="X31" s="82" t="n">
        <v>0.003352115</v>
      </c>
      <c r="Y31" s="82" t="n">
        <v>0.003267959</v>
      </c>
      <c r="Z31" s="82" t="n">
        <v>0.003199076</v>
      </c>
      <c r="AA31" s="82" t="n">
        <v>0.003139466</v>
      </c>
      <c r="AB31" s="82" t="n">
        <v>0.003085921</v>
      </c>
      <c r="AC31" s="82" t="n">
        <v>0.003036682</v>
      </c>
      <c r="AD31" s="82" t="n">
        <v>0.06923855700000001</v>
      </c>
      <c r="AE31" s="82" t="n">
        <v>0</v>
      </c>
      <c r="AF31" s="82" t="n">
        <v>0</v>
      </c>
      <c r="AG31" s="82" t="n">
        <v>0</v>
      </c>
    </row>
    <row r="32" ht="15.75" customHeight="1" s="120">
      <c r="A32" s="88" t="inlineStr">
        <is>
          <t>Connecticut</t>
        </is>
      </c>
      <c r="B32" s="89" t="inlineStr">
        <is>
          <t>Energy - CH4 - Coal Mining</t>
        </is>
      </c>
      <c r="C32" s="90" t="n">
        <v>0</v>
      </c>
      <c r="D32" s="90" t="n">
        <v>0</v>
      </c>
      <c r="E32" s="90" t="n">
        <v>0</v>
      </c>
      <c r="F32" s="90" t="n">
        <v>0</v>
      </c>
      <c r="G32" s="90" t="n">
        <v>0</v>
      </c>
      <c r="H32" s="90" t="n">
        <v>0</v>
      </c>
      <c r="I32" s="90" t="n">
        <v>0</v>
      </c>
      <c r="J32" s="90" t="n">
        <v>0</v>
      </c>
      <c r="K32" s="90" t="n">
        <v>0</v>
      </c>
      <c r="L32" s="90" t="n">
        <v>0</v>
      </c>
      <c r="M32" s="90" t="n">
        <v>0</v>
      </c>
      <c r="N32" s="90" t="n">
        <v>0</v>
      </c>
      <c r="O32" s="90" t="n">
        <v>0</v>
      </c>
      <c r="P32" s="90" t="n">
        <v>0</v>
      </c>
      <c r="Q32" s="90" t="n">
        <v>0</v>
      </c>
      <c r="R32" s="90" t="n">
        <v>0</v>
      </c>
      <c r="S32" s="90" t="n">
        <v>0</v>
      </c>
      <c r="T32" s="90" t="n">
        <v>0</v>
      </c>
      <c r="U32" s="90" t="n">
        <v>0</v>
      </c>
      <c r="V32" s="90" t="n">
        <v>0</v>
      </c>
      <c r="W32" s="90" t="n">
        <v>0</v>
      </c>
      <c r="X32" s="90" t="n">
        <v>0</v>
      </c>
      <c r="Y32" s="90" t="n">
        <v>0</v>
      </c>
      <c r="Z32" s="90" t="n">
        <v>0</v>
      </c>
      <c r="AA32" s="90" t="n">
        <v>0</v>
      </c>
      <c r="AB32" s="90" t="n">
        <v>0</v>
      </c>
      <c r="AC32" s="90" t="n">
        <v>0</v>
      </c>
      <c r="AD32" s="90" t="n">
        <v>0</v>
      </c>
      <c r="AE32" s="90" t="n">
        <v>0</v>
      </c>
      <c r="AF32" s="90" t="n">
        <v>0</v>
      </c>
      <c r="AG32" s="90" t="n">
        <v>0</v>
      </c>
    </row>
    <row r="33" ht="15.75" customHeight="1" s="120">
      <c r="A33" s="91" t="inlineStr">
        <is>
          <t>Connecticut</t>
        </is>
      </c>
      <c r="B33" s="83" t="inlineStr">
        <is>
          <t>Energy - CH4 - Abandoned Coal Mines</t>
        </is>
      </c>
      <c r="C33" s="82" t="n">
        <v>0</v>
      </c>
      <c r="D33" s="82" t="n">
        <v>0</v>
      </c>
      <c r="E33" s="82" t="n">
        <v>0</v>
      </c>
      <c r="F33" s="82" t="n">
        <v>0</v>
      </c>
      <c r="G33" s="82" t="n">
        <v>0</v>
      </c>
      <c r="H33" s="82" t="n">
        <v>0</v>
      </c>
      <c r="I33" s="82" t="n">
        <v>0</v>
      </c>
      <c r="J33" s="82" t="n">
        <v>0</v>
      </c>
      <c r="K33" s="82" t="n">
        <v>0</v>
      </c>
      <c r="L33" s="82" t="n">
        <v>0</v>
      </c>
      <c r="M33" s="82" t="n">
        <v>0</v>
      </c>
      <c r="N33" s="82" t="n">
        <v>0</v>
      </c>
      <c r="O33" s="82" t="n">
        <v>0</v>
      </c>
      <c r="P33" s="82" t="n">
        <v>0</v>
      </c>
      <c r="Q33" s="82" t="n">
        <v>0</v>
      </c>
      <c r="R33" s="82" t="n">
        <v>0</v>
      </c>
      <c r="S33" s="82" t="n">
        <v>0</v>
      </c>
      <c r="T33" s="82" t="n">
        <v>0</v>
      </c>
      <c r="U33" s="82" t="n">
        <v>0</v>
      </c>
      <c r="V33" s="82" t="n">
        <v>0</v>
      </c>
      <c r="W33" s="82" t="n">
        <v>0</v>
      </c>
      <c r="X33" s="82" t="n">
        <v>0</v>
      </c>
      <c r="Y33" s="82" t="n">
        <v>0</v>
      </c>
      <c r="Z33" s="82" t="n">
        <v>0</v>
      </c>
      <c r="AA33" s="82" t="n">
        <v>0</v>
      </c>
      <c r="AB33" s="82" t="n">
        <v>0</v>
      </c>
      <c r="AC33" s="82" t="n">
        <v>0</v>
      </c>
      <c r="AD33" s="82" t="n">
        <v>0</v>
      </c>
      <c r="AE33" s="82" t="n">
        <v>0</v>
      </c>
      <c r="AF33" s="82" t="n">
        <v>0</v>
      </c>
      <c r="AG33" s="82" t="n">
        <v>0</v>
      </c>
    </row>
    <row r="34" ht="15.75" customHeight="1" s="120">
      <c r="A34" s="88" t="inlineStr">
        <is>
          <t>Connecticut</t>
        </is>
      </c>
      <c r="B34" s="89" t="inlineStr">
        <is>
          <t>Energy - CH4 - Abandoned Coal Mines - Vented</t>
        </is>
      </c>
      <c r="C34" s="90" t="n">
        <v>0</v>
      </c>
      <c r="D34" s="90" t="n">
        <v>0</v>
      </c>
      <c r="E34" s="90" t="n">
        <v>0</v>
      </c>
      <c r="F34" s="90" t="n">
        <v>0</v>
      </c>
      <c r="G34" s="90" t="n">
        <v>0</v>
      </c>
      <c r="H34" s="90" t="n">
        <v>0</v>
      </c>
      <c r="I34" s="90" t="n">
        <v>0</v>
      </c>
      <c r="J34" s="90" t="n">
        <v>0</v>
      </c>
      <c r="K34" s="90" t="n">
        <v>0</v>
      </c>
      <c r="L34" s="90" t="n">
        <v>0</v>
      </c>
      <c r="M34" s="90" t="n">
        <v>0</v>
      </c>
      <c r="N34" s="90" t="n">
        <v>0</v>
      </c>
      <c r="O34" s="90" t="n">
        <v>0</v>
      </c>
      <c r="P34" s="90" t="n">
        <v>0</v>
      </c>
      <c r="Q34" s="90" t="n">
        <v>0</v>
      </c>
      <c r="R34" s="90" t="n">
        <v>0</v>
      </c>
      <c r="S34" s="90" t="n">
        <v>0</v>
      </c>
      <c r="T34" s="90" t="n">
        <v>0</v>
      </c>
      <c r="U34" s="90" t="n">
        <v>0</v>
      </c>
      <c r="V34" s="90" t="n">
        <v>0</v>
      </c>
      <c r="W34" s="90" t="n">
        <v>0</v>
      </c>
      <c r="X34" s="90" t="n">
        <v>0</v>
      </c>
      <c r="Y34" s="90" t="n">
        <v>0</v>
      </c>
      <c r="Z34" s="90" t="n">
        <v>0</v>
      </c>
      <c r="AA34" s="90" t="n">
        <v>0</v>
      </c>
      <c r="AB34" s="90" t="n">
        <v>0</v>
      </c>
      <c r="AC34" s="90" t="n">
        <v>0</v>
      </c>
      <c r="AD34" s="90" t="n">
        <v>0</v>
      </c>
      <c r="AE34" s="90" t="n">
        <v>0</v>
      </c>
      <c r="AF34" s="90" t="n">
        <v>0</v>
      </c>
      <c r="AG34" s="90" t="n">
        <v>0</v>
      </c>
    </row>
    <row r="35" ht="15.75" customHeight="1" s="120">
      <c r="A35" s="91" t="inlineStr">
        <is>
          <t>Connecticut</t>
        </is>
      </c>
      <c r="B35" s="83" t="inlineStr">
        <is>
          <t>Energy - CH4 - Abandoned Coal Mines - Sealed</t>
        </is>
      </c>
      <c r="C35" s="82" t="n">
        <v>0</v>
      </c>
      <c r="D35" s="82" t="n">
        <v>0</v>
      </c>
      <c r="E35" s="82" t="n">
        <v>0</v>
      </c>
      <c r="F35" s="82" t="n">
        <v>0</v>
      </c>
      <c r="G35" s="82" t="n">
        <v>0</v>
      </c>
      <c r="H35" s="82" t="n">
        <v>0</v>
      </c>
      <c r="I35" s="82" t="n">
        <v>0</v>
      </c>
      <c r="J35" s="82" t="n">
        <v>0</v>
      </c>
      <c r="K35" s="82" t="n">
        <v>0</v>
      </c>
      <c r="L35" s="82" t="n">
        <v>0</v>
      </c>
      <c r="M35" s="82" t="n">
        <v>0</v>
      </c>
      <c r="N35" s="82" t="n">
        <v>0</v>
      </c>
      <c r="O35" s="82" t="n">
        <v>0</v>
      </c>
      <c r="P35" s="82" t="n">
        <v>0</v>
      </c>
      <c r="Q35" s="82" t="n">
        <v>0</v>
      </c>
      <c r="R35" s="82" t="n">
        <v>0</v>
      </c>
      <c r="S35" s="82" t="n">
        <v>0</v>
      </c>
      <c r="T35" s="82" t="n">
        <v>0</v>
      </c>
      <c r="U35" s="82" t="n">
        <v>0</v>
      </c>
      <c r="V35" s="82" t="n">
        <v>0</v>
      </c>
      <c r="W35" s="82" t="n">
        <v>0</v>
      </c>
      <c r="X35" s="82" t="n">
        <v>0</v>
      </c>
      <c r="Y35" s="82" t="n">
        <v>0</v>
      </c>
      <c r="Z35" s="82" t="n">
        <v>0</v>
      </c>
      <c r="AA35" s="82" t="n">
        <v>0</v>
      </c>
      <c r="AB35" s="82" t="n">
        <v>0</v>
      </c>
      <c r="AC35" s="82" t="n">
        <v>0</v>
      </c>
      <c r="AD35" s="82" t="n">
        <v>0</v>
      </c>
      <c r="AE35" s="82" t="n">
        <v>0</v>
      </c>
      <c r="AF35" s="82" t="n">
        <v>0</v>
      </c>
      <c r="AG35" s="82" t="n">
        <v>0</v>
      </c>
    </row>
    <row r="36" ht="15.75" customHeight="1" s="120">
      <c r="A36" s="88" t="inlineStr">
        <is>
          <t>Connecticut</t>
        </is>
      </c>
      <c r="B36" s="89" t="inlineStr">
        <is>
          <t>Energy - CH4 - Abandoned Coal Mines - Flooded</t>
        </is>
      </c>
      <c r="C36" s="90" t="n">
        <v>0</v>
      </c>
      <c r="D36" s="90" t="n">
        <v>0</v>
      </c>
      <c r="E36" s="90" t="n">
        <v>0</v>
      </c>
      <c r="F36" s="90" t="n">
        <v>0</v>
      </c>
      <c r="G36" s="90" t="n">
        <v>0</v>
      </c>
      <c r="H36" s="90" t="n">
        <v>0</v>
      </c>
      <c r="I36" s="90" t="n">
        <v>0</v>
      </c>
      <c r="J36" s="90" t="n">
        <v>0</v>
      </c>
      <c r="K36" s="90" t="n">
        <v>0</v>
      </c>
      <c r="L36" s="90" t="n">
        <v>0</v>
      </c>
      <c r="M36" s="90" t="n">
        <v>0</v>
      </c>
      <c r="N36" s="90" t="n">
        <v>0</v>
      </c>
      <c r="O36" s="90" t="n">
        <v>0</v>
      </c>
      <c r="P36" s="90" t="n">
        <v>0</v>
      </c>
      <c r="Q36" s="90" t="n">
        <v>0</v>
      </c>
      <c r="R36" s="90" t="n">
        <v>0</v>
      </c>
      <c r="S36" s="90" t="n">
        <v>0</v>
      </c>
      <c r="T36" s="90" t="n">
        <v>0</v>
      </c>
      <c r="U36" s="90" t="n">
        <v>0</v>
      </c>
      <c r="V36" s="90" t="n">
        <v>0</v>
      </c>
      <c r="W36" s="90" t="n">
        <v>0</v>
      </c>
      <c r="X36" s="90" t="n">
        <v>0</v>
      </c>
      <c r="Y36" s="90" t="n">
        <v>0</v>
      </c>
      <c r="Z36" s="90" t="n">
        <v>0</v>
      </c>
      <c r="AA36" s="90" t="n">
        <v>0</v>
      </c>
      <c r="AB36" s="90" t="n">
        <v>0</v>
      </c>
      <c r="AC36" s="90" t="n">
        <v>0</v>
      </c>
      <c r="AD36" s="90" t="n">
        <v>0</v>
      </c>
      <c r="AE36" s="90" t="n">
        <v>0</v>
      </c>
      <c r="AF36" s="90" t="n">
        <v>0</v>
      </c>
      <c r="AG36" s="90" t="n">
        <v>0</v>
      </c>
    </row>
    <row r="37" ht="15.75" customHeight="1" s="120">
      <c r="A37" s="91" t="inlineStr">
        <is>
          <t>Delaware</t>
        </is>
      </c>
      <c r="B37" s="83" t="inlineStr">
        <is>
          <t>Energy - CH4 - Coal Mining</t>
        </is>
      </c>
      <c r="C37" s="82" t="n">
        <v>0</v>
      </c>
      <c r="D37" s="82" t="n">
        <v>0</v>
      </c>
      <c r="E37" s="82" t="n">
        <v>0</v>
      </c>
      <c r="F37" s="82" t="n">
        <v>0</v>
      </c>
      <c r="G37" s="82" t="n">
        <v>0</v>
      </c>
      <c r="H37" s="82" t="n">
        <v>0</v>
      </c>
      <c r="I37" s="82" t="n">
        <v>0</v>
      </c>
      <c r="J37" s="82" t="n">
        <v>0</v>
      </c>
      <c r="K37" s="82" t="n">
        <v>0</v>
      </c>
      <c r="L37" s="82" t="n">
        <v>0</v>
      </c>
      <c r="M37" s="82" t="n">
        <v>0</v>
      </c>
      <c r="N37" s="82" t="n">
        <v>0</v>
      </c>
      <c r="O37" s="82" t="n">
        <v>0</v>
      </c>
      <c r="P37" s="82" t="n">
        <v>0</v>
      </c>
      <c r="Q37" s="82" t="n">
        <v>0</v>
      </c>
      <c r="R37" s="82" t="n">
        <v>0</v>
      </c>
      <c r="S37" s="82" t="n">
        <v>0</v>
      </c>
      <c r="T37" s="82" t="n">
        <v>0</v>
      </c>
      <c r="U37" s="82" t="n">
        <v>0</v>
      </c>
      <c r="V37" s="82" t="n">
        <v>0</v>
      </c>
      <c r="W37" s="82" t="n">
        <v>0</v>
      </c>
      <c r="X37" s="82" t="n">
        <v>0</v>
      </c>
      <c r="Y37" s="82" t="n">
        <v>0</v>
      </c>
      <c r="Z37" s="82" t="n">
        <v>0</v>
      </c>
      <c r="AA37" s="82" t="n">
        <v>0</v>
      </c>
      <c r="AB37" s="82" t="n">
        <v>0</v>
      </c>
      <c r="AC37" s="82" t="n">
        <v>0</v>
      </c>
      <c r="AD37" s="82" t="n">
        <v>0</v>
      </c>
      <c r="AE37" s="82" t="n">
        <v>0</v>
      </c>
      <c r="AF37" s="82" t="n">
        <v>0</v>
      </c>
      <c r="AG37" s="82" t="n">
        <v>0</v>
      </c>
    </row>
    <row r="38" ht="15.75" customHeight="1" s="120">
      <c r="A38" s="88" t="inlineStr">
        <is>
          <t>Delaware</t>
        </is>
      </c>
      <c r="B38" s="89" t="inlineStr">
        <is>
          <t>Energy - CH4 - Abandoned Coal Mines</t>
        </is>
      </c>
      <c r="C38" s="90" t="n">
        <v>0</v>
      </c>
      <c r="D38" s="90" t="n">
        <v>0</v>
      </c>
      <c r="E38" s="90" t="n">
        <v>0</v>
      </c>
      <c r="F38" s="90" t="n">
        <v>0</v>
      </c>
      <c r="G38" s="90" t="n">
        <v>0</v>
      </c>
      <c r="H38" s="90" t="n">
        <v>0</v>
      </c>
      <c r="I38" s="90" t="n">
        <v>0</v>
      </c>
      <c r="J38" s="90" t="n">
        <v>0</v>
      </c>
      <c r="K38" s="90" t="n">
        <v>0</v>
      </c>
      <c r="L38" s="90" t="n">
        <v>0</v>
      </c>
      <c r="M38" s="90" t="n">
        <v>0</v>
      </c>
      <c r="N38" s="90" t="n">
        <v>0</v>
      </c>
      <c r="O38" s="90" t="n">
        <v>0</v>
      </c>
      <c r="P38" s="90" t="n">
        <v>0</v>
      </c>
      <c r="Q38" s="90" t="n">
        <v>0</v>
      </c>
      <c r="R38" s="90" t="n">
        <v>0</v>
      </c>
      <c r="S38" s="90" t="n">
        <v>0</v>
      </c>
      <c r="T38" s="90" t="n">
        <v>0</v>
      </c>
      <c r="U38" s="90" t="n">
        <v>0</v>
      </c>
      <c r="V38" s="90" t="n">
        <v>0</v>
      </c>
      <c r="W38" s="90" t="n">
        <v>0</v>
      </c>
      <c r="X38" s="90" t="n">
        <v>0</v>
      </c>
      <c r="Y38" s="90" t="n">
        <v>0</v>
      </c>
      <c r="Z38" s="90" t="n">
        <v>0</v>
      </c>
      <c r="AA38" s="90" t="n">
        <v>0</v>
      </c>
      <c r="AB38" s="90" t="n">
        <v>0</v>
      </c>
      <c r="AC38" s="90" t="n">
        <v>0</v>
      </c>
      <c r="AD38" s="90" t="n">
        <v>0</v>
      </c>
      <c r="AE38" s="90" t="n">
        <v>0</v>
      </c>
      <c r="AF38" s="90" t="n">
        <v>0</v>
      </c>
      <c r="AG38" s="90" t="n">
        <v>0</v>
      </c>
    </row>
    <row r="39" ht="15.75" customHeight="1" s="120">
      <c r="A39" s="91" t="inlineStr">
        <is>
          <t>Delaware</t>
        </is>
      </c>
      <c r="B39" s="83" t="inlineStr">
        <is>
          <t>Energy - CH4 - Abandoned Coal Mines - Vented</t>
        </is>
      </c>
      <c r="C39" s="82" t="n">
        <v>0</v>
      </c>
      <c r="D39" s="82" t="n">
        <v>0</v>
      </c>
      <c r="E39" s="82" t="n">
        <v>0</v>
      </c>
      <c r="F39" s="82" t="n">
        <v>0</v>
      </c>
      <c r="G39" s="82" t="n">
        <v>0</v>
      </c>
      <c r="H39" s="82" t="n">
        <v>0</v>
      </c>
      <c r="I39" s="82" t="n">
        <v>0</v>
      </c>
      <c r="J39" s="82" t="n">
        <v>0</v>
      </c>
      <c r="K39" s="82" t="n">
        <v>0</v>
      </c>
      <c r="L39" s="82" t="n">
        <v>0</v>
      </c>
      <c r="M39" s="82" t="n">
        <v>0</v>
      </c>
      <c r="N39" s="82" t="n">
        <v>0</v>
      </c>
      <c r="O39" s="82" t="n">
        <v>0</v>
      </c>
      <c r="P39" s="82" t="n">
        <v>0</v>
      </c>
      <c r="Q39" s="82" t="n">
        <v>0</v>
      </c>
      <c r="R39" s="82" t="n">
        <v>0</v>
      </c>
      <c r="S39" s="82" t="n">
        <v>0</v>
      </c>
      <c r="T39" s="82" t="n">
        <v>0</v>
      </c>
      <c r="U39" s="82" t="n">
        <v>0</v>
      </c>
      <c r="V39" s="82" t="n">
        <v>0</v>
      </c>
      <c r="W39" s="82" t="n">
        <v>0</v>
      </c>
      <c r="X39" s="82" t="n">
        <v>0</v>
      </c>
      <c r="Y39" s="82" t="n">
        <v>0</v>
      </c>
      <c r="Z39" s="82" t="n">
        <v>0</v>
      </c>
      <c r="AA39" s="82" t="n">
        <v>0</v>
      </c>
      <c r="AB39" s="82" t="n">
        <v>0</v>
      </c>
      <c r="AC39" s="82" t="n">
        <v>0</v>
      </c>
      <c r="AD39" s="82" t="n">
        <v>0</v>
      </c>
      <c r="AE39" s="82" t="n">
        <v>0</v>
      </c>
      <c r="AF39" s="82" t="n">
        <v>0</v>
      </c>
      <c r="AG39" s="82" t="n">
        <v>0</v>
      </c>
    </row>
    <row r="40" ht="15.75" customHeight="1" s="120">
      <c r="A40" s="88" t="inlineStr">
        <is>
          <t>Delaware</t>
        </is>
      </c>
      <c r="B40" s="89" t="inlineStr">
        <is>
          <t>Energy - CH4 - Abandoned Coal Mines - Sealed</t>
        </is>
      </c>
      <c r="C40" s="90" t="n">
        <v>0</v>
      </c>
      <c r="D40" s="90" t="n">
        <v>0</v>
      </c>
      <c r="E40" s="90" t="n">
        <v>0</v>
      </c>
      <c r="F40" s="90" t="n">
        <v>0</v>
      </c>
      <c r="G40" s="90" t="n">
        <v>0</v>
      </c>
      <c r="H40" s="90" t="n">
        <v>0</v>
      </c>
      <c r="I40" s="90" t="n">
        <v>0</v>
      </c>
      <c r="J40" s="90" t="n">
        <v>0</v>
      </c>
      <c r="K40" s="90" t="n">
        <v>0</v>
      </c>
      <c r="L40" s="90" t="n">
        <v>0</v>
      </c>
      <c r="M40" s="90" t="n">
        <v>0</v>
      </c>
      <c r="N40" s="90" t="n">
        <v>0</v>
      </c>
      <c r="O40" s="90" t="n">
        <v>0</v>
      </c>
      <c r="P40" s="90" t="n">
        <v>0</v>
      </c>
      <c r="Q40" s="90" t="n">
        <v>0</v>
      </c>
      <c r="R40" s="90" t="n">
        <v>0</v>
      </c>
      <c r="S40" s="90" t="n">
        <v>0</v>
      </c>
      <c r="T40" s="90" t="n">
        <v>0</v>
      </c>
      <c r="U40" s="90" t="n">
        <v>0</v>
      </c>
      <c r="V40" s="90" t="n">
        <v>0</v>
      </c>
      <c r="W40" s="90" t="n">
        <v>0</v>
      </c>
      <c r="X40" s="90" t="n">
        <v>0</v>
      </c>
      <c r="Y40" s="90" t="n">
        <v>0</v>
      </c>
      <c r="Z40" s="90" t="n">
        <v>0</v>
      </c>
      <c r="AA40" s="90" t="n">
        <v>0</v>
      </c>
      <c r="AB40" s="90" t="n">
        <v>0</v>
      </c>
      <c r="AC40" s="90" t="n">
        <v>0</v>
      </c>
      <c r="AD40" s="90" t="n">
        <v>0</v>
      </c>
      <c r="AE40" s="90" t="n">
        <v>0</v>
      </c>
      <c r="AF40" s="90" t="n">
        <v>0</v>
      </c>
      <c r="AG40" s="90" t="n">
        <v>0</v>
      </c>
    </row>
    <row r="41" ht="15.75" customHeight="1" s="120">
      <c r="A41" s="91" t="inlineStr">
        <is>
          <t>Delaware</t>
        </is>
      </c>
      <c r="B41" s="83" t="inlineStr">
        <is>
          <t>Energy - CH4 - Abandoned Coal Mines - Flooded</t>
        </is>
      </c>
      <c r="C41" s="82" t="n">
        <v>0</v>
      </c>
      <c r="D41" s="82" t="n">
        <v>0</v>
      </c>
      <c r="E41" s="82" t="n">
        <v>0</v>
      </c>
      <c r="F41" s="82" t="n">
        <v>0</v>
      </c>
      <c r="G41" s="82" t="n">
        <v>0</v>
      </c>
      <c r="H41" s="82" t="n">
        <v>0</v>
      </c>
      <c r="I41" s="82" t="n">
        <v>0</v>
      </c>
      <c r="J41" s="82" t="n">
        <v>0</v>
      </c>
      <c r="K41" s="82" t="n">
        <v>0</v>
      </c>
      <c r="L41" s="82" t="n">
        <v>0</v>
      </c>
      <c r="M41" s="82" t="n">
        <v>0</v>
      </c>
      <c r="N41" s="82" t="n">
        <v>0</v>
      </c>
      <c r="O41" s="82" t="n">
        <v>0</v>
      </c>
      <c r="P41" s="82" t="n">
        <v>0</v>
      </c>
      <c r="Q41" s="82" t="n">
        <v>0</v>
      </c>
      <c r="R41" s="82" t="n">
        <v>0</v>
      </c>
      <c r="S41" s="82" t="n">
        <v>0</v>
      </c>
      <c r="T41" s="82" t="n">
        <v>0</v>
      </c>
      <c r="U41" s="82" t="n">
        <v>0</v>
      </c>
      <c r="V41" s="82" t="n">
        <v>0</v>
      </c>
      <c r="W41" s="82" t="n">
        <v>0</v>
      </c>
      <c r="X41" s="82" t="n">
        <v>0</v>
      </c>
      <c r="Y41" s="82" t="n">
        <v>0</v>
      </c>
      <c r="Z41" s="82" t="n">
        <v>0</v>
      </c>
      <c r="AA41" s="82" t="n">
        <v>0</v>
      </c>
      <c r="AB41" s="82" t="n">
        <v>0</v>
      </c>
      <c r="AC41" s="82" t="n">
        <v>0</v>
      </c>
      <c r="AD41" s="82" t="n">
        <v>0</v>
      </c>
      <c r="AE41" s="82" t="n">
        <v>0</v>
      </c>
      <c r="AF41" s="82" t="n">
        <v>0</v>
      </c>
      <c r="AG41" s="82" t="n">
        <v>0</v>
      </c>
    </row>
    <row r="42" ht="15.75" customHeight="1" s="120">
      <c r="A42" s="88" t="inlineStr">
        <is>
          <t>Florida</t>
        </is>
      </c>
      <c r="B42" s="89" t="inlineStr">
        <is>
          <t>Energy - CH4 - Coal Mining</t>
        </is>
      </c>
      <c r="C42" s="90" t="n">
        <v>0</v>
      </c>
      <c r="D42" s="90" t="n">
        <v>0</v>
      </c>
      <c r="E42" s="90" t="n">
        <v>0</v>
      </c>
      <c r="F42" s="90" t="n">
        <v>0</v>
      </c>
      <c r="G42" s="90" t="n">
        <v>0</v>
      </c>
      <c r="H42" s="90" t="n">
        <v>0</v>
      </c>
      <c r="I42" s="90" t="n">
        <v>0</v>
      </c>
      <c r="J42" s="90" t="n">
        <v>0</v>
      </c>
      <c r="K42" s="90" t="n">
        <v>0</v>
      </c>
      <c r="L42" s="90" t="n">
        <v>0</v>
      </c>
      <c r="M42" s="90" t="n">
        <v>0</v>
      </c>
      <c r="N42" s="90" t="n">
        <v>0</v>
      </c>
      <c r="O42" s="90" t="n">
        <v>0</v>
      </c>
      <c r="P42" s="90" t="n">
        <v>0</v>
      </c>
      <c r="Q42" s="90" t="n">
        <v>0</v>
      </c>
      <c r="R42" s="90" t="n">
        <v>0</v>
      </c>
      <c r="S42" s="90" t="n">
        <v>0</v>
      </c>
      <c r="T42" s="90" t="n">
        <v>0</v>
      </c>
      <c r="U42" s="90" t="n">
        <v>0</v>
      </c>
      <c r="V42" s="90" t="n">
        <v>0</v>
      </c>
      <c r="W42" s="90" t="n">
        <v>0</v>
      </c>
      <c r="X42" s="90" t="n">
        <v>0</v>
      </c>
      <c r="Y42" s="90" t="n">
        <v>0</v>
      </c>
      <c r="Z42" s="90" t="n">
        <v>0</v>
      </c>
      <c r="AA42" s="90" t="n">
        <v>0</v>
      </c>
      <c r="AB42" s="90" t="n">
        <v>0</v>
      </c>
      <c r="AC42" s="90" t="n">
        <v>0</v>
      </c>
      <c r="AD42" s="90" t="n">
        <v>0</v>
      </c>
      <c r="AE42" s="90" t="n">
        <v>0</v>
      </c>
      <c r="AF42" s="90" t="n">
        <v>0</v>
      </c>
      <c r="AG42" s="90" t="n">
        <v>0</v>
      </c>
    </row>
    <row r="43" ht="15.75" customHeight="1" s="120">
      <c r="A43" s="91" t="inlineStr">
        <is>
          <t>Florida</t>
        </is>
      </c>
      <c r="B43" s="83" t="inlineStr">
        <is>
          <t>Energy - CH4 - Abandoned Coal Mines</t>
        </is>
      </c>
      <c r="C43" s="82" t="n">
        <v>0</v>
      </c>
      <c r="D43" s="82" t="n">
        <v>0</v>
      </c>
      <c r="E43" s="82" t="n">
        <v>0</v>
      </c>
      <c r="F43" s="82" t="n">
        <v>0</v>
      </c>
      <c r="G43" s="82" t="n">
        <v>0</v>
      </c>
      <c r="H43" s="82" t="n">
        <v>0</v>
      </c>
      <c r="I43" s="82" t="n">
        <v>0</v>
      </c>
      <c r="J43" s="82" t="n">
        <v>0</v>
      </c>
      <c r="K43" s="82" t="n">
        <v>0</v>
      </c>
      <c r="L43" s="82" t="n">
        <v>0</v>
      </c>
      <c r="M43" s="82" t="n">
        <v>0</v>
      </c>
      <c r="N43" s="82" t="n">
        <v>0</v>
      </c>
      <c r="O43" s="82" t="n">
        <v>0</v>
      </c>
      <c r="P43" s="82" t="n">
        <v>0</v>
      </c>
      <c r="Q43" s="82" t="n">
        <v>0</v>
      </c>
      <c r="R43" s="82" t="n">
        <v>0</v>
      </c>
      <c r="S43" s="82" t="n">
        <v>0</v>
      </c>
      <c r="T43" s="82" t="n">
        <v>0</v>
      </c>
      <c r="U43" s="82" t="n">
        <v>0</v>
      </c>
      <c r="V43" s="82" t="n">
        <v>0</v>
      </c>
      <c r="W43" s="82" t="n">
        <v>0</v>
      </c>
      <c r="X43" s="82" t="n">
        <v>0</v>
      </c>
      <c r="Y43" s="82" t="n">
        <v>0</v>
      </c>
      <c r="Z43" s="82" t="n">
        <v>0</v>
      </c>
      <c r="AA43" s="82" t="n">
        <v>0</v>
      </c>
      <c r="AB43" s="82" t="n">
        <v>0</v>
      </c>
      <c r="AC43" s="82" t="n">
        <v>0</v>
      </c>
      <c r="AD43" s="82" t="n">
        <v>0</v>
      </c>
      <c r="AE43" s="82" t="n">
        <v>0</v>
      </c>
      <c r="AF43" s="82" t="n">
        <v>0</v>
      </c>
      <c r="AG43" s="82" t="n">
        <v>0</v>
      </c>
    </row>
    <row r="44" ht="15.75" customHeight="1" s="120">
      <c r="A44" s="88" t="inlineStr">
        <is>
          <t>Florida</t>
        </is>
      </c>
      <c r="B44" s="89" t="inlineStr">
        <is>
          <t>Energy - CH4 - Abandoned Coal Mines - Vented</t>
        </is>
      </c>
      <c r="C44" s="90" t="n">
        <v>0</v>
      </c>
      <c r="D44" s="90" t="n">
        <v>0</v>
      </c>
      <c r="E44" s="90" t="n">
        <v>0</v>
      </c>
      <c r="F44" s="90" t="n">
        <v>0</v>
      </c>
      <c r="G44" s="90" t="n">
        <v>0</v>
      </c>
      <c r="H44" s="90" t="n">
        <v>0</v>
      </c>
      <c r="I44" s="90" t="n">
        <v>0</v>
      </c>
      <c r="J44" s="90" t="n">
        <v>0</v>
      </c>
      <c r="K44" s="90" t="n">
        <v>0</v>
      </c>
      <c r="L44" s="90" t="n">
        <v>0</v>
      </c>
      <c r="M44" s="90" t="n">
        <v>0</v>
      </c>
      <c r="N44" s="90" t="n">
        <v>0</v>
      </c>
      <c r="O44" s="90" t="n">
        <v>0</v>
      </c>
      <c r="P44" s="90" t="n">
        <v>0</v>
      </c>
      <c r="Q44" s="90" t="n">
        <v>0</v>
      </c>
      <c r="R44" s="90" t="n">
        <v>0</v>
      </c>
      <c r="S44" s="90" t="n">
        <v>0</v>
      </c>
      <c r="T44" s="90" t="n">
        <v>0</v>
      </c>
      <c r="U44" s="90" t="n">
        <v>0</v>
      </c>
      <c r="V44" s="90" t="n">
        <v>0</v>
      </c>
      <c r="W44" s="90" t="n">
        <v>0</v>
      </c>
      <c r="X44" s="90" t="n">
        <v>0</v>
      </c>
      <c r="Y44" s="90" t="n">
        <v>0</v>
      </c>
      <c r="Z44" s="90" t="n">
        <v>0</v>
      </c>
      <c r="AA44" s="90" t="n">
        <v>0</v>
      </c>
      <c r="AB44" s="90" t="n">
        <v>0</v>
      </c>
      <c r="AC44" s="90" t="n">
        <v>0</v>
      </c>
      <c r="AD44" s="90" t="n">
        <v>0</v>
      </c>
      <c r="AE44" s="90" t="n">
        <v>0</v>
      </c>
      <c r="AF44" s="90" t="n">
        <v>0</v>
      </c>
      <c r="AG44" s="90" t="n">
        <v>0</v>
      </c>
    </row>
    <row r="45" ht="15.75" customHeight="1" s="120">
      <c r="A45" s="91" t="inlineStr">
        <is>
          <t>Florida</t>
        </is>
      </c>
      <c r="B45" s="83" t="inlineStr">
        <is>
          <t>Energy - CH4 - Abandoned Coal Mines - Sealed</t>
        </is>
      </c>
      <c r="C45" s="82" t="n">
        <v>0</v>
      </c>
      <c r="D45" s="82" t="n">
        <v>0</v>
      </c>
      <c r="E45" s="82" t="n">
        <v>0</v>
      </c>
      <c r="F45" s="82" t="n">
        <v>0</v>
      </c>
      <c r="G45" s="82" t="n">
        <v>0</v>
      </c>
      <c r="H45" s="82" t="n">
        <v>0</v>
      </c>
      <c r="I45" s="82" t="n">
        <v>0</v>
      </c>
      <c r="J45" s="82" t="n">
        <v>0</v>
      </c>
      <c r="K45" s="82" t="n">
        <v>0</v>
      </c>
      <c r="L45" s="82" t="n">
        <v>0</v>
      </c>
      <c r="M45" s="82" t="n">
        <v>0</v>
      </c>
      <c r="N45" s="82" t="n">
        <v>0</v>
      </c>
      <c r="O45" s="82" t="n">
        <v>0</v>
      </c>
      <c r="P45" s="82" t="n">
        <v>0</v>
      </c>
      <c r="Q45" s="82" t="n">
        <v>0</v>
      </c>
      <c r="R45" s="82" t="n">
        <v>0</v>
      </c>
      <c r="S45" s="82" t="n">
        <v>0</v>
      </c>
      <c r="T45" s="82" t="n">
        <v>0</v>
      </c>
      <c r="U45" s="82" t="n">
        <v>0</v>
      </c>
      <c r="V45" s="82" t="n">
        <v>0</v>
      </c>
      <c r="W45" s="82" t="n">
        <v>0</v>
      </c>
      <c r="X45" s="82" t="n">
        <v>0</v>
      </c>
      <c r="Y45" s="82" t="n">
        <v>0</v>
      </c>
      <c r="Z45" s="82" t="n">
        <v>0</v>
      </c>
      <c r="AA45" s="82" t="n">
        <v>0</v>
      </c>
      <c r="AB45" s="82" t="n">
        <v>0</v>
      </c>
      <c r="AC45" s="82" t="n">
        <v>0</v>
      </c>
      <c r="AD45" s="82" t="n">
        <v>0</v>
      </c>
      <c r="AE45" s="82" t="n">
        <v>0</v>
      </c>
      <c r="AF45" s="82" t="n">
        <v>0</v>
      </c>
      <c r="AG45" s="82" t="n">
        <v>0</v>
      </c>
    </row>
    <row r="46" ht="15.75" customHeight="1" s="120">
      <c r="A46" s="88" t="inlineStr">
        <is>
          <t>Florida</t>
        </is>
      </c>
      <c r="B46" s="89" t="inlineStr">
        <is>
          <t>Energy - CH4 - Abandoned Coal Mines - Flooded</t>
        </is>
      </c>
      <c r="C46" s="90" t="n">
        <v>0</v>
      </c>
      <c r="D46" s="90" t="n">
        <v>0</v>
      </c>
      <c r="E46" s="90" t="n">
        <v>0</v>
      </c>
      <c r="F46" s="90" t="n">
        <v>0</v>
      </c>
      <c r="G46" s="90" t="n">
        <v>0</v>
      </c>
      <c r="H46" s="90" t="n">
        <v>0</v>
      </c>
      <c r="I46" s="90" t="n">
        <v>0</v>
      </c>
      <c r="J46" s="90" t="n">
        <v>0</v>
      </c>
      <c r="K46" s="90" t="n">
        <v>0</v>
      </c>
      <c r="L46" s="90" t="n">
        <v>0</v>
      </c>
      <c r="M46" s="90" t="n">
        <v>0</v>
      </c>
      <c r="N46" s="90" t="n">
        <v>0</v>
      </c>
      <c r="O46" s="90" t="n">
        <v>0</v>
      </c>
      <c r="P46" s="90" t="n">
        <v>0</v>
      </c>
      <c r="Q46" s="90" t="n">
        <v>0</v>
      </c>
      <c r="R46" s="90" t="n">
        <v>0</v>
      </c>
      <c r="S46" s="90" t="n">
        <v>0</v>
      </c>
      <c r="T46" s="90" t="n">
        <v>0</v>
      </c>
      <c r="U46" s="90" t="n">
        <v>0</v>
      </c>
      <c r="V46" s="90" t="n">
        <v>0</v>
      </c>
      <c r="W46" s="90" t="n">
        <v>0</v>
      </c>
      <c r="X46" s="90" t="n">
        <v>0</v>
      </c>
      <c r="Y46" s="90" t="n">
        <v>0</v>
      </c>
      <c r="Z46" s="90" t="n">
        <v>0</v>
      </c>
      <c r="AA46" s="90" t="n">
        <v>0</v>
      </c>
      <c r="AB46" s="90" t="n">
        <v>0</v>
      </c>
      <c r="AC46" s="90" t="n">
        <v>0</v>
      </c>
      <c r="AD46" s="90" t="n">
        <v>0</v>
      </c>
      <c r="AE46" s="90" t="n">
        <v>0</v>
      </c>
      <c r="AF46" s="90" t="n">
        <v>0</v>
      </c>
      <c r="AG46" s="90" t="n">
        <v>0</v>
      </c>
    </row>
    <row r="47" ht="15.75" customHeight="1" s="120">
      <c r="A47" s="91" t="inlineStr">
        <is>
          <t>Georgia</t>
        </is>
      </c>
      <c r="B47" s="83" t="inlineStr">
        <is>
          <t>Energy - CH4 - Coal Mining</t>
        </is>
      </c>
      <c r="C47" s="82" t="n">
        <v>0</v>
      </c>
      <c r="D47" s="82" t="n">
        <v>0</v>
      </c>
      <c r="E47" s="82" t="n">
        <v>0</v>
      </c>
      <c r="F47" s="82" t="n">
        <v>0</v>
      </c>
      <c r="G47" s="82" t="n">
        <v>0</v>
      </c>
      <c r="H47" s="82" t="n">
        <v>0</v>
      </c>
      <c r="I47" s="82" t="n">
        <v>0</v>
      </c>
      <c r="J47" s="82" t="n">
        <v>0</v>
      </c>
      <c r="K47" s="82" t="n">
        <v>0</v>
      </c>
      <c r="L47" s="82" t="n">
        <v>0</v>
      </c>
      <c r="M47" s="82" t="n">
        <v>0</v>
      </c>
      <c r="N47" s="82" t="n">
        <v>0</v>
      </c>
      <c r="O47" s="82" t="n">
        <v>0</v>
      </c>
      <c r="P47" s="82" t="n">
        <v>0</v>
      </c>
      <c r="Q47" s="82" t="n">
        <v>0</v>
      </c>
      <c r="R47" s="82" t="n">
        <v>0</v>
      </c>
      <c r="S47" s="82" t="n">
        <v>0</v>
      </c>
      <c r="T47" s="82" t="n">
        <v>0</v>
      </c>
      <c r="U47" s="82" t="n">
        <v>0</v>
      </c>
      <c r="V47" s="82" t="n">
        <v>0</v>
      </c>
      <c r="W47" s="82" t="n">
        <v>0</v>
      </c>
      <c r="X47" s="82" t="n">
        <v>0</v>
      </c>
      <c r="Y47" s="82" t="n">
        <v>0</v>
      </c>
      <c r="Z47" s="82" t="n">
        <v>0</v>
      </c>
      <c r="AA47" s="82" t="n">
        <v>0</v>
      </c>
      <c r="AB47" s="82" t="n">
        <v>0</v>
      </c>
      <c r="AC47" s="82" t="n">
        <v>0</v>
      </c>
      <c r="AD47" s="82" t="n">
        <v>0</v>
      </c>
      <c r="AE47" s="82" t="n">
        <v>0</v>
      </c>
      <c r="AF47" s="82" t="n">
        <v>0</v>
      </c>
      <c r="AG47" s="82" t="n">
        <v>0</v>
      </c>
    </row>
    <row r="48" ht="15.75" customHeight="1" s="120">
      <c r="A48" s="88" t="inlineStr">
        <is>
          <t>Georgia</t>
        </is>
      </c>
      <c r="B48" s="89" t="inlineStr">
        <is>
          <t>Energy - CH4 - Abandoned Coal Mines</t>
        </is>
      </c>
      <c r="C48" s="90" t="n">
        <v>0</v>
      </c>
      <c r="D48" s="90" t="n">
        <v>0</v>
      </c>
      <c r="E48" s="90" t="n">
        <v>0</v>
      </c>
      <c r="F48" s="90" t="n">
        <v>0</v>
      </c>
      <c r="G48" s="90" t="n">
        <v>0</v>
      </c>
      <c r="H48" s="90" t="n">
        <v>0</v>
      </c>
      <c r="I48" s="90" t="n">
        <v>0</v>
      </c>
      <c r="J48" s="90" t="n">
        <v>0</v>
      </c>
      <c r="K48" s="90" t="n">
        <v>0</v>
      </c>
      <c r="L48" s="90" t="n">
        <v>0</v>
      </c>
      <c r="M48" s="90" t="n">
        <v>0</v>
      </c>
      <c r="N48" s="90" t="n">
        <v>0</v>
      </c>
      <c r="O48" s="90" t="n">
        <v>0</v>
      </c>
      <c r="P48" s="90" t="n">
        <v>0</v>
      </c>
      <c r="Q48" s="90" t="n">
        <v>0</v>
      </c>
      <c r="R48" s="90" t="n">
        <v>0</v>
      </c>
      <c r="S48" s="90" t="n">
        <v>0</v>
      </c>
      <c r="T48" s="90" t="n">
        <v>0</v>
      </c>
      <c r="U48" s="90" t="n">
        <v>0</v>
      </c>
      <c r="V48" s="90" t="n">
        <v>0</v>
      </c>
      <c r="W48" s="90" t="n">
        <v>0</v>
      </c>
      <c r="X48" s="90" t="n">
        <v>0</v>
      </c>
      <c r="Y48" s="90" t="n">
        <v>0</v>
      </c>
      <c r="Z48" s="90" t="n">
        <v>0</v>
      </c>
      <c r="AA48" s="90" t="n">
        <v>0</v>
      </c>
      <c r="AB48" s="90" t="n">
        <v>0</v>
      </c>
      <c r="AC48" s="90" t="n">
        <v>0</v>
      </c>
      <c r="AD48" s="90" t="n">
        <v>0</v>
      </c>
      <c r="AE48" s="90" t="n">
        <v>0</v>
      </c>
      <c r="AF48" s="90" t="n">
        <v>0</v>
      </c>
      <c r="AG48" s="90" t="n">
        <v>0</v>
      </c>
    </row>
    <row r="49" ht="15.75" customHeight="1" s="120">
      <c r="A49" s="91" t="inlineStr">
        <is>
          <t>Georgia</t>
        </is>
      </c>
      <c r="B49" s="83" t="inlineStr">
        <is>
          <t>Energy - CH4 - Abandoned Coal Mines - Vented</t>
        </is>
      </c>
      <c r="C49" s="82" t="n">
        <v>0</v>
      </c>
      <c r="D49" s="82" t="n">
        <v>0</v>
      </c>
      <c r="E49" s="82" t="n">
        <v>0</v>
      </c>
      <c r="F49" s="82" t="n">
        <v>0</v>
      </c>
      <c r="G49" s="82" t="n">
        <v>0</v>
      </c>
      <c r="H49" s="82" t="n">
        <v>0</v>
      </c>
      <c r="I49" s="82" t="n">
        <v>0</v>
      </c>
      <c r="J49" s="82" t="n">
        <v>0</v>
      </c>
      <c r="K49" s="82" t="n">
        <v>0</v>
      </c>
      <c r="L49" s="82" t="n">
        <v>0</v>
      </c>
      <c r="M49" s="82" t="n">
        <v>0</v>
      </c>
      <c r="N49" s="82" t="n">
        <v>0</v>
      </c>
      <c r="O49" s="82" t="n">
        <v>0</v>
      </c>
      <c r="P49" s="82" t="n">
        <v>0</v>
      </c>
      <c r="Q49" s="82" t="n">
        <v>0</v>
      </c>
      <c r="R49" s="82" t="n">
        <v>0</v>
      </c>
      <c r="S49" s="82" t="n">
        <v>0</v>
      </c>
      <c r="T49" s="82" t="n">
        <v>0</v>
      </c>
      <c r="U49" s="82" t="n">
        <v>0</v>
      </c>
      <c r="V49" s="82" t="n">
        <v>0</v>
      </c>
      <c r="W49" s="82" t="n">
        <v>0</v>
      </c>
      <c r="X49" s="82" t="n">
        <v>0</v>
      </c>
      <c r="Y49" s="82" t="n">
        <v>0</v>
      </c>
      <c r="Z49" s="82" t="n">
        <v>0</v>
      </c>
      <c r="AA49" s="82" t="n">
        <v>0</v>
      </c>
      <c r="AB49" s="82" t="n">
        <v>0</v>
      </c>
      <c r="AC49" s="82" t="n">
        <v>0</v>
      </c>
      <c r="AD49" s="82" t="n">
        <v>0</v>
      </c>
      <c r="AE49" s="82" t="n">
        <v>0</v>
      </c>
      <c r="AF49" s="82" t="n">
        <v>0</v>
      </c>
      <c r="AG49" s="82" t="n">
        <v>0</v>
      </c>
    </row>
    <row r="50" ht="15.75" customHeight="1" s="120">
      <c r="A50" s="88" t="inlineStr">
        <is>
          <t>Georgia</t>
        </is>
      </c>
      <c r="B50" s="89" t="inlineStr">
        <is>
          <t>Energy - CH4 - Abandoned Coal Mines - Sealed</t>
        </is>
      </c>
      <c r="C50" s="90" t="n">
        <v>0</v>
      </c>
      <c r="D50" s="90" t="n">
        <v>0</v>
      </c>
      <c r="E50" s="90" t="n">
        <v>0</v>
      </c>
      <c r="F50" s="90" t="n">
        <v>0</v>
      </c>
      <c r="G50" s="90" t="n">
        <v>0</v>
      </c>
      <c r="H50" s="90" t="n">
        <v>0</v>
      </c>
      <c r="I50" s="90" t="n">
        <v>0</v>
      </c>
      <c r="J50" s="90" t="n">
        <v>0</v>
      </c>
      <c r="K50" s="90" t="n">
        <v>0</v>
      </c>
      <c r="L50" s="90" t="n">
        <v>0</v>
      </c>
      <c r="M50" s="90" t="n">
        <v>0</v>
      </c>
      <c r="N50" s="90" t="n">
        <v>0</v>
      </c>
      <c r="O50" s="90" t="n">
        <v>0</v>
      </c>
      <c r="P50" s="90" t="n">
        <v>0</v>
      </c>
      <c r="Q50" s="90" t="n">
        <v>0</v>
      </c>
      <c r="R50" s="90" t="n">
        <v>0</v>
      </c>
      <c r="S50" s="90" t="n">
        <v>0</v>
      </c>
      <c r="T50" s="90" t="n">
        <v>0</v>
      </c>
      <c r="U50" s="90" t="n">
        <v>0</v>
      </c>
      <c r="V50" s="90" t="n">
        <v>0</v>
      </c>
      <c r="W50" s="90" t="n">
        <v>0</v>
      </c>
      <c r="X50" s="90" t="n">
        <v>0</v>
      </c>
      <c r="Y50" s="90" t="n">
        <v>0</v>
      </c>
      <c r="Z50" s="90" t="n">
        <v>0</v>
      </c>
      <c r="AA50" s="90" t="n">
        <v>0</v>
      </c>
      <c r="AB50" s="90" t="n">
        <v>0</v>
      </c>
      <c r="AC50" s="90" t="n">
        <v>0</v>
      </c>
      <c r="AD50" s="90" t="n">
        <v>0</v>
      </c>
      <c r="AE50" s="90" t="n">
        <v>0</v>
      </c>
      <c r="AF50" s="90" t="n">
        <v>0</v>
      </c>
      <c r="AG50" s="90" t="n">
        <v>0</v>
      </c>
    </row>
    <row r="51" ht="15.75" customHeight="1" s="120">
      <c r="A51" s="91" t="inlineStr">
        <is>
          <t>Georgia</t>
        </is>
      </c>
      <c r="B51" s="83" t="inlineStr">
        <is>
          <t>Energy - CH4 - Abandoned Coal Mines - Flooded</t>
        </is>
      </c>
      <c r="C51" s="82" t="n">
        <v>0</v>
      </c>
      <c r="D51" s="82" t="n">
        <v>0</v>
      </c>
      <c r="E51" s="82" t="n">
        <v>0</v>
      </c>
      <c r="F51" s="82" t="n">
        <v>0</v>
      </c>
      <c r="G51" s="82" t="n">
        <v>0</v>
      </c>
      <c r="H51" s="82" t="n">
        <v>0</v>
      </c>
      <c r="I51" s="82" t="n">
        <v>0</v>
      </c>
      <c r="J51" s="82" t="n">
        <v>0</v>
      </c>
      <c r="K51" s="82" t="n">
        <v>0</v>
      </c>
      <c r="L51" s="82" t="n">
        <v>0</v>
      </c>
      <c r="M51" s="82" t="n">
        <v>0</v>
      </c>
      <c r="N51" s="82" t="n">
        <v>0</v>
      </c>
      <c r="O51" s="82" t="n">
        <v>0</v>
      </c>
      <c r="P51" s="82" t="n">
        <v>0</v>
      </c>
      <c r="Q51" s="82" t="n">
        <v>0</v>
      </c>
      <c r="R51" s="82" t="n">
        <v>0</v>
      </c>
      <c r="S51" s="82" t="n">
        <v>0</v>
      </c>
      <c r="T51" s="82" t="n">
        <v>0</v>
      </c>
      <c r="U51" s="82" t="n">
        <v>0</v>
      </c>
      <c r="V51" s="82" t="n">
        <v>0</v>
      </c>
      <c r="W51" s="82" t="n">
        <v>0</v>
      </c>
      <c r="X51" s="82" t="n">
        <v>0</v>
      </c>
      <c r="Y51" s="82" t="n">
        <v>0</v>
      </c>
      <c r="Z51" s="82" t="n">
        <v>0</v>
      </c>
      <c r="AA51" s="82" t="n">
        <v>0</v>
      </c>
      <c r="AB51" s="82" t="n">
        <v>0</v>
      </c>
      <c r="AC51" s="82" t="n">
        <v>0</v>
      </c>
      <c r="AD51" s="82" t="n">
        <v>0</v>
      </c>
      <c r="AE51" s="82" t="n">
        <v>0</v>
      </c>
      <c r="AF51" s="82" t="n">
        <v>0</v>
      </c>
      <c r="AG51" s="82" t="n">
        <v>0</v>
      </c>
    </row>
    <row r="52" ht="15.75" customHeight="1" s="120">
      <c r="A52" s="88" t="inlineStr">
        <is>
          <t>Hawaii</t>
        </is>
      </c>
      <c r="B52" s="89" t="inlineStr">
        <is>
          <t>Energy - CH4 - Coal Mining</t>
        </is>
      </c>
      <c r="C52" s="90" t="n">
        <v>0</v>
      </c>
      <c r="D52" s="90" t="n">
        <v>0</v>
      </c>
      <c r="E52" s="90" t="n">
        <v>0</v>
      </c>
      <c r="F52" s="90" t="n">
        <v>0</v>
      </c>
      <c r="G52" s="90" t="n">
        <v>0</v>
      </c>
      <c r="H52" s="90" t="n">
        <v>0</v>
      </c>
      <c r="I52" s="90" t="n">
        <v>0</v>
      </c>
      <c r="J52" s="90" t="n">
        <v>0</v>
      </c>
      <c r="K52" s="90" t="n">
        <v>0</v>
      </c>
      <c r="L52" s="90" t="n">
        <v>0</v>
      </c>
      <c r="M52" s="90" t="n">
        <v>0</v>
      </c>
      <c r="N52" s="90" t="n">
        <v>0</v>
      </c>
      <c r="O52" s="90" t="n">
        <v>0</v>
      </c>
      <c r="P52" s="90" t="n">
        <v>0</v>
      </c>
      <c r="Q52" s="90" t="n">
        <v>0</v>
      </c>
      <c r="R52" s="90" t="n">
        <v>0</v>
      </c>
      <c r="S52" s="90" t="n">
        <v>0</v>
      </c>
      <c r="T52" s="90" t="n">
        <v>0</v>
      </c>
      <c r="U52" s="90" t="n">
        <v>0</v>
      </c>
      <c r="V52" s="90" t="n">
        <v>0</v>
      </c>
      <c r="W52" s="90" t="n">
        <v>0</v>
      </c>
      <c r="X52" s="90" t="n">
        <v>0</v>
      </c>
      <c r="Y52" s="90" t="n">
        <v>0</v>
      </c>
      <c r="Z52" s="90" t="n">
        <v>0</v>
      </c>
      <c r="AA52" s="90" t="n">
        <v>0</v>
      </c>
      <c r="AB52" s="90" t="n">
        <v>0</v>
      </c>
      <c r="AC52" s="90" t="n">
        <v>0</v>
      </c>
      <c r="AD52" s="90" t="n">
        <v>0</v>
      </c>
      <c r="AE52" s="90" t="n">
        <v>0</v>
      </c>
      <c r="AF52" s="90" t="n">
        <v>0</v>
      </c>
      <c r="AG52" s="90" t="n">
        <v>0</v>
      </c>
    </row>
    <row r="53" ht="15.75" customHeight="1" s="120">
      <c r="A53" s="91" t="inlineStr">
        <is>
          <t>Hawaii</t>
        </is>
      </c>
      <c r="B53" s="83" t="inlineStr">
        <is>
          <t>Energy - CH4 - Abandoned Coal Mines</t>
        </is>
      </c>
      <c r="C53" s="82" t="n">
        <v>0</v>
      </c>
      <c r="D53" s="82" t="n">
        <v>0</v>
      </c>
      <c r="E53" s="82" t="n">
        <v>0</v>
      </c>
      <c r="F53" s="82" t="n">
        <v>0</v>
      </c>
      <c r="G53" s="82" t="n">
        <v>0</v>
      </c>
      <c r="H53" s="82" t="n">
        <v>0</v>
      </c>
      <c r="I53" s="82" t="n">
        <v>0</v>
      </c>
      <c r="J53" s="82" t="n">
        <v>0</v>
      </c>
      <c r="K53" s="82" t="n">
        <v>0</v>
      </c>
      <c r="L53" s="82" t="n">
        <v>0</v>
      </c>
      <c r="M53" s="82" t="n">
        <v>0</v>
      </c>
      <c r="N53" s="82" t="n">
        <v>0</v>
      </c>
      <c r="O53" s="82" t="n">
        <v>0</v>
      </c>
      <c r="P53" s="82" t="n">
        <v>0</v>
      </c>
      <c r="Q53" s="82" t="n">
        <v>0</v>
      </c>
      <c r="R53" s="82" t="n">
        <v>0</v>
      </c>
      <c r="S53" s="82" t="n">
        <v>0</v>
      </c>
      <c r="T53" s="82" t="n">
        <v>0</v>
      </c>
      <c r="U53" s="82" t="n">
        <v>0</v>
      </c>
      <c r="V53" s="82" t="n">
        <v>0</v>
      </c>
      <c r="W53" s="82" t="n">
        <v>0</v>
      </c>
      <c r="X53" s="82" t="n">
        <v>0</v>
      </c>
      <c r="Y53" s="82" t="n">
        <v>0</v>
      </c>
      <c r="Z53" s="82" t="n">
        <v>0</v>
      </c>
      <c r="AA53" s="82" t="n">
        <v>0</v>
      </c>
      <c r="AB53" s="82" t="n">
        <v>0</v>
      </c>
      <c r="AC53" s="82" t="n">
        <v>0</v>
      </c>
      <c r="AD53" s="82" t="n">
        <v>0</v>
      </c>
      <c r="AE53" s="82" t="n">
        <v>0</v>
      </c>
      <c r="AF53" s="82" t="n">
        <v>0</v>
      </c>
      <c r="AG53" s="82" t="n">
        <v>0</v>
      </c>
    </row>
    <row r="54" ht="15.75" customHeight="1" s="120">
      <c r="A54" s="88" t="inlineStr">
        <is>
          <t>Hawaii</t>
        </is>
      </c>
      <c r="B54" s="89" t="inlineStr">
        <is>
          <t>Energy - CH4 - Abandoned Coal Mines - Vented</t>
        </is>
      </c>
      <c r="C54" s="90" t="n">
        <v>0</v>
      </c>
      <c r="D54" s="90" t="n">
        <v>0</v>
      </c>
      <c r="E54" s="90" t="n">
        <v>0</v>
      </c>
      <c r="F54" s="90" t="n">
        <v>0</v>
      </c>
      <c r="G54" s="90" t="n">
        <v>0</v>
      </c>
      <c r="H54" s="90" t="n">
        <v>0</v>
      </c>
      <c r="I54" s="90" t="n">
        <v>0</v>
      </c>
      <c r="J54" s="90" t="n">
        <v>0</v>
      </c>
      <c r="K54" s="90" t="n">
        <v>0</v>
      </c>
      <c r="L54" s="90" t="n">
        <v>0</v>
      </c>
      <c r="M54" s="90" t="n">
        <v>0</v>
      </c>
      <c r="N54" s="90" t="n">
        <v>0</v>
      </c>
      <c r="O54" s="90" t="n">
        <v>0</v>
      </c>
      <c r="P54" s="90" t="n">
        <v>0</v>
      </c>
      <c r="Q54" s="90" t="n">
        <v>0</v>
      </c>
      <c r="R54" s="90" t="n">
        <v>0</v>
      </c>
      <c r="S54" s="90" t="n">
        <v>0</v>
      </c>
      <c r="T54" s="90" t="n">
        <v>0</v>
      </c>
      <c r="U54" s="90" t="n">
        <v>0</v>
      </c>
      <c r="V54" s="90" t="n">
        <v>0</v>
      </c>
      <c r="W54" s="90" t="n">
        <v>0</v>
      </c>
      <c r="X54" s="90" t="n">
        <v>0</v>
      </c>
      <c r="Y54" s="90" t="n">
        <v>0</v>
      </c>
      <c r="Z54" s="90" t="n">
        <v>0</v>
      </c>
      <c r="AA54" s="90" t="n">
        <v>0</v>
      </c>
      <c r="AB54" s="90" t="n">
        <v>0</v>
      </c>
      <c r="AC54" s="90" t="n">
        <v>0</v>
      </c>
      <c r="AD54" s="90" t="n">
        <v>0</v>
      </c>
      <c r="AE54" s="90" t="n">
        <v>0</v>
      </c>
      <c r="AF54" s="90" t="n">
        <v>0</v>
      </c>
      <c r="AG54" s="90" t="n">
        <v>0</v>
      </c>
    </row>
    <row r="55" ht="15.75" customHeight="1" s="120">
      <c r="A55" s="91" t="inlineStr">
        <is>
          <t>Hawaii</t>
        </is>
      </c>
      <c r="B55" s="83" t="inlineStr">
        <is>
          <t>Energy - CH4 - Abandoned Coal Mines - Sealed</t>
        </is>
      </c>
      <c r="C55" s="82" t="n">
        <v>0</v>
      </c>
      <c r="D55" s="82" t="n">
        <v>0</v>
      </c>
      <c r="E55" s="82" t="n">
        <v>0</v>
      </c>
      <c r="F55" s="82" t="n">
        <v>0</v>
      </c>
      <c r="G55" s="82" t="n">
        <v>0</v>
      </c>
      <c r="H55" s="82" t="n">
        <v>0</v>
      </c>
      <c r="I55" s="82" t="n">
        <v>0</v>
      </c>
      <c r="J55" s="82" t="n">
        <v>0</v>
      </c>
      <c r="K55" s="82" t="n">
        <v>0</v>
      </c>
      <c r="L55" s="82" t="n">
        <v>0</v>
      </c>
      <c r="M55" s="82" t="n">
        <v>0</v>
      </c>
      <c r="N55" s="82" t="n">
        <v>0</v>
      </c>
      <c r="O55" s="82" t="n">
        <v>0</v>
      </c>
      <c r="P55" s="82" t="n">
        <v>0</v>
      </c>
      <c r="Q55" s="82" t="n">
        <v>0</v>
      </c>
      <c r="R55" s="82" t="n">
        <v>0</v>
      </c>
      <c r="S55" s="82" t="n">
        <v>0</v>
      </c>
      <c r="T55" s="82" t="n">
        <v>0</v>
      </c>
      <c r="U55" s="82" t="n">
        <v>0</v>
      </c>
      <c r="V55" s="82" t="n">
        <v>0</v>
      </c>
      <c r="W55" s="82" t="n">
        <v>0</v>
      </c>
      <c r="X55" s="82" t="n">
        <v>0</v>
      </c>
      <c r="Y55" s="82" t="n">
        <v>0</v>
      </c>
      <c r="Z55" s="82" t="n">
        <v>0</v>
      </c>
      <c r="AA55" s="82" t="n">
        <v>0</v>
      </c>
      <c r="AB55" s="82" t="n">
        <v>0</v>
      </c>
      <c r="AC55" s="82" t="n">
        <v>0</v>
      </c>
      <c r="AD55" s="82" t="n">
        <v>0</v>
      </c>
      <c r="AE55" s="82" t="n">
        <v>0</v>
      </c>
      <c r="AF55" s="82" t="n">
        <v>0</v>
      </c>
      <c r="AG55" s="82" t="n">
        <v>0</v>
      </c>
    </row>
    <row r="56" ht="15.75" customHeight="1" s="120">
      <c r="A56" s="88" t="inlineStr">
        <is>
          <t>Hawaii</t>
        </is>
      </c>
      <c r="B56" s="89" t="inlineStr">
        <is>
          <t>Energy - CH4 - Abandoned Coal Mines - Flooded</t>
        </is>
      </c>
      <c r="C56" s="90" t="n">
        <v>0</v>
      </c>
      <c r="D56" s="90" t="n">
        <v>0</v>
      </c>
      <c r="E56" s="90" t="n">
        <v>0</v>
      </c>
      <c r="F56" s="90" t="n">
        <v>0</v>
      </c>
      <c r="G56" s="90" t="n">
        <v>0</v>
      </c>
      <c r="H56" s="90" t="n">
        <v>0</v>
      </c>
      <c r="I56" s="90" t="n">
        <v>0</v>
      </c>
      <c r="J56" s="90" t="n">
        <v>0</v>
      </c>
      <c r="K56" s="90" t="n">
        <v>0</v>
      </c>
      <c r="L56" s="90" t="n">
        <v>0</v>
      </c>
      <c r="M56" s="90" t="n">
        <v>0</v>
      </c>
      <c r="N56" s="90" t="n">
        <v>0</v>
      </c>
      <c r="O56" s="90" t="n">
        <v>0</v>
      </c>
      <c r="P56" s="90" t="n">
        <v>0</v>
      </c>
      <c r="Q56" s="90" t="n">
        <v>0</v>
      </c>
      <c r="R56" s="90" t="n">
        <v>0</v>
      </c>
      <c r="S56" s="90" t="n">
        <v>0</v>
      </c>
      <c r="T56" s="90" t="n">
        <v>0</v>
      </c>
      <c r="U56" s="90" t="n">
        <v>0</v>
      </c>
      <c r="V56" s="90" t="n">
        <v>0</v>
      </c>
      <c r="W56" s="90" t="n">
        <v>0</v>
      </c>
      <c r="X56" s="90" t="n">
        <v>0</v>
      </c>
      <c r="Y56" s="90" t="n">
        <v>0</v>
      </c>
      <c r="Z56" s="90" t="n">
        <v>0</v>
      </c>
      <c r="AA56" s="90" t="n">
        <v>0</v>
      </c>
      <c r="AB56" s="90" t="n">
        <v>0</v>
      </c>
      <c r="AC56" s="90" t="n">
        <v>0</v>
      </c>
      <c r="AD56" s="90" t="n">
        <v>0</v>
      </c>
      <c r="AE56" s="90" t="n">
        <v>0</v>
      </c>
      <c r="AF56" s="90" t="n">
        <v>0</v>
      </c>
      <c r="AG56" s="90" t="n">
        <v>0</v>
      </c>
    </row>
    <row r="57" ht="15.75" customHeight="1" s="120">
      <c r="A57" s="91" t="inlineStr">
        <is>
          <t>Idaho</t>
        </is>
      </c>
      <c r="B57" s="83" t="inlineStr">
        <is>
          <t>Energy - CH4 - Coal Mining</t>
        </is>
      </c>
      <c r="C57" s="82" t="n">
        <v>0</v>
      </c>
      <c r="D57" s="82" t="n">
        <v>0</v>
      </c>
      <c r="E57" s="82" t="n">
        <v>0</v>
      </c>
      <c r="F57" s="82" t="n">
        <v>0</v>
      </c>
      <c r="G57" s="82" t="n">
        <v>0</v>
      </c>
      <c r="H57" s="82" t="n">
        <v>0</v>
      </c>
      <c r="I57" s="82" t="n">
        <v>0</v>
      </c>
      <c r="J57" s="82" t="n">
        <v>0</v>
      </c>
      <c r="K57" s="82" t="n">
        <v>0</v>
      </c>
      <c r="L57" s="82" t="n">
        <v>0</v>
      </c>
      <c r="M57" s="82" t="n">
        <v>0</v>
      </c>
      <c r="N57" s="82" t="n">
        <v>0</v>
      </c>
      <c r="O57" s="82" t="n">
        <v>0</v>
      </c>
      <c r="P57" s="82" t="n">
        <v>0</v>
      </c>
      <c r="Q57" s="82" t="n">
        <v>0</v>
      </c>
      <c r="R57" s="82" t="n">
        <v>0</v>
      </c>
      <c r="S57" s="82" t="n">
        <v>0</v>
      </c>
      <c r="T57" s="82" t="n">
        <v>0</v>
      </c>
      <c r="U57" s="82" t="n">
        <v>0</v>
      </c>
      <c r="V57" s="82" t="n">
        <v>0</v>
      </c>
      <c r="W57" s="82" t="n">
        <v>0</v>
      </c>
      <c r="X57" s="82" t="n">
        <v>0</v>
      </c>
      <c r="Y57" s="82" t="n">
        <v>0</v>
      </c>
      <c r="Z57" s="82" t="n">
        <v>0</v>
      </c>
      <c r="AA57" s="82" t="n">
        <v>0</v>
      </c>
      <c r="AB57" s="82" t="n">
        <v>0</v>
      </c>
      <c r="AC57" s="82" t="n">
        <v>0</v>
      </c>
      <c r="AD57" s="82" t="n">
        <v>0</v>
      </c>
      <c r="AE57" s="82" t="n">
        <v>0</v>
      </c>
      <c r="AF57" s="82" t="n">
        <v>0</v>
      </c>
      <c r="AG57" s="82" t="n">
        <v>0</v>
      </c>
    </row>
    <row r="58" ht="15.75" customHeight="1" s="120">
      <c r="A58" s="88" t="inlineStr">
        <is>
          <t>Idaho</t>
        </is>
      </c>
      <c r="B58" s="89" t="inlineStr">
        <is>
          <t>Energy - CH4 - Abandoned Coal Mines</t>
        </is>
      </c>
      <c r="C58" s="90" t="n">
        <v>0</v>
      </c>
      <c r="D58" s="90" t="n">
        <v>0</v>
      </c>
      <c r="E58" s="90" t="n">
        <v>0</v>
      </c>
      <c r="F58" s="90" t="n">
        <v>0</v>
      </c>
      <c r="G58" s="90" t="n">
        <v>0</v>
      </c>
      <c r="H58" s="90" t="n">
        <v>0</v>
      </c>
      <c r="I58" s="90" t="n">
        <v>0</v>
      </c>
      <c r="J58" s="90" t="n">
        <v>0</v>
      </c>
      <c r="K58" s="90" t="n">
        <v>0</v>
      </c>
      <c r="L58" s="90" t="n">
        <v>0</v>
      </c>
      <c r="M58" s="90" t="n">
        <v>0</v>
      </c>
      <c r="N58" s="90" t="n">
        <v>0</v>
      </c>
      <c r="O58" s="90" t="n">
        <v>0</v>
      </c>
      <c r="P58" s="90" t="n">
        <v>0</v>
      </c>
      <c r="Q58" s="90" t="n">
        <v>0</v>
      </c>
      <c r="R58" s="90" t="n">
        <v>0</v>
      </c>
      <c r="S58" s="90" t="n">
        <v>0</v>
      </c>
      <c r="T58" s="90" t="n">
        <v>0</v>
      </c>
      <c r="U58" s="90" t="n">
        <v>0</v>
      </c>
      <c r="V58" s="90" t="n">
        <v>0</v>
      </c>
      <c r="W58" s="90" t="n">
        <v>0</v>
      </c>
      <c r="X58" s="90" t="n">
        <v>0</v>
      </c>
      <c r="Y58" s="90" t="n">
        <v>0</v>
      </c>
      <c r="Z58" s="90" t="n">
        <v>0</v>
      </c>
      <c r="AA58" s="90" t="n">
        <v>0</v>
      </c>
      <c r="AB58" s="90" t="n">
        <v>0</v>
      </c>
      <c r="AC58" s="90" t="n">
        <v>0</v>
      </c>
      <c r="AD58" s="90" t="n">
        <v>0</v>
      </c>
      <c r="AE58" s="90" t="n">
        <v>0</v>
      </c>
      <c r="AF58" s="90" t="n">
        <v>0</v>
      </c>
      <c r="AG58" s="90" t="n">
        <v>0</v>
      </c>
    </row>
    <row r="59" ht="15.75" customHeight="1" s="120">
      <c r="A59" s="91" t="inlineStr">
        <is>
          <t>Idaho</t>
        </is>
      </c>
      <c r="B59" s="83" t="inlineStr">
        <is>
          <t>Energy - CH4 - Abandoned Coal Mines - Vented</t>
        </is>
      </c>
      <c r="C59" s="82" t="n">
        <v>0</v>
      </c>
      <c r="D59" s="82" t="n">
        <v>0</v>
      </c>
      <c r="E59" s="82" t="n">
        <v>0</v>
      </c>
      <c r="F59" s="82" t="n">
        <v>0</v>
      </c>
      <c r="G59" s="82" t="n">
        <v>0</v>
      </c>
      <c r="H59" s="82" t="n">
        <v>0</v>
      </c>
      <c r="I59" s="82" t="n">
        <v>0</v>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row>
    <row r="60" ht="15.75" customHeight="1" s="120">
      <c r="A60" s="88" t="inlineStr">
        <is>
          <t>Idaho</t>
        </is>
      </c>
      <c r="B60" s="89" t="inlineStr">
        <is>
          <t>Energy - CH4 - Abandoned Coal Mines - Sealed</t>
        </is>
      </c>
      <c r="C60" s="90" t="n">
        <v>0</v>
      </c>
      <c r="D60" s="90" t="n">
        <v>0</v>
      </c>
      <c r="E60" s="90" t="n">
        <v>0</v>
      </c>
      <c r="F60" s="90" t="n">
        <v>0</v>
      </c>
      <c r="G60" s="90" t="n">
        <v>0</v>
      </c>
      <c r="H60" s="90" t="n">
        <v>0</v>
      </c>
      <c r="I60" s="90" t="n">
        <v>0</v>
      </c>
      <c r="J60" s="90" t="n">
        <v>0</v>
      </c>
      <c r="K60" s="90" t="n">
        <v>0</v>
      </c>
      <c r="L60" s="90" t="n">
        <v>0</v>
      </c>
      <c r="M60" s="90" t="n">
        <v>0</v>
      </c>
      <c r="N60" s="90" t="n">
        <v>0</v>
      </c>
      <c r="O60" s="90" t="n">
        <v>0</v>
      </c>
      <c r="P60" s="90" t="n">
        <v>0</v>
      </c>
      <c r="Q60" s="90" t="n">
        <v>0</v>
      </c>
      <c r="R60" s="90" t="n">
        <v>0</v>
      </c>
      <c r="S60" s="90" t="n">
        <v>0</v>
      </c>
      <c r="T60" s="90" t="n">
        <v>0</v>
      </c>
      <c r="U60" s="90" t="n">
        <v>0</v>
      </c>
      <c r="V60" s="90" t="n">
        <v>0</v>
      </c>
      <c r="W60" s="90" t="n">
        <v>0</v>
      </c>
      <c r="X60" s="90" t="n">
        <v>0</v>
      </c>
      <c r="Y60" s="90" t="n">
        <v>0</v>
      </c>
      <c r="Z60" s="90" t="n">
        <v>0</v>
      </c>
      <c r="AA60" s="90" t="n">
        <v>0</v>
      </c>
      <c r="AB60" s="90" t="n">
        <v>0</v>
      </c>
      <c r="AC60" s="90" t="n">
        <v>0</v>
      </c>
      <c r="AD60" s="90" t="n">
        <v>0</v>
      </c>
      <c r="AE60" s="90" t="n">
        <v>0</v>
      </c>
      <c r="AF60" s="90" t="n">
        <v>0</v>
      </c>
      <c r="AG60" s="90" t="n">
        <v>0</v>
      </c>
    </row>
    <row r="61" ht="15.75" customHeight="1" s="120">
      <c r="A61" s="91" t="inlineStr">
        <is>
          <t>Idaho</t>
        </is>
      </c>
      <c r="B61" s="83" t="inlineStr">
        <is>
          <t>Energy - CH4 - Abandoned Coal Mines - Flooded</t>
        </is>
      </c>
      <c r="C61" s="82" t="n">
        <v>0</v>
      </c>
      <c r="D61" s="82" t="n">
        <v>0</v>
      </c>
      <c r="E61" s="82" t="n">
        <v>0</v>
      </c>
      <c r="F61" s="82" t="n">
        <v>0</v>
      </c>
      <c r="G61" s="82" t="n">
        <v>0</v>
      </c>
      <c r="H61" s="82" t="n">
        <v>0</v>
      </c>
      <c r="I61" s="82" t="n">
        <v>0</v>
      </c>
      <c r="J61" s="82" t="n">
        <v>0</v>
      </c>
      <c r="K61" s="82" t="n">
        <v>0</v>
      </c>
      <c r="L61" s="82" t="n">
        <v>0</v>
      </c>
      <c r="M61" s="82" t="n">
        <v>0</v>
      </c>
      <c r="N61" s="82" t="n">
        <v>0</v>
      </c>
      <c r="O61" s="82" t="n">
        <v>0</v>
      </c>
      <c r="P61" s="82" t="n">
        <v>0</v>
      </c>
      <c r="Q61" s="82" t="n">
        <v>0</v>
      </c>
      <c r="R61" s="82" t="n">
        <v>0</v>
      </c>
      <c r="S61" s="82" t="n">
        <v>0</v>
      </c>
      <c r="T61" s="82" t="n">
        <v>0</v>
      </c>
      <c r="U61" s="82" t="n">
        <v>0</v>
      </c>
      <c r="V61" s="82" t="n">
        <v>0</v>
      </c>
      <c r="W61" s="82" t="n">
        <v>0</v>
      </c>
      <c r="X61" s="82" t="n">
        <v>0</v>
      </c>
      <c r="Y61" s="82" t="n">
        <v>0</v>
      </c>
      <c r="Z61" s="82" t="n">
        <v>0</v>
      </c>
      <c r="AA61" s="82" t="n">
        <v>0</v>
      </c>
      <c r="AB61" s="82" t="n">
        <v>0</v>
      </c>
      <c r="AC61" s="82" t="n">
        <v>0</v>
      </c>
      <c r="AD61" s="82" t="n">
        <v>0</v>
      </c>
      <c r="AE61" s="82" t="n">
        <v>0</v>
      </c>
      <c r="AF61" s="82" t="n">
        <v>0</v>
      </c>
      <c r="AG61" s="82" t="n">
        <v>0</v>
      </c>
    </row>
    <row r="62" ht="15.75" customHeight="1" s="120">
      <c r="A62" s="88" t="inlineStr">
        <is>
          <t>Illinois</t>
        </is>
      </c>
      <c r="B62" s="89" t="inlineStr">
        <is>
          <t>Energy - CH4 - Coal Mining</t>
        </is>
      </c>
      <c r="C62" s="90" t="n">
        <v>4.966869042</v>
      </c>
      <c r="D62" s="90" t="n">
        <v>5.056076352</v>
      </c>
      <c r="E62" s="90" t="n">
        <v>5.288429263</v>
      </c>
      <c r="F62" s="90" t="n">
        <v>4.10718699</v>
      </c>
      <c r="G62" s="90" t="n">
        <v>5.006524854</v>
      </c>
      <c r="H62" s="90" t="n">
        <v>5.469146018</v>
      </c>
      <c r="I62" s="90" t="n">
        <v>5.144313686</v>
      </c>
      <c r="J62" s="90" t="n">
        <v>4.03657109</v>
      </c>
      <c r="K62" s="90" t="n">
        <v>3.711522145</v>
      </c>
      <c r="L62" s="90" t="n">
        <v>3.693981831</v>
      </c>
      <c r="M62" s="90" t="n">
        <v>4.040207051</v>
      </c>
      <c r="N62" s="90" t="n">
        <v>3.438417517</v>
      </c>
      <c r="O62" s="90" t="n">
        <v>2.824640285</v>
      </c>
      <c r="P62" s="90" t="n">
        <v>2.243754333</v>
      </c>
      <c r="Q62" s="90" t="n">
        <v>2.7422333</v>
      </c>
      <c r="R62" s="90" t="n">
        <v>3.114925611</v>
      </c>
      <c r="S62" s="90" t="n">
        <v>3.288938655</v>
      </c>
      <c r="T62" s="90" t="n">
        <v>2.124921573</v>
      </c>
      <c r="U62" s="90" t="n">
        <v>3.669876337</v>
      </c>
      <c r="V62" s="90" t="n">
        <v>3.463433147</v>
      </c>
      <c r="W62" s="90" t="n">
        <v>4.118252544</v>
      </c>
      <c r="X62" s="90" t="n">
        <v>3.62566304</v>
      </c>
      <c r="Y62" s="90" t="n">
        <v>4.663711751</v>
      </c>
      <c r="Z62" s="90" t="n">
        <v>4.265161918</v>
      </c>
      <c r="AA62" s="90" t="n">
        <v>4.402393655</v>
      </c>
      <c r="AB62" s="90" t="n">
        <v>5.022193672</v>
      </c>
      <c r="AC62" s="90" t="n">
        <v>5.236449606</v>
      </c>
      <c r="AD62" s="90" t="n">
        <v>4.05330673</v>
      </c>
      <c r="AE62" s="90" t="n">
        <v>0</v>
      </c>
      <c r="AF62" s="90" t="n">
        <v>0</v>
      </c>
      <c r="AG62" s="90" t="n">
        <v>0</v>
      </c>
    </row>
    <row r="63" ht="15.75" customHeight="1" s="120">
      <c r="A63" s="91" t="inlineStr">
        <is>
          <t>Illinois</t>
        </is>
      </c>
      <c r="B63" s="83" t="inlineStr">
        <is>
          <t>Energy - CH4 - Abandoned Coal Mines</t>
        </is>
      </c>
      <c r="C63" s="82" t="n">
        <v>0.188344523</v>
      </c>
      <c r="D63" s="82" t="n">
        <v>0.195637802</v>
      </c>
      <c r="E63" s="82" t="n">
        <v>0.231978387</v>
      </c>
      <c r="F63" s="82" t="n">
        <v>0.189440989</v>
      </c>
      <c r="G63" s="82" t="n">
        <v>0.263394014</v>
      </c>
      <c r="H63" s="82" t="n">
        <v>0.295932957</v>
      </c>
      <c r="I63" s="82" t="n">
        <v>0.344935389</v>
      </c>
      <c r="J63" s="82" t="n">
        <v>0.573413655</v>
      </c>
      <c r="K63" s="82" t="n">
        <v>0.525821682</v>
      </c>
      <c r="L63" s="82" t="n">
        <v>0.490255325</v>
      </c>
      <c r="M63" s="82" t="n">
        <v>0.42874885</v>
      </c>
      <c r="N63" s="82" t="n">
        <v>0.396771107</v>
      </c>
      <c r="O63" s="82" t="n">
        <v>0.368345906</v>
      </c>
      <c r="P63" s="82" t="n">
        <v>0.442079514</v>
      </c>
      <c r="Q63" s="82" t="n">
        <v>0.439308059</v>
      </c>
      <c r="R63" s="82" t="n">
        <v>0.407718512</v>
      </c>
      <c r="S63" s="82" t="n">
        <v>0.385584479</v>
      </c>
      <c r="T63" s="82" t="n">
        <v>0.368273498</v>
      </c>
      <c r="U63" s="82" t="n">
        <v>0.35397473</v>
      </c>
      <c r="V63" s="82" t="n">
        <v>0.381479965</v>
      </c>
      <c r="W63" s="82" t="n">
        <v>0.362220291</v>
      </c>
      <c r="X63" s="82" t="n">
        <v>0.407321359</v>
      </c>
      <c r="Y63" s="82" t="n">
        <v>0.375985075</v>
      </c>
      <c r="Z63" s="82" t="n">
        <v>0.356024548</v>
      </c>
      <c r="AA63" s="82" t="n">
        <v>0.341754802</v>
      </c>
      <c r="AB63" s="82" t="n">
        <v>0.330681553</v>
      </c>
      <c r="AC63" s="82" t="n">
        <v>0.321550492</v>
      </c>
      <c r="AD63" s="82" t="n">
        <v>0.313689257</v>
      </c>
      <c r="AE63" s="82" t="n">
        <v>0</v>
      </c>
      <c r="AF63" s="82" t="n">
        <v>0</v>
      </c>
      <c r="AG63" s="82" t="n">
        <v>0</v>
      </c>
    </row>
    <row r="64" ht="15.75" customHeight="1" s="120">
      <c r="A64" s="88" t="inlineStr">
        <is>
          <t>Illinois</t>
        </is>
      </c>
      <c r="B64" s="89" t="inlineStr">
        <is>
          <t>Energy - CH4 - Abandoned Coal Mines - Vented</t>
        </is>
      </c>
      <c r="C64" s="90" t="n">
        <v>0.019923578</v>
      </c>
      <c r="D64" s="90" t="n">
        <v>0.021810922</v>
      </c>
      <c r="E64" s="90" t="n">
        <v>0.0281038</v>
      </c>
      <c r="F64" s="90" t="n">
        <v>0.021828989</v>
      </c>
      <c r="G64" s="90" t="n">
        <v>0.03387058</v>
      </c>
      <c r="H64" s="90" t="n">
        <v>0.094161651</v>
      </c>
      <c r="I64" s="90" t="n">
        <v>0.08629993599999999</v>
      </c>
      <c r="J64" s="90" t="n">
        <v>0.114516821</v>
      </c>
      <c r="K64" s="90" t="n">
        <v>0.146103287</v>
      </c>
      <c r="L64" s="90" t="n">
        <v>0.121473221</v>
      </c>
      <c r="M64" s="90" t="n">
        <v>0.107293984</v>
      </c>
      <c r="N64" s="90" t="n">
        <v>0.097870392</v>
      </c>
      <c r="O64" s="90" t="n">
        <v>0.091045784</v>
      </c>
      <c r="P64" s="90" t="n">
        <v>0.176009605</v>
      </c>
      <c r="Q64" s="90" t="n">
        <v>0.152234025</v>
      </c>
      <c r="R64" s="90" t="n">
        <v>0.138653279</v>
      </c>
      <c r="S64" s="90" t="n">
        <v>0.129204817</v>
      </c>
      <c r="T64" s="90" t="n">
        <v>0.121988658</v>
      </c>
      <c r="U64" s="90" t="n">
        <v>0.116170236</v>
      </c>
      <c r="V64" s="90" t="n">
        <v>0.111309876</v>
      </c>
      <c r="W64" s="90" t="n">
        <v>0.107147584</v>
      </c>
      <c r="X64" s="90" t="n">
        <v>0.112829571</v>
      </c>
      <c r="Y64" s="90" t="n">
        <v>0.106456966</v>
      </c>
      <c r="Z64" s="90" t="n">
        <v>0.101964999</v>
      </c>
      <c r="AA64" s="90" t="n">
        <v>0.09846909700000001</v>
      </c>
      <c r="AB64" s="90" t="n">
        <v>0.095572403</v>
      </c>
      <c r="AC64" s="90" t="n">
        <v>0.09306919499999999</v>
      </c>
      <c r="AD64" s="90" t="n">
        <v>0.090844727</v>
      </c>
      <c r="AE64" s="90" t="n">
        <v>0</v>
      </c>
      <c r="AF64" s="90" t="n">
        <v>0</v>
      </c>
      <c r="AG64" s="90" t="n">
        <v>0</v>
      </c>
    </row>
    <row r="65" ht="15.75" customHeight="1" s="120">
      <c r="A65" s="91" t="inlineStr">
        <is>
          <t>Illinois</t>
        </is>
      </c>
      <c r="B65" s="83" t="inlineStr">
        <is>
          <t>Energy - CH4 - Abandoned Coal Mines - Sealed</t>
        </is>
      </c>
      <c r="C65" s="82" t="n">
        <v>0.147950962</v>
      </c>
      <c r="D65" s="82" t="n">
        <v>0.151737139</v>
      </c>
      <c r="E65" s="82" t="n">
        <v>0.175628511</v>
      </c>
      <c r="F65" s="82" t="n">
        <v>0.145710411</v>
      </c>
      <c r="G65" s="82" t="n">
        <v>0.195615807</v>
      </c>
      <c r="H65" s="82" t="n">
        <v>0.17525515</v>
      </c>
      <c r="I65" s="82" t="n">
        <v>0.225335168</v>
      </c>
      <c r="J65" s="82" t="n">
        <v>0.389847061</v>
      </c>
      <c r="K65" s="82" t="n">
        <v>0.32839394</v>
      </c>
      <c r="L65" s="82" t="n">
        <v>0.32692578</v>
      </c>
      <c r="M65" s="82" t="n">
        <v>0.285129343</v>
      </c>
      <c r="N65" s="82" t="n">
        <v>0.266056562</v>
      </c>
      <c r="O65" s="82" t="n">
        <v>0.246816444</v>
      </c>
      <c r="P65" s="82" t="n">
        <v>0.237304644</v>
      </c>
      <c r="Q65" s="82" t="n">
        <v>0.259640123</v>
      </c>
      <c r="R65" s="82" t="n">
        <v>0.242715689</v>
      </c>
      <c r="S65" s="82" t="n">
        <v>0.230947193</v>
      </c>
      <c r="T65" s="82" t="n">
        <v>0.221649411</v>
      </c>
      <c r="U65" s="82" t="n">
        <v>0.213875446</v>
      </c>
      <c r="V65" s="82" t="n">
        <v>0.246875989</v>
      </c>
      <c r="W65" s="82" t="n">
        <v>0.232355357</v>
      </c>
      <c r="X65" s="82" t="n">
        <v>0.262989745</v>
      </c>
      <c r="Y65" s="82" t="n">
        <v>0.241672739</v>
      </c>
      <c r="Z65" s="82" t="n">
        <v>0.228272015</v>
      </c>
      <c r="AA65" s="82" t="n">
        <v>0.218816812</v>
      </c>
      <c r="AB65" s="82" t="n">
        <v>0.211565134</v>
      </c>
      <c r="AC65" s="82" t="n">
        <v>0.205642113</v>
      </c>
      <c r="AD65" s="82" t="n">
        <v>0.200579654</v>
      </c>
      <c r="AE65" s="82" t="n">
        <v>0</v>
      </c>
      <c r="AF65" s="82" t="n">
        <v>0</v>
      </c>
      <c r="AG65" s="82" t="n">
        <v>0</v>
      </c>
    </row>
    <row r="66" ht="15.75" customHeight="1" s="120">
      <c r="A66" s="88" t="inlineStr">
        <is>
          <t>Illinois</t>
        </is>
      </c>
      <c r="B66" s="89" t="inlineStr">
        <is>
          <t>Energy - CH4 - Abandoned Coal Mines - Flooded</t>
        </is>
      </c>
      <c r="C66" s="90" t="n">
        <v>0.020469983</v>
      </c>
      <c r="D66" s="90" t="n">
        <v>0.02208974</v>
      </c>
      <c r="E66" s="90" t="n">
        <v>0.028246075</v>
      </c>
      <c r="F66" s="90" t="n">
        <v>0.021901589</v>
      </c>
      <c r="G66" s="90" t="n">
        <v>0.033907626</v>
      </c>
      <c r="H66" s="90" t="n">
        <v>0.026516155</v>
      </c>
      <c r="I66" s="90" t="n">
        <v>0.033300285</v>
      </c>
      <c r="J66" s="90" t="n">
        <v>0.06904977299999999</v>
      </c>
      <c r="K66" s="90" t="n">
        <v>0.051324455</v>
      </c>
      <c r="L66" s="90" t="n">
        <v>0.041856323</v>
      </c>
      <c r="M66" s="90" t="n">
        <v>0.036325523</v>
      </c>
      <c r="N66" s="90" t="n">
        <v>0.032844153</v>
      </c>
      <c r="O66" s="90" t="n">
        <v>0.030483679</v>
      </c>
      <c r="P66" s="90" t="n">
        <v>0.028765265</v>
      </c>
      <c r="Q66" s="90" t="n">
        <v>0.027433911</v>
      </c>
      <c r="R66" s="90" t="n">
        <v>0.026349544</v>
      </c>
      <c r="S66" s="90" t="n">
        <v>0.025432468</v>
      </c>
      <c r="T66" s="90" t="n">
        <v>0.024635429</v>
      </c>
      <c r="U66" s="90" t="n">
        <v>0.023929047</v>
      </c>
      <c r="V66" s="90" t="n">
        <v>0.023294101</v>
      </c>
      <c r="W66" s="90" t="n">
        <v>0.02271735</v>
      </c>
      <c r="X66" s="90" t="n">
        <v>0.031502043</v>
      </c>
      <c r="Y66" s="90" t="n">
        <v>0.02785537</v>
      </c>
      <c r="Z66" s="90" t="n">
        <v>0.025787534</v>
      </c>
      <c r="AA66" s="90" t="n">
        <v>0.024468893</v>
      </c>
      <c r="AB66" s="90" t="n">
        <v>0.023544016</v>
      </c>
      <c r="AC66" s="90" t="n">
        <v>0.022839184</v>
      </c>
      <c r="AD66" s="90" t="n">
        <v>0.022264875</v>
      </c>
      <c r="AE66" s="90" t="n">
        <v>0</v>
      </c>
      <c r="AF66" s="90" t="n">
        <v>0</v>
      </c>
      <c r="AG66" s="90" t="n">
        <v>0</v>
      </c>
    </row>
    <row r="67" ht="15.75" customHeight="1" s="120">
      <c r="A67" s="91" t="inlineStr">
        <is>
          <t>Indiana</t>
        </is>
      </c>
      <c r="B67" s="83" t="inlineStr">
        <is>
          <t>Energy - CH4 - Coal Mining</t>
        </is>
      </c>
      <c r="C67" s="82" t="n">
        <v>1.32133755</v>
      </c>
      <c r="D67" s="82" t="n">
        <v>1.156461004</v>
      </c>
      <c r="E67" s="82" t="n">
        <v>1.120932239</v>
      </c>
      <c r="F67" s="82" t="n">
        <v>1.103190498</v>
      </c>
      <c r="G67" s="82" t="n">
        <v>1.179380305</v>
      </c>
      <c r="H67" s="82" t="n">
        <v>0.957493108</v>
      </c>
      <c r="I67" s="82" t="n">
        <v>1.036094486</v>
      </c>
      <c r="J67" s="82" t="n">
        <v>1.296193156</v>
      </c>
      <c r="K67" s="82" t="n">
        <v>1.360487884</v>
      </c>
      <c r="L67" s="82" t="n">
        <v>1.25298886</v>
      </c>
      <c r="M67" s="82" t="n">
        <v>1.054875219</v>
      </c>
      <c r="N67" s="82" t="n">
        <v>1.594746905</v>
      </c>
      <c r="O67" s="82" t="n">
        <v>1.653167629</v>
      </c>
      <c r="P67" s="82" t="n">
        <v>1.806658147</v>
      </c>
      <c r="Q67" s="82" t="n">
        <v>1.669653542</v>
      </c>
      <c r="R67" s="82" t="n">
        <v>1.7506944</v>
      </c>
      <c r="S67" s="82" t="n">
        <v>1.905922119</v>
      </c>
      <c r="T67" s="82" t="n">
        <v>2.055467239</v>
      </c>
      <c r="U67" s="82" t="n">
        <v>2.57851233</v>
      </c>
      <c r="V67" s="82" t="n">
        <v>2.910979376</v>
      </c>
      <c r="W67" s="82" t="n">
        <v>2.976000773</v>
      </c>
      <c r="X67" s="82" t="n">
        <v>3.10357155</v>
      </c>
      <c r="Y67" s="82" t="n">
        <v>3.658973599</v>
      </c>
      <c r="Z67" s="82" t="n">
        <v>3.220180999</v>
      </c>
      <c r="AA67" s="82" t="n">
        <v>3.557376339</v>
      </c>
      <c r="AB67" s="82" t="n">
        <v>3.410530649</v>
      </c>
      <c r="AC67" s="82" t="n">
        <v>3.308904473</v>
      </c>
      <c r="AD67" s="82" t="n">
        <v>2.993201326</v>
      </c>
      <c r="AE67" s="82" t="n">
        <v>0</v>
      </c>
      <c r="AF67" s="82" t="n">
        <v>0</v>
      </c>
      <c r="AG67" s="82" t="n">
        <v>0</v>
      </c>
    </row>
    <row r="68" ht="15.75" customHeight="1" s="120">
      <c r="A68" s="88" t="inlineStr">
        <is>
          <t>Indiana</t>
        </is>
      </c>
      <c r="B68" s="89" t="inlineStr">
        <is>
          <t>Energy - CH4 - Abandoned Coal Mines</t>
        </is>
      </c>
      <c r="C68" s="90" t="n">
        <v>0.006524157</v>
      </c>
      <c r="D68" s="90" t="n">
        <v>0.006377152</v>
      </c>
      <c r="E68" s="90" t="n">
        <v>0.006240783</v>
      </c>
      <c r="F68" s="90" t="n">
        <v>0.006113802</v>
      </c>
      <c r="G68" s="90" t="n">
        <v>0.005995157</v>
      </c>
      <c r="H68" s="90" t="n">
        <v>0.005883957</v>
      </c>
      <c r="I68" s="90" t="n">
        <v>0.005779439</v>
      </c>
      <c r="J68" s="90" t="n">
        <v>0.005680946</v>
      </c>
      <c r="K68" s="90" t="n">
        <v>0.005587909</v>
      </c>
      <c r="L68" s="90" t="n">
        <v>0.011815176</v>
      </c>
      <c r="M68" s="90" t="n">
        <v>0.010363814</v>
      </c>
      <c r="N68" s="90" t="n">
        <v>0.009580922</v>
      </c>
      <c r="O68" s="90" t="n">
        <v>0.009055251</v>
      </c>
      <c r="P68" s="90" t="n">
        <v>0.00866217</v>
      </c>
      <c r="Q68" s="90" t="n">
        <v>0.008348847</v>
      </c>
      <c r="R68" s="90" t="n">
        <v>0.008088395</v>
      </c>
      <c r="S68" s="90" t="n">
        <v>0.007865423999999999</v>
      </c>
      <c r="T68" s="90" t="n">
        <v>0.04474423</v>
      </c>
      <c r="U68" s="90" t="n">
        <v>0.031991038</v>
      </c>
      <c r="V68" s="90" t="n">
        <v>0.025397755</v>
      </c>
      <c r="W68" s="90" t="n">
        <v>0.021676358</v>
      </c>
      <c r="X68" s="90" t="n">
        <v>0.019424199</v>
      </c>
      <c r="Y68" s="90" t="n">
        <v>0.017960108</v>
      </c>
      <c r="Z68" s="90" t="n">
        <v>0.016936579</v>
      </c>
      <c r="AA68" s="90" t="n">
        <v>0.016170786</v>
      </c>
      <c r="AB68" s="90" t="n">
        <v>0.015563829</v>
      </c>
      <c r="AC68" s="90" t="n">
        <v>0.015060531</v>
      </c>
      <c r="AD68" s="90" t="n">
        <v>0.014628964</v>
      </c>
      <c r="AE68" s="90" t="n">
        <v>0</v>
      </c>
      <c r="AF68" s="90" t="n">
        <v>0</v>
      </c>
      <c r="AG68" s="90" t="n">
        <v>0</v>
      </c>
    </row>
    <row r="69" ht="15.75" customHeight="1" s="120">
      <c r="A69" s="91" t="inlineStr">
        <is>
          <t>Indiana</t>
        </is>
      </c>
      <c r="B69" s="83" t="inlineStr">
        <is>
          <t>Energy - CH4 - Abandoned Coal Mines - Vented</t>
        </is>
      </c>
      <c r="C69" s="82" t="n">
        <v>0</v>
      </c>
      <c r="D69" s="82" t="n">
        <v>0</v>
      </c>
      <c r="E69" s="82" t="n">
        <v>0</v>
      </c>
      <c r="F69" s="82" t="n">
        <v>0</v>
      </c>
      <c r="G69" s="82" t="n">
        <v>0</v>
      </c>
      <c r="H69" s="82" t="n">
        <v>0</v>
      </c>
      <c r="I69" s="82" t="n">
        <v>0</v>
      </c>
      <c r="J69" s="82" t="n">
        <v>0</v>
      </c>
      <c r="K69" s="82" t="n">
        <v>0</v>
      </c>
      <c r="L69" s="82" t="n">
        <v>0</v>
      </c>
      <c r="M69" s="82" t="n">
        <v>0</v>
      </c>
      <c r="N69" s="82" t="n">
        <v>0</v>
      </c>
      <c r="O69" s="82" t="n">
        <v>0</v>
      </c>
      <c r="P69" s="82" t="n">
        <v>0</v>
      </c>
      <c r="Q69" s="82" t="n">
        <v>0</v>
      </c>
      <c r="R69" s="82" t="n">
        <v>0</v>
      </c>
      <c r="S69" s="82" t="n">
        <v>0</v>
      </c>
      <c r="T69" s="82" t="n">
        <v>0</v>
      </c>
      <c r="U69" s="82" t="n">
        <v>0</v>
      </c>
      <c r="V69" s="82" t="n">
        <v>0</v>
      </c>
      <c r="W69" s="82" t="n">
        <v>0</v>
      </c>
      <c r="X69" s="82" t="n">
        <v>0</v>
      </c>
      <c r="Y69" s="82" t="n">
        <v>0</v>
      </c>
      <c r="Z69" s="82" t="n">
        <v>0</v>
      </c>
      <c r="AA69" s="82" t="n">
        <v>0</v>
      </c>
      <c r="AB69" s="82" t="n">
        <v>0</v>
      </c>
      <c r="AC69" s="82" t="n">
        <v>0</v>
      </c>
      <c r="AD69" s="82" t="n">
        <v>0</v>
      </c>
      <c r="AE69" s="82" t="n">
        <v>0</v>
      </c>
      <c r="AF69" s="82" t="n">
        <v>0</v>
      </c>
      <c r="AG69" s="82" t="n">
        <v>0</v>
      </c>
    </row>
    <row r="70" ht="15.75" customHeight="1" s="120">
      <c r="A70" s="88" t="inlineStr">
        <is>
          <t>Indiana</t>
        </is>
      </c>
      <c r="B70" s="89" t="inlineStr">
        <is>
          <t>Energy - CH4 - Abandoned Coal Mines - Sealed</t>
        </is>
      </c>
      <c r="C70" s="90" t="n">
        <v>0.006524157</v>
      </c>
      <c r="D70" s="90" t="n">
        <v>0.006377152</v>
      </c>
      <c r="E70" s="90" t="n">
        <v>0.006240783</v>
      </c>
      <c r="F70" s="90" t="n">
        <v>0.006113802</v>
      </c>
      <c r="G70" s="90" t="n">
        <v>0.005995157</v>
      </c>
      <c r="H70" s="90" t="n">
        <v>0.005883957</v>
      </c>
      <c r="I70" s="90" t="n">
        <v>0.005779439</v>
      </c>
      <c r="J70" s="90" t="n">
        <v>0.005680946</v>
      </c>
      <c r="K70" s="90" t="n">
        <v>0.005587909</v>
      </c>
      <c r="L70" s="90" t="n">
        <v>0.011815176</v>
      </c>
      <c r="M70" s="90" t="n">
        <v>0.010363814</v>
      </c>
      <c r="N70" s="90" t="n">
        <v>0.009580922</v>
      </c>
      <c r="O70" s="90" t="n">
        <v>0.009055251</v>
      </c>
      <c r="P70" s="90" t="n">
        <v>0.00866217</v>
      </c>
      <c r="Q70" s="90" t="n">
        <v>0.008348847</v>
      </c>
      <c r="R70" s="90" t="n">
        <v>0.008088395</v>
      </c>
      <c r="S70" s="90" t="n">
        <v>0.007865423999999999</v>
      </c>
      <c r="T70" s="90" t="n">
        <v>0.04474423</v>
      </c>
      <c r="U70" s="90" t="n">
        <v>0.031991038</v>
      </c>
      <c r="V70" s="90" t="n">
        <v>0.025397755</v>
      </c>
      <c r="W70" s="90" t="n">
        <v>0.021676358</v>
      </c>
      <c r="X70" s="90" t="n">
        <v>0.019424199</v>
      </c>
      <c r="Y70" s="90" t="n">
        <v>0.017960108</v>
      </c>
      <c r="Z70" s="90" t="n">
        <v>0.016936579</v>
      </c>
      <c r="AA70" s="90" t="n">
        <v>0.016170786</v>
      </c>
      <c r="AB70" s="90" t="n">
        <v>0.015563829</v>
      </c>
      <c r="AC70" s="90" t="n">
        <v>0.015060531</v>
      </c>
      <c r="AD70" s="90" t="n">
        <v>0.014628964</v>
      </c>
      <c r="AE70" s="90" t="n">
        <v>0</v>
      </c>
      <c r="AF70" s="90" t="n">
        <v>0</v>
      </c>
      <c r="AG70" s="90" t="n">
        <v>0</v>
      </c>
    </row>
    <row r="71" ht="15.75" customHeight="1" s="120">
      <c r="A71" s="91" t="inlineStr">
        <is>
          <t>Indiana</t>
        </is>
      </c>
      <c r="B71" s="83" t="inlineStr">
        <is>
          <t>Energy - CH4 - Abandoned Coal Mines - Flooded</t>
        </is>
      </c>
      <c r="C71" s="82" t="n">
        <v>0</v>
      </c>
      <c r="D71" s="82" t="n">
        <v>0</v>
      </c>
      <c r="E71" s="82" t="n">
        <v>0</v>
      </c>
      <c r="F71" s="82" t="n">
        <v>0</v>
      </c>
      <c r="G71" s="82" t="n">
        <v>0</v>
      </c>
      <c r="H71" s="82" t="n">
        <v>0</v>
      </c>
      <c r="I71" s="82" t="n">
        <v>0</v>
      </c>
      <c r="J71" s="82" t="n">
        <v>0</v>
      </c>
      <c r="K71" s="82" t="n">
        <v>0</v>
      </c>
      <c r="L71" s="82" t="n">
        <v>0</v>
      </c>
      <c r="M71" s="82" t="n">
        <v>0</v>
      </c>
      <c r="N71" s="82" t="n">
        <v>0</v>
      </c>
      <c r="O71" s="82" t="n">
        <v>0</v>
      </c>
      <c r="P71" s="82" t="n">
        <v>0</v>
      </c>
      <c r="Q71" s="82" t="n">
        <v>0</v>
      </c>
      <c r="R71" s="82" t="n">
        <v>0</v>
      </c>
      <c r="S71" s="82" t="n">
        <v>0</v>
      </c>
      <c r="T71" s="82" t="n">
        <v>0</v>
      </c>
      <c r="U71" s="82" t="n">
        <v>0</v>
      </c>
      <c r="V71" s="82" t="n">
        <v>0</v>
      </c>
      <c r="W71" s="82" t="n">
        <v>0</v>
      </c>
      <c r="X71" s="82" t="n">
        <v>0</v>
      </c>
      <c r="Y71" s="82" t="n">
        <v>0</v>
      </c>
      <c r="Z71" s="82" t="n">
        <v>0</v>
      </c>
      <c r="AA71" s="82" t="n">
        <v>0</v>
      </c>
      <c r="AB71" s="82" t="n">
        <v>0</v>
      </c>
      <c r="AC71" s="82" t="n">
        <v>0</v>
      </c>
      <c r="AD71" s="82" t="n">
        <v>0</v>
      </c>
      <c r="AE71" s="82" t="n">
        <v>0</v>
      </c>
      <c r="AF71" s="82" t="n">
        <v>0</v>
      </c>
      <c r="AG71" s="82" t="n">
        <v>0</v>
      </c>
    </row>
    <row r="72" ht="15.75" customHeight="1" s="120">
      <c r="A72" s="88" t="inlineStr">
        <is>
          <t>Iowa</t>
        </is>
      </c>
      <c r="B72" s="89" t="inlineStr">
        <is>
          <t>Energy - CH4 - Coal Mining</t>
        </is>
      </c>
      <c r="C72" s="90" t="n">
        <v>0.014362976</v>
      </c>
      <c r="D72" s="90" t="n">
        <v>0.012968146</v>
      </c>
      <c r="E72" s="90" t="n">
        <v>0.010894751</v>
      </c>
      <c r="F72" s="90" t="n">
        <v>0.006597168</v>
      </c>
      <c r="G72" s="90" t="n">
        <v>0.001734113</v>
      </c>
      <c r="H72" s="90" t="n">
        <v>0</v>
      </c>
      <c r="I72" s="90" t="n">
        <v>0</v>
      </c>
      <c r="J72" s="90" t="n">
        <v>0</v>
      </c>
      <c r="K72" s="90" t="n">
        <v>0</v>
      </c>
      <c r="L72" s="90" t="n">
        <v>0</v>
      </c>
      <c r="M72" s="90" t="n">
        <v>0</v>
      </c>
      <c r="N72" s="90" t="n">
        <v>0</v>
      </c>
      <c r="O72" s="90" t="n">
        <v>0</v>
      </c>
      <c r="P72" s="90" t="n">
        <v>0</v>
      </c>
      <c r="Q72" s="90" t="n">
        <v>0</v>
      </c>
      <c r="R72" s="90" t="n">
        <v>0</v>
      </c>
      <c r="S72" s="90" t="n">
        <v>0</v>
      </c>
      <c r="T72" s="90" t="n">
        <v>0</v>
      </c>
      <c r="U72" s="90" t="n">
        <v>0</v>
      </c>
      <c r="V72" s="90" t="n">
        <v>0</v>
      </c>
      <c r="W72" s="90" t="n">
        <v>0</v>
      </c>
      <c r="X72" s="90" t="n">
        <v>0</v>
      </c>
      <c r="Y72" s="90" t="n">
        <v>0</v>
      </c>
      <c r="Z72" s="90" t="n">
        <v>0</v>
      </c>
      <c r="AA72" s="90" t="n">
        <v>0</v>
      </c>
      <c r="AB72" s="90" t="n">
        <v>0</v>
      </c>
      <c r="AC72" s="90" t="n">
        <v>0</v>
      </c>
      <c r="AD72" s="90" t="n">
        <v>0</v>
      </c>
      <c r="AE72" s="90" t="n">
        <v>0</v>
      </c>
      <c r="AF72" s="90" t="n">
        <v>0</v>
      </c>
      <c r="AG72" s="90" t="n">
        <v>0</v>
      </c>
    </row>
    <row r="73" ht="15.75" customHeight="1" s="120">
      <c r="A73" s="91" t="inlineStr">
        <is>
          <t>Iowa</t>
        </is>
      </c>
      <c r="B73" s="83" t="inlineStr">
        <is>
          <t>Energy - CH4 - Abandoned Coal Mines</t>
        </is>
      </c>
      <c r="C73" s="82" t="n">
        <v>0</v>
      </c>
      <c r="D73" s="82" t="n">
        <v>0</v>
      </c>
      <c r="E73" s="82" t="n">
        <v>0</v>
      </c>
      <c r="F73" s="82" t="n">
        <v>0</v>
      </c>
      <c r="G73" s="82" t="n">
        <v>0</v>
      </c>
      <c r="H73" s="82" t="n">
        <v>0</v>
      </c>
      <c r="I73" s="82" t="n">
        <v>0</v>
      </c>
      <c r="J73" s="82" t="n">
        <v>0</v>
      </c>
      <c r="K73" s="82" t="n">
        <v>0</v>
      </c>
      <c r="L73" s="82" t="n">
        <v>0</v>
      </c>
      <c r="M73" s="82" t="n">
        <v>0</v>
      </c>
      <c r="N73" s="82" t="n">
        <v>0</v>
      </c>
      <c r="O73" s="82" t="n">
        <v>0</v>
      </c>
      <c r="P73" s="82" t="n">
        <v>0</v>
      </c>
      <c r="Q73" s="82" t="n">
        <v>0</v>
      </c>
      <c r="R73" s="82" t="n">
        <v>0</v>
      </c>
      <c r="S73" s="82" t="n">
        <v>0</v>
      </c>
      <c r="T73" s="82" t="n">
        <v>0</v>
      </c>
      <c r="U73" s="82" t="n">
        <v>0</v>
      </c>
      <c r="V73" s="82" t="n">
        <v>0</v>
      </c>
      <c r="W73" s="82" t="n">
        <v>0</v>
      </c>
      <c r="X73" s="82" t="n">
        <v>0</v>
      </c>
      <c r="Y73" s="82" t="n">
        <v>0</v>
      </c>
      <c r="Z73" s="82" t="n">
        <v>0</v>
      </c>
      <c r="AA73" s="82" t="n">
        <v>0</v>
      </c>
      <c r="AB73" s="82" t="n">
        <v>0</v>
      </c>
      <c r="AC73" s="82" t="n">
        <v>0</v>
      </c>
      <c r="AD73" s="82" t="n">
        <v>0</v>
      </c>
      <c r="AE73" s="82" t="n">
        <v>0</v>
      </c>
      <c r="AF73" s="82" t="n">
        <v>0</v>
      </c>
      <c r="AG73" s="82" t="n">
        <v>0</v>
      </c>
    </row>
    <row r="74" ht="15.75" customHeight="1" s="120">
      <c r="A74" s="88" t="inlineStr">
        <is>
          <t>Iowa</t>
        </is>
      </c>
      <c r="B74" s="89" t="inlineStr">
        <is>
          <t>Energy - CH4 - Abandoned Coal Mines - Vented</t>
        </is>
      </c>
      <c r="C74" s="90" t="n">
        <v>0</v>
      </c>
      <c r="D74" s="90" t="n">
        <v>0</v>
      </c>
      <c r="E74" s="90" t="n">
        <v>0</v>
      </c>
      <c r="F74" s="90" t="n">
        <v>0</v>
      </c>
      <c r="G74" s="90" t="n">
        <v>0</v>
      </c>
      <c r="H74" s="90" t="n">
        <v>0</v>
      </c>
      <c r="I74" s="90" t="n">
        <v>0</v>
      </c>
      <c r="J74" s="90" t="n">
        <v>0</v>
      </c>
      <c r="K74" s="90" t="n">
        <v>0</v>
      </c>
      <c r="L74" s="90" t="n">
        <v>0</v>
      </c>
      <c r="M74" s="90" t="n">
        <v>0</v>
      </c>
      <c r="N74" s="90" t="n">
        <v>0</v>
      </c>
      <c r="O74" s="90" t="n">
        <v>0</v>
      </c>
      <c r="P74" s="90" t="n">
        <v>0</v>
      </c>
      <c r="Q74" s="90" t="n">
        <v>0</v>
      </c>
      <c r="R74" s="90" t="n">
        <v>0</v>
      </c>
      <c r="S74" s="90" t="n">
        <v>0</v>
      </c>
      <c r="T74" s="90" t="n">
        <v>0</v>
      </c>
      <c r="U74" s="90" t="n">
        <v>0</v>
      </c>
      <c r="V74" s="90" t="n">
        <v>0</v>
      </c>
      <c r="W74" s="90" t="n">
        <v>0</v>
      </c>
      <c r="X74" s="90" t="n">
        <v>0</v>
      </c>
      <c r="Y74" s="90" t="n">
        <v>0</v>
      </c>
      <c r="Z74" s="90" t="n">
        <v>0</v>
      </c>
      <c r="AA74" s="90" t="n">
        <v>0</v>
      </c>
      <c r="AB74" s="90" t="n">
        <v>0</v>
      </c>
      <c r="AC74" s="90" t="n">
        <v>0</v>
      </c>
      <c r="AD74" s="90" t="n">
        <v>0</v>
      </c>
      <c r="AE74" s="90" t="n">
        <v>0</v>
      </c>
      <c r="AF74" s="90" t="n">
        <v>0</v>
      </c>
      <c r="AG74" s="90" t="n">
        <v>0</v>
      </c>
    </row>
    <row r="75" ht="15.75" customHeight="1" s="120">
      <c r="A75" s="91" t="inlineStr">
        <is>
          <t>Iowa</t>
        </is>
      </c>
      <c r="B75" s="83" t="inlineStr">
        <is>
          <t>Energy - CH4 - Abandoned Coal Mines - Sealed</t>
        </is>
      </c>
      <c r="C75" s="82" t="n">
        <v>0</v>
      </c>
      <c r="D75" s="82" t="n">
        <v>0</v>
      </c>
      <c r="E75" s="82" t="n">
        <v>0</v>
      </c>
      <c r="F75" s="82" t="n">
        <v>0</v>
      </c>
      <c r="G75" s="82" t="n">
        <v>0</v>
      </c>
      <c r="H75" s="82" t="n">
        <v>0</v>
      </c>
      <c r="I75" s="82" t="n">
        <v>0</v>
      </c>
      <c r="J75" s="82" t="n">
        <v>0</v>
      </c>
      <c r="K75" s="82" t="n">
        <v>0</v>
      </c>
      <c r="L75" s="82" t="n">
        <v>0</v>
      </c>
      <c r="M75" s="82" t="n">
        <v>0</v>
      </c>
      <c r="N75" s="82" t="n">
        <v>0</v>
      </c>
      <c r="O75" s="82" t="n">
        <v>0</v>
      </c>
      <c r="P75" s="82" t="n">
        <v>0</v>
      </c>
      <c r="Q75" s="82" t="n">
        <v>0</v>
      </c>
      <c r="R75" s="82" t="n">
        <v>0</v>
      </c>
      <c r="S75" s="82" t="n">
        <v>0</v>
      </c>
      <c r="T75" s="82" t="n">
        <v>0</v>
      </c>
      <c r="U75" s="82" t="n">
        <v>0</v>
      </c>
      <c r="V75" s="82" t="n">
        <v>0</v>
      </c>
      <c r="W75" s="82" t="n">
        <v>0</v>
      </c>
      <c r="X75" s="82" t="n">
        <v>0</v>
      </c>
      <c r="Y75" s="82" t="n">
        <v>0</v>
      </c>
      <c r="Z75" s="82" t="n">
        <v>0</v>
      </c>
      <c r="AA75" s="82" t="n">
        <v>0</v>
      </c>
      <c r="AB75" s="82" t="n">
        <v>0</v>
      </c>
      <c r="AC75" s="82" t="n">
        <v>0</v>
      </c>
      <c r="AD75" s="82" t="n">
        <v>0</v>
      </c>
      <c r="AE75" s="82" t="n">
        <v>0</v>
      </c>
      <c r="AF75" s="82" t="n">
        <v>0</v>
      </c>
      <c r="AG75" s="82" t="n">
        <v>0</v>
      </c>
    </row>
    <row r="76" ht="15.75" customHeight="1" s="120">
      <c r="A76" s="88" t="inlineStr">
        <is>
          <t>Iowa</t>
        </is>
      </c>
      <c r="B76" s="89" t="inlineStr">
        <is>
          <t>Energy - CH4 - Abandoned Coal Mines - Flooded</t>
        </is>
      </c>
      <c r="C76" s="90" t="n">
        <v>0</v>
      </c>
      <c r="D76" s="90" t="n">
        <v>0</v>
      </c>
      <c r="E76" s="90" t="n">
        <v>0</v>
      </c>
      <c r="F76" s="90" t="n">
        <v>0</v>
      </c>
      <c r="G76" s="90" t="n">
        <v>0</v>
      </c>
      <c r="H76" s="90" t="n">
        <v>0</v>
      </c>
      <c r="I76" s="90" t="n">
        <v>0</v>
      </c>
      <c r="J76" s="90" t="n">
        <v>0</v>
      </c>
      <c r="K76" s="90" t="n">
        <v>0</v>
      </c>
      <c r="L76" s="90" t="n">
        <v>0</v>
      </c>
      <c r="M76" s="90" t="n">
        <v>0</v>
      </c>
      <c r="N76" s="90" t="n">
        <v>0</v>
      </c>
      <c r="O76" s="90" t="n">
        <v>0</v>
      </c>
      <c r="P76" s="90" t="n">
        <v>0</v>
      </c>
      <c r="Q76" s="90" t="n">
        <v>0</v>
      </c>
      <c r="R76" s="90" t="n">
        <v>0</v>
      </c>
      <c r="S76" s="90" t="n">
        <v>0</v>
      </c>
      <c r="T76" s="90" t="n">
        <v>0</v>
      </c>
      <c r="U76" s="90" t="n">
        <v>0</v>
      </c>
      <c r="V76" s="90" t="n">
        <v>0</v>
      </c>
      <c r="W76" s="90" t="n">
        <v>0</v>
      </c>
      <c r="X76" s="90" t="n">
        <v>0</v>
      </c>
      <c r="Y76" s="90" t="n">
        <v>0</v>
      </c>
      <c r="Z76" s="90" t="n">
        <v>0</v>
      </c>
      <c r="AA76" s="90" t="n">
        <v>0</v>
      </c>
      <c r="AB76" s="90" t="n">
        <v>0</v>
      </c>
      <c r="AC76" s="90" t="n">
        <v>0</v>
      </c>
      <c r="AD76" s="90" t="n">
        <v>0</v>
      </c>
      <c r="AE76" s="90" t="n">
        <v>0</v>
      </c>
      <c r="AF76" s="90" t="n">
        <v>0</v>
      </c>
      <c r="AG76" s="90" t="n">
        <v>0</v>
      </c>
    </row>
    <row r="77" ht="15.75" customHeight="1" s="120">
      <c r="A77" s="91" t="inlineStr">
        <is>
          <t>Kansas</t>
        </is>
      </c>
      <c r="B77" s="83" t="inlineStr">
        <is>
          <t>Energy - CH4 - Coal Mining</t>
        </is>
      </c>
      <c r="C77" s="82" t="n">
        <v>0.02718033</v>
      </c>
      <c r="D77" s="82" t="n">
        <v>0.01568241</v>
      </c>
      <c r="E77" s="82" t="n">
        <v>0.01368441</v>
      </c>
      <c r="F77" s="82" t="n">
        <v>0.012855052</v>
      </c>
      <c r="G77" s="82" t="n">
        <v>0.01070626</v>
      </c>
      <c r="H77" s="82" t="n">
        <v>0.010743959</v>
      </c>
      <c r="I77" s="82" t="n">
        <v>0.008745958999999999</v>
      </c>
      <c r="J77" s="82" t="n">
        <v>0.013571316</v>
      </c>
      <c r="K77" s="82" t="n">
        <v>0.012855052</v>
      </c>
      <c r="L77" s="82" t="n">
        <v>0.015418523</v>
      </c>
      <c r="M77" s="82" t="n">
        <v>0.007577318</v>
      </c>
      <c r="N77" s="82" t="n">
        <v>0.006637278</v>
      </c>
      <c r="O77" s="82" t="n">
        <v>0.007728111</v>
      </c>
      <c r="P77" s="82" t="n">
        <v>0.005805507</v>
      </c>
      <c r="Q77" s="82" t="n">
        <v>0.002676565</v>
      </c>
      <c r="R77" s="82" t="n">
        <v>0.006446375</v>
      </c>
      <c r="S77" s="82" t="n">
        <v>0.016059391</v>
      </c>
      <c r="T77" s="82" t="n">
        <v>0.015833202</v>
      </c>
      <c r="U77" s="82" t="n">
        <v>0.008632865</v>
      </c>
      <c r="V77" s="82" t="n">
        <v>0.006974149</v>
      </c>
      <c r="W77" s="82" t="n">
        <v>0.005013847</v>
      </c>
      <c r="X77" s="82" t="n">
        <v>0.00139483</v>
      </c>
      <c r="Y77" s="82" t="n">
        <v>0.00060317</v>
      </c>
      <c r="Z77" s="82" t="n">
        <v>0.000829358</v>
      </c>
      <c r="AA77" s="82" t="n">
        <v>0.002488075</v>
      </c>
      <c r="AB77" s="82" t="n">
        <v>0.007501922</v>
      </c>
      <c r="AC77" s="82" t="n">
        <v>0.001017849</v>
      </c>
      <c r="AD77" s="82" t="n">
        <v>0</v>
      </c>
      <c r="AE77" s="82" t="n">
        <v>0</v>
      </c>
      <c r="AF77" s="82" t="n">
        <v>0</v>
      </c>
      <c r="AG77" s="82" t="n">
        <v>0</v>
      </c>
    </row>
    <row r="78" ht="15.75" customHeight="1" s="120">
      <c r="A78" s="88" t="inlineStr">
        <is>
          <t>Kansas</t>
        </is>
      </c>
      <c r="B78" s="89" t="inlineStr">
        <is>
          <t>Energy - CH4 - Abandoned Coal Mines</t>
        </is>
      </c>
      <c r="C78" s="90" t="n">
        <v>0</v>
      </c>
      <c r="D78" s="90" t="n">
        <v>0</v>
      </c>
      <c r="E78" s="90" t="n">
        <v>0</v>
      </c>
      <c r="F78" s="90" t="n">
        <v>0</v>
      </c>
      <c r="G78" s="90" t="n">
        <v>0</v>
      </c>
      <c r="H78" s="90" t="n">
        <v>0</v>
      </c>
      <c r="I78" s="90" t="n">
        <v>0</v>
      </c>
      <c r="J78" s="90" t="n">
        <v>0</v>
      </c>
      <c r="K78" s="90" t="n">
        <v>0</v>
      </c>
      <c r="L78" s="90" t="n">
        <v>0</v>
      </c>
      <c r="M78" s="90" t="n">
        <v>0</v>
      </c>
      <c r="N78" s="90" t="n">
        <v>0</v>
      </c>
      <c r="O78" s="90" t="n">
        <v>0</v>
      </c>
      <c r="P78" s="90" t="n">
        <v>0</v>
      </c>
      <c r="Q78" s="90" t="n">
        <v>0</v>
      </c>
      <c r="R78" s="90" t="n">
        <v>0</v>
      </c>
      <c r="S78" s="90" t="n">
        <v>0</v>
      </c>
      <c r="T78" s="90" t="n">
        <v>0</v>
      </c>
      <c r="U78" s="90" t="n">
        <v>0</v>
      </c>
      <c r="V78" s="90" t="n">
        <v>0</v>
      </c>
      <c r="W78" s="90" t="n">
        <v>0</v>
      </c>
      <c r="X78" s="90" t="n">
        <v>0</v>
      </c>
      <c r="Y78" s="90" t="n">
        <v>0</v>
      </c>
      <c r="Z78" s="90" t="n">
        <v>0</v>
      </c>
      <c r="AA78" s="90" t="n">
        <v>0</v>
      </c>
      <c r="AB78" s="90" t="n">
        <v>0</v>
      </c>
      <c r="AC78" s="90" t="n">
        <v>0</v>
      </c>
      <c r="AD78" s="90" t="n">
        <v>0</v>
      </c>
      <c r="AE78" s="90" t="n">
        <v>0</v>
      </c>
      <c r="AF78" s="90" t="n">
        <v>0</v>
      </c>
      <c r="AG78" s="90" t="n">
        <v>0</v>
      </c>
    </row>
    <row r="79" ht="15.75" customHeight="1" s="120">
      <c r="A79" s="91" t="inlineStr">
        <is>
          <t>Kansas</t>
        </is>
      </c>
      <c r="B79" s="83" t="inlineStr">
        <is>
          <t>Energy - CH4 - Abandoned Coal Mines - Vented</t>
        </is>
      </c>
      <c r="C79" s="82" t="n">
        <v>0</v>
      </c>
      <c r="D79" s="82" t="n">
        <v>0</v>
      </c>
      <c r="E79" s="82" t="n">
        <v>0</v>
      </c>
      <c r="F79" s="82" t="n">
        <v>0</v>
      </c>
      <c r="G79" s="82" t="n">
        <v>0</v>
      </c>
      <c r="H79" s="82" t="n">
        <v>0</v>
      </c>
      <c r="I79" s="82" t="n">
        <v>0</v>
      </c>
      <c r="J79" s="82" t="n">
        <v>0</v>
      </c>
      <c r="K79" s="82" t="n">
        <v>0</v>
      </c>
      <c r="L79" s="82" t="n">
        <v>0</v>
      </c>
      <c r="M79" s="82" t="n">
        <v>0</v>
      </c>
      <c r="N79" s="82" t="n">
        <v>0</v>
      </c>
      <c r="O79" s="82" t="n">
        <v>0</v>
      </c>
      <c r="P79" s="82" t="n">
        <v>0</v>
      </c>
      <c r="Q79" s="82" t="n">
        <v>0</v>
      </c>
      <c r="R79" s="82" t="n">
        <v>0</v>
      </c>
      <c r="S79" s="82" t="n">
        <v>0</v>
      </c>
      <c r="T79" s="82" t="n">
        <v>0</v>
      </c>
      <c r="U79" s="82" t="n">
        <v>0</v>
      </c>
      <c r="V79" s="82" t="n">
        <v>0</v>
      </c>
      <c r="W79" s="82" t="n">
        <v>0</v>
      </c>
      <c r="X79" s="82" t="n">
        <v>0</v>
      </c>
      <c r="Y79" s="82" t="n">
        <v>0</v>
      </c>
      <c r="Z79" s="82" t="n">
        <v>0</v>
      </c>
      <c r="AA79" s="82" t="n">
        <v>0</v>
      </c>
      <c r="AB79" s="82" t="n">
        <v>0</v>
      </c>
      <c r="AC79" s="82" t="n">
        <v>0</v>
      </c>
      <c r="AD79" s="82" t="n">
        <v>0</v>
      </c>
      <c r="AE79" s="82" t="n">
        <v>0</v>
      </c>
      <c r="AF79" s="82" t="n">
        <v>0</v>
      </c>
      <c r="AG79" s="82" t="n">
        <v>0</v>
      </c>
    </row>
    <row r="80" ht="15.75" customHeight="1" s="120">
      <c r="A80" s="88" t="inlineStr">
        <is>
          <t>Kansas</t>
        </is>
      </c>
      <c r="B80" s="89" t="inlineStr">
        <is>
          <t>Energy - CH4 - Abandoned Coal Mines - Sealed</t>
        </is>
      </c>
      <c r="C80" s="90" t="n">
        <v>0</v>
      </c>
      <c r="D80" s="90" t="n">
        <v>0</v>
      </c>
      <c r="E80" s="90" t="n">
        <v>0</v>
      </c>
      <c r="F80" s="90" t="n">
        <v>0</v>
      </c>
      <c r="G80" s="90" t="n">
        <v>0</v>
      </c>
      <c r="H80" s="90" t="n">
        <v>0</v>
      </c>
      <c r="I80" s="90" t="n">
        <v>0</v>
      </c>
      <c r="J80" s="90" t="n">
        <v>0</v>
      </c>
      <c r="K80" s="90" t="n">
        <v>0</v>
      </c>
      <c r="L80" s="90" t="n">
        <v>0</v>
      </c>
      <c r="M80" s="90" t="n">
        <v>0</v>
      </c>
      <c r="N80" s="90" t="n">
        <v>0</v>
      </c>
      <c r="O80" s="90" t="n">
        <v>0</v>
      </c>
      <c r="P80" s="90" t="n">
        <v>0</v>
      </c>
      <c r="Q80" s="90" t="n">
        <v>0</v>
      </c>
      <c r="R80" s="90" t="n">
        <v>0</v>
      </c>
      <c r="S80" s="90" t="n">
        <v>0</v>
      </c>
      <c r="T80" s="90" t="n">
        <v>0</v>
      </c>
      <c r="U80" s="90" t="n">
        <v>0</v>
      </c>
      <c r="V80" s="90" t="n">
        <v>0</v>
      </c>
      <c r="W80" s="90" t="n">
        <v>0</v>
      </c>
      <c r="X80" s="90" t="n">
        <v>0</v>
      </c>
      <c r="Y80" s="90" t="n">
        <v>0</v>
      </c>
      <c r="Z80" s="90" t="n">
        <v>0</v>
      </c>
      <c r="AA80" s="90" t="n">
        <v>0</v>
      </c>
      <c r="AB80" s="90" t="n">
        <v>0</v>
      </c>
      <c r="AC80" s="90" t="n">
        <v>0</v>
      </c>
      <c r="AD80" s="90" t="n">
        <v>0</v>
      </c>
      <c r="AE80" s="90" t="n">
        <v>0</v>
      </c>
      <c r="AF80" s="90" t="n">
        <v>0</v>
      </c>
      <c r="AG80" s="90" t="n">
        <v>0</v>
      </c>
    </row>
    <row r="81" ht="15.75" customHeight="1" s="120">
      <c r="A81" s="91" t="inlineStr">
        <is>
          <t>Kansas</t>
        </is>
      </c>
      <c r="B81" s="83" t="inlineStr">
        <is>
          <t>Energy - CH4 - Abandoned Coal Mines - Flooded</t>
        </is>
      </c>
      <c r="C81" s="82" t="n">
        <v>0</v>
      </c>
      <c r="D81" s="82" t="n">
        <v>0</v>
      </c>
      <c r="E81" s="82" t="n">
        <v>0</v>
      </c>
      <c r="F81" s="82" t="n">
        <v>0</v>
      </c>
      <c r="G81" s="82" t="n">
        <v>0</v>
      </c>
      <c r="H81" s="82" t="n">
        <v>0</v>
      </c>
      <c r="I81" s="82" t="n">
        <v>0</v>
      </c>
      <c r="J81" s="82" t="n">
        <v>0</v>
      </c>
      <c r="K81" s="82" t="n">
        <v>0</v>
      </c>
      <c r="L81" s="82" t="n">
        <v>0</v>
      </c>
      <c r="M81" s="82" t="n">
        <v>0</v>
      </c>
      <c r="N81" s="82" t="n">
        <v>0</v>
      </c>
      <c r="O81" s="82" t="n">
        <v>0</v>
      </c>
      <c r="P81" s="82" t="n">
        <v>0</v>
      </c>
      <c r="Q81" s="82" t="n">
        <v>0</v>
      </c>
      <c r="R81" s="82" t="n">
        <v>0</v>
      </c>
      <c r="S81" s="82" t="n">
        <v>0</v>
      </c>
      <c r="T81" s="82" t="n">
        <v>0</v>
      </c>
      <c r="U81" s="82" t="n">
        <v>0</v>
      </c>
      <c r="V81" s="82" t="n">
        <v>0</v>
      </c>
      <c r="W81" s="82" t="n">
        <v>0</v>
      </c>
      <c r="X81" s="82" t="n">
        <v>0</v>
      </c>
      <c r="Y81" s="82" t="n">
        <v>0</v>
      </c>
      <c r="Z81" s="82" t="n">
        <v>0</v>
      </c>
      <c r="AA81" s="82" t="n">
        <v>0</v>
      </c>
      <c r="AB81" s="82" t="n">
        <v>0</v>
      </c>
      <c r="AC81" s="82" t="n">
        <v>0</v>
      </c>
      <c r="AD81" s="82" t="n">
        <v>0</v>
      </c>
      <c r="AE81" s="82" t="n">
        <v>0</v>
      </c>
      <c r="AF81" s="82" t="n">
        <v>0</v>
      </c>
      <c r="AG81" s="82" t="n">
        <v>0</v>
      </c>
    </row>
    <row r="82" ht="15.75" customHeight="1" s="120">
      <c r="A82" s="88" t="inlineStr">
        <is>
          <t>Kentucky</t>
        </is>
      </c>
      <c r="B82" s="89" t="inlineStr">
        <is>
          <t>Energy - CH4 - Coal Mining</t>
        </is>
      </c>
      <c r="C82" s="90" t="n">
        <v>5.183662562</v>
      </c>
      <c r="D82" s="90" t="n">
        <v>4.748656451</v>
      </c>
      <c r="E82" s="90" t="n">
        <v>4.807922369</v>
      </c>
      <c r="F82" s="90" t="n">
        <v>4.783652942</v>
      </c>
      <c r="G82" s="90" t="n">
        <v>5.326770757</v>
      </c>
      <c r="H82" s="90" t="n">
        <v>4.858846929</v>
      </c>
      <c r="I82" s="90" t="n">
        <v>4.252495509</v>
      </c>
      <c r="J82" s="90" t="n">
        <v>4.944649909</v>
      </c>
      <c r="K82" s="90" t="n">
        <v>4.733944243</v>
      </c>
      <c r="L82" s="90" t="n">
        <v>4.523534381</v>
      </c>
      <c r="M82" s="90" t="n">
        <v>4.307905953</v>
      </c>
      <c r="N82" s="90" t="n">
        <v>4.430088663</v>
      </c>
      <c r="O82" s="90" t="n">
        <v>4.00463376</v>
      </c>
      <c r="P82" s="90" t="n">
        <v>3.798203193</v>
      </c>
      <c r="Q82" s="90" t="n">
        <v>3.750320969</v>
      </c>
      <c r="R82" s="90" t="n">
        <v>3.545731789</v>
      </c>
      <c r="S82" s="90" t="n">
        <v>4.322107816</v>
      </c>
      <c r="T82" s="90" t="n">
        <v>4.389673828</v>
      </c>
      <c r="U82" s="90" t="n">
        <v>5.034403226</v>
      </c>
      <c r="V82" s="90" t="n">
        <v>5.968540459</v>
      </c>
      <c r="W82" s="90" t="n">
        <v>6.077385553</v>
      </c>
      <c r="X82" s="90" t="n">
        <v>5.286631498</v>
      </c>
      <c r="Y82" s="90" t="n">
        <v>3.991349801</v>
      </c>
      <c r="Z82" s="90" t="n">
        <v>3.995380967</v>
      </c>
      <c r="AA82" s="90" t="n">
        <v>4.044953981</v>
      </c>
      <c r="AB82" s="90" t="n">
        <v>3.133556618</v>
      </c>
      <c r="AC82" s="90" t="n">
        <v>2.375234967</v>
      </c>
      <c r="AD82" s="90" t="n">
        <v>2.25818977</v>
      </c>
      <c r="AE82" s="90" t="n">
        <v>0</v>
      </c>
      <c r="AF82" s="90" t="n">
        <v>0</v>
      </c>
      <c r="AG82" s="90" t="n">
        <v>0</v>
      </c>
    </row>
    <row r="83" ht="15.75" customHeight="1" s="120">
      <c r="A83" s="91" t="inlineStr">
        <is>
          <t>Kentucky</t>
        </is>
      </c>
      <c r="B83" s="83" t="inlineStr">
        <is>
          <t>Energy - CH4 - Abandoned Coal Mines</t>
        </is>
      </c>
      <c r="C83" s="82" t="n">
        <v>0.670365701</v>
      </c>
      <c r="D83" s="82" t="n">
        <v>0.57891868</v>
      </c>
      <c r="E83" s="82" t="n">
        <v>0.767380617</v>
      </c>
      <c r="F83" s="82" t="n">
        <v>1.349495944</v>
      </c>
      <c r="G83" s="82" t="n">
        <v>1.03463377</v>
      </c>
      <c r="H83" s="82" t="n">
        <v>1.147893991</v>
      </c>
      <c r="I83" s="82" t="n">
        <v>1.132205326</v>
      </c>
      <c r="J83" s="82" t="n">
        <v>1.073554445</v>
      </c>
      <c r="K83" s="82" t="n">
        <v>1.064276428</v>
      </c>
      <c r="L83" s="82" t="n">
        <v>0.9125598660000001</v>
      </c>
      <c r="M83" s="82" t="n">
        <v>1.0189165</v>
      </c>
      <c r="N83" s="82" t="n">
        <v>0.962285608</v>
      </c>
      <c r="O83" s="82" t="n">
        <v>1.064494207</v>
      </c>
      <c r="P83" s="82" t="n">
        <v>0.9344877029999999</v>
      </c>
      <c r="Q83" s="82" t="n">
        <v>0.878905227</v>
      </c>
      <c r="R83" s="82" t="n">
        <v>0.876873801</v>
      </c>
      <c r="S83" s="82" t="n">
        <v>1.127361516</v>
      </c>
      <c r="T83" s="82" t="n">
        <v>1.019620824</v>
      </c>
      <c r="U83" s="82" t="n">
        <v>0.954964409</v>
      </c>
      <c r="V83" s="82" t="n">
        <v>0.920076137</v>
      </c>
      <c r="W83" s="82" t="n">
        <v>0.861997625</v>
      </c>
      <c r="X83" s="82" t="n">
        <v>0.86566115</v>
      </c>
      <c r="Y83" s="82" t="n">
        <v>0.849698964</v>
      </c>
      <c r="Z83" s="82" t="n">
        <v>0.984870245</v>
      </c>
      <c r="AA83" s="82" t="n">
        <v>0.895495161</v>
      </c>
      <c r="AB83" s="82" t="n">
        <v>0.841859401</v>
      </c>
      <c r="AC83" s="82" t="n">
        <v>0.805740381</v>
      </c>
      <c r="AD83" s="82" t="n">
        <v>0.83386925</v>
      </c>
      <c r="AE83" s="82" t="n">
        <v>0</v>
      </c>
      <c r="AF83" s="82" t="n">
        <v>0</v>
      </c>
      <c r="AG83" s="82" t="n">
        <v>0</v>
      </c>
    </row>
    <row r="84" ht="15.75" customHeight="1" s="120">
      <c r="A84" s="88" t="inlineStr">
        <is>
          <t>Kentucky</t>
        </is>
      </c>
      <c r="B84" s="89" t="inlineStr">
        <is>
          <t>Energy - CH4 - Abandoned Coal Mines - Vented</t>
        </is>
      </c>
      <c r="C84" s="90" t="n">
        <v>0.051693352</v>
      </c>
      <c r="D84" s="90" t="n">
        <v>0.045428168</v>
      </c>
      <c r="E84" s="90" t="n">
        <v>0.061845214</v>
      </c>
      <c r="F84" s="90" t="n">
        <v>0.110736415</v>
      </c>
      <c r="G84" s="90" t="n">
        <v>0.083581577</v>
      </c>
      <c r="H84" s="90" t="n">
        <v>0.090284478</v>
      </c>
      <c r="I84" s="90" t="n">
        <v>0.082667456</v>
      </c>
      <c r="J84" s="90" t="n">
        <v>0.079757642</v>
      </c>
      <c r="K84" s="90" t="n">
        <v>0.082606761</v>
      </c>
      <c r="L84" s="90" t="n">
        <v>0.071852993</v>
      </c>
      <c r="M84" s="90" t="n">
        <v>0.081717479</v>
      </c>
      <c r="N84" s="90" t="n">
        <v>0.077542534</v>
      </c>
      <c r="O84" s="90" t="n">
        <v>0.085991414</v>
      </c>
      <c r="P84" s="90" t="n">
        <v>0.07542244100000001</v>
      </c>
      <c r="Q84" s="90" t="n">
        <v>0.070739626</v>
      </c>
      <c r="R84" s="90" t="n">
        <v>0.070724696</v>
      </c>
      <c r="S84" s="90" t="n">
        <v>0.09055284600000001</v>
      </c>
      <c r="T84" s="90" t="n">
        <v>0.08068028200000001</v>
      </c>
      <c r="U84" s="90" t="n">
        <v>0.075750265</v>
      </c>
      <c r="V84" s="90" t="n">
        <v>0.073116547</v>
      </c>
      <c r="W84" s="90" t="n">
        <v>0.068470977</v>
      </c>
      <c r="X84" s="90" t="n">
        <v>0.068926589</v>
      </c>
      <c r="Y84" s="90" t="n">
        <v>0.06771885599999999</v>
      </c>
      <c r="Z84" s="90" t="n">
        <v>0.079086368</v>
      </c>
      <c r="AA84" s="90" t="n">
        <v>0.07172764399999999</v>
      </c>
      <c r="AB84" s="90" t="n">
        <v>0.067336484</v>
      </c>
      <c r="AC84" s="90" t="n">
        <v>0.06439660699999999</v>
      </c>
      <c r="AD84" s="90" t="n">
        <v>0.06680388600000001</v>
      </c>
      <c r="AE84" s="90" t="n">
        <v>0</v>
      </c>
      <c r="AF84" s="90" t="n">
        <v>0</v>
      </c>
      <c r="AG84" s="90" t="n">
        <v>0</v>
      </c>
    </row>
    <row r="85" ht="15.75" customHeight="1" s="120">
      <c r="A85" s="91" t="inlineStr">
        <is>
          <t>Kentucky</t>
        </is>
      </c>
      <c r="B85" s="83" t="inlineStr">
        <is>
          <t>Energy - CH4 - Abandoned Coal Mines - Sealed</t>
        </is>
      </c>
      <c r="C85" s="82" t="n">
        <v>0.270181896</v>
      </c>
      <c r="D85" s="82" t="n">
        <v>0.238981106</v>
      </c>
      <c r="E85" s="82" t="n">
        <v>0.318435392</v>
      </c>
      <c r="F85" s="82" t="n">
        <v>0.556264663</v>
      </c>
      <c r="G85" s="82" t="n">
        <v>0.436954351</v>
      </c>
      <c r="H85" s="82" t="n">
        <v>0.472595259</v>
      </c>
      <c r="I85" s="82" t="n">
        <v>0.438518885</v>
      </c>
      <c r="J85" s="82" t="n">
        <v>0.420945672</v>
      </c>
      <c r="K85" s="82" t="n">
        <v>0.432668682</v>
      </c>
      <c r="L85" s="82" t="n">
        <v>0.378647706</v>
      </c>
      <c r="M85" s="82" t="n">
        <v>0.42547397</v>
      </c>
      <c r="N85" s="82" t="n">
        <v>0.404077143</v>
      </c>
      <c r="O85" s="82" t="n">
        <v>0.448887657</v>
      </c>
      <c r="P85" s="82" t="n">
        <v>0.395613958</v>
      </c>
      <c r="Q85" s="82" t="n">
        <v>0.374125664</v>
      </c>
      <c r="R85" s="82" t="n">
        <v>0.372572671</v>
      </c>
      <c r="S85" s="82" t="n">
        <v>0.481974664</v>
      </c>
      <c r="T85" s="82" t="n">
        <v>0.44467287</v>
      </c>
      <c r="U85" s="82" t="n">
        <v>0.415192265</v>
      </c>
      <c r="V85" s="82" t="n">
        <v>0.399094455</v>
      </c>
      <c r="W85" s="82" t="n">
        <v>0.374128504</v>
      </c>
      <c r="X85" s="82" t="n">
        <v>0.374552356</v>
      </c>
      <c r="Y85" s="82" t="n">
        <v>0.36719862</v>
      </c>
      <c r="Z85" s="82" t="n">
        <v>0.421378089</v>
      </c>
      <c r="AA85" s="82" t="n">
        <v>0.384434792</v>
      </c>
      <c r="AB85" s="82" t="n">
        <v>0.362086489</v>
      </c>
      <c r="AC85" s="82" t="n">
        <v>0.346914321</v>
      </c>
      <c r="AD85" s="82" t="n">
        <v>0.357891441</v>
      </c>
      <c r="AE85" s="82" t="n">
        <v>0</v>
      </c>
      <c r="AF85" s="82" t="n">
        <v>0</v>
      </c>
      <c r="AG85" s="82" t="n">
        <v>0</v>
      </c>
    </row>
    <row r="86" ht="15.75" customHeight="1" s="120">
      <c r="A86" s="88" t="inlineStr">
        <is>
          <t>Kentucky</t>
        </is>
      </c>
      <c r="B86" s="89" t="inlineStr">
        <is>
          <t>Energy - CH4 - Abandoned Coal Mines - Flooded</t>
        </is>
      </c>
      <c r="C86" s="90" t="n">
        <v>0.348490453</v>
      </c>
      <c r="D86" s="90" t="n">
        <v>0.294509406</v>
      </c>
      <c r="E86" s="90" t="n">
        <v>0.387100011</v>
      </c>
      <c r="F86" s="90" t="n">
        <v>0.682494866</v>
      </c>
      <c r="G86" s="90" t="n">
        <v>0.514097842</v>
      </c>
      <c r="H86" s="90" t="n">
        <v>0.585014254</v>
      </c>
      <c r="I86" s="90" t="n">
        <v>0.611018985</v>
      </c>
      <c r="J86" s="90" t="n">
        <v>0.572851131</v>
      </c>
      <c r="K86" s="90" t="n">
        <v>0.5490009850000001</v>
      </c>
      <c r="L86" s="90" t="n">
        <v>0.462059167</v>
      </c>
      <c r="M86" s="90" t="n">
        <v>0.51172505</v>
      </c>
      <c r="N86" s="90" t="n">
        <v>0.480665931</v>
      </c>
      <c r="O86" s="90" t="n">
        <v>0.529615136</v>
      </c>
      <c r="P86" s="90" t="n">
        <v>0.463451303</v>
      </c>
      <c r="Q86" s="90" t="n">
        <v>0.434039937</v>
      </c>
      <c r="R86" s="90" t="n">
        <v>0.433576434</v>
      </c>
      <c r="S86" s="90" t="n">
        <v>0.554834005</v>
      </c>
      <c r="T86" s="90" t="n">
        <v>0.494267672</v>
      </c>
      <c r="U86" s="90" t="n">
        <v>0.46402188</v>
      </c>
      <c r="V86" s="90" t="n">
        <v>0.447865134</v>
      </c>
      <c r="W86" s="90" t="n">
        <v>0.419398145</v>
      </c>
      <c r="X86" s="90" t="n">
        <v>0.422182204</v>
      </c>
      <c r="Y86" s="90" t="n">
        <v>0.414781488</v>
      </c>
      <c r="Z86" s="90" t="n">
        <v>0.484405788</v>
      </c>
      <c r="AA86" s="90" t="n">
        <v>0.439332726</v>
      </c>
      <c r="AB86" s="90" t="n">
        <v>0.412436428</v>
      </c>
      <c r="AC86" s="90" t="n">
        <v>0.394429453</v>
      </c>
      <c r="AD86" s="90" t="n">
        <v>0.409173922</v>
      </c>
      <c r="AE86" s="90" t="n">
        <v>0</v>
      </c>
      <c r="AF86" s="90" t="n">
        <v>0</v>
      </c>
      <c r="AG86" s="90" t="n">
        <v>0</v>
      </c>
    </row>
    <row r="87" ht="15.75" customHeight="1" s="120">
      <c r="A87" s="91" t="inlineStr">
        <is>
          <t>Louisiana</t>
        </is>
      </c>
      <c r="B87" s="83" t="inlineStr">
        <is>
          <t>Energy - CH4 - Coal Mining</t>
        </is>
      </c>
      <c r="C87" s="82" t="n">
        <v>0.038578637</v>
      </c>
      <c r="D87" s="82" t="n">
        <v>0.038154829</v>
      </c>
      <c r="E87" s="82" t="n">
        <v>0.039232512</v>
      </c>
      <c r="F87" s="82" t="n">
        <v>0.037948979</v>
      </c>
      <c r="G87" s="82" t="n">
        <v>0.041932774</v>
      </c>
      <c r="H87" s="82" t="n">
        <v>0.045032627</v>
      </c>
      <c r="I87" s="82" t="n">
        <v>0.039002445</v>
      </c>
      <c r="J87" s="82" t="n">
        <v>0.042925696</v>
      </c>
      <c r="K87" s="82" t="n">
        <v>0.038941901</v>
      </c>
      <c r="L87" s="82" t="n">
        <v>0.035757286</v>
      </c>
      <c r="M87" s="82" t="n">
        <v>0.044657254</v>
      </c>
      <c r="N87" s="82" t="n">
        <v>0.044985839</v>
      </c>
      <c r="O87" s="82" t="n">
        <v>0.046049766</v>
      </c>
      <c r="P87" s="82" t="n">
        <v>0.048774246</v>
      </c>
      <c r="Q87" s="82" t="n">
        <v>0.046073984</v>
      </c>
      <c r="R87" s="82" t="n">
        <v>0.050384717</v>
      </c>
      <c r="S87" s="82" t="n">
        <v>0.049815603</v>
      </c>
      <c r="T87" s="82" t="n">
        <v>0.037864218</v>
      </c>
      <c r="U87" s="82" t="n">
        <v>0.046534118</v>
      </c>
      <c r="V87" s="82" t="n">
        <v>0.044281882</v>
      </c>
      <c r="W87" s="82" t="n">
        <v>0.047769216</v>
      </c>
      <c r="X87" s="82" t="n">
        <v>0.101290112</v>
      </c>
      <c r="Y87" s="82" t="n">
        <v>0.048084045</v>
      </c>
      <c r="Z87" s="82" t="n">
        <v>0.033735117</v>
      </c>
      <c r="AA87" s="82" t="n">
        <v>0.031543424</v>
      </c>
      <c r="AB87" s="82" t="n">
        <v>0.041642163</v>
      </c>
      <c r="AC87" s="82" t="n">
        <v>0.033880422</v>
      </c>
      <c r="AD87" s="82" t="n">
        <v>0.025174195</v>
      </c>
      <c r="AE87" s="82" t="n">
        <v>0</v>
      </c>
      <c r="AF87" s="82" t="n">
        <v>0</v>
      </c>
      <c r="AG87" s="82" t="n">
        <v>0</v>
      </c>
    </row>
    <row r="88" ht="15.75" customHeight="1" s="120">
      <c r="A88" s="88" t="inlineStr">
        <is>
          <t>Louisiana</t>
        </is>
      </c>
      <c r="B88" s="89" t="inlineStr">
        <is>
          <t>Energy - CH4 - Abandoned Coal Mines</t>
        </is>
      </c>
      <c r="C88" s="90" t="n">
        <v>0</v>
      </c>
      <c r="D88" s="90" t="n">
        <v>0</v>
      </c>
      <c r="E88" s="90" t="n">
        <v>0</v>
      </c>
      <c r="F88" s="90" t="n">
        <v>0</v>
      </c>
      <c r="G88" s="90" t="n">
        <v>0</v>
      </c>
      <c r="H88" s="90" t="n">
        <v>0</v>
      </c>
      <c r="I88" s="90" t="n">
        <v>0</v>
      </c>
      <c r="J88" s="90" t="n">
        <v>0</v>
      </c>
      <c r="K88" s="90" t="n">
        <v>0</v>
      </c>
      <c r="L88" s="90" t="n">
        <v>0</v>
      </c>
      <c r="M88" s="90" t="n">
        <v>0</v>
      </c>
      <c r="N88" s="90" t="n">
        <v>0</v>
      </c>
      <c r="O88" s="90" t="n">
        <v>0</v>
      </c>
      <c r="P88" s="90" t="n">
        <v>0</v>
      </c>
      <c r="Q88" s="90" t="n">
        <v>0</v>
      </c>
      <c r="R88" s="90" t="n">
        <v>0</v>
      </c>
      <c r="S88" s="90" t="n">
        <v>0</v>
      </c>
      <c r="T88" s="90" t="n">
        <v>0</v>
      </c>
      <c r="U88" s="90" t="n">
        <v>0</v>
      </c>
      <c r="V88" s="90" t="n">
        <v>0</v>
      </c>
      <c r="W88" s="90" t="n">
        <v>0</v>
      </c>
      <c r="X88" s="90" t="n">
        <v>0</v>
      </c>
      <c r="Y88" s="90" t="n">
        <v>0</v>
      </c>
      <c r="Z88" s="90" t="n">
        <v>0</v>
      </c>
      <c r="AA88" s="90" t="n">
        <v>0</v>
      </c>
      <c r="AB88" s="90" t="n">
        <v>0</v>
      </c>
      <c r="AC88" s="90" t="n">
        <v>0</v>
      </c>
      <c r="AD88" s="90" t="n">
        <v>0</v>
      </c>
      <c r="AE88" s="90" t="n">
        <v>0</v>
      </c>
      <c r="AF88" s="90" t="n">
        <v>0</v>
      </c>
      <c r="AG88" s="90" t="n">
        <v>0</v>
      </c>
    </row>
    <row r="89" ht="15.75" customHeight="1" s="120">
      <c r="A89" s="91" t="inlineStr">
        <is>
          <t>Louisiana</t>
        </is>
      </c>
      <c r="B89" s="83" t="inlineStr">
        <is>
          <t>Energy - CH4 - Abandoned Coal Mines - Vented</t>
        </is>
      </c>
      <c r="C89" s="82" t="n">
        <v>0</v>
      </c>
      <c r="D89" s="82" t="n">
        <v>0</v>
      </c>
      <c r="E89" s="82" t="n">
        <v>0</v>
      </c>
      <c r="F89" s="82" t="n">
        <v>0</v>
      </c>
      <c r="G89" s="82" t="n">
        <v>0</v>
      </c>
      <c r="H89" s="82" t="n">
        <v>0</v>
      </c>
      <c r="I89" s="82" t="n">
        <v>0</v>
      </c>
      <c r="J89" s="82" t="n">
        <v>0</v>
      </c>
      <c r="K89" s="82" t="n">
        <v>0</v>
      </c>
      <c r="L89" s="82" t="n">
        <v>0</v>
      </c>
      <c r="M89" s="82" t="n">
        <v>0</v>
      </c>
      <c r="N89" s="82" t="n">
        <v>0</v>
      </c>
      <c r="O89" s="82" t="n">
        <v>0</v>
      </c>
      <c r="P89" s="82" t="n">
        <v>0</v>
      </c>
      <c r="Q89" s="82" t="n">
        <v>0</v>
      </c>
      <c r="R89" s="82" t="n">
        <v>0</v>
      </c>
      <c r="S89" s="82" t="n">
        <v>0</v>
      </c>
      <c r="T89" s="82" t="n">
        <v>0</v>
      </c>
      <c r="U89" s="82" t="n">
        <v>0</v>
      </c>
      <c r="V89" s="82" t="n">
        <v>0</v>
      </c>
      <c r="W89" s="82" t="n">
        <v>0</v>
      </c>
      <c r="X89" s="82" t="n">
        <v>0</v>
      </c>
      <c r="Y89" s="82" t="n">
        <v>0</v>
      </c>
      <c r="Z89" s="82" t="n">
        <v>0</v>
      </c>
      <c r="AA89" s="82" t="n">
        <v>0</v>
      </c>
      <c r="AB89" s="82" t="n">
        <v>0</v>
      </c>
      <c r="AC89" s="82" t="n">
        <v>0</v>
      </c>
      <c r="AD89" s="82" t="n">
        <v>0</v>
      </c>
      <c r="AE89" s="82" t="n">
        <v>0</v>
      </c>
      <c r="AF89" s="82" t="n">
        <v>0</v>
      </c>
      <c r="AG89" s="82" t="n">
        <v>0</v>
      </c>
    </row>
    <row r="90" ht="15.75" customHeight="1" s="120">
      <c r="A90" s="88" t="inlineStr">
        <is>
          <t>Louisiana</t>
        </is>
      </c>
      <c r="B90" s="89" t="inlineStr">
        <is>
          <t>Energy - CH4 - Abandoned Coal Mines - Sealed</t>
        </is>
      </c>
      <c r="C90" s="90" t="n">
        <v>0</v>
      </c>
      <c r="D90" s="90" t="n">
        <v>0</v>
      </c>
      <c r="E90" s="90" t="n">
        <v>0</v>
      </c>
      <c r="F90" s="90" t="n">
        <v>0</v>
      </c>
      <c r="G90" s="90" t="n">
        <v>0</v>
      </c>
      <c r="H90" s="90" t="n">
        <v>0</v>
      </c>
      <c r="I90" s="90" t="n">
        <v>0</v>
      </c>
      <c r="J90" s="90" t="n">
        <v>0</v>
      </c>
      <c r="K90" s="90" t="n">
        <v>0</v>
      </c>
      <c r="L90" s="90" t="n">
        <v>0</v>
      </c>
      <c r="M90" s="90" t="n">
        <v>0</v>
      </c>
      <c r="N90" s="90" t="n">
        <v>0</v>
      </c>
      <c r="O90" s="90" t="n">
        <v>0</v>
      </c>
      <c r="P90" s="90" t="n">
        <v>0</v>
      </c>
      <c r="Q90" s="90" t="n">
        <v>0</v>
      </c>
      <c r="R90" s="90" t="n">
        <v>0</v>
      </c>
      <c r="S90" s="90" t="n">
        <v>0</v>
      </c>
      <c r="T90" s="90" t="n">
        <v>0</v>
      </c>
      <c r="U90" s="90" t="n">
        <v>0</v>
      </c>
      <c r="V90" s="90" t="n">
        <v>0</v>
      </c>
      <c r="W90" s="90" t="n">
        <v>0</v>
      </c>
      <c r="X90" s="90" t="n">
        <v>0</v>
      </c>
      <c r="Y90" s="90" t="n">
        <v>0</v>
      </c>
      <c r="Z90" s="90" t="n">
        <v>0</v>
      </c>
      <c r="AA90" s="90" t="n">
        <v>0</v>
      </c>
      <c r="AB90" s="90" t="n">
        <v>0</v>
      </c>
      <c r="AC90" s="90" t="n">
        <v>0</v>
      </c>
      <c r="AD90" s="90" t="n">
        <v>0</v>
      </c>
      <c r="AE90" s="90" t="n">
        <v>0</v>
      </c>
      <c r="AF90" s="90" t="n">
        <v>0</v>
      </c>
      <c r="AG90" s="90" t="n">
        <v>0</v>
      </c>
    </row>
    <row r="91" ht="15.75" customHeight="1" s="120">
      <c r="A91" s="91" t="inlineStr">
        <is>
          <t>Louisiana</t>
        </is>
      </c>
      <c r="B91" s="83" t="inlineStr">
        <is>
          <t>Energy - CH4 - Abandoned Coal Mines - Flooded</t>
        </is>
      </c>
      <c r="C91" s="82" t="n">
        <v>0</v>
      </c>
      <c r="D91" s="82" t="n">
        <v>0</v>
      </c>
      <c r="E91" s="82" t="n">
        <v>0</v>
      </c>
      <c r="F91" s="82" t="n">
        <v>0</v>
      </c>
      <c r="G91" s="82" t="n">
        <v>0</v>
      </c>
      <c r="H91" s="82" t="n">
        <v>0</v>
      </c>
      <c r="I91" s="82" t="n">
        <v>0</v>
      </c>
      <c r="J91" s="82" t="n">
        <v>0</v>
      </c>
      <c r="K91" s="82" t="n">
        <v>0</v>
      </c>
      <c r="L91" s="82" t="n">
        <v>0</v>
      </c>
      <c r="M91" s="82" t="n">
        <v>0</v>
      </c>
      <c r="N91" s="82" t="n">
        <v>0</v>
      </c>
      <c r="O91" s="82" t="n">
        <v>0</v>
      </c>
      <c r="P91" s="82" t="n">
        <v>0</v>
      </c>
      <c r="Q91" s="82" t="n">
        <v>0</v>
      </c>
      <c r="R91" s="82" t="n">
        <v>0</v>
      </c>
      <c r="S91" s="82" t="n">
        <v>0</v>
      </c>
      <c r="T91" s="82" t="n">
        <v>0</v>
      </c>
      <c r="U91" s="82" t="n">
        <v>0</v>
      </c>
      <c r="V91" s="82" t="n">
        <v>0</v>
      </c>
      <c r="W91" s="82" t="n">
        <v>0</v>
      </c>
      <c r="X91" s="82" t="n">
        <v>0</v>
      </c>
      <c r="Y91" s="82" t="n">
        <v>0</v>
      </c>
      <c r="Z91" s="82" t="n">
        <v>0</v>
      </c>
      <c r="AA91" s="82" t="n">
        <v>0</v>
      </c>
      <c r="AB91" s="82" t="n">
        <v>0</v>
      </c>
      <c r="AC91" s="82" t="n">
        <v>0</v>
      </c>
      <c r="AD91" s="82" t="n">
        <v>0</v>
      </c>
      <c r="AE91" s="82" t="n">
        <v>0</v>
      </c>
      <c r="AF91" s="82" t="n">
        <v>0</v>
      </c>
      <c r="AG91" s="82" t="n">
        <v>0</v>
      </c>
    </row>
    <row r="92" ht="15.75" customHeight="1" s="120">
      <c r="A92" s="88" t="inlineStr">
        <is>
          <t>Maine</t>
        </is>
      </c>
      <c r="B92" s="89" t="inlineStr">
        <is>
          <t>Energy - CH4 - Coal Mining</t>
        </is>
      </c>
      <c r="C92" s="90" t="n">
        <v>0</v>
      </c>
      <c r="D92" s="90" t="n">
        <v>0</v>
      </c>
      <c r="E92" s="90" t="n">
        <v>0</v>
      </c>
      <c r="F92" s="90" t="n">
        <v>0</v>
      </c>
      <c r="G92" s="90" t="n">
        <v>0</v>
      </c>
      <c r="H92" s="90" t="n">
        <v>0</v>
      </c>
      <c r="I92" s="90" t="n">
        <v>0</v>
      </c>
      <c r="J92" s="90" t="n">
        <v>0</v>
      </c>
      <c r="K92" s="90" t="n">
        <v>0</v>
      </c>
      <c r="L92" s="90" t="n">
        <v>0</v>
      </c>
      <c r="M92" s="90" t="n">
        <v>0</v>
      </c>
      <c r="N92" s="90" t="n">
        <v>0</v>
      </c>
      <c r="O92" s="90" t="n">
        <v>0</v>
      </c>
      <c r="P92" s="90" t="n">
        <v>0</v>
      </c>
      <c r="Q92" s="90" t="n">
        <v>0</v>
      </c>
      <c r="R92" s="90" t="n">
        <v>0</v>
      </c>
      <c r="S92" s="90" t="n">
        <v>0</v>
      </c>
      <c r="T92" s="90" t="n">
        <v>0</v>
      </c>
      <c r="U92" s="90" t="n">
        <v>0</v>
      </c>
      <c r="V92" s="90" t="n">
        <v>0</v>
      </c>
      <c r="W92" s="90" t="n">
        <v>0</v>
      </c>
      <c r="X92" s="90" t="n">
        <v>0</v>
      </c>
      <c r="Y92" s="90" t="n">
        <v>0</v>
      </c>
      <c r="Z92" s="90" t="n">
        <v>0</v>
      </c>
      <c r="AA92" s="90" t="n">
        <v>0</v>
      </c>
      <c r="AB92" s="90" t="n">
        <v>0</v>
      </c>
      <c r="AC92" s="90" t="n">
        <v>0</v>
      </c>
      <c r="AD92" s="90" t="n">
        <v>0</v>
      </c>
      <c r="AE92" s="90" t="n">
        <v>0</v>
      </c>
      <c r="AF92" s="90" t="n">
        <v>0</v>
      </c>
      <c r="AG92" s="90" t="n">
        <v>0</v>
      </c>
    </row>
    <row r="93" ht="15.75" customHeight="1" s="120">
      <c r="A93" s="91" t="inlineStr">
        <is>
          <t>Maine</t>
        </is>
      </c>
      <c r="B93" s="83" t="inlineStr">
        <is>
          <t>Energy - CH4 - Abandoned Coal Mines</t>
        </is>
      </c>
      <c r="C93" s="82" t="n">
        <v>0</v>
      </c>
      <c r="D93" s="82" t="n">
        <v>0</v>
      </c>
      <c r="E93" s="82" t="n">
        <v>0</v>
      </c>
      <c r="F93" s="82" t="n">
        <v>0</v>
      </c>
      <c r="G93" s="82" t="n">
        <v>0</v>
      </c>
      <c r="H93" s="82" t="n">
        <v>0</v>
      </c>
      <c r="I93" s="82" t="n">
        <v>0</v>
      </c>
      <c r="J93" s="82" t="n">
        <v>0</v>
      </c>
      <c r="K93" s="82" t="n">
        <v>0</v>
      </c>
      <c r="L93" s="82" t="n">
        <v>0</v>
      </c>
      <c r="M93" s="82" t="n">
        <v>0</v>
      </c>
      <c r="N93" s="82" t="n">
        <v>0</v>
      </c>
      <c r="O93" s="82" t="n">
        <v>0</v>
      </c>
      <c r="P93" s="82" t="n">
        <v>0</v>
      </c>
      <c r="Q93" s="82" t="n">
        <v>0</v>
      </c>
      <c r="R93" s="82" t="n">
        <v>0</v>
      </c>
      <c r="S93" s="82" t="n">
        <v>0</v>
      </c>
      <c r="T93" s="82" t="n">
        <v>0</v>
      </c>
      <c r="U93" s="82" t="n">
        <v>0</v>
      </c>
      <c r="V93" s="82" t="n">
        <v>0</v>
      </c>
      <c r="W93" s="82" t="n">
        <v>0</v>
      </c>
      <c r="X93" s="82" t="n">
        <v>0</v>
      </c>
      <c r="Y93" s="82" t="n">
        <v>0</v>
      </c>
      <c r="Z93" s="82" t="n">
        <v>0</v>
      </c>
      <c r="AA93" s="82" t="n">
        <v>0</v>
      </c>
      <c r="AB93" s="82" t="n">
        <v>0</v>
      </c>
      <c r="AC93" s="82" t="n">
        <v>0</v>
      </c>
      <c r="AD93" s="82" t="n">
        <v>0</v>
      </c>
      <c r="AE93" s="82" t="n">
        <v>0</v>
      </c>
      <c r="AF93" s="82" t="n">
        <v>0</v>
      </c>
      <c r="AG93" s="82" t="n">
        <v>0</v>
      </c>
    </row>
    <row r="94" ht="15.75" customHeight="1" s="120">
      <c r="A94" s="88" t="inlineStr">
        <is>
          <t>Maine</t>
        </is>
      </c>
      <c r="B94" s="89" t="inlineStr">
        <is>
          <t>Energy - CH4 - Abandoned Coal Mines - Vented</t>
        </is>
      </c>
      <c r="C94" s="90" t="n">
        <v>0</v>
      </c>
      <c r="D94" s="90" t="n">
        <v>0</v>
      </c>
      <c r="E94" s="90" t="n">
        <v>0</v>
      </c>
      <c r="F94" s="90" t="n">
        <v>0</v>
      </c>
      <c r="G94" s="90" t="n">
        <v>0</v>
      </c>
      <c r="H94" s="90" t="n">
        <v>0</v>
      </c>
      <c r="I94" s="90" t="n">
        <v>0</v>
      </c>
      <c r="J94" s="90" t="n">
        <v>0</v>
      </c>
      <c r="K94" s="90" t="n">
        <v>0</v>
      </c>
      <c r="L94" s="90" t="n">
        <v>0</v>
      </c>
      <c r="M94" s="90" t="n">
        <v>0</v>
      </c>
      <c r="N94" s="90" t="n">
        <v>0</v>
      </c>
      <c r="O94" s="90" t="n">
        <v>0</v>
      </c>
      <c r="P94" s="90" t="n">
        <v>0</v>
      </c>
      <c r="Q94" s="90" t="n">
        <v>0</v>
      </c>
      <c r="R94" s="90" t="n">
        <v>0</v>
      </c>
      <c r="S94" s="90" t="n">
        <v>0</v>
      </c>
      <c r="T94" s="90" t="n">
        <v>0</v>
      </c>
      <c r="U94" s="90" t="n">
        <v>0</v>
      </c>
      <c r="V94" s="90" t="n">
        <v>0</v>
      </c>
      <c r="W94" s="90" t="n">
        <v>0</v>
      </c>
      <c r="X94" s="90" t="n">
        <v>0</v>
      </c>
      <c r="Y94" s="90" t="n">
        <v>0</v>
      </c>
      <c r="Z94" s="90" t="n">
        <v>0</v>
      </c>
      <c r="AA94" s="90" t="n">
        <v>0</v>
      </c>
      <c r="AB94" s="90" t="n">
        <v>0</v>
      </c>
      <c r="AC94" s="90" t="n">
        <v>0</v>
      </c>
      <c r="AD94" s="90" t="n">
        <v>0</v>
      </c>
      <c r="AE94" s="90" t="n">
        <v>0</v>
      </c>
      <c r="AF94" s="90" t="n">
        <v>0</v>
      </c>
      <c r="AG94" s="90" t="n">
        <v>0</v>
      </c>
    </row>
    <row r="95" ht="15.75" customHeight="1" s="120">
      <c r="A95" s="91" t="inlineStr">
        <is>
          <t>Maine</t>
        </is>
      </c>
      <c r="B95" s="83" t="inlineStr">
        <is>
          <t>Energy - CH4 - Abandoned Coal Mines - Sealed</t>
        </is>
      </c>
      <c r="C95" s="82" t="n">
        <v>0</v>
      </c>
      <c r="D95" s="82" t="n">
        <v>0</v>
      </c>
      <c r="E95" s="82" t="n">
        <v>0</v>
      </c>
      <c r="F95" s="82" t="n">
        <v>0</v>
      </c>
      <c r="G95" s="82" t="n">
        <v>0</v>
      </c>
      <c r="H95" s="82" t="n">
        <v>0</v>
      </c>
      <c r="I95" s="82" t="n">
        <v>0</v>
      </c>
      <c r="J95" s="82" t="n">
        <v>0</v>
      </c>
      <c r="K95" s="82" t="n">
        <v>0</v>
      </c>
      <c r="L95" s="82" t="n">
        <v>0</v>
      </c>
      <c r="M95" s="82" t="n">
        <v>0</v>
      </c>
      <c r="N95" s="82" t="n">
        <v>0</v>
      </c>
      <c r="O95" s="82" t="n">
        <v>0</v>
      </c>
      <c r="P95" s="82" t="n">
        <v>0</v>
      </c>
      <c r="Q95" s="82" t="n">
        <v>0</v>
      </c>
      <c r="R95" s="82" t="n">
        <v>0</v>
      </c>
      <c r="S95" s="82" t="n">
        <v>0</v>
      </c>
      <c r="T95" s="82" t="n">
        <v>0</v>
      </c>
      <c r="U95" s="82" t="n">
        <v>0</v>
      </c>
      <c r="V95" s="82" t="n">
        <v>0</v>
      </c>
      <c r="W95" s="82" t="n">
        <v>0</v>
      </c>
      <c r="X95" s="82" t="n">
        <v>0</v>
      </c>
      <c r="Y95" s="82" t="n">
        <v>0</v>
      </c>
      <c r="Z95" s="82" t="n">
        <v>0</v>
      </c>
      <c r="AA95" s="82" t="n">
        <v>0</v>
      </c>
      <c r="AB95" s="82" t="n">
        <v>0</v>
      </c>
      <c r="AC95" s="82" t="n">
        <v>0</v>
      </c>
      <c r="AD95" s="82" t="n">
        <v>0</v>
      </c>
      <c r="AE95" s="82" t="n">
        <v>0</v>
      </c>
      <c r="AF95" s="82" t="n">
        <v>0</v>
      </c>
      <c r="AG95" s="82" t="n">
        <v>0</v>
      </c>
    </row>
    <row r="96" ht="15.75" customHeight="1" s="120">
      <c r="A96" s="88" t="inlineStr">
        <is>
          <t>Maine</t>
        </is>
      </c>
      <c r="B96" s="89" t="inlineStr">
        <is>
          <t>Energy - CH4 - Abandoned Coal Mines - Flooded</t>
        </is>
      </c>
      <c r="C96" s="90" t="n">
        <v>0</v>
      </c>
      <c r="D96" s="90" t="n">
        <v>0</v>
      </c>
      <c r="E96" s="90" t="n">
        <v>0</v>
      </c>
      <c r="F96" s="90" t="n">
        <v>0</v>
      </c>
      <c r="G96" s="90" t="n">
        <v>0</v>
      </c>
      <c r="H96" s="90" t="n">
        <v>0</v>
      </c>
      <c r="I96" s="90" t="n">
        <v>0</v>
      </c>
      <c r="J96" s="90" t="n">
        <v>0</v>
      </c>
      <c r="K96" s="90" t="n">
        <v>0</v>
      </c>
      <c r="L96" s="90" t="n">
        <v>0</v>
      </c>
      <c r="M96" s="90" t="n">
        <v>0</v>
      </c>
      <c r="N96" s="90" t="n">
        <v>0</v>
      </c>
      <c r="O96" s="90" t="n">
        <v>0</v>
      </c>
      <c r="P96" s="90" t="n">
        <v>0</v>
      </c>
      <c r="Q96" s="90" t="n">
        <v>0</v>
      </c>
      <c r="R96" s="90" t="n">
        <v>0</v>
      </c>
      <c r="S96" s="90" t="n">
        <v>0</v>
      </c>
      <c r="T96" s="90" t="n">
        <v>0</v>
      </c>
      <c r="U96" s="90" t="n">
        <v>0</v>
      </c>
      <c r="V96" s="90" t="n">
        <v>0</v>
      </c>
      <c r="W96" s="90" t="n">
        <v>0</v>
      </c>
      <c r="X96" s="90" t="n">
        <v>0</v>
      </c>
      <c r="Y96" s="90" t="n">
        <v>0</v>
      </c>
      <c r="Z96" s="90" t="n">
        <v>0</v>
      </c>
      <c r="AA96" s="90" t="n">
        <v>0</v>
      </c>
      <c r="AB96" s="90" t="n">
        <v>0</v>
      </c>
      <c r="AC96" s="90" t="n">
        <v>0</v>
      </c>
      <c r="AD96" s="90" t="n">
        <v>0</v>
      </c>
      <c r="AE96" s="90" t="n">
        <v>0</v>
      </c>
      <c r="AF96" s="90" t="n">
        <v>0</v>
      </c>
      <c r="AG96" s="90" t="n">
        <v>0</v>
      </c>
    </row>
    <row r="97" ht="15.75" customHeight="1" s="120">
      <c r="A97" s="91" t="inlineStr">
        <is>
          <t>Maryland</t>
        </is>
      </c>
      <c r="B97" s="83" t="inlineStr">
        <is>
          <t>Energy - CH4 - Coal Mining</t>
        </is>
      </c>
      <c r="C97" s="82" t="n">
        <v>0.245267504</v>
      </c>
      <c r="D97" s="82" t="n">
        <v>0.269159963</v>
      </c>
      <c r="E97" s="82" t="n">
        <v>0.236602936</v>
      </c>
      <c r="F97" s="82" t="n">
        <v>0.107907429</v>
      </c>
      <c r="G97" s="82" t="n">
        <v>0.112302924</v>
      </c>
      <c r="H97" s="82" t="n">
        <v>0.112297673</v>
      </c>
      <c r="I97" s="82" t="n">
        <v>0.122291832</v>
      </c>
      <c r="J97" s="82" t="n">
        <v>0.126454043</v>
      </c>
      <c r="K97" s="82" t="n">
        <v>0.118787896</v>
      </c>
      <c r="L97" s="82" t="n">
        <v>0.106251456</v>
      </c>
      <c r="M97" s="82" t="n">
        <v>0.156338325</v>
      </c>
      <c r="N97" s="82" t="n">
        <v>0.160608251</v>
      </c>
      <c r="O97" s="82" t="n">
        <v>0.189893418</v>
      </c>
      <c r="P97" s="82" t="n">
        <v>0.18511082</v>
      </c>
      <c r="Q97" s="82" t="n">
        <v>0.194445002</v>
      </c>
      <c r="R97" s="82" t="n">
        <v>0.199000418</v>
      </c>
      <c r="S97" s="82" t="n">
        <v>0.205898035</v>
      </c>
      <c r="T97" s="82" t="n">
        <v>0.123558006</v>
      </c>
      <c r="U97" s="82" t="n">
        <v>0.153858906</v>
      </c>
      <c r="V97" s="82" t="n">
        <v>0.12900427</v>
      </c>
      <c r="W97" s="82" t="n">
        <v>0.139223482</v>
      </c>
      <c r="X97" s="82" t="n">
        <v>0.153600223</v>
      </c>
      <c r="Y97" s="82" t="n">
        <v>0.114172172</v>
      </c>
      <c r="Z97" s="82" t="n">
        <v>0.09635790499999999</v>
      </c>
      <c r="AA97" s="82" t="n">
        <v>0.097706664</v>
      </c>
      <c r="AB97" s="82" t="n">
        <v>0.09929495100000001</v>
      </c>
      <c r="AC97" s="82" t="n">
        <v>0.074768576</v>
      </c>
      <c r="AD97" s="82" t="n">
        <v>0.08676449999999999</v>
      </c>
      <c r="AE97" s="82" t="n">
        <v>0</v>
      </c>
      <c r="AF97" s="82" t="n">
        <v>0</v>
      </c>
      <c r="AG97" s="82" t="n">
        <v>0</v>
      </c>
    </row>
    <row r="98" ht="15.75" customHeight="1" s="120">
      <c r="A98" s="88" t="inlineStr">
        <is>
          <t>Maryland</t>
        </is>
      </c>
      <c r="B98" s="89" t="inlineStr">
        <is>
          <t>Energy - CH4 - Abandoned Coal Mines</t>
        </is>
      </c>
      <c r="C98" s="90" t="n">
        <v>0.039320766</v>
      </c>
      <c r="D98" s="90" t="n">
        <v>0.025978644</v>
      </c>
      <c r="E98" s="90" t="n">
        <v>0.019151526</v>
      </c>
      <c r="F98" s="90" t="n">
        <v>0.015355474</v>
      </c>
      <c r="G98" s="90" t="n">
        <v>0.01310533</v>
      </c>
      <c r="H98" s="90" t="n">
        <v>0.011680551</v>
      </c>
      <c r="I98" s="90" t="n">
        <v>0.01071406</v>
      </c>
      <c r="J98" s="90" t="n">
        <v>0.01001314</v>
      </c>
      <c r="K98" s="90" t="n">
        <v>0.009473855</v>
      </c>
      <c r="L98" s="90" t="n">
        <v>0.009038475000000001</v>
      </c>
      <c r="M98" s="90" t="n">
        <v>0.008673793000000001</v>
      </c>
      <c r="N98" s="90" t="n">
        <v>0.008359910999999999</v>
      </c>
      <c r="O98" s="90" t="n">
        <v>0.008084333000000001</v>
      </c>
      <c r="P98" s="90" t="n">
        <v>0.007838817999999999</v>
      </c>
      <c r="Q98" s="90" t="n">
        <v>0.007617655</v>
      </c>
      <c r="R98" s="90" t="n">
        <v>0.007416708</v>
      </c>
      <c r="S98" s="90" t="n">
        <v>0.007232858</v>
      </c>
      <c r="T98" s="90" t="n">
        <v>0.007063682</v>
      </c>
      <c r="U98" s="90" t="n">
        <v>0.006907244</v>
      </c>
      <c r="V98" s="90" t="n">
        <v>0.006761967</v>
      </c>
      <c r="W98" s="90" t="n">
        <v>0.006626547</v>
      </c>
      <c r="X98" s="90" t="n">
        <v>0.006499888</v>
      </c>
      <c r="Y98" s="90" t="n">
        <v>0.006381063</v>
      </c>
      <c r="Z98" s="90" t="n">
        <v>0.00626928</v>
      </c>
      <c r="AA98" s="90" t="n">
        <v>0.006163853</v>
      </c>
      <c r="AB98" s="90" t="n">
        <v>0.006064191</v>
      </c>
      <c r="AC98" s="90" t="n">
        <v>0.005969776</v>
      </c>
      <c r="AD98" s="90" t="n">
        <v>0.005880153</v>
      </c>
      <c r="AE98" s="90" t="n">
        <v>0</v>
      </c>
      <c r="AF98" s="90" t="n">
        <v>0</v>
      </c>
      <c r="AG98" s="90" t="n">
        <v>0</v>
      </c>
    </row>
    <row r="99" ht="15.75" customHeight="1" s="120">
      <c r="A99" s="91" t="inlineStr">
        <is>
          <t>Maryland</t>
        </is>
      </c>
      <c r="B99" s="83" t="inlineStr">
        <is>
          <t>Energy - CH4 - Abandoned Coal Mines - Vented</t>
        </is>
      </c>
      <c r="C99" s="82" t="n">
        <v>0.004915096</v>
      </c>
      <c r="D99" s="82" t="n">
        <v>0.003247331</v>
      </c>
      <c r="E99" s="82" t="n">
        <v>0.002393941</v>
      </c>
      <c r="F99" s="82" t="n">
        <v>0.001919434</v>
      </c>
      <c r="G99" s="82" t="n">
        <v>0.001638166</v>
      </c>
      <c r="H99" s="82" t="n">
        <v>0.001460069</v>
      </c>
      <c r="I99" s="82" t="n">
        <v>0.001339257</v>
      </c>
      <c r="J99" s="82" t="n">
        <v>0.001251642</v>
      </c>
      <c r="K99" s="82" t="n">
        <v>0.001184232</v>
      </c>
      <c r="L99" s="82" t="n">
        <v>0.001129809</v>
      </c>
      <c r="M99" s="82" t="n">
        <v>0.001084224</v>
      </c>
      <c r="N99" s="82" t="n">
        <v>0.001044989</v>
      </c>
      <c r="O99" s="82" t="n">
        <v>0.001010542</v>
      </c>
      <c r="P99" s="82" t="n">
        <v>0.000979852</v>
      </c>
      <c r="Q99" s="82" t="n">
        <v>0.0009522070000000001</v>
      </c>
      <c r="R99" s="82" t="n">
        <v>0.000927088</v>
      </c>
      <c r="S99" s="82" t="n">
        <v>0.000904107</v>
      </c>
      <c r="T99" s="82" t="n">
        <v>0.00088296</v>
      </c>
      <c r="U99" s="82" t="n">
        <v>0.000863406</v>
      </c>
      <c r="V99" s="82" t="n">
        <v>0.000845246</v>
      </c>
      <c r="W99" s="82" t="n">
        <v>0.000828318</v>
      </c>
      <c r="X99" s="82" t="n">
        <v>0.000812486</v>
      </c>
      <c r="Y99" s="82" t="n">
        <v>0.000797633</v>
      </c>
      <c r="Z99" s="82" t="n">
        <v>0.00078366</v>
      </c>
      <c r="AA99" s="82" t="n">
        <v>0.000770482</v>
      </c>
      <c r="AB99" s="82" t="n">
        <v>0.000758024</v>
      </c>
      <c r="AC99" s="82" t="n">
        <v>0.0007462220000000001</v>
      </c>
      <c r="AD99" s="82" t="n">
        <v>0.000735019</v>
      </c>
      <c r="AE99" s="82" t="n">
        <v>0</v>
      </c>
      <c r="AF99" s="82" t="n">
        <v>0</v>
      </c>
      <c r="AG99" s="82" t="n">
        <v>0</v>
      </c>
    </row>
    <row r="100" ht="15.75" customHeight="1" s="120">
      <c r="A100" s="88" t="inlineStr">
        <is>
          <t>Maryland</t>
        </is>
      </c>
      <c r="B100" s="89" t="inlineStr">
        <is>
          <t>Energy - CH4 - Abandoned Coal Mines - Sealed</t>
        </is>
      </c>
      <c r="C100" s="90" t="n">
        <v>0.009830192</v>
      </c>
      <c r="D100" s="90" t="n">
        <v>0.006494661</v>
      </c>
      <c r="E100" s="90" t="n">
        <v>0.004787882</v>
      </c>
      <c r="F100" s="90" t="n">
        <v>0.003838869</v>
      </c>
      <c r="G100" s="90" t="n">
        <v>0.003276333</v>
      </c>
      <c r="H100" s="90" t="n">
        <v>0.002920138</v>
      </c>
      <c r="I100" s="90" t="n">
        <v>0.002678515</v>
      </c>
      <c r="J100" s="90" t="n">
        <v>0.002503285</v>
      </c>
      <c r="K100" s="90" t="n">
        <v>0.002368464</v>
      </c>
      <c r="L100" s="90" t="n">
        <v>0.002259619</v>
      </c>
      <c r="M100" s="90" t="n">
        <v>0.002168448</v>
      </c>
      <c r="N100" s="90" t="n">
        <v>0.002089978</v>
      </c>
      <c r="O100" s="90" t="n">
        <v>0.002021083</v>
      </c>
      <c r="P100" s="90" t="n">
        <v>0.001959704</v>
      </c>
      <c r="Q100" s="90" t="n">
        <v>0.001904414</v>
      </c>
      <c r="R100" s="90" t="n">
        <v>0.001854177</v>
      </c>
      <c r="S100" s="90" t="n">
        <v>0.001808215</v>
      </c>
      <c r="T100" s="90" t="n">
        <v>0.001765921</v>
      </c>
      <c r="U100" s="90" t="n">
        <v>0.001726811</v>
      </c>
      <c r="V100" s="90" t="n">
        <v>0.001690492</v>
      </c>
      <c r="W100" s="90" t="n">
        <v>0.001656637</v>
      </c>
      <c r="X100" s="90" t="n">
        <v>0.001624972</v>
      </c>
      <c r="Y100" s="90" t="n">
        <v>0.001595266</v>
      </c>
      <c r="Z100" s="90" t="n">
        <v>0.00156732</v>
      </c>
      <c r="AA100" s="90" t="n">
        <v>0.001540963</v>
      </c>
      <c r="AB100" s="90" t="n">
        <v>0.001516048</v>
      </c>
      <c r="AC100" s="90" t="n">
        <v>0.001492444</v>
      </c>
      <c r="AD100" s="90" t="n">
        <v>0.001470038</v>
      </c>
      <c r="AE100" s="90" t="n">
        <v>0</v>
      </c>
      <c r="AF100" s="90" t="n">
        <v>0</v>
      </c>
      <c r="AG100" s="90" t="n">
        <v>0</v>
      </c>
    </row>
    <row r="101" ht="15.75" customHeight="1" s="120">
      <c r="A101" s="91" t="inlineStr">
        <is>
          <t>Maryland</t>
        </is>
      </c>
      <c r="B101" s="83" t="inlineStr">
        <is>
          <t>Energy - CH4 - Abandoned Coal Mines - Flooded</t>
        </is>
      </c>
      <c r="C101" s="82" t="n">
        <v>0.024575479</v>
      </c>
      <c r="D101" s="82" t="n">
        <v>0.016236653</v>
      </c>
      <c r="E101" s="82" t="n">
        <v>0.011969704</v>
      </c>
      <c r="F101" s="82" t="n">
        <v>0.009597171999999999</v>
      </c>
      <c r="G101" s="82" t="n">
        <v>0.008190831000000001</v>
      </c>
      <c r="H101" s="82" t="n">
        <v>0.007300344</v>
      </c>
      <c r="I101" s="82" t="n">
        <v>0.006696287</v>
      </c>
      <c r="J101" s="82" t="n">
        <v>0.006258212</v>
      </c>
      <c r="K101" s="82" t="n">
        <v>0.005921159</v>
      </c>
      <c r="L101" s="82" t="n">
        <v>0.005649047</v>
      </c>
      <c r="M101" s="82" t="n">
        <v>0.005421121</v>
      </c>
      <c r="N101" s="82" t="n">
        <v>0.005224944</v>
      </c>
      <c r="O101" s="82" t="n">
        <v>0.005052708</v>
      </c>
      <c r="P101" s="82" t="n">
        <v>0.004899261</v>
      </c>
      <c r="Q101" s="82" t="n">
        <v>0.004761034</v>
      </c>
      <c r="R101" s="82" t="n">
        <v>0.004635442</v>
      </c>
      <c r="S101" s="82" t="n">
        <v>0.004520536</v>
      </c>
      <c r="T101" s="82" t="n">
        <v>0.004414801</v>
      </c>
      <c r="U101" s="82" t="n">
        <v>0.004317028</v>
      </c>
      <c r="V101" s="82" t="n">
        <v>0.00422623</v>
      </c>
      <c r="W101" s="82" t="n">
        <v>0.004141592</v>
      </c>
      <c r="X101" s="82" t="n">
        <v>0.00406243</v>
      </c>
      <c r="Y101" s="82" t="n">
        <v>0.003988165</v>
      </c>
      <c r="Z101" s="82" t="n">
        <v>0.0039183</v>
      </c>
      <c r="AA101" s="82" t="n">
        <v>0.003852408</v>
      </c>
      <c r="AB101" s="82" t="n">
        <v>0.003790119</v>
      </c>
      <c r="AC101" s="82" t="n">
        <v>0.00373111</v>
      </c>
      <c r="AD101" s="82" t="n">
        <v>0.003675096</v>
      </c>
      <c r="AE101" s="82" t="n">
        <v>0</v>
      </c>
      <c r="AF101" s="82" t="n">
        <v>0</v>
      </c>
      <c r="AG101" s="82" t="n">
        <v>0</v>
      </c>
    </row>
    <row r="102" ht="15.75" customHeight="1" s="120">
      <c r="A102" s="88" t="inlineStr">
        <is>
          <t>Massachusetts</t>
        </is>
      </c>
      <c r="B102" s="89" t="inlineStr">
        <is>
          <t>Energy - CH4 - Coal Mining</t>
        </is>
      </c>
      <c r="C102" s="90" t="n">
        <v>0</v>
      </c>
      <c r="D102" s="90" t="n">
        <v>0</v>
      </c>
      <c r="E102" s="90" t="n">
        <v>0</v>
      </c>
      <c r="F102" s="90" t="n">
        <v>0</v>
      </c>
      <c r="G102" s="90" t="n">
        <v>0</v>
      </c>
      <c r="H102" s="90" t="n">
        <v>0</v>
      </c>
      <c r="I102" s="90" t="n">
        <v>0</v>
      </c>
      <c r="J102" s="90" t="n">
        <v>0</v>
      </c>
      <c r="K102" s="90" t="n">
        <v>0</v>
      </c>
      <c r="L102" s="90" t="n">
        <v>0</v>
      </c>
      <c r="M102" s="90" t="n">
        <v>0</v>
      </c>
      <c r="N102" s="90" t="n">
        <v>0</v>
      </c>
      <c r="O102" s="90" t="n">
        <v>0</v>
      </c>
      <c r="P102" s="90" t="n">
        <v>0</v>
      </c>
      <c r="Q102" s="90" t="n">
        <v>0</v>
      </c>
      <c r="R102" s="90" t="n">
        <v>0</v>
      </c>
      <c r="S102" s="90" t="n">
        <v>0</v>
      </c>
      <c r="T102" s="90" t="n">
        <v>0</v>
      </c>
      <c r="U102" s="90" t="n">
        <v>0</v>
      </c>
      <c r="V102" s="90" t="n">
        <v>0</v>
      </c>
      <c r="W102" s="90" t="n">
        <v>0</v>
      </c>
      <c r="X102" s="90" t="n">
        <v>0</v>
      </c>
      <c r="Y102" s="90" t="n">
        <v>0</v>
      </c>
      <c r="Z102" s="90" t="n">
        <v>0</v>
      </c>
      <c r="AA102" s="90" t="n">
        <v>0</v>
      </c>
      <c r="AB102" s="90" t="n">
        <v>0</v>
      </c>
      <c r="AC102" s="90" t="n">
        <v>0</v>
      </c>
      <c r="AD102" s="90" t="n">
        <v>0</v>
      </c>
      <c r="AE102" s="90" t="n">
        <v>0</v>
      </c>
      <c r="AF102" s="90" t="n">
        <v>0</v>
      </c>
      <c r="AG102" s="90" t="n">
        <v>0</v>
      </c>
    </row>
    <row r="103" ht="15.75" customHeight="1" s="120">
      <c r="A103" s="91" t="inlineStr">
        <is>
          <t>Massachusetts</t>
        </is>
      </c>
      <c r="B103" s="83" t="inlineStr">
        <is>
          <t>Energy - CH4 - Abandoned Coal Mines</t>
        </is>
      </c>
      <c r="C103" s="82" t="n">
        <v>0</v>
      </c>
      <c r="D103" s="82" t="n">
        <v>0</v>
      </c>
      <c r="E103" s="82" t="n">
        <v>0</v>
      </c>
      <c r="F103" s="82" t="n">
        <v>0</v>
      </c>
      <c r="G103" s="82" t="n">
        <v>0</v>
      </c>
      <c r="H103" s="82" t="n">
        <v>0</v>
      </c>
      <c r="I103" s="82" t="n">
        <v>0</v>
      </c>
      <c r="J103" s="82" t="n">
        <v>0</v>
      </c>
      <c r="K103" s="82" t="n">
        <v>0</v>
      </c>
      <c r="L103" s="82" t="n">
        <v>0</v>
      </c>
      <c r="M103" s="82" t="n">
        <v>0</v>
      </c>
      <c r="N103" s="82" t="n">
        <v>0</v>
      </c>
      <c r="O103" s="82" t="n">
        <v>0</v>
      </c>
      <c r="P103" s="82" t="n">
        <v>0</v>
      </c>
      <c r="Q103" s="82" t="n">
        <v>0</v>
      </c>
      <c r="R103" s="82" t="n">
        <v>0</v>
      </c>
      <c r="S103" s="82" t="n">
        <v>0</v>
      </c>
      <c r="T103" s="82" t="n">
        <v>0</v>
      </c>
      <c r="U103" s="82" t="n">
        <v>0</v>
      </c>
      <c r="V103" s="82" t="n">
        <v>0</v>
      </c>
      <c r="W103" s="82" t="n">
        <v>0</v>
      </c>
      <c r="X103" s="82" t="n">
        <v>0</v>
      </c>
      <c r="Y103" s="82" t="n">
        <v>0</v>
      </c>
      <c r="Z103" s="82" t="n">
        <v>0</v>
      </c>
      <c r="AA103" s="82" t="n">
        <v>0</v>
      </c>
      <c r="AB103" s="82" t="n">
        <v>0</v>
      </c>
      <c r="AC103" s="82" t="n">
        <v>0</v>
      </c>
      <c r="AD103" s="82" t="n">
        <v>0</v>
      </c>
      <c r="AE103" s="82" t="n">
        <v>0</v>
      </c>
      <c r="AF103" s="82" t="n">
        <v>0</v>
      </c>
      <c r="AG103" s="82" t="n">
        <v>0</v>
      </c>
    </row>
    <row r="104" ht="15.75" customHeight="1" s="120">
      <c r="A104" s="88" t="inlineStr">
        <is>
          <t>Massachusetts</t>
        </is>
      </c>
      <c r="B104" s="89" t="inlineStr">
        <is>
          <t>Energy - CH4 - Abandoned Coal Mines - Vented</t>
        </is>
      </c>
      <c r="C104" s="90" t="n">
        <v>0</v>
      </c>
      <c r="D104" s="90" t="n">
        <v>0</v>
      </c>
      <c r="E104" s="90" t="n">
        <v>0</v>
      </c>
      <c r="F104" s="90" t="n">
        <v>0</v>
      </c>
      <c r="G104" s="90" t="n">
        <v>0</v>
      </c>
      <c r="H104" s="90" t="n">
        <v>0</v>
      </c>
      <c r="I104" s="90" t="n">
        <v>0</v>
      </c>
      <c r="J104" s="90" t="n">
        <v>0</v>
      </c>
      <c r="K104" s="90" t="n">
        <v>0</v>
      </c>
      <c r="L104" s="90" t="n">
        <v>0</v>
      </c>
      <c r="M104" s="90" t="n">
        <v>0</v>
      </c>
      <c r="N104" s="90" t="n">
        <v>0</v>
      </c>
      <c r="O104" s="90" t="n">
        <v>0</v>
      </c>
      <c r="P104" s="90" t="n">
        <v>0</v>
      </c>
      <c r="Q104" s="90" t="n">
        <v>0</v>
      </c>
      <c r="R104" s="90" t="n">
        <v>0</v>
      </c>
      <c r="S104" s="90" t="n">
        <v>0</v>
      </c>
      <c r="T104" s="90" t="n">
        <v>0</v>
      </c>
      <c r="U104" s="90" t="n">
        <v>0</v>
      </c>
      <c r="V104" s="90" t="n">
        <v>0</v>
      </c>
      <c r="W104" s="90" t="n">
        <v>0</v>
      </c>
      <c r="X104" s="90" t="n">
        <v>0</v>
      </c>
      <c r="Y104" s="90" t="n">
        <v>0</v>
      </c>
      <c r="Z104" s="90" t="n">
        <v>0</v>
      </c>
      <c r="AA104" s="90" t="n">
        <v>0</v>
      </c>
      <c r="AB104" s="90" t="n">
        <v>0</v>
      </c>
      <c r="AC104" s="90" t="n">
        <v>0</v>
      </c>
      <c r="AD104" s="90" t="n">
        <v>0</v>
      </c>
      <c r="AE104" s="90" t="n">
        <v>0</v>
      </c>
      <c r="AF104" s="90" t="n">
        <v>0</v>
      </c>
      <c r="AG104" s="90" t="n">
        <v>0</v>
      </c>
    </row>
    <row r="105" ht="15.75" customHeight="1" s="120">
      <c r="A105" s="91" t="inlineStr">
        <is>
          <t>Massachusetts</t>
        </is>
      </c>
      <c r="B105" s="83" t="inlineStr">
        <is>
          <t>Energy - CH4 - Abandoned Coal Mines - Sealed</t>
        </is>
      </c>
      <c r="C105" s="82" t="n">
        <v>0</v>
      </c>
      <c r="D105" s="82" t="n">
        <v>0</v>
      </c>
      <c r="E105" s="82" t="n">
        <v>0</v>
      </c>
      <c r="F105" s="82" t="n">
        <v>0</v>
      </c>
      <c r="G105" s="82" t="n">
        <v>0</v>
      </c>
      <c r="H105" s="82" t="n">
        <v>0</v>
      </c>
      <c r="I105" s="82" t="n">
        <v>0</v>
      </c>
      <c r="J105" s="82" t="n">
        <v>0</v>
      </c>
      <c r="K105" s="82" t="n">
        <v>0</v>
      </c>
      <c r="L105" s="82" t="n">
        <v>0</v>
      </c>
      <c r="M105" s="82" t="n">
        <v>0</v>
      </c>
      <c r="N105" s="82" t="n">
        <v>0</v>
      </c>
      <c r="O105" s="82" t="n">
        <v>0</v>
      </c>
      <c r="P105" s="82" t="n">
        <v>0</v>
      </c>
      <c r="Q105" s="82" t="n">
        <v>0</v>
      </c>
      <c r="R105" s="82" t="n">
        <v>0</v>
      </c>
      <c r="S105" s="82" t="n">
        <v>0</v>
      </c>
      <c r="T105" s="82" t="n">
        <v>0</v>
      </c>
      <c r="U105" s="82" t="n">
        <v>0</v>
      </c>
      <c r="V105" s="82" t="n">
        <v>0</v>
      </c>
      <c r="W105" s="82" t="n">
        <v>0</v>
      </c>
      <c r="X105" s="82" t="n">
        <v>0</v>
      </c>
      <c r="Y105" s="82" t="n">
        <v>0</v>
      </c>
      <c r="Z105" s="82" t="n">
        <v>0</v>
      </c>
      <c r="AA105" s="82" t="n">
        <v>0</v>
      </c>
      <c r="AB105" s="82" t="n">
        <v>0</v>
      </c>
      <c r="AC105" s="82" t="n">
        <v>0</v>
      </c>
      <c r="AD105" s="82" t="n">
        <v>0</v>
      </c>
      <c r="AE105" s="82" t="n">
        <v>0</v>
      </c>
      <c r="AF105" s="82" t="n">
        <v>0</v>
      </c>
      <c r="AG105" s="82" t="n">
        <v>0</v>
      </c>
    </row>
    <row r="106" ht="15.75" customHeight="1" s="120">
      <c r="A106" s="88" t="inlineStr">
        <is>
          <t>Massachusetts</t>
        </is>
      </c>
      <c r="B106" s="89" t="inlineStr">
        <is>
          <t>Energy - CH4 - Abandoned Coal Mines - Flooded</t>
        </is>
      </c>
      <c r="C106" s="90" t="n">
        <v>0</v>
      </c>
      <c r="D106" s="90" t="n">
        <v>0</v>
      </c>
      <c r="E106" s="90" t="n">
        <v>0</v>
      </c>
      <c r="F106" s="90" t="n">
        <v>0</v>
      </c>
      <c r="G106" s="90" t="n">
        <v>0</v>
      </c>
      <c r="H106" s="90" t="n">
        <v>0</v>
      </c>
      <c r="I106" s="90" t="n">
        <v>0</v>
      </c>
      <c r="J106" s="90" t="n">
        <v>0</v>
      </c>
      <c r="K106" s="90" t="n">
        <v>0</v>
      </c>
      <c r="L106" s="90" t="n">
        <v>0</v>
      </c>
      <c r="M106" s="90" t="n">
        <v>0</v>
      </c>
      <c r="N106" s="90" t="n">
        <v>0</v>
      </c>
      <c r="O106" s="90" t="n">
        <v>0</v>
      </c>
      <c r="P106" s="90" t="n">
        <v>0</v>
      </c>
      <c r="Q106" s="90" t="n">
        <v>0</v>
      </c>
      <c r="R106" s="90" t="n">
        <v>0</v>
      </c>
      <c r="S106" s="90" t="n">
        <v>0</v>
      </c>
      <c r="T106" s="90" t="n">
        <v>0</v>
      </c>
      <c r="U106" s="90" t="n">
        <v>0</v>
      </c>
      <c r="V106" s="90" t="n">
        <v>0</v>
      </c>
      <c r="W106" s="90" t="n">
        <v>0</v>
      </c>
      <c r="X106" s="90" t="n">
        <v>0</v>
      </c>
      <c r="Y106" s="90" t="n">
        <v>0</v>
      </c>
      <c r="Z106" s="90" t="n">
        <v>0</v>
      </c>
      <c r="AA106" s="90" t="n">
        <v>0</v>
      </c>
      <c r="AB106" s="90" t="n">
        <v>0</v>
      </c>
      <c r="AC106" s="90" t="n">
        <v>0</v>
      </c>
      <c r="AD106" s="90" t="n">
        <v>0</v>
      </c>
      <c r="AE106" s="90" t="n">
        <v>0</v>
      </c>
      <c r="AF106" s="90" t="n">
        <v>0</v>
      </c>
      <c r="AG106" s="90" t="n">
        <v>0</v>
      </c>
    </row>
    <row r="107" ht="15.75" customHeight="1" s="120">
      <c r="A107" s="91" t="inlineStr">
        <is>
          <t>Michigan</t>
        </is>
      </c>
      <c r="B107" s="83" t="inlineStr">
        <is>
          <t>Energy - CH4 - Coal Mining</t>
        </is>
      </c>
      <c r="C107" s="82" t="n">
        <v>0</v>
      </c>
      <c r="D107" s="82" t="n">
        <v>0</v>
      </c>
      <c r="E107" s="82" t="n">
        <v>0</v>
      </c>
      <c r="F107" s="82" t="n">
        <v>0</v>
      </c>
      <c r="G107" s="82" t="n">
        <v>0</v>
      </c>
      <c r="H107" s="82" t="n">
        <v>0</v>
      </c>
      <c r="I107" s="82" t="n">
        <v>0</v>
      </c>
      <c r="J107" s="82" t="n">
        <v>0</v>
      </c>
      <c r="K107" s="82" t="n">
        <v>0</v>
      </c>
      <c r="L107" s="82" t="n">
        <v>0</v>
      </c>
      <c r="M107" s="82" t="n">
        <v>0</v>
      </c>
      <c r="N107" s="82" t="n">
        <v>0</v>
      </c>
      <c r="O107" s="82" t="n">
        <v>0</v>
      </c>
      <c r="P107" s="82" t="n">
        <v>0</v>
      </c>
      <c r="Q107" s="82" t="n">
        <v>0</v>
      </c>
      <c r="R107" s="82" t="n">
        <v>0</v>
      </c>
      <c r="S107" s="82" t="n">
        <v>0</v>
      </c>
      <c r="T107" s="82" t="n">
        <v>0</v>
      </c>
      <c r="U107" s="82" t="n">
        <v>0</v>
      </c>
      <c r="V107" s="82" t="n">
        <v>0</v>
      </c>
      <c r="W107" s="82" t="n">
        <v>0</v>
      </c>
      <c r="X107" s="82" t="n">
        <v>0</v>
      </c>
      <c r="Y107" s="82" t="n">
        <v>0</v>
      </c>
      <c r="Z107" s="82" t="n">
        <v>0</v>
      </c>
      <c r="AA107" s="82" t="n">
        <v>0</v>
      </c>
      <c r="AB107" s="82" t="n">
        <v>0</v>
      </c>
      <c r="AC107" s="82" t="n">
        <v>0</v>
      </c>
      <c r="AD107" s="82" t="n">
        <v>0</v>
      </c>
      <c r="AE107" s="82" t="n">
        <v>0</v>
      </c>
      <c r="AF107" s="82" t="n">
        <v>0</v>
      </c>
      <c r="AG107" s="82" t="n">
        <v>0</v>
      </c>
    </row>
    <row r="108" ht="15.75" customHeight="1" s="120">
      <c r="A108" s="88" t="inlineStr">
        <is>
          <t>Michigan</t>
        </is>
      </c>
      <c r="B108" s="89" t="inlineStr">
        <is>
          <t>Energy - CH4 - Abandoned Coal Mines</t>
        </is>
      </c>
      <c r="C108" s="90" t="n">
        <v>0</v>
      </c>
      <c r="D108" s="90" t="n">
        <v>0</v>
      </c>
      <c r="E108" s="90" t="n">
        <v>0</v>
      </c>
      <c r="F108" s="90" t="n">
        <v>0</v>
      </c>
      <c r="G108" s="90" t="n">
        <v>0</v>
      </c>
      <c r="H108" s="90" t="n">
        <v>0</v>
      </c>
      <c r="I108" s="90" t="n">
        <v>0</v>
      </c>
      <c r="J108" s="90" t="n">
        <v>0</v>
      </c>
      <c r="K108" s="90" t="n">
        <v>0</v>
      </c>
      <c r="L108" s="90" t="n">
        <v>0</v>
      </c>
      <c r="M108" s="90" t="n">
        <v>0</v>
      </c>
      <c r="N108" s="90" t="n">
        <v>0</v>
      </c>
      <c r="O108" s="90" t="n">
        <v>0</v>
      </c>
      <c r="P108" s="90" t="n">
        <v>0</v>
      </c>
      <c r="Q108" s="90" t="n">
        <v>0</v>
      </c>
      <c r="R108" s="90" t="n">
        <v>0</v>
      </c>
      <c r="S108" s="90" t="n">
        <v>0</v>
      </c>
      <c r="T108" s="90" t="n">
        <v>0</v>
      </c>
      <c r="U108" s="90" t="n">
        <v>0</v>
      </c>
      <c r="V108" s="90" t="n">
        <v>0</v>
      </c>
      <c r="W108" s="90" t="n">
        <v>0</v>
      </c>
      <c r="X108" s="90" t="n">
        <v>0</v>
      </c>
      <c r="Y108" s="90" t="n">
        <v>0</v>
      </c>
      <c r="Z108" s="90" t="n">
        <v>0</v>
      </c>
      <c r="AA108" s="90" t="n">
        <v>0</v>
      </c>
      <c r="AB108" s="90" t="n">
        <v>0</v>
      </c>
      <c r="AC108" s="90" t="n">
        <v>0</v>
      </c>
      <c r="AD108" s="90" t="n">
        <v>0</v>
      </c>
      <c r="AE108" s="90" t="n">
        <v>0</v>
      </c>
      <c r="AF108" s="90" t="n">
        <v>0</v>
      </c>
      <c r="AG108" s="90" t="n">
        <v>0</v>
      </c>
    </row>
    <row r="109" ht="15.75" customHeight="1" s="120">
      <c r="A109" s="91" t="inlineStr">
        <is>
          <t>Michigan</t>
        </is>
      </c>
      <c r="B109" s="83" t="inlineStr">
        <is>
          <t>Energy - CH4 - Abandoned Coal Mines - Vented</t>
        </is>
      </c>
      <c r="C109" s="82" t="n">
        <v>0</v>
      </c>
      <c r="D109" s="82" t="n">
        <v>0</v>
      </c>
      <c r="E109" s="82" t="n">
        <v>0</v>
      </c>
      <c r="F109" s="82" t="n">
        <v>0</v>
      </c>
      <c r="G109" s="82" t="n">
        <v>0</v>
      </c>
      <c r="H109" s="82" t="n">
        <v>0</v>
      </c>
      <c r="I109" s="82" t="n">
        <v>0</v>
      </c>
      <c r="J109" s="82" t="n">
        <v>0</v>
      </c>
      <c r="K109" s="82" t="n">
        <v>0</v>
      </c>
      <c r="L109" s="82" t="n">
        <v>0</v>
      </c>
      <c r="M109" s="82" t="n">
        <v>0</v>
      </c>
      <c r="N109" s="82" t="n">
        <v>0</v>
      </c>
      <c r="O109" s="82" t="n">
        <v>0</v>
      </c>
      <c r="P109" s="82" t="n">
        <v>0</v>
      </c>
      <c r="Q109" s="82" t="n">
        <v>0</v>
      </c>
      <c r="R109" s="82" t="n">
        <v>0</v>
      </c>
      <c r="S109" s="82" t="n">
        <v>0</v>
      </c>
      <c r="T109" s="82" t="n">
        <v>0</v>
      </c>
      <c r="U109" s="82" t="n">
        <v>0</v>
      </c>
      <c r="V109" s="82" t="n">
        <v>0</v>
      </c>
      <c r="W109" s="82" t="n">
        <v>0</v>
      </c>
      <c r="X109" s="82" t="n">
        <v>0</v>
      </c>
      <c r="Y109" s="82" t="n">
        <v>0</v>
      </c>
      <c r="Z109" s="82" t="n">
        <v>0</v>
      </c>
      <c r="AA109" s="82" t="n">
        <v>0</v>
      </c>
      <c r="AB109" s="82" t="n">
        <v>0</v>
      </c>
      <c r="AC109" s="82" t="n">
        <v>0</v>
      </c>
      <c r="AD109" s="82" t="n">
        <v>0</v>
      </c>
      <c r="AE109" s="82" t="n">
        <v>0</v>
      </c>
      <c r="AF109" s="82" t="n">
        <v>0</v>
      </c>
      <c r="AG109" s="82" t="n">
        <v>0</v>
      </c>
    </row>
    <row r="110" ht="15.75" customHeight="1" s="120">
      <c r="A110" s="88" t="inlineStr">
        <is>
          <t>Michigan</t>
        </is>
      </c>
      <c r="B110" s="89" t="inlineStr">
        <is>
          <t>Energy - CH4 - Abandoned Coal Mines - Sealed</t>
        </is>
      </c>
      <c r="C110" s="90" t="n">
        <v>0</v>
      </c>
      <c r="D110" s="90" t="n">
        <v>0</v>
      </c>
      <c r="E110" s="90" t="n">
        <v>0</v>
      </c>
      <c r="F110" s="90" t="n">
        <v>0</v>
      </c>
      <c r="G110" s="90" t="n">
        <v>0</v>
      </c>
      <c r="H110" s="90" t="n">
        <v>0</v>
      </c>
      <c r="I110" s="90" t="n">
        <v>0</v>
      </c>
      <c r="J110" s="90" t="n">
        <v>0</v>
      </c>
      <c r="K110" s="90" t="n">
        <v>0</v>
      </c>
      <c r="L110" s="90" t="n">
        <v>0</v>
      </c>
      <c r="M110" s="90" t="n">
        <v>0</v>
      </c>
      <c r="N110" s="90" t="n">
        <v>0</v>
      </c>
      <c r="O110" s="90" t="n">
        <v>0</v>
      </c>
      <c r="P110" s="90" t="n">
        <v>0</v>
      </c>
      <c r="Q110" s="90" t="n">
        <v>0</v>
      </c>
      <c r="R110" s="90" t="n">
        <v>0</v>
      </c>
      <c r="S110" s="90" t="n">
        <v>0</v>
      </c>
      <c r="T110" s="90" t="n">
        <v>0</v>
      </c>
      <c r="U110" s="90" t="n">
        <v>0</v>
      </c>
      <c r="V110" s="90" t="n">
        <v>0</v>
      </c>
      <c r="W110" s="90" t="n">
        <v>0</v>
      </c>
      <c r="X110" s="90" t="n">
        <v>0</v>
      </c>
      <c r="Y110" s="90" t="n">
        <v>0</v>
      </c>
      <c r="Z110" s="90" t="n">
        <v>0</v>
      </c>
      <c r="AA110" s="90" t="n">
        <v>0</v>
      </c>
      <c r="AB110" s="90" t="n">
        <v>0</v>
      </c>
      <c r="AC110" s="90" t="n">
        <v>0</v>
      </c>
      <c r="AD110" s="90" t="n">
        <v>0</v>
      </c>
      <c r="AE110" s="90" t="n">
        <v>0</v>
      </c>
      <c r="AF110" s="90" t="n">
        <v>0</v>
      </c>
      <c r="AG110" s="90" t="n">
        <v>0</v>
      </c>
    </row>
    <row r="111" ht="15.75" customHeight="1" s="120">
      <c r="A111" s="91" t="inlineStr">
        <is>
          <t>Michigan</t>
        </is>
      </c>
      <c r="B111" s="83" t="inlineStr">
        <is>
          <t>Energy - CH4 - Abandoned Coal Mines - Flooded</t>
        </is>
      </c>
      <c r="C111" s="82" t="n">
        <v>0</v>
      </c>
      <c r="D111" s="82" t="n">
        <v>0</v>
      </c>
      <c r="E111" s="82" t="n">
        <v>0</v>
      </c>
      <c r="F111" s="82" t="n">
        <v>0</v>
      </c>
      <c r="G111" s="82" t="n">
        <v>0</v>
      </c>
      <c r="H111" s="82" t="n">
        <v>0</v>
      </c>
      <c r="I111" s="82" t="n">
        <v>0</v>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row>
    <row r="112" ht="15.75" customHeight="1" s="120">
      <c r="A112" s="88" t="inlineStr">
        <is>
          <t>Minnesota</t>
        </is>
      </c>
      <c r="B112" s="89" t="inlineStr">
        <is>
          <t>Energy - CH4 - Coal Mining</t>
        </is>
      </c>
      <c r="C112" s="90" t="n">
        <v>0</v>
      </c>
      <c r="D112" s="90" t="n">
        <v>0</v>
      </c>
      <c r="E112" s="90" t="n">
        <v>0</v>
      </c>
      <c r="F112" s="90" t="n">
        <v>0</v>
      </c>
      <c r="G112" s="90" t="n">
        <v>0</v>
      </c>
      <c r="H112" s="90" t="n">
        <v>0</v>
      </c>
      <c r="I112" s="90" t="n">
        <v>0</v>
      </c>
      <c r="J112" s="90" t="n">
        <v>0</v>
      </c>
      <c r="K112" s="90" t="n">
        <v>0</v>
      </c>
      <c r="L112" s="90" t="n">
        <v>0</v>
      </c>
      <c r="M112" s="90" t="n">
        <v>0</v>
      </c>
      <c r="N112" s="90" t="n">
        <v>0</v>
      </c>
      <c r="O112" s="90" t="n">
        <v>0</v>
      </c>
      <c r="P112" s="90" t="n">
        <v>0</v>
      </c>
      <c r="Q112" s="90" t="n">
        <v>0</v>
      </c>
      <c r="R112" s="90" t="n">
        <v>0</v>
      </c>
      <c r="S112" s="90" t="n">
        <v>0</v>
      </c>
      <c r="T112" s="90" t="n">
        <v>0</v>
      </c>
      <c r="U112" s="90" t="n">
        <v>0</v>
      </c>
      <c r="V112" s="90" t="n">
        <v>0</v>
      </c>
      <c r="W112" s="90" t="n">
        <v>0</v>
      </c>
      <c r="X112" s="90" t="n">
        <v>0</v>
      </c>
      <c r="Y112" s="90" t="n">
        <v>0</v>
      </c>
      <c r="Z112" s="90" t="n">
        <v>0</v>
      </c>
      <c r="AA112" s="90" t="n">
        <v>0</v>
      </c>
      <c r="AB112" s="90" t="n">
        <v>0</v>
      </c>
      <c r="AC112" s="90" t="n">
        <v>0</v>
      </c>
      <c r="AD112" s="90" t="n">
        <v>0</v>
      </c>
      <c r="AE112" s="90" t="n">
        <v>0</v>
      </c>
      <c r="AF112" s="90" t="n">
        <v>0</v>
      </c>
      <c r="AG112" s="90" t="n">
        <v>0</v>
      </c>
    </row>
    <row r="113" ht="15.75" customHeight="1" s="120">
      <c r="A113" s="91" t="inlineStr">
        <is>
          <t>Minnesota</t>
        </is>
      </c>
      <c r="B113" s="83" t="inlineStr">
        <is>
          <t>Energy - CH4 - Abandoned Coal Mines</t>
        </is>
      </c>
      <c r="C113" s="82" t="n">
        <v>0</v>
      </c>
      <c r="D113" s="82" t="n">
        <v>0</v>
      </c>
      <c r="E113" s="82" t="n">
        <v>0</v>
      </c>
      <c r="F113" s="82" t="n">
        <v>0</v>
      </c>
      <c r="G113" s="82" t="n">
        <v>0</v>
      </c>
      <c r="H113" s="82" t="n">
        <v>0</v>
      </c>
      <c r="I113" s="82" t="n">
        <v>0</v>
      </c>
      <c r="J113" s="82" t="n">
        <v>0</v>
      </c>
      <c r="K113" s="82" t="n">
        <v>0</v>
      </c>
      <c r="L113" s="82" t="n">
        <v>0</v>
      </c>
      <c r="M113" s="82" t="n">
        <v>0</v>
      </c>
      <c r="N113" s="82" t="n">
        <v>0</v>
      </c>
      <c r="O113" s="82" t="n">
        <v>0</v>
      </c>
      <c r="P113" s="82" t="n">
        <v>0</v>
      </c>
      <c r="Q113" s="82" t="n">
        <v>0</v>
      </c>
      <c r="R113" s="82" t="n">
        <v>0</v>
      </c>
      <c r="S113" s="82" t="n">
        <v>0</v>
      </c>
      <c r="T113" s="82" t="n">
        <v>0</v>
      </c>
      <c r="U113" s="82" t="n">
        <v>0</v>
      </c>
      <c r="V113" s="82" t="n">
        <v>0</v>
      </c>
      <c r="W113" s="82" t="n">
        <v>0</v>
      </c>
      <c r="X113" s="82" t="n">
        <v>0</v>
      </c>
      <c r="Y113" s="82" t="n">
        <v>0</v>
      </c>
      <c r="Z113" s="82" t="n">
        <v>0</v>
      </c>
      <c r="AA113" s="82" t="n">
        <v>0</v>
      </c>
      <c r="AB113" s="82" t="n">
        <v>0</v>
      </c>
      <c r="AC113" s="82" t="n">
        <v>0</v>
      </c>
      <c r="AD113" s="82" t="n">
        <v>0</v>
      </c>
      <c r="AE113" s="82" t="n">
        <v>0</v>
      </c>
      <c r="AF113" s="82" t="n">
        <v>0</v>
      </c>
      <c r="AG113" s="82" t="n">
        <v>0</v>
      </c>
    </row>
    <row r="114" ht="15.75" customHeight="1" s="120">
      <c r="A114" s="88" t="inlineStr">
        <is>
          <t>Minnesota</t>
        </is>
      </c>
      <c r="B114" s="89" t="inlineStr">
        <is>
          <t>Energy - CH4 - Abandoned Coal Mines - Vented</t>
        </is>
      </c>
      <c r="C114" s="90" t="n">
        <v>0</v>
      </c>
      <c r="D114" s="90" t="n">
        <v>0</v>
      </c>
      <c r="E114" s="90" t="n">
        <v>0</v>
      </c>
      <c r="F114" s="90" t="n">
        <v>0</v>
      </c>
      <c r="G114" s="90" t="n">
        <v>0</v>
      </c>
      <c r="H114" s="90" t="n">
        <v>0</v>
      </c>
      <c r="I114" s="90" t="n">
        <v>0</v>
      </c>
      <c r="J114" s="90" t="n">
        <v>0</v>
      </c>
      <c r="K114" s="90" t="n">
        <v>0</v>
      </c>
      <c r="L114" s="90" t="n">
        <v>0</v>
      </c>
      <c r="M114" s="90" t="n">
        <v>0</v>
      </c>
      <c r="N114" s="90" t="n">
        <v>0</v>
      </c>
      <c r="O114" s="90" t="n">
        <v>0</v>
      </c>
      <c r="P114" s="90" t="n">
        <v>0</v>
      </c>
      <c r="Q114" s="90" t="n">
        <v>0</v>
      </c>
      <c r="R114" s="90" t="n">
        <v>0</v>
      </c>
      <c r="S114" s="90" t="n">
        <v>0</v>
      </c>
      <c r="T114" s="90" t="n">
        <v>0</v>
      </c>
      <c r="U114" s="90" t="n">
        <v>0</v>
      </c>
      <c r="V114" s="90" t="n">
        <v>0</v>
      </c>
      <c r="W114" s="90" t="n">
        <v>0</v>
      </c>
      <c r="X114" s="90" t="n">
        <v>0</v>
      </c>
      <c r="Y114" s="90" t="n">
        <v>0</v>
      </c>
      <c r="Z114" s="90" t="n">
        <v>0</v>
      </c>
      <c r="AA114" s="90" t="n">
        <v>0</v>
      </c>
      <c r="AB114" s="90" t="n">
        <v>0</v>
      </c>
      <c r="AC114" s="90" t="n">
        <v>0</v>
      </c>
      <c r="AD114" s="90" t="n">
        <v>0</v>
      </c>
      <c r="AE114" s="90" t="n">
        <v>0</v>
      </c>
      <c r="AF114" s="90" t="n">
        <v>0</v>
      </c>
      <c r="AG114" s="90" t="n">
        <v>0</v>
      </c>
    </row>
    <row r="115" ht="15.75" customHeight="1" s="120">
      <c r="A115" s="91" t="inlineStr">
        <is>
          <t>Minnesota</t>
        </is>
      </c>
      <c r="B115" s="83" t="inlineStr">
        <is>
          <t>Energy - CH4 - Abandoned Coal Mines - Sealed</t>
        </is>
      </c>
      <c r="C115" s="82" t="n">
        <v>0</v>
      </c>
      <c r="D115" s="82" t="n">
        <v>0</v>
      </c>
      <c r="E115" s="82" t="n">
        <v>0</v>
      </c>
      <c r="F115" s="82" t="n">
        <v>0</v>
      </c>
      <c r="G115" s="82" t="n">
        <v>0</v>
      </c>
      <c r="H115" s="82" t="n">
        <v>0</v>
      </c>
      <c r="I115" s="82" t="n">
        <v>0</v>
      </c>
      <c r="J115" s="82" t="n">
        <v>0</v>
      </c>
      <c r="K115" s="82" t="n">
        <v>0</v>
      </c>
      <c r="L115" s="82" t="n">
        <v>0</v>
      </c>
      <c r="M115" s="82" t="n">
        <v>0</v>
      </c>
      <c r="N115" s="82" t="n">
        <v>0</v>
      </c>
      <c r="O115" s="82" t="n">
        <v>0</v>
      </c>
      <c r="P115" s="82" t="n">
        <v>0</v>
      </c>
      <c r="Q115" s="82" t="n">
        <v>0</v>
      </c>
      <c r="R115" s="82" t="n">
        <v>0</v>
      </c>
      <c r="S115" s="82" t="n">
        <v>0</v>
      </c>
      <c r="T115" s="82" t="n">
        <v>0</v>
      </c>
      <c r="U115" s="82" t="n">
        <v>0</v>
      </c>
      <c r="V115" s="82" t="n">
        <v>0</v>
      </c>
      <c r="W115" s="82" t="n">
        <v>0</v>
      </c>
      <c r="X115" s="82" t="n">
        <v>0</v>
      </c>
      <c r="Y115" s="82" t="n">
        <v>0</v>
      </c>
      <c r="Z115" s="82" t="n">
        <v>0</v>
      </c>
      <c r="AA115" s="82" t="n">
        <v>0</v>
      </c>
      <c r="AB115" s="82" t="n">
        <v>0</v>
      </c>
      <c r="AC115" s="82" t="n">
        <v>0</v>
      </c>
      <c r="AD115" s="82" t="n">
        <v>0</v>
      </c>
      <c r="AE115" s="82" t="n">
        <v>0</v>
      </c>
      <c r="AF115" s="82" t="n">
        <v>0</v>
      </c>
      <c r="AG115" s="82" t="n">
        <v>0</v>
      </c>
    </row>
    <row r="116" ht="15.75" customHeight="1" s="120">
      <c r="A116" s="88" t="inlineStr">
        <is>
          <t>Minnesota</t>
        </is>
      </c>
      <c r="B116" s="89" t="inlineStr">
        <is>
          <t>Energy - CH4 - Abandoned Coal Mines - Flooded</t>
        </is>
      </c>
      <c r="C116" s="90" t="n">
        <v>0</v>
      </c>
      <c r="D116" s="90" t="n">
        <v>0</v>
      </c>
      <c r="E116" s="90" t="n">
        <v>0</v>
      </c>
      <c r="F116" s="90" t="n">
        <v>0</v>
      </c>
      <c r="G116" s="90" t="n">
        <v>0</v>
      </c>
      <c r="H116" s="90" t="n">
        <v>0</v>
      </c>
      <c r="I116" s="90" t="n">
        <v>0</v>
      </c>
      <c r="J116" s="90" t="n">
        <v>0</v>
      </c>
      <c r="K116" s="90" t="n">
        <v>0</v>
      </c>
      <c r="L116" s="90" t="n">
        <v>0</v>
      </c>
      <c r="M116" s="90" t="n">
        <v>0</v>
      </c>
      <c r="N116" s="90" t="n">
        <v>0</v>
      </c>
      <c r="O116" s="90" t="n">
        <v>0</v>
      </c>
      <c r="P116" s="90" t="n">
        <v>0</v>
      </c>
      <c r="Q116" s="90" t="n">
        <v>0</v>
      </c>
      <c r="R116" s="90" t="n">
        <v>0</v>
      </c>
      <c r="S116" s="90" t="n">
        <v>0</v>
      </c>
      <c r="T116" s="90" t="n">
        <v>0</v>
      </c>
      <c r="U116" s="90" t="n">
        <v>0</v>
      </c>
      <c r="V116" s="90" t="n">
        <v>0</v>
      </c>
      <c r="W116" s="90" t="n">
        <v>0</v>
      </c>
      <c r="X116" s="90" t="n">
        <v>0</v>
      </c>
      <c r="Y116" s="90" t="n">
        <v>0</v>
      </c>
      <c r="Z116" s="90" t="n">
        <v>0</v>
      </c>
      <c r="AA116" s="90" t="n">
        <v>0</v>
      </c>
      <c r="AB116" s="90" t="n">
        <v>0</v>
      </c>
      <c r="AC116" s="90" t="n">
        <v>0</v>
      </c>
      <c r="AD116" s="90" t="n">
        <v>0</v>
      </c>
      <c r="AE116" s="90" t="n">
        <v>0</v>
      </c>
      <c r="AF116" s="90" t="n">
        <v>0</v>
      </c>
      <c r="AG116" s="90" t="n">
        <v>0</v>
      </c>
    </row>
    <row r="117" ht="15.75" customHeight="1" s="120">
      <c r="A117" s="91" t="inlineStr">
        <is>
          <t>Mississippi</t>
        </is>
      </c>
      <c r="B117" s="83" t="inlineStr">
        <is>
          <t>Energy - CH4 - Coal Mining</t>
        </is>
      </c>
      <c r="C117" s="82" t="n">
        <v>0</v>
      </c>
      <c r="D117" s="82" t="n">
        <v>0</v>
      </c>
      <c r="E117" s="82" t="n">
        <v>0</v>
      </c>
      <c r="F117" s="82" t="n">
        <v>0</v>
      </c>
      <c r="G117" s="82" t="n">
        <v>0</v>
      </c>
      <c r="H117" s="82" t="n">
        <v>0</v>
      </c>
      <c r="I117" s="82" t="n">
        <v>0</v>
      </c>
      <c r="J117" s="82" t="n">
        <v>0</v>
      </c>
      <c r="K117" s="82" t="n">
        <v>0</v>
      </c>
      <c r="L117" s="82" t="n">
        <v>0.0006079</v>
      </c>
      <c r="M117" s="82" t="n">
        <v>0.027085304</v>
      </c>
      <c r="N117" s="82" t="n">
        <v>0.020392566</v>
      </c>
      <c r="O117" s="82" t="n">
        <v>0.077844921</v>
      </c>
      <c r="P117" s="82" t="n">
        <v>0.124788279</v>
      </c>
      <c r="Q117" s="82" t="n">
        <v>0.121107109</v>
      </c>
      <c r="R117" s="82" t="n">
        <v>0.120060171</v>
      </c>
      <c r="S117" s="82" t="n">
        <v>0.128233043</v>
      </c>
      <c r="T117" s="82" t="n">
        <v>0.119722449</v>
      </c>
      <c r="U117" s="82" t="n">
        <v>0.095980592</v>
      </c>
      <c r="V117" s="82" t="n">
        <v>0.116176368</v>
      </c>
      <c r="W117" s="82" t="n">
        <v>0.135223889</v>
      </c>
      <c r="X117" s="82" t="n">
        <v>0.092772233</v>
      </c>
      <c r="Y117" s="82" t="n">
        <v>0.099729307</v>
      </c>
      <c r="Z117" s="82" t="n">
        <v>0.120735615</v>
      </c>
      <c r="AA117" s="82" t="n">
        <v>0.126206711</v>
      </c>
      <c r="AB117" s="82" t="n">
        <v>0.106146025</v>
      </c>
      <c r="AC117" s="82" t="n">
        <v>0.096926214</v>
      </c>
      <c r="AD117" s="82" t="n">
        <v>0.087942809</v>
      </c>
      <c r="AE117" s="82" t="n">
        <v>0</v>
      </c>
      <c r="AF117" s="82" t="n">
        <v>0</v>
      </c>
      <c r="AG117" s="82" t="n">
        <v>0</v>
      </c>
    </row>
    <row r="118" ht="15.75" customHeight="1" s="120">
      <c r="A118" s="88" t="inlineStr">
        <is>
          <t>Mississippi</t>
        </is>
      </c>
      <c r="B118" s="89" t="inlineStr">
        <is>
          <t>Energy - CH4 - Abandoned Coal Mines</t>
        </is>
      </c>
      <c r="C118" s="90" t="n">
        <v>0</v>
      </c>
      <c r="D118" s="90" t="n">
        <v>0</v>
      </c>
      <c r="E118" s="90" t="n">
        <v>0</v>
      </c>
      <c r="F118" s="90" t="n">
        <v>0</v>
      </c>
      <c r="G118" s="90" t="n">
        <v>0</v>
      </c>
      <c r="H118" s="90" t="n">
        <v>0</v>
      </c>
      <c r="I118" s="90" t="n">
        <v>0</v>
      </c>
      <c r="J118" s="90" t="n">
        <v>0</v>
      </c>
      <c r="K118" s="90" t="n">
        <v>0</v>
      </c>
      <c r="L118" s="90" t="n">
        <v>0</v>
      </c>
      <c r="M118" s="90" t="n">
        <v>0</v>
      </c>
      <c r="N118" s="90" t="n">
        <v>0</v>
      </c>
      <c r="O118" s="90" t="n">
        <v>0</v>
      </c>
      <c r="P118" s="90" t="n">
        <v>0</v>
      </c>
      <c r="Q118" s="90" t="n">
        <v>0</v>
      </c>
      <c r="R118" s="90" t="n">
        <v>0</v>
      </c>
      <c r="S118" s="90" t="n">
        <v>0</v>
      </c>
      <c r="T118" s="90" t="n">
        <v>0</v>
      </c>
      <c r="U118" s="90" t="n">
        <v>0</v>
      </c>
      <c r="V118" s="90" t="n">
        <v>0</v>
      </c>
      <c r="W118" s="90" t="n">
        <v>0</v>
      </c>
      <c r="X118" s="90" t="n">
        <v>0</v>
      </c>
      <c r="Y118" s="90" t="n">
        <v>0</v>
      </c>
      <c r="Z118" s="90" t="n">
        <v>0</v>
      </c>
      <c r="AA118" s="90" t="n">
        <v>0</v>
      </c>
      <c r="AB118" s="90" t="n">
        <v>0</v>
      </c>
      <c r="AC118" s="90" t="n">
        <v>0</v>
      </c>
      <c r="AD118" s="90" t="n">
        <v>0</v>
      </c>
      <c r="AE118" s="90" t="n">
        <v>0</v>
      </c>
      <c r="AF118" s="90" t="n">
        <v>0</v>
      </c>
      <c r="AG118" s="90" t="n">
        <v>0</v>
      </c>
    </row>
    <row r="119" ht="15.75" customHeight="1" s="120">
      <c r="A119" s="91" t="inlineStr">
        <is>
          <t>Mississippi</t>
        </is>
      </c>
      <c r="B119" s="83" t="inlineStr">
        <is>
          <t>Energy - CH4 - Abandoned Coal Mines - Vented</t>
        </is>
      </c>
      <c r="C119" s="82" t="n">
        <v>0</v>
      </c>
      <c r="D119" s="82" t="n">
        <v>0</v>
      </c>
      <c r="E119" s="82" t="n">
        <v>0</v>
      </c>
      <c r="F119" s="82" t="n">
        <v>0</v>
      </c>
      <c r="G119" s="82" t="n">
        <v>0</v>
      </c>
      <c r="H119" s="82" t="n">
        <v>0</v>
      </c>
      <c r="I119" s="82" t="n">
        <v>0</v>
      </c>
      <c r="J119" s="82" t="n">
        <v>0</v>
      </c>
      <c r="K119" s="82" t="n">
        <v>0</v>
      </c>
      <c r="L119" s="82" t="n">
        <v>0</v>
      </c>
      <c r="M119" s="82" t="n">
        <v>0</v>
      </c>
      <c r="N119" s="82" t="n">
        <v>0</v>
      </c>
      <c r="O119" s="82" t="n">
        <v>0</v>
      </c>
      <c r="P119" s="82" t="n">
        <v>0</v>
      </c>
      <c r="Q119" s="82" t="n">
        <v>0</v>
      </c>
      <c r="R119" s="82" t="n">
        <v>0</v>
      </c>
      <c r="S119" s="82" t="n">
        <v>0</v>
      </c>
      <c r="T119" s="82" t="n">
        <v>0</v>
      </c>
      <c r="U119" s="82" t="n">
        <v>0</v>
      </c>
      <c r="V119" s="82" t="n">
        <v>0</v>
      </c>
      <c r="W119" s="82" t="n">
        <v>0</v>
      </c>
      <c r="X119" s="82" t="n">
        <v>0</v>
      </c>
      <c r="Y119" s="82" t="n">
        <v>0</v>
      </c>
      <c r="Z119" s="82" t="n">
        <v>0</v>
      </c>
      <c r="AA119" s="82" t="n">
        <v>0</v>
      </c>
      <c r="AB119" s="82" t="n">
        <v>0</v>
      </c>
      <c r="AC119" s="82" t="n">
        <v>0</v>
      </c>
      <c r="AD119" s="82" t="n">
        <v>0</v>
      </c>
      <c r="AE119" s="82" t="n">
        <v>0</v>
      </c>
      <c r="AF119" s="82" t="n">
        <v>0</v>
      </c>
      <c r="AG119" s="82" t="n">
        <v>0</v>
      </c>
    </row>
    <row r="120" ht="15.75" customHeight="1" s="120">
      <c r="A120" s="88" t="inlineStr">
        <is>
          <t>Mississippi</t>
        </is>
      </c>
      <c r="B120" s="89" t="inlineStr">
        <is>
          <t>Energy - CH4 - Abandoned Coal Mines - Sealed</t>
        </is>
      </c>
      <c r="C120" s="90" t="n">
        <v>0</v>
      </c>
      <c r="D120" s="90" t="n">
        <v>0</v>
      </c>
      <c r="E120" s="90" t="n">
        <v>0</v>
      </c>
      <c r="F120" s="90" t="n">
        <v>0</v>
      </c>
      <c r="G120" s="90" t="n">
        <v>0</v>
      </c>
      <c r="H120" s="90" t="n">
        <v>0</v>
      </c>
      <c r="I120" s="90" t="n">
        <v>0</v>
      </c>
      <c r="J120" s="90" t="n">
        <v>0</v>
      </c>
      <c r="K120" s="90" t="n">
        <v>0</v>
      </c>
      <c r="L120" s="90" t="n">
        <v>0</v>
      </c>
      <c r="M120" s="90" t="n">
        <v>0</v>
      </c>
      <c r="N120" s="90" t="n">
        <v>0</v>
      </c>
      <c r="O120" s="90" t="n">
        <v>0</v>
      </c>
      <c r="P120" s="90" t="n">
        <v>0</v>
      </c>
      <c r="Q120" s="90" t="n">
        <v>0</v>
      </c>
      <c r="R120" s="90" t="n">
        <v>0</v>
      </c>
      <c r="S120" s="90" t="n">
        <v>0</v>
      </c>
      <c r="T120" s="90" t="n">
        <v>0</v>
      </c>
      <c r="U120" s="90" t="n">
        <v>0</v>
      </c>
      <c r="V120" s="90" t="n">
        <v>0</v>
      </c>
      <c r="W120" s="90" t="n">
        <v>0</v>
      </c>
      <c r="X120" s="90" t="n">
        <v>0</v>
      </c>
      <c r="Y120" s="90" t="n">
        <v>0</v>
      </c>
      <c r="Z120" s="90" t="n">
        <v>0</v>
      </c>
      <c r="AA120" s="90" t="n">
        <v>0</v>
      </c>
      <c r="AB120" s="90" t="n">
        <v>0</v>
      </c>
      <c r="AC120" s="90" t="n">
        <v>0</v>
      </c>
      <c r="AD120" s="90" t="n">
        <v>0</v>
      </c>
      <c r="AE120" s="90" t="n">
        <v>0</v>
      </c>
      <c r="AF120" s="90" t="n">
        <v>0</v>
      </c>
      <c r="AG120" s="90" t="n">
        <v>0</v>
      </c>
    </row>
    <row r="121" ht="15.75" customHeight="1" s="120">
      <c r="A121" s="91" t="inlineStr">
        <is>
          <t>Mississippi</t>
        </is>
      </c>
      <c r="B121" s="83" t="inlineStr">
        <is>
          <t>Energy - CH4 - Abandoned Coal Mines - Flooded</t>
        </is>
      </c>
      <c r="C121" s="82" t="n">
        <v>0</v>
      </c>
      <c r="D121" s="82" t="n">
        <v>0</v>
      </c>
      <c r="E121" s="82" t="n">
        <v>0</v>
      </c>
      <c r="F121" s="82" t="n">
        <v>0</v>
      </c>
      <c r="G121" s="82" t="n">
        <v>0</v>
      </c>
      <c r="H121" s="82" t="n">
        <v>0</v>
      </c>
      <c r="I121" s="82" t="n">
        <v>0</v>
      </c>
      <c r="J121" s="82" t="n">
        <v>0</v>
      </c>
      <c r="K121" s="82" t="n">
        <v>0</v>
      </c>
      <c r="L121" s="82" t="n">
        <v>0</v>
      </c>
      <c r="M121" s="82" t="n">
        <v>0</v>
      </c>
      <c r="N121" s="82" t="n">
        <v>0</v>
      </c>
      <c r="O121" s="82" t="n">
        <v>0</v>
      </c>
      <c r="P121" s="82" t="n">
        <v>0</v>
      </c>
      <c r="Q121" s="82" t="n">
        <v>0</v>
      </c>
      <c r="R121" s="82" t="n">
        <v>0</v>
      </c>
      <c r="S121" s="82" t="n">
        <v>0</v>
      </c>
      <c r="T121" s="82" t="n">
        <v>0</v>
      </c>
      <c r="U121" s="82" t="n">
        <v>0</v>
      </c>
      <c r="V121" s="82" t="n">
        <v>0</v>
      </c>
      <c r="W121" s="82" t="n">
        <v>0</v>
      </c>
      <c r="X121" s="82" t="n">
        <v>0</v>
      </c>
      <c r="Y121" s="82" t="n">
        <v>0</v>
      </c>
      <c r="Z121" s="82" t="n">
        <v>0</v>
      </c>
      <c r="AA121" s="82" t="n">
        <v>0</v>
      </c>
      <c r="AB121" s="82" t="n">
        <v>0</v>
      </c>
      <c r="AC121" s="82" t="n">
        <v>0</v>
      </c>
      <c r="AD121" s="82" t="n">
        <v>0</v>
      </c>
      <c r="AE121" s="82" t="n">
        <v>0</v>
      </c>
      <c r="AF121" s="82" t="n">
        <v>0</v>
      </c>
      <c r="AG121" s="82" t="n">
        <v>0</v>
      </c>
    </row>
    <row r="122" ht="15.75" customHeight="1" s="120">
      <c r="A122" s="88" t="inlineStr">
        <is>
          <t>Missouri</t>
        </is>
      </c>
      <c r="B122" s="89" t="inlineStr">
        <is>
          <t>Energy - CH4 - Coal Mining</t>
        </is>
      </c>
      <c r="C122" s="90" t="n">
        <v>0.099749173</v>
      </c>
      <c r="D122" s="90" t="n">
        <v>0.086856422</v>
      </c>
      <c r="E122" s="90" t="n">
        <v>0.108495132</v>
      </c>
      <c r="F122" s="90" t="n">
        <v>0.024616859</v>
      </c>
      <c r="G122" s="90" t="n">
        <v>0.031591008</v>
      </c>
      <c r="H122" s="90" t="n">
        <v>0.020658559</v>
      </c>
      <c r="I122" s="90" t="n">
        <v>0.026765651</v>
      </c>
      <c r="J122" s="90" t="n">
        <v>0.015116938</v>
      </c>
      <c r="K122" s="90" t="n">
        <v>0.014023693</v>
      </c>
      <c r="L122" s="90" t="n">
        <v>0.014777655</v>
      </c>
      <c r="M122" s="90" t="n">
        <v>0.016436372</v>
      </c>
      <c r="N122" s="90" t="n">
        <v>0.013813903</v>
      </c>
      <c r="O122" s="90" t="n">
        <v>0.009349128999999999</v>
      </c>
      <c r="P122" s="90" t="n">
        <v>0.020093087</v>
      </c>
      <c r="Q122" s="90" t="n">
        <v>0.021789502</v>
      </c>
      <c r="R122" s="90" t="n">
        <v>0.022543464</v>
      </c>
      <c r="S122" s="90" t="n">
        <v>0.014853051</v>
      </c>
      <c r="T122" s="90" t="n">
        <v>0.008896752000000001</v>
      </c>
      <c r="U122" s="90" t="n">
        <v>0.009311431</v>
      </c>
      <c r="V122" s="90" t="n">
        <v>0.017039541</v>
      </c>
      <c r="W122" s="90" t="n">
        <v>0.01726573</v>
      </c>
      <c r="X122" s="90" t="n">
        <v>0.017529617</v>
      </c>
      <c r="Y122" s="90" t="n">
        <v>0.015908598</v>
      </c>
      <c r="Z122" s="90" t="n">
        <v>0.015607013</v>
      </c>
      <c r="AA122" s="90" t="n">
        <v>0.01368441</v>
      </c>
      <c r="AB122" s="90" t="n">
        <v>0.005202338</v>
      </c>
      <c r="AC122" s="90" t="n">
        <v>0.008821354999999999</v>
      </c>
      <c r="AD122" s="90" t="n">
        <v>0.009198336</v>
      </c>
      <c r="AE122" s="90" t="n">
        <v>0</v>
      </c>
      <c r="AF122" s="90" t="n">
        <v>0</v>
      </c>
      <c r="AG122" s="90" t="n">
        <v>0</v>
      </c>
    </row>
    <row r="123" ht="15.75" customHeight="1" s="120">
      <c r="A123" s="91" t="inlineStr">
        <is>
          <t>Missouri</t>
        </is>
      </c>
      <c r="B123" s="83" t="inlineStr">
        <is>
          <t>Energy - CH4 - Abandoned Coal Mines</t>
        </is>
      </c>
      <c r="C123" s="82" t="n">
        <v>0</v>
      </c>
      <c r="D123" s="82" t="n">
        <v>0</v>
      </c>
      <c r="E123" s="82" t="n">
        <v>0</v>
      </c>
      <c r="F123" s="82" t="n">
        <v>0</v>
      </c>
      <c r="G123" s="82" t="n">
        <v>0</v>
      </c>
      <c r="H123" s="82" t="n">
        <v>0</v>
      </c>
      <c r="I123" s="82" t="n">
        <v>0</v>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row>
    <row r="124" ht="15.75" customHeight="1" s="120">
      <c r="A124" s="88" t="inlineStr">
        <is>
          <t>Missouri</t>
        </is>
      </c>
      <c r="B124" s="89" t="inlineStr">
        <is>
          <t>Energy - CH4 - Abandoned Coal Mines - Vented</t>
        </is>
      </c>
      <c r="C124" s="90" t="n">
        <v>0</v>
      </c>
      <c r="D124" s="90" t="n">
        <v>0</v>
      </c>
      <c r="E124" s="90" t="n">
        <v>0</v>
      </c>
      <c r="F124" s="90" t="n">
        <v>0</v>
      </c>
      <c r="G124" s="90" t="n">
        <v>0</v>
      </c>
      <c r="H124" s="90" t="n">
        <v>0</v>
      </c>
      <c r="I124" s="90" t="n">
        <v>0</v>
      </c>
      <c r="J124" s="90" t="n">
        <v>0</v>
      </c>
      <c r="K124" s="90" t="n">
        <v>0</v>
      </c>
      <c r="L124" s="90" t="n">
        <v>0</v>
      </c>
      <c r="M124" s="90" t="n">
        <v>0</v>
      </c>
      <c r="N124" s="90" t="n">
        <v>0</v>
      </c>
      <c r="O124" s="90" t="n">
        <v>0</v>
      </c>
      <c r="P124" s="90" t="n">
        <v>0</v>
      </c>
      <c r="Q124" s="90" t="n">
        <v>0</v>
      </c>
      <c r="R124" s="90" t="n">
        <v>0</v>
      </c>
      <c r="S124" s="90" t="n">
        <v>0</v>
      </c>
      <c r="T124" s="90" t="n">
        <v>0</v>
      </c>
      <c r="U124" s="90" t="n">
        <v>0</v>
      </c>
      <c r="V124" s="90" t="n">
        <v>0</v>
      </c>
      <c r="W124" s="90" t="n">
        <v>0</v>
      </c>
      <c r="X124" s="90" t="n">
        <v>0</v>
      </c>
      <c r="Y124" s="90" t="n">
        <v>0</v>
      </c>
      <c r="Z124" s="90" t="n">
        <v>0</v>
      </c>
      <c r="AA124" s="90" t="n">
        <v>0</v>
      </c>
      <c r="AB124" s="90" t="n">
        <v>0</v>
      </c>
      <c r="AC124" s="90" t="n">
        <v>0</v>
      </c>
      <c r="AD124" s="90" t="n">
        <v>0</v>
      </c>
      <c r="AE124" s="90" t="n">
        <v>0</v>
      </c>
      <c r="AF124" s="90" t="n">
        <v>0</v>
      </c>
      <c r="AG124" s="90" t="n">
        <v>0</v>
      </c>
    </row>
    <row r="125" ht="15.75" customHeight="1" s="120">
      <c r="A125" s="91" t="inlineStr">
        <is>
          <t>Missouri</t>
        </is>
      </c>
      <c r="B125" s="83" t="inlineStr">
        <is>
          <t>Energy - CH4 - Abandoned Coal Mines - Sealed</t>
        </is>
      </c>
      <c r="C125" s="82" t="n">
        <v>0</v>
      </c>
      <c r="D125" s="82" t="n">
        <v>0</v>
      </c>
      <c r="E125" s="82" t="n">
        <v>0</v>
      </c>
      <c r="F125" s="82" t="n">
        <v>0</v>
      </c>
      <c r="G125" s="82" t="n">
        <v>0</v>
      </c>
      <c r="H125" s="82" t="n">
        <v>0</v>
      </c>
      <c r="I125" s="82" t="n">
        <v>0</v>
      </c>
      <c r="J125" s="82" t="n">
        <v>0</v>
      </c>
      <c r="K125" s="82" t="n">
        <v>0</v>
      </c>
      <c r="L125" s="82" t="n">
        <v>0</v>
      </c>
      <c r="M125" s="82" t="n">
        <v>0</v>
      </c>
      <c r="N125" s="82" t="n">
        <v>0</v>
      </c>
      <c r="O125" s="82" t="n">
        <v>0</v>
      </c>
      <c r="P125" s="82" t="n">
        <v>0</v>
      </c>
      <c r="Q125" s="82" t="n">
        <v>0</v>
      </c>
      <c r="R125" s="82" t="n">
        <v>0</v>
      </c>
      <c r="S125" s="82" t="n">
        <v>0</v>
      </c>
      <c r="T125" s="82" t="n">
        <v>0</v>
      </c>
      <c r="U125" s="82" t="n">
        <v>0</v>
      </c>
      <c r="V125" s="82" t="n">
        <v>0</v>
      </c>
      <c r="W125" s="82" t="n">
        <v>0</v>
      </c>
      <c r="X125" s="82" t="n">
        <v>0</v>
      </c>
      <c r="Y125" s="82" t="n">
        <v>0</v>
      </c>
      <c r="Z125" s="82" t="n">
        <v>0</v>
      </c>
      <c r="AA125" s="82" t="n">
        <v>0</v>
      </c>
      <c r="AB125" s="82" t="n">
        <v>0</v>
      </c>
      <c r="AC125" s="82" t="n">
        <v>0</v>
      </c>
      <c r="AD125" s="82" t="n">
        <v>0</v>
      </c>
      <c r="AE125" s="82" t="n">
        <v>0</v>
      </c>
      <c r="AF125" s="82" t="n">
        <v>0</v>
      </c>
      <c r="AG125" s="82" t="n">
        <v>0</v>
      </c>
    </row>
    <row r="126" ht="15.75" customHeight="1" s="120">
      <c r="A126" s="88" t="inlineStr">
        <is>
          <t>Missouri</t>
        </is>
      </c>
      <c r="B126" s="89" t="inlineStr">
        <is>
          <t>Energy - CH4 - Abandoned Coal Mines - Flooded</t>
        </is>
      </c>
      <c r="C126" s="90" t="n">
        <v>0</v>
      </c>
      <c r="D126" s="90" t="n">
        <v>0</v>
      </c>
      <c r="E126" s="90" t="n">
        <v>0</v>
      </c>
      <c r="F126" s="90" t="n">
        <v>0</v>
      </c>
      <c r="G126" s="90" t="n">
        <v>0</v>
      </c>
      <c r="H126" s="90" t="n">
        <v>0</v>
      </c>
      <c r="I126" s="90" t="n">
        <v>0</v>
      </c>
      <c r="J126" s="90" t="n">
        <v>0</v>
      </c>
      <c r="K126" s="90" t="n">
        <v>0</v>
      </c>
      <c r="L126" s="90" t="n">
        <v>0</v>
      </c>
      <c r="M126" s="90" t="n">
        <v>0</v>
      </c>
      <c r="N126" s="90" t="n">
        <v>0</v>
      </c>
      <c r="O126" s="90" t="n">
        <v>0</v>
      </c>
      <c r="P126" s="90" t="n">
        <v>0</v>
      </c>
      <c r="Q126" s="90" t="n">
        <v>0</v>
      </c>
      <c r="R126" s="90" t="n">
        <v>0</v>
      </c>
      <c r="S126" s="90" t="n">
        <v>0</v>
      </c>
      <c r="T126" s="90" t="n">
        <v>0</v>
      </c>
      <c r="U126" s="90" t="n">
        <v>0</v>
      </c>
      <c r="V126" s="90" t="n">
        <v>0</v>
      </c>
      <c r="W126" s="90" t="n">
        <v>0</v>
      </c>
      <c r="X126" s="90" t="n">
        <v>0</v>
      </c>
      <c r="Y126" s="90" t="n">
        <v>0</v>
      </c>
      <c r="Z126" s="90" t="n">
        <v>0</v>
      </c>
      <c r="AA126" s="90" t="n">
        <v>0</v>
      </c>
      <c r="AB126" s="90" t="n">
        <v>0</v>
      </c>
      <c r="AC126" s="90" t="n">
        <v>0</v>
      </c>
      <c r="AD126" s="90" t="n">
        <v>0</v>
      </c>
      <c r="AE126" s="90" t="n">
        <v>0</v>
      </c>
      <c r="AF126" s="90" t="n">
        <v>0</v>
      </c>
      <c r="AG126" s="90" t="n">
        <v>0</v>
      </c>
    </row>
    <row r="127" ht="15.75" customHeight="1" s="120">
      <c r="A127" s="91" t="inlineStr">
        <is>
          <t>Montana</t>
        </is>
      </c>
      <c r="B127" s="83" t="inlineStr">
        <is>
          <t>Energy - CH4 - Coal Mining</t>
        </is>
      </c>
      <c r="C127" s="82" t="n">
        <v>0.827345112</v>
      </c>
      <c r="D127" s="82" t="n">
        <v>0.840783752</v>
      </c>
      <c r="E127" s="82" t="n">
        <v>0.855124166</v>
      </c>
      <c r="F127" s="82" t="n">
        <v>0.789780635</v>
      </c>
      <c r="G127" s="82" t="n">
        <v>0.915770239</v>
      </c>
      <c r="H127" s="82" t="n">
        <v>0.867509198</v>
      </c>
      <c r="I127" s="82" t="n">
        <v>0.830515016</v>
      </c>
      <c r="J127" s="82" t="n">
        <v>0.901727815</v>
      </c>
      <c r="K127" s="82" t="n">
        <v>0.94224438</v>
      </c>
      <c r="L127" s="82" t="n">
        <v>0.904017939</v>
      </c>
      <c r="M127" s="82" t="n">
        <v>0.8435330640000001</v>
      </c>
      <c r="N127" s="82" t="n">
        <v>0.860926754</v>
      </c>
      <c r="O127" s="82" t="n">
        <v>0.822286377</v>
      </c>
      <c r="P127" s="82" t="n">
        <v>0.813037903</v>
      </c>
      <c r="Q127" s="82" t="n">
        <v>0.876444073</v>
      </c>
      <c r="R127" s="82" t="n">
        <v>0.884393737</v>
      </c>
      <c r="S127" s="82" t="n">
        <v>0.913590087</v>
      </c>
      <c r="T127" s="82" t="n">
        <v>0.953420992</v>
      </c>
      <c r="U127" s="82" t="n">
        <v>0.981733873</v>
      </c>
      <c r="V127" s="82" t="n">
        <v>0.85327904</v>
      </c>
      <c r="W127" s="82" t="n">
        <v>0.897911698</v>
      </c>
      <c r="X127" s="82" t="n">
        <v>0.867381771</v>
      </c>
      <c r="Y127" s="82" t="n">
        <v>0.695290985</v>
      </c>
      <c r="Z127" s="82" t="n">
        <v>0.758839481</v>
      </c>
      <c r="AA127" s="82" t="n">
        <v>0.825380365</v>
      </c>
      <c r="AB127" s="82" t="n">
        <v>0.807317209</v>
      </c>
      <c r="AC127" s="82" t="n">
        <v>0.601377592</v>
      </c>
      <c r="AD127" s="82" t="n">
        <v>0.660139571</v>
      </c>
      <c r="AE127" s="82" t="n">
        <v>0</v>
      </c>
      <c r="AF127" s="82" t="n">
        <v>0</v>
      </c>
      <c r="AG127" s="82" t="n">
        <v>0</v>
      </c>
    </row>
    <row r="128" ht="15.75" customHeight="1" s="120">
      <c r="A128" s="88" t="inlineStr">
        <is>
          <t>Montana</t>
        </is>
      </c>
      <c r="B128" s="89" t="inlineStr">
        <is>
          <t>Energy - CH4 - Abandoned Coal Mines</t>
        </is>
      </c>
      <c r="C128" s="90" t="n">
        <v>0</v>
      </c>
      <c r="D128" s="90" t="n">
        <v>0</v>
      </c>
      <c r="E128" s="90" t="n">
        <v>0</v>
      </c>
      <c r="F128" s="90" t="n">
        <v>0</v>
      </c>
      <c r="G128" s="90" t="n">
        <v>0</v>
      </c>
      <c r="H128" s="90" t="n">
        <v>0</v>
      </c>
      <c r="I128" s="90" t="n">
        <v>0</v>
      </c>
      <c r="J128" s="90" t="n">
        <v>0</v>
      </c>
      <c r="K128" s="90" t="n">
        <v>0</v>
      </c>
      <c r="L128" s="90" t="n">
        <v>0</v>
      </c>
      <c r="M128" s="90" t="n">
        <v>0</v>
      </c>
      <c r="N128" s="90" t="n">
        <v>0</v>
      </c>
      <c r="O128" s="90" t="n">
        <v>0</v>
      </c>
      <c r="P128" s="90" t="n">
        <v>0</v>
      </c>
      <c r="Q128" s="90" t="n">
        <v>0</v>
      </c>
      <c r="R128" s="90" t="n">
        <v>0</v>
      </c>
      <c r="S128" s="90" t="n">
        <v>0</v>
      </c>
      <c r="T128" s="90" t="n">
        <v>0</v>
      </c>
      <c r="U128" s="90" t="n">
        <v>0</v>
      </c>
      <c r="V128" s="90" t="n">
        <v>0</v>
      </c>
      <c r="W128" s="90" t="n">
        <v>0</v>
      </c>
      <c r="X128" s="90" t="n">
        <v>0</v>
      </c>
      <c r="Y128" s="90" t="n">
        <v>0</v>
      </c>
      <c r="Z128" s="90" t="n">
        <v>0</v>
      </c>
      <c r="AA128" s="90" t="n">
        <v>0</v>
      </c>
      <c r="AB128" s="90" t="n">
        <v>0</v>
      </c>
      <c r="AC128" s="90" t="n">
        <v>0</v>
      </c>
      <c r="AD128" s="90" t="n">
        <v>0</v>
      </c>
      <c r="AE128" s="90" t="n">
        <v>0</v>
      </c>
      <c r="AF128" s="90" t="n">
        <v>0</v>
      </c>
      <c r="AG128" s="90" t="n">
        <v>0</v>
      </c>
    </row>
    <row r="129" ht="15.75" customHeight="1" s="120">
      <c r="A129" s="91" t="inlineStr">
        <is>
          <t>Montana</t>
        </is>
      </c>
      <c r="B129" s="83" t="inlineStr">
        <is>
          <t>Energy - CH4 - Abandoned Coal Mines - Vented</t>
        </is>
      </c>
      <c r="C129" s="82" t="n">
        <v>0</v>
      </c>
      <c r="D129" s="82" t="n">
        <v>0</v>
      </c>
      <c r="E129" s="82" t="n">
        <v>0</v>
      </c>
      <c r="F129" s="82" t="n">
        <v>0</v>
      </c>
      <c r="G129" s="82" t="n">
        <v>0</v>
      </c>
      <c r="H129" s="82" t="n">
        <v>0</v>
      </c>
      <c r="I129" s="82" t="n">
        <v>0</v>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row>
    <row r="130" ht="15.75" customHeight="1" s="120">
      <c r="A130" s="88" t="inlineStr">
        <is>
          <t>Montana</t>
        </is>
      </c>
      <c r="B130" s="89" t="inlineStr">
        <is>
          <t>Energy - CH4 - Abandoned Coal Mines - Sealed</t>
        </is>
      </c>
      <c r="C130" s="90" t="n">
        <v>0</v>
      </c>
      <c r="D130" s="90" t="n">
        <v>0</v>
      </c>
      <c r="E130" s="90" t="n">
        <v>0</v>
      </c>
      <c r="F130" s="90" t="n">
        <v>0</v>
      </c>
      <c r="G130" s="90" t="n">
        <v>0</v>
      </c>
      <c r="H130" s="90" t="n">
        <v>0</v>
      </c>
      <c r="I130" s="90" t="n">
        <v>0</v>
      </c>
      <c r="J130" s="90" t="n">
        <v>0</v>
      </c>
      <c r="K130" s="90" t="n">
        <v>0</v>
      </c>
      <c r="L130" s="90" t="n">
        <v>0</v>
      </c>
      <c r="M130" s="90" t="n">
        <v>0</v>
      </c>
      <c r="N130" s="90" t="n">
        <v>0</v>
      </c>
      <c r="O130" s="90" t="n">
        <v>0</v>
      </c>
      <c r="P130" s="90" t="n">
        <v>0</v>
      </c>
      <c r="Q130" s="90" t="n">
        <v>0</v>
      </c>
      <c r="R130" s="90" t="n">
        <v>0</v>
      </c>
      <c r="S130" s="90" t="n">
        <v>0</v>
      </c>
      <c r="T130" s="90" t="n">
        <v>0</v>
      </c>
      <c r="U130" s="90" t="n">
        <v>0</v>
      </c>
      <c r="V130" s="90" t="n">
        <v>0</v>
      </c>
      <c r="W130" s="90" t="n">
        <v>0</v>
      </c>
      <c r="X130" s="90" t="n">
        <v>0</v>
      </c>
      <c r="Y130" s="90" t="n">
        <v>0</v>
      </c>
      <c r="Z130" s="90" t="n">
        <v>0</v>
      </c>
      <c r="AA130" s="90" t="n">
        <v>0</v>
      </c>
      <c r="AB130" s="90" t="n">
        <v>0</v>
      </c>
      <c r="AC130" s="90" t="n">
        <v>0</v>
      </c>
      <c r="AD130" s="90" t="n">
        <v>0</v>
      </c>
      <c r="AE130" s="90" t="n">
        <v>0</v>
      </c>
      <c r="AF130" s="90" t="n">
        <v>0</v>
      </c>
      <c r="AG130" s="90" t="n">
        <v>0</v>
      </c>
    </row>
    <row r="131" ht="15.75" customHeight="1" s="120">
      <c r="A131" s="91" t="inlineStr">
        <is>
          <t>Montana</t>
        </is>
      </c>
      <c r="B131" s="83" t="inlineStr">
        <is>
          <t>Energy - CH4 - Abandoned Coal Mines - Flooded</t>
        </is>
      </c>
      <c r="C131" s="82" t="n">
        <v>0</v>
      </c>
      <c r="D131" s="82" t="n">
        <v>0</v>
      </c>
      <c r="E131" s="82" t="n">
        <v>0</v>
      </c>
      <c r="F131" s="82" t="n">
        <v>0</v>
      </c>
      <c r="G131" s="82" t="n">
        <v>0</v>
      </c>
      <c r="H131" s="82" t="n">
        <v>0</v>
      </c>
      <c r="I131" s="82" t="n">
        <v>0</v>
      </c>
      <c r="J131" s="82" t="n">
        <v>0</v>
      </c>
      <c r="K131" s="82" t="n">
        <v>0</v>
      </c>
      <c r="L131" s="82" t="n">
        <v>0</v>
      </c>
      <c r="M131" s="82" t="n">
        <v>0</v>
      </c>
      <c r="N131" s="82" t="n">
        <v>0</v>
      </c>
      <c r="O131" s="82" t="n">
        <v>0</v>
      </c>
      <c r="P131" s="82" t="n">
        <v>0</v>
      </c>
      <c r="Q131" s="82" t="n">
        <v>0</v>
      </c>
      <c r="R131" s="82" t="n">
        <v>0</v>
      </c>
      <c r="S131" s="82" t="n">
        <v>0</v>
      </c>
      <c r="T131" s="82" t="n">
        <v>0</v>
      </c>
      <c r="U131" s="82" t="n">
        <v>0</v>
      </c>
      <c r="V131" s="82" t="n">
        <v>0</v>
      </c>
      <c r="W131" s="82" t="n">
        <v>0</v>
      </c>
      <c r="X131" s="82" t="n">
        <v>0</v>
      </c>
      <c r="Y131" s="82" t="n">
        <v>0</v>
      </c>
      <c r="Z131" s="82" t="n">
        <v>0</v>
      </c>
      <c r="AA131" s="82" t="n">
        <v>0</v>
      </c>
      <c r="AB131" s="82" t="n">
        <v>0</v>
      </c>
      <c r="AC131" s="82" t="n">
        <v>0</v>
      </c>
      <c r="AD131" s="82" t="n">
        <v>0</v>
      </c>
      <c r="AE131" s="82" t="n">
        <v>0</v>
      </c>
      <c r="AF131" s="82" t="n">
        <v>0</v>
      </c>
      <c r="AG131" s="82" t="n">
        <v>0</v>
      </c>
    </row>
    <row r="132" ht="15.75" customHeight="1" s="120">
      <c r="A132" s="88" t="inlineStr">
        <is>
          <t>Nebraska</t>
        </is>
      </c>
      <c r="B132" s="89" t="inlineStr">
        <is>
          <t>Energy - CH4 - Coal Mining</t>
        </is>
      </c>
      <c r="C132" s="90" t="n">
        <v>0</v>
      </c>
      <c r="D132" s="90" t="n">
        <v>0</v>
      </c>
      <c r="E132" s="90" t="n">
        <v>0</v>
      </c>
      <c r="F132" s="90" t="n">
        <v>0</v>
      </c>
      <c r="G132" s="90" t="n">
        <v>0</v>
      </c>
      <c r="H132" s="90" t="n">
        <v>0</v>
      </c>
      <c r="I132" s="90" t="n">
        <v>0</v>
      </c>
      <c r="J132" s="90" t="n">
        <v>0</v>
      </c>
      <c r="K132" s="90" t="n">
        <v>0</v>
      </c>
      <c r="L132" s="90" t="n">
        <v>0</v>
      </c>
      <c r="M132" s="90" t="n">
        <v>0</v>
      </c>
      <c r="N132" s="90" t="n">
        <v>0</v>
      </c>
      <c r="O132" s="90" t="n">
        <v>0</v>
      </c>
      <c r="P132" s="90" t="n">
        <v>0</v>
      </c>
      <c r="Q132" s="90" t="n">
        <v>0</v>
      </c>
      <c r="R132" s="90" t="n">
        <v>0</v>
      </c>
      <c r="S132" s="90" t="n">
        <v>0</v>
      </c>
      <c r="T132" s="90" t="n">
        <v>0</v>
      </c>
      <c r="U132" s="90" t="n">
        <v>0</v>
      </c>
      <c r="V132" s="90" t="n">
        <v>0</v>
      </c>
      <c r="W132" s="90" t="n">
        <v>0</v>
      </c>
      <c r="X132" s="90" t="n">
        <v>0</v>
      </c>
      <c r="Y132" s="90" t="n">
        <v>0</v>
      </c>
      <c r="Z132" s="90" t="n">
        <v>0</v>
      </c>
      <c r="AA132" s="90" t="n">
        <v>0</v>
      </c>
      <c r="AB132" s="90" t="n">
        <v>0</v>
      </c>
      <c r="AC132" s="90" t="n">
        <v>0</v>
      </c>
      <c r="AD132" s="90" t="n">
        <v>0</v>
      </c>
      <c r="AE132" s="90" t="n">
        <v>0</v>
      </c>
      <c r="AF132" s="90" t="n">
        <v>0</v>
      </c>
      <c r="AG132" s="90" t="n">
        <v>0</v>
      </c>
    </row>
    <row r="133" ht="15.75" customHeight="1" s="120">
      <c r="A133" s="91" t="inlineStr">
        <is>
          <t>Nebraska</t>
        </is>
      </c>
      <c r="B133" s="83" t="inlineStr">
        <is>
          <t>Energy - CH4 - Abandoned Coal Mines</t>
        </is>
      </c>
      <c r="C133" s="82" t="n">
        <v>0</v>
      </c>
      <c r="D133" s="82" t="n">
        <v>0</v>
      </c>
      <c r="E133" s="82" t="n">
        <v>0</v>
      </c>
      <c r="F133" s="82" t="n">
        <v>0</v>
      </c>
      <c r="G133" s="82" t="n">
        <v>0</v>
      </c>
      <c r="H133" s="82" t="n">
        <v>0</v>
      </c>
      <c r="I133" s="82" t="n">
        <v>0</v>
      </c>
      <c r="J133" s="82" t="n">
        <v>0</v>
      </c>
      <c r="K133" s="82" t="n">
        <v>0</v>
      </c>
      <c r="L133" s="82" t="n">
        <v>0</v>
      </c>
      <c r="M133" s="82" t="n">
        <v>0</v>
      </c>
      <c r="N133" s="82" t="n">
        <v>0</v>
      </c>
      <c r="O133" s="82" t="n">
        <v>0</v>
      </c>
      <c r="P133" s="82" t="n">
        <v>0</v>
      </c>
      <c r="Q133" s="82" t="n">
        <v>0</v>
      </c>
      <c r="R133" s="82" t="n">
        <v>0</v>
      </c>
      <c r="S133" s="82" t="n">
        <v>0</v>
      </c>
      <c r="T133" s="82" t="n">
        <v>0</v>
      </c>
      <c r="U133" s="82" t="n">
        <v>0</v>
      </c>
      <c r="V133" s="82" t="n">
        <v>0</v>
      </c>
      <c r="W133" s="82" t="n">
        <v>0</v>
      </c>
      <c r="X133" s="82" t="n">
        <v>0</v>
      </c>
      <c r="Y133" s="82" t="n">
        <v>0</v>
      </c>
      <c r="Z133" s="82" t="n">
        <v>0</v>
      </c>
      <c r="AA133" s="82" t="n">
        <v>0</v>
      </c>
      <c r="AB133" s="82" t="n">
        <v>0</v>
      </c>
      <c r="AC133" s="82" t="n">
        <v>0</v>
      </c>
      <c r="AD133" s="82" t="n">
        <v>0</v>
      </c>
      <c r="AE133" s="82" t="n">
        <v>0</v>
      </c>
      <c r="AF133" s="82" t="n">
        <v>0</v>
      </c>
      <c r="AG133" s="82" t="n">
        <v>0</v>
      </c>
    </row>
    <row r="134" ht="15.75" customHeight="1" s="120">
      <c r="A134" s="88" t="inlineStr">
        <is>
          <t>Nebraska</t>
        </is>
      </c>
      <c r="B134" s="89" t="inlineStr">
        <is>
          <t>Energy - CH4 - Abandoned Coal Mines - Vented</t>
        </is>
      </c>
      <c r="C134" s="90" t="n">
        <v>0</v>
      </c>
      <c r="D134" s="90" t="n">
        <v>0</v>
      </c>
      <c r="E134" s="90" t="n">
        <v>0</v>
      </c>
      <c r="F134" s="90" t="n">
        <v>0</v>
      </c>
      <c r="G134" s="90" t="n">
        <v>0</v>
      </c>
      <c r="H134" s="90" t="n">
        <v>0</v>
      </c>
      <c r="I134" s="90" t="n">
        <v>0</v>
      </c>
      <c r="J134" s="90" t="n">
        <v>0</v>
      </c>
      <c r="K134" s="90" t="n">
        <v>0</v>
      </c>
      <c r="L134" s="90" t="n">
        <v>0</v>
      </c>
      <c r="M134" s="90" t="n">
        <v>0</v>
      </c>
      <c r="N134" s="90" t="n">
        <v>0</v>
      </c>
      <c r="O134" s="90" t="n">
        <v>0</v>
      </c>
      <c r="P134" s="90" t="n">
        <v>0</v>
      </c>
      <c r="Q134" s="90" t="n">
        <v>0</v>
      </c>
      <c r="R134" s="90" t="n">
        <v>0</v>
      </c>
      <c r="S134" s="90" t="n">
        <v>0</v>
      </c>
      <c r="T134" s="90" t="n">
        <v>0</v>
      </c>
      <c r="U134" s="90" t="n">
        <v>0</v>
      </c>
      <c r="V134" s="90" t="n">
        <v>0</v>
      </c>
      <c r="W134" s="90" t="n">
        <v>0</v>
      </c>
      <c r="X134" s="90" t="n">
        <v>0</v>
      </c>
      <c r="Y134" s="90" t="n">
        <v>0</v>
      </c>
      <c r="Z134" s="90" t="n">
        <v>0</v>
      </c>
      <c r="AA134" s="90" t="n">
        <v>0</v>
      </c>
      <c r="AB134" s="90" t="n">
        <v>0</v>
      </c>
      <c r="AC134" s="90" t="n">
        <v>0</v>
      </c>
      <c r="AD134" s="90" t="n">
        <v>0</v>
      </c>
      <c r="AE134" s="90" t="n">
        <v>0</v>
      </c>
      <c r="AF134" s="90" t="n">
        <v>0</v>
      </c>
      <c r="AG134" s="90" t="n">
        <v>0</v>
      </c>
    </row>
    <row r="135" ht="15.75" customHeight="1" s="120">
      <c r="A135" s="91" t="inlineStr">
        <is>
          <t>Nebraska</t>
        </is>
      </c>
      <c r="B135" s="83" t="inlineStr">
        <is>
          <t>Energy - CH4 - Abandoned Coal Mines - Sealed</t>
        </is>
      </c>
      <c r="C135" s="82" t="n">
        <v>0</v>
      </c>
      <c r="D135" s="82" t="n">
        <v>0</v>
      </c>
      <c r="E135" s="82" t="n">
        <v>0</v>
      </c>
      <c r="F135" s="82" t="n">
        <v>0</v>
      </c>
      <c r="G135" s="82" t="n">
        <v>0</v>
      </c>
      <c r="H135" s="82" t="n">
        <v>0</v>
      </c>
      <c r="I135" s="82" t="n">
        <v>0</v>
      </c>
      <c r="J135" s="82" t="n">
        <v>0</v>
      </c>
      <c r="K135" s="82" t="n">
        <v>0</v>
      </c>
      <c r="L135" s="82" t="n">
        <v>0</v>
      </c>
      <c r="M135" s="82" t="n">
        <v>0</v>
      </c>
      <c r="N135" s="82" t="n">
        <v>0</v>
      </c>
      <c r="O135" s="82" t="n">
        <v>0</v>
      </c>
      <c r="P135" s="82" t="n">
        <v>0</v>
      </c>
      <c r="Q135" s="82" t="n">
        <v>0</v>
      </c>
      <c r="R135" s="82" t="n">
        <v>0</v>
      </c>
      <c r="S135" s="82" t="n">
        <v>0</v>
      </c>
      <c r="T135" s="82" t="n">
        <v>0</v>
      </c>
      <c r="U135" s="82" t="n">
        <v>0</v>
      </c>
      <c r="V135" s="82" t="n">
        <v>0</v>
      </c>
      <c r="W135" s="82" t="n">
        <v>0</v>
      </c>
      <c r="X135" s="82" t="n">
        <v>0</v>
      </c>
      <c r="Y135" s="82" t="n">
        <v>0</v>
      </c>
      <c r="Z135" s="82" t="n">
        <v>0</v>
      </c>
      <c r="AA135" s="82" t="n">
        <v>0</v>
      </c>
      <c r="AB135" s="82" t="n">
        <v>0</v>
      </c>
      <c r="AC135" s="82" t="n">
        <v>0</v>
      </c>
      <c r="AD135" s="82" t="n">
        <v>0</v>
      </c>
      <c r="AE135" s="82" t="n">
        <v>0</v>
      </c>
      <c r="AF135" s="82" t="n">
        <v>0</v>
      </c>
      <c r="AG135" s="82" t="n">
        <v>0</v>
      </c>
    </row>
    <row r="136" ht="15.75" customHeight="1" s="120">
      <c r="A136" s="88" t="inlineStr">
        <is>
          <t>Nebraska</t>
        </is>
      </c>
      <c r="B136" s="89" t="inlineStr">
        <is>
          <t>Energy - CH4 - Abandoned Coal Mines - Flooded</t>
        </is>
      </c>
      <c r="C136" s="90" t="n">
        <v>0</v>
      </c>
      <c r="D136" s="90" t="n">
        <v>0</v>
      </c>
      <c r="E136" s="90" t="n">
        <v>0</v>
      </c>
      <c r="F136" s="90" t="n">
        <v>0</v>
      </c>
      <c r="G136" s="90" t="n">
        <v>0</v>
      </c>
      <c r="H136" s="90" t="n">
        <v>0</v>
      </c>
      <c r="I136" s="90" t="n">
        <v>0</v>
      </c>
      <c r="J136" s="90" t="n">
        <v>0</v>
      </c>
      <c r="K136" s="90" t="n">
        <v>0</v>
      </c>
      <c r="L136" s="90" t="n">
        <v>0</v>
      </c>
      <c r="M136" s="90" t="n">
        <v>0</v>
      </c>
      <c r="N136" s="90" t="n">
        <v>0</v>
      </c>
      <c r="O136" s="90" t="n">
        <v>0</v>
      </c>
      <c r="P136" s="90" t="n">
        <v>0</v>
      </c>
      <c r="Q136" s="90" t="n">
        <v>0</v>
      </c>
      <c r="R136" s="90" t="n">
        <v>0</v>
      </c>
      <c r="S136" s="90" t="n">
        <v>0</v>
      </c>
      <c r="T136" s="90" t="n">
        <v>0</v>
      </c>
      <c r="U136" s="90" t="n">
        <v>0</v>
      </c>
      <c r="V136" s="90" t="n">
        <v>0</v>
      </c>
      <c r="W136" s="90" t="n">
        <v>0</v>
      </c>
      <c r="X136" s="90" t="n">
        <v>0</v>
      </c>
      <c r="Y136" s="90" t="n">
        <v>0</v>
      </c>
      <c r="Z136" s="90" t="n">
        <v>0</v>
      </c>
      <c r="AA136" s="90" t="n">
        <v>0</v>
      </c>
      <c r="AB136" s="90" t="n">
        <v>0</v>
      </c>
      <c r="AC136" s="90" t="n">
        <v>0</v>
      </c>
      <c r="AD136" s="90" t="n">
        <v>0</v>
      </c>
      <c r="AE136" s="90" t="n">
        <v>0</v>
      </c>
      <c r="AF136" s="90" t="n">
        <v>0</v>
      </c>
      <c r="AG136" s="90" t="n">
        <v>0</v>
      </c>
    </row>
    <row r="137" ht="15.75" customHeight="1" s="120">
      <c r="A137" s="91" t="inlineStr">
        <is>
          <t>Nevada</t>
        </is>
      </c>
      <c r="B137" s="83" t="inlineStr">
        <is>
          <t>Energy - CH4 - Coal Mining</t>
        </is>
      </c>
      <c r="C137" s="82" t="n">
        <v>0</v>
      </c>
      <c r="D137" s="82" t="n">
        <v>0</v>
      </c>
      <c r="E137" s="82" t="n">
        <v>0</v>
      </c>
      <c r="F137" s="82" t="n">
        <v>0</v>
      </c>
      <c r="G137" s="82" t="n">
        <v>0</v>
      </c>
      <c r="H137" s="82" t="n">
        <v>0</v>
      </c>
      <c r="I137" s="82" t="n">
        <v>0</v>
      </c>
      <c r="J137" s="82" t="n">
        <v>0</v>
      </c>
      <c r="K137" s="82" t="n">
        <v>0</v>
      </c>
      <c r="L137" s="82" t="n">
        <v>0</v>
      </c>
      <c r="M137" s="82" t="n">
        <v>0</v>
      </c>
      <c r="N137" s="82" t="n">
        <v>0</v>
      </c>
      <c r="O137" s="82" t="n">
        <v>0</v>
      </c>
      <c r="P137" s="82" t="n">
        <v>0</v>
      </c>
      <c r="Q137" s="82" t="n">
        <v>0</v>
      </c>
      <c r="R137" s="82" t="n">
        <v>0</v>
      </c>
      <c r="S137" s="82" t="n">
        <v>0</v>
      </c>
      <c r="T137" s="82" t="n">
        <v>0</v>
      </c>
      <c r="U137" s="82" t="n">
        <v>0</v>
      </c>
      <c r="V137" s="82" t="n">
        <v>0</v>
      </c>
      <c r="W137" s="82" t="n">
        <v>0</v>
      </c>
      <c r="X137" s="82" t="n">
        <v>0</v>
      </c>
      <c r="Y137" s="82" t="n">
        <v>0</v>
      </c>
      <c r="Z137" s="82" t="n">
        <v>0</v>
      </c>
      <c r="AA137" s="82" t="n">
        <v>0</v>
      </c>
      <c r="AB137" s="82" t="n">
        <v>0</v>
      </c>
      <c r="AC137" s="82" t="n">
        <v>0</v>
      </c>
      <c r="AD137" s="82" t="n">
        <v>0</v>
      </c>
      <c r="AE137" s="82" t="n">
        <v>0</v>
      </c>
      <c r="AF137" s="82" t="n">
        <v>0</v>
      </c>
      <c r="AG137" s="82" t="n">
        <v>0</v>
      </c>
    </row>
    <row r="138" ht="15.75" customHeight="1" s="120">
      <c r="A138" s="88" t="inlineStr">
        <is>
          <t>Nevada</t>
        </is>
      </c>
      <c r="B138" s="89" t="inlineStr">
        <is>
          <t>Energy - CH4 - Abandoned Coal Mines</t>
        </is>
      </c>
      <c r="C138" s="90" t="n">
        <v>0</v>
      </c>
      <c r="D138" s="90" t="n">
        <v>0</v>
      </c>
      <c r="E138" s="90" t="n">
        <v>0</v>
      </c>
      <c r="F138" s="90" t="n">
        <v>0</v>
      </c>
      <c r="G138" s="90" t="n">
        <v>0</v>
      </c>
      <c r="H138" s="90" t="n">
        <v>0</v>
      </c>
      <c r="I138" s="90" t="n">
        <v>0</v>
      </c>
      <c r="J138" s="90" t="n">
        <v>0</v>
      </c>
      <c r="K138" s="90" t="n">
        <v>0</v>
      </c>
      <c r="L138" s="90" t="n">
        <v>0</v>
      </c>
      <c r="M138" s="90" t="n">
        <v>0</v>
      </c>
      <c r="N138" s="90" t="n">
        <v>0</v>
      </c>
      <c r="O138" s="90" t="n">
        <v>0</v>
      </c>
      <c r="P138" s="90" t="n">
        <v>0</v>
      </c>
      <c r="Q138" s="90" t="n">
        <v>0</v>
      </c>
      <c r="R138" s="90" t="n">
        <v>0</v>
      </c>
      <c r="S138" s="90" t="n">
        <v>0</v>
      </c>
      <c r="T138" s="90" t="n">
        <v>0</v>
      </c>
      <c r="U138" s="90" t="n">
        <v>0</v>
      </c>
      <c r="V138" s="90" t="n">
        <v>0</v>
      </c>
      <c r="W138" s="90" t="n">
        <v>0</v>
      </c>
      <c r="X138" s="90" t="n">
        <v>0</v>
      </c>
      <c r="Y138" s="90" t="n">
        <v>0</v>
      </c>
      <c r="Z138" s="90" t="n">
        <v>0</v>
      </c>
      <c r="AA138" s="90" t="n">
        <v>0</v>
      </c>
      <c r="AB138" s="90" t="n">
        <v>0</v>
      </c>
      <c r="AC138" s="90" t="n">
        <v>0</v>
      </c>
      <c r="AD138" s="90" t="n">
        <v>0</v>
      </c>
      <c r="AE138" s="90" t="n">
        <v>0</v>
      </c>
      <c r="AF138" s="90" t="n">
        <v>0</v>
      </c>
      <c r="AG138" s="90" t="n">
        <v>0</v>
      </c>
    </row>
    <row r="139" ht="15.75" customHeight="1" s="120">
      <c r="A139" s="91" t="inlineStr">
        <is>
          <t>Nevada</t>
        </is>
      </c>
      <c r="B139" s="83" t="inlineStr">
        <is>
          <t>Energy - CH4 - Abandoned Coal Mines - Vented</t>
        </is>
      </c>
      <c r="C139" s="82" t="n">
        <v>0</v>
      </c>
      <c r="D139" s="82" t="n">
        <v>0</v>
      </c>
      <c r="E139" s="82" t="n">
        <v>0</v>
      </c>
      <c r="F139" s="82" t="n">
        <v>0</v>
      </c>
      <c r="G139" s="82" t="n">
        <v>0</v>
      </c>
      <c r="H139" s="82" t="n">
        <v>0</v>
      </c>
      <c r="I139" s="82" t="n">
        <v>0</v>
      </c>
      <c r="J139" s="82" t="n">
        <v>0</v>
      </c>
      <c r="K139" s="82" t="n">
        <v>0</v>
      </c>
      <c r="L139" s="82" t="n">
        <v>0</v>
      </c>
      <c r="M139" s="82" t="n">
        <v>0</v>
      </c>
      <c r="N139" s="82" t="n">
        <v>0</v>
      </c>
      <c r="O139" s="82" t="n">
        <v>0</v>
      </c>
      <c r="P139" s="82" t="n">
        <v>0</v>
      </c>
      <c r="Q139" s="82" t="n">
        <v>0</v>
      </c>
      <c r="R139" s="82" t="n">
        <v>0</v>
      </c>
      <c r="S139" s="82" t="n">
        <v>0</v>
      </c>
      <c r="T139" s="82" t="n">
        <v>0</v>
      </c>
      <c r="U139" s="82" t="n">
        <v>0</v>
      </c>
      <c r="V139" s="82" t="n">
        <v>0</v>
      </c>
      <c r="W139" s="82" t="n">
        <v>0</v>
      </c>
      <c r="X139" s="82" t="n">
        <v>0</v>
      </c>
      <c r="Y139" s="82" t="n">
        <v>0</v>
      </c>
      <c r="Z139" s="82" t="n">
        <v>0</v>
      </c>
      <c r="AA139" s="82" t="n">
        <v>0</v>
      </c>
      <c r="AB139" s="82" t="n">
        <v>0</v>
      </c>
      <c r="AC139" s="82" t="n">
        <v>0</v>
      </c>
      <c r="AD139" s="82" t="n">
        <v>0</v>
      </c>
      <c r="AE139" s="82" t="n">
        <v>0</v>
      </c>
      <c r="AF139" s="82" t="n">
        <v>0</v>
      </c>
      <c r="AG139" s="82" t="n">
        <v>0</v>
      </c>
    </row>
    <row r="140" ht="15.75" customHeight="1" s="120">
      <c r="A140" s="88" t="inlineStr">
        <is>
          <t>Nevada</t>
        </is>
      </c>
      <c r="B140" s="89" t="inlineStr">
        <is>
          <t>Energy - CH4 - Abandoned Coal Mines - Sealed</t>
        </is>
      </c>
      <c r="C140" s="90" t="n">
        <v>0</v>
      </c>
      <c r="D140" s="90" t="n">
        <v>0</v>
      </c>
      <c r="E140" s="90" t="n">
        <v>0</v>
      </c>
      <c r="F140" s="90" t="n">
        <v>0</v>
      </c>
      <c r="G140" s="90" t="n">
        <v>0</v>
      </c>
      <c r="H140" s="90" t="n">
        <v>0</v>
      </c>
      <c r="I140" s="90" t="n">
        <v>0</v>
      </c>
      <c r="J140" s="90" t="n">
        <v>0</v>
      </c>
      <c r="K140" s="90" t="n">
        <v>0</v>
      </c>
      <c r="L140" s="90" t="n">
        <v>0</v>
      </c>
      <c r="M140" s="90" t="n">
        <v>0</v>
      </c>
      <c r="N140" s="90" t="n">
        <v>0</v>
      </c>
      <c r="O140" s="90" t="n">
        <v>0</v>
      </c>
      <c r="P140" s="90" t="n">
        <v>0</v>
      </c>
      <c r="Q140" s="90" t="n">
        <v>0</v>
      </c>
      <c r="R140" s="90" t="n">
        <v>0</v>
      </c>
      <c r="S140" s="90" t="n">
        <v>0</v>
      </c>
      <c r="T140" s="90" t="n">
        <v>0</v>
      </c>
      <c r="U140" s="90" t="n">
        <v>0</v>
      </c>
      <c r="V140" s="90" t="n">
        <v>0</v>
      </c>
      <c r="W140" s="90" t="n">
        <v>0</v>
      </c>
      <c r="X140" s="90" t="n">
        <v>0</v>
      </c>
      <c r="Y140" s="90" t="n">
        <v>0</v>
      </c>
      <c r="Z140" s="90" t="n">
        <v>0</v>
      </c>
      <c r="AA140" s="90" t="n">
        <v>0</v>
      </c>
      <c r="AB140" s="90" t="n">
        <v>0</v>
      </c>
      <c r="AC140" s="90" t="n">
        <v>0</v>
      </c>
      <c r="AD140" s="90" t="n">
        <v>0</v>
      </c>
      <c r="AE140" s="90" t="n">
        <v>0</v>
      </c>
      <c r="AF140" s="90" t="n">
        <v>0</v>
      </c>
      <c r="AG140" s="90" t="n">
        <v>0</v>
      </c>
    </row>
    <row r="141" ht="15.75" customHeight="1" s="120">
      <c r="A141" s="91" t="inlineStr">
        <is>
          <t>Nevada</t>
        </is>
      </c>
      <c r="B141" s="83" t="inlineStr">
        <is>
          <t>Energy - CH4 - Abandoned Coal Mines - Flooded</t>
        </is>
      </c>
      <c r="C141" s="82" t="n">
        <v>0</v>
      </c>
      <c r="D141" s="82" t="n">
        <v>0</v>
      </c>
      <c r="E141" s="82" t="n">
        <v>0</v>
      </c>
      <c r="F141" s="82" t="n">
        <v>0</v>
      </c>
      <c r="G141" s="82" t="n">
        <v>0</v>
      </c>
      <c r="H141" s="82" t="n">
        <v>0</v>
      </c>
      <c r="I141" s="82" t="n">
        <v>0</v>
      </c>
      <c r="J141" s="82" t="n">
        <v>0</v>
      </c>
      <c r="K141" s="82" t="n">
        <v>0</v>
      </c>
      <c r="L141" s="82" t="n">
        <v>0</v>
      </c>
      <c r="M141" s="82" t="n">
        <v>0</v>
      </c>
      <c r="N141" s="82" t="n">
        <v>0</v>
      </c>
      <c r="O141" s="82" t="n">
        <v>0</v>
      </c>
      <c r="P141" s="82" t="n">
        <v>0</v>
      </c>
      <c r="Q141" s="82" t="n">
        <v>0</v>
      </c>
      <c r="R141" s="82" t="n">
        <v>0</v>
      </c>
      <c r="S141" s="82" t="n">
        <v>0</v>
      </c>
      <c r="T141" s="82" t="n">
        <v>0</v>
      </c>
      <c r="U141" s="82" t="n">
        <v>0</v>
      </c>
      <c r="V141" s="82" t="n">
        <v>0</v>
      </c>
      <c r="W141" s="82" t="n">
        <v>0</v>
      </c>
      <c r="X141" s="82" t="n">
        <v>0</v>
      </c>
      <c r="Y141" s="82" t="n">
        <v>0</v>
      </c>
      <c r="Z141" s="82" t="n">
        <v>0</v>
      </c>
      <c r="AA141" s="82" t="n">
        <v>0</v>
      </c>
      <c r="AB141" s="82" t="n">
        <v>0</v>
      </c>
      <c r="AC141" s="82" t="n">
        <v>0</v>
      </c>
      <c r="AD141" s="82" t="n">
        <v>0</v>
      </c>
      <c r="AE141" s="82" t="n">
        <v>0</v>
      </c>
      <c r="AF141" s="82" t="n">
        <v>0</v>
      </c>
      <c r="AG141" s="82" t="n">
        <v>0</v>
      </c>
    </row>
    <row r="142" ht="15.75" customHeight="1" s="120">
      <c r="A142" s="88" t="inlineStr">
        <is>
          <t>New Hampshire</t>
        </is>
      </c>
      <c r="B142" s="89" t="inlineStr">
        <is>
          <t>Energy - CH4 - Coal Mining</t>
        </is>
      </c>
      <c r="C142" s="90" t="n">
        <v>0</v>
      </c>
      <c r="D142" s="90" t="n">
        <v>0</v>
      </c>
      <c r="E142" s="90" t="n">
        <v>0</v>
      </c>
      <c r="F142" s="90" t="n">
        <v>0</v>
      </c>
      <c r="G142" s="90" t="n">
        <v>0</v>
      </c>
      <c r="H142" s="90" t="n">
        <v>0</v>
      </c>
      <c r="I142" s="90" t="n">
        <v>0</v>
      </c>
      <c r="J142" s="90" t="n">
        <v>0</v>
      </c>
      <c r="K142" s="90" t="n">
        <v>0</v>
      </c>
      <c r="L142" s="90" t="n">
        <v>0</v>
      </c>
      <c r="M142" s="90" t="n">
        <v>0</v>
      </c>
      <c r="N142" s="90" t="n">
        <v>0</v>
      </c>
      <c r="O142" s="90" t="n">
        <v>0</v>
      </c>
      <c r="P142" s="90" t="n">
        <v>0</v>
      </c>
      <c r="Q142" s="90" t="n">
        <v>0</v>
      </c>
      <c r="R142" s="90" t="n">
        <v>0</v>
      </c>
      <c r="S142" s="90" t="n">
        <v>0</v>
      </c>
      <c r="T142" s="90" t="n">
        <v>0</v>
      </c>
      <c r="U142" s="90" t="n">
        <v>0</v>
      </c>
      <c r="V142" s="90" t="n">
        <v>0</v>
      </c>
      <c r="W142" s="90" t="n">
        <v>0</v>
      </c>
      <c r="X142" s="90" t="n">
        <v>0</v>
      </c>
      <c r="Y142" s="90" t="n">
        <v>0</v>
      </c>
      <c r="Z142" s="90" t="n">
        <v>0</v>
      </c>
      <c r="AA142" s="90" t="n">
        <v>0</v>
      </c>
      <c r="AB142" s="90" t="n">
        <v>0</v>
      </c>
      <c r="AC142" s="90" t="n">
        <v>0</v>
      </c>
      <c r="AD142" s="90" t="n">
        <v>0</v>
      </c>
      <c r="AE142" s="90" t="n">
        <v>0</v>
      </c>
      <c r="AF142" s="90" t="n">
        <v>0</v>
      </c>
      <c r="AG142" s="90" t="n">
        <v>0</v>
      </c>
    </row>
    <row r="143" ht="15.75" customHeight="1" s="120">
      <c r="A143" s="91" t="inlineStr">
        <is>
          <t>New Hampshire</t>
        </is>
      </c>
      <c r="B143" s="83" t="inlineStr">
        <is>
          <t>Energy - CH4 - Abandoned Coal Mines</t>
        </is>
      </c>
      <c r="C143" s="82" t="n">
        <v>0</v>
      </c>
      <c r="D143" s="82" t="n">
        <v>0</v>
      </c>
      <c r="E143" s="82" t="n">
        <v>0</v>
      </c>
      <c r="F143" s="82" t="n">
        <v>0</v>
      </c>
      <c r="G143" s="82" t="n">
        <v>0</v>
      </c>
      <c r="H143" s="82" t="n">
        <v>0</v>
      </c>
      <c r="I143" s="82" t="n">
        <v>0</v>
      </c>
      <c r="J143" s="82" t="n">
        <v>0</v>
      </c>
      <c r="K143" s="82" t="n">
        <v>0</v>
      </c>
      <c r="L143" s="82" t="n">
        <v>0</v>
      </c>
      <c r="M143" s="82" t="n">
        <v>0</v>
      </c>
      <c r="N143" s="82" t="n">
        <v>0</v>
      </c>
      <c r="O143" s="82" t="n">
        <v>0</v>
      </c>
      <c r="P143" s="82" t="n">
        <v>0</v>
      </c>
      <c r="Q143" s="82" t="n">
        <v>0</v>
      </c>
      <c r="R143" s="82" t="n">
        <v>0</v>
      </c>
      <c r="S143" s="82" t="n">
        <v>0</v>
      </c>
      <c r="T143" s="82" t="n">
        <v>0</v>
      </c>
      <c r="U143" s="82" t="n">
        <v>0</v>
      </c>
      <c r="V143" s="82" t="n">
        <v>0</v>
      </c>
      <c r="W143" s="82" t="n">
        <v>0</v>
      </c>
      <c r="X143" s="82" t="n">
        <v>0</v>
      </c>
      <c r="Y143" s="82" t="n">
        <v>0</v>
      </c>
      <c r="Z143" s="82" t="n">
        <v>0</v>
      </c>
      <c r="AA143" s="82" t="n">
        <v>0</v>
      </c>
      <c r="AB143" s="82" t="n">
        <v>0</v>
      </c>
      <c r="AC143" s="82" t="n">
        <v>0</v>
      </c>
      <c r="AD143" s="82" t="n">
        <v>0</v>
      </c>
      <c r="AE143" s="82" t="n">
        <v>0</v>
      </c>
      <c r="AF143" s="82" t="n">
        <v>0</v>
      </c>
      <c r="AG143" s="82" t="n">
        <v>0</v>
      </c>
    </row>
    <row r="144" ht="15.75" customHeight="1" s="120">
      <c r="A144" s="88" t="inlineStr">
        <is>
          <t>New Hampshire</t>
        </is>
      </c>
      <c r="B144" s="89" t="inlineStr">
        <is>
          <t>Energy - CH4 - Abandoned Coal Mines - Vented</t>
        </is>
      </c>
      <c r="C144" s="90" t="n">
        <v>0</v>
      </c>
      <c r="D144" s="90" t="n">
        <v>0</v>
      </c>
      <c r="E144" s="90" t="n">
        <v>0</v>
      </c>
      <c r="F144" s="90" t="n">
        <v>0</v>
      </c>
      <c r="G144" s="90" t="n">
        <v>0</v>
      </c>
      <c r="H144" s="90" t="n">
        <v>0</v>
      </c>
      <c r="I144" s="90" t="n">
        <v>0</v>
      </c>
      <c r="J144" s="90" t="n">
        <v>0</v>
      </c>
      <c r="K144" s="90" t="n">
        <v>0</v>
      </c>
      <c r="L144" s="90" t="n">
        <v>0</v>
      </c>
      <c r="M144" s="90" t="n">
        <v>0</v>
      </c>
      <c r="N144" s="90" t="n">
        <v>0</v>
      </c>
      <c r="O144" s="90" t="n">
        <v>0</v>
      </c>
      <c r="P144" s="90" t="n">
        <v>0</v>
      </c>
      <c r="Q144" s="90" t="n">
        <v>0</v>
      </c>
      <c r="R144" s="90" t="n">
        <v>0</v>
      </c>
      <c r="S144" s="90" t="n">
        <v>0</v>
      </c>
      <c r="T144" s="90" t="n">
        <v>0</v>
      </c>
      <c r="U144" s="90" t="n">
        <v>0</v>
      </c>
      <c r="V144" s="90" t="n">
        <v>0</v>
      </c>
      <c r="W144" s="90" t="n">
        <v>0</v>
      </c>
      <c r="X144" s="90" t="n">
        <v>0</v>
      </c>
      <c r="Y144" s="90" t="n">
        <v>0</v>
      </c>
      <c r="Z144" s="90" t="n">
        <v>0</v>
      </c>
      <c r="AA144" s="90" t="n">
        <v>0</v>
      </c>
      <c r="AB144" s="90" t="n">
        <v>0</v>
      </c>
      <c r="AC144" s="90" t="n">
        <v>0</v>
      </c>
      <c r="AD144" s="90" t="n">
        <v>0</v>
      </c>
      <c r="AE144" s="90" t="n">
        <v>0</v>
      </c>
      <c r="AF144" s="90" t="n">
        <v>0</v>
      </c>
      <c r="AG144" s="90" t="n">
        <v>0</v>
      </c>
    </row>
    <row r="145" ht="15.75" customHeight="1" s="120">
      <c r="A145" s="91" t="inlineStr">
        <is>
          <t>New Hampshire</t>
        </is>
      </c>
      <c r="B145" s="83" t="inlineStr">
        <is>
          <t>Energy - CH4 - Abandoned Coal Mines - Sealed</t>
        </is>
      </c>
      <c r="C145" s="82" t="n">
        <v>0</v>
      </c>
      <c r="D145" s="82" t="n">
        <v>0</v>
      </c>
      <c r="E145" s="82" t="n">
        <v>0</v>
      </c>
      <c r="F145" s="82" t="n">
        <v>0</v>
      </c>
      <c r="G145" s="82" t="n">
        <v>0</v>
      </c>
      <c r="H145" s="82" t="n">
        <v>0</v>
      </c>
      <c r="I145" s="82" t="n">
        <v>0</v>
      </c>
      <c r="J145" s="82" t="n">
        <v>0</v>
      </c>
      <c r="K145" s="82" t="n">
        <v>0</v>
      </c>
      <c r="L145" s="82" t="n">
        <v>0</v>
      </c>
      <c r="M145" s="82" t="n">
        <v>0</v>
      </c>
      <c r="N145" s="82" t="n">
        <v>0</v>
      </c>
      <c r="O145" s="82" t="n">
        <v>0</v>
      </c>
      <c r="P145" s="82" t="n">
        <v>0</v>
      </c>
      <c r="Q145" s="82" t="n">
        <v>0</v>
      </c>
      <c r="R145" s="82" t="n">
        <v>0</v>
      </c>
      <c r="S145" s="82" t="n">
        <v>0</v>
      </c>
      <c r="T145" s="82" t="n">
        <v>0</v>
      </c>
      <c r="U145" s="82" t="n">
        <v>0</v>
      </c>
      <c r="V145" s="82" t="n">
        <v>0</v>
      </c>
      <c r="W145" s="82" t="n">
        <v>0</v>
      </c>
      <c r="X145" s="82" t="n">
        <v>0</v>
      </c>
      <c r="Y145" s="82" t="n">
        <v>0</v>
      </c>
      <c r="Z145" s="82" t="n">
        <v>0</v>
      </c>
      <c r="AA145" s="82" t="n">
        <v>0</v>
      </c>
      <c r="AB145" s="82" t="n">
        <v>0</v>
      </c>
      <c r="AC145" s="82" t="n">
        <v>0</v>
      </c>
      <c r="AD145" s="82" t="n">
        <v>0</v>
      </c>
      <c r="AE145" s="82" t="n">
        <v>0</v>
      </c>
      <c r="AF145" s="82" t="n">
        <v>0</v>
      </c>
      <c r="AG145" s="82" t="n">
        <v>0</v>
      </c>
    </row>
    <row r="146" ht="15.75" customHeight="1" s="120">
      <c r="A146" s="88" t="inlineStr">
        <is>
          <t>New Hampshire</t>
        </is>
      </c>
      <c r="B146" s="89" t="inlineStr">
        <is>
          <t>Energy - CH4 - Abandoned Coal Mines - Flooded</t>
        </is>
      </c>
      <c r="C146" s="90" t="n">
        <v>0</v>
      </c>
      <c r="D146" s="90" t="n">
        <v>0</v>
      </c>
      <c r="E146" s="90" t="n">
        <v>0</v>
      </c>
      <c r="F146" s="90" t="n">
        <v>0</v>
      </c>
      <c r="G146" s="90" t="n">
        <v>0</v>
      </c>
      <c r="H146" s="90" t="n">
        <v>0</v>
      </c>
      <c r="I146" s="90" t="n">
        <v>0</v>
      </c>
      <c r="J146" s="90" t="n">
        <v>0</v>
      </c>
      <c r="K146" s="90" t="n">
        <v>0</v>
      </c>
      <c r="L146" s="90" t="n">
        <v>0</v>
      </c>
      <c r="M146" s="90" t="n">
        <v>0</v>
      </c>
      <c r="N146" s="90" t="n">
        <v>0</v>
      </c>
      <c r="O146" s="90" t="n">
        <v>0</v>
      </c>
      <c r="P146" s="90" t="n">
        <v>0</v>
      </c>
      <c r="Q146" s="90" t="n">
        <v>0</v>
      </c>
      <c r="R146" s="90" t="n">
        <v>0</v>
      </c>
      <c r="S146" s="90" t="n">
        <v>0</v>
      </c>
      <c r="T146" s="90" t="n">
        <v>0</v>
      </c>
      <c r="U146" s="90" t="n">
        <v>0</v>
      </c>
      <c r="V146" s="90" t="n">
        <v>0</v>
      </c>
      <c r="W146" s="90" t="n">
        <v>0</v>
      </c>
      <c r="X146" s="90" t="n">
        <v>0</v>
      </c>
      <c r="Y146" s="90" t="n">
        <v>0</v>
      </c>
      <c r="Z146" s="90" t="n">
        <v>0</v>
      </c>
      <c r="AA146" s="90" t="n">
        <v>0</v>
      </c>
      <c r="AB146" s="90" t="n">
        <v>0</v>
      </c>
      <c r="AC146" s="90" t="n">
        <v>0</v>
      </c>
      <c r="AD146" s="90" t="n">
        <v>0</v>
      </c>
      <c r="AE146" s="90" t="n">
        <v>0</v>
      </c>
      <c r="AF146" s="90" t="n">
        <v>0</v>
      </c>
      <c r="AG146" s="90" t="n">
        <v>0</v>
      </c>
    </row>
    <row r="147" ht="15.75" customHeight="1" s="120">
      <c r="A147" s="91" t="inlineStr">
        <is>
          <t>New Jersey</t>
        </is>
      </c>
      <c r="B147" s="83" t="inlineStr">
        <is>
          <t>Energy - CH4 - Coal Mining</t>
        </is>
      </c>
      <c r="C147" s="82" t="n">
        <v>0</v>
      </c>
      <c r="D147" s="82" t="n">
        <v>0</v>
      </c>
      <c r="E147" s="82" t="n">
        <v>0</v>
      </c>
      <c r="F147" s="82" t="n">
        <v>0</v>
      </c>
      <c r="G147" s="82" t="n">
        <v>0</v>
      </c>
      <c r="H147" s="82" t="n">
        <v>0</v>
      </c>
      <c r="I147" s="82" t="n">
        <v>0</v>
      </c>
      <c r="J147" s="82" t="n">
        <v>0</v>
      </c>
      <c r="K147" s="82" t="n">
        <v>0</v>
      </c>
      <c r="L147" s="82" t="n">
        <v>0</v>
      </c>
      <c r="M147" s="82" t="n">
        <v>0</v>
      </c>
      <c r="N147" s="82" t="n">
        <v>0</v>
      </c>
      <c r="O147" s="82" t="n">
        <v>0</v>
      </c>
      <c r="P147" s="82" t="n">
        <v>0</v>
      </c>
      <c r="Q147" s="82" t="n">
        <v>0</v>
      </c>
      <c r="R147" s="82" t="n">
        <v>0</v>
      </c>
      <c r="S147" s="82" t="n">
        <v>0</v>
      </c>
      <c r="T147" s="82" t="n">
        <v>0</v>
      </c>
      <c r="U147" s="82" t="n">
        <v>0</v>
      </c>
      <c r="V147" s="82" t="n">
        <v>0</v>
      </c>
      <c r="W147" s="82" t="n">
        <v>0</v>
      </c>
      <c r="X147" s="82" t="n">
        <v>0</v>
      </c>
      <c r="Y147" s="82" t="n">
        <v>0</v>
      </c>
      <c r="Z147" s="82" t="n">
        <v>0</v>
      </c>
      <c r="AA147" s="82" t="n">
        <v>0</v>
      </c>
      <c r="AB147" s="82" t="n">
        <v>0</v>
      </c>
      <c r="AC147" s="82" t="n">
        <v>0</v>
      </c>
      <c r="AD147" s="82" t="n">
        <v>0</v>
      </c>
      <c r="AE147" s="82" t="n">
        <v>0</v>
      </c>
      <c r="AF147" s="82" t="n">
        <v>0</v>
      </c>
      <c r="AG147" s="82" t="n">
        <v>0</v>
      </c>
    </row>
    <row r="148" ht="15.75" customHeight="1" s="120">
      <c r="A148" s="88" t="inlineStr">
        <is>
          <t>New Jersey</t>
        </is>
      </c>
      <c r="B148" s="89" t="inlineStr">
        <is>
          <t>Energy - CH4 - Abandoned Coal Mines</t>
        </is>
      </c>
      <c r="C148" s="90" t="n">
        <v>0</v>
      </c>
      <c r="D148" s="90" t="n">
        <v>0</v>
      </c>
      <c r="E148" s="90" t="n">
        <v>0</v>
      </c>
      <c r="F148" s="90" t="n">
        <v>0</v>
      </c>
      <c r="G148" s="90" t="n">
        <v>0</v>
      </c>
      <c r="H148" s="90" t="n">
        <v>0</v>
      </c>
      <c r="I148" s="90" t="n">
        <v>0</v>
      </c>
      <c r="J148" s="90" t="n">
        <v>0</v>
      </c>
      <c r="K148" s="90" t="n">
        <v>0</v>
      </c>
      <c r="L148" s="90" t="n">
        <v>0</v>
      </c>
      <c r="M148" s="90" t="n">
        <v>0</v>
      </c>
      <c r="N148" s="90" t="n">
        <v>0</v>
      </c>
      <c r="O148" s="90" t="n">
        <v>0</v>
      </c>
      <c r="P148" s="90" t="n">
        <v>0</v>
      </c>
      <c r="Q148" s="90" t="n">
        <v>0</v>
      </c>
      <c r="R148" s="90" t="n">
        <v>0</v>
      </c>
      <c r="S148" s="90" t="n">
        <v>0</v>
      </c>
      <c r="T148" s="90" t="n">
        <v>0</v>
      </c>
      <c r="U148" s="90" t="n">
        <v>0</v>
      </c>
      <c r="V148" s="90" t="n">
        <v>0</v>
      </c>
      <c r="W148" s="90" t="n">
        <v>0</v>
      </c>
      <c r="X148" s="90" t="n">
        <v>0</v>
      </c>
      <c r="Y148" s="90" t="n">
        <v>0</v>
      </c>
      <c r="Z148" s="90" t="n">
        <v>0</v>
      </c>
      <c r="AA148" s="90" t="n">
        <v>0</v>
      </c>
      <c r="AB148" s="90" t="n">
        <v>0</v>
      </c>
      <c r="AC148" s="90" t="n">
        <v>0</v>
      </c>
      <c r="AD148" s="90" t="n">
        <v>0</v>
      </c>
      <c r="AE148" s="90" t="n">
        <v>0</v>
      </c>
      <c r="AF148" s="90" t="n">
        <v>0</v>
      </c>
      <c r="AG148" s="90" t="n">
        <v>0</v>
      </c>
    </row>
    <row r="149" ht="15.75" customHeight="1" s="120">
      <c r="A149" s="91" t="inlineStr">
        <is>
          <t>New Jersey</t>
        </is>
      </c>
      <c r="B149" s="83" t="inlineStr">
        <is>
          <t>Energy - CH4 - Abandoned Coal Mines - Vented</t>
        </is>
      </c>
      <c r="C149" s="82" t="n">
        <v>0</v>
      </c>
      <c r="D149" s="82" t="n">
        <v>0</v>
      </c>
      <c r="E149" s="82" t="n">
        <v>0</v>
      </c>
      <c r="F149" s="82" t="n">
        <v>0</v>
      </c>
      <c r="G149" s="82" t="n">
        <v>0</v>
      </c>
      <c r="H149" s="82" t="n">
        <v>0</v>
      </c>
      <c r="I149" s="82" t="n">
        <v>0</v>
      </c>
      <c r="J149" s="82" t="n">
        <v>0</v>
      </c>
      <c r="K149" s="82" t="n">
        <v>0</v>
      </c>
      <c r="L149" s="82" t="n">
        <v>0</v>
      </c>
      <c r="M149" s="82" t="n">
        <v>0</v>
      </c>
      <c r="N149" s="82" t="n">
        <v>0</v>
      </c>
      <c r="O149" s="82" t="n">
        <v>0</v>
      </c>
      <c r="P149" s="82" t="n">
        <v>0</v>
      </c>
      <c r="Q149" s="82" t="n">
        <v>0</v>
      </c>
      <c r="R149" s="82" t="n">
        <v>0</v>
      </c>
      <c r="S149" s="82" t="n">
        <v>0</v>
      </c>
      <c r="T149" s="82" t="n">
        <v>0</v>
      </c>
      <c r="U149" s="82" t="n">
        <v>0</v>
      </c>
      <c r="V149" s="82" t="n">
        <v>0</v>
      </c>
      <c r="W149" s="82" t="n">
        <v>0</v>
      </c>
      <c r="X149" s="82" t="n">
        <v>0</v>
      </c>
      <c r="Y149" s="82" t="n">
        <v>0</v>
      </c>
      <c r="Z149" s="82" t="n">
        <v>0</v>
      </c>
      <c r="AA149" s="82" t="n">
        <v>0</v>
      </c>
      <c r="AB149" s="82" t="n">
        <v>0</v>
      </c>
      <c r="AC149" s="82" t="n">
        <v>0</v>
      </c>
      <c r="AD149" s="82" t="n">
        <v>0</v>
      </c>
      <c r="AE149" s="82" t="n">
        <v>0</v>
      </c>
      <c r="AF149" s="82" t="n">
        <v>0</v>
      </c>
      <c r="AG149" s="82" t="n">
        <v>0</v>
      </c>
    </row>
    <row r="150" ht="15.75" customHeight="1" s="120">
      <c r="A150" s="88" t="inlineStr">
        <is>
          <t>New Jersey</t>
        </is>
      </c>
      <c r="B150" s="89" t="inlineStr">
        <is>
          <t>Energy - CH4 - Abandoned Coal Mines - Sealed</t>
        </is>
      </c>
      <c r="C150" s="90" t="n">
        <v>0</v>
      </c>
      <c r="D150" s="90" t="n">
        <v>0</v>
      </c>
      <c r="E150" s="90" t="n">
        <v>0</v>
      </c>
      <c r="F150" s="90" t="n">
        <v>0</v>
      </c>
      <c r="G150" s="90" t="n">
        <v>0</v>
      </c>
      <c r="H150" s="90" t="n">
        <v>0</v>
      </c>
      <c r="I150" s="90" t="n">
        <v>0</v>
      </c>
      <c r="J150" s="90" t="n">
        <v>0</v>
      </c>
      <c r="K150" s="90" t="n">
        <v>0</v>
      </c>
      <c r="L150" s="90" t="n">
        <v>0</v>
      </c>
      <c r="M150" s="90" t="n">
        <v>0</v>
      </c>
      <c r="N150" s="90" t="n">
        <v>0</v>
      </c>
      <c r="O150" s="90" t="n">
        <v>0</v>
      </c>
      <c r="P150" s="90" t="n">
        <v>0</v>
      </c>
      <c r="Q150" s="90" t="n">
        <v>0</v>
      </c>
      <c r="R150" s="90" t="n">
        <v>0</v>
      </c>
      <c r="S150" s="90" t="n">
        <v>0</v>
      </c>
      <c r="T150" s="90" t="n">
        <v>0</v>
      </c>
      <c r="U150" s="90" t="n">
        <v>0</v>
      </c>
      <c r="V150" s="90" t="n">
        <v>0</v>
      </c>
      <c r="W150" s="90" t="n">
        <v>0</v>
      </c>
      <c r="X150" s="90" t="n">
        <v>0</v>
      </c>
      <c r="Y150" s="90" t="n">
        <v>0</v>
      </c>
      <c r="Z150" s="90" t="n">
        <v>0</v>
      </c>
      <c r="AA150" s="90" t="n">
        <v>0</v>
      </c>
      <c r="AB150" s="90" t="n">
        <v>0</v>
      </c>
      <c r="AC150" s="90" t="n">
        <v>0</v>
      </c>
      <c r="AD150" s="90" t="n">
        <v>0</v>
      </c>
      <c r="AE150" s="90" t="n">
        <v>0</v>
      </c>
      <c r="AF150" s="90" t="n">
        <v>0</v>
      </c>
      <c r="AG150" s="90" t="n">
        <v>0</v>
      </c>
    </row>
    <row r="151" ht="15.75" customHeight="1" s="120">
      <c r="A151" s="91" t="inlineStr">
        <is>
          <t>New Jersey</t>
        </is>
      </c>
      <c r="B151" s="83" t="inlineStr">
        <is>
          <t>Energy - CH4 - Abandoned Coal Mines - Flooded</t>
        </is>
      </c>
      <c r="C151" s="82" t="n">
        <v>0</v>
      </c>
      <c r="D151" s="82" t="n">
        <v>0</v>
      </c>
      <c r="E151" s="82" t="n">
        <v>0</v>
      </c>
      <c r="F151" s="82" t="n">
        <v>0</v>
      </c>
      <c r="G151" s="82" t="n">
        <v>0</v>
      </c>
      <c r="H151" s="82" t="n">
        <v>0</v>
      </c>
      <c r="I151" s="82" t="n">
        <v>0</v>
      </c>
      <c r="J151" s="82" t="n">
        <v>0</v>
      </c>
      <c r="K151" s="82" t="n">
        <v>0</v>
      </c>
      <c r="L151" s="82" t="n">
        <v>0</v>
      </c>
      <c r="M151" s="82" t="n">
        <v>0</v>
      </c>
      <c r="N151" s="82" t="n">
        <v>0</v>
      </c>
      <c r="O151" s="82" t="n">
        <v>0</v>
      </c>
      <c r="P151" s="82" t="n">
        <v>0</v>
      </c>
      <c r="Q151" s="82" t="n">
        <v>0</v>
      </c>
      <c r="R151" s="82" t="n">
        <v>0</v>
      </c>
      <c r="S151" s="82" t="n">
        <v>0</v>
      </c>
      <c r="T151" s="82" t="n">
        <v>0</v>
      </c>
      <c r="U151" s="82" t="n">
        <v>0</v>
      </c>
      <c r="V151" s="82" t="n">
        <v>0</v>
      </c>
      <c r="W151" s="82" t="n">
        <v>0</v>
      </c>
      <c r="X151" s="82" t="n">
        <v>0</v>
      </c>
      <c r="Y151" s="82" t="n">
        <v>0</v>
      </c>
      <c r="Z151" s="82" t="n">
        <v>0</v>
      </c>
      <c r="AA151" s="82" t="n">
        <v>0</v>
      </c>
      <c r="AB151" s="82" t="n">
        <v>0</v>
      </c>
      <c r="AC151" s="82" t="n">
        <v>0</v>
      </c>
      <c r="AD151" s="82" t="n">
        <v>0</v>
      </c>
      <c r="AE151" s="82" t="n">
        <v>0</v>
      </c>
      <c r="AF151" s="82" t="n">
        <v>0</v>
      </c>
      <c r="AG151" s="82" t="n">
        <v>0</v>
      </c>
    </row>
    <row r="152" ht="15.75" customHeight="1" s="120">
      <c r="A152" s="88" t="inlineStr">
        <is>
          <t>New Mexico</t>
        </is>
      </c>
      <c r="B152" s="89" t="inlineStr">
        <is>
          <t>Energy - CH4 - Coal Mining</t>
        </is>
      </c>
      <c r="C152" s="90" t="n">
        <v>0.213611321</v>
      </c>
      <c r="D152" s="90" t="n">
        <v>0.179028496</v>
      </c>
      <c r="E152" s="90" t="n">
        <v>0.21975682</v>
      </c>
      <c r="F152" s="90" t="n">
        <v>0.303744865</v>
      </c>
      <c r="G152" s="90" t="n">
        <v>0.321444552</v>
      </c>
      <c r="H152" s="90" t="n">
        <v>0.277430733</v>
      </c>
      <c r="I152" s="90" t="n">
        <v>0.193522747</v>
      </c>
      <c r="J152" s="90" t="n">
        <v>0.217308025</v>
      </c>
      <c r="K152" s="90" t="n">
        <v>0.231590402</v>
      </c>
      <c r="L152" s="90" t="n">
        <v>0.235308797</v>
      </c>
      <c r="M152" s="90" t="n">
        <v>0.219744637</v>
      </c>
      <c r="N152" s="90" t="n">
        <v>0.298567574</v>
      </c>
      <c r="O152" s="90" t="n">
        <v>0.605823692</v>
      </c>
      <c r="P152" s="90" t="n">
        <v>0.882169896</v>
      </c>
      <c r="Q152" s="90" t="n">
        <v>0.970984823</v>
      </c>
      <c r="R152" s="90" t="n">
        <v>1.41978393</v>
      </c>
      <c r="S152" s="90" t="n">
        <v>1.405422293</v>
      </c>
      <c r="T152" s="90" t="n">
        <v>1.258737262</v>
      </c>
      <c r="U152" s="90" t="n">
        <v>1.646078214</v>
      </c>
      <c r="V152" s="90" t="n">
        <v>1.84679665</v>
      </c>
      <c r="W152" s="90" t="n">
        <v>1.898978919</v>
      </c>
      <c r="X152" s="90" t="n">
        <v>2.011763416</v>
      </c>
      <c r="Y152" s="90" t="n">
        <v>1.046712327</v>
      </c>
      <c r="Z152" s="90" t="n">
        <v>1.373430187</v>
      </c>
      <c r="AA152" s="90" t="n">
        <v>1.072800894</v>
      </c>
      <c r="AB152" s="90" t="n">
        <v>1.275358774</v>
      </c>
      <c r="AC152" s="90" t="n">
        <v>0.939833038</v>
      </c>
      <c r="AD152" s="90" t="n">
        <v>0.8322052599999999</v>
      </c>
      <c r="AE152" s="90" t="n">
        <v>0</v>
      </c>
      <c r="AF152" s="90" t="n">
        <v>0</v>
      </c>
      <c r="AG152" s="90" t="n">
        <v>0</v>
      </c>
    </row>
    <row r="153" ht="15.75" customHeight="1" s="120">
      <c r="A153" s="91" t="inlineStr">
        <is>
          <t>New Mexico</t>
        </is>
      </c>
      <c r="B153" s="83" t="inlineStr">
        <is>
          <t>Energy - CH4 - Abandoned Coal Mines</t>
        </is>
      </c>
      <c r="C153" s="82" t="n">
        <v>0.023033212</v>
      </c>
      <c r="D153" s="82" t="n">
        <v>0.019657995</v>
      </c>
      <c r="E153" s="82" t="n">
        <v>0.017520826</v>
      </c>
      <c r="F153" s="82" t="n">
        <v>0.01607109</v>
      </c>
      <c r="G153" s="82" t="n">
        <v>0.01501971</v>
      </c>
      <c r="H153" s="82" t="n">
        <v>0.014210783</v>
      </c>
      <c r="I153" s="82" t="n">
        <v>0.013557712</v>
      </c>
      <c r="J153" s="82" t="n">
        <v>0.01301069</v>
      </c>
      <c r="K153" s="82" t="n">
        <v>0.012539866</v>
      </c>
      <c r="L153" s="82" t="n">
        <v>0.02565938</v>
      </c>
      <c r="M153" s="82" t="n">
        <v>0.022360086</v>
      </c>
      <c r="N153" s="82" t="n">
        <v>0.020520877</v>
      </c>
      <c r="O153" s="82" t="n">
        <v>0.019255026</v>
      </c>
      <c r="P153" s="82" t="n">
        <v>0.018291436</v>
      </c>
      <c r="Q153" s="82" t="n">
        <v>0.017513831</v>
      </c>
      <c r="R153" s="82" t="n">
        <v>0.016862209</v>
      </c>
      <c r="S153" s="82" t="n">
        <v>0.016301688</v>
      </c>
      <c r="T153" s="82" t="n">
        <v>0.015810219</v>
      </c>
      <c r="U153" s="82" t="n">
        <v>0.015372977</v>
      </c>
      <c r="V153" s="82" t="n">
        <v>0.014979499</v>
      </c>
      <c r="W153" s="82" t="n">
        <v>0.014622119</v>
      </c>
      <c r="X153" s="82" t="n">
        <v>0.014295046</v>
      </c>
      <c r="Y153" s="82" t="n">
        <v>0.013993791</v>
      </c>
      <c r="Z153" s="82" t="n">
        <v>0.013714802</v>
      </c>
      <c r="AA153" s="82" t="n">
        <v>0.013455215</v>
      </c>
      <c r="AB153" s="82" t="n">
        <v>0.013212687</v>
      </c>
      <c r="AC153" s="82" t="n">
        <v>0.012985278</v>
      </c>
      <c r="AD153" s="82" t="n">
        <v>0.012771357</v>
      </c>
      <c r="AE153" s="82" t="n">
        <v>0</v>
      </c>
      <c r="AF153" s="82" t="n">
        <v>0</v>
      </c>
      <c r="AG153" s="82" t="n">
        <v>0</v>
      </c>
    </row>
    <row r="154" ht="15.75" customHeight="1" s="120">
      <c r="A154" s="88" t="inlineStr">
        <is>
          <t>New Mexico</t>
        </is>
      </c>
      <c r="B154" s="89" t="inlineStr">
        <is>
          <t>Energy - CH4 - Abandoned Coal Mines - Vented</t>
        </is>
      </c>
      <c r="C154" s="90" t="n">
        <v>0</v>
      </c>
      <c r="D154" s="90" t="n">
        <v>0</v>
      </c>
      <c r="E154" s="90" t="n">
        <v>0</v>
      </c>
      <c r="F154" s="90" t="n">
        <v>0</v>
      </c>
      <c r="G154" s="90" t="n">
        <v>0</v>
      </c>
      <c r="H154" s="90" t="n">
        <v>0</v>
      </c>
      <c r="I154" s="90" t="n">
        <v>0</v>
      </c>
      <c r="J154" s="90" t="n">
        <v>0</v>
      </c>
      <c r="K154" s="90" t="n">
        <v>0</v>
      </c>
      <c r="L154" s="90" t="n">
        <v>0</v>
      </c>
      <c r="M154" s="90" t="n">
        <v>0</v>
      </c>
      <c r="N154" s="90" t="n">
        <v>0</v>
      </c>
      <c r="O154" s="90" t="n">
        <v>0</v>
      </c>
      <c r="P154" s="90" t="n">
        <v>0</v>
      </c>
      <c r="Q154" s="90" t="n">
        <v>0</v>
      </c>
      <c r="R154" s="90" t="n">
        <v>0</v>
      </c>
      <c r="S154" s="90" t="n">
        <v>0</v>
      </c>
      <c r="T154" s="90" t="n">
        <v>0</v>
      </c>
      <c r="U154" s="90" t="n">
        <v>0</v>
      </c>
      <c r="V154" s="90" t="n">
        <v>0</v>
      </c>
      <c r="W154" s="90" t="n">
        <v>0</v>
      </c>
      <c r="X154" s="90" t="n">
        <v>0</v>
      </c>
      <c r="Y154" s="90" t="n">
        <v>0</v>
      </c>
      <c r="Z154" s="90" t="n">
        <v>0</v>
      </c>
      <c r="AA154" s="90" t="n">
        <v>0</v>
      </c>
      <c r="AB154" s="90" t="n">
        <v>0</v>
      </c>
      <c r="AC154" s="90" t="n">
        <v>0</v>
      </c>
      <c r="AD154" s="90" t="n">
        <v>0</v>
      </c>
      <c r="AE154" s="90" t="n">
        <v>0</v>
      </c>
      <c r="AF154" s="90" t="n">
        <v>0</v>
      </c>
      <c r="AG154" s="90" t="n">
        <v>0</v>
      </c>
    </row>
    <row r="155" ht="15.75" customHeight="1" s="120">
      <c r="A155" s="91" t="inlineStr">
        <is>
          <t>New Mexico</t>
        </is>
      </c>
      <c r="B155" s="83" t="inlineStr">
        <is>
          <t>Energy - CH4 - Abandoned Coal Mines - Sealed</t>
        </is>
      </c>
      <c r="C155" s="82" t="n">
        <v>0.023033212</v>
      </c>
      <c r="D155" s="82" t="n">
        <v>0.019657995</v>
      </c>
      <c r="E155" s="82" t="n">
        <v>0.017520826</v>
      </c>
      <c r="F155" s="82" t="n">
        <v>0.01607109</v>
      </c>
      <c r="G155" s="82" t="n">
        <v>0.01501971</v>
      </c>
      <c r="H155" s="82" t="n">
        <v>0.014210783</v>
      </c>
      <c r="I155" s="82" t="n">
        <v>0.013557712</v>
      </c>
      <c r="J155" s="82" t="n">
        <v>0.01301069</v>
      </c>
      <c r="K155" s="82" t="n">
        <v>0.012539866</v>
      </c>
      <c r="L155" s="82" t="n">
        <v>0.02565938</v>
      </c>
      <c r="M155" s="82" t="n">
        <v>0.022360086</v>
      </c>
      <c r="N155" s="82" t="n">
        <v>0.020520877</v>
      </c>
      <c r="O155" s="82" t="n">
        <v>0.019255026</v>
      </c>
      <c r="P155" s="82" t="n">
        <v>0.018291436</v>
      </c>
      <c r="Q155" s="82" t="n">
        <v>0.017513831</v>
      </c>
      <c r="R155" s="82" t="n">
        <v>0.016862209</v>
      </c>
      <c r="S155" s="82" t="n">
        <v>0.016301688</v>
      </c>
      <c r="T155" s="82" t="n">
        <v>0.015810219</v>
      </c>
      <c r="U155" s="82" t="n">
        <v>0.015372977</v>
      </c>
      <c r="V155" s="82" t="n">
        <v>0.014979499</v>
      </c>
      <c r="W155" s="82" t="n">
        <v>0.014622119</v>
      </c>
      <c r="X155" s="82" t="n">
        <v>0.014295046</v>
      </c>
      <c r="Y155" s="82" t="n">
        <v>0.013993791</v>
      </c>
      <c r="Z155" s="82" t="n">
        <v>0.013714802</v>
      </c>
      <c r="AA155" s="82" t="n">
        <v>0.013455215</v>
      </c>
      <c r="AB155" s="82" t="n">
        <v>0.013212687</v>
      </c>
      <c r="AC155" s="82" t="n">
        <v>0.012985278</v>
      </c>
      <c r="AD155" s="82" t="n">
        <v>0.012771357</v>
      </c>
      <c r="AE155" s="82" t="n">
        <v>0</v>
      </c>
      <c r="AF155" s="82" t="n">
        <v>0</v>
      </c>
      <c r="AG155" s="82" t="n">
        <v>0</v>
      </c>
    </row>
    <row r="156" ht="15.75" customHeight="1" s="120">
      <c r="A156" s="88" t="inlineStr">
        <is>
          <t>New Mexico</t>
        </is>
      </c>
      <c r="B156" s="89" t="inlineStr">
        <is>
          <t>Energy - CH4 - Abandoned Coal Mines - Flooded</t>
        </is>
      </c>
      <c r="C156" s="90" t="n">
        <v>0</v>
      </c>
      <c r="D156" s="90" t="n">
        <v>0</v>
      </c>
      <c r="E156" s="90" t="n">
        <v>0</v>
      </c>
      <c r="F156" s="90" t="n">
        <v>0</v>
      </c>
      <c r="G156" s="90" t="n">
        <v>0</v>
      </c>
      <c r="H156" s="90" t="n">
        <v>0</v>
      </c>
      <c r="I156" s="90" t="n">
        <v>0</v>
      </c>
      <c r="J156" s="90" t="n">
        <v>0</v>
      </c>
      <c r="K156" s="90" t="n">
        <v>0</v>
      </c>
      <c r="L156" s="90" t="n">
        <v>0</v>
      </c>
      <c r="M156" s="90" t="n">
        <v>0</v>
      </c>
      <c r="N156" s="90" t="n">
        <v>0</v>
      </c>
      <c r="O156" s="90" t="n">
        <v>0</v>
      </c>
      <c r="P156" s="90" t="n">
        <v>0</v>
      </c>
      <c r="Q156" s="90" t="n">
        <v>0</v>
      </c>
      <c r="R156" s="90" t="n">
        <v>0</v>
      </c>
      <c r="S156" s="90" t="n">
        <v>0</v>
      </c>
      <c r="T156" s="90" t="n">
        <v>0</v>
      </c>
      <c r="U156" s="90" t="n">
        <v>0</v>
      </c>
      <c r="V156" s="90" t="n">
        <v>0</v>
      </c>
      <c r="W156" s="90" t="n">
        <v>0</v>
      </c>
      <c r="X156" s="90" t="n">
        <v>0</v>
      </c>
      <c r="Y156" s="90" t="n">
        <v>0</v>
      </c>
      <c r="Z156" s="90" t="n">
        <v>0</v>
      </c>
      <c r="AA156" s="90" t="n">
        <v>0</v>
      </c>
      <c r="AB156" s="90" t="n">
        <v>0</v>
      </c>
      <c r="AC156" s="90" t="n">
        <v>0</v>
      </c>
      <c r="AD156" s="90" t="n">
        <v>0</v>
      </c>
      <c r="AE156" s="90" t="n">
        <v>0</v>
      </c>
      <c r="AF156" s="90" t="n">
        <v>0</v>
      </c>
      <c r="AG156" s="90" t="n">
        <v>0</v>
      </c>
    </row>
    <row r="157" ht="15.75" customHeight="1" s="120">
      <c r="A157" s="91" t="inlineStr">
        <is>
          <t>New York</t>
        </is>
      </c>
      <c r="B157" s="83" t="inlineStr">
        <is>
          <t>Energy - CH4 - Coal Mining</t>
        </is>
      </c>
      <c r="C157" s="82" t="n">
        <v>0</v>
      </c>
      <c r="D157" s="82" t="n">
        <v>0</v>
      </c>
      <c r="E157" s="82" t="n">
        <v>0</v>
      </c>
      <c r="F157" s="82" t="n">
        <v>0</v>
      </c>
      <c r="G157" s="82" t="n">
        <v>0</v>
      </c>
      <c r="H157" s="82" t="n">
        <v>0</v>
      </c>
      <c r="I157" s="82" t="n">
        <v>0</v>
      </c>
      <c r="J157" s="82" t="n">
        <v>0</v>
      </c>
      <c r="K157" s="82" t="n">
        <v>0</v>
      </c>
      <c r="L157" s="82" t="n">
        <v>0</v>
      </c>
      <c r="M157" s="82" t="n">
        <v>0</v>
      </c>
      <c r="N157" s="82" t="n">
        <v>0</v>
      </c>
      <c r="O157" s="82" t="n">
        <v>0</v>
      </c>
      <c r="P157" s="82" t="n">
        <v>0</v>
      </c>
      <c r="Q157" s="82" t="n">
        <v>0</v>
      </c>
      <c r="R157" s="82" t="n">
        <v>0</v>
      </c>
      <c r="S157" s="82" t="n">
        <v>0</v>
      </c>
      <c r="T157" s="82" t="n">
        <v>0</v>
      </c>
      <c r="U157" s="82" t="n">
        <v>0</v>
      </c>
      <c r="V157" s="82" t="n">
        <v>0</v>
      </c>
      <c r="W157" s="82" t="n">
        <v>0</v>
      </c>
      <c r="X157" s="82" t="n">
        <v>0</v>
      </c>
      <c r="Y157" s="82" t="n">
        <v>0</v>
      </c>
      <c r="Z157" s="82" t="n">
        <v>0</v>
      </c>
      <c r="AA157" s="82" t="n">
        <v>0</v>
      </c>
      <c r="AB157" s="82" t="n">
        <v>0</v>
      </c>
      <c r="AC157" s="82" t="n">
        <v>0</v>
      </c>
      <c r="AD157" s="82" t="n">
        <v>0</v>
      </c>
      <c r="AE157" s="82" t="n">
        <v>0</v>
      </c>
      <c r="AF157" s="82" t="n">
        <v>0</v>
      </c>
      <c r="AG157" s="82" t="n">
        <v>0</v>
      </c>
    </row>
    <row r="158" ht="15.75" customHeight="1" s="120">
      <c r="A158" s="88" t="inlineStr">
        <is>
          <t>New York</t>
        </is>
      </c>
      <c r="B158" s="89" t="inlineStr">
        <is>
          <t>Energy - CH4 - Abandoned Coal Mines</t>
        </is>
      </c>
      <c r="C158" s="90" t="n">
        <v>0</v>
      </c>
      <c r="D158" s="90" t="n">
        <v>0</v>
      </c>
      <c r="E158" s="90" t="n">
        <v>0</v>
      </c>
      <c r="F158" s="90" t="n">
        <v>0</v>
      </c>
      <c r="G158" s="90" t="n">
        <v>0</v>
      </c>
      <c r="H158" s="90" t="n">
        <v>0</v>
      </c>
      <c r="I158" s="90" t="n">
        <v>0</v>
      </c>
      <c r="J158" s="90" t="n">
        <v>0</v>
      </c>
      <c r="K158" s="90" t="n">
        <v>0</v>
      </c>
      <c r="L158" s="90" t="n">
        <v>0</v>
      </c>
      <c r="M158" s="90" t="n">
        <v>0</v>
      </c>
      <c r="N158" s="90" t="n">
        <v>0</v>
      </c>
      <c r="O158" s="90" t="n">
        <v>0</v>
      </c>
      <c r="P158" s="90" t="n">
        <v>0</v>
      </c>
      <c r="Q158" s="90" t="n">
        <v>0</v>
      </c>
      <c r="R158" s="90" t="n">
        <v>0</v>
      </c>
      <c r="S158" s="90" t="n">
        <v>0</v>
      </c>
      <c r="T158" s="90" t="n">
        <v>0</v>
      </c>
      <c r="U158" s="90" t="n">
        <v>0</v>
      </c>
      <c r="V158" s="90" t="n">
        <v>0</v>
      </c>
      <c r="W158" s="90" t="n">
        <v>0</v>
      </c>
      <c r="X158" s="90" t="n">
        <v>0</v>
      </c>
      <c r="Y158" s="90" t="n">
        <v>0</v>
      </c>
      <c r="Z158" s="90" t="n">
        <v>0</v>
      </c>
      <c r="AA158" s="90" t="n">
        <v>0</v>
      </c>
      <c r="AB158" s="90" t="n">
        <v>0</v>
      </c>
      <c r="AC158" s="90" t="n">
        <v>0</v>
      </c>
      <c r="AD158" s="90" t="n">
        <v>0</v>
      </c>
      <c r="AE158" s="90" t="n">
        <v>0</v>
      </c>
      <c r="AF158" s="90" t="n">
        <v>0</v>
      </c>
      <c r="AG158" s="90" t="n">
        <v>0</v>
      </c>
    </row>
    <row r="159" ht="15.75" customHeight="1" s="120">
      <c r="A159" s="91" t="inlineStr">
        <is>
          <t>New York</t>
        </is>
      </c>
      <c r="B159" s="83" t="inlineStr">
        <is>
          <t>Energy - CH4 - Abandoned Coal Mines - Vented</t>
        </is>
      </c>
      <c r="C159" s="82" t="n">
        <v>0</v>
      </c>
      <c r="D159" s="82" t="n">
        <v>0</v>
      </c>
      <c r="E159" s="82" t="n">
        <v>0</v>
      </c>
      <c r="F159" s="82" t="n">
        <v>0</v>
      </c>
      <c r="G159" s="82" t="n">
        <v>0</v>
      </c>
      <c r="H159" s="82" t="n">
        <v>0</v>
      </c>
      <c r="I159" s="82" t="n">
        <v>0</v>
      </c>
      <c r="J159" s="82" t="n">
        <v>0</v>
      </c>
      <c r="K159" s="82" t="n">
        <v>0</v>
      </c>
      <c r="L159" s="82" t="n">
        <v>0</v>
      </c>
      <c r="M159" s="82" t="n">
        <v>0</v>
      </c>
      <c r="N159" s="82" t="n">
        <v>0</v>
      </c>
      <c r="O159" s="82" t="n">
        <v>0</v>
      </c>
      <c r="P159" s="82" t="n">
        <v>0</v>
      </c>
      <c r="Q159" s="82" t="n">
        <v>0</v>
      </c>
      <c r="R159" s="82" t="n">
        <v>0</v>
      </c>
      <c r="S159" s="82" t="n">
        <v>0</v>
      </c>
      <c r="T159" s="82" t="n">
        <v>0</v>
      </c>
      <c r="U159" s="82" t="n">
        <v>0</v>
      </c>
      <c r="V159" s="82" t="n">
        <v>0</v>
      </c>
      <c r="W159" s="82" t="n">
        <v>0</v>
      </c>
      <c r="X159" s="82" t="n">
        <v>0</v>
      </c>
      <c r="Y159" s="82" t="n">
        <v>0</v>
      </c>
      <c r="Z159" s="82" t="n">
        <v>0</v>
      </c>
      <c r="AA159" s="82" t="n">
        <v>0</v>
      </c>
      <c r="AB159" s="82" t="n">
        <v>0</v>
      </c>
      <c r="AC159" s="82" t="n">
        <v>0</v>
      </c>
      <c r="AD159" s="82" t="n">
        <v>0</v>
      </c>
      <c r="AE159" s="82" t="n">
        <v>0</v>
      </c>
      <c r="AF159" s="82" t="n">
        <v>0</v>
      </c>
      <c r="AG159" s="82" t="n">
        <v>0</v>
      </c>
    </row>
    <row r="160" ht="15.75" customHeight="1" s="120">
      <c r="A160" s="88" t="inlineStr">
        <is>
          <t>New York</t>
        </is>
      </c>
      <c r="B160" s="89" t="inlineStr">
        <is>
          <t>Energy - CH4 - Abandoned Coal Mines - Sealed</t>
        </is>
      </c>
      <c r="C160" s="90" t="n">
        <v>0</v>
      </c>
      <c r="D160" s="90" t="n">
        <v>0</v>
      </c>
      <c r="E160" s="90" t="n">
        <v>0</v>
      </c>
      <c r="F160" s="90" t="n">
        <v>0</v>
      </c>
      <c r="G160" s="90" t="n">
        <v>0</v>
      </c>
      <c r="H160" s="90" t="n">
        <v>0</v>
      </c>
      <c r="I160" s="90" t="n">
        <v>0</v>
      </c>
      <c r="J160" s="90" t="n">
        <v>0</v>
      </c>
      <c r="K160" s="90" t="n">
        <v>0</v>
      </c>
      <c r="L160" s="90" t="n">
        <v>0</v>
      </c>
      <c r="M160" s="90" t="n">
        <v>0</v>
      </c>
      <c r="N160" s="90" t="n">
        <v>0</v>
      </c>
      <c r="O160" s="90" t="n">
        <v>0</v>
      </c>
      <c r="P160" s="90" t="n">
        <v>0</v>
      </c>
      <c r="Q160" s="90" t="n">
        <v>0</v>
      </c>
      <c r="R160" s="90" t="n">
        <v>0</v>
      </c>
      <c r="S160" s="90" t="n">
        <v>0</v>
      </c>
      <c r="T160" s="90" t="n">
        <v>0</v>
      </c>
      <c r="U160" s="90" t="n">
        <v>0</v>
      </c>
      <c r="V160" s="90" t="n">
        <v>0</v>
      </c>
      <c r="W160" s="90" t="n">
        <v>0</v>
      </c>
      <c r="X160" s="90" t="n">
        <v>0</v>
      </c>
      <c r="Y160" s="90" t="n">
        <v>0</v>
      </c>
      <c r="Z160" s="90" t="n">
        <v>0</v>
      </c>
      <c r="AA160" s="90" t="n">
        <v>0</v>
      </c>
      <c r="AB160" s="90" t="n">
        <v>0</v>
      </c>
      <c r="AC160" s="90" t="n">
        <v>0</v>
      </c>
      <c r="AD160" s="90" t="n">
        <v>0</v>
      </c>
      <c r="AE160" s="90" t="n">
        <v>0</v>
      </c>
      <c r="AF160" s="90" t="n">
        <v>0</v>
      </c>
      <c r="AG160" s="90" t="n">
        <v>0</v>
      </c>
    </row>
    <row r="161" ht="15.75" customHeight="1" s="120">
      <c r="A161" s="91" t="inlineStr">
        <is>
          <t>New York</t>
        </is>
      </c>
      <c r="B161" s="83" t="inlineStr">
        <is>
          <t>Energy - CH4 - Abandoned Coal Mines - Flooded</t>
        </is>
      </c>
      <c r="C161" s="82" t="n">
        <v>0</v>
      </c>
      <c r="D161" s="82" t="n">
        <v>0</v>
      </c>
      <c r="E161" s="82" t="n">
        <v>0</v>
      </c>
      <c r="F161" s="82" t="n">
        <v>0</v>
      </c>
      <c r="G161" s="82" t="n">
        <v>0</v>
      </c>
      <c r="H161" s="82" t="n">
        <v>0</v>
      </c>
      <c r="I161" s="82" t="n">
        <v>0</v>
      </c>
      <c r="J161" s="82" t="n">
        <v>0</v>
      </c>
      <c r="K161" s="82" t="n">
        <v>0</v>
      </c>
      <c r="L161" s="82" t="n">
        <v>0</v>
      </c>
      <c r="M161" s="82" t="n">
        <v>0</v>
      </c>
      <c r="N161" s="82" t="n">
        <v>0</v>
      </c>
      <c r="O161" s="82" t="n">
        <v>0</v>
      </c>
      <c r="P161" s="82" t="n">
        <v>0</v>
      </c>
      <c r="Q161" s="82" t="n">
        <v>0</v>
      </c>
      <c r="R161" s="82" t="n">
        <v>0</v>
      </c>
      <c r="S161" s="82" t="n">
        <v>0</v>
      </c>
      <c r="T161" s="82" t="n">
        <v>0</v>
      </c>
      <c r="U161" s="82" t="n">
        <v>0</v>
      </c>
      <c r="V161" s="82" t="n">
        <v>0</v>
      </c>
      <c r="W161" s="82" t="n">
        <v>0</v>
      </c>
      <c r="X161" s="82" t="n">
        <v>0</v>
      </c>
      <c r="Y161" s="82" t="n">
        <v>0</v>
      </c>
      <c r="Z161" s="82" t="n">
        <v>0</v>
      </c>
      <c r="AA161" s="82" t="n">
        <v>0</v>
      </c>
      <c r="AB161" s="82" t="n">
        <v>0</v>
      </c>
      <c r="AC161" s="82" t="n">
        <v>0</v>
      </c>
      <c r="AD161" s="82" t="n">
        <v>0</v>
      </c>
      <c r="AE161" s="82" t="n">
        <v>0</v>
      </c>
      <c r="AF161" s="82" t="n">
        <v>0</v>
      </c>
      <c r="AG161" s="82" t="n">
        <v>0</v>
      </c>
    </row>
    <row r="162" ht="15.75" customHeight="1" s="120">
      <c r="A162" s="88" t="inlineStr">
        <is>
          <t>North Carolina</t>
        </is>
      </c>
      <c r="B162" s="89" t="inlineStr">
        <is>
          <t>Energy - CH4 - Coal Mining</t>
        </is>
      </c>
      <c r="C162" s="90" t="n">
        <v>0</v>
      </c>
      <c r="D162" s="90" t="n">
        <v>0</v>
      </c>
      <c r="E162" s="90" t="n">
        <v>0</v>
      </c>
      <c r="F162" s="90" t="n">
        <v>0</v>
      </c>
      <c r="G162" s="90" t="n">
        <v>0</v>
      </c>
      <c r="H162" s="90" t="n">
        <v>0</v>
      </c>
      <c r="I162" s="90" t="n">
        <v>0</v>
      </c>
      <c r="J162" s="90" t="n">
        <v>0</v>
      </c>
      <c r="K162" s="90" t="n">
        <v>0</v>
      </c>
      <c r="L162" s="90" t="n">
        <v>0</v>
      </c>
      <c r="M162" s="90" t="n">
        <v>0</v>
      </c>
      <c r="N162" s="90" t="n">
        <v>0</v>
      </c>
      <c r="O162" s="90" t="n">
        <v>0</v>
      </c>
      <c r="P162" s="90" t="n">
        <v>0</v>
      </c>
      <c r="Q162" s="90" t="n">
        <v>0</v>
      </c>
      <c r="R162" s="90" t="n">
        <v>0</v>
      </c>
      <c r="S162" s="90" t="n">
        <v>0</v>
      </c>
      <c r="T162" s="90" t="n">
        <v>0</v>
      </c>
      <c r="U162" s="90" t="n">
        <v>0</v>
      </c>
      <c r="V162" s="90" t="n">
        <v>0</v>
      </c>
      <c r="W162" s="90" t="n">
        <v>0</v>
      </c>
      <c r="X162" s="90" t="n">
        <v>0</v>
      </c>
      <c r="Y162" s="90" t="n">
        <v>0</v>
      </c>
      <c r="Z162" s="90" t="n">
        <v>0</v>
      </c>
      <c r="AA162" s="90" t="n">
        <v>0</v>
      </c>
      <c r="AB162" s="90" t="n">
        <v>0</v>
      </c>
      <c r="AC162" s="90" t="n">
        <v>0</v>
      </c>
      <c r="AD162" s="90" t="n">
        <v>0</v>
      </c>
      <c r="AE162" s="90" t="n">
        <v>0</v>
      </c>
      <c r="AF162" s="90" t="n">
        <v>0</v>
      </c>
      <c r="AG162" s="90" t="n">
        <v>0</v>
      </c>
    </row>
    <row r="163" ht="15.75" customHeight="1" s="120">
      <c r="A163" s="91" t="inlineStr">
        <is>
          <t>North Carolina</t>
        </is>
      </c>
      <c r="B163" s="83" t="inlineStr">
        <is>
          <t>Energy - CH4 - Abandoned Coal Mines</t>
        </is>
      </c>
      <c r="C163" s="82" t="n">
        <v>0</v>
      </c>
      <c r="D163" s="82" t="n">
        <v>0</v>
      </c>
      <c r="E163" s="82" t="n">
        <v>0</v>
      </c>
      <c r="F163" s="82" t="n">
        <v>0</v>
      </c>
      <c r="G163" s="82" t="n">
        <v>0</v>
      </c>
      <c r="H163" s="82" t="n">
        <v>0</v>
      </c>
      <c r="I163" s="82" t="n">
        <v>0</v>
      </c>
      <c r="J163" s="82" t="n">
        <v>0</v>
      </c>
      <c r="K163" s="82" t="n">
        <v>0</v>
      </c>
      <c r="L163" s="82" t="n">
        <v>0</v>
      </c>
      <c r="M163" s="82" t="n">
        <v>0</v>
      </c>
      <c r="N163" s="82" t="n">
        <v>0</v>
      </c>
      <c r="O163" s="82" t="n">
        <v>0</v>
      </c>
      <c r="P163" s="82" t="n">
        <v>0</v>
      </c>
      <c r="Q163" s="82" t="n">
        <v>0</v>
      </c>
      <c r="R163" s="82" t="n">
        <v>0</v>
      </c>
      <c r="S163" s="82" t="n">
        <v>0</v>
      </c>
      <c r="T163" s="82" t="n">
        <v>0</v>
      </c>
      <c r="U163" s="82" t="n">
        <v>0</v>
      </c>
      <c r="V163" s="82" t="n">
        <v>0</v>
      </c>
      <c r="W163" s="82" t="n">
        <v>0</v>
      </c>
      <c r="X163" s="82" t="n">
        <v>0</v>
      </c>
      <c r="Y163" s="82" t="n">
        <v>0</v>
      </c>
      <c r="Z163" s="82" t="n">
        <v>0</v>
      </c>
      <c r="AA163" s="82" t="n">
        <v>0</v>
      </c>
      <c r="AB163" s="82" t="n">
        <v>0</v>
      </c>
      <c r="AC163" s="82" t="n">
        <v>0</v>
      </c>
      <c r="AD163" s="82" t="n">
        <v>0</v>
      </c>
      <c r="AE163" s="82" t="n">
        <v>0</v>
      </c>
      <c r="AF163" s="82" t="n">
        <v>0</v>
      </c>
      <c r="AG163" s="82" t="n">
        <v>0</v>
      </c>
    </row>
    <row r="164" ht="15.75" customHeight="1" s="120">
      <c r="A164" s="88" t="inlineStr">
        <is>
          <t>North Carolina</t>
        </is>
      </c>
      <c r="B164" s="89" t="inlineStr">
        <is>
          <t>Energy - CH4 - Abandoned Coal Mines - Vented</t>
        </is>
      </c>
      <c r="C164" s="90" t="n">
        <v>0</v>
      </c>
      <c r="D164" s="90" t="n">
        <v>0</v>
      </c>
      <c r="E164" s="90" t="n">
        <v>0</v>
      </c>
      <c r="F164" s="90" t="n">
        <v>0</v>
      </c>
      <c r="G164" s="90" t="n">
        <v>0</v>
      </c>
      <c r="H164" s="90" t="n">
        <v>0</v>
      </c>
      <c r="I164" s="90" t="n">
        <v>0</v>
      </c>
      <c r="J164" s="90" t="n">
        <v>0</v>
      </c>
      <c r="K164" s="90" t="n">
        <v>0</v>
      </c>
      <c r="L164" s="90" t="n">
        <v>0</v>
      </c>
      <c r="M164" s="90" t="n">
        <v>0</v>
      </c>
      <c r="N164" s="90" t="n">
        <v>0</v>
      </c>
      <c r="O164" s="90" t="n">
        <v>0</v>
      </c>
      <c r="P164" s="90" t="n">
        <v>0</v>
      </c>
      <c r="Q164" s="90" t="n">
        <v>0</v>
      </c>
      <c r="R164" s="90" t="n">
        <v>0</v>
      </c>
      <c r="S164" s="90" t="n">
        <v>0</v>
      </c>
      <c r="T164" s="90" t="n">
        <v>0</v>
      </c>
      <c r="U164" s="90" t="n">
        <v>0</v>
      </c>
      <c r="V164" s="90" t="n">
        <v>0</v>
      </c>
      <c r="W164" s="90" t="n">
        <v>0</v>
      </c>
      <c r="X164" s="90" t="n">
        <v>0</v>
      </c>
      <c r="Y164" s="90" t="n">
        <v>0</v>
      </c>
      <c r="Z164" s="90" t="n">
        <v>0</v>
      </c>
      <c r="AA164" s="90" t="n">
        <v>0</v>
      </c>
      <c r="AB164" s="90" t="n">
        <v>0</v>
      </c>
      <c r="AC164" s="90" t="n">
        <v>0</v>
      </c>
      <c r="AD164" s="90" t="n">
        <v>0</v>
      </c>
      <c r="AE164" s="90" t="n">
        <v>0</v>
      </c>
      <c r="AF164" s="90" t="n">
        <v>0</v>
      </c>
      <c r="AG164" s="90" t="n">
        <v>0</v>
      </c>
    </row>
    <row r="165" ht="15.75" customHeight="1" s="120">
      <c r="A165" s="91" t="inlineStr">
        <is>
          <t>North Carolina</t>
        </is>
      </c>
      <c r="B165" s="83" t="inlineStr">
        <is>
          <t>Energy - CH4 - Abandoned Coal Mines - Sealed</t>
        </is>
      </c>
      <c r="C165" s="82" t="n">
        <v>0</v>
      </c>
      <c r="D165" s="82" t="n">
        <v>0</v>
      </c>
      <c r="E165" s="82" t="n">
        <v>0</v>
      </c>
      <c r="F165" s="82" t="n">
        <v>0</v>
      </c>
      <c r="G165" s="82" t="n">
        <v>0</v>
      </c>
      <c r="H165" s="82" t="n">
        <v>0</v>
      </c>
      <c r="I165" s="82" t="n">
        <v>0</v>
      </c>
      <c r="J165" s="82" t="n">
        <v>0</v>
      </c>
      <c r="K165" s="82" t="n">
        <v>0</v>
      </c>
      <c r="L165" s="82" t="n">
        <v>0</v>
      </c>
      <c r="M165" s="82" t="n">
        <v>0</v>
      </c>
      <c r="N165" s="82" t="n">
        <v>0</v>
      </c>
      <c r="O165" s="82" t="n">
        <v>0</v>
      </c>
      <c r="P165" s="82" t="n">
        <v>0</v>
      </c>
      <c r="Q165" s="82" t="n">
        <v>0</v>
      </c>
      <c r="R165" s="82" t="n">
        <v>0</v>
      </c>
      <c r="S165" s="82" t="n">
        <v>0</v>
      </c>
      <c r="T165" s="82" t="n">
        <v>0</v>
      </c>
      <c r="U165" s="82" t="n">
        <v>0</v>
      </c>
      <c r="V165" s="82" t="n">
        <v>0</v>
      </c>
      <c r="W165" s="82" t="n">
        <v>0</v>
      </c>
      <c r="X165" s="82" t="n">
        <v>0</v>
      </c>
      <c r="Y165" s="82" t="n">
        <v>0</v>
      </c>
      <c r="Z165" s="82" t="n">
        <v>0</v>
      </c>
      <c r="AA165" s="82" t="n">
        <v>0</v>
      </c>
      <c r="AB165" s="82" t="n">
        <v>0</v>
      </c>
      <c r="AC165" s="82" t="n">
        <v>0</v>
      </c>
      <c r="AD165" s="82" t="n">
        <v>0</v>
      </c>
      <c r="AE165" s="82" t="n">
        <v>0</v>
      </c>
      <c r="AF165" s="82" t="n">
        <v>0</v>
      </c>
      <c r="AG165" s="82" t="n">
        <v>0</v>
      </c>
    </row>
    <row r="166" ht="15.75" customHeight="1" s="120">
      <c r="A166" s="88" t="inlineStr">
        <is>
          <t>North Carolina</t>
        </is>
      </c>
      <c r="B166" s="89" t="inlineStr">
        <is>
          <t>Energy - CH4 - Abandoned Coal Mines - Flooded</t>
        </is>
      </c>
      <c r="C166" s="90" t="n">
        <v>0</v>
      </c>
      <c r="D166" s="90" t="n">
        <v>0</v>
      </c>
      <c r="E166" s="90" t="n">
        <v>0</v>
      </c>
      <c r="F166" s="90" t="n">
        <v>0</v>
      </c>
      <c r="G166" s="90" t="n">
        <v>0</v>
      </c>
      <c r="H166" s="90" t="n">
        <v>0</v>
      </c>
      <c r="I166" s="90" t="n">
        <v>0</v>
      </c>
      <c r="J166" s="90" t="n">
        <v>0</v>
      </c>
      <c r="K166" s="90" t="n">
        <v>0</v>
      </c>
      <c r="L166" s="90" t="n">
        <v>0</v>
      </c>
      <c r="M166" s="90" t="n">
        <v>0</v>
      </c>
      <c r="N166" s="90" t="n">
        <v>0</v>
      </c>
      <c r="O166" s="90" t="n">
        <v>0</v>
      </c>
      <c r="P166" s="90" t="n">
        <v>0</v>
      </c>
      <c r="Q166" s="90" t="n">
        <v>0</v>
      </c>
      <c r="R166" s="90" t="n">
        <v>0</v>
      </c>
      <c r="S166" s="90" t="n">
        <v>0</v>
      </c>
      <c r="T166" s="90" t="n">
        <v>0</v>
      </c>
      <c r="U166" s="90" t="n">
        <v>0</v>
      </c>
      <c r="V166" s="90" t="n">
        <v>0</v>
      </c>
      <c r="W166" s="90" t="n">
        <v>0</v>
      </c>
      <c r="X166" s="90" t="n">
        <v>0</v>
      </c>
      <c r="Y166" s="90" t="n">
        <v>0</v>
      </c>
      <c r="Z166" s="90" t="n">
        <v>0</v>
      </c>
      <c r="AA166" s="90" t="n">
        <v>0</v>
      </c>
      <c r="AB166" s="90" t="n">
        <v>0</v>
      </c>
      <c r="AC166" s="90" t="n">
        <v>0</v>
      </c>
      <c r="AD166" s="90" t="n">
        <v>0</v>
      </c>
      <c r="AE166" s="90" t="n">
        <v>0</v>
      </c>
      <c r="AF166" s="90" t="n">
        <v>0</v>
      </c>
      <c r="AG166" s="90" t="n">
        <v>0</v>
      </c>
    </row>
    <row r="167" ht="15.75" customHeight="1" s="120">
      <c r="A167" s="91" t="inlineStr">
        <is>
          <t>North Dakota</t>
        </is>
      </c>
      <c r="B167" s="83" t="inlineStr">
        <is>
          <t>Energy - CH4 - Coal Mining</t>
        </is>
      </c>
      <c r="C167" s="82" t="n">
        <v>0.179630737</v>
      </c>
      <c r="D167" s="82" t="n">
        <v>0.18157997</v>
      </c>
      <c r="E167" s="82" t="n">
        <v>0.195193856</v>
      </c>
      <c r="F167" s="82" t="n">
        <v>0.196601977</v>
      </c>
      <c r="G167" s="82" t="n">
        <v>0.198526614</v>
      </c>
      <c r="H167" s="82" t="n">
        <v>0.185158688</v>
      </c>
      <c r="I167" s="82" t="n">
        <v>0.183615289</v>
      </c>
      <c r="J167" s="82" t="n">
        <v>0.18188742</v>
      </c>
      <c r="K167" s="82" t="n">
        <v>0.183928888</v>
      </c>
      <c r="L167" s="82" t="n">
        <v>0.191449115</v>
      </c>
      <c r="M167" s="82" t="n">
        <v>0.19227923</v>
      </c>
      <c r="N167" s="82" t="n">
        <v>0.187393339</v>
      </c>
      <c r="O167" s="82" t="n">
        <v>0.189383051</v>
      </c>
      <c r="P167" s="82" t="n">
        <v>0.189235475</v>
      </c>
      <c r="Q167" s="82" t="n">
        <v>0.184119507</v>
      </c>
      <c r="R167" s="82" t="n">
        <v>0.184199444</v>
      </c>
      <c r="S167" s="82" t="n">
        <v>0.186997239</v>
      </c>
      <c r="T167" s="82" t="n">
        <v>0.182047294</v>
      </c>
      <c r="U167" s="82" t="n">
        <v>0.182176423</v>
      </c>
      <c r="V167" s="82" t="n">
        <v>0.184131805</v>
      </c>
      <c r="W167" s="82" t="n">
        <v>0.178007401</v>
      </c>
      <c r="X167" s="82" t="n">
        <v>0.173592419</v>
      </c>
      <c r="Y167" s="82" t="n">
        <v>0.169275821</v>
      </c>
      <c r="Z167" s="82" t="n">
        <v>0.169952211</v>
      </c>
      <c r="AA167" s="82" t="n">
        <v>0.179286393</v>
      </c>
      <c r="AB167" s="82" t="n">
        <v>0.177103498</v>
      </c>
      <c r="AC167" s="82" t="n">
        <v>0.172916029</v>
      </c>
      <c r="AD167" s="82" t="n">
        <v>0.177017412</v>
      </c>
      <c r="AE167" s="82" t="n">
        <v>0</v>
      </c>
      <c r="AF167" s="82" t="n">
        <v>0</v>
      </c>
      <c r="AG167" s="82" t="n">
        <v>0</v>
      </c>
    </row>
    <row r="168" ht="15.75" customHeight="1" s="120">
      <c r="A168" s="88" t="inlineStr">
        <is>
          <t>North Dakota</t>
        </is>
      </c>
      <c r="B168" s="89" t="inlineStr">
        <is>
          <t>Energy - CH4 - Abandoned Coal Mines</t>
        </is>
      </c>
      <c r="C168" s="90" t="n">
        <v>0</v>
      </c>
      <c r="D168" s="90" t="n">
        <v>0</v>
      </c>
      <c r="E168" s="90" t="n">
        <v>0</v>
      </c>
      <c r="F168" s="90" t="n">
        <v>0</v>
      </c>
      <c r="G168" s="90" t="n">
        <v>0</v>
      </c>
      <c r="H168" s="90" t="n">
        <v>0</v>
      </c>
      <c r="I168" s="90" t="n">
        <v>0</v>
      </c>
      <c r="J168" s="90" t="n">
        <v>0</v>
      </c>
      <c r="K168" s="90" t="n">
        <v>0</v>
      </c>
      <c r="L168" s="90" t="n">
        <v>0</v>
      </c>
      <c r="M168" s="90" t="n">
        <v>0</v>
      </c>
      <c r="N168" s="90" t="n">
        <v>0</v>
      </c>
      <c r="O168" s="90" t="n">
        <v>0</v>
      </c>
      <c r="P168" s="90" t="n">
        <v>0</v>
      </c>
      <c r="Q168" s="90" t="n">
        <v>0</v>
      </c>
      <c r="R168" s="90" t="n">
        <v>0</v>
      </c>
      <c r="S168" s="90" t="n">
        <v>0</v>
      </c>
      <c r="T168" s="90" t="n">
        <v>0</v>
      </c>
      <c r="U168" s="90" t="n">
        <v>0</v>
      </c>
      <c r="V168" s="90" t="n">
        <v>0</v>
      </c>
      <c r="W168" s="90" t="n">
        <v>0</v>
      </c>
      <c r="X168" s="90" t="n">
        <v>0</v>
      </c>
      <c r="Y168" s="90" t="n">
        <v>0</v>
      </c>
      <c r="Z168" s="90" t="n">
        <v>0</v>
      </c>
      <c r="AA168" s="90" t="n">
        <v>0</v>
      </c>
      <c r="AB168" s="90" t="n">
        <v>0</v>
      </c>
      <c r="AC168" s="90" t="n">
        <v>0</v>
      </c>
      <c r="AD168" s="90" t="n">
        <v>0</v>
      </c>
      <c r="AE168" s="90" t="n">
        <v>0</v>
      </c>
      <c r="AF168" s="90" t="n">
        <v>0</v>
      </c>
      <c r="AG168" s="90" t="n">
        <v>0</v>
      </c>
    </row>
    <row r="169" ht="15.75" customHeight="1" s="120">
      <c r="A169" s="91" t="inlineStr">
        <is>
          <t>North Dakota</t>
        </is>
      </c>
      <c r="B169" s="83" t="inlineStr">
        <is>
          <t>Energy - CH4 - Abandoned Coal Mines - Vented</t>
        </is>
      </c>
      <c r="C169" s="82" t="n">
        <v>0</v>
      </c>
      <c r="D169" s="82" t="n">
        <v>0</v>
      </c>
      <c r="E169" s="82" t="n">
        <v>0</v>
      </c>
      <c r="F169" s="82" t="n">
        <v>0</v>
      </c>
      <c r="G169" s="82" t="n">
        <v>0</v>
      </c>
      <c r="H169" s="82" t="n">
        <v>0</v>
      </c>
      <c r="I169" s="82" t="n">
        <v>0</v>
      </c>
      <c r="J169" s="82" t="n">
        <v>0</v>
      </c>
      <c r="K169" s="82" t="n">
        <v>0</v>
      </c>
      <c r="L169" s="82" t="n">
        <v>0</v>
      </c>
      <c r="M169" s="82" t="n">
        <v>0</v>
      </c>
      <c r="N169" s="82" t="n">
        <v>0</v>
      </c>
      <c r="O169" s="82" t="n">
        <v>0</v>
      </c>
      <c r="P169" s="82" t="n">
        <v>0</v>
      </c>
      <c r="Q169" s="82" t="n">
        <v>0</v>
      </c>
      <c r="R169" s="82" t="n">
        <v>0</v>
      </c>
      <c r="S169" s="82" t="n">
        <v>0</v>
      </c>
      <c r="T169" s="82" t="n">
        <v>0</v>
      </c>
      <c r="U169" s="82" t="n">
        <v>0</v>
      </c>
      <c r="V169" s="82" t="n">
        <v>0</v>
      </c>
      <c r="W169" s="82" t="n">
        <v>0</v>
      </c>
      <c r="X169" s="82" t="n">
        <v>0</v>
      </c>
      <c r="Y169" s="82" t="n">
        <v>0</v>
      </c>
      <c r="Z169" s="82" t="n">
        <v>0</v>
      </c>
      <c r="AA169" s="82" t="n">
        <v>0</v>
      </c>
      <c r="AB169" s="82" t="n">
        <v>0</v>
      </c>
      <c r="AC169" s="82" t="n">
        <v>0</v>
      </c>
      <c r="AD169" s="82" t="n">
        <v>0</v>
      </c>
      <c r="AE169" s="82" t="n">
        <v>0</v>
      </c>
      <c r="AF169" s="82" t="n">
        <v>0</v>
      </c>
      <c r="AG169" s="82" t="n">
        <v>0</v>
      </c>
    </row>
    <row r="170" ht="15.75" customHeight="1" s="120">
      <c r="A170" s="88" t="inlineStr">
        <is>
          <t>North Dakota</t>
        </is>
      </c>
      <c r="B170" s="89" t="inlineStr">
        <is>
          <t>Energy - CH4 - Abandoned Coal Mines - Sealed</t>
        </is>
      </c>
      <c r="C170" s="90" t="n">
        <v>0</v>
      </c>
      <c r="D170" s="90" t="n">
        <v>0</v>
      </c>
      <c r="E170" s="90" t="n">
        <v>0</v>
      </c>
      <c r="F170" s="90" t="n">
        <v>0</v>
      </c>
      <c r="G170" s="90" t="n">
        <v>0</v>
      </c>
      <c r="H170" s="90" t="n">
        <v>0</v>
      </c>
      <c r="I170" s="90" t="n">
        <v>0</v>
      </c>
      <c r="J170" s="90" t="n">
        <v>0</v>
      </c>
      <c r="K170" s="90" t="n">
        <v>0</v>
      </c>
      <c r="L170" s="90" t="n">
        <v>0</v>
      </c>
      <c r="M170" s="90" t="n">
        <v>0</v>
      </c>
      <c r="N170" s="90" t="n">
        <v>0</v>
      </c>
      <c r="O170" s="90" t="n">
        <v>0</v>
      </c>
      <c r="P170" s="90" t="n">
        <v>0</v>
      </c>
      <c r="Q170" s="90" t="n">
        <v>0</v>
      </c>
      <c r="R170" s="90" t="n">
        <v>0</v>
      </c>
      <c r="S170" s="90" t="n">
        <v>0</v>
      </c>
      <c r="T170" s="90" t="n">
        <v>0</v>
      </c>
      <c r="U170" s="90" t="n">
        <v>0</v>
      </c>
      <c r="V170" s="90" t="n">
        <v>0</v>
      </c>
      <c r="W170" s="90" t="n">
        <v>0</v>
      </c>
      <c r="X170" s="90" t="n">
        <v>0</v>
      </c>
      <c r="Y170" s="90" t="n">
        <v>0</v>
      </c>
      <c r="Z170" s="90" t="n">
        <v>0</v>
      </c>
      <c r="AA170" s="90" t="n">
        <v>0</v>
      </c>
      <c r="AB170" s="90" t="n">
        <v>0</v>
      </c>
      <c r="AC170" s="90" t="n">
        <v>0</v>
      </c>
      <c r="AD170" s="90" t="n">
        <v>0</v>
      </c>
      <c r="AE170" s="90" t="n">
        <v>0</v>
      </c>
      <c r="AF170" s="90" t="n">
        <v>0</v>
      </c>
      <c r="AG170" s="90" t="n">
        <v>0</v>
      </c>
    </row>
    <row r="171" ht="15.75" customHeight="1" s="120">
      <c r="A171" s="91" t="inlineStr">
        <is>
          <t>North Dakota</t>
        </is>
      </c>
      <c r="B171" s="83" t="inlineStr">
        <is>
          <t>Energy - CH4 - Abandoned Coal Mines - Flooded</t>
        </is>
      </c>
      <c r="C171" s="82" t="n">
        <v>0</v>
      </c>
      <c r="D171" s="82" t="n">
        <v>0</v>
      </c>
      <c r="E171" s="82" t="n">
        <v>0</v>
      </c>
      <c r="F171" s="82" t="n">
        <v>0</v>
      </c>
      <c r="G171" s="82" t="n">
        <v>0</v>
      </c>
      <c r="H171" s="82" t="n">
        <v>0</v>
      </c>
      <c r="I171" s="82" t="n">
        <v>0</v>
      </c>
      <c r="J171" s="82" t="n">
        <v>0</v>
      </c>
      <c r="K171" s="82" t="n">
        <v>0</v>
      </c>
      <c r="L171" s="82" t="n">
        <v>0</v>
      </c>
      <c r="M171" s="82" t="n">
        <v>0</v>
      </c>
      <c r="N171" s="82" t="n">
        <v>0</v>
      </c>
      <c r="O171" s="82" t="n">
        <v>0</v>
      </c>
      <c r="P171" s="82" t="n">
        <v>0</v>
      </c>
      <c r="Q171" s="82" t="n">
        <v>0</v>
      </c>
      <c r="R171" s="82" t="n">
        <v>0</v>
      </c>
      <c r="S171" s="82" t="n">
        <v>0</v>
      </c>
      <c r="T171" s="82" t="n">
        <v>0</v>
      </c>
      <c r="U171" s="82" t="n">
        <v>0</v>
      </c>
      <c r="V171" s="82" t="n">
        <v>0</v>
      </c>
      <c r="W171" s="82" t="n">
        <v>0</v>
      </c>
      <c r="X171" s="82" t="n">
        <v>0</v>
      </c>
      <c r="Y171" s="82" t="n">
        <v>0</v>
      </c>
      <c r="Z171" s="82" t="n">
        <v>0</v>
      </c>
      <c r="AA171" s="82" t="n">
        <v>0</v>
      </c>
      <c r="AB171" s="82" t="n">
        <v>0</v>
      </c>
      <c r="AC171" s="82" t="n">
        <v>0</v>
      </c>
      <c r="AD171" s="82" t="n">
        <v>0</v>
      </c>
      <c r="AE171" s="82" t="n">
        <v>0</v>
      </c>
      <c r="AF171" s="82" t="n">
        <v>0</v>
      </c>
      <c r="AG171" s="82" t="n">
        <v>0</v>
      </c>
    </row>
    <row r="172" ht="15.75" customHeight="1" s="120">
      <c r="A172" s="88" t="inlineStr">
        <is>
          <t>Ohio</t>
        </is>
      </c>
      <c r="B172" s="89" t="inlineStr">
        <is>
          <t>Energy - CH4 - Coal Mining</t>
        </is>
      </c>
      <c r="C172" s="90" t="n">
        <v>2.395569241</v>
      </c>
      <c r="D172" s="90" t="n">
        <v>2.087973398</v>
      </c>
      <c r="E172" s="90" t="n">
        <v>2.072610589</v>
      </c>
      <c r="F172" s="90" t="n">
        <v>2.077724471</v>
      </c>
      <c r="G172" s="90" t="n">
        <v>2.167453481</v>
      </c>
      <c r="H172" s="90" t="n">
        <v>1.981196012</v>
      </c>
      <c r="I172" s="90" t="n">
        <v>1.924266822</v>
      </c>
      <c r="J172" s="90" t="n">
        <v>2.05696321</v>
      </c>
      <c r="K172" s="90" t="n">
        <v>2.057236427</v>
      </c>
      <c r="L172" s="90" t="n">
        <v>1.851325486</v>
      </c>
      <c r="M172" s="90" t="n">
        <v>1.664426787</v>
      </c>
      <c r="N172" s="90" t="n">
        <v>1.711897641</v>
      </c>
      <c r="O172" s="90" t="n">
        <v>1.339138962</v>
      </c>
      <c r="P172" s="90" t="n">
        <v>1.252968578</v>
      </c>
      <c r="Q172" s="90" t="n">
        <v>1.505650146</v>
      </c>
      <c r="R172" s="90" t="n">
        <v>1.600912694</v>
      </c>
      <c r="S172" s="90" t="n">
        <v>1.614460242</v>
      </c>
      <c r="T172" s="90" t="n">
        <v>1.263822828</v>
      </c>
      <c r="U172" s="90" t="n">
        <v>1.872819344</v>
      </c>
      <c r="V172" s="90" t="n">
        <v>2.245037442</v>
      </c>
      <c r="W172" s="90" t="n">
        <v>1.839558243</v>
      </c>
      <c r="X172" s="90" t="n">
        <v>1.978362794</v>
      </c>
      <c r="Y172" s="90" t="n">
        <v>1.718438403</v>
      </c>
      <c r="Z172" s="90" t="n">
        <v>1.613772824</v>
      </c>
      <c r="AA172" s="90" t="n">
        <v>1.639473497</v>
      </c>
      <c r="AB172" s="90" t="n">
        <v>1.353393569</v>
      </c>
      <c r="AC172" s="90" t="n">
        <v>0.990850539</v>
      </c>
      <c r="AD172" s="90" t="n">
        <v>0.734607003</v>
      </c>
      <c r="AE172" s="90" t="n">
        <v>0</v>
      </c>
      <c r="AF172" s="90" t="n">
        <v>0</v>
      </c>
      <c r="AG172" s="90" t="n">
        <v>0</v>
      </c>
    </row>
    <row r="173" ht="15.75" customHeight="1" s="120">
      <c r="A173" s="91" t="inlineStr">
        <is>
          <t>Ohio</t>
        </is>
      </c>
      <c r="B173" s="83" t="inlineStr">
        <is>
          <t>Energy - CH4 - Abandoned Coal Mines</t>
        </is>
      </c>
      <c r="C173" s="82" t="n">
        <v>0.328748492</v>
      </c>
      <c r="D173" s="82" t="n">
        <v>0.270476258</v>
      </c>
      <c r="E173" s="82" t="n">
        <v>0.257726709</v>
      </c>
      <c r="F173" s="82" t="n">
        <v>0.237297677</v>
      </c>
      <c r="G173" s="82" t="n">
        <v>0.385866435</v>
      </c>
      <c r="H173" s="82" t="n">
        <v>0.337219062</v>
      </c>
      <c r="I173" s="82" t="n">
        <v>0.309329518</v>
      </c>
      <c r="J173" s="82" t="n">
        <v>0.290052292</v>
      </c>
      <c r="K173" s="82" t="n">
        <v>0.275416326</v>
      </c>
      <c r="L173" s="82" t="n">
        <v>0.263646779</v>
      </c>
      <c r="M173" s="82" t="n">
        <v>0.253811016</v>
      </c>
      <c r="N173" s="82" t="n">
        <v>0.245365361</v>
      </c>
      <c r="O173" s="82" t="n">
        <v>0.237967933</v>
      </c>
      <c r="P173" s="82" t="n">
        <v>0.231390598</v>
      </c>
      <c r="Q173" s="82" t="n">
        <v>0.225473614</v>
      </c>
      <c r="R173" s="82" t="n">
        <v>0.220100624</v>
      </c>
      <c r="S173" s="82" t="n">
        <v>0.215184065</v>
      </c>
      <c r="T173" s="82" t="n">
        <v>0.210656247</v>
      </c>
      <c r="U173" s="82" t="n">
        <v>0.232771576</v>
      </c>
      <c r="V173" s="82" t="n">
        <v>0.22317321</v>
      </c>
      <c r="W173" s="82" t="n">
        <v>0.216599094</v>
      </c>
      <c r="X173" s="82" t="n">
        <v>0.211308245</v>
      </c>
      <c r="Y173" s="82" t="n">
        <v>0.206758192</v>
      </c>
      <c r="Z173" s="82" t="n">
        <v>0.202709159</v>
      </c>
      <c r="AA173" s="82" t="n">
        <v>0.199032349</v>
      </c>
      <c r="AB173" s="82" t="n">
        <v>0.195649203</v>
      </c>
      <c r="AC173" s="82" t="n">
        <v>0.192507348</v>
      </c>
      <c r="AD173" s="82" t="n">
        <v>0.191673373</v>
      </c>
      <c r="AE173" s="82" t="n">
        <v>0</v>
      </c>
      <c r="AF173" s="82" t="n">
        <v>0</v>
      </c>
      <c r="AG173" s="82" t="n">
        <v>0</v>
      </c>
    </row>
    <row r="174" ht="15.75" customHeight="1" s="120">
      <c r="A174" s="88" t="inlineStr">
        <is>
          <t>Ohio</t>
        </is>
      </c>
      <c r="B174" s="89" t="inlineStr">
        <is>
          <t>Energy - CH4 - Abandoned Coal Mines - Vented</t>
        </is>
      </c>
      <c r="C174" s="90" t="n">
        <v>0.246274962</v>
      </c>
      <c r="D174" s="90" t="n">
        <v>0.211327949</v>
      </c>
      <c r="E174" s="90" t="n">
        <v>0.202413835</v>
      </c>
      <c r="F174" s="90" t="n">
        <v>0.185602148</v>
      </c>
      <c r="G174" s="90" t="n">
        <v>0.341394869</v>
      </c>
      <c r="H174" s="90" t="n">
        <v>0.297197994</v>
      </c>
      <c r="I174" s="90" t="n">
        <v>0.272341462</v>
      </c>
      <c r="J174" s="90" t="n">
        <v>0.255291707</v>
      </c>
      <c r="K174" s="90" t="n">
        <v>0.242391811</v>
      </c>
      <c r="L174" s="90" t="n">
        <v>0.232038898</v>
      </c>
      <c r="M174" s="90" t="n">
        <v>0.223399389</v>
      </c>
      <c r="N174" s="90" t="n">
        <v>0.215989562</v>
      </c>
      <c r="O174" s="90" t="n">
        <v>0.209505705</v>
      </c>
      <c r="P174" s="90" t="n">
        <v>0.203745227</v>
      </c>
      <c r="Q174" s="90" t="n">
        <v>0.198566316</v>
      </c>
      <c r="R174" s="90" t="n">
        <v>0.193865742</v>
      </c>
      <c r="S174" s="90" t="n">
        <v>0.189565905</v>
      </c>
      <c r="T174" s="90" t="n">
        <v>0.185606909</v>
      </c>
      <c r="U174" s="90" t="n">
        <v>0.181941481</v>
      </c>
      <c r="V174" s="90" t="n">
        <v>0.178531612</v>
      </c>
      <c r="W174" s="90" t="n">
        <v>0.175346256</v>
      </c>
      <c r="X174" s="90" t="n">
        <v>0.172359704</v>
      </c>
      <c r="Y174" s="90" t="n">
        <v>0.169550416</v>
      </c>
      <c r="Z174" s="90" t="n">
        <v>0.166900157</v>
      </c>
      <c r="AA174" s="90" t="n">
        <v>0.16439335</v>
      </c>
      <c r="AB174" s="90" t="n">
        <v>0.162016578</v>
      </c>
      <c r="AC174" s="90" t="n">
        <v>0.159758201</v>
      </c>
      <c r="AD174" s="90" t="n">
        <v>0.157608057</v>
      </c>
      <c r="AE174" s="90" t="n">
        <v>0</v>
      </c>
      <c r="AF174" s="90" t="n">
        <v>0</v>
      </c>
      <c r="AG174" s="90" t="n">
        <v>0</v>
      </c>
    </row>
    <row r="175" ht="15.75" customHeight="1" s="120">
      <c r="A175" s="91" t="inlineStr">
        <is>
          <t>Ohio</t>
        </is>
      </c>
      <c r="B175" s="83" t="inlineStr">
        <is>
          <t>Energy - CH4 - Abandoned Coal Mines - Sealed</t>
        </is>
      </c>
      <c r="C175" s="82" t="n">
        <v>0.071939353</v>
      </c>
      <c r="D175" s="82" t="n">
        <v>0.052188809</v>
      </c>
      <c r="E175" s="82" t="n">
        <v>0.048778211</v>
      </c>
      <c r="F175" s="82" t="n">
        <v>0.046654404</v>
      </c>
      <c r="G175" s="82" t="n">
        <v>0.040277102</v>
      </c>
      <c r="H175" s="82" t="n">
        <v>0.036343876</v>
      </c>
      <c r="I175" s="82" t="n">
        <v>0.033650139</v>
      </c>
      <c r="J175" s="82" t="n">
        <v>0.031661315</v>
      </c>
      <c r="K175" s="82" t="n">
        <v>0.030104222</v>
      </c>
      <c r="L175" s="82" t="n">
        <v>0.028829244</v>
      </c>
      <c r="M175" s="82" t="n">
        <v>0.027749936</v>
      </c>
      <c r="N175" s="82" t="n">
        <v>0.026813733</v>
      </c>
      <c r="O175" s="82" t="n">
        <v>0.025987003</v>
      </c>
      <c r="P175" s="82" t="n">
        <v>0.025247119</v>
      </c>
      <c r="Q175" s="82" t="n">
        <v>0.024578128</v>
      </c>
      <c r="R175" s="82" t="n">
        <v>0.023968307</v>
      </c>
      <c r="S175" s="82" t="n">
        <v>0.023408728</v>
      </c>
      <c r="T175" s="82" t="n">
        <v>0.022892397</v>
      </c>
      <c r="U175" s="82" t="n">
        <v>0.048721625</v>
      </c>
      <c r="V175" s="82" t="n">
        <v>0.042578083</v>
      </c>
      <c r="W175" s="82" t="n">
        <v>0.039231183</v>
      </c>
      <c r="X175" s="82" t="n">
        <v>0.036966001</v>
      </c>
      <c r="Y175" s="82" t="n">
        <v>0.0352619</v>
      </c>
      <c r="Z175" s="82" t="n">
        <v>0.033897592</v>
      </c>
      <c r="AA175" s="82" t="n">
        <v>0.032760072</v>
      </c>
      <c r="AB175" s="82" t="n">
        <v>0.031784386</v>
      </c>
      <c r="AC175" s="82" t="n">
        <v>0.030929961</v>
      </c>
      <c r="AD175" s="82" t="n">
        <v>0.032273697</v>
      </c>
      <c r="AE175" s="82" t="n">
        <v>0</v>
      </c>
      <c r="AF175" s="82" t="n">
        <v>0</v>
      </c>
      <c r="AG175" s="82" t="n">
        <v>0</v>
      </c>
    </row>
    <row r="176" ht="15.75" customHeight="1" s="120">
      <c r="A176" s="88" t="inlineStr">
        <is>
          <t>Ohio</t>
        </is>
      </c>
      <c r="B176" s="89" t="inlineStr">
        <is>
          <t>Energy - CH4 - Abandoned Coal Mines - Flooded</t>
        </is>
      </c>
      <c r="C176" s="90" t="n">
        <v>0.010534177</v>
      </c>
      <c r="D176" s="90" t="n">
        <v>0.006959499</v>
      </c>
      <c r="E176" s="90" t="n">
        <v>0.006534662</v>
      </c>
      <c r="F176" s="90" t="n">
        <v>0.005041125</v>
      </c>
      <c r="G176" s="90" t="n">
        <v>0.004194463</v>
      </c>
      <c r="H176" s="90" t="n">
        <v>0.003677192</v>
      </c>
      <c r="I176" s="90" t="n">
        <v>0.003337917</v>
      </c>
      <c r="J176" s="90" t="n">
        <v>0.00309927</v>
      </c>
      <c r="K176" s="90" t="n">
        <v>0.002920293</v>
      </c>
      <c r="L176" s="90" t="n">
        <v>0.002778636</v>
      </c>
      <c r="M176" s="90" t="n">
        <v>0.002661692</v>
      </c>
      <c r="N176" s="90" t="n">
        <v>0.002562066</v>
      </c>
      <c r="O176" s="90" t="n">
        <v>0.002475225</v>
      </c>
      <c r="P176" s="90" t="n">
        <v>0.002398252</v>
      </c>
      <c r="Q176" s="90" t="n">
        <v>0.00232917</v>
      </c>
      <c r="R176" s="90" t="n">
        <v>0.002266576</v>
      </c>
      <c r="S176" s="90" t="n">
        <v>0.002209432</v>
      </c>
      <c r="T176" s="90" t="n">
        <v>0.00215694</v>
      </c>
      <c r="U176" s="90" t="n">
        <v>0.002108471</v>
      </c>
      <c r="V176" s="90" t="n">
        <v>0.002063516</v>
      </c>
      <c r="W176" s="90" t="n">
        <v>0.002021655</v>
      </c>
      <c r="X176" s="90" t="n">
        <v>0.00198254</v>
      </c>
      <c r="Y176" s="90" t="n">
        <v>0.001945876</v>
      </c>
      <c r="Z176" s="90" t="n">
        <v>0.00191141</v>
      </c>
      <c r="AA176" s="90" t="n">
        <v>0.001878927</v>
      </c>
      <c r="AB176" s="90" t="n">
        <v>0.00184824</v>
      </c>
      <c r="AC176" s="90" t="n">
        <v>0.001819185</v>
      </c>
      <c r="AD176" s="90" t="n">
        <v>0.001791619</v>
      </c>
      <c r="AE176" s="90" t="n">
        <v>0</v>
      </c>
      <c r="AF176" s="90" t="n">
        <v>0</v>
      </c>
      <c r="AG176" s="90" t="n">
        <v>0</v>
      </c>
    </row>
    <row r="177" ht="15.75" customHeight="1" s="120">
      <c r="A177" s="91" t="inlineStr">
        <is>
          <t>Oklahoma</t>
        </is>
      </c>
      <c r="B177" s="83" t="inlineStr">
        <is>
          <t>Energy - CH4 - Coal Mining</t>
        </is>
      </c>
      <c r="C177" s="82" t="n">
        <v>0.134947089</v>
      </c>
      <c r="D177" s="82" t="n">
        <v>0.150014599</v>
      </c>
      <c r="E177" s="82" t="n">
        <v>0.140224823</v>
      </c>
      <c r="F177" s="82" t="n">
        <v>0.14106279</v>
      </c>
      <c r="G177" s="82" t="n">
        <v>0.170023709</v>
      </c>
      <c r="H177" s="82" t="n">
        <v>0.152912954</v>
      </c>
      <c r="I177" s="82" t="n">
        <v>0.135101098</v>
      </c>
      <c r="J177" s="82" t="n">
        <v>0.182017015</v>
      </c>
      <c r="K177" s="82" t="n">
        <v>0.186759681</v>
      </c>
      <c r="L177" s="82" t="n">
        <v>0.222036777</v>
      </c>
      <c r="M177" s="82" t="n">
        <v>0.214518741</v>
      </c>
      <c r="N177" s="82" t="n">
        <v>0.293384029</v>
      </c>
      <c r="O177" s="82" t="n">
        <v>0.311991151</v>
      </c>
      <c r="P177" s="82" t="n">
        <v>0.293039041</v>
      </c>
      <c r="Q177" s="82" t="n">
        <v>0.401461382</v>
      </c>
      <c r="R177" s="82" t="n">
        <v>0.414848044</v>
      </c>
      <c r="S177" s="82" t="n">
        <v>0.311229127</v>
      </c>
      <c r="T177" s="82" t="n">
        <v>0.366181474</v>
      </c>
      <c r="U177" s="82" t="n">
        <v>0.45889932</v>
      </c>
      <c r="V177" s="82" t="n">
        <v>0.305363932</v>
      </c>
      <c r="W177" s="82" t="n">
        <v>0.2169217</v>
      </c>
      <c r="X177" s="82" t="n">
        <v>0.183098408</v>
      </c>
      <c r="Y177" s="82" t="n">
        <v>0.248462815</v>
      </c>
      <c r="Z177" s="82" t="n">
        <v>0.145590684</v>
      </c>
      <c r="AA177" s="82" t="n">
        <v>0.061709472</v>
      </c>
      <c r="AB177" s="82" t="n">
        <v>0.35472378</v>
      </c>
      <c r="AC177" s="82" t="n">
        <v>0.415069569</v>
      </c>
      <c r="AD177" s="82" t="n">
        <v>1.142983039</v>
      </c>
      <c r="AE177" s="82" t="n">
        <v>0</v>
      </c>
      <c r="AF177" s="82" t="n">
        <v>0</v>
      </c>
      <c r="AG177" s="82" t="n">
        <v>0</v>
      </c>
    </row>
    <row r="178" ht="15.75" customHeight="1" s="120">
      <c r="A178" s="88" t="inlineStr">
        <is>
          <t>Oklahoma</t>
        </is>
      </c>
      <c r="B178" s="89" t="inlineStr">
        <is>
          <t>Energy - CH4 - Abandoned Coal Mines</t>
        </is>
      </c>
      <c r="C178" s="90" t="n">
        <v>0.056509458</v>
      </c>
      <c r="D178" s="90" t="n">
        <v>0.124069295</v>
      </c>
      <c r="E178" s="90" t="n">
        <v>0.09955836699999999</v>
      </c>
      <c r="F178" s="90" t="n">
        <v>0.086527546</v>
      </c>
      <c r="G178" s="90" t="n">
        <v>0.078871185</v>
      </c>
      <c r="H178" s="90" t="n">
        <v>0.073982835</v>
      </c>
      <c r="I178" s="90" t="n">
        <v>0.0705952</v>
      </c>
      <c r="J178" s="90" t="n">
        <v>0.136871771</v>
      </c>
      <c r="K178" s="90" t="n">
        <v>0.111499149</v>
      </c>
      <c r="L178" s="90" t="n">
        <v>0.097852622</v>
      </c>
      <c r="M178" s="90" t="n">
        <v>0.089730635</v>
      </c>
      <c r="N178" s="90" t="n">
        <v>0.084472849</v>
      </c>
      <c r="O178" s="90" t="n">
        <v>0.08078065</v>
      </c>
      <c r="P178" s="90" t="n">
        <v>0.077987267</v>
      </c>
      <c r="Q178" s="90" t="n">
        <v>0.075738766</v>
      </c>
      <c r="R178" s="90" t="n">
        <v>0.073841247</v>
      </c>
      <c r="S178" s="90" t="n">
        <v>0.072184623</v>
      </c>
      <c r="T178" s="90" t="n">
        <v>0.070703693</v>
      </c>
      <c r="U178" s="90" t="n">
        <v>0.069357904</v>
      </c>
      <c r="V178" s="90" t="n">
        <v>0.068120659</v>
      </c>
      <c r="W178" s="90" t="n">
        <v>0.06697354899999999</v>
      </c>
      <c r="X178" s="90" t="n">
        <v>0.271610135</v>
      </c>
      <c r="Y178" s="90" t="n">
        <v>0.200806894</v>
      </c>
      <c r="Z178" s="90" t="n">
        <v>0.16414551</v>
      </c>
      <c r="AA178" s="90" t="n">
        <v>0.143393234</v>
      </c>
      <c r="AB178" s="90" t="n">
        <v>0.130775072</v>
      </c>
      <c r="AC178" s="90" t="n">
        <v>0.122516969</v>
      </c>
      <c r="AD178" s="90" t="n">
        <v>0.1166947</v>
      </c>
      <c r="AE178" s="90" t="n">
        <v>0</v>
      </c>
      <c r="AF178" s="90" t="n">
        <v>0</v>
      </c>
      <c r="AG178" s="90" t="n">
        <v>0</v>
      </c>
    </row>
    <row r="179" ht="15.75" customHeight="1" s="120">
      <c r="A179" s="91" t="inlineStr">
        <is>
          <t>Oklahoma</t>
        </is>
      </c>
      <c r="B179" s="83" t="inlineStr">
        <is>
          <t>Energy - CH4 - Abandoned Coal Mines - Vented</t>
        </is>
      </c>
      <c r="C179" s="82" t="n">
        <v>0</v>
      </c>
      <c r="D179" s="82" t="n">
        <v>0</v>
      </c>
      <c r="E179" s="82" t="n">
        <v>0</v>
      </c>
      <c r="F179" s="82" t="n">
        <v>0</v>
      </c>
      <c r="G179" s="82" t="n">
        <v>0</v>
      </c>
      <c r="H179" s="82" t="n">
        <v>0</v>
      </c>
      <c r="I179" s="82" t="n">
        <v>0</v>
      </c>
      <c r="J179" s="82" t="n">
        <v>0</v>
      </c>
      <c r="K179" s="82" t="n">
        <v>0</v>
      </c>
      <c r="L179" s="82" t="n">
        <v>0</v>
      </c>
      <c r="M179" s="82" t="n">
        <v>0</v>
      </c>
      <c r="N179" s="82" t="n">
        <v>0</v>
      </c>
      <c r="O179" s="82" t="n">
        <v>0</v>
      </c>
      <c r="P179" s="82" t="n">
        <v>0</v>
      </c>
      <c r="Q179" s="82" t="n">
        <v>0</v>
      </c>
      <c r="R179" s="82" t="n">
        <v>0</v>
      </c>
      <c r="S179" s="82" t="n">
        <v>0</v>
      </c>
      <c r="T179" s="82" t="n">
        <v>0</v>
      </c>
      <c r="U179" s="82" t="n">
        <v>0</v>
      </c>
      <c r="V179" s="82" t="n">
        <v>0</v>
      </c>
      <c r="W179" s="82" t="n">
        <v>0</v>
      </c>
      <c r="X179" s="82" t="n">
        <v>0</v>
      </c>
      <c r="Y179" s="82" t="n">
        <v>0</v>
      </c>
      <c r="Z179" s="82" t="n">
        <v>0</v>
      </c>
      <c r="AA179" s="82" t="n">
        <v>0</v>
      </c>
      <c r="AB179" s="82" t="n">
        <v>0</v>
      </c>
      <c r="AC179" s="82" t="n">
        <v>0</v>
      </c>
      <c r="AD179" s="82" t="n">
        <v>0</v>
      </c>
      <c r="AE179" s="82" t="n">
        <v>0</v>
      </c>
      <c r="AF179" s="82" t="n">
        <v>0</v>
      </c>
      <c r="AG179" s="82" t="n">
        <v>0</v>
      </c>
    </row>
    <row r="180" ht="15.75" customHeight="1" s="120">
      <c r="A180" s="88" t="inlineStr">
        <is>
          <t>Oklahoma</t>
        </is>
      </c>
      <c r="B180" s="89" t="inlineStr">
        <is>
          <t>Energy - CH4 - Abandoned Coal Mines - Sealed</t>
        </is>
      </c>
      <c r="C180" s="90" t="n">
        <v>0.050858512</v>
      </c>
      <c r="D180" s="90" t="n">
        <v>0.111662365</v>
      </c>
      <c r="E180" s="90" t="n">
        <v>0.08960253</v>
      </c>
      <c r="F180" s="90" t="n">
        <v>0.077874792</v>
      </c>
      <c r="G180" s="90" t="n">
        <v>0.070984067</v>
      </c>
      <c r="H180" s="90" t="n">
        <v>0.06658455200000001</v>
      </c>
      <c r="I180" s="90" t="n">
        <v>0.06353568</v>
      </c>
      <c r="J180" s="90" t="n">
        <v>0.123184594</v>
      </c>
      <c r="K180" s="90" t="n">
        <v>0.100349234</v>
      </c>
      <c r="L180" s="90" t="n">
        <v>0.08806736</v>
      </c>
      <c r="M180" s="90" t="n">
        <v>0.080757572</v>
      </c>
      <c r="N180" s="90" t="n">
        <v>0.076025564</v>
      </c>
      <c r="O180" s="90" t="n">
        <v>0.072702585</v>
      </c>
      <c r="P180" s="90" t="n">
        <v>0.07018853999999999</v>
      </c>
      <c r="Q180" s="90" t="n">
        <v>0.06816488900000001</v>
      </c>
      <c r="R180" s="90" t="n">
        <v>0.06645712199999999</v>
      </c>
      <c r="S180" s="90" t="n">
        <v>0.06496616099999999</v>
      </c>
      <c r="T180" s="90" t="n">
        <v>0.063633324</v>
      </c>
      <c r="U180" s="90" t="n">
        <v>0.062422114</v>
      </c>
      <c r="V180" s="90" t="n">
        <v>0.061308593</v>
      </c>
      <c r="W180" s="90" t="n">
        <v>0.060276194</v>
      </c>
      <c r="X180" s="90" t="n">
        <v>0.244449122</v>
      </c>
      <c r="Y180" s="90" t="n">
        <v>0.180726205</v>
      </c>
      <c r="Z180" s="90" t="n">
        <v>0.147730959</v>
      </c>
      <c r="AA180" s="90" t="n">
        <v>0.129053911</v>
      </c>
      <c r="AB180" s="90" t="n">
        <v>0.117697565</v>
      </c>
      <c r="AC180" s="90" t="n">
        <v>0.110265272</v>
      </c>
      <c r="AD180" s="90" t="n">
        <v>0.10502523</v>
      </c>
      <c r="AE180" s="90" t="n">
        <v>0</v>
      </c>
      <c r="AF180" s="90" t="n">
        <v>0</v>
      </c>
      <c r="AG180" s="90" t="n">
        <v>0</v>
      </c>
    </row>
    <row r="181" ht="15.75" customHeight="1" s="120">
      <c r="A181" s="91" t="inlineStr">
        <is>
          <t>Oklahoma</t>
        </is>
      </c>
      <c r="B181" s="83" t="inlineStr">
        <is>
          <t>Energy - CH4 - Abandoned Coal Mines - Flooded</t>
        </is>
      </c>
      <c r="C181" s="82" t="n">
        <v>0.005650946</v>
      </c>
      <c r="D181" s="82" t="n">
        <v>0.012406929</v>
      </c>
      <c r="E181" s="82" t="n">
        <v>0.009955837</v>
      </c>
      <c r="F181" s="82" t="n">
        <v>0.008652755</v>
      </c>
      <c r="G181" s="82" t="n">
        <v>0.007887119</v>
      </c>
      <c r="H181" s="82" t="n">
        <v>0.007398284</v>
      </c>
      <c r="I181" s="82" t="n">
        <v>0.00705952</v>
      </c>
      <c r="J181" s="82" t="n">
        <v>0.013687177</v>
      </c>
      <c r="K181" s="82" t="n">
        <v>0.011149915</v>
      </c>
      <c r="L181" s="82" t="n">
        <v>0.009785261999999999</v>
      </c>
      <c r="M181" s="82" t="n">
        <v>0.008973063999999999</v>
      </c>
      <c r="N181" s="82" t="n">
        <v>0.008447285000000001</v>
      </c>
      <c r="O181" s="82" t="n">
        <v>0.008078065000000001</v>
      </c>
      <c r="P181" s="82" t="n">
        <v>0.007798727</v>
      </c>
      <c r="Q181" s="82" t="n">
        <v>0.007573877</v>
      </c>
      <c r="R181" s="82" t="n">
        <v>0.007384125</v>
      </c>
      <c r="S181" s="82" t="n">
        <v>0.007218462</v>
      </c>
      <c r="T181" s="82" t="n">
        <v>0.007070369</v>
      </c>
      <c r="U181" s="82" t="n">
        <v>0.00693579</v>
      </c>
      <c r="V181" s="82" t="n">
        <v>0.006812066</v>
      </c>
      <c r="W181" s="82" t="n">
        <v>0.006697355</v>
      </c>
      <c r="X181" s="82" t="n">
        <v>0.027161014</v>
      </c>
      <c r="Y181" s="82" t="n">
        <v>0.020080689</v>
      </c>
      <c r="Z181" s="82" t="n">
        <v>0.016414551</v>
      </c>
      <c r="AA181" s="82" t="n">
        <v>0.014339323</v>
      </c>
      <c r="AB181" s="82" t="n">
        <v>0.013077507</v>
      </c>
      <c r="AC181" s="82" t="n">
        <v>0.012251697</v>
      </c>
      <c r="AD181" s="82" t="n">
        <v>0.01166947</v>
      </c>
      <c r="AE181" s="82" t="n">
        <v>0</v>
      </c>
      <c r="AF181" s="82" t="n">
        <v>0</v>
      </c>
      <c r="AG181" s="82" t="n">
        <v>0</v>
      </c>
    </row>
    <row r="182" ht="15.75" customHeight="1" s="120">
      <c r="A182" s="88" t="inlineStr">
        <is>
          <t>Oregon</t>
        </is>
      </c>
      <c r="B182" s="89" t="inlineStr">
        <is>
          <t>Energy - CH4 - Coal Mining</t>
        </is>
      </c>
      <c r="C182" s="90" t="n">
        <v>0</v>
      </c>
      <c r="D182" s="90" t="n">
        <v>0</v>
      </c>
      <c r="E182" s="90" t="n">
        <v>0</v>
      </c>
      <c r="F182" s="90" t="n">
        <v>0</v>
      </c>
      <c r="G182" s="90" t="n">
        <v>0</v>
      </c>
      <c r="H182" s="90" t="n">
        <v>0</v>
      </c>
      <c r="I182" s="90" t="n">
        <v>0</v>
      </c>
      <c r="J182" s="90" t="n">
        <v>0</v>
      </c>
      <c r="K182" s="90" t="n">
        <v>0</v>
      </c>
      <c r="L182" s="90" t="n">
        <v>0</v>
      </c>
      <c r="M182" s="90" t="n">
        <v>0</v>
      </c>
      <c r="N182" s="90" t="n">
        <v>0</v>
      </c>
      <c r="O182" s="90" t="n">
        <v>0</v>
      </c>
      <c r="P182" s="90" t="n">
        <v>0</v>
      </c>
      <c r="Q182" s="90" t="n">
        <v>0</v>
      </c>
      <c r="R182" s="90" t="n">
        <v>0</v>
      </c>
      <c r="S182" s="90" t="n">
        <v>0</v>
      </c>
      <c r="T182" s="90" t="n">
        <v>0</v>
      </c>
      <c r="U182" s="90" t="n">
        <v>0</v>
      </c>
      <c r="V182" s="90" t="n">
        <v>0</v>
      </c>
      <c r="W182" s="90" t="n">
        <v>0</v>
      </c>
      <c r="X182" s="90" t="n">
        <v>0</v>
      </c>
      <c r="Y182" s="90" t="n">
        <v>0</v>
      </c>
      <c r="Z182" s="90" t="n">
        <v>0</v>
      </c>
      <c r="AA182" s="90" t="n">
        <v>0</v>
      </c>
      <c r="AB182" s="90" t="n">
        <v>0</v>
      </c>
      <c r="AC182" s="90" t="n">
        <v>0</v>
      </c>
      <c r="AD182" s="90" t="n">
        <v>0</v>
      </c>
      <c r="AE182" s="90" t="n">
        <v>0</v>
      </c>
      <c r="AF182" s="90" t="n">
        <v>0</v>
      </c>
      <c r="AG182" s="90" t="n">
        <v>0</v>
      </c>
    </row>
    <row r="183" ht="15.75" customHeight="1" s="120">
      <c r="A183" s="91" t="inlineStr">
        <is>
          <t>Oregon</t>
        </is>
      </c>
      <c r="B183" s="83" t="inlineStr">
        <is>
          <t>Energy - CH4 - Abandoned Coal Mines</t>
        </is>
      </c>
      <c r="C183" s="82" t="n">
        <v>0</v>
      </c>
      <c r="D183" s="82" t="n">
        <v>0</v>
      </c>
      <c r="E183" s="82" t="n">
        <v>0</v>
      </c>
      <c r="F183" s="82" t="n">
        <v>0</v>
      </c>
      <c r="G183" s="82" t="n">
        <v>0</v>
      </c>
      <c r="H183" s="82" t="n">
        <v>0</v>
      </c>
      <c r="I183" s="82" t="n">
        <v>0</v>
      </c>
      <c r="J183" s="82" t="n">
        <v>0</v>
      </c>
      <c r="K183" s="82" t="n">
        <v>0</v>
      </c>
      <c r="L183" s="82" t="n">
        <v>0</v>
      </c>
      <c r="M183" s="82" t="n">
        <v>0</v>
      </c>
      <c r="N183" s="82" t="n">
        <v>0</v>
      </c>
      <c r="O183" s="82" t="n">
        <v>0</v>
      </c>
      <c r="P183" s="82" t="n">
        <v>0</v>
      </c>
      <c r="Q183" s="82" t="n">
        <v>0</v>
      </c>
      <c r="R183" s="82" t="n">
        <v>0</v>
      </c>
      <c r="S183" s="82" t="n">
        <v>0</v>
      </c>
      <c r="T183" s="82" t="n">
        <v>0</v>
      </c>
      <c r="U183" s="82" t="n">
        <v>0</v>
      </c>
      <c r="V183" s="82" t="n">
        <v>0</v>
      </c>
      <c r="W183" s="82" t="n">
        <v>0</v>
      </c>
      <c r="X183" s="82" t="n">
        <v>0</v>
      </c>
      <c r="Y183" s="82" t="n">
        <v>0</v>
      </c>
      <c r="Z183" s="82" t="n">
        <v>0</v>
      </c>
      <c r="AA183" s="82" t="n">
        <v>0</v>
      </c>
      <c r="AB183" s="82" t="n">
        <v>0</v>
      </c>
      <c r="AC183" s="82" t="n">
        <v>0</v>
      </c>
      <c r="AD183" s="82" t="n">
        <v>0</v>
      </c>
      <c r="AE183" s="82" t="n">
        <v>0</v>
      </c>
      <c r="AF183" s="82" t="n">
        <v>0</v>
      </c>
      <c r="AG183" s="82" t="n">
        <v>0</v>
      </c>
    </row>
    <row r="184" ht="15.75" customHeight="1" s="120">
      <c r="A184" s="88" t="inlineStr">
        <is>
          <t>Oregon</t>
        </is>
      </c>
      <c r="B184" s="89" t="inlineStr">
        <is>
          <t>Energy - CH4 - Abandoned Coal Mines - Vented</t>
        </is>
      </c>
      <c r="C184" s="90" t="n">
        <v>0</v>
      </c>
      <c r="D184" s="90" t="n">
        <v>0</v>
      </c>
      <c r="E184" s="90" t="n">
        <v>0</v>
      </c>
      <c r="F184" s="90" t="n">
        <v>0</v>
      </c>
      <c r="G184" s="90" t="n">
        <v>0</v>
      </c>
      <c r="H184" s="90" t="n">
        <v>0</v>
      </c>
      <c r="I184" s="90" t="n">
        <v>0</v>
      </c>
      <c r="J184" s="90" t="n">
        <v>0</v>
      </c>
      <c r="K184" s="90" t="n">
        <v>0</v>
      </c>
      <c r="L184" s="90" t="n">
        <v>0</v>
      </c>
      <c r="M184" s="90" t="n">
        <v>0</v>
      </c>
      <c r="N184" s="90" t="n">
        <v>0</v>
      </c>
      <c r="O184" s="90" t="n">
        <v>0</v>
      </c>
      <c r="P184" s="90" t="n">
        <v>0</v>
      </c>
      <c r="Q184" s="90" t="n">
        <v>0</v>
      </c>
      <c r="R184" s="90" t="n">
        <v>0</v>
      </c>
      <c r="S184" s="90" t="n">
        <v>0</v>
      </c>
      <c r="T184" s="90" t="n">
        <v>0</v>
      </c>
      <c r="U184" s="90" t="n">
        <v>0</v>
      </c>
      <c r="V184" s="90" t="n">
        <v>0</v>
      </c>
      <c r="W184" s="90" t="n">
        <v>0</v>
      </c>
      <c r="X184" s="90" t="n">
        <v>0</v>
      </c>
      <c r="Y184" s="90" t="n">
        <v>0</v>
      </c>
      <c r="Z184" s="90" t="n">
        <v>0</v>
      </c>
      <c r="AA184" s="90" t="n">
        <v>0</v>
      </c>
      <c r="AB184" s="90" t="n">
        <v>0</v>
      </c>
      <c r="AC184" s="90" t="n">
        <v>0</v>
      </c>
      <c r="AD184" s="90" t="n">
        <v>0</v>
      </c>
      <c r="AE184" s="90" t="n">
        <v>0</v>
      </c>
      <c r="AF184" s="90" t="n">
        <v>0</v>
      </c>
      <c r="AG184" s="90" t="n">
        <v>0</v>
      </c>
    </row>
    <row r="185" ht="15.75" customHeight="1" s="120">
      <c r="A185" s="91" t="inlineStr">
        <is>
          <t>Oregon</t>
        </is>
      </c>
      <c r="B185" s="83" t="inlineStr">
        <is>
          <t>Energy - CH4 - Abandoned Coal Mines - Sealed</t>
        </is>
      </c>
      <c r="C185" s="82" t="n">
        <v>0</v>
      </c>
      <c r="D185" s="82" t="n">
        <v>0</v>
      </c>
      <c r="E185" s="82" t="n">
        <v>0</v>
      </c>
      <c r="F185" s="82" t="n">
        <v>0</v>
      </c>
      <c r="G185" s="82" t="n">
        <v>0</v>
      </c>
      <c r="H185" s="82" t="n">
        <v>0</v>
      </c>
      <c r="I185" s="82" t="n">
        <v>0</v>
      </c>
      <c r="J185" s="82" t="n">
        <v>0</v>
      </c>
      <c r="K185" s="82" t="n">
        <v>0</v>
      </c>
      <c r="L185" s="82" t="n">
        <v>0</v>
      </c>
      <c r="M185" s="82" t="n">
        <v>0</v>
      </c>
      <c r="N185" s="82" t="n">
        <v>0</v>
      </c>
      <c r="O185" s="82" t="n">
        <v>0</v>
      </c>
      <c r="P185" s="82" t="n">
        <v>0</v>
      </c>
      <c r="Q185" s="82" t="n">
        <v>0</v>
      </c>
      <c r="R185" s="82" t="n">
        <v>0</v>
      </c>
      <c r="S185" s="82" t="n">
        <v>0</v>
      </c>
      <c r="T185" s="82" t="n">
        <v>0</v>
      </c>
      <c r="U185" s="82" t="n">
        <v>0</v>
      </c>
      <c r="V185" s="82" t="n">
        <v>0</v>
      </c>
      <c r="W185" s="82" t="n">
        <v>0</v>
      </c>
      <c r="X185" s="82" t="n">
        <v>0</v>
      </c>
      <c r="Y185" s="82" t="n">
        <v>0</v>
      </c>
      <c r="Z185" s="82" t="n">
        <v>0</v>
      </c>
      <c r="AA185" s="82" t="n">
        <v>0</v>
      </c>
      <c r="AB185" s="82" t="n">
        <v>0</v>
      </c>
      <c r="AC185" s="82" t="n">
        <v>0</v>
      </c>
      <c r="AD185" s="82" t="n">
        <v>0</v>
      </c>
      <c r="AE185" s="82" t="n">
        <v>0</v>
      </c>
      <c r="AF185" s="82" t="n">
        <v>0</v>
      </c>
      <c r="AG185" s="82" t="n">
        <v>0</v>
      </c>
    </row>
    <row r="186" ht="15.75" customHeight="1" s="120">
      <c r="A186" s="88" t="inlineStr">
        <is>
          <t>Oregon</t>
        </is>
      </c>
      <c r="B186" s="89" t="inlineStr">
        <is>
          <t>Energy - CH4 - Abandoned Coal Mines - Flooded</t>
        </is>
      </c>
      <c r="C186" s="90" t="n">
        <v>0</v>
      </c>
      <c r="D186" s="90" t="n">
        <v>0</v>
      </c>
      <c r="E186" s="90" t="n">
        <v>0</v>
      </c>
      <c r="F186" s="90" t="n">
        <v>0</v>
      </c>
      <c r="G186" s="90" t="n">
        <v>0</v>
      </c>
      <c r="H186" s="90" t="n">
        <v>0</v>
      </c>
      <c r="I186" s="90" t="n">
        <v>0</v>
      </c>
      <c r="J186" s="90" t="n">
        <v>0</v>
      </c>
      <c r="K186" s="90" t="n">
        <v>0</v>
      </c>
      <c r="L186" s="90" t="n">
        <v>0</v>
      </c>
      <c r="M186" s="90" t="n">
        <v>0</v>
      </c>
      <c r="N186" s="90" t="n">
        <v>0</v>
      </c>
      <c r="O186" s="90" t="n">
        <v>0</v>
      </c>
      <c r="P186" s="90" t="n">
        <v>0</v>
      </c>
      <c r="Q186" s="90" t="n">
        <v>0</v>
      </c>
      <c r="R186" s="90" t="n">
        <v>0</v>
      </c>
      <c r="S186" s="90" t="n">
        <v>0</v>
      </c>
      <c r="T186" s="90" t="n">
        <v>0</v>
      </c>
      <c r="U186" s="90" t="n">
        <v>0</v>
      </c>
      <c r="V186" s="90" t="n">
        <v>0</v>
      </c>
      <c r="W186" s="90" t="n">
        <v>0</v>
      </c>
      <c r="X186" s="90" t="n">
        <v>0</v>
      </c>
      <c r="Y186" s="90" t="n">
        <v>0</v>
      </c>
      <c r="Z186" s="90" t="n">
        <v>0</v>
      </c>
      <c r="AA186" s="90" t="n">
        <v>0</v>
      </c>
      <c r="AB186" s="90" t="n">
        <v>0</v>
      </c>
      <c r="AC186" s="90" t="n">
        <v>0</v>
      </c>
      <c r="AD186" s="90" t="n">
        <v>0</v>
      </c>
      <c r="AE186" s="90" t="n">
        <v>0</v>
      </c>
      <c r="AF186" s="90" t="n">
        <v>0</v>
      </c>
      <c r="AG186" s="90" t="n">
        <v>0</v>
      </c>
    </row>
    <row r="187" ht="15.75" customHeight="1" s="120">
      <c r="A187" s="91" t="inlineStr">
        <is>
          <t>Pennsylvania</t>
        </is>
      </c>
      <c r="B187" s="83" t="inlineStr">
        <is>
          <t>Energy - CH4 - Coal Mining</t>
        </is>
      </c>
      <c r="C187" s="82" t="n">
        <v>10.75366974</v>
      </c>
      <c r="D187" s="82" t="n">
        <v>10.48059097</v>
      </c>
      <c r="E187" s="82" t="n">
        <v>11.36480371</v>
      </c>
      <c r="F187" s="82" t="n">
        <v>12.50431853</v>
      </c>
      <c r="G187" s="82" t="n">
        <v>11.36323314</v>
      </c>
      <c r="H187" s="82" t="n">
        <v>12.11418858</v>
      </c>
      <c r="I187" s="82" t="n">
        <v>12.50638951</v>
      </c>
      <c r="J187" s="82" t="n">
        <v>14.20228338</v>
      </c>
      <c r="K187" s="82" t="n">
        <v>14.60999913</v>
      </c>
      <c r="L187" s="82" t="n">
        <v>11.76234027</v>
      </c>
      <c r="M187" s="82" t="n">
        <v>11.93421193</v>
      </c>
      <c r="N187" s="82" t="n">
        <v>10.88140467</v>
      </c>
      <c r="O187" s="82" t="n">
        <v>9.870707979000001</v>
      </c>
      <c r="P187" s="82" t="n">
        <v>9.829466854</v>
      </c>
      <c r="Q187" s="82" t="n">
        <v>9.706329527999999</v>
      </c>
      <c r="R187" s="82" t="n">
        <v>8.650762444</v>
      </c>
      <c r="S187" s="82" t="n">
        <v>8.858389722</v>
      </c>
      <c r="T187" s="82" t="n">
        <v>9.232777791</v>
      </c>
      <c r="U187" s="82" t="n">
        <v>9.953918327</v>
      </c>
      <c r="V187" s="82" t="n">
        <v>10.98131332</v>
      </c>
      <c r="W187" s="82" t="n">
        <v>11.20891645</v>
      </c>
      <c r="X187" s="82" t="n">
        <v>8.543276865999999</v>
      </c>
      <c r="Y187" s="82" t="n">
        <v>8.543130568</v>
      </c>
      <c r="Z187" s="82" t="n">
        <v>10.03518242</v>
      </c>
      <c r="AA187" s="82" t="n">
        <v>9.479929977999999</v>
      </c>
      <c r="AB187" s="82" t="n">
        <v>9.335913272999999</v>
      </c>
      <c r="AC187" s="82" t="n">
        <v>8.542941774999999</v>
      </c>
      <c r="AD187" s="82" t="n">
        <v>9.37798999</v>
      </c>
      <c r="AE187" s="82" t="n">
        <v>0</v>
      </c>
      <c r="AF187" s="82" t="n">
        <v>0</v>
      </c>
      <c r="AG187" s="82" t="n">
        <v>0</v>
      </c>
    </row>
    <row r="188" ht="15.75" customHeight="1" s="120">
      <c r="A188" s="88" t="inlineStr">
        <is>
          <t>Pennsylvania</t>
        </is>
      </c>
      <c r="B188" s="89" t="inlineStr">
        <is>
          <t>Energy - CH4 - Abandoned Coal Mines</t>
        </is>
      </c>
      <c r="C188" s="90" t="n">
        <v>0.497693042</v>
      </c>
      <c r="D188" s="90" t="n">
        <v>0.721325827</v>
      </c>
      <c r="E188" s="90" t="n">
        <v>0.711551324</v>
      </c>
      <c r="F188" s="90" t="n">
        <v>0.8747083960000001</v>
      </c>
      <c r="G188" s="90" t="n">
        <v>1.234701518</v>
      </c>
      <c r="H188" s="90" t="n">
        <v>1.315903659</v>
      </c>
      <c r="I188" s="90" t="n">
        <v>1.149075066</v>
      </c>
      <c r="J188" s="90" t="n">
        <v>1.348107476</v>
      </c>
      <c r="K188" s="90" t="n">
        <v>1.189675393</v>
      </c>
      <c r="L188" s="90" t="n">
        <v>0.9864138569999999</v>
      </c>
      <c r="M188" s="90" t="n">
        <v>0.866974762</v>
      </c>
      <c r="N188" s="90" t="n">
        <v>0.873996869</v>
      </c>
      <c r="O188" s="90" t="n">
        <v>0.960992674</v>
      </c>
      <c r="P188" s="90" t="n">
        <v>0.895055582</v>
      </c>
      <c r="Q188" s="90" t="n">
        <v>0.81722136</v>
      </c>
      <c r="R188" s="90" t="n">
        <v>1.299827565</v>
      </c>
      <c r="S188" s="90" t="n">
        <v>1.086199504</v>
      </c>
      <c r="T188" s="90" t="n">
        <v>1.028677055</v>
      </c>
      <c r="U188" s="90" t="n">
        <v>0.934859341</v>
      </c>
      <c r="V188" s="90" t="n">
        <v>0.874760832</v>
      </c>
      <c r="W188" s="90" t="n">
        <v>0.87147282</v>
      </c>
      <c r="X188" s="90" t="n">
        <v>0.8259952310000001</v>
      </c>
      <c r="Y188" s="90" t="n">
        <v>0.793171261</v>
      </c>
      <c r="Z188" s="90" t="n">
        <v>0.767384511</v>
      </c>
      <c r="AA188" s="90" t="n">
        <v>0.745932041</v>
      </c>
      <c r="AB188" s="90" t="n">
        <v>0.7273650149999999</v>
      </c>
      <c r="AC188" s="90" t="n">
        <v>0.710857607</v>
      </c>
      <c r="AD188" s="90" t="n">
        <v>0.695911881</v>
      </c>
      <c r="AE188" s="90" t="n">
        <v>0</v>
      </c>
      <c r="AF188" s="90" t="n">
        <v>0</v>
      </c>
      <c r="AG188" s="90" t="n">
        <v>0</v>
      </c>
    </row>
    <row r="189" ht="15.75" customHeight="1" s="120">
      <c r="A189" s="91" t="inlineStr">
        <is>
          <t>Pennsylvania</t>
        </is>
      </c>
      <c r="B189" s="83" t="inlineStr">
        <is>
          <t>Energy - CH4 - Abandoned Coal Mines - Vented</t>
        </is>
      </c>
      <c r="C189" s="82" t="n">
        <v>0.086052529</v>
      </c>
      <c r="D189" s="82" t="n">
        <v>0.103934323</v>
      </c>
      <c r="E189" s="82" t="n">
        <v>0.146710533</v>
      </c>
      <c r="F189" s="82" t="n">
        <v>0.129480966</v>
      </c>
      <c r="G189" s="82" t="n">
        <v>0.172829934</v>
      </c>
      <c r="H189" s="82" t="n">
        <v>0.156452893</v>
      </c>
      <c r="I189" s="82" t="n">
        <v>0.14015155</v>
      </c>
      <c r="J189" s="82" t="n">
        <v>0.167151776</v>
      </c>
      <c r="K189" s="82" t="n">
        <v>0.145456524</v>
      </c>
      <c r="L189" s="82" t="n">
        <v>0.132313464</v>
      </c>
      <c r="M189" s="82" t="n">
        <v>0.123252526</v>
      </c>
      <c r="N189" s="82" t="n">
        <v>0.124545553</v>
      </c>
      <c r="O189" s="82" t="n">
        <v>0.149608567</v>
      </c>
      <c r="P189" s="82" t="n">
        <v>0.138761769</v>
      </c>
      <c r="Q189" s="82" t="n">
        <v>0.12819069</v>
      </c>
      <c r="R189" s="82" t="n">
        <v>0.175691276</v>
      </c>
      <c r="S189" s="82" t="n">
        <v>0.151728358</v>
      </c>
      <c r="T189" s="82" t="n">
        <v>0.142085046</v>
      </c>
      <c r="U189" s="82" t="n">
        <v>0.131780873</v>
      </c>
      <c r="V189" s="82" t="n">
        <v>0.124805204</v>
      </c>
      <c r="W189" s="82" t="n">
        <v>0.123664416</v>
      </c>
      <c r="X189" s="82" t="n">
        <v>0.118235829</v>
      </c>
      <c r="Y189" s="82" t="n">
        <v>0.114151178</v>
      </c>
      <c r="Z189" s="82" t="n">
        <v>0.110833869</v>
      </c>
      <c r="AA189" s="82" t="n">
        <v>0.10800377</v>
      </c>
      <c r="AB189" s="82" t="n">
        <v>0.105508746</v>
      </c>
      <c r="AC189" s="82" t="n">
        <v>0.103260574</v>
      </c>
      <c r="AD189" s="82" t="n">
        <v>0.101204907</v>
      </c>
      <c r="AE189" s="82" t="n">
        <v>0</v>
      </c>
      <c r="AF189" s="82" t="n">
        <v>0</v>
      </c>
      <c r="AG189" s="82" t="n">
        <v>0</v>
      </c>
    </row>
    <row r="190" ht="15.75" customHeight="1" s="120">
      <c r="A190" s="88" t="inlineStr">
        <is>
          <t>Pennsylvania</t>
        </is>
      </c>
      <c r="B190" s="89" t="inlineStr">
        <is>
          <t>Energy - CH4 - Abandoned Coal Mines - Sealed</t>
        </is>
      </c>
      <c r="C190" s="90" t="n">
        <v>0.191418768</v>
      </c>
      <c r="D190" s="90" t="n">
        <v>0.333920906</v>
      </c>
      <c r="E190" s="90" t="n">
        <v>0.265290614</v>
      </c>
      <c r="F190" s="90" t="n">
        <v>0.278347948</v>
      </c>
      <c r="G190" s="90" t="n">
        <v>0.526856689</v>
      </c>
      <c r="H190" s="90" t="n">
        <v>0.736785535</v>
      </c>
      <c r="I190" s="90" t="n">
        <v>0.638000017</v>
      </c>
      <c r="J190" s="90" t="n">
        <v>0.652387093</v>
      </c>
      <c r="K190" s="90" t="n">
        <v>0.577553436</v>
      </c>
      <c r="L190" s="90" t="n">
        <v>0.520084452</v>
      </c>
      <c r="M190" s="90" t="n">
        <v>0.481208194</v>
      </c>
      <c r="N190" s="90" t="n">
        <v>0.494570306</v>
      </c>
      <c r="O190" s="90" t="n">
        <v>0.530338046</v>
      </c>
      <c r="P190" s="90" t="n">
        <v>0.499866778</v>
      </c>
      <c r="Q190" s="90" t="n">
        <v>0.461570976</v>
      </c>
      <c r="R190" s="90" t="n">
        <v>0.695526836</v>
      </c>
      <c r="S190" s="90" t="n">
        <v>0.591979697</v>
      </c>
      <c r="T190" s="90" t="n">
        <v>0.574046681</v>
      </c>
      <c r="U190" s="90" t="n">
        <v>0.524037362</v>
      </c>
      <c r="V190" s="90" t="n">
        <v>0.49187319</v>
      </c>
      <c r="W190" s="90" t="n">
        <v>0.487995462</v>
      </c>
      <c r="X190" s="90" t="n">
        <v>0.463920919</v>
      </c>
      <c r="Y190" s="90" t="n">
        <v>0.446255037</v>
      </c>
      <c r="Z190" s="90" t="n">
        <v>0.432199599</v>
      </c>
      <c r="AA190" s="90" t="n">
        <v>0.42039904</v>
      </c>
      <c r="AB190" s="90" t="n">
        <v>0.410121128</v>
      </c>
      <c r="AC190" s="90" t="n">
        <v>0.400944457</v>
      </c>
      <c r="AD190" s="90" t="n">
        <v>0.392612038</v>
      </c>
      <c r="AE190" s="90" t="n">
        <v>0</v>
      </c>
      <c r="AF190" s="90" t="n">
        <v>0</v>
      </c>
      <c r="AG190" s="90" t="n">
        <v>0</v>
      </c>
    </row>
    <row r="191" ht="15.75" customHeight="1" s="120">
      <c r="A191" s="91" t="inlineStr">
        <is>
          <t>Pennsylvania</t>
        </is>
      </c>
      <c r="B191" s="83" t="inlineStr">
        <is>
          <t>Energy - CH4 - Abandoned Coal Mines - Flooded</t>
        </is>
      </c>
      <c r="C191" s="82" t="n">
        <v>0.220221746</v>
      </c>
      <c r="D191" s="82" t="n">
        <v>0.283470598</v>
      </c>
      <c r="E191" s="82" t="n">
        <v>0.299550177</v>
      </c>
      <c r="F191" s="82" t="n">
        <v>0.466879483</v>
      </c>
      <c r="G191" s="82" t="n">
        <v>0.535014895</v>
      </c>
      <c r="H191" s="82" t="n">
        <v>0.42266523</v>
      </c>
      <c r="I191" s="82" t="n">
        <v>0.370923498</v>
      </c>
      <c r="J191" s="82" t="n">
        <v>0.528568607</v>
      </c>
      <c r="K191" s="82" t="n">
        <v>0.466665432</v>
      </c>
      <c r="L191" s="82" t="n">
        <v>0.334015941</v>
      </c>
      <c r="M191" s="82" t="n">
        <v>0.262514043</v>
      </c>
      <c r="N191" s="82" t="n">
        <v>0.254881011</v>
      </c>
      <c r="O191" s="82" t="n">
        <v>0.281046062</v>
      </c>
      <c r="P191" s="82" t="n">
        <v>0.256427035</v>
      </c>
      <c r="Q191" s="82" t="n">
        <v>0.227459694</v>
      </c>
      <c r="R191" s="82" t="n">
        <v>0.428609452</v>
      </c>
      <c r="S191" s="82" t="n">
        <v>0.342491449</v>
      </c>
      <c r="T191" s="82" t="n">
        <v>0.312545328</v>
      </c>
      <c r="U191" s="82" t="n">
        <v>0.279041107</v>
      </c>
      <c r="V191" s="82" t="n">
        <v>0.258082437</v>
      </c>
      <c r="W191" s="82" t="n">
        <v>0.259812943</v>
      </c>
      <c r="X191" s="82" t="n">
        <v>0.243838483</v>
      </c>
      <c r="Y191" s="82" t="n">
        <v>0.232765046</v>
      </c>
      <c r="Z191" s="82" t="n">
        <v>0.224351043</v>
      </c>
      <c r="AA191" s="82" t="n">
        <v>0.217529231</v>
      </c>
      <c r="AB191" s="82" t="n">
        <v>0.211735141</v>
      </c>
      <c r="AC191" s="82" t="n">
        <v>0.206652576</v>
      </c>
      <c r="AD191" s="82" t="n">
        <v>0.202094936</v>
      </c>
      <c r="AE191" s="82" t="n">
        <v>0</v>
      </c>
      <c r="AF191" s="82" t="n">
        <v>0</v>
      </c>
      <c r="AG191" s="82" t="n">
        <v>0</v>
      </c>
    </row>
    <row r="192" ht="15.75" customHeight="1" s="120">
      <c r="A192" s="88" t="inlineStr">
        <is>
          <t>Rhode Island</t>
        </is>
      </c>
      <c r="B192" s="89" t="inlineStr">
        <is>
          <t>Energy - CH4 - Coal Mining</t>
        </is>
      </c>
      <c r="C192" s="90" t="n">
        <v>0</v>
      </c>
      <c r="D192" s="90" t="n">
        <v>0</v>
      </c>
      <c r="E192" s="90" t="n">
        <v>0</v>
      </c>
      <c r="F192" s="90" t="n">
        <v>0</v>
      </c>
      <c r="G192" s="90" t="n">
        <v>0</v>
      </c>
      <c r="H192" s="90" t="n">
        <v>0</v>
      </c>
      <c r="I192" s="90" t="n">
        <v>0</v>
      </c>
      <c r="J192" s="90" t="n">
        <v>0</v>
      </c>
      <c r="K192" s="90" t="n">
        <v>0</v>
      </c>
      <c r="L192" s="90" t="n">
        <v>0</v>
      </c>
      <c r="M192" s="90" t="n">
        <v>0</v>
      </c>
      <c r="N192" s="90" t="n">
        <v>0</v>
      </c>
      <c r="O192" s="90" t="n">
        <v>0</v>
      </c>
      <c r="P192" s="90" t="n">
        <v>0</v>
      </c>
      <c r="Q192" s="90" t="n">
        <v>0</v>
      </c>
      <c r="R192" s="90" t="n">
        <v>0</v>
      </c>
      <c r="S192" s="90" t="n">
        <v>0</v>
      </c>
      <c r="T192" s="90" t="n">
        <v>0</v>
      </c>
      <c r="U192" s="90" t="n">
        <v>0</v>
      </c>
      <c r="V192" s="90" t="n">
        <v>0</v>
      </c>
      <c r="W192" s="90" t="n">
        <v>0</v>
      </c>
      <c r="X192" s="90" t="n">
        <v>0</v>
      </c>
      <c r="Y192" s="90" t="n">
        <v>0</v>
      </c>
      <c r="Z192" s="90" t="n">
        <v>0</v>
      </c>
      <c r="AA192" s="90" t="n">
        <v>0</v>
      </c>
      <c r="AB192" s="90" t="n">
        <v>0</v>
      </c>
      <c r="AC192" s="90" t="n">
        <v>0</v>
      </c>
      <c r="AD192" s="90" t="n">
        <v>0</v>
      </c>
      <c r="AE192" s="90" t="n">
        <v>0</v>
      </c>
      <c r="AF192" s="90" t="n">
        <v>0</v>
      </c>
      <c r="AG192" s="90" t="n">
        <v>0</v>
      </c>
    </row>
    <row r="193" ht="15.75" customHeight="1" s="120">
      <c r="A193" s="91" t="inlineStr">
        <is>
          <t>Rhode Island</t>
        </is>
      </c>
      <c r="B193" s="83" t="inlineStr">
        <is>
          <t>Energy - CH4 - Abandoned Coal Mines</t>
        </is>
      </c>
      <c r="C193" s="82" t="n">
        <v>0</v>
      </c>
      <c r="D193" s="82" t="n">
        <v>0</v>
      </c>
      <c r="E193" s="82" t="n">
        <v>0</v>
      </c>
      <c r="F193" s="82" t="n">
        <v>0</v>
      </c>
      <c r="G193" s="82" t="n">
        <v>0</v>
      </c>
      <c r="H193" s="82" t="n">
        <v>0</v>
      </c>
      <c r="I193" s="82" t="n">
        <v>0</v>
      </c>
      <c r="J193" s="82" t="n">
        <v>0</v>
      </c>
      <c r="K193" s="82" t="n">
        <v>0</v>
      </c>
      <c r="L193" s="82" t="n">
        <v>0</v>
      </c>
      <c r="M193" s="82" t="n">
        <v>0</v>
      </c>
      <c r="N193" s="82" t="n">
        <v>0</v>
      </c>
      <c r="O193" s="82" t="n">
        <v>0</v>
      </c>
      <c r="P193" s="82" t="n">
        <v>0</v>
      </c>
      <c r="Q193" s="82" t="n">
        <v>0</v>
      </c>
      <c r="R193" s="82" t="n">
        <v>0</v>
      </c>
      <c r="S193" s="82" t="n">
        <v>0</v>
      </c>
      <c r="T193" s="82" t="n">
        <v>0</v>
      </c>
      <c r="U193" s="82" t="n">
        <v>0</v>
      </c>
      <c r="V193" s="82" t="n">
        <v>0</v>
      </c>
      <c r="W193" s="82" t="n">
        <v>0</v>
      </c>
      <c r="X193" s="82" t="n">
        <v>0</v>
      </c>
      <c r="Y193" s="82" t="n">
        <v>0</v>
      </c>
      <c r="Z193" s="82" t="n">
        <v>0</v>
      </c>
      <c r="AA193" s="82" t="n">
        <v>0</v>
      </c>
      <c r="AB193" s="82" t="n">
        <v>0</v>
      </c>
      <c r="AC193" s="82" t="n">
        <v>0</v>
      </c>
      <c r="AD193" s="82" t="n">
        <v>0</v>
      </c>
      <c r="AE193" s="82" t="n">
        <v>0</v>
      </c>
      <c r="AF193" s="82" t="n">
        <v>0</v>
      </c>
      <c r="AG193" s="82" t="n">
        <v>0</v>
      </c>
    </row>
    <row r="194" ht="15.75" customHeight="1" s="120">
      <c r="A194" s="88" t="inlineStr">
        <is>
          <t>Rhode Island</t>
        </is>
      </c>
      <c r="B194" s="89" t="inlineStr">
        <is>
          <t>Energy - CH4 - Abandoned Coal Mines - Vented</t>
        </is>
      </c>
      <c r="C194" s="90" t="n">
        <v>0</v>
      </c>
      <c r="D194" s="90" t="n">
        <v>0</v>
      </c>
      <c r="E194" s="90" t="n">
        <v>0</v>
      </c>
      <c r="F194" s="90" t="n">
        <v>0</v>
      </c>
      <c r="G194" s="90" t="n">
        <v>0</v>
      </c>
      <c r="H194" s="90" t="n">
        <v>0</v>
      </c>
      <c r="I194" s="90" t="n">
        <v>0</v>
      </c>
      <c r="J194" s="90" t="n">
        <v>0</v>
      </c>
      <c r="K194" s="90" t="n">
        <v>0</v>
      </c>
      <c r="L194" s="90" t="n">
        <v>0</v>
      </c>
      <c r="M194" s="90" t="n">
        <v>0</v>
      </c>
      <c r="N194" s="90" t="n">
        <v>0</v>
      </c>
      <c r="O194" s="90" t="n">
        <v>0</v>
      </c>
      <c r="P194" s="90" t="n">
        <v>0</v>
      </c>
      <c r="Q194" s="90" t="n">
        <v>0</v>
      </c>
      <c r="R194" s="90" t="n">
        <v>0</v>
      </c>
      <c r="S194" s="90" t="n">
        <v>0</v>
      </c>
      <c r="T194" s="90" t="n">
        <v>0</v>
      </c>
      <c r="U194" s="90" t="n">
        <v>0</v>
      </c>
      <c r="V194" s="90" t="n">
        <v>0</v>
      </c>
      <c r="W194" s="90" t="n">
        <v>0</v>
      </c>
      <c r="X194" s="90" t="n">
        <v>0</v>
      </c>
      <c r="Y194" s="90" t="n">
        <v>0</v>
      </c>
      <c r="Z194" s="90" t="n">
        <v>0</v>
      </c>
      <c r="AA194" s="90" t="n">
        <v>0</v>
      </c>
      <c r="AB194" s="90" t="n">
        <v>0</v>
      </c>
      <c r="AC194" s="90" t="n">
        <v>0</v>
      </c>
      <c r="AD194" s="90" t="n">
        <v>0</v>
      </c>
      <c r="AE194" s="90" t="n">
        <v>0</v>
      </c>
      <c r="AF194" s="90" t="n">
        <v>0</v>
      </c>
      <c r="AG194" s="90" t="n">
        <v>0</v>
      </c>
    </row>
    <row r="195" ht="15.75" customHeight="1" s="120">
      <c r="A195" s="91" t="inlineStr">
        <is>
          <t>Rhode Island</t>
        </is>
      </c>
      <c r="B195" s="83" t="inlineStr">
        <is>
          <t>Energy - CH4 - Abandoned Coal Mines - Sealed</t>
        </is>
      </c>
      <c r="C195" s="82" t="n">
        <v>0</v>
      </c>
      <c r="D195" s="82" t="n">
        <v>0</v>
      </c>
      <c r="E195" s="82" t="n">
        <v>0</v>
      </c>
      <c r="F195" s="82" t="n">
        <v>0</v>
      </c>
      <c r="G195" s="82" t="n">
        <v>0</v>
      </c>
      <c r="H195" s="82" t="n">
        <v>0</v>
      </c>
      <c r="I195" s="82" t="n">
        <v>0</v>
      </c>
      <c r="J195" s="82" t="n">
        <v>0</v>
      </c>
      <c r="K195" s="82" t="n">
        <v>0</v>
      </c>
      <c r="L195" s="82" t="n">
        <v>0</v>
      </c>
      <c r="M195" s="82" t="n">
        <v>0</v>
      </c>
      <c r="N195" s="82" t="n">
        <v>0</v>
      </c>
      <c r="O195" s="82" t="n">
        <v>0</v>
      </c>
      <c r="P195" s="82" t="n">
        <v>0</v>
      </c>
      <c r="Q195" s="82" t="n">
        <v>0</v>
      </c>
      <c r="R195" s="82" t="n">
        <v>0</v>
      </c>
      <c r="S195" s="82" t="n">
        <v>0</v>
      </c>
      <c r="T195" s="82" t="n">
        <v>0</v>
      </c>
      <c r="U195" s="82" t="n">
        <v>0</v>
      </c>
      <c r="V195" s="82" t="n">
        <v>0</v>
      </c>
      <c r="W195" s="82" t="n">
        <v>0</v>
      </c>
      <c r="X195" s="82" t="n">
        <v>0</v>
      </c>
      <c r="Y195" s="82" t="n">
        <v>0</v>
      </c>
      <c r="Z195" s="82" t="n">
        <v>0</v>
      </c>
      <c r="AA195" s="82" t="n">
        <v>0</v>
      </c>
      <c r="AB195" s="82" t="n">
        <v>0</v>
      </c>
      <c r="AC195" s="82" t="n">
        <v>0</v>
      </c>
      <c r="AD195" s="82" t="n">
        <v>0</v>
      </c>
      <c r="AE195" s="82" t="n">
        <v>0</v>
      </c>
      <c r="AF195" s="82" t="n">
        <v>0</v>
      </c>
      <c r="AG195" s="82" t="n">
        <v>0</v>
      </c>
    </row>
    <row r="196" ht="15.75" customHeight="1" s="120">
      <c r="A196" s="88" t="inlineStr">
        <is>
          <t>Rhode Island</t>
        </is>
      </c>
      <c r="B196" s="89" t="inlineStr">
        <is>
          <t>Energy - CH4 - Abandoned Coal Mines - Flooded</t>
        </is>
      </c>
      <c r="C196" s="90" t="n">
        <v>0</v>
      </c>
      <c r="D196" s="90" t="n">
        <v>0</v>
      </c>
      <c r="E196" s="90" t="n">
        <v>0</v>
      </c>
      <c r="F196" s="90" t="n">
        <v>0</v>
      </c>
      <c r="G196" s="90" t="n">
        <v>0</v>
      </c>
      <c r="H196" s="90" t="n">
        <v>0</v>
      </c>
      <c r="I196" s="90" t="n">
        <v>0</v>
      </c>
      <c r="J196" s="90" t="n">
        <v>0</v>
      </c>
      <c r="K196" s="90" t="n">
        <v>0</v>
      </c>
      <c r="L196" s="90" t="n">
        <v>0</v>
      </c>
      <c r="M196" s="90" t="n">
        <v>0</v>
      </c>
      <c r="N196" s="90" t="n">
        <v>0</v>
      </c>
      <c r="O196" s="90" t="n">
        <v>0</v>
      </c>
      <c r="P196" s="90" t="n">
        <v>0</v>
      </c>
      <c r="Q196" s="90" t="n">
        <v>0</v>
      </c>
      <c r="R196" s="90" t="n">
        <v>0</v>
      </c>
      <c r="S196" s="90" t="n">
        <v>0</v>
      </c>
      <c r="T196" s="90" t="n">
        <v>0</v>
      </c>
      <c r="U196" s="90" t="n">
        <v>0</v>
      </c>
      <c r="V196" s="90" t="n">
        <v>0</v>
      </c>
      <c r="W196" s="90" t="n">
        <v>0</v>
      </c>
      <c r="X196" s="90" t="n">
        <v>0</v>
      </c>
      <c r="Y196" s="90" t="n">
        <v>0</v>
      </c>
      <c r="Z196" s="90" t="n">
        <v>0</v>
      </c>
      <c r="AA196" s="90" t="n">
        <v>0</v>
      </c>
      <c r="AB196" s="90" t="n">
        <v>0</v>
      </c>
      <c r="AC196" s="90" t="n">
        <v>0</v>
      </c>
      <c r="AD196" s="90" t="n">
        <v>0</v>
      </c>
      <c r="AE196" s="90" t="n">
        <v>0</v>
      </c>
      <c r="AF196" s="90" t="n">
        <v>0</v>
      </c>
      <c r="AG196" s="90" t="n">
        <v>0</v>
      </c>
    </row>
    <row r="197" ht="15.75" customHeight="1" s="120">
      <c r="A197" s="91" t="inlineStr">
        <is>
          <t>South Carolina</t>
        </is>
      </c>
      <c r="B197" s="83" t="inlineStr">
        <is>
          <t>Energy - CH4 - Coal Mining</t>
        </is>
      </c>
      <c r="C197" s="82" t="n">
        <v>0</v>
      </c>
      <c r="D197" s="82" t="n">
        <v>0</v>
      </c>
      <c r="E197" s="82" t="n">
        <v>0</v>
      </c>
      <c r="F197" s="82" t="n">
        <v>0</v>
      </c>
      <c r="G197" s="82" t="n">
        <v>0</v>
      </c>
      <c r="H197" s="82" t="n">
        <v>0</v>
      </c>
      <c r="I197" s="82" t="n">
        <v>0</v>
      </c>
      <c r="J197" s="82" t="n">
        <v>0</v>
      </c>
      <c r="K197" s="82" t="n">
        <v>0</v>
      </c>
      <c r="L197" s="82" t="n">
        <v>0</v>
      </c>
      <c r="M197" s="82" t="n">
        <v>0</v>
      </c>
      <c r="N197" s="82" t="n">
        <v>0</v>
      </c>
      <c r="O197" s="82" t="n">
        <v>0</v>
      </c>
      <c r="P197" s="82" t="n">
        <v>0</v>
      </c>
      <c r="Q197" s="82" t="n">
        <v>0</v>
      </c>
      <c r="R197" s="82" t="n">
        <v>0</v>
      </c>
      <c r="S197" s="82" t="n">
        <v>0</v>
      </c>
      <c r="T197" s="82" t="n">
        <v>0</v>
      </c>
      <c r="U197" s="82" t="n">
        <v>0</v>
      </c>
      <c r="V197" s="82" t="n">
        <v>0</v>
      </c>
      <c r="W197" s="82" t="n">
        <v>0</v>
      </c>
      <c r="X197" s="82" t="n">
        <v>0</v>
      </c>
      <c r="Y197" s="82" t="n">
        <v>0</v>
      </c>
      <c r="Z197" s="82" t="n">
        <v>0</v>
      </c>
      <c r="AA197" s="82" t="n">
        <v>0</v>
      </c>
      <c r="AB197" s="82" t="n">
        <v>0</v>
      </c>
      <c r="AC197" s="82" t="n">
        <v>0</v>
      </c>
      <c r="AD197" s="82" t="n">
        <v>0</v>
      </c>
      <c r="AE197" s="82" t="n">
        <v>0</v>
      </c>
      <c r="AF197" s="82" t="n">
        <v>0</v>
      </c>
      <c r="AG197" s="82" t="n">
        <v>0</v>
      </c>
    </row>
    <row r="198" ht="15.75" customHeight="1" s="120">
      <c r="A198" s="88" t="inlineStr">
        <is>
          <t>South Carolina</t>
        </is>
      </c>
      <c r="B198" s="89" t="inlineStr">
        <is>
          <t>Energy - CH4 - Abandoned Coal Mines</t>
        </is>
      </c>
      <c r="C198" s="90" t="n">
        <v>0</v>
      </c>
      <c r="D198" s="90" t="n">
        <v>0</v>
      </c>
      <c r="E198" s="90" t="n">
        <v>0</v>
      </c>
      <c r="F198" s="90" t="n">
        <v>0</v>
      </c>
      <c r="G198" s="90" t="n">
        <v>0</v>
      </c>
      <c r="H198" s="90" t="n">
        <v>0</v>
      </c>
      <c r="I198" s="90" t="n">
        <v>0</v>
      </c>
      <c r="J198" s="90" t="n">
        <v>0</v>
      </c>
      <c r="K198" s="90" t="n">
        <v>0</v>
      </c>
      <c r="L198" s="90" t="n">
        <v>0</v>
      </c>
      <c r="M198" s="90" t="n">
        <v>0</v>
      </c>
      <c r="N198" s="90" t="n">
        <v>0</v>
      </c>
      <c r="O198" s="90" t="n">
        <v>0</v>
      </c>
      <c r="P198" s="90" t="n">
        <v>0</v>
      </c>
      <c r="Q198" s="90" t="n">
        <v>0</v>
      </c>
      <c r="R198" s="90" t="n">
        <v>0</v>
      </c>
      <c r="S198" s="90" t="n">
        <v>0</v>
      </c>
      <c r="T198" s="90" t="n">
        <v>0</v>
      </c>
      <c r="U198" s="90" t="n">
        <v>0</v>
      </c>
      <c r="V198" s="90" t="n">
        <v>0</v>
      </c>
      <c r="W198" s="90" t="n">
        <v>0</v>
      </c>
      <c r="X198" s="90" t="n">
        <v>0</v>
      </c>
      <c r="Y198" s="90" t="n">
        <v>0</v>
      </c>
      <c r="Z198" s="90" t="n">
        <v>0</v>
      </c>
      <c r="AA198" s="90" t="n">
        <v>0</v>
      </c>
      <c r="AB198" s="90" t="n">
        <v>0</v>
      </c>
      <c r="AC198" s="90" t="n">
        <v>0</v>
      </c>
      <c r="AD198" s="90" t="n">
        <v>0</v>
      </c>
      <c r="AE198" s="90" t="n">
        <v>0</v>
      </c>
      <c r="AF198" s="90" t="n">
        <v>0</v>
      </c>
      <c r="AG198" s="90" t="n">
        <v>0</v>
      </c>
    </row>
    <row r="199" ht="15.75" customHeight="1" s="120">
      <c r="A199" s="91" t="inlineStr">
        <is>
          <t>South Carolina</t>
        </is>
      </c>
      <c r="B199" s="83" t="inlineStr">
        <is>
          <t>Energy - CH4 - Abandoned Coal Mines - Vented</t>
        </is>
      </c>
      <c r="C199" s="82" t="n">
        <v>0</v>
      </c>
      <c r="D199" s="82" t="n">
        <v>0</v>
      </c>
      <c r="E199" s="82" t="n">
        <v>0</v>
      </c>
      <c r="F199" s="82" t="n">
        <v>0</v>
      </c>
      <c r="G199" s="82" t="n">
        <v>0</v>
      </c>
      <c r="H199" s="82" t="n">
        <v>0</v>
      </c>
      <c r="I199" s="82" t="n">
        <v>0</v>
      </c>
      <c r="J199" s="82" t="n">
        <v>0</v>
      </c>
      <c r="K199" s="82" t="n">
        <v>0</v>
      </c>
      <c r="L199" s="82" t="n">
        <v>0</v>
      </c>
      <c r="M199" s="82" t="n">
        <v>0</v>
      </c>
      <c r="N199" s="82" t="n">
        <v>0</v>
      </c>
      <c r="O199" s="82" t="n">
        <v>0</v>
      </c>
      <c r="P199" s="82" t="n">
        <v>0</v>
      </c>
      <c r="Q199" s="82" t="n">
        <v>0</v>
      </c>
      <c r="R199" s="82" t="n">
        <v>0</v>
      </c>
      <c r="S199" s="82" t="n">
        <v>0</v>
      </c>
      <c r="T199" s="82" t="n">
        <v>0</v>
      </c>
      <c r="U199" s="82" t="n">
        <v>0</v>
      </c>
      <c r="V199" s="82" t="n">
        <v>0</v>
      </c>
      <c r="W199" s="82" t="n">
        <v>0</v>
      </c>
      <c r="X199" s="82" t="n">
        <v>0</v>
      </c>
      <c r="Y199" s="82" t="n">
        <v>0</v>
      </c>
      <c r="Z199" s="82" t="n">
        <v>0</v>
      </c>
      <c r="AA199" s="82" t="n">
        <v>0</v>
      </c>
      <c r="AB199" s="82" t="n">
        <v>0</v>
      </c>
      <c r="AC199" s="82" t="n">
        <v>0</v>
      </c>
      <c r="AD199" s="82" t="n">
        <v>0</v>
      </c>
      <c r="AE199" s="82" t="n">
        <v>0</v>
      </c>
      <c r="AF199" s="82" t="n">
        <v>0</v>
      </c>
      <c r="AG199" s="82" t="n">
        <v>0</v>
      </c>
    </row>
    <row r="200" ht="15.75" customHeight="1" s="120">
      <c r="A200" s="88" t="inlineStr">
        <is>
          <t>South Carolina</t>
        </is>
      </c>
      <c r="B200" s="89" t="inlineStr">
        <is>
          <t>Energy - CH4 - Abandoned Coal Mines - Sealed</t>
        </is>
      </c>
      <c r="C200" s="90" t="n">
        <v>0</v>
      </c>
      <c r="D200" s="90" t="n">
        <v>0</v>
      </c>
      <c r="E200" s="90" t="n">
        <v>0</v>
      </c>
      <c r="F200" s="90" t="n">
        <v>0</v>
      </c>
      <c r="G200" s="90" t="n">
        <v>0</v>
      </c>
      <c r="H200" s="90" t="n">
        <v>0</v>
      </c>
      <c r="I200" s="90" t="n">
        <v>0</v>
      </c>
      <c r="J200" s="90" t="n">
        <v>0</v>
      </c>
      <c r="K200" s="90" t="n">
        <v>0</v>
      </c>
      <c r="L200" s="90" t="n">
        <v>0</v>
      </c>
      <c r="M200" s="90" t="n">
        <v>0</v>
      </c>
      <c r="N200" s="90" t="n">
        <v>0</v>
      </c>
      <c r="O200" s="90" t="n">
        <v>0</v>
      </c>
      <c r="P200" s="90" t="n">
        <v>0</v>
      </c>
      <c r="Q200" s="90" t="n">
        <v>0</v>
      </c>
      <c r="R200" s="90" t="n">
        <v>0</v>
      </c>
      <c r="S200" s="90" t="n">
        <v>0</v>
      </c>
      <c r="T200" s="90" t="n">
        <v>0</v>
      </c>
      <c r="U200" s="90" t="n">
        <v>0</v>
      </c>
      <c r="V200" s="90" t="n">
        <v>0</v>
      </c>
      <c r="W200" s="90" t="n">
        <v>0</v>
      </c>
      <c r="X200" s="90" t="n">
        <v>0</v>
      </c>
      <c r="Y200" s="90" t="n">
        <v>0</v>
      </c>
      <c r="Z200" s="90" t="n">
        <v>0</v>
      </c>
      <c r="AA200" s="90" t="n">
        <v>0</v>
      </c>
      <c r="AB200" s="90" t="n">
        <v>0</v>
      </c>
      <c r="AC200" s="90" t="n">
        <v>0</v>
      </c>
      <c r="AD200" s="90" t="n">
        <v>0</v>
      </c>
      <c r="AE200" s="90" t="n">
        <v>0</v>
      </c>
      <c r="AF200" s="90" t="n">
        <v>0</v>
      </c>
      <c r="AG200" s="90" t="n">
        <v>0</v>
      </c>
    </row>
    <row r="201" ht="15.75" customHeight="1" s="120">
      <c r="A201" s="91" t="inlineStr">
        <is>
          <t>South Carolina</t>
        </is>
      </c>
      <c r="B201" s="83" t="inlineStr">
        <is>
          <t>Energy - CH4 - Abandoned Coal Mines - Flooded</t>
        </is>
      </c>
      <c r="C201" s="82" t="n">
        <v>0</v>
      </c>
      <c r="D201" s="82" t="n">
        <v>0</v>
      </c>
      <c r="E201" s="82" t="n">
        <v>0</v>
      </c>
      <c r="F201" s="82" t="n">
        <v>0</v>
      </c>
      <c r="G201" s="82" t="n">
        <v>0</v>
      </c>
      <c r="H201" s="82" t="n">
        <v>0</v>
      </c>
      <c r="I201" s="82" t="n">
        <v>0</v>
      </c>
      <c r="J201" s="82" t="n">
        <v>0</v>
      </c>
      <c r="K201" s="82" t="n">
        <v>0</v>
      </c>
      <c r="L201" s="82" t="n">
        <v>0</v>
      </c>
      <c r="M201" s="82" t="n">
        <v>0</v>
      </c>
      <c r="N201" s="82" t="n">
        <v>0</v>
      </c>
      <c r="O201" s="82" t="n">
        <v>0</v>
      </c>
      <c r="P201" s="82" t="n">
        <v>0</v>
      </c>
      <c r="Q201" s="82" t="n">
        <v>0</v>
      </c>
      <c r="R201" s="82" t="n">
        <v>0</v>
      </c>
      <c r="S201" s="82" t="n">
        <v>0</v>
      </c>
      <c r="T201" s="82" t="n">
        <v>0</v>
      </c>
      <c r="U201" s="82" t="n">
        <v>0</v>
      </c>
      <c r="V201" s="82" t="n">
        <v>0</v>
      </c>
      <c r="W201" s="82" t="n">
        <v>0</v>
      </c>
      <c r="X201" s="82" t="n">
        <v>0</v>
      </c>
      <c r="Y201" s="82" t="n">
        <v>0</v>
      </c>
      <c r="Z201" s="82" t="n">
        <v>0</v>
      </c>
      <c r="AA201" s="82" t="n">
        <v>0</v>
      </c>
      <c r="AB201" s="82" t="n">
        <v>0</v>
      </c>
      <c r="AC201" s="82" t="n">
        <v>0</v>
      </c>
      <c r="AD201" s="82" t="n">
        <v>0</v>
      </c>
      <c r="AE201" s="82" t="n">
        <v>0</v>
      </c>
      <c r="AF201" s="82" t="n">
        <v>0</v>
      </c>
      <c r="AG201" s="82" t="n">
        <v>0</v>
      </c>
    </row>
    <row r="202" ht="15.75" customHeight="1" s="120">
      <c r="A202" s="88" t="inlineStr">
        <is>
          <t>South Dakota</t>
        </is>
      </c>
      <c r="B202" s="89" t="inlineStr">
        <is>
          <t>Energy - CH4 - Coal Mining</t>
        </is>
      </c>
      <c r="C202" s="90" t="n">
        <v>0</v>
      </c>
      <c r="D202" s="90" t="n">
        <v>0</v>
      </c>
      <c r="E202" s="90" t="n">
        <v>0</v>
      </c>
      <c r="F202" s="90" t="n">
        <v>0</v>
      </c>
      <c r="G202" s="90" t="n">
        <v>0</v>
      </c>
      <c r="H202" s="90" t="n">
        <v>0</v>
      </c>
      <c r="I202" s="90" t="n">
        <v>0</v>
      </c>
      <c r="J202" s="90" t="n">
        <v>0</v>
      </c>
      <c r="K202" s="90" t="n">
        <v>0</v>
      </c>
      <c r="L202" s="90" t="n">
        <v>0</v>
      </c>
      <c r="M202" s="90" t="n">
        <v>0</v>
      </c>
      <c r="N202" s="90" t="n">
        <v>0</v>
      </c>
      <c r="O202" s="90" t="n">
        <v>0</v>
      </c>
      <c r="P202" s="90" t="n">
        <v>0</v>
      </c>
      <c r="Q202" s="90" t="n">
        <v>0</v>
      </c>
      <c r="R202" s="90" t="n">
        <v>0</v>
      </c>
      <c r="S202" s="90" t="n">
        <v>0</v>
      </c>
      <c r="T202" s="90" t="n">
        <v>0</v>
      </c>
      <c r="U202" s="90" t="n">
        <v>0</v>
      </c>
      <c r="V202" s="90" t="n">
        <v>0</v>
      </c>
      <c r="W202" s="90" t="n">
        <v>0</v>
      </c>
      <c r="X202" s="90" t="n">
        <v>0</v>
      </c>
      <c r="Y202" s="90" t="n">
        <v>0</v>
      </c>
      <c r="Z202" s="90" t="n">
        <v>0</v>
      </c>
      <c r="AA202" s="90" t="n">
        <v>0</v>
      </c>
      <c r="AB202" s="90" t="n">
        <v>0</v>
      </c>
      <c r="AC202" s="90" t="n">
        <v>0</v>
      </c>
      <c r="AD202" s="90" t="n">
        <v>0</v>
      </c>
      <c r="AE202" s="90" t="n">
        <v>0</v>
      </c>
      <c r="AF202" s="90" t="n">
        <v>0</v>
      </c>
      <c r="AG202" s="90" t="n">
        <v>0</v>
      </c>
    </row>
    <row r="203" ht="15.75" customHeight="1" s="120">
      <c r="A203" s="91" t="inlineStr">
        <is>
          <t>South Dakota</t>
        </is>
      </c>
      <c r="B203" s="83" t="inlineStr">
        <is>
          <t>Energy - CH4 - Abandoned Coal Mines</t>
        </is>
      </c>
      <c r="C203" s="82" t="n">
        <v>0</v>
      </c>
      <c r="D203" s="82" t="n">
        <v>0</v>
      </c>
      <c r="E203" s="82" t="n">
        <v>0</v>
      </c>
      <c r="F203" s="82" t="n">
        <v>0</v>
      </c>
      <c r="G203" s="82" t="n">
        <v>0</v>
      </c>
      <c r="H203" s="82" t="n">
        <v>0</v>
      </c>
      <c r="I203" s="82" t="n">
        <v>0</v>
      </c>
      <c r="J203" s="82" t="n">
        <v>0</v>
      </c>
      <c r="K203" s="82" t="n">
        <v>0</v>
      </c>
      <c r="L203" s="82" t="n">
        <v>0</v>
      </c>
      <c r="M203" s="82" t="n">
        <v>0</v>
      </c>
      <c r="N203" s="82" t="n">
        <v>0</v>
      </c>
      <c r="O203" s="82" t="n">
        <v>0</v>
      </c>
      <c r="P203" s="82" t="n">
        <v>0</v>
      </c>
      <c r="Q203" s="82" t="n">
        <v>0</v>
      </c>
      <c r="R203" s="82" t="n">
        <v>0</v>
      </c>
      <c r="S203" s="82" t="n">
        <v>0</v>
      </c>
      <c r="T203" s="82" t="n">
        <v>0</v>
      </c>
      <c r="U203" s="82" t="n">
        <v>0</v>
      </c>
      <c r="V203" s="82" t="n">
        <v>0</v>
      </c>
      <c r="W203" s="82" t="n">
        <v>0</v>
      </c>
      <c r="X203" s="82" t="n">
        <v>0</v>
      </c>
      <c r="Y203" s="82" t="n">
        <v>0</v>
      </c>
      <c r="Z203" s="82" t="n">
        <v>0</v>
      </c>
      <c r="AA203" s="82" t="n">
        <v>0</v>
      </c>
      <c r="AB203" s="82" t="n">
        <v>0</v>
      </c>
      <c r="AC203" s="82" t="n">
        <v>0</v>
      </c>
      <c r="AD203" s="82" t="n">
        <v>0</v>
      </c>
      <c r="AE203" s="82" t="n">
        <v>0</v>
      </c>
      <c r="AF203" s="82" t="n">
        <v>0</v>
      </c>
      <c r="AG203" s="82" t="n">
        <v>0</v>
      </c>
    </row>
    <row r="204" ht="15.75" customHeight="1" s="120">
      <c r="A204" s="88" t="inlineStr">
        <is>
          <t>South Dakota</t>
        </is>
      </c>
      <c r="B204" s="89" t="inlineStr">
        <is>
          <t>Energy - CH4 - Abandoned Coal Mines - Vented</t>
        </is>
      </c>
      <c r="C204" s="90" t="n">
        <v>0</v>
      </c>
      <c r="D204" s="90" t="n">
        <v>0</v>
      </c>
      <c r="E204" s="90" t="n">
        <v>0</v>
      </c>
      <c r="F204" s="90" t="n">
        <v>0</v>
      </c>
      <c r="G204" s="90" t="n">
        <v>0</v>
      </c>
      <c r="H204" s="90" t="n">
        <v>0</v>
      </c>
      <c r="I204" s="90" t="n">
        <v>0</v>
      </c>
      <c r="J204" s="90" t="n">
        <v>0</v>
      </c>
      <c r="K204" s="90" t="n">
        <v>0</v>
      </c>
      <c r="L204" s="90" t="n">
        <v>0</v>
      </c>
      <c r="M204" s="90" t="n">
        <v>0</v>
      </c>
      <c r="N204" s="90" t="n">
        <v>0</v>
      </c>
      <c r="O204" s="90" t="n">
        <v>0</v>
      </c>
      <c r="P204" s="90" t="n">
        <v>0</v>
      </c>
      <c r="Q204" s="90" t="n">
        <v>0</v>
      </c>
      <c r="R204" s="90" t="n">
        <v>0</v>
      </c>
      <c r="S204" s="90" t="n">
        <v>0</v>
      </c>
      <c r="T204" s="90" t="n">
        <v>0</v>
      </c>
      <c r="U204" s="90" t="n">
        <v>0</v>
      </c>
      <c r="V204" s="90" t="n">
        <v>0</v>
      </c>
      <c r="W204" s="90" t="n">
        <v>0</v>
      </c>
      <c r="X204" s="90" t="n">
        <v>0</v>
      </c>
      <c r="Y204" s="90" t="n">
        <v>0</v>
      </c>
      <c r="Z204" s="90" t="n">
        <v>0</v>
      </c>
      <c r="AA204" s="90" t="n">
        <v>0</v>
      </c>
      <c r="AB204" s="90" t="n">
        <v>0</v>
      </c>
      <c r="AC204" s="90" t="n">
        <v>0</v>
      </c>
      <c r="AD204" s="90" t="n">
        <v>0</v>
      </c>
      <c r="AE204" s="90" t="n">
        <v>0</v>
      </c>
      <c r="AF204" s="90" t="n">
        <v>0</v>
      </c>
      <c r="AG204" s="90" t="n">
        <v>0</v>
      </c>
    </row>
    <row r="205" ht="15.75" customHeight="1" s="120">
      <c r="A205" s="91" t="inlineStr">
        <is>
          <t>South Dakota</t>
        </is>
      </c>
      <c r="B205" s="83" t="inlineStr">
        <is>
          <t>Energy - CH4 - Abandoned Coal Mines - Sealed</t>
        </is>
      </c>
      <c r="C205" s="82" t="n">
        <v>0</v>
      </c>
      <c r="D205" s="82" t="n">
        <v>0</v>
      </c>
      <c r="E205" s="82" t="n">
        <v>0</v>
      </c>
      <c r="F205" s="82" t="n">
        <v>0</v>
      </c>
      <c r="G205" s="82" t="n">
        <v>0</v>
      </c>
      <c r="H205" s="82" t="n">
        <v>0</v>
      </c>
      <c r="I205" s="82" t="n">
        <v>0</v>
      </c>
      <c r="J205" s="82" t="n">
        <v>0</v>
      </c>
      <c r="K205" s="82" t="n">
        <v>0</v>
      </c>
      <c r="L205" s="82" t="n">
        <v>0</v>
      </c>
      <c r="M205" s="82" t="n">
        <v>0</v>
      </c>
      <c r="N205" s="82" t="n">
        <v>0</v>
      </c>
      <c r="O205" s="82" t="n">
        <v>0</v>
      </c>
      <c r="P205" s="82" t="n">
        <v>0</v>
      </c>
      <c r="Q205" s="82" t="n">
        <v>0</v>
      </c>
      <c r="R205" s="82" t="n">
        <v>0</v>
      </c>
      <c r="S205" s="82" t="n">
        <v>0</v>
      </c>
      <c r="T205" s="82" t="n">
        <v>0</v>
      </c>
      <c r="U205" s="82" t="n">
        <v>0</v>
      </c>
      <c r="V205" s="82" t="n">
        <v>0</v>
      </c>
      <c r="W205" s="82" t="n">
        <v>0</v>
      </c>
      <c r="X205" s="82" t="n">
        <v>0</v>
      </c>
      <c r="Y205" s="82" t="n">
        <v>0</v>
      </c>
      <c r="Z205" s="82" t="n">
        <v>0</v>
      </c>
      <c r="AA205" s="82" t="n">
        <v>0</v>
      </c>
      <c r="AB205" s="82" t="n">
        <v>0</v>
      </c>
      <c r="AC205" s="82" t="n">
        <v>0</v>
      </c>
      <c r="AD205" s="82" t="n">
        <v>0</v>
      </c>
      <c r="AE205" s="82" t="n">
        <v>0</v>
      </c>
      <c r="AF205" s="82" t="n">
        <v>0</v>
      </c>
      <c r="AG205" s="82" t="n">
        <v>0</v>
      </c>
    </row>
    <row r="206" ht="15.75" customHeight="1" s="120">
      <c r="A206" s="88" t="inlineStr">
        <is>
          <t>South Dakota</t>
        </is>
      </c>
      <c r="B206" s="89" t="inlineStr">
        <is>
          <t>Energy - CH4 - Abandoned Coal Mines - Flooded</t>
        </is>
      </c>
      <c r="C206" s="90" t="n">
        <v>0</v>
      </c>
      <c r="D206" s="90" t="n">
        <v>0</v>
      </c>
      <c r="E206" s="90" t="n">
        <v>0</v>
      </c>
      <c r="F206" s="90" t="n">
        <v>0</v>
      </c>
      <c r="G206" s="90" t="n">
        <v>0</v>
      </c>
      <c r="H206" s="90" t="n">
        <v>0</v>
      </c>
      <c r="I206" s="90" t="n">
        <v>0</v>
      </c>
      <c r="J206" s="90" t="n">
        <v>0</v>
      </c>
      <c r="K206" s="90" t="n">
        <v>0</v>
      </c>
      <c r="L206" s="90" t="n">
        <v>0</v>
      </c>
      <c r="M206" s="90" t="n">
        <v>0</v>
      </c>
      <c r="N206" s="90" t="n">
        <v>0</v>
      </c>
      <c r="O206" s="90" t="n">
        <v>0</v>
      </c>
      <c r="P206" s="90" t="n">
        <v>0</v>
      </c>
      <c r="Q206" s="90" t="n">
        <v>0</v>
      </c>
      <c r="R206" s="90" t="n">
        <v>0</v>
      </c>
      <c r="S206" s="90" t="n">
        <v>0</v>
      </c>
      <c r="T206" s="90" t="n">
        <v>0</v>
      </c>
      <c r="U206" s="90" t="n">
        <v>0</v>
      </c>
      <c r="V206" s="90" t="n">
        <v>0</v>
      </c>
      <c r="W206" s="90" t="n">
        <v>0</v>
      </c>
      <c r="X206" s="90" t="n">
        <v>0</v>
      </c>
      <c r="Y206" s="90" t="n">
        <v>0</v>
      </c>
      <c r="Z206" s="90" t="n">
        <v>0</v>
      </c>
      <c r="AA206" s="90" t="n">
        <v>0</v>
      </c>
      <c r="AB206" s="90" t="n">
        <v>0</v>
      </c>
      <c r="AC206" s="90" t="n">
        <v>0</v>
      </c>
      <c r="AD206" s="90" t="n">
        <v>0</v>
      </c>
      <c r="AE206" s="90" t="n">
        <v>0</v>
      </c>
      <c r="AF206" s="90" t="n">
        <v>0</v>
      </c>
      <c r="AG206" s="90" t="n">
        <v>0</v>
      </c>
    </row>
    <row r="207" ht="15.75" customHeight="1" s="120">
      <c r="A207" s="91" t="inlineStr">
        <is>
          <t>Tennessee</t>
        </is>
      </c>
      <c r="B207" s="83" t="inlineStr">
        <is>
          <t>Energy - CH4 - Coal Mining</t>
        </is>
      </c>
      <c r="C207" s="82" t="n">
        <v>0.140283227</v>
      </c>
      <c r="D207" s="82" t="n">
        <v>0.096975926</v>
      </c>
      <c r="E207" s="82" t="n">
        <v>0.081242224</v>
      </c>
      <c r="F207" s="82" t="n">
        <v>0.049458252</v>
      </c>
      <c r="G207" s="82" t="n">
        <v>0.047841443</v>
      </c>
      <c r="H207" s="82" t="n">
        <v>0.053031909</v>
      </c>
      <c r="I207" s="82" t="n">
        <v>0.067828342</v>
      </c>
      <c r="J207" s="82" t="n">
        <v>0.07015547799999999</v>
      </c>
      <c r="K207" s="82" t="n">
        <v>0.055065288</v>
      </c>
      <c r="L207" s="82" t="n">
        <v>0.056480552</v>
      </c>
      <c r="M207" s="82" t="n">
        <v>0.047012747</v>
      </c>
      <c r="N207" s="82" t="n">
        <v>0.067358262</v>
      </c>
      <c r="O207" s="82" t="n">
        <v>0.06725582300000001</v>
      </c>
      <c r="P207" s="82" t="n">
        <v>0.058441657</v>
      </c>
      <c r="Q207" s="82" t="n">
        <v>0.06425794899999999</v>
      </c>
      <c r="R207" s="82" t="n">
        <v>0.066160733</v>
      </c>
      <c r="S207" s="82" t="n">
        <v>0.055441607</v>
      </c>
      <c r="T207" s="82" t="n">
        <v>0.056721072</v>
      </c>
      <c r="U207" s="82" t="n">
        <v>0.049749005</v>
      </c>
      <c r="V207" s="82" t="n">
        <v>0.039569572</v>
      </c>
      <c r="W207" s="82" t="n">
        <v>0.038799008</v>
      </c>
      <c r="X207" s="82" t="n">
        <v>0.034784231</v>
      </c>
      <c r="Y207" s="82" t="n">
        <v>0.019579504</v>
      </c>
      <c r="Z207" s="82" t="n">
        <v>0.016993566</v>
      </c>
      <c r="AA207" s="82" t="n">
        <v>0.011854421</v>
      </c>
      <c r="AB207" s="82" t="n">
        <v>0.02105246</v>
      </c>
      <c r="AC207" s="82" t="n">
        <v>0.013927911</v>
      </c>
      <c r="AD207" s="82" t="n">
        <v>0.007416506</v>
      </c>
      <c r="AE207" s="82" t="n">
        <v>0</v>
      </c>
      <c r="AF207" s="82" t="n">
        <v>0</v>
      </c>
      <c r="AG207" s="82" t="n">
        <v>0</v>
      </c>
    </row>
    <row r="208" ht="15.75" customHeight="1" s="120">
      <c r="A208" s="88" t="inlineStr">
        <is>
          <t>Tennessee</t>
        </is>
      </c>
      <c r="B208" s="89" t="inlineStr">
        <is>
          <t>Energy - CH4 - Abandoned Coal Mines</t>
        </is>
      </c>
      <c r="C208" s="90" t="n">
        <v>0.112369227</v>
      </c>
      <c r="D208" s="90" t="n">
        <v>0.142720816</v>
      </c>
      <c r="E208" s="90" t="n">
        <v>0.123850435</v>
      </c>
      <c r="F208" s="90" t="n">
        <v>0.113169816</v>
      </c>
      <c r="G208" s="90" t="n">
        <v>0.106432733</v>
      </c>
      <c r="H208" s="90" t="n">
        <v>0.121437825</v>
      </c>
      <c r="I208" s="90" t="n">
        <v>0.111275504</v>
      </c>
      <c r="J208" s="90" t="n">
        <v>0.105059686</v>
      </c>
      <c r="K208" s="90" t="n">
        <v>0.100793799</v>
      </c>
      <c r="L208" s="90" t="n">
        <v>0.097593921</v>
      </c>
      <c r="M208" s="90" t="n">
        <v>0.095018033</v>
      </c>
      <c r="N208" s="90" t="n">
        <v>0.092832974</v>
      </c>
      <c r="O208" s="90" t="n">
        <v>0.09091056</v>
      </c>
      <c r="P208" s="90" t="n">
        <v>0.089177205</v>
      </c>
      <c r="Q208" s="90" t="n">
        <v>0.08758851099999999</v>
      </c>
      <c r="R208" s="90" t="n">
        <v>0.086116154</v>
      </c>
      <c r="S208" s="90" t="n">
        <v>0.084740967</v>
      </c>
      <c r="T208" s="90" t="n">
        <v>0.08344921600000001</v>
      </c>
      <c r="U208" s="90" t="n">
        <v>0.082230549</v>
      </c>
      <c r="V208" s="90" t="n">
        <v>0.081076826</v>
      </c>
      <c r="W208" s="90" t="n">
        <v>0.079981433</v>
      </c>
      <c r="X208" s="90" t="n">
        <v>0.078938855</v>
      </c>
      <c r="Y208" s="90" t="n">
        <v>0.07794440800000001</v>
      </c>
      <c r="Z208" s="90" t="n">
        <v>0.07699405400000001</v>
      </c>
      <c r="AA208" s="90" t="n">
        <v>0.07608427399999999</v>
      </c>
      <c r="AB208" s="90" t="n">
        <v>0.075211972</v>
      </c>
      <c r="AC208" s="90" t="n">
        <v>0.07437440400000001</v>
      </c>
      <c r="AD208" s="90" t="n">
        <v>0.073569126</v>
      </c>
      <c r="AE208" s="90" t="n">
        <v>0</v>
      </c>
      <c r="AF208" s="90" t="n">
        <v>0</v>
      </c>
      <c r="AG208" s="90" t="n">
        <v>0</v>
      </c>
    </row>
    <row r="209" ht="15.75" customHeight="1" s="120">
      <c r="A209" s="91" t="inlineStr">
        <is>
          <t>Tennessee</t>
        </is>
      </c>
      <c r="B209" s="83" t="inlineStr">
        <is>
          <t>Energy - CH4 - Abandoned Coal Mines - Vented</t>
        </is>
      </c>
      <c r="C209" s="82" t="n">
        <v>0.018728205</v>
      </c>
      <c r="D209" s="82" t="n">
        <v>0.023786803</v>
      </c>
      <c r="E209" s="82" t="n">
        <v>0.020641739</v>
      </c>
      <c r="F209" s="82" t="n">
        <v>0.018861636</v>
      </c>
      <c r="G209" s="82" t="n">
        <v>0.017738789</v>
      </c>
      <c r="H209" s="82" t="n">
        <v>0.020239638</v>
      </c>
      <c r="I209" s="82" t="n">
        <v>0.018545917</v>
      </c>
      <c r="J209" s="82" t="n">
        <v>0.017509948</v>
      </c>
      <c r="K209" s="82" t="n">
        <v>0.016798967</v>
      </c>
      <c r="L209" s="82" t="n">
        <v>0.016265653</v>
      </c>
      <c r="M209" s="82" t="n">
        <v>0.015836339</v>
      </c>
      <c r="N209" s="82" t="n">
        <v>0.015472162</v>
      </c>
      <c r="O209" s="82" t="n">
        <v>0.01515176</v>
      </c>
      <c r="P209" s="82" t="n">
        <v>0.014862868</v>
      </c>
      <c r="Q209" s="82" t="n">
        <v>0.014598085</v>
      </c>
      <c r="R209" s="82" t="n">
        <v>0.014352692</v>
      </c>
      <c r="S209" s="82" t="n">
        <v>0.014123494</v>
      </c>
      <c r="T209" s="82" t="n">
        <v>0.013908203</v>
      </c>
      <c r="U209" s="82" t="n">
        <v>0.013705091</v>
      </c>
      <c r="V209" s="82" t="n">
        <v>0.013512804</v>
      </c>
      <c r="W209" s="82" t="n">
        <v>0.013330239</v>
      </c>
      <c r="X209" s="82" t="n">
        <v>0.013156476</v>
      </c>
      <c r="Y209" s="82" t="n">
        <v>0.012990735</v>
      </c>
      <c r="Z209" s="82" t="n">
        <v>0.012832342</v>
      </c>
      <c r="AA209" s="82" t="n">
        <v>0.012680712</v>
      </c>
      <c r="AB209" s="82" t="n">
        <v>0.012535329</v>
      </c>
      <c r="AC209" s="82" t="n">
        <v>0.012395734</v>
      </c>
      <c r="AD209" s="82" t="n">
        <v>0.012261521</v>
      </c>
      <c r="AE209" s="82" t="n">
        <v>0</v>
      </c>
      <c r="AF209" s="82" t="n">
        <v>0</v>
      </c>
      <c r="AG209" s="82" t="n">
        <v>0</v>
      </c>
    </row>
    <row r="210" ht="15.75" customHeight="1" s="120">
      <c r="A210" s="88" t="inlineStr">
        <is>
          <t>Tennessee</t>
        </is>
      </c>
      <c r="B210" s="89" t="inlineStr">
        <is>
          <t>Energy - CH4 - Abandoned Coal Mines - Sealed</t>
        </is>
      </c>
      <c r="C210" s="90" t="n">
        <v>0.056184614</v>
      </c>
      <c r="D210" s="90" t="n">
        <v>0.071360408</v>
      </c>
      <c r="E210" s="90" t="n">
        <v>0.061925218</v>
      </c>
      <c r="F210" s="90" t="n">
        <v>0.056584908</v>
      </c>
      <c r="G210" s="90" t="n">
        <v>0.053216366</v>
      </c>
      <c r="H210" s="90" t="n">
        <v>0.060718913</v>
      </c>
      <c r="I210" s="90" t="n">
        <v>0.055637752</v>
      </c>
      <c r="J210" s="90" t="n">
        <v>0.052529843</v>
      </c>
      <c r="K210" s="90" t="n">
        <v>0.0503969</v>
      </c>
      <c r="L210" s="90" t="n">
        <v>0.04879696</v>
      </c>
      <c r="M210" s="90" t="n">
        <v>0.047509017</v>
      </c>
      <c r="N210" s="90" t="n">
        <v>0.046416487</v>
      </c>
      <c r="O210" s="90" t="n">
        <v>0.04545528</v>
      </c>
      <c r="P210" s="90" t="n">
        <v>0.044588603</v>
      </c>
      <c r="Q210" s="90" t="n">
        <v>0.043794256</v>
      </c>
      <c r="R210" s="90" t="n">
        <v>0.043058077</v>
      </c>
      <c r="S210" s="90" t="n">
        <v>0.042370483</v>
      </c>
      <c r="T210" s="90" t="n">
        <v>0.041724608</v>
      </c>
      <c r="U210" s="90" t="n">
        <v>0.041115274</v>
      </c>
      <c r="V210" s="90" t="n">
        <v>0.040538413</v>
      </c>
      <c r="W210" s="90" t="n">
        <v>0.039990717</v>
      </c>
      <c r="X210" s="90" t="n">
        <v>0.039469428</v>
      </c>
      <c r="Y210" s="90" t="n">
        <v>0.038972204</v>
      </c>
      <c r="Z210" s="90" t="n">
        <v>0.038497027</v>
      </c>
      <c r="AA210" s="90" t="n">
        <v>0.038042137</v>
      </c>
      <c r="AB210" s="90" t="n">
        <v>0.037605986</v>
      </c>
      <c r="AC210" s="90" t="n">
        <v>0.037187202</v>
      </c>
      <c r="AD210" s="90" t="n">
        <v>0.036784563</v>
      </c>
      <c r="AE210" s="90" t="n">
        <v>0</v>
      </c>
      <c r="AF210" s="90" t="n">
        <v>0</v>
      </c>
      <c r="AG210" s="90" t="n">
        <v>0</v>
      </c>
    </row>
    <row r="211" ht="15.75" customHeight="1" s="120">
      <c r="A211" s="91" t="inlineStr">
        <is>
          <t>Tennessee</t>
        </is>
      </c>
      <c r="B211" s="83" t="inlineStr">
        <is>
          <t>Energy - CH4 - Abandoned Coal Mines - Flooded</t>
        </is>
      </c>
      <c r="C211" s="82" t="n">
        <v>0.037456409</v>
      </c>
      <c r="D211" s="82" t="n">
        <v>0.047573605</v>
      </c>
      <c r="E211" s="82" t="n">
        <v>0.041283478</v>
      </c>
      <c r="F211" s="82" t="n">
        <v>0.037723272</v>
      </c>
      <c r="G211" s="82" t="n">
        <v>0.035477578</v>
      </c>
      <c r="H211" s="82" t="n">
        <v>0.040479275</v>
      </c>
      <c r="I211" s="82" t="n">
        <v>0.037091835</v>
      </c>
      <c r="J211" s="82" t="n">
        <v>0.035019895</v>
      </c>
      <c r="K211" s="82" t="n">
        <v>0.033597933</v>
      </c>
      <c r="L211" s="82" t="n">
        <v>0.032531307</v>
      </c>
      <c r="M211" s="82" t="n">
        <v>0.031672678</v>
      </c>
      <c r="N211" s="82" t="n">
        <v>0.030944325</v>
      </c>
      <c r="O211" s="82" t="n">
        <v>0.03030352</v>
      </c>
      <c r="P211" s="82" t="n">
        <v>0.029725735</v>
      </c>
      <c r="Q211" s="82" t="n">
        <v>0.02919617</v>
      </c>
      <c r="R211" s="82" t="n">
        <v>0.028705385</v>
      </c>
      <c r="S211" s="82" t="n">
        <v>0.028246989</v>
      </c>
      <c r="T211" s="82" t="n">
        <v>0.027816405</v>
      </c>
      <c r="U211" s="82" t="n">
        <v>0.027410183</v>
      </c>
      <c r="V211" s="82" t="n">
        <v>0.027025609</v>
      </c>
      <c r="W211" s="82" t="n">
        <v>0.026660478</v>
      </c>
      <c r="X211" s="82" t="n">
        <v>0.026312952</v>
      </c>
      <c r="Y211" s="82" t="n">
        <v>0.025981469</v>
      </c>
      <c r="Z211" s="82" t="n">
        <v>0.025664685</v>
      </c>
      <c r="AA211" s="82" t="n">
        <v>0.025361425</v>
      </c>
      <c r="AB211" s="82" t="n">
        <v>0.025070657</v>
      </c>
      <c r="AC211" s="82" t="n">
        <v>0.024791468</v>
      </c>
      <c r="AD211" s="82" t="n">
        <v>0.024523042</v>
      </c>
      <c r="AE211" s="82" t="n">
        <v>0</v>
      </c>
      <c r="AF211" s="82" t="n">
        <v>0</v>
      </c>
      <c r="AG211" s="82" t="n">
        <v>0</v>
      </c>
    </row>
    <row r="212" ht="15.75" customHeight="1" s="120">
      <c r="A212" s="88" t="inlineStr">
        <is>
          <t>Texas</t>
        </is>
      </c>
      <c r="B212" s="89" t="inlineStr">
        <is>
          <t>Energy - CH4 - Coal Mining</t>
        </is>
      </c>
      <c r="C212" s="90" t="n">
        <v>0.675126144</v>
      </c>
      <c r="D212" s="90" t="n">
        <v>0.65175616</v>
      </c>
      <c r="E212" s="90" t="n">
        <v>0.666843725</v>
      </c>
      <c r="F212" s="90" t="n">
        <v>0.66074089</v>
      </c>
      <c r="G212" s="90" t="n">
        <v>0.633847245</v>
      </c>
      <c r="H212" s="90" t="n">
        <v>0.637940019</v>
      </c>
      <c r="I212" s="90" t="n">
        <v>0.667969843</v>
      </c>
      <c r="J212" s="90" t="n">
        <v>0.645738086</v>
      </c>
      <c r="K212" s="90" t="n">
        <v>0.63671703</v>
      </c>
      <c r="L212" s="90" t="n">
        <v>0.642638234</v>
      </c>
      <c r="M212" s="90" t="n">
        <v>0.587131494</v>
      </c>
      <c r="N212" s="90" t="n">
        <v>0.5454094860000001</v>
      </c>
      <c r="O212" s="90" t="n">
        <v>0.547886874</v>
      </c>
      <c r="P212" s="90" t="n">
        <v>0.57537385</v>
      </c>
      <c r="Q212" s="90" t="n">
        <v>0.555345894</v>
      </c>
      <c r="R212" s="90" t="n">
        <v>0.556266163</v>
      </c>
      <c r="S212" s="90" t="n">
        <v>0.5515316220000001</v>
      </c>
      <c r="T212" s="90" t="n">
        <v>0.507939942</v>
      </c>
      <c r="U212" s="90" t="n">
        <v>0.47244905</v>
      </c>
      <c r="V212" s="90" t="n">
        <v>0.424934118</v>
      </c>
      <c r="W212" s="90" t="n">
        <v>0.496242842</v>
      </c>
      <c r="X212" s="90" t="n">
        <v>0.555842355</v>
      </c>
      <c r="Y212" s="90" t="n">
        <v>0.534942566</v>
      </c>
      <c r="Z212" s="90" t="n">
        <v>0.515338419</v>
      </c>
      <c r="AA212" s="90" t="n">
        <v>0.5285975550000001</v>
      </c>
      <c r="AB212" s="90" t="n">
        <v>0.434923878</v>
      </c>
      <c r="AC212" s="90" t="n">
        <v>0.472255309</v>
      </c>
      <c r="AD212" s="90" t="n">
        <v>0.440542362</v>
      </c>
      <c r="AE212" s="90" t="n">
        <v>0</v>
      </c>
      <c r="AF212" s="90" t="n">
        <v>0</v>
      </c>
      <c r="AG212" s="90" t="n">
        <v>0</v>
      </c>
    </row>
    <row r="213" ht="15.75" customHeight="1" s="120">
      <c r="A213" s="91" t="inlineStr">
        <is>
          <t>Texas</t>
        </is>
      </c>
      <c r="B213" s="83" t="inlineStr">
        <is>
          <t>Energy - CH4 - Abandoned Coal Mines</t>
        </is>
      </c>
      <c r="C213" s="82" t="n">
        <v>0</v>
      </c>
      <c r="D213" s="82" t="n">
        <v>0</v>
      </c>
      <c r="E213" s="82" t="n">
        <v>0</v>
      </c>
      <c r="F213" s="82" t="n">
        <v>0</v>
      </c>
      <c r="G213" s="82" t="n">
        <v>0</v>
      </c>
      <c r="H213" s="82" t="n">
        <v>0</v>
      </c>
      <c r="I213" s="82" t="n">
        <v>0</v>
      </c>
      <c r="J213" s="82" t="n">
        <v>0</v>
      </c>
      <c r="K213" s="82" t="n">
        <v>0</v>
      </c>
      <c r="L213" s="82" t="n">
        <v>0</v>
      </c>
      <c r="M213" s="82" t="n">
        <v>0</v>
      </c>
      <c r="N213" s="82" t="n">
        <v>0</v>
      </c>
      <c r="O213" s="82" t="n">
        <v>0</v>
      </c>
      <c r="P213" s="82" t="n">
        <v>0</v>
      </c>
      <c r="Q213" s="82" t="n">
        <v>0</v>
      </c>
      <c r="R213" s="82" t="n">
        <v>0</v>
      </c>
      <c r="S213" s="82" t="n">
        <v>0</v>
      </c>
      <c r="T213" s="82" t="n">
        <v>0</v>
      </c>
      <c r="U213" s="82" t="n">
        <v>0</v>
      </c>
      <c r="V213" s="82" t="n">
        <v>0</v>
      </c>
      <c r="W213" s="82" t="n">
        <v>0</v>
      </c>
      <c r="X213" s="82" t="n">
        <v>0</v>
      </c>
      <c r="Y213" s="82" t="n">
        <v>0</v>
      </c>
      <c r="Z213" s="82" t="n">
        <v>0</v>
      </c>
      <c r="AA213" s="82" t="n">
        <v>0</v>
      </c>
      <c r="AB213" s="82" t="n">
        <v>0</v>
      </c>
      <c r="AC213" s="82" t="n">
        <v>0</v>
      </c>
      <c r="AD213" s="82" t="n">
        <v>0</v>
      </c>
      <c r="AE213" s="82" t="n">
        <v>0</v>
      </c>
      <c r="AF213" s="82" t="n">
        <v>0</v>
      </c>
      <c r="AG213" s="82" t="n">
        <v>0</v>
      </c>
    </row>
    <row r="214" ht="15.75" customHeight="1" s="120">
      <c r="A214" s="88" t="inlineStr">
        <is>
          <t>Texas</t>
        </is>
      </c>
      <c r="B214" s="89" t="inlineStr">
        <is>
          <t>Energy - CH4 - Abandoned Coal Mines - Vented</t>
        </is>
      </c>
      <c r="C214" s="90" t="n">
        <v>0</v>
      </c>
      <c r="D214" s="90" t="n">
        <v>0</v>
      </c>
      <c r="E214" s="90" t="n">
        <v>0</v>
      </c>
      <c r="F214" s="90" t="n">
        <v>0</v>
      </c>
      <c r="G214" s="90" t="n">
        <v>0</v>
      </c>
      <c r="H214" s="90" t="n">
        <v>0</v>
      </c>
      <c r="I214" s="90" t="n">
        <v>0</v>
      </c>
      <c r="J214" s="90" t="n">
        <v>0</v>
      </c>
      <c r="K214" s="90" t="n">
        <v>0</v>
      </c>
      <c r="L214" s="90" t="n">
        <v>0</v>
      </c>
      <c r="M214" s="90" t="n">
        <v>0</v>
      </c>
      <c r="N214" s="90" t="n">
        <v>0</v>
      </c>
      <c r="O214" s="90" t="n">
        <v>0</v>
      </c>
      <c r="P214" s="90" t="n">
        <v>0</v>
      </c>
      <c r="Q214" s="90" t="n">
        <v>0</v>
      </c>
      <c r="R214" s="90" t="n">
        <v>0</v>
      </c>
      <c r="S214" s="90" t="n">
        <v>0</v>
      </c>
      <c r="T214" s="90" t="n">
        <v>0</v>
      </c>
      <c r="U214" s="90" t="n">
        <v>0</v>
      </c>
      <c r="V214" s="90" t="n">
        <v>0</v>
      </c>
      <c r="W214" s="90" t="n">
        <v>0</v>
      </c>
      <c r="X214" s="90" t="n">
        <v>0</v>
      </c>
      <c r="Y214" s="90" t="n">
        <v>0</v>
      </c>
      <c r="Z214" s="90" t="n">
        <v>0</v>
      </c>
      <c r="AA214" s="90" t="n">
        <v>0</v>
      </c>
      <c r="AB214" s="90" t="n">
        <v>0</v>
      </c>
      <c r="AC214" s="90" t="n">
        <v>0</v>
      </c>
      <c r="AD214" s="90" t="n">
        <v>0</v>
      </c>
      <c r="AE214" s="90" t="n">
        <v>0</v>
      </c>
      <c r="AF214" s="90" t="n">
        <v>0</v>
      </c>
      <c r="AG214" s="90" t="n">
        <v>0</v>
      </c>
    </row>
    <row r="215" ht="15.75" customHeight="1" s="120">
      <c r="A215" s="91" t="inlineStr">
        <is>
          <t>Texas</t>
        </is>
      </c>
      <c r="B215" s="83" t="inlineStr">
        <is>
          <t>Energy - CH4 - Abandoned Coal Mines - Sealed</t>
        </is>
      </c>
      <c r="C215" s="82" t="n">
        <v>0</v>
      </c>
      <c r="D215" s="82" t="n">
        <v>0</v>
      </c>
      <c r="E215" s="82" t="n">
        <v>0</v>
      </c>
      <c r="F215" s="82" t="n">
        <v>0</v>
      </c>
      <c r="G215" s="82" t="n">
        <v>0</v>
      </c>
      <c r="H215" s="82" t="n">
        <v>0</v>
      </c>
      <c r="I215" s="82" t="n">
        <v>0</v>
      </c>
      <c r="J215" s="82" t="n">
        <v>0</v>
      </c>
      <c r="K215" s="82" t="n">
        <v>0</v>
      </c>
      <c r="L215" s="82" t="n">
        <v>0</v>
      </c>
      <c r="M215" s="82" t="n">
        <v>0</v>
      </c>
      <c r="N215" s="82" t="n">
        <v>0</v>
      </c>
      <c r="O215" s="82" t="n">
        <v>0</v>
      </c>
      <c r="P215" s="82" t="n">
        <v>0</v>
      </c>
      <c r="Q215" s="82" t="n">
        <v>0</v>
      </c>
      <c r="R215" s="82" t="n">
        <v>0</v>
      </c>
      <c r="S215" s="82" t="n">
        <v>0</v>
      </c>
      <c r="T215" s="82" t="n">
        <v>0</v>
      </c>
      <c r="U215" s="82" t="n">
        <v>0</v>
      </c>
      <c r="V215" s="82" t="n">
        <v>0</v>
      </c>
      <c r="W215" s="82" t="n">
        <v>0</v>
      </c>
      <c r="X215" s="82" t="n">
        <v>0</v>
      </c>
      <c r="Y215" s="82" t="n">
        <v>0</v>
      </c>
      <c r="Z215" s="82" t="n">
        <v>0</v>
      </c>
      <c r="AA215" s="82" t="n">
        <v>0</v>
      </c>
      <c r="AB215" s="82" t="n">
        <v>0</v>
      </c>
      <c r="AC215" s="82" t="n">
        <v>0</v>
      </c>
      <c r="AD215" s="82" t="n">
        <v>0</v>
      </c>
      <c r="AE215" s="82" t="n">
        <v>0</v>
      </c>
      <c r="AF215" s="82" t="n">
        <v>0</v>
      </c>
      <c r="AG215" s="82" t="n">
        <v>0</v>
      </c>
    </row>
    <row r="216" ht="15.75" customHeight="1" s="120">
      <c r="A216" s="88" t="inlineStr">
        <is>
          <t>Texas</t>
        </is>
      </c>
      <c r="B216" s="89" t="inlineStr">
        <is>
          <t>Energy - CH4 - Abandoned Coal Mines - Flooded</t>
        </is>
      </c>
      <c r="C216" s="90" t="n">
        <v>0</v>
      </c>
      <c r="D216" s="90" t="n">
        <v>0</v>
      </c>
      <c r="E216" s="90" t="n">
        <v>0</v>
      </c>
      <c r="F216" s="90" t="n">
        <v>0</v>
      </c>
      <c r="G216" s="90" t="n">
        <v>0</v>
      </c>
      <c r="H216" s="90" t="n">
        <v>0</v>
      </c>
      <c r="I216" s="90" t="n">
        <v>0</v>
      </c>
      <c r="J216" s="90" t="n">
        <v>0</v>
      </c>
      <c r="K216" s="90" t="n">
        <v>0</v>
      </c>
      <c r="L216" s="90" t="n">
        <v>0</v>
      </c>
      <c r="M216" s="90" t="n">
        <v>0</v>
      </c>
      <c r="N216" s="90" t="n">
        <v>0</v>
      </c>
      <c r="O216" s="90" t="n">
        <v>0</v>
      </c>
      <c r="P216" s="90" t="n">
        <v>0</v>
      </c>
      <c r="Q216" s="90" t="n">
        <v>0</v>
      </c>
      <c r="R216" s="90" t="n">
        <v>0</v>
      </c>
      <c r="S216" s="90" t="n">
        <v>0</v>
      </c>
      <c r="T216" s="90" t="n">
        <v>0</v>
      </c>
      <c r="U216" s="90" t="n">
        <v>0</v>
      </c>
      <c r="V216" s="90" t="n">
        <v>0</v>
      </c>
      <c r="W216" s="90" t="n">
        <v>0</v>
      </c>
      <c r="X216" s="90" t="n">
        <v>0</v>
      </c>
      <c r="Y216" s="90" t="n">
        <v>0</v>
      </c>
      <c r="Z216" s="90" t="n">
        <v>0</v>
      </c>
      <c r="AA216" s="90" t="n">
        <v>0</v>
      </c>
      <c r="AB216" s="90" t="n">
        <v>0</v>
      </c>
      <c r="AC216" s="90" t="n">
        <v>0</v>
      </c>
      <c r="AD216" s="90" t="n">
        <v>0</v>
      </c>
      <c r="AE216" s="90" t="n">
        <v>0</v>
      </c>
      <c r="AF216" s="90" t="n">
        <v>0</v>
      </c>
      <c r="AG216" s="90" t="n">
        <v>0</v>
      </c>
    </row>
    <row r="217" ht="15.75" customHeight="1" s="120">
      <c r="A217" s="91" t="inlineStr">
        <is>
          <t>Utah</t>
        </is>
      </c>
      <c r="B217" s="83" t="inlineStr">
        <is>
          <t>Energy - CH4 - Coal Mining</t>
        </is>
      </c>
      <c r="C217" s="82" t="n">
        <v>1.696542632</v>
      </c>
      <c r="D217" s="82" t="n">
        <v>1.687928007</v>
      </c>
      <c r="E217" s="82" t="n">
        <v>1.641316735</v>
      </c>
      <c r="F217" s="82" t="n">
        <v>1.663602005</v>
      </c>
      <c r="G217" s="82" t="n">
        <v>1.242160734</v>
      </c>
      <c r="H217" s="82" t="n">
        <v>1.215378595</v>
      </c>
      <c r="I217" s="82" t="n">
        <v>1.329146725</v>
      </c>
      <c r="J217" s="82" t="n">
        <v>1.686673238</v>
      </c>
      <c r="K217" s="82" t="n">
        <v>1.825024304</v>
      </c>
      <c r="L217" s="82" t="n">
        <v>1.718517121</v>
      </c>
      <c r="M217" s="82" t="n">
        <v>1.331963149</v>
      </c>
      <c r="N217" s="82" t="n">
        <v>0.986080722</v>
      </c>
      <c r="O217" s="82" t="n">
        <v>1.281166646</v>
      </c>
      <c r="P217" s="82" t="n">
        <v>1.61214083</v>
      </c>
      <c r="Q217" s="82" t="n">
        <v>2.48445393</v>
      </c>
      <c r="R217" s="82" t="n">
        <v>2.264279252</v>
      </c>
      <c r="S217" s="82" t="n">
        <v>2.575540446</v>
      </c>
      <c r="T217" s="82" t="n">
        <v>1.739700336</v>
      </c>
      <c r="U217" s="82" t="n">
        <v>2.612903808</v>
      </c>
      <c r="V217" s="82" t="n">
        <v>2.577489361</v>
      </c>
      <c r="W217" s="82" t="n">
        <v>2.661999632</v>
      </c>
      <c r="X217" s="82" t="n">
        <v>1.726931966</v>
      </c>
      <c r="Y217" s="82" t="n">
        <v>1.716182278</v>
      </c>
      <c r="Z217" s="82" t="n">
        <v>1.29468064</v>
      </c>
      <c r="AA217" s="82" t="n">
        <v>0.761382282</v>
      </c>
      <c r="AB217" s="82" t="n">
        <v>0.822530711</v>
      </c>
      <c r="AC217" s="82" t="n">
        <v>0.375263492</v>
      </c>
      <c r="AD217" s="82" t="n">
        <v>0.323382372</v>
      </c>
      <c r="AE217" s="82" t="n">
        <v>0</v>
      </c>
      <c r="AF217" s="82" t="n">
        <v>0</v>
      </c>
      <c r="AG217" s="82" t="n">
        <v>0</v>
      </c>
    </row>
    <row r="218" ht="15.75" customHeight="1" s="120">
      <c r="A218" s="88" t="inlineStr">
        <is>
          <t>Utah</t>
        </is>
      </c>
      <c r="B218" s="89" t="inlineStr">
        <is>
          <t>Energy - CH4 - Abandoned Coal Mines</t>
        </is>
      </c>
      <c r="C218" s="90" t="n">
        <v>0.136899247</v>
      </c>
      <c r="D218" s="90" t="n">
        <v>0.186667507</v>
      </c>
      <c r="E218" s="90" t="n">
        <v>0.180104408</v>
      </c>
      <c r="F218" s="90" t="n">
        <v>0.164841675</v>
      </c>
      <c r="G218" s="90" t="n">
        <v>0.154375478</v>
      </c>
      <c r="H218" s="90" t="n">
        <v>0.177039799</v>
      </c>
      <c r="I218" s="90" t="n">
        <v>0.170219039</v>
      </c>
      <c r="J218" s="90" t="n">
        <v>0.159980021</v>
      </c>
      <c r="K218" s="90" t="n">
        <v>0.152394017</v>
      </c>
      <c r="L218" s="90" t="n">
        <v>0.146267286</v>
      </c>
      <c r="M218" s="90" t="n">
        <v>0.447843879</v>
      </c>
      <c r="N218" s="90" t="n">
        <v>0.376928167</v>
      </c>
      <c r="O218" s="90" t="n">
        <v>0.415491114</v>
      </c>
      <c r="P218" s="90" t="n">
        <v>0.373483109</v>
      </c>
      <c r="Q218" s="90" t="n">
        <v>0.526588642</v>
      </c>
      <c r="R218" s="90" t="n">
        <v>0.467251008</v>
      </c>
      <c r="S218" s="90" t="n">
        <v>0.431122266</v>
      </c>
      <c r="T218" s="90" t="n">
        <v>0.405052962</v>
      </c>
      <c r="U218" s="90" t="n">
        <v>0.384684813</v>
      </c>
      <c r="V218" s="90" t="n">
        <v>0.419810743</v>
      </c>
      <c r="W218" s="90" t="n">
        <v>0.394513058</v>
      </c>
      <c r="X218" s="90" t="n">
        <v>0.376589473</v>
      </c>
      <c r="Y218" s="90" t="n">
        <v>0.362229552</v>
      </c>
      <c r="Z218" s="90" t="n">
        <v>0.350108537</v>
      </c>
      <c r="AA218" s="90" t="n">
        <v>0.339575061</v>
      </c>
      <c r="AB218" s="90" t="n">
        <v>0.330246277</v>
      </c>
      <c r="AC218" s="90" t="n">
        <v>0.321871889</v>
      </c>
      <c r="AD218" s="90" t="n">
        <v>0.314276494</v>
      </c>
      <c r="AE218" s="90" t="n">
        <v>0</v>
      </c>
      <c r="AF218" s="90" t="n">
        <v>0</v>
      </c>
      <c r="AG218" s="90" t="n">
        <v>0</v>
      </c>
    </row>
    <row r="219" ht="15.75" customHeight="1" s="120">
      <c r="A219" s="91" t="inlineStr">
        <is>
          <t>Utah</t>
        </is>
      </c>
      <c r="B219" s="83" t="inlineStr">
        <is>
          <t>Energy - CH4 - Abandoned Coal Mines - Vented</t>
        </is>
      </c>
      <c r="C219" s="82" t="n">
        <v>0</v>
      </c>
      <c r="D219" s="82" t="n">
        <v>0</v>
      </c>
      <c r="E219" s="82" t="n">
        <v>0</v>
      </c>
      <c r="F219" s="82" t="n">
        <v>0</v>
      </c>
      <c r="G219" s="82" t="n">
        <v>0</v>
      </c>
      <c r="H219" s="82" t="n">
        <v>0</v>
      </c>
      <c r="I219" s="82" t="n">
        <v>0</v>
      </c>
      <c r="J219" s="82" t="n">
        <v>0</v>
      </c>
      <c r="K219" s="82" t="n">
        <v>0</v>
      </c>
      <c r="L219" s="82" t="n">
        <v>0</v>
      </c>
      <c r="M219" s="82" t="n">
        <v>0.306745282</v>
      </c>
      <c r="N219" s="82" t="n">
        <v>0.240308816</v>
      </c>
      <c r="O219" s="82" t="n">
        <v>0.282825921</v>
      </c>
      <c r="P219" s="82" t="n">
        <v>0.244356406</v>
      </c>
      <c r="Q219" s="82" t="n">
        <v>0.400661997</v>
      </c>
      <c r="R219" s="82" t="n">
        <v>0.344242906</v>
      </c>
      <c r="S219" s="82" t="n">
        <v>0.310794532</v>
      </c>
      <c r="T219" s="82" t="n">
        <v>0.287201299</v>
      </c>
      <c r="U219" s="82" t="n">
        <v>0.269131966</v>
      </c>
      <c r="V219" s="82" t="n">
        <v>0.254601558</v>
      </c>
      <c r="W219" s="82" t="n">
        <v>0.242529312</v>
      </c>
      <c r="X219" s="82" t="n">
        <v>0.232260168</v>
      </c>
      <c r="Y219" s="82" t="n">
        <v>0.223366819</v>
      </c>
      <c r="Z219" s="82" t="n">
        <v>0.215555176</v>
      </c>
      <c r="AA219" s="82" t="n">
        <v>0.208614361</v>
      </c>
      <c r="AB219" s="82" t="n">
        <v>0.202388185</v>
      </c>
      <c r="AC219" s="82" t="n">
        <v>0.196757875</v>
      </c>
      <c r="AD219" s="82" t="n">
        <v>0.191631114</v>
      </c>
      <c r="AE219" s="82" t="n">
        <v>0</v>
      </c>
      <c r="AF219" s="82" t="n">
        <v>0</v>
      </c>
      <c r="AG219" s="82" t="n">
        <v>0</v>
      </c>
    </row>
    <row r="220" ht="15.75" customHeight="1" s="120">
      <c r="A220" s="88" t="inlineStr">
        <is>
          <t>Utah</t>
        </is>
      </c>
      <c r="B220" s="89" t="inlineStr">
        <is>
          <t>Energy - CH4 - Abandoned Coal Mines - Sealed</t>
        </is>
      </c>
      <c r="C220" s="90" t="n">
        <v>0.128137305</v>
      </c>
      <c r="D220" s="90" t="n">
        <v>0.178311442</v>
      </c>
      <c r="E220" s="90" t="n">
        <v>0.17208322</v>
      </c>
      <c r="F220" s="90" t="n">
        <v>0.15710596</v>
      </c>
      <c r="G220" s="90" t="n">
        <v>0.146888961</v>
      </c>
      <c r="H220" s="90" t="n">
        <v>0.169774589</v>
      </c>
      <c r="I220" s="90" t="n">
        <v>0.163152874</v>
      </c>
      <c r="J220" s="90" t="n">
        <v>0.153094609</v>
      </c>
      <c r="K220" s="90" t="n">
        <v>0.145673992</v>
      </c>
      <c r="L220" s="90" t="n">
        <v>0.139699516</v>
      </c>
      <c r="M220" s="90" t="n">
        <v>0.134671716</v>
      </c>
      <c r="N220" s="90" t="n">
        <v>0.130323412</v>
      </c>
      <c r="O220" s="90" t="n">
        <v>0.126491423</v>
      </c>
      <c r="P220" s="90" t="n">
        <v>0.123067306</v>
      </c>
      <c r="Q220" s="90" t="n">
        <v>0.119974647</v>
      </c>
      <c r="R220" s="90" t="n">
        <v>0.117157238</v>
      </c>
      <c r="S220" s="90" t="n">
        <v>0.114572341</v>
      </c>
      <c r="T220" s="90" t="n">
        <v>0.112186608</v>
      </c>
      <c r="U220" s="90" t="n">
        <v>0.109973451</v>
      </c>
      <c r="V220" s="90" t="n">
        <v>0.159711174</v>
      </c>
      <c r="W220" s="90" t="n">
        <v>0.146563198</v>
      </c>
      <c r="X220" s="90" t="n">
        <v>0.138982615</v>
      </c>
      <c r="Y220" s="90" t="n">
        <v>0.133586573</v>
      </c>
      <c r="Z220" s="90" t="n">
        <v>0.129344653</v>
      </c>
      <c r="AA220" s="90" t="n">
        <v>0.125816591</v>
      </c>
      <c r="AB220" s="90" t="n">
        <v>0.122775928</v>
      </c>
      <c r="AC220" s="90" t="n">
        <v>0.120091323</v>
      </c>
      <c r="AD220" s="90" t="n">
        <v>0.117679856</v>
      </c>
      <c r="AE220" s="90" t="n">
        <v>0</v>
      </c>
      <c r="AF220" s="90" t="n">
        <v>0</v>
      </c>
      <c r="AG220" s="90" t="n">
        <v>0</v>
      </c>
    </row>
    <row r="221" ht="15.75" customHeight="1" s="120">
      <c r="A221" s="91" t="inlineStr">
        <is>
          <t>Utah</t>
        </is>
      </c>
      <c r="B221" s="83" t="inlineStr">
        <is>
          <t>Energy - CH4 - Abandoned Coal Mines - Flooded</t>
        </is>
      </c>
      <c r="C221" s="82" t="n">
        <v>0.008761942</v>
      </c>
      <c r="D221" s="82" t="n">
        <v>0.008356064999999999</v>
      </c>
      <c r="E221" s="82" t="n">
        <v>0.008021187000000001</v>
      </c>
      <c r="F221" s="82" t="n">
        <v>0.007735715</v>
      </c>
      <c r="G221" s="82" t="n">
        <v>0.007486517</v>
      </c>
      <c r="H221" s="82" t="n">
        <v>0.00726521</v>
      </c>
      <c r="I221" s="82" t="n">
        <v>0.007066165</v>
      </c>
      <c r="J221" s="82" t="n">
        <v>0.006885412</v>
      </c>
      <c r="K221" s="82" t="n">
        <v>0.006720026</v>
      </c>
      <c r="L221" s="82" t="n">
        <v>0.00656777</v>
      </c>
      <c r="M221" s="82" t="n">
        <v>0.006426882</v>
      </c>
      <c r="N221" s="82" t="n">
        <v>0.006295938</v>
      </c>
      <c r="O221" s="82" t="n">
        <v>0.006173769</v>
      </c>
      <c r="P221" s="82" t="n">
        <v>0.006059398</v>
      </c>
      <c r="Q221" s="82" t="n">
        <v>0.005951997</v>
      </c>
      <c r="R221" s="82" t="n">
        <v>0.005850864</v>
      </c>
      <c r="S221" s="82" t="n">
        <v>0.005755392</v>
      </c>
      <c r="T221" s="82" t="n">
        <v>0.005665055</v>
      </c>
      <c r="U221" s="82" t="n">
        <v>0.005579396</v>
      </c>
      <c r="V221" s="82" t="n">
        <v>0.005498011</v>
      </c>
      <c r="W221" s="82" t="n">
        <v>0.005420547</v>
      </c>
      <c r="X221" s="82" t="n">
        <v>0.00534669</v>
      </c>
      <c r="Y221" s="82" t="n">
        <v>0.00527616</v>
      </c>
      <c r="Z221" s="82" t="n">
        <v>0.005208708</v>
      </c>
      <c r="AA221" s="82" t="n">
        <v>0.00514411</v>
      </c>
      <c r="AB221" s="82" t="n">
        <v>0.005082165</v>
      </c>
      <c r="AC221" s="82" t="n">
        <v>0.005022691</v>
      </c>
      <c r="AD221" s="82" t="n">
        <v>0.004965524</v>
      </c>
      <c r="AE221" s="82" t="n">
        <v>0</v>
      </c>
      <c r="AF221" s="82" t="n">
        <v>0</v>
      </c>
      <c r="AG221" s="82" t="n">
        <v>0</v>
      </c>
    </row>
    <row r="222" ht="15.75" customHeight="1" s="120">
      <c r="A222" s="88" t="inlineStr">
        <is>
          <t>Vermont</t>
        </is>
      </c>
      <c r="B222" s="89" t="inlineStr">
        <is>
          <t>Energy - CH4 - Coal Mining</t>
        </is>
      </c>
      <c r="C222" s="90" t="n">
        <v>0</v>
      </c>
      <c r="D222" s="90" t="n">
        <v>0</v>
      </c>
      <c r="E222" s="90" t="n">
        <v>0</v>
      </c>
      <c r="F222" s="90" t="n">
        <v>0</v>
      </c>
      <c r="G222" s="90" t="n">
        <v>0</v>
      </c>
      <c r="H222" s="90" t="n">
        <v>0</v>
      </c>
      <c r="I222" s="90" t="n">
        <v>0</v>
      </c>
      <c r="J222" s="90" t="n">
        <v>0</v>
      </c>
      <c r="K222" s="90" t="n">
        <v>0</v>
      </c>
      <c r="L222" s="90" t="n">
        <v>0</v>
      </c>
      <c r="M222" s="90" t="n">
        <v>0</v>
      </c>
      <c r="N222" s="90" t="n">
        <v>0</v>
      </c>
      <c r="O222" s="90" t="n">
        <v>0</v>
      </c>
      <c r="P222" s="90" t="n">
        <v>0</v>
      </c>
      <c r="Q222" s="90" t="n">
        <v>0</v>
      </c>
      <c r="R222" s="90" t="n">
        <v>0</v>
      </c>
      <c r="S222" s="90" t="n">
        <v>0</v>
      </c>
      <c r="T222" s="90" t="n">
        <v>0</v>
      </c>
      <c r="U222" s="90" t="n">
        <v>0</v>
      </c>
      <c r="V222" s="90" t="n">
        <v>0</v>
      </c>
      <c r="W222" s="90" t="n">
        <v>0</v>
      </c>
      <c r="X222" s="90" t="n">
        <v>0</v>
      </c>
      <c r="Y222" s="90" t="n">
        <v>0</v>
      </c>
      <c r="Z222" s="90" t="n">
        <v>0</v>
      </c>
      <c r="AA222" s="90" t="n">
        <v>0</v>
      </c>
      <c r="AB222" s="90" t="n">
        <v>0</v>
      </c>
      <c r="AC222" s="90" t="n">
        <v>0</v>
      </c>
      <c r="AD222" s="90" t="n">
        <v>0</v>
      </c>
      <c r="AE222" s="90" t="n">
        <v>0</v>
      </c>
      <c r="AF222" s="90" t="n">
        <v>0</v>
      </c>
      <c r="AG222" s="90" t="n">
        <v>0</v>
      </c>
    </row>
    <row r="223" ht="15.75" customHeight="1" s="120">
      <c r="A223" s="91" t="inlineStr">
        <is>
          <t>Vermont</t>
        </is>
      </c>
      <c r="B223" s="83" t="inlineStr">
        <is>
          <t>Energy - CH4 - Abandoned Coal Mines</t>
        </is>
      </c>
      <c r="C223" s="82" t="n">
        <v>0</v>
      </c>
      <c r="D223" s="82" t="n">
        <v>0</v>
      </c>
      <c r="E223" s="82" t="n">
        <v>0</v>
      </c>
      <c r="F223" s="82" t="n">
        <v>0</v>
      </c>
      <c r="G223" s="82" t="n">
        <v>0</v>
      </c>
      <c r="H223" s="82" t="n">
        <v>0</v>
      </c>
      <c r="I223" s="82" t="n">
        <v>0</v>
      </c>
      <c r="J223" s="82" t="n">
        <v>0</v>
      </c>
      <c r="K223" s="82" t="n">
        <v>0</v>
      </c>
      <c r="L223" s="82" t="n">
        <v>0</v>
      </c>
      <c r="M223" s="82" t="n">
        <v>0</v>
      </c>
      <c r="N223" s="82" t="n">
        <v>0</v>
      </c>
      <c r="O223" s="82" t="n">
        <v>0</v>
      </c>
      <c r="P223" s="82" t="n">
        <v>0</v>
      </c>
      <c r="Q223" s="82" t="n">
        <v>0</v>
      </c>
      <c r="R223" s="82" t="n">
        <v>0</v>
      </c>
      <c r="S223" s="82" t="n">
        <v>0</v>
      </c>
      <c r="T223" s="82" t="n">
        <v>0</v>
      </c>
      <c r="U223" s="82" t="n">
        <v>0</v>
      </c>
      <c r="V223" s="82" t="n">
        <v>0</v>
      </c>
      <c r="W223" s="82" t="n">
        <v>0</v>
      </c>
      <c r="X223" s="82" t="n">
        <v>0</v>
      </c>
      <c r="Y223" s="82" t="n">
        <v>0</v>
      </c>
      <c r="Z223" s="82" t="n">
        <v>0</v>
      </c>
      <c r="AA223" s="82" t="n">
        <v>0</v>
      </c>
      <c r="AB223" s="82" t="n">
        <v>0</v>
      </c>
      <c r="AC223" s="82" t="n">
        <v>0</v>
      </c>
      <c r="AD223" s="82" t="n">
        <v>0</v>
      </c>
      <c r="AE223" s="82" t="n">
        <v>0</v>
      </c>
      <c r="AF223" s="82" t="n">
        <v>0</v>
      </c>
      <c r="AG223" s="82" t="n">
        <v>0</v>
      </c>
    </row>
    <row r="224" ht="15.75" customHeight="1" s="120">
      <c r="A224" s="88" t="inlineStr">
        <is>
          <t>Vermont</t>
        </is>
      </c>
      <c r="B224" s="89" t="inlineStr">
        <is>
          <t>Energy - CH4 - Abandoned Coal Mines - Vented</t>
        </is>
      </c>
      <c r="C224" s="90" t="n">
        <v>0</v>
      </c>
      <c r="D224" s="90" t="n">
        <v>0</v>
      </c>
      <c r="E224" s="90" t="n">
        <v>0</v>
      </c>
      <c r="F224" s="90" t="n">
        <v>0</v>
      </c>
      <c r="G224" s="90" t="n">
        <v>0</v>
      </c>
      <c r="H224" s="90" t="n">
        <v>0</v>
      </c>
      <c r="I224" s="90" t="n">
        <v>0</v>
      </c>
      <c r="J224" s="90" t="n">
        <v>0</v>
      </c>
      <c r="K224" s="90" t="n">
        <v>0</v>
      </c>
      <c r="L224" s="90" t="n">
        <v>0</v>
      </c>
      <c r="M224" s="90" t="n">
        <v>0</v>
      </c>
      <c r="N224" s="90" t="n">
        <v>0</v>
      </c>
      <c r="O224" s="90" t="n">
        <v>0</v>
      </c>
      <c r="P224" s="90" t="n">
        <v>0</v>
      </c>
      <c r="Q224" s="90" t="n">
        <v>0</v>
      </c>
      <c r="R224" s="90" t="n">
        <v>0</v>
      </c>
      <c r="S224" s="90" t="n">
        <v>0</v>
      </c>
      <c r="T224" s="90" t="n">
        <v>0</v>
      </c>
      <c r="U224" s="90" t="n">
        <v>0</v>
      </c>
      <c r="V224" s="90" t="n">
        <v>0</v>
      </c>
      <c r="W224" s="90" t="n">
        <v>0</v>
      </c>
      <c r="X224" s="90" t="n">
        <v>0</v>
      </c>
      <c r="Y224" s="90" t="n">
        <v>0</v>
      </c>
      <c r="Z224" s="90" t="n">
        <v>0</v>
      </c>
      <c r="AA224" s="90" t="n">
        <v>0</v>
      </c>
      <c r="AB224" s="90" t="n">
        <v>0</v>
      </c>
      <c r="AC224" s="90" t="n">
        <v>0</v>
      </c>
      <c r="AD224" s="90" t="n">
        <v>0</v>
      </c>
      <c r="AE224" s="90" t="n">
        <v>0</v>
      </c>
      <c r="AF224" s="90" t="n">
        <v>0</v>
      </c>
      <c r="AG224" s="90" t="n">
        <v>0</v>
      </c>
    </row>
    <row r="225" ht="15.75" customHeight="1" s="120">
      <c r="A225" s="91" t="inlineStr">
        <is>
          <t>Vermont</t>
        </is>
      </c>
      <c r="B225" s="83" t="inlineStr">
        <is>
          <t>Energy - CH4 - Abandoned Coal Mines - Sealed</t>
        </is>
      </c>
      <c r="C225" s="82" t="n">
        <v>0</v>
      </c>
      <c r="D225" s="82" t="n">
        <v>0</v>
      </c>
      <c r="E225" s="82" t="n">
        <v>0</v>
      </c>
      <c r="F225" s="82" t="n">
        <v>0</v>
      </c>
      <c r="G225" s="82" t="n">
        <v>0</v>
      </c>
      <c r="H225" s="82" t="n">
        <v>0</v>
      </c>
      <c r="I225" s="82" t="n">
        <v>0</v>
      </c>
      <c r="J225" s="82" t="n">
        <v>0</v>
      </c>
      <c r="K225" s="82" t="n">
        <v>0</v>
      </c>
      <c r="L225" s="82" t="n">
        <v>0</v>
      </c>
      <c r="M225" s="82" t="n">
        <v>0</v>
      </c>
      <c r="N225" s="82" t="n">
        <v>0</v>
      </c>
      <c r="O225" s="82" t="n">
        <v>0</v>
      </c>
      <c r="P225" s="82" t="n">
        <v>0</v>
      </c>
      <c r="Q225" s="82" t="n">
        <v>0</v>
      </c>
      <c r="R225" s="82" t="n">
        <v>0</v>
      </c>
      <c r="S225" s="82" t="n">
        <v>0</v>
      </c>
      <c r="T225" s="82" t="n">
        <v>0</v>
      </c>
      <c r="U225" s="82" t="n">
        <v>0</v>
      </c>
      <c r="V225" s="82" t="n">
        <v>0</v>
      </c>
      <c r="W225" s="82" t="n">
        <v>0</v>
      </c>
      <c r="X225" s="82" t="n">
        <v>0</v>
      </c>
      <c r="Y225" s="82" t="n">
        <v>0</v>
      </c>
      <c r="Z225" s="82" t="n">
        <v>0</v>
      </c>
      <c r="AA225" s="82" t="n">
        <v>0</v>
      </c>
      <c r="AB225" s="82" t="n">
        <v>0</v>
      </c>
      <c r="AC225" s="82" t="n">
        <v>0</v>
      </c>
      <c r="AD225" s="82" t="n">
        <v>0</v>
      </c>
      <c r="AE225" s="82" t="n">
        <v>0</v>
      </c>
      <c r="AF225" s="82" t="n">
        <v>0</v>
      </c>
      <c r="AG225" s="82" t="n">
        <v>0</v>
      </c>
    </row>
    <row r="226" ht="15.75" customHeight="1" s="120">
      <c r="A226" s="88" t="inlineStr">
        <is>
          <t>Vermont</t>
        </is>
      </c>
      <c r="B226" s="89" t="inlineStr">
        <is>
          <t>Energy - CH4 - Abandoned Coal Mines - Flooded</t>
        </is>
      </c>
      <c r="C226" s="90" t="n">
        <v>0</v>
      </c>
      <c r="D226" s="90" t="n">
        <v>0</v>
      </c>
      <c r="E226" s="90" t="n">
        <v>0</v>
      </c>
      <c r="F226" s="90" t="n">
        <v>0</v>
      </c>
      <c r="G226" s="90" t="n">
        <v>0</v>
      </c>
      <c r="H226" s="90" t="n">
        <v>0</v>
      </c>
      <c r="I226" s="90" t="n">
        <v>0</v>
      </c>
      <c r="J226" s="90" t="n">
        <v>0</v>
      </c>
      <c r="K226" s="90" t="n">
        <v>0</v>
      </c>
      <c r="L226" s="90" t="n">
        <v>0</v>
      </c>
      <c r="M226" s="90" t="n">
        <v>0</v>
      </c>
      <c r="N226" s="90" t="n">
        <v>0</v>
      </c>
      <c r="O226" s="90" t="n">
        <v>0</v>
      </c>
      <c r="P226" s="90" t="n">
        <v>0</v>
      </c>
      <c r="Q226" s="90" t="n">
        <v>0</v>
      </c>
      <c r="R226" s="90" t="n">
        <v>0</v>
      </c>
      <c r="S226" s="90" t="n">
        <v>0</v>
      </c>
      <c r="T226" s="90" t="n">
        <v>0</v>
      </c>
      <c r="U226" s="90" t="n">
        <v>0</v>
      </c>
      <c r="V226" s="90" t="n">
        <v>0</v>
      </c>
      <c r="W226" s="90" t="n">
        <v>0</v>
      </c>
      <c r="X226" s="90" t="n">
        <v>0</v>
      </c>
      <c r="Y226" s="90" t="n">
        <v>0</v>
      </c>
      <c r="Z226" s="90" t="n">
        <v>0</v>
      </c>
      <c r="AA226" s="90" t="n">
        <v>0</v>
      </c>
      <c r="AB226" s="90" t="n">
        <v>0</v>
      </c>
      <c r="AC226" s="90" t="n">
        <v>0</v>
      </c>
      <c r="AD226" s="90" t="n">
        <v>0</v>
      </c>
      <c r="AE226" s="90" t="n">
        <v>0</v>
      </c>
      <c r="AF226" s="90" t="n">
        <v>0</v>
      </c>
      <c r="AG226" s="90" t="n">
        <v>0</v>
      </c>
    </row>
    <row r="227" ht="15.75" customHeight="1" s="120">
      <c r="A227" s="91" t="inlineStr">
        <is>
          <t>Virginia</t>
        </is>
      </c>
      <c r="B227" s="83" t="inlineStr">
        <is>
          <t>Energy - CH4 - Coal Mining</t>
        </is>
      </c>
      <c r="C227" s="82" t="n">
        <v>21.82246773</v>
      </c>
      <c r="D227" s="82" t="n">
        <v>19.038882</v>
      </c>
      <c r="E227" s="82" t="n">
        <v>19.36903715</v>
      </c>
      <c r="F227" s="82" t="n">
        <v>14.33926561</v>
      </c>
      <c r="G227" s="82" t="n">
        <v>12.64887995</v>
      </c>
      <c r="H227" s="82" t="n">
        <v>9.487868430000001</v>
      </c>
      <c r="I227" s="82" t="n">
        <v>9.351610444</v>
      </c>
      <c r="J227" s="82" t="n">
        <v>7.970675596</v>
      </c>
      <c r="K227" s="82" t="n">
        <v>6.611759045</v>
      </c>
      <c r="L227" s="82" t="n">
        <v>6.300646554</v>
      </c>
      <c r="M227" s="82" t="n">
        <v>5.706686764</v>
      </c>
      <c r="N227" s="82" t="n">
        <v>5.4421546</v>
      </c>
      <c r="O227" s="82" t="n">
        <v>5.310430355</v>
      </c>
      <c r="P227" s="82" t="n">
        <v>5.631474817</v>
      </c>
      <c r="Q227" s="82" t="n">
        <v>5.38692629</v>
      </c>
      <c r="R227" s="82" t="n">
        <v>4.157718356</v>
      </c>
      <c r="S227" s="82" t="n">
        <v>4.677482964</v>
      </c>
      <c r="T227" s="82" t="n">
        <v>4.78600758</v>
      </c>
      <c r="U227" s="82" t="n">
        <v>4.415035693</v>
      </c>
      <c r="V227" s="82" t="n">
        <v>3.852154768</v>
      </c>
      <c r="W227" s="82" t="n">
        <v>4.334129803</v>
      </c>
      <c r="X227" s="82" t="n">
        <v>4.074517045</v>
      </c>
      <c r="Y227" s="82" t="n">
        <v>3.120720392</v>
      </c>
      <c r="Z227" s="82" t="n">
        <v>3.876575216</v>
      </c>
      <c r="AA227" s="82" t="n">
        <v>3.325213627</v>
      </c>
      <c r="AB227" s="82" t="n">
        <v>3.050359204</v>
      </c>
      <c r="AC227" s="82" t="n">
        <v>3.188726357</v>
      </c>
      <c r="AD227" s="82" t="n">
        <v>3.644531241</v>
      </c>
      <c r="AE227" s="82" t="n">
        <v>0</v>
      </c>
      <c r="AF227" s="82" t="n">
        <v>0</v>
      </c>
      <c r="AG227" s="82" t="n">
        <v>0</v>
      </c>
    </row>
    <row r="228" ht="15.75" customHeight="1" s="120">
      <c r="A228" s="88" t="inlineStr">
        <is>
          <t>Virginia</t>
        </is>
      </c>
      <c r="B228" s="89" t="inlineStr">
        <is>
          <t>Energy - CH4 - Abandoned Coal Mines</t>
        </is>
      </c>
      <c r="C228" s="90" t="n">
        <v>0.169196217</v>
      </c>
      <c r="D228" s="90" t="n">
        <v>0.117052384</v>
      </c>
      <c r="E228" s="90" t="n">
        <v>0.090150469</v>
      </c>
      <c r="F228" s="90" t="n">
        <v>0.150067918</v>
      </c>
      <c r="G228" s="90" t="n">
        <v>0.205404388</v>
      </c>
      <c r="H228" s="90" t="n">
        <v>1.413907862</v>
      </c>
      <c r="I228" s="90" t="n">
        <v>1.384174916</v>
      </c>
      <c r="J228" s="90" t="n">
        <v>1.342744957</v>
      </c>
      <c r="K228" s="90" t="n">
        <v>1.114167292</v>
      </c>
      <c r="L228" s="90" t="n">
        <v>1.159791252</v>
      </c>
      <c r="M228" s="90" t="n">
        <v>1.005152836</v>
      </c>
      <c r="N228" s="90" t="n">
        <v>0.914632627</v>
      </c>
      <c r="O228" s="90" t="n">
        <v>0.990163695</v>
      </c>
      <c r="P228" s="90" t="n">
        <v>0.879526147</v>
      </c>
      <c r="Q228" s="90" t="n">
        <v>1.051804172</v>
      </c>
      <c r="R228" s="90" t="n">
        <v>0.920821923</v>
      </c>
      <c r="S228" s="90" t="n">
        <v>0.8416869890000001</v>
      </c>
      <c r="T228" s="90" t="n">
        <v>1.557053884</v>
      </c>
      <c r="U228" s="90" t="n">
        <v>1.522802174</v>
      </c>
      <c r="V228" s="90" t="n">
        <v>1.371269805</v>
      </c>
      <c r="W228" s="90" t="n">
        <v>2.091199154</v>
      </c>
      <c r="X228" s="90" t="n">
        <v>1.745774695</v>
      </c>
      <c r="Y228" s="90" t="n">
        <v>1.552898516</v>
      </c>
      <c r="Z228" s="90" t="n">
        <v>1.435608322</v>
      </c>
      <c r="AA228" s="90" t="n">
        <v>1.33720824</v>
      </c>
      <c r="AB228" s="90" t="n">
        <v>1.266943675</v>
      </c>
      <c r="AC228" s="90" t="n">
        <v>1.213023445</v>
      </c>
      <c r="AD228" s="90" t="n">
        <v>1.266841598</v>
      </c>
      <c r="AE228" s="90" t="n">
        <v>0</v>
      </c>
      <c r="AF228" s="90" t="n">
        <v>0</v>
      </c>
      <c r="AG228" s="90" t="n">
        <v>0</v>
      </c>
    </row>
    <row r="229" ht="15.75" customHeight="1" s="120">
      <c r="A229" s="91" t="inlineStr">
        <is>
          <t>Virginia</t>
        </is>
      </c>
      <c r="B229" s="83" t="inlineStr">
        <is>
          <t>Energy - CH4 - Abandoned Coal Mines - Vented</t>
        </is>
      </c>
      <c r="C229" s="82" t="n">
        <v>0.074365585</v>
      </c>
      <c r="D229" s="82" t="n">
        <v>0.05795797</v>
      </c>
      <c r="E229" s="82" t="n">
        <v>0.04949701</v>
      </c>
      <c r="F229" s="82" t="n">
        <v>0.05274175</v>
      </c>
      <c r="G229" s="82" t="n">
        <v>0.049736689</v>
      </c>
      <c r="H229" s="82" t="n">
        <v>0.153509446</v>
      </c>
      <c r="I229" s="82" t="n">
        <v>0.243501587</v>
      </c>
      <c r="J229" s="82" t="n">
        <v>0.225070471</v>
      </c>
      <c r="K229" s="82" t="n">
        <v>0.222611791</v>
      </c>
      <c r="L229" s="82" t="n">
        <v>0.202379348</v>
      </c>
      <c r="M229" s="82" t="n">
        <v>0.184560728</v>
      </c>
      <c r="N229" s="82" t="n">
        <v>0.172344183</v>
      </c>
      <c r="O229" s="82" t="n">
        <v>0.180091141</v>
      </c>
      <c r="P229" s="82" t="n">
        <v>0.164350675</v>
      </c>
      <c r="Q229" s="82" t="n">
        <v>0.183148753</v>
      </c>
      <c r="R229" s="82" t="n">
        <v>0.165180956</v>
      </c>
      <c r="S229" s="82" t="n">
        <v>0.153746645</v>
      </c>
      <c r="T229" s="82" t="n">
        <v>0.145657055</v>
      </c>
      <c r="U229" s="82" t="n">
        <v>0.160865431</v>
      </c>
      <c r="V229" s="82" t="n">
        <v>0.151415407</v>
      </c>
      <c r="W229" s="82" t="n">
        <v>0.2471406</v>
      </c>
      <c r="X229" s="82" t="n">
        <v>0.207819748</v>
      </c>
      <c r="Y229" s="82" t="n">
        <v>0.184008004</v>
      </c>
      <c r="Z229" s="82" t="n">
        <v>0.171961616</v>
      </c>
      <c r="AA229" s="82" t="n">
        <v>0.161548967</v>
      </c>
      <c r="AB229" s="82" t="n">
        <v>0.154222589</v>
      </c>
      <c r="AC229" s="82" t="n">
        <v>0.148645169</v>
      </c>
      <c r="AD229" s="82" t="n">
        <v>0.156321018</v>
      </c>
      <c r="AE229" s="82" t="n">
        <v>0</v>
      </c>
      <c r="AF229" s="82" t="n">
        <v>0</v>
      </c>
      <c r="AG229" s="82" t="n">
        <v>0</v>
      </c>
    </row>
    <row r="230" ht="15.75" customHeight="1" s="120">
      <c r="A230" s="88" t="inlineStr">
        <is>
          <t>Virginia</t>
        </is>
      </c>
      <c r="B230" s="89" t="inlineStr">
        <is>
          <t>Energy - CH4 - Abandoned Coal Mines - Sealed</t>
        </is>
      </c>
      <c r="C230" s="90" t="n">
        <v>0.013402369</v>
      </c>
      <c r="D230" s="90" t="n">
        <v>0.009897345</v>
      </c>
      <c r="E230" s="90" t="n">
        <v>0.008050079</v>
      </c>
      <c r="F230" s="90" t="n">
        <v>0.030499197</v>
      </c>
      <c r="G230" s="90" t="n">
        <v>0.058869573</v>
      </c>
      <c r="H230" s="90" t="n">
        <v>0.617454238</v>
      </c>
      <c r="I230" s="90" t="n">
        <v>0.582602674</v>
      </c>
      <c r="J230" s="90" t="n">
        <v>0.581792698</v>
      </c>
      <c r="K230" s="90" t="n">
        <v>0.495655988</v>
      </c>
      <c r="L230" s="90" t="n">
        <v>0.623080966</v>
      </c>
      <c r="M230" s="90" t="n">
        <v>0.549884052</v>
      </c>
      <c r="N230" s="90" t="n">
        <v>0.504753984</v>
      </c>
      <c r="O230" s="90" t="n">
        <v>0.5062252229999999</v>
      </c>
      <c r="P230" s="90" t="n">
        <v>0.464280709</v>
      </c>
      <c r="Q230" s="90" t="n">
        <v>0.500385308</v>
      </c>
      <c r="R230" s="90" t="n">
        <v>0.456222216</v>
      </c>
      <c r="S230" s="90" t="n">
        <v>0.42691557</v>
      </c>
      <c r="T230" s="90" t="n">
        <v>1.173992989</v>
      </c>
      <c r="U230" s="90" t="n">
        <v>1.033351714</v>
      </c>
      <c r="V230" s="90" t="n">
        <v>0.924829547</v>
      </c>
      <c r="W230" s="90" t="n">
        <v>1.057961601</v>
      </c>
      <c r="X230" s="90" t="n">
        <v>0.937086809</v>
      </c>
      <c r="Y230" s="90" t="n">
        <v>0.876631951</v>
      </c>
      <c r="Z230" s="90" t="n">
        <v>0.821977111</v>
      </c>
      <c r="AA230" s="90" t="n">
        <v>0.777115958</v>
      </c>
      <c r="AB230" s="90" t="n">
        <v>0.742494808</v>
      </c>
      <c r="AC230" s="90" t="n">
        <v>0.714275682</v>
      </c>
      <c r="AD230" s="90" t="n">
        <v>0.714766843</v>
      </c>
      <c r="AE230" s="90" t="n">
        <v>0</v>
      </c>
      <c r="AF230" s="90" t="n">
        <v>0</v>
      </c>
      <c r="AG230" s="90" t="n">
        <v>0</v>
      </c>
    </row>
    <row r="231" ht="15.75" customHeight="1" s="120">
      <c r="A231" s="91" t="inlineStr">
        <is>
          <t>Virginia</t>
        </is>
      </c>
      <c r="B231" s="83" t="inlineStr">
        <is>
          <t>Energy - CH4 - Abandoned Coal Mines - Flooded</t>
        </is>
      </c>
      <c r="C231" s="82" t="n">
        <v>0.081428263</v>
      </c>
      <c r="D231" s="82" t="n">
        <v>0.049197069</v>
      </c>
      <c r="E231" s="82" t="n">
        <v>0.03260338</v>
      </c>
      <c r="F231" s="82" t="n">
        <v>0.066826971</v>
      </c>
      <c r="G231" s="82" t="n">
        <v>0.096798126</v>
      </c>
      <c r="H231" s="82" t="n">
        <v>0.642944179</v>
      </c>
      <c r="I231" s="82" t="n">
        <v>0.558070654</v>
      </c>
      <c r="J231" s="82" t="n">
        <v>0.535881788</v>
      </c>
      <c r="K231" s="82" t="n">
        <v>0.395899512</v>
      </c>
      <c r="L231" s="82" t="n">
        <v>0.334330938</v>
      </c>
      <c r="M231" s="82" t="n">
        <v>0.270708057</v>
      </c>
      <c r="N231" s="82" t="n">
        <v>0.23753446</v>
      </c>
      <c r="O231" s="82" t="n">
        <v>0.303847332</v>
      </c>
      <c r="P231" s="82" t="n">
        <v>0.250894762</v>
      </c>
      <c r="Q231" s="82" t="n">
        <v>0.368270112</v>
      </c>
      <c r="R231" s="82" t="n">
        <v>0.29941875</v>
      </c>
      <c r="S231" s="82" t="n">
        <v>0.261024774</v>
      </c>
      <c r="T231" s="82" t="n">
        <v>0.23740384</v>
      </c>
      <c r="U231" s="82" t="n">
        <v>0.328585029</v>
      </c>
      <c r="V231" s="82" t="n">
        <v>0.295024852</v>
      </c>
      <c r="W231" s="82" t="n">
        <v>0.786096952</v>
      </c>
      <c r="X231" s="82" t="n">
        <v>0.6008681380000001</v>
      </c>
      <c r="Y231" s="82" t="n">
        <v>0.49225856</v>
      </c>
      <c r="Z231" s="82" t="n">
        <v>0.441669595</v>
      </c>
      <c r="AA231" s="82" t="n">
        <v>0.398543315</v>
      </c>
      <c r="AB231" s="82" t="n">
        <v>0.370226278</v>
      </c>
      <c r="AC231" s="82" t="n">
        <v>0.350102594</v>
      </c>
      <c r="AD231" s="82" t="n">
        <v>0.395753737</v>
      </c>
      <c r="AE231" s="82" t="n">
        <v>0</v>
      </c>
      <c r="AF231" s="82" t="n">
        <v>0</v>
      </c>
      <c r="AG231" s="82" t="n">
        <v>0</v>
      </c>
    </row>
    <row r="232" ht="15.75" customHeight="1" s="120">
      <c r="A232" s="88" t="inlineStr">
        <is>
          <t>Washington</t>
        </is>
      </c>
      <c r="B232" s="89" t="inlineStr">
        <is>
          <t>Energy - CH4 - Coal Mining</t>
        </is>
      </c>
      <c r="C232" s="90" t="n">
        <v>0.087995596</v>
      </c>
      <c r="D232" s="90" t="n">
        <v>0.090494171</v>
      </c>
      <c r="E232" s="90" t="n">
        <v>0.09239449600000001</v>
      </c>
      <c r="F232" s="90" t="n">
        <v>0.083385548</v>
      </c>
      <c r="G232" s="90" t="n">
        <v>0.086095271</v>
      </c>
      <c r="H232" s="90" t="n">
        <v>0.085655381</v>
      </c>
      <c r="I232" s="90" t="n">
        <v>0.080323914</v>
      </c>
      <c r="J232" s="90" t="n">
        <v>0.079092222</v>
      </c>
      <c r="K232" s="90" t="n">
        <v>0.081608393</v>
      </c>
      <c r="L232" s="90" t="n">
        <v>0.072159556</v>
      </c>
      <c r="M232" s="90" t="n">
        <v>0.075133212</v>
      </c>
      <c r="N232" s="90" t="n">
        <v>0.081366365</v>
      </c>
      <c r="O232" s="90" t="n">
        <v>0.102529561</v>
      </c>
      <c r="P232" s="90" t="n">
        <v>0.109655779</v>
      </c>
      <c r="Q232" s="90" t="n">
        <v>0.099467927</v>
      </c>
      <c r="R232" s="90" t="n">
        <v>0.09265843</v>
      </c>
      <c r="S232" s="90" t="n">
        <v>0.045396648</v>
      </c>
      <c r="T232" s="90" t="n">
        <v>0</v>
      </c>
      <c r="U232" s="90" t="n">
        <v>0</v>
      </c>
      <c r="V232" s="90" t="n">
        <v>0</v>
      </c>
      <c r="W232" s="90" t="n">
        <v>0</v>
      </c>
      <c r="X232" s="90" t="n">
        <v>0</v>
      </c>
      <c r="Y232" s="90" t="n">
        <v>0</v>
      </c>
      <c r="Z232" s="90" t="n">
        <v>0</v>
      </c>
      <c r="AA232" s="90" t="n">
        <v>0</v>
      </c>
      <c r="AB232" s="90" t="n">
        <v>0</v>
      </c>
      <c r="AC232" s="90" t="n">
        <v>0</v>
      </c>
      <c r="AD232" s="90" t="n">
        <v>0</v>
      </c>
      <c r="AE232" s="90" t="n">
        <v>0</v>
      </c>
      <c r="AF232" s="90" t="n">
        <v>0</v>
      </c>
      <c r="AG232" s="90" t="n">
        <v>0</v>
      </c>
    </row>
    <row r="233" ht="15.75" customHeight="1" s="120">
      <c r="A233" s="91" t="inlineStr">
        <is>
          <t>Washington</t>
        </is>
      </c>
      <c r="B233" s="83" t="inlineStr">
        <is>
          <t>Energy - CH4 - Abandoned Coal Mines</t>
        </is>
      </c>
      <c r="C233" s="82" t="n">
        <v>0</v>
      </c>
      <c r="D233" s="82" t="n">
        <v>0</v>
      </c>
      <c r="E233" s="82" t="n">
        <v>0</v>
      </c>
      <c r="F233" s="82" t="n">
        <v>0</v>
      </c>
      <c r="G233" s="82" t="n">
        <v>0</v>
      </c>
      <c r="H233" s="82" t="n">
        <v>0</v>
      </c>
      <c r="I233" s="82" t="n">
        <v>0</v>
      </c>
      <c r="J233" s="82" t="n">
        <v>0</v>
      </c>
      <c r="K233" s="82" t="n">
        <v>0</v>
      </c>
      <c r="L233" s="82" t="n">
        <v>0</v>
      </c>
      <c r="M233" s="82" t="n">
        <v>0</v>
      </c>
      <c r="N233" s="82" t="n">
        <v>0</v>
      </c>
      <c r="O233" s="82" t="n">
        <v>0</v>
      </c>
      <c r="P233" s="82" t="n">
        <v>0</v>
      </c>
      <c r="Q233" s="82" t="n">
        <v>0</v>
      </c>
      <c r="R233" s="82" t="n">
        <v>0</v>
      </c>
      <c r="S233" s="82" t="n">
        <v>0</v>
      </c>
      <c r="T233" s="82" t="n">
        <v>0</v>
      </c>
      <c r="U233" s="82" t="n">
        <v>0</v>
      </c>
      <c r="V233" s="82" t="n">
        <v>0</v>
      </c>
      <c r="W233" s="82" t="n">
        <v>0</v>
      </c>
      <c r="X233" s="82" t="n">
        <v>0</v>
      </c>
      <c r="Y233" s="82" t="n">
        <v>0</v>
      </c>
      <c r="Z233" s="82" t="n">
        <v>0</v>
      </c>
      <c r="AA233" s="82" t="n">
        <v>0</v>
      </c>
      <c r="AB233" s="82" t="n">
        <v>0</v>
      </c>
      <c r="AC233" s="82" t="n">
        <v>0</v>
      </c>
      <c r="AD233" s="82" t="n">
        <v>0</v>
      </c>
      <c r="AE233" s="82" t="n">
        <v>0</v>
      </c>
      <c r="AF233" s="82" t="n">
        <v>0</v>
      </c>
      <c r="AG233" s="82" t="n">
        <v>0</v>
      </c>
    </row>
    <row r="234" ht="15.75" customHeight="1" s="120">
      <c r="A234" s="88" t="inlineStr">
        <is>
          <t>Washington</t>
        </is>
      </c>
      <c r="B234" s="89" t="inlineStr">
        <is>
          <t>Energy - CH4 - Abandoned Coal Mines - Vented</t>
        </is>
      </c>
      <c r="C234" s="90" t="n">
        <v>0</v>
      </c>
      <c r="D234" s="90" t="n">
        <v>0</v>
      </c>
      <c r="E234" s="90" t="n">
        <v>0</v>
      </c>
      <c r="F234" s="90" t="n">
        <v>0</v>
      </c>
      <c r="G234" s="90" t="n">
        <v>0</v>
      </c>
      <c r="H234" s="90" t="n">
        <v>0</v>
      </c>
      <c r="I234" s="90" t="n">
        <v>0</v>
      </c>
      <c r="J234" s="90" t="n">
        <v>0</v>
      </c>
      <c r="K234" s="90" t="n">
        <v>0</v>
      </c>
      <c r="L234" s="90" t="n">
        <v>0</v>
      </c>
      <c r="M234" s="90" t="n">
        <v>0</v>
      </c>
      <c r="N234" s="90" t="n">
        <v>0</v>
      </c>
      <c r="O234" s="90" t="n">
        <v>0</v>
      </c>
      <c r="P234" s="90" t="n">
        <v>0</v>
      </c>
      <c r="Q234" s="90" t="n">
        <v>0</v>
      </c>
      <c r="R234" s="90" t="n">
        <v>0</v>
      </c>
      <c r="S234" s="90" t="n">
        <v>0</v>
      </c>
      <c r="T234" s="90" t="n">
        <v>0</v>
      </c>
      <c r="U234" s="90" t="n">
        <v>0</v>
      </c>
      <c r="V234" s="90" t="n">
        <v>0</v>
      </c>
      <c r="W234" s="90" t="n">
        <v>0</v>
      </c>
      <c r="X234" s="90" t="n">
        <v>0</v>
      </c>
      <c r="Y234" s="90" t="n">
        <v>0</v>
      </c>
      <c r="Z234" s="90" t="n">
        <v>0</v>
      </c>
      <c r="AA234" s="90" t="n">
        <v>0</v>
      </c>
      <c r="AB234" s="90" t="n">
        <v>0</v>
      </c>
      <c r="AC234" s="90" t="n">
        <v>0</v>
      </c>
      <c r="AD234" s="90" t="n">
        <v>0</v>
      </c>
      <c r="AE234" s="90" t="n">
        <v>0</v>
      </c>
      <c r="AF234" s="90" t="n">
        <v>0</v>
      </c>
      <c r="AG234" s="90" t="n">
        <v>0</v>
      </c>
    </row>
    <row r="235" ht="15.75" customHeight="1" s="120">
      <c r="A235" s="91" t="inlineStr">
        <is>
          <t>Washington</t>
        </is>
      </c>
      <c r="B235" s="83" t="inlineStr">
        <is>
          <t>Energy - CH4 - Abandoned Coal Mines - Sealed</t>
        </is>
      </c>
      <c r="C235" s="82" t="n">
        <v>0</v>
      </c>
      <c r="D235" s="82" t="n">
        <v>0</v>
      </c>
      <c r="E235" s="82" t="n">
        <v>0</v>
      </c>
      <c r="F235" s="82" t="n">
        <v>0</v>
      </c>
      <c r="G235" s="82" t="n">
        <v>0</v>
      </c>
      <c r="H235" s="82" t="n">
        <v>0</v>
      </c>
      <c r="I235" s="82" t="n">
        <v>0</v>
      </c>
      <c r="J235" s="82" t="n">
        <v>0</v>
      </c>
      <c r="K235" s="82" t="n">
        <v>0</v>
      </c>
      <c r="L235" s="82" t="n">
        <v>0</v>
      </c>
      <c r="M235" s="82" t="n">
        <v>0</v>
      </c>
      <c r="N235" s="82" t="n">
        <v>0</v>
      </c>
      <c r="O235" s="82" t="n">
        <v>0</v>
      </c>
      <c r="P235" s="82" t="n">
        <v>0</v>
      </c>
      <c r="Q235" s="82" t="n">
        <v>0</v>
      </c>
      <c r="R235" s="82" t="n">
        <v>0</v>
      </c>
      <c r="S235" s="82" t="n">
        <v>0</v>
      </c>
      <c r="T235" s="82" t="n">
        <v>0</v>
      </c>
      <c r="U235" s="82" t="n">
        <v>0</v>
      </c>
      <c r="V235" s="82" t="n">
        <v>0</v>
      </c>
      <c r="W235" s="82" t="n">
        <v>0</v>
      </c>
      <c r="X235" s="82" t="n">
        <v>0</v>
      </c>
      <c r="Y235" s="82" t="n">
        <v>0</v>
      </c>
      <c r="Z235" s="82" t="n">
        <v>0</v>
      </c>
      <c r="AA235" s="82" t="n">
        <v>0</v>
      </c>
      <c r="AB235" s="82" t="n">
        <v>0</v>
      </c>
      <c r="AC235" s="82" t="n">
        <v>0</v>
      </c>
      <c r="AD235" s="82" t="n">
        <v>0</v>
      </c>
      <c r="AE235" s="82" t="n">
        <v>0</v>
      </c>
      <c r="AF235" s="82" t="n">
        <v>0</v>
      </c>
      <c r="AG235" s="82" t="n">
        <v>0</v>
      </c>
    </row>
    <row r="236" ht="15.75" customHeight="1" s="120">
      <c r="A236" s="88" t="inlineStr">
        <is>
          <t>Washington</t>
        </is>
      </c>
      <c r="B236" s="89" t="inlineStr">
        <is>
          <t>Energy - CH4 - Abandoned Coal Mines - Flooded</t>
        </is>
      </c>
      <c r="C236" s="90" t="n">
        <v>0</v>
      </c>
      <c r="D236" s="90" t="n">
        <v>0</v>
      </c>
      <c r="E236" s="90" t="n">
        <v>0</v>
      </c>
      <c r="F236" s="90" t="n">
        <v>0</v>
      </c>
      <c r="G236" s="90" t="n">
        <v>0</v>
      </c>
      <c r="H236" s="90" t="n">
        <v>0</v>
      </c>
      <c r="I236" s="90" t="n">
        <v>0</v>
      </c>
      <c r="J236" s="90" t="n">
        <v>0</v>
      </c>
      <c r="K236" s="90" t="n">
        <v>0</v>
      </c>
      <c r="L236" s="90" t="n">
        <v>0</v>
      </c>
      <c r="M236" s="90" t="n">
        <v>0</v>
      </c>
      <c r="N236" s="90" t="n">
        <v>0</v>
      </c>
      <c r="O236" s="90" t="n">
        <v>0</v>
      </c>
      <c r="P236" s="90" t="n">
        <v>0</v>
      </c>
      <c r="Q236" s="90" t="n">
        <v>0</v>
      </c>
      <c r="R236" s="90" t="n">
        <v>0</v>
      </c>
      <c r="S236" s="90" t="n">
        <v>0</v>
      </c>
      <c r="T236" s="90" t="n">
        <v>0</v>
      </c>
      <c r="U236" s="90" t="n">
        <v>0</v>
      </c>
      <c r="V236" s="90" t="n">
        <v>0</v>
      </c>
      <c r="W236" s="90" t="n">
        <v>0</v>
      </c>
      <c r="X236" s="90" t="n">
        <v>0</v>
      </c>
      <c r="Y236" s="90" t="n">
        <v>0</v>
      </c>
      <c r="Z236" s="90" t="n">
        <v>0</v>
      </c>
      <c r="AA236" s="90" t="n">
        <v>0</v>
      </c>
      <c r="AB236" s="90" t="n">
        <v>0</v>
      </c>
      <c r="AC236" s="90" t="n">
        <v>0</v>
      </c>
      <c r="AD236" s="90" t="n">
        <v>0</v>
      </c>
      <c r="AE236" s="90" t="n">
        <v>0</v>
      </c>
      <c r="AF236" s="90" t="n">
        <v>0</v>
      </c>
      <c r="AG236" s="90" t="n">
        <v>0</v>
      </c>
    </row>
    <row r="237" ht="15.75" customHeight="1" s="120">
      <c r="A237" s="91" t="inlineStr">
        <is>
          <t>West Virginia</t>
        </is>
      </c>
      <c r="B237" s="83" t="inlineStr">
        <is>
          <t>Energy - CH4 - Coal Mining</t>
        </is>
      </c>
      <c r="C237" s="82" t="n">
        <v>23.19714716</v>
      </c>
      <c r="D237" s="82" t="n">
        <v>22.64291176</v>
      </c>
      <c r="E237" s="82" t="n">
        <v>21.82208876</v>
      </c>
      <c r="F237" s="82" t="n">
        <v>15.83702988</v>
      </c>
      <c r="G237" s="82" t="n">
        <v>14.50571035</v>
      </c>
      <c r="H237" s="82" t="n">
        <v>14.45277242</v>
      </c>
      <c r="I237" s="82" t="n">
        <v>17.21145737</v>
      </c>
      <c r="J237" s="82" t="n">
        <v>15.87307175</v>
      </c>
      <c r="K237" s="82" t="n">
        <v>16.82467159</v>
      </c>
      <c r="L237" s="82" t="n">
        <v>15.8938329</v>
      </c>
      <c r="M237" s="82" t="n">
        <v>14.45804527</v>
      </c>
      <c r="N237" s="82" t="n">
        <v>15.71778167</v>
      </c>
      <c r="O237" s="82" t="n">
        <v>14.2882972</v>
      </c>
      <c r="P237" s="82" t="n">
        <v>13.2329353</v>
      </c>
      <c r="Q237" s="82" t="n">
        <v>13.70187615</v>
      </c>
      <c r="R237" s="82" t="n">
        <v>14.48095156</v>
      </c>
      <c r="S237" s="82" t="n">
        <v>13.93152045</v>
      </c>
      <c r="T237" s="82" t="n">
        <v>14.0276153</v>
      </c>
      <c r="U237" s="82" t="n">
        <v>17.69453897</v>
      </c>
      <c r="V237" s="82" t="n">
        <v>19.50836833</v>
      </c>
      <c r="W237" s="82" t="n">
        <v>19.55445548</v>
      </c>
      <c r="X237" s="82" t="n">
        <v>17.22022357</v>
      </c>
      <c r="Y237" s="82" t="n">
        <v>16.14962482</v>
      </c>
      <c r="Z237" s="82" t="n">
        <v>15.82162461</v>
      </c>
      <c r="AA237" s="82" t="n">
        <v>17.9286973</v>
      </c>
      <c r="AB237" s="82" t="n">
        <v>17.37382849</v>
      </c>
      <c r="AC237" s="82" t="n">
        <v>15.3774304</v>
      </c>
      <c r="AD237" s="82" t="n">
        <v>15.78822893</v>
      </c>
      <c r="AE237" s="82" t="n">
        <v>0</v>
      </c>
      <c r="AF237" s="82" t="n">
        <v>0</v>
      </c>
      <c r="AG237" s="82" t="n">
        <v>0</v>
      </c>
    </row>
    <row r="238" ht="15.75" customHeight="1" s="120">
      <c r="A238" s="88" t="inlineStr">
        <is>
          <t>West Virginia</t>
        </is>
      </c>
      <c r="B238" s="89" t="inlineStr">
        <is>
          <t>Energy - CH4 - Abandoned Coal Mines</t>
        </is>
      </c>
      <c r="C238" s="90" t="n">
        <v>3.690650738</v>
      </c>
      <c r="D238" s="90" t="n">
        <v>3.259017984</v>
      </c>
      <c r="E238" s="90" t="n">
        <v>3.699197717</v>
      </c>
      <c r="F238" s="90" t="n">
        <v>3.62100246</v>
      </c>
      <c r="G238" s="90" t="n">
        <v>3.719776853</v>
      </c>
      <c r="H238" s="90" t="n">
        <v>3.492189176</v>
      </c>
      <c r="I238" s="90" t="n">
        <v>3.079455606</v>
      </c>
      <c r="J238" s="90" t="n">
        <v>3.33708732</v>
      </c>
      <c r="K238" s="90" t="n">
        <v>3.078283402</v>
      </c>
      <c r="L238" s="90" t="n">
        <v>2.951893455</v>
      </c>
      <c r="M238" s="90" t="n">
        <v>2.77790393</v>
      </c>
      <c r="N238" s="90" t="n">
        <v>2.724242799</v>
      </c>
      <c r="O238" s="90" t="n">
        <v>2.717169214</v>
      </c>
      <c r="P238" s="90" t="n">
        <v>2.82960799</v>
      </c>
      <c r="Q238" s="90" t="n">
        <v>2.650492482</v>
      </c>
      <c r="R238" s="90" t="n">
        <v>2.53221539</v>
      </c>
      <c r="S238" s="90" t="n">
        <v>2.615690818</v>
      </c>
      <c r="T238" s="90" t="n">
        <v>2.552251256</v>
      </c>
      <c r="U238" s="90" t="n">
        <v>2.486686257</v>
      </c>
      <c r="V238" s="90" t="n">
        <v>2.650135017</v>
      </c>
      <c r="W238" s="90" t="n">
        <v>2.562363519</v>
      </c>
      <c r="X238" s="90" t="n">
        <v>2.731262168</v>
      </c>
      <c r="Y238" s="90" t="n">
        <v>2.551541016</v>
      </c>
      <c r="Z238" s="90" t="n">
        <v>2.831501887</v>
      </c>
      <c r="AA238" s="90" t="n">
        <v>2.619080286</v>
      </c>
      <c r="AB238" s="90" t="n">
        <v>2.490120133</v>
      </c>
      <c r="AC238" s="90" t="n">
        <v>2.45243008</v>
      </c>
      <c r="AD238" s="90" t="n">
        <v>2.369849916</v>
      </c>
      <c r="AE238" s="90" t="n">
        <v>0</v>
      </c>
      <c r="AF238" s="90" t="n">
        <v>0</v>
      </c>
      <c r="AG238" s="90" t="n">
        <v>0</v>
      </c>
    </row>
    <row r="239" ht="15.75" customHeight="1" s="120">
      <c r="A239" s="91" t="inlineStr">
        <is>
          <t>West Virginia</t>
        </is>
      </c>
      <c r="B239" s="83" t="inlineStr">
        <is>
          <t>Energy - CH4 - Abandoned Coal Mines - Vented</t>
        </is>
      </c>
      <c r="C239" s="82" t="n">
        <v>0.687405397</v>
      </c>
      <c r="D239" s="82" t="n">
        <v>0.630473818</v>
      </c>
      <c r="E239" s="82" t="n">
        <v>0.649372751</v>
      </c>
      <c r="F239" s="82" t="n">
        <v>0.738539861</v>
      </c>
      <c r="G239" s="82" t="n">
        <v>0.734649553</v>
      </c>
      <c r="H239" s="82" t="n">
        <v>0.684177747</v>
      </c>
      <c r="I239" s="82" t="n">
        <v>0.671135943</v>
      </c>
      <c r="J239" s="82" t="n">
        <v>0.669680956</v>
      </c>
      <c r="K239" s="82" t="n">
        <v>0.638139374</v>
      </c>
      <c r="L239" s="82" t="n">
        <v>0.651628694</v>
      </c>
      <c r="M239" s="82" t="n">
        <v>0.618206159</v>
      </c>
      <c r="N239" s="82" t="n">
        <v>0.599284264</v>
      </c>
      <c r="O239" s="82" t="n">
        <v>0.593627722</v>
      </c>
      <c r="P239" s="82" t="n">
        <v>0.601914079</v>
      </c>
      <c r="Q239" s="82" t="n">
        <v>0.5740852</v>
      </c>
      <c r="R239" s="82" t="n">
        <v>0.554238661</v>
      </c>
      <c r="S239" s="82" t="n">
        <v>0.559363036</v>
      </c>
      <c r="T239" s="82" t="n">
        <v>0.547414539</v>
      </c>
      <c r="U239" s="82" t="n">
        <v>0.535272113</v>
      </c>
      <c r="V239" s="82" t="n">
        <v>0.54701794</v>
      </c>
      <c r="W239" s="82" t="n">
        <v>0.533638901</v>
      </c>
      <c r="X239" s="82" t="n">
        <v>0.553171759</v>
      </c>
      <c r="Y239" s="82" t="n">
        <v>0.527280606</v>
      </c>
      <c r="Z239" s="82" t="n">
        <v>0.561194239</v>
      </c>
      <c r="AA239" s="82" t="n">
        <v>0.531133563</v>
      </c>
      <c r="AB239" s="82" t="n">
        <v>0.512003253</v>
      </c>
      <c r="AC239" s="82" t="n">
        <v>0.504823751</v>
      </c>
      <c r="AD239" s="82" t="n">
        <v>0.49188743</v>
      </c>
      <c r="AE239" s="82" t="n">
        <v>0</v>
      </c>
      <c r="AF239" s="82" t="n">
        <v>0</v>
      </c>
      <c r="AG239" s="82" t="n">
        <v>0</v>
      </c>
    </row>
    <row r="240" ht="15.75" customHeight="1" s="120">
      <c r="A240" s="88" t="inlineStr">
        <is>
          <t>West Virginia</t>
        </is>
      </c>
      <c r="B240" s="89" t="inlineStr">
        <is>
          <t>Energy - CH4 - Abandoned Coal Mines - Sealed</t>
        </is>
      </c>
      <c r="C240" s="90" t="n">
        <v>1.296777692</v>
      </c>
      <c r="D240" s="90" t="n">
        <v>1.210261302</v>
      </c>
      <c r="E240" s="90" t="n">
        <v>1.275467722</v>
      </c>
      <c r="F240" s="90" t="n">
        <v>1.156682722</v>
      </c>
      <c r="G240" s="90" t="n">
        <v>1.332455824</v>
      </c>
      <c r="H240" s="90" t="n">
        <v>1.247937914</v>
      </c>
      <c r="I240" s="90" t="n">
        <v>1.140559221</v>
      </c>
      <c r="J240" s="90" t="n">
        <v>1.426956367</v>
      </c>
      <c r="K240" s="90" t="n">
        <v>1.310796254</v>
      </c>
      <c r="L240" s="90" t="n">
        <v>1.268403528</v>
      </c>
      <c r="M240" s="90" t="n">
        <v>1.190178043</v>
      </c>
      <c r="N240" s="90" t="n">
        <v>1.149287213</v>
      </c>
      <c r="O240" s="90" t="n">
        <v>1.145898529</v>
      </c>
      <c r="P240" s="90" t="n">
        <v>1.193844052</v>
      </c>
      <c r="Q240" s="90" t="n">
        <v>1.119323478</v>
      </c>
      <c r="R240" s="90" t="n">
        <v>1.069126802</v>
      </c>
      <c r="S240" s="90" t="n">
        <v>1.104970211</v>
      </c>
      <c r="T240" s="90" t="n">
        <v>1.075454252</v>
      </c>
      <c r="U240" s="90" t="n">
        <v>1.04617616</v>
      </c>
      <c r="V240" s="90" t="n">
        <v>1.135242042</v>
      </c>
      <c r="W240" s="90" t="n">
        <v>1.092127139</v>
      </c>
      <c r="X240" s="90" t="n">
        <v>1.152452738</v>
      </c>
      <c r="Y240" s="90" t="n">
        <v>1.078152022</v>
      </c>
      <c r="Z240" s="90" t="n">
        <v>1.183986722</v>
      </c>
      <c r="AA240" s="90" t="n">
        <v>1.098233737</v>
      </c>
      <c r="AB240" s="90" t="n">
        <v>1.045417031</v>
      </c>
      <c r="AC240" s="90" t="n">
        <v>1.028494665</v>
      </c>
      <c r="AD240" s="90" t="n">
        <v>0.994284205</v>
      </c>
      <c r="AE240" s="90" t="n">
        <v>0</v>
      </c>
      <c r="AF240" s="90" t="n">
        <v>0</v>
      </c>
      <c r="AG240" s="90" t="n">
        <v>0</v>
      </c>
    </row>
    <row r="241" ht="15.75" customHeight="1" s="120">
      <c r="A241" s="91" t="inlineStr">
        <is>
          <t>West Virginia</t>
        </is>
      </c>
      <c r="B241" s="83" t="inlineStr">
        <is>
          <t>Energy - CH4 - Abandoned Coal Mines - Flooded</t>
        </is>
      </c>
      <c r="C241" s="82" t="n">
        <v>1.706467648</v>
      </c>
      <c r="D241" s="82" t="n">
        <v>1.418282864</v>
      </c>
      <c r="E241" s="82" t="n">
        <v>1.774357244</v>
      </c>
      <c r="F241" s="82" t="n">
        <v>1.725779877</v>
      </c>
      <c r="G241" s="82" t="n">
        <v>1.652671476</v>
      </c>
      <c r="H241" s="82" t="n">
        <v>1.560073515</v>
      </c>
      <c r="I241" s="82" t="n">
        <v>1.267760442</v>
      </c>
      <c r="J241" s="82" t="n">
        <v>1.240449997</v>
      </c>
      <c r="K241" s="82" t="n">
        <v>1.129347774</v>
      </c>
      <c r="L241" s="82" t="n">
        <v>1.031861233</v>
      </c>
      <c r="M241" s="82" t="n">
        <v>0.969519727</v>
      </c>
      <c r="N241" s="82" t="n">
        <v>0.975671322</v>
      </c>
      <c r="O241" s="82" t="n">
        <v>0.977642962</v>
      </c>
      <c r="P241" s="82" t="n">
        <v>1.03384986</v>
      </c>
      <c r="Q241" s="82" t="n">
        <v>0.957083805</v>
      </c>
      <c r="R241" s="82" t="n">
        <v>0.908849927</v>
      </c>
      <c r="S241" s="82" t="n">
        <v>0.951357571</v>
      </c>
      <c r="T241" s="82" t="n">
        <v>0.929382465</v>
      </c>
      <c r="U241" s="82" t="n">
        <v>0.905237985</v>
      </c>
      <c r="V241" s="82" t="n">
        <v>0.9678750350000001</v>
      </c>
      <c r="W241" s="82" t="n">
        <v>0.936597478</v>
      </c>
      <c r="X241" s="82" t="n">
        <v>1.025637671</v>
      </c>
      <c r="Y241" s="82" t="n">
        <v>0.946108389</v>
      </c>
      <c r="Z241" s="82" t="n">
        <v>1.086320927</v>
      </c>
      <c r="AA241" s="82" t="n">
        <v>0.989712987</v>
      </c>
      <c r="AB241" s="82" t="n">
        <v>0.932699849</v>
      </c>
      <c r="AC241" s="82" t="n">
        <v>0.919111664</v>
      </c>
      <c r="AD241" s="82" t="n">
        <v>0.88367828</v>
      </c>
      <c r="AE241" s="82" t="n">
        <v>0</v>
      </c>
      <c r="AF241" s="82" t="n">
        <v>0</v>
      </c>
      <c r="AG241" s="82" t="n">
        <v>0</v>
      </c>
    </row>
    <row r="242" ht="15.75" customHeight="1" s="120">
      <c r="A242" s="88" t="inlineStr">
        <is>
          <t>Wisconsin</t>
        </is>
      </c>
      <c r="B242" s="89" t="inlineStr">
        <is>
          <t>Energy - CH4 - Coal Mining</t>
        </is>
      </c>
      <c r="C242" s="90" t="n">
        <v>0</v>
      </c>
      <c r="D242" s="90" t="n">
        <v>0</v>
      </c>
      <c r="E242" s="90" t="n">
        <v>0</v>
      </c>
      <c r="F242" s="90" t="n">
        <v>0</v>
      </c>
      <c r="G242" s="90" t="n">
        <v>0</v>
      </c>
      <c r="H242" s="90" t="n">
        <v>0</v>
      </c>
      <c r="I242" s="90" t="n">
        <v>0</v>
      </c>
      <c r="J242" s="90" t="n">
        <v>0</v>
      </c>
      <c r="K242" s="90" t="n">
        <v>0</v>
      </c>
      <c r="L242" s="90" t="n">
        <v>0</v>
      </c>
      <c r="M242" s="90" t="n">
        <v>0</v>
      </c>
      <c r="N242" s="90" t="n">
        <v>0</v>
      </c>
      <c r="O242" s="90" t="n">
        <v>0</v>
      </c>
      <c r="P242" s="90" t="n">
        <v>0</v>
      </c>
      <c r="Q242" s="90" t="n">
        <v>0</v>
      </c>
      <c r="R242" s="90" t="n">
        <v>0</v>
      </c>
      <c r="S242" s="90" t="n">
        <v>0</v>
      </c>
      <c r="T242" s="90" t="n">
        <v>0</v>
      </c>
      <c r="U242" s="90" t="n">
        <v>0</v>
      </c>
      <c r="V242" s="90" t="n">
        <v>0</v>
      </c>
      <c r="W242" s="90" t="n">
        <v>0</v>
      </c>
      <c r="X242" s="90" t="n">
        <v>0</v>
      </c>
      <c r="Y242" s="90" t="n">
        <v>0</v>
      </c>
      <c r="Z242" s="90" t="n">
        <v>0</v>
      </c>
      <c r="AA242" s="90" t="n">
        <v>0</v>
      </c>
      <c r="AB242" s="90" t="n">
        <v>0</v>
      </c>
      <c r="AC242" s="90" t="n">
        <v>0</v>
      </c>
      <c r="AD242" s="90" t="n">
        <v>0</v>
      </c>
      <c r="AE242" s="90" t="n">
        <v>0</v>
      </c>
      <c r="AF242" s="90" t="n">
        <v>0</v>
      </c>
      <c r="AG242" s="90" t="n">
        <v>0</v>
      </c>
    </row>
    <row r="243" ht="15.75" customHeight="1" s="120">
      <c r="A243" s="91" t="inlineStr">
        <is>
          <t>Wisconsin</t>
        </is>
      </c>
      <c r="B243" s="83" t="inlineStr">
        <is>
          <t>Energy - CH4 - Abandoned Coal Mines</t>
        </is>
      </c>
      <c r="C243" s="82" t="n">
        <v>0</v>
      </c>
      <c r="D243" s="82" t="n">
        <v>0</v>
      </c>
      <c r="E243" s="82" t="n">
        <v>0</v>
      </c>
      <c r="F243" s="82" t="n">
        <v>0</v>
      </c>
      <c r="G243" s="82" t="n">
        <v>0</v>
      </c>
      <c r="H243" s="82" t="n">
        <v>0</v>
      </c>
      <c r="I243" s="82" t="n">
        <v>0</v>
      </c>
      <c r="J243" s="82" t="n">
        <v>0</v>
      </c>
      <c r="K243" s="82" t="n">
        <v>0</v>
      </c>
      <c r="L243" s="82" t="n">
        <v>0</v>
      </c>
      <c r="M243" s="82" t="n">
        <v>0</v>
      </c>
      <c r="N243" s="82" t="n">
        <v>0</v>
      </c>
      <c r="O243" s="82" t="n">
        <v>0</v>
      </c>
      <c r="P243" s="82" t="n">
        <v>0</v>
      </c>
      <c r="Q243" s="82" t="n">
        <v>0</v>
      </c>
      <c r="R243" s="82" t="n">
        <v>0</v>
      </c>
      <c r="S243" s="82" t="n">
        <v>0</v>
      </c>
      <c r="T243" s="82" t="n">
        <v>0</v>
      </c>
      <c r="U243" s="82" t="n">
        <v>0</v>
      </c>
      <c r="V243" s="82" t="n">
        <v>0</v>
      </c>
      <c r="W243" s="82" t="n">
        <v>0</v>
      </c>
      <c r="X243" s="82" t="n">
        <v>0</v>
      </c>
      <c r="Y243" s="82" t="n">
        <v>0</v>
      </c>
      <c r="Z243" s="82" t="n">
        <v>0</v>
      </c>
      <c r="AA243" s="82" t="n">
        <v>0</v>
      </c>
      <c r="AB243" s="82" t="n">
        <v>0</v>
      </c>
      <c r="AC243" s="82" t="n">
        <v>0</v>
      </c>
      <c r="AD243" s="82" t="n">
        <v>0</v>
      </c>
      <c r="AE243" s="82" t="n">
        <v>0</v>
      </c>
      <c r="AF243" s="82" t="n">
        <v>0</v>
      </c>
      <c r="AG243" s="82" t="n">
        <v>0</v>
      </c>
    </row>
    <row r="244" ht="15.75" customHeight="1" s="120">
      <c r="A244" s="88" t="inlineStr">
        <is>
          <t>Wisconsin</t>
        </is>
      </c>
      <c r="B244" s="89" t="inlineStr">
        <is>
          <t>Energy - CH4 - Abandoned Coal Mines - Vented</t>
        </is>
      </c>
      <c r="C244" s="90" t="n">
        <v>0</v>
      </c>
      <c r="D244" s="90" t="n">
        <v>0</v>
      </c>
      <c r="E244" s="90" t="n">
        <v>0</v>
      </c>
      <c r="F244" s="90" t="n">
        <v>0</v>
      </c>
      <c r="G244" s="90" t="n">
        <v>0</v>
      </c>
      <c r="H244" s="90" t="n">
        <v>0</v>
      </c>
      <c r="I244" s="90" t="n">
        <v>0</v>
      </c>
      <c r="J244" s="90" t="n">
        <v>0</v>
      </c>
      <c r="K244" s="90" t="n">
        <v>0</v>
      </c>
      <c r="L244" s="90" t="n">
        <v>0</v>
      </c>
      <c r="M244" s="90" t="n">
        <v>0</v>
      </c>
      <c r="N244" s="90" t="n">
        <v>0</v>
      </c>
      <c r="O244" s="90" t="n">
        <v>0</v>
      </c>
      <c r="P244" s="90" t="n">
        <v>0</v>
      </c>
      <c r="Q244" s="90" t="n">
        <v>0</v>
      </c>
      <c r="R244" s="90" t="n">
        <v>0</v>
      </c>
      <c r="S244" s="90" t="n">
        <v>0</v>
      </c>
      <c r="T244" s="90" t="n">
        <v>0</v>
      </c>
      <c r="U244" s="90" t="n">
        <v>0</v>
      </c>
      <c r="V244" s="90" t="n">
        <v>0</v>
      </c>
      <c r="W244" s="90" t="n">
        <v>0</v>
      </c>
      <c r="X244" s="90" t="n">
        <v>0</v>
      </c>
      <c r="Y244" s="90" t="n">
        <v>0</v>
      </c>
      <c r="Z244" s="90" t="n">
        <v>0</v>
      </c>
      <c r="AA244" s="90" t="n">
        <v>0</v>
      </c>
      <c r="AB244" s="90" t="n">
        <v>0</v>
      </c>
      <c r="AC244" s="90" t="n">
        <v>0</v>
      </c>
      <c r="AD244" s="90" t="n">
        <v>0</v>
      </c>
      <c r="AE244" s="90" t="n">
        <v>0</v>
      </c>
      <c r="AF244" s="90" t="n">
        <v>0</v>
      </c>
      <c r="AG244" s="90" t="n">
        <v>0</v>
      </c>
    </row>
    <row r="245" ht="15.75" customHeight="1" s="120">
      <c r="A245" s="91" t="inlineStr">
        <is>
          <t>Wisconsin</t>
        </is>
      </c>
      <c r="B245" s="83" t="inlineStr">
        <is>
          <t>Energy - CH4 - Abandoned Coal Mines - Sealed</t>
        </is>
      </c>
      <c r="C245" s="82" t="n">
        <v>0</v>
      </c>
      <c r="D245" s="82" t="n">
        <v>0</v>
      </c>
      <c r="E245" s="82" t="n">
        <v>0</v>
      </c>
      <c r="F245" s="82" t="n">
        <v>0</v>
      </c>
      <c r="G245" s="82" t="n">
        <v>0</v>
      </c>
      <c r="H245" s="82" t="n">
        <v>0</v>
      </c>
      <c r="I245" s="82" t="n">
        <v>0</v>
      </c>
      <c r="J245" s="82" t="n">
        <v>0</v>
      </c>
      <c r="K245" s="82" t="n">
        <v>0</v>
      </c>
      <c r="L245" s="82" t="n">
        <v>0</v>
      </c>
      <c r="M245" s="82" t="n">
        <v>0</v>
      </c>
      <c r="N245" s="82" t="n">
        <v>0</v>
      </c>
      <c r="O245" s="82" t="n">
        <v>0</v>
      </c>
      <c r="P245" s="82" t="n">
        <v>0</v>
      </c>
      <c r="Q245" s="82" t="n">
        <v>0</v>
      </c>
      <c r="R245" s="82" t="n">
        <v>0</v>
      </c>
      <c r="S245" s="82" t="n">
        <v>0</v>
      </c>
      <c r="T245" s="82" t="n">
        <v>0</v>
      </c>
      <c r="U245" s="82" t="n">
        <v>0</v>
      </c>
      <c r="V245" s="82" t="n">
        <v>0</v>
      </c>
      <c r="W245" s="82" t="n">
        <v>0</v>
      </c>
      <c r="X245" s="82" t="n">
        <v>0</v>
      </c>
      <c r="Y245" s="82" t="n">
        <v>0</v>
      </c>
      <c r="Z245" s="82" t="n">
        <v>0</v>
      </c>
      <c r="AA245" s="82" t="n">
        <v>0</v>
      </c>
      <c r="AB245" s="82" t="n">
        <v>0</v>
      </c>
      <c r="AC245" s="82" t="n">
        <v>0</v>
      </c>
      <c r="AD245" s="82" t="n">
        <v>0</v>
      </c>
      <c r="AE245" s="82" t="n">
        <v>0</v>
      </c>
      <c r="AF245" s="82" t="n">
        <v>0</v>
      </c>
      <c r="AG245" s="82" t="n">
        <v>0</v>
      </c>
    </row>
    <row r="246" ht="15.75" customHeight="1" s="120">
      <c r="A246" s="88" t="inlineStr">
        <is>
          <t>Wisconsin</t>
        </is>
      </c>
      <c r="B246" s="89" t="inlineStr">
        <is>
          <t>Energy - CH4 - Abandoned Coal Mines - Flooded</t>
        </is>
      </c>
      <c r="C246" s="90" t="n">
        <v>0</v>
      </c>
      <c r="D246" s="90" t="n">
        <v>0</v>
      </c>
      <c r="E246" s="90" t="n">
        <v>0</v>
      </c>
      <c r="F246" s="90" t="n">
        <v>0</v>
      </c>
      <c r="G246" s="90" t="n">
        <v>0</v>
      </c>
      <c r="H246" s="90" t="n">
        <v>0</v>
      </c>
      <c r="I246" s="90" t="n">
        <v>0</v>
      </c>
      <c r="J246" s="90" t="n">
        <v>0</v>
      </c>
      <c r="K246" s="90" t="n">
        <v>0</v>
      </c>
      <c r="L246" s="90" t="n">
        <v>0</v>
      </c>
      <c r="M246" s="90" t="n">
        <v>0</v>
      </c>
      <c r="N246" s="90" t="n">
        <v>0</v>
      </c>
      <c r="O246" s="90" t="n">
        <v>0</v>
      </c>
      <c r="P246" s="90" t="n">
        <v>0</v>
      </c>
      <c r="Q246" s="90" t="n">
        <v>0</v>
      </c>
      <c r="R246" s="90" t="n">
        <v>0</v>
      </c>
      <c r="S246" s="90" t="n">
        <v>0</v>
      </c>
      <c r="T246" s="90" t="n">
        <v>0</v>
      </c>
      <c r="U246" s="90" t="n">
        <v>0</v>
      </c>
      <c r="V246" s="90" t="n">
        <v>0</v>
      </c>
      <c r="W246" s="90" t="n">
        <v>0</v>
      </c>
      <c r="X246" s="90" t="n">
        <v>0</v>
      </c>
      <c r="Y246" s="90" t="n">
        <v>0</v>
      </c>
      <c r="Z246" s="90" t="n">
        <v>0</v>
      </c>
      <c r="AA246" s="90" t="n">
        <v>0</v>
      </c>
      <c r="AB246" s="90" t="n">
        <v>0</v>
      </c>
      <c r="AC246" s="90" t="n">
        <v>0</v>
      </c>
      <c r="AD246" s="90" t="n">
        <v>0</v>
      </c>
      <c r="AE246" s="90" t="n">
        <v>0</v>
      </c>
      <c r="AF246" s="90" t="n">
        <v>0</v>
      </c>
      <c r="AG246" s="90" t="n">
        <v>0</v>
      </c>
    </row>
    <row r="247" ht="15.75" customHeight="1" s="120">
      <c r="A247" s="91" t="inlineStr">
        <is>
          <t>Wyoming</t>
        </is>
      </c>
      <c r="B247" s="83" t="inlineStr">
        <is>
          <t>Energy - CH4 - Coal Mining</t>
        </is>
      </c>
      <c r="C247" s="82" t="n">
        <v>4.018744082</v>
      </c>
      <c r="D247" s="82" t="n">
        <v>4.216394038</v>
      </c>
      <c r="E247" s="82" t="n">
        <v>4.133501166</v>
      </c>
      <c r="F247" s="82" t="n">
        <v>4.579854711</v>
      </c>
      <c r="G247" s="82" t="n">
        <v>5.161162677</v>
      </c>
      <c r="H247" s="82" t="n">
        <v>5.763311921</v>
      </c>
      <c r="I247" s="82" t="n">
        <v>6.07243199</v>
      </c>
      <c r="J247" s="82" t="n">
        <v>6.146314885</v>
      </c>
      <c r="K247" s="82" t="n">
        <v>6.88152862</v>
      </c>
      <c r="L247" s="82" t="n">
        <v>7.382002825</v>
      </c>
      <c r="M247" s="82" t="n">
        <v>7.438115619</v>
      </c>
      <c r="N247" s="82" t="n">
        <v>8.110453664</v>
      </c>
      <c r="O247" s="82" t="n">
        <v>8.207489615</v>
      </c>
      <c r="P247" s="82" t="n">
        <v>8.275870514999999</v>
      </c>
      <c r="Q247" s="82" t="n">
        <v>8.719823254</v>
      </c>
      <c r="R247" s="82" t="n">
        <v>8.884743549</v>
      </c>
      <c r="S247" s="82" t="n">
        <v>9.815703757</v>
      </c>
      <c r="T247" s="82" t="n">
        <v>9.920740408</v>
      </c>
      <c r="U247" s="82" t="n">
        <v>10.21703868</v>
      </c>
      <c r="V247" s="82" t="n">
        <v>9.413993512999999</v>
      </c>
      <c r="W247" s="82" t="n">
        <v>9.658265707</v>
      </c>
      <c r="X247" s="82" t="n">
        <v>9.588804664</v>
      </c>
      <c r="Y247" s="82" t="n">
        <v>8.738713408000001</v>
      </c>
      <c r="Z247" s="82" t="n">
        <v>8.448060637999999</v>
      </c>
      <c r="AA247" s="82" t="n">
        <v>8.637631051</v>
      </c>
      <c r="AB247" s="82" t="n">
        <v>8.206766069</v>
      </c>
      <c r="AC247" s="82" t="n">
        <v>6.514308874</v>
      </c>
      <c r="AD247" s="82" t="n">
        <v>6.926666442</v>
      </c>
      <c r="AE247" s="82" t="n">
        <v>0</v>
      </c>
      <c r="AF247" s="82" t="n">
        <v>0</v>
      </c>
      <c r="AG247" s="82" t="n">
        <v>0</v>
      </c>
    </row>
    <row r="248" ht="15.75" customHeight="1" s="120">
      <c r="A248" s="88" t="inlineStr">
        <is>
          <t>Wyoming</t>
        </is>
      </c>
      <c r="B248" s="89" t="inlineStr">
        <is>
          <t>Energy - CH4 - Abandoned Coal Mines</t>
        </is>
      </c>
      <c r="C248" s="90" t="n">
        <v>0</v>
      </c>
      <c r="D248" s="90" t="n">
        <v>0</v>
      </c>
      <c r="E248" s="90" t="n">
        <v>0</v>
      </c>
      <c r="F248" s="90" t="n">
        <v>0</v>
      </c>
      <c r="G248" s="90" t="n">
        <v>0</v>
      </c>
      <c r="H248" s="90" t="n">
        <v>0</v>
      </c>
      <c r="I248" s="90" t="n">
        <v>0</v>
      </c>
      <c r="J248" s="90" t="n">
        <v>0</v>
      </c>
      <c r="K248" s="90" t="n">
        <v>0</v>
      </c>
      <c r="L248" s="90" t="n">
        <v>0</v>
      </c>
      <c r="M248" s="90" t="n">
        <v>0</v>
      </c>
      <c r="N248" s="90" t="n">
        <v>0</v>
      </c>
      <c r="O248" s="90" t="n">
        <v>0</v>
      </c>
      <c r="P248" s="90" t="n">
        <v>0</v>
      </c>
      <c r="Q248" s="90" t="n">
        <v>0</v>
      </c>
      <c r="R248" s="90" t="n">
        <v>0</v>
      </c>
      <c r="S248" s="90" t="n">
        <v>0</v>
      </c>
      <c r="T248" s="90" t="n">
        <v>0</v>
      </c>
      <c r="U248" s="90" t="n">
        <v>0</v>
      </c>
      <c r="V248" s="90" t="n">
        <v>0</v>
      </c>
      <c r="W248" s="90" t="n">
        <v>0</v>
      </c>
      <c r="X248" s="90" t="n">
        <v>0</v>
      </c>
      <c r="Y248" s="90" t="n">
        <v>0</v>
      </c>
      <c r="Z248" s="90" t="n">
        <v>0</v>
      </c>
      <c r="AA248" s="90" t="n">
        <v>0</v>
      </c>
      <c r="AB248" s="90" t="n">
        <v>0</v>
      </c>
      <c r="AC248" s="90" t="n">
        <v>0</v>
      </c>
      <c r="AD248" s="90" t="n">
        <v>0</v>
      </c>
      <c r="AE248" s="90" t="n">
        <v>0</v>
      </c>
      <c r="AF248" s="90" t="n">
        <v>0</v>
      </c>
      <c r="AG248" s="90" t="n">
        <v>0</v>
      </c>
    </row>
    <row r="249" ht="15.75" customHeight="1" s="120">
      <c r="A249" s="91" t="inlineStr">
        <is>
          <t>Wyoming</t>
        </is>
      </c>
      <c r="B249" s="83" t="inlineStr">
        <is>
          <t>Energy - CH4 - Abandoned Coal Mines - Vented</t>
        </is>
      </c>
      <c r="C249" s="82" t="n">
        <v>0</v>
      </c>
      <c r="D249" s="82" t="n">
        <v>0</v>
      </c>
      <c r="E249" s="82" t="n">
        <v>0</v>
      </c>
      <c r="F249" s="82" t="n">
        <v>0</v>
      </c>
      <c r="G249" s="82" t="n">
        <v>0</v>
      </c>
      <c r="H249" s="82" t="n">
        <v>0</v>
      </c>
      <c r="I249" s="82" t="n">
        <v>0</v>
      </c>
      <c r="J249" s="82" t="n">
        <v>0</v>
      </c>
      <c r="K249" s="82" t="n">
        <v>0</v>
      </c>
      <c r="L249" s="82" t="n">
        <v>0</v>
      </c>
      <c r="M249" s="82" t="n">
        <v>0</v>
      </c>
      <c r="N249" s="82" t="n">
        <v>0</v>
      </c>
      <c r="O249" s="82" t="n">
        <v>0</v>
      </c>
      <c r="P249" s="82" t="n">
        <v>0</v>
      </c>
      <c r="Q249" s="82" t="n">
        <v>0</v>
      </c>
      <c r="R249" s="82" t="n">
        <v>0</v>
      </c>
      <c r="S249" s="82" t="n">
        <v>0</v>
      </c>
      <c r="T249" s="82" t="n">
        <v>0</v>
      </c>
      <c r="U249" s="82" t="n">
        <v>0</v>
      </c>
      <c r="V249" s="82" t="n">
        <v>0</v>
      </c>
      <c r="W249" s="82" t="n">
        <v>0</v>
      </c>
      <c r="X249" s="82" t="n">
        <v>0</v>
      </c>
      <c r="Y249" s="82" t="n">
        <v>0</v>
      </c>
      <c r="Z249" s="82" t="n">
        <v>0</v>
      </c>
      <c r="AA249" s="82" t="n">
        <v>0</v>
      </c>
      <c r="AB249" s="82" t="n">
        <v>0</v>
      </c>
      <c r="AC249" s="82" t="n">
        <v>0</v>
      </c>
      <c r="AD249" s="82" t="n">
        <v>0</v>
      </c>
      <c r="AE249" s="82" t="n">
        <v>0</v>
      </c>
      <c r="AF249" s="82" t="n">
        <v>0</v>
      </c>
      <c r="AG249" s="82" t="n">
        <v>0</v>
      </c>
    </row>
    <row r="250" ht="15.75" customHeight="1" s="120">
      <c r="A250" s="88" t="inlineStr">
        <is>
          <t>Wyoming</t>
        </is>
      </c>
      <c r="B250" s="89" t="inlineStr">
        <is>
          <t>Energy - CH4 - Abandoned Coal Mines - Sealed</t>
        </is>
      </c>
      <c r="C250" s="90" t="n">
        <v>0</v>
      </c>
      <c r="D250" s="90" t="n">
        <v>0</v>
      </c>
      <c r="E250" s="90" t="n">
        <v>0</v>
      </c>
      <c r="F250" s="90" t="n">
        <v>0</v>
      </c>
      <c r="G250" s="90" t="n">
        <v>0</v>
      </c>
      <c r="H250" s="90" t="n">
        <v>0</v>
      </c>
      <c r="I250" s="90" t="n">
        <v>0</v>
      </c>
      <c r="J250" s="90" t="n">
        <v>0</v>
      </c>
      <c r="K250" s="90" t="n">
        <v>0</v>
      </c>
      <c r="L250" s="90" t="n">
        <v>0</v>
      </c>
      <c r="M250" s="90" t="n">
        <v>0</v>
      </c>
      <c r="N250" s="90" t="n">
        <v>0</v>
      </c>
      <c r="O250" s="90" t="n">
        <v>0</v>
      </c>
      <c r="P250" s="90" t="n">
        <v>0</v>
      </c>
      <c r="Q250" s="90" t="n">
        <v>0</v>
      </c>
      <c r="R250" s="90" t="n">
        <v>0</v>
      </c>
      <c r="S250" s="90" t="n">
        <v>0</v>
      </c>
      <c r="T250" s="90" t="n">
        <v>0</v>
      </c>
      <c r="U250" s="90" t="n">
        <v>0</v>
      </c>
      <c r="V250" s="90" t="n">
        <v>0</v>
      </c>
      <c r="W250" s="90" t="n">
        <v>0</v>
      </c>
      <c r="X250" s="90" t="n">
        <v>0</v>
      </c>
      <c r="Y250" s="90" t="n">
        <v>0</v>
      </c>
      <c r="Z250" s="90" t="n">
        <v>0</v>
      </c>
      <c r="AA250" s="90" t="n">
        <v>0</v>
      </c>
      <c r="AB250" s="90" t="n">
        <v>0</v>
      </c>
      <c r="AC250" s="90" t="n">
        <v>0</v>
      </c>
      <c r="AD250" s="90" t="n">
        <v>0</v>
      </c>
      <c r="AE250" s="90" t="n">
        <v>0</v>
      </c>
      <c r="AF250" s="90" t="n">
        <v>0</v>
      </c>
      <c r="AG250" s="90" t="n">
        <v>0</v>
      </c>
    </row>
    <row r="251" ht="15.75" customHeight="1" s="120">
      <c r="A251" s="91" t="inlineStr">
        <is>
          <t>Wyoming</t>
        </is>
      </c>
      <c r="B251" s="83" t="inlineStr">
        <is>
          <t>Energy - CH4 - Abandoned Coal Mines - Flooded</t>
        </is>
      </c>
      <c r="C251" s="82" t="n">
        <v>0</v>
      </c>
      <c r="D251" s="82" t="n">
        <v>0</v>
      </c>
      <c r="E251" s="82" t="n">
        <v>0</v>
      </c>
      <c r="F251" s="82" t="n">
        <v>0</v>
      </c>
      <c r="G251" s="82" t="n">
        <v>0</v>
      </c>
      <c r="H251" s="82" t="n">
        <v>0</v>
      </c>
      <c r="I251" s="82" t="n">
        <v>0</v>
      </c>
      <c r="J251" s="82" t="n">
        <v>0</v>
      </c>
      <c r="K251" s="82" t="n">
        <v>0</v>
      </c>
      <c r="L251" s="82" t="n">
        <v>0</v>
      </c>
      <c r="M251" s="82" t="n">
        <v>0</v>
      </c>
      <c r="N251" s="82" t="n">
        <v>0</v>
      </c>
      <c r="O251" s="82" t="n">
        <v>0</v>
      </c>
      <c r="P251" s="82" t="n">
        <v>0</v>
      </c>
      <c r="Q251" s="82" t="n">
        <v>0</v>
      </c>
      <c r="R251" s="82" t="n">
        <v>0</v>
      </c>
      <c r="S251" s="82" t="n">
        <v>0</v>
      </c>
      <c r="T251" s="82" t="n">
        <v>0</v>
      </c>
      <c r="U251" s="82" t="n">
        <v>0</v>
      </c>
      <c r="V251" s="82" t="n">
        <v>0</v>
      </c>
      <c r="W251" s="82" t="n">
        <v>0</v>
      </c>
      <c r="X251" s="82" t="n">
        <v>0</v>
      </c>
      <c r="Y251" s="82" t="n">
        <v>0</v>
      </c>
      <c r="Z251" s="82" t="n">
        <v>0</v>
      </c>
      <c r="AA251" s="82" t="n">
        <v>0</v>
      </c>
      <c r="AB251" s="82" t="n">
        <v>0</v>
      </c>
      <c r="AC251" s="82" t="n">
        <v>0</v>
      </c>
      <c r="AD251" s="82" t="n">
        <v>0</v>
      </c>
      <c r="AE251" s="82" t="n">
        <v>0</v>
      </c>
      <c r="AF251" s="82" t="n">
        <v>0</v>
      </c>
      <c r="AG251" s="82" t="n">
        <v>0</v>
      </c>
    </row>
    <row r="252" ht="15.75" customHeight="1" s="120">
      <c r="C252" s="2">
        <f>SUM(C2:C251)</f>
        <v/>
      </c>
      <c r="D252" s="2">
        <f>SUM(D2:D251)</f>
        <v/>
      </c>
      <c r="E252" s="2">
        <f>SUM(E2:E251)</f>
        <v/>
      </c>
      <c r="F252" s="2">
        <f>SUM(F2:F251)</f>
        <v/>
      </c>
      <c r="G252" s="2">
        <f>SUM(G2:G251)</f>
        <v/>
      </c>
      <c r="H252" s="2">
        <f>SUM(H2:H251)</f>
        <v/>
      </c>
      <c r="I252" s="2">
        <f>SUM(I2:I251)</f>
        <v/>
      </c>
      <c r="J252" s="2">
        <f>SUM(J2:J251)</f>
        <v/>
      </c>
      <c r="K252" s="2">
        <f>SUM(K2:K251)</f>
        <v/>
      </c>
      <c r="L252" s="2">
        <f>SUM(L2:L251)</f>
        <v/>
      </c>
      <c r="M252" s="2">
        <f>SUM(M2:M251)</f>
        <v/>
      </c>
      <c r="N252" s="2">
        <f>SUM(N2:N251)</f>
        <v/>
      </c>
      <c r="O252" s="2">
        <f>SUM(O2:O251)</f>
        <v/>
      </c>
      <c r="P252" s="2">
        <f>SUM(P2:P251)</f>
        <v/>
      </c>
      <c r="Q252" s="2">
        <f>SUM(Q2:Q251)</f>
        <v/>
      </c>
      <c r="R252" s="2">
        <f>SUM(R2:R251)</f>
        <v/>
      </c>
      <c r="S252" s="2">
        <f>SUM(S2:S251)</f>
        <v/>
      </c>
      <c r="T252" s="2">
        <f>SUM(T2:T251)</f>
        <v/>
      </c>
      <c r="U252" s="2">
        <f>SUM(U2:U251)</f>
        <v/>
      </c>
      <c r="V252" s="2">
        <f>SUM(V2:V251)</f>
        <v/>
      </c>
      <c r="W252" s="2">
        <f>SUM(W2:W251)</f>
        <v/>
      </c>
      <c r="X252" s="2">
        <f>SUM(X2:X251)</f>
        <v/>
      </c>
      <c r="Y252" s="2">
        <f>SUM(Y2:Y251)</f>
        <v/>
      </c>
      <c r="Z252" s="2">
        <f>SUM(Z2:Z251)</f>
        <v/>
      </c>
      <c r="AA252" s="2">
        <f>SUM(AA2:AA251)</f>
        <v/>
      </c>
      <c r="AB252" s="2">
        <f>SUM(AB2:AB251)</f>
        <v/>
      </c>
      <c r="AC252" s="2">
        <f>SUM(AC2:AC251)</f>
        <v/>
      </c>
      <c r="AD252" s="2">
        <f>SUM(AD2:AD251)</f>
        <v/>
      </c>
      <c r="AE252" s="2">
        <f>SUM(AE2:AE251)</f>
        <v/>
      </c>
      <c r="AF252" s="2">
        <f>SUM(AF2:AF251)</f>
        <v/>
      </c>
      <c r="AG252" s="2">
        <f>SUM(AG2:AG251)</f>
        <v/>
      </c>
    </row>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AH1000"/>
  <sheetViews>
    <sheetView workbookViewId="0">
      <selection activeCell="A1" sqref="A1"/>
    </sheetView>
  </sheetViews>
  <sheetFormatPr baseColWidth="8" defaultColWidth="12.63" defaultRowHeight="15" customHeight="1"/>
  <cols>
    <col width="7.63" customWidth="1" style="120" min="1" max="2"/>
    <col width="32.88" customWidth="1" style="120" min="3" max="3"/>
    <col width="7.63" customWidth="1" style="120" min="4" max="30"/>
    <col width="8" customWidth="1" style="120" min="31" max="31"/>
    <col width="7.63" customWidth="1" style="120" min="32" max="34"/>
  </cols>
  <sheetData>
    <row r="1">
      <c r="A1" s="92" t="inlineStr">
        <is>
          <t>State</t>
        </is>
      </c>
      <c r="B1" s="93" t="n"/>
      <c r="C1" s="93" t="inlineStr">
        <is>
          <t>Category</t>
        </is>
      </c>
      <c r="D1" s="93" t="n">
        <v>1990</v>
      </c>
      <c r="E1" s="93" t="n">
        <v>1991</v>
      </c>
      <c r="F1" s="93" t="n">
        <v>1992</v>
      </c>
      <c r="G1" s="93" t="n">
        <v>1993</v>
      </c>
      <c r="H1" s="93" t="n">
        <v>1994</v>
      </c>
      <c r="I1" s="93" t="n">
        <v>1995</v>
      </c>
      <c r="J1" s="93" t="n">
        <v>1996</v>
      </c>
      <c r="K1" s="93" t="n">
        <v>1997</v>
      </c>
      <c r="L1" s="93" t="n">
        <v>1998</v>
      </c>
      <c r="M1" s="93" t="n">
        <v>1999</v>
      </c>
      <c r="N1" s="93" t="n">
        <v>2000</v>
      </c>
      <c r="O1" s="93" t="n">
        <v>2001</v>
      </c>
      <c r="P1" s="93" t="n">
        <v>2002</v>
      </c>
      <c r="Q1" s="93" t="n">
        <v>2003</v>
      </c>
      <c r="R1" s="93" t="n">
        <v>2004</v>
      </c>
      <c r="S1" s="93" t="n">
        <v>2005</v>
      </c>
      <c r="T1" s="93" t="n">
        <v>2006</v>
      </c>
      <c r="U1" s="93" t="n">
        <v>2007</v>
      </c>
      <c r="V1" s="93" t="n">
        <v>2008</v>
      </c>
      <c r="W1" s="93" t="n">
        <v>2009</v>
      </c>
      <c r="X1" s="93" t="n">
        <v>2010</v>
      </c>
      <c r="Y1" s="93" t="n">
        <v>2011</v>
      </c>
      <c r="Z1" s="93" t="n">
        <v>2012</v>
      </c>
      <c r="AA1" s="93" t="n">
        <v>2013</v>
      </c>
      <c r="AB1" s="93" t="n">
        <v>2014</v>
      </c>
      <c r="AC1" s="93" t="n">
        <v>2015</v>
      </c>
      <c r="AD1" s="93" t="n">
        <v>2016</v>
      </c>
      <c r="AE1" s="94" t="n">
        <v>2017</v>
      </c>
      <c r="AF1" s="93" t="n">
        <v>2018</v>
      </c>
      <c r="AG1" s="93" t="n">
        <v>2019</v>
      </c>
      <c r="AH1" s="95" t="n">
        <v>2020</v>
      </c>
    </row>
    <row r="2">
      <c r="A2" s="96" t="inlineStr">
        <is>
          <t>Alabama</t>
        </is>
      </c>
      <c r="B2" s="96">
        <f>RIGHT(C2,3)</f>
        <v/>
      </c>
      <c r="C2" s="97" t="inlineStr">
        <is>
          <t>Waste - Municipal Solid Waste - CH4</t>
        </is>
      </c>
      <c r="D2" s="97" t="n">
        <v>3.164620849</v>
      </c>
      <c r="E2" s="97" t="n">
        <v>3.262427615</v>
      </c>
      <c r="F2" s="97" t="n">
        <v>3.319324681</v>
      </c>
      <c r="G2" s="97" t="n">
        <v>3.413517905</v>
      </c>
      <c r="H2" s="97" t="n">
        <v>3.505429874</v>
      </c>
      <c r="I2" s="97" t="n">
        <v>3.597361151</v>
      </c>
      <c r="J2" s="97" t="n">
        <v>3.676954934</v>
      </c>
      <c r="K2" s="97" t="n">
        <v>3.753535901</v>
      </c>
      <c r="L2" s="97" t="n">
        <v>3.676082549</v>
      </c>
      <c r="M2" s="97" t="n">
        <v>3.611665426</v>
      </c>
      <c r="N2" s="97" t="n">
        <v>3.645709454</v>
      </c>
      <c r="O2" s="97" t="n">
        <v>3.834302453</v>
      </c>
      <c r="P2" s="97" t="n">
        <v>3.969955752</v>
      </c>
      <c r="Q2" s="97" t="n">
        <v>3.93972363</v>
      </c>
      <c r="R2" s="97" t="n">
        <v>3.928561843</v>
      </c>
      <c r="S2" s="97" t="n">
        <v>4.064729974</v>
      </c>
      <c r="T2" s="97" t="n">
        <v>4.215275285</v>
      </c>
      <c r="U2" s="97" t="n">
        <v>4.36064668</v>
      </c>
      <c r="V2" s="97" t="n">
        <v>4.292066113</v>
      </c>
      <c r="W2" s="97" t="n">
        <v>4.334520316</v>
      </c>
      <c r="X2" s="97" t="n">
        <v>4.040832448</v>
      </c>
      <c r="Y2" s="97" t="n">
        <v>3.995309249</v>
      </c>
      <c r="Z2" s="97" t="n">
        <v>3.289248191</v>
      </c>
      <c r="AA2" s="97" t="n">
        <v>3.070429235</v>
      </c>
      <c r="AB2" s="97" t="n">
        <v>3.204661333</v>
      </c>
      <c r="AC2" s="97" t="n">
        <v>3.187815901</v>
      </c>
      <c r="AD2" s="97" t="n">
        <v>3.174307379</v>
      </c>
      <c r="AE2" s="98" t="n">
        <v>3.161328532</v>
      </c>
      <c r="AF2" s="97" t="n">
        <v>4.818665722</v>
      </c>
      <c r="AG2" s="97" t="n">
        <v>4.629723137</v>
      </c>
      <c r="AH2" s="97" t="n">
        <v>4.448189096</v>
      </c>
    </row>
    <row r="3">
      <c r="A3" s="99" t="inlineStr">
        <is>
          <t>Alabama</t>
        </is>
      </c>
      <c r="B3" s="96">
        <f>RIGHT(C3,3)</f>
        <v/>
      </c>
      <c r="C3" s="100" t="inlineStr">
        <is>
          <t>Waste - Municipal Solid Waste - CO2</t>
        </is>
      </c>
      <c r="D3" s="100" t="n">
        <v>0.0327132</v>
      </c>
      <c r="E3" s="100" t="n">
        <v>0.055867842</v>
      </c>
      <c r="F3" s="100" t="n">
        <v>0.168951909</v>
      </c>
      <c r="G3" s="100" t="n">
        <v>0.114093203</v>
      </c>
      <c r="H3" s="100" t="n">
        <v>0.115174557</v>
      </c>
      <c r="I3" s="100" t="n">
        <v>0.118143869</v>
      </c>
      <c r="J3" s="100" t="n">
        <v>0.128926669</v>
      </c>
      <c r="K3" s="100" t="n">
        <v>0.13387556</v>
      </c>
      <c r="L3" s="100" t="n">
        <v>0.13844286</v>
      </c>
      <c r="M3" s="100" t="n">
        <v>0.146522668</v>
      </c>
      <c r="N3" s="100" t="n">
        <v>0.144789888</v>
      </c>
      <c r="O3" s="100" t="n">
        <v>0.163554023</v>
      </c>
      <c r="P3" s="100" t="n">
        <v>0.180871384</v>
      </c>
      <c r="Q3" s="100" t="n">
        <v>0.143490797</v>
      </c>
      <c r="R3" s="100" t="n">
        <v>0.101182057</v>
      </c>
      <c r="S3" s="100" t="n">
        <v>0.114359269</v>
      </c>
      <c r="T3" s="100" t="n">
        <v>0.12129789</v>
      </c>
      <c r="U3" s="100" t="n">
        <v>0.10679003</v>
      </c>
      <c r="V3" s="100" t="n">
        <v>0.098464538</v>
      </c>
      <c r="W3" s="100" t="n">
        <v>0.060946002</v>
      </c>
      <c r="X3" s="100" t="n">
        <v>0.06645727999999999</v>
      </c>
      <c r="Y3" s="100" t="n">
        <v>0.067747241</v>
      </c>
      <c r="Z3" s="100" t="n">
        <v>0.068630015</v>
      </c>
      <c r="AA3" s="100" t="n">
        <v>0.07078293099999999</v>
      </c>
      <c r="AB3" s="100" t="n">
        <v>0.073159951</v>
      </c>
      <c r="AC3" s="100" t="n">
        <v>0.075211923</v>
      </c>
      <c r="AD3" s="100" t="n">
        <v>0.075211923</v>
      </c>
      <c r="AE3" s="98" t="n">
        <v>0.075211923</v>
      </c>
      <c r="AF3" s="100" t="n">
        <v>0</v>
      </c>
      <c r="AG3" s="100" t="n">
        <v>0</v>
      </c>
      <c r="AH3" s="100" t="n">
        <v>0</v>
      </c>
    </row>
    <row r="4">
      <c r="A4" s="96" t="inlineStr">
        <is>
          <t>Alabama</t>
        </is>
      </c>
      <c r="B4" s="96">
        <f>RIGHT(C4,3)</f>
        <v/>
      </c>
      <c r="C4" s="97" t="inlineStr">
        <is>
          <t>Waste - Municipal Solid Waste - N2O</t>
        </is>
      </c>
      <c r="D4" s="97" t="n">
        <v>0.001189501</v>
      </c>
      <c r="E4" s="97" t="n">
        <v>0.001824802</v>
      </c>
      <c r="F4" s="97" t="n">
        <v>0.005623094</v>
      </c>
      <c r="G4" s="97" t="n">
        <v>0.003534709</v>
      </c>
      <c r="H4" s="97" t="n">
        <v>0.003588777</v>
      </c>
      <c r="I4" s="97" t="n">
        <v>0.003644197</v>
      </c>
      <c r="J4" s="97" t="n">
        <v>0.00369759</v>
      </c>
      <c r="K4" s="97" t="n">
        <v>0.003750306</v>
      </c>
      <c r="L4" s="97" t="n">
        <v>0.00380505</v>
      </c>
      <c r="M4" s="97" t="n">
        <v>0.003859119</v>
      </c>
      <c r="N4" s="97" t="n">
        <v>0.003649604</v>
      </c>
      <c r="O4" s="97" t="n">
        <v>0.003987036</v>
      </c>
      <c r="P4" s="97" t="n">
        <v>0.004324468</v>
      </c>
      <c r="Q4" s="97" t="n">
        <v>0.003418727</v>
      </c>
      <c r="R4" s="97" t="n">
        <v>0.002333022</v>
      </c>
      <c r="S4" s="97" t="n">
        <v>0.00249049</v>
      </c>
      <c r="T4" s="97" t="n">
        <v>0.002647958</v>
      </c>
      <c r="U4" s="97" t="n">
        <v>0.002324547</v>
      </c>
      <c r="V4" s="97" t="n">
        <v>0.002001135</v>
      </c>
      <c r="W4" s="97" t="n">
        <v>0.001255025</v>
      </c>
      <c r="X4" s="97" t="n">
        <v>0.001287034</v>
      </c>
      <c r="Y4" s="97" t="n">
        <v>0.001287034</v>
      </c>
      <c r="Z4" s="97" t="n">
        <v>0.001289603</v>
      </c>
      <c r="AA4" s="97" t="n">
        <v>0.001305582</v>
      </c>
      <c r="AB4" s="97" t="n">
        <v>0.001327932</v>
      </c>
      <c r="AC4" s="97" t="n">
        <v>0.001348329</v>
      </c>
      <c r="AD4" s="97" t="n">
        <v>0.001348329</v>
      </c>
      <c r="AE4" s="98" t="n">
        <v>0.001348329</v>
      </c>
      <c r="AF4" s="97" t="n">
        <v>0</v>
      </c>
      <c r="AG4" s="97" t="n">
        <v>0</v>
      </c>
      <c r="AH4" s="97" t="n">
        <v>0</v>
      </c>
    </row>
    <row r="5">
      <c r="A5" s="99" t="inlineStr">
        <is>
          <t>Alaska</t>
        </is>
      </c>
      <c r="B5" s="96">
        <f>RIGHT(C5,3)</f>
        <v/>
      </c>
      <c r="C5" s="100" t="inlineStr">
        <is>
          <t>Waste - Municipal Solid Waste - CH4</t>
        </is>
      </c>
      <c r="D5" s="100" t="n">
        <v>0.290525907</v>
      </c>
      <c r="E5" s="100" t="n">
        <v>0.303453103</v>
      </c>
      <c r="F5" s="100" t="n">
        <v>0.255157633</v>
      </c>
      <c r="G5" s="100" t="n">
        <v>0.264963224</v>
      </c>
      <c r="H5" s="100" t="n">
        <v>0.274384332</v>
      </c>
      <c r="I5" s="100" t="n">
        <v>0.283436033</v>
      </c>
      <c r="J5" s="100" t="n">
        <v>0.292132812</v>
      </c>
      <c r="K5" s="100" t="n">
        <v>0.300212883</v>
      </c>
      <c r="L5" s="100" t="n">
        <v>0.310598818</v>
      </c>
      <c r="M5" s="100" t="n">
        <v>0.325577088</v>
      </c>
      <c r="N5" s="100" t="n">
        <v>0.341488094</v>
      </c>
      <c r="O5" s="100" t="n">
        <v>0.415784249</v>
      </c>
      <c r="P5" s="100" t="n">
        <v>0.431566721</v>
      </c>
      <c r="Q5" s="100" t="n">
        <v>0.447325383</v>
      </c>
      <c r="R5" s="100" t="n">
        <v>0.464615175</v>
      </c>
      <c r="S5" s="100" t="n">
        <v>0.483444571</v>
      </c>
      <c r="T5" s="100" t="n">
        <v>0.502198764</v>
      </c>
      <c r="U5" s="100" t="n">
        <v>0.52356294</v>
      </c>
      <c r="V5" s="100" t="n">
        <v>0.529468999</v>
      </c>
      <c r="W5" s="100" t="n">
        <v>0.542766808</v>
      </c>
      <c r="X5" s="100" t="n">
        <v>0.531650576</v>
      </c>
      <c r="Y5" s="100" t="n">
        <v>0.532119813</v>
      </c>
      <c r="Z5" s="100" t="n">
        <v>0.294155526</v>
      </c>
      <c r="AA5" s="100" t="n">
        <v>0.266269452</v>
      </c>
      <c r="AB5" s="100" t="n">
        <v>0.211373198</v>
      </c>
      <c r="AC5" s="100" t="n">
        <v>0.212464136</v>
      </c>
      <c r="AD5" s="100" t="n">
        <v>0.213863934</v>
      </c>
      <c r="AE5" s="98" t="n">
        <v>0.215208845</v>
      </c>
      <c r="AF5" s="100" t="n">
        <v>0.561280584</v>
      </c>
      <c r="AG5" s="100" t="n">
        <v>0.539272458</v>
      </c>
      <c r="AH5" s="100" t="n">
        <v>0.518127282</v>
      </c>
    </row>
    <row r="6">
      <c r="A6" s="96" t="inlineStr">
        <is>
          <t>Alaska</t>
        </is>
      </c>
      <c r="B6" s="96">
        <f>RIGHT(C6,3)</f>
        <v/>
      </c>
      <c r="C6" s="97" t="inlineStr">
        <is>
          <t>Waste - Municipal Solid Waste - CO2</t>
        </is>
      </c>
      <c r="D6" s="97" t="n">
        <v>0.017096364</v>
      </c>
      <c r="E6" s="97" t="n">
        <v>0.03103769</v>
      </c>
      <c r="F6" s="97" t="n">
        <v>0.03046008</v>
      </c>
      <c r="G6" s="97" t="n">
        <v>0.032722716</v>
      </c>
      <c r="H6" s="97" t="n">
        <v>0.032535186</v>
      </c>
      <c r="I6" s="97" t="n">
        <v>0.032866432</v>
      </c>
      <c r="J6" s="97" t="n">
        <v>0.0353482</v>
      </c>
      <c r="K6" s="97" t="n">
        <v>0.040531797</v>
      </c>
      <c r="L6" s="97" t="n">
        <v>0.049795167</v>
      </c>
      <c r="M6" s="97" t="n">
        <v>0.038106158</v>
      </c>
      <c r="N6" s="97" t="n">
        <v>0.036787357</v>
      </c>
      <c r="O6" s="97" t="n">
        <v>0.038771305</v>
      </c>
      <c r="P6" s="97" t="n">
        <v>0.0402786</v>
      </c>
      <c r="Q6" s="97" t="n">
        <v>0.026349052</v>
      </c>
      <c r="R6" s="97" t="n">
        <v>0.012128637</v>
      </c>
      <c r="S6" s="97" t="n">
        <v>0.013071293</v>
      </c>
      <c r="T6" s="97" t="n">
        <v>0.013269193</v>
      </c>
      <c r="U6" s="97" t="n">
        <v>0.012245945</v>
      </c>
      <c r="V6" s="97" t="n">
        <v>0.011979129</v>
      </c>
      <c r="W6" s="97" t="n">
        <v>0.007414649</v>
      </c>
      <c r="X6" s="97" t="n">
        <v>0.008085148</v>
      </c>
      <c r="Y6" s="97" t="n">
        <v>0.008242084</v>
      </c>
      <c r="Z6" s="97" t="n">
        <v>0.008349481000000001</v>
      </c>
      <c r="AA6" s="97" t="n">
        <v>0.008611404</v>
      </c>
      <c r="AB6" s="97" t="n">
        <v>0.00890059</v>
      </c>
      <c r="AC6" s="97" t="n">
        <v>0.009150231999999999</v>
      </c>
      <c r="AD6" s="97" t="n">
        <v>0.009150231999999999</v>
      </c>
      <c r="AE6" s="98" t="n">
        <v>0.009150231999999999</v>
      </c>
      <c r="AF6" s="97" t="n">
        <v>0</v>
      </c>
      <c r="AG6" s="97" t="n">
        <v>0</v>
      </c>
      <c r="AH6" s="97" t="n">
        <v>0</v>
      </c>
    </row>
    <row r="7">
      <c r="A7" s="99" t="inlineStr">
        <is>
          <t>Alaska</t>
        </is>
      </c>
      <c r="B7" s="96">
        <f>RIGHT(C7,3)</f>
        <v/>
      </c>
      <c r="C7" s="100" t="inlineStr">
        <is>
          <t>Waste - Municipal Solid Waste - N2O</t>
        </is>
      </c>
      <c r="D7" s="100" t="n">
        <v>0.0006216490000000001</v>
      </c>
      <c r="E7" s="100" t="n">
        <v>0.001013779</v>
      </c>
      <c r="F7" s="100" t="n">
        <v>0.001013779</v>
      </c>
      <c r="G7" s="100" t="n">
        <v>0.001013779</v>
      </c>
      <c r="H7" s="100" t="n">
        <v>0.001013779</v>
      </c>
      <c r="I7" s="100" t="n">
        <v>0.001013779</v>
      </c>
      <c r="J7" s="100" t="n">
        <v>0.001013779</v>
      </c>
      <c r="K7" s="100" t="n">
        <v>0.001135432</v>
      </c>
      <c r="L7" s="100" t="n">
        <v>0.001368602</v>
      </c>
      <c r="M7" s="100" t="n">
        <v>0.001003641</v>
      </c>
      <c r="N7" s="100" t="n">
        <v>0.00092727</v>
      </c>
      <c r="O7" s="100" t="n">
        <v>0.000945147</v>
      </c>
      <c r="P7" s="100" t="n">
        <v>0.000963024</v>
      </c>
      <c r="Q7" s="100" t="n">
        <v>0.000627777</v>
      </c>
      <c r="R7" s="100" t="n">
        <v>0.000279658</v>
      </c>
      <c r="S7" s="100" t="n">
        <v>0.000284664</v>
      </c>
      <c r="T7" s="100" t="n">
        <v>0.000289669</v>
      </c>
      <c r="U7" s="100" t="n">
        <v>0.000266563</v>
      </c>
      <c r="V7" s="100" t="n">
        <v>0.000243457</v>
      </c>
      <c r="W7" s="100" t="n">
        <v>0.000152686</v>
      </c>
      <c r="X7" s="100" t="n">
        <v>0.00015658</v>
      </c>
      <c r="Y7" s="100" t="n">
        <v>0.00015658</v>
      </c>
      <c r="Z7" s="100" t="n">
        <v>0.000156892</v>
      </c>
      <c r="AA7" s="100" t="n">
        <v>0.000158836</v>
      </c>
      <c r="AB7" s="100" t="n">
        <v>0.000161555</v>
      </c>
      <c r="AC7" s="100" t="n">
        <v>0.000164037</v>
      </c>
      <c r="AD7" s="100" t="n">
        <v>0.000164037</v>
      </c>
      <c r="AE7" s="98" t="n">
        <v>0.000164037</v>
      </c>
      <c r="AF7" s="100" t="n">
        <v>0</v>
      </c>
      <c r="AG7" s="100" t="n">
        <v>0</v>
      </c>
      <c r="AH7" s="100" t="n">
        <v>0</v>
      </c>
    </row>
    <row r="8">
      <c r="A8" s="96" t="inlineStr">
        <is>
          <t>Arizona</t>
        </is>
      </c>
      <c r="B8" s="96">
        <f>RIGHT(C8,3)</f>
        <v/>
      </c>
      <c r="C8" s="97" t="inlineStr">
        <is>
          <t>Waste - Municipal Solid Waste - CH4</t>
        </is>
      </c>
      <c r="D8" s="97" t="n">
        <v>1.139153304</v>
      </c>
      <c r="E8" s="97" t="n">
        <v>1.201498279</v>
      </c>
      <c r="F8" s="97" t="n">
        <v>1.25713121</v>
      </c>
      <c r="G8" s="97" t="n">
        <v>1.343423851</v>
      </c>
      <c r="H8" s="97" t="n">
        <v>1.410228584</v>
      </c>
      <c r="I8" s="97" t="n">
        <v>1.497332326</v>
      </c>
      <c r="J8" s="97" t="n">
        <v>1.584441044</v>
      </c>
      <c r="K8" s="97" t="n">
        <v>1.244241356</v>
      </c>
      <c r="L8" s="97" t="n">
        <v>1.274466725</v>
      </c>
      <c r="M8" s="97" t="n">
        <v>1.118273857</v>
      </c>
      <c r="N8" s="97" t="n">
        <v>0.126747802</v>
      </c>
      <c r="O8" s="97" t="n">
        <v>1.637383985</v>
      </c>
      <c r="P8" s="97" t="n">
        <v>1.634785528</v>
      </c>
      <c r="Q8" s="97" t="n">
        <v>1.617728625</v>
      </c>
      <c r="R8" s="97" t="n">
        <v>1.70958966</v>
      </c>
      <c r="S8" s="97" t="n">
        <v>1.819407457</v>
      </c>
      <c r="T8" s="97" t="n">
        <v>1.931692665</v>
      </c>
      <c r="U8" s="97" t="n">
        <v>2.08850816</v>
      </c>
      <c r="V8" s="97" t="n">
        <v>2.112310986</v>
      </c>
      <c r="W8" s="97" t="n">
        <v>2.258301936</v>
      </c>
      <c r="X8" s="97" t="n">
        <v>2.136387128</v>
      </c>
      <c r="Y8" s="97" t="n">
        <v>2.18744091</v>
      </c>
      <c r="Z8" s="97" t="n">
        <v>1.878071353</v>
      </c>
      <c r="AA8" s="97" t="n">
        <v>1.927342962</v>
      </c>
      <c r="AB8" s="97" t="n">
        <v>1.979526518</v>
      </c>
      <c r="AC8" s="97" t="n">
        <v>2.030116659</v>
      </c>
      <c r="AD8" s="97" t="n">
        <v>2.007018087</v>
      </c>
      <c r="AE8" s="98" t="n">
        <v>2.093261467</v>
      </c>
      <c r="AF8" s="97" t="n">
        <v>3.381366405</v>
      </c>
      <c r="AG8" s="97" t="n">
        <v>3.314410864</v>
      </c>
      <c r="AH8" s="97" t="n">
        <v>3.248781132</v>
      </c>
    </row>
    <row r="9">
      <c r="A9" s="99" t="inlineStr">
        <is>
          <t>Arizona</t>
        </is>
      </c>
      <c r="B9" s="96">
        <f>RIGHT(C9,3)</f>
        <v/>
      </c>
      <c r="C9" s="100" t="inlineStr">
        <is>
          <t>Waste - Municipal Solid Waste - CO2</t>
        </is>
      </c>
      <c r="D9" s="100" t="n">
        <v>0</v>
      </c>
      <c r="E9" s="100" t="n">
        <v>0</v>
      </c>
      <c r="F9" s="100" t="n">
        <v>0</v>
      </c>
      <c r="G9" s="100" t="n">
        <v>0</v>
      </c>
      <c r="H9" s="100" t="n">
        <v>0</v>
      </c>
      <c r="I9" s="100" t="n">
        <v>0</v>
      </c>
      <c r="J9" s="100" t="n">
        <v>0</v>
      </c>
      <c r="K9" s="100" t="n">
        <v>0</v>
      </c>
      <c r="L9" s="100" t="n">
        <v>0</v>
      </c>
      <c r="M9" s="100" t="n">
        <v>0.013310212</v>
      </c>
      <c r="N9" s="100" t="n">
        <v>0</v>
      </c>
      <c r="O9" s="100" t="n">
        <v>0</v>
      </c>
      <c r="P9" s="100" t="n">
        <v>0</v>
      </c>
      <c r="Q9" s="100" t="n">
        <v>0</v>
      </c>
      <c r="R9" s="100" t="n">
        <v>0</v>
      </c>
      <c r="S9" s="100" t="n">
        <v>0</v>
      </c>
      <c r="T9" s="100" t="n">
        <v>0</v>
      </c>
      <c r="U9" s="100" t="n">
        <v>0</v>
      </c>
      <c r="V9" s="100" t="n">
        <v>0</v>
      </c>
      <c r="W9" s="100" t="n">
        <v>0</v>
      </c>
      <c r="X9" s="100" t="n">
        <v>0</v>
      </c>
      <c r="Y9" s="100" t="n">
        <v>0</v>
      </c>
      <c r="Z9" s="100" t="n">
        <v>0</v>
      </c>
      <c r="AA9" s="100" t="n">
        <v>0</v>
      </c>
      <c r="AB9" s="100" t="n">
        <v>0</v>
      </c>
      <c r="AC9" s="100" t="n">
        <v>0</v>
      </c>
      <c r="AD9" s="100" t="n">
        <v>0</v>
      </c>
      <c r="AE9" s="98" t="n">
        <v>0</v>
      </c>
      <c r="AF9" s="100" t="n">
        <v>0</v>
      </c>
      <c r="AG9" s="100" t="n">
        <v>0</v>
      </c>
      <c r="AH9" s="100" t="n">
        <v>0</v>
      </c>
    </row>
    <row r="10">
      <c r="A10" s="96" t="inlineStr">
        <is>
          <t>Arizona</t>
        </is>
      </c>
      <c r="B10" s="96">
        <f>RIGHT(C10,3)</f>
        <v/>
      </c>
      <c r="C10" s="97" t="inlineStr">
        <is>
          <t>Waste - Municipal Solid Waste - N2O</t>
        </is>
      </c>
      <c r="D10" s="97" t="n">
        <v>0</v>
      </c>
      <c r="E10" s="97" t="n">
        <v>0</v>
      </c>
      <c r="F10" s="97" t="n">
        <v>0</v>
      </c>
      <c r="G10" s="97" t="n">
        <v>0</v>
      </c>
      <c r="H10" s="97" t="n">
        <v>0</v>
      </c>
      <c r="I10" s="97" t="n">
        <v>0</v>
      </c>
      <c r="J10" s="97" t="n">
        <v>0</v>
      </c>
      <c r="K10" s="97" t="n">
        <v>0</v>
      </c>
      <c r="L10" s="97" t="n">
        <v>0</v>
      </c>
      <c r="M10" s="97" t="n">
        <v>0.000350565</v>
      </c>
      <c r="N10" s="97" t="n">
        <v>0</v>
      </c>
      <c r="O10" s="97" t="n">
        <v>0</v>
      </c>
      <c r="P10" s="97" t="n">
        <v>0</v>
      </c>
      <c r="Q10" s="97" t="n">
        <v>0</v>
      </c>
      <c r="R10" s="97" t="n">
        <v>0</v>
      </c>
      <c r="S10" s="97" t="n">
        <v>0</v>
      </c>
      <c r="T10" s="97" t="n">
        <v>0</v>
      </c>
      <c r="U10" s="97" t="n">
        <v>0</v>
      </c>
      <c r="V10" s="97" t="n">
        <v>0</v>
      </c>
      <c r="W10" s="97" t="n">
        <v>0</v>
      </c>
      <c r="X10" s="97" t="n">
        <v>0</v>
      </c>
      <c r="Y10" s="97" t="n">
        <v>0</v>
      </c>
      <c r="Z10" s="97" t="n">
        <v>0</v>
      </c>
      <c r="AA10" s="97" t="n">
        <v>0</v>
      </c>
      <c r="AB10" s="97" t="n">
        <v>0</v>
      </c>
      <c r="AC10" s="97" t="n">
        <v>0</v>
      </c>
      <c r="AD10" s="97" t="n">
        <v>0</v>
      </c>
      <c r="AE10" s="98" t="n">
        <v>0</v>
      </c>
      <c r="AF10" s="97" t="n">
        <v>0</v>
      </c>
      <c r="AG10" s="97" t="n">
        <v>0</v>
      </c>
      <c r="AH10" s="97" t="n">
        <v>0</v>
      </c>
    </row>
    <row r="11">
      <c r="A11" s="99" t="inlineStr">
        <is>
          <t>Arkansas</t>
        </is>
      </c>
      <c r="B11" s="96">
        <f>RIGHT(C11,3)</f>
        <v/>
      </c>
      <c r="C11" s="100" t="inlineStr">
        <is>
          <t>Waste - Municipal Solid Waste - CH4</t>
        </is>
      </c>
      <c r="D11" s="100" t="n">
        <v>1.496316763</v>
      </c>
      <c r="E11" s="100" t="n">
        <v>1.540643494</v>
      </c>
      <c r="F11" s="100" t="n">
        <v>1.578706078</v>
      </c>
      <c r="G11" s="100" t="n">
        <v>1.619257631</v>
      </c>
      <c r="H11" s="100" t="n">
        <v>1.65580851</v>
      </c>
      <c r="I11" s="100" t="n">
        <v>1.67521806</v>
      </c>
      <c r="J11" s="100" t="n">
        <v>1.502709685</v>
      </c>
      <c r="K11" s="100" t="n">
        <v>1.512046476</v>
      </c>
      <c r="L11" s="100" t="n">
        <v>1.558840342</v>
      </c>
      <c r="M11" s="100" t="n">
        <v>1.612898829</v>
      </c>
      <c r="N11" s="100" t="n">
        <v>1.663268059</v>
      </c>
      <c r="O11" s="100" t="n">
        <v>1.847049684</v>
      </c>
      <c r="P11" s="100" t="n">
        <v>1.652246629</v>
      </c>
      <c r="Q11" s="100" t="n">
        <v>1.498478551</v>
      </c>
      <c r="R11" s="100" t="n">
        <v>1.575665551</v>
      </c>
      <c r="S11" s="100" t="n">
        <v>1.564561915</v>
      </c>
      <c r="T11" s="100" t="n">
        <v>1.513406726</v>
      </c>
      <c r="U11" s="100" t="n">
        <v>1.588842196</v>
      </c>
      <c r="V11" s="100" t="n">
        <v>1.644673607</v>
      </c>
      <c r="W11" s="100" t="n">
        <v>1.648519577</v>
      </c>
      <c r="X11" s="100" t="n">
        <v>1.600593174</v>
      </c>
      <c r="Y11" s="100" t="n">
        <v>1.641643073</v>
      </c>
      <c r="Z11" s="100" t="n">
        <v>1.635638633</v>
      </c>
      <c r="AA11" s="100" t="n">
        <v>1.838008486</v>
      </c>
      <c r="AB11" s="100" t="n">
        <v>1.784005025</v>
      </c>
      <c r="AC11" s="100" t="n">
        <v>1.823386103</v>
      </c>
      <c r="AD11" s="100" t="n">
        <v>1.892614022</v>
      </c>
      <c r="AE11" s="98" t="n">
        <v>1.931119047</v>
      </c>
      <c r="AF11" s="100" t="n">
        <v>2.869454918</v>
      </c>
      <c r="AG11" s="100" t="n">
        <v>2.756941981</v>
      </c>
      <c r="AH11" s="100" t="n">
        <v>2.64884074</v>
      </c>
    </row>
    <row r="12">
      <c r="A12" s="96" t="inlineStr">
        <is>
          <t>Arkansas</t>
        </is>
      </c>
      <c r="B12" s="96">
        <f>RIGHT(C12,3)</f>
        <v/>
      </c>
      <c r="C12" s="97" t="inlineStr">
        <is>
          <t>Waste - Municipal Solid Waste - CO2</t>
        </is>
      </c>
      <c r="D12" s="97" t="n">
        <v>0.022304454</v>
      </c>
      <c r="E12" s="97" t="n">
        <v>0.057937021</v>
      </c>
      <c r="F12" s="97" t="n">
        <v>0.043740674</v>
      </c>
      <c r="G12" s="97" t="n">
        <v>0.04698982</v>
      </c>
      <c r="H12" s="97" t="n">
        <v>0.046720527</v>
      </c>
      <c r="I12" s="97" t="n">
        <v>0.009439239</v>
      </c>
      <c r="J12" s="97" t="n">
        <v>0.010152003</v>
      </c>
      <c r="K12" s="97" t="n">
        <v>0.020685692</v>
      </c>
      <c r="L12" s="97" t="n">
        <v>0.008154112</v>
      </c>
      <c r="M12" s="97" t="n">
        <v>0.020851895</v>
      </c>
      <c r="N12" s="97" t="n">
        <v>0.011025482</v>
      </c>
      <c r="O12" s="97" t="n">
        <v>0.021199257</v>
      </c>
      <c r="P12" s="97" t="n">
        <v>0.03443952</v>
      </c>
      <c r="Q12" s="97" t="n">
        <v>0.031080343</v>
      </c>
      <c r="R12" s="97" t="n">
        <v>0.028692827</v>
      </c>
      <c r="S12" s="97" t="n">
        <v>0.029184352</v>
      </c>
      <c r="T12" s="97" t="n">
        <v>0.027922352</v>
      </c>
      <c r="U12" s="97" t="n">
        <v>0.032956622</v>
      </c>
      <c r="V12" s="97" t="n">
        <v>0.040604039</v>
      </c>
      <c r="W12" s="97" t="n">
        <v>0.025132437</v>
      </c>
      <c r="X12" s="97" t="n">
        <v>0.027405135</v>
      </c>
      <c r="Y12" s="97" t="n">
        <v>0.027937079</v>
      </c>
      <c r="Z12" s="97" t="n">
        <v>0.02830111</v>
      </c>
      <c r="AA12" s="97" t="n">
        <v>0.029188913</v>
      </c>
      <c r="AB12" s="97" t="n">
        <v>0.03016913</v>
      </c>
      <c r="AC12" s="97" t="n">
        <v>0.031015307</v>
      </c>
      <c r="AD12" s="97" t="n">
        <v>0.031015307</v>
      </c>
      <c r="AE12" s="98" t="n">
        <v>0.031015307</v>
      </c>
      <c r="AF12" s="97" t="n">
        <v>0</v>
      </c>
      <c r="AG12" s="97" t="n">
        <v>0</v>
      </c>
      <c r="AH12" s="97" t="n">
        <v>0</v>
      </c>
    </row>
    <row r="13">
      <c r="A13" s="99" t="inlineStr">
        <is>
          <t>Arkansas</t>
        </is>
      </c>
      <c r="B13" s="96">
        <f>RIGHT(C13,3)</f>
        <v/>
      </c>
      <c r="C13" s="100" t="inlineStr">
        <is>
          <t>Waste - Municipal Solid Waste - N2O</t>
        </is>
      </c>
      <c r="D13" s="100" t="n">
        <v>0.000811023</v>
      </c>
      <c r="E13" s="100" t="n">
        <v>0.001892387</v>
      </c>
      <c r="F13" s="100" t="n">
        <v>0.001455787</v>
      </c>
      <c r="G13" s="100" t="n">
        <v>0.001455787</v>
      </c>
      <c r="H13" s="100" t="n">
        <v>0.001455787</v>
      </c>
      <c r="I13" s="100" t="n">
        <v>0.000291157</v>
      </c>
      <c r="J13" s="100" t="n">
        <v>0.000291157</v>
      </c>
      <c r="K13" s="100" t="n">
        <v>0.000579476</v>
      </c>
      <c r="L13" s="100" t="n">
        <v>0.000224113</v>
      </c>
      <c r="M13" s="100" t="n">
        <v>0.000549198</v>
      </c>
      <c r="N13" s="100" t="n">
        <v>0.000277911</v>
      </c>
      <c r="O13" s="100" t="n">
        <v>0.000516785</v>
      </c>
      <c r="P13" s="100" t="n">
        <v>0.000823417</v>
      </c>
      <c r="Q13" s="100" t="n">
        <v>0.000740502</v>
      </c>
      <c r="R13" s="100" t="n">
        <v>0.00066159</v>
      </c>
      <c r="S13" s="100" t="n">
        <v>0.00063557</v>
      </c>
      <c r="T13" s="100" t="n">
        <v>0.000609551</v>
      </c>
      <c r="U13" s="100" t="n">
        <v>0.000717382</v>
      </c>
      <c r="V13" s="100" t="n">
        <v>0.000825213</v>
      </c>
      <c r="W13" s="100" t="n">
        <v>0.000517538</v>
      </c>
      <c r="X13" s="100" t="n">
        <v>0.000530737</v>
      </c>
      <c r="Y13" s="100" t="n">
        <v>0.000530737</v>
      </c>
      <c r="Z13" s="100" t="n">
        <v>0.000531796</v>
      </c>
      <c r="AA13" s="100" t="n">
        <v>0.000538386</v>
      </c>
      <c r="AB13" s="100" t="n">
        <v>0.000547602</v>
      </c>
      <c r="AC13" s="100" t="n">
        <v>0.0005560129999999999</v>
      </c>
      <c r="AD13" s="100" t="n">
        <v>0.0005560129999999999</v>
      </c>
      <c r="AE13" s="98" t="n">
        <v>0.0005560129999999999</v>
      </c>
      <c r="AF13" s="100" t="n">
        <v>0</v>
      </c>
      <c r="AG13" s="100" t="n">
        <v>0</v>
      </c>
      <c r="AH13" s="100" t="n">
        <v>0</v>
      </c>
    </row>
    <row r="14">
      <c r="A14" s="96" t="inlineStr">
        <is>
          <t>California</t>
        </is>
      </c>
      <c r="B14" s="96">
        <f>RIGHT(C14,3)</f>
        <v/>
      </c>
      <c r="C14" s="97" t="inlineStr">
        <is>
          <t>Waste - Municipal Solid Waste - CH4</t>
        </is>
      </c>
      <c r="D14" s="97" t="n">
        <v>10.73571273</v>
      </c>
      <c r="E14" s="97" t="n">
        <v>11.61679047</v>
      </c>
      <c r="F14" s="97" t="n">
        <v>12.03324497</v>
      </c>
      <c r="G14" s="97" t="n">
        <v>12.62980037</v>
      </c>
      <c r="H14" s="97" t="n">
        <v>12.8212567</v>
      </c>
      <c r="I14" s="97" t="n">
        <v>12.75626764</v>
      </c>
      <c r="J14" s="97" t="n">
        <v>13.11047416</v>
      </c>
      <c r="K14" s="97" t="n">
        <v>12.69118141</v>
      </c>
      <c r="L14" s="97" t="n">
        <v>12.93519376</v>
      </c>
      <c r="M14" s="97" t="n">
        <v>12.33338221</v>
      </c>
      <c r="N14" s="97" t="n">
        <v>12.77611097</v>
      </c>
      <c r="O14" s="97" t="n">
        <v>7.257372487</v>
      </c>
      <c r="P14" s="97" t="n">
        <v>8.839512654</v>
      </c>
      <c r="Q14" s="97" t="n">
        <v>10.29561017</v>
      </c>
      <c r="R14" s="97" t="n">
        <v>10.48437457</v>
      </c>
      <c r="S14" s="97" t="n">
        <v>11.65310993</v>
      </c>
      <c r="T14" s="97" t="n">
        <v>12.80638085</v>
      </c>
      <c r="U14" s="97" t="n">
        <v>13.55109521</v>
      </c>
      <c r="V14" s="97" t="n">
        <v>13.96066416</v>
      </c>
      <c r="W14" s="97" t="n">
        <v>13.32196874</v>
      </c>
      <c r="X14" s="97" t="n">
        <v>12.40181705</v>
      </c>
      <c r="Y14" s="97" t="n">
        <v>12.57917537</v>
      </c>
      <c r="Z14" s="97" t="n">
        <v>8.788430388</v>
      </c>
      <c r="AA14" s="97" t="n">
        <v>9.976550508000001</v>
      </c>
      <c r="AB14" s="97" t="n">
        <v>9.601667168000001</v>
      </c>
      <c r="AC14" s="97" t="n">
        <v>11.07094025</v>
      </c>
      <c r="AD14" s="97" t="n">
        <v>11.70534222</v>
      </c>
      <c r="AE14" s="98" t="n">
        <v>13.00124063</v>
      </c>
      <c r="AF14" s="97" t="n">
        <v>30.84553005</v>
      </c>
      <c r="AG14" s="97" t="n">
        <v>30.23474764</v>
      </c>
      <c r="AH14" s="97" t="n">
        <v>29.63605952</v>
      </c>
    </row>
    <row r="15">
      <c r="A15" s="99" t="inlineStr">
        <is>
          <t>California</t>
        </is>
      </c>
      <c r="B15" s="96">
        <f>RIGHT(C15,3)</f>
        <v/>
      </c>
      <c r="C15" s="100" t="inlineStr">
        <is>
          <t>Waste - Municipal Solid Waste - CO2</t>
        </is>
      </c>
      <c r="D15" s="100" t="n">
        <v>0.371740904</v>
      </c>
      <c r="E15" s="100" t="n">
        <v>0.372452279</v>
      </c>
      <c r="F15" s="100" t="n">
        <v>0.361743907</v>
      </c>
      <c r="G15" s="100" t="n">
        <v>0.388423001</v>
      </c>
      <c r="H15" s="100" t="n">
        <v>0.390422228</v>
      </c>
      <c r="I15" s="100" t="n">
        <v>0.385632808</v>
      </c>
      <c r="J15" s="100" t="n">
        <v>0.414752215</v>
      </c>
      <c r="K15" s="100" t="n">
        <v>0</v>
      </c>
      <c r="L15" s="100" t="n">
        <v>0</v>
      </c>
      <c r="M15" s="100" t="n">
        <v>0</v>
      </c>
      <c r="N15" s="100" t="n">
        <v>0.354467096</v>
      </c>
      <c r="O15" s="100" t="n">
        <v>0.497737189</v>
      </c>
      <c r="P15" s="100" t="n">
        <v>0.6512858419999999</v>
      </c>
      <c r="Q15" s="100" t="n">
        <v>0.659090406</v>
      </c>
      <c r="R15" s="100" t="n">
        <v>0.685007695</v>
      </c>
      <c r="S15" s="100" t="n">
        <v>0.595043949</v>
      </c>
      <c r="T15" s="100" t="n">
        <v>0.463705398</v>
      </c>
      <c r="U15" s="100" t="n">
        <v>0.517598144</v>
      </c>
      <c r="V15" s="100" t="n">
        <v>0.610665156</v>
      </c>
      <c r="W15" s="100" t="n">
        <v>0.37797973</v>
      </c>
      <c r="X15" s="100" t="n">
        <v>0.412160014</v>
      </c>
      <c r="Y15" s="100" t="n">
        <v>0.420160194</v>
      </c>
      <c r="Z15" s="100" t="n">
        <v>0.425635048</v>
      </c>
      <c r="AA15" s="100" t="n">
        <v>0.438987176</v>
      </c>
      <c r="AB15" s="100" t="n">
        <v>0.453729163</v>
      </c>
      <c r="AC15" s="100" t="n">
        <v>0.46645525</v>
      </c>
      <c r="AD15" s="100" t="n">
        <v>0.46645525</v>
      </c>
      <c r="AE15" s="98" t="n">
        <v>0.46645525</v>
      </c>
      <c r="AF15" s="100" t="n">
        <v>0</v>
      </c>
      <c r="AG15" s="100" t="n">
        <v>0</v>
      </c>
      <c r="AH15" s="100" t="n">
        <v>0</v>
      </c>
    </row>
    <row r="16">
      <c r="A16" s="96" t="inlineStr">
        <is>
          <t>California</t>
        </is>
      </c>
      <c r="B16" s="96">
        <f>RIGHT(C16,3)</f>
        <v/>
      </c>
      <c r="C16" s="97" t="inlineStr">
        <is>
          <t>Waste - Municipal Solid Waste - N2O</t>
        </is>
      </c>
      <c r="D16" s="97" t="n">
        <v>0.013517053</v>
      </c>
      <c r="E16" s="97" t="n">
        <v>0.012165347</v>
      </c>
      <c r="F16" s="97" t="n">
        <v>0.012039639</v>
      </c>
      <c r="G16" s="97" t="n">
        <v>0.012033691</v>
      </c>
      <c r="H16" s="97" t="n">
        <v>0.012165347</v>
      </c>
      <c r="I16" s="97" t="n">
        <v>0.011895006</v>
      </c>
      <c r="J16" s="97" t="n">
        <v>0.011895006</v>
      </c>
      <c r="K16" s="97" t="n">
        <v>0</v>
      </c>
      <c r="L16" s="97" t="n">
        <v>0</v>
      </c>
      <c r="M16" s="97" t="n">
        <v>0</v>
      </c>
      <c r="N16" s="97" t="n">
        <v>0.008934772000000001</v>
      </c>
      <c r="O16" s="97" t="n">
        <v>0.012133582</v>
      </c>
      <c r="P16" s="97" t="n">
        <v>0.015571645</v>
      </c>
      <c r="Q16" s="97" t="n">
        <v>0.015703098</v>
      </c>
      <c r="R16" s="97" t="n">
        <v>0.015794676</v>
      </c>
      <c r="S16" s="97" t="n">
        <v>0.012958731</v>
      </c>
      <c r="T16" s="97" t="n">
        <v>0.010122786</v>
      </c>
      <c r="U16" s="97" t="n">
        <v>0.011266792</v>
      </c>
      <c r="V16" s="97" t="n">
        <v>0.012410799</v>
      </c>
      <c r="W16" s="97" t="n">
        <v>0.007783515</v>
      </c>
      <c r="X16" s="97" t="n">
        <v>0.007982029999999999</v>
      </c>
      <c r="Y16" s="97" t="n">
        <v>0.007982029999999999</v>
      </c>
      <c r="Z16" s="97" t="n">
        <v>0.007997962000000001</v>
      </c>
      <c r="AA16" s="97" t="n">
        <v>0.008097060999999999</v>
      </c>
      <c r="AB16" s="97" t="n">
        <v>0.008235671</v>
      </c>
      <c r="AC16" s="97" t="n">
        <v>0.008362171999999999</v>
      </c>
      <c r="AD16" s="97" t="n">
        <v>0.008362171999999999</v>
      </c>
      <c r="AE16" s="98" t="n">
        <v>0.008362171999999999</v>
      </c>
      <c r="AF16" s="97" t="n">
        <v>0</v>
      </c>
      <c r="AG16" s="97" t="n">
        <v>0</v>
      </c>
      <c r="AH16" s="97" t="n">
        <v>0</v>
      </c>
    </row>
    <row r="17">
      <c r="A17" s="99" t="inlineStr">
        <is>
          <t>Colorado</t>
        </is>
      </c>
      <c r="B17" s="96">
        <f>RIGHT(C17,3)</f>
        <v/>
      </c>
      <c r="C17" s="100" t="inlineStr">
        <is>
          <t>Waste - Municipal Solid Waste - CH4</t>
        </is>
      </c>
      <c r="D17" s="100" t="n">
        <v>0.533757661</v>
      </c>
      <c r="E17" s="100" t="n">
        <v>0.392844128</v>
      </c>
      <c r="F17" s="100" t="n">
        <v>0.435728514</v>
      </c>
      <c r="G17" s="100" t="n">
        <v>0.493291142</v>
      </c>
      <c r="H17" s="100" t="n">
        <v>0.577522783</v>
      </c>
      <c r="I17" s="100" t="n">
        <v>0.624026467</v>
      </c>
      <c r="J17" s="100" t="n">
        <v>0.675118167</v>
      </c>
      <c r="K17" s="100" t="n">
        <v>0.6850124869999999</v>
      </c>
      <c r="L17" s="100" t="n">
        <v>0.7361705589999999</v>
      </c>
      <c r="M17" s="100" t="n">
        <v>0.833610812</v>
      </c>
      <c r="N17" s="100" t="n">
        <v>0.375950553</v>
      </c>
      <c r="O17" s="100" t="n">
        <v>1.018320862</v>
      </c>
      <c r="P17" s="100" t="n">
        <v>1.191773599</v>
      </c>
      <c r="Q17" s="100" t="n">
        <v>1.861094014</v>
      </c>
      <c r="R17" s="100" t="n">
        <v>1.999007583</v>
      </c>
      <c r="S17" s="100" t="n">
        <v>2.053764531</v>
      </c>
      <c r="T17" s="100" t="n">
        <v>2.215774438</v>
      </c>
      <c r="U17" s="100" t="n">
        <v>2.396992658</v>
      </c>
      <c r="V17" s="100" t="n">
        <v>2.436847163</v>
      </c>
      <c r="W17" s="100" t="n">
        <v>2.683379797</v>
      </c>
      <c r="X17" s="100" t="n">
        <v>2.584420151</v>
      </c>
      <c r="Y17" s="100" t="n">
        <v>2.493302767</v>
      </c>
      <c r="Z17" s="100" t="n">
        <v>2.539333591</v>
      </c>
      <c r="AA17" s="100" t="n">
        <v>2.609797828</v>
      </c>
      <c r="AB17" s="100" t="n">
        <v>2.66323779</v>
      </c>
      <c r="AC17" s="100" t="n">
        <v>2.73480608</v>
      </c>
      <c r="AD17" s="100" t="n">
        <v>2.807032257</v>
      </c>
      <c r="AE17" s="98" t="n">
        <v>2.877828261</v>
      </c>
      <c r="AF17" s="100" t="n">
        <v>3.492014042</v>
      </c>
      <c r="AG17" s="100" t="n">
        <v>3.422867531</v>
      </c>
      <c r="AH17" s="100" t="n">
        <v>3.355090213</v>
      </c>
    </row>
    <row r="18">
      <c r="A18" s="96" t="inlineStr">
        <is>
          <t>Colorado</t>
        </is>
      </c>
      <c r="B18" s="96">
        <f>RIGHT(C18,3)</f>
        <v/>
      </c>
      <c r="C18" s="97" t="inlineStr">
        <is>
          <t>Waste - Municipal Solid Waste - CO2</t>
        </is>
      </c>
      <c r="D18" s="97" t="n">
        <v>0</v>
      </c>
      <c r="E18" s="97" t="n">
        <v>0</v>
      </c>
      <c r="F18" s="97" t="n">
        <v>0.014214704</v>
      </c>
      <c r="G18" s="97" t="n">
        <v>0.019197327</v>
      </c>
      <c r="H18" s="97" t="n">
        <v>0.012146469</v>
      </c>
      <c r="I18" s="97" t="n">
        <v>0</v>
      </c>
      <c r="J18" s="97" t="n">
        <v>0</v>
      </c>
      <c r="K18" s="97" t="n">
        <v>0</v>
      </c>
      <c r="L18" s="97" t="n">
        <v>0.01250412</v>
      </c>
      <c r="M18" s="97" t="n">
        <v>0.01656399</v>
      </c>
      <c r="N18" s="97" t="n">
        <v>0</v>
      </c>
      <c r="O18" s="97" t="n">
        <v>0</v>
      </c>
      <c r="P18" s="97" t="n">
        <v>0</v>
      </c>
      <c r="Q18" s="97" t="n">
        <v>0</v>
      </c>
      <c r="R18" s="97" t="n">
        <v>0</v>
      </c>
      <c r="S18" s="97" t="n">
        <v>0</v>
      </c>
      <c r="T18" s="97" t="n">
        <v>0</v>
      </c>
      <c r="U18" s="97" t="n">
        <v>0</v>
      </c>
      <c r="V18" s="97" t="n">
        <v>0</v>
      </c>
      <c r="W18" s="97" t="n">
        <v>0</v>
      </c>
      <c r="X18" s="97" t="n">
        <v>0</v>
      </c>
      <c r="Y18" s="97" t="n">
        <v>0</v>
      </c>
      <c r="Z18" s="97" t="n">
        <v>0</v>
      </c>
      <c r="AA18" s="97" t="n">
        <v>0</v>
      </c>
      <c r="AB18" s="97" t="n">
        <v>0</v>
      </c>
      <c r="AC18" s="97" t="n">
        <v>0</v>
      </c>
      <c r="AD18" s="97" t="n">
        <v>0</v>
      </c>
      <c r="AE18" s="98" t="n">
        <v>0</v>
      </c>
      <c r="AF18" s="97" t="n">
        <v>0</v>
      </c>
      <c r="AG18" s="97" t="n">
        <v>0</v>
      </c>
      <c r="AH18" s="97" t="n">
        <v>0</v>
      </c>
    </row>
    <row r="19">
      <c r="A19" s="99" t="inlineStr">
        <is>
          <t>Colorado</t>
        </is>
      </c>
      <c r="B19" s="96">
        <f>RIGHT(C19,3)</f>
        <v/>
      </c>
      <c r="C19" s="100" t="inlineStr">
        <is>
          <t>Waste - Municipal Solid Waste - N2O</t>
        </is>
      </c>
      <c r="D19" s="100" t="n">
        <v>0</v>
      </c>
      <c r="E19" s="100" t="n">
        <v>0</v>
      </c>
      <c r="F19" s="100" t="n">
        <v>0.000473097</v>
      </c>
      <c r="G19" s="100" t="n">
        <v>0.00059475</v>
      </c>
      <c r="H19" s="100" t="n">
        <v>0.000378477</v>
      </c>
      <c r="I19" s="100" t="n">
        <v>0</v>
      </c>
      <c r="J19" s="100" t="n">
        <v>0</v>
      </c>
      <c r="K19" s="100" t="n">
        <v>0</v>
      </c>
      <c r="L19" s="100" t="n">
        <v>0.000343671</v>
      </c>
      <c r="M19" s="100" t="n">
        <v>0.000436263</v>
      </c>
      <c r="N19" s="100" t="n">
        <v>0</v>
      </c>
      <c r="O19" s="100" t="n">
        <v>0</v>
      </c>
      <c r="P19" s="100" t="n">
        <v>0</v>
      </c>
      <c r="Q19" s="100" t="n">
        <v>0</v>
      </c>
      <c r="R19" s="100" t="n">
        <v>0</v>
      </c>
      <c r="S19" s="100" t="n">
        <v>0</v>
      </c>
      <c r="T19" s="100" t="n">
        <v>0</v>
      </c>
      <c r="U19" s="100" t="n">
        <v>0</v>
      </c>
      <c r="V19" s="100" t="n">
        <v>0</v>
      </c>
      <c r="W19" s="100" t="n">
        <v>0</v>
      </c>
      <c r="X19" s="100" t="n">
        <v>0</v>
      </c>
      <c r="Y19" s="100" t="n">
        <v>0</v>
      </c>
      <c r="Z19" s="100" t="n">
        <v>0</v>
      </c>
      <c r="AA19" s="100" t="n">
        <v>0</v>
      </c>
      <c r="AB19" s="100" t="n">
        <v>0</v>
      </c>
      <c r="AC19" s="100" t="n">
        <v>0</v>
      </c>
      <c r="AD19" s="100" t="n">
        <v>0</v>
      </c>
      <c r="AE19" s="98" t="n">
        <v>0</v>
      </c>
      <c r="AF19" s="100" t="n">
        <v>0</v>
      </c>
      <c r="AG19" s="100" t="n">
        <v>0</v>
      </c>
      <c r="AH19" s="100" t="n">
        <v>0</v>
      </c>
    </row>
    <row r="20">
      <c r="A20" s="96" t="inlineStr">
        <is>
          <t>Connecticut</t>
        </is>
      </c>
      <c r="B20" s="96">
        <f>RIGHT(C20,3)</f>
        <v/>
      </c>
      <c r="C20" s="97" t="inlineStr">
        <is>
          <t>Waste - Municipal Solid Waste - CH4</t>
        </is>
      </c>
      <c r="D20" s="97" t="n">
        <v>0.980314491</v>
      </c>
      <c r="E20" s="97" t="n">
        <v>1.008517986</v>
      </c>
      <c r="F20" s="97" t="n">
        <v>1.001356756</v>
      </c>
      <c r="G20" s="97" t="n">
        <v>0.915523445</v>
      </c>
      <c r="H20" s="97" t="n">
        <v>0.904862143</v>
      </c>
      <c r="I20" s="97" t="n">
        <v>0.8888016439999999</v>
      </c>
      <c r="J20" s="97" t="n">
        <v>0.800698284</v>
      </c>
      <c r="K20" s="97" t="n">
        <v>0.662948153</v>
      </c>
      <c r="L20" s="97" t="n">
        <v>0.41585209</v>
      </c>
      <c r="M20" s="97" t="n">
        <v>0.399305677</v>
      </c>
      <c r="N20" s="97" t="n">
        <v>0.393772874</v>
      </c>
      <c r="O20" s="97" t="n">
        <v>0.059553377</v>
      </c>
      <c r="P20" s="97" t="n">
        <v>0.312006875</v>
      </c>
      <c r="Q20" s="97" t="n">
        <v>0.708314662</v>
      </c>
      <c r="R20" s="97" t="n">
        <v>0.71700679</v>
      </c>
      <c r="S20" s="97" t="n">
        <v>0.70062906</v>
      </c>
      <c r="T20" s="97" t="n">
        <v>0.684683628</v>
      </c>
      <c r="U20" s="97" t="n">
        <v>0.539380225</v>
      </c>
      <c r="V20" s="97" t="n">
        <v>0.475398673</v>
      </c>
      <c r="W20" s="97" t="n">
        <v>0.436371563</v>
      </c>
      <c r="X20" s="97" t="n">
        <v>0.415605555</v>
      </c>
      <c r="Y20" s="97" t="n">
        <v>0.395984009</v>
      </c>
      <c r="Z20" s="97" t="n">
        <v>0.374168658</v>
      </c>
      <c r="AA20" s="97" t="n">
        <v>0.356091658</v>
      </c>
      <c r="AB20" s="97" t="n">
        <v>0.31321497</v>
      </c>
      <c r="AC20" s="97" t="n">
        <v>0.296938233</v>
      </c>
      <c r="AD20" s="97" t="n">
        <v>0.281510143</v>
      </c>
      <c r="AE20" s="98" t="n">
        <v>0.266686997</v>
      </c>
      <c r="AF20" s="97" t="n">
        <v>0.720679723</v>
      </c>
      <c r="AG20" s="97" t="n">
        <v>0.692421467</v>
      </c>
      <c r="AH20" s="97" t="n">
        <v>0.665271233</v>
      </c>
    </row>
    <row r="21" ht="15.75" customHeight="1" s="120">
      <c r="A21" s="99" t="inlineStr">
        <is>
          <t>Connecticut</t>
        </is>
      </c>
      <c r="B21" s="96">
        <f>RIGHT(C21,3)</f>
        <v/>
      </c>
      <c r="C21" s="100" t="inlineStr">
        <is>
          <t>Waste - Municipal Solid Waste - CO2</t>
        </is>
      </c>
      <c r="D21" s="100" t="n">
        <v>0.6360486869999999</v>
      </c>
      <c r="E21" s="100" t="n">
        <v>0.780080607</v>
      </c>
      <c r="F21" s="100" t="n">
        <v>0.671340157</v>
      </c>
      <c r="G21" s="100" t="n">
        <v>0.572241767</v>
      </c>
      <c r="H21" s="100" t="n">
        <v>0.793923601</v>
      </c>
      <c r="I21" s="100" t="n">
        <v>0.799574569</v>
      </c>
      <c r="J21" s="100" t="n">
        <v>0.8345003090000001</v>
      </c>
      <c r="K21" s="100" t="n">
        <v>0.8540628649999999</v>
      </c>
      <c r="L21" s="100" t="n">
        <v>0.959057377</v>
      </c>
      <c r="M21" s="100" t="n">
        <v>1.056810784</v>
      </c>
      <c r="N21" s="100" t="n">
        <v>1.127269717</v>
      </c>
      <c r="O21" s="100" t="n">
        <v>1.023015729</v>
      </c>
      <c r="P21" s="100" t="n">
        <v>0.884064815</v>
      </c>
      <c r="Q21" s="100" t="n">
        <v>1.07626262</v>
      </c>
      <c r="R21" s="100" t="n">
        <v>1.304842418</v>
      </c>
      <c r="S21" s="100" t="n">
        <v>1.367693381</v>
      </c>
      <c r="T21" s="100" t="n">
        <v>1.350605992</v>
      </c>
      <c r="U21" s="100" t="n">
        <v>1.380313093</v>
      </c>
      <c r="V21" s="100" t="n">
        <v>1.506035811</v>
      </c>
      <c r="W21" s="100" t="n">
        <v>0.9321819059999999</v>
      </c>
      <c r="X21" s="100" t="n">
        <v>1.016478074</v>
      </c>
      <c r="Y21" s="100" t="n">
        <v>1.036208292</v>
      </c>
      <c r="Z21" s="100" t="n">
        <v>1.049710499</v>
      </c>
      <c r="AA21" s="100" t="n">
        <v>1.08263981</v>
      </c>
      <c r="AB21" s="100" t="n">
        <v>1.118996823</v>
      </c>
      <c r="AC21" s="100" t="n">
        <v>1.150382176</v>
      </c>
      <c r="AD21" s="100" t="n">
        <v>1.150382176</v>
      </c>
      <c r="AE21" s="98" t="n">
        <v>1.150382176</v>
      </c>
      <c r="AF21" s="100" t="n">
        <v>0</v>
      </c>
      <c r="AG21" s="100" t="n">
        <v>0</v>
      </c>
      <c r="AH21" s="100" t="n">
        <v>0</v>
      </c>
    </row>
    <row r="22" ht="15.75" customHeight="1" s="120">
      <c r="A22" s="96" t="inlineStr">
        <is>
          <t>Connecticut</t>
        </is>
      </c>
      <c r="B22" s="96">
        <f>RIGHT(C22,3)</f>
        <v/>
      </c>
      <c r="C22" s="97" t="inlineStr">
        <is>
          <t>Waste - Municipal Solid Waste - N2O</t>
        </is>
      </c>
      <c r="D22" s="97" t="n">
        <v>0.023127677</v>
      </c>
      <c r="E22" s="97" t="n">
        <v>0.025479644</v>
      </c>
      <c r="F22" s="97" t="n">
        <v>0.022343688</v>
      </c>
      <c r="G22" s="97" t="n">
        <v>0.017728561</v>
      </c>
      <c r="H22" s="97" t="n">
        <v>0.024738234</v>
      </c>
      <c r="I22" s="97" t="n">
        <v>0.024663214</v>
      </c>
      <c r="J22" s="97" t="n">
        <v>0.023933293</v>
      </c>
      <c r="K22" s="97" t="n">
        <v>0.023925183</v>
      </c>
      <c r="L22" s="97" t="n">
        <v>0.026359334</v>
      </c>
      <c r="M22" s="97" t="n">
        <v>0.027834315</v>
      </c>
      <c r="N22" s="97" t="n">
        <v>0.028414196</v>
      </c>
      <c r="O22" s="97" t="n">
        <v>0.024938554</v>
      </c>
      <c r="P22" s="97" t="n">
        <v>0.021137175</v>
      </c>
      <c r="Q22" s="97" t="n">
        <v>0.025642396</v>
      </c>
      <c r="R22" s="97" t="n">
        <v>0.030086616</v>
      </c>
      <c r="S22" s="97" t="n">
        <v>0.029785313</v>
      </c>
      <c r="T22" s="97" t="n">
        <v>0.02948401</v>
      </c>
      <c r="U22" s="97" t="n">
        <v>0.030045898</v>
      </c>
      <c r="V22" s="97" t="n">
        <v>0.030607785</v>
      </c>
      <c r="W22" s="97" t="n">
        <v>0.019195876</v>
      </c>
      <c r="X22" s="97" t="n">
        <v>0.019685458</v>
      </c>
      <c r="Y22" s="97" t="n">
        <v>0.019685458</v>
      </c>
      <c r="Z22" s="97" t="n">
        <v>0.01972475</v>
      </c>
      <c r="AA22" s="97" t="n">
        <v>0.019969149</v>
      </c>
      <c r="AB22" s="97" t="n">
        <v>0.020310992</v>
      </c>
      <c r="AC22" s="97" t="n">
        <v>0.020622973</v>
      </c>
      <c r="AD22" s="97" t="n">
        <v>0.020622973</v>
      </c>
      <c r="AE22" s="98" t="n">
        <v>0.020622973</v>
      </c>
      <c r="AF22" s="97" t="n">
        <v>0</v>
      </c>
      <c r="AG22" s="97" t="n">
        <v>0</v>
      </c>
      <c r="AH22" s="97" t="n">
        <v>0</v>
      </c>
    </row>
    <row r="23" ht="15.75" customHeight="1" s="120">
      <c r="A23" s="99" t="inlineStr">
        <is>
          <t>Delaware</t>
        </is>
      </c>
      <c r="B23" s="96">
        <f>RIGHT(C23,3)</f>
        <v/>
      </c>
      <c r="C23" s="100" t="inlineStr">
        <is>
          <t>Waste - Municipal Solid Waste - CH4</t>
        </is>
      </c>
      <c r="D23" s="100" t="n">
        <v>0.249920932</v>
      </c>
      <c r="E23" s="100" t="n">
        <v>0.258141523</v>
      </c>
      <c r="F23" s="100" t="n">
        <v>0.278239118</v>
      </c>
      <c r="G23" s="100" t="n">
        <v>0.296059603</v>
      </c>
      <c r="H23" s="100" t="n">
        <v>0.318534102</v>
      </c>
      <c r="I23" s="100" t="n">
        <v>0.160041447</v>
      </c>
      <c r="J23" s="100" t="n">
        <v>0.179503301</v>
      </c>
      <c r="K23" s="100" t="n">
        <v>0.196227979</v>
      </c>
      <c r="L23" s="100" t="n">
        <v>0.14597057</v>
      </c>
      <c r="M23" s="100" t="n">
        <v>0.152539103</v>
      </c>
      <c r="N23" s="100" t="n">
        <v>0.129329626</v>
      </c>
      <c r="O23" s="100" t="n">
        <v>0.02985427</v>
      </c>
      <c r="P23" s="100" t="n">
        <v>0.074269221</v>
      </c>
      <c r="Q23" s="100" t="n">
        <v>0.348051239</v>
      </c>
      <c r="R23" s="100" t="n">
        <v>0.13804615</v>
      </c>
      <c r="S23" s="100" t="n">
        <v>0.182791636</v>
      </c>
      <c r="T23" s="100" t="n">
        <v>0.050555934</v>
      </c>
      <c r="U23" s="100" t="n">
        <v>0.051814394</v>
      </c>
      <c r="V23" s="100" t="n">
        <v>0.053095261</v>
      </c>
      <c r="W23" s="100" t="n">
        <v>0.054397655</v>
      </c>
      <c r="X23" s="100" t="n">
        <v>0.054387172</v>
      </c>
      <c r="Y23" s="100" t="n">
        <v>0.054431233</v>
      </c>
      <c r="Z23" s="100" t="n">
        <v>0.054473567</v>
      </c>
      <c r="AA23" s="100" t="n">
        <v>0.182349143</v>
      </c>
      <c r="AB23" s="100" t="n">
        <v>0.318729721</v>
      </c>
      <c r="AC23" s="100" t="n">
        <v>0.320339577</v>
      </c>
      <c r="AD23" s="100" t="n">
        <v>0.2208036</v>
      </c>
      <c r="AE23" s="98" t="n">
        <v>0.177414544</v>
      </c>
      <c r="AF23" s="100" t="n">
        <v>0.842020863</v>
      </c>
      <c r="AG23" s="100" t="n">
        <v>0.809004753</v>
      </c>
      <c r="AH23" s="100" t="n">
        <v>0.777283223</v>
      </c>
    </row>
    <row r="24" ht="15.75" customHeight="1" s="120">
      <c r="A24" s="96" t="inlineStr">
        <is>
          <t>Delaware</t>
        </is>
      </c>
      <c r="B24" s="96">
        <f>RIGHT(C24,3)</f>
        <v/>
      </c>
      <c r="C24" s="97" t="inlineStr">
        <is>
          <t>Waste - Municipal Solid Waste - CO2</t>
        </is>
      </c>
      <c r="D24" s="97" t="n">
        <v>0.139867515</v>
      </c>
      <c r="E24" s="97" t="n">
        <v>0.06207538</v>
      </c>
      <c r="F24" s="97" t="n">
        <v>0.060960773</v>
      </c>
      <c r="G24" s="97" t="n">
        <v>0.059555343</v>
      </c>
      <c r="H24" s="97" t="n">
        <v>0.062033754</v>
      </c>
      <c r="I24" s="97" t="n">
        <v>0.094655325</v>
      </c>
      <c r="J24" s="97" t="n">
        <v>0.106991932</v>
      </c>
      <c r="K24" s="97" t="n">
        <v>0.114743587</v>
      </c>
      <c r="L24" s="97" t="n">
        <v>0.12172152</v>
      </c>
      <c r="M24" s="97" t="n">
        <v>0.092378565</v>
      </c>
      <c r="N24" s="97" t="n">
        <v>0</v>
      </c>
      <c r="O24" s="97" t="n">
        <v>0</v>
      </c>
      <c r="P24" s="97" t="n">
        <v>0</v>
      </c>
      <c r="Q24" s="97" t="n">
        <v>0</v>
      </c>
      <c r="R24" s="97" t="n">
        <v>0</v>
      </c>
      <c r="S24" s="97" t="n">
        <v>0</v>
      </c>
      <c r="T24" s="97" t="n">
        <v>0</v>
      </c>
      <c r="U24" s="97" t="n">
        <v>0</v>
      </c>
      <c r="V24" s="97" t="n">
        <v>0</v>
      </c>
      <c r="W24" s="97" t="n">
        <v>0</v>
      </c>
      <c r="X24" s="97" t="n">
        <v>0</v>
      </c>
      <c r="Y24" s="97" t="n">
        <v>0</v>
      </c>
      <c r="Z24" s="97" t="n">
        <v>0</v>
      </c>
      <c r="AA24" s="97" t="n">
        <v>0</v>
      </c>
      <c r="AB24" s="97" t="n">
        <v>0</v>
      </c>
      <c r="AC24" s="97" t="n">
        <v>0</v>
      </c>
      <c r="AD24" s="97" t="n">
        <v>0</v>
      </c>
      <c r="AE24" s="98" t="n">
        <v>0</v>
      </c>
      <c r="AF24" s="97" t="n">
        <v>0</v>
      </c>
      <c r="AG24" s="97" t="n">
        <v>0</v>
      </c>
      <c r="AH24" s="97" t="n">
        <v>0</v>
      </c>
    </row>
    <row r="25" ht="15.75" customHeight="1" s="120">
      <c r="A25" s="99" t="inlineStr">
        <is>
          <t>Delaware</t>
        </is>
      </c>
      <c r="B25" s="96">
        <f>RIGHT(C25,3)</f>
        <v/>
      </c>
      <c r="C25" s="100" t="inlineStr">
        <is>
          <t>Waste - Municipal Solid Waste - N2O</t>
        </is>
      </c>
      <c r="D25" s="100" t="n">
        <v>0.005085791</v>
      </c>
      <c r="E25" s="100" t="n">
        <v>0.002027558</v>
      </c>
      <c r="F25" s="100" t="n">
        <v>0.00202891</v>
      </c>
      <c r="G25" s="100" t="n">
        <v>0.001845078</v>
      </c>
      <c r="H25" s="100" t="n">
        <v>0.001932939</v>
      </c>
      <c r="I25" s="100" t="n">
        <v>0.002919683</v>
      </c>
      <c r="J25" s="100" t="n">
        <v>0.003068506</v>
      </c>
      <c r="K25" s="100" t="n">
        <v>0.003214355</v>
      </c>
      <c r="L25" s="100" t="n">
        <v>0.003345471</v>
      </c>
      <c r="M25" s="100" t="n">
        <v>0.002433069</v>
      </c>
      <c r="N25" s="100" t="n">
        <v>0</v>
      </c>
      <c r="O25" s="100" t="n">
        <v>0</v>
      </c>
      <c r="P25" s="100" t="n">
        <v>0</v>
      </c>
      <c r="Q25" s="100" t="n">
        <v>0</v>
      </c>
      <c r="R25" s="100" t="n">
        <v>0</v>
      </c>
      <c r="S25" s="100" t="n">
        <v>0</v>
      </c>
      <c r="T25" s="100" t="n">
        <v>0</v>
      </c>
      <c r="U25" s="100" t="n">
        <v>0</v>
      </c>
      <c r="V25" s="100" t="n">
        <v>0</v>
      </c>
      <c r="W25" s="100" t="n">
        <v>0</v>
      </c>
      <c r="X25" s="100" t="n">
        <v>0</v>
      </c>
      <c r="Y25" s="100" t="n">
        <v>0</v>
      </c>
      <c r="Z25" s="100" t="n">
        <v>0</v>
      </c>
      <c r="AA25" s="100" t="n">
        <v>0</v>
      </c>
      <c r="AB25" s="100" t="n">
        <v>0</v>
      </c>
      <c r="AC25" s="100" t="n">
        <v>0</v>
      </c>
      <c r="AD25" s="100" t="n">
        <v>0</v>
      </c>
      <c r="AE25" s="98" t="n">
        <v>0</v>
      </c>
      <c r="AF25" s="100" t="n">
        <v>0</v>
      </c>
      <c r="AG25" s="100" t="n">
        <v>0</v>
      </c>
      <c r="AH25" s="100" t="n">
        <v>0</v>
      </c>
    </row>
    <row r="26" ht="15.75" customHeight="1" s="120">
      <c r="A26" s="96" t="inlineStr">
        <is>
          <t>Florida</t>
        </is>
      </c>
      <c r="B26" s="96">
        <f>RIGHT(C26,3)</f>
        <v/>
      </c>
      <c r="C26" s="97" t="inlineStr">
        <is>
          <t>Waste - Municipal Solid Waste - CH4</t>
        </is>
      </c>
      <c r="D26" s="97" t="n">
        <v>7.015571762</v>
      </c>
      <c r="E26" s="97" t="n">
        <v>7.179640267</v>
      </c>
      <c r="F26" s="97" t="n">
        <v>7.50085267</v>
      </c>
      <c r="G26" s="97" t="n">
        <v>7.528048935</v>
      </c>
      <c r="H26" s="97" t="n">
        <v>7.294871257</v>
      </c>
      <c r="I26" s="97" t="n">
        <v>7.498341673</v>
      </c>
      <c r="J26" s="97" t="n">
        <v>7.653917332</v>
      </c>
      <c r="K26" s="97" t="n">
        <v>7.404535955</v>
      </c>
      <c r="L26" s="97" t="n">
        <v>6.759074299</v>
      </c>
      <c r="M26" s="97" t="n">
        <v>6.898461227</v>
      </c>
      <c r="N26" s="97" t="n">
        <v>7.376921924</v>
      </c>
      <c r="O26" s="97" t="n">
        <v>6.449390341</v>
      </c>
      <c r="P26" s="97" t="n">
        <v>6.98082991</v>
      </c>
      <c r="Q26" s="97" t="n">
        <v>7.547749921</v>
      </c>
      <c r="R26" s="97" t="n">
        <v>7.598388948</v>
      </c>
      <c r="S26" s="97" t="n">
        <v>7.253312548</v>
      </c>
      <c r="T26" s="97" t="n">
        <v>7.151105156</v>
      </c>
      <c r="U26" s="97" t="n">
        <v>5.887089228</v>
      </c>
      <c r="V26" s="97" t="n">
        <v>6.254621587</v>
      </c>
      <c r="W26" s="97" t="n">
        <v>6.476129028</v>
      </c>
      <c r="X26" s="97" t="n">
        <v>6.585098698</v>
      </c>
      <c r="Y26" s="97" t="n">
        <v>6.351679344</v>
      </c>
      <c r="Z26" s="97" t="n">
        <v>5.483419218</v>
      </c>
      <c r="AA26" s="97" t="n">
        <v>5.661622334</v>
      </c>
      <c r="AB26" s="97" t="n">
        <v>6.38564782</v>
      </c>
      <c r="AC26" s="97" t="n">
        <v>6.276246989</v>
      </c>
      <c r="AD26" s="97" t="n">
        <v>6.000942171</v>
      </c>
      <c r="AE26" s="98" t="n">
        <v>5.969858708</v>
      </c>
      <c r="AF26" s="97" t="n">
        <v>11.73504256</v>
      </c>
      <c r="AG26" s="97" t="n">
        <v>11.27490496</v>
      </c>
      <c r="AH26" s="97" t="n">
        <v>10.83280962</v>
      </c>
    </row>
    <row r="27" ht="15.75" customHeight="1" s="120">
      <c r="A27" s="99" t="inlineStr">
        <is>
          <t>Florida</t>
        </is>
      </c>
      <c r="B27" s="96">
        <f>RIGHT(C27,3)</f>
        <v/>
      </c>
      <c r="C27" s="100" t="inlineStr">
        <is>
          <t>Waste - Municipal Solid Waste - CO2</t>
        </is>
      </c>
      <c r="D27" s="100" t="n">
        <v>1.428600295</v>
      </c>
      <c r="E27" s="100" t="n">
        <v>1.315584218</v>
      </c>
      <c r="F27" s="100" t="n">
        <v>1.812171676</v>
      </c>
      <c r="G27" s="100" t="n">
        <v>1.946783446</v>
      </c>
      <c r="H27" s="100" t="n">
        <v>2.350788629</v>
      </c>
      <c r="I27" s="100" t="n">
        <v>2.343876204</v>
      </c>
      <c r="J27" s="100" t="n">
        <v>2.520863964</v>
      </c>
      <c r="K27" s="100" t="n">
        <v>1.937270313</v>
      </c>
      <c r="L27" s="100" t="n">
        <v>1.870429427</v>
      </c>
      <c r="M27" s="100" t="n">
        <v>2.041196772</v>
      </c>
      <c r="N27" s="100" t="n">
        <v>2.127875094</v>
      </c>
      <c r="O27" s="100" t="n">
        <v>3.09579187</v>
      </c>
      <c r="P27" s="100" t="n">
        <v>4.101507274</v>
      </c>
      <c r="Q27" s="100" t="n">
        <v>4.175948507</v>
      </c>
      <c r="R27" s="100" t="n">
        <v>4.348489866</v>
      </c>
      <c r="S27" s="100" t="n">
        <v>4.164850397</v>
      </c>
      <c r="T27" s="100" t="n">
        <v>3.716698573</v>
      </c>
      <c r="U27" s="100" t="n">
        <v>3.703996451</v>
      </c>
      <c r="V27" s="100" t="n">
        <v>3.942095034</v>
      </c>
      <c r="W27" s="100" t="n">
        <v>2.440014797</v>
      </c>
      <c r="X27" s="100" t="n">
        <v>2.660662607</v>
      </c>
      <c r="Y27" s="100" t="n">
        <v>2.712307059</v>
      </c>
      <c r="Z27" s="100" t="n">
        <v>2.747649502</v>
      </c>
      <c r="AA27" s="100" t="n">
        <v>2.833842985</v>
      </c>
      <c r="AB27" s="100" t="n">
        <v>2.929008583</v>
      </c>
      <c r="AC27" s="100" t="n">
        <v>3.011160711</v>
      </c>
      <c r="AD27" s="100" t="n">
        <v>3.011160711</v>
      </c>
      <c r="AE27" s="98" t="n">
        <v>3.011160711</v>
      </c>
      <c r="AF27" s="100" t="n">
        <v>0</v>
      </c>
      <c r="AG27" s="100" t="n">
        <v>0</v>
      </c>
      <c r="AH27" s="100" t="n">
        <v>0</v>
      </c>
    </row>
    <row r="28" ht="15.75" customHeight="1" s="120">
      <c r="A28" s="96" t="inlineStr">
        <is>
          <t>Florida</t>
        </is>
      </c>
      <c r="B28" s="96">
        <f>RIGHT(C28,3)</f>
        <v/>
      </c>
      <c r="C28" s="97" t="inlineStr">
        <is>
          <t>Waste - Municipal Solid Waste - N2O</t>
        </is>
      </c>
      <c r="D28" s="97" t="n">
        <v>0.051946033</v>
      </c>
      <c r="E28" s="97" t="n">
        <v>0.04297071</v>
      </c>
      <c r="F28" s="97" t="n">
        <v>0.060313089</v>
      </c>
      <c r="G28" s="97" t="n">
        <v>0.060313089</v>
      </c>
      <c r="H28" s="97" t="n">
        <v>0.073249314</v>
      </c>
      <c r="I28" s="97" t="n">
        <v>0.072297848</v>
      </c>
      <c r="J28" s="97" t="n">
        <v>0.072297848</v>
      </c>
      <c r="K28" s="97" t="n">
        <v>0.054269479</v>
      </c>
      <c r="L28" s="97" t="n">
        <v>0.051408055</v>
      </c>
      <c r="M28" s="97" t="n">
        <v>0.053761103</v>
      </c>
      <c r="N28" s="97" t="n">
        <v>0.053635665</v>
      </c>
      <c r="O28" s="97" t="n">
        <v>0.07546762899999999</v>
      </c>
      <c r="P28" s="97" t="n">
        <v>0.098063261</v>
      </c>
      <c r="Q28" s="97" t="n">
        <v>0.099493678</v>
      </c>
      <c r="R28" s="97" t="n">
        <v>0.10026601</v>
      </c>
      <c r="S28" s="97" t="n">
        <v>0.090701158</v>
      </c>
      <c r="T28" s="97" t="n">
        <v>0.08113630500000001</v>
      </c>
      <c r="U28" s="97" t="n">
        <v>0.080626562</v>
      </c>
      <c r="V28" s="97" t="n">
        <v>0.08011681800000001</v>
      </c>
      <c r="W28" s="97" t="n">
        <v>0.050245794</v>
      </c>
      <c r="X28" s="97" t="n">
        <v>0.051527291</v>
      </c>
      <c r="Y28" s="97" t="n">
        <v>0.051527291</v>
      </c>
      <c r="Z28" s="97" t="n">
        <v>0.05163014</v>
      </c>
      <c r="AA28" s="97" t="n">
        <v>0.05226986</v>
      </c>
      <c r="AB28" s="97" t="n">
        <v>0.053164646</v>
      </c>
      <c r="AC28" s="97" t="n">
        <v>0.053981266</v>
      </c>
      <c r="AD28" s="97" t="n">
        <v>0.053981266</v>
      </c>
      <c r="AE28" s="98" t="n">
        <v>0.053981266</v>
      </c>
      <c r="AF28" s="97" t="n">
        <v>0</v>
      </c>
      <c r="AG28" s="97" t="n">
        <v>0</v>
      </c>
      <c r="AH28" s="97" t="n">
        <v>0</v>
      </c>
    </row>
    <row r="29" ht="15.75" customHeight="1" s="120">
      <c r="A29" s="99" t="inlineStr">
        <is>
          <t>Georgia</t>
        </is>
      </c>
      <c r="B29" s="96">
        <f>RIGHT(C29,3)</f>
        <v/>
      </c>
      <c r="C29" s="100" t="inlineStr">
        <is>
          <t>Waste - Municipal Solid Waste - CH4</t>
        </is>
      </c>
      <c r="D29" s="100" t="n">
        <v>2.696376254</v>
      </c>
      <c r="E29" s="100" t="n">
        <v>2.802051953</v>
      </c>
      <c r="F29" s="100" t="n">
        <v>2.91222241</v>
      </c>
      <c r="G29" s="100" t="n">
        <v>2.921557019</v>
      </c>
      <c r="H29" s="100" t="n">
        <v>3.172558224</v>
      </c>
      <c r="I29" s="100" t="n">
        <v>3.418600507</v>
      </c>
      <c r="J29" s="100" t="n">
        <v>3.670114035</v>
      </c>
      <c r="K29" s="100" t="n">
        <v>3.766078891</v>
      </c>
      <c r="L29" s="100" t="n">
        <v>3.887182335</v>
      </c>
      <c r="M29" s="100" t="n">
        <v>3.730153896</v>
      </c>
      <c r="N29" s="100" t="n">
        <v>4.055725676</v>
      </c>
      <c r="O29" s="100" t="n">
        <v>4.599067667</v>
      </c>
      <c r="P29" s="100" t="n">
        <v>4.849570549</v>
      </c>
      <c r="Q29" s="100" t="n">
        <v>5.058550666</v>
      </c>
      <c r="R29" s="100" t="n">
        <v>4.789601761</v>
      </c>
      <c r="S29" s="100" t="n">
        <v>4.796078945</v>
      </c>
      <c r="T29" s="100" t="n">
        <v>4.107601195</v>
      </c>
      <c r="U29" s="100" t="n">
        <v>4.08633643</v>
      </c>
      <c r="V29" s="100" t="n">
        <v>4.13647109</v>
      </c>
      <c r="W29" s="100" t="n">
        <v>4.236693082</v>
      </c>
      <c r="X29" s="100" t="n">
        <v>3.48682943</v>
      </c>
      <c r="Y29" s="100" t="n">
        <v>3.15214158</v>
      </c>
      <c r="Z29" s="100" t="n">
        <v>2.006648134</v>
      </c>
      <c r="AA29" s="100" t="n">
        <v>2.048714666</v>
      </c>
      <c r="AB29" s="100" t="n">
        <v>2.45916795</v>
      </c>
      <c r="AC29" s="100" t="n">
        <v>2.129811412</v>
      </c>
      <c r="AD29" s="100" t="n">
        <v>2.02612845</v>
      </c>
      <c r="AE29" s="98" t="n">
        <v>2.015495795</v>
      </c>
      <c r="AF29" s="100" t="n">
        <v>7.156268997</v>
      </c>
      <c r="AG29" s="100" t="n">
        <v>6.875667676</v>
      </c>
      <c r="AH29" s="100" t="n">
        <v>6.60606889</v>
      </c>
    </row>
    <row r="30" ht="15.75" customHeight="1" s="120">
      <c r="A30" s="96" t="inlineStr">
        <is>
          <t>Georgia</t>
        </is>
      </c>
      <c r="B30" s="96">
        <f>RIGHT(C30,3)</f>
        <v/>
      </c>
      <c r="C30" s="97" t="inlineStr">
        <is>
          <t>Waste - Municipal Solid Waste - CO2</t>
        </is>
      </c>
      <c r="D30" s="97" t="n">
        <v>0.081782999</v>
      </c>
      <c r="E30" s="97" t="n">
        <v>0.07283511199999999</v>
      </c>
      <c r="F30" s="97" t="n">
        <v>0.073104191</v>
      </c>
      <c r="G30" s="97" t="n">
        <v>0.103403782</v>
      </c>
      <c r="H30" s="97" t="n">
        <v>0.110619631</v>
      </c>
      <c r="I30" s="97" t="n">
        <v>0.11174587</v>
      </c>
      <c r="J30" s="97" t="n">
        <v>0.046527658</v>
      </c>
      <c r="K30" s="97" t="n">
        <v>0.07066525799999999</v>
      </c>
      <c r="L30" s="97" t="n">
        <v>0.052844353</v>
      </c>
      <c r="M30" s="97" t="n">
        <v>0.058609067</v>
      </c>
      <c r="N30" s="97" t="n">
        <v>0.054891455</v>
      </c>
      <c r="O30" s="97" t="n">
        <v>0.046865147</v>
      </c>
      <c r="P30" s="97" t="n">
        <v>0.034776329</v>
      </c>
      <c r="Q30" s="97" t="n">
        <v>0.054983524</v>
      </c>
      <c r="R30" s="97" t="n">
        <v>0.076906301</v>
      </c>
      <c r="S30" s="97" t="n">
        <v>0.080141456</v>
      </c>
      <c r="T30" s="97" t="n">
        <v>0.078667367</v>
      </c>
      <c r="U30" s="97" t="n">
        <v>0.07882317699999999</v>
      </c>
      <c r="V30" s="97" t="n">
        <v>0.08434776300000001</v>
      </c>
      <c r="W30" s="97" t="n">
        <v>0.052208226</v>
      </c>
      <c r="X30" s="97" t="n">
        <v>0.056929358</v>
      </c>
      <c r="Y30" s="97" t="n">
        <v>0.058034378</v>
      </c>
      <c r="Z30" s="97" t="n">
        <v>0.058790589</v>
      </c>
      <c r="AA30" s="97" t="n">
        <v>0.060634843</v>
      </c>
      <c r="AB30" s="97" t="n">
        <v>0.06267107199999999</v>
      </c>
      <c r="AC30" s="97" t="n">
        <v>0.06442885499999999</v>
      </c>
      <c r="AD30" s="97" t="n">
        <v>0.06442885499999999</v>
      </c>
      <c r="AE30" s="98" t="n">
        <v>0.06442885499999999</v>
      </c>
      <c r="AF30" s="97" t="n">
        <v>0</v>
      </c>
      <c r="AG30" s="97" t="n">
        <v>0</v>
      </c>
      <c r="AH30" s="97" t="n">
        <v>0</v>
      </c>
    </row>
    <row r="31" ht="15.75" customHeight="1" s="120">
      <c r="A31" s="99" t="inlineStr">
        <is>
          <t>Georgia</t>
        </is>
      </c>
      <c r="B31" s="96">
        <f>RIGHT(C31,3)</f>
        <v/>
      </c>
      <c r="C31" s="100" t="inlineStr">
        <is>
          <t>Waste - Municipal Solid Waste - N2O</t>
        </is>
      </c>
      <c r="D31" s="100" t="n">
        <v>0.002973752</v>
      </c>
      <c r="E31" s="100" t="n">
        <v>0.002379001</v>
      </c>
      <c r="F31" s="100" t="n">
        <v>0.002433069</v>
      </c>
      <c r="G31" s="100" t="n">
        <v>0.003203541</v>
      </c>
      <c r="H31" s="100" t="n">
        <v>0.003446848</v>
      </c>
      <c r="I31" s="100" t="n">
        <v>0.003446848</v>
      </c>
      <c r="J31" s="100" t="n">
        <v>0.001334403</v>
      </c>
      <c r="K31" s="100" t="n">
        <v>0.001979572</v>
      </c>
      <c r="L31" s="100" t="n">
        <v>0.001452407</v>
      </c>
      <c r="M31" s="100" t="n">
        <v>0.001543647</v>
      </c>
      <c r="N31" s="100" t="n">
        <v>0.001383606</v>
      </c>
      <c r="O31" s="100" t="n">
        <v>0.001142455</v>
      </c>
      <c r="P31" s="100" t="n">
        <v>0.00083147</v>
      </c>
      <c r="Q31" s="100" t="n">
        <v>0.001310005</v>
      </c>
      <c r="R31" s="100" t="n">
        <v>0.00177328</v>
      </c>
      <c r="S31" s="100" t="n">
        <v>0.001745302</v>
      </c>
      <c r="T31" s="100" t="n">
        <v>0.001717325</v>
      </c>
      <c r="U31" s="100" t="n">
        <v>0.00171578</v>
      </c>
      <c r="V31" s="100" t="n">
        <v>0.001714234</v>
      </c>
      <c r="W31" s="100" t="n">
        <v>0.001075093</v>
      </c>
      <c r="X31" s="100" t="n">
        <v>0.001102513</v>
      </c>
      <c r="Y31" s="100" t="n">
        <v>0.001102513</v>
      </c>
      <c r="Z31" s="100" t="n">
        <v>0.001104714</v>
      </c>
      <c r="AA31" s="100" t="n">
        <v>0.001118402</v>
      </c>
      <c r="AB31" s="100" t="n">
        <v>0.001137547</v>
      </c>
      <c r="AC31" s="100" t="n">
        <v>0.00115502</v>
      </c>
      <c r="AD31" s="100" t="n">
        <v>0.00115502</v>
      </c>
      <c r="AE31" s="98" t="n">
        <v>0.00115502</v>
      </c>
      <c r="AF31" s="100" t="n">
        <v>0</v>
      </c>
      <c r="AG31" s="100" t="n">
        <v>0</v>
      </c>
      <c r="AH31" s="100" t="n">
        <v>0</v>
      </c>
    </row>
    <row r="32" ht="15.75" customHeight="1" s="120">
      <c r="A32" s="96" t="inlineStr">
        <is>
          <t>Hawaii</t>
        </is>
      </c>
      <c r="B32" s="96">
        <f>RIGHT(C32,3)</f>
        <v/>
      </c>
      <c r="C32" s="97" t="inlineStr">
        <is>
          <t>Waste - Municipal Solid Waste - CH4</t>
        </is>
      </c>
      <c r="D32" s="97" t="n">
        <v>0.5970105449999999</v>
      </c>
      <c r="E32" s="97" t="n">
        <v>0.624252781</v>
      </c>
      <c r="F32" s="97" t="n">
        <v>0.633805524</v>
      </c>
      <c r="G32" s="97" t="n">
        <v>0.6430989110000001</v>
      </c>
      <c r="H32" s="97" t="n">
        <v>0.539374479</v>
      </c>
      <c r="I32" s="97" t="n">
        <v>0.566135896</v>
      </c>
      <c r="J32" s="97" t="n">
        <v>0.589622095</v>
      </c>
      <c r="K32" s="97" t="n">
        <v>0.614624001</v>
      </c>
      <c r="L32" s="97" t="n">
        <v>0.637334363</v>
      </c>
      <c r="M32" s="97" t="n">
        <v>0.652300377</v>
      </c>
      <c r="N32" s="97" t="n">
        <v>0.655434591</v>
      </c>
      <c r="O32" s="97" t="n">
        <v>0.762569396</v>
      </c>
      <c r="P32" s="97" t="n">
        <v>0.850567148</v>
      </c>
      <c r="Q32" s="97" t="n">
        <v>0.932690628</v>
      </c>
      <c r="R32" s="97" t="n">
        <v>0.934225109</v>
      </c>
      <c r="S32" s="97" t="n">
        <v>0.937711434</v>
      </c>
      <c r="T32" s="97" t="n">
        <v>0.943618926</v>
      </c>
      <c r="U32" s="97" t="n">
        <v>0.933783914</v>
      </c>
      <c r="V32" s="97" t="n">
        <v>0.941295149</v>
      </c>
      <c r="W32" s="97" t="n">
        <v>0.905605868</v>
      </c>
      <c r="X32" s="97" t="n">
        <v>0.90599777</v>
      </c>
      <c r="Y32" s="97" t="n">
        <v>0.907341881</v>
      </c>
      <c r="Z32" s="97" t="n">
        <v>0.830318844</v>
      </c>
      <c r="AA32" s="97" t="n">
        <v>0.83164156</v>
      </c>
      <c r="AB32" s="97" t="n">
        <v>0.827018813</v>
      </c>
      <c r="AC32" s="97" t="n">
        <v>0.82938924</v>
      </c>
      <c r="AD32" s="97" t="n">
        <v>0.832283299</v>
      </c>
      <c r="AE32" s="98" t="n">
        <v>0.83506388</v>
      </c>
      <c r="AF32" s="97" t="n">
        <v>0.981682218</v>
      </c>
      <c r="AG32" s="97" t="n">
        <v>0.943189907</v>
      </c>
      <c r="AH32" s="97" t="n">
        <v>0.906206902</v>
      </c>
    </row>
    <row r="33" ht="15.75" customHeight="1" s="120">
      <c r="A33" s="99" t="inlineStr">
        <is>
          <t>Hawaii</t>
        </is>
      </c>
      <c r="B33" s="96">
        <f>RIGHT(C33,3)</f>
        <v/>
      </c>
      <c r="C33" s="100" t="inlineStr">
        <is>
          <t>Waste - Municipal Solid Waste - CO2</t>
        </is>
      </c>
      <c r="D33" s="100" t="n">
        <v>0.057991581</v>
      </c>
      <c r="E33" s="100" t="n">
        <v>0.225954383</v>
      </c>
      <c r="F33" s="100" t="n">
        <v>0.22174938</v>
      </c>
      <c r="G33" s="100" t="n">
        <v>0.349042303</v>
      </c>
      <c r="H33" s="100" t="n">
        <v>0.268957535</v>
      </c>
      <c r="I33" s="100" t="n">
        <v>0.26293146</v>
      </c>
      <c r="J33" s="100" t="n">
        <v>0.281088888</v>
      </c>
      <c r="K33" s="100" t="n">
        <v>0.276846649</v>
      </c>
      <c r="L33" s="100" t="n">
        <v>0.28770541</v>
      </c>
      <c r="M33" s="100" t="n">
        <v>0.338413476</v>
      </c>
      <c r="N33" s="100" t="n">
        <v>0.323299732</v>
      </c>
      <c r="O33" s="100" t="n">
        <v>0.247051385</v>
      </c>
      <c r="P33" s="100" t="n">
        <v>0.176007043</v>
      </c>
      <c r="Q33" s="100" t="n">
        <v>0.201965438</v>
      </c>
      <c r="R33" s="100" t="n">
        <v>0.23662399</v>
      </c>
      <c r="S33" s="100" t="n">
        <v>0.266508706</v>
      </c>
      <c r="T33" s="100" t="n">
        <v>0.281808351</v>
      </c>
      <c r="U33" s="100" t="n">
        <v>0.459923151</v>
      </c>
      <c r="V33" s="100" t="n">
        <v>0.682502272</v>
      </c>
      <c r="W33" s="100" t="n">
        <v>0.422444317</v>
      </c>
      <c r="X33" s="100" t="n">
        <v>0.460645484</v>
      </c>
      <c r="Y33" s="100" t="n">
        <v>0.469586784</v>
      </c>
      <c r="Z33" s="100" t="n">
        <v>0.475705688</v>
      </c>
      <c r="AA33" s="100" t="n">
        <v>0.490628526</v>
      </c>
      <c r="AB33" s="100" t="n">
        <v>0.507104724</v>
      </c>
      <c r="AC33" s="100" t="n">
        <v>0.521327875</v>
      </c>
      <c r="AD33" s="100" t="n">
        <v>0.521327875</v>
      </c>
      <c r="AE33" s="98" t="n">
        <v>0.521327875</v>
      </c>
      <c r="AF33" s="100" t="n">
        <v>0</v>
      </c>
      <c r="AG33" s="100" t="n">
        <v>0</v>
      </c>
      <c r="AH33" s="100" t="n">
        <v>0</v>
      </c>
    </row>
    <row r="34" ht="15.75" customHeight="1" s="120">
      <c r="A34" s="96" t="inlineStr">
        <is>
          <t>Hawaii</t>
        </is>
      </c>
      <c r="B34" s="96">
        <f>RIGHT(C34,3)</f>
        <v/>
      </c>
      <c r="C34" s="97" t="inlineStr">
        <is>
          <t>Waste - Municipal Solid Waste - N2O</t>
        </is>
      </c>
      <c r="D34" s="97" t="n">
        <v>0.00210866</v>
      </c>
      <c r="E34" s="97" t="n">
        <v>0.007380311</v>
      </c>
      <c r="F34" s="97" t="n">
        <v>0.007380311</v>
      </c>
      <c r="G34" s="97" t="n">
        <v>0.010813642</v>
      </c>
      <c r="H34" s="97" t="n">
        <v>0.008380573000000001</v>
      </c>
      <c r="I34" s="97" t="n">
        <v>0.008110232</v>
      </c>
      <c r="J34" s="97" t="n">
        <v>0.008061570000000001</v>
      </c>
      <c r="K34" s="97" t="n">
        <v>0.007755409</v>
      </c>
      <c r="L34" s="97" t="n">
        <v>0.007907476</v>
      </c>
      <c r="M34" s="97" t="n">
        <v>0.008913145000000001</v>
      </c>
      <c r="N34" s="97" t="n">
        <v>0.008149161</v>
      </c>
      <c r="O34" s="97" t="n">
        <v>0.006022492</v>
      </c>
      <c r="P34" s="97" t="n">
        <v>0.004208166</v>
      </c>
      <c r="Q34" s="97" t="n">
        <v>0.004811909</v>
      </c>
      <c r="R34" s="97" t="n">
        <v>0.005455996</v>
      </c>
      <c r="S34" s="97" t="n">
        <v>0.005803966</v>
      </c>
      <c r="T34" s="97" t="n">
        <v>0.006151935</v>
      </c>
      <c r="U34" s="97" t="n">
        <v>0.010011355</v>
      </c>
      <c r="V34" s="97" t="n">
        <v>0.013870774</v>
      </c>
      <c r="W34" s="97" t="n">
        <v>0.008699148</v>
      </c>
      <c r="X34" s="97" t="n">
        <v>0.008921016</v>
      </c>
      <c r="Y34" s="97" t="n">
        <v>0.008921016</v>
      </c>
      <c r="Z34" s="97" t="n">
        <v>0.008938823</v>
      </c>
      <c r="AA34" s="97" t="n">
        <v>0.009049578000000001</v>
      </c>
      <c r="AB34" s="97" t="n">
        <v>0.009204494000000001</v>
      </c>
      <c r="AC34" s="97" t="n">
        <v>0.009345877000000001</v>
      </c>
      <c r="AD34" s="97" t="n">
        <v>0.009345877000000001</v>
      </c>
      <c r="AE34" s="98" t="n">
        <v>0.009345877000000001</v>
      </c>
      <c r="AF34" s="97" t="n">
        <v>0</v>
      </c>
      <c r="AG34" s="97" t="n">
        <v>0</v>
      </c>
      <c r="AH34" s="97" t="n">
        <v>0</v>
      </c>
    </row>
    <row r="35" ht="15.75" customHeight="1" s="120">
      <c r="A35" s="99" t="inlineStr">
        <is>
          <t>Idaho</t>
        </is>
      </c>
      <c r="B35" s="96">
        <f>RIGHT(C35,3)</f>
        <v/>
      </c>
      <c r="C35" s="100" t="inlineStr">
        <is>
          <t>Waste - Municipal Solid Waste - CH4</t>
        </is>
      </c>
      <c r="D35" s="100" t="n">
        <v>0.38938739</v>
      </c>
      <c r="E35" s="100" t="n">
        <v>0.40495666</v>
      </c>
      <c r="F35" s="100" t="n">
        <v>0.418984689</v>
      </c>
      <c r="G35" s="100" t="n">
        <v>0.432742504</v>
      </c>
      <c r="H35" s="100" t="n">
        <v>0.447161958</v>
      </c>
      <c r="I35" s="100" t="n">
        <v>0.461295889</v>
      </c>
      <c r="J35" s="100" t="n">
        <v>0.475149948</v>
      </c>
      <c r="K35" s="100" t="n">
        <v>0.488729679</v>
      </c>
      <c r="L35" s="100" t="n">
        <v>0.502040513</v>
      </c>
      <c r="M35" s="100" t="n">
        <v>0.466498341</v>
      </c>
      <c r="N35" s="100" t="n">
        <v>0.476848309</v>
      </c>
      <c r="O35" s="100" t="n">
        <v>0.494569624</v>
      </c>
      <c r="P35" s="100" t="n">
        <v>0.512242854</v>
      </c>
      <c r="Q35" s="100" t="n">
        <v>0.529869874</v>
      </c>
      <c r="R35" s="100" t="n">
        <v>0.54709504</v>
      </c>
      <c r="S35" s="100" t="n">
        <v>0.427781047</v>
      </c>
      <c r="T35" s="100" t="n">
        <v>0.435278311</v>
      </c>
      <c r="U35" s="100" t="n">
        <v>0.455561974</v>
      </c>
      <c r="V35" s="100" t="n">
        <v>0.481146234</v>
      </c>
      <c r="W35" s="100" t="n">
        <v>0.511926133</v>
      </c>
      <c r="X35" s="100" t="n">
        <v>0.488573502</v>
      </c>
      <c r="Y35" s="100" t="n">
        <v>0.502687846</v>
      </c>
      <c r="Z35" s="100" t="n">
        <v>0.488082707</v>
      </c>
      <c r="AA35" s="100" t="n">
        <v>0.501700405</v>
      </c>
      <c r="AB35" s="100" t="n">
        <v>0.333451269</v>
      </c>
      <c r="AC35" s="100" t="n">
        <v>0.398585268</v>
      </c>
      <c r="AD35" s="100" t="n">
        <v>0.412684436</v>
      </c>
      <c r="AE35" s="98" t="n">
        <v>0.360486585</v>
      </c>
      <c r="AF35" s="100" t="n">
        <v>0.834629561</v>
      </c>
      <c r="AG35" s="100" t="n">
        <v>0.818102788</v>
      </c>
      <c r="AH35" s="100" t="n">
        <v>0.801903268</v>
      </c>
    </row>
    <row r="36" ht="15.75" customHeight="1" s="120">
      <c r="A36" s="96" t="inlineStr">
        <is>
          <t>Idaho</t>
        </is>
      </c>
      <c r="B36" s="96">
        <f>RIGHT(C36,3)</f>
        <v/>
      </c>
      <c r="C36" s="97" t="inlineStr">
        <is>
          <t>Waste - Municipal Solid Waste - CO2</t>
        </is>
      </c>
      <c r="D36" s="97" t="n">
        <v>0.006319595</v>
      </c>
      <c r="E36" s="97" t="n">
        <v>0.00703521</v>
      </c>
      <c r="F36" s="97" t="n">
        <v>0</v>
      </c>
      <c r="G36" s="97" t="n">
        <v>0</v>
      </c>
      <c r="H36" s="97" t="n">
        <v>0</v>
      </c>
      <c r="I36" s="97" t="n">
        <v>0</v>
      </c>
      <c r="J36" s="97" t="n">
        <v>0</v>
      </c>
      <c r="K36" s="97" t="n">
        <v>0</v>
      </c>
      <c r="L36" s="97" t="n">
        <v>0</v>
      </c>
      <c r="M36" s="97" t="n">
        <v>0</v>
      </c>
      <c r="N36" s="97" t="n">
        <v>0</v>
      </c>
      <c r="O36" s="97" t="n">
        <v>0</v>
      </c>
      <c r="P36" s="97" t="n">
        <v>0</v>
      </c>
      <c r="Q36" s="97" t="n">
        <v>0</v>
      </c>
      <c r="R36" s="97" t="n">
        <v>0</v>
      </c>
      <c r="S36" s="97" t="n">
        <v>0</v>
      </c>
      <c r="T36" s="97" t="n">
        <v>0</v>
      </c>
      <c r="U36" s="97" t="n">
        <v>0</v>
      </c>
      <c r="V36" s="97" t="n">
        <v>0</v>
      </c>
      <c r="W36" s="97" t="n">
        <v>0</v>
      </c>
      <c r="X36" s="97" t="n">
        <v>0</v>
      </c>
      <c r="Y36" s="97" t="n">
        <v>0</v>
      </c>
      <c r="Z36" s="97" t="n">
        <v>0</v>
      </c>
      <c r="AA36" s="97" t="n">
        <v>0</v>
      </c>
      <c r="AB36" s="97" t="n">
        <v>0</v>
      </c>
      <c r="AC36" s="97" t="n">
        <v>0</v>
      </c>
      <c r="AD36" s="97" t="n">
        <v>0</v>
      </c>
      <c r="AE36" s="98" t="n">
        <v>0</v>
      </c>
      <c r="AF36" s="97" t="n">
        <v>0</v>
      </c>
      <c r="AG36" s="97" t="n">
        <v>0</v>
      </c>
      <c r="AH36" s="97" t="n">
        <v>0</v>
      </c>
    </row>
    <row r="37" ht="15.75" customHeight="1" s="120">
      <c r="A37" s="99" t="inlineStr">
        <is>
          <t>Idaho</t>
        </is>
      </c>
      <c r="B37" s="96">
        <f>RIGHT(C37,3)</f>
        <v/>
      </c>
      <c r="C37" s="100" t="inlineStr">
        <is>
          <t>Waste - Municipal Solid Waste - N2O</t>
        </is>
      </c>
      <c r="D37" s="100" t="n">
        <v>0.00022979</v>
      </c>
      <c r="E37" s="100" t="n">
        <v>0.00022979</v>
      </c>
      <c r="F37" s="100" t="n">
        <v>0</v>
      </c>
      <c r="G37" s="100" t="n">
        <v>0</v>
      </c>
      <c r="H37" s="100" t="n">
        <v>0</v>
      </c>
      <c r="I37" s="100" t="n">
        <v>0</v>
      </c>
      <c r="J37" s="100" t="n">
        <v>0</v>
      </c>
      <c r="K37" s="100" t="n">
        <v>0</v>
      </c>
      <c r="L37" s="100" t="n">
        <v>0</v>
      </c>
      <c r="M37" s="100" t="n">
        <v>0</v>
      </c>
      <c r="N37" s="100" t="n">
        <v>0</v>
      </c>
      <c r="O37" s="100" t="n">
        <v>0</v>
      </c>
      <c r="P37" s="100" t="n">
        <v>0</v>
      </c>
      <c r="Q37" s="100" t="n">
        <v>0</v>
      </c>
      <c r="R37" s="100" t="n">
        <v>0</v>
      </c>
      <c r="S37" s="100" t="n">
        <v>0</v>
      </c>
      <c r="T37" s="100" t="n">
        <v>0</v>
      </c>
      <c r="U37" s="100" t="n">
        <v>0</v>
      </c>
      <c r="V37" s="100" t="n">
        <v>0</v>
      </c>
      <c r="W37" s="100" t="n">
        <v>0</v>
      </c>
      <c r="X37" s="100" t="n">
        <v>0</v>
      </c>
      <c r="Y37" s="100" t="n">
        <v>0</v>
      </c>
      <c r="Z37" s="100" t="n">
        <v>0</v>
      </c>
      <c r="AA37" s="100" t="n">
        <v>0</v>
      </c>
      <c r="AB37" s="100" t="n">
        <v>0</v>
      </c>
      <c r="AC37" s="100" t="n">
        <v>0</v>
      </c>
      <c r="AD37" s="100" t="n">
        <v>0</v>
      </c>
      <c r="AE37" s="98" t="n">
        <v>0</v>
      </c>
      <c r="AF37" s="100" t="n">
        <v>0</v>
      </c>
      <c r="AG37" s="100" t="n">
        <v>0</v>
      </c>
      <c r="AH37" s="100" t="n">
        <v>0</v>
      </c>
    </row>
    <row r="38" ht="15.75" customHeight="1" s="120">
      <c r="A38" s="96" t="inlineStr">
        <is>
          <t>Illinois</t>
        </is>
      </c>
      <c r="B38" s="96">
        <f>RIGHT(C38,3)</f>
        <v/>
      </c>
      <c r="C38" s="97" t="inlineStr">
        <is>
          <t>Waste - Municipal Solid Waste - CH4</t>
        </is>
      </c>
      <c r="D38" s="97" t="n">
        <v>9.053246259</v>
      </c>
      <c r="E38" s="97" t="n">
        <v>9.224264953</v>
      </c>
      <c r="F38" s="97" t="n">
        <v>9.537982424999999</v>
      </c>
      <c r="G38" s="97" t="n">
        <v>9.798803192999999</v>
      </c>
      <c r="H38" s="97" t="n">
        <v>9.978926931</v>
      </c>
      <c r="I38" s="97" t="n">
        <v>9.972550384</v>
      </c>
      <c r="J38" s="97" t="n">
        <v>9.607164349</v>
      </c>
      <c r="K38" s="97" t="n">
        <v>8.668869156</v>
      </c>
      <c r="L38" s="97" t="n">
        <v>7.884536798</v>
      </c>
      <c r="M38" s="97" t="n">
        <v>7.587167074</v>
      </c>
      <c r="N38" s="97" t="n">
        <v>7.188458596</v>
      </c>
      <c r="O38" s="97" t="n">
        <v>2.053543507</v>
      </c>
      <c r="P38" s="97" t="n">
        <v>4.033460809</v>
      </c>
      <c r="Q38" s="97" t="n">
        <v>6.205092499</v>
      </c>
      <c r="R38" s="97" t="n">
        <v>6.446594616</v>
      </c>
      <c r="S38" s="97" t="n">
        <v>7.558550654</v>
      </c>
      <c r="T38" s="97" t="n">
        <v>8.692452508000001</v>
      </c>
      <c r="U38" s="97" t="n">
        <v>9.499763881</v>
      </c>
      <c r="V38" s="97" t="n">
        <v>9.567690645000001</v>
      </c>
      <c r="W38" s="97" t="n">
        <v>8.822046035</v>
      </c>
      <c r="X38" s="97" t="n">
        <v>8.545617610000001</v>
      </c>
      <c r="Y38" s="97" t="n">
        <v>7.936377428</v>
      </c>
      <c r="Z38" s="97" t="n">
        <v>6.738277416</v>
      </c>
      <c r="AA38" s="97" t="n">
        <v>5.814852214</v>
      </c>
      <c r="AB38" s="97" t="n">
        <v>5.747609493</v>
      </c>
      <c r="AC38" s="97" t="n">
        <v>5.802319989</v>
      </c>
      <c r="AD38" s="97" t="n">
        <v>5.067340963</v>
      </c>
      <c r="AE38" s="98" t="n">
        <v>5.627309687</v>
      </c>
      <c r="AF38" s="97" t="n">
        <v>13.42858697</v>
      </c>
      <c r="AG38" s="97" t="n">
        <v>12.90204454</v>
      </c>
      <c r="AH38" s="97" t="n">
        <v>12.39614814</v>
      </c>
    </row>
    <row r="39" ht="15.75" customHeight="1" s="120">
      <c r="A39" s="99" t="inlineStr">
        <is>
          <t>Illinois</t>
        </is>
      </c>
      <c r="B39" s="96">
        <f>RIGHT(C39,3)</f>
        <v/>
      </c>
      <c r="C39" s="100" t="inlineStr">
        <is>
          <t>Waste - Municipal Solid Waste - CO2</t>
        </is>
      </c>
      <c r="D39" s="100" t="n">
        <v>0.097396117</v>
      </c>
      <c r="E39" s="100" t="n">
        <v>0.120840073</v>
      </c>
      <c r="F39" s="100" t="n">
        <v>0.114854807</v>
      </c>
      <c r="G39" s="100" t="n">
        <v>0.128412663</v>
      </c>
      <c r="H39" s="100" t="n">
        <v>0.130140743</v>
      </c>
      <c r="I39" s="100" t="n">
        <v>0.062310374</v>
      </c>
      <c r="J39" s="100" t="n">
        <v>0.063155451</v>
      </c>
      <c r="K39" s="100" t="n">
        <v>0</v>
      </c>
      <c r="L39" s="100" t="n">
        <v>0.065409948</v>
      </c>
      <c r="M39" s="100" t="n">
        <v>0.138721812</v>
      </c>
      <c r="N39" s="100" t="n">
        <v>0.080985811</v>
      </c>
      <c r="O39" s="100" t="n">
        <v>0.042322065</v>
      </c>
      <c r="P39" s="100" t="n">
        <v>0</v>
      </c>
      <c r="Q39" s="100" t="n">
        <v>0</v>
      </c>
      <c r="R39" s="100" t="n">
        <v>0</v>
      </c>
      <c r="S39" s="100" t="n">
        <v>0</v>
      </c>
      <c r="T39" s="100" t="n">
        <v>0</v>
      </c>
      <c r="U39" s="100" t="n">
        <v>0</v>
      </c>
      <c r="V39" s="100" t="n">
        <v>0</v>
      </c>
      <c r="W39" s="100" t="n">
        <v>0</v>
      </c>
      <c r="X39" s="100" t="n">
        <v>0</v>
      </c>
      <c r="Y39" s="100" t="n">
        <v>0</v>
      </c>
      <c r="Z39" s="100" t="n">
        <v>0</v>
      </c>
      <c r="AA39" s="100" t="n">
        <v>0</v>
      </c>
      <c r="AB39" s="100" t="n">
        <v>0</v>
      </c>
      <c r="AC39" s="100" t="n">
        <v>0</v>
      </c>
      <c r="AD39" s="100" t="n">
        <v>0</v>
      </c>
      <c r="AE39" s="98" t="n">
        <v>0</v>
      </c>
      <c r="AF39" s="100" t="n">
        <v>0</v>
      </c>
      <c r="AG39" s="100" t="n">
        <v>0</v>
      </c>
      <c r="AH39" s="100" t="n">
        <v>0</v>
      </c>
    </row>
    <row r="40" ht="15.75" customHeight="1" s="120">
      <c r="A40" s="96" t="inlineStr">
        <is>
          <t>Illinois</t>
        </is>
      </c>
      <c r="B40" s="96">
        <f>RIGHT(C40,3)</f>
        <v/>
      </c>
      <c r="C40" s="97" t="inlineStr">
        <is>
          <t>Waste - Municipal Solid Waste - N2O</t>
        </is>
      </c>
      <c r="D40" s="97" t="n">
        <v>0.003541468</v>
      </c>
      <c r="E40" s="97" t="n">
        <v>0.003946979</v>
      </c>
      <c r="F40" s="97" t="n">
        <v>0.003822622</v>
      </c>
      <c r="G40" s="97" t="n">
        <v>0.003978339</v>
      </c>
      <c r="H40" s="97" t="n">
        <v>0.004055116</v>
      </c>
      <c r="I40" s="97" t="n">
        <v>0.00192199</v>
      </c>
      <c r="J40" s="97" t="n">
        <v>0.001811285</v>
      </c>
      <c r="K40" s="97" t="n">
        <v>0</v>
      </c>
      <c r="L40" s="97" t="n">
        <v>0.001797768</v>
      </c>
      <c r="M40" s="97" t="n">
        <v>0.003653659</v>
      </c>
      <c r="N40" s="97" t="n">
        <v>0.002041345</v>
      </c>
      <c r="O40" s="97" t="n">
        <v>0.001031706</v>
      </c>
      <c r="P40" s="97" t="n">
        <v>0</v>
      </c>
      <c r="Q40" s="97" t="n">
        <v>0</v>
      </c>
      <c r="R40" s="97" t="n">
        <v>0</v>
      </c>
      <c r="S40" s="97" t="n">
        <v>0</v>
      </c>
      <c r="T40" s="97" t="n">
        <v>0</v>
      </c>
      <c r="U40" s="97" t="n">
        <v>0</v>
      </c>
      <c r="V40" s="97" t="n">
        <v>0</v>
      </c>
      <c r="W40" s="97" t="n">
        <v>0</v>
      </c>
      <c r="X40" s="97" t="n">
        <v>0</v>
      </c>
      <c r="Y40" s="97" t="n">
        <v>0</v>
      </c>
      <c r="Z40" s="97" t="n">
        <v>0</v>
      </c>
      <c r="AA40" s="97" t="n">
        <v>0</v>
      </c>
      <c r="AB40" s="97" t="n">
        <v>0</v>
      </c>
      <c r="AC40" s="97" t="n">
        <v>0</v>
      </c>
      <c r="AD40" s="97" t="n">
        <v>0</v>
      </c>
      <c r="AE40" s="98" t="n">
        <v>0</v>
      </c>
      <c r="AF40" s="97" t="n">
        <v>0</v>
      </c>
      <c r="AG40" s="97" t="n">
        <v>0</v>
      </c>
      <c r="AH40" s="97" t="n">
        <v>0</v>
      </c>
    </row>
    <row r="41" ht="15.75" customHeight="1" s="120">
      <c r="A41" s="99" t="inlineStr">
        <is>
          <t>Indiana</t>
        </is>
      </c>
      <c r="B41" s="96">
        <f>RIGHT(C41,3)</f>
        <v/>
      </c>
      <c r="C41" s="100" t="inlineStr">
        <is>
          <t>Waste - Municipal Solid Waste - CH4</t>
        </is>
      </c>
      <c r="D41" s="100" t="n">
        <v>3.434725333</v>
      </c>
      <c r="E41" s="100" t="n">
        <v>3.529265863</v>
      </c>
      <c r="F41" s="100" t="n">
        <v>3.628758239</v>
      </c>
      <c r="G41" s="100" t="n">
        <v>3.837153818</v>
      </c>
      <c r="H41" s="100" t="n">
        <v>3.54462483</v>
      </c>
      <c r="I41" s="100" t="n">
        <v>3.607436347</v>
      </c>
      <c r="J41" s="100" t="n">
        <v>3.573486756</v>
      </c>
      <c r="K41" s="100" t="n">
        <v>3.374834607</v>
      </c>
      <c r="L41" s="100" t="n">
        <v>3.441734581</v>
      </c>
      <c r="M41" s="100" t="n">
        <v>3.307485786</v>
      </c>
      <c r="N41" s="100" t="n">
        <v>3.412217671</v>
      </c>
      <c r="O41" s="100" t="n">
        <v>3.175134929</v>
      </c>
      <c r="P41" s="100" t="n">
        <v>3.202232439</v>
      </c>
      <c r="Q41" s="100" t="n">
        <v>3.586335538</v>
      </c>
      <c r="R41" s="100" t="n">
        <v>3.933238841</v>
      </c>
      <c r="S41" s="100" t="n">
        <v>4.06176397</v>
      </c>
      <c r="T41" s="100" t="n">
        <v>4.310712738</v>
      </c>
      <c r="U41" s="100" t="n">
        <v>4.170103493</v>
      </c>
      <c r="V41" s="100" t="n">
        <v>4.238974531</v>
      </c>
      <c r="W41" s="100" t="n">
        <v>3.901239165</v>
      </c>
      <c r="X41" s="100" t="n">
        <v>3.446039597</v>
      </c>
      <c r="Y41" s="100" t="n">
        <v>3.272228292</v>
      </c>
      <c r="Z41" s="100" t="n">
        <v>2.282584243</v>
      </c>
      <c r="AA41" s="100" t="n">
        <v>2.242538604</v>
      </c>
      <c r="AB41" s="100" t="n">
        <v>1.476224842</v>
      </c>
      <c r="AC41" s="100" t="n">
        <v>1.837988696</v>
      </c>
      <c r="AD41" s="100" t="n">
        <v>1.811953095</v>
      </c>
      <c r="AE41" s="98" t="n">
        <v>1.624308364</v>
      </c>
      <c r="AF41" s="100" t="n">
        <v>6.26335783</v>
      </c>
      <c r="AG41" s="100" t="n">
        <v>6.017768057</v>
      </c>
      <c r="AH41" s="100" t="n">
        <v>5.781807996</v>
      </c>
    </row>
    <row r="42" ht="15.75" customHeight="1" s="120">
      <c r="A42" s="96" t="inlineStr">
        <is>
          <t>Indiana</t>
        </is>
      </c>
      <c r="B42" s="96">
        <f>RIGHT(C42,3)</f>
        <v/>
      </c>
      <c r="C42" s="97" t="inlineStr">
        <is>
          <t>Waste - Municipal Solid Waste - CO2</t>
        </is>
      </c>
      <c r="D42" s="97" t="n">
        <v>0.408914995</v>
      </c>
      <c r="E42" s="97" t="n">
        <v>0.401006954</v>
      </c>
      <c r="F42" s="97" t="n">
        <v>0.579959918</v>
      </c>
      <c r="G42" s="97" t="n">
        <v>0.326354553</v>
      </c>
      <c r="H42" s="97" t="n">
        <v>0.291515264</v>
      </c>
      <c r="I42" s="97" t="n">
        <v>0.279583785</v>
      </c>
      <c r="J42" s="97" t="n">
        <v>0.218687532</v>
      </c>
      <c r="K42" s="97" t="n">
        <v>0.346016091</v>
      </c>
      <c r="L42" s="97" t="n">
        <v>0.288984101</v>
      </c>
      <c r="M42" s="97" t="n">
        <v>0.174441524</v>
      </c>
      <c r="N42" s="97" t="n">
        <v>0.291102751</v>
      </c>
      <c r="O42" s="97" t="n">
        <v>0.454401178</v>
      </c>
      <c r="P42" s="97" t="n">
        <v>0.642250201</v>
      </c>
      <c r="Q42" s="97" t="n">
        <v>0.529808634</v>
      </c>
      <c r="R42" s="97" t="n">
        <v>0.436726187</v>
      </c>
      <c r="S42" s="97" t="n">
        <v>0.441766087</v>
      </c>
      <c r="T42" s="97" t="n">
        <v>0.420127747</v>
      </c>
      <c r="U42" s="97" t="n">
        <v>0.357452576</v>
      </c>
      <c r="V42" s="97" t="n">
        <v>0.314424905</v>
      </c>
      <c r="W42" s="97" t="n">
        <v>0.194617688</v>
      </c>
      <c r="X42" s="97" t="n">
        <v>0.212216748</v>
      </c>
      <c r="Y42" s="97" t="n">
        <v>0.216335954</v>
      </c>
      <c r="Z42" s="97" t="n">
        <v>0.219154897</v>
      </c>
      <c r="AA42" s="97" t="n">
        <v>0.226029764</v>
      </c>
      <c r="AB42" s="97" t="n">
        <v>0.233620254</v>
      </c>
      <c r="AC42" s="97" t="n">
        <v>0.240172779</v>
      </c>
      <c r="AD42" s="97" t="n">
        <v>0.240172779</v>
      </c>
      <c r="AE42" s="98" t="n">
        <v>0.240172779</v>
      </c>
      <c r="AF42" s="97" t="n">
        <v>0</v>
      </c>
      <c r="AG42" s="97" t="n">
        <v>0</v>
      </c>
      <c r="AH42" s="97" t="n">
        <v>0</v>
      </c>
    </row>
    <row r="43" ht="15.75" customHeight="1" s="120">
      <c r="A43" s="99" t="inlineStr">
        <is>
          <t>Indiana</t>
        </is>
      </c>
      <c r="B43" s="96">
        <f>RIGHT(C43,3)</f>
        <v/>
      </c>
      <c r="C43" s="100" t="inlineStr">
        <is>
          <t>Waste - Municipal Solid Waste - N2O</t>
        </is>
      </c>
      <c r="D43" s="100" t="n">
        <v>0.014868758</v>
      </c>
      <c r="E43" s="100" t="n">
        <v>0.013098024</v>
      </c>
      <c r="F43" s="100" t="n">
        <v>0.019302351</v>
      </c>
      <c r="G43" s="100" t="n">
        <v>0.010110755</v>
      </c>
      <c r="H43" s="100" t="n">
        <v>0.009083459</v>
      </c>
      <c r="I43" s="100" t="n">
        <v>0.00862388</v>
      </c>
      <c r="J43" s="100" t="n">
        <v>0.006271912</v>
      </c>
      <c r="K43" s="100" t="n">
        <v>0.009693078000000001</v>
      </c>
      <c r="L43" s="100" t="n">
        <v>0.007942619999999999</v>
      </c>
      <c r="M43" s="100" t="n">
        <v>0.004594446</v>
      </c>
      <c r="N43" s="100" t="n">
        <v>0.007337597</v>
      </c>
      <c r="O43" s="100" t="n">
        <v>0.011077159</v>
      </c>
      <c r="P43" s="100" t="n">
        <v>0.015355611</v>
      </c>
      <c r="Q43" s="100" t="n">
        <v>0.012622907</v>
      </c>
      <c r="R43" s="100" t="n">
        <v>0.010069885</v>
      </c>
      <c r="S43" s="100" t="n">
        <v>0.009620681000000001</v>
      </c>
      <c r="T43" s="100" t="n">
        <v>0.009171476</v>
      </c>
      <c r="U43" s="100" t="n">
        <v>0.007780831</v>
      </c>
      <c r="V43" s="100" t="n">
        <v>0.006390187</v>
      </c>
      <c r="W43" s="100" t="n">
        <v>0.004007648</v>
      </c>
      <c r="X43" s="100" t="n">
        <v>0.004109861</v>
      </c>
      <c r="Y43" s="100" t="n">
        <v>0.004109861</v>
      </c>
      <c r="Z43" s="100" t="n">
        <v>0.004118065</v>
      </c>
      <c r="AA43" s="100" t="n">
        <v>0.004169089</v>
      </c>
      <c r="AB43" s="100" t="n">
        <v>0.004240458</v>
      </c>
      <c r="AC43" s="100" t="n">
        <v>0.004305592</v>
      </c>
      <c r="AD43" s="100" t="n">
        <v>0.004305592</v>
      </c>
      <c r="AE43" s="98" t="n">
        <v>0.004305592</v>
      </c>
      <c r="AF43" s="100" t="n">
        <v>0</v>
      </c>
      <c r="AG43" s="100" t="n">
        <v>0</v>
      </c>
      <c r="AH43" s="100" t="n">
        <v>0</v>
      </c>
    </row>
    <row r="44" ht="15.75" customHeight="1" s="120">
      <c r="A44" s="96" t="inlineStr">
        <is>
          <t>Iowa</t>
        </is>
      </c>
      <c r="B44" s="96">
        <f>RIGHT(C44,3)</f>
        <v/>
      </c>
      <c r="C44" s="97" t="inlineStr">
        <is>
          <t>Waste - Municipal Solid Waste - CH4</t>
        </is>
      </c>
      <c r="D44" s="97" t="n">
        <v>1.834594353</v>
      </c>
      <c r="E44" s="97" t="n">
        <v>1.877847089</v>
      </c>
      <c r="F44" s="97" t="n">
        <v>1.917471423</v>
      </c>
      <c r="G44" s="97" t="n">
        <v>1.669660125</v>
      </c>
      <c r="H44" s="97" t="n">
        <v>1.701156553</v>
      </c>
      <c r="I44" s="97" t="n">
        <v>1.584898679</v>
      </c>
      <c r="J44" s="97" t="n">
        <v>1.631599478</v>
      </c>
      <c r="K44" s="97" t="n">
        <v>1.639694578</v>
      </c>
      <c r="L44" s="97" t="n">
        <v>1.686894028</v>
      </c>
      <c r="M44" s="97" t="n">
        <v>1.695454619</v>
      </c>
      <c r="N44" s="97" t="n">
        <v>1.744641838</v>
      </c>
      <c r="O44" s="97" t="n">
        <v>1.607073115</v>
      </c>
      <c r="P44" s="97" t="n">
        <v>1.713025378</v>
      </c>
      <c r="Q44" s="97" t="n">
        <v>1.826133449</v>
      </c>
      <c r="R44" s="97" t="n">
        <v>1.860244568</v>
      </c>
      <c r="S44" s="97" t="n">
        <v>1.894135699</v>
      </c>
      <c r="T44" s="97" t="n">
        <v>1.727892611</v>
      </c>
      <c r="U44" s="97" t="n">
        <v>1.75201945</v>
      </c>
      <c r="V44" s="97" t="n">
        <v>1.769759051</v>
      </c>
      <c r="W44" s="97" t="n">
        <v>1.993902188</v>
      </c>
      <c r="X44" s="97" t="n">
        <v>1.959527633</v>
      </c>
      <c r="Y44" s="97" t="n">
        <v>1.950719276</v>
      </c>
      <c r="Z44" s="97" t="n">
        <v>1.849601913</v>
      </c>
      <c r="AA44" s="97" t="n">
        <v>1.765242833</v>
      </c>
      <c r="AB44" s="97" t="n">
        <v>1.445345125</v>
      </c>
      <c r="AC44" s="97" t="n">
        <v>1.417197714</v>
      </c>
      <c r="AD44" s="97" t="n">
        <v>1.414155976</v>
      </c>
      <c r="AE44" s="98" t="n">
        <v>1.411233506</v>
      </c>
      <c r="AF44" s="97" t="n">
        <v>2.503312466</v>
      </c>
      <c r="AG44" s="97" t="n">
        <v>2.40515618</v>
      </c>
      <c r="AH44" s="97" t="n">
        <v>2.310848658</v>
      </c>
    </row>
    <row r="45" ht="15.75" customHeight="1" s="120">
      <c r="A45" s="99" t="inlineStr">
        <is>
          <t>Iowa</t>
        </is>
      </c>
      <c r="B45" s="96">
        <f>RIGHT(C45,3)</f>
        <v/>
      </c>
      <c r="C45" s="100" t="inlineStr">
        <is>
          <t>Waste - Municipal Solid Waste - CO2</t>
        </is>
      </c>
      <c r="D45" s="100" t="n">
        <v>0.017100082</v>
      </c>
      <c r="E45" s="100" t="n">
        <v>0.01903645</v>
      </c>
      <c r="F45" s="100" t="n">
        <v>0.016960172</v>
      </c>
      <c r="G45" s="100" t="n">
        <v>0</v>
      </c>
      <c r="H45" s="100" t="n">
        <v>0</v>
      </c>
      <c r="I45" s="100" t="n">
        <v>0.01386087</v>
      </c>
      <c r="J45" s="100" t="n">
        <v>0</v>
      </c>
      <c r="K45" s="100" t="n">
        <v>0.016704891</v>
      </c>
      <c r="L45" s="100" t="n">
        <v>0.006191814</v>
      </c>
      <c r="M45" s="100" t="n">
        <v>0.009751071</v>
      </c>
      <c r="N45" s="100" t="n">
        <v>0.007684589</v>
      </c>
      <c r="O45" s="100" t="n">
        <v>0.013920744</v>
      </c>
      <c r="P45" s="100" t="n">
        <v>0.021646254</v>
      </c>
      <c r="Q45" s="100" t="n">
        <v>0.024823205</v>
      </c>
      <c r="R45" s="100" t="n">
        <v>0.028811493</v>
      </c>
      <c r="S45" s="100" t="n">
        <v>0.032767662</v>
      </c>
      <c r="T45" s="100" t="n">
        <v>0.034946419</v>
      </c>
      <c r="U45" s="100" t="n">
        <v>0.033242428</v>
      </c>
      <c r="V45" s="100" t="n">
        <v>0.033671426</v>
      </c>
      <c r="W45" s="100" t="n">
        <v>0.020841399</v>
      </c>
      <c r="X45" s="100" t="n">
        <v>0.022726064</v>
      </c>
      <c r="Y45" s="100" t="n">
        <v>0.023167185</v>
      </c>
      <c r="Z45" s="100" t="n">
        <v>0.023469063</v>
      </c>
      <c r="AA45" s="100" t="n">
        <v>0.024205285</v>
      </c>
      <c r="AB45" s="100" t="n">
        <v>0.025018142</v>
      </c>
      <c r="AC45" s="100" t="n">
        <v>0.025719845</v>
      </c>
      <c r="AD45" s="100" t="n">
        <v>0.025719845</v>
      </c>
      <c r="AE45" s="98" t="n">
        <v>0.025719845</v>
      </c>
      <c r="AF45" s="100" t="n">
        <v>0</v>
      </c>
      <c r="AG45" s="100" t="n">
        <v>0</v>
      </c>
      <c r="AH45" s="100" t="n">
        <v>0</v>
      </c>
    </row>
    <row r="46" ht="15.75" customHeight="1" s="120">
      <c r="A46" s="96" t="inlineStr">
        <is>
          <t>Iowa</t>
        </is>
      </c>
      <c r="B46" s="96">
        <f>RIGHT(C46,3)</f>
        <v/>
      </c>
      <c r="C46" s="97" t="inlineStr">
        <is>
          <t>Waste - Municipal Solid Waste - N2O</t>
        </is>
      </c>
      <c r="D46" s="97" t="n">
        <v>0.000621784</v>
      </c>
      <c r="E46" s="97" t="n">
        <v>0.000621784</v>
      </c>
      <c r="F46" s="97" t="n">
        <v>0.000564472</v>
      </c>
      <c r="G46" s="97" t="n">
        <v>0</v>
      </c>
      <c r="H46" s="97" t="n">
        <v>0</v>
      </c>
      <c r="I46" s="97" t="n">
        <v>0.000427544</v>
      </c>
      <c r="J46" s="97" t="n">
        <v>0</v>
      </c>
      <c r="K46" s="97" t="n">
        <v>0.00046796</v>
      </c>
      <c r="L46" s="97" t="n">
        <v>0.00017018</v>
      </c>
      <c r="M46" s="97" t="n">
        <v>0.000256824</v>
      </c>
      <c r="N46" s="97" t="n">
        <v>0.000193699</v>
      </c>
      <c r="O46" s="97" t="n">
        <v>0.000339353</v>
      </c>
      <c r="P46" s="97" t="n">
        <v>0.000517542</v>
      </c>
      <c r="Q46" s="97" t="n">
        <v>0.000591423</v>
      </c>
      <c r="R46" s="97" t="n">
        <v>0.000664326</v>
      </c>
      <c r="S46" s="97" t="n">
        <v>0.000713607</v>
      </c>
      <c r="T46" s="97" t="n">
        <v>0.000762888</v>
      </c>
      <c r="U46" s="97" t="n">
        <v>0.000723603</v>
      </c>
      <c r="V46" s="97" t="n">
        <v>0.0006843179999999999</v>
      </c>
      <c r="W46" s="97" t="n">
        <v>0.000429175</v>
      </c>
      <c r="X46" s="97" t="n">
        <v>0.000440121</v>
      </c>
      <c r="Y46" s="97" t="n">
        <v>0.000440121</v>
      </c>
      <c r="Z46" s="97" t="n">
        <v>0.000440999</v>
      </c>
      <c r="AA46" s="97" t="n">
        <v>0.000446463</v>
      </c>
      <c r="AB46" s="97" t="n">
        <v>0.000454106</v>
      </c>
      <c r="AC46" s="97" t="n">
        <v>0.000461081</v>
      </c>
      <c r="AD46" s="97" t="n">
        <v>0.000461081</v>
      </c>
      <c r="AE46" s="98" t="n">
        <v>0.000461081</v>
      </c>
      <c r="AF46" s="97" t="n">
        <v>0</v>
      </c>
      <c r="AG46" s="97" t="n">
        <v>0</v>
      </c>
      <c r="AH46" s="97" t="n">
        <v>0</v>
      </c>
    </row>
    <row r="47" ht="15.75" customHeight="1" s="120">
      <c r="A47" s="99" t="inlineStr">
        <is>
          <t>Kansas</t>
        </is>
      </c>
      <c r="B47" s="96">
        <f>RIGHT(C47,3)</f>
        <v/>
      </c>
      <c r="C47" s="100" t="inlineStr">
        <is>
          <t>Waste - Municipal Solid Waste - CH4</t>
        </is>
      </c>
      <c r="D47" s="100" t="n">
        <v>1.257847024</v>
      </c>
      <c r="E47" s="100" t="n">
        <v>1.293580708</v>
      </c>
      <c r="F47" s="100" t="n">
        <v>1.37044054</v>
      </c>
      <c r="G47" s="100" t="n">
        <v>1.444286654</v>
      </c>
      <c r="H47" s="100" t="n">
        <v>1.532146294</v>
      </c>
      <c r="I47" s="100" t="n">
        <v>1.652251373</v>
      </c>
      <c r="J47" s="100" t="n">
        <v>1.767647064</v>
      </c>
      <c r="K47" s="100" t="n">
        <v>1.909993813</v>
      </c>
      <c r="L47" s="100" t="n">
        <v>1.755254463</v>
      </c>
      <c r="M47" s="100" t="n">
        <v>1.790865769</v>
      </c>
      <c r="N47" s="100" t="n">
        <v>1.856941275</v>
      </c>
      <c r="O47" s="100" t="n">
        <v>1.267070866</v>
      </c>
      <c r="P47" s="100" t="n">
        <v>1.498028078</v>
      </c>
      <c r="Q47" s="100" t="n">
        <v>1.837922462</v>
      </c>
      <c r="R47" s="100" t="n">
        <v>2.087687717</v>
      </c>
      <c r="S47" s="100" t="n">
        <v>2.122423912</v>
      </c>
      <c r="T47" s="100" t="n">
        <v>2.135339748</v>
      </c>
      <c r="U47" s="100" t="n">
        <v>2.191217575</v>
      </c>
      <c r="V47" s="100" t="n">
        <v>2.030383257</v>
      </c>
      <c r="W47" s="100" t="n">
        <v>2.04484736</v>
      </c>
      <c r="X47" s="100" t="n">
        <v>1.69386147</v>
      </c>
      <c r="Y47" s="100" t="n">
        <v>1.67341988</v>
      </c>
      <c r="Z47" s="100" t="n">
        <v>1.618325323</v>
      </c>
      <c r="AA47" s="100" t="n">
        <v>1.811784978</v>
      </c>
      <c r="AB47" s="100" t="n">
        <v>1.788470105</v>
      </c>
      <c r="AC47" s="100" t="n">
        <v>1.774164683</v>
      </c>
      <c r="AD47" s="100" t="n">
        <v>1.762005059</v>
      </c>
      <c r="AE47" s="98" t="n">
        <v>1.546292221</v>
      </c>
      <c r="AF47" s="100" t="n">
        <v>2.94693694</v>
      </c>
      <c r="AG47" s="100" t="n">
        <v>2.83138589</v>
      </c>
      <c r="AH47" s="100" t="n">
        <v>2.720365661</v>
      </c>
    </row>
    <row r="48" ht="15.75" customHeight="1" s="120">
      <c r="A48" s="96" t="inlineStr">
        <is>
          <t>Kansas</t>
        </is>
      </c>
      <c r="B48" s="96">
        <f>RIGHT(C48,3)</f>
        <v/>
      </c>
      <c r="C48" s="97" t="inlineStr">
        <is>
          <t>Waste - Municipal Solid Waste - CO2</t>
        </is>
      </c>
      <c r="D48" s="97" t="n">
        <v>0</v>
      </c>
      <c r="E48" s="97" t="n">
        <v>0</v>
      </c>
      <c r="F48" s="97" t="n">
        <v>0</v>
      </c>
      <c r="G48" s="97" t="n">
        <v>0</v>
      </c>
      <c r="H48" s="97" t="n">
        <v>0</v>
      </c>
      <c r="I48" s="97" t="n">
        <v>0</v>
      </c>
      <c r="J48" s="97" t="n">
        <v>0</v>
      </c>
      <c r="K48" s="97" t="n">
        <v>0</v>
      </c>
      <c r="L48" s="97" t="n">
        <v>0.005852469</v>
      </c>
      <c r="M48" s="97" t="n">
        <v>0.007698214</v>
      </c>
      <c r="N48" s="97" t="n">
        <v>0.008043883</v>
      </c>
      <c r="O48" s="97" t="n">
        <v>0.007517542</v>
      </c>
      <c r="P48" s="97" t="n">
        <v>0</v>
      </c>
      <c r="Q48" s="97" t="n">
        <v>0.001572259</v>
      </c>
      <c r="R48" s="97" t="n">
        <v>0.001898847</v>
      </c>
      <c r="S48" s="97" t="n">
        <v>0.002274388</v>
      </c>
      <c r="T48" s="97" t="n">
        <v>0.002532235</v>
      </c>
      <c r="U48" s="97" t="n">
        <v>0.002348193</v>
      </c>
      <c r="V48" s="97" t="n">
        <v>0.0023101</v>
      </c>
      <c r="W48" s="97" t="n">
        <v>0.001429869</v>
      </c>
      <c r="X48" s="97" t="n">
        <v>0.00155917</v>
      </c>
      <c r="Y48" s="97" t="n">
        <v>0.001589434</v>
      </c>
      <c r="Z48" s="97" t="n">
        <v>0.001610145</v>
      </c>
      <c r="AA48" s="97" t="n">
        <v>0.001660655</v>
      </c>
      <c r="AB48" s="97" t="n">
        <v>0.001716423</v>
      </c>
      <c r="AC48" s="97" t="n">
        <v>0.001764565</v>
      </c>
      <c r="AD48" s="97" t="n">
        <v>0.001764565</v>
      </c>
      <c r="AE48" s="98" t="n">
        <v>0.001764565</v>
      </c>
      <c r="AF48" s="97" t="n">
        <v>0</v>
      </c>
      <c r="AG48" s="97" t="n">
        <v>0</v>
      </c>
      <c r="AH48" s="97" t="n">
        <v>0</v>
      </c>
    </row>
    <row r="49" ht="15.75" customHeight="1" s="120">
      <c r="A49" s="99" t="inlineStr">
        <is>
          <t>Kansas</t>
        </is>
      </c>
      <c r="B49" s="96">
        <f>RIGHT(C49,3)</f>
        <v/>
      </c>
      <c r="C49" s="100" t="inlineStr">
        <is>
          <t>Waste - Municipal Solid Waste - N2O</t>
        </is>
      </c>
      <c r="D49" s="100" t="n">
        <v>0</v>
      </c>
      <c r="E49" s="100" t="n">
        <v>0</v>
      </c>
      <c r="F49" s="100" t="n">
        <v>0</v>
      </c>
      <c r="G49" s="100" t="n">
        <v>0</v>
      </c>
      <c r="H49" s="100" t="n">
        <v>0</v>
      </c>
      <c r="I49" s="100" t="n">
        <v>0</v>
      </c>
      <c r="J49" s="100" t="n">
        <v>0</v>
      </c>
      <c r="K49" s="100" t="n">
        <v>0</v>
      </c>
      <c r="L49" s="100" t="n">
        <v>0.000160853</v>
      </c>
      <c r="M49" s="100" t="n">
        <v>0.000202756</v>
      </c>
      <c r="N49" s="100" t="n">
        <v>0.000202756</v>
      </c>
      <c r="O49" s="100" t="n">
        <v>0.000183259</v>
      </c>
      <c r="P49" s="100" t="n">
        <v>0</v>
      </c>
      <c r="Q49" s="101" t="n">
        <v>3.74597e-05</v>
      </c>
      <c r="R49" s="101" t="n">
        <v>4.3783e-05</v>
      </c>
      <c r="S49" s="101" t="n">
        <v>4.95311e-05</v>
      </c>
      <c r="T49" s="101" t="n">
        <v>5.52792e-05</v>
      </c>
      <c r="U49" s="101" t="n">
        <v>5.11142e-05</v>
      </c>
      <c r="V49" s="101" t="n">
        <v>4.69491e-05</v>
      </c>
      <c r="W49" s="101" t="n">
        <v>2.94445e-05</v>
      </c>
      <c r="X49" s="101" t="n">
        <v>3.01954e-05</v>
      </c>
      <c r="Y49" s="101" t="n">
        <v>3.01954e-05</v>
      </c>
      <c r="Z49" s="101" t="n">
        <v>3.02557e-05</v>
      </c>
      <c r="AA49" s="101" t="n">
        <v>3.06306e-05</v>
      </c>
      <c r="AB49" s="101" t="n">
        <v>3.11549e-05</v>
      </c>
      <c r="AC49" s="101" t="n">
        <v>3.16335e-05</v>
      </c>
      <c r="AD49" s="101" t="n">
        <v>3.16335e-05</v>
      </c>
      <c r="AE49" s="102" t="n">
        <v>3.16335e-05</v>
      </c>
      <c r="AF49" s="100" t="n">
        <v>0</v>
      </c>
      <c r="AG49" s="100" t="n">
        <v>0</v>
      </c>
      <c r="AH49" s="100" t="n">
        <v>0</v>
      </c>
    </row>
    <row r="50" ht="15.75" customHeight="1" s="120">
      <c r="A50" s="96" t="inlineStr">
        <is>
          <t>Kentucky</t>
        </is>
      </c>
      <c r="B50" s="96">
        <f>RIGHT(C50,3)</f>
        <v/>
      </c>
      <c r="C50" s="97" t="inlineStr">
        <is>
          <t>Waste - Municipal Solid Waste - CH4</t>
        </is>
      </c>
      <c r="D50" s="97" t="n">
        <v>3.474924215</v>
      </c>
      <c r="E50" s="97" t="n">
        <v>3.571559149</v>
      </c>
      <c r="F50" s="97" t="n">
        <v>3.607780719</v>
      </c>
      <c r="G50" s="97" t="n">
        <v>3.687487478</v>
      </c>
      <c r="H50" s="97" t="n">
        <v>3.030389311</v>
      </c>
      <c r="I50" s="97" t="n">
        <v>3.06382592</v>
      </c>
      <c r="J50" s="97" t="n">
        <v>3.091765881</v>
      </c>
      <c r="K50" s="97" t="n">
        <v>3.108700323</v>
      </c>
      <c r="L50" s="97" t="n">
        <v>2.953249754</v>
      </c>
      <c r="M50" s="97" t="n">
        <v>2.65652808</v>
      </c>
      <c r="N50" s="97" t="n">
        <v>2.656616952</v>
      </c>
      <c r="O50" s="97" t="n">
        <v>3.857767582</v>
      </c>
      <c r="P50" s="97" t="n">
        <v>3.861003028</v>
      </c>
      <c r="Q50" s="97" t="n">
        <v>3.617073751</v>
      </c>
      <c r="R50" s="97" t="n">
        <v>3.749510103</v>
      </c>
      <c r="S50" s="97" t="n">
        <v>3.850267868</v>
      </c>
      <c r="T50" s="97" t="n">
        <v>3.698634241</v>
      </c>
      <c r="U50" s="97" t="n">
        <v>3.650573277</v>
      </c>
      <c r="V50" s="97" t="n">
        <v>3.670118762</v>
      </c>
      <c r="W50" s="97" t="n">
        <v>3.600224312</v>
      </c>
      <c r="X50" s="97" t="n">
        <v>3.384865833</v>
      </c>
      <c r="Y50" s="97" t="n">
        <v>3.292875894</v>
      </c>
      <c r="Z50" s="97" t="n">
        <v>2.978136396</v>
      </c>
      <c r="AA50" s="97" t="n">
        <v>3.001660236</v>
      </c>
      <c r="AB50" s="97" t="n">
        <v>3.016798997</v>
      </c>
      <c r="AC50" s="97" t="n">
        <v>2.943208253</v>
      </c>
      <c r="AD50" s="97" t="n">
        <v>2.507710481</v>
      </c>
      <c r="AE50" s="98" t="n">
        <v>2.479454819</v>
      </c>
      <c r="AF50" s="97" t="n">
        <v>4.393566084</v>
      </c>
      <c r="AG50" s="97" t="n">
        <v>4.221291893</v>
      </c>
      <c r="AH50" s="97" t="n">
        <v>4.055772671</v>
      </c>
    </row>
    <row r="51" ht="15.75" customHeight="1" s="120">
      <c r="A51" s="99" t="inlineStr">
        <is>
          <t>Kentucky</t>
        </is>
      </c>
      <c r="B51" s="96">
        <f>RIGHT(C51,3)</f>
        <v/>
      </c>
      <c r="C51" s="100" t="inlineStr">
        <is>
          <t>Waste - Municipal Solid Waste - CO2</t>
        </is>
      </c>
      <c r="D51" s="100" t="n">
        <v>0.051300245</v>
      </c>
      <c r="E51" s="100" t="n">
        <v>0</v>
      </c>
      <c r="F51" s="100" t="n">
        <v>0</v>
      </c>
      <c r="G51" s="100" t="n">
        <v>0</v>
      </c>
      <c r="H51" s="100" t="n">
        <v>0</v>
      </c>
      <c r="I51" s="100" t="n">
        <v>0</v>
      </c>
      <c r="J51" s="100" t="n">
        <v>0</v>
      </c>
      <c r="K51" s="100" t="n">
        <v>0</v>
      </c>
      <c r="L51" s="100" t="n">
        <v>0</v>
      </c>
      <c r="M51" s="100" t="n">
        <v>0.010461872</v>
      </c>
      <c r="N51" s="100" t="n">
        <v>0</v>
      </c>
      <c r="O51" s="100" t="n">
        <v>0</v>
      </c>
      <c r="P51" s="100" t="n">
        <v>0</v>
      </c>
      <c r="Q51" s="100" t="n">
        <v>0.003614683</v>
      </c>
      <c r="R51" s="100" t="n">
        <v>0.007284202</v>
      </c>
      <c r="S51" s="100" t="n">
        <v>0.008751926</v>
      </c>
      <c r="T51" s="100" t="n">
        <v>0.009768034</v>
      </c>
      <c r="U51" s="100" t="n">
        <v>0.008832273</v>
      </c>
      <c r="V51" s="100" t="n">
        <v>0.00842742</v>
      </c>
      <c r="W51" s="100" t="n">
        <v>0.005216269</v>
      </c>
      <c r="X51" s="100" t="n">
        <v>0.005687971</v>
      </c>
      <c r="Y51" s="100" t="n">
        <v>0.005798376</v>
      </c>
      <c r="Z51" s="100" t="n">
        <v>0.005873932</v>
      </c>
      <c r="AA51" s="100" t="n">
        <v>0.006058196</v>
      </c>
      <c r="AB51" s="100" t="n">
        <v>0.006261642</v>
      </c>
      <c r="AC51" s="100" t="n">
        <v>0.006437267</v>
      </c>
      <c r="AD51" s="100" t="n">
        <v>0.006437267</v>
      </c>
      <c r="AE51" s="98" t="n">
        <v>0.006437267</v>
      </c>
      <c r="AF51" s="100" t="n">
        <v>0</v>
      </c>
      <c r="AG51" s="100" t="n">
        <v>0</v>
      </c>
      <c r="AH51" s="100" t="n">
        <v>0</v>
      </c>
    </row>
    <row r="52" ht="15.75" customHeight="1" s="120">
      <c r="A52" s="96" t="inlineStr">
        <is>
          <t>Kentucky</t>
        </is>
      </c>
      <c r="B52" s="96">
        <f>RIGHT(C52,3)</f>
        <v/>
      </c>
      <c r="C52" s="97" t="inlineStr">
        <is>
          <t>Waste - Municipal Solid Waste - N2O</t>
        </is>
      </c>
      <c r="D52" s="97" t="n">
        <v>0.001865353</v>
      </c>
      <c r="E52" s="97" t="n">
        <v>0</v>
      </c>
      <c r="F52" s="97" t="n">
        <v>0</v>
      </c>
      <c r="G52" s="97" t="n">
        <v>0</v>
      </c>
      <c r="H52" s="97" t="n">
        <v>0</v>
      </c>
      <c r="I52" s="97" t="n">
        <v>0</v>
      </c>
      <c r="J52" s="97" t="n">
        <v>0</v>
      </c>
      <c r="K52" s="97" t="n">
        <v>0</v>
      </c>
      <c r="L52" s="97" t="n">
        <v>0</v>
      </c>
      <c r="M52" s="97" t="n">
        <v>0.000275545</v>
      </c>
      <c r="N52" s="97" t="n">
        <v>0</v>
      </c>
      <c r="O52" s="97" t="n">
        <v>0</v>
      </c>
      <c r="P52" s="97" t="n">
        <v>0</v>
      </c>
      <c r="Q52" s="103" t="n">
        <v>8.612130000000001e-05</v>
      </c>
      <c r="R52" s="97" t="n">
        <v>0.000167957</v>
      </c>
      <c r="S52" s="97" t="n">
        <v>0.000190597</v>
      </c>
      <c r="T52" s="97" t="n">
        <v>0.000213238</v>
      </c>
      <c r="U52" s="97" t="n">
        <v>0.000192256</v>
      </c>
      <c r="V52" s="97" t="n">
        <v>0.000171274</v>
      </c>
      <c r="W52" s="97" t="n">
        <v>0.000107416</v>
      </c>
      <c r="X52" s="97" t="n">
        <v>0.000110155</v>
      </c>
      <c r="Y52" s="97" t="n">
        <v>0.000110155</v>
      </c>
      <c r="Z52" s="97" t="n">
        <v>0.000110375</v>
      </c>
      <c r="AA52" s="97" t="n">
        <v>0.000111743</v>
      </c>
      <c r="AB52" s="97" t="n">
        <v>0.000113656</v>
      </c>
      <c r="AC52" s="97" t="n">
        <v>0.000115401</v>
      </c>
      <c r="AD52" s="97" t="n">
        <v>0.000115401</v>
      </c>
      <c r="AE52" s="98" t="n">
        <v>0.000115401</v>
      </c>
      <c r="AF52" s="97" t="n">
        <v>0</v>
      </c>
      <c r="AG52" s="97" t="n">
        <v>0</v>
      </c>
      <c r="AH52" s="97" t="n">
        <v>0</v>
      </c>
    </row>
    <row r="53" ht="15.75" customHeight="1" s="120">
      <c r="A53" s="99" t="inlineStr">
        <is>
          <t>Louisiana</t>
        </is>
      </c>
      <c r="B53" s="96">
        <f>RIGHT(C53,3)</f>
        <v/>
      </c>
      <c r="C53" s="100" t="inlineStr">
        <is>
          <t>Waste - Municipal Solid Waste - CH4</t>
        </is>
      </c>
      <c r="D53" s="100" t="n">
        <v>2.856575473</v>
      </c>
      <c r="E53" s="100" t="n">
        <v>2.934541408</v>
      </c>
      <c r="F53" s="100" t="n">
        <v>2.995740801</v>
      </c>
      <c r="G53" s="100" t="n">
        <v>3.053987602</v>
      </c>
      <c r="H53" s="100" t="n">
        <v>2.782730385</v>
      </c>
      <c r="I53" s="100" t="n">
        <v>2.661221602</v>
      </c>
      <c r="J53" s="100" t="n">
        <v>2.795483085</v>
      </c>
      <c r="K53" s="100" t="n">
        <v>2.85507724</v>
      </c>
      <c r="L53" s="100" t="n">
        <v>2.911273389</v>
      </c>
      <c r="M53" s="100" t="n">
        <v>2.829788213</v>
      </c>
      <c r="N53" s="100" t="n">
        <v>2.9172665</v>
      </c>
      <c r="O53" s="100" t="n">
        <v>3.209743997</v>
      </c>
      <c r="P53" s="100" t="n">
        <v>3.176288705</v>
      </c>
      <c r="Q53" s="100" t="n">
        <v>2.877778469</v>
      </c>
      <c r="R53" s="100" t="n">
        <v>2.864529717</v>
      </c>
      <c r="S53" s="100" t="n">
        <v>2.797204291</v>
      </c>
      <c r="T53" s="100" t="n">
        <v>2.868099605</v>
      </c>
      <c r="U53" s="100" t="n">
        <v>3.039854497</v>
      </c>
      <c r="V53" s="100" t="n">
        <v>3.240322645</v>
      </c>
      <c r="W53" s="100" t="n">
        <v>3.39029786</v>
      </c>
      <c r="X53" s="100" t="n">
        <v>2.76566832</v>
      </c>
      <c r="Y53" s="100" t="n">
        <v>2.697183235</v>
      </c>
      <c r="Z53" s="100" t="n">
        <v>2.691295957</v>
      </c>
      <c r="AA53" s="100" t="n">
        <v>2.901327696</v>
      </c>
      <c r="AB53" s="100" t="n">
        <v>2.787619006</v>
      </c>
      <c r="AC53" s="100" t="n">
        <v>2.798340109</v>
      </c>
      <c r="AD53" s="100" t="n">
        <v>2.826825493</v>
      </c>
      <c r="AE53" s="98" t="n">
        <v>2.854193949</v>
      </c>
      <c r="AF53" s="100" t="n">
        <v>4.503122574</v>
      </c>
      <c r="AG53" s="100" t="n">
        <v>4.326552612</v>
      </c>
      <c r="AH53" s="100" t="n">
        <v>4.156906057</v>
      </c>
    </row>
    <row r="54" ht="15.75" customHeight="1" s="120">
      <c r="A54" s="96" t="inlineStr">
        <is>
          <t>Louisiana</t>
        </is>
      </c>
      <c r="B54" s="96">
        <f>RIGHT(C54,3)</f>
        <v/>
      </c>
      <c r="C54" s="97" t="inlineStr">
        <is>
          <t>Waste - Municipal Solid Waste - CO2</t>
        </is>
      </c>
      <c r="D54" s="97" t="n">
        <v>0</v>
      </c>
      <c r="E54" s="97" t="n">
        <v>0</v>
      </c>
      <c r="F54" s="97" t="n">
        <v>0</v>
      </c>
      <c r="G54" s="97" t="n">
        <v>0.243212677</v>
      </c>
      <c r="H54" s="97" t="n">
        <v>0</v>
      </c>
      <c r="I54" s="97" t="n">
        <v>0</v>
      </c>
      <c r="J54" s="97" t="n">
        <v>0</v>
      </c>
      <c r="K54" s="97" t="n">
        <v>0</v>
      </c>
      <c r="L54" s="97" t="n">
        <v>0</v>
      </c>
      <c r="M54" s="97" t="n">
        <v>0</v>
      </c>
      <c r="N54" s="97" t="n">
        <v>0</v>
      </c>
      <c r="O54" s="97" t="n">
        <v>0</v>
      </c>
      <c r="P54" s="97" t="n">
        <v>0</v>
      </c>
      <c r="Q54" s="97" t="n">
        <v>0.047263653</v>
      </c>
      <c r="R54" s="97" t="n">
        <v>0.114779543</v>
      </c>
      <c r="S54" s="97" t="n">
        <v>0.139635238</v>
      </c>
      <c r="T54" s="97" t="n">
        <v>0.157366362</v>
      </c>
      <c r="U54" s="97" t="n">
        <v>0.155007464</v>
      </c>
      <c r="V54" s="97" t="n">
        <v>0.163008773</v>
      </c>
      <c r="W54" s="97" t="n">
        <v>0.100896557</v>
      </c>
      <c r="X54" s="97" t="n">
        <v>0.11002052</v>
      </c>
      <c r="Y54" s="97" t="n">
        <v>0.11215606</v>
      </c>
      <c r="Z54" s="97" t="n">
        <v>0.113617498</v>
      </c>
      <c r="AA54" s="97" t="n">
        <v>0.117181667</v>
      </c>
      <c r="AB54" s="97" t="n">
        <v>0.12111684</v>
      </c>
      <c r="AC54" s="97" t="n">
        <v>0.124513896</v>
      </c>
      <c r="AD54" s="97" t="n">
        <v>0.124513896</v>
      </c>
      <c r="AE54" s="98" t="n">
        <v>0.124513896</v>
      </c>
      <c r="AF54" s="97" t="n">
        <v>0</v>
      </c>
      <c r="AG54" s="97" t="n">
        <v>0</v>
      </c>
      <c r="AH54" s="97" t="n">
        <v>0</v>
      </c>
    </row>
    <row r="55" ht="15.75" customHeight="1" s="120">
      <c r="A55" s="99" t="inlineStr">
        <is>
          <t>Louisiana</t>
        </is>
      </c>
      <c r="B55" s="96">
        <f>RIGHT(C55,3)</f>
        <v/>
      </c>
      <c r="C55" s="100" t="inlineStr">
        <is>
          <t>Waste - Municipal Solid Waste - N2O</t>
        </is>
      </c>
      <c r="D55" s="100" t="n">
        <v>0</v>
      </c>
      <c r="E55" s="100" t="n">
        <v>0</v>
      </c>
      <c r="F55" s="100" t="n">
        <v>0</v>
      </c>
      <c r="G55" s="100" t="n">
        <v>0.007534946</v>
      </c>
      <c r="H55" s="100" t="n">
        <v>0</v>
      </c>
      <c r="I55" s="100" t="n">
        <v>0</v>
      </c>
      <c r="J55" s="100" t="n">
        <v>0</v>
      </c>
      <c r="K55" s="100" t="n">
        <v>0</v>
      </c>
      <c r="L55" s="100" t="n">
        <v>0</v>
      </c>
      <c r="M55" s="100" t="n">
        <v>0</v>
      </c>
      <c r="N55" s="100" t="n">
        <v>0</v>
      </c>
      <c r="O55" s="100" t="n">
        <v>0</v>
      </c>
      <c r="P55" s="100" t="n">
        <v>0</v>
      </c>
      <c r="Q55" s="100" t="n">
        <v>0.001126076</v>
      </c>
      <c r="R55" s="100" t="n">
        <v>0.002646548</v>
      </c>
      <c r="S55" s="100" t="n">
        <v>0.003040944</v>
      </c>
      <c r="T55" s="100" t="n">
        <v>0.00343534</v>
      </c>
      <c r="U55" s="100" t="n">
        <v>0.003374117</v>
      </c>
      <c r="V55" s="100" t="n">
        <v>0.003312894</v>
      </c>
      <c r="W55" s="100" t="n">
        <v>0.002077704</v>
      </c>
      <c r="X55" s="100" t="n">
        <v>0.002130695</v>
      </c>
      <c r="Y55" s="100" t="n">
        <v>0.002130695</v>
      </c>
      <c r="Z55" s="100" t="n">
        <v>0.002134947</v>
      </c>
      <c r="AA55" s="100" t="n">
        <v>0.0021614</v>
      </c>
      <c r="AB55" s="100" t="n">
        <v>0.0021984</v>
      </c>
      <c r="AC55" s="100" t="n">
        <v>0.002232168</v>
      </c>
      <c r="AD55" s="100" t="n">
        <v>0.002232168</v>
      </c>
      <c r="AE55" s="98" t="n">
        <v>0.002232168</v>
      </c>
      <c r="AF55" s="100" t="n">
        <v>0</v>
      </c>
      <c r="AG55" s="100" t="n">
        <v>0</v>
      </c>
      <c r="AH55" s="100" t="n">
        <v>0</v>
      </c>
    </row>
    <row r="56" ht="15.75" customHeight="1" s="120">
      <c r="A56" s="96" t="inlineStr">
        <is>
          <t>Maine</t>
        </is>
      </c>
      <c r="B56" s="96">
        <f>RIGHT(C56,3)</f>
        <v/>
      </c>
      <c r="C56" s="97" t="inlineStr">
        <is>
          <t>Waste - Municipal Solid Waste - CH4</t>
        </is>
      </c>
      <c r="D56" s="97" t="n">
        <v>0.217486566</v>
      </c>
      <c r="E56" s="97" t="n">
        <v>0.226283102</v>
      </c>
      <c r="F56" s="97" t="n">
        <v>0.235339817</v>
      </c>
      <c r="G56" s="97" t="n">
        <v>0.246834725</v>
      </c>
      <c r="H56" s="97" t="n">
        <v>0.257898529</v>
      </c>
      <c r="I56" s="97" t="n">
        <v>0.23204165</v>
      </c>
      <c r="J56" s="97" t="n">
        <v>0.239594812</v>
      </c>
      <c r="K56" s="97" t="n">
        <v>0.246866021</v>
      </c>
      <c r="L56" s="97" t="n">
        <v>0.202911805</v>
      </c>
      <c r="M56" s="97" t="n">
        <v>0.206056486</v>
      </c>
      <c r="N56" s="97" t="n">
        <v>0.209081238</v>
      </c>
      <c r="O56" s="97" t="n">
        <v>0.352627333</v>
      </c>
      <c r="P56" s="97" t="n">
        <v>0.237387145</v>
      </c>
      <c r="Q56" s="97" t="n">
        <v>0.119926096</v>
      </c>
      <c r="R56" s="97" t="n">
        <v>0.14005736</v>
      </c>
      <c r="S56" s="97" t="n">
        <v>0.177528853</v>
      </c>
      <c r="T56" s="97" t="n">
        <v>0.215586922</v>
      </c>
      <c r="U56" s="97" t="n">
        <v>0.241299778</v>
      </c>
      <c r="V56" s="97" t="n">
        <v>0.088101942</v>
      </c>
      <c r="W56" s="97" t="n">
        <v>0.032935404</v>
      </c>
      <c r="X56" s="97" t="n">
        <v>0.032625035</v>
      </c>
      <c r="Y56" s="97" t="n">
        <v>0.03235017</v>
      </c>
      <c r="Z56" s="97" t="n">
        <v>0.032086215</v>
      </c>
      <c r="AA56" s="97" t="n">
        <v>0.031835303</v>
      </c>
      <c r="AB56" s="97" t="n">
        <v>0.031607027</v>
      </c>
      <c r="AC56" s="97" t="n">
        <v>0.031405043</v>
      </c>
      <c r="AD56" s="97" t="n">
        <v>0.031225848</v>
      </c>
      <c r="AE56" s="98" t="n">
        <v>0.03105368</v>
      </c>
      <c r="AF56" s="97" t="n">
        <v>0.471090139</v>
      </c>
      <c r="AG56" s="97" t="n">
        <v>0.452618431</v>
      </c>
      <c r="AH56" s="97" t="n">
        <v>0.434871008</v>
      </c>
    </row>
    <row r="57" ht="15.75" customHeight="1" s="120">
      <c r="A57" s="99" t="inlineStr">
        <is>
          <t>Maine</t>
        </is>
      </c>
      <c r="B57" s="96">
        <f>RIGHT(C57,3)</f>
        <v/>
      </c>
      <c r="C57" s="100" t="inlineStr">
        <is>
          <t>Waste - Municipal Solid Waste - CO2</t>
        </is>
      </c>
      <c r="D57" s="100" t="n">
        <v>0.154235301</v>
      </c>
      <c r="E57" s="100" t="n">
        <v>0.176914833</v>
      </c>
      <c r="F57" s="100" t="n">
        <v>0.187236079</v>
      </c>
      <c r="G57" s="100" t="n">
        <v>0.201144353</v>
      </c>
      <c r="H57" s="100" t="n">
        <v>0.218753574</v>
      </c>
      <c r="I57" s="100" t="n">
        <v>0.220980745</v>
      </c>
      <c r="J57" s="100" t="n">
        <v>0.237667159</v>
      </c>
      <c r="K57" s="100" t="n">
        <v>0.258438458</v>
      </c>
      <c r="L57" s="100" t="n">
        <v>0.321639894</v>
      </c>
      <c r="M57" s="100" t="n">
        <v>0.335642119</v>
      </c>
      <c r="N57" s="100" t="n">
        <v>0.35470305</v>
      </c>
      <c r="O57" s="100" t="n">
        <v>0.3721939</v>
      </c>
      <c r="P57" s="100" t="n">
        <v>0.352379529</v>
      </c>
      <c r="Q57" s="100" t="n">
        <v>0.289921791</v>
      </c>
      <c r="R57" s="100" t="n">
        <v>0.226178354</v>
      </c>
      <c r="S57" s="100" t="n">
        <v>0.248856649</v>
      </c>
      <c r="T57" s="100" t="n">
        <v>0.257622004</v>
      </c>
      <c r="U57" s="100" t="n">
        <v>0.199566562</v>
      </c>
      <c r="V57" s="100" t="n">
        <v>0.150770393</v>
      </c>
      <c r="W57" s="100" t="n">
        <v>0.093321441</v>
      </c>
      <c r="X57" s="100" t="n">
        <v>0.101760394</v>
      </c>
      <c r="Y57" s="100" t="n">
        <v>0.103735602</v>
      </c>
      <c r="Z57" s="100" t="n">
        <v>0.105087318</v>
      </c>
      <c r="AA57" s="100" t="n">
        <v>0.108383896</v>
      </c>
      <c r="AB57" s="100" t="n">
        <v>0.112023624</v>
      </c>
      <c r="AC57" s="100" t="n">
        <v>0.115165636</v>
      </c>
      <c r="AD57" s="100" t="n">
        <v>0.115165636</v>
      </c>
      <c r="AE57" s="98" t="n">
        <v>0.115165636</v>
      </c>
      <c r="AF57" s="100" t="n">
        <v>0</v>
      </c>
      <c r="AG57" s="100" t="n">
        <v>0</v>
      </c>
      <c r="AH57" s="100" t="n">
        <v>0</v>
      </c>
    </row>
    <row r="58" ht="15.75" customHeight="1" s="120">
      <c r="A58" s="96" t="inlineStr">
        <is>
          <t>Maine</t>
        </is>
      </c>
      <c r="B58" s="96">
        <f>RIGHT(C58,3)</f>
        <v/>
      </c>
      <c r="C58" s="97" t="inlineStr">
        <is>
          <t>Waste - Municipal Solid Waste - N2O</t>
        </is>
      </c>
      <c r="D58" s="97" t="n">
        <v>0.005608225</v>
      </c>
      <c r="E58" s="97" t="n">
        <v>0.00577854</v>
      </c>
      <c r="F58" s="97" t="n">
        <v>0.006231632</v>
      </c>
      <c r="G58" s="97" t="n">
        <v>0.006231632</v>
      </c>
      <c r="H58" s="97" t="n">
        <v>0.006816244</v>
      </c>
      <c r="I58" s="97" t="n">
        <v>0.006816244</v>
      </c>
      <c r="J58" s="97" t="n">
        <v>0.006816244</v>
      </c>
      <c r="K58" s="97" t="n">
        <v>0.007239733</v>
      </c>
      <c r="L58" s="97" t="n">
        <v>0.008840152</v>
      </c>
      <c r="M58" s="97" t="n">
        <v>0.008840152</v>
      </c>
      <c r="N58" s="97" t="n">
        <v>0.008940719</v>
      </c>
      <c r="O58" s="97" t="n">
        <v>0.009073151999999999</v>
      </c>
      <c r="P58" s="97" t="n">
        <v>0.00842507</v>
      </c>
      <c r="Q58" s="97" t="n">
        <v>0.006907505</v>
      </c>
      <c r="R58" s="97" t="n">
        <v>0.005215144</v>
      </c>
      <c r="S58" s="97" t="n">
        <v>0.005419543</v>
      </c>
      <c r="T58" s="97" t="n">
        <v>0.005623942</v>
      </c>
      <c r="U58" s="97" t="n">
        <v>0.004344055</v>
      </c>
      <c r="V58" s="97" t="n">
        <v>0.003064169</v>
      </c>
      <c r="W58" s="97" t="n">
        <v>0.001921714</v>
      </c>
      <c r="X58" s="97" t="n">
        <v>0.001970726</v>
      </c>
      <c r="Y58" s="97" t="n">
        <v>0.001970726</v>
      </c>
      <c r="Z58" s="97" t="n">
        <v>0.00197466</v>
      </c>
      <c r="AA58" s="97" t="n">
        <v>0.001999127</v>
      </c>
      <c r="AB58" s="97" t="n">
        <v>0.002033349</v>
      </c>
      <c r="AC58" s="97" t="n">
        <v>0.002064582</v>
      </c>
      <c r="AD58" s="97" t="n">
        <v>0.002064582</v>
      </c>
      <c r="AE58" s="98" t="n">
        <v>0.002064582</v>
      </c>
      <c r="AF58" s="97" t="n">
        <v>0</v>
      </c>
      <c r="AG58" s="97" t="n">
        <v>0</v>
      </c>
      <c r="AH58" s="97" t="n">
        <v>0</v>
      </c>
    </row>
    <row r="59" ht="15.75" customHeight="1" s="120">
      <c r="A59" s="99" t="inlineStr">
        <is>
          <t>Maryland</t>
        </is>
      </c>
      <c r="B59" s="96">
        <f>RIGHT(C59,3)</f>
        <v/>
      </c>
      <c r="C59" s="100" t="inlineStr">
        <is>
          <t>Waste - Municipal Solid Waste - CH4</t>
        </is>
      </c>
      <c r="D59" s="100" t="n">
        <v>3.656689017</v>
      </c>
      <c r="E59" s="100" t="n">
        <v>3.62041988</v>
      </c>
      <c r="F59" s="100" t="n">
        <v>3.665591193</v>
      </c>
      <c r="G59" s="100" t="n">
        <v>3.691060704</v>
      </c>
      <c r="H59" s="100" t="n">
        <v>3.63386733</v>
      </c>
      <c r="I59" s="100" t="n">
        <v>3.616823752</v>
      </c>
      <c r="J59" s="100" t="n">
        <v>3.347861402</v>
      </c>
      <c r="K59" s="100" t="n">
        <v>3.338327396</v>
      </c>
      <c r="L59" s="100" t="n">
        <v>3.035565612</v>
      </c>
      <c r="M59" s="100" t="n">
        <v>3.022175323</v>
      </c>
      <c r="N59" s="100" t="n">
        <v>2.85520621</v>
      </c>
      <c r="O59" s="100" t="n">
        <v>3.104688461</v>
      </c>
      <c r="P59" s="100" t="n">
        <v>3.209510743</v>
      </c>
      <c r="Q59" s="100" t="n">
        <v>3.249414592</v>
      </c>
      <c r="R59" s="100" t="n">
        <v>3.193455688</v>
      </c>
      <c r="S59" s="100" t="n">
        <v>3.238111235</v>
      </c>
      <c r="T59" s="100" t="n">
        <v>3.390123808</v>
      </c>
      <c r="U59" s="100" t="n">
        <v>3.293193414</v>
      </c>
      <c r="V59" s="100" t="n">
        <v>3.223107965</v>
      </c>
      <c r="W59" s="100" t="n">
        <v>3.129637596</v>
      </c>
      <c r="X59" s="100" t="n">
        <v>2.905842387</v>
      </c>
      <c r="Y59" s="100" t="n">
        <v>2.665475625</v>
      </c>
      <c r="Z59" s="100" t="n">
        <v>2.358535213</v>
      </c>
      <c r="AA59" s="100" t="n">
        <v>2.329950432</v>
      </c>
      <c r="AB59" s="100" t="n">
        <v>2.468985976</v>
      </c>
      <c r="AC59" s="100" t="n">
        <v>2.41941264</v>
      </c>
      <c r="AD59" s="100" t="n">
        <v>2.366920619</v>
      </c>
      <c r="AE59" s="98" t="n">
        <v>2.316486839</v>
      </c>
      <c r="AF59" s="100" t="n">
        <v>3.974540208</v>
      </c>
      <c r="AG59" s="100" t="n">
        <v>3.818696258</v>
      </c>
      <c r="AH59" s="100" t="n">
        <v>3.668963036</v>
      </c>
    </row>
    <row r="60" ht="15.75" customHeight="1" s="120">
      <c r="A60" s="96" t="inlineStr">
        <is>
          <t>Maryland</t>
        </is>
      </c>
      <c r="B60" s="96">
        <f>RIGHT(C60,3)</f>
        <v/>
      </c>
      <c r="C60" s="97" t="inlineStr">
        <is>
          <t>Waste - Municipal Solid Waste - CO2</t>
        </is>
      </c>
      <c r="D60" s="97" t="n">
        <v>0.455010867</v>
      </c>
      <c r="E60" s="97" t="n">
        <v>0.358795696</v>
      </c>
      <c r="F60" s="97" t="n">
        <v>0.345214237</v>
      </c>
      <c r="G60" s="97" t="n">
        <v>0.5017483109999999</v>
      </c>
      <c r="H60" s="97" t="n">
        <v>0.5188277610000001</v>
      </c>
      <c r="I60" s="97" t="n">
        <v>0.440454017</v>
      </c>
      <c r="J60" s="97" t="n">
        <v>0.458847917</v>
      </c>
      <c r="K60" s="97" t="n">
        <v>0.591411995</v>
      </c>
      <c r="L60" s="97" t="n">
        <v>0.70082087</v>
      </c>
      <c r="M60" s="97" t="n">
        <v>0.708235665</v>
      </c>
      <c r="N60" s="97" t="n">
        <v>0.705866792</v>
      </c>
      <c r="O60" s="97" t="n">
        <v>0.894547141</v>
      </c>
      <c r="P60" s="97" t="n">
        <v>1.010658314</v>
      </c>
      <c r="Q60" s="97" t="n">
        <v>0.973858875</v>
      </c>
      <c r="R60" s="97" t="n">
        <v>0.932316509</v>
      </c>
      <c r="S60" s="97" t="n">
        <v>0.919944408</v>
      </c>
      <c r="T60" s="97" t="n">
        <v>0.850731129</v>
      </c>
      <c r="U60" s="97" t="n">
        <v>0.825310476</v>
      </c>
      <c r="V60" s="97" t="n">
        <v>0.854097413</v>
      </c>
      <c r="W60" s="97" t="n">
        <v>0.528655526</v>
      </c>
      <c r="X60" s="97" t="n">
        <v>0.576461255</v>
      </c>
      <c r="Y60" s="97" t="n">
        <v>0.587650582</v>
      </c>
      <c r="Z60" s="97" t="n">
        <v>0.595307904</v>
      </c>
      <c r="AA60" s="97" t="n">
        <v>0.613982652</v>
      </c>
      <c r="AB60" s="97" t="n">
        <v>0.634601305</v>
      </c>
      <c r="AC60" s="97" t="n">
        <v>0.65240045</v>
      </c>
      <c r="AD60" s="97" t="n">
        <v>0.65240045</v>
      </c>
      <c r="AE60" s="98" t="n">
        <v>0.65240045</v>
      </c>
      <c r="AF60" s="97" t="n">
        <v>0</v>
      </c>
      <c r="AG60" s="97" t="n">
        <v>0</v>
      </c>
      <c r="AH60" s="97" t="n">
        <v>0</v>
      </c>
    </row>
    <row r="61" ht="15.75" customHeight="1" s="120">
      <c r="A61" s="99" t="inlineStr">
        <is>
          <t>Maryland</t>
        </is>
      </c>
      <c r="B61" s="96">
        <f>RIGHT(C61,3)</f>
        <v/>
      </c>
      <c r="C61" s="100" t="inlineStr">
        <is>
          <t>Waste - Municipal Solid Waste - N2O</t>
        </is>
      </c>
      <c r="D61" s="100" t="n">
        <v>0.016544872</v>
      </c>
      <c r="E61" s="100" t="n">
        <v>0.011719285</v>
      </c>
      <c r="F61" s="100" t="n">
        <v>0.011489495</v>
      </c>
      <c r="G61" s="100" t="n">
        <v>0.015544611</v>
      </c>
      <c r="H61" s="100" t="n">
        <v>0.016166395</v>
      </c>
      <c r="I61" s="100" t="n">
        <v>0.01358599</v>
      </c>
      <c r="J61" s="100" t="n">
        <v>0.013159662</v>
      </c>
      <c r="K61" s="100" t="n">
        <v>0.016567446</v>
      </c>
      <c r="L61" s="100" t="n">
        <v>0.0192618</v>
      </c>
      <c r="M61" s="100" t="n">
        <v>0.018653533</v>
      </c>
      <c r="N61" s="100" t="n">
        <v>0.017792226</v>
      </c>
      <c r="O61" s="100" t="n">
        <v>0.021806812</v>
      </c>
      <c r="P61" s="100" t="n">
        <v>0.024163909</v>
      </c>
      <c r="Q61" s="100" t="n">
        <v>0.023202585</v>
      </c>
      <c r="R61" s="100" t="n">
        <v>0.021497039</v>
      </c>
      <c r="S61" s="100" t="n">
        <v>0.020034339</v>
      </c>
      <c r="T61" s="100" t="n">
        <v>0.018571638</v>
      </c>
      <c r="U61" s="100" t="n">
        <v>0.017964905</v>
      </c>
      <c r="V61" s="100" t="n">
        <v>0.017358173</v>
      </c>
      <c r="W61" s="100" t="n">
        <v>0.010886293</v>
      </c>
      <c r="X61" s="100" t="n">
        <v>0.011163944</v>
      </c>
      <c r="Y61" s="100" t="n">
        <v>0.011163944</v>
      </c>
      <c r="Z61" s="100" t="n">
        <v>0.011186227</v>
      </c>
      <c r="AA61" s="100" t="n">
        <v>0.011324829</v>
      </c>
      <c r="AB61" s="100" t="n">
        <v>0.011518694</v>
      </c>
      <c r="AC61" s="100" t="n">
        <v>0.011695624</v>
      </c>
      <c r="AD61" s="100" t="n">
        <v>0.011695624</v>
      </c>
      <c r="AE61" s="98" t="n">
        <v>0.011695624</v>
      </c>
      <c r="AF61" s="100" t="n">
        <v>0</v>
      </c>
      <c r="AG61" s="100" t="n">
        <v>0</v>
      </c>
      <c r="AH61" s="100" t="n">
        <v>0</v>
      </c>
    </row>
    <row r="62" ht="15.75" customHeight="1" s="120">
      <c r="A62" s="96" t="inlineStr">
        <is>
          <t>Massachusetts</t>
        </is>
      </c>
      <c r="B62" s="96">
        <f>RIGHT(C62,3)</f>
        <v/>
      </c>
      <c r="C62" s="97" t="inlineStr">
        <is>
          <t>Waste - Municipal Solid Waste - CH4</t>
        </is>
      </c>
      <c r="D62" s="97" t="n">
        <v>2.926390728</v>
      </c>
      <c r="E62" s="97" t="n">
        <v>3.011327023</v>
      </c>
      <c r="F62" s="97" t="n">
        <v>2.862622591</v>
      </c>
      <c r="G62" s="97" t="n">
        <v>2.742836428</v>
      </c>
      <c r="H62" s="97" t="n">
        <v>2.715306878</v>
      </c>
      <c r="I62" s="97" t="n">
        <v>2.637478569</v>
      </c>
      <c r="J62" s="97" t="n">
        <v>2.189383167</v>
      </c>
      <c r="K62" s="97" t="n">
        <v>1.670632414</v>
      </c>
      <c r="L62" s="97" t="n">
        <v>1.43782469</v>
      </c>
      <c r="M62" s="97" t="n">
        <v>1.335677242</v>
      </c>
      <c r="N62" s="97" t="n">
        <v>0.897013298</v>
      </c>
      <c r="O62" s="97" t="n">
        <v>0.566358804</v>
      </c>
      <c r="P62" s="97" t="n">
        <v>0.977461913</v>
      </c>
      <c r="Q62" s="97" t="n">
        <v>1.502109746</v>
      </c>
      <c r="R62" s="97" t="n">
        <v>1.241857637</v>
      </c>
      <c r="S62" s="97" t="n">
        <v>1.099783795</v>
      </c>
      <c r="T62" s="97" t="n">
        <v>1.014633109</v>
      </c>
      <c r="U62" s="97" t="n">
        <v>0.914320983</v>
      </c>
      <c r="V62" s="97" t="n">
        <v>0.884122315</v>
      </c>
      <c r="W62" s="97" t="n">
        <v>0.9326207439999999</v>
      </c>
      <c r="X62" s="97" t="n">
        <v>0.790658454</v>
      </c>
      <c r="Y62" s="97" t="n">
        <v>1.250939934</v>
      </c>
      <c r="Z62" s="97" t="n">
        <v>1.026738005</v>
      </c>
      <c r="AA62" s="97" t="n">
        <v>0.996623756</v>
      </c>
      <c r="AB62" s="97" t="n">
        <v>1.111071027</v>
      </c>
      <c r="AC62" s="97" t="n">
        <v>1.085968187</v>
      </c>
      <c r="AD62" s="97" t="n">
        <v>1.020116814</v>
      </c>
      <c r="AE62" s="98" t="n">
        <v>1.005503041</v>
      </c>
      <c r="AF62" s="97" t="n">
        <v>2.837468579</v>
      </c>
      <c r="AG62" s="97" t="n">
        <v>2.726209845</v>
      </c>
      <c r="AH62" s="97" t="n">
        <v>2.619313628</v>
      </c>
    </row>
    <row r="63" ht="15.75" customHeight="1" s="120">
      <c r="A63" s="99" t="inlineStr">
        <is>
          <t>Massachusetts</t>
        </is>
      </c>
      <c r="B63" s="96">
        <f>RIGHT(C63,3)</f>
        <v/>
      </c>
      <c r="C63" s="100" t="inlineStr">
        <is>
          <t>Waste - Municipal Solid Waste - CO2</t>
        </is>
      </c>
      <c r="D63" s="100" t="n">
        <v>1.74718225</v>
      </c>
      <c r="E63" s="100" t="n">
        <v>1.322619428</v>
      </c>
      <c r="F63" s="100" t="n">
        <v>1.259828897</v>
      </c>
      <c r="G63" s="100" t="n">
        <v>1.413621328</v>
      </c>
      <c r="H63" s="100" t="n">
        <v>1.405520021</v>
      </c>
      <c r="I63" s="100" t="n">
        <v>1.452038986</v>
      </c>
      <c r="J63" s="100" t="n">
        <v>1.518558679</v>
      </c>
      <c r="K63" s="100" t="n">
        <v>1.554683926</v>
      </c>
      <c r="L63" s="100" t="n">
        <v>1.628855244</v>
      </c>
      <c r="M63" s="100" t="n">
        <v>1.796793882</v>
      </c>
      <c r="N63" s="100" t="n">
        <v>1.57164597</v>
      </c>
      <c r="O63" s="100" t="n">
        <v>1.677521</v>
      </c>
      <c r="P63" s="100" t="n">
        <v>1.764583673</v>
      </c>
      <c r="Q63" s="100" t="n">
        <v>1.773591165</v>
      </c>
      <c r="R63" s="100" t="n">
        <v>1.835268659</v>
      </c>
      <c r="S63" s="100" t="n">
        <v>2.02337053</v>
      </c>
      <c r="T63" s="100" t="n">
        <v>2.09855965</v>
      </c>
      <c r="U63" s="100" t="n">
        <v>2.011556806</v>
      </c>
      <c r="V63" s="100" t="n">
        <v>2.054819129</v>
      </c>
      <c r="W63" s="100" t="n">
        <v>1.271859008</v>
      </c>
      <c r="X63" s="100" t="n">
        <v>1.386871796</v>
      </c>
      <c r="Y63" s="100" t="n">
        <v>1.413791494</v>
      </c>
      <c r="Z63" s="100" t="n">
        <v>1.432213761</v>
      </c>
      <c r="AA63" s="100" t="n">
        <v>1.47714216</v>
      </c>
      <c r="AB63" s="100" t="n">
        <v>1.526747278</v>
      </c>
      <c r="AC63" s="100" t="n">
        <v>1.569569119</v>
      </c>
      <c r="AD63" s="100" t="n">
        <v>1.569569119</v>
      </c>
      <c r="AE63" s="98" t="n">
        <v>1.569569119</v>
      </c>
      <c r="AF63" s="100" t="n">
        <v>0</v>
      </c>
      <c r="AG63" s="100" t="n">
        <v>0</v>
      </c>
      <c r="AH63" s="100" t="n">
        <v>0</v>
      </c>
    </row>
    <row r="64" ht="15.75" customHeight="1" s="120">
      <c r="A64" s="96" t="inlineStr">
        <is>
          <t>Massachusetts</t>
        </is>
      </c>
      <c r="B64" s="96">
        <f>RIGHT(C64,3)</f>
        <v/>
      </c>
      <c r="C64" s="97" t="inlineStr">
        <is>
          <t>Waste - Municipal Solid Waste - N2O</t>
        </is>
      </c>
      <c r="D64" s="97" t="n">
        <v>0.063530147</v>
      </c>
      <c r="E64" s="97" t="n">
        <v>0.0432005</v>
      </c>
      <c r="F64" s="97" t="n">
        <v>0.041929897</v>
      </c>
      <c r="G64" s="97" t="n">
        <v>0.043795251</v>
      </c>
      <c r="H64" s="97" t="n">
        <v>0.043795251</v>
      </c>
      <c r="I64" s="97" t="n">
        <v>0.044788754</v>
      </c>
      <c r="J64" s="97" t="n">
        <v>0.043551944</v>
      </c>
      <c r="K64" s="97" t="n">
        <v>0.043551944</v>
      </c>
      <c r="L64" s="97" t="n">
        <v>0.044768478</v>
      </c>
      <c r="M64" s="97" t="n">
        <v>0.047324012</v>
      </c>
      <c r="N64" s="97" t="n">
        <v>0.039615237</v>
      </c>
      <c r="O64" s="97" t="n">
        <v>0.040893748</v>
      </c>
      <c r="P64" s="97" t="n">
        <v>0.04218957</v>
      </c>
      <c r="Q64" s="97" t="n">
        <v>0.042256533</v>
      </c>
      <c r="R64" s="97" t="n">
        <v>0.042317005</v>
      </c>
      <c r="S64" s="97" t="n">
        <v>0.0440645</v>
      </c>
      <c r="T64" s="97" t="n">
        <v>0.045811995</v>
      </c>
      <c r="U64" s="97" t="n">
        <v>0.043786464</v>
      </c>
      <c r="V64" s="97" t="n">
        <v>0.041760934</v>
      </c>
      <c r="W64" s="97" t="n">
        <v>0.026190647</v>
      </c>
      <c r="X64" s="97" t="n">
        <v>0.026858628</v>
      </c>
      <c r="Y64" s="97" t="n">
        <v>0.026858628</v>
      </c>
      <c r="Z64" s="97" t="n">
        <v>0.026912238</v>
      </c>
      <c r="AA64" s="97" t="n">
        <v>0.027245692</v>
      </c>
      <c r="AB64" s="97" t="n">
        <v>0.0277121</v>
      </c>
      <c r="AC64" s="97" t="n">
        <v>0.028137763</v>
      </c>
      <c r="AD64" s="97" t="n">
        <v>0.028137763</v>
      </c>
      <c r="AE64" s="98" t="n">
        <v>0.028137763</v>
      </c>
      <c r="AF64" s="97" t="n">
        <v>0</v>
      </c>
      <c r="AG64" s="97" t="n">
        <v>0</v>
      </c>
      <c r="AH64" s="97" t="n">
        <v>0</v>
      </c>
    </row>
    <row r="65" ht="15.75" customHeight="1" s="120">
      <c r="A65" s="99" t="inlineStr">
        <is>
          <t>Michigan</t>
        </is>
      </c>
      <c r="B65" s="96">
        <f>RIGHT(C65,3)</f>
        <v/>
      </c>
      <c r="C65" s="100" t="inlineStr">
        <is>
          <t>Waste - Municipal Solid Waste - CH4</t>
        </is>
      </c>
      <c r="D65" s="100" t="n">
        <v>9.027354316</v>
      </c>
      <c r="E65" s="100" t="n">
        <v>9.186657362</v>
      </c>
      <c r="F65" s="100" t="n">
        <v>8.7961075</v>
      </c>
      <c r="G65" s="100" t="n">
        <v>8.588094602</v>
      </c>
      <c r="H65" s="100" t="n">
        <v>8.21981321</v>
      </c>
      <c r="I65" s="100" t="n">
        <v>7.927163533</v>
      </c>
      <c r="J65" s="100" t="n">
        <v>6.757068571</v>
      </c>
      <c r="K65" s="100" t="n">
        <v>6.820474919</v>
      </c>
      <c r="L65" s="100" t="n">
        <v>6.442281021</v>
      </c>
      <c r="M65" s="100" t="n">
        <v>6.228404662</v>
      </c>
      <c r="N65" s="100" t="n">
        <v>6.54338283</v>
      </c>
      <c r="O65" s="100" t="n">
        <v>5.814298424</v>
      </c>
      <c r="P65" s="100" t="n">
        <v>6.239535575</v>
      </c>
      <c r="Q65" s="100" t="n">
        <v>6.584262085</v>
      </c>
      <c r="R65" s="100" t="n">
        <v>6.824349304</v>
      </c>
      <c r="S65" s="100" t="n">
        <v>6.736421955</v>
      </c>
      <c r="T65" s="100" t="n">
        <v>6.614529661</v>
      </c>
      <c r="U65" s="100" t="n">
        <v>6.3250302</v>
      </c>
      <c r="V65" s="100" t="n">
        <v>6.551963312</v>
      </c>
      <c r="W65" s="100" t="n">
        <v>5.826758762</v>
      </c>
      <c r="X65" s="100" t="n">
        <v>5.306674945</v>
      </c>
      <c r="Y65" s="100" t="n">
        <v>5.15869503</v>
      </c>
      <c r="Z65" s="100" t="n">
        <v>3.576303326</v>
      </c>
      <c r="AA65" s="100" t="n">
        <v>3.286738062</v>
      </c>
      <c r="AB65" s="100" t="n">
        <v>2.974954256</v>
      </c>
      <c r="AC65" s="100" t="n">
        <v>3.157300402</v>
      </c>
      <c r="AD65" s="100" t="n">
        <v>2.960964245</v>
      </c>
      <c r="AE65" s="98" t="n">
        <v>3.06097265</v>
      </c>
      <c r="AF65" s="100" t="n">
        <v>11.73032205</v>
      </c>
      <c r="AG65" s="100" t="n">
        <v>11.27036954</v>
      </c>
      <c r="AH65" s="100" t="n">
        <v>10.82845203</v>
      </c>
    </row>
    <row r="66" ht="15.75" customHeight="1" s="120">
      <c r="A66" s="96" t="inlineStr">
        <is>
          <t>Michigan</t>
        </is>
      </c>
      <c r="B66" s="96">
        <f>RIGHT(C66,3)</f>
        <v/>
      </c>
      <c r="C66" s="97" t="inlineStr">
        <is>
          <t>Waste - Municipal Solid Waste - CO2</t>
        </is>
      </c>
      <c r="D66" s="97" t="n">
        <v>0.173974743</v>
      </c>
      <c r="E66" s="97" t="n">
        <v>0.91995713</v>
      </c>
      <c r="F66" s="97" t="n">
        <v>0.897557016</v>
      </c>
      <c r="G66" s="97" t="n">
        <v>1.001315107</v>
      </c>
      <c r="H66" s="97" t="n">
        <v>0.594309391</v>
      </c>
      <c r="I66" s="97" t="n">
        <v>0.591595784</v>
      </c>
      <c r="J66" s="97" t="n">
        <v>0.636267603</v>
      </c>
      <c r="K66" s="97" t="n">
        <v>0.65140388</v>
      </c>
      <c r="L66" s="97" t="n">
        <v>0.479509016</v>
      </c>
      <c r="M66" s="97" t="n">
        <v>0.5003838940000001</v>
      </c>
      <c r="N66" s="97" t="n">
        <v>0.903344111</v>
      </c>
      <c r="O66" s="97" t="n">
        <v>0.837473248</v>
      </c>
      <c r="P66" s="97" t="n">
        <v>0.753571782</v>
      </c>
      <c r="Q66" s="97" t="n">
        <v>0.688973824</v>
      </c>
      <c r="R66" s="97" t="n">
        <v>0.643350497</v>
      </c>
      <c r="S66" s="97" t="n">
        <v>0.613989761</v>
      </c>
      <c r="T66" s="97" t="n">
        <v>0.545505473</v>
      </c>
      <c r="U66" s="97" t="n">
        <v>0.573713169</v>
      </c>
      <c r="V66" s="97" t="n">
        <v>0.643004677</v>
      </c>
      <c r="W66" s="97" t="n">
        <v>0.397996728</v>
      </c>
      <c r="X66" s="97" t="n">
        <v>0.433987128</v>
      </c>
      <c r="Y66" s="97" t="n">
        <v>0.442410979</v>
      </c>
      <c r="Z66" s="97" t="n">
        <v>0.448175771</v>
      </c>
      <c r="AA66" s="97" t="n">
        <v>0.462234999</v>
      </c>
      <c r="AB66" s="97" t="n">
        <v>0.47775769</v>
      </c>
      <c r="AC66" s="97" t="n">
        <v>0.491157723</v>
      </c>
      <c r="AD66" s="97" t="n">
        <v>0.491157723</v>
      </c>
      <c r="AE66" s="98" t="n">
        <v>0.491157723</v>
      </c>
      <c r="AF66" s="97" t="n">
        <v>0</v>
      </c>
      <c r="AG66" s="97" t="n">
        <v>0</v>
      </c>
      <c r="AH66" s="97" t="n">
        <v>0</v>
      </c>
    </row>
    <row r="67" ht="15.75" customHeight="1" s="120">
      <c r="A67" s="99" t="inlineStr">
        <is>
          <t>Michigan</t>
        </is>
      </c>
      <c r="B67" s="96">
        <f>RIGHT(C67,3)</f>
        <v/>
      </c>
      <c r="C67" s="100" t="inlineStr">
        <is>
          <t>Waste - Municipal Solid Waste - N2O</t>
        </is>
      </c>
      <c r="D67" s="100" t="n">
        <v>0.006325981</v>
      </c>
      <c r="E67" s="100" t="n">
        <v>0.030048408</v>
      </c>
      <c r="F67" s="100" t="n">
        <v>0.029872686</v>
      </c>
      <c r="G67" s="100" t="n">
        <v>0.031021636</v>
      </c>
      <c r="H67" s="100" t="n">
        <v>0.018518362</v>
      </c>
      <c r="I67" s="100" t="n">
        <v>0.018248021</v>
      </c>
      <c r="J67" s="100" t="n">
        <v>0.018248021</v>
      </c>
      <c r="K67" s="100" t="n">
        <v>0.018248021</v>
      </c>
      <c r="L67" s="100" t="n">
        <v>0.013179126</v>
      </c>
      <c r="M67" s="100" t="n">
        <v>0.013179126</v>
      </c>
      <c r="N67" s="100" t="n">
        <v>0.022769881</v>
      </c>
      <c r="O67" s="100" t="n">
        <v>0.020415494</v>
      </c>
      <c r="P67" s="100" t="n">
        <v>0.018017207</v>
      </c>
      <c r="Q67" s="100" t="n">
        <v>0.016415083</v>
      </c>
      <c r="R67" s="100" t="n">
        <v>0.014834158</v>
      </c>
      <c r="S67" s="100" t="n">
        <v>0.013371328</v>
      </c>
      <c r="T67" s="100" t="n">
        <v>0.011908498</v>
      </c>
      <c r="U67" s="100" t="n">
        <v>0.012488273</v>
      </c>
      <c r="V67" s="100" t="n">
        <v>0.013068048</v>
      </c>
      <c r="W67" s="100" t="n">
        <v>0.008195713</v>
      </c>
      <c r="X67" s="100" t="n">
        <v>0.008404741</v>
      </c>
      <c r="Y67" s="100" t="n">
        <v>0.008404741</v>
      </c>
      <c r="Z67" s="100" t="n">
        <v>0.008421517</v>
      </c>
      <c r="AA67" s="100" t="n">
        <v>0.008525863999999999</v>
      </c>
      <c r="AB67" s="100" t="n">
        <v>0.008671814</v>
      </c>
      <c r="AC67" s="100" t="n">
        <v>0.008805014999999999</v>
      </c>
      <c r="AD67" s="100" t="n">
        <v>0.008805014999999999</v>
      </c>
      <c r="AE67" s="98" t="n">
        <v>0.008805014999999999</v>
      </c>
      <c r="AF67" s="100" t="n">
        <v>0</v>
      </c>
      <c r="AG67" s="100" t="n">
        <v>0</v>
      </c>
      <c r="AH67" s="100" t="n">
        <v>0</v>
      </c>
    </row>
    <row r="68" ht="15.75" customHeight="1" s="120">
      <c r="A68" s="96" t="inlineStr">
        <is>
          <t>Minnesota</t>
        </is>
      </c>
      <c r="B68" s="96">
        <f>RIGHT(C68,3)</f>
        <v/>
      </c>
      <c r="C68" s="97" t="inlineStr">
        <is>
          <t>Waste - Municipal Solid Waste - CH4</t>
        </is>
      </c>
      <c r="D68" s="97" t="n">
        <v>1.782647735</v>
      </c>
      <c r="E68" s="97" t="n">
        <v>1.837350653</v>
      </c>
      <c r="F68" s="97" t="n">
        <v>1.861527745</v>
      </c>
      <c r="G68" s="97" t="n">
        <v>1.852976441</v>
      </c>
      <c r="H68" s="97" t="n">
        <v>1.214397003</v>
      </c>
      <c r="I68" s="97" t="n">
        <v>1.08404256</v>
      </c>
      <c r="J68" s="97" t="n">
        <v>0.578636949</v>
      </c>
      <c r="K68" s="97" t="n">
        <v>0.553141641</v>
      </c>
      <c r="L68" s="97" t="n">
        <v>0.452512794</v>
      </c>
      <c r="M68" s="97" t="n">
        <v>0.455408999</v>
      </c>
      <c r="N68" s="97" t="n">
        <v>0.486080208</v>
      </c>
      <c r="O68" s="97" t="n">
        <v>0.925543535</v>
      </c>
      <c r="P68" s="97" t="n">
        <v>0.74649412</v>
      </c>
      <c r="Q68" s="97" t="n">
        <v>0.656656029</v>
      </c>
      <c r="R68" s="97" t="n">
        <v>0.687720352</v>
      </c>
      <c r="S68" s="97" t="n">
        <v>0.729884231</v>
      </c>
      <c r="T68" s="97" t="n">
        <v>0.850997562</v>
      </c>
      <c r="U68" s="97" t="n">
        <v>1.008781685</v>
      </c>
      <c r="V68" s="97" t="n">
        <v>0.997395897</v>
      </c>
      <c r="W68" s="97" t="n">
        <v>1.117637003</v>
      </c>
      <c r="X68" s="97" t="n">
        <v>1.162601696</v>
      </c>
      <c r="Y68" s="97" t="n">
        <v>1.217922716</v>
      </c>
      <c r="Z68" s="97" t="n">
        <v>1.075689298</v>
      </c>
      <c r="AA68" s="97" t="n">
        <v>1.112296002</v>
      </c>
      <c r="AB68" s="97" t="n">
        <v>0.994795222</v>
      </c>
      <c r="AC68" s="97" t="n">
        <v>0.977720772</v>
      </c>
      <c r="AD68" s="97" t="n">
        <v>1.021035627</v>
      </c>
      <c r="AE68" s="98" t="n">
        <v>1.150106506</v>
      </c>
      <c r="AF68" s="97" t="n">
        <v>2.726552001</v>
      </c>
      <c r="AG68" s="97" t="n">
        <v>2.619642368</v>
      </c>
      <c r="AH68" s="97" t="n">
        <v>2.516924722</v>
      </c>
    </row>
    <row r="69" ht="15.75" customHeight="1" s="120">
      <c r="A69" s="99" t="inlineStr">
        <is>
          <t>Minnesota</t>
        </is>
      </c>
      <c r="B69" s="96">
        <f>RIGHT(C69,3)</f>
        <v/>
      </c>
      <c r="C69" s="100" t="inlineStr">
        <is>
          <t>Waste - Municipal Solid Waste - CO2</t>
        </is>
      </c>
      <c r="D69" s="100" t="n">
        <v>0.39032795</v>
      </c>
      <c r="E69" s="100" t="n">
        <v>0.455219453</v>
      </c>
      <c r="F69" s="100" t="n">
        <v>0.6069678549999999</v>
      </c>
      <c r="G69" s="100" t="n">
        <v>0.556722473</v>
      </c>
      <c r="H69" s="100" t="n">
        <v>0.458963019</v>
      </c>
      <c r="I69" s="100" t="n">
        <v>0.631035503</v>
      </c>
      <c r="J69" s="100" t="n">
        <v>0.6287266540000001</v>
      </c>
      <c r="K69" s="100" t="n">
        <v>0.691935677</v>
      </c>
      <c r="L69" s="100" t="n">
        <v>0.6899028189999999</v>
      </c>
      <c r="M69" s="100" t="n">
        <v>0.698612898</v>
      </c>
      <c r="N69" s="100" t="n">
        <v>0.694894936</v>
      </c>
      <c r="O69" s="100" t="n">
        <v>0.767825554</v>
      </c>
      <c r="P69" s="100" t="n">
        <v>0.8346111000000001</v>
      </c>
      <c r="Q69" s="100" t="n">
        <v>0.770475861</v>
      </c>
      <c r="R69" s="100" t="n">
        <v>0.725571406</v>
      </c>
      <c r="S69" s="100" t="n">
        <v>0.762800273</v>
      </c>
      <c r="T69" s="100" t="n">
        <v>0.755567622</v>
      </c>
      <c r="U69" s="100" t="n">
        <v>1.042542753</v>
      </c>
      <c r="V69" s="100" t="n">
        <v>1.421651009</v>
      </c>
      <c r="W69" s="100" t="n">
        <v>0.879950754</v>
      </c>
      <c r="X69" s="100" t="n">
        <v>0.9595237170000001</v>
      </c>
      <c r="Y69" s="100" t="n">
        <v>0.97814843</v>
      </c>
      <c r="Z69" s="100" t="n">
        <v>0.9908940939999999</v>
      </c>
      <c r="AA69" s="100" t="n">
        <v>1.02197834</v>
      </c>
      <c r="AB69" s="100" t="n">
        <v>1.05629823</v>
      </c>
      <c r="AC69" s="100" t="n">
        <v>1.085925029</v>
      </c>
      <c r="AD69" s="100" t="n">
        <v>1.085925029</v>
      </c>
      <c r="AE69" s="98" t="n">
        <v>1.085925029</v>
      </c>
      <c r="AF69" s="100" t="n">
        <v>0</v>
      </c>
      <c r="AG69" s="100" t="n">
        <v>0</v>
      </c>
      <c r="AH69" s="100" t="n">
        <v>0</v>
      </c>
    </row>
    <row r="70" ht="15.75" customHeight="1" s="120">
      <c r="A70" s="96" t="inlineStr">
        <is>
          <t>Minnesota</t>
        </is>
      </c>
      <c r="B70" s="96">
        <f>RIGHT(C70,3)</f>
        <v/>
      </c>
      <c r="C70" s="97" t="inlineStr">
        <is>
          <t>Waste - Municipal Solid Waste - N2O</t>
        </is>
      </c>
      <c r="D70" s="97" t="n">
        <v>0.014192905</v>
      </c>
      <c r="E70" s="97" t="n">
        <v>0.014868758</v>
      </c>
      <c r="F70" s="97" t="n">
        <v>0.020201235</v>
      </c>
      <c r="G70" s="97" t="n">
        <v>0.017247759</v>
      </c>
      <c r="H70" s="97" t="n">
        <v>0.014301042</v>
      </c>
      <c r="I70" s="97" t="n">
        <v>0.019464556</v>
      </c>
      <c r="J70" s="97" t="n">
        <v>0.018031748</v>
      </c>
      <c r="K70" s="97" t="n">
        <v>0.019383453</v>
      </c>
      <c r="L70" s="97" t="n">
        <v>0.018961721</v>
      </c>
      <c r="M70" s="97" t="n">
        <v>0.018400088</v>
      </c>
      <c r="N70" s="97" t="n">
        <v>0.017515667</v>
      </c>
      <c r="O70" s="97" t="n">
        <v>0.018717658</v>
      </c>
      <c r="P70" s="97" t="n">
        <v>0.019954783</v>
      </c>
      <c r="Q70" s="97" t="n">
        <v>0.018356902</v>
      </c>
      <c r="R70" s="97" t="n">
        <v>0.01672998</v>
      </c>
      <c r="S70" s="97" t="n">
        <v>0.01661209</v>
      </c>
      <c r="T70" s="97" t="n">
        <v>0.016494199</v>
      </c>
      <c r="U70" s="97" t="n">
        <v>0.022693498</v>
      </c>
      <c r="V70" s="97" t="n">
        <v>0.028892798</v>
      </c>
      <c r="W70" s="97" t="n">
        <v>0.01812031</v>
      </c>
      <c r="X70" s="97" t="n">
        <v>0.018582461</v>
      </c>
      <c r="Y70" s="97" t="n">
        <v>0.018582461</v>
      </c>
      <c r="Z70" s="97" t="n">
        <v>0.018619551</v>
      </c>
      <c r="AA70" s="97" t="n">
        <v>0.018850256</v>
      </c>
      <c r="AB70" s="97" t="n">
        <v>0.019172945</v>
      </c>
      <c r="AC70" s="97" t="n">
        <v>0.019467446</v>
      </c>
      <c r="AD70" s="97" t="n">
        <v>0.019467446</v>
      </c>
      <c r="AE70" s="98" t="n">
        <v>0.019467446</v>
      </c>
      <c r="AF70" s="97" t="n">
        <v>0</v>
      </c>
      <c r="AG70" s="97" t="n">
        <v>0</v>
      </c>
      <c r="AH70" s="97" t="n">
        <v>0</v>
      </c>
    </row>
    <row r="71" ht="15.75" customHeight="1" s="120">
      <c r="A71" s="99" t="inlineStr">
        <is>
          <t>Mississippi</t>
        </is>
      </c>
      <c r="B71" s="96">
        <f>RIGHT(C71,3)</f>
        <v/>
      </c>
      <c r="C71" s="100" t="inlineStr">
        <is>
          <t>Waste - Municipal Solid Waste - CH4</t>
        </is>
      </c>
      <c r="D71" s="100" t="n">
        <v>1.441232332</v>
      </c>
      <c r="E71" s="100" t="n">
        <v>1.308989232</v>
      </c>
      <c r="F71" s="100" t="n">
        <v>1.320625737</v>
      </c>
      <c r="G71" s="100" t="n">
        <v>1.331811412</v>
      </c>
      <c r="H71" s="100" t="n">
        <v>1.36046493</v>
      </c>
      <c r="I71" s="100" t="n">
        <v>1.406234385</v>
      </c>
      <c r="J71" s="100" t="n">
        <v>1.45848821</v>
      </c>
      <c r="K71" s="100" t="n">
        <v>1.396308989</v>
      </c>
      <c r="L71" s="100" t="n">
        <v>1.440028451</v>
      </c>
      <c r="M71" s="100" t="n">
        <v>1.286709872</v>
      </c>
      <c r="N71" s="100" t="n">
        <v>1.322672686</v>
      </c>
      <c r="O71" s="100" t="n">
        <v>1.456696351</v>
      </c>
      <c r="P71" s="100" t="n">
        <v>1.786129417</v>
      </c>
      <c r="Q71" s="100" t="n">
        <v>2.114782254</v>
      </c>
      <c r="R71" s="100" t="n">
        <v>2.233756021</v>
      </c>
      <c r="S71" s="100" t="n">
        <v>2.076853624</v>
      </c>
      <c r="T71" s="100" t="n">
        <v>2.166074125</v>
      </c>
      <c r="U71" s="100" t="n">
        <v>2.236698239</v>
      </c>
      <c r="V71" s="100" t="n">
        <v>2.29130227</v>
      </c>
      <c r="W71" s="100" t="n">
        <v>2.267652613</v>
      </c>
      <c r="X71" s="100" t="n">
        <v>2.251588676</v>
      </c>
      <c r="Y71" s="100" t="n">
        <v>2.197870053</v>
      </c>
      <c r="Z71" s="100" t="n">
        <v>1.742767287</v>
      </c>
      <c r="AA71" s="100" t="n">
        <v>1.730833067</v>
      </c>
      <c r="AB71" s="100" t="n">
        <v>1.599184499</v>
      </c>
      <c r="AC71" s="100" t="n">
        <v>1.587810579</v>
      </c>
      <c r="AD71" s="100" t="n">
        <v>1.581303991</v>
      </c>
      <c r="AE71" s="98" t="n">
        <v>1.57505253</v>
      </c>
      <c r="AF71" s="100" t="n">
        <v>2.623887437</v>
      </c>
      <c r="AG71" s="100" t="n">
        <v>2.521003339</v>
      </c>
      <c r="AH71" s="100" t="n">
        <v>2.422153384</v>
      </c>
    </row>
    <row r="72" ht="15.75" customHeight="1" s="120">
      <c r="A72" s="96" t="inlineStr">
        <is>
          <t>Mississippi</t>
        </is>
      </c>
      <c r="B72" s="96">
        <f>RIGHT(C72,3)</f>
        <v/>
      </c>
      <c r="C72" s="97" t="inlineStr">
        <is>
          <t>Waste - Municipal Solid Waste - CO2</t>
        </is>
      </c>
      <c r="D72" s="97" t="n">
        <v>0.026765345</v>
      </c>
      <c r="E72" s="97" t="n">
        <v>0.017381106</v>
      </c>
      <c r="F72" s="97" t="n">
        <v>0.017057645</v>
      </c>
      <c r="G72" s="97" t="n">
        <v>0.023560355</v>
      </c>
      <c r="H72" s="97" t="n">
        <v>0.028630963</v>
      </c>
      <c r="I72" s="97" t="n">
        <v>0.031551775</v>
      </c>
      <c r="J72" s="97" t="n">
        <v>0.033934272</v>
      </c>
      <c r="K72" s="97" t="n">
        <v>0.045550019</v>
      </c>
      <c r="L72" s="97" t="n">
        <v>0.075491932</v>
      </c>
      <c r="M72" s="97" t="n">
        <v>0.023238341</v>
      </c>
      <c r="N72" s="97" t="n">
        <v>0</v>
      </c>
      <c r="O72" s="97" t="n">
        <v>0</v>
      </c>
      <c r="P72" s="97" t="n">
        <v>0</v>
      </c>
      <c r="Q72" s="97" t="n">
        <v>0</v>
      </c>
      <c r="R72" s="97" t="n">
        <v>0</v>
      </c>
      <c r="S72" s="97" t="n">
        <v>0</v>
      </c>
      <c r="T72" s="97" t="n">
        <v>0</v>
      </c>
      <c r="U72" s="97" t="n">
        <v>0</v>
      </c>
      <c r="V72" s="97" t="n">
        <v>0</v>
      </c>
      <c r="W72" s="97" t="n">
        <v>0</v>
      </c>
      <c r="X72" s="97" t="n">
        <v>0</v>
      </c>
      <c r="Y72" s="97" t="n">
        <v>0</v>
      </c>
      <c r="Z72" s="97" t="n">
        <v>0</v>
      </c>
      <c r="AA72" s="97" t="n">
        <v>0</v>
      </c>
      <c r="AB72" s="97" t="n">
        <v>0</v>
      </c>
      <c r="AC72" s="97" t="n">
        <v>0</v>
      </c>
      <c r="AD72" s="97" t="n">
        <v>0</v>
      </c>
      <c r="AE72" s="98" t="n">
        <v>0</v>
      </c>
      <c r="AF72" s="97" t="n">
        <v>0</v>
      </c>
      <c r="AG72" s="97" t="n">
        <v>0</v>
      </c>
      <c r="AH72" s="97" t="n">
        <v>0</v>
      </c>
    </row>
    <row r="73" ht="15.75" customHeight="1" s="120">
      <c r="A73" s="99" t="inlineStr">
        <is>
          <t>Mississippi</t>
        </is>
      </c>
      <c r="B73" s="96">
        <f>RIGHT(C73,3)</f>
        <v/>
      </c>
      <c r="C73" s="100" t="inlineStr">
        <is>
          <t>Waste - Municipal Solid Waste - N2O</t>
        </is>
      </c>
      <c r="D73" s="100" t="n">
        <v>0.000973228</v>
      </c>
      <c r="E73" s="100" t="n">
        <v>0.000567716</v>
      </c>
      <c r="F73" s="100" t="n">
        <v>0.000567716</v>
      </c>
      <c r="G73" s="100" t="n">
        <v>0.000729921</v>
      </c>
      <c r="H73" s="100" t="n">
        <v>0.000892125</v>
      </c>
      <c r="I73" s="100" t="n">
        <v>0.000973228</v>
      </c>
      <c r="J73" s="100" t="n">
        <v>0.000973228</v>
      </c>
      <c r="K73" s="100" t="n">
        <v>0.00127601</v>
      </c>
      <c r="L73" s="100" t="n">
        <v>0.002074868</v>
      </c>
      <c r="M73" s="100" t="n">
        <v>0.000612052</v>
      </c>
      <c r="N73" s="100" t="n">
        <v>0</v>
      </c>
      <c r="O73" s="100" t="n">
        <v>0</v>
      </c>
      <c r="P73" s="100" t="n">
        <v>0</v>
      </c>
      <c r="Q73" s="100" t="n">
        <v>0</v>
      </c>
      <c r="R73" s="100" t="n">
        <v>0</v>
      </c>
      <c r="S73" s="100" t="n">
        <v>0</v>
      </c>
      <c r="T73" s="100" t="n">
        <v>0</v>
      </c>
      <c r="U73" s="100" t="n">
        <v>0</v>
      </c>
      <c r="V73" s="100" t="n">
        <v>0</v>
      </c>
      <c r="W73" s="100" t="n">
        <v>0</v>
      </c>
      <c r="X73" s="100" t="n">
        <v>0</v>
      </c>
      <c r="Y73" s="100" t="n">
        <v>0</v>
      </c>
      <c r="Z73" s="100" t="n">
        <v>0</v>
      </c>
      <c r="AA73" s="100" t="n">
        <v>0</v>
      </c>
      <c r="AB73" s="100" t="n">
        <v>0</v>
      </c>
      <c r="AC73" s="100" t="n">
        <v>0</v>
      </c>
      <c r="AD73" s="100" t="n">
        <v>0</v>
      </c>
      <c r="AE73" s="98" t="n">
        <v>0</v>
      </c>
      <c r="AF73" s="100" t="n">
        <v>0</v>
      </c>
      <c r="AG73" s="100" t="n">
        <v>0</v>
      </c>
      <c r="AH73" s="100" t="n">
        <v>0</v>
      </c>
    </row>
    <row r="74" ht="15.75" customHeight="1" s="120">
      <c r="A74" s="96" t="inlineStr">
        <is>
          <t>Missouri</t>
        </is>
      </c>
      <c r="B74" s="96">
        <f>RIGHT(C74,3)</f>
        <v/>
      </c>
      <c r="C74" s="97" t="inlineStr">
        <is>
          <t>Waste - Municipal Solid Waste - CH4</t>
        </is>
      </c>
      <c r="D74" s="97" t="n">
        <v>3.920697479</v>
      </c>
      <c r="E74" s="97" t="n">
        <v>3.823961805</v>
      </c>
      <c r="F74" s="97" t="n">
        <v>4.021347741</v>
      </c>
      <c r="G74" s="97" t="n">
        <v>3.916518834</v>
      </c>
      <c r="H74" s="97" t="n">
        <v>4.000740808</v>
      </c>
      <c r="I74" s="97" t="n">
        <v>3.995387138</v>
      </c>
      <c r="J74" s="97" t="n">
        <v>4.136346731</v>
      </c>
      <c r="K74" s="97" t="n">
        <v>4.221201758</v>
      </c>
      <c r="L74" s="97" t="n">
        <v>4.302581874</v>
      </c>
      <c r="M74" s="97" t="n">
        <v>3.625790288</v>
      </c>
      <c r="N74" s="97" t="n">
        <v>3.748187965</v>
      </c>
      <c r="O74" s="97" t="n">
        <v>5.357610956</v>
      </c>
      <c r="P74" s="97" t="n">
        <v>5.138296981</v>
      </c>
      <c r="Q74" s="97" t="n">
        <v>4.92116044</v>
      </c>
      <c r="R74" s="97" t="n">
        <v>5.065073559</v>
      </c>
      <c r="S74" s="97" t="n">
        <v>4.9621815</v>
      </c>
      <c r="T74" s="97" t="n">
        <v>5.103013365</v>
      </c>
      <c r="U74" s="97" t="n">
        <v>5.194708717</v>
      </c>
      <c r="V74" s="97" t="n">
        <v>5.253708007</v>
      </c>
      <c r="W74" s="97" t="n">
        <v>4.946293171</v>
      </c>
      <c r="X74" s="97" t="n">
        <v>4.418278842</v>
      </c>
      <c r="Y74" s="97" t="n">
        <v>4.273986151</v>
      </c>
      <c r="Z74" s="97" t="n">
        <v>3.238382312</v>
      </c>
      <c r="AA74" s="97" t="n">
        <v>3.087868253</v>
      </c>
      <c r="AB74" s="97" t="n">
        <v>2.973213269</v>
      </c>
      <c r="AC74" s="97" t="n">
        <v>2.917384487</v>
      </c>
      <c r="AD74" s="97" t="n">
        <v>2.825175878</v>
      </c>
      <c r="AE74" s="98" t="n">
        <v>2.724092575</v>
      </c>
      <c r="AF74" s="97" t="n">
        <v>5.539605857</v>
      </c>
      <c r="AG74" s="97" t="n">
        <v>5.322394805</v>
      </c>
      <c r="AH74" s="97" t="n">
        <v>5.113700719</v>
      </c>
    </row>
    <row r="75" ht="15.75" customHeight="1" s="120">
      <c r="A75" s="99" t="inlineStr">
        <is>
          <t>Missouri</t>
        </is>
      </c>
      <c r="B75" s="96">
        <f>RIGHT(C75,3)</f>
        <v/>
      </c>
      <c r="C75" s="100" t="inlineStr">
        <is>
          <t>Waste - Municipal Solid Waste - CO2</t>
        </is>
      </c>
      <c r="D75" s="100" t="n">
        <v>0</v>
      </c>
      <c r="E75" s="100" t="n">
        <v>0</v>
      </c>
      <c r="F75" s="100" t="n">
        <v>0</v>
      </c>
      <c r="G75" s="100" t="n">
        <v>0</v>
      </c>
      <c r="H75" s="100" t="n">
        <v>0</v>
      </c>
      <c r="I75" s="100" t="n">
        <v>0</v>
      </c>
      <c r="J75" s="100" t="n">
        <v>0</v>
      </c>
      <c r="K75" s="100" t="n">
        <v>0</v>
      </c>
      <c r="L75" s="100" t="n">
        <v>0.019549214</v>
      </c>
      <c r="M75" s="100" t="n">
        <v>0.024531641</v>
      </c>
      <c r="N75" s="100" t="n">
        <v>0</v>
      </c>
      <c r="O75" s="100" t="n">
        <v>0.008826354</v>
      </c>
      <c r="P75" s="100" t="n">
        <v>0.018548059</v>
      </c>
      <c r="Q75" s="100" t="n">
        <v>0.025688421</v>
      </c>
      <c r="R75" s="100" t="n">
        <v>0.034304479</v>
      </c>
      <c r="S75" s="100" t="n">
        <v>0.033582674</v>
      </c>
      <c r="T75" s="100" t="n">
        <v>0.030770685</v>
      </c>
      <c r="U75" s="100" t="n">
        <v>0.022961854</v>
      </c>
      <c r="V75" s="100" t="n">
        <v>0.016134673</v>
      </c>
      <c r="W75" s="100" t="n">
        <v>0.009986781</v>
      </c>
      <c r="X75" s="100" t="n">
        <v>0.010889875</v>
      </c>
      <c r="Y75" s="100" t="n">
        <v>0.011101251</v>
      </c>
      <c r="Z75" s="100" t="n">
        <v>0.011245905</v>
      </c>
      <c r="AA75" s="100" t="n">
        <v>0.011598688</v>
      </c>
      <c r="AB75" s="100" t="n">
        <v>0.011988193</v>
      </c>
      <c r="AC75" s="100" t="n">
        <v>0.012324435</v>
      </c>
      <c r="AD75" s="100" t="n">
        <v>0.012324435</v>
      </c>
      <c r="AE75" s="98" t="n">
        <v>0.012324435</v>
      </c>
      <c r="AF75" s="100" t="n">
        <v>0</v>
      </c>
      <c r="AG75" s="100" t="n">
        <v>0</v>
      </c>
      <c r="AH75" s="100" t="n">
        <v>0</v>
      </c>
    </row>
    <row r="76" ht="15.75" customHeight="1" s="120">
      <c r="A76" s="96" t="inlineStr">
        <is>
          <t>Missouri</t>
        </is>
      </c>
      <c r="B76" s="96">
        <f>RIGHT(C76,3)</f>
        <v/>
      </c>
      <c r="C76" s="97" t="inlineStr">
        <is>
          <t>Waste - Municipal Solid Waste - N2O</t>
        </is>
      </c>
      <c r="D76" s="97" t="n">
        <v>0</v>
      </c>
      <c r="E76" s="97" t="n">
        <v>0</v>
      </c>
      <c r="F76" s="97" t="n">
        <v>0</v>
      </c>
      <c r="G76" s="97" t="n">
        <v>0</v>
      </c>
      <c r="H76" s="97" t="n">
        <v>0</v>
      </c>
      <c r="I76" s="97" t="n">
        <v>0</v>
      </c>
      <c r="J76" s="97" t="n">
        <v>0</v>
      </c>
      <c r="K76" s="97" t="n">
        <v>0</v>
      </c>
      <c r="L76" s="97" t="n">
        <v>0.000537303</v>
      </c>
      <c r="M76" s="97" t="n">
        <v>0.0006461149999999999</v>
      </c>
      <c r="N76" s="97" t="n">
        <v>0</v>
      </c>
      <c r="O76" s="97" t="n">
        <v>0.000215164</v>
      </c>
      <c r="P76" s="97" t="n">
        <v>0.000443467</v>
      </c>
      <c r="Q76" s="97" t="n">
        <v>0.000612037</v>
      </c>
      <c r="R76" s="97" t="n">
        <v>0.000790981</v>
      </c>
      <c r="S76" s="97" t="n">
        <v>0.000731356</v>
      </c>
      <c r="T76" s="97" t="n">
        <v>0.00067173</v>
      </c>
      <c r="U76" s="97" t="n">
        <v>0.000499821</v>
      </c>
      <c r="V76" s="97" t="n">
        <v>0.000327912</v>
      </c>
      <c r="W76" s="97" t="n">
        <v>0.000205652</v>
      </c>
      <c r="X76" s="97" t="n">
        <v>0.000210897</v>
      </c>
      <c r="Y76" s="97" t="n">
        <v>0.000210897</v>
      </c>
      <c r="Z76" s="97" t="n">
        <v>0.000211318</v>
      </c>
      <c r="AA76" s="97" t="n">
        <v>0.000213936</v>
      </c>
      <c r="AB76" s="97" t="n">
        <v>0.000217599</v>
      </c>
      <c r="AC76" s="97" t="n">
        <v>0.000220941</v>
      </c>
      <c r="AD76" s="97" t="n">
        <v>0.000220941</v>
      </c>
      <c r="AE76" s="98" t="n">
        <v>0.000220941</v>
      </c>
      <c r="AF76" s="97" t="n">
        <v>0</v>
      </c>
      <c r="AG76" s="97" t="n">
        <v>0</v>
      </c>
      <c r="AH76" s="97" t="n">
        <v>0</v>
      </c>
    </row>
    <row r="77" ht="15.75" customHeight="1" s="120">
      <c r="A77" s="99" t="inlineStr">
        <is>
          <t>Montana</t>
        </is>
      </c>
      <c r="B77" s="96">
        <f>RIGHT(C77,3)</f>
        <v/>
      </c>
      <c r="C77" s="100" t="inlineStr">
        <is>
          <t>Waste - Municipal Solid Waste - CH4</t>
        </is>
      </c>
      <c r="D77" s="100" t="n">
        <v>0.289135714</v>
      </c>
      <c r="E77" s="100" t="n">
        <v>0.298970212</v>
      </c>
      <c r="F77" s="100" t="n">
        <v>0.309140929</v>
      </c>
      <c r="G77" s="100" t="n">
        <v>0.322967098</v>
      </c>
      <c r="H77" s="100" t="n">
        <v>0.054634993</v>
      </c>
      <c r="I77" s="100" t="n">
        <v>0.068924109</v>
      </c>
      <c r="J77" s="100" t="n">
        <v>0.081526524</v>
      </c>
      <c r="K77" s="100" t="n">
        <v>0.061371761</v>
      </c>
      <c r="L77" s="100" t="n">
        <v>0.081696933</v>
      </c>
      <c r="M77" s="100" t="n">
        <v>0.100592076</v>
      </c>
      <c r="N77" s="100" t="n">
        <v>0.120045945</v>
      </c>
      <c r="O77" s="100" t="n">
        <v>0.337784933</v>
      </c>
      <c r="P77" s="100" t="n">
        <v>0.366268779</v>
      </c>
      <c r="Q77" s="100" t="n">
        <v>0.398979284</v>
      </c>
      <c r="R77" s="100" t="n">
        <v>0.421497161</v>
      </c>
      <c r="S77" s="100" t="n">
        <v>0.436633621</v>
      </c>
      <c r="T77" s="100" t="n">
        <v>0.461199537</v>
      </c>
      <c r="U77" s="100" t="n">
        <v>0.484471625</v>
      </c>
      <c r="V77" s="100" t="n">
        <v>0.479015639</v>
      </c>
      <c r="W77" s="100" t="n">
        <v>0.524077628</v>
      </c>
      <c r="X77" s="100" t="n">
        <v>0.462763635</v>
      </c>
      <c r="Y77" s="100" t="n">
        <v>0.457708093</v>
      </c>
      <c r="Z77" s="100" t="n">
        <v>0.473513988</v>
      </c>
      <c r="AA77" s="100" t="n">
        <v>0.482795771</v>
      </c>
      <c r="AB77" s="100" t="n">
        <v>0.481060069</v>
      </c>
      <c r="AC77" s="100" t="n">
        <v>0.490632991</v>
      </c>
      <c r="AD77" s="100" t="n">
        <v>0.500367816</v>
      </c>
      <c r="AE77" s="98" t="n">
        <v>0.509909879</v>
      </c>
      <c r="AF77" s="100" t="n">
        <v>0.710465137</v>
      </c>
      <c r="AG77" s="100" t="n">
        <v>0.696396985</v>
      </c>
      <c r="AH77" s="100" t="n">
        <v>0.6826074009999999</v>
      </c>
    </row>
    <row r="78" ht="15.75" customHeight="1" s="120">
      <c r="A78" s="96" t="inlineStr">
        <is>
          <t>Montana</t>
        </is>
      </c>
      <c r="B78" s="96">
        <f>RIGHT(C78,3)</f>
        <v/>
      </c>
      <c r="C78" s="97" t="inlineStr">
        <is>
          <t>Waste - Municipal Solid Waste - CO2</t>
        </is>
      </c>
      <c r="D78" s="97" t="n">
        <v>0.008921782</v>
      </c>
      <c r="E78" s="97" t="n">
        <v>0.002483015</v>
      </c>
      <c r="F78" s="97" t="n">
        <v>0.00604328</v>
      </c>
      <c r="G78" s="97" t="n">
        <v>0.006492187</v>
      </c>
      <c r="H78" s="97" t="n">
        <v>0.006854079</v>
      </c>
      <c r="I78" s="97" t="n">
        <v>0.00645935</v>
      </c>
      <c r="J78" s="97" t="n">
        <v>0.008483568</v>
      </c>
      <c r="K78" s="97" t="n">
        <v>0.010026795</v>
      </c>
      <c r="L78" s="97" t="n">
        <v>0.009845918</v>
      </c>
      <c r="M78" s="97" t="n">
        <v>0</v>
      </c>
      <c r="N78" s="97" t="n">
        <v>0</v>
      </c>
      <c r="O78" s="97" t="n">
        <v>0</v>
      </c>
      <c r="P78" s="97" t="n">
        <v>0</v>
      </c>
      <c r="Q78" s="97" t="n">
        <v>0.002917797</v>
      </c>
      <c r="R78" s="97" t="n">
        <v>0.006856469</v>
      </c>
      <c r="S78" s="97" t="n">
        <v>0.007180132</v>
      </c>
      <c r="T78" s="97" t="n">
        <v>0.007083779</v>
      </c>
      <c r="U78" s="97" t="n">
        <v>0.007124161</v>
      </c>
      <c r="V78" s="97" t="n">
        <v>0.00765173</v>
      </c>
      <c r="W78" s="97" t="n">
        <v>0.004736145</v>
      </c>
      <c r="X78" s="97" t="n">
        <v>0.00516443</v>
      </c>
      <c r="Y78" s="97" t="n">
        <v>0.005264673</v>
      </c>
      <c r="Z78" s="97" t="n">
        <v>0.005333274</v>
      </c>
      <c r="AA78" s="97" t="n">
        <v>0.005500578</v>
      </c>
      <c r="AB78" s="97" t="n">
        <v>0.005685298</v>
      </c>
      <c r="AC78" s="97" t="n">
        <v>0.005844757</v>
      </c>
      <c r="AD78" s="97" t="n">
        <v>0.005844757</v>
      </c>
      <c r="AE78" s="98" t="n">
        <v>0.005844757</v>
      </c>
      <c r="AF78" s="97" t="n">
        <v>0</v>
      </c>
      <c r="AG78" s="97" t="n">
        <v>0</v>
      </c>
      <c r="AH78" s="97" t="n">
        <v>0</v>
      </c>
    </row>
    <row r="79" ht="15.75" customHeight="1" s="120">
      <c r="A79" s="99" t="inlineStr">
        <is>
          <t>Montana</t>
        </is>
      </c>
      <c r="B79" s="96">
        <f>RIGHT(C79,3)</f>
        <v/>
      </c>
      <c r="C79" s="100" t="inlineStr">
        <is>
          <t>Waste - Municipal Solid Waste - N2O</t>
        </is>
      </c>
      <c r="D79" s="100" t="n">
        <v>0.000324409</v>
      </c>
      <c r="E79" s="101" t="n">
        <v>8.11023e-05</v>
      </c>
      <c r="F79" s="100" t="n">
        <v>0.000201134</v>
      </c>
      <c r="G79" s="100" t="n">
        <v>0.000201134</v>
      </c>
      <c r="H79" s="100" t="n">
        <v>0.000213569</v>
      </c>
      <c r="I79" s="100" t="n">
        <v>0.000199241</v>
      </c>
      <c r="J79" s="100" t="n">
        <v>0.000243307</v>
      </c>
      <c r="K79" s="100" t="n">
        <v>0.000280884</v>
      </c>
      <c r="L79" s="100" t="n">
        <v>0.000270611</v>
      </c>
      <c r="M79" s="100" t="n">
        <v>0</v>
      </c>
      <c r="N79" s="100" t="n">
        <v>0</v>
      </c>
      <c r="O79" s="100" t="n">
        <v>0</v>
      </c>
      <c r="P79" s="100" t="n">
        <v>0</v>
      </c>
      <c r="Q79" s="101" t="n">
        <v>6.95177e-05</v>
      </c>
      <c r="R79" s="100" t="n">
        <v>0.000158094</v>
      </c>
      <c r="S79" s="100" t="n">
        <v>0.000156367</v>
      </c>
      <c r="T79" s="100" t="n">
        <v>0.00015464</v>
      </c>
      <c r="U79" s="100" t="n">
        <v>0.000155075</v>
      </c>
      <c r="V79" s="100" t="n">
        <v>0.000155509</v>
      </c>
      <c r="W79" s="101" t="n">
        <v>9.75287e-05</v>
      </c>
      <c r="X79" s="100" t="n">
        <v>0.000100016</v>
      </c>
      <c r="Y79" s="100" t="n">
        <v>0.000100016</v>
      </c>
      <c r="Z79" s="100" t="n">
        <v>0.000100216</v>
      </c>
      <c r="AA79" s="100" t="n">
        <v>0.000101457</v>
      </c>
      <c r="AB79" s="100" t="n">
        <v>0.000103194</v>
      </c>
      <c r="AC79" s="100" t="n">
        <v>0.000104779</v>
      </c>
      <c r="AD79" s="100" t="n">
        <v>0.000104779</v>
      </c>
      <c r="AE79" s="98" t="n">
        <v>0.000104779</v>
      </c>
      <c r="AF79" s="100" t="n">
        <v>0</v>
      </c>
      <c r="AG79" s="100" t="n">
        <v>0</v>
      </c>
      <c r="AH79" s="100" t="n">
        <v>0</v>
      </c>
    </row>
    <row r="80" ht="15.75" customHeight="1" s="120">
      <c r="A80" s="96" t="inlineStr">
        <is>
          <t>Nebraska</t>
        </is>
      </c>
      <c r="B80" s="96">
        <f>RIGHT(C80,3)</f>
        <v/>
      </c>
      <c r="C80" s="97" t="inlineStr">
        <is>
          <t>Waste - Municipal Solid Waste - CH4</t>
        </is>
      </c>
      <c r="D80" s="97" t="n">
        <v>0.5345032830000001</v>
      </c>
      <c r="E80" s="97" t="n">
        <v>0.552143105</v>
      </c>
      <c r="F80" s="97" t="n">
        <v>0.574939994</v>
      </c>
      <c r="G80" s="97" t="n">
        <v>0.5998800949999999</v>
      </c>
      <c r="H80" s="97" t="n">
        <v>0.623230842</v>
      </c>
      <c r="I80" s="97" t="n">
        <v>0.6494201469999999</v>
      </c>
      <c r="J80" s="97" t="n">
        <v>0.676258447</v>
      </c>
      <c r="K80" s="97" t="n">
        <v>0.705534712</v>
      </c>
      <c r="L80" s="97" t="n">
        <v>0.733654685</v>
      </c>
      <c r="M80" s="97" t="n">
        <v>0.760064682</v>
      </c>
      <c r="N80" s="97" t="n">
        <v>0.782267365</v>
      </c>
      <c r="O80" s="97" t="n">
        <v>0.8078001</v>
      </c>
      <c r="P80" s="97" t="n">
        <v>0.717455875</v>
      </c>
      <c r="Q80" s="97" t="n">
        <v>0.759087488</v>
      </c>
      <c r="R80" s="97" t="n">
        <v>0.799685966</v>
      </c>
      <c r="S80" s="97" t="n">
        <v>0.8392717669999999</v>
      </c>
      <c r="T80" s="97" t="n">
        <v>0.7803049439999999</v>
      </c>
      <c r="U80" s="97" t="n">
        <v>0.788406238</v>
      </c>
      <c r="V80" s="97" t="n">
        <v>0.758726499</v>
      </c>
      <c r="W80" s="97" t="n">
        <v>0.80291971</v>
      </c>
      <c r="X80" s="97" t="n">
        <v>0.821706015</v>
      </c>
      <c r="Y80" s="97" t="n">
        <v>0.774991041</v>
      </c>
      <c r="Z80" s="97" t="n">
        <v>0.7554663190000001</v>
      </c>
      <c r="AA80" s="97" t="n">
        <v>0.579044234</v>
      </c>
      <c r="AB80" s="97" t="n">
        <v>0.614846081</v>
      </c>
      <c r="AC80" s="97" t="n">
        <v>0.63249259</v>
      </c>
      <c r="AD80" s="97" t="n">
        <v>0.682888129</v>
      </c>
      <c r="AE80" s="98" t="n">
        <v>0.702089752</v>
      </c>
      <c r="AF80" s="97" t="n">
        <v>1.307176833</v>
      </c>
      <c r="AG80" s="97" t="n">
        <v>1.281292997</v>
      </c>
      <c r="AH80" s="97" t="n">
        <v>1.255921696</v>
      </c>
    </row>
    <row r="81" ht="15.75" customHeight="1" s="120">
      <c r="A81" s="99" t="inlineStr">
        <is>
          <t>Nebraska</t>
        </is>
      </c>
      <c r="B81" s="96">
        <f>RIGHT(C81,3)</f>
        <v/>
      </c>
      <c r="C81" s="100" t="inlineStr">
        <is>
          <t>Waste - Municipal Solid Waste - CO2</t>
        </is>
      </c>
      <c r="D81" s="100" t="n">
        <v>0</v>
      </c>
      <c r="E81" s="100" t="n">
        <v>0</v>
      </c>
      <c r="F81" s="100" t="n">
        <v>0</v>
      </c>
      <c r="G81" s="100" t="n">
        <v>0</v>
      </c>
      <c r="H81" s="100" t="n">
        <v>0</v>
      </c>
      <c r="I81" s="100" t="n">
        <v>0</v>
      </c>
      <c r="J81" s="100" t="n">
        <v>0</v>
      </c>
      <c r="K81" s="100" t="n">
        <v>0</v>
      </c>
      <c r="L81" s="100" t="n">
        <v>0</v>
      </c>
      <c r="M81" s="100" t="n">
        <v>0</v>
      </c>
      <c r="N81" s="100" t="n">
        <v>0</v>
      </c>
      <c r="O81" s="100" t="n">
        <v>0</v>
      </c>
      <c r="P81" s="100" t="n">
        <v>0</v>
      </c>
      <c r="Q81" s="100" t="n">
        <v>0</v>
      </c>
      <c r="R81" s="100" t="n">
        <v>0</v>
      </c>
      <c r="S81" s="100" t="n">
        <v>0</v>
      </c>
      <c r="T81" s="100" t="n">
        <v>0</v>
      </c>
      <c r="U81" s="100" t="n">
        <v>0</v>
      </c>
      <c r="V81" s="100" t="n">
        <v>0</v>
      </c>
      <c r="W81" s="100" t="n">
        <v>0</v>
      </c>
      <c r="X81" s="100" t="n">
        <v>0</v>
      </c>
      <c r="Y81" s="100" t="n">
        <v>0</v>
      </c>
      <c r="Z81" s="100" t="n">
        <v>0</v>
      </c>
      <c r="AA81" s="100" t="n">
        <v>0</v>
      </c>
      <c r="AB81" s="100" t="n">
        <v>0</v>
      </c>
      <c r="AC81" s="100" t="n">
        <v>0</v>
      </c>
      <c r="AD81" s="100" t="n">
        <v>0</v>
      </c>
      <c r="AE81" s="98" t="n">
        <v>0</v>
      </c>
      <c r="AF81" s="100" t="n">
        <v>0</v>
      </c>
      <c r="AG81" s="100" t="n">
        <v>0</v>
      </c>
      <c r="AH81" s="100" t="n">
        <v>0</v>
      </c>
    </row>
    <row r="82" ht="15.75" customHeight="1" s="120">
      <c r="A82" s="96" t="inlineStr">
        <is>
          <t>Nebraska</t>
        </is>
      </c>
      <c r="B82" s="96">
        <f>RIGHT(C82,3)</f>
        <v/>
      </c>
      <c r="C82" s="97" t="inlineStr">
        <is>
          <t>Waste - Municipal Solid Waste - N2O</t>
        </is>
      </c>
      <c r="D82" s="97" t="n">
        <v>0</v>
      </c>
      <c r="E82" s="97" t="n">
        <v>0</v>
      </c>
      <c r="F82" s="97" t="n">
        <v>0</v>
      </c>
      <c r="G82" s="97" t="n">
        <v>0</v>
      </c>
      <c r="H82" s="97" t="n">
        <v>0</v>
      </c>
      <c r="I82" s="97" t="n">
        <v>0</v>
      </c>
      <c r="J82" s="97" t="n">
        <v>0</v>
      </c>
      <c r="K82" s="97" t="n">
        <v>0</v>
      </c>
      <c r="L82" s="97" t="n">
        <v>0</v>
      </c>
      <c r="M82" s="97" t="n">
        <v>0</v>
      </c>
      <c r="N82" s="97" t="n">
        <v>0</v>
      </c>
      <c r="O82" s="97" t="n">
        <v>0</v>
      </c>
      <c r="P82" s="97" t="n">
        <v>0</v>
      </c>
      <c r="Q82" s="97" t="n">
        <v>0</v>
      </c>
      <c r="R82" s="97" t="n">
        <v>0</v>
      </c>
      <c r="S82" s="97" t="n">
        <v>0</v>
      </c>
      <c r="T82" s="97" t="n">
        <v>0</v>
      </c>
      <c r="U82" s="97" t="n">
        <v>0</v>
      </c>
      <c r="V82" s="97" t="n">
        <v>0</v>
      </c>
      <c r="W82" s="97" t="n">
        <v>0</v>
      </c>
      <c r="X82" s="97" t="n">
        <v>0</v>
      </c>
      <c r="Y82" s="97" t="n">
        <v>0</v>
      </c>
      <c r="Z82" s="97" t="n">
        <v>0</v>
      </c>
      <c r="AA82" s="97" t="n">
        <v>0</v>
      </c>
      <c r="AB82" s="97" t="n">
        <v>0</v>
      </c>
      <c r="AC82" s="97" t="n">
        <v>0</v>
      </c>
      <c r="AD82" s="97" t="n">
        <v>0</v>
      </c>
      <c r="AE82" s="98" t="n">
        <v>0</v>
      </c>
      <c r="AF82" s="97" t="n">
        <v>0</v>
      </c>
      <c r="AG82" s="97" t="n">
        <v>0</v>
      </c>
      <c r="AH82" s="97" t="n">
        <v>0</v>
      </c>
    </row>
    <row r="83" ht="15.75" customHeight="1" s="120">
      <c r="A83" s="99" t="inlineStr">
        <is>
          <t>Nevada</t>
        </is>
      </c>
      <c r="B83" s="96">
        <f>RIGHT(C83,3)</f>
        <v/>
      </c>
      <c r="C83" s="100" t="inlineStr">
        <is>
          <t>Waste - Municipal Solid Waste - CH4</t>
        </is>
      </c>
      <c r="D83" s="100" t="n">
        <v>0.321751464</v>
      </c>
      <c r="E83" s="100" t="n">
        <v>0.342768011</v>
      </c>
      <c r="F83" s="100" t="n">
        <v>0.361926946</v>
      </c>
      <c r="G83" s="100" t="n">
        <v>0.414436564</v>
      </c>
      <c r="H83" s="100" t="n">
        <v>0.462591076</v>
      </c>
      <c r="I83" s="100" t="n">
        <v>0.511337304</v>
      </c>
      <c r="J83" s="100" t="n">
        <v>0.566310578</v>
      </c>
      <c r="K83" s="100" t="n">
        <v>0.637979407</v>
      </c>
      <c r="L83" s="100" t="n">
        <v>0.666065669</v>
      </c>
      <c r="M83" s="100" t="n">
        <v>0.721184397</v>
      </c>
      <c r="N83" s="100" t="n">
        <v>0.7866905870000001</v>
      </c>
      <c r="O83" s="100" t="n">
        <v>0.90940286</v>
      </c>
      <c r="P83" s="100" t="n">
        <v>0.997738728</v>
      </c>
      <c r="Q83" s="100" t="n">
        <v>1.106955444</v>
      </c>
      <c r="R83" s="100" t="n">
        <v>1.232964645</v>
      </c>
      <c r="S83" s="100" t="n">
        <v>1.374515386</v>
      </c>
      <c r="T83" s="100" t="n">
        <v>1.408532566</v>
      </c>
      <c r="U83" s="100" t="n">
        <v>1.448362387</v>
      </c>
      <c r="V83" s="100" t="n">
        <v>1.494359816</v>
      </c>
      <c r="W83" s="100" t="n">
        <v>1.546402726</v>
      </c>
      <c r="X83" s="100" t="n">
        <v>1.453105523</v>
      </c>
      <c r="Y83" s="100" t="n">
        <v>1.474187286</v>
      </c>
      <c r="Z83" s="100" t="n">
        <v>0.963912466</v>
      </c>
      <c r="AA83" s="100" t="n">
        <v>1.059910097</v>
      </c>
      <c r="AB83" s="100" t="n">
        <v>1.080529086</v>
      </c>
      <c r="AC83" s="100" t="n">
        <v>1.101664058</v>
      </c>
      <c r="AD83" s="100" t="n">
        <v>1.123224055</v>
      </c>
      <c r="AE83" s="98" t="n">
        <v>1.030902749</v>
      </c>
      <c r="AF83" s="100" t="n">
        <v>1.790556213</v>
      </c>
      <c r="AG83" s="100" t="n">
        <v>1.755100825</v>
      </c>
      <c r="AH83" s="100" t="n">
        <v>1.7203475</v>
      </c>
    </row>
    <row r="84" ht="15.75" customHeight="1" s="120">
      <c r="A84" s="96" t="inlineStr">
        <is>
          <t>Nevada</t>
        </is>
      </c>
      <c r="B84" s="96">
        <f>RIGHT(C84,3)</f>
        <v/>
      </c>
      <c r="C84" s="97" t="inlineStr">
        <is>
          <t>Waste - Municipal Solid Waste - CO2</t>
        </is>
      </c>
      <c r="D84" s="97" t="n">
        <v>0</v>
      </c>
      <c r="E84" s="97" t="n">
        <v>0</v>
      </c>
      <c r="F84" s="97" t="n">
        <v>0</v>
      </c>
      <c r="G84" s="97" t="n">
        <v>0</v>
      </c>
      <c r="H84" s="97" t="n">
        <v>0</v>
      </c>
      <c r="I84" s="97" t="n">
        <v>0</v>
      </c>
      <c r="J84" s="97" t="n">
        <v>0</v>
      </c>
      <c r="K84" s="97" t="n">
        <v>0</v>
      </c>
      <c r="L84" s="97" t="n">
        <v>0</v>
      </c>
      <c r="M84" s="97" t="n">
        <v>0</v>
      </c>
      <c r="N84" s="97" t="n">
        <v>0</v>
      </c>
      <c r="O84" s="97" t="n">
        <v>0</v>
      </c>
      <c r="P84" s="97" t="n">
        <v>0</v>
      </c>
      <c r="Q84" s="97" t="n">
        <v>0</v>
      </c>
      <c r="R84" s="97" t="n">
        <v>0</v>
      </c>
      <c r="S84" s="97" t="n">
        <v>0</v>
      </c>
      <c r="T84" s="97" t="n">
        <v>0</v>
      </c>
      <c r="U84" s="97" t="n">
        <v>0</v>
      </c>
      <c r="V84" s="97" t="n">
        <v>0</v>
      </c>
      <c r="W84" s="97" t="n">
        <v>0</v>
      </c>
      <c r="X84" s="97" t="n">
        <v>0</v>
      </c>
      <c r="Y84" s="97" t="n">
        <v>0</v>
      </c>
      <c r="Z84" s="97" t="n">
        <v>0</v>
      </c>
      <c r="AA84" s="97" t="n">
        <v>0</v>
      </c>
      <c r="AB84" s="97" t="n">
        <v>0</v>
      </c>
      <c r="AC84" s="97" t="n">
        <v>0</v>
      </c>
      <c r="AD84" s="97" t="n">
        <v>0</v>
      </c>
      <c r="AE84" s="98" t="n">
        <v>0</v>
      </c>
      <c r="AF84" s="97" t="n">
        <v>0</v>
      </c>
      <c r="AG84" s="97" t="n">
        <v>0</v>
      </c>
      <c r="AH84" s="97" t="n">
        <v>0</v>
      </c>
    </row>
    <row r="85" ht="15.75" customHeight="1" s="120">
      <c r="A85" s="99" t="inlineStr">
        <is>
          <t>Nevada</t>
        </is>
      </c>
      <c r="B85" s="96">
        <f>RIGHT(C85,3)</f>
        <v/>
      </c>
      <c r="C85" s="100" t="inlineStr">
        <is>
          <t>Waste - Municipal Solid Waste - N2O</t>
        </is>
      </c>
      <c r="D85" s="100" t="n">
        <v>0</v>
      </c>
      <c r="E85" s="100" t="n">
        <v>0</v>
      </c>
      <c r="F85" s="100" t="n">
        <v>0</v>
      </c>
      <c r="G85" s="100" t="n">
        <v>0</v>
      </c>
      <c r="H85" s="100" t="n">
        <v>0</v>
      </c>
      <c r="I85" s="100" t="n">
        <v>0</v>
      </c>
      <c r="J85" s="100" t="n">
        <v>0</v>
      </c>
      <c r="K85" s="100" t="n">
        <v>0</v>
      </c>
      <c r="L85" s="100" t="n">
        <v>0</v>
      </c>
      <c r="M85" s="100" t="n">
        <v>0</v>
      </c>
      <c r="N85" s="100" t="n">
        <v>0</v>
      </c>
      <c r="O85" s="100" t="n">
        <v>0</v>
      </c>
      <c r="P85" s="100" t="n">
        <v>0</v>
      </c>
      <c r="Q85" s="100" t="n">
        <v>0</v>
      </c>
      <c r="R85" s="100" t="n">
        <v>0</v>
      </c>
      <c r="S85" s="100" t="n">
        <v>0</v>
      </c>
      <c r="T85" s="100" t="n">
        <v>0</v>
      </c>
      <c r="U85" s="100" t="n">
        <v>0</v>
      </c>
      <c r="V85" s="100" t="n">
        <v>0</v>
      </c>
      <c r="W85" s="100" t="n">
        <v>0</v>
      </c>
      <c r="X85" s="100" t="n">
        <v>0</v>
      </c>
      <c r="Y85" s="100" t="n">
        <v>0</v>
      </c>
      <c r="Z85" s="100" t="n">
        <v>0</v>
      </c>
      <c r="AA85" s="100" t="n">
        <v>0</v>
      </c>
      <c r="AB85" s="100" t="n">
        <v>0</v>
      </c>
      <c r="AC85" s="100" t="n">
        <v>0</v>
      </c>
      <c r="AD85" s="100" t="n">
        <v>0</v>
      </c>
      <c r="AE85" s="98" t="n">
        <v>0</v>
      </c>
      <c r="AF85" s="100" t="n">
        <v>0</v>
      </c>
      <c r="AG85" s="100" t="n">
        <v>0</v>
      </c>
      <c r="AH85" s="100" t="n">
        <v>0</v>
      </c>
    </row>
    <row r="86" ht="15.75" customHeight="1" s="120">
      <c r="A86" s="96" t="inlineStr">
        <is>
          <t>New Hampshire</t>
        </is>
      </c>
      <c r="B86" s="96">
        <f>RIGHT(C86,3)</f>
        <v/>
      </c>
      <c r="C86" s="97" t="inlineStr">
        <is>
          <t>Waste - Municipal Solid Waste - CH4</t>
        </is>
      </c>
      <c r="D86" s="97" t="n">
        <v>0.456657595</v>
      </c>
      <c r="E86" s="97" t="n">
        <v>0.468765163</v>
      </c>
      <c r="F86" s="97" t="n">
        <v>0.395903101</v>
      </c>
      <c r="G86" s="97" t="n">
        <v>0.383540157</v>
      </c>
      <c r="H86" s="97" t="n">
        <v>0.402502107</v>
      </c>
      <c r="I86" s="97" t="n">
        <v>0.331550157</v>
      </c>
      <c r="J86" s="97" t="n">
        <v>0.226455795</v>
      </c>
      <c r="K86" s="97" t="n">
        <v>0.237976414</v>
      </c>
      <c r="L86" s="97" t="n">
        <v>0.040710643</v>
      </c>
      <c r="M86" s="97" t="n">
        <v>0.040905366</v>
      </c>
      <c r="N86" s="97" t="n">
        <v>0.041798899</v>
      </c>
      <c r="O86" s="97" t="n">
        <v>0.042597171</v>
      </c>
      <c r="P86" s="97" t="n">
        <v>0.043602132</v>
      </c>
      <c r="Q86" s="97" t="n">
        <v>0.058031868</v>
      </c>
      <c r="R86" s="97" t="n">
        <v>0.088391155</v>
      </c>
      <c r="S86" s="97" t="n">
        <v>0.130348565</v>
      </c>
      <c r="T86" s="97" t="n">
        <v>0.156569446</v>
      </c>
      <c r="U86" s="97" t="n">
        <v>0.162642735</v>
      </c>
      <c r="V86" s="97" t="n">
        <v>0.088534813</v>
      </c>
      <c r="W86" s="97" t="n">
        <v>0.05226363</v>
      </c>
      <c r="X86" s="97" t="n">
        <v>0.05169458</v>
      </c>
      <c r="Y86" s="97" t="n">
        <v>0.05118405</v>
      </c>
      <c r="Z86" s="97" t="n">
        <v>0.050693659</v>
      </c>
      <c r="AA86" s="97" t="n">
        <v>0.050226155</v>
      </c>
      <c r="AB86" s="97" t="n">
        <v>0.049796109</v>
      </c>
      <c r="AC86" s="97" t="n">
        <v>0.049409166</v>
      </c>
      <c r="AD86" s="97" t="n">
        <v>0.049060469</v>
      </c>
      <c r="AE86" s="98" t="n">
        <v>0.048725444</v>
      </c>
      <c r="AF86" s="97" t="n">
        <v>0.738912101</v>
      </c>
      <c r="AG86" s="97" t="n">
        <v>0.709938943</v>
      </c>
      <c r="AH86" s="97" t="n">
        <v>0.682101839</v>
      </c>
    </row>
    <row r="87" ht="15.75" customHeight="1" s="120">
      <c r="A87" s="99" t="inlineStr">
        <is>
          <t>New Hampshire</t>
        </is>
      </c>
      <c r="B87" s="96">
        <f>RIGHT(C87,3)</f>
        <v/>
      </c>
      <c r="C87" s="100" t="inlineStr">
        <is>
          <t>Waste - Municipal Solid Waste - CO2</t>
        </is>
      </c>
      <c r="D87" s="100" t="n">
        <v>0.089217817</v>
      </c>
      <c r="E87" s="100" t="n">
        <v>0.104700474</v>
      </c>
      <c r="F87" s="100" t="n">
        <v>0.120167045</v>
      </c>
      <c r="G87" s="100" t="n">
        <v>0.120964973</v>
      </c>
      <c r="H87" s="100" t="n">
        <v>0.11639788</v>
      </c>
      <c r="I87" s="100" t="n">
        <v>0.115032514</v>
      </c>
      <c r="J87" s="100" t="n">
        <v>0.176034037</v>
      </c>
      <c r="K87" s="100" t="n">
        <v>0.081063594</v>
      </c>
      <c r="L87" s="100" t="n">
        <v>0.086557525</v>
      </c>
      <c r="M87" s="100" t="n">
        <v>0.144972761</v>
      </c>
      <c r="N87" s="100" t="n">
        <v>0.09736315600000001</v>
      </c>
      <c r="O87" s="100" t="n">
        <v>0.112908314</v>
      </c>
      <c r="P87" s="100" t="n">
        <v>0.127595298</v>
      </c>
      <c r="Q87" s="100" t="n">
        <v>0.165087439</v>
      </c>
      <c r="R87" s="100" t="n">
        <v>0.208159533</v>
      </c>
      <c r="S87" s="100" t="n">
        <v>0.176005014</v>
      </c>
      <c r="T87" s="100" t="n">
        <v>0.131300694</v>
      </c>
      <c r="U87" s="100" t="n">
        <v>0.130361752</v>
      </c>
      <c r="V87" s="100" t="n">
        <v>0.138213244</v>
      </c>
      <c r="W87" s="100" t="n">
        <v>0.085549018</v>
      </c>
      <c r="X87" s="100" t="n">
        <v>0.09328512</v>
      </c>
      <c r="Y87" s="100" t="n">
        <v>0.095095819</v>
      </c>
      <c r="Z87" s="100" t="n">
        <v>0.096334956</v>
      </c>
      <c r="AA87" s="100" t="n">
        <v>0.099356973</v>
      </c>
      <c r="AB87" s="100" t="n">
        <v>0.102693561</v>
      </c>
      <c r="AC87" s="100" t="n">
        <v>0.105573885</v>
      </c>
      <c r="AD87" s="100" t="n">
        <v>0.105573885</v>
      </c>
      <c r="AE87" s="98" t="n">
        <v>0.105573885</v>
      </c>
      <c r="AF87" s="100" t="n">
        <v>0</v>
      </c>
      <c r="AG87" s="100" t="n">
        <v>0</v>
      </c>
      <c r="AH87" s="100" t="n">
        <v>0</v>
      </c>
    </row>
    <row r="88" ht="15.75" customHeight="1" s="120">
      <c r="A88" s="96" t="inlineStr">
        <is>
          <t>New Hampshire</t>
        </is>
      </c>
      <c r="B88" s="96">
        <f>RIGHT(C88,3)</f>
        <v/>
      </c>
      <c r="C88" s="97" t="inlineStr">
        <is>
          <t>Waste - Municipal Solid Waste - N2O</t>
        </is>
      </c>
      <c r="D88" s="97" t="n">
        <v>0.003244093</v>
      </c>
      <c r="E88" s="97" t="n">
        <v>0.003419814</v>
      </c>
      <c r="F88" s="97" t="n">
        <v>0.003999426</v>
      </c>
      <c r="G88" s="97" t="n">
        <v>0.003747603</v>
      </c>
      <c r="H88" s="97" t="n">
        <v>0.003626896</v>
      </c>
      <c r="I88" s="97" t="n">
        <v>0.003548226</v>
      </c>
      <c r="J88" s="97" t="n">
        <v>0.005048619</v>
      </c>
      <c r="K88" s="97" t="n">
        <v>0.002270865</v>
      </c>
      <c r="L88" s="97" t="n">
        <v>0.002379001</v>
      </c>
      <c r="M88" s="97" t="n">
        <v>0.003818297</v>
      </c>
      <c r="N88" s="97" t="n">
        <v>0.002454156</v>
      </c>
      <c r="O88" s="97" t="n">
        <v>0.002752421</v>
      </c>
      <c r="P88" s="97" t="n">
        <v>0.003050686</v>
      </c>
      <c r="Q88" s="97" t="n">
        <v>0.003933276</v>
      </c>
      <c r="R88" s="97" t="n">
        <v>0.004799672</v>
      </c>
      <c r="S88" s="97" t="n">
        <v>0.003832997</v>
      </c>
      <c r="T88" s="97" t="n">
        <v>0.002866322</v>
      </c>
      <c r="U88" s="97" t="n">
        <v>0.002837643</v>
      </c>
      <c r="V88" s="97" t="n">
        <v>0.002808965</v>
      </c>
      <c r="W88" s="97" t="n">
        <v>0.001761661</v>
      </c>
      <c r="X88" s="97" t="n">
        <v>0.001806591</v>
      </c>
      <c r="Y88" s="97" t="n">
        <v>0.001806591</v>
      </c>
      <c r="Z88" s="97" t="n">
        <v>0.001810197</v>
      </c>
      <c r="AA88" s="97" t="n">
        <v>0.001832626</v>
      </c>
      <c r="AB88" s="97" t="n">
        <v>0.001863998</v>
      </c>
      <c r="AC88" s="97" t="n">
        <v>0.00189263</v>
      </c>
      <c r="AD88" s="97" t="n">
        <v>0.00189263</v>
      </c>
      <c r="AE88" s="98" t="n">
        <v>0.00189263</v>
      </c>
      <c r="AF88" s="97" t="n">
        <v>0</v>
      </c>
      <c r="AG88" s="97" t="n">
        <v>0</v>
      </c>
      <c r="AH88" s="97" t="n">
        <v>0</v>
      </c>
    </row>
    <row r="89" ht="15.75" customHeight="1" s="120">
      <c r="A89" s="99" t="inlineStr">
        <is>
          <t>New Jersey</t>
        </is>
      </c>
      <c r="B89" s="96">
        <f>RIGHT(C89,3)</f>
        <v/>
      </c>
      <c r="C89" s="100" t="inlineStr">
        <is>
          <t>Waste - Municipal Solid Waste - CH4</t>
        </is>
      </c>
      <c r="D89" s="100" t="n">
        <v>5.066571418</v>
      </c>
      <c r="E89" s="100" t="n">
        <v>4.790483936</v>
      </c>
      <c r="F89" s="100" t="n">
        <v>4.291524819</v>
      </c>
      <c r="G89" s="100" t="n">
        <v>4.238993692</v>
      </c>
      <c r="H89" s="100" t="n">
        <v>4.071471769</v>
      </c>
      <c r="I89" s="100" t="n">
        <v>3.950619838</v>
      </c>
      <c r="J89" s="100" t="n">
        <v>3.826525711</v>
      </c>
      <c r="K89" s="100" t="n">
        <v>3.175404773</v>
      </c>
      <c r="L89" s="100" t="n">
        <v>2.474521412</v>
      </c>
      <c r="M89" s="100" t="n">
        <v>2.332847575</v>
      </c>
      <c r="N89" s="100" t="n">
        <v>2.279582736</v>
      </c>
      <c r="O89" s="100" t="n">
        <v>1.939756733</v>
      </c>
      <c r="P89" s="100" t="n">
        <v>2.214910143</v>
      </c>
      <c r="Q89" s="100" t="n">
        <v>2.556947657</v>
      </c>
      <c r="R89" s="100" t="n">
        <v>2.369088736</v>
      </c>
      <c r="S89" s="100" t="n">
        <v>2.199846787</v>
      </c>
      <c r="T89" s="100" t="n">
        <v>2.18512887</v>
      </c>
      <c r="U89" s="100" t="n">
        <v>1.641698722</v>
      </c>
      <c r="V89" s="100" t="n">
        <v>1.991474639</v>
      </c>
      <c r="W89" s="100" t="n">
        <v>2.623530544</v>
      </c>
      <c r="X89" s="100" t="n">
        <v>2.625905887</v>
      </c>
      <c r="Y89" s="100" t="n">
        <v>2.387729461</v>
      </c>
      <c r="Z89" s="100" t="n">
        <v>2.307976202</v>
      </c>
      <c r="AA89" s="100" t="n">
        <v>2.284884987</v>
      </c>
      <c r="AB89" s="100" t="n">
        <v>2.432510242</v>
      </c>
      <c r="AC89" s="100" t="n">
        <v>2.448332227</v>
      </c>
      <c r="AD89" s="100" t="n">
        <v>2.544842263</v>
      </c>
      <c r="AE89" s="98" t="n">
        <v>2.563375926</v>
      </c>
      <c r="AF89" s="100" t="n">
        <v>6.471666999</v>
      </c>
      <c r="AG89" s="100" t="n">
        <v>6.217909307</v>
      </c>
      <c r="AH89" s="100" t="n">
        <v>5.974101595</v>
      </c>
    </row>
    <row r="90" ht="15.75" customHeight="1" s="120">
      <c r="A90" s="96" t="inlineStr">
        <is>
          <t>New Jersey</t>
        </is>
      </c>
      <c r="B90" s="96">
        <f>RIGHT(C90,3)</f>
        <v/>
      </c>
      <c r="C90" s="97" t="inlineStr">
        <is>
          <t>Waste - Municipal Solid Waste - CO2</t>
        </is>
      </c>
      <c r="D90" s="97" t="n">
        <v>0.468393539</v>
      </c>
      <c r="E90" s="97" t="n">
        <v>0.49949989</v>
      </c>
      <c r="F90" s="97" t="n">
        <v>0.640770421</v>
      </c>
      <c r="G90" s="97" t="n">
        <v>0.732552534</v>
      </c>
      <c r="H90" s="97" t="n">
        <v>0.7383318129999999</v>
      </c>
      <c r="I90" s="97" t="n">
        <v>0.8567183390000001</v>
      </c>
      <c r="J90" s="97" t="n">
        <v>1.010298692</v>
      </c>
      <c r="K90" s="97" t="n">
        <v>0.712201575</v>
      </c>
      <c r="L90" s="97" t="n">
        <v>0.767214426</v>
      </c>
      <c r="M90" s="97" t="n">
        <v>0.840644941</v>
      </c>
      <c r="N90" s="97" t="n">
        <v>0.838708832</v>
      </c>
      <c r="O90" s="97" t="n">
        <v>0.6536324999999999</v>
      </c>
      <c r="P90" s="97" t="n">
        <v>0.456125472</v>
      </c>
      <c r="Q90" s="97" t="n">
        <v>0.6119650639999999</v>
      </c>
      <c r="R90" s="97" t="n">
        <v>0.925097296</v>
      </c>
      <c r="S90" s="97" t="n">
        <v>1.111252329</v>
      </c>
      <c r="T90" s="97" t="n">
        <v>1.240053031</v>
      </c>
      <c r="U90" s="97" t="n">
        <v>1.263758935</v>
      </c>
      <c r="V90" s="97" t="n">
        <v>1.375113909</v>
      </c>
      <c r="W90" s="97" t="n">
        <v>0.851145966</v>
      </c>
      <c r="X90" s="97" t="n">
        <v>0.928114144</v>
      </c>
      <c r="Y90" s="97" t="n">
        <v>0.946129185</v>
      </c>
      <c r="Z90" s="97" t="n">
        <v>0.958457626</v>
      </c>
      <c r="AA90" s="97" t="n">
        <v>0.988524344</v>
      </c>
      <c r="AB90" s="97" t="n">
        <v>1.021720788</v>
      </c>
      <c r="AC90" s="97" t="n">
        <v>1.050377766</v>
      </c>
      <c r="AD90" s="97" t="n">
        <v>1.050377766</v>
      </c>
      <c r="AE90" s="98" t="n">
        <v>1.050377766</v>
      </c>
      <c r="AF90" s="97" t="n">
        <v>0</v>
      </c>
      <c r="AG90" s="97" t="n">
        <v>0</v>
      </c>
      <c r="AH90" s="97" t="n">
        <v>0</v>
      </c>
    </row>
    <row r="91" ht="15.75" customHeight="1" s="120">
      <c r="A91" s="99" t="inlineStr">
        <is>
          <t>New Jersey</t>
        </is>
      </c>
      <c r="B91" s="96">
        <f>RIGHT(C91,3)</f>
        <v/>
      </c>
      <c r="C91" s="100" t="inlineStr">
        <is>
          <t>Waste - Municipal Solid Waste - N2O</t>
        </is>
      </c>
      <c r="D91" s="100" t="n">
        <v>0.017031486</v>
      </c>
      <c r="E91" s="100" t="n">
        <v>0.016315083</v>
      </c>
      <c r="F91" s="100" t="n">
        <v>0.021326259</v>
      </c>
      <c r="G91" s="100" t="n">
        <v>0.022695131</v>
      </c>
      <c r="H91" s="100" t="n">
        <v>0.023006024</v>
      </c>
      <c r="I91" s="100" t="n">
        <v>0.026425838</v>
      </c>
      <c r="J91" s="100" t="n">
        <v>0.028975154</v>
      </c>
      <c r="K91" s="100" t="n">
        <v>0.01995117</v>
      </c>
      <c r="L91" s="100" t="n">
        <v>0.021086602</v>
      </c>
      <c r="M91" s="100" t="n">
        <v>0.022140932</v>
      </c>
      <c r="N91" s="100" t="n">
        <v>0.02114067</v>
      </c>
      <c r="O91" s="100" t="n">
        <v>0.015933918</v>
      </c>
      <c r="P91" s="100" t="n">
        <v>0.01090554</v>
      </c>
      <c r="Q91" s="100" t="n">
        <v>0.014580317</v>
      </c>
      <c r="R91" s="100" t="n">
        <v>0.021330581</v>
      </c>
      <c r="S91" s="100" t="n">
        <v>0.024200599</v>
      </c>
      <c r="T91" s="100" t="n">
        <v>0.027070616</v>
      </c>
      <c r="U91" s="100" t="n">
        <v>0.027508811</v>
      </c>
      <c r="V91" s="100" t="n">
        <v>0.027947005</v>
      </c>
      <c r="W91" s="100" t="n">
        <v>0.01752715</v>
      </c>
      <c r="X91" s="100" t="n">
        <v>0.017974172</v>
      </c>
      <c r="Y91" s="100" t="n">
        <v>0.017974172</v>
      </c>
      <c r="Z91" s="100" t="n">
        <v>0.018010049</v>
      </c>
      <c r="AA91" s="100" t="n">
        <v>0.018233201</v>
      </c>
      <c r="AB91" s="100" t="n">
        <v>0.018545328</v>
      </c>
      <c r="AC91" s="100" t="n">
        <v>0.018830188</v>
      </c>
      <c r="AD91" s="100" t="n">
        <v>0.018830188</v>
      </c>
      <c r="AE91" s="98" t="n">
        <v>0.018830188</v>
      </c>
      <c r="AF91" s="100" t="n">
        <v>0</v>
      </c>
      <c r="AG91" s="100" t="n">
        <v>0</v>
      </c>
      <c r="AH91" s="100" t="n">
        <v>0</v>
      </c>
    </row>
    <row r="92" ht="15.75" customHeight="1" s="120">
      <c r="A92" s="96" t="inlineStr">
        <is>
          <t>New Mexico</t>
        </is>
      </c>
      <c r="B92" s="96">
        <f>RIGHT(C92,3)</f>
        <v/>
      </c>
      <c r="C92" s="97" t="inlineStr">
        <is>
          <t>Waste - Municipal Solid Waste - CH4</t>
        </is>
      </c>
      <c r="D92" s="97" t="n">
        <v>0.545815926</v>
      </c>
      <c r="E92" s="97" t="n">
        <v>0.5692570260000001</v>
      </c>
      <c r="F92" s="97" t="n">
        <v>0.599066459</v>
      </c>
      <c r="G92" s="97" t="n">
        <v>0.627500898</v>
      </c>
      <c r="H92" s="97" t="n">
        <v>0.655973673</v>
      </c>
      <c r="I92" s="97" t="n">
        <v>0.692305361</v>
      </c>
      <c r="J92" s="97" t="n">
        <v>0.728473459</v>
      </c>
      <c r="K92" s="97" t="n">
        <v>0.749464699</v>
      </c>
      <c r="L92" s="97" t="n">
        <v>0.770141764</v>
      </c>
      <c r="M92" s="97" t="n">
        <v>0.820329895</v>
      </c>
      <c r="N92" s="97" t="n">
        <v>0.884042102</v>
      </c>
      <c r="O92" s="97" t="n">
        <v>0.885297383</v>
      </c>
      <c r="P92" s="97" t="n">
        <v>0.986744779</v>
      </c>
      <c r="Q92" s="97" t="n">
        <v>1.081981102</v>
      </c>
      <c r="R92" s="97" t="n">
        <v>1.145534182</v>
      </c>
      <c r="S92" s="97" t="n">
        <v>1.212658198</v>
      </c>
      <c r="T92" s="97" t="n">
        <v>1.207485447</v>
      </c>
      <c r="U92" s="97" t="n">
        <v>1.238244205</v>
      </c>
      <c r="V92" s="97" t="n">
        <v>1.206152103</v>
      </c>
      <c r="W92" s="97" t="n">
        <v>1.233285393</v>
      </c>
      <c r="X92" s="97" t="n">
        <v>1.217161868</v>
      </c>
      <c r="Y92" s="97" t="n">
        <v>1.224606122</v>
      </c>
      <c r="Z92" s="97" t="n">
        <v>1.237418115</v>
      </c>
      <c r="AA92" s="97" t="n">
        <v>1.244625837</v>
      </c>
      <c r="AB92" s="97" t="n">
        <v>1.219826211</v>
      </c>
      <c r="AC92" s="97" t="n">
        <v>1.227776231</v>
      </c>
      <c r="AD92" s="97" t="n">
        <v>1.23611207</v>
      </c>
      <c r="AE92" s="98" t="n">
        <v>1.244282849</v>
      </c>
      <c r="AF92" s="97" t="n">
        <v>1.417053237</v>
      </c>
      <c r="AG92" s="97" t="n">
        <v>1.388993703</v>
      </c>
      <c r="AH92" s="97" t="n">
        <v>1.361489785</v>
      </c>
    </row>
    <row r="93" ht="15.75" customHeight="1" s="120">
      <c r="A93" s="99" t="inlineStr">
        <is>
          <t>New Mexico</t>
        </is>
      </c>
      <c r="B93" s="96">
        <f>RIGHT(C93,3)</f>
        <v/>
      </c>
      <c r="C93" s="100" t="inlineStr">
        <is>
          <t>Waste - Municipal Solid Waste - CO2</t>
        </is>
      </c>
      <c r="D93" s="100" t="n">
        <v>0</v>
      </c>
      <c r="E93" s="100" t="n">
        <v>0</v>
      </c>
      <c r="F93" s="100" t="n">
        <v>0</v>
      </c>
      <c r="G93" s="100" t="n">
        <v>0</v>
      </c>
      <c r="H93" s="100" t="n">
        <v>0</v>
      </c>
      <c r="I93" s="100" t="n">
        <v>0</v>
      </c>
      <c r="J93" s="100" t="n">
        <v>0</v>
      </c>
      <c r="K93" s="100" t="n">
        <v>0</v>
      </c>
      <c r="L93" s="100" t="n">
        <v>0</v>
      </c>
      <c r="M93" s="100" t="n">
        <v>0</v>
      </c>
      <c r="N93" s="100" t="n">
        <v>0</v>
      </c>
      <c r="O93" s="100" t="n">
        <v>0</v>
      </c>
      <c r="P93" s="100" t="n">
        <v>0</v>
      </c>
      <c r="Q93" s="100" t="n">
        <v>0</v>
      </c>
      <c r="R93" s="100" t="n">
        <v>0</v>
      </c>
      <c r="S93" s="100" t="n">
        <v>0</v>
      </c>
      <c r="T93" s="100" t="n">
        <v>0</v>
      </c>
      <c r="U93" s="100" t="n">
        <v>0</v>
      </c>
      <c r="V93" s="100" t="n">
        <v>0</v>
      </c>
      <c r="W93" s="100" t="n">
        <v>0</v>
      </c>
      <c r="X93" s="100" t="n">
        <v>0</v>
      </c>
      <c r="Y93" s="100" t="n">
        <v>0</v>
      </c>
      <c r="Z93" s="100" t="n">
        <v>0</v>
      </c>
      <c r="AA93" s="100" t="n">
        <v>0</v>
      </c>
      <c r="AB93" s="100" t="n">
        <v>0</v>
      </c>
      <c r="AC93" s="100" t="n">
        <v>0</v>
      </c>
      <c r="AD93" s="100" t="n">
        <v>0</v>
      </c>
      <c r="AE93" s="98" t="n">
        <v>0</v>
      </c>
      <c r="AF93" s="100" t="n">
        <v>0</v>
      </c>
      <c r="AG93" s="100" t="n">
        <v>0</v>
      </c>
      <c r="AH93" s="100" t="n">
        <v>0</v>
      </c>
    </row>
    <row r="94" ht="15.75" customHeight="1" s="120">
      <c r="A94" s="96" t="inlineStr">
        <is>
          <t>New Mexico</t>
        </is>
      </c>
      <c r="B94" s="96">
        <f>RIGHT(C94,3)</f>
        <v/>
      </c>
      <c r="C94" s="97" t="inlineStr">
        <is>
          <t>Waste - Municipal Solid Waste - N2O</t>
        </is>
      </c>
      <c r="D94" s="97" t="n">
        <v>0</v>
      </c>
      <c r="E94" s="97" t="n">
        <v>0</v>
      </c>
      <c r="F94" s="97" t="n">
        <v>0</v>
      </c>
      <c r="G94" s="97" t="n">
        <v>0</v>
      </c>
      <c r="H94" s="97" t="n">
        <v>0</v>
      </c>
      <c r="I94" s="97" t="n">
        <v>0</v>
      </c>
      <c r="J94" s="97" t="n">
        <v>0</v>
      </c>
      <c r="K94" s="97" t="n">
        <v>0</v>
      </c>
      <c r="L94" s="97" t="n">
        <v>0</v>
      </c>
      <c r="M94" s="97" t="n">
        <v>0</v>
      </c>
      <c r="N94" s="97" t="n">
        <v>0</v>
      </c>
      <c r="O94" s="97" t="n">
        <v>0</v>
      </c>
      <c r="P94" s="97" t="n">
        <v>0</v>
      </c>
      <c r="Q94" s="97" t="n">
        <v>0</v>
      </c>
      <c r="R94" s="97" t="n">
        <v>0</v>
      </c>
      <c r="S94" s="97" t="n">
        <v>0</v>
      </c>
      <c r="T94" s="97" t="n">
        <v>0</v>
      </c>
      <c r="U94" s="97" t="n">
        <v>0</v>
      </c>
      <c r="V94" s="97" t="n">
        <v>0</v>
      </c>
      <c r="W94" s="97" t="n">
        <v>0</v>
      </c>
      <c r="X94" s="97" t="n">
        <v>0</v>
      </c>
      <c r="Y94" s="97" t="n">
        <v>0</v>
      </c>
      <c r="Z94" s="97" t="n">
        <v>0</v>
      </c>
      <c r="AA94" s="97" t="n">
        <v>0</v>
      </c>
      <c r="AB94" s="97" t="n">
        <v>0</v>
      </c>
      <c r="AC94" s="97" t="n">
        <v>0</v>
      </c>
      <c r="AD94" s="97" t="n">
        <v>0</v>
      </c>
      <c r="AE94" s="98" t="n">
        <v>0</v>
      </c>
      <c r="AF94" s="97" t="n">
        <v>0</v>
      </c>
      <c r="AG94" s="97" t="n">
        <v>0</v>
      </c>
      <c r="AH94" s="97" t="n">
        <v>0</v>
      </c>
    </row>
    <row r="95" ht="15.75" customHeight="1" s="120">
      <c r="A95" s="99" t="inlineStr">
        <is>
          <t>New York</t>
        </is>
      </c>
      <c r="B95" s="96">
        <f>RIGHT(C95,3)</f>
        <v/>
      </c>
      <c r="C95" s="100" t="inlineStr">
        <is>
          <t>Waste - Municipal Solid Waste - CH4</t>
        </is>
      </c>
      <c r="D95" s="100" t="n">
        <v>11.11499981</v>
      </c>
      <c r="E95" s="100" t="n">
        <v>11.32460984</v>
      </c>
      <c r="F95" s="100" t="n">
        <v>11.68860141</v>
      </c>
      <c r="G95" s="100" t="n">
        <v>11.64233709</v>
      </c>
      <c r="H95" s="100" t="n">
        <v>11.86637326</v>
      </c>
      <c r="I95" s="100" t="n">
        <v>11.46099223</v>
      </c>
      <c r="J95" s="100" t="n">
        <v>11.44136286</v>
      </c>
      <c r="K95" s="100" t="n">
        <v>11.40163351</v>
      </c>
      <c r="L95" s="100" t="n">
        <v>11.37572135</v>
      </c>
      <c r="M95" s="100" t="n">
        <v>11.53865422</v>
      </c>
      <c r="N95" s="100" t="n">
        <v>11.69666863</v>
      </c>
      <c r="O95" s="100" t="n">
        <v>10.95331478</v>
      </c>
      <c r="P95" s="100" t="n">
        <v>11.56239657</v>
      </c>
      <c r="Q95" s="100" t="n">
        <v>12.27599136</v>
      </c>
      <c r="R95" s="100" t="n">
        <v>12.49233923</v>
      </c>
      <c r="S95" s="100" t="n">
        <v>12.71062871</v>
      </c>
      <c r="T95" s="100" t="n">
        <v>11.41571043</v>
      </c>
      <c r="U95" s="100" t="n">
        <v>10.93489343</v>
      </c>
      <c r="V95" s="100" t="n">
        <v>10.10618452</v>
      </c>
      <c r="W95" s="100" t="n">
        <v>9.83669781</v>
      </c>
      <c r="X95" s="100" t="n">
        <v>10.12506831</v>
      </c>
      <c r="Y95" s="100" t="n">
        <v>9.74242901</v>
      </c>
      <c r="Z95" s="100" t="n">
        <v>8.573278397999999</v>
      </c>
      <c r="AA95" s="100" t="n">
        <v>7.868345662</v>
      </c>
      <c r="AB95" s="100" t="n">
        <v>7.777562533</v>
      </c>
      <c r="AC95" s="100" t="n">
        <v>7.516146647</v>
      </c>
      <c r="AD95" s="100" t="n">
        <v>7.204570792</v>
      </c>
      <c r="AE95" s="98" t="n">
        <v>6.651740569</v>
      </c>
      <c r="AF95" s="100" t="n">
        <v>13.45622282</v>
      </c>
      <c r="AG95" s="100" t="n">
        <v>12.92859678</v>
      </c>
      <c r="AH95" s="100" t="n">
        <v>12.42165925</v>
      </c>
    </row>
    <row r="96" ht="15.75" customHeight="1" s="120">
      <c r="A96" s="96" t="inlineStr">
        <is>
          <t>New York</t>
        </is>
      </c>
      <c r="B96" s="96">
        <f>RIGHT(C96,3)</f>
        <v/>
      </c>
      <c r="C96" s="97" t="inlineStr">
        <is>
          <t>Waste - Municipal Solid Waste - CO2</t>
        </is>
      </c>
      <c r="D96" s="97" t="n">
        <v>1.226744984</v>
      </c>
      <c r="E96" s="97" t="n">
        <v>1.183570577</v>
      </c>
      <c r="F96" s="97" t="n">
        <v>1.57417692</v>
      </c>
      <c r="G96" s="97" t="n">
        <v>1.979069859</v>
      </c>
      <c r="H96" s="97" t="n">
        <v>2.093530747</v>
      </c>
      <c r="I96" s="97" t="n">
        <v>1.899679796</v>
      </c>
      <c r="J96" s="97" t="n">
        <v>2.020974431</v>
      </c>
      <c r="K96" s="97" t="n">
        <v>1.667593932</v>
      </c>
      <c r="L96" s="97" t="n">
        <v>1.633773285</v>
      </c>
      <c r="M96" s="97" t="n">
        <v>1.826016301</v>
      </c>
      <c r="N96" s="97" t="n">
        <v>2.001318007</v>
      </c>
      <c r="O96" s="97" t="n">
        <v>2.254309478</v>
      </c>
      <c r="P96" s="97" t="n">
        <v>2.395999202</v>
      </c>
      <c r="Q96" s="97" t="n">
        <v>3.181338289</v>
      </c>
      <c r="R96" s="97" t="n">
        <v>4.172479477</v>
      </c>
      <c r="S96" s="97" t="n">
        <v>3.521238961</v>
      </c>
      <c r="T96" s="97" t="n">
        <v>2.618474679</v>
      </c>
      <c r="U96" s="97" t="n">
        <v>2.337791663</v>
      </c>
      <c r="V96" s="97" t="n">
        <v>2.19518676</v>
      </c>
      <c r="W96" s="97" t="n">
        <v>1.358741514</v>
      </c>
      <c r="X96" s="97" t="n">
        <v>1.48161099</v>
      </c>
      <c r="Y96" s="97" t="n">
        <v>1.510369611</v>
      </c>
      <c r="Z96" s="97" t="n">
        <v>1.53005033</v>
      </c>
      <c r="AA96" s="97" t="n">
        <v>1.578047852</v>
      </c>
      <c r="AB96" s="97" t="n">
        <v>1.631041567</v>
      </c>
      <c r="AC96" s="97" t="n">
        <v>1.676788628</v>
      </c>
      <c r="AD96" s="97" t="n">
        <v>1.676788628</v>
      </c>
      <c r="AE96" s="98" t="n">
        <v>1.676788628</v>
      </c>
      <c r="AF96" s="97" t="n">
        <v>0</v>
      </c>
      <c r="AG96" s="97" t="n">
        <v>0</v>
      </c>
      <c r="AH96" s="97" t="n">
        <v>0</v>
      </c>
    </row>
    <row r="97" ht="15.75" customHeight="1" s="120">
      <c r="A97" s="99" t="inlineStr">
        <is>
          <t>New York</t>
        </is>
      </c>
      <c r="B97" s="96">
        <f>RIGHT(C97,3)</f>
        <v/>
      </c>
      <c r="C97" s="100" t="inlineStr">
        <is>
          <t>Waste - Municipal Solid Waste - N2O</t>
        </is>
      </c>
      <c r="D97" s="100" t="n">
        <v>0.044606274</v>
      </c>
      <c r="E97" s="100" t="n">
        <v>0.038658771</v>
      </c>
      <c r="F97" s="100" t="n">
        <v>0.052392096</v>
      </c>
      <c r="G97" s="100" t="n">
        <v>0.061313351</v>
      </c>
      <c r="H97" s="100" t="n">
        <v>0.065233296</v>
      </c>
      <c r="I97" s="100" t="n">
        <v>0.058596423</v>
      </c>
      <c r="J97" s="100" t="n">
        <v>0.057961122</v>
      </c>
      <c r="K97" s="100" t="n">
        <v>0.046714934</v>
      </c>
      <c r="L97" s="100" t="n">
        <v>0.044903649</v>
      </c>
      <c r="M97" s="100" t="n">
        <v>0.048093673</v>
      </c>
      <c r="N97" s="100" t="n">
        <v>0.05044564</v>
      </c>
      <c r="O97" s="100" t="n">
        <v>0.054954402</v>
      </c>
      <c r="P97" s="100" t="n">
        <v>0.057286134</v>
      </c>
      <c r="Q97" s="100" t="n">
        <v>0.075796683</v>
      </c>
      <c r="R97" s="100" t="n">
        <v>0.09620762200000001</v>
      </c>
      <c r="S97" s="100" t="n">
        <v>0.076684735</v>
      </c>
      <c r="T97" s="100" t="n">
        <v>0.057161848</v>
      </c>
      <c r="U97" s="100" t="n">
        <v>0.050887766</v>
      </c>
      <c r="V97" s="100" t="n">
        <v>0.044613683</v>
      </c>
      <c r="W97" s="100" t="n">
        <v>0.027979767</v>
      </c>
      <c r="X97" s="100" t="n">
        <v>0.028693379</v>
      </c>
      <c r="Y97" s="100" t="n">
        <v>0.028693379</v>
      </c>
      <c r="Z97" s="100" t="n">
        <v>0.028750651</v>
      </c>
      <c r="AA97" s="100" t="n">
        <v>0.029106885</v>
      </c>
      <c r="AB97" s="100" t="n">
        <v>0.029605153</v>
      </c>
      <c r="AC97" s="100" t="n">
        <v>0.030059894</v>
      </c>
      <c r="AD97" s="100" t="n">
        <v>0.030059894</v>
      </c>
      <c r="AE97" s="98" t="n">
        <v>0.030059894</v>
      </c>
      <c r="AF97" s="100" t="n">
        <v>0</v>
      </c>
      <c r="AG97" s="100" t="n">
        <v>0</v>
      </c>
      <c r="AH97" s="100" t="n">
        <v>0</v>
      </c>
    </row>
    <row r="98" ht="15.75" customHeight="1" s="120">
      <c r="A98" s="96" t="inlineStr">
        <is>
          <t>North Carolina</t>
        </is>
      </c>
      <c r="B98" s="96">
        <f>RIGHT(C98,3)</f>
        <v/>
      </c>
      <c r="C98" s="97" t="inlineStr">
        <is>
          <t>Waste - Municipal Solid Waste - CH4</t>
        </is>
      </c>
      <c r="D98" s="97" t="n">
        <v>4.219273877</v>
      </c>
      <c r="E98" s="97" t="n">
        <v>4.366771226</v>
      </c>
      <c r="F98" s="97" t="n">
        <v>4.45797188</v>
      </c>
      <c r="G98" s="97" t="n">
        <v>4.694461507</v>
      </c>
      <c r="H98" s="97" t="n">
        <v>4.862373078</v>
      </c>
      <c r="I98" s="97" t="n">
        <v>4.998976279</v>
      </c>
      <c r="J98" s="97" t="n">
        <v>5.003316758</v>
      </c>
      <c r="K98" s="97" t="n">
        <v>4.742271612</v>
      </c>
      <c r="L98" s="97" t="n">
        <v>4.676989641</v>
      </c>
      <c r="M98" s="97" t="n">
        <v>4.607304054</v>
      </c>
      <c r="N98" s="97" t="n">
        <v>5.07865819</v>
      </c>
      <c r="O98" s="97" t="n">
        <v>4.542305265</v>
      </c>
      <c r="P98" s="97" t="n">
        <v>5.063347516</v>
      </c>
      <c r="Q98" s="97" t="n">
        <v>5.585383055</v>
      </c>
      <c r="R98" s="97" t="n">
        <v>5.257231442</v>
      </c>
      <c r="S98" s="97" t="n">
        <v>5.323953466</v>
      </c>
      <c r="T98" s="97" t="n">
        <v>5.354024168</v>
      </c>
      <c r="U98" s="97" t="n">
        <v>5.357289693</v>
      </c>
      <c r="V98" s="97" t="n">
        <v>5.415610114</v>
      </c>
      <c r="W98" s="97" t="n">
        <v>5.330344677</v>
      </c>
      <c r="X98" s="97" t="n">
        <v>5.030208627</v>
      </c>
      <c r="Y98" s="97" t="n">
        <v>4.759926654</v>
      </c>
      <c r="Z98" s="97" t="n">
        <v>4.093108132</v>
      </c>
      <c r="AA98" s="97" t="n">
        <v>3.688423865</v>
      </c>
      <c r="AB98" s="97" t="n">
        <v>2.651287928</v>
      </c>
      <c r="AC98" s="97" t="n">
        <v>2.776585042</v>
      </c>
      <c r="AD98" s="97" t="n">
        <v>2.67055833</v>
      </c>
      <c r="AE98" s="98" t="n">
        <v>2.62342516</v>
      </c>
      <c r="AF98" s="97" t="n">
        <v>7.400292585</v>
      </c>
      <c r="AG98" s="97" t="n">
        <v>7.110122962</v>
      </c>
      <c r="AH98" s="97" t="n">
        <v>6.831331053</v>
      </c>
    </row>
    <row r="99" ht="15.75" customHeight="1" s="120">
      <c r="A99" s="99" t="inlineStr">
        <is>
          <t>North Carolina</t>
        </is>
      </c>
      <c r="B99" s="96">
        <f>RIGHT(C99,3)</f>
        <v/>
      </c>
      <c r="C99" s="100" t="inlineStr">
        <is>
          <t>Waste - Municipal Solid Waste - CO2</t>
        </is>
      </c>
      <c r="D99" s="100" t="n">
        <v>0.022304454</v>
      </c>
      <c r="E99" s="100" t="n">
        <v>0.099320608</v>
      </c>
      <c r="F99" s="100" t="n">
        <v>0.031629747</v>
      </c>
      <c r="G99" s="100" t="n">
        <v>0.060131263</v>
      </c>
      <c r="H99" s="100" t="n">
        <v>0.033637044</v>
      </c>
      <c r="I99" s="100" t="n">
        <v>0.08764382</v>
      </c>
      <c r="J99" s="100" t="n">
        <v>0.09359260799999999</v>
      </c>
      <c r="K99" s="100" t="n">
        <v>0.047494581</v>
      </c>
      <c r="L99" s="100" t="n">
        <v>0.061844368</v>
      </c>
      <c r="M99" s="100" t="n">
        <v>0.092378565</v>
      </c>
      <c r="N99" s="100" t="n">
        <v>0.072394944</v>
      </c>
      <c r="O99" s="100" t="n">
        <v>0.086084441</v>
      </c>
      <c r="P99" s="100" t="n">
        <v>0.099219327</v>
      </c>
      <c r="Q99" s="100" t="n">
        <v>0.067496183</v>
      </c>
      <c r="R99" s="100" t="n">
        <v>0.042899142</v>
      </c>
      <c r="S99" s="100" t="n">
        <v>0.045628602</v>
      </c>
      <c r="T99" s="100" t="n">
        <v>0.045726752</v>
      </c>
      <c r="U99" s="100" t="n">
        <v>0.047045042</v>
      </c>
      <c r="V99" s="100" t="n">
        <v>0.051658492</v>
      </c>
      <c r="W99" s="100" t="n">
        <v>0.031974745</v>
      </c>
      <c r="X99" s="100" t="n">
        <v>0.034866186</v>
      </c>
      <c r="Y99" s="100" t="n">
        <v>0.035542952</v>
      </c>
      <c r="Z99" s="100" t="n">
        <v>0.03600609</v>
      </c>
      <c r="AA99" s="100" t="n">
        <v>0.037135598</v>
      </c>
      <c r="AB99" s="100" t="n">
        <v>0.038382679</v>
      </c>
      <c r="AC99" s="100" t="n">
        <v>0.039459227</v>
      </c>
      <c r="AD99" s="100" t="n">
        <v>0.039459227</v>
      </c>
      <c r="AE99" s="98" t="n">
        <v>0.039459227</v>
      </c>
      <c r="AF99" s="100" t="n">
        <v>0</v>
      </c>
      <c r="AG99" s="100" t="n">
        <v>0</v>
      </c>
      <c r="AH99" s="100" t="n">
        <v>0</v>
      </c>
    </row>
    <row r="100" ht="15.75" customHeight="1" s="120">
      <c r="A100" s="96" t="inlineStr">
        <is>
          <t>North Carolina</t>
        </is>
      </c>
      <c r="B100" s="96">
        <f>RIGHT(C100,3)</f>
        <v/>
      </c>
      <c r="C100" s="97" t="inlineStr">
        <is>
          <t>Waste - Municipal Solid Waste - N2O</t>
        </is>
      </c>
      <c r="D100" s="97" t="n">
        <v>0.000811023</v>
      </c>
      <c r="E100" s="97" t="n">
        <v>0.003244093</v>
      </c>
      <c r="F100" s="97" t="n">
        <v>0.001052708</v>
      </c>
      <c r="G100" s="97" t="n">
        <v>0.00186292</v>
      </c>
      <c r="H100" s="97" t="n">
        <v>0.001048112</v>
      </c>
      <c r="I100" s="97" t="n">
        <v>0.002703411</v>
      </c>
      <c r="J100" s="97" t="n">
        <v>0.002684216</v>
      </c>
      <c r="K100" s="97" t="n">
        <v>0.001330483</v>
      </c>
      <c r="L100" s="97" t="n">
        <v>0.001699769</v>
      </c>
      <c r="M100" s="97" t="n">
        <v>0.002433069</v>
      </c>
      <c r="N100" s="97" t="n">
        <v>0.001824802</v>
      </c>
      <c r="O100" s="97" t="n">
        <v>0.002098522</v>
      </c>
      <c r="P100" s="97" t="n">
        <v>0.002372243</v>
      </c>
      <c r="Q100" s="97" t="n">
        <v>0.001608124</v>
      </c>
      <c r="R100" s="97" t="n">
        <v>0.0009891539999999999</v>
      </c>
      <c r="S100" s="97" t="n">
        <v>0.0009936890000000001</v>
      </c>
      <c r="T100" s="97" t="n">
        <v>0.0009982249999999999</v>
      </c>
      <c r="U100" s="97" t="n">
        <v>0.001024051</v>
      </c>
      <c r="V100" s="97" t="n">
        <v>0.001049877</v>
      </c>
      <c r="W100" s="97" t="n">
        <v>0.000658437</v>
      </c>
      <c r="X100" s="97" t="n">
        <v>0.00067523</v>
      </c>
      <c r="Y100" s="97" t="n">
        <v>0.00067523</v>
      </c>
      <c r="Z100" s="97" t="n">
        <v>0.0006765780000000001</v>
      </c>
      <c r="AA100" s="97" t="n">
        <v>0.000684961</v>
      </c>
      <c r="AB100" s="97" t="n">
        <v>0.000696687</v>
      </c>
      <c r="AC100" s="97" t="n">
        <v>0.000707388</v>
      </c>
      <c r="AD100" s="97" t="n">
        <v>0.000707388</v>
      </c>
      <c r="AE100" s="98" t="n">
        <v>0.000707388</v>
      </c>
      <c r="AF100" s="97" t="n">
        <v>0</v>
      </c>
      <c r="AG100" s="97" t="n">
        <v>0</v>
      </c>
      <c r="AH100" s="97" t="n">
        <v>0</v>
      </c>
    </row>
    <row r="101" ht="15.75" customHeight="1" s="120">
      <c r="A101" s="99" t="inlineStr">
        <is>
          <t>North Dakota</t>
        </is>
      </c>
      <c r="B101" s="96">
        <f>RIGHT(C101,3)</f>
        <v/>
      </c>
      <c r="C101" s="100" t="inlineStr">
        <is>
          <t>Waste - Municipal Solid Waste - CH4</t>
        </is>
      </c>
      <c r="D101" s="100" t="n">
        <v>0.248154253</v>
      </c>
      <c r="E101" s="100" t="n">
        <v>0.25575951</v>
      </c>
      <c r="F101" s="100" t="n">
        <v>0.261073611</v>
      </c>
      <c r="G101" s="100" t="n">
        <v>0.267054529</v>
      </c>
      <c r="H101" s="100" t="n">
        <v>0.273730575</v>
      </c>
      <c r="I101" s="100" t="n">
        <v>0.28013028</v>
      </c>
      <c r="J101" s="100" t="n">
        <v>0.285826681</v>
      </c>
      <c r="K101" s="100" t="n">
        <v>0.290731648</v>
      </c>
      <c r="L101" s="100" t="n">
        <v>0.296590023</v>
      </c>
      <c r="M101" s="100" t="n">
        <v>0.30140525</v>
      </c>
      <c r="N101" s="100" t="n">
        <v>0.306922543</v>
      </c>
      <c r="O101" s="100" t="n">
        <v>0.315547049</v>
      </c>
      <c r="P101" s="100" t="n">
        <v>0.259003839</v>
      </c>
      <c r="Q101" s="100" t="n">
        <v>0.246562864</v>
      </c>
      <c r="R101" s="100" t="n">
        <v>0.302158199</v>
      </c>
      <c r="S101" s="100" t="n">
        <v>0.312240655</v>
      </c>
      <c r="T101" s="100" t="n">
        <v>0.321469751</v>
      </c>
      <c r="U101" s="100" t="n">
        <v>0.298395686</v>
      </c>
      <c r="V101" s="100" t="n">
        <v>0.308586386</v>
      </c>
      <c r="W101" s="100" t="n">
        <v>0.31953651</v>
      </c>
      <c r="X101" s="100" t="n">
        <v>0.323349428</v>
      </c>
      <c r="Y101" s="100" t="n">
        <v>0.327383737</v>
      </c>
      <c r="Z101" s="100" t="n">
        <v>0.331338161</v>
      </c>
      <c r="AA101" s="100" t="n">
        <v>0.335238109</v>
      </c>
      <c r="AB101" s="100" t="n">
        <v>0.339209041</v>
      </c>
      <c r="AC101" s="100" t="n">
        <v>0.343308643</v>
      </c>
      <c r="AD101" s="100" t="n">
        <v>0.347516258</v>
      </c>
      <c r="AE101" s="98" t="n">
        <v>0.351640557</v>
      </c>
      <c r="AF101" s="100" t="n">
        <v>0.431463189</v>
      </c>
      <c r="AG101" s="100" t="n">
        <v>0.422919645</v>
      </c>
      <c r="AH101" s="100" t="n">
        <v>0.414545275</v>
      </c>
    </row>
    <row r="102" ht="15.75" customHeight="1" s="120">
      <c r="A102" s="96" t="inlineStr">
        <is>
          <t>North Dakota</t>
        </is>
      </c>
      <c r="B102" s="96">
        <f>RIGHT(C102,3)</f>
        <v/>
      </c>
      <c r="C102" s="97" t="inlineStr">
        <is>
          <t>Waste - Municipal Solid Waste - CO2</t>
        </is>
      </c>
      <c r="D102" s="97" t="n">
        <v>0</v>
      </c>
      <c r="E102" s="97" t="n">
        <v>0</v>
      </c>
      <c r="F102" s="97" t="n">
        <v>0</v>
      </c>
      <c r="G102" s="97" t="n">
        <v>0</v>
      </c>
      <c r="H102" s="97" t="n">
        <v>0</v>
      </c>
      <c r="I102" s="97" t="n">
        <v>0</v>
      </c>
      <c r="J102" s="97" t="n">
        <v>0</v>
      </c>
      <c r="K102" s="97" t="n">
        <v>0</v>
      </c>
      <c r="L102" s="97" t="n">
        <v>0</v>
      </c>
      <c r="M102" s="97" t="n">
        <v>0</v>
      </c>
      <c r="N102" s="97" t="n">
        <v>0</v>
      </c>
      <c r="O102" s="97" t="n">
        <v>0</v>
      </c>
      <c r="P102" s="97" t="n">
        <v>0</v>
      </c>
      <c r="Q102" s="97" t="n">
        <v>0</v>
      </c>
      <c r="R102" s="97" t="n">
        <v>0</v>
      </c>
      <c r="S102" s="97" t="n">
        <v>0</v>
      </c>
      <c r="T102" s="97" t="n">
        <v>0</v>
      </c>
      <c r="U102" s="97" t="n">
        <v>0</v>
      </c>
      <c r="V102" s="97" t="n">
        <v>0</v>
      </c>
      <c r="W102" s="97" t="n">
        <v>0</v>
      </c>
      <c r="X102" s="97" t="n">
        <v>0</v>
      </c>
      <c r="Y102" s="97" t="n">
        <v>0</v>
      </c>
      <c r="Z102" s="97" t="n">
        <v>0</v>
      </c>
      <c r="AA102" s="97" t="n">
        <v>0</v>
      </c>
      <c r="AB102" s="97" t="n">
        <v>0</v>
      </c>
      <c r="AC102" s="97" t="n">
        <v>0</v>
      </c>
      <c r="AD102" s="97" t="n">
        <v>0</v>
      </c>
      <c r="AE102" s="98" t="n">
        <v>0</v>
      </c>
      <c r="AF102" s="97" t="n">
        <v>0</v>
      </c>
      <c r="AG102" s="97" t="n">
        <v>0</v>
      </c>
      <c r="AH102" s="97" t="n">
        <v>0</v>
      </c>
    </row>
    <row r="103" ht="15.75" customHeight="1" s="120">
      <c r="A103" s="99" t="inlineStr">
        <is>
          <t>North Dakota</t>
        </is>
      </c>
      <c r="B103" s="96">
        <f>RIGHT(C103,3)</f>
        <v/>
      </c>
      <c r="C103" s="100" t="inlineStr">
        <is>
          <t>Waste - Municipal Solid Waste - N2O</t>
        </is>
      </c>
      <c r="D103" s="100" t="n">
        <v>0</v>
      </c>
      <c r="E103" s="100" t="n">
        <v>0</v>
      </c>
      <c r="F103" s="100" t="n">
        <v>0</v>
      </c>
      <c r="G103" s="100" t="n">
        <v>0</v>
      </c>
      <c r="H103" s="100" t="n">
        <v>0</v>
      </c>
      <c r="I103" s="100" t="n">
        <v>0</v>
      </c>
      <c r="J103" s="100" t="n">
        <v>0</v>
      </c>
      <c r="K103" s="100" t="n">
        <v>0</v>
      </c>
      <c r="L103" s="100" t="n">
        <v>0</v>
      </c>
      <c r="M103" s="100" t="n">
        <v>0</v>
      </c>
      <c r="N103" s="100" t="n">
        <v>0</v>
      </c>
      <c r="O103" s="100" t="n">
        <v>0</v>
      </c>
      <c r="P103" s="100" t="n">
        <v>0</v>
      </c>
      <c r="Q103" s="100" t="n">
        <v>0</v>
      </c>
      <c r="R103" s="100" t="n">
        <v>0</v>
      </c>
      <c r="S103" s="100" t="n">
        <v>0</v>
      </c>
      <c r="T103" s="100" t="n">
        <v>0</v>
      </c>
      <c r="U103" s="100" t="n">
        <v>0</v>
      </c>
      <c r="V103" s="100" t="n">
        <v>0</v>
      </c>
      <c r="W103" s="100" t="n">
        <v>0</v>
      </c>
      <c r="X103" s="100" t="n">
        <v>0</v>
      </c>
      <c r="Y103" s="100" t="n">
        <v>0</v>
      </c>
      <c r="Z103" s="100" t="n">
        <v>0</v>
      </c>
      <c r="AA103" s="100" t="n">
        <v>0</v>
      </c>
      <c r="AB103" s="100" t="n">
        <v>0</v>
      </c>
      <c r="AC103" s="100" t="n">
        <v>0</v>
      </c>
      <c r="AD103" s="100" t="n">
        <v>0</v>
      </c>
      <c r="AE103" s="98" t="n">
        <v>0</v>
      </c>
      <c r="AF103" s="100" t="n">
        <v>0</v>
      </c>
      <c r="AG103" s="100" t="n">
        <v>0</v>
      </c>
      <c r="AH103" s="100" t="n">
        <v>0</v>
      </c>
    </row>
    <row r="104" ht="15.75" customHeight="1" s="120">
      <c r="A104" s="96" t="inlineStr">
        <is>
          <t>Ohio</t>
        </is>
      </c>
      <c r="B104" s="96">
        <f>RIGHT(C104,3)</f>
        <v/>
      </c>
      <c r="C104" s="97" t="inlineStr">
        <is>
          <t>Waste - Municipal Solid Waste - CH4</t>
        </is>
      </c>
      <c r="D104" s="97" t="n">
        <v>8.977511345</v>
      </c>
      <c r="E104" s="97" t="n">
        <v>9.101773055000001</v>
      </c>
      <c r="F104" s="97" t="n">
        <v>9.233805421</v>
      </c>
      <c r="G104" s="97" t="n">
        <v>9.515237936</v>
      </c>
      <c r="H104" s="97" t="n">
        <v>9.558383728000001</v>
      </c>
      <c r="I104" s="97" t="n">
        <v>8.847632067999999</v>
      </c>
      <c r="J104" s="97" t="n">
        <v>8.63330751</v>
      </c>
      <c r="K104" s="97" t="n">
        <v>8.680614704</v>
      </c>
      <c r="L104" s="97" t="n">
        <v>8.350169462</v>
      </c>
      <c r="M104" s="97" t="n">
        <v>7.501539473</v>
      </c>
      <c r="N104" s="97" t="n">
        <v>7.550317621</v>
      </c>
      <c r="O104" s="97" t="n">
        <v>8.833783274</v>
      </c>
      <c r="P104" s="97" t="n">
        <v>8.818294151</v>
      </c>
      <c r="Q104" s="97" t="n">
        <v>8.508333780999999</v>
      </c>
      <c r="R104" s="97" t="n">
        <v>7.952649211</v>
      </c>
      <c r="S104" s="97" t="n">
        <v>7.943482674</v>
      </c>
      <c r="T104" s="97" t="n">
        <v>8.092597519</v>
      </c>
      <c r="U104" s="97" t="n">
        <v>7.814208544</v>
      </c>
      <c r="V104" s="97" t="n">
        <v>8.305777757</v>
      </c>
      <c r="W104" s="97" t="n">
        <v>7.123900484</v>
      </c>
      <c r="X104" s="97" t="n">
        <v>7.658322604</v>
      </c>
      <c r="Y104" s="97" t="n">
        <v>6.422289989</v>
      </c>
      <c r="Z104" s="97" t="n">
        <v>4.88888457</v>
      </c>
      <c r="AA104" s="97" t="n">
        <v>4.718408808</v>
      </c>
      <c r="AB104" s="97" t="n">
        <v>3.939115972</v>
      </c>
      <c r="AC104" s="97" t="n">
        <v>3.877983588</v>
      </c>
      <c r="AD104" s="97" t="n">
        <v>4.06763108</v>
      </c>
      <c r="AE104" s="98" t="n">
        <v>3.928624914</v>
      </c>
      <c r="AF104" s="97" t="n">
        <v>12.31673657</v>
      </c>
      <c r="AG104" s="97" t="n">
        <v>11.83379042</v>
      </c>
      <c r="AH104" s="97" t="n">
        <v>11.36978086</v>
      </c>
    </row>
    <row r="105" ht="15.75" customHeight="1" s="120">
      <c r="A105" s="99" t="inlineStr">
        <is>
          <t>Ohio</t>
        </is>
      </c>
      <c r="B105" s="96">
        <f>RIGHT(C105,3)</f>
        <v/>
      </c>
      <c r="C105" s="100" t="inlineStr">
        <is>
          <t>Waste - Municipal Solid Waste - CO2</t>
        </is>
      </c>
      <c r="D105" s="100" t="n">
        <v>0.520437266</v>
      </c>
      <c r="E105" s="100" t="n">
        <v>0.519777848</v>
      </c>
      <c r="F105" s="100" t="n">
        <v>0.399636246</v>
      </c>
      <c r="G105" s="100" t="n">
        <v>0.457358856</v>
      </c>
      <c r="H105" s="100" t="n">
        <v>0.391168368</v>
      </c>
      <c r="I105" s="100" t="n">
        <v>0.42601908</v>
      </c>
      <c r="J105" s="100" t="n">
        <v>0.107920412</v>
      </c>
      <c r="K105" s="100" t="n">
        <v>0.059538315</v>
      </c>
      <c r="L105" s="100" t="n">
        <v>0</v>
      </c>
      <c r="M105" s="100" t="n">
        <v>0.030831346</v>
      </c>
      <c r="N105" s="100" t="n">
        <v>0</v>
      </c>
      <c r="O105" s="100" t="n">
        <v>0</v>
      </c>
      <c r="P105" s="100" t="n">
        <v>0</v>
      </c>
      <c r="Q105" s="100" t="n">
        <v>0</v>
      </c>
      <c r="R105" s="100" t="n">
        <v>0</v>
      </c>
      <c r="S105" s="100" t="n">
        <v>0</v>
      </c>
      <c r="T105" s="100" t="n">
        <v>0</v>
      </c>
      <c r="U105" s="100" t="n">
        <v>0</v>
      </c>
      <c r="V105" s="100" t="n">
        <v>0</v>
      </c>
      <c r="W105" s="100" t="n">
        <v>0</v>
      </c>
      <c r="X105" s="100" t="n">
        <v>0</v>
      </c>
      <c r="Y105" s="100" t="n">
        <v>0</v>
      </c>
      <c r="Z105" s="100" t="n">
        <v>0</v>
      </c>
      <c r="AA105" s="100" t="n">
        <v>0</v>
      </c>
      <c r="AB105" s="100" t="n">
        <v>0</v>
      </c>
      <c r="AC105" s="100" t="n">
        <v>0</v>
      </c>
      <c r="AD105" s="100" t="n">
        <v>0</v>
      </c>
      <c r="AE105" s="98" t="n">
        <v>0</v>
      </c>
      <c r="AF105" s="100" t="n">
        <v>0</v>
      </c>
      <c r="AG105" s="100" t="n">
        <v>0</v>
      </c>
      <c r="AH105" s="100" t="n">
        <v>0</v>
      </c>
    </row>
    <row r="106" ht="15.75" customHeight="1" s="120">
      <c r="A106" s="96" t="inlineStr">
        <is>
          <t>Ohio</t>
        </is>
      </c>
      <c r="B106" s="96">
        <f>RIGHT(C106,3)</f>
        <v/>
      </c>
      <c r="C106" s="97" t="inlineStr">
        <is>
          <t>Waste - Municipal Solid Waste - N2O</t>
        </is>
      </c>
      <c r="D106" s="97" t="n">
        <v>0.018923874</v>
      </c>
      <c r="E106" s="97" t="n">
        <v>0.016977418</v>
      </c>
      <c r="F106" s="97" t="n">
        <v>0.01330078</v>
      </c>
      <c r="G106" s="97" t="n">
        <v>0.014169386</v>
      </c>
      <c r="H106" s="97" t="n">
        <v>0.012188597</v>
      </c>
      <c r="I106" s="97" t="n">
        <v>0.013140738</v>
      </c>
      <c r="J106" s="97" t="n">
        <v>0.003095135</v>
      </c>
      <c r="K106" s="97" t="n">
        <v>0.001667869</v>
      </c>
      <c r="L106" s="97" t="n">
        <v>0</v>
      </c>
      <c r="M106" s="97" t="n">
        <v>0.000812037</v>
      </c>
      <c r="N106" s="97" t="n">
        <v>0</v>
      </c>
      <c r="O106" s="97" t="n">
        <v>0</v>
      </c>
      <c r="P106" s="97" t="n">
        <v>0</v>
      </c>
      <c r="Q106" s="97" t="n">
        <v>0</v>
      </c>
      <c r="R106" s="97" t="n">
        <v>0</v>
      </c>
      <c r="S106" s="97" t="n">
        <v>0</v>
      </c>
      <c r="T106" s="97" t="n">
        <v>0</v>
      </c>
      <c r="U106" s="97" t="n">
        <v>0</v>
      </c>
      <c r="V106" s="97" t="n">
        <v>0</v>
      </c>
      <c r="W106" s="97" t="n">
        <v>0</v>
      </c>
      <c r="X106" s="97" t="n">
        <v>0</v>
      </c>
      <c r="Y106" s="97" t="n">
        <v>0</v>
      </c>
      <c r="Z106" s="97" t="n">
        <v>0</v>
      </c>
      <c r="AA106" s="97" t="n">
        <v>0</v>
      </c>
      <c r="AB106" s="97" t="n">
        <v>0</v>
      </c>
      <c r="AC106" s="97" t="n">
        <v>0</v>
      </c>
      <c r="AD106" s="97" t="n">
        <v>0</v>
      </c>
      <c r="AE106" s="98" t="n">
        <v>0</v>
      </c>
      <c r="AF106" s="97" t="n">
        <v>0</v>
      </c>
      <c r="AG106" s="97" t="n">
        <v>0</v>
      </c>
      <c r="AH106" s="97" t="n">
        <v>0</v>
      </c>
    </row>
    <row r="107" ht="15.75" customHeight="1" s="120">
      <c r="A107" s="99" t="inlineStr">
        <is>
          <t>Oklahoma</t>
        </is>
      </c>
      <c r="B107" s="96">
        <f>RIGHT(C107,3)</f>
        <v/>
      </c>
      <c r="C107" s="100" t="inlineStr">
        <is>
          <t>Waste - Municipal Solid Waste - CH4</t>
        </is>
      </c>
      <c r="D107" s="100" t="n">
        <v>2.50655237</v>
      </c>
      <c r="E107" s="100" t="n">
        <v>2.579429447</v>
      </c>
      <c r="F107" s="100" t="n">
        <v>2.612563384</v>
      </c>
      <c r="G107" s="100" t="n">
        <v>2.647804365</v>
      </c>
      <c r="H107" s="100" t="n">
        <v>2.67378962</v>
      </c>
      <c r="I107" s="100" t="n">
        <v>2.543196173</v>
      </c>
      <c r="J107" s="100" t="n">
        <v>2.447164755</v>
      </c>
      <c r="K107" s="100" t="n">
        <v>2.451115433</v>
      </c>
      <c r="L107" s="100" t="n">
        <v>2.173073688</v>
      </c>
      <c r="M107" s="100" t="n">
        <v>2.176971136</v>
      </c>
      <c r="N107" s="100" t="n">
        <v>2.224308149</v>
      </c>
      <c r="O107" s="100" t="n">
        <v>2.796804406</v>
      </c>
      <c r="P107" s="100" t="n">
        <v>2.831091894</v>
      </c>
      <c r="Q107" s="100" t="n">
        <v>2.892456307</v>
      </c>
      <c r="R107" s="100" t="n">
        <v>3.027159595</v>
      </c>
      <c r="S107" s="100" t="n">
        <v>3.03112174</v>
      </c>
      <c r="T107" s="100" t="n">
        <v>2.948943233</v>
      </c>
      <c r="U107" s="100" t="n">
        <v>3.105681543</v>
      </c>
      <c r="V107" s="100" t="n">
        <v>3.042603887</v>
      </c>
      <c r="W107" s="100" t="n">
        <v>2.817794936</v>
      </c>
      <c r="X107" s="100" t="n">
        <v>2.720624643</v>
      </c>
      <c r="Y107" s="100" t="n">
        <v>2.651182819</v>
      </c>
      <c r="Z107" s="100" t="n">
        <v>2.511275478</v>
      </c>
      <c r="AA107" s="100" t="n">
        <v>2.535092051</v>
      </c>
      <c r="AB107" s="100" t="n">
        <v>2.442858205</v>
      </c>
      <c r="AC107" s="100" t="n">
        <v>2.451244497</v>
      </c>
      <c r="AD107" s="100" t="n">
        <v>2.461709829</v>
      </c>
      <c r="AE107" s="98" t="n">
        <v>2.37958312</v>
      </c>
      <c r="AF107" s="100" t="n">
        <v>3.825231384</v>
      </c>
      <c r="AG107" s="100" t="n">
        <v>3.675241916</v>
      </c>
      <c r="AH107" s="100" t="n">
        <v>3.531133619</v>
      </c>
    </row>
    <row r="108" ht="15.75" customHeight="1" s="120">
      <c r="A108" s="96" t="inlineStr">
        <is>
          <t>Oklahoma</t>
        </is>
      </c>
      <c r="B108" s="96">
        <f>RIGHT(C108,3)</f>
        <v/>
      </c>
      <c r="C108" s="97" t="inlineStr">
        <is>
          <t>Waste - Municipal Solid Waste - CO2</t>
        </is>
      </c>
      <c r="D108" s="97" t="n">
        <v>0.173974743</v>
      </c>
      <c r="E108" s="97" t="n">
        <v>0.12415076</v>
      </c>
      <c r="F108" s="97" t="n">
        <v>0.09747225499999999</v>
      </c>
      <c r="G108" s="97" t="n">
        <v>0.126527835</v>
      </c>
      <c r="H108" s="97" t="n">
        <v>0.108450619</v>
      </c>
      <c r="I108" s="97" t="n">
        <v>0.109554775</v>
      </c>
      <c r="J108" s="97" t="n">
        <v>0.117827334</v>
      </c>
      <c r="K108" s="97" t="n">
        <v>0.120630348</v>
      </c>
      <c r="L108" s="97" t="n">
        <v>0.17434456</v>
      </c>
      <c r="M108" s="97" t="n">
        <v>0.181934452</v>
      </c>
      <c r="N108" s="97" t="n">
        <v>0.203081224</v>
      </c>
      <c r="O108" s="97" t="n">
        <v>0.114724194</v>
      </c>
      <c r="P108" s="97" t="n">
        <v>0</v>
      </c>
      <c r="Q108" s="97" t="n">
        <v>0.11104121</v>
      </c>
      <c r="R108" s="97" t="n">
        <v>0.248426503</v>
      </c>
      <c r="S108" s="97" t="n">
        <v>0.240614013</v>
      </c>
      <c r="T108" s="97" t="n">
        <v>0.21767723</v>
      </c>
      <c r="U108" s="97" t="n">
        <v>0.218304812</v>
      </c>
      <c r="V108" s="97" t="n">
        <v>0.23381603</v>
      </c>
      <c r="W108" s="97" t="n">
        <v>0.144723698</v>
      </c>
      <c r="X108" s="97" t="n">
        <v>0.1578109</v>
      </c>
      <c r="Y108" s="97" t="n">
        <v>0.160874069</v>
      </c>
      <c r="Z108" s="97" t="n">
        <v>0.162970322</v>
      </c>
      <c r="AA108" s="97" t="n">
        <v>0.168082684</v>
      </c>
      <c r="AB108" s="97" t="n">
        <v>0.173727206</v>
      </c>
      <c r="AC108" s="97" t="n">
        <v>0.178599865</v>
      </c>
      <c r="AD108" s="97" t="n">
        <v>0.178599865</v>
      </c>
      <c r="AE108" s="98" t="n">
        <v>0.178599865</v>
      </c>
      <c r="AF108" s="97" t="n">
        <v>0</v>
      </c>
      <c r="AG108" s="97" t="n">
        <v>0</v>
      </c>
      <c r="AH108" s="97" t="n">
        <v>0</v>
      </c>
    </row>
    <row r="109" ht="15.75" customHeight="1" s="120">
      <c r="A109" s="99" t="inlineStr">
        <is>
          <t>Oklahoma</t>
        </is>
      </c>
      <c r="B109" s="96">
        <f>RIGHT(C109,3)</f>
        <v/>
      </c>
      <c r="C109" s="100" t="inlineStr">
        <is>
          <t>Waste - Municipal Solid Waste - N2O</t>
        </is>
      </c>
      <c r="D109" s="100" t="n">
        <v>0.006325981</v>
      </c>
      <c r="E109" s="100" t="n">
        <v>0.004055116</v>
      </c>
      <c r="F109" s="100" t="n">
        <v>0.003244093</v>
      </c>
      <c r="G109" s="100" t="n">
        <v>0.003919945</v>
      </c>
      <c r="H109" s="100" t="n">
        <v>0.003379263</v>
      </c>
      <c r="I109" s="100" t="n">
        <v>0.003379263</v>
      </c>
      <c r="J109" s="100" t="n">
        <v>0.003379263</v>
      </c>
      <c r="K109" s="100" t="n">
        <v>0.003379263</v>
      </c>
      <c r="L109" s="100" t="n">
        <v>0.004791795</v>
      </c>
      <c r="M109" s="100" t="n">
        <v>0.004791795</v>
      </c>
      <c r="N109" s="100" t="n">
        <v>0.005118908</v>
      </c>
      <c r="O109" s="100" t="n">
        <v>0.002796688</v>
      </c>
      <c r="P109" s="100" t="n">
        <v>0</v>
      </c>
      <c r="Q109" s="100" t="n">
        <v>0.002645602</v>
      </c>
      <c r="R109" s="100" t="n">
        <v>0.005728134</v>
      </c>
      <c r="S109" s="100" t="n">
        <v>0.005240037</v>
      </c>
      <c r="T109" s="100" t="n">
        <v>0.004751939</v>
      </c>
      <c r="U109" s="100" t="n">
        <v>0.004751939</v>
      </c>
      <c r="V109" s="100" t="n">
        <v>0.004751939</v>
      </c>
      <c r="W109" s="100" t="n">
        <v>0.00298021</v>
      </c>
      <c r="X109" s="100" t="n">
        <v>0.003056219</v>
      </c>
      <c r="Y109" s="100" t="n">
        <v>0.003056219</v>
      </c>
      <c r="Z109" s="100" t="n">
        <v>0.003062319</v>
      </c>
      <c r="AA109" s="100" t="n">
        <v>0.003100263</v>
      </c>
      <c r="AB109" s="100" t="n">
        <v>0.003153335</v>
      </c>
      <c r="AC109" s="100" t="n">
        <v>0.003201771</v>
      </c>
      <c r="AD109" s="100" t="n">
        <v>0.003201771</v>
      </c>
      <c r="AE109" s="98" t="n">
        <v>0.003201771</v>
      </c>
      <c r="AF109" s="100" t="n">
        <v>0</v>
      </c>
      <c r="AG109" s="100" t="n">
        <v>0</v>
      </c>
      <c r="AH109" s="100" t="n">
        <v>0</v>
      </c>
    </row>
    <row r="110" ht="15.75" customHeight="1" s="120">
      <c r="A110" s="96" t="inlineStr">
        <is>
          <t>Oregon</t>
        </is>
      </c>
      <c r="B110" s="96">
        <f>RIGHT(C110,3)</f>
        <v/>
      </c>
      <c r="C110" s="97" t="inlineStr">
        <is>
          <t>Waste - Municipal Solid Waste - CH4</t>
        </is>
      </c>
      <c r="D110" s="97" t="n">
        <v>1.117997165</v>
      </c>
      <c r="E110" s="97" t="n">
        <v>1.157249881</v>
      </c>
      <c r="F110" s="97" t="n">
        <v>1.18161951</v>
      </c>
      <c r="G110" s="97" t="n">
        <v>1.233297441</v>
      </c>
      <c r="H110" s="97" t="n">
        <v>1.297455165</v>
      </c>
      <c r="I110" s="97" t="n">
        <v>1.261801377</v>
      </c>
      <c r="J110" s="97" t="n">
        <v>1.322083293</v>
      </c>
      <c r="K110" s="97" t="n">
        <v>1.269009611</v>
      </c>
      <c r="L110" s="97" t="n">
        <v>0.892913666</v>
      </c>
      <c r="M110" s="97" t="n">
        <v>0.96332468</v>
      </c>
      <c r="N110" s="97" t="n">
        <v>1.041242106</v>
      </c>
      <c r="O110" s="97" t="n">
        <v>1.228053509</v>
      </c>
      <c r="P110" s="97" t="n">
        <v>1.287791558</v>
      </c>
      <c r="Q110" s="97" t="n">
        <v>1.335495671</v>
      </c>
      <c r="R110" s="97" t="n">
        <v>1.394929639</v>
      </c>
      <c r="S110" s="97" t="n">
        <v>1.676152904</v>
      </c>
      <c r="T110" s="97" t="n">
        <v>1.731649199</v>
      </c>
      <c r="U110" s="97" t="n">
        <v>1.504051884</v>
      </c>
      <c r="V110" s="97" t="n">
        <v>1.526251382</v>
      </c>
      <c r="W110" s="97" t="n">
        <v>1.324428284</v>
      </c>
      <c r="X110" s="97" t="n">
        <v>1.126427188</v>
      </c>
      <c r="Y110" s="97" t="n">
        <v>1.143635562</v>
      </c>
      <c r="Z110" s="97" t="n">
        <v>1.141645202</v>
      </c>
      <c r="AA110" s="97" t="n">
        <v>1.141428038</v>
      </c>
      <c r="AB110" s="97" t="n">
        <v>0.864493771</v>
      </c>
      <c r="AC110" s="97" t="n">
        <v>0.8669451030000001</v>
      </c>
      <c r="AD110" s="97" t="n">
        <v>0.870734123</v>
      </c>
      <c r="AE110" s="98" t="n">
        <v>0.858369779</v>
      </c>
      <c r="AF110" s="97" t="n">
        <v>2.332732746</v>
      </c>
      <c r="AG110" s="97" t="n">
        <v>2.241264986</v>
      </c>
      <c r="AH110" s="97" t="n">
        <v>2.153383729</v>
      </c>
    </row>
    <row r="111" ht="15.75" customHeight="1" s="120">
      <c r="A111" s="99" t="inlineStr">
        <is>
          <t>Oregon</t>
        </is>
      </c>
      <c r="B111" s="96">
        <f>RIGHT(C111,3)</f>
        <v/>
      </c>
      <c r="C111" s="100" t="inlineStr">
        <is>
          <t>Waste - Municipal Solid Waste - CO2</t>
        </is>
      </c>
      <c r="D111" s="100" t="n">
        <v>0.081782999</v>
      </c>
      <c r="E111" s="100" t="n">
        <v>0.081939501</v>
      </c>
      <c r="F111" s="100" t="n">
        <v>0.081633014</v>
      </c>
      <c r="G111" s="100" t="n">
        <v>0.08123087</v>
      </c>
      <c r="H111" s="100" t="n">
        <v>0.084721623</v>
      </c>
      <c r="I111" s="100" t="n">
        <v>0.090369543</v>
      </c>
      <c r="J111" s="100" t="n">
        <v>0.187882754</v>
      </c>
      <c r="K111" s="100" t="n">
        <v>0.129566644</v>
      </c>
      <c r="L111" s="100" t="n">
        <v>0.221803658</v>
      </c>
      <c r="M111" s="100" t="n">
        <v>0.249242501</v>
      </c>
      <c r="N111" s="100" t="n">
        <v>0.121838009</v>
      </c>
      <c r="O111" s="100" t="n">
        <v>0.127856475</v>
      </c>
      <c r="P111" s="100" t="n">
        <v>0.132210044</v>
      </c>
      <c r="Q111" s="100" t="n">
        <v>0.122065749</v>
      </c>
      <c r="R111" s="100" t="n">
        <v>0.112958673</v>
      </c>
      <c r="S111" s="100" t="n">
        <v>0.109251901</v>
      </c>
      <c r="T111" s="100" t="n">
        <v>0.098668908</v>
      </c>
      <c r="U111" s="100" t="n">
        <v>0.101256872</v>
      </c>
      <c r="V111" s="100" t="n">
        <v>0.110918643</v>
      </c>
      <c r="W111" s="100" t="n">
        <v>0.068654644</v>
      </c>
      <c r="X111" s="100" t="n">
        <v>0.074863006</v>
      </c>
      <c r="Y111" s="100" t="n">
        <v>0.076316125</v>
      </c>
      <c r="Z111" s="100" t="n">
        <v>0.077310555</v>
      </c>
      <c r="AA111" s="100" t="n">
        <v>0.07973577900000001</v>
      </c>
      <c r="AB111" s="100" t="n">
        <v>0.082413451</v>
      </c>
      <c r="AC111" s="100" t="n">
        <v>0.084724964</v>
      </c>
      <c r="AD111" s="100" t="n">
        <v>0.084724964</v>
      </c>
      <c r="AE111" s="98" t="n">
        <v>0.084724964</v>
      </c>
      <c r="AF111" s="100" t="n">
        <v>0</v>
      </c>
      <c r="AG111" s="100" t="n">
        <v>0</v>
      </c>
      <c r="AH111" s="100" t="n">
        <v>0</v>
      </c>
    </row>
    <row r="112" ht="15.75" customHeight="1" s="120">
      <c r="A112" s="96" t="inlineStr">
        <is>
          <t>Oregon</t>
        </is>
      </c>
      <c r="B112" s="96">
        <f>RIGHT(C112,3)</f>
        <v/>
      </c>
      <c r="C112" s="97" t="inlineStr">
        <is>
          <t>Waste - Municipal Solid Waste - N2O</t>
        </is>
      </c>
      <c r="D112" s="97" t="n">
        <v>0.002973752</v>
      </c>
      <c r="E112" s="97" t="n">
        <v>0.002676376</v>
      </c>
      <c r="F112" s="97" t="n">
        <v>0.002716928</v>
      </c>
      <c r="G112" s="97" t="n">
        <v>0.002516605</v>
      </c>
      <c r="H112" s="97" t="n">
        <v>0.00263988</v>
      </c>
      <c r="I112" s="97" t="n">
        <v>0.002787487</v>
      </c>
      <c r="J112" s="97" t="n">
        <v>0.005388438</v>
      </c>
      <c r="K112" s="97" t="n">
        <v>0.003629599</v>
      </c>
      <c r="L112" s="97" t="n">
        <v>0.006096191</v>
      </c>
      <c r="M112" s="97" t="n">
        <v>0.006564557</v>
      </c>
      <c r="N112" s="97" t="n">
        <v>0.003071074</v>
      </c>
      <c r="O112" s="97" t="n">
        <v>0.00311682</v>
      </c>
      <c r="P112" s="97" t="n">
        <v>0.00316102</v>
      </c>
      <c r="Q112" s="97" t="n">
        <v>0.002908266</v>
      </c>
      <c r="R112" s="97" t="n">
        <v>0.002604563</v>
      </c>
      <c r="S112" s="97" t="n">
        <v>0.002379263</v>
      </c>
      <c r="T112" s="97" t="n">
        <v>0.002153963</v>
      </c>
      <c r="U112" s="97" t="n">
        <v>0.002204104</v>
      </c>
      <c r="V112" s="97" t="n">
        <v>0.002254245</v>
      </c>
      <c r="W112" s="97" t="n">
        <v>0.001413765</v>
      </c>
      <c r="X112" s="97" t="n">
        <v>0.001449822</v>
      </c>
      <c r="Y112" s="97" t="n">
        <v>0.001449822</v>
      </c>
      <c r="Z112" s="97" t="n">
        <v>0.001452716</v>
      </c>
      <c r="AA112" s="97" t="n">
        <v>0.001470716</v>
      </c>
      <c r="AB112" s="97" t="n">
        <v>0.001495892</v>
      </c>
      <c r="AC112" s="97" t="n">
        <v>0.00151887</v>
      </c>
      <c r="AD112" s="97" t="n">
        <v>0.00151887</v>
      </c>
      <c r="AE112" s="98" t="n">
        <v>0.00151887</v>
      </c>
      <c r="AF112" s="97" t="n">
        <v>0</v>
      </c>
      <c r="AG112" s="97" t="n">
        <v>0</v>
      </c>
      <c r="AH112" s="97" t="n">
        <v>0</v>
      </c>
    </row>
    <row r="113" ht="15.75" customHeight="1" s="120">
      <c r="A113" s="99" t="inlineStr">
        <is>
          <t>Pennsylvania</t>
        </is>
      </c>
      <c r="B113" s="96">
        <f>RIGHT(C113,3)</f>
        <v/>
      </c>
      <c r="C113" s="100" t="inlineStr">
        <is>
          <t>Waste - Municipal Solid Waste - CH4</t>
        </is>
      </c>
      <c r="D113" s="100" t="n">
        <v>6.28569123</v>
      </c>
      <c r="E113" s="100" t="n">
        <v>6.478688426</v>
      </c>
      <c r="F113" s="100" t="n">
        <v>6.539127281</v>
      </c>
      <c r="G113" s="100" t="n">
        <v>6.483109342</v>
      </c>
      <c r="H113" s="100" t="n">
        <v>6.556849163</v>
      </c>
      <c r="I113" s="100" t="n">
        <v>6.342551256</v>
      </c>
      <c r="J113" s="100" t="n">
        <v>6.285138306</v>
      </c>
      <c r="K113" s="100" t="n">
        <v>5.610983995</v>
      </c>
      <c r="L113" s="100" t="n">
        <v>4.477074774</v>
      </c>
      <c r="M113" s="100" t="n">
        <v>4.098121968</v>
      </c>
      <c r="N113" s="100" t="n">
        <v>4.022923963</v>
      </c>
      <c r="O113" s="100" t="n">
        <v>2.186382106</v>
      </c>
      <c r="P113" s="100" t="n">
        <v>1.888770191</v>
      </c>
      <c r="Q113" s="100" t="n">
        <v>1.670659882</v>
      </c>
      <c r="R113" s="100" t="n">
        <v>1.991282315</v>
      </c>
      <c r="S113" s="100" t="n">
        <v>1.543689115</v>
      </c>
      <c r="T113" s="100" t="n">
        <v>0.514765661</v>
      </c>
      <c r="U113" s="100" t="n">
        <v>0.530046676</v>
      </c>
      <c r="V113" s="100" t="n">
        <v>0.54532797</v>
      </c>
      <c r="W113" s="100" t="n">
        <v>0.560049868</v>
      </c>
      <c r="X113" s="100" t="n">
        <v>0.561092426</v>
      </c>
      <c r="Y113" s="100" t="n">
        <v>0.562657184</v>
      </c>
      <c r="Z113" s="100" t="n">
        <v>0.564162434</v>
      </c>
      <c r="AA113" s="100" t="n">
        <v>0.565665334</v>
      </c>
      <c r="AB113" s="100" t="n">
        <v>0.567406453</v>
      </c>
      <c r="AC113" s="100" t="n">
        <v>0.56948712</v>
      </c>
      <c r="AD113" s="100" t="n">
        <v>0.571845019</v>
      </c>
      <c r="AE113" s="98" t="n">
        <v>0.574110463</v>
      </c>
      <c r="AF113" s="100" t="n">
        <v>8.794149669999999</v>
      </c>
      <c r="AG113" s="100" t="n">
        <v>8.449326128999999</v>
      </c>
      <c r="AH113" s="100" t="n">
        <v>8.118023312</v>
      </c>
    </row>
    <row r="114" ht="15.75" customHeight="1" s="120">
      <c r="A114" s="96" t="inlineStr">
        <is>
          <t>Pennsylvania</t>
        </is>
      </c>
      <c r="B114" s="96">
        <f>RIGHT(C114,3)</f>
        <v/>
      </c>
      <c r="C114" s="97" t="inlineStr">
        <is>
          <t>Waste - Municipal Solid Waste - CO2</t>
        </is>
      </c>
      <c r="D114" s="97" t="n">
        <v>0.222301061</v>
      </c>
      <c r="E114" s="97" t="n">
        <v>0.982860182</v>
      </c>
      <c r="F114" s="97" t="n">
        <v>1.094613425</v>
      </c>
      <c r="G114" s="97" t="n">
        <v>0.5802828289999999</v>
      </c>
      <c r="H114" s="97" t="n">
        <v>0.783013468</v>
      </c>
      <c r="I114" s="97" t="n">
        <v>0.670475222</v>
      </c>
      <c r="J114" s="97" t="n">
        <v>0.631790164</v>
      </c>
      <c r="K114" s="97" t="n">
        <v>0.956550408</v>
      </c>
      <c r="L114" s="97" t="n">
        <v>0.995411538</v>
      </c>
      <c r="M114" s="97" t="n">
        <v>0.85501494</v>
      </c>
      <c r="N114" s="97" t="n">
        <v>1.059325721</v>
      </c>
      <c r="O114" s="97" t="n">
        <v>1.044948995</v>
      </c>
      <c r="P114" s="97" t="n">
        <v>1.01508816</v>
      </c>
      <c r="Q114" s="97" t="n">
        <v>1.083476348</v>
      </c>
      <c r="R114" s="97" t="n">
        <v>1.18653441</v>
      </c>
      <c r="S114" s="97" t="n">
        <v>1.579775652</v>
      </c>
      <c r="T114" s="97" t="n">
        <v>1.898711808</v>
      </c>
      <c r="U114" s="97" t="n">
        <v>1.936393011</v>
      </c>
      <c r="V114" s="97" t="n">
        <v>2.108475062</v>
      </c>
      <c r="W114" s="97" t="n">
        <v>1.305070097</v>
      </c>
      <c r="X114" s="97" t="n">
        <v>1.423086127</v>
      </c>
      <c r="Y114" s="97" t="n">
        <v>1.450708759</v>
      </c>
      <c r="Z114" s="97" t="n">
        <v>1.469612073</v>
      </c>
      <c r="AA114" s="97" t="n">
        <v>1.515713653</v>
      </c>
      <c r="AB114" s="97" t="n">
        <v>1.566614072</v>
      </c>
      <c r="AC114" s="97" t="n">
        <v>1.610554086</v>
      </c>
      <c r="AD114" s="97" t="n">
        <v>1.610554086</v>
      </c>
      <c r="AE114" s="98" t="n">
        <v>1.610554086</v>
      </c>
      <c r="AF114" s="97" t="n">
        <v>0</v>
      </c>
      <c r="AG114" s="97" t="n">
        <v>0</v>
      </c>
      <c r="AH114" s="97" t="n">
        <v>0</v>
      </c>
    </row>
    <row r="115" ht="15.75" customHeight="1" s="120">
      <c r="A115" s="99" t="inlineStr">
        <is>
          <t>Pennsylvania</t>
        </is>
      </c>
      <c r="B115" s="96">
        <f>RIGHT(C115,3)</f>
        <v/>
      </c>
      <c r="C115" s="100" t="inlineStr">
        <is>
          <t>Waste - Municipal Solid Waste - N2O</t>
        </is>
      </c>
      <c r="D115" s="100" t="n">
        <v>0.008083197</v>
      </c>
      <c r="E115" s="100" t="n">
        <v>0.032103</v>
      </c>
      <c r="F115" s="100" t="n">
        <v>0.03643116</v>
      </c>
      <c r="G115" s="100" t="n">
        <v>0.01797768</v>
      </c>
      <c r="H115" s="100" t="n">
        <v>0.02439828</v>
      </c>
      <c r="I115" s="100" t="n">
        <v>0.020681091</v>
      </c>
      <c r="J115" s="100" t="n">
        <v>0.018119609</v>
      </c>
      <c r="K115" s="100" t="n">
        <v>0.026796205</v>
      </c>
      <c r="L115" s="100" t="n">
        <v>0.027358515</v>
      </c>
      <c r="M115" s="100" t="n">
        <v>0.02251941</v>
      </c>
      <c r="N115" s="100" t="n">
        <v>0.026701586</v>
      </c>
      <c r="O115" s="100" t="n">
        <v>0.025473231</v>
      </c>
      <c r="P115" s="100" t="n">
        <v>0.024269823</v>
      </c>
      <c r="Q115" s="100" t="n">
        <v>0.025814266</v>
      </c>
      <c r="R115" s="100" t="n">
        <v>0.02735871</v>
      </c>
      <c r="S115" s="100" t="n">
        <v>0.034403992</v>
      </c>
      <c r="T115" s="100" t="n">
        <v>0.041449275</v>
      </c>
      <c r="U115" s="100" t="n">
        <v>0.04215034</v>
      </c>
      <c r="V115" s="100" t="n">
        <v>0.042851406</v>
      </c>
      <c r="W115" s="100" t="n">
        <v>0.026874543</v>
      </c>
      <c r="X115" s="100" t="n">
        <v>0.027559967</v>
      </c>
      <c r="Y115" s="100" t="n">
        <v>0.027559967</v>
      </c>
      <c r="Z115" s="100" t="n">
        <v>0.027614977</v>
      </c>
      <c r="AA115" s="100" t="n">
        <v>0.027957139</v>
      </c>
      <c r="AB115" s="100" t="n">
        <v>0.028435725</v>
      </c>
      <c r="AC115" s="100" t="n">
        <v>0.028872503</v>
      </c>
      <c r="AD115" s="100" t="n">
        <v>0.028872503</v>
      </c>
      <c r="AE115" s="98" t="n">
        <v>0.028872503</v>
      </c>
      <c r="AF115" s="100" t="n">
        <v>0</v>
      </c>
      <c r="AG115" s="100" t="n">
        <v>0</v>
      </c>
      <c r="AH115" s="100" t="n">
        <v>0</v>
      </c>
    </row>
    <row r="116" ht="15.75" customHeight="1" s="120">
      <c r="A116" s="96" t="inlineStr">
        <is>
          <t>Rhode Island</t>
        </is>
      </c>
      <c r="B116" s="96">
        <f>RIGHT(C116,3)</f>
        <v/>
      </c>
      <c r="C116" s="97" t="inlineStr">
        <is>
          <t>Waste - Municipal Solid Waste - CH4</t>
        </is>
      </c>
      <c r="D116" s="97" t="n">
        <v>0.192494645</v>
      </c>
      <c r="E116" s="97" t="n">
        <v>0.211698985</v>
      </c>
      <c r="F116" s="97" t="n">
        <v>0.241341703</v>
      </c>
      <c r="G116" s="97" t="n">
        <v>0.269822113</v>
      </c>
      <c r="H116" s="97" t="n">
        <v>0.203297643</v>
      </c>
      <c r="I116" s="97" t="n">
        <v>0.217797784</v>
      </c>
      <c r="J116" s="97" t="n">
        <v>0.213040424</v>
      </c>
      <c r="K116" s="97" t="n">
        <v>0.202086084</v>
      </c>
      <c r="L116" s="97" t="n">
        <v>0.191259661</v>
      </c>
      <c r="M116" s="97" t="n">
        <v>0.177461721</v>
      </c>
      <c r="N116" s="97" t="n">
        <v>0.164010076</v>
      </c>
      <c r="O116" s="97" t="n">
        <v>0.052250652</v>
      </c>
      <c r="P116" s="97" t="n">
        <v>0.054769601</v>
      </c>
      <c r="Q116" s="97" t="n">
        <v>0.057402192</v>
      </c>
      <c r="R116" s="97" t="n">
        <v>0.060124298</v>
      </c>
      <c r="S116" s="97" t="n">
        <v>0.06293190899999999</v>
      </c>
      <c r="T116" s="97" t="n">
        <v>0.065208815</v>
      </c>
      <c r="U116" s="97" t="n">
        <v>0.06698064400000001</v>
      </c>
      <c r="V116" s="97" t="n">
        <v>0.06814390300000001</v>
      </c>
      <c r="W116" s="97" t="n">
        <v>0.06872226400000001</v>
      </c>
      <c r="X116" s="97" t="n">
        <v>0.068066315</v>
      </c>
      <c r="Y116" s="97" t="n">
        <v>0.067488068</v>
      </c>
      <c r="Z116" s="97" t="n">
        <v>0.06693249499999999</v>
      </c>
      <c r="AA116" s="97" t="n">
        <v>0.06640288599999999</v>
      </c>
      <c r="AB116" s="97" t="n">
        <v>0.06592000200000001</v>
      </c>
      <c r="AC116" s="97" t="n">
        <v>0.065492356</v>
      </c>
      <c r="AD116" s="97" t="n">
        <v>0.06511460299999999</v>
      </c>
      <c r="AE116" s="98" t="n">
        <v>0.064751661</v>
      </c>
      <c r="AF116" s="97" t="n">
        <v>0.984435627</v>
      </c>
      <c r="AG116" s="97" t="n">
        <v>0.945835354</v>
      </c>
      <c r="AH116" s="97" t="n">
        <v>0.90874862</v>
      </c>
    </row>
    <row r="117" ht="15.75" customHeight="1" s="120">
      <c r="A117" s="99" t="inlineStr">
        <is>
          <t>Rhode Island</t>
        </is>
      </c>
      <c r="B117" s="96">
        <f>RIGHT(C117,3)</f>
        <v/>
      </c>
      <c r="C117" s="100" t="inlineStr">
        <is>
          <t>Waste - Municipal Solid Waste - CO2</t>
        </is>
      </c>
      <c r="D117" s="100" t="n">
        <v>0</v>
      </c>
      <c r="E117" s="100" t="n">
        <v>0</v>
      </c>
      <c r="F117" s="100" t="n">
        <v>0</v>
      </c>
      <c r="G117" s="100" t="n">
        <v>0</v>
      </c>
      <c r="H117" s="100" t="n">
        <v>0</v>
      </c>
      <c r="I117" s="100" t="n">
        <v>0</v>
      </c>
      <c r="J117" s="100" t="n">
        <v>0</v>
      </c>
      <c r="K117" s="100" t="n">
        <v>0</v>
      </c>
      <c r="L117" s="100" t="n">
        <v>0</v>
      </c>
      <c r="M117" s="100" t="n">
        <v>0</v>
      </c>
      <c r="N117" s="100" t="n">
        <v>0</v>
      </c>
      <c r="O117" s="100" t="n">
        <v>0</v>
      </c>
      <c r="P117" s="100" t="n">
        <v>0</v>
      </c>
      <c r="Q117" s="100" t="n">
        <v>0.00088267</v>
      </c>
      <c r="R117" s="100" t="n">
        <v>0.00189279</v>
      </c>
      <c r="S117" s="100" t="n">
        <v>0.001840837</v>
      </c>
      <c r="T117" s="100" t="n">
        <v>0.001673614</v>
      </c>
      <c r="U117" s="100" t="n">
        <v>0.001469414</v>
      </c>
      <c r="V117" s="100" t="n">
        <v>0.001349943</v>
      </c>
      <c r="W117" s="100" t="n">
        <v>0.000835566</v>
      </c>
      <c r="X117" s="100" t="n">
        <v>0.0009111259999999999</v>
      </c>
      <c r="Y117" s="100" t="n">
        <v>0.000928811</v>
      </c>
      <c r="Z117" s="100" t="n">
        <v>0.0009409140000000001</v>
      </c>
      <c r="AA117" s="100" t="n">
        <v>0.00097043</v>
      </c>
      <c r="AB117" s="100" t="n">
        <v>0.001003019</v>
      </c>
      <c r="AC117" s="100" t="n">
        <v>0.001031151</v>
      </c>
      <c r="AD117" s="100" t="n">
        <v>0.001031151</v>
      </c>
      <c r="AE117" s="98" t="n">
        <v>0.001031151</v>
      </c>
      <c r="AF117" s="100" t="n">
        <v>0</v>
      </c>
      <c r="AG117" s="100" t="n">
        <v>0</v>
      </c>
      <c r="AH117" s="100" t="n">
        <v>0</v>
      </c>
    </row>
    <row r="118" ht="15.75" customHeight="1" s="120">
      <c r="A118" s="96" t="inlineStr">
        <is>
          <t>Rhode Island</t>
        </is>
      </c>
      <c r="B118" s="96">
        <f>RIGHT(C118,3)</f>
        <v/>
      </c>
      <c r="C118" s="97" t="inlineStr">
        <is>
          <t>Waste - Municipal Solid Waste - N2O</t>
        </is>
      </c>
      <c r="D118" s="97" t="n">
        <v>0</v>
      </c>
      <c r="E118" s="97" t="n">
        <v>0</v>
      </c>
      <c r="F118" s="97" t="n">
        <v>0</v>
      </c>
      <c r="G118" s="97" t="n">
        <v>0</v>
      </c>
      <c r="H118" s="97" t="n">
        <v>0</v>
      </c>
      <c r="I118" s="97" t="n">
        <v>0</v>
      </c>
      <c r="J118" s="97" t="n">
        <v>0</v>
      </c>
      <c r="K118" s="97" t="n">
        <v>0</v>
      </c>
      <c r="L118" s="97" t="n">
        <v>0</v>
      </c>
      <c r="M118" s="97" t="n">
        <v>0</v>
      </c>
      <c r="N118" s="97" t="n">
        <v>0</v>
      </c>
      <c r="O118" s="97" t="n">
        <v>0</v>
      </c>
      <c r="P118" s="97" t="n">
        <v>0</v>
      </c>
      <c r="Q118" s="103" t="n">
        <v>2.103e-05</v>
      </c>
      <c r="R118" s="103" t="n">
        <v>4.36433e-05</v>
      </c>
      <c r="S118" s="103" t="n">
        <v>4.00893e-05</v>
      </c>
      <c r="T118" s="103" t="n">
        <v>3.65353e-05</v>
      </c>
      <c r="U118" s="103" t="n">
        <v>3.19854e-05</v>
      </c>
      <c r="V118" s="103" t="n">
        <v>2.74355e-05</v>
      </c>
      <c r="W118" s="103" t="n">
        <v>1.72063e-05</v>
      </c>
      <c r="X118" s="103" t="n">
        <v>1.76452e-05</v>
      </c>
      <c r="Y118" s="103" t="n">
        <v>1.76452e-05</v>
      </c>
      <c r="Z118" s="103" t="n">
        <v>1.76804e-05</v>
      </c>
      <c r="AA118" s="103" t="n">
        <v>1.78995e-05</v>
      </c>
      <c r="AB118" s="103" t="n">
        <v>1.82059e-05</v>
      </c>
      <c r="AC118" s="103" t="n">
        <v>1.84855e-05</v>
      </c>
      <c r="AD118" s="103" t="n">
        <v>1.84855e-05</v>
      </c>
      <c r="AE118" s="102" t="n">
        <v>1.84855e-05</v>
      </c>
      <c r="AF118" s="97" t="n">
        <v>0</v>
      </c>
      <c r="AG118" s="97" t="n">
        <v>0</v>
      </c>
      <c r="AH118" s="97" t="n">
        <v>0</v>
      </c>
    </row>
    <row r="119" ht="15.75" customHeight="1" s="120">
      <c r="A119" s="99" t="inlineStr">
        <is>
          <t>South Carolina</t>
        </is>
      </c>
      <c r="B119" s="96">
        <f>RIGHT(C119,3)</f>
        <v/>
      </c>
      <c r="C119" s="100" t="inlineStr">
        <is>
          <t>Waste - Municipal Solid Waste - CH4</t>
        </is>
      </c>
      <c r="D119" s="100" t="n">
        <v>1.633798947</v>
      </c>
      <c r="E119" s="100" t="n">
        <v>1.666469531</v>
      </c>
      <c r="F119" s="100" t="n">
        <v>1.797159385</v>
      </c>
      <c r="G119" s="100" t="n">
        <v>1.963602344</v>
      </c>
      <c r="H119" s="100" t="n">
        <v>2.092993579</v>
      </c>
      <c r="I119" s="100" t="n">
        <v>2.255376488</v>
      </c>
      <c r="J119" s="100" t="n">
        <v>2.481593305</v>
      </c>
      <c r="K119" s="100" t="n">
        <v>2.69714884</v>
      </c>
      <c r="L119" s="100" t="n">
        <v>2.885194845</v>
      </c>
      <c r="M119" s="100" t="n">
        <v>3.049863408</v>
      </c>
      <c r="N119" s="100" t="n">
        <v>3.280772598</v>
      </c>
      <c r="O119" s="100" t="n">
        <v>3.152287674</v>
      </c>
      <c r="P119" s="100" t="n">
        <v>3.322676332</v>
      </c>
      <c r="Q119" s="100" t="n">
        <v>3.405817765</v>
      </c>
      <c r="R119" s="100" t="n">
        <v>3.283391266</v>
      </c>
      <c r="S119" s="100" t="n">
        <v>3.205438079</v>
      </c>
      <c r="T119" s="100" t="n">
        <v>3.188595991</v>
      </c>
      <c r="U119" s="100" t="n">
        <v>2.984963447</v>
      </c>
      <c r="V119" s="100" t="n">
        <v>2.68703027</v>
      </c>
      <c r="W119" s="100" t="n">
        <v>2.370996095</v>
      </c>
      <c r="X119" s="100" t="n">
        <v>2.237422294</v>
      </c>
      <c r="Y119" s="100" t="n">
        <v>1.997677857</v>
      </c>
      <c r="Z119" s="100" t="n">
        <v>1.684063279</v>
      </c>
      <c r="AA119" s="100" t="n">
        <v>1.67490374</v>
      </c>
      <c r="AB119" s="100" t="n">
        <v>1.530243687</v>
      </c>
      <c r="AC119" s="100" t="n">
        <v>1.502412483</v>
      </c>
      <c r="AD119" s="100" t="n">
        <v>1.463833063</v>
      </c>
      <c r="AE119" s="98" t="n">
        <v>1.426766363</v>
      </c>
      <c r="AF119" s="100" t="n">
        <v>3.658603663</v>
      </c>
      <c r="AG119" s="100" t="n">
        <v>3.515147761</v>
      </c>
      <c r="AH119" s="100" t="n">
        <v>3.377316846</v>
      </c>
    </row>
    <row r="120" ht="15.75" customHeight="1" s="120">
      <c r="A120" s="96" t="inlineStr">
        <is>
          <t>South Carolina</t>
        </is>
      </c>
      <c r="B120" s="96">
        <f>RIGHT(C120,3)</f>
        <v/>
      </c>
      <c r="C120" s="97" t="inlineStr">
        <is>
          <t>Waste - Municipal Solid Waste - CO2</t>
        </is>
      </c>
      <c r="D120" s="97" t="n">
        <v>0.055761136</v>
      </c>
      <c r="E120" s="97" t="n">
        <v>0.115874042</v>
      </c>
      <c r="F120" s="97" t="n">
        <v>0.101533599</v>
      </c>
      <c r="G120" s="97" t="n">
        <v>0.12434632</v>
      </c>
      <c r="H120" s="97" t="n">
        <v>0.110619631</v>
      </c>
      <c r="I120" s="97" t="n">
        <v>0.09153958800000001</v>
      </c>
      <c r="J120" s="97" t="n">
        <v>0.074438596</v>
      </c>
      <c r="K120" s="97" t="n">
        <v>0.121030841</v>
      </c>
      <c r="L120" s="97" t="n">
        <v>0.098459185</v>
      </c>
      <c r="M120" s="97" t="n">
        <v>0.096576658</v>
      </c>
      <c r="N120" s="97" t="n">
        <v>0.144242904</v>
      </c>
      <c r="O120" s="97" t="n">
        <v>0.218857861</v>
      </c>
      <c r="P120" s="97" t="n">
        <v>0.25277881</v>
      </c>
      <c r="Q120" s="97" t="n">
        <v>0.201304226</v>
      </c>
      <c r="R120" s="97" t="n">
        <v>0.128719655</v>
      </c>
      <c r="S120" s="97" t="n">
        <v>0.146878376</v>
      </c>
      <c r="T120" s="97" t="n">
        <v>0.157093913</v>
      </c>
      <c r="U120" s="97" t="n">
        <v>0.149221739</v>
      </c>
      <c r="V120" s="97" t="n">
        <v>0.150907782</v>
      </c>
      <c r="W120" s="97" t="n">
        <v>0.09340648</v>
      </c>
      <c r="X120" s="97" t="n">
        <v>0.101853124</v>
      </c>
      <c r="Y120" s="97" t="n">
        <v>0.103830131</v>
      </c>
      <c r="Z120" s="97" t="n">
        <v>0.105183079</v>
      </c>
      <c r="AA120" s="97" t="n">
        <v>0.108482661</v>
      </c>
      <c r="AB120" s="97" t="n">
        <v>0.112125706</v>
      </c>
      <c r="AC120" s="97" t="n">
        <v>0.115270581</v>
      </c>
      <c r="AD120" s="97" t="n">
        <v>0.115270581</v>
      </c>
      <c r="AE120" s="98" t="n">
        <v>0.115270581</v>
      </c>
      <c r="AF120" s="97" t="n">
        <v>0</v>
      </c>
      <c r="AG120" s="97" t="n">
        <v>0</v>
      </c>
      <c r="AH120" s="97" t="n">
        <v>0</v>
      </c>
    </row>
    <row r="121" ht="15.75" customHeight="1" s="120">
      <c r="A121" s="99" t="inlineStr">
        <is>
          <t>South Carolina</t>
        </is>
      </c>
      <c r="B121" s="96">
        <f>RIGHT(C121,3)</f>
        <v/>
      </c>
      <c r="C121" s="100" t="inlineStr">
        <is>
          <t>Waste - Municipal Solid Waste - N2O</t>
        </is>
      </c>
      <c r="D121" s="100" t="n">
        <v>0.002027558</v>
      </c>
      <c r="E121" s="100" t="n">
        <v>0.003784775</v>
      </c>
      <c r="F121" s="100" t="n">
        <v>0.003379263</v>
      </c>
      <c r="G121" s="100" t="n">
        <v>0.00385236</v>
      </c>
      <c r="H121" s="100" t="n">
        <v>0.003446848</v>
      </c>
      <c r="I121" s="100" t="n">
        <v>0.002823577</v>
      </c>
      <c r="J121" s="100" t="n">
        <v>0.002134883</v>
      </c>
      <c r="K121" s="100" t="n">
        <v>0.003390482</v>
      </c>
      <c r="L121" s="100" t="n">
        <v>0.002706114</v>
      </c>
      <c r="M121" s="100" t="n">
        <v>0.002543639</v>
      </c>
      <c r="N121" s="100" t="n">
        <v>0.003635817</v>
      </c>
      <c r="O121" s="100" t="n">
        <v>0.005335205</v>
      </c>
      <c r="P121" s="100" t="n">
        <v>0.006043709</v>
      </c>
      <c r="Q121" s="100" t="n">
        <v>0.004796155</v>
      </c>
      <c r="R121" s="100" t="n">
        <v>0.002967974</v>
      </c>
      <c r="S121" s="100" t="n">
        <v>0.003198684</v>
      </c>
      <c r="T121" s="100" t="n">
        <v>0.003429393</v>
      </c>
      <c r="U121" s="100" t="n">
        <v>0.003248177</v>
      </c>
      <c r="V121" s="100" t="n">
        <v>0.003066961</v>
      </c>
      <c r="W121" s="100" t="n">
        <v>0.001923465</v>
      </c>
      <c r="X121" s="100" t="n">
        <v>0.001972522</v>
      </c>
      <c r="Y121" s="100" t="n">
        <v>0.001972522</v>
      </c>
      <c r="Z121" s="100" t="n">
        <v>0.001976459</v>
      </c>
      <c r="AA121" s="100" t="n">
        <v>0.002000948</v>
      </c>
      <c r="AB121" s="100" t="n">
        <v>0.002035202</v>
      </c>
      <c r="AC121" s="100" t="n">
        <v>0.002066463</v>
      </c>
      <c r="AD121" s="100" t="n">
        <v>0.002066463</v>
      </c>
      <c r="AE121" s="98" t="n">
        <v>0.002066463</v>
      </c>
      <c r="AF121" s="100" t="n">
        <v>0</v>
      </c>
      <c r="AG121" s="100" t="n">
        <v>0</v>
      </c>
      <c r="AH121" s="100" t="n">
        <v>0</v>
      </c>
    </row>
    <row r="122" ht="15.75" customHeight="1" s="120">
      <c r="A122" s="96" t="inlineStr">
        <is>
          <t>South Dakota</t>
        </is>
      </c>
      <c r="B122" s="96">
        <f>RIGHT(C122,3)</f>
        <v/>
      </c>
      <c r="C122" s="97" t="inlineStr">
        <is>
          <t>Waste - Municipal Solid Waste - CH4</t>
        </is>
      </c>
      <c r="D122" s="97" t="n">
        <v>0.273956803</v>
      </c>
      <c r="E122" s="97" t="n">
        <v>0.282802503</v>
      </c>
      <c r="F122" s="97" t="n">
        <v>0.297959596</v>
      </c>
      <c r="G122" s="97" t="n">
        <v>0.312828015</v>
      </c>
      <c r="H122" s="97" t="n">
        <v>0.327740849</v>
      </c>
      <c r="I122" s="97" t="n">
        <v>0.340624306</v>
      </c>
      <c r="J122" s="97" t="n">
        <v>0.353252653</v>
      </c>
      <c r="K122" s="97" t="n">
        <v>0.361307729</v>
      </c>
      <c r="L122" s="97" t="n">
        <v>0.362681006</v>
      </c>
      <c r="M122" s="97" t="n">
        <v>0.364027091</v>
      </c>
      <c r="N122" s="97" t="n">
        <v>0.365413405</v>
      </c>
      <c r="O122" s="97" t="n">
        <v>0.366772269</v>
      </c>
      <c r="P122" s="97" t="n">
        <v>0.372937569</v>
      </c>
      <c r="Q122" s="97" t="n">
        <v>0.384792303</v>
      </c>
      <c r="R122" s="97" t="n">
        <v>0.395880978</v>
      </c>
      <c r="S122" s="97" t="n">
        <v>0.406218761</v>
      </c>
      <c r="T122" s="97" t="n">
        <v>0.419310124</v>
      </c>
      <c r="U122" s="97" t="n">
        <v>0.433439155</v>
      </c>
      <c r="V122" s="97" t="n">
        <v>0.445172513</v>
      </c>
      <c r="W122" s="97" t="n">
        <v>0.312717634</v>
      </c>
      <c r="X122" s="97" t="n">
        <v>0.31513112</v>
      </c>
      <c r="Y122" s="97" t="n">
        <v>0.317787934</v>
      </c>
      <c r="Z122" s="97" t="n">
        <v>0.320392139</v>
      </c>
      <c r="AA122" s="97" t="n">
        <v>0.322968142</v>
      </c>
      <c r="AB122" s="97" t="n">
        <v>0.182179531</v>
      </c>
      <c r="AC122" s="97" t="n">
        <v>0.185000243</v>
      </c>
      <c r="AD122" s="97" t="n">
        <v>0.187950613</v>
      </c>
      <c r="AE122" s="98" t="n">
        <v>0.209830414</v>
      </c>
      <c r="AF122" s="97" t="n">
        <v>0.478976175</v>
      </c>
      <c r="AG122" s="97" t="n">
        <v>0.469491811</v>
      </c>
      <c r="AH122" s="97" t="n">
        <v>0.460195251</v>
      </c>
    </row>
    <row r="123" ht="15.75" customHeight="1" s="120">
      <c r="A123" s="99" t="inlineStr">
        <is>
          <t>South Dakota</t>
        </is>
      </c>
      <c r="B123" s="96">
        <f>RIGHT(C123,3)</f>
        <v/>
      </c>
      <c r="C123" s="100" t="inlineStr">
        <is>
          <t>Waste - Municipal Solid Waste - CO2</t>
        </is>
      </c>
      <c r="D123" s="100" t="n">
        <v>0</v>
      </c>
      <c r="E123" s="100" t="n">
        <v>0</v>
      </c>
      <c r="F123" s="100" t="n">
        <v>0</v>
      </c>
      <c r="G123" s="100" t="n">
        <v>0.011021011</v>
      </c>
      <c r="H123" s="100" t="n">
        <v>0</v>
      </c>
      <c r="I123" s="100" t="n">
        <v>0</v>
      </c>
      <c r="J123" s="100" t="n">
        <v>0</v>
      </c>
      <c r="K123" s="100" t="n">
        <v>0</v>
      </c>
      <c r="L123" s="100" t="n">
        <v>0</v>
      </c>
      <c r="M123" s="100" t="n">
        <v>0</v>
      </c>
      <c r="N123" s="100" t="n">
        <v>0</v>
      </c>
      <c r="O123" s="100" t="n">
        <v>0</v>
      </c>
      <c r="P123" s="100" t="n">
        <v>0</v>
      </c>
      <c r="Q123" s="100" t="n">
        <v>0</v>
      </c>
      <c r="R123" s="100" t="n">
        <v>0</v>
      </c>
      <c r="S123" s="100" t="n">
        <v>0</v>
      </c>
      <c r="T123" s="100" t="n">
        <v>0</v>
      </c>
      <c r="U123" s="100" t="n">
        <v>0</v>
      </c>
      <c r="V123" s="100" t="n">
        <v>0</v>
      </c>
      <c r="W123" s="100" t="n">
        <v>0</v>
      </c>
      <c r="X123" s="100" t="n">
        <v>0</v>
      </c>
      <c r="Y123" s="100" t="n">
        <v>0</v>
      </c>
      <c r="Z123" s="100" t="n">
        <v>0</v>
      </c>
      <c r="AA123" s="100" t="n">
        <v>0</v>
      </c>
      <c r="AB123" s="100" t="n">
        <v>0</v>
      </c>
      <c r="AC123" s="100" t="n">
        <v>0</v>
      </c>
      <c r="AD123" s="100" t="n">
        <v>0</v>
      </c>
      <c r="AE123" s="98" t="n">
        <v>0</v>
      </c>
      <c r="AF123" s="100" t="n">
        <v>0</v>
      </c>
      <c r="AG123" s="100" t="n">
        <v>0</v>
      </c>
      <c r="AH123" s="100" t="n">
        <v>0</v>
      </c>
    </row>
    <row r="124" ht="15.75" customHeight="1" s="120">
      <c r="A124" s="96" t="inlineStr">
        <is>
          <t>South Dakota</t>
        </is>
      </c>
      <c r="B124" s="96">
        <f>RIGHT(C124,3)</f>
        <v/>
      </c>
      <c r="C124" s="97" t="inlineStr">
        <is>
          <t>Waste - Municipal Solid Waste - N2O</t>
        </is>
      </c>
      <c r="D124" s="97" t="n">
        <v>0</v>
      </c>
      <c r="E124" s="97" t="n">
        <v>0</v>
      </c>
      <c r="F124" s="97" t="n">
        <v>0</v>
      </c>
      <c r="G124" s="97" t="n">
        <v>0.000341441</v>
      </c>
      <c r="H124" s="97" t="n">
        <v>0</v>
      </c>
      <c r="I124" s="97" t="n">
        <v>0</v>
      </c>
      <c r="J124" s="97" t="n">
        <v>0</v>
      </c>
      <c r="K124" s="97" t="n">
        <v>0</v>
      </c>
      <c r="L124" s="97" t="n">
        <v>0</v>
      </c>
      <c r="M124" s="97" t="n">
        <v>0</v>
      </c>
      <c r="N124" s="97" t="n">
        <v>0</v>
      </c>
      <c r="O124" s="97" t="n">
        <v>0</v>
      </c>
      <c r="P124" s="97" t="n">
        <v>0</v>
      </c>
      <c r="Q124" s="97" t="n">
        <v>0</v>
      </c>
      <c r="R124" s="97" t="n">
        <v>0</v>
      </c>
      <c r="S124" s="97" t="n">
        <v>0</v>
      </c>
      <c r="T124" s="97" t="n">
        <v>0</v>
      </c>
      <c r="U124" s="97" t="n">
        <v>0</v>
      </c>
      <c r="V124" s="97" t="n">
        <v>0</v>
      </c>
      <c r="W124" s="97" t="n">
        <v>0</v>
      </c>
      <c r="X124" s="97" t="n">
        <v>0</v>
      </c>
      <c r="Y124" s="97" t="n">
        <v>0</v>
      </c>
      <c r="Z124" s="97" t="n">
        <v>0</v>
      </c>
      <c r="AA124" s="97" t="n">
        <v>0</v>
      </c>
      <c r="AB124" s="97" t="n">
        <v>0</v>
      </c>
      <c r="AC124" s="97" t="n">
        <v>0</v>
      </c>
      <c r="AD124" s="97" t="n">
        <v>0</v>
      </c>
      <c r="AE124" s="98" t="n">
        <v>0</v>
      </c>
      <c r="AF124" s="97" t="n">
        <v>0</v>
      </c>
      <c r="AG124" s="97" t="n">
        <v>0</v>
      </c>
      <c r="AH124" s="97" t="n">
        <v>0</v>
      </c>
    </row>
    <row r="125" ht="15.75" customHeight="1" s="120">
      <c r="A125" s="99" t="inlineStr">
        <is>
          <t>Tennessee</t>
        </is>
      </c>
      <c r="B125" s="96">
        <f>RIGHT(C125,3)</f>
        <v/>
      </c>
      <c r="C125" s="100" t="inlineStr">
        <is>
          <t>Waste - Municipal Solid Waste - CH4</t>
        </is>
      </c>
      <c r="D125" s="100" t="n">
        <v>4.021114067</v>
      </c>
      <c r="E125" s="100" t="n">
        <v>3.975131485</v>
      </c>
      <c r="F125" s="100" t="n">
        <v>3.931408467</v>
      </c>
      <c r="G125" s="100" t="n">
        <v>4.031521963</v>
      </c>
      <c r="H125" s="100" t="n">
        <v>3.863392605</v>
      </c>
      <c r="I125" s="100" t="n">
        <v>3.669958094</v>
      </c>
      <c r="J125" s="100" t="n">
        <v>3.744192022</v>
      </c>
      <c r="K125" s="100" t="n">
        <v>3.865108614</v>
      </c>
      <c r="L125" s="100" t="n">
        <v>3.977988922</v>
      </c>
      <c r="M125" s="100" t="n">
        <v>4.081390001</v>
      </c>
      <c r="N125" s="100" t="n">
        <v>4.118528402</v>
      </c>
      <c r="O125" s="100" t="n">
        <v>4.362592609</v>
      </c>
      <c r="P125" s="100" t="n">
        <v>3.988165238</v>
      </c>
      <c r="Q125" s="100" t="n">
        <v>3.84899557</v>
      </c>
      <c r="R125" s="100" t="n">
        <v>3.260407818</v>
      </c>
      <c r="S125" s="100" t="n">
        <v>2.960357675</v>
      </c>
      <c r="T125" s="100" t="n">
        <v>3.67430109</v>
      </c>
      <c r="U125" s="100" t="n">
        <v>3.678270451</v>
      </c>
      <c r="V125" s="100" t="n">
        <v>3.627105081</v>
      </c>
      <c r="W125" s="100" t="n">
        <v>3.514908657</v>
      </c>
      <c r="X125" s="100" t="n">
        <v>3.32156823</v>
      </c>
      <c r="Y125" s="100" t="n">
        <v>3.069547112</v>
      </c>
      <c r="Z125" s="100" t="n">
        <v>2.9468184</v>
      </c>
      <c r="AA125" s="100" t="n">
        <v>2.843146811</v>
      </c>
      <c r="AB125" s="100" t="n">
        <v>2.757831204</v>
      </c>
      <c r="AC125" s="100" t="n">
        <v>3.043014199</v>
      </c>
      <c r="AD125" s="100" t="n">
        <v>2.942182442</v>
      </c>
      <c r="AE125" s="98" t="n">
        <v>2.857842657</v>
      </c>
      <c r="AF125" s="100" t="n">
        <v>5.146292111</v>
      </c>
      <c r="AG125" s="100" t="n">
        <v>4.944503111</v>
      </c>
      <c r="AH125" s="100" t="n">
        <v>4.750626371</v>
      </c>
    </row>
    <row r="126" ht="15.75" customHeight="1" s="120">
      <c r="A126" s="96" t="inlineStr">
        <is>
          <t>Tennessee</t>
        </is>
      </c>
      <c r="B126" s="96">
        <f>RIGHT(C126,3)</f>
        <v/>
      </c>
      <c r="C126" s="97" t="inlineStr">
        <is>
          <t>Waste - Municipal Solid Waste - CO2</t>
        </is>
      </c>
      <c r="D126" s="97" t="n">
        <v>0.120444053</v>
      </c>
      <c r="E126" s="97" t="n">
        <v>0.18622614</v>
      </c>
      <c r="F126" s="97" t="n">
        <v>0.18844636</v>
      </c>
      <c r="G126" s="97" t="n">
        <v>0.191973267</v>
      </c>
      <c r="H126" s="97" t="n">
        <v>0.18219704</v>
      </c>
      <c r="I126" s="97" t="n">
        <v>0.184052022</v>
      </c>
      <c r="J126" s="97" t="n">
        <v>0.042969272</v>
      </c>
      <c r="K126" s="97" t="n">
        <v>0.183280926</v>
      </c>
      <c r="L126" s="97" t="n">
        <v>0.467853259</v>
      </c>
      <c r="M126" s="97" t="n">
        <v>0.472824289</v>
      </c>
      <c r="N126" s="97" t="n">
        <v>0.306740059</v>
      </c>
      <c r="O126" s="97" t="n">
        <v>0.271254045</v>
      </c>
      <c r="P126" s="97" t="n">
        <v>0.111399209</v>
      </c>
      <c r="Q126" s="97" t="n">
        <v>0.06462315</v>
      </c>
      <c r="R126" s="97" t="n">
        <v>0</v>
      </c>
      <c r="S126" s="97" t="n">
        <v>0</v>
      </c>
      <c r="T126" s="97" t="n">
        <v>0</v>
      </c>
      <c r="U126" s="97" t="n">
        <v>0</v>
      </c>
      <c r="V126" s="97" t="n">
        <v>0</v>
      </c>
      <c r="W126" s="97" t="n">
        <v>0</v>
      </c>
      <c r="X126" s="97" t="n">
        <v>0</v>
      </c>
      <c r="Y126" s="97" t="n">
        <v>0</v>
      </c>
      <c r="Z126" s="97" t="n">
        <v>0</v>
      </c>
      <c r="AA126" s="97" t="n">
        <v>0</v>
      </c>
      <c r="AB126" s="97" t="n">
        <v>0</v>
      </c>
      <c r="AC126" s="97" t="n">
        <v>0</v>
      </c>
      <c r="AD126" s="97" t="n">
        <v>0</v>
      </c>
      <c r="AE126" s="98" t="n">
        <v>0</v>
      </c>
      <c r="AF126" s="97" t="n">
        <v>0</v>
      </c>
      <c r="AG126" s="97" t="n">
        <v>0</v>
      </c>
      <c r="AH126" s="97" t="n">
        <v>0</v>
      </c>
    </row>
    <row r="127" ht="15.75" customHeight="1" s="120">
      <c r="A127" s="99" t="inlineStr">
        <is>
          <t>Tennessee</t>
        </is>
      </c>
      <c r="B127" s="96">
        <f>RIGHT(C127,3)</f>
        <v/>
      </c>
      <c r="C127" s="100" t="inlineStr">
        <is>
          <t>Waste - Municipal Solid Waste - N2O</t>
        </is>
      </c>
      <c r="D127" s="100" t="n">
        <v>0.004379525</v>
      </c>
      <c r="E127" s="100" t="n">
        <v>0.006082674</v>
      </c>
      <c r="F127" s="100" t="n">
        <v>0.006271912</v>
      </c>
      <c r="G127" s="100" t="n">
        <v>0.005947503</v>
      </c>
      <c r="H127" s="100" t="n">
        <v>0.005677162</v>
      </c>
      <c r="I127" s="100" t="n">
        <v>0.005677162</v>
      </c>
      <c r="J127" s="100" t="n">
        <v>0.00123235</v>
      </c>
      <c r="K127" s="100" t="n">
        <v>0.005134317</v>
      </c>
      <c r="L127" s="100" t="n">
        <v>0.012858772</v>
      </c>
      <c r="M127" s="100" t="n">
        <v>0.012453261</v>
      </c>
      <c r="N127" s="100" t="n">
        <v>0.007731754</v>
      </c>
      <c r="O127" s="100" t="n">
        <v>0.006612492</v>
      </c>
      <c r="P127" s="100" t="n">
        <v>0.002663452</v>
      </c>
      <c r="Q127" s="100" t="n">
        <v>0.001539673</v>
      </c>
      <c r="R127" s="100" t="n">
        <v>0</v>
      </c>
      <c r="S127" s="100" t="n">
        <v>0</v>
      </c>
      <c r="T127" s="100" t="n">
        <v>0</v>
      </c>
      <c r="U127" s="100" t="n">
        <v>0</v>
      </c>
      <c r="V127" s="100" t="n">
        <v>0</v>
      </c>
      <c r="W127" s="100" t="n">
        <v>0</v>
      </c>
      <c r="X127" s="100" t="n">
        <v>0</v>
      </c>
      <c r="Y127" s="100" t="n">
        <v>0</v>
      </c>
      <c r="Z127" s="100" t="n">
        <v>0</v>
      </c>
      <c r="AA127" s="100" t="n">
        <v>0</v>
      </c>
      <c r="AB127" s="100" t="n">
        <v>0</v>
      </c>
      <c r="AC127" s="100" t="n">
        <v>0</v>
      </c>
      <c r="AD127" s="100" t="n">
        <v>0</v>
      </c>
      <c r="AE127" s="98" t="n">
        <v>0</v>
      </c>
      <c r="AF127" s="100" t="n">
        <v>0</v>
      </c>
      <c r="AG127" s="100" t="n">
        <v>0</v>
      </c>
      <c r="AH127" s="100" t="n">
        <v>0</v>
      </c>
    </row>
    <row r="128" ht="15.75" customHeight="1" s="120">
      <c r="A128" s="96" t="inlineStr">
        <is>
          <t>Texas</t>
        </is>
      </c>
      <c r="B128" s="96">
        <f>RIGHT(C128,3)</f>
        <v/>
      </c>
      <c r="C128" s="97" t="inlineStr">
        <is>
          <t>Waste - Municipal Solid Waste - CH4</t>
        </is>
      </c>
      <c r="D128" s="97" t="n">
        <v>10.90721259</v>
      </c>
      <c r="E128" s="97" t="n">
        <v>11.18863159</v>
      </c>
      <c r="F128" s="97" t="n">
        <v>11.60450792</v>
      </c>
      <c r="G128" s="97" t="n">
        <v>11.82019224</v>
      </c>
      <c r="H128" s="97" t="n">
        <v>12.04907372</v>
      </c>
      <c r="I128" s="97" t="n">
        <v>12.43562691</v>
      </c>
      <c r="J128" s="97" t="n">
        <v>11.92795262</v>
      </c>
      <c r="K128" s="97" t="n">
        <v>12.35101867</v>
      </c>
      <c r="L128" s="97" t="n">
        <v>12.66815566</v>
      </c>
      <c r="M128" s="97" t="n">
        <v>12.9431657</v>
      </c>
      <c r="N128" s="97" t="n">
        <v>12.9491433</v>
      </c>
      <c r="O128" s="97" t="n">
        <v>15.28966253</v>
      </c>
      <c r="P128" s="97" t="n">
        <v>16.35743711</v>
      </c>
      <c r="Q128" s="97" t="n">
        <v>16.2524948</v>
      </c>
      <c r="R128" s="97" t="n">
        <v>17.28484292</v>
      </c>
      <c r="S128" s="97" t="n">
        <v>17.31042385</v>
      </c>
      <c r="T128" s="97" t="n">
        <v>17.66368544</v>
      </c>
      <c r="U128" s="97" t="n">
        <v>17.92617086</v>
      </c>
      <c r="V128" s="97" t="n">
        <v>18.51719731</v>
      </c>
      <c r="W128" s="97" t="n">
        <v>17.37836966</v>
      </c>
      <c r="X128" s="97" t="n">
        <v>16.34691544</v>
      </c>
      <c r="Y128" s="97" t="n">
        <v>16.15170378</v>
      </c>
      <c r="Z128" s="97" t="n">
        <v>13.66261222</v>
      </c>
      <c r="AA128" s="97" t="n">
        <v>13.46174043</v>
      </c>
      <c r="AB128" s="97" t="n">
        <v>13.22386567</v>
      </c>
      <c r="AC128" s="97" t="n">
        <v>13.22716572</v>
      </c>
      <c r="AD128" s="97" t="n">
        <v>12.99670469</v>
      </c>
      <c r="AE128" s="98" t="n">
        <v>11.88240751</v>
      </c>
      <c r="AF128" s="97" t="n">
        <v>23.85752727</v>
      </c>
      <c r="AG128" s="97" t="n">
        <v>22.92206024</v>
      </c>
      <c r="AH128" s="97" t="n">
        <v>22.02327341</v>
      </c>
    </row>
    <row r="129" ht="15.75" customHeight="1" s="120">
      <c r="A129" s="99" t="inlineStr">
        <is>
          <t>Texas</t>
        </is>
      </c>
      <c r="B129" s="96">
        <f>RIGHT(C129,3)</f>
        <v/>
      </c>
      <c r="C129" s="100" t="inlineStr">
        <is>
          <t>Waste - Municipal Solid Waste - CO2</t>
        </is>
      </c>
      <c r="D129" s="100" t="n">
        <v>0.066913363</v>
      </c>
      <c r="E129" s="100" t="n">
        <v>0.074490456</v>
      </c>
      <c r="F129" s="100" t="n">
        <v>0.058763586</v>
      </c>
      <c r="G129" s="100" t="n">
        <v>0.106911657</v>
      </c>
      <c r="H129" s="100" t="n">
        <v>0.108563408</v>
      </c>
      <c r="I129" s="100" t="n">
        <v>0.096574725</v>
      </c>
      <c r="J129" s="100" t="n">
        <v>0.103023508</v>
      </c>
      <c r="K129" s="100" t="n">
        <v>0.1048905</v>
      </c>
      <c r="L129" s="100" t="n">
        <v>0.082991945</v>
      </c>
      <c r="M129" s="100" t="n">
        <v>0.087305442</v>
      </c>
      <c r="N129" s="100" t="n">
        <v>0.120097849</v>
      </c>
      <c r="O129" s="100" t="n">
        <v>0.062443103</v>
      </c>
      <c r="P129" s="100" t="n">
        <v>0</v>
      </c>
      <c r="Q129" s="100" t="n">
        <v>0.012935071</v>
      </c>
      <c r="R129" s="100" t="n">
        <v>0.02690693</v>
      </c>
      <c r="S129" s="100" t="n">
        <v>0.023930771</v>
      </c>
      <c r="T129" s="100" t="n">
        <v>0.019326741</v>
      </c>
      <c r="U129" s="100" t="n">
        <v>0.018746599</v>
      </c>
      <c r="V129" s="100" t="n">
        <v>0.01939756</v>
      </c>
      <c r="W129" s="100" t="n">
        <v>0.012006391</v>
      </c>
      <c r="X129" s="100" t="n">
        <v>0.013092116</v>
      </c>
      <c r="Y129" s="100" t="n">
        <v>0.013346238</v>
      </c>
      <c r="Z129" s="100" t="n">
        <v>0.013520145</v>
      </c>
      <c r="AA129" s="100" t="n">
        <v>0.013944271</v>
      </c>
      <c r="AB129" s="100" t="n">
        <v>0.014412545</v>
      </c>
      <c r="AC129" s="100" t="n">
        <v>0.014816784</v>
      </c>
      <c r="AD129" s="100" t="n">
        <v>0.014816784</v>
      </c>
      <c r="AE129" s="98" t="n">
        <v>0.014816784</v>
      </c>
      <c r="AF129" s="100" t="n">
        <v>0</v>
      </c>
      <c r="AG129" s="100" t="n">
        <v>0</v>
      </c>
      <c r="AH129" s="100" t="n">
        <v>0</v>
      </c>
    </row>
    <row r="130" ht="15.75" customHeight="1" s="120">
      <c r="A130" s="96" t="inlineStr">
        <is>
          <t>Texas</t>
        </is>
      </c>
      <c r="B130" s="96">
        <f>RIGHT(C130,3)</f>
        <v/>
      </c>
      <c r="C130" s="97" t="inlineStr">
        <is>
          <t>Waste - Municipal Solid Waste - N2O</t>
        </is>
      </c>
      <c r="D130" s="97" t="n">
        <v>0.002433069</v>
      </c>
      <c r="E130" s="97" t="n">
        <v>0.002433069</v>
      </c>
      <c r="F130" s="97" t="n">
        <v>0.001955782</v>
      </c>
      <c r="G130" s="97" t="n">
        <v>0.003312219</v>
      </c>
      <c r="H130" s="97" t="n">
        <v>0.003382778</v>
      </c>
      <c r="I130" s="97" t="n">
        <v>0.002978888</v>
      </c>
      <c r="J130" s="97" t="n">
        <v>0.002954693</v>
      </c>
      <c r="K130" s="97" t="n">
        <v>0.002938337</v>
      </c>
      <c r="L130" s="97" t="n">
        <v>0.002281003</v>
      </c>
      <c r="M130" s="97" t="n">
        <v>0.002299453</v>
      </c>
      <c r="N130" s="97" t="n">
        <v>0.003027212</v>
      </c>
      <c r="O130" s="97" t="n">
        <v>0.001522206</v>
      </c>
      <c r="P130" s="97" t="n">
        <v>0</v>
      </c>
      <c r="Q130" s="97" t="n">
        <v>0.000308183</v>
      </c>
      <c r="R130" s="97" t="n">
        <v>0.000620411</v>
      </c>
      <c r="S130" s="97" t="n">
        <v>0.000521159</v>
      </c>
      <c r="T130" s="97" t="n">
        <v>0.000421907</v>
      </c>
      <c r="U130" s="97" t="n">
        <v>0.000408066</v>
      </c>
      <c r="V130" s="97" t="n">
        <v>0.000394225</v>
      </c>
      <c r="W130" s="97" t="n">
        <v>0.000247241</v>
      </c>
      <c r="X130" s="97" t="n">
        <v>0.000253546</v>
      </c>
      <c r="Y130" s="97" t="n">
        <v>0.000253546</v>
      </c>
      <c r="Z130" s="97" t="n">
        <v>0.000254052</v>
      </c>
      <c r="AA130" s="97" t="n">
        <v>0.0002572</v>
      </c>
      <c r="AB130" s="97" t="n">
        <v>0.000261603</v>
      </c>
      <c r="AC130" s="97" t="n">
        <v>0.000265621</v>
      </c>
      <c r="AD130" s="97" t="n">
        <v>0.000265621</v>
      </c>
      <c r="AE130" s="98" t="n">
        <v>0.000265621</v>
      </c>
      <c r="AF130" s="97" t="n">
        <v>0</v>
      </c>
      <c r="AG130" s="97" t="n">
        <v>0</v>
      </c>
      <c r="AH130" s="97" t="n">
        <v>0</v>
      </c>
    </row>
    <row r="131" ht="15.75" customHeight="1" s="120">
      <c r="A131" s="99" t="inlineStr">
        <is>
          <t>Utah</t>
        </is>
      </c>
      <c r="B131" s="96">
        <f>RIGHT(C131,3)</f>
        <v/>
      </c>
      <c r="C131" s="100" t="inlineStr">
        <is>
          <t>Waste - Municipal Solid Waste - CH4</t>
        </is>
      </c>
      <c r="D131" s="100" t="n">
        <v>0.379210368</v>
      </c>
      <c r="E131" s="100" t="n">
        <v>0.396432616</v>
      </c>
      <c r="F131" s="100" t="n">
        <v>0.416252941</v>
      </c>
      <c r="G131" s="100" t="n">
        <v>0.442620646</v>
      </c>
      <c r="H131" s="100" t="n">
        <v>0.478763294</v>
      </c>
      <c r="I131" s="100" t="n">
        <v>0.515440377</v>
      </c>
      <c r="J131" s="100" t="n">
        <v>0.5727348</v>
      </c>
      <c r="K131" s="100" t="n">
        <v>0.624475332</v>
      </c>
      <c r="L131" s="100" t="n">
        <v>0.691153778</v>
      </c>
      <c r="M131" s="100" t="n">
        <v>0.75292451</v>
      </c>
      <c r="N131" s="100" t="n">
        <v>0.789780485</v>
      </c>
      <c r="O131" s="100" t="n">
        <v>0.837269853</v>
      </c>
      <c r="P131" s="100" t="n">
        <v>0.8447494290000001</v>
      </c>
      <c r="Q131" s="100" t="n">
        <v>0.851936461</v>
      </c>
      <c r="R131" s="100" t="n">
        <v>0.841146865</v>
      </c>
      <c r="S131" s="100" t="n">
        <v>0.682899797</v>
      </c>
      <c r="T131" s="100" t="n">
        <v>0.598144755</v>
      </c>
      <c r="U131" s="100" t="n">
        <v>0.621303805</v>
      </c>
      <c r="V131" s="100" t="n">
        <v>0.75519797</v>
      </c>
      <c r="W131" s="100" t="n">
        <v>0.653640347</v>
      </c>
      <c r="X131" s="100" t="n">
        <v>0.667563107</v>
      </c>
      <c r="Y131" s="100" t="n">
        <v>0.682165673</v>
      </c>
      <c r="Z131" s="100" t="n">
        <v>0.63029743</v>
      </c>
      <c r="AA131" s="100" t="n">
        <v>0.6444045819999999</v>
      </c>
      <c r="AB131" s="100" t="n">
        <v>0.726782582</v>
      </c>
      <c r="AC131" s="100" t="n">
        <v>0.741472369</v>
      </c>
      <c r="AD131" s="100" t="n">
        <v>0.756480158</v>
      </c>
      <c r="AE131" s="98" t="n">
        <v>0.771190772</v>
      </c>
      <c r="AF131" s="100" t="n">
        <v>1.320572554</v>
      </c>
      <c r="AG131" s="100" t="n">
        <v>1.294423466</v>
      </c>
      <c r="AH131" s="100" t="n">
        <v>1.268792164</v>
      </c>
    </row>
    <row r="132" ht="15.75" customHeight="1" s="120">
      <c r="A132" s="96" t="inlineStr">
        <is>
          <t>Utah</t>
        </is>
      </c>
      <c r="B132" s="96">
        <f>RIGHT(C132,3)</f>
        <v/>
      </c>
      <c r="C132" s="97" t="inlineStr">
        <is>
          <t>Waste - Municipal Solid Waste - CO2</t>
        </is>
      </c>
      <c r="D132" s="97" t="n">
        <v>0.049069799</v>
      </c>
      <c r="E132" s="97" t="n">
        <v>0.049660304</v>
      </c>
      <c r="F132" s="97" t="n">
        <v>0.042644112</v>
      </c>
      <c r="G132" s="97" t="n">
        <v>0.059463719</v>
      </c>
      <c r="H132" s="97" t="n">
        <v>0.060732347</v>
      </c>
      <c r="I132" s="97" t="n">
        <v>0.089756036</v>
      </c>
      <c r="J132" s="97" t="n">
        <v>0.112963422</v>
      </c>
      <c r="K132" s="97" t="n">
        <v>0.145142435</v>
      </c>
      <c r="L132" s="97" t="n">
        <v>0.051491891</v>
      </c>
      <c r="M132" s="97" t="n">
        <v>0.048488482</v>
      </c>
      <c r="N132" s="97" t="n">
        <v>0.06523588800000001</v>
      </c>
      <c r="O132" s="97" t="n">
        <v>0.067306111</v>
      </c>
      <c r="P132" s="97" t="n">
        <v>0.06846348200000001</v>
      </c>
      <c r="Q132" s="97" t="n">
        <v>0.068582635</v>
      </c>
      <c r="R132" s="97" t="n">
        <v>0.07036491</v>
      </c>
      <c r="S132" s="97" t="n">
        <v>0.076364745</v>
      </c>
      <c r="T132" s="97" t="n">
        <v>0.078041285</v>
      </c>
      <c r="U132" s="97" t="n">
        <v>0.074391717</v>
      </c>
      <c r="V132" s="97" t="n">
        <v>0.075527606</v>
      </c>
      <c r="W132" s="97" t="n">
        <v>0.046748867</v>
      </c>
      <c r="X132" s="97" t="n">
        <v>0.050976315</v>
      </c>
      <c r="Y132" s="97" t="n">
        <v>0.051965784</v>
      </c>
      <c r="Z132" s="97" t="n">
        <v>0.052642919</v>
      </c>
      <c r="AA132" s="97" t="n">
        <v>0.054294322</v>
      </c>
      <c r="AB132" s="97" t="n">
        <v>0.056117624</v>
      </c>
      <c r="AC132" s="97" t="n">
        <v>0.057691598</v>
      </c>
      <c r="AD132" s="97" t="n">
        <v>0.057691598</v>
      </c>
      <c r="AE132" s="98" t="n">
        <v>0.057691598</v>
      </c>
      <c r="AF132" s="97" t="n">
        <v>0</v>
      </c>
      <c r="AG132" s="97" t="n">
        <v>0</v>
      </c>
      <c r="AH132" s="97" t="n">
        <v>0</v>
      </c>
    </row>
    <row r="133" ht="15.75" customHeight="1" s="120">
      <c r="A133" s="99" t="inlineStr">
        <is>
          <t>Utah</t>
        </is>
      </c>
      <c r="B133" s="96">
        <f>RIGHT(C133,3)</f>
        <v/>
      </c>
      <c r="C133" s="100" t="inlineStr">
        <is>
          <t>Waste - Municipal Solid Waste - N2O</t>
        </is>
      </c>
      <c r="D133" s="100" t="n">
        <v>0.001784251</v>
      </c>
      <c r="E133" s="100" t="n">
        <v>0.001622046</v>
      </c>
      <c r="F133" s="100" t="n">
        <v>0.001419291</v>
      </c>
      <c r="G133" s="100" t="n">
        <v>0.001842239</v>
      </c>
      <c r="H133" s="100" t="n">
        <v>0.001892387</v>
      </c>
      <c r="I133" s="100" t="n">
        <v>0.002768563</v>
      </c>
      <c r="J133" s="100" t="n">
        <v>0.003239767</v>
      </c>
      <c r="K133" s="100" t="n">
        <v>0.004065929</v>
      </c>
      <c r="L133" s="100" t="n">
        <v>0.001415235</v>
      </c>
      <c r="M133" s="100" t="n">
        <v>0.001277091</v>
      </c>
      <c r="N133" s="100" t="n">
        <v>0.001644349</v>
      </c>
      <c r="O133" s="100" t="n">
        <v>0.001640754</v>
      </c>
      <c r="P133" s="100" t="n">
        <v>0.001636899</v>
      </c>
      <c r="Q133" s="100" t="n">
        <v>0.001634009</v>
      </c>
      <c r="R133" s="100" t="n">
        <v>0.00162245</v>
      </c>
      <c r="S133" s="100" t="n">
        <v>0.001663054</v>
      </c>
      <c r="T133" s="100" t="n">
        <v>0.001703658</v>
      </c>
      <c r="U133" s="100" t="n">
        <v>0.001619318</v>
      </c>
      <c r="V133" s="100" t="n">
        <v>0.001534979</v>
      </c>
      <c r="W133" s="100" t="n">
        <v>0.000962672</v>
      </c>
      <c r="X133" s="100" t="n">
        <v>0.000987225</v>
      </c>
      <c r="Y133" s="100" t="n">
        <v>0.000987225</v>
      </c>
      <c r="Z133" s="100" t="n">
        <v>0.000989195</v>
      </c>
      <c r="AA133" s="100" t="n">
        <v>0.001001452</v>
      </c>
      <c r="AB133" s="100" t="n">
        <v>0.001018595</v>
      </c>
      <c r="AC133" s="100" t="n">
        <v>0.001034241</v>
      </c>
      <c r="AD133" s="100" t="n">
        <v>0.001034241</v>
      </c>
      <c r="AE133" s="98" t="n">
        <v>0.001034241</v>
      </c>
      <c r="AF133" s="100" t="n">
        <v>0</v>
      </c>
      <c r="AG133" s="100" t="n">
        <v>0</v>
      </c>
      <c r="AH133" s="100" t="n">
        <v>0</v>
      </c>
    </row>
    <row r="134" ht="15.75" customHeight="1" s="120">
      <c r="A134" s="96" t="inlineStr">
        <is>
          <t>Vermont</t>
        </is>
      </c>
      <c r="B134" s="96">
        <f>RIGHT(C134,3)</f>
        <v/>
      </c>
      <c r="C134" s="97" t="inlineStr">
        <is>
          <t>Waste - Municipal Solid Waste - CH4</t>
        </is>
      </c>
      <c r="D134" s="97" t="n">
        <v>0.012075793</v>
      </c>
      <c r="E134" s="97" t="n">
        <v>0.012471228</v>
      </c>
      <c r="F134" s="97" t="n">
        <v>0.013004046</v>
      </c>
      <c r="G134" s="97" t="n">
        <v>0.013949311</v>
      </c>
      <c r="H134" s="97" t="n">
        <v>0.015145359</v>
      </c>
      <c r="I134" s="97" t="n">
        <v>0.016309024</v>
      </c>
      <c r="J134" s="97" t="n">
        <v>0.017064865</v>
      </c>
      <c r="K134" s="97" t="n">
        <v>0.017236697</v>
      </c>
      <c r="L134" s="97" t="n">
        <v>0.017747119</v>
      </c>
      <c r="M134" s="97" t="n">
        <v>0.018312899</v>
      </c>
      <c r="N134" s="97" t="n">
        <v>0.01840412</v>
      </c>
      <c r="O134" s="97" t="n">
        <v>0.233107769</v>
      </c>
      <c r="P134" s="97" t="n">
        <v>0.242881637</v>
      </c>
      <c r="Q134" s="97" t="n">
        <v>0.25504516</v>
      </c>
      <c r="R134" s="97" t="n">
        <v>0.26597118</v>
      </c>
      <c r="S134" s="97" t="n">
        <v>0.090654315</v>
      </c>
      <c r="T134" s="97" t="n">
        <v>0.106474451</v>
      </c>
      <c r="U134" s="97" t="n">
        <v>0.048596605</v>
      </c>
      <c r="V134" s="97" t="n">
        <v>0.023144325</v>
      </c>
      <c r="W134" s="97" t="n">
        <v>0.023447863</v>
      </c>
      <c r="X134" s="97" t="n">
        <v>0.023293799</v>
      </c>
      <c r="Y134" s="97" t="n">
        <v>0.023164913</v>
      </c>
      <c r="Z134" s="97" t="n">
        <v>0.023041111</v>
      </c>
      <c r="AA134" s="97" t="n">
        <v>0.022923885</v>
      </c>
      <c r="AB134" s="97" t="n">
        <v>0.022821069</v>
      </c>
      <c r="AC134" s="97" t="n">
        <v>0.022735885</v>
      </c>
      <c r="AD134" s="97" t="n">
        <v>0.022666236</v>
      </c>
      <c r="AE134" s="98" t="n">
        <v>0.022599318</v>
      </c>
      <c r="AF134" s="97" t="n">
        <v>0.344223648</v>
      </c>
      <c r="AG134" s="97" t="n">
        <v>0.330726446</v>
      </c>
      <c r="AH134" s="97" t="n">
        <v>0.317758477</v>
      </c>
    </row>
    <row r="135" ht="15.75" customHeight="1" s="120">
      <c r="A135" s="99" t="inlineStr">
        <is>
          <t>Vermont</t>
        </is>
      </c>
      <c r="B135" s="96">
        <f>RIGHT(C135,3)</f>
        <v/>
      </c>
      <c r="C135" s="100" t="inlineStr">
        <is>
          <t>Waste - Municipal Solid Waste - CO2</t>
        </is>
      </c>
      <c r="D135" s="100" t="n">
        <v>0.019516397</v>
      </c>
      <c r="E135" s="100" t="n">
        <v>0.012911679</v>
      </c>
      <c r="F135" s="100" t="n">
        <v>0.006701218</v>
      </c>
      <c r="G135" s="100" t="n">
        <v>0.012216481</v>
      </c>
      <c r="H135" s="100" t="n">
        <v>0.012146469</v>
      </c>
      <c r="I135" s="100" t="n">
        <v>0.026293146</v>
      </c>
      <c r="J135" s="100" t="n">
        <v>0.08483568</v>
      </c>
      <c r="K135" s="100" t="n">
        <v>0.043426925</v>
      </c>
      <c r="L135" s="100" t="n">
        <v>0.018934459</v>
      </c>
      <c r="M135" s="100" t="n">
        <v>0.011300978</v>
      </c>
      <c r="N135" s="100" t="n">
        <v>0.030995761</v>
      </c>
      <c r="O135" s="100" t="n">
        <v>0.034014583</v>
      </c>
      <c r="P135" s="100" t="n">
        <v>0.036408688</v>
      </c>
      <c r="Q135" s="100" t="n">
        <v>0.034320933</v>
      </c>
      <c r="R135" s="100" t="n">
        <v>0.033239596</v>
      </c>
      <c r="S135" s="100" t="n">
        <v>0.035190347</v>
      </c>
      <c r="T135" s="100" t="n">
        <v>0.035103065</v>
      </c>
      <c r="U135" s="100" t="n">
        <v>0.03357148</v>
      </c>
      <c r="V135" s="100" t="n">
        <v>0.03420803</v>
      </c>
      <c r="W135" s="100" t="n">
        <v>0.021173538</v>
      </c>
      <c r="X135" s="100" t="n">
        <v>0.023088238</v>
      </c>
      <c r="Y135" s="100" t="n">
        <v>0.023536389</v>
      </c>
      <c r="Z135" s="100" t="n">
        <v>0.023843077</v>
      </c>
      <c r="AA135" s="100" t="n">
        <v>0.024591032</v>
      </c>
      <c r="AB135" s="100" t="n">
        <v>0.025416844</v>
      </c>
      <c r="AC135" s="100" t="n">
        <v>0.026129729</v>
      </c>
      <c r="AD135" s="100" t="n">
        <v>0.026129729</v>
      </c>
      <c r="AE135" s="98" t="n">
        <v>0.026129729</v>
      </c>
      <c r="AF135" s="100" t="n">
        <v>0</v>
      </c>
      <c r="AG135" s="100" t="n">
        <v>0</v>
      </c>
      <c r="AH135" s="100" t="n">
        <v>0</v>
      </c>
    </row>
    <row r="136" ht="15.75" customHeight="1" s="120">
      <c r="A136" s="96" t="inlineStr">
        <is>
          <t>Vermont</t>
        </is>
      </c>
      <c r="B136" s="96">
        <f>RIGHT(C136,3)</f>
        <v/>
      </c>
      <c r="C136" s="97" t="inlineStr">
        <is>
          <t>Waste - Municipal Solid Waste - N2O</t>
        </is>
      </c>
      <c r="D136" s="97" t="n">
        <v>0.000709645</v>
      </c>
      <c r="E136" s="97" t="n">
        <v>0.000421732</v>
      </c>
      <c r="F136" s="97" t="n">
        <v>0.000223031</v>
      </c>
      <c r="G136" s="97" t="n">
        <v>0.000378477</v>
      </c>
      <c r="H136" s="97" t="n">
        <v>0.000378477</v>
      </c>
      <c r="I136" s="97" t="n">
        <v>0.000811023</v>
      </c>
      <c r="J136" s="97" t="n">
        <v>0.002433069</v>
      </c>
      <c r="K136" s="97" t="n">
        <v>0.001216535</v>
      </c>
      <c r="L136" s="97" t="n">
        <v>0.000520407</v>
      </c>
      <c r="M136" s="97" t="n">
        <v>0.000297645</v>
      </c>
      <c r="N136" s="97" t="n">
        <v>0.000781286</v>
      </c>
      <c r="O136" s="97" t="n">
        <v>0.00082919</v>
      </c>
      <c r="P136" s="97" t="n">
        <v>0.000870498</v>
      </c>
      <c r="Q136" s="97" t="n">
        <v>0.00081771</v>
      </c>
      <c r="R136" s="97" t="n">
        <v>0.000766427</v>
      </c>
      <c r="S136" s="97" t="n">
        <v>0.000766367</v>
      </c>
      <c r="T136" s="97" t="n">
        <v>0.000766307</v>
      </c>
      <c r="U136" s="97" t="n">
        <v>0.000730766</v>
      </c>
      <c r="V136" s="97" t="n">
        <v>0.000695224</v>
      </c>
      <c r="W136" s="97" t="n">
        <v>0.000436014</v>
      </c>
      <c r="X136" s="97" t="n">
        <v>0.000447135</v>
      </c>
      <c r="Y136" s="97" t="n">
        <v>0.000447135</v>
      </c>
      <c r="Z136" s="97" t="n">
        <v>0.000448027</v>
      </c>
      <c r="AA136" s="97" t="n">
        <v>0.000453578</v>
      </c>
      <c r="AB136" s="97" t="n">
        <v>0.000461343</v>
      </c>
      <c r="AC136" s="97" t="n">
        <v>0.000468429</v>
      </c>
      <c r="AD136" s="97" t="n">
        <v>0.000468429</v>
      </c>
      <c r="AE136" s="98" t="n">
        <v>0.000468429</v>
      </c>
      <c r="AF136" s="97" t="n">
        <v>0</v>
      </c>
      <c r="AG136" s="97" t="n">
        <v>0</v>
      </c>
      <c r="AH136" s="97" t="n">
        <v>0</v>
      </c>
    </row>
    <row r="137" ht="15.75" customHeight="1" s="120">
      <c r="A137" s="99" t="inlineStr">
        <is>
          <t>Virginia</t>
        </is>
      </c>
      <c r="B137" s="96">
        <f>RIGHT(C137,3)</f>
        <v/>
      </c>
      <c r="C137" s="100" t="inlineStr">
        <is>
          <t>Waste - Municipal Solid Waste - CH4</t>
        </is>
      </c>
      <c r="D137" s="100" t="n">
        <v>5.299713088</v>
      </c>
      <c r="E137" s="100" t="n">
        <v>5.361897694</v>
      </c>
      <c r="F137" s="100" t="n">
        <v>5.546872557</v>
      </c>
      <c r="G137" s="100" t="n">
        <v>5.328253098</v>
      </c>
      <c r="H137" s="100" t="n">
        <v>5.169824601</v>
      </c>
      <c r="I137" s="100" t="n">
        <v>5.217029355</v>
      </c>
      <c r="J137" s="100" t="n">
        <v>5.018379836</v>
      </c>
      <c r="K137" s="100" t="n">
        <v>4.860133998</v>
      </c>
      <c r="L137" s="100" t="n">
        <v>4.783323467</v>
      </c>
      <c r="M137" s="100" t="n">
        <v>4.772715297</v>
      </c>
      <c r="N137" s="100" t="n">
        <v>4.751282205</v>
      </c>
      <c r="O137" s="100" t="n">
        <v>4.654969495</v>
      </c>
      <c r="P137" s="100" t="n">
        <v>4.430242102</v>
      </c>
      <c r="Q137" s="100" t="n">
        <v>4.386476165</v>
      </c>
      <c r="R137" s="100" t="n">
        <v>3.527664521</v>
      </c>
      <c r="S137" s="100" t="n">
        <v>3.45521539</v>
      </c>
      <c r="T137" s="100" t="n">
        <v>3.658799381</v>
      </c>
      <c r="U137" s="100" t="n">
        <v>2.70136285</v>
      </c>
      <c r="V137" s="100" t="n">
        <v>2.857452086</v>
      </c>
      <c r="W137" s="100" t="n">
        <v>2.524555577</v>
      </c>
      <c r="X137" s="100" t="n">
        <v>2.560373771</v>
      </c>
      <c r="Y137" s="100" t="n">
        <v>2.130832432</v>
      </c>
      <c r="Z137" s="100" t="n">
        <v>1.522200297</v>
      </c>
      <c r="AA137" s="100" t="n">
        <v>1.525920344</v>
      </c>
      <c r="AB137" s="100" t="n">
        <v>1.785009556</v>
      </c>
      <c r="AC137" s="100" t="n">
        <v>1.726874908</v>
      </c>
      <c r="AD137" s="100" t="n">
        <v>1.791742957</v>
      </c>
      <c r="AE137" s="98" t="n">
        <v>1.384530756</v>
      </c>
      <c r="AF137" s="100" t="n">
        <v>6.857739931</v>
      </c>
      <c r="AG137" s="100" t="n">
        <v>6.588844102</v>
      </c>
      <c r="AH137" s="100" t="n">
        <v>6.330491829</v>
      </c>
    </row>
    <row r="138" ht="15.75" customHeight="1" s="120">
      <c r="A138" s="96" t="inlineStr">
        <is>
          <t>Virginia</t>
        </is>
      </c>
      <c r="B138" s="96">
        <f>RIGHT(C138,3)</f>
        <v/>
      </c>
      <c r="C138" s="97" t="inlineStr">
        <is>
          <t>Waste - Municipal Solid Waste - CO2</t>
        </is>
      </c>
      <c r="D138" s="97" t="n">
        <v>0.334566814</v>
      </c>
      <c r="E138" s="97" t="n">
        <v>0.372452279</v>
      </c>
      <c r="F138" s="97" t="n">
        <v>0.555591854</v>
      </c>
      <c r="G138" s="97" t="n">
        <v>0.596862338</v>
      </c>
      <c r="H138" s="97" t="n">
        <v>0.624675565</v>
      </c>
      <c r="I138" s="97" t="n">
        <v>0.6821493789999999</v>
      </c>
      <c r="J138" s="97" t="n">
        <v>0.7337437999999999</v>
      </c>
      <c r="K138" s="97" t="n">
        <v>0.781684656</v>
      </c>
      <c r="L138" s="97" t="n">
        <v>0.885247415</v>
      </c>
      <c r="M138" s="97" t="n">
        <v>0.375796002</v>
      </c>
      <c r="N138" s="97" t="n">
        <v>0.514534999</v>
      </c>
      <c r="O138" s="97" t="n">
        <v>0.859895157</v>
      </c>
      <c r="P138" s="97" t="n">
        <v>1.217649638</v>
      </c>
      <c r="Q138" s="97" t="n">
        <v>1.050868011</v>
      </c>
      <c r="R138" s="97" t="n">
        <v>0.885632907</v>
      </c>
      <c r="S138" s="97" t="n">
        <v>0.946326354</v>
      </c>
      <c r="T138" s="97" t="n">
        <v>0.952676772</v>
      </c>
      <c r="U138" s="97" t="n">
        <v>1.059013586</v>
      </c>
      <c r="V138" s="97" t="n">
        <v>1.245210268</v>
      </c>
      <c r="W138" s="97" t="n">
        <v>0.770740292</v>
      </c>
      <c r="X138" s="97" t="n">
        <v>0.840437475</v>
      </c>
      <c r="Y138" s="97" t="n">
        <v>0.85675068</v>
      </c>
      <c r="Z138" s="97" t="n">
        <v>0.867914483</v>
      </c>
      <c r="AA138" s="97" t="n">
        <v>0.8951408709999999</v>
      </c>
      <c r="AB138" s="97" t="n">
        <v>0.925201328</v>
      </c>
      <c r="AC138" s="97" t="n">
        <v>0.951151153</v>
      </c>
      <c r="AD138" s="97" t="n">
        <v>0.951151153</v>
      </c>
      <c r="AE138" s="98" t="n">
        <v>0.951151153</v>
      </c>
      <c r="AF138" s="97" t="n">
        <v>0</v>
      </c>
      <c r="AG138" s="97" t="n">
        <v>0</v>
      </c>
      <c r="AH138" s="97" t="n">
        <v>0</v>
      </c>
    </row>
    <row r="139" ht="15.75" customHeight="1" s="120">
      <c r="A139" s="99" t="inlineStr">
        <is>
          <t>Virginia</t>
        </is>
      </c>
      <c r="B139" s="96">
        <f>RIGHT(C139,3)</f>
        <v/>
      </c>
      <c r="C139" s="100" t="inlineStr">
        <is>
          <t>Waste - Municipal Solid Waste - N2O</t>
        </is>
      </c>
      <c r="D139" s="100" t="n">
        <v>0.012165347</v>
      </c>
      <c r="E139" s="100" t="n">
        <v>0.012165347</v>
      </c>
      <c r="F139" s="100" t="n">
        <v>0.018491328</v>
      </c>
      <c r="G139" s="100" t="n">
        <v>0.018491328</v>
      </c>
      <c r="H139" s="100" t="n">
        <v>0.019464556</v>
      </c>
      <c r="I139" s="100" t="n">
        <v>0.021041185</v>
      </c>
      <c r="J139" s="100" t="n">
        <v>0.021043618</v>
      </c>
      <c r="K139" s="100" t="n">
        <v>0.021897625</v>
      </c>
      <c r="L139" s="100" t="n">
        <v>0.024330695</v>
      </c>
      <c r="M139" s="100" t="n">
        <v>0.009897727</v>
      </c>
      <c r="N139" s="100" t="n">
        <v>0.012969477</v>
      </c>
      <c r="O139" s="100" t="n">
        <v>0.020962084</v>
      </c>
      <c r="P139" s="100" t="n">
        <v>0.029112881</v>
      </c>
      <c r="Q139" s="100" t="n">
        <v>0.025037359</v>
      </c>
      <c r="R139" s="100" t="n">
        <v>0.020420624</v>
      </c>
      <c r="S139" s="100" t="n">
        <v>0.020608878</v>
      </c>
      <c r="T139" s="100" t="n">
        <v>0.020797133</v>
      </c>
      <c r="U139" s="100" t="n">
        <v>0.023052026</v>
      </c>
      <c r="V139" s="100" t="n">
        <v>0.02530692</v>
      </c>
      <c r="W139" s="100" t="n">
        <v>0.015871403</v>
      </c>
      <c r="X139" s="100" t="n">
        <v>0.016276196</v>
      </c>
      <c r="Y139" s="100" t="n">
        <v>0.016276196</v>
      </c>
      <c r="Z139" s="100" t="n">
        <v>0.016308684</v>
      </c>
      <c r="AA139" s="100" t="n">
        <v>0.016510755</v>
      </c>
      <c r="AB139" s="100" t="n">
        <v>0.016793396</v>
      </c>
      <c r="AC139" s="100" t="n">
        <v>0.017051346</v>
      </c>
      <c r="AD139" s="100" t="n">
        <v>0.017051346</v>
      </c>
      <c r="AE139" s="98" t="n">
        <v>0.017051346</v>
      </c>
      <c r="AF139" s="100" t="n">
        <v>0</v>
      </c>
      <c r="AG139" s="100" t="n">
        <v>0</v>
      </c>
      <c r="AH139" s="100" t="n">
        <v>0</v>
      </c>
    </row>
    <row r="140" ht="15.75" customHeight="1" s="120">
      <c r="A140" s="96" t="inlineStr">
        <is>
          <t>Washington</t>
        </is>
      </c>
      <c r="B140" s="96">
        <f>RIGHT(C140,3)</f>
        <v/>
      </c>
      <c r="C140" s="97" t="inlineStr">
        <is>
          <t>Waste - Municipal Solid Waste - CH4</t>
        </is>
      </c>
      <c r="D140" s="97" t="n">
        <v>2.41154197</v>
      </c>
      <c r="E140" s="97" t="n">
        <v>2.30353984</v>
      </c>
      <c r="F140" s="97" t="n">
        <v>2.195862248</v>
      </c>
      <c r="G140" s="97" t="n">
        <v>2.230134903</v>
      </c>
      <c r="H140" s="97" t="n">
        <v>2.224557141</v>
      </c>
      <c r="I140" s="97" t="n">
        <v>2.280740186</v>
      </c>
      <c r="J140" s="97" t="n">
        <v>2.385604511</v>
      </c>
      <c r="K140" s="97" t="n">
        <v>2.468957719</v>
      </c>
      <c r="L140" s="97" t="n">
        <v>2.245045193</v>
      </c>
      <c r="M140" s="97" t="n">
        <v>1.927800982</v>
      </c>
      <c r="N140" s="97" t="n">
        <v>1.961601512</v>
      </c>
      <c r="O140" s="97" t="n">
        <v>2.179012994</v>
      </c>
      <c r="P140" s="97" t="n">
        <v>1.825873063</v>
      </c>
      <c r="Q140" s="97" t="n">
        <v>1.464851499</v>
      </c>
      <c r="R140" s="97" t="n">
        <v>1.668155067</v>
      </c>
      <c r="S140" s="97" t="n">
        <v>1.701526098</v>
      </c>
      <c r="T140" s="97" t="n">
        <v>1.79064176</v>
      </c>
      <c r="U140" s="97" t="n">
        <v>1.917762269</v>
      </c>
      <c r="V140" s="97" t="n">
        <v>1.977825681</v>
      </c>
      <c r="W140" s="97" t="n">
        <v>1.945948973</v>
      </c>
      <c r="X140" s="97" t="n">
        <v>2.565982506</v>
      </c>
      <c r="Y140" s="97" t="n">
        <v>2.555735661</v>
      </c>
      <c r="Z140" s="97" t="n">
        <v>1.755127104</v>
      </c>
      <c r="AA140" s="97" t="n">
        <v>1.607265087</v>
      </c>
      <c r="AB140" s="97" t="n">
        <v>1.207346784</v>
      </c>
      <c r="AC140" s="97" t="n">
        <v>1.379576696</v>
      </c>
      <c r="AD140" s="97" t="n">
        <v>1.378923923</v>
      </c>
      <c r="AE140" s="98" t="n">
        <v>1.378296747</v>
      </c>
      <c r="AF140" s="97" t="n">
        <v>4.531602857</v>
      </c>
      <c r="AG140" s="97" t="n">
        <v>4.353916168</v>
      </c>
      <c r="AH140" s="97" t="n">
        <v>4.183196673</v>
      </c>
    </row>
    <row r="141" ht="15.75" customHeight="1" s="120">
      <c r="A141" s="99" t="inlineStr">
        <is>
          <t>Washington</t>
        </is>
      </c>
      <c r="B141" s="96">
        <f>RIGHT(C141,3)</f>
        <v/>
      </c>
      <c r="C141" s="100" t="inlineStr">
        <is>
          <t>Waste - Municipal Solid Waste - CO2</t>
        </is>
      </c>
      <c r="D141" s="100" t="n">
        <v>0.166539925</v>
      </c>
      <c r="E141" s="100" t="n">
        <v>0.147739404</v>
      </c>
      <c r="F141" s="100" t="n">
        <v>0.046364303</v>
      </c>
      <c r="G141" s="100" t="n">
        <v>0.212776188</v>
      </c>
      <c r="H141" s="100" t="n">
        <v>0.169521331</v>
      </c>
      <c r="I141" s="100" t="n">
        <v>0.186102887</v>
      </c>
      <c r="J141" s="100" t="n">
        <v>0.187854475</v>
      </c>
      <c r="K141" s="100" t="n">
        <v>0.125976685</v>
      </c>
      <c r="L141" s="100" t="n">
        <v>0.257311915</v>
      </c>
      <c r="M141" s="100" t="n">
        <v>0</v>
      </c>
      <c r="N141" s="100" t="n">
        <v>0.189621127</v>
      </c>
      <c r="O141" s="100" t="n">
        <v>0.307715234</v>
      </c>
      <c r="P141" s="100" t="n">
        <v>0.331502843</v>
      </c>
      <c r="Q141" s="100" t="n">
        <v>0.235866908</v>
      </c>
      <c r="R141" s="100" t="n">
        <v>0.160114789</v>
      </c>
      <c r="S141" s="100" t="n">
        <v>0.175061251</v>
      </c>
      <c r="T141" s="100" t="n">
        <v>0.180163872</v>
      </c>
      <c r="U141" s="100" t="n">
        <v>0.170981386</v>
      </c>
      <c r="V141" s="100" t="n">
        <v>0.172738867</v>
      </c>
      <c r="W141" s="100" t="n">
        <v>0.106919135</v>
      </c>
      <c r="X141" s="100" t="n">
        <v>0.116587713</v>
      </c>
      <c r="Y141" s="100" t="n">
        <v>0.118850724</v>
      </c>
      <c r="Z141" s="100" t="n">
        <v>0.120399396</v>
      </c>
      <c r="AA141" s="100" t="n">
        <v>0.124176313</v>
      </c>
      <c r="AB141" s="100" t="n">
        <v>0.128346379</v>
      </c>
      <c r="AC141" s="100" t="n">
        <v>0.131946208</v>
      </c>
      <c r="AD141" s="100" t="n">
        <v>0.131946208</v>
      </c>
      <c r="AE141" s="98" t="n">
        <v>0.131946208</v>
      </c>
      <c r="AF141" s="100" t="n">
        <v>0</v>
      </c>
      <c r="AG141" s="100" t="n">
        <v>0</v>
      </c>
      <c r="AH141" s="100" t="n">
        <v>0</v>
      </c>
    </row>
    <row r="142" ht="15.75" customHeight="1" s="120">
      <c r="A142" s="96" t="inlineStr">
        <is>
          <t>Washington</t>
        </is>
      </c>
      <c r="B142" s="96">
        <f>RIGHT(C142,3)</f>
        <v/>
      </c>
      <c r="C142" s="97" t="inlineStr">
        <is>
          <t>Waste - Municipal Solid Waste - N2O</t>
        </is>
      </c>
      <c r="D142" s="97" t="n">
        <v>0.00605564</v>
      </c>
      <c r="E142" s="97" t="n">
        <v>0.004825588</v>
      </c>
      <c r="F142" s="97" t="n">
        <v>0.001543107</v>
      </c>
      <c r="G142" s="97" t="n">
        <v>0.006591996</v>
      </c>
      <c r="H142" s="97" t="n">
        <v>0.005282194</v>
      </c>
      <c r="I142" s="97" t="n">
        <v>0.005740422</v>
      </c>
      <c r="J142" s="97" t="n">
        <v>0.005387627</v>
      </c>
      <c r="K142" s="97" t="n">
        <v>0.003529032</v>
      </c>
      <c r="L142" s="97" t="n">
        <v>0.007072122</v>
      </c>
      <c r="M142" s="97" t="n">
        <v>0</v>
      </c>
      <c r="N142" s="97" t="n">
        <v>0.00477963</v>
      </c>
      <c r="O142" s="97" t="n">
        <v>0.007501324</v>
      </c>
      <c r="P142" s="97" t="n">
        <v>0.007925928</v>
      </c>
      <c r="Q142" s="97" t="n">
        <v>0.005619625</v>
      </c>
      <c r="R142" s="97" t="n">
        <v>0.003691873</v>
      </c>
      <c r="S142" s="97" t="n">
        <v>0.003812444</v>
      </c>
      <c r="T142" s="97" t="n">
        <v>0.003933015</v>
      </c>
      <c r="U142" s="97" t="n">
        <v>0.003721829</v>
      </c>
      <c r="V142" s="97" t="n">
        <v>0.003510643</v>
      </c>
      <c r="W142" s="97" t="n">
        <v>0.002201723</v>
      </c>
      <c r="X142" s="97" t="n">
        <v>0.002257877</v>
      </c>
      <c r="Y142" s="97" t="n">
        <v>0.002257877</v>
      </c>
      <c r="Z142" s="97" t="n">
        <v>0.002262384</v>
      </c>
      <c r="AA142" s="97" t="n">
        <v>0.002290416</v>
      </c>
      <c r="AB142" s="97" t="n">
        <v>0.002329624</v>
      </c>
      <c r="AC142" s="97" t="n">
        <v>0.002365408</v>
      </c>
      <c r="AD142" s="97" t="n">
        <v>0.002365408</v>
      </c>
      <c r="AE142" s="98" t="n">
        <v>0.002365408</v>
      </c>
      <c r="AF142" s="97" t="n">
        <v>0</v>
      </c>
      <c r="AG142" s="97" t="n">
        <v>0</v>
      </c>
      <c r="AH142" s="97" t="n">
        <v>0</v>
      </c>
    </row>
    <row r="143" ht="15.75" customHeight="1" s="120">
      <c r="A143" s="99" t="inlineStr">
        <is>
          <t>West Virginia</t>
        </is>
      </c>
      <c r="B143" s="96">
        <f>RIGHT(C143,3)</f>
        <v/>
      </c>
      <c r="C143" s="100" t="inlineStr">
        <is>
          <t>Waste - Municipal Solid Waste - CH4</t>
        </is>
      </c>
      <c r="D143" s="100" t="n">
        <v>1.405786415</v>
      </c>
      <c r="E143" s="100" t="n">
        <v>1.437767331</v>
      </c>
      <c r="F143" s="100" t="n">
        <v>1.466116086</v>
      </c>
      <c r="G143" s="100" t="n">
        <v>1.493353271</v>
      </c>
      <c r="H143" s="100" t="n">
        <v>1.517619934</v>
      </c>
      <c r="I143" s="100" t="n">
        <v>1.555718601</v>
      </c>
      <c r="J143" s="100" t="n">
        <v>1.613873808</v>
      </c>
      <c r="K143" s="100" t="n">
        <v>1.647958012</v>
      </c>
      <c r="L143" s="100" t="n">
        <v>1.672871782</v>
      </c>
      <c r="M143" s="100" t="n">
        <v>1.696808668</v>
      </c>
      <c r="N143" s="100" t="n">
        <v>1.68483388</v>
      </c>
      <c r="O143" s="100" t="n">
        <v>1.681722173</v>
      </c>
      <c r="P143" s="100" t="n">
        <v>1.606944318</v>
      </c>
      <c r="Q143" s="100" t="n">
        <v>1.540619504</v>
      </c>
      <c r="R143" s="100" t="n">
        <v>1.571293743</v>
      </c>
      <c r="S143" s="100" t="n">
        <v>1.597085511</v>
      </c>
      <c r="T143" s="100" t="n">
        <v>1.588788356</v>
      </c>
      <c r="U143" s="100" t="n">
        <v>1.616553093</v>
      </c>
      <c r="V143" s="100" t="n">
        <v>1.64322916</v>
      </c>
      <c r="W143" s="100" t="n">
        <v>1.668859243</v>
      </c>
      <c r="X143" s="100" t="n">
        <v>1.628136184</v>
      </c>
      <c r="Y143" s="100" t="n">
        <v>1.517937141</v>
      </c>
      <c r="Z143" s="100" t="n">
        <v>1.376476808</v>
      </c>
      <c r="AA143" s="100" t="n">
        <v>1.367106976</v>
      </c>
      <c r="AB143" s="100" t="n">
        <v>1.11969694</v>
      </c>
      <c r="AC143" s="100" t="n">
        <v>1.112916373</v>
      </c>
      <c r="AD143" s="100" t="n">
        <v>1.107412769</v>
      </c>
      <c r="AE143" s="98" t="n">
        <v>1.210108786</v>
      </c>
      <c r="AF143" s="100" t="n">
        <v>1.829041475</v>
      </c>
      <c r="AG143" s="100" t="n">
        <v>1.757323732</v>
      </c>
      <c r="AH143" s="100" t="n">
        <v>1.688418083</v>
      </c>
    </row>
    <row r="144" ht="15.75" customHeight="1" s="120">
      <c r="A144" s="96" t="inlineStr">
        <is>
          <t>West Virginia</t>
        </is>
      </c>
      <c r="B144" s="96">
        <f>RIGHT(C144,3)</f>
        <v/>
      </c>
      <c r="C144" s="97" t="inlineStr">
        <is>
          <t>Waste - Municipal Solid Waste - CO2</t>
        </is>
      </c>
      <c r="D144" s="97" t="n">
        <v>0</v>
      </c>
      <c r="E144" s="97" t="n">
        <v>0</v>
      </c>
      <c r="F144" s="97" t="n">
        <v>0</v>
      </c>
      <c r="G144" s="97" t="n">
        <v>0</v>
      </c>
      <c r="H144" s="97" t="n">
        <v>0</v>
      </c>
      <c r="I144" s="97" t="n">
        <v>0</v>
      </c>
      <c r="J144" s="97" t="n">
        <v>0</v>
      </c>
      <c r="K144" s="97" t="n">
        <v>0</v>
      </c>
      <c r="L144" s="97" t="n">
        <v>0</v>
      </c>
      <c r="M144" s="97" t="n">
        <v>0</v>
      </c>
      <c r="N144" s="97" t="n">
        <v>0</v>
      </c>
      <c r="O144" s="97" t="n">
        <v>0</v>
      </c>
      <c r="P144" s="97" t="n">
        <v>0</v>
      </c>
      <c r="Q144" s="97" t="n">
        <v>0</v>
      </c>
      <c r="R144" s="97" t="n">
        <v>0</v>
      </c>
      <c r="S144" s="97" t="n">
        <v>0</v>
      </c>
      <c r="T144" s="97" t="n">
        <v>0</v>
      </c>
      <c r="U144" s="97" t="n">
        <v>0</v>
      </c>
      <c r="V144" s="97" t="n">
        <v>0</v>
      </c>
      <c r="W144" s="97" t="n">
        <v>0</v>
      </c>
      <c r="X144" s="97" t="n">
        <v>0</v>
      </c>
      <c r="Y144" s="97" t="n">
        <v>0</v>
      </c>
      <c r="Z144" s="97" t="n">
        <v>0</v>
      </c>
      <c r="AA144" s="97" t="n">
        <v>0</v>
      </c>
      <c r="AB144" s="97" t="n">
        <v>0</v>
      </c>
      <c r="AC144" s="97" t="n">
        <v>0</v>
      </c>
      <c r="AD144" s="97" t="n">
        <v>0</v>
      </c>
      <c r="AE144" s="98" t="n">
        <v>0</v>
      </c>
      <c r="AF144" s="97" t="n">
        <v>0</v>
      </c>
      <c r="AG144" s="97" t="n">
        <v>0</v>
      </c>
      <c r="AH144" s="97" t="n">
        <v>0</v>
      </c>
    </row>
    <row r="145" ht="15.75" customHeight="1" s="120">
      <c r="A145" s="99" t="inlineStr">
        <is>
          <t>West Virginia</t>
        </is>
      </c>
      <c r="B145" s="96">
        <f>RIGHT(C145,3)</f>
        <v/>
      </c>
      <c r="C145" s="100" t="inlineStr">
        <is>
          <t>Waste - Municipal Solid Waste - N2O</t>
        </is>
      </c>
      <c r="D145" s="100" t="n">
        <v>0</v>
      </c>
      <c r="E145" s="100" t="n">
        <v>0</v>
      </c>
      <c r="F145" s="100" t="n">
        <v>0</v>
      </c>
      <c r="G145" s="100" t="n">
        <v>0</v>
      </c>
      <c r="H145" s="100" t="n">
        <v>0</v>
      </c>
      <c r="I145" s="100" t="n">
        <v>0</v>
      </c>
      <c r="J145" s="100" t="n">
        <v>0</v>
      </c>
      <c r="K145" s="100" t="n">
        <v>0</v>
      </c>
      <c r="L145" s="100" t="n">
        <v>0</v>
      </c>
      <c r="M145" s="100" t="n">
        <v>0</v>
      </c>
      <c r="N145" s="100" t="n">
        <v>0</v>
      </c>
      <c r="O145" s="100" t="n">
        <v>0</v>
      </c>
      <c r="P145" s="100" t="n">
        <v>0</v>
      </c>
      <c r="Q145" s="100" t="n">
        <v>0</v>
      </c>
      <c r="R145" s="100" t="n">
        <v>0</v>
      </c>
      <c r="S145" s="100" t="n">
        <v>0</v>
      </c>
      <c r="T145" s="100" t="n">
        <v>0</v>
      </c>
      <c r="U145" s="100" t="n">
        <v>0</v>
      </c>
      <c r="V145" s="100" t="n">
        <v>0</v>
      </c>
      <c r="W145" s="100" t="n">
        <v>0</v>
      </c>
      <c r="X145" s="100" t="n">
        <v>0</v>
      </c>
      <c r="Y145" s="100" t="n">
        <v>0</v>
      </c>
      <c r="Z145" s="100" t="n">
        <v>0</v>
      </c>
      <c r="AA145" s="100" t="n">
        <v>0</v>
      </c>
      <c r="AB145" s="100" t="n">
        <v>0</v>
      </c>
      <c r="AC145" s="100" t="n">
        <v>0</v>
      </c>
      <c r="AD145" s="100" t="n">
        <v>0</v>
      </c>
      <c r="AE145" s="98" t="n">
        <v>0</v>
      </c>
      <c r="AF145" s="100" t="n">
        <v>0</v>
      </c>
      <c r="AG145" s="100" t="n">
        <v>0</v>
      </c>
      <c r="AH145" s="100" t="n">
        <v>0</v>
      </c>
    </row>
    <row r="146" ht="15.75" customHeight="1" s="120">
      <c r="A146" s="96" t="inlineStr">
        <is>
          <t>Wisconsin</t>
        </is>
      </c>
      <c r="B146" s="96">
        <f>RIGHT(C146,3)</f>
        <v/>
      </c>
      <c r="C146" s="97" t="inlineStr">
        <is>
          <t>Waste - Municipal Solid Waste - CH4</t>
        </is>
      </c>
      <c r="D146" s="97" t="n">
        <v>4.480952105</v>
      </c>
      <c r="E146" s="97" t="n">
        <v>4.591480073</v>
      </c>
      <c r="F146" s="97" t="n">
        <v>4.322076001</v>
      </c>
      <c r="G146" s="97" t="n">
        <v>4.124608243</v>
      </c>
      <c r="H146" s="97" t="n">
        <v>4.081974453</v>
      </c>
      <c r="I146" s="97" t="n">
        <v>3.933788999</v>
      </c>
      <c r="J146" s="97" t="n">
        <v>3.793401908</v>
      </c>
      <c r="K146" s="97" t="n">
        <v>3.635488673</v>
      </c>
      <c r="L146" s="97" t="n">
        <v>3.35918288</v>
      </c>
      <c r="M146" s="97" t="n">
        <v>3.24220137</v>
      </c>
      <c r="N146" s="97" t="n">
        <v>2.805001202</v>
      </c>
      <c r="O146" s="97" t="n">
        <v>3.507546897</v>
      </c>
      <c r="P146" s="97" t="n">
        <v>2.82442966</v>
      </c>
      <c r="Q146" s="97" t="n">
        <v>2.251439391</v>
      </c>
      <c r="R146" s="97" t="n">
        <v>2.120059431</v>
      </c>
      <c r="S146" s="97" t="n">
        <v>1.774431129</v>
      </c>
      <c r="T146" s="97" t="n">
        <v>1.413145793</v>
      </c>
      <c r="U146" s="97" t="n">
        <v>0.888557107</v>
      </c>
      <c r="V146" s="97" t="n">
        <v>0.762414838</v>
      </c>
      <c r="W146" s="97" t="n">
        <v>0.335797586</v>
      </c>
      <c r="X146" s="97" t="n">
        <v>0.5425683690000001</v>
      </c>
      <c r="Y146" s="97" t="n">
        <v>0.534790128</v>
      </c>
      <c r="Z146" s="97" t="n">
        <v>0.323726557</v>
      </c>
      <c r="AA146" s="97" t="n">
        <v>0.472463403</v>
      </c>
      <c r="AB146" s="97" t="n">
        <v>0.308647752</v>
      </c>
      <c r="AC146" s="97" t="n">
        <v>0.304079366</v>
      </c>
      <c r="AD146" s="97" t="n">
        <v>0.299805203</v>
      </c>
      <c r="AE146" s="98" t="n">
        <v>0.295698631</v>
      </c>
      <c r="AF146" s="97" t="n">
        <v>4.459028641</v>
      </c>
      <c r="AG146" s="97" t="n">
        <v>4.284187627</v>
      </c>
      <c r="AH146" s="97" t="n">
        <v>4.116202227</v>
      </c>
    </row>
    <row r="147" ht="15.75" customHeight="1" s="120">
      <c r="A147" s="99" t="inlineStr">
        <is>
          <t>Wisconsin</t>
        </is>
      </c>
      <c r="B147" s="96">
        <f>RIGHT(C147,3)</f>
        <v/>
      </c>
      <c r="C147" s="100" t="inlineStr">
        <is>
          <t>Waste - Municipal Solid Waste - CO2</t>
        </is>
      </c>
      <c r="D147" s="100" t="n">
        <v>0.104087453</v>
      </c>
      <c r="E147" s="100" t="n">
        <v>0.042211258</v>
      </c>
      <c r="F147" s="100" t="n">
        <v>0.0544545</v>
      </c>
      <c r="G147" s="100" t="n">
        <v>0.043630288</v>
      </c>
      <c r="H147" s="100" t="n">
        <v>0.07071848</v>
      </c>
      <c r="I147" s="100" t="n">
        <v>0.071438478</v>
      </c>
      <c r="J147" s="100" t="n">
        <v>0.102443797</v>
      </c>
      <c r="K147" s="100" t="n">
        <v>0.069907699</v>
      </c>
      <c r="L147" s="100" t="n">
        <v>0.082623092</v>
      </c>
      <c r="M147" s="100" t="n">
        <v>0.06158571</v>
      </c>
      <c r="N147" s="100" t="n">
        <v>0.079580812</v>
      </c>
      <c r="O147" s="100" t="n">
        <v>0.095429217</v>
      </c>
      <c r="P147" s="100" t="n">
        <v>0.10750587</v>
      </c>
      <c r="Q147" s="100" t="n">
        <v>0.09306779799999999</v>
      </c>
      <c r="R147" s="100" t="n">
        <v>0.081442836</v>
      </c>
      <c r="S147" s="100" t="n">
        <v>0.090567762</v>
      </c>
      <c r="T147" s="100" t="n">
        <v>0.09467827700000001</v>
      </c>
      <c r="U147" s="100" t="n">
        <v>0.089054392</v>
      </c>
      <c r="V147" s="100" t="n">
        <v>0.089066135</v>
      </c>
      <c r="W147" s="100" t="n">
        <v>0.055128729</v>
      </c>
      <c r="X147" s="100" t="n">
        <v>0.060113958</v>
      </c>
      <c r="Y147" s="100" t="n">
        <v>0.061280793</v>
      </c>
      <c r="Z147" s="100" t="n">
        <v>0.062079306</v>
      </c>
      <c r="AA147" s="100" t="n">
        <v>0.06402672700000001</v>
      </c>
      <c r="AB147" s="100" t="n">
        <v>0.066176861</v>
      </c>
      <c r="AC147" s="100" t="n">
        <v>0.068032974</v>
      </c>
      <c r="AD147" s="100" t="n">
        <v>0.068032974</v>
      </c>
      <c r="AE147" s="98" t="n">
        <v>0.068032974</v>
      </c>
      <c r="AF147" s="100" t="n">
        <v>0</v>
      </c>
      <c r="AG147" s="100" t="n">
        <v>0</v>
      </c>
      <c r="AH147" s="100" t="n">
        <v>0</v>
      </c>
    </row>
    <row r="148" ht="15.75" customHeight="1" s="120">
      <c r="A148" s="96" t="inlineStr">
        <is>
          <t>Wisconsin</t>
        </is>
      </c>
      <c r="B148" s="96">
        <f>RIGHT(C148,3)</f>
        <v/>
      </c>
      <c r="C148" s="97" t="inlineStr">
        <is>
          <t>Waste - Municipal Solid Waste - N2O</t>
        </is>
      </c>
      <c r="D148" s="97" t="n">
        <v>0.003784775</v>
      </c>
      <c r="E148" s="97" t="n">
        <v>0.001378739</v>
      </c>
      <c r="F148" s="97" t="n">
        <v>0.001812366</v>
      </c>
      <c r="G148" s="97" t="n">
        <v>0.001351705</v>
      </c>
      <c r="H148" s="97" t="n">
        <v>0.00220355</v>
      </c>
      <c r="I148" s="97" t="n">
        <v>0.00220355</v>
      </c>
      <c r="J148" s="97" t="n">
        <v>0.002938067</v>
      </c>
      <c r="K148" s="97" t="n">
        <v>0.001958351</v>
      </c>
      <c r="L148" s="97" t="n">
        <v>0.002270865</v>
      </c>
      <c r="M148" s="97" t="n">
        <v>0.001622046</v>
      </c>
      <c r="N148" s="97" t="n">
        <v>0.002005931</v>
      </c>
      <c r="O148" s="97" t="n">
        <v>0.002326325</v>
      </c>
      <c r="P148" s="97" t="n">
        <v>0.002570366</v>
      </c>
      <c r="Q148" s="97" t="n">
        <v>0.002217378</v>
      </c>
      <c r="R148" s="97" t="n">
        <v>0.001877881</v>
      </c>
      <c r="S148" s="97" t="n">
        <v>0.001972364</v>
      </c>
      <c r="T148" s="97" t="n">
        <v>0.002066847</v>
      </c>
      <c r="U148" s="97" t="n">
        <v>0.001938487</v>
      </c>
      <c r="V148" s="97" t="n">
        <v>0.001810128</v>
      </c>
      <c r="W148" s="97" t="n">
        <v>0.001135234</v>
      </c>
      <c r="X148" s="97" t="n">
        <v>0.001164187</v>
      </c>
      <c r="Y148" s="97" t="n">
        <v>0.001164187</v>
      </c>
      <c r="Z148" s="97" t="n">
        <v>0.001166511</v>
      </c>
      <c r="AA148" s="97" t="n">
        <v>0.001180965</v>
      </c>
      <c r="AB148" s="97" t="n">
        <v>0.001201181</v>
      </c>
      <c r="AC148" s="97" t="n">
        <v>0.001219631</v>
      </c>
      <c r="AD148" s="97" t="n">
        <v>0.001219631</v>
      </c>
      <c r="AE148" s="98" t="n">
        <v>0.001219631</v>
      </c>
      <c r="AF148" s="97" t="n">
        <v>0</v>
      </c>
      <c r="AG148" s="97" t="n">
        <v>0</v>
      </c>
      <c r="AH148" s="97" t="n">
        <v>0</v>
      </c>
    </row>
    <row r="149" ht="15.75" customHeight="1" s="120">
      <c r="A149" s="99" t="inlineStr">
        <is>
          <t>Wyoming</t>
        </is>
      </c>
      <c r="B149" s="96">
        <f>RIGHT(C149,3)</f>
        <v/>
      </c>
      <c r="C149" s="100" t="inlineStr">
        <is>
          <t>Waste - Municipal Solid Waste - CH4</t>
        </is>
      </c>
      <c r="D149" s="100" t="n">
        <v>0.151585629</v>
      </c>
      <c r="E149" s="100" t="n">
        <v>0.156973303</v>
      </c>
      <c r="F149" s="100" t="n">
        <v>0.162813578</v>
      </c>
      <c r="G149" s="100" t="n">
        <v>0.168445955</v>
      </c>
      <c r="H149" s="100" t="n">
        <v>0.173966804</v>
      </c>
      <c r="I149" s="100" t="n">
        <v>0.184325407</v>
      </c>
      <c r="J149" s="100" t="n">
        <v>0.195316093</v>
      </c>
      <c r="K149" s="100" t="n">
        <v>0.206116825</v>
      </c>
      <c r="L149" s="100" t="n">
        <v>0.216550894</v>
      </c>
      <c r="M149" s="100" t="n">
        <v>0.226778355</v>
      </c>
      <c r="N149" s="100" t="n">
        <v>0.236805874</v>
      </c>
      <c r="O149" s="100" t="n">
        <v>0.246689386</v>
      </c>
      <c r="P149" s="100" t="n">
        <v>0.258677257</v>
      </c>
      <c r="Q149" s="100" t="n">
        <v>0.272882311</v>
      </c>
      <c r="R149" s="100" t="n">
        <v>0.286583236</v>
      </c>
      <c r="S149" s="100" t="n">
        <v>0.299786096</v>
      </c>
      <c r="T149" s="100" t="n">
        <v>0.312654884</v>
      </c>
      <c r="U149" s="100" t="n">
        <v>0.324092613</v>
      </c>
      <c r="V149" s="100" t="n">
        <v>0.337291142</v>
      </c>
      <c r="W149" s="100" t="n">
        <v>0.352215605</v>
      </c>
      <c r="X149" s="100" t="n">
        <v>0.358789905</v>
      </c>
      <c r="Y149" s="100" t="n">
        <v>0.365579579</v>
      </c>
      <c r="Z149" s="100" t="n">
        <v>0.372234807</v>
      </c>
      <c r="AA149" s="100" t="n">
        <v>0.378785986</v>
      </c>
      <c r="AB149" s="100" t="n">
        <v>0.385379942</v>
      </c>
      <c r="AC149" s="100" t="n">
        <v>0.392084605</v>
      </c>
      <c r="AD149" s="100" t="n">
        <v>0.398876706</v>
      </c>
      <c r="AE149" s="98" t="n">
        <v>0.405534314</v>
      </c>
      <c r="AF149" s="100" t="n">
        <v>0.412060093</v>
      </c>
      <c r="AG149" s="100" t="n">
        <v>0.403900757</v>
      </c>
      <c r="AH149" s="100" t="n">
        <v>0.395902986</v>
      </c>
    </row>
    <row r="150" ht="15.75" customHeight="1" s="120">
      <c r="A150" s="96" t="inlineStr">
        <is>
          <t>Wyoming</t>
        </is>
      </c>
      <c r="B150" s="96">
        <f>RIGHT(C150,3)</f>
        <v/>
      </c>
      <c r="C150" s="97" t="inlineStr">
        <is>
          <t>Waste - Municipal Solid Waste - CO2</t>
        </is>
      </c>
      <c r="D150" s="97" t="n">
        <v>0</v>
      </c>
      <c r="E150" s="97" t="n">
        <v>0</v>
      </c>
      <c r="F150" s="97" t="n">
        <v>0</v>
      </c>
      <c r="G150" s="97" t="n">
        <v>0</v>
      </c>
      <c r="H150" s="97" t="n">
        <v>0</v>
      </c>
      <c r="I150" s="97" t="n">
        <v>0</v>
      </c>
      <c r="J150" s="97" t="n">
        <v>0</v>
      </c>
      <c r="K150" s="97" t="n">
        <v>0</v>
      </c>
      <c r="L150" s="97" t="n">
        <v>0</v>
      </c>
      <c r="M150" s="97" t="n">
        <v>0</v>
      </c>
      <c r="N150" s="97" t="n">
        <v>0.00304595</v>
      </c>
      <c r="O150" s="97" t="n">
        <v>0.001732779</v>
      </c>
      <c r="P150" s="97" t="n">
        <v>0</v>
      </c>
      <c r="Q150" s="97" t="n">
        <v>0</v>
      </c>
      <c r="R150" s="97" t="n">
        <v>0</v>
      </c>
      <c r="S150" s="97" t="n">
        <v>0</v>
      </c>
      <c r="T150" s="97" t="n">
        <v>0</v>
      </c>
      <c r="U150" s="97" t="n">
        <v>0</v>
      </c>
      <c r="V150" s="97" t="n">
        <v>0</v>
      </c>
      <c r="W150" s="97" t="n">
        <v>0</v>
      </c>
      <c r="X150" s="97" t="n">
        <v>0</v>
      </c>
      <c r="Y150" s="97" t="n">
        <v>0</v>
      </c>
      <c r="Z150" s="97" t="n">
        <v>0</v>
      </c>
      <c r="AA150" s="97" t="n">
        <v>0</v>
      </c>
      <c r="AB150" s="97" t="n">
        <v>0</v>
      </c>
      <c r="AC150" s="97" t="n">
        <v>0</v>
      </c>
      <c r="AD150" s="97" t="n">
        <v>0</v>
      </c>
      <c r="AE150" s="98" t="n">
        <v>0</v>
      </c>
      <c r="AF150" s="97" t="n">
        <v>0</v>
      </c>
      <c r="AG150" s="97" t="n">
        <v>0</v>
      </c>
      <c r="AH150" s="97" t="n">
        <v>0</v>
      </c>
    </row>
    <row r="151" ht="15.75" customHeight="1" s="120">
      <c r="A151" s="99" t="inlineStr">
        <is>
          <t>Wyoming</t>
        </is>
      </c>
      <c r="B151" s="96">
        <f>RIGHT(C151,3)</f>
        <v/>
      </c>
      <c r="C151" s="100" t="inlineStr">
        <is>
          <t>Waste - Municipal Solid Waste - N2O</t>
        </is>
      </c>
      <c r="D151" s="100" t="n">
        <v>0</v>
      </c>
      <c r="E151" s="100" t="n">
        <v>0</v>
      </c>
      <c r="F151" s="100" t="n">
        <v>0</v>
      </c>
      <c r="G151" s="100" t="n">
        <v>0</v>
      </c>
      <c r="H151" s="100" t="n">
        <v>0</v>
      </c>
      <c r="I151" s="100" t="n">
        <v>0</v>
      </c>
      <c r="J151" s="100" t="n">
        <v>0</v>
      </c>
      <c r="K151" s="100" t="n">
        <v>0</v>
      </c>
      <c r="L151" s="100" t="n">
        <v>0</v>
      </c>
      <c r="M151" s="100" t="n">
        <v>0</v>
      </c>
      <c r="N151" s="101" t="n">
        <v>7.677689999999999e-05</v>
      </c>
      <c r="O151" s="101" t="n">
        <v>4.22408e-05</v>
      </c>
      <c r="P151" s="100" t="n">
        <v>0</v>
      </c>
      <c r="Q151" s="100" t="n">
        <v>0</v>
      </c>
      <c r="R151" s="100" t="n">
        <v>0</v>
      </c>
      <c r="S151" s="100" t="n">
        <v>0</v>
      </c>
      <c r="T151" s="100" t="n">
        <v>0</v>
      </c>
      <c r="U151" s="100" t="n">
        <v>0</v>
      </c>
      <c r="V151" s="100" t="n">
        <v>0</v>
      </c>
      <c r="W151" s="100" t="n">
        <v>0</v>
      </c>
      <c r="X151" s="100" t="n">
        <v>0</v>
      </c>
      <c r="Y151" s="100" t="n">
        <v>0</v>
      </c>
      <c r="Z151" s="100" t="n">
        <v>0</v>
      </c>
      <c r="AA151" s="100" t="n">
        <v>0</v>
      </c>
      <c r="AB151" s="100" t="n">
        <v>0</v>
      </c>
      <c r="AC151" s="100" t="n">
        <v>0</v>
      </c>
      <c r="AD151" s="100" t="n">
        <v>0</v>
      </c>
      <c r="AE151" s="98" t="n">
        <v>0</v>
      </c>
      <c r="AF151" s="100" t="n">
        <v>0</v>
      </c>
      <c r="AG151" s="100" t="n">
        <v>0</v>
      </c>
      <c r="AH151" s="100" t="n">
        <v>0</v>
      </c>
    </row>
    <row r="152" ht="15.75" customHeight="1" s="120">
      <c r="A152" s="104" t="n"/>
      <c r="B152" s="105" t="n"/>
      <c r="C152" s="105" t="n"/>
      <c r="D152" s="121" t="n"/>
      <c r="E152" s="121" t="n"/>
      <c r="F152" s="121" t="n"/>
      <c r="G152" s="121" t="n"/>
      <c r="H152" s="121" t="n"/>
      <c r="I152" s="121" t="n"/>
      <c r="J152" s="121" t="n"/>
      <c r="K152" s="121" t="n"/>
      <c r="L152" s="121" t="n"/>
      <c r="M152" s="121" t="n"/>
      <c r="N152" s="121" t="n"/>
      <c r="O152" s="121" t="n"/>
      <c r="P152" s="121" t="n"/>
      <c r="Q152" s="121" t="n"/>
      <c r="R152" s="121" t="n"/>
      <c r="S152" s="121" t="n"/>
      <c r="T152" s="121" t="n"/>
      <c r="U152" s="121" t="n"/>
      <c r="V152" s="121" t="n"/>
      <c r="W152" s="121" t="n"/>
      <c r="X152" s="121" t="n"/>
      <c r="Y152" s="121" t="n"/>
      <c r="Z152" s="121" t="n"/>
      <c r="AA152" s="121" t="n"/>
      <c r="AB152" s="121" t="n"/>
      <c r="AC152" s="121" t="n"/>
      <c r="AD152" s="122" t="inlineStr">
        <is>
          <t>CH4 tot</t>
        </is>
      </c>
      <c r="AE152" s="123">
        <f>SUMIFS(AE2:AE151,B2:B151,"CH4")</f>
        <v/>
      </c>
      <c r="AF152" s="121" t="n"/>
      <c r="AG152" s="121" t="n"/>
      <c r="AH152" s="124" t="n"/>
    </row>
    <row r="153" ht="15.75" customHeight="1" s="120">
      <c r="A153" s="110" t="n"/>
      <c r="B153" s="111" t="n"/>
      <c r="C153" s="111" t="n"/>
      <c r="D153" s="125" t="n"/>
      <c r="E153" s="125" t="n"/>
      <c r="F153" s="125" t="n"/>
      <c r="G153" s="125" t="n"/>
      <c r="H153" s="125" t="n"/>
      <c r="I153" s="125" t="n"/>
      <c r="J153" s="125" t="n"/>
      <c r="K153" s="125" t="n"/>
      <c r="L153" s="125" t="n"/>
      <c r="M153" s="125" t="n"/>
      <c r="N153" s="125" t="n"/>
      <c r="O153" s="125" t="n"/>
      <c r="P153" s="125" t="n"/>
      <c r="Q153" s="125" t="n"/>
      <c r="R153" s="125" t="n"/>
      <c r="S153" s="125" t="n"/>
      <c r="T153" s="125" t="n"/>
      <c r="U153" s="125" t="n"/>
      <c r="V153" s="125" t="n"/>
      <c r="W153" s="125" t="n"/>
      <c r="X153" s="125" t="n"/>
      <c r="Y153" s="125" t="n"/>
      <c r="Z153" s="125" t="n"/>
      <c r="AA153" s="125" t="n"/>
      <c r="AB153" s="125" t="n"/>
      <c r="AC153" s="125" t="n"/>
      <c r="AD153" s="125" t="n"/>
      <c r="AE153" s="123" t="n"/>
      <c r="AF153" s="125" t="n"/>
      <c r="AG153" s="125" t="n"/>
      <c r="AH153" s="126" t="n"/>
    </row>
    <row r="154" ht="15.75" customHeight="1" s="120">
      <c r="A154" s="104" t="n"/>
      <c r="B154" s="105" t="n"/>
      <c r="C154" s="105" t="n"/>
      <c r="D154" s="121" t="n"/>
      <c r="E154" s="121" t="n"/>
      <c r="F154" s="121" t="n"/>
      <c r="G154" s="121" t="n"/>
      <c r="H154" s="121" t="n"/>
      <c r="I154" s="121" t="n"/>
      <c r="J154" s="121" t="n"/>
      <c r="K154" s="121" t="n"/>
      <c r="L154" s="121" t="n"/>
      <c r="M154" s="121" t="n"/>
      <c r="N154" s="121" t="n"/>
      <c r="O154" s="121" t="n"/>
      <c r="P154" s="121" t="n"/>
      <c r="Q154" s="121" t="n"/>
      <c r="R154" s="121" t="n"/>
      <c r="S154" s="121" t="n"/>
      <c r="T154" s="121" t="n"/>
      <c r="U154" s="121" t="n"/>
      <c r="V154" s="121" t="n"/>
      <c r="W154" s="121" t="n"/>
      <c r="X154" s="121" t="n"/>
      <c r="Y154" s="121" t="n"/>
      <c r="Z154" s="121" t="n"/>
      <c r="AA154" s="121" t="n"/>
      <c r="AB154" s="121" t="n"/>
      <c r="AC154" s="121" t="n"/>
      <c r="AD154" s="121" t="n"/>
      <c r="AE154" s="123" t="n"/>
      <c r="AF154" s="121" t="n"/>
      <c r="AG154" s="121" t="n"/>
      <c r="AH154" s="124" t="n"/>
    </row>
    <row r="155" ht="15.75" customHeight="1" s="120">
      <c r="A155" s="110" t="n"/>
      <c r="B155" s="111" t="n"/>
      <c r="C155" s="111" t="n"/>
      <c r="D155" s="125" t="n"/>
      <c r="E155" s="125" t="n"/>
      <c r="F155" s="125" t="n"/>
      <c r="G155" s="125" t="n"/>
      <c r="H155" s="125" t="n"/>
      <c r="I155" s="125" t="n"/>
      <c r="J155" s="125" t="n"/>
      <c r="K155" s="125" t="n"/>
      <c r="L155" s="125" t="n"/>
      <c r="M155" s="125" t="n"/>
      <c r="N155" s="125" t="n"/>
      <c r="O155" s="125" t="n"/>
      <c r="P155" s="125" t="n"/>
      <c r="Q155" s="125" t="n"/>
      <c r="R155" s="125" t="n"/>
      <c r="S155" s="125" t="n"/>
      <c r="T155" s="125" t="n"/>
      <c r="U155" s="125" t="n"/>
      <c r="V155" s="125" t="n"/>
      <c r="W155" s="125" t="n"/>
      <c r="X155" s="125" t="n"/>
      <c r="Y155" s="125" t="n"/>
      <c r="Z155" s="125" t="n"/>
      <c r="AA155" s="125" t="n"/>
      <c r="AB155" s="125" t="n"/>
      <c r="AC155" s="125" t="n"/>
      <c r="AD155" s="125" t="n"/>
      <c r="AE155" s="123" t="n"/>
      <c r="AF155" s="125" t="n"/>
      <c r="AG155" s="125" t="n"/>
      <c r="AH155" s="126" t="n"/>
    </row>
    <row r="156" ht="15.75" customHeight="1" s="120">
      <c r="A156" s="104" t="n"/>
      <c r="B156" s="105" t="n"/>
      <c r="C156" s="105" t="n"/>
      <c r="D156" s="121" t="n"/>
      <c r="E156" s="121" t="n"/>
      <c r="F156" s="121" t="n"/>
      <c r="G156" s="121" t="n"/>
      <c r="H156" s="121" t="n"/>
      <c r="I156" s="121" t="n"/>
      <c r="J156" s="121" t="n"/>
      <c r="K156" s="121" t="n"/>
      <c r="L156" s="121" t="n"/>
      <c r="M156" s="121" t="n"/>
      <c r="N156" s="121" t="n"/>
      <c r="O156" s="121" t="n"/>
      <c r="P156" s="121" t="n"/>
      <c r="Q156" s="121" t="n"/>
      <c r="R156" s="121" t="n"/>
      <c r="S156" s="121" t="n"/>
      <c r="T156" s="121" t="n"/>
      <c r="U156" s="121" t="n"/>
      <c r="V156" s="121" t="n"/>
      <c r="W156" s="121" t="n"/>
      <c r="X156" s="121" t="n"/>
      <c r="Y156" s="121" t="n"/>
      <c r="Z156" s="121" t="n"/>
      <c r="AA156" s="121" t="n"/>
      <c r="AB156" s="121" t="n"/>
      <c r="AC156" s="121" t="n"/>
      <c r="AD156" s="121" t="n"/>
      <c r="AE156" s="123" t="n"/>
      <c r="AF156" s="121" t="n"/>
      <c r="AG156" s="121" t="n"/>
      <c r="AH156" s="124" t="n"/>
    </row>
    <row r="157" ht="15.75" customHeight="1" s="120">
      <c r="A157" s="110" t="n"/>
      <c r="B157" s="111" t="n"/>
      <c r="C157" s="111" t="n"/>
      <c r="D157" s="125" t="n"/>
      <c r="E157" s="125" t="n"/>
      <c r="F157" s="125" t="n"/>
      <c r="G157" s="125" t="n"/>
      <c r="H157" s="125" t="n"/>
      <c r="I157" s="125" t="n"/>
      <c r="J157" s="125" t="n"/>
      <c r="K157" s="125" t="n"/>
      <c r="L157" s="125" t="n"/>
      <c r="M157" s="125" t="n"/>
      <c r="N157" s="125" t="n"/>
      <c r="O157" s="125" t="n"/>
      <c r="P157" s="125" t="n"/>
      <c r="Q157" s="125" t="n"/>
      <c r="R157" s="125" t="n"/>
      <c r="S157" s="125" t="n"/>
      <c r="T157" s="125" t="n"/>
      <c r="U157" s="125" t="n"/>
      <c r="V157" s="125" t="n"/>
      <c r="W157" s="125" t="n"/>
      <c r="X157" s="125" t="n"/>
      <c r="Y157" s="125" t="n"/>
      <c r="Z157" s="125" t="n"/>
      <c r="AA157" s="125" t="n"/>
      <c r="AB157" s="125" t="n"/>
      <c r="AC157" s="125" t="n"/>
      <c r="AD157" s="125" t="n"/>
      <c r="AE157" s="123" t="n"/>
      <c r="AF157" s="125" t="n"/>
      <c r="AG157" s="125" t="n"/>
      <c r="AH157" s="126" t="n"/>
    </row>
    <row r="158" ht="15.75" customHeight="1" s="120">
      <c r="A158" s="104" t="n"/>
      <c r="B158" s="105" t="n"/>
      <c r="C158" s="105" t="n"/>
      <c r="D158" s="121" t="n"/>
      <c r="E158" s="121" t="n"/>
      <c r="F158" s="121" t="n"/>
      <c r="G158" s="121" t="n"/>
      <c r="H158" s="121" t="n"/>
      <c r="I158" s="121" t="n"/>
      <c r="J158" s="121" t="n"/>
      <c r="K158" s="121" t="n"/>
      <c r="L158" s="121" t="n"/>
      <c r="M158" s="121" t="n"/>
      <c r="N158" s="121" t="n"/>
      <c r="O158" s="121" t="n"/>
      <c r="P158" s="121" t="n"/>
      <c r="Q158" s="121" t="n"/>
      <c r="R158" s="121" t="n"/>
      <c r="S158" s="121" t="n"/>
      <c r="T158" s="121" t="n"/>
      <c r="U158" s="121" t="n"/>
      <c r="V158" s="121" t="n"/>
      <c r="W158" s="121" t="n"/>
      <c r="X158" s="121" t="n"/>
      <c r="Y158" s="121" t="n"/>
      <c r="Z158" s="121" t="n"/>
      <c r="AA158" s="121" t="n"/>
      <c r="AB158" s="121" t="n"/>
      <c r="AC158" s="121" t="n"/>
      <c r="AD158" s="121" t="n"/>
      <c r="AE158" s="123" t="n"/>
      <c r="AF158" s="121" t="n"/>
      <c r="AG158" s="121" t="n"/>
      <c r="AH158" s="124" t="n"/>
    </row>
    <row r="159" ht="15.75" customHeight="1" s="120">
      <c r="A159" s="110" t="n"/>
      <c r="B159" s="111" t="n"/>
      <c r="C159" s="111" t="n"/>
      <c r="D159" s="125" t="n"/>
      <c r="E159" s="125" t="n"/>
      <c r="F159" s="125" t="n"/>
      <c r="G159" s="125" t="n"/>
      <c r="H159" s="125" t="n"/>
      <c r="I159" s="125" t="n"/>
      <c r="J159" s="125" t="n"/>
      <c r="K159" s="125" t="n"/>
      <c r="L159" s="125" t="n"/>
      <c r="M159" s="125" t="n"/>
      <c r="N159" s="125" t="n"/>
      <c r="O159" s="125" t="n"/>
      <c r="P159" s="125" t="n"/>
      <c r="Q159" s="125" t="n"/>
      <c r="R159" s="125" t="n"/>
      <c r="S159" s="125" t="n"/>
      <c r="T159" s="125" t="n"/>
      <c r="U159" s="125" t="n"/>
      <c r="V159" s="125" t="n"/>
      <c r="W159" s="125" t="n"/>
      <c r="X159" s="125" t="n"/>
      <c r="Y159" s="125" t="n"/>
      <c r="Z159" s="125" t="n"/>
      <c r="AA159" s="125" t="n"/>
      <c r="AB159" s="125" t="n"/>
      <c r="AC159" s="125" t="n"/>
      <c r="AD159" s="125" t="n"/>
      <c r="AE159" s="123" t="n"/>
      <c r="AF159" s="125" t="n"/>
      <c r="AG159" s="125" t="n"/>
      <c r="AH159" s="126" t="n"/>
    </row>
    <row r="160" ht="15.75" customHeight="1" s="120">
      <c r="A160" s="104" t="n"/>
      <c r="B160" s="105" t="n"/>
      <c r="C160" s="105" t="n"/>
      <c r="D160" s="121" t="n"/>
      <c r="E160" s="121" t="n"/>
      <c r="F160" s="121" t="n"/>
      <c r="G160" s="121" t="n"/>
      <c r="H160" s="121" t="n"/>
      <c r="I160" s="121" t="n"/>
      <c r="J160" s="121" t="n"/>
      <c r="K160" s="121" t="n"/>
      <c r="L160" s="121" t="n"/>
      <c r="M160" s="121" t="n"/>
      <c r="N160" s="121" t="n"/>
      <c r="O160" s="121" t="n"/>
      <c r="P160" s="121" t="n"/>
      <c r="Q160" s="121" t="n"/>
      <c r="R160" s="121" t="n"/>
      <c r="S160" s="121" t="n"/>
      <c r="T160" s="121" t="n"/>
      <c r="U160" s="121" t="n"/>
      <c r="V160" s="121" t="n"/>
      <c r="W160" s="121" t="n"/>
      <c r="X160" s="121" t="n"/>
      <c r="Y160" s="121" t="n"/>
      <c r="Z160" s="121" t="n"/>
      <c r="AA160" s="121" t="n"/>
      <c r="AB160" s="121" t="n"/>
      <c r="AC160" s="121" t="n"/>
      <c r="AD160" s="121" t="n"/>
      <c r="AE160" s="123" t="n"/>
      <c r="AF160" s="121" t="n"/>
      <c r="AG160" s="121" t="n"/>
      <c r="AH160" s="124" t="n"/>
    </row>
    <row r="161" ht="15.75" customHeight="1" s="120">
      <c r="A161" s="110" t="n"/>
      <c r="B161" s="111" t="n"/>
      <c r="C161" s="111" t="n"/>
      <c r="D161" s="125" t="n"/>
      <c r="E161" s="125" t="n"/>
      <c r="F161" s="125" t="n"/>
      <c r="G161" s="125" t="n"/>
      <c r="H161" s="125" t="n"/>
      <c r="I161" s="125" t="n"/>
      <c r="J161" s="125" t="n"/>
      <c r="K161" s="125" t="n"/>
      <c r="L161" s="125" t="n"/>
      <c r="M161" s="125" t="n"/>
      <c r="N161" s="125" t="n"/>
      <c r="O161" s="125" t="n"/>
      <c r="P161" s="125" t="n"/>
      <c r="Q161" s="125" t="n"/>
      <c r="R161" s="125" t="n"/>
      <c r="S161" s="125" t="n"/>
      <c r="T161" s="125" t="n"/>
      <c r="U161" s="125" t="n"/>
      <c r="V161" s="125" t="n"/>
      <c r="W161" s="125" t="n"/>
      <c r="X161" s="125" t="n"/>
      <c r="Y161" s="125" t="n"/>
      <c r="Z161" s="125" t="n"/>
      <c r="AA161" s="125" t="n"/>
      <c r="AB161" s="125" t="n"/>
      <c r="AC161" s="125" t="n"/>
      <c r="AD161" s="125" t="n"/>
      <c r="AE161" s="123" t="n"/>
      <c r="AF161" s="125" t="n"/>
      <c r="AG161" s="125" t="n"/>
      <c r="AH161" s="126" t="n"/>
    </row>
    <row r="162" ht="15.75" customHeight="1" s="120">
      <c r="A162" s="104" t="n"/>
      <c r="B162" s="105" t="n"/>
      <c r="C162" s="105" t="n"/>
      <c r="D162" s="121" t="n"/>
      <c r="E162" s="121" t="n"/>
      <c r="F162" s="121" t="n"/>
      <c r="G162" s="121" t="n"/>
      <c r="H162" s="121" t="n"/>
      <c r="I162" s="121" t="n"/>
      <c r="J162" s="121" t="n"/>
      <c r="K162" s="121" t="n"/>
      <c r="L162" s="121" t="n"/>
      <c r="M162" s="121" t="n"/>
      <c r="N162" s="121" t="n"/>
      <c r="O162" s="121" t="n"/>
      <c r="P162" s="121" t="n"/>
      <c r="Q162" s="121" t="n"/>
      <c r="R162" s="121" t="n"/>
      <c r="S162" s="121" t="n"/>
      <c r="T162" s="121" t="n"/>
      <c r="U162" s="121" t="n"/>
      <c r="V162" s="121" t="n"/>
      <c r="W162" s="121" t="n"/>
      <c r="X162" s="121" t="n"/>
      <c r="Y162" s="121" t="n"/>
      <c r="Z162" s="121" t="n"/>
      <c r="AA162" s="121" t="n"/>
      <c r="AB162" s="121" t="n"/>
      <c r="AC162" s="121" t="n"/>
      <c r="AD162" s="121" t="n"/>
      <c r="AE162" s="123" t="n"/>
      <c r="AF162" s="121" t="n"/>
      <c r="AG162" s="121" t="n"/>
      <c r="AH162" s="124" t="n"/>
    </row>
    <row r="163" ht="15.75" customHeight="1" s="120">
      <c r="A163" s="110" t="n"/>
      <c r="B163" s="111" t="n"/>
      <c r="C163" s="111" t="n"/>
      <c r="D163" s="125" t="n"/>
      <c r="E163" s="125" t="n"/>
      <c r="F163" s="125" t="n"/>
      <c r="G163" s="125" t="n"/>
      <c r="H163" s="125" t="n"/>
      <c r="I163" s="125" t="n"/>
      <c r="J163" s="125" t="n"/>
      <c r="K163" s="125" t="n"/>
      <c r="L163" s="125" t="n"/>
      <c r="M163" s="125" t="n"/>
      <c r="N163" s="125" t="n"/>
      <c r="O163" s="125" t="n"/>
      <c r="P163" s="125" t="n"/>
      <c r="Q163" s="125" t="n"/>
      <c r="R163" s="125" t="n"/>
      <c r="S163" s="125" t="n"/>
      <c r="T163" s="125" t="n"/>
      <c r="U163" s="125" t="n"/>
      <c r="V163" s="125" t="n"/>
      <c r="W163" s="125" t="n"/>
      <c r="X163" s="125" t="n"/>
      <c r="Y163" s="125" t="n"/>
      <c r="Z163" s="125" t="n"/>
      <c r="AA163" s="125" t="n"/>
      <c r="AB163" s="125" t="n"/>
      <c r="AC163" s="125" t="n"/>
      <c r="AD163" s="125" t="n"/>
      <c r="AE163" s="123" t="n"/>
      <c r="AF163" s="125" t="n"/>
      <c r="AG163" s="125" t="n"/>
      <c r="AH163" s="126" t="n"/>
    </row>
    <row r="164" ht="15.75" customHeight="1" s="120">
      <c r="A164" s="104" t="n"/>
      <c r="B164" s="105" t="n"/>
      <c r="C164" s="105" t="n"/>
      <c r="D164" s="121" t="n"/>
      <c r="E164" s="121" t="n"/>
      <c r="F164" s="121" t="n"/>
      <c r="G164" s="121" t="n"/>
      <c r="H164" s="121" t="n"/>
      <c r="I164" s="121" t="n"/>
      <c r="J164" s="121" t="n"/>
      <c r="K164" s="121" t="n"/>
      <c r="L164" s="121" t="n"/>
      <c r="M164" s="121" t="n"/>
      <c r="N164" s="121" t="n"/>
      <c r="O164" s="121" t="n"/>
      <c r="P164" s="121" t="n"/>
      <c r="Q164" s="121" t="n"/>
      <c r="R164" s="121" t="n"/>
      <c r="S164" s="121" t="n"/>
      <c r="T164" s="121" t="n"/>
      <c r="U164" s="121" t="n"/>
      <c r="V164" s="121" t="n"/>
      <c r="W164" s="121" t="n"/>
      <c r="X164" s="121" t="n"/>
      <c r="Y164" s="121" t="n"/>
      <c r="Z164" s="121" t="n"/>
      <c r="AA164" s="121" t="n"/>
      <c r="AB164" s="121" t="n"/>
      <c r="AC164" s="121" t="n"/>
      <c r="AD164" s="121" t="n"/>
      <c r="AE164" s="123" t="n"/>
      <c r="AF164" s="121" t="n"/>
      <c r="AG164" s="121" t="n"/>
      <c r="AH164" s="124" t="n"/>
    </row>
    <row r="165" ht="15.75" customHeight="1" s="120">
      <c r="A165" s="110" t="n"/>
      <c r="B165" s="111" t="n"/>
      <c r="C165" s="111" t="n"/>
      <c r="D165" s="125" t="n"/>
      <c r="E165" s="125" t="n"/>
      <c r="F165" s="125" t="n"/>
      <c r="G165" s="125" t="n"/>
      <c r="H165" s="125" t="n"/>
      <c r="I165" s="125" t="n"/>
      <c r="J165" s="125" t="n"/>
      <c r="K165" s="125" t="n"/>
      <c r="L165" s="125" t="n"/>
      <c r="M165" s="125" t="n"/>
      <c r="N165" s="125" t="n"/>
      <c r="O165" s="125" t="n"/>
      <c r="P165" s="125" t="n"/>
      <c r="Q165" s="125" t="n"/>
      <c r="R165" s="125" t="n"/>
      <c r="S165" s="125" t="n"/>
      <c r="T165" s="125" t="n"/>
      <c r="U165" s="125" t="n"/>
      <c r="V165" s="125" t="n"/>
      <c r="W165" s="125" t="n"/>
      <c r="X165" s="125" t="n"/>
      <c r="Y165" s="125" t="n"/>
      <c r="Z165" s="125" t="n"/>
      <c r="AA165" s="125" t="n"/>
      <c r="AB165" s="125" t="n"/>
      <c r="AC165" s="125" t="n"/>
      <c r="AD165" s="125" t="n"/>
      <c r="AE165" s="123" t="n"/>
      <c r="AF165" s="125" t="n"/>
      <c r="AG165" s="125" t="n"/>
      <c r="AH165" s="126" t="n"/>
    </row>
    <row r="166" ht="15.75" customHeight="1" s="120">
      <c r="A166" s="104" t="n"/>
      <c r="B166" s="105" t="n"/>
      <c r="C166" s="105" t="n"/>
      <c r="D166" s="121" t="n"/>
      <c r="E166" s="121" t="n"/>
      <c r="F166" s="121" t="n"/>
      <c r="G166" s="121" t="n"/>
      <c r="H166" s="121" t="n"/>
      <c r="I166" s="121" t="n"/>
      <c r="J166" s="121" t="n"/>
      <c r="K166" s="121" t="n"/>
      <c r="L166" s="121" t="n"/>
      <c r="M166" s="121" t="n"/>
      <c r="N166" s="121" t="n"/>
      <c r="O166" s="121" t="n"/>
      <c r="P166" s="121" t="n"/>
      <c r="Q166" s="121" t="n"/>
      <c r="R166" s="121" t="n"/>
      <c r="S166" s="121" t="n"/>
      <c r="T166" s="121" t="n"/>
      <c r="U166" s="121" t="n"/>
      <c r="V166" s="121" t="n"/>
      <c r="W166" s="121" t="n"/>
      <c r="X166" s="121" t="n"/>
      <c r="Y166" s="121" t="n"/>
      <c r="Z166" s="121" t="n"/>
      <c r="AA166" s="121" t="n"/>
      <c r="AB166" s="121" t="n"/>
      <c r="AC166" s="121" t="n"/>
      <c r="AD166" s="121" t="n"/>
      <c r="AE166" s="123" t="n"/>
      <c r="AF166" s="121" t="n"/>
      <c r="AG166" s="121" t="n"/>
      <c r="AH166" s="124" t="n"/>
    </row>
    <row r="167" ht="15.75" customHeight="1" s="120">
      <c r="A167" s="110" t="n"/>
      <c r="B167" s="111" t="n"/>
      <c r="C167" s="111" t="n"/>
      <c r="D167" s="125" t="n"/>
      <c r="E167" s="125" t="n"/>
      <c r="F167" s="125" t="n"/>
      <c r="G167" s="125" t="n"/>
      <c r="H167" s="125" t="n"/>
      <c r="I167" s="125" t="n"/>
      <c r="J167" s="125" t="n"/>
      <c r="K167" s="125" t="n"/>
      <c r="L167" s="125" t="n"/>
      <c r="M167" s="125" t="n"/>
      <c r="N167" s="125" t="n"/>
      <c r="O167" s="125" t="n"/>
      <c r="P167" s="125" t="n"/>
      <c r="Q167" s="125" t="n"/>
      <c r="R167" s="125" t="n"/>
      <c r="S167" s="125" t="n"/>
      <c r="T167" s="125" t="n"/>
      <c r="U167" s="125" t="n"/>
      <c r="V167" s="125" t="n"/>
      <c r="W167" s="125" t="n"/>
      <c r="X167" s="125" t="n"/>
      <c r="Y167" s="125" t="n"/>
      <c r="Z167" s="125" t="n"/>
      <c r="AA167" s="125" t="n"/>
      <c r="AB167" s="125" t="n"/>
      <c r="AC167" s="125" t="n"/>
      <c r="AD167" s="125" t="n"/>
      <c r="AE167" s="123" t="n"/>
      <c r="AF167" s="125" t="n"/>
      <c r="AG167" s="125" t="n"/>
      <c r="AH167" s="126" t="n"/>
    </row>
    <row r="168" ht="15.75" customHeight="1" s="120">
      <c r="A168" s="104" t="n"/>
      <c r="B168" s="105" t="n"/>
      <c r="C168" s="105" t="n"/>
      <c r="D168" s="121" t="n"/>
      <c r="E168" s="121" t="n"/>
      <c r="F168" s="121" t="n"/>
      <c r="G168" s="121" t="n"/>
      <c r="H168" s="121" t="n"/>
      <c r="I168" s="121" t="n"/>
      <c r="J168" s="121" t="n"/>
      <c r="K168" s="121" t="n"/>
      <c r="L168" s="121" t="n"/>
      <c r="M168" s="121" t="n"/>
      <c r="N168" s="121" t="n"/>
      <c r="O168" s="121" t="n"/>
      <c r="P168" s="121" t="n"/>
      <c r="Q168" s="121" t="n"/>
      <c r="R168" s="121" t="n"/>
      <c r="S168" s="121" t="n"/>
      <c r="T168" s="121" t="n"/>
      <c r="U168" s="121" t="n"/>
      <c r="V168" s="121" t="n"/>
      <c r="W168" s="121" t="n"/>
      <c r="X168" s="121" t="n"/>
      <c r="Y168" s="121" t="n"/>
      <c r="Z168" s="121" t="n"/>
      <c r="AA168" s="121" t="n"/>
      <c r="AB168" s="121" t="n"/>
      <c r="AC168" s="121" t="n"/>
      <c r="AD168" s="121" t="n"/>
      <c r="AE168" s="123" t="n"/>
      <c r="AF168" s="121" t="n"/>
      <c r="AG168" s="121" t="n"/>
      <c r="AH168" s="124" t="n"/>
    </row>
    <row r="169" ht="15.75" customHeight="1" s="120">
      <c r="A169" s="110" t="n"/>
      <c r="B169" s="111" t="n"/>
      <c r="C169" s="111" t="n"/>
      <c r="D169" s="125" t="n"/>
      <c r="E169" s="125" t="n"/>
      <c r="F169" s="125" t="n"/>
      <c r="G169" s="125" t="n"/>
      <c r="H169" s="125" t="n"/>
      <c r="I169" s="125" t="n"/>
      <c r="J169" s="125" t="n"/>
      <c r="K169" s="125" t="n"/>
      <c r="L169" s="125" t="n"/>
      <c r="M169" s="125" t="n"/>
      <c r="N169" s="125" t="n"/>
      <c r="O169" s="125" t="n"/>
      <c r="P169" s="125" t="n"/>
      <c r="Q169" s="125" t="n"/>
      <c r="R169" s="125" t="n"/>
      <c r="S169" s="125" t="n"/>
      <c r="T169" s="125" t="n"/>
      <c r="U169" s="125" t="n"/>
      <c r="V169" s="125" t="n"/>
      <c r="W169" s="125" t="n"/>
      <c r="X169" s="125" t="n"/>
      <c r="Y169" s="125" t="n"/>
      <c r="Z169" s="125" t="n"/>
      <c r="AA169" s="125" t="n"/>
      <c r="AB169" s="125" t="n"/>
      <c r="AC169" s="125" t="n"/>
      <c r="AD169" s="125" t="n"/>
      <c r="AE169" s="123" t="n"/>
      <c r="AF169" s="125" t="n"/>
      <c r="AG169" s="125" t="n"/>
      <c r="AH169" s="126" t="n"/>
    </row>
    <row r="170" ht="15.75" customHeight="1" s="120">
      <c r="A170" s="104" t="n"/>
      <c r="B170" s="105" t="n"/>
      <c r="C170" s="105" t="n"/>
      <c r="D170" s="121" t="n"/>
      <c r="E170" s="121" t="n"/>
      <c r="F170" s="121" t="n"/>
      <c r="G170" s="121" t="n"/>
      <c r="H170" s="121" t="n"/>
      <c r="I170" s="121" t="n"/>
      <c r="J170" s="121" t="n"/>
      <c r="K170" s="121" t="n"/>
      <c r="L170" s="121" t="n"/>
      <c r="M170" s="121" t="n"/>
      <c r="N170" s="121" t="n"/>
      <c r="O170" s="121" t="n"/>
      <c r="P170" s="121" t="n"/>
      <c r="Q170" s="121" t="n"/>
      <c r="R170" s="121" t="n"/>
      <c r="S170" s="121" t="n"/>
      <c r="T170" s="121" t="n"/>
      <c r="U170" s="121" t="n"/>
      <c r="V170" s="121" t="n"/>
      <c r="W170" s="121" t="n"/>
      <c r="X170" s="121" t="n"/>
      <c r="Y170" s="121" t="n"/>
      <c r="Z170" s="121" t="n"/>
      <c r="AA170" s="121" t="n"/>
      <c r="AB170" s="121" t="n"/>
      <c r="AC170" s="121" t="n"/>
      <c r="AD170" s="121" t="n"/>
      <c r="AE170" s="123" t="n"/>
      <c r="AF170" s="121" t="n"/>
      <c r="AG170" s="121" t="n"/>
      <c r="AH170" s="124" t="n"/>
    </row>
    <row r="171" ht="15.75" customHeight="1" s="120">
      <c r="A171" s="110" t="n"/>
      <c r="B171" s="111" t="n"/>
      <c r="C171" s="111" t="n"/>
      <c r="D171" s="125" t="n"/>
      <c r="E171" s="125" t="n"/>
      <c r="F171" s="125" t="n"/>
      <c r="G171" s="125" t="n"/>
      <c r="H171" s="125" t="n"/>
      <c r="I171" s="125" t="n"/>
      <c r="J171" s="125" t="n"/>
      <c r="K171" s="125" t="n"/>
      <c r="L171" s="125" t="n"/>
      <c r="M171" s="125" t="n"/>
      <c r="N171" s="125" t="n"/>
      <c r="O171" s="125" t="n"/>
      <c r="P171" s="125" t="n"/>
      <c r="Q171" s="125" t="n"/>
      <c r="R171" s="125" t="n"/>
      <c r="S171" s="125" t="n"/>
      <c r="T171" s="125" t="n"/>
      <c r="U171" s="125" t="n"/>
      <c r="V171" s="125" t="n"/>
      <c r="W171" s="125" t="n"/>
      <c r="X171" s="125" t="n"/>
      <c r="Y171" s="125" t="n"/>
      <c r="Z171" s="125" t="n"/>
      <c r="AA171" s="125" t="n"/>
      <c r="AB171" s="125" t="n"/>
      <c r="AC171" s="125" t="n"/>
      <c r="AD171" s="125" t="n"/>
      <c r="AE171" s="123" t="n"/>
      <c r="AF171" s="125" t="n"/>
      <c r="AG171" s="125" t="n"/>
      <c r="AH171" s="126" t="n"/>
    </row>
    <row r="172" ht="15.75" customHeight="1" s="120">
      <c r="A172" s="104" t="n"/>
      <c r="B172" s="105" t="n"/>
      <c r="C172" s="105" t="n"/>
      <c r="D172" s="121" t="n"/>
      <c r="E172" s="121" t="n"/>
      <c r="F172" s="121" t="n"/>
      <c r="G172" s="121" t="n"/>
      <c r="H172" s="121" t="n"/>
      <c r="I172" s="121" t="n"/>
      <c r="J172" s="121" t="n"/>
      <c r="K172" s="121" t="n"/>
      <c r="L172" s="121" t="n"/>
      <c r="M172" s="121" t="n"/>
      <c r="N172" s="121" t="n"/>
      <c r="O172" s="121" t="n"/>
      <c r="P172" s="121" t="n"/>
      <c r="Q172" s="121" t="n"/>
      <c r="R172" s="121" t="n"/>
      <c r="S172" s="121" t="n"/>
      <c r="T172" s="121" t="n"/>
      <c r="U172" s="121" t="n"/>
      <c r="V172" s="121" t="n"/>
      <c r="W172" s="121" t="n"/>
      <c r="X172" s="121" t="n"/>
      <c r="Y172" s="121" t="n"/>
      <c r="Z172" s="121" t="n"/>
      <c r="AA172" s="121" t="n"/>
      <c r="AB172" s="121" t="n"/>
      <c r="AC172" s="121" t="n"/>
      <c r="AD172" s="121" t="n"/>
      <c r="AE172" s="123" t="n"/>
      <c r="AF172" s="121" t="n"/>
      <c r="AG172" s="121" t="n"/>
      <c r="AH172" s="124" t="n"/>
    </row>
    <row r="173" ht="15.75" customHeight="1" s="120">
      <c r="A173" s="110" t="n"/>
      <c r="B173" s="111" t="n"/>
      <c r="C173" s="111" t="n"/>
      <c r="D173" s="125" t="n"/>
      <c r="E173" s="125" t="n"/>
      <c r="F173" s="125" t="n"/>
      <c r="G173" s="125" t="n"/>
      <c r="H173" s="125" t="n"/>
      <c r="I173" s="125" t="n"/>
      <c r="J173" s="125" t="n"/>
      <c r="K173" s="125" t="n"/>
      <c r="L173" s="125" t="n"/>
      <c r="M173" s="125" t="n"/>
      <c r="N173" s="125" t="n"/>
      <c r="O173" s="125" t="n"/>
      <c r="P173" s="125" t="n"/>
      <c r="Q173" s="125" t="n"/>
      <c r="R173" s="125" t="n"/>
      <c r="S173" s="125" t="n"/>
      <c r="T173" s="125" t="n"/>
      <c r="U173" s="125" t="n"/>
      <c r="V173" s="125" t="n"/>
      <c r="W173" s="125" t="n"/>
      <c r="X173" s="125" t="n"/>
      <c r="Y173" s="125" t="n"/>
      <c r="Z173" s="125" t="n"/>
      <c r="AA173" s="125" t="n"/>
      <c r="AB173" s="125" t="n"/>
      <c r="AC173" s="125" t="n"/>
      <c r="AD173" s="125" t="n"/>
      <c r="AE173" s="123" t="n"/>
      <c r="AF173" s="125" t="n"/>
      <c r="AG173" s="125" t="n"/>
      <c r="AH173" s="126" t="n"/>
    </row>
    <row r="174" ht="15.75" customHeight="1" s="120">
      <c r="A174" s="104" t="n"/>
      <c r="B174" s="105" t="n"/>
      <c r="C174" s="105" t="n"/>
      <c r="D174" s="121" t="n"/>
      <c r="E174" s="121" t="n"/>
      <c r="F174" s="121" t="n"/>
      <c r="G174" s="121" t="n"/>
      <c r="H174" s="121" t="n"/>
      <c r="I174" s="121" t="n"/>
      <c r="J174" s="121" t="n"/>
      <c r="K174" s="121" t="n"/>
      <c r="L174" s="121" t="n"/>
      <c r="M174" s="121" t="n"/>
      <c r="N174" s="121" t="n"/>
      <c r="O174" s="121" t="n"/>
      <c r="P174" s="121" t="n"/>
      <c r="Q174" s="121" t="n"/>
      <c r="R174" s="121" t="n"/>
      <c r="S174" s="121" t="n"/>
      <c r="T174" s="121" t="n"/>
      <c r="U174" s="121" t="n"/>
      <c r="V174" s="121" t="n"/>
      <c r="W174" s="121" t="n"/>
      <c r="X174" s="121" t="n"/>
      <c r="Y174" s="121" t="n"/>
      <c r="Z174" s="121" t="n"/>
      <c r="AA174" s="121" t="n"/>
      <c r="AB174" s="121" t="n"/>
      <c r="AC174" s="121" t="n"/>
      <c r="AD174" s="121" t="n"/>
      <c r="AE174" s="123" t="n"/>
      <c r="AF174" s="121" t="n"/>
      <c r="AG174" s="121" t="n"/>
      <c r="AH174" s="124" t="n"/>
    </row>
    <row r="175" ht="15.75" customHeight="1" s="120">
      <c r="A175" s="110" t="n"/>
      <c r="B175" s="111" t="n"/>
      <c r="C175" s="111" t="n"/>
      <c r="D175" s="125" t="n"/>
      <c r="E175" s="125" t="n"/>
      <c r="F175" s="125" t="n"/>
      <c r="G175" s="125" t="n"/>
      <c r="H175" s="125" t="n"/>
      <c r="I175" s="125" t="n"/>
      <c r="J175" s="125" t="n"/>
      <c r="K175" s="125" t="n"/>
      <c r="L175" s="125" t="n"/>
      <c r="M175" s="125" t="n"/>
      <c r="N175" s="125" t="n"/>
      <c r="O175" s="125" t="n"/>
      <c r="P175" s="125" t="n"/>
      <c r="Q175" s="125" t="n"/>
      <c r="R175" s="125" t="n"/>
      <c r="S175" s="125" t="n"/>
      <c r="T175" s="125" t="n"/>
      <c r="U175" s="125" t="n"/>
      <c r="V175" s="125" t="n"/>
      <c r="W175" s="125" t="n"/>
      <c r="X175" s="125" t="n"/>
      <c r="Y175" s="125" t="n"/>
      <c r="Z175" s="125" t="n"/>
      <c r="AA175" s="125" t="n"/>
      <c r="AB175" s="125" t="n"/>
      <c r="AC175" s="125" t="n"/>
      <c r="AD175" s="125" t="n"/>
      <c r="AE175" s="123" t="n"/>
      <c r="AF175" s="125" t="n"/>
      <c r="AG175" s="125" t="n"/>
      <c r="AH175" s="126" t="n"/>
    </row>
    <row r="176" ht="15.75" customHeight="1" s="120">
      <c r="A176" s="104" t="n"/>
      <c r="B176" s="105" t="n"/>
      <c r="C176" s="105" t="n"/>
      <c r="D176" s="121" t="n"/>
      <c r="E176" s="121" t="n"/>
      <c r="F176" s="121" t="n"/>
      <c r="G176" s="121" t="n"/>
      <c r="H176" s="121" t="n"/>
      <c r="I176" s="121" t="n"/>
      <c r="J176" s="121" t="n"/>
      <c r="K176" s="121" t="n"/>
      <c r="L176" s="121" t="n"/>
      <c r="M176" s="121" t="n"/>
      <c r="N176" s="121" t="n"/>
      <c r="O176" s="121" t="n"/>
      <c r="P176" s="121" t="n"/>
      <c r="Q176" s="121" t="n"/>
      <c r="R176" s="121" t="n"/>
      <c r="S176" s="121" t="n"/>
      <c r="T176" s="121" t="n"/>
      <c r="U176" s="121" t="n"/>
      <c r="V176" s="121" t="n"/>
      <c r="W176" s="121" t="n"/>
      <c r="X176" s="121" t="n"/>
      <c r="Y176" s="121" t="n"/>
      <c r="Z176" s="121" t="n"/>
      <c r="AA176" s="121" t="n"/>
      <c r="AB176" s="121" t="n"/>
      <c r="AC176" s="121" t="n"/>
      <c r="AD176" s="121" t="n"/>
      <c r="AE176" s="123" t="n"/>
      <c r="AF176" s="121" t="n"/>
      <c r="AG176" s="121" t="n"/>
      <c r="AH176" s="124" t="n"/>
    </row>
    <row r="177" ht="15.75" customHeight="1" s="120">
      <c r="A177" s="110" t="n"/>
      <c r="B177" s="111" t="n"/>
      <c r="C177" s="111" t="n"/>
      <c r="D177" s="125" t="n"/>
      <c r="E177" s="125" t="n"/>
      <c r="F177" s="125" t="n"/>
      <c r="G177" s="125" t="n"/>
      <c r="H177" s="125" t="n"/>
      <c r="I177" s="125" t="n"/>
      <c r="J177" s="125" t="n"/>
      <c r="K177" s="125" t="n"/>
      <c r="L177" s="125" t="n"/>
      <c r="M177" s="125" t="n"/>
      <c r="N177" s="125" t="n"/>
      <c r="O177" s="125" t="n"/>
      <c r="P177" s="125" t="n"/>
      <c r="Q177" s="125" t="n"/>
      <c r="R177" s="125" t="n"/>
      <c r="S177" s="125" t="n"/>
      <c r="T177" s="125" t="n"/>
      <c r="U177" s="125" t="n"/>
      <c r="V177" s="125" t="n"/>
      <c r="W177" s="125" t="n"/>
      <c r="X177" s="125" t="n"/>
      <c r="Y177" s="125" t="n"/>
      <c r="Z177" s="125" t="n"/>
      <c r="AA177" s="125" t="n"/>
      <c r="AB177" s="125" t="n"/>
      <c r="AC177" s="125" t="n"/>
      <c r="AD177" s="125" t="n"/>
      <c r="AE177" s="123" t="n"/>
      <c r="AF177" s="125" t="n"/>
      <c r="AG177" s="125" t="n"/>
      <c r="AH177" s="126" t="n"/>
    </row>
    <row r="178" ht="15.75" customHeight="1" s="120">
      <c r="A178" s="104" t="n"/>
      <c r="B178" s="105" t="n"/>
      <c r="C178" s="105" t="n"/>
      <c r="D178" s="121" t="n"/>
      <c r="E178" s="121" t="n"/>
      <c r="F178" s="121" t="n"/>
      <c r="G178" s="121" t="n"/>
      <c r="H178" s="121" t="n"/>
      <c r="I178" s="121" t="n"/>
      <c r="J178" s="121" t="n"/>
      <c r="K178" s="121" t="n"/>
      <c r="L178" s="121" t="n"/>
      <c r="M178" s="121" t="n"/>
      <c r="N178" s="121" t="n"/>
      <c r="O178" s="121" t="n"/>
      <c r="P178" s="121" t="n"/>
      <c r="Q178" s="121" t="n"/>
      <c r="R178" s="121" t="n"/>
      <c r="S178" s="121" t="n"/>
      <c r="T178" s="121" t="n"/>
      <c r="U178" s="121" t="n"/>
      <c r="V178" s="121" t="n"/>
      <c r="W178" s="121" t="n"/>
      <c r="X178" s="121" t="n"/>
      <c r="Y178" s="121" t="n"/>
      <c r="Z178" s="121" t="n"/>
      <c r="AA178" s="121" t="n"/>
      <c r="AB178" s="121" t="n"/>
      <c r="AC178" s="121" t="n"/>
      <c r="AD178" s="121" t="n"/>
      <c r="AE178" s="123" t="n"/>
      <c r="AF178" s="121" t="n"/>
      <c r="AG178" s="121" t="n"/>
      <c r="AH178" s="124" t="n"/>
    </row>
    <row r="179" ht="15.75" customHeight="1" s="120">
      <c r="A179" s="110" t="n"/>
      <c r="B179" s="111" t="n"/>
      <c r="C179" s="111" t="n"/>
      <c r="D179" s="125" t="n"/>
      <c r="E179" s="125" t="n"/>
      <c r="F179" s="125" t="n"/>
      <c r="G179" s="125" t="n"/>
      <c r="H179" s="125" t="n"/>
      <c r="I179" s="125" t="n"/>
      <c r="J179" s="125" t="n"/>
      <c r="K179" s="125" t="n"/>
      <c r="L179" s="125" t="n"/>
      <c r="M179" s="125" t="n"/>
      <c r="N179" s="125" t="n"/>
      <c r="O179" s="125" t="n"/>
      <c r="P179" s="125" t="n"/>
      <c r="Q179" s="125" t="n"/>
      <c r="R179" s="125" t="n"/>
      <c r="S179" s="125" t="n"/>
      <c r="T179" s="125" t="n"/>
      <c r="U179" s="125" t="n"/>
      <c r="V179" s="125" t="n"/>
      <c r="W179" s="125" t="n"/>
      <c r="X179" s="125" t="n"/>
      <c r="Y179" s="125" t="n"/>
      <c r="Z179" s="125" t="n"/>
      <c r="AA179" s="125" t="n"/>
      <c r="AB179" s="125" t="n"/>
      <c r="AC179" s="125" t="n"/>
      <c r="AD179" s="125" t="n"/>
      <c r="AE179" s="123" t="n"/>
      <c r="AF179" s="125" t="n"/>
      <c r="AG179" s="125" t="n"/>
      <c r="AH179" s="126" t="n"/>
    </row>
    <row r="180" ht="15.75" customHeight="1" s="120">
      <c r="A180" s="104" t="n"/>
      <c r="B180" s="105" t="n"/>
      <c r="C180" s="105" t="n"/>
      <c r="D180" s="121" t="n"/>
      <c r="E180" s="121" t="n"/>
      <c r="F180" s="121" t="n"/>
      <c r="G180" s="121" t="n"/>
      <c r="H180" s="121" t="n"/>
      <c r="I180" s="121" t="n"/>
      <c r="J180" s="121" t="n"/>
      <c r="K180" s="121" t="n"/>
      <c r="L180" s="121" t="n"/>
      <c r="M180" s="121" t="n"/>
      <c r="N180" s="121" t="n"/>
      <c r="O180" s="121" t="n"/>
      <c r="P180" s="121" t="n"/>
      <c r="Q180" s="121" t="n"/>
      <c r="R180" s="121" t="n"/>
      <c r="S180" s="121" t="n"/>
      <c r="T180" s="121" t="n"/>
      <c r="U180" s="121" t="n"/>
      <c r="V180" s="121" t="n"/>
      <c r="W180" s="121" t="n"/>
      <c r="X180" s="121" t="n"/>
      <c r="Y180" s="121" t="n"/>
      <c r="Z180" s="121" t="n"/>
      <c r="AA180" s="121" t="n"/>
      <c r="AB180" s="121" t="n"/>
      <c r="AC180" s="121" t="n"/>
      <c r="AD180" s="121" t="n"/>
      <c r="AE180" s="123" t="n"/>
      <c r="AF180" s="121" t="n"/>
      <c r="AG180" s="121" t="n"/>
      <c r="AH180" s="124" t="n"/>
    </row>
    <row r="181" ht="15.75" customHeight="1" s="120">
      <c r="A181" s="110" t="n"/>
      <c r="B181" s="111" t="n"/>
      <c r="C181" s="111" t="n"/>
      <c r="D181" s="125" t="n"/>
      <c r="E181" s="125" t="n"/>
      <c r="F181" s="125" t="n"/>
      <c r="G181" s="125" t="n"/>
      <c r="H181" s="125" t="n"/>
      <c r="I181" s="125" t="n"/>
      <c r="J181" s="125" t="n"/>
      <c r="K181" s="125" t="n"/>
      <c r="L181" s="125" t="n"/>
      <c r="M181" s="125" t="n"/>
      <c r="N181" s="125" t="n"/>
      <c r="O181" s="125" t="n"/>
      <c r="P181" s="125" t="n"/>
      <c r="Q181" s="125" t="n"/>
      <c r="R181" s="125" t="n"/>
      <c r="S181" s="125" t="n"/>
      <c r="T181" s="125" t="n"/>
      <c r="U181" s="125" t="n"/>
      <c r="V181" s="125" t="n"/>
      <c r="W181" s="125" t="n"/>
      <c r="X181" s="125" t="n"/>
      <c r="Y181" s="125" t="n"/>
      <c r="Z181" s="125" t="n"/>
      <c r="AA181" s="125" t="n"/>
      <c r="AB181" s="125" t="n"/>
      <c r="AC181" s="125" t="n"/>
      <c r="AD181" s="125" t="n"/>
      <c r="AE181" s="123" t="n"/>
      <c r="AF181" s="125" t="n"/>
      <c r="AG181" s="125" t="n"/>
      <c r="AH181" s="126" t="n"/>
    </row>
    <row r="182" ht="15.75" customHeight="1" s="120">
      <c r="A182" s="104" t="n"/>
      <c r="B182" s="105" t="n"/>
      <c r="C182" s="105" t="n"/>
      <c r="D182" s="121" t="n"/>
      <c r="E182" s="121" t="n"/>
      <c r="F182" s="121" t="n"/>
      <c r="G182" s="121" t="n"/>
      <c r="H182" s="121" t="n"/>
      <c r="I182" s="121" t="n"/>
      <c r="J182" s="121" t="n"/>
      <c r="K182" s="121" t="n"/>
      <c r="L182" s="121" t="n"/>
      <c r="M182" s="121" t="n"/>
      <c r="N182" s="121" t="n"/>
      <c r="O182" s="121" t="n"/>
      <c r="P182" s="121" t="n"/>
      <c r="Q182" s="121" t="n"/>
      <c r="R182" s="121" t="n"/>
      <c r="S182" s="121" t="n"/>
      <c r="T182" s="121" t="n"/>
      <c r="U182" s="121" t="n"/>
      <c r="V182" s="121" t="n"/>
      <c r="W182" s="121" t="n"/>
      <c r="X182" s="121" t="n"/>
      <c r="Y182" s="121" t="n"/>
      <c r="Z182" s="121" t="n"/>
      <c r="AA182" s="121" t="n"/>
      <c r="AB182" s="121" t="n"/>
      <c r="AC182" s="121" t="n"/>
      <c r="AD182" s="121" t="n"/>
      <c r="AE182" s="123" t="n"/>
      <c r="AF182" s="121" t="n"/>
      <c r="AG182" s="121" t="n"/>
      <c r="AH182" s="124" t="n"/>
    </row>
    <row r="183" ht="15.75" customHeight="1" s="120">
      <c r="A183" s="110" t="n"/>
      <c r="B183" s="111" t="n"/>
      <c r="C183" s="111" t="n"/>
      <c r="D183" s="125" t="n"/>
      <c r="E183" s="125" t="n"/>
      <c r="F183" s="125" t="n"/>
      <c r="G183" s="125" t="n"/>
      <c r="H183" s="125" t="n"/>
      <c r="I183" s="125" t="n"/>
      <c r="J183" s="125" t="n"/>
      <c r="K183" s="125" t="n"/>
      <c r="L183" s="125" t="n"/>
      <c r="M183" s="125" t="n"/>
      <c r="N183" s="125" t="n"/>
      <c r="O183" s="125" t="n"/>
      <c r="P183" s="125" t="n"/>
      <c r="Q183" s="125" t="n"/>
      <c r="R183" s="125" t="n"/>
      <c r="S183" s="125" t="n"/>
      <c r="T183" s="125" t="n"/>
      <c r="U183" s="125" t="n"/>
      <c r="V183" s="125" t="n"/>
      <c r="W183" s="125" t="n"/>
      <c r="X183" s="125" t="n"/>
      <c r="Y183" s="125" t="n"/>
      <c r="Z183" s="125" t="n"/>
      <c r="AA183" s="125" t="n"/>
      <c r="AB183" s="125" t="n"/>
      <c r="AC183" s="125" t="n"/>
      <c r="AD183" s="125" t="n"/>
      <c r="AE183" s="123" t="n"/>
      <c r="AF183" s="125" t="n"/>
      <c r="AG183" s="125" t="n"/>
      <c r="AH183" s="126" t="n"/>
    </row>
    <row r="184" ht="15.75" customHeight="1" s="120">
      <c r="A184" s="104" t="n"/>
      <c r="B184" s="105" t="n"/>
      <c r="C184" s="105" t="n"/>
      <c r="D184" s="121" t="n"/>
      <c r="E184" s="121" t="n"/>
      <c r="F184" s="121" t="n"/>
      <c r="G184" s="121" t="n"/>
      <c r="H184" s="121" t="n"/>
      <c r="I184" s="121" t="n"/>
      <c r="J184" s="121" t="n"/>
      <c r="K184" s="121" t="n"/>
      <c r="L184" s="121" t="n"/>
      <c r="M184" s="121" t="n"/>
      <c r="N184" s="121" t="n"/>
      <c r="O184" s="121" t="n"/>
      <c r="P184" s="121" t="n"/>
      <c r="Q184" s="121" t="n"/>
      <c r="R184" s="121" t="n"/>
      <c r="S184" s="121" t="n"/>
      <c r="T184" s="121" t="n"/>
      <c r="U184" s="121" t="n"/>
      <c r="V184" s="121" t="n"/>
      <c r="W184" s="121" t="n"/>
      <c r="X184" s="121" t="n"/>
      <c r="Y184" s="121" t="n"/>
      <c r="Z184" s="121" t="n"/>
      <c r="AA184" s="121" t="n"/>
      <c r="AB184" s="121" t="n"/>
      <c r="AC184" s="121" t="n"/>
      <c r="AD184" s="121" t="n"/>
      <c r="AE184" s="123" t="n"/>
      <c r="AF184" s="121" t="n"/>
      <c r="AG184" s="121" t="n"/>
      <c r="AH184" s="124" t="n"/>
    </row>
    <row r="185" ht="15.75" customHeight="1" s="120">
      <c r="A185" s="110" t="n"/>
      <c r="B185" s="111" t="n"/>
      <c r="C185" s="111" t="n"/>
      <c r="D185" s="125" t="n"/>
      <c r="E185" s="125" t="n"/>
      <c r="F185" s="125" t="n"/>
      <c r="G185" s="125" t="n"/>
      <c r="H185" s="125" t="n"/>
      <c r="I185" s="125" t="n"/>
      <c r="J185" s="125" t="n"/>
      <c r="K185" s="125" t="n"/>
      <c r="L185" s="125" t="n"/>
      <c r="M185" s="125" t="n"/>
      <c r="N185" s="125" t="n"/>
      <c r="O185" s="125" t="n"/>
      <c r="P185" s="125" t="n"/>
      <c r="Q185" s="125" t="n"/>
      <c r="R185" s="125" t="n"/>
      <c r="S185" s="125" t="n"/>
      <c r="T185" s="125" t="n"/>
      <c r="U185" s="125" t="n"/>
      <c r="V185" s="125" t="n"/>
      <c r="W185" s="125" t="n"/>
      <c r="X185" s="125" t="n"/>
      <c r="Y185" s="125" t="n"/>
      <c r="Z185" s="125" t="n"/>
      <c r="AA185" s="125" t="n"/>
      <c r="AB185" s="125" t="n"/>
      <c r="AC185" s="125" t="n"/>
      <c r="AD185" s="125" t="n"/>
      <c r="AE185" s="123" t="n"/>
      <c r="AF185" s="125" t="n"/>
      <c r="AG185" s="125" t="n"/>
      <c r="AH185" s="126" t="n"/>
    </row>
    <row r="186" ht="15.75" customHeight="1" s="120">
      <c r="A186" s="104" t="n"/>
      <c r="B186" s="105" t="n"/>
      <c r="C186" s="105" t="n"/>
      <c r="D186" s="121" t="n"/>
      <c r="E186" s="121" t="n"/>
      <c r="F186" s="121" t="n"/>
      <c r="G186" s="121" t="n"/>
      <c r="H186" s="121" t="n"/>
      <c r="I186" s="121" t="n"/>
      <c r="J186" s="121" t="n"/>
      <c r="K186" s="121" t="n"/>
      <c r="L186" s="121" t="n"/>
      <c r="M186" s="121" t="n"/>
      <c r="N186" s="121" t="n"/>
      <c r="O186" s="121" t="n"/>
      <c r="P186" s="121" t="n"/>
      <c r="Q186" s="121" t="n"/>
      <c r="R186" s="121" t="n"/>
      <c r="S186" s="121" t="n"/>
      <c r="T186" s="121" t="n"/>
      <c r="U186" s="121" t="n"/>
      <c r="V186" s="121" t="n"/>
      <c r="W186" s="121" t="n"/>
      <c r="X186" s="121" t="n"/>
      <c r="Y186" s="121" t="n"/>
      <c r="Z186" s="121" t="n"/>
      <c r="AA186" s="121" t="n"/>
      <c r="AB186" s="121" t="n"/>
      <c r="AC186" s="121" t="n"/>
      <c r="AD186" s="121" t="n"/>
      <c r="AE186" s="123" t="n"/>
      <c r="AF186" s="121" t="n"/>
      <c r="AG186" s="121" t="n"/>
      <c r="AH186" s="124" t="n"/>
    </row>
    <row r="187" ht="15.75" customHeight="1" s="120">
      <c r="A187" s="110" t="n"/>
      <c r="B187" s="111" t="n"/>
      <c r="C187" s="111" t="n"/>
      <c r="D187" s="125" t="n"/>
      <c r="E187" s="125" t="n"/>
      <c r="F187" s="125" t="n"/>
      <c r="G187" s="125" t="n"/>
      <c r="H187" s="125" t="n"/>
      <c r="I187" s="125" t="n"/>
      <c r="J187" s="125" t="n"/>
      <c r="K187" s="125" t="n"/>
      <c r="L187" s="125" t="n"/>
      <c r="M187" s="125" t="n"/>
      <c r="N187" s="125" t="n"/>
      <c r="O187" s="125" t="n"/>
      <c r="P187" s="125" t="n"/>
      <c r="Q187" s="125" t="n"/>
      <c r="R187" s="125" t="n"/>
      <c r="S187" s="125" t="n"/>
      <c r="T187" s="125" t="n"/>
      <c r="U187" s="125" t="n"/>
      <c r="V187" s="125" t="n"/>
      <c r="W187" s="125" t="n"/>
      <c r="X187" s="125" t="n"/>
      <c r="Y187" s="125" t="n"/>
      <c r="Z187" s="125" t="n"/>
      <c r="AA187" s="125" t="n"/>
      <c r="AB187" s="125" t="n"/>
      <c r="AC187" s="125" t="n"/>
      <c r="AD187" s="125" t="n"/>
      <c r="AE187" s="123" t="n"/>
      <c r="AF187" s="125" t="n"/>
      <c r="AG187" s="125" t="n"/>
      <c r="AH187" s="126" t="n"/>
    </row>
    <row r="188" ht="15.75" customHeight="1" s="120">
      <c r="A188" s="104" t="n"/>
      <c r="B188" s="105" t="n"/>
      <c r="C188" s="105" t="n"/>
      <c r="D188" s="121" t="n"/>
      <c r="E188" s="121" t="n"/>
      <c r="F188" s="121" t="n"/>
      <c r="G188" s="121" t="n"/>
      <c r="H188" s="121" t="n"/>
      <c r="I188" s="121" t="n"/>
      <c r="J188" s="121" t="n"/>
      <c r="K188" s="121" t="n"/>
      <c r="L188" s="121" t="n"/>
      <c r="M188" s="121" t="n"/>
      <c r="N188" s="121" t="n"/>
      <c r="O188" s="121" t="n"/>
      <c r="P188" s="121" t="n"/>
      <c r="Q188" s="121" t="n"/>
      <c r="R188" s="121" t="n"/>
      <c r="S188" s="121" t="n"/>
      <c r="T188" s="121" t="n"/>
      <c r="U188" s="121" t="n"/>
      <c r="V188" s="121" t="n"/>
      <c r="W188" s="121" t="n"/>
      <c r="X188" s="121" t="n"/>
      <c r="Y188" s="121" t="n"/>
      <c r="Z188" s="121" t="n"/>
      <c r="AA188" s="121" t="n"/>
      <c r="AB188" s="121" t="n"/>
      <c r="AC188" s="121" t="n"/>
      <c r="AD188" s="121" t="n"/>
      <c r="AE188" s="123" t="n"/>
      <c r="AF188" s="121" t="n"/>
      <c r="AG188" s="121" t="n"/>
      <c r="AH188" s="124" t="n"/>
    </row>
    <row r="189" ht="15.75" customHeight="1" s="120">
      <c r="A189" s="110" t="n"/>
      <c r="B189" s="111" t="n"/>
      <c r="C189" s="111" t="n"/>
      <c r="D189" s="125" t="n"/>
      <c r="E189" s="125" t="n"/>
      <c r="F189" s="125" t="n"/>
      <c r="G189" s="125" t="n"/>
      <c r="H189" s="125" t="n"/>
      <c r="I189" s="125" t="n"/>
      <c r="J189" s="125" t="n"/>
      <c r="K189" s="125" t="n"/>
      <c r="L189" s="125" t="n"/>
      <c r="M189" s="125" t="n"/>
      <c r="N189" s="125" t="n"/>
      <c r="O189" s="125" t="n"/>
      <c r="P189" s="125" t="n"/>
      <c r="Q189" s="125" t="n"/>
      <c r="R189" s="125" t="n"/>
      <c r="S189" s="125" t="n"/>
      <c r="T189" s="125" t="n"/>
      <c r="U189" s="125" t="n"/>
      <c r="V189" s="125" t="n"/>
      <c r="W189" s="125" t="n"/>
      <c r="X189" s="125" t="n"/>
      <c r="Y189" s="125" t="n"/>
      <c r="Z189" s="125" t="n"/>
      <c r="AA189" s="125" t="n"/>
      <c r="AB189" s="125" t="n"/>
      <c r="AC189" s="125" t="n"/>
      <c r="AD189" s="125" t="n"/>
      <c r="AE189" s="123" t="n"/>
      <c r="AF189" s="125" t="n"/>
      <c r="AG189" s="125" t="n"/>
      <c r="AH189" s="126" t="n"/>
    </row>
    <row r="190" ht="15.75" customHeight="1" s="120">
      <c r="A190" s="104" t="n"/>
      <c r="B190" s="105" t="n"/>
      <c r="C190" s="105" t="n"/>
      <c r="D190" s="121" t="n"/>
      <c r="E190" s="121" t="n"/>
      <c r="F190" s="121" t="n"/>
      <c r="G190" s="121" t="n"/>
      <c r="H190" s="121" t="n"/>
      <c r="I190" s="121" t="n"/>
      <c r="J190" s="121" t="n"/>
      <c r="K190" s="121" t="n"/>
      <c r="L190" s="121" t="n"/>
      <c r="M190" s="121" t="n"/>
      <c r="N190" s="121" t="n"/>
      <c r="O190" s="121" t="n"/>
      <c r="P190" s="121" t="n"/>
      <c r="Q190" s="121" t="n"/>
      <c r="R190" s="121" t="n"/>
      <c r="S190" s="121" t="n"/>
      <c r="T190" s="121" t="n"/>
      <c r="U190" s="121" t="n"/>
      <c r="V190" s="121" t="n"/>
      <c r="W190" s="121" t="n"/>
      <c r="X190" s="121" t="n"/>
      <c r="Y190" s="121" t="n"/>
      <c r="Z190" s="121" t="n"/>
      <c r="AA190" s="121" t="n"/>
      <c r="AB190" s="121" t="n"/>
      <c r="AC190" s="121" t="n"/>
      <c r="AD190" s="121" t="n"/>
      <c r="AE190" s="123" t="n"/>
      <c r="AF190" s="121" t="n"/>
      <c r="AG190" s="121" t="n"/>
      <c r="AH190" s="124" t="n"/>
    </row>
    <row r="191" ht="15.75" customHeight="1" s="120">
      <c r="A191" s="110" t="n"/>
      <c r="B191" s="111" t="n"/>
      <c r="C191" s="111" t="n"/>
      <c r="D191" s="125" t="n"/>
      <c r="E191" s="125" t="n"/>
      <c r="F191" s="125" t="n"/>
      <c r="G191" s="125" t="n"/>
      <c r="H191" s="125" t="n"/>
      <c r="I191" s="125" t="n"/>
      <c r="J191" s="125" t="n"/>
      <c r="K191" s="125" t="n"/>
      <c r="L191" s="125" t="n"/>
      <c r="M191" s="125" t="n"/>
      <c r="N191" s="125" t="n"/>
      <c r="O191" s="125" t="n"/>
      <c r="P191" s="125" t="n"/>
      <c r="Q191" s="125" t="n"/>
      <c r="R191" s="125" t="n"/>
      <c r="S191" s="125" t="n"/>
      <c r="T191" s="125" t="n"/>
      <c r="U191" s="125" t="n"/>
      <c r="V191" s="125" t="n"/>
      <c r="W191" s="125" t="n"/>
      <c r="X191" s="125" t="n"/>
      <c r="Y191" s="125" t="n"/>
      <c r="Z191" s="125" t="n"/>
      <c r="AA191" s="125" t="n"/>
      <c r="AB191" s="125" t="n"/>
      <c r="AC191" s="125" t="n"/>
      <c r="AD191" s="125" t="n"/>
      <c r="AE191" s="123" t="n"/>
      <c r="AF191" s="125" t="n"/>
      <c r="AG191" s="125" t="n"/>
      <c r="AH191" s="126" t="n"/>
    </row>
    <row r="192" ht="15.75" customHeight="1" s="120">
      <c r="A192" s="104" t="n"/>
      <c r="B192" s="105" t="n"/>
      <c r="C192" s="105" t="n"/>
      <c r="D192" s="121" t="n"/>
      <c r="E192" s="121" t="n"/>
      <c r="F192" s="121" t="n"/>
      <c r="G192" s="121" t="n"/>
      <c r="H192" s="121" t="n"/>
      <c r="I192" s="121" t="n"/>
      <c r="J192" s="121" t="n"/>
      <c r="K192" s="121" t="n"/>
      <c r="L192" s="121" t="n"/>
      <c r="M192" s="121" t="n"/>
      <c r="N192" s="121" t="n"/>
      <c r="O192" s="121" t="n"/>
      <c r="P192" s="121" t="n"/>
      <c r="Q192" s="121" t="n"/>
      <c r="R192" s="121" t="n"/>
      <c r="S192" s="121" t="n"/>
      <c r="T192" s="121" t="n"/>
      <c r="U192" s="121" t="n"/>
      <c r="V192" s="121" t="n"/>
      <c r="W192" s="121" t="n"/>
      <c r="X192" s="121" t="n"/>
      <c r="Y192" s="121" t="n"/>
      <c r="Z192" s="121" t="n"/>
      <c r="AA192" s="121" t="n"/>
      <c r="AB192" s="121" t="n"/>
      <c r="AC192" s="121" t="n"/>
      <c r="AD192" s="121" t="n"/>
      <c r="AE192" s="123" t="n"/>
      <c r="AF192" s="121" t="n"/>
      <c r="AG192" s="121" t="n"/>
      <c r="AH192" s="124" t="n"/>
    </row>
    <row r="193" ht="15.75" customHeight="1" s="120">
      <c r="A193" s="110" t="n"/>
      <c r="B193" s="111" t="n"/>
      <c r="C193" s="111" t="n"/>
      <c r="D193" s="125" t="n"/>
      <c r="E193" s="125" t="n"/>
      <c r="F193" s="125" t="n"/>
      <c r="G193" s="125" t="n"/>
      <c r="H193" s="125" t="n"/>
      <c r="I193" s="125" t="n"/>
      <c r="J193" s="125" t="n"/>
      <c r="K193" s="125" t="n"/>
      <c r="L193" s="125" t="n"/>
      <c r="M193" s="125" t="n"/>
      <c r="N193" s="125" t="n"/>
      <c r="O193" s="125" t="n"/>
      <c r="P193" s="125" t="n"/>
      <c r="Q193" s="125" t="n"/>
      <c r="R193" s="125" t="n"/>
      <c r="S193" s="125" t="n"/>
      <c r="T193" s="125" t="n"/>
      <c r="U193" s="125" t="n"/>
      <c r="V193" s="125" t="n"/>
      <c r="W193" s="125" t="n"/>
      <c r="X193" s="125" t="n"/>
      <c r="Y193" s="125" t="n"/>
      <c r="Z193" s="125" t="n"/>
      <c r="AA193" s="125" t="n"/>
      <c r="AB193" s="125" t="n"/>
      <c r="AC193" s="125" t="n"/>
      <c r="AD193" s="125" t="n"/>
      <c r="AE193" s="123" t="n"/>
      <c r="AF193" s="125" t="n"/>
      <c r="AG193" s="125" t="n"/>
      <c r="AH193" s="126" t="n"/>
    </row>
    <row r="194" ht="15.75" customHeight="1" s="120">
      <c r="A194" s="104" t="n"/>
      <c r="B194" s="105" t="n"/>
      <c r="C194" s="105" t="n"/>
      <c r="D194" s="121" t="n"/>
      <c r="E194" s="121" t="n"/>
      <c r="F194" s="121" t="n"/>
      <c r="G194" s="121" t="n"/>
      <c r="H194" s="121" t="n"/>
      <c r="I194" s="121" t="n"/>
      <c r="J194" s="121" t="n"/>
      <c r="K194" s="121" t="n"/>
      <c r="L194" s="121" t="n"/>
      <c r="M194" s="121" t="n"/>
      <c r="N194" s="121" t="n"/>
      <c r="O194" s="121" t="n"/>
      <c r="P194" s="121" t="n"/>
      <c r="Q194" s="121" t="n"/>
      <c r="R194" s="121" t="n"/>
      <c r="S194" s="121" t="n"/>
      <c r="T194" s="121" t="n"/>
      <c r="U194" s="121" t="n"/>
      <c r="V194" s="121" t="n"/>
      <c r="W194" s="121" t="n"/>
      <c r="X194" s="121" t="n"/>
      <c r="Y194" s="121" t="n"/>
      <c r="Z194" s="121" t="n"/>
      <c r="AA194" s="121" t="n"/>
      <c r="AB194" s="121" t="n"/>
      <c r="AC194" s="121" t="n"/>
      <c r="AD194" s="121" t="n"/>
      <c r="AE194" s="123" t="n"/>
      <c r="AF194" s="121" t="n"/>
      <c r="AG194" s="121" t="n"/>
      <c r="AH194" s="124" t="n"/>
    </row>
    <row r="195" ht="15.75" customHeight="1" s="120">
      <c r="A195" s="110" t="n"/>
      <c r="B195" s="111" t="n"/>
      <c r="C195" s="111" t="n"/>
      <c r="D195" s="125" t="n"/>
      <c r="E195" s="125" t="n"/>
      <c r="F195" s="125" t="n"/>
      <c r="G195" s="125" t="n"/>
      <c r="H195" s="125" t="n"/>
      <c r="I195" s="125" t="n"/>
      <c r="J195" s="125" t="n"/>
      <c r="K195" s="125" t="n"/>
      <c r="L195" s="125" t="n"/>
      <c r="M195" s="125" t="n"/>
      <c r="N195" s="125" t="n"/>
      <c r="O195" s="125" t="n"/>
      <c r="P195" s="125" t="n"/>
      <c r="Q195" s="125" t="n"/>
      <c r="R195" s="125" t="n"/>
      <c r="S195" s="125" t="n"/>
      <c r="T195" s="125" t="n"/>
      <c r="U195" s="125" t="n"/>
      <c r="V195" s="125" t="n"/>
      <c r="W195" s="125" t="n"/>
      <c r="X195" s="125" t="n"/>
      <c r="Y195" s="125" t="n"/>
      <c r="Z195" s="125" t="n"/>
      <c r="AA195" s="125" t="n"/>
      <c r="AB195" s="125" t="n"/>
      <c r="AC195" s="125" t="n"/>
      <c r="AD195" s="125" t="n"/>
      <c r="AE195" s="123" t="n"/>
      <c r="AF195" s="125" t="n"/>
      <c r="AG195" s="125" t="n"/>
      <c r="AH195" s="126" t="n"/>
    </row>
    <row r="196" ht="15.75" customHeight="1" s="120">
      <c r="A196" s="104" t="n"/>
      <c r="B196" s="105" t="n"/>
      <c r="C196" s="105" t="n"/>
      <c r="D196" s="121" t="n"/>
      <c r="E196" s="121" t="n"/>
      <c r="F196" s="121" t="n"/>
      <c r="G196" s="121" t="n"/>
      <c r="H196" s="121" t="n"/>
      <c r="I196" s="121" t="n"/>
      <c r="J196" s="121" t="n"/>
      <c r="K196" s="121" t="n"/>
      <c r="L196" s="121" t="n"/>
      <c r="M196" s="121" t="n"/>
      <c r="N196" s="121" t="n"/>
      <c r="O196" s="121" t="n"/>
      <c r="P196" s="121" t="n"/>
      <c r="Q196" s="121" t="n"/>
      <c r="R196" s="121" t="n"/>
      <c r="S196" s="121" t="n"/>
      <c r="T196" s="121" t="n"/>
      <c r="U196" s="121" t="n"/>
      <c r="V196" s="121" t="n"/>
      <c r="W196" s="121" t="n"/>
      <c r="X196" s="121" t="n"/>
      <c r="Y196" s="121" t="n"/>
      <c r="Z196" s="121" t="n"/>
      <c r="AA196" s="121" t="n"/>
      <c r="AB196" s="121" t="n"/>
      <c r="AC196" s="121" t="n"/>
      <c r="AD196" s="121" t="n"/>
      <c r="AE196" s="123" t="n"/>
      <c r="AF196" s="121" t="n"/>
      <c r="AG196" s="121" t="n"/>
      <c r="AH196" s="124" t="n"/>
    </row>
    <row r="197" ht="15.75" customHeight="1" s="120">
      <c r="A197" s="110" t="n"/>
      <c r="B197" s="111" t="n"/>
      <c r="C197" s="111" t="n"/>
      <c r="D197" s="125" t="n"/>
      <c r="E197" s="125" t="n"/>
      <c r="F197" s="125" t="n"/>
      <c r="G197" s="125" t="n"/>
      <c r="H197" s="125" t="n"/>
      <c r="I197" s="125" t="n"/>
      <c r="J197" s="125" t="n"/>
      <c r="K197" s="125" t="n"/>
      <c r="L197" s="125" t="n"/>
      <c r="M197" s="125" t="n"/>
      <c r="N197" s="125" t="n"/>
      <c r="O197" s="125" t="n"/>
      <c r="P197" s="125" t="n"/>
      <c r="Q197" s="125" t="n"/>
      <c r="R197" s="125" t="n"/>
      <c r="S197" s="125" t="n"/>
      <c r="T197" s="125" t="n"/>
      <c r="U197" s="125" t="n"/>
      <c r="V197" s="125" t="n"/>
      <c r="W197" s="125" t="n"/>
      <c r="X197" s="125" t="n"/>
      <c r="Y197" s="125" t="n"/>
      <c r="Z197" s="125" t="n"/>
      <c r="AA197" s="125" t="n"/>
      <c r="AB197" s="125" t="n"/>
      <c r="AC197" s="125" t="n"/>
      <c r="AD197" s="125" t="n"/>
      <c r="AE197" s="123" t="n"/>
      <c r="AF197" s="125" t="n"/>
      <c r="AG197" s="125" t="n"/>
      <c r="AH197" s="126" t="n"/>
    </row>
    <row r="198" ht="15.75" customHeight="1" s="120">
      <c r="A198" s="104" t="n"/>
      <c r="B198" s="105" t="n"/>
      <c r="C198" s="105" t="n"/>
      <c r="D198" s="121" t="n"/>
      <c r="E198" s="121" t="n"/>
      <c r="F198" s="121" t="n"/>
      <c r="G198" s="121" t="n"/>
      <c r="H198" s="121" t="n"/>
      <c r="I198" s="121" t="n"/>
      <c r="J198" s="121" t="n"/>
      <c r="K198" s="121" t="n"/>
      <c r="L198" s="121" t="n"/>
      <c r="M198" s="121" t="n"/>
      <c r="N198" s="121" t="n"/>
      <c r="O198" s="121" t="n"/>
      <c r="P198" s="121" t="n"/>
      <c r="Q198" s="121" t="n"/>
      <c r="R198" s="121" t="n"/>
      <c r="S198" s="121" t="n"/>
      <c r="T198" s="121" t="n"/>
      <c r="U198" s="121" t="n"/>
      <c r="V198" s="121" t="n"/>
      <c r="W198" s="121" t="n"/>
      <c r="X198" s="121" t="n"/>
      <c r="Y198" s="121" t="n"/>
      <c r="Z198" s="121" t="n"/>
      <c r="AA198" s="121" t="n"/>
      <c r="AB198" s="121" t="n"/>
      <c r="AC198" s="121" t="n"/>
      <c r="AD198" s="121" t="n"/>
      <c r="AE198" s="123" t="n"/>
      <c r="AF198" s="121" t="n"/>
      <c r="AG198" s="121" t="n"/>
      <c r="AH198" s="124" t="n"/>
    </row>
    <row r="199" ht="15.75" customHeight="1" s="120">
      <c r="A199" s="110" t="n"/>
      <c r="B199" s="111" t="n"/>
      <c r="C199" s="111" t="n"/>
      <c r="D199" s="125" t="n"/>
      <c r="E199" s="125" t="n"/>
      <c r="F199" s="125" t="n"/>
      <c r="G199" s="125" t="n"/>
      <c r="H199" s="125" t="n"/>
      <c r="I199" s="125" t="n"/>
      <c r="J199" s="125" t="n"/>
      <c r="K199" s="125" t="n"/>
      <c r="L199" s="125" t="n"/>
      <c r="M199" s="125" t="n"/>
      <c r="N199" s="125" t="n"/>
      <c r="O199" s="125" t="n"/>
      <c r="P199" s="125" t="n"/>
      <c r="Q199" s="125" t="n"/>
      <c r="R199" s="125" t="n"/>
      <c r="S199" s="125" t="n"/>
      <c r="T199" s="125" t="n"/>
      <c r="U199" s="125" t="n"/>
      <c r="V199" s="125" t="n"/>
      <c r="W199" s="125" t="n"/>
      <c r="X199" s="125" t="n"/>
      <c r="Y199" s="125" t="n"/>
      <c r="Z199" s="125" t="n"/>
      <c r="AA199" s="125" t="n"/>
      <c r="AB199" s="125" t="n"/>
      <c r="AC199" s="125" t="n"/>
      <c r="AD199" s="125" t="n"/>
      <c r="AE199" s="123" t="n"/>
      <c r="AF199" s="125" t="n"/>
      <c r="AG199" s="125" t="n"/>
      <c r="AH199" s="126" t="n"/>
    </row>
    <row r="200" ht="15.75" customHeight="1" s="120">
      <c r="A200" s="104" t="n"/>
      <c r="B200" s="105" t="n"/>
      <c r="C200" s="105" t="n"/>
      <c r="D200" s="121" t="n"/>
      <c r="E200" s="121" t="n"/>
      <c r="F200" s="121" t="n"/>
      <c r="G200" s="121" t="n"/>
      <c r="H200" s="121" t="n"/>
      <c r="I200" s="121" t="n"/>
      <c r="J200" s="121" t="n"/>
      <c r="K200" s="121" t="n"/>
      <c r="L200" s="121" t="n"/>
      <c r="M200" s="121" t="n"/>
      <c r="N200" s="121" t="n"/>
      <c r="O200" s="121" t="n"/>
      <c r="P200" s="121" t="n"/>
      <c r="Q200" s="121" t="n"/>
      <c r="R200" s="121" t="n"/>
      <c r="S200" s="121" t="n"/>
      <c r="T200" s="121" t="n"/>
      <c r="U200" s="121" t="n"/>
      <c r="V200" s="121" t="n"/>
      <c r="W200" s="121" t="n"/>
      <c r="X200" s="121" t="n"/>
      <c r="Y200" s="121" t="n"/>
      <c r="Z200" s="121" t="n"/>
      <c r="AA200" s="121" t="n"/>
      <c r="AB200" s="121" t="n"/>
      <c r="AC200" s="121" t="n"/>
      <c r="AD200" s="121" t="n"/>
      <c r="AE200" s="123" t="n"/>
      <c r="AF200" s="121" t="n"/>
      <c r="AG200" s="121" t="n"/>
      <c r="AH200" s="124" t="n"/>
    </row>
    <row r="201" ht="15.75" customHeight="1" s="120">
      <c r="A201" s="110" t="n"/>
      <c r="B201" s="111" t="n"/>
      <c r="C201" s="111" t="n"/>
      <c r="D201" s="125" t="n"/>
      <c r="E201" s="125" t="n"/>
      <c r="F201" s="125" t="n"/>
      <c r="G201" s="125" t="n"/>
      <c r="H201" s="125" t="n"/>
      <c r="I201" s="125" t="n"/>
      <c r="J201" s="125" t="n"/>
      <c r="K201" s="125" t="n"/>
      <c r="L201" s="125" t="n"/>
      <c r="M201" s="125" t="n"/>
      <c r="N201" s="125" t="n"/>
      <c r="O201" s="125" t="n"/>
      <c r="P201" s="125" t="n"/>
      <c r="Q201" s="125" t="n"/>
      <c r="R201" s="125" t="n"/>
      <c r="S201" s="125" t="n"/>
      <c r="T201" s="125" t="n"/>
      <c r="U201" s="125" t="n"/>
      <c r="V201" s="125" t="n"/>
      <c r="W201" s="125" t="n"/>
      <c r="X201" s="125" t="n"/>
      <c r="Y201" s="125" t="n"/>
      <c r="Z201" s="125" t="n"/>
      <c r="AA201" s="125" t="n"/>
      <c r="AB201" s="125" t="n"/>
      <c r="AC201" s="125" t="n"/>
      <c r="AD201" s="125" t="n"/>
      <c r="AE201" s="123" t="n"/>
      <c r="AF201" s="125" t="n"/>
      <c r="AG201" s="125" t="n"/>
      <c r="AH201" s="126" t="n"/>
    </row>
    <row r="202" ht="15.75" customHeight="1" s="120">
      <c r="A202" s="104" t="n"/>
      <c r="B202" s="105" t="n"/>
      <c r="C202" s="105" t="n"/>
      <c r="D202" s="121" t="n"/>
      <c r="E202" s="121" t="n"/>
      <c r="F202" s="121" t="n"/>
      <c r="G202" s="121" t="n"/>
      <c r="H202" s="121" t="n"/>
      <c r="I202" s="121" t="n"/>
      <c r="J202" s="121" t="n"/>
      <c r="K202" s="121" t="n"/>
      <c r="L202" s="121" t="n"/>
      <c r="M202" s="121" t="n"/>
      <c r="N202" s="121" t="n"/>
      <c r="O202" s="121" t="n"/>
      <c r="P202" s="121" t="n"/>
      <c r="Q202" s="121" t="n"/>
      <c r="R202" s="121" t="n"/>
      <c r="S202" s="121" t="n"/>
      <c r="T202" s="121" t="n"/>
      <c r="U202" s="121" t="n"/>
      <c r="V202" s="121" t="n"/>
      <c r="W202" s="121" t="n"/>
      <c r="X202" s="121" t="n"/>
      <c r="Y202" s="121" t="n"/>
      <c r="Z202" s="121" t="n"/>
      <c r="AA202" s="121" t="n"/>
      <c r="AB202" s="121" t="n"/>
      <c r="AC202" s="121" t="n"/>
      <c r="AD202" s="121" t="n"/>
      <c r="AE202" s="123" t="n"/>
      <c r="AF202" s="121" t="n"/>
      <c r="AG202" s="121" t="n"/>
      <c r="AH202" s="124" t="n"/>
    </row>
    <row r="203" ht="15.75" customHeight="1" s="120">
      <c r="A203" s="110" t="n"/>
      <c r="B203" s="111" t="n"/>
      <c r="C203" s="111" t="n"/>
      <c r="D203" s="125" t="n"/>
      <c r="E203" s="125" t="n"/>
      <c r="F203" s="125" t="n"/>
      <c r="G203" s="125" t="n"/>
      <c r="H203" s="125" t="n"/>
      <c r="I203" s="125" t="n"/>
      <c r="J203" s="125" t="n"/>
      <c r="K203" s="125" t="n"/>
      <c r="L203" s="125" t="n"/>
      <c r="M203" s="125" t="n"/>
      <c r="N203" s="125" t="n"/>
      <c r="O203" s="125" t="n"/>
      <c r="P203" s="125" t="n"/>
      <c r="Q203" s="125" t="n"/>
      <c r="R203" s="125" t="n"/>
      <c r="S203" s="125" t="n"/>
      <c r="T203" s="125" t="n"/>
      <c r="U203" s="125" t="n"/>
      <c r="V203" s="125" t="n"/>
      <c r="W203" s="125" t="n"/>
      <c r="X203" s="125" t="n"/>
      <c r="Y203" s="125" t="n"/>
      <c r="Z203" s="125" t="n"/>
      <c r="AA203" s="125" t="n"/>
      <c r="AB203" s="125" t="n"/>
      <c r="AC203" s="125" t="n"/>
      <c r="AD203" s="125" t="n"/>
      <c r="AE203" s="123" t="n"/>
      <c r="AF203" s="125" t="n"/>
      <c r="AG203" s="125" t="n"/>
      <c r="AH203" s="126" t="n"/>
    </row>
    <row r="204" ht="15.75" customHeight="1" s="120">
      <c r="A204" s="104" t="n"/>
      <c r="B204" s="105" t="n"/>
      <c r="C204" s="105" t="n"/>
      <c r="D204" s="121" t="n"/>
      <c r="E204" s="121" t="n"/>
      <c r="F204" s="121" t="n"/>
      <c r="G204" s="121" t="n"/>
      <c r="H204" s="121" t="n"/>
      <c r="I204" s="121" t="n"/>
      <c r="J204" s="121" t="n"/>
      <c r="K204" s="121" t="n"/>
      <c r="L204" s="121" t="n"/>
      <c r="M204" s="121" t="n"/>
      <c r="N204" s="121" t="n"/>
      <c r="O204" s="121" t="n"/>
      <c r="P204" s="121" t="n"/>
      <c r="Q204" s="121" t="n"/>
      <c r="R204" s="121" t="n"/>
      <c r="S204" s="121" t="n"/>
      <c r="T204" s="121" t="n"/>
      <c r="U204" s="121" t="n"/>
      <c r="V204" s="121" t="n"/>
      <c r="W204" s="121" t="n"/>
      <c r="X204" s="121" t="n"/>
      <c r="Y204" s="121" t="n"/>
      <c r="Z204" s="121" t="n"/>
      <c r="AA204" s="121" t="n"/>
      <c r="AB204" s="121" t="n"/>
      <c r="AC204" s="121" t="n"/>
      <c r="AD204" s="121" t="n"/>
      <c r="AE204" s="123" t="n"/>
      <c r="AF204" s="121" t="n"/>
      <c r="AG204" s="121" t="n"/>
      <c r="AH204" s="124" t="n"/>
    </row>
    <row r="205" ht="15.75" customHeight="1" s="120">
      <c r="A205" s="110" t="n"/>
      <c r="B205" s="111" t="n"/>
      <c r="C205" s="111" t="n"/>
      <c r="D205" s="125" t="n"/>
      <c r="E205" s="125" t="n"/>
      <c r="F205" s="125" t="n"/>
      <c r="G205" s="125" t="n"/>
      <c r="H205" s="125" t="n"/>
      <c r="I205" s="125" t="n"/>
      <c r="J205" s="125" t="n"/>
      <c r="K205" s="125" t="n"/>
      <c r="L205" s="125" t="n"/>
      <c r="M205" s="125" t="n"/>
      <c r="N205" s="125" t="n"/>
      <c r="O205" s="125" t="n"/>
      <c r="P205" s="125" t="n"/>
      <c r="Q205" s="125" t="n"/>
      <c r="R205" s="125" t="n"/>
      <c r="S205" s="125" t="n"/>
      <c r="T205" s="125" t="n"/>
      <c r="U205" s="125" t="n"/>
      <c r="V205" s="125" t="n"/>
      <c r="W205" s="125" t="n"/>
      <c r="X205" s="125" t="n"/>
      <c r="Y205" s="125" t="n"/>
      <c r="Z205" s="125" t="n"/>
      <c r="AA205" s="125" t="n"/>
      <c r="AB205" s="125" t="n"/>
      <c r="AC205" s="125" t="n"/>
      <c r="AD205" s="125" t="n"/>
      <c r="AE205" s="123" t="n"/>
      <c r="AF205" s="125" t="n"/>
      <c r="AG205" s="125" t="n"/>
      <c r="AH205" s="126" t="n"/>
    </row>
    <row r="206" ht="15.75" customHeight="1" s="120">
      <c r="A206" s="104" t="n"/>
      <c r="B206" s="105" t="n"/>
      <c r="C206" s="105" t="n"/>
      <c r="D206" s="121" t="n"/>
      <c r="E206" s="121" t="n"/>
      <c r="F206" s="121" t="n"/>
      <c r="G206" s="121" t="n"/>
      <c r="H206" s="121" t="n"/>
      <c r="I206" s="121" t="n"/>
      <c r="J206" s="121" t="n"/>
      <c r="K206" s="121" t="n"/>
      <c r="L206" s="121" t="n"/>
      <c r="M206" s="121" t="n"/>
      <c r="N206" s="121" t="n"/>
      <c r="O206" s="121" t="n"/>
      <c r="P206" s="121" t="n"/>
      <c r="Q206" s="121" t="n"/>
      <c r="R206" s="121" t="n"/>
      <c r="S206" s="121" t="n"/>
      <c r="T206" s="121" t="n"/>
      <c r="U206" s="121" t="n"/>
      <c r="V206" s="121" t="n"/>
      <c r="W206" s="121" t="n"/>
      <c r="X206" s="121" t="n"/>
      <c r="Y206" s="121" t="n"/>
      <c r="Z206" s="121" t="n"/>
      <c r="AA206" s="121" t="n"/>
      <c r="AB206" s="121" t="n"/>
      <c r="AC206" s="121" t="n"/>
      <c r="AD206" s="121" t="n"/>
      <c r="AE206" s="123" t="n"/>
      <c r="AF206" s="121" t="n"/>
      <c r="AG206" s="121" t="n"/>
      <c r="AH206" s="124" t="n"/>
    </row>
    <row r="207" ht="15.75" customHeight="1" s="120">
      <c r="A207" s="110" t="n"/>
      <c r="B207" s="111" t="n"/>
      <c r="C207" s="111" t="n"/>
      <c r="D207" s="125" t="n"/>
      <c r="E207" s="125" t="n"/>
      <c r="F207" s="125" t="n"/>
      <c r="G207" s="125" t="n"/>
      <c r="H207" s="125" t="n"/>
      <c r="I207" s="125" t="n"/>
      <c r="J207" s="125" t="n"/>
      <c r="K207" s="125" t="n"/>
      <c r="L207" s="125" t="n"/>
      <c r="M207" s="125" t="n"/>
      <c r="N207" s="125" t="n"/>
      <c r="O207" s="125" t="n"/>
      <c r="P207" s="125" t="n"/>
      <c r="Q207" s="125" t="n"/>
      <c r="R207" s="125" t="n"/>
      <c r="S207" s="125" t="n"/>
      <c r="T207" s="125" t="n"/>
      <c r="U207" s="125" t="n"/>
      <c r="V207" s="125" t="n"/>
      <c r="W207" s="125" t="n"/>
      <c r="X207" s="125" t="n"/>
      <c r="Y207" s="125" t="n"/>
      <c r="Z207" s="125" t="n"/>
      <c r="AA207" s="125" t="n"/>
      <c r="AB207" s="125" t="n"/>
      <c r="AC207" s="125" t="n"/>
      <c r="AD207" s="125" t="n"/>
      <c r="AE207" s="123" t="n"/>
      <c r="AF207" s="125" t="n"/>
      <c r="AG207" s="125" t="n"/>
      <c r="AH207" s="126" t="n"/>
    </row>
    <row r="208" ht="15.75" customHeight="1" s="120">
      <c r="A208" s="104" t="n"/>
      <c r="B208" s="105" t="n"/>
      <c r="C208" s="105" t="n"/>
      <c r="D208" s="121" t="n"/>
      <c r="E208" s="121" t="n"/>
      <c r="F208" s="121" t="n"/>
      <c r="G208" s="121" t="n"/>
      <c r="H208" s="121" t="n"/>
      <c r="I208" s="121" t="n"/>
      <c r="J208" s="121" t="n"/>
      <c r="K208" s="121" t="n"/>
      <c r="L208" s="121" t="n"/>
      <c r="M208" s="121" t="n"/>
      <c r="N208" s="121" t="n"/>
      <c r="O208" s="121" t="n"/>
      <c r="P208" s="121" t="n"/>
      <c r="Q208" s="121" t="n"/>
      <c r="R208" s="121" t="n"/>
      <c r="S208" s="121" t="n"/>
      <c r="T208" s="121" t="n"/>
      <c r="U208" s="121" t="n"/>
      <c r="V208" s="121" t="n"/>
      <c r="W208" s="121" t="n"/>
      <c r="X208" s="121" t="n"/>
      <c r="Y208" s="121" t="n"/>
      <c r="Z208" s="121" t="n"/>
      <c r="AA208" s="121" t="n"/>
      <c r="AB208" s="121" t="n"/>
      <c r="AC208" s="121" t="n"/>
      <c r="AD208" s="121" t="n"/>
      <c r="AE208" s="123" t="n"/>
      <c r="AF208" s="121" t="n"/>
      <c r="AG208" s="121" t="n"/>
      <c r="AH208" s="124" t="n"/>
    </row>
    <row r="209" ht="15.75" customHeight="1" s="120">
      <c r="A209" s="110" t="n"/>
      <c r="B209" s="111" t="n"/>
      <c r="C209" s="111" t="n"/>
      <c r="D209" s="125" t="n"/>
      <c r="E209" s="125" t="n"/>
      <c r="F209" s="125" t="n"/>
      <c r="G209" s="125" t="n"/>
      <c r="H209" s="125" t="n"/>
      <c r="I209" s="125" t="n"/>
      <c r="J209" s="125" t="n"/>
      <c r="K209" s="125" t="n"/>
      <c r="L209" s="125" t="n"/>
      <c r="M209" s="125" t="n"/>
      <c r="N209" s="125" t="n"/>
      <c r="O209" s="125" t="n"/>
      <c r="P209" s="125" t="n"/>
      <c r="Q209" s="125" t="n"/>
      <c r="R209" s="125" t="n"/>
      <c r="S209" s="125" t="n"/>
      <c r="T209" s="125" t="n"/>
      <c r="U209" s="125" t="n"/>
      <c r="V209" s="125" t="n"/>
      <c r="W209" s="125" t="n"/>
      <c r="X209" s="125" t="n"/>
      <c r="Y209" s="125" t="n"/>
      <c r="Z209" s="125" t="n"/>
      <c r="AA209" s="125" t="n"/>
      <c r="AB209" s="125" t="n"/>
      <c r="AC209" s="125" t="n"/>
      <c r="AD209" s="125" t="n"/>
      <c r="AE209" s="123" t="n"/>
      <c r="AF209" s="125" t="n"/>
      <c r="AG209" s="125" t="n"/>
      <c r="AH209" s="126" t="n"/>
    </row>
    <row r="210" ht="15.75" customHeight="1" s="120">
      <c r="A210" s="104" t="n"/>
      <c r="B210" s="105" t="n"/>
      <c r="C210" s="105" t="n"/>
      <c r="D210" s="121" t="n"/>
      <c r="E210" s="121" t="n"/>
      <c r="F210" s="121" t="n"/>
      <c r="G210" s="121" t="n"/>
      <c r="H210" s="121" t="n"/>
      <c r="I210" s="121" t="n"/>
      <c r="J210" s="121" t="n"/>
      <c r="K210" s="121" t="n"/>
      <c r="L210" s="121" t="n"/>
      <c r="M210" s="121" t="n"/>
      <c r="N210" s="121" t="n"/>
      <c r="O210" s="121" t="n"/>
      <c r="P210" s="121" t="n"/>
      <c r="Q210" s="121" t="n"/>
      <c r="R210" s="121" t="n"/>
      <c r="S210" s="121" t="n"/>
      <c r="T210" s="121" t="n"/>
      <c r="U210" s="121" t="n"/>
      <c r="V210" s="121" t="n"/>
      <c r="W210" s="121" t="n"/>
      <c r="X210" s="121" t="n"/>
      <c r="Y210" s="121" t="n"/>
      <c r="Z210" s="121" t="n"/>
      <c r="AA210" s="121" t="n"/>
      <c r="AB210" s="121" t="n"/>
      <c r="AC210" s="121" t="n"/>
      <c r="AD210" s="121" t="n"/>
      <c r="AE210" s="123" t="n"/>
      <c r="AF210" s="121" t="n"/>
      <c r="AG210" s="121" t="n"/>
      <c r="AH210" s="124" t="n"/>
    </row>
    <row r="211" ht="15.75" customHeight="1" s="120">
      <c r="A211" s="110" t="n"/>
      <c r="B211" s="111" t="n"/>
      <c r="C211" s="111" t="n"/>
      <c r="D211" s="125" t="n"/>
      <c r="E211" s="125" t="n"/>
      <c r="F211" s="125" t="n"/>
      <c r="G211" s="125" t="n"/>
      <c r="H211" s="125" t="n"/>
      <c r="I211" s="125" t="n"/>
      <c r="J211" s="125" t="n"/>
      <c r="K211" s="125" t="n"/>
      <c r="L211" s="125" t="n"/>
      <c r="M211" s="125" t="n"/>
      <c r="N211" s="125" t="n"/>
      <c r="O211" s="125" t="n"/>
      <c r="P211" s="125" t="n"/>
      <c r="Q211" s="125" t="n"/>
      <c r="R211" s="125" t="n"/>
      <c r="S211" s="125" t="n"/>
      <c r="T211" s="125" t="n"/>
      <c r="U211" s="125" t="n"/>
      <c r="V211" s="125" t="n"/>
      <c r="W211" s="125" t="n"/>
      <c r="X211" s="125" t="n"/>
      <c r="Y211" s="125" t="n"/>
      <c r="Z211" s="125" t="n"/>
      <c r="AA211" s="125" t="n"/>
      <c r="AB211" s="125" t="n"/>
      <c r="AC211" s="125" t="n"/>
      <c r="AD211" s="125" t="n"/>
      <c r="AE211" s="123" t="n"/>
      <c r="AF211" s="125" t="n"/>
      <c r="AG211" s="125" t="n"/>
      <c r="AH211" s="126" t="n"/>
    </row>
    <row r="212" ht="15.75" customHeight="1" s="120">
      <c r="A212" s="104" t="n"/>
      <c r="B212" s="105" t="n"/>
      <c r="C212" s="105" t="n"/>
      <c r="D212" s="121" t="n"/>
      <c r="E212" s="121" t="n"/>
      <c r="F212" s="121" t="n"/>
      <c r="G212" s="121" t="n"/>
      <c r="H212" s="121" t="n"/>
      <c r="I212" s="121" t="n"/>
      <c r="J212" s="121" t="n"/>
      <c r="K212" s="121" t="n"/>
      <c r="L212" s="121" t="n"/>
      <c r="M212" s="121" t="n"/>
      <c r="N212" s="121" t="n"/>
      <c r="O212" s="121" t="n"/>
      <c r="P212" s="121" t="n"/>
      <c r="Q212" s="121" t="n"/>
      <c r="R212" s="121" t="n"/>
      <c r="S212" s="121" t="n"/>
      <c r="T212" s="121" t="n"/>
      <c r="U212" s="121" t="n"/>
      <c r="V212" s="121" t="n"/>
      <c r="W212" s="121" t="n"/>
      <c r="X212" s="121" t="n"/>
      <c r="Y212" s="121" t="n"/>
      <c r="Z212" s="121" t="n"/>
      <c r="AA212" s="121" t="n"/>
      <c r="AB212" s="121" t="n"/>
      <c r="AC212" s="121" t="n"/>
      <c r="AD212" s="121" t="n"/>
      <c r="AE212" s="123" t="n"/>
      <c r="AF212" s="121" t="n"/>
      <c r="AG212" s="121" t="n"/>
      <c r="AH212" s="124" t="n"/>
    </row>
    <row r="213" ht="15.75" customHeight="1" s="120">
      <c r="A213" s="110" t="n"/>
      <c r="B213" s="111" t="n"/>
      <c r="C213" s="111" t="n"/>
      <c r="D213" s="125" t="n"/>
      <c r="E213" s="125" t="n"/>
      <c r="F213" s="125" t="n"/>
      <c r="G213" s="125" t="n"/>
      <c r="H213" s="125" t="n"/>
      <c r="I213" s="125" t="n"/>
      <c r="J213" s="125" t="n"/>
      <c r="K213" s="125" t="n"/>
      <c r="L213" s="125" t="n"/>
      <c r="M213" s="125" t="n"/>
      <c r="N213" s="125" t="n"/>
      <c r="O213" s="125" t="n"/>
      <c r="P213" s="125" t="n"/>
      <c r="Q213" s="125" t="n"/>
      <c r="R213" s="125" t="n"/>
      <c r="S213" s="125" t="n"/>
      <c r="T213" s="125" t="n"/>
      <c r="U213" s="125" t="n"/>
      <c r="V213" s="125" t="n"/>
      <c r="W213" s="125" t="n"/>
      <c r="X213" s="125" t="n"/>
      <c r="Y213" s="125" t="n"/>
      <c r="Z213" s="125" t="n"/>
      <c r="AA213" s="125" t="n"/>
      <c r="AB213" s="125" t="n"/>
      <c r="AC213" s="125" t="n"/>
      <c r="AD213" s="125" t="n"/>
      <c r="AE213" s="123" t="n"/>
      <c r="AF213" s="125" t="n"/>
      <c r="AG213" s="125" t="n"/>
      <c r="AH213" s="126" t="n"/>
    </row>
    <row r="214" ht="15.75" customHeight="1" s="120">
      <c r="A214" s="104" t="n"/>
      <c r="B214" s="105" t="n"/>
      <c r="C214" s="105" t="n"/>
      <c r="D214" s="121" t="n"/>
      <c r="E214" s="121" t="n"/>
      <c r="F214" s="121" t="n"/>
      <c r="G214" s="121" t="n"/>
      <c r="H214" s="121" t="n"/>
      <c r="I214" s="121" t="n"/>
      <c r="J214" s="121" t="n"/>
      <c r="K214" s="121" t="n"/>
      <c r="L214" s="121" t="n"/>
      <c r="M214" s="121" t="n"/>
      <c r="N214" s="121" t="n"/>
      <c r="O214" s="121" t="n"/>
      <c r="P214" s="121" t="n"/>
      <c r="Q214" s="121" t="n"/>
      <c r="R214" s="121" t="n"/>
      <c r="S214" s="121" t="n"/>
      <c r="T214" s="121" t="n"/>
      <c r="U214" s="121" t="n"/>
      <c r="V214" s="121" t="n"/>
      <c r="W214" s="121" t="n"/>
      <c r="X214" s="121" t="n"/>
      <c r="Y214" s="121" t="n"/>
      <c r="Z214" s="121" t="n"/>
      <c r="AA214" s="121" t="n"/>
      <c r="AB214" s="121" t="n"/>
      <c r="AC214" s="121" t="n"/>
      <c r="AD214" s="121" t="n"/>
      <c r="AE214" s="123" t="n"/>
      <c r="AF214" s="121" t="n"/>
      <c r="AG214" s="121" t="n"/>
      <c r="AH214" s="124" t="n"/>
    </row>
    <row r="215" ht="15.75" customHeight="1" s="120">
      <c r="A215" s="110" t="n"/>
      <c r="B215" s="111" t="n"/>
      <c r="C215" s="111" t="n"/>
      <c r="D215" s="125" t="n"/>
      <c r="E215" s="125" t="n"/>
      <c r="F215" s="125" t="n"/>
      <c r="G215" s="125" t="n"/>
      <c r="H215" s="125" t="n"/>
      <c r="I215" s="125" t="n"/>
      <c r="J215" s="125" t="n"/>
      <c r="K215" s="125" t="n"/>
      <c r="L215" s="125" t="n"/>
      <c r="M215" s="125" t="n"/>
      <c r="N215" s="125" t="n"/>
      <c r="O215" s="125" t="n"/>
      <c r="P215" s="125" t="n"/>
      <c r="Q215" s="125" t="n"/>
      <c r="R215" s="125" t="n"/>
      <c r="S215" s="125" t="n"/>
      <c r="T215" s="125" t="n"/>
      <c r="U215" s="125" t="n"/>
      <c r="V215" s="125" t="n"/>
      <c r="W215" s="125" t="n"/>
      <c r="X215" s="125" t="n"/>
      <c r="Y215" s="125" t="n"/>
      <c r="Z215" s="125" t="n"/>
      <c r="AA215" s="125" t="n"/>
      <c r="AB215" s="125" t="n"/>
      <c r="AC215" s="125" t="n"/>
      <c r="AD215" s="125" t="n"/>
      <c r="AE215" s="123" t="n"/>
      <c r="AF215" s="125" t="n"/>
      <c r="AG215" s="125" t="n"/>
      <c r="AH215" s="126" t="n"/>
    </row>
    <row r="216" ht="15.75" customHeight="1" s="120">
      <c r="A216" s="104" t="n"/>
      <c r="B216" s="105" t="n"/>
      <c r="C216" s="105" t="n"/>
      <c r="D216" s="121" t="n"/>
      <c r="E216" s="121" t="n"/>
      <c r="F216" s="121" t="n"/>
      <c r="G216" s="121" t="n"/>
      <c r="H216" s="121" t="n"/>
      <c r="I216" s="121" t="n"/>
      <c r="J216" s="121" t="n"/>
      <c r="K216" s="121" t="n"/>
      <c r="L216" s="121" t="n"/>
      <c r="M216" s="121" t="n"/>
      <c r="N216" s="121" t="n"/>
      <c r="O216" s="121" t="n"/>
      <c r="P216" s="121" t="n"/>
      <c r="Q216" s="121" t="n"/>
      <c r="R216" s="121" t="n"/>
      <c r="S216" s="121" t="n"/>
      <c r="T216" s="121" t="n"/>
      <c r="U216" s="121" t="n"/>
      <c r="V216" s="121" t="n"/>
      <c r="W216" s="121" t="n"/>
      <c r="X216" s="121" t="n"/>
      <c r="Y216" s="121" t="n"/>
      <c r="Z216" s="121" t="n"/>
      <c r="AA216" s="121" t="n"/>
      <c r="AB216" s="121" t="n"/>
      <c r="AC216" s="121" t="n"/>
      <c r="AD216" s="121" t="n"/>
      <c r="AE216" s="123" t="n"/>
      <c r="AF216" s="121" t="n"/>
      <c r="AG216" s="121" t="n"/>
      <c r="AH216" s="124" t="n"/>
    </row>
    <row r="217" ht="15.75" customHeight="1" s="120">
      <c r="A217" s="110" t="n"/>
      <c r="B217" s="111" t="n"/>
      <c r="C217" s="111" t="n"/>
      <c r="D217" s="125" t="n"/>
      <c r="E217" s="125" t="n"/>
      <c r="F217" s="125" t="n"/>
      <c r="G217" s="125" t="n"/>
      <c r="H217" s="125" t="n"/>
      <c r="I217" s="125" t="n"/>
      <c r="J217" s="125" t="n"/>
      <c r="K217" s="125" t="n"/>
      <c r="L217" s="125" t="n"/>
      <c r="M217" s="125" t="n"/>
      <c r="N217" s="125" t="n"/>
      <c r="O217" s="125" t="n"/>
      <c r="P217" s="125" t="n"/>
      <c r="Q217" s="125" t="n"/>
      <c r="R217" s="125" t="n"/>
      <c r="S217" s="125" t="n"/>
      <c r="T217" s="125" t="n"/>
      <c r="U217" s="125" t="n"/>
      <c r="V217" s="125" t="n"/>
      <c r="W217" s="125" t="n"/>
      <c r="X217" s="125" t="n"/>
      <c r="Y217" s="125" t="n"/>
      <c r="Z217" s="125" t="n"/>
      <c r="AA217" s="125" t="n"/>
      <c r="AB217" s="125" t="n"/>
      <c r="AC217" s="125" t="n"/>
      <c r="AD217" s="125" t="n"/>
      <c r="AE217" s="123" t="n"/>
      <c r="AF217" s="125" t="n"/>
      <c r="AG217" s="125" t="n"/>
      <c r="AH217" s="126" t="n"/>
    </row>
    <row r="218" ht="15.75" customHeight="1" s="120">
      <c r="A218" s="104" t="n"/>
      <c r="B218" s="105" t="n"/>
      <c r="C218" s="105" t="n"/>
      <c r="D218" s="121" t="n"/>
      <c r="E218" s="121" t="n"/>
      <c r="F218" s="121" t="n"/>
      <c r="G218" s="121" t="n"/>
      <c r="H218" s="121" t="n"/>
      <c r="I218" s="121" t="n"/>
      <c r="J218" s="121" t="n"/>
      <c r="K218" s="121" t="n"/>
      <c r="L218" s="121" t="n"/>
      <c r="M218" s="121" t="n"/>
      <c r="N218" s="121" t="n"/>
      <c r="O218" s="121" t="n"/>
      <c r="P218" s="121" t="n"/>
      <c r="Q218" s="121" t="n"/>
      <c r="R218" s="121" t="n"/>
      <c r="S218" s="121" t="n"/>
      <c r="T218" s="121" t="n"/>
      <c r="U218" s="121" t="n"/>
      <c r="V218" s="121" t="n"/>
      <c r="W218" s="121" t="n"/>
      <c r="X218" s="121" t="n"/>
      <c r="Y218" s="121" t="n"/>
      <c r="Z218" s="121" t="n"/>
      <c r="AA218" s="121" t="n"/>
      <c r="AB218" s="121" t="n"/>
      <c r="AC218" s="121" t="n"/>
      <c r="AD218" s="121" t="n"/>
      <c r="AE218" s="123" t="n"/>
      <c r="AF218" s="121" t="n"/>
      <c r="AG218" s="121" t="n"/>
      <c r="AH218" s="124" t="n"/>
    </row>
    <row r="219" ht="15.75" customHeight="1" s="120">
      <c r="A219" s="110" t="n"/>
      <c r="B219" s="111" t="n"/>
      <c r="C219" s="111" t="n"/>
      <c r="D219" s="125" t="n"/>
      <c r="E219" s="125" t="n"/>
      <c r="F219" s="125" t="n"/>
      <c r="G219" s="125" t="n"/>
      <c r="H219" s="125" t="n"/>
      <c r="I219" s="125" t="n"/>
      <c r="J219" s="125" t="n"/>
      <c r="K219" s="125" t="n"/>
      <c r="L219" s="125" t="n"/>
      <c r="M219" s="125" t="n"/>
      <c r="N219" s="125" t="n"/>
      <c r="O219" s="125" t="n"/>
      <c r="P219" s="125" t="n"/>
      <c r="Q219" s="125" t="n"/>
      <c r="R219" s="125" t="n"/>
      <c r="S219" s="125" t="n"/>
      <c r="T219" s="125" t="n"/>
      <c r="U219" s="125" t="n"/>
      <c r="V219" s="125" t="n"/>
      <c r="W219" s="125" t="n"/>
      <c r="X219" s="125" t="n"/>
      <c r="Y219" s="125" t="n"/>
      <c r="Z219" s="125" t="n"/>
      <c r="AA219" s="125" t="n"/>
      <c r="AB219" s="125" t="n"/>
      <c r="AC219" s="125" t="n"/>
      <c r="AD219" s="125" t="n"/>
      <c r="AE219" s="123" t="n"/>
      <c r="AF219" s="125" t="n"/>
      <c r="AG219" s="125" t="n"/>
      <c r="AH219" s="126" t="n"/>
    </row>
    <row r="220" ht="15.75" customHeight="1" s="120">
      <c r="A220" s="104" t="n"/>
      <c r="B220" s="105" t="n"/>
      <c r="C220" s="105" t="n"/>
      <c r="D220" s="121" t="n"/>
      <c r="E220" s="121" t="n"/>
      <c r="F220" s="121" t="n"/>
      <c r="G220" s="121" t="n"/>
      <c r="H220" s="121" t="n"/>
      <c r="I220" s="121" t="n"/>
      <c r="J220" s="121" t="n"/>
      <c r="K220" s="121" t="n"/>
      <c r="L220" s="121" t="n"/>
      <c r="M220" s="121" t="n"/>
      <c r="N220" s="121" t="n"/>
      <c r="O220" s="121" t="n"/>
      <c r="P220" s="121" t="n"/>
      <c r="Q220" s="121" t="n"/>
      <c r="R220" s="121" t="n"/>
      <c r="S220" s="121" t="n"/>
      <c r="T220" s="121" t="n"/>
      <c r="U220" s="121" t="n"/>
      <c r="V220" s="121" t="n"/>
      <c r="W220" s="121" t="n"/>
      <c r="X220" s="121" t="n"/>
      <c r="Y220" s="121" t="n"/>
      <c r="Z220" s="121" t="n"/>
      <c r="AA220" s="121" t="n"/>
      <c r="AB220" s="121" t="n"/>
      <c r="AC220" s="121" t="n"/>
      <c r="AD220" s="121" t="n"/>
      <c r="AE220" s="123" t="n"/>
      <c r="AF220" s="121" t="n"/>
      <c r="AG220" s="121" t="n"/>
      <c r="AH220" s="124" t="n"/>
    </row>
    <row r="221" ht="15.75" customHeight="1" s="120">
      <c r="A221" s="110" t="n"/>
      <c r="B221" s="111" t="n"/>
      <c r="C221" s="111" t="n"/>
      <c r="D221" s="125" t="n"/>
      <c r="E221" s="125" t="n"/>
      <c r="F221" s="125" t="n"/>
      <c r="G221" s="125" t="n"/>
      <c r="H221" s="125" t="n"/>
      <c r="I221" s="125" t="n"/>
      <c r="J221" s="125" t="n"/>
      <c r="K221" s="125" t="n"/>
      <c r="L221" s="125" t="n"/>
      <c r="M221" s="125" t="n"/>
      <c r="N221" s="125" t="n"/>
      <c r="O221" s="125" t="n"/>
      <c r="P221" s="125" t="n"/>
      <c r="Q221" s="125" t="n"/>
      <c r="R221" s="125" t="n"/>
      <c r="S221" s="125" t="n"/>
      <c r="T221" s="125" t="n"/>
      <c r="U221" s="125" t="n"/>
      <c r="V221" s="125" t="n"/>
      <c r="W221" s="125" t="n"/>
      <c r="X221" s="125" t="n"/>
      <c r="Y221" s="125" t="n"/>
      <c r="Z221" s="125" t="n"/>
      <c r="AA221" s="125" t="n"/>
      <c r="AB221" s="125" t="n"/>
      <c r="AC221" s="125" t="n"/>
      <c r="AD221" s="125" t="n"/>
      <c r="AE221" s="123" t="n"/>
      <c r="AF221" s="125" t="n"/>
      <c r="AG221" s="125" t="n"/>
      <c r="AH221" s="126" t="n"/>
    </row>
    <row r="222" ht="15.75" customHeight="1" s="120">
      <c r="A222" s="104" t="n"/>
      <c r="B222" s="105" t="n"/>
      <c r="C222" s="105" t="n"/>
      <c r="D222" s="121" t="n"/>
      <c r="E222" s="121" t="n"/>
      <c r="F222" s="121" t="n"/>
      <c r="G222" s="121" t="n"/>
      <c r="H222" s="121" t="n"/>
      <c r="I222" s="121" t="n"/>
      <c r="J222" s="121" t="n"/>
      <c r="K222" s="121" t="n"/>
      <c r="L222" s="121" t="n"/>
      <c r="M222" s="121" t="n"/>
      <c r="N222" s="121" t="n"/>
      <c r="O222" s="121" t="n"/>
      <c r="P222" s="121" t="n"/>
      <c r="Q222" s="121" t="n"/>
      <c r="R222" s="121" t="n"/>
      <c r="S222" s="121" t="n"/>
      <c r="T222" s="121" t="n"/>
      <c r="U222" s="121" t="n"/>
      <c r="V222" s="121" t="n"/>
      <c r="W222" s="121" t="n"/>
      <c r="X222" s="121" t="n"/>
      <c r="Y222" s="121" t="n"/>
      <c r="Z222" s="121" t="n"/>
      <c r="AA222" s="121" t="n"/>
      <c r="AB222" s="121" t="n"/>
      <c r="AC222" s="121" t="n"/>
      <c r="AD222" s="121" t="n"/>
      <c r="AE222" s="123" t="n"/>
      <c r="AF222" s="121" t="n"/>
      <c r="AG222" s="121" t="n"/>
      <c r="AH222" s="124" t="n"/>
    </row>
    <row r="223" ht="15.75" customHeight="1" s="120">
      <c r="A223" s="110" t="n"/>
      <c r="B223" s="111" t="n"/>
      <c r="C223" s="111" t="n"/>
      <c r="D223" s="125" t="n"/>
      <c r="E223" s="125" t="n"/>
      <c r="F223" s="125" t="n"/>
      <c r="G223" s="125" t="n"/>
      <c r="H223" s="125" t="n"/>
      <c r="I223" s="125" t="n"/>
      <c r="J223" s="125" t="n"/>
      <c r="K223" s="125" t="n"/>
      <c r="L223" s="125" t="n"/>
      <c r="M223" s="125" t="n"/>
      <c r="N223" s="125" t="n"/>
      <c r="O223" s="125" t="n"/>
      <c r="P223" s="125" t="n"/>
      <c r="Q223" s="125" t="n"/>
      <c r="R223" s="125" t="n"/>
      <c r="S223" s="125" t="n"/>
      <c r="T223" s="125" t="n"/>
      <c r="U223" s="125" t="n"/>
      <c r="V223" s="125" t="n"/>
      <c r="W223" s="125" t="n"/>
      <c r="X223" s="125" t="n"/>
      <c r="Y223" s="125" t="n"/>
      <c r="Z223" s="125" t="n"/>
      <c r="AA223" s="125" t="n"/>
      <c r="AB223" s="125" t="n"/>
      <c r="AC223" s="125" t="n"/>
      <c r="AD223" s="125" t="n"/>
      <c r="AE223" s="123" t="n"/>
      <c r="AF223" s="125" t="n"/>
      <c r="AG223" s="125" t="n"/>
      <c r="AH223" s="126" t="n"/>
    </row>
    <row r="224" ht="15.75" customHeight="1" s="120">
      <c r="A224" s="104" t="n"/>
      <c r="B224" s="105" t="n"/>
      <c r="C224" s="105" t="n"/>
      <c r="D224" s="121" t="n"/>
      <c r="E224" s="121" t="n"/>
      <c r="F224" s="121" t="n"/>
      <c r="G224" s="121" t="n"/>
      <c r="H224" s="121" t="n"/>
      <c r="I224" s="121" t="n"/>
      <c r="J224" s="121" t="n"/>
      <c r="K224" s="121" t="n"/>
      <c r="L224" s="121" t="n"/>
      <c r="M224" s="121" t="n"/>
      <c r="N224" s="121" t="n"/>
      <c r="O224" s="121" t="n"/>
      <c r="P224" s="121" t="n"/>
      <c r="Q224" s="121" t="n"/>
      <c r="R224" s="121" t="n"/>
      <c r="S224" s="121" t="n"/>
      <c r="T224" s="121" t="n"/>
      <c r="U224" s="121" t="n"/>
      <c r="V224" s="121" t="n"/>
      <c r="W224" s="121" t="n"/>
      <c r="X224" s="121" t="n"/>
      <c r="Y224" s="121" t="n"/>
      <c r="Z224" s="121" t="n"/>
      <c r="AA224" s="121" t="n"/>
      <c r="AB224" s="121" t="n"/>
      <c r="AC224" s="121" t="n"/>
      <c r="AD224" s="121" t="n"/>
      <c r="AE224" s="123" t="n"/>
      <c r="AF224" s="121" t="n"/>
      <c r="AG224" s="121" t="n"/>
      <c r="AH224" s="124" t="n"/>
    </row>
    <row r="225" ht="15.75" customHeight="1" s="120">
      <c r="A225" s="110" t="n"/>
      <c r="B225" s="111" t="n"/>
      <c r="C225" s="111" t="n"/>
      <c r="D225" s="125" t="n"/>
      <c r="E225" s="125" t="n"/>
      <c r="F225" s="125" t="n"/>
      <c r="G225" s="125" t="n"/>
      <c r="H225" s="125" t="n"/>
      <c r="I225" s="125" t="n"/>
      <c r="J225" s="125" t="n"/>
      <c r="K225" s="125" t="n"/>
      <c r="L225" s="125" t="n"/>
      <c r="M225" s="125" t="n"/>
      <c r="N225" s="125" t="n"/>
      <c r="O225" s="125" t="n"/>
      <c r="P225" s="125" t="n"/>
      <c r="Q225" s="125" t="n"/>
      <c r="R225" s="125" t="n"/>
      <c r="S225" s="125" t="n"/>
      <c r="T225" s="125" t="n"/>
      <c r="U225" s="125" t="n"/>
      <c r="V225" s="125" t="n"/>
      <c r="W225" s="125" t="n"/>
      <c r="X225" s="125" t="n"/>
      <c r="Y225" s="125" t="n"/>
      <c r="Z225" s="125" t="n"/>
      <c r="AA225" s="125" t="n"/>
      <c r="AB225" s="125" t="n"/>
      <c r="AC225" s="125" t="n"/>
      <c r="AD225" s="125" t="n"/>
      <c r="AE225" s="123" t="n"/>
      <c r="AF225" s="125" t="n"/>
      <c r="AG225" s="125" t="n"/>
      <c r="AH225" s="126" t="n"/>
    </row>
    <row r="226" ht="15.75" customHeight="1" s="120">
      <c r="A226" s="104" t="n"/>
      <c r="B226" s="105" t="n"/>
      <c r="C226" s="105" t="n"/>
      <c r="D226" s="121" t="n"/>
      <c r="E226" s="121" t="n"/>
      <c r="F226" s="121" t="n"/>
      <c r="G226" s="121" t="n"/>
      <c r="H226" s="121" t="n"/>
      <c r="I226" s="121" t="n"/>
      <c r="J226" s="121" t="n"/>
      <c r="K226" s="121" t="n"/>
      <c r="L226" s="121" t="n"/>
      <c r="M226" s="121" t="n"/>
      <c r="N226" s="121" t="n"/>
      <c r="O226" s="121" t="n"/>
      <c r="P226" s="121" t="n"/>
      <c r="Q226" s="121" t="n"/>
      <c r="R226" s="121" t="n"/>
      <c r="S226" s="121" t="n"/>
      <c r="T226" s="121" t="n"/>
      <c r="U226" s="121" t="n"/>
      <c r="V226" s="121" t="n"/>
      <c r="W226" s="121" t="n"/>
      <c r="X226" s="121" t="n"/>
      <c r="Y226" s="121" t="n"/>
      <c r="Z226" s="121" t="n"/>
      <c r="AA226" s="121" t="n"/>
      <c r="AB226" s="121" t="n"/>
      <c r="AC226" s="121" t="n"/>
      <c r="AD226" s="121" t="n"/>
      <c r="AE226" s="123" t="n"/>
      <c r="AF226" s="121" t="n"/>
      <c r="AG226" s="121" t="n"/>
      <c r="AH226" s="124" t="n"/>
    </row>
    <row r="227" ht="15.75" customHeight="1" s="120">
      <c r="A227" s="110" t="n"/>
      <c r="B227" s="111" t="n"/>
      <c r="C227" s="111" t="n"/>
      <c r="D227" s="125" t="n"/>
      <c r="E227" s="125" t="n"/>
      <c r="F227" s="125" t="n"/>
      <c r="G227" s="125" t="n"/>
      <c r="H227" s="125" t="n"/>
      <c r="I227" s="125" t="n"/>
      <c r="J227" s="125" t="n"/>
      <c r="K227" s="125" t="n"/>
      <c r="L227" s="125" t="n"/>
      <c r="M227" s="125" t="n"/>
      <c r="N227" s="125" t="n"/>
      <c r="O227" s="125" t="n"/>
      <c r="P227" s="125" t="n"/>
      <c r="Q227" s="125" t="n"/>
      <c r="R227" s="125" t="n"/>
      <c r="S227" s="125" t="n"/>
      <c r="T227" s="125" t="n"/>
      <c r="U227" s="125" t="n"/>
      <c r="V227" s="125" t="n"/>
      <c r="W227" s="125" t="n"/>
      <c r="X227" s="125" t="n"/>
      <c r="Y227" s="125" t="n"/>
      <c r="Z227" s="125" t="n"/>
      <c r="AA227" s="125" t="n"/>
      <c r="AB227" s="125" t="n"/>
      <c r="AC227" s="125" t="n"/>
      <c r="AD227" s="125" t="n"/>
      <c r="AE227" s="123" t="n"/>
      <c r="AF227" s="125" t="n"/>
      <c r="AG227" s="125" t="n"/>
      <c r="AH227" s="126" t="n"/>
    </row>
    <row r="228" ht="15.75" customHeight="1" s="120">
      <c r="A228" s="104" t="n"/>
      <c r="B228" s="105" t="n"/>
      <c r="C228" s="105" t="n"/>
      <c r="D228" s="121" t="n"/>
      <c r="E228" s="121" t="n"/>
      <c r="F228" s="121" t="n"/>
      <c r="G228" s="121" t="n"/>
      <c r="H228" s="121" t="n"/>
      <c r="I228" s="121" t="n"/>
      <c r="J228" s="121" t="n"/>
      <c r="K228" s="121" t="n"/>
      <c r="L228" s="121" t="n"/>
      <c r="M228" s="121" t="n"/>
      <c r="N228" s="121" t="n"/>
      <c r="O228" s="121" t="n"/>
      <c r="P228" s="121" t="n"/>
      <c r="Q228" s="121" t="n"/>
      <c r="R228" s="121" t="n"/>
      <c r="S228" s="121" t="n"/>
      <c r="T228" s="121" t="n"/>
      <c r="U228" s="121" t="n"/>
      <c r="V228" s="121" t="n"/>
      <c r="W228" s="121" t="n"/>
      <c r="X228" s="121" t="n"/>
      <c r="Y228" s="121" t="n"/>
      <c r="Z228" s="121" t="n"/>
      <c r="AA228" s="121" t="n"/>
      <c r="AB228" s="121" t="n"/>
      <c r="AC228" s="121" t="n"/>
      <c r="AD228" s="121" t="n"/>
      <c r="AE228" s="123" t="n"/>
      <c r="AF228" s="121" t="n"/>
      <c r="AG228" s="121" t="n"/>
      <c r="AH228" s="124" t="n"/>
    </row>
    <row r="229" ht="15.75" customHeight="1" s="120">
      <c r="A229" s="110" t="n"/>
      <c r="B229" s="111" t="n"/>
      <c r="C229" s="111" t="n"/>
      <c r="D229" s="125" t="n"/>
      <c r="E229" s="125" t="n"/>
      <c r="F229" s="125" t="n"/>
      <c r="G229" s="125" t="n"/>
      <c r="H229" s="125" t="n"/>
      <c r="I229" s="125" t="n"/>
      <c r="J229" s="125" t="n"/>
      <c r="K229" s="125" t="n"/>
      <c r="L229" s="125" t="n"/>
      <c r="M229" s="125" t="n"/>
      <c r="N229" s="125" t="n"/>
      <c r="O229" s="125" t="n"/>
      <c r="P229" s="125" t="n"/>
      <c r="Q229" s="125" t="n"/>
      <c r="R229" s="125" t="n"/>
      <c r="S229" s="125" t="n"/>
      <c r="T229" s="125" t="n"/>
      <c r="U229" s="125" t="n"/>
      <c r="V229" s="125" t="n"/>
      <c r="W229" s="125" t="n"/>
      <c r="X229" s="125" t="n"/>
      <c r="Y229" s="125" t="n"/>
      <c r="Z229" s="125" t="n"/>
      <c r="AA229" s="125" t="n"/>
      <c r="AB229" s="125" t="n"/>
      <c r="AC229" s="125" t="n"/>
      <c r="AD229" s="125" t="n"/>
      <c r="AE229" s="123" t="n"/>
      <c r="AF229" s="125" t="n"/>
      <c r="AG229" s="125" t="n"/>
      <c r="AH229" s="126" t="n"/>
    </row>
    <row r="230" ht="15.75" customHeight="1" s="120">
      <c r="A230" s="104" t="n"/>
      <c r="B230" s="105" t="n"/>
      <c r="C230" s="105" t="n"/>
      <c r="D230" s="121" t="n"/>
      <c r="E230" s="121" t="n"/>
      <c r="F230" s="121" t="n"/>
      <c r="G230" s="121" t="n"/>
      <c r="H230" s="121" t="n"/>
      <c r="I230" s="121" t="n"/>
      <c r="J230" s="121" t="n"/>
      <c r="K230" s="121" t="n"/>
      <c r="L230" s="121" t="n"/>
      <c r="M230" s="121" t="n"/>
      <c r="N230" s="121" t="n"/>
      <c r="O230" s="121" t="n"/>
      <c r="P230" s="121" t="n"/>
      <c r="Q230" s="121" t="n"/>
      <c r="R230" s="121" t="n"/>
      <c r="S230" s="121" t="n"/>
      <c r="T230" s="121" t="n"/>
      <c r="U230" s="121" t="n"/>
      <c r="V230" s="121" t="n"/>
      <c r="W230" s="121" t="n"/>
      <c r="X230" s="121" t="n"/>
      <c r="Y230" s="121" t="n"/>
      <c r="Z230" s="121" t="n"/>
      <c r="AA230" s="121" t="n"/>
      <c r="AB230" s="121" t="n"/>
      <c r="AC230" s="121" t="n"/>
      <c r="AD230" s="121" t="n"/>
      <c r="AE230" s="123" t="n"/>
      <c r="AF230" s="121" t="n"/>
      <c r="AG230" s="121" t="n"/>
      <c r="AH230" s="124" t="n"/>
    </row>
    <row r="231" ht="15.75" customHeight="1" s="120">
      <c r="A231" s="110" t="n"/>
      <c r="B231" s="111" t="n"/>
      <c r="C231" s="111" t="n"/>
      <c r="D231" s="125" t="n"/>
      <c r="E231" s="125" t="n"/>
      <c r="F231" s="125" t="n"/>
      <c r="G231" s="125" t="n"/>
      <c r="H231" s="125" t="n"/>
      <c r="I231" s="125" t="n"/>
      <c r="J231" s="125" t="n"/>
      <c r="K231" s="125" t="n"/>
      <c r="L231" s="125" t="n"/>
      <c r="M231" s="125" t="n"/>
      <c r="N231" s="125" t="n"/>
      <c r="O231" s="125" t="n"/>
      <c r="P231" s="125" t="n"/>
      <c r="Q231" s="125" t="n"/>
      <c r="R231" s="125" t="n"/>
      <c r="S231" s="125" t="n"/>
      <c r="T231" s="125" t="n"/>
      <c r="U231" s="125" t="n"/>
      <c r="V231" s="125" t="n"/>
      <c r="W231" s="125" t="n"/>
      <c r="X231" s="125" t="n"/>
      <c r="Y231" s="125" t="n"/>
      <c r="Z231" s="125" t="n"/>
      <c r="AA231" s="125" t="n"/>
      <c r="AB231" s="125" t="n"/>
      <c r="AC231" s="125" t="n"/>
      <c r="AD231" s="125" t="n"/>
      <c r="AE231" s="123" t="n"/>
      <c r="AF231" s="125" t="n"/>
      <c r="AG231" s="125" t="n"/>
      <c r="AH231" s="126" t="n"/>
    </row>
    <row r="232" ht="15.75" customHeight="1" s="120">
      <c r="A232" s="104" t="n"/>
      <c r="B232" s="105" t="n"/>
      <c r="C232" s="105" t="n"/>
      <c r="D232" s="121" t="n"/>
      <c r="E232" s="121" t="n"/>
      <c r="F232" s="121" t="n"/>
      <c r="G232" s="121" t="n"/>
      <c r="H232" s="121" t="n"/>
      <c r="I232" s="121" t="n"/>
      <c r="J232" s="121" t="n"/>
      <c r="K232" s="121" t="n"/>
      <c r="L232" s="121" t="n"/>
      <c r="M232" s="121" t="n"/>
      <c r="N232" s="121" t="n"/>
      <c r="O232" s="121" t="n"/>
      <c r="P232" s="121" t="n"/>
      <c r="Q232" s="121" t="n"/>
      <c r="R232" s="121" t="n"/>
      <c r="S232" s="121" t="n"/>
      <c r="T232" s="121" t="n"/>
      <c r="U232" s="121" t="n"/>
      <c r="V232" s="121" t="n"/>
      <c r="W232" s="121" t="n"/>
      <c r="X232" s="121" t="n"/>
      <c r="Y232" s="121" t="n"/>
      <c r="Z232" s="121" t="n"/>
      <c r="AA232" s="121" t="n"/>
      <c r="AB232" s="121" t="n"/>
      <c r="AC232" s="121" t="n"/>
      <c r="AD232" s="121" t="n"/>
      <c r="AE232" s="123" t="n"/>
      <c r="AF232" s="121" t="n"/>
      <c r="AG232" s="121" t="n"/>
      <c r="AH232" s="124" t="n"/>
    </row>
    <row r="233" ht="15.75" customHeight="1" s="120">
      <c r="A233" s="110" t="n"/>
      <c r="B233" s="111" t="n"/>
      <c r="C233" s="111" t="n"/>
      <c r="D233" s="125" t="n"/>
      <c r="E233" s="125" t="n"/>
      <c r="F233" s="125" t="n"/>
      <c r="G233" s="125" t="n"/>
      <c r="H233" s="125" t="n"/>
      <c r="I233" s="125" t="n"/>
      <c r="J233" s="125" t="n"/>
      <c r="K233" s="125" t="n"/>
      <c r="L233" s="125" t="n"/>
      <c r="M233" s="125" t="n"/>
      <c r="N233" s="125" t="n"/>
      <c r="O233" s="125" t="n"/>
      <c r="P233" s="125" t="n"/>
      <c r="Q233" s="125" t="n"/>
      <c r="R233" s="125" t="n"/>
      <c r="S233" s="125" t="n"/>
      <c r="T233" s="125" t="n"/>
      <c r="U233" s="125" t="n"/>
      <c r="V233" s="125" t="n"/>
      <c r="W233" s="125" t="n"/>
      <c r="X233" s="125" t="n"/>
      <c r="Y233" s="125" t="n"/>
      <c r="Z233" s="125" t="n"/>
      <c r="AA233" s="125" t="n"/>
      <c r="AB233" s="125" t="n"/>
      <c r="AC233" s="125" t="n"/>
      <c r="AD233" s="125" t="n"/>
      <c r="AE233" s="123" t="n"/>
      <c r="AF233" s="125" t="n"/>
      <c r="AG233" s="125" t="n"/>
      <c r="AH233" s="126" t="n"/>
    </row>
    <row r="234" ht="15.75" customHeight="1" s="120">
      <c r="A234" s="104" t="n"/>
      <c r="B234" s="105" t="n"/>
      <c r="C234" s="105" t="n"/>
      <c r="D234" s="121" t="n"/>
      <c r="E234" s="121" t="n"/>
      <c r="F234" s="121" t="n"/>
      <c r="G234" s="121" t="n"/>
      <c r="H234" s="121" t="n"/>
      <c r="I234" s="121" t="n"/>
      <c r="J234" s="121" t="n"/>
      <c r="K234" s="121" t="n"/>
      <c r="L234" s="121" t="n"/>
      <c r="M234" s="121" t="n"/>
      <c r="N234" s="121" t="n"/>
      <c r="O234" s="121" t="n"/>
      <c r="P234" s="121" t="n"/>
      <c r="Q234" s="121" t="n"/>
      <c r="R234" s="121" t="n"/>
      <c r="S234" s="121" t="n"/>
      <c r="T234" s="121" t="n"/>
      <c r="U234" s="121" t="n"/>
      <c r="V234" s="121" t="n"/>
      <c r="W234" s="121" t="n"/>
      <c r="X234" s="121" t="n"/>
      <c r="Y234" s="121" t="n"/>
      <c r="Z234" s="121" t="n"/>
      <c r="AA234" s="121" t="n"/>
      <c r="AB234" s="121" t="n"/>
      <c r="AC234" s="121" t="n"/>
      <c r="AD234" s="121" t="n"/>
      <c r="AE234" s="123" t="n"/>
      <c r="AF234" s="121" t="n"/>
      <c r="AG234" s="121" t="n"/>
      <c r="AH234" s="124" t="n"/>
    </row>
    <row r="235" ht="15.75" customHeight="1" s="120">
      <c r="A235" s="110" t="n"/>
      <c r="B235" s="111" t="n"/>
      <c r="C235" s="111" t="n"/>
      <c r="D235" s="125" t="n"/>
      <c r="E235" s="125" t="n"/>
      <c r="F235" s="125" t="n"/>
      <c r="G235" s="125" t="n"/>
      <c r="H235" s="125" t="n"/>
      <c r="I235" s="125" t="n"/>
      <c r="J235" s="125" t="n"/>
      <c r="K235" s="125" t="n"/>
      <c r="L235" s="125" t="n"/>
      <c r="M235" s="125" t="n"/>
      <c r="N235" s="125" t="n"/>
      <c r="O235" s="125" t="n"/>
      <c r="P235" s="125" t="n"/>
      <c r="Q235" s="125" t="n"/>
      <c r="R235" s="125" t="n"/>
      <c r="S235" s="125" t="n"/>
      <c r="T235" s="125" t="n"/>
      <c r="U235" s="125" t="n"/>
      <c r="V235" s="125" t="n"/>
      <c r="W235" s="125" t="n"/>
      <c r="X235" s="125" t="n"/>
      <c r="Y235" s="125" t="n"/>
      <c r="Z235" s="125" t="n"/>
      <c r="AA235" s="125" t="n"/>
      <c r="AB235" s="125" t="n"/>
      <c r="AC235" s="125" t="n"/>
      <c r="AD235" s="125" t="n"/>
      <c r="AE235" s="123" t="n"/>
      <c r="AF235" s="125" t="n"/>
      <c r="AG235" s="125" t="n"/>
      <c r="AH235" s="126" t="n"/>
    </row>
    <row r="236" ht="15.75" customHeight="1" s="120">
      <c r="A236" s="104" t="n"/>
      <c r="B236" s="105" t="n"/>
      <c r="C236" s="105" t="n"/>
      <c r="D236" s="121" t="n"/>
      <c r="E236" s="121" t="n"/>
      <c r="F236" s="121" t="n"/>
      <c r="G236" s="121" t="n"/>
      <c r="H236" s="121" t="n"/>
      <c r="I236" s="121" t="n"/>
      <c r="J236" s="121" t="n"/>
      <c r="K236" s="121" t="n"/>
      <c r="L236" s="121" t="n"/>
      <c r="M236" s="121" t="n"/>
      <c r="N236" s="121" t="n"/>
      <c r="O236" s="121" t="n"/>
      <c r="P236" s="121" t="n"/>
      <c r="Q236" s="121" t="n"/>
      <c r="R236" s="121" t="n"/>
      <c r="S236" s="121" t="n"/>
      <c r="T236" s="121" t="n"/>
      <c r="U236" s="121" t="n"/>
      <c r="V236" s="121" t="n"/>
      <c r="W236" s="121" t="n"/>
      <c r="X236" s="121" t="n"/>
      <c r="Y236" s="121" t="n"/>
      <c r="Z236" s="121" t="n"/>
      <c r="AA236" s="121" t="n"/>
      <c r="AB236" s="121" t="n"/>
      <c r="AC236" s="121" t="n"/>
      <c r="AD236" s="121" t="n"/>
      <c r="AE236" s="123" t="n"/>
      <c r="AF236" s="121" t="n"/>
      <c r="AG236" s="121" t="n"/>
      <c r="AH236" s="124" t="n"/>
    </row>
    <row r="237" ht="15.75" customHeight="1" s="120">
      <c r="A237" s="110" t="n"/>
      <c r="B237" s="111" t="n"/>
      <c r="C237" s="111" t="n"/>
      <c r="D237" s="125" t="n"/>
      <c r="E237" s="125" t="n"/>
      <c r="F237" s="125" t="n"/>
      <c r="G237" s="125" t="n"/>
      <c r="H237" s="125" t="n"/>
      <c r="I237" s="125" t="n"/>
      <c r="J237" s="125" t="n"/>
      <c r="K237" s="125" t="n"/>
      <c r="L237" s="125" t="n"/>
      <c r="M237" s="125" t="n"/>
      <c r="N237" s="125" t="n"/>
      <c r="O237" s="125" t="n"/>
      <c r="P237" s="125" t="n"/>
      <c r="Q237" s="125" t="n"/>
      <c r="R237" s="125" t="n"/>
      <c r="S237" s="125" t="n"/>
      <c r="T237" s="125" t="n"/>
      <c r="U237" s="125" t="n"/>
      <c r="V237" s="125" t="n"/>
      <c r="W237" s="125" t="n"/>
      <c r="X237" s="125" t="n"/>
      <c r="Y237" s="125" t="n"/>
      <c r="Z237" s="125" t="n"/>
      <c r="AA237" s="125" t="n"/>
      <c r="AB237" s="125" t="n"/>
      <c r="AC237" s="125" t="n"/>
      <c r="AD237" s="125" t="n"/>
      <c r="AE237" s="123" t="n"/>
      <c r="AF237" s="125" t="n"/>
      <c r="AG237" s="125" t="n"/>
      <c r="AH237" s="126" t="n"/>
    </row>
    <row r="238" ht="15.75" customHeight="1" s="120">
      <c r="A238" s="104" t="n"/>
      <c r="B238" s="105" t="n"/>
      <c r="C238" s="105" t="n"/>
      <c r="D238" s="121" t="n"/>
      <c r="E238" s="121" t="n"/>
      <c r="F238" s="121" t="n"/>
      <c r="G238" s="121" t="n"/>
      <c r="H238" s="121" t="n"/>
      <c r="I238" s="121" t="n"/>
      <c r="J238" s="121" t="n"/>
      <c r="K238" s="121" t="n"/>
      <c r="L238" s="121" t="n"/>
      <c r="M238" s="121" t="n"/>
      <c r="N238" s="121" t="n"/>
      <c r="O238" s="121" t="n"/>
      <c r="P238" s="121" t="n"/>
      <c r="Q238" s="121" t="n"/>
      <c r="R238" s="121" t="n"/>
      <c r="S238" s="121" t="n"/>
      <c r="T238" s="121" t="n"/>
      <c r="U238" s="121" t="n"/>
      <c r="V238" s="121" t="n"/>
      <c r="W238" s="121" t="n"/>
      <c r="X238" s="121" t="n"/>
      <c r="Y238" s="121" t="n"/>
      <c r="Z238" s="121" t="n"/>
      <c r="AA238" s="121" t="n"/>
      <c r="AB238" s="121" t="n"/>
      <c r="AC238" s="121" t="n"/>
      <c r="AD238" s="121" t="n"/>
      <c r="AE238" s="123" t="n"/>
      <c r="AF238" s="121" t="n"/>
      <c r="AG238" s="121" t="n"/>
      <c r="AH238" s="124" t="n"/>
    </row>
    <row r="239" ht="15.75" customHeight="1" s="120">
      <c r="A239" s="110" t="n"/>
      <c r="B239" s="111" t="n"/>
      <c r="C239" s="111" t="n"/>
      <c r="D239" s="125" t="n"/>
      <c r="E239" s="125" t="n"/>
      <c r="F239" s="125" t="n"/>
      <c r="G239" s="125" t="n"/>
      <c r="H239" s="125" t="n"/>
      <c r="I239" s="125" t="n"/>
      <c r="J239" s="125" t="n"/>
      <c r="K239" s="125" t="n"/>
      <c r="L239" s="125" t="n"/>
      <c r="M239" s="125" t="n"/>
      <c r="N239" s="125" t="n"/>
      <c r="O239" s="125" t="n"/>
      <c r="P239" s="125" t="n"/>
      <c r="Q239" s="125" t="n"/>
      <c r="R239" s="125" t="n"/>
      <c r="S239" s="125" t="n"/>
      <c r="T239" s="125" t="n"/>
      <c r="U239" s="125" t="n"/>
      <c r="V239" s="125" t="n"/>
      <c r="W239" s="125" t="n"/>
      <c r="X239" s="125" t="n"/>
      <c r="Y239" s="125" t="n"/>
      <c r="Z239" s="125" t="n"/>
      <c r="AA239" s="125" t="n"/>
      <c r="AB239" s="125" t="n"/>
      <c r="AC239" s="125" t="n"/>
      <c r="AD239" s="125" t="n"/>
      <c r="AE239" s="123" t="n"/>
      <c r="AF239" s="125" t="n"/>
      <c r="AG239" s="125" t="n"/>
      <c r="AH239" s="126" t="n"/>
    </row>
    <row r="240" ht="15.75" customHeight="1" s="120">
      <c r="A240" s="104" t="n"/>
      <c r="B240" s="105" t="n"/>
      <c r="C240" s="105" t="n"/>
      <c r="D240" s="121" t="n"/>
      <c r="E240" s="121" t="n"/>
      <c r="F240" s="121" t="n"/>
      <c r="G240" s="121" t="n"/>
      <c r="H240" s="121" t="n"/>
      <c r="I240" s="121" t="n"/>
      <c r="J240" s="121" t="n"/>
      <c r="K240" s="121" t="n"/>
      <c r="L240" s="121" t="n"/>
      <c r="M240" s="121" t="n"/>
      <c r="N240" s="121" t="n"/>
      <c r="O240" s="121" t="n"/>
      <c r="P240" s="121" t="n"/>
      <c r="Q240" s="121" t="n"/>
      <c r="R240" s="121" t="n"/>
      <c r="S240" s="121" t="n"/>
      <c r="T240" s="121" t="n"/>
      <c r="U240" s="121" t="n"/>
      <c r="V240" s="121" t="n"/>
      <c r="W240" s="121" t="n"/>
      <c r="X240" s="121" t="n"/>
      <c r="Y240" s="121" t="n"/>
      <c r="Z240" s="121" t="n"/>
      <c r="AA240" s="121" t="n"/>
      <c r="AB240" s="121" t="n"/>
      <c r="AC240" s="121" t="n"/>
      <c r="AD240" s="121" t="n"/>
      <c r="AE240" s="123" t="n"/>
      <c r="AF240" s="121" t="n"/>
      <c r="AG240" s="121" t="n"/>
      <c r="AH240" s="124" t="n"/>
    </row>
    <row r="241" ht="15.75" customHeight="1" s="120">
      <c r="A241" s="110" t="n"/>
      <c r="B241" s="111" t="n"/>
      <c r="C241" s="111" t="n"/>
      <c r="D241" s="125" t="n"/>
      <c r="E241" s="125" t="n"/>
      <c r="F241" s="125" t="n"/>
      <c r="G241" s="125" t="n"/>
      <c r="H241" s="125" t="n"/>
      <c r="I241" s="125" t="n"/>
      <c r="J241" s="125" t="n"/>
      <c r="K241" s="125" t="n"/>
      <c r="L241" s="125" t="n"/>
      <c r="M241" s="125" t="n"/>
      <c r="N241" s="125" t="n"/>
      <c r="O241" s="125" t="n"/>
      <c r="P241" s="125" t="n"/>
      <c r="Q241" s="125" t="n"/>
      <c r="R241" s="125" t="n"/>
      <c r="S241" s="125" t="n"/>
      <c r="T241" s="125" t="n"/>
      <c r="U241" s="125" t="n"/>
      <c r="V241" s="125" t="n"/>
      <c r="W241" s="125" t="n"/>
      <c r="X241" s="125" t="n"/>
      <c r="Y241" s="125" t="n"/>
      <c r="Z241" s="125" t="n"/>
      <c r="AA241" s="125" t="n"/>
      <c r="AB241" s="125" t="n"/>
      <c r="AC241" s="125" t="n"/>
      <c r="AD241" s="125" t="n"/>
      <c r="AE241" s="123" t="n"/>
      <c r="AF241" s="125" t="n"/>
      <c r="AG241" s="125" t="n"/>
      <c r="AH241" s="126" t="n"/>
    </row>
    <row r="242" ht="15.75" customHeight="1" s="120">
      <c r="A242" s="104" t="n"/>
      <c r="B242" s="105" t="n"/>
      <c r="C242" s="105" t="n"/>
      <c r="D242" s="121" t="n"/>
      <c r="E242" s="121" t="n"/>
      <c r="F242" s="121" t="n"/>
      <c r="G242" s="121" t="n"/>
      <c r="H242" s="121" t="n"/>
      <c r="I242" s="121" t="n"/>
      <c r="J242" s="121" t="n"/>
      <c r="K242" s="121" t="n"/>
      <c r="L242" s="121" t="n"/>
      <c r="M242" s="121" t="n"/>
      <c r="N242" s="121" t="n"/>
      <c r="O242" s="121" t="n"/>
      <c r="P242" s="121" t="n"/>
      <c r="Q242" s="121" t="n"/>
      <c r="R242" s="121" t="n"/>
      <c r="S242" s="121" t="n"/>
      <c r="T242" s="121" t="n"/>
      <c r="U242" s="121" t="n"/>
      <c r="V242" s="121" t="n"/>
      <c r="W242" s="121" t="n"/>
      <c r="X242" s="121" t="n"/>
      <c r="Y242" s="121" t="n"/>
      <c r="Z242" s="121" t="n"/>
      <c r="AA242" s="121" t="n"/>
      <c r="AB242" s="121" t="n"/>
      <c r="AC242" s="121" t="n"/>
      <c r="AD242" s="121" t="n"/>
      <c r="AE242" s="123" t="n"/>
      <c r="AF242" s="121" t="n"/>
      <c r="AG242" s="121" t="n"/>
      <c r="AH242" s="124" t="n"/>
    </row>
    <row r="243" ht="15.75" customHeight="1" s="120">
      <c r="A243" s="110" t="n"/>
      <c r="B243" s="111" t="n"/>
      <c r="C243" s="111" t="n"/>
      <c r="D243" s="125" t="n"/>
      <c r="E243" s="125" t="n"/>
      <c r="F243" s="125" t="n"/>
      <c r="G243" s="125" t="n"/>
      <c r="H243" s="125" t="n"/>
      <c r="I243" s="125" t="n"/>
      <c r="J243" s="125" t="n"/>
      <c r="K243" s="125" t="n"/>
      <c r="L243" s="125" t="n"/>
      <c r="M243" s="125" t="n"/>
      <c r="N243" s="125" t="n"/>
      <c r="O243" s="125" t="n"/>
      <c r="P243" s="125" t="n"/>
      <c r="Q243" s="125" t="n"/>
      <c r="R243" s="125" t="n"/>
      <c r="S243" s="125" t="n"/>
      <c r="T243" s="125" t="n"/>
      <c r="U243" s="125" t="n"/>
      <c r="V243" s="125" t="n"/>
      <c r="W243" s="125" t="n"/>
      <c r="X243" s="125" t="n"/>
      <c r="Y243" s="125" t="n"/>
      <c r="Z243" s="125" t="n"/>
      <c r="AA243" s="125" t="n"/>
      <c r="AB243" s="125" t="n"/>
      <c r="AC243" s="125" t="n"/>
      <c r="AD243" s="125" t="n"/>
      <c r="AE243" s="123" t="n"/>
      <c r="AF243" s="125" t="n"/>
      <c r="AG243" s="125" t="n"/>
      <c r="AH243" s="126" t="n"/>
    </row>
    <row r="244" ht="15.75" customHeight="1" s="120">
      <c r="A244" s="104" t="n"/>
      <c r="B244" s="105" t="n"/>
      <c r="C244" s="105" t="n"/>
      <c r="D244" s="121" t="n"/>
      <c r="E244" s="121" t="n"/>
      <c r="F244" s="121" t="n"/>
      <c r="G244" s="121" t="n"/>
      <c r="H244" s="121" t="n"/>
      <c r="I244" s="121" t="n"/>
      <c r="J244" s="121" t="n"/>
      <c r="K244" s="121" t="n"/>
      <c r="L244" s="121" t="n"/>
      <c r="M244" s="121" t="n"/>
      <c r="N244" s="121" t="n"/>
      <c r="O244" s="121" t="n"/>
      <c r="P244" s="121" t="n"/>
      <c r="Q244" s="121" t="n"/>
      <c r="R244" s="121" t="n"/>
      <c r="S244" s="121" t="n"/>
      <c r="T244" s="121" t="n"/>
      <c r="U244" s="121" t="n"/>
      <c r="V244" s="121" t="n"/>
      <c r="W244" s="121" t="n"/>
      <c r="X244" s="121" t="n"/>
      <c r="Y244" s="121" t="n"/>
      <c r="Z244" s="121" t="n"/>
      <c r="AA244" s="121" t="n"/>
      <c r="AB244" s="121" t="n"/>
      <c r="AC244" s="121" t="n"/>
      <c r="AD244" s="121" t="n"/>
      <c r="AE244" s="123" t="n"/>
      <c r="AF244" s="121" t="n"/>
      <c r="AG244" s="121" t="n"/>
      <c r="AH244" s="124" t="n"/>
    </row>
    <row r="245" ht="15.75" customHeight="1" s="120">
      <c r="A245" s="110" t="n"/>
      <c r="B245" s="111" t="n"/>
      <c r="C245" s="111" t="n"/>
      <c r="D245" s="125" t="n"/>
      <c r="E245" s="125" t="n"/>
      <c r="F245" s="125" t="n"/>
      <c r="G245" s="125" t="n"/>
      <c r="H245" s="125" t="n"/>
      <c r="I245" s="125" t="n"/>
      <c r="J245" s="125" t="n"/>
      <c r="K245" s="125" t="n"/>
      <c r="L245" s="125" t="n"/>
      <c r="M245" s="125" t="n"/>
      <c r="N245" s="125" t="n"/>
      <c r="O245" s="125" t="n"/>
      <c r="P245" s="125" t="n"/>
      <c r="Q245" s="125" t="n"/>
      <c r="R245" s="125" t="n"/>
      <c r="S245" s="125" t="n"/>
      <c r="T245" s="125" t="n"/>
      <c r="U245" s="125" t="n"/>
      <c r="V245" s="125" t="n"/>
      <c r="W245" s="125" t="n"/>
      <c r="X245" s="125" t="n"/>
      <c r="Y245" s="125" t="n"/>
      <c r="Z245" s="125" t="n"/>
      <c r="AA245" s="125" t="n"/>
      <c r="AB245" s="125" t="n"/>
      <c r="AC245" s="125" t="n"/>
      <c r="AD245" s="125" t="n"/>
      <c r="AE245" s="123" t="n"/>
      <c r="AF245" s="125" t="n"/>
      <c r="AG245" s="125" t="n"/>
      <c r="AH245" s="126" t="n"/>
    </row>
    <row r="246" ht="15.75" customHeight="1" s="120">
      <c r="A246" s="104" t="n"/>
      <c r="B246" s="105" t="n"/>
      <c r="C246" s="105" t="n"/>
      <c r="D246" s="121" t="n"/>
      <c r="E246" s="121" t="n"/>
      <c r="F246" s="121" t="n"/>
      <c r="G246" s="121" t="n"/>
      <c r="H246" s="121" t="n"/>
      <c r="I246" s="121" t="n"/>
      <c r="J246" s="121" t="n"/>
      <c r="K246" s="121" t="n"/>
      <c r="L246" s="121" t="n"/>
      <c r="M246" s="121" t="n"/>
      <c r="N246" s="121" t="n"/>
      <c r="O246" s="121" t="n"/>
      <c r="P246" s="121" t="n"/>
      <c r="Q246" s="121" t="n"/>
      <c r="R246" s="121" t="n"/>
      <c r="S246" s="121" t="n"/>
      <c r="T246" s="121" t="n"/>
      <c r="U246" s="121" t="n"/>
      <c r="V246" s="121" t="n"/>
      <c r="W246" s="121" t="n"/>
      <c r="X246" s="121" t="n"/>
      <c r="Y246" s="121" t="n"/>
      <c r="Z246" s="121" t="n"/>
      <c r="AA246" s="121" t="n"/>
      <c r="AB246" s="121" t="n"/>
      <c r="AC246" s="121" t="n"/>
      <c r="AD246" s="121" t="n"/>
      <c r="AE246" s="123" t="n"/>
      <c r="AF246" s="121" t="n"/>
      <c r="AG246" s="121" t="n"/>
      <c r="AH246" s="124" t="n"/>
    </row>
    <row r="247" ht="15.75" customHeight="1" s="120">
      <c r="A247" s="110" t="n"/>
      <c r="B247" s="111" t="n"/>
      <c r="C247" s="111" t="n"/>
      <c r="D247" s="125" t="n"/>
      <c r="E247" s="125" t="n"/>
      <c r="F247" s="125" t="n"/>
      <c r="G247" s="125" t="n"/>
      <c r="H247" s="125" t="n"/>
      <c r="I247" s="125" t="n"/>
      <c r="J247" s="125" t="n"/>
      <c r="K247" s="125" t="n"/>
      <c r="L247" s="125" t="n"/>
      <c r="M247" s="125" t="n"/>
      <c r="N247" s="125" t="n"/>
      <c r="O247" s="125" t="n"/>
      <c r="P247" s="125" t="n"/>
      <c r="Q247" s="125" t="n"/>
      <c r="R247" s="125" t="n"/>
      <c r="S247" s="125" t="n"/>
      <c r="T247" s="125" t="n"/>
      <c r="U247" s="125" t="n"/>
      <c r="V247" s="125" t="n"/>
      <c r="W247" s="125" t="n"/>
      <c r="X247" s="125" t="n"/>
      <c r="Y247" s="125" t="n"/>
      <c r="Z247" s="125" t="n"/>
      <c r="AA247" s="125" t="n"/>
      <c r="AB247" s="125" t="n"/>
      <c r="AC247" s="125" t="n"/>
      <c r="AD247" s="125" t="n"/>
      <c r="AE247" s="123" t="n"/>
      <c r="AF247" s="125" t="n"/>
      <c r="AG247" s="125" t="n"/>
      <c r="AH247" s="126" t="n"/>
    </row>
    <row r="248" ht="15.75" customHeight="1" s="120">
      <c r="A248" s="104" t="n"/>
      <c r="B248" s="105" t="n"/>
      <c r="C248" s="105" t="n"/>
      <c r="D248" s="121" t="n"/>
      <c r="E248" s="121" t="n"/>
      <c r="F248" s="121" t="n"/>
      <c r="G248" s="121" t="n"/>
      <c r="H248" s="121" t="n"/>
      <c r="I248" s="121" t="n"/>
      <c r="J248" s="121" t="n"/>
      <c r="K248" s="121" t="n"/>
      <c r="L248" s="121" t="n"/>
      <c r="M248" s="121" t="n"/>
      <c r="N248" s="121" t="n"/>
      <c r="O248" s="121" t="n"/>
      <c r="P248" s="121" t="n"/>
      <c r="Q248" s="121" t="n"/>
      <c r="R248" s="121" t="n"/>
      <c r="S248" s="121" t="n"/>
      <c r="T248" s="121" t="n"/>
      <c r="U248" s="121" t="n"/>
      <c r="V248" s="121" t="n"/>
      <c r="W248" s="121" t="n"/>
      <c r="X248" s="121" t="n"/>
      <c r="Y248" s="121" t="n"/>
      <c r="Z248" s="121" t="n"/>
      <c r="AA248" s="121" t="n"/>
      <c r="AB248" s="121" t="n"/>
      <c r="AC248" s="121" t="n"/>
      <c r="AD248" s="121" t="n"/>
      <c r="AE248" s="123" t="n"/>
      <c r="AF248" s="121" t="n"/>
      <c r="AG248" s="121" t="n"/>
      <c r="AH248" s="124" t="n"/>
    </row>
    <row r="249" ht="15.75" customHeight="1" s="120">
      <c r="A249" s="110" t="n"/>
      <c r="B249" s="111" t="n"/>
      <c r="C249" s="111" t="n"/>
      <c r="D249" s="125" t="n"/>
      <c r="E249" s="125" t="n"/>
      <c r="F249" s="125" t="n"/>
      <c r="G249" s="125" t="n"/>
      <c r="H249" s="125" t="n"/>
      <c r="I249" s="125" t="n"/>
      <c r="J249" s="125" t="n"/>
      <c r="K249" s="125" t="n"/>
      <c r="L249" s="125" t="n"/>
      <c r="M249" s="125" t="n"/>
      <c r="N249" s="125" t="n"/>
      <c r="O249" s="125" t="n"/>
      <c r="P249" s="125" t="n"/>
      <c r="Q249" s="125" t="n"/>
      <c r="R249" s="125" t="n"/>
      <c r="S249" s="125" t="n"/>
      <c r="T249" s="125" t="n"/>
      <c r="U249" s="125" t="n"/>
      <c r="V249" s="125" t="n"/>
      <c r="W249" s="125" t="n"/>
      <c r="X249" s="125" t="n"/>
      <c r="Y249" s="125" t="n"/>
      <c r="Z249" s="125" t="n"/>
      <c r="AA249" s="125" t="n"/>
      <c r="AB249" s="125" t="n"/>
      <c r="AC249" s="125" t="n"/>
      <c r="AD249" s="125" t="n"/>
      <c r="AE249" s="123" t="n"/>
      <c r="AF249" s="125" t="n"/>
      <c r="AG249" s="125" t="n"/>
      <c r="AH249" s="126" t="n"/>
    </row>
    <row r="250" ht="15.75" customHeight="1" s="120">
      <c r="A250" s="104" t="n"/>
      <c r="B250" s="105" t="n"/>
      <c r="C250" s="105" t="n"/>
      <c r="D250" s="121" t="n"/>
      <c r="E250" s="121" t="n"/>
      <c r="F250" s="121" t="n"/>
      <c r="G250" s="121" t="n"/>
      <c r="H250" s="121" t="n"/>
      <c r="I250" s="121" t="n"/>
      <c r="J250" s="121" t="n"/>
      <c r="K250" s="121" t="n"/>
      <c r="L250" s="121" t="n"/>
      <c r="M250" s="121" t="n"/>
      <c r="N250" s="121" t="n"/>
      <c r="O250" s="121" t="n"/>
      <c r="P250" s="121" t="n"/>
      <c r="Q250" s="121" t="n"/>
      <c r="R250" s="121" t="n"/>
      <c r="S250" s="121" t="n"/>
      <c r="T250" s="121" t="n"/>
      <c r="U250" s="121" t="n"/>
      <c r="V250" s="121" t="n"/>
      <c r="W250" s="121" t="n"/>
      <c r="X250" s="121" t="n"/>
      <c r="Y250" s="121" t="n"/>
      <c r="Z250" s="121" t="n"/>
      <c r="AA250" s="121" t="n"/>
      <c r="AB250" s="121" t="n"/>
      <c r="AC250" s="121" t="n"/>
      <c r="AD250" s="121" t="n"/>
      <c r="AE250" s="123" t="n"/>
      <c r="AF250" s="121" t="n"/>
      <c r="AG250" s="121" t="n"/>
      <c r="AH250" s="124" t="n"/>
    </row>
    <row r="251" ht="15.75" customHeight="1" s="120">
      <c r="A251" s="110" t="n"/>
      <c r="B251" s="111" t="n"/>
      <c r="C251" s="111" t="n"/>
      <c r="D251" s="125" t="n"/>
      <c r="E251" s="125" t="n"/>
      <c r="F251" s="125" t="n"/>
      <c r="G251" s="125" t="n"/>
      <c r="H251" s="125" t="n"/>
      <c r="I251" s="125" t="n"/>
      <c r="J251" s="125" t="n"/>
      <c r="K251" s="125" t="n"/>
      <c r="L251" s="125" t="n"/>
      <c r="M251" s="125" t="n"/>
      <c r="N251" s="125" t="n"/>
      <c r="O251" s="125" t="n"/>
      <c r="P251" s="125" t="n"/>
      <c r="Q251" s="125" t="n"/>
      <c r="R251" s="125" t="n"/>
      <c r="S251" s="125" t="n"/>
      <c r="T251" s="125" t="n"/>
      <c r="U251" s="125" t="n"/>
      <c r="V251" s="125" t="n"/>
      <c r="W251" s="125" t="n"/>
      <c r="X251" s="125" t="n"/>
      <c r="Y251" s="125" t="n"/>
      <c r="Z251" s="125" t="n"/>
      <c r="AA251" s="125" t="n"/>
      <c r="AB251" s="125" t="n"/>
      <c r="AC251" s="125" t="n"/>
      <c r="AD251" s="125" t="n"/>
      <c r="AE251" s="123" t="n"/>
      <c r="AF251" s="125" t="n"/>
      <c r="AG251" s="125" t="n"/>
      <c r="AH251" s="126" t="n"/>
    </row>
    <row r="252" ht="15.75" customHeight="1" s="120">
      <c r="A252" s="104" t="n"/>
      <c r="B252" s="105" t="n"/>
      <c r="C252" s="105" t="n"/>
      <c r="D252" s="121" t="n"/>
      <c r="E252" s="121" t="n"/>
      <c r="F252" s="121" t="n"/>
      <c r="G252" s="121" t="n"/>
      <c r="H252" s="121" t="n"/>
      <c r="I252" s="121" t="n"/>
      <c r="J252" s="121" t="n"/>
      <c r="K252" s="121" t="n"/>
      <c r="L252" s="121" t="n"/>
      <c r="M252" s="121" t="n"/>
      <c r="N252" s="121" t="n"/>
      <c r="O252" s="121" t="n"/>
      <c r="P252" s="121" t="n"/>
      <c r="Q252" s="121" t="n"/>
      <c r="R252" s="121" t="n"/>
      <c r="S252" s="121" t="n"/>
      <c r="T252" s="121" t="n"/>
      <c r="U252" s="121" t="n"/>
      <c r="V252" s="121" t="n"/>
      <c r="W252" s="121" t="n"/>
      <c r="X252" s="121" t="n"/>
      <c r="Y252" s="121" t="n"/>
      <c r="Z252" s="121" t="n"/>
      <c r="AA252" s="121" t="n"/>
      <c r="AB252" s="121" t="n"/>
      <c r="AC252" s="121" t="n"/>
      <c r="AD252" s="121" t="n"/>
      <c r="AE252" s="123" t="n"/>
      <c r="AF252" s="121" t="n"/>
      <c r="AG252" s="121" t="n"/>
      <c r="AH252" s="124" t="n"/>
    </row>
    <row r="253" ht="15.75" customHeight="1" s="120">
      <c r="A253" s="110" t="n"/>
      <c r="B253" s="111" t="n"/>
      <c r="C253" s="111" t="n"/>
      <c r="D253" s="125" t="n"/>
      <c r="E253" s="125" t="n"/>
      <c r="F253" s="125" t="n"/>
      <c r="G253" s="125" t="n"/>
      <c r="H253" s="125" t="n"/>
      <c r="I253" s="125" t="n"/>
      <c r="J253" s="125" t="n"/>
      <c r="K253" s="125" t="n"/>
      <c r="L253" s="125" t="n"/>
      <c r="M253" s="125" t="n"/>
      <c r="N253" s="125" t="n"/>
      <c r="O253" s="125" t="n"/>
      <c r="P253" s="125" t="n"/>
      <c r="Q253" s="125" t="n"/>
      <c r="R253" s="125" t="n"/>
      <c r="S253" s="125" t="n"/>
      <c r="T253" s="125" t="n"/>
      <c r="U253" s="125" t="n"/>
      <c r="V253" s="125" t="n"/>
      <c r="W253" s="125" t="n"/>
      <c r="X253" s="125" t="n"/>
      <c r="Y253" s="125" t="n"/>
      <c r="Z253" s="125" t="n"/>
      <c r="AA253" s="125" t="n"/>
      <c r="AB253" s="125" t="n"/>
      <c r="AC253" s="125" t="n"/>
      <c r="AD253" s="125" t="n"/>
      <c r="AE253" s="123" t="n"/>
      <c r="AF253" s="125" t="n"/>
      <c r="AG253" s="125" t="n"/>
      <c r="AH253" s="126" t="n"/>
    </row>
    <row r="254" ht="15.75" customHeight="1" s="120">
      <c r="A254" s="104" t="n"/>
      <c r="B254" s="105" t="n"/>
      <c r="C254" s="105" t="n"/>
      <c r="D254" s="121" t="n"/>
      <c r="E254" s="121" t="n"/>
      <c r="F254" s="121" t="n"/>
      <c r="G254" s="121" t="n"/>
      <c r="H254" s="121" t="n"/>
      <c r="I254" s="121" t="n"/>
      <c r="J254" s="121" t="n"/>
      <c r="K254" s="121" t="n"/>
      <c r="L254" s="121" t="n"/>
      <c r="M254" s="121" t="n"/>
      <c r="N254" s="121" t="n"/>
      <c r="O254" s="121" t="n"/>
      <c r="P254" s="121" t="n"/>
      <c r="Q254" s="121" t="n"/>
      <c r="R254" s="121" t="n"/>
      <c r="S254" s="121" t="n"/>
      <c r="T254" s="121" t="n"/>
      <c r="U254" s="121" t="n"/>
      <c r="V254" s="121" t="n"/>
      <c r="W254" s="121" t="n"/>
      <c r="X254" s="121" t="n"/>
      <c r="Y254" s="121" t="n"/>
      <c r="Z254" s="121" t="n"/>
      <c r="AA254" s="121" t="n"/>
      <c r="AB254" s="121" t="n"/>
      <c r="AC254" s="121" t="n"/>
      <c r="AD254" s="121" t="n"/>
      <c r="AE254" s="123" t="n"/>
      <c r="AF254" s="121" t="n"/>
      <c r="AG254" s="121" t="n"/>
      <c r="AH254" s="124" t="n"/>
    </row>
    <row r="255" ht="15.75" customHeight="1" s="120">
      <c r="A255" s="110" t="n"/>
      <c r="B255" s="111" t="n"/>
      <c r="C255" s="111" t="n"/>
      <c r="D255" s="125" t="n"/>
      <c r="E255" s="125" t="n"/>
      <c r="F255" s="125" t="n"/>
      <c r="G255" s="125" t="n"/>
      <c r="H255" s="125" t="n"/>
      <c r="I255" s="125" t="n"/>
      <c r="J255" s="125" t="n"/>
      <c r="K255" s="125" t="n"/>
      <c r="L255" s="125" t="n"/>
      <c r="M255" s="125" t="n"/>
      <c r="N255" s="125" t="n"/>
      <c r="O255" s="125" t="n"/>
      <c r="P255" s="125" t="n"/>
      <c r="Q255" s="125" t="n"/>
      <c r="R255" s="125" t="n"/>
      <c r="S255" s="125" t="n"/>
      <c r="T255" s="125" t="n"/>
      <c r="U255" s="125" t="n"/>
      <c r="V255" s="125" t="n"/>
      <c r="W255" s="125" t="n"/>
      <c r="X255" s="125" t="n"/>
      <c r="Y255" s="125" t="n"/>
      <c r="Z255" s="125" t="n"/>
      <c r="AA255" s="125" t="n"/>
      <c r="AB255" s="125" t="n"/>
      <c r="AC255" s="125" t="n"/>
      <c r="AD255" s="125" t="n"/>
      <c r="AE255" s="123" t="n"/>
      <c r="AF255" s="125" t="n"/>
      <c r="AG255" s="125" t="n"/>
      <c r="AH255" s="126" t="n"/>
    </row>
    <row r="256" ht="15.75" customHeight="1" s="120">
      <c r="A256" s="104" t="n"/>
      <c r="B256" s="105" t="n"/>
      <c r="C256" s="105" t="n"/>
      <c r="D256" s="121" t="n"/>
      <c r="E256" s="121" t="n"/>
      <c r="F256" s="121" t="n"/>
      <c r="G256" s="121" t="n"/>
      <c r="H256" s="121" t="n"/>
      <c r="I256" s="121" t="n"/>
      <c r="J256" s="121" t="n"/>
      <c r="K256" s="121" t="n"/>
      <c r="L256" s="121" t="n"/>
      <c r="M256" s="121" t="n"/>
      <c r="N256" s="121" t="n"/>
      <c r="O256" s="121" t="n"/>
      <c r="P256" s="121" t="n"/>
      <c r="Q256" s="121" t="n"/>
      <c r="R256" s="121" t="n"/>
      <c r="S256" s="121" t="n"/>
      <c r="T256" s="121" t="n"/>
      <c r="U256" s="121" t="n"/>
      <c r="V256" s="121" t="n"/>
      <c r="W256" s="121" t="n"/>
      <c r="X256" s="121" t="n"/>
      <c r="Y256" s="121" t="n"/>
      <c r="Z256" s="121" t="n"/>
      <c r="AA256" s="121" t="n"/>
      <c r="AB256" s="121" t="n"/>
      <c r="AC256" s="121" t="n"/>
      <c r="AD256" s="121" t="n"/>
      <c r="AE256" s="123" t="n"/>
      <c r="AF256" s="121" t="n"/>
      <c r="AG256" s="121" t="n"/>
      <c r="AH256" s="124" t="n"/>
    </row>
    <row r="257" ht="15.75" customHeight="1" s="120">
      <c r="A257" s="110" t="n"/>
      <c r="B257" s="111" t="n"/>
      <c r="C257" s="111" t="n"/>
      <c r="D257" s="125" t="n"/>
      <c r="E257" s="125" t="n"/>
      <c r="F257" s="125" t="n"/>
      <c r="G257" s="125" t="n"/>
      <c r="H257" s="125" t="n"/>
      <c r="I257" s="125" t="n"/>
      <c r="J257" s="125" t="n"/>
      <c r="K257" s="125" t="n"/>
      <c r="L257" s="125" t="n"/>
      <c r="M257" s="125" t="n"/>
      <c r="N257" s="125" t="n"/>
      <c r="O257" s="125" t="n"/>
      <c r="P257" s="125" t="n"/>
      <c r="Q257" s="125" t="n"/>
      <c r="R257" s="125" t="n"/>
      <c r="S257" s="125" t="n"/>
      <c r="T257" s="125" t="n"/>
      <c r="U257" s="125" t="n"/>
      <c r="V257" s="125" t="n"/>
      <c r="W257" s="125" t="n"/>
      <c r="X257" s="125" t="n"/>
      <c r="Y257" s="125" t="n"/>
      <c r="Z257" s="125" t="n"/>
      <c r="AA257" s="125" t="n"/>
      <c r="AB257" s="125" t="n"/>
      <c r="AC257" s="125" t="n"/>
      <c r="AD257" s="125" t="n"/>
      <c r="AE257" s="123" t="n"/>
      <c r="AF257" s="125" t="n"/>
      <c r="AG257" s="125" t="n"/>
      <c r="AH257" s="126" t="n"/>
    </row>
    <row r="258" ht="15.75" customHeight="1" s="120">
      <c r="A258" s="104" t="n"/>
      <c r="B258" s="105" t="n"/>
      <c r="C258" s="105" t="n"/>
      <c r="D258" s="121" t="n"/>
      <c r="E258" s="121" t="n"/>
      <c r="F258" s="121" t="n"/>
      <c r="G258" s="121" t="n"/>
      <c r="H258" s="121" t="n"/>
      <c r="I258" s="121" t="n"/>
      <c r="J258" s="121" t="n"/>
      <c r="K258" s="121" t="n"/>
      <c r="L258" s="121" t="n"/>
      <c r="M258" s="121" t="n"/>
      <c r="N258" s="121" t="n"/>
      <c r="O258" s="121" t="n"/>
      <c r="P258" s="121" t="n"/>
      <c r="Q258" s="121" t="n"/>
      <c r="R258" s="121" t="n"/>
      <c r="S258" s="121" t="n"/>
      <c r="T258" s="121" t="n"/>
      <c r="U258" s="121" t="n"/>
      <c r="V258" s="121" t="n"/>
      <c r="W258" s="121" t="n"/>
      <c r="X258" s="121" t="n"/>
      <c r="Y258" s="121" t="n"/>
      <c r="Z258" s="121" t="n"/>
      <c r="AA258" s="121" t="n"/>
      <c r="AB258" s="121" t="n"/>
      <c r="AC258" s="121" t="n"/>
      <c r="AD258" s="121" t="n"/>
      <c r="AE258" s="123" t="n"/>
      <c r="AF258" s="121" t="n"/>
      <c r="AG258" s="121" t="n"/>
      <c r="AH258" s="124" t="n"/>
    </row>
    <row r="259" ht="15.75" customHeight="1" s="120">
      <c r="A259" s="110" t="n"/>
      <c r="B259" s="111" t="n"/>
      <c r="C259" s="111" t="n"/>
      <c r="D259" s="125" t="n"/>
      <c r="E259" s="125" t="n"/>
      <c r="F259" s="125" t="n"/>
      <c r="G259" s="125" t="n"/>
      <c r="H259" s="125" t="n"/>
      <c r="I259" s="125" t="n"/>
      <c r="J259" s="125" t="n"/>
      <c r="K259" s="125" t="n"/>
      <c r="L259" s="125" t="n"/>
      <c r="M259" s="125" t="n"/>
      <c r="N259" s="125" t="n"/>
      <c r="O259" s="125" t="n"/>
      <c r="P259" s="125" t="n"/>
      <c r="Q259" s="125" t="n"/>
      <c r="R259" s="125" t="n"/>
      <c r="S259" s="125" t="n"/>
      <c r="T259" s="125" t="n"/>
      <c r="U259" s="125" t="n"/>
      <c r="V259" s="125" t="n"/>
      <c r="W259" s="125" t="n"/>
      <c r="X259" s="125" t="n"/>
      <c r="Y259" s="125" t="n"/>
      <c r="Z259" s="125" t="n"/>
      <c r="AA259" s="125" t="n"/>
      <c r="AB259" s="125" t="n"/>
      <c r="AC259" s="125" t="n"/>
      <c r="AD259" s="125" t="n"/>
      <c r="AE259" s="123" t="n"/>
      <c r="AF259" s="125" t="n"/>
      <c r="AG259" s="125" t="n"/>
      <c r="AH259" s="126" t="n"/>
    </row>
    <row r="260" ht="15.75" customHeight="1" s="120">
      <c r="A260" s="104" t="n"/>
      <c r="B260" s="105" t="n"/>
      <c r="C260" s="105" t="n"/>
      <c r="D260" s="121" t="n"/>
      <c r="E260" s="121" t="n"/>
      <c r="F260" s="121" t="n"/>
      <c r="G260" s="121" t="n"/>
      <c r="H260" s="121" t="n"/>
      <c r="I260" s="121" t="n"/>
      <c r="J260" s="121" t="n"/>
      <c r="K260" s="121" t="n"/>
      <c r="L260" s="121" t="n"/>
      <c r="M260" s="121" t="n"/>
      <c r="N260" s="121" t="n"/>
      <c r="O260" s="121" t="n"/>
      <c r="P260" s="121" t="n"/>
      <c r="Q260" s="121" t="n"/>
      <c r="R260" s="121" t="n"/>
      <c r="S260" s="121" t="n"/>
      <c r="T260" s="121" t="n"/>
      <c r="U260" s="121" t="n"/>
      <c r="V260" s="121" t="n"/>
      <c r="W260" s="121" t="n"/>
      <c r="X260" s="121" t="n"/>
      <c r="Y260" s="121" t="n"/>
      <c r="Z260" s="121" t="n"/>
      <c r="AA260" s="121" t="n"/>
      <c r="AB260" s="121" t="n"/>
      <c r="AC260" s="121" t="n"/>
      <c r="AD260" s="121" t="n"/>
      <c r="AE260" s="123" t="n"/>
      <c r="AF260" s="121" t="n"/>
      <c r="AG260" s="121" t="n"/>
      <c r="AH260" s="124" t="n"/>
    </row>
    <row r="261" ht="15.75" customHeight="1" s="120">
      <c r="A261" s="110" t="n"/>
      <c r="B261" s="111" t="n"/>
      <c r="C261" s="111" t="n"/>
      <c r="D261" s="125" t="n"/>
      <c r="E261" s="125" t="n"/>
      <c r="F261" s="125" t="n"/>
      <c r="G261" s="125" t="n"/>
      <c r="H261" s="125" t="n"/>
      <c r="I261" s="125" t="n"/>
      <c r="J261" s="125" t="n"/>
      <c r="K261" s="125" t="n"/>
      <c r="L261" s="125" t="n"/>
      <c r="M261" s="125" t="n"/>
      <c r="N261" s="125" t="n"/>
      <c r="O261" s="125" t="n"/>
      <c r="P261" s="125" t="n"/>
      <c r="Q261" s="125" t="n"/>
      <c r="R261" s="125" t="n"/>
      <c r="S261" s="125" t="n"/>
      <c r="T261" s="125" t="n"/>
      <c r="U261" s="125" t="n"/>
      <c r="V261" s="125" t="n"/>
      <c r="W261" s="125" t="n"/>
      <c r="X261" s="125" t="n"/>
      <c r="Y261" s="125" t="n"/>
      <c r="Z261" s="125" t="n"/>
      <c r="AA261" s="125" t="n"/>
      <c r="AB261" s="125" t="n"/>
      <c r="AC261" s="125" t="n"/>
      <c r="AD261" s="125" t="n"/>
      <c r="AE261" s="123" t="n"/>
      <c r="AF261" s="125" t="n"/>
      <c r="AG261" s="125" t="n"/>
      <c r="AH261" s="126" t="n"/>
    </row>
    <row r="262" ht="15.75" customHeight="1" s="120">
      <c r="A262" s="104" t="n"/>
      <c r="B262" s="105" t="n"/>
      <c r="C262" s="105" t="n"/>
      <c r="D262" s="121" t="n"/>
      <c r="E262" s="121" t="n"/>
      <c r="F262" s="121" t="n"/>
      <c r="G262" s="121" t="n"/>
      <c r="H262" s="121" t="n"/>
      <c r="I262" s="121" t="n"/>
      <c r="J262" s="121" t="n"/>
      <c r="K262" s="121" t="n"/>
      <c r="L262" s="121" t="n"/>
      <c r="M262" s="121" t="n"/>
      <c r="N262" s="121" t="n"/>
      <c r="O262" s="121" t="n"/>
      <c r="P262" s="121" t="n"/>
      <c r="Q262" s="121" t="n"/>
      <c r="R262" s="121" t="n"/>
      <c r="S262" s="121" t="n"/>
      <c r="T262" s="121" t="n"/>
      <c r="U262" s="121" t="n"/>
      <c r="V262" s="121" t="n"/>
      <c r="W262" s="121" t="n"/>
      <c r="X262" s="121" t="n"/>
      <c r="Y262" s="121" t="n"/>
      <c r="Z262" s="121" t="n"/>
      <c r="AA262" s="121" t="n"/>
      <c r="AB262" s="121" t="n"/>
      <c r="AC262" s="121" t="n"/>
      <c r="AD262" s="121" t="n"/>
      <c r="AE262" s="123" t="n"/>
      <c r="AF262" s="121" t="n"/>
      <c r="AG262" s="121" t="n"/>
      <c r="AH262" s="124" t="n"/>
    </row>
    <row r="263" ht="15.75" customHeight="1" s="120">
      <c r="A263" s="110" t="n"/>
      <c r="B263" s="111" t="n"/>
      <c r="C263" s="111" t="n"/>
      <c r="D263" s="125" t="n"/>
      <c r="E263" s="125" t="n"/>
      <c r="F263" s="125" t="n"/>
      <c r="G263" s="125" t="n"/>
      <c r="H263" s="125" t="n"/>
      <c r="I263" s="125" t="n"/>
      <c r="J263" s="125" t="n"/>
      <c r="K263" s="125" t="n"/>
      <c r="L263" s="125" t="n"/>
      <c r="M263" s="125" t="n"/>
      <c r="N263" s="125" t="n"/>
      <c r="O263" s="125" t="n"/>
      <c r="P263" s="125" t="n"/>
      <c r="Q263" s="125" t="n"/>
      <c r="R263" s="125" t="n"/>
      <c r="S263" s="125" t="n"/>
      <c r="T263" s="125" t="n"/>
      <c r="U263" s="125" t="n"/>
      <c r="V263" s="125" t="n"/>
      <c r="W263" s="125" t="n"/>
      <c r="X263" s="125" t="n"/>
      <c r="Y263" s="125" t="n"/>
      <c r="Z263" s="125" t="n"/>
      <c r="AA263" s="125" t="n"/>
      <c r="AB263" s="125" t="n"/>
      <c r="AC263" s="125" t="n"/>
      <c r="AD263" s="125" t="n"/>
      <c r="AE263" s="123" t="n"/>
      <c r="AF263" s="125" t="n"/>
      <c r="AG263" s="125" t="n"/>
      <c r="AH263" s="126" t="n"/>
    </row>
    <row r="264" ht="15.75" customHeight="1" s="120">
      <c r="A264" s="104" t="n"/>
      <c r="B264" s="105" t="n"/>
      <c r="C264" s="105" t="n"/>
      <c r="D264" s="121" t="n"/>
      <c r="E264" s="121" t="n"/>
      <c r="F264" s="121" t="n"/>
      <c r="G264" s="121" t="n"/>
      <c r="H264" s="121" t="n"/>
      <c r="I264" s="121" t="n"/>
      <c r="J264" s="121" t="n"/>
      <c r="K264" s="121" t="n"/>
      <c r="L264" s="121" t="n"/>
      <c r="M264" s="121" t="n"/>
      <c r="N264" s="121" t="n"/>
      <c r="O264" s="121" t="n"/>
      <c r="P264" s="121" t="n"/>
      <c r="Q264" s="121" t="n"/>
      <c r="R264" s="121" t="n"/>
      <c r="S264" s="121" t="n"/>
      <c r="T264" s="121" t="n"/>
      <c r="U264" s="121" t="n"/>
      <c r="V264" s="121" t="n"/>
      <c r="W264" s="121" t="n"/>
      <c r="X264" s="121" t="n"/>
      <c r="Y264" s="121" t="n"/>
      <c r="Z264" s="121" t="n"/>
      <c r="AA264" s="121" t="n"/>
      <c r="AB264" s="121" t="n"/>
      <c r="AC264" s="121" t="n"/>
      <c r="AD264" s="121" t="n"/>
      <c r="AE264" s="123" t="n"/>
      <c r="AF264" s="121" t="n"/>
      <c r="AG264" s="121" t="n"/>
      <c r="AH264" s="124" t="n"/>
    </row>
    <row r="265" ht="15.75" customHeight="1" s="120">
      <c r="A265" s="110" t="n"/>
      <c r="B265" s="111" t="n"/>
      <c r="C265" s="111" t="n"/>
      <c r="D265" s="125" t="n"/>
      <c r="E265" s="125" t="n"/>
      <c r="F265" s="125" t="n"/>
      <c r="G265" s="125" t="n"/>
      <c r="H265" s="125" t="n"/>
      <c r="I265" s="125" t="n"/>
      <c r="J265" s="125" t="n"/>
      <c r="K265" s="125" t="n"/>
      <c r="L265" s="125" t="n"/>
      <c r="M265" s="125" t="n"/>
      <c r="N265" s="125" t="n"/>
      <c r="O265" s="125" t="n"/>
      <c r="P265" s="125" t="n"/>
      <c r="Q265" s="125" t="n"/>
      <c r="R265" s="125" t="n"/>
      <c r="S265" s="125" t="n"/>
      <c r="T265" s="125" t="n"/>
      <c r="U265" s="125" t="n"/>
      <c r="V265" s="125" t="n"/>
      <c r="W265" s="125" t="n"/>
      <c r="X265" s="125" t="n"/>
      <c r="Y265" s="125" t="n"/>
      <c r="Z265" s="125" t="n"/>
      <c r="AA265" s="125" t="n"/>
      <c r="AB265" s="125" t="n"/>
      <c r="AC265" s="125" t="n"/>
      <c r="AD265" s="125" t="n"/>
      <c r="AE265" s="123" t="n"/>
      <c r="AF265" s="125" t="n"/>
      <c r="AG265" s="125" t="n"/>
      <c r="AH265" s="126" t="n"/>
    </row>
    <row r="266" ht="15.75" customHeight="1" s="120">
      <c r="A266" s="104" t="n"/>
      <c r="B266" s="105" t="n"/>
      <c r="C266" s="105" t="n"/>
      <c r="D266" s="121" t="n"/>
      <c r="E266" s="121" t="n"/>
      <c r="F266" s="121" t="n"/>
      <c r="G266" s="121" t="n"/>
      <c r="H266" s="121" t="n"/>
      <c r="I266" s="121" t="n"/>
      <c r="J266" s="121" t="n"/>
      <c r="K266" s="121" t="n"/>
      <c r="L266" s="121" t="n"/>
      <c r="M266" s="121" t="n"/>
      <c r="N266" s="121" t="n"/>
      <c r="O266" s="121" t="n"/>
      <c r="P266" s="121" t="n"/>
      <c r="Q266" s="121" t="n"/>
      <c r="R266" s="121" t="n"/>
      <c r="S266" s="121" t="n"/>
      <c r="T266" s="121" t="n"/>
      <c r="U266" s="121" t="n"/>
      <c r="V266" s="121" t="n"/>
      <c r="W266" s="121" t="n"/>
      <c r="X266" s="121" t="n"/>
      <c r="Y266" s="121" t="n"/>
      <c r="Z266" s="121" t="n"/>
      <c r="AA266" s="121" t="n"/>
      <c r="AB266" s="121" t="n"/>
      <c r="AC266" s="121" t="n"/>
      <c r="AD266" s="121" t="n"/>
      <c r="AE266" s="123" t="n"/>
      <c r="AF266" s="121" t="n"/>
      <c r="AG266" s="121" t="n"/>
      <c r="AH266" s="124" t="n"/>
    </row>
    <row r="267" ht="15.75" customHeight="1" s="120">
      <c r="A267" s="110" t="n"/>
      <c r="B267" s="111" t="n"/>
      <c r="C267" s="111" t="n"/>
      <c r="D267" s="125" t="n"/>
      <c r="E267" s="125" t="n"/>
      <c r="F267" s="125" t="n"/>
      <c r="G267" s="125" t="n"/>
      <c r="H267" s="125" t="n"/>
      <c r="I267" s="125" t="n"/>
      <c r="J267" s="125" t="n"/>
      <c r="K267" s="125" t="n"/>
      <c r="L267" s="125" t="n"/>
      <c r="M267" s="125" t="n"/>
      <c r="N267" s="125" t="n"/>
      <c r="O267" s="125" t="n"/>
      <c r="P267" s="125" t="n"/>
      <c r="Q267" s="125" t="n"/>
      <c r="R267" s="125" t="n"/>
      <c r="S267" s="125" t="n"/>
      <c r="T267" s="125" t="n"/>
      <c r="U267" s="125" t="n"/>
      <c r="V267" s="125" t="n"/>
      <c r="W267" s="125" t="n"/>
      <c r="X267" s="125" t="n"/>
      <c r="Y267" s="125" t="n"/>
      <c r="Z267" s="125" t="n"/>
      <c r="AA267" s="125" t="n"/>
      <c r="AB267" s="125" t="n"/>
      <c r="AC267" s="125" t="n"/>
      <c r="AD267" s="125" t="n"/>
      <c r="AE267" s="123" t="n"/>
      <c r="AF267" s="125" t="n"/>
      <c r="AG267" s="125" t="n"/>
      <c r="AH267" s="126" t="n"/>
    </row>
    <row r="268" ht="15.75" customHeight="1" s="120">
      <c r="A268" s="104" t="n"/>
      <c r="B268" s="105" t="n"/>
      <c r="C268" s="105" t="n"/>
      <c r="D268" s="121" t="n"/>
      <c r="E268" s="121" t="n"/>
      <c r="F268" s="121" t="n"/>
      <c r="G268" s="121" t="n"/>
      <c r="H268" s="121" t="n"/>
      <c r="I268" s="121" t="n"/>
      <c r="J268" s="121" t="n"/>
      <c r="K268" s="121" t="n"/>
      <c r="L268" s="121" t="n"/>
      <c r="M268" s="121" t="n"/>
      <c r="N268" s="121" t="n"/>
      <c r="O268" s="121" t="n"/>
      <c r="P268" s="121" t="n"/>
      <c r="Q268" s="121" t="n"/>
      <c r="R268" s="121" t="n"/>
      <c r="S268" s="121" t="n"/>
      <c r="T268" s="121" t="n"/>
      <c r="U268" s="121" t="n"/>
      <c r="V268" s="121" t="n"/>
      <c r="W268" s="121" t="n"/>
      <c r="X268" s="121" t="n"/>
      <c r="Y268" s="121" t="n"/>
      <c r="Z268" s="121" t="n"/>
      <c r="AA268" s="121" t="n"/>
      <c r="AB268" s="121" t="n"/>
      <c r="AC268" s="121" t="n"/>
      <c r="AD268" s="121" t="n"/>
      <c r="AE268" s="123" t="n"/>
      <c r="AF268" s="121" t="n"/>
      <c r="AG268" s="121" t="n"/>
      <c r="AH268" s="124" t="n"/>
    </row>
    <row r="269" ht="15.75" customHeight="1" s="120">
      <c r="A269" s="110" t="n"/>
      <c r="B269" s="111" t="n"/>
      <c r="C269" s="111" t="n"/>
      <c r="D269" s="125" t="n"/>
      <c r="E269" s="125" t="n"/>
      <c r="F269" s="125" t="n"/>
      <c r="G269" s="125" t="n"/>
      <c r="H269" s="125" t="n"/>
      <c r="I269" s="125" t="n"/>
      <c r="J269" s="125" t="n"/>
      <c r="K269" s="125" t="n"/>
      <c r="L269" s="125" t="n"/>
      <c r="M269" s="125" t="n"/>
      <c r="N269" s="125" t="n"/>
      <c r="O269" s="125" t="n"/>
      <c r="P269" s="125" t="n"/>
      <c r="Q269" s="125" t="n"/>
      <c r="R269" s="125" t="n"/>
      <c r="S269" s="125" t="n"/>
      <c r="T269" s="125" t="n"/>
      <c r="U269" s="125" t="n"/>
      <c r="V269" s="125" t="n"/>
      <c r="W269" s="125" t="n"/>
      <c r="X269" s="125" t="n"/>
      <c r="Y269" s="125" t="n"/>
      <c r="Z269" s="125" t="n"/>
      <c r="AA269" s="125" t="n"/>
      <c r="AB269" s="125" t="n"/>
      <c r="AC269" s="125" t="n"/>
      <c r="AD269" s="125" t="n"/>
      <c r="AE269" s="123" t="n"/>
      <c r="AF269" s="125" t="n"/>
      <c r="AG269" s="125" t="n"/>
      <c r="AH269" s="126" t="n"/>
    </row>
    <row r="270" ht="15.75" customHeight="1" s="120">
      <c r="A270" s="104" t="n"/>
      <c r="B270" s="105" t="n"/>
      <c r="C270" s="105" t="n"/>
      <c r="D270" s="121" t="n"/>
      <c r="E270" s="121" t="n"/>
      <c r="F270" s="121" t="n"/>
      <c r="G270" s="121" t="n"/>
      <c r="H270" s="121" t="n"/>
      <c r="I270" s="121" t="n"/>
      <c r="J270" s="121" t="n"/>
      <c r="K270" s="121" t="n"/>
      <c r="L270" s="121" t="n"/>
      <c r="M270" s="121" t="n"/>
      <c r="N270" s="121" t="n"/>
      <c r="O270" s="121" t="n"/>
      <c r="P270" s="121" t="n"/>
      <c r="Q270" s="121" t="n"/>
      <c r="R270" s="121" t="n"/>
      <c r="S270" s="121" t="n"/>
      <c r="T270" s="121" t="n"/>
      <c r="U270" s="121" t="n"/>
      <c r="V270" s="121" t="n"/>
      <c r="W270" s="121" t="n"/>
      <c r="X270" s="121" t="n"/>
      <c r="Y270" s="121" t="n"/>
      <c r="Z270" s="121" t="n"/>
      <c r="AA270" s="121" t="n"/>
      <c r="AB270" s="121" t="n"/>
      <c r="AC270" s="121" t="n"/>
      <c r="AD270" s="121" t="n"/>
      <c r="AE270" s="123" t="n"/>
      <c r="AF270" s="121" t="n"/>
      <c r="AG270" s="121" t="n"/>
      <c r="AH270" s="124" t="n"/>
    </row>
    <row r="271" ht="15.75" customHeight="1" s="120">
      <c r="A271" s="110" t="n"/>
      <c r="B271" s="111" t="n"/>
      <c r="C271" s="111" t="n"/>
      <c r="D271" s="125" t="n"/>
      <c r="E271" s="125" t="n"/>
      <c r="F271" s="125" t="n"/>
      <c r="G271" s="125" t="n"/>
      <c r="H271" s="125" t="n"/>
      <c r="I271" s="125" t="n"/>
      <c r="J271" s="125" t="n"/>
      <c r="K271" s="125" t="n"/>
      <c r="L271" s="125" t="n"/>
      <c r="M271" s="125" t="n"/>
      <c r="N271" s="125" t="n"/>
      <c r="O271" s="125" t="n"/>
      <c r="P271" s="125" t="n"/>
      <c r="Q271" s="125" t="n"/>
      <c r="R271" s="125" t="n"/>
      <c r="S271" s="125" t="n"/>
      <c r="T271" s="125" t="n"/>
      <c r="U271" s="125" t="n"/>
      <c r="V271" s="125" t="n"/>
      <c r="W271" s="125" t="n"/>
      <c r="X271" s="125" t="n"/>
      <c r="Y271" s="125" t="n"/>
      <c r="Z271" s="125" t="n"/>
      <c r="AA271" s="125" t="n"/>
      <c r="AB271" s="125" t="n"/>
      <c r="AC271" s="125" t="n"/>
      <c r="AD271" s="125" t="n"/>
      <c r="AE271" s="123" t="n"/>
      <c r="AF271" s="125" t="n"/>
      <c r="AG271" s="125" t="n"/>
      <c r="AH271" s="126" t="n"/>
    </row>
    <row r="272" ht="15.75" customHeight="1" s="120">
      <c r="A272" s="104" t="n"/>
      <c r="B272" s="105" t="n"/>
      <c r="C272" s="105" t="n"/>
      <c r="D272" s="121" t="n"/>
      <c r="E272" s="121" t="n"/>
      <c r="F272" s="121" t="n"/>
      <c r="G272" s="121" t="n"/>
      <c r="H272" s="121" t="n"/>
      <c r="I272" s="121" t="n"/>
      <c r="J272" s="121" t="n"/>
      <c r="K272" s="121" t="n"/>
      <c r="L272" s="121" t="n"/>
      <c r="M272" s="121" t="n"/>
      <c r="N272" s="121" t="n"/>
      <c r="O272" s="121" t="n"/>
      <c r="P272" s="121" t="n"/>
      <c r="Q272" s="121" t="n"/>
      <c r="R272" s="121" t="n"/>
      <c r="S272" s="121" t="n"/>
      <c r="T272" s="121" t="n"/>
      <c r="U272" s="121" t="n"/>
      <c r="V272" s="121" t="n"/>
      <c r="W272" s="121" t="n"/>
      <c r="X272" s="121" t="n"/>
      <c r="Y272" s="121" t="n"/>
      <c r="Z272" s="121" t="n"/>
      <c r="AA272" s="121" t="n"/>
      <c r="AB272" s="121" t="n"/>
      <c r="AC272" s="121" t="n"/>
      <c r="AD272" s="121" t="n"/>
      <c r="AE272" s="123" t="n"/>
      <c r="AF272" s="121" t="n"/>
      <c r="AG272" s="121" t="n"/>
      <c r="AH272" s="124" t="n"/>
    </row>
    <row r="273" ht="15.75" customHeight="1" s="120">
      <c r="A273" s="110" t="n"/>
      <c r="B273" s="111" t="n"/>
      <c r="C273" s="111" t="n"/>
      <c r="D273" s="125" t="n"/>
      <c r="E273" s="125" t="n"/>
      <c r="F273" s="125" t="n"/>
      <c r="G273" s="125" t="n"/>
      <c r="H273" s="125" t="n"/>
      <c r="I273" s="125" t="n"/>
      <c r="J273" s="125" t="n"/>
      <c r="K273" s="125" t="n"/>
      <c r="L273" s="125" t="n"/>
      <c r="M273" s="125" t="n"/>
      <c r="N273" s="125" t="n"/>
      <c r="O273" s="125" t="n"/>
      <c r="P273" s="125" t="n"/>
      <c r="Q273" s="125" t="n"/>
      <c r="R273" s="125" t="n"/>
      <c r="S273" s="125" t="n"/>
      <c r="T273" s="125" t="n"/>
      <c r="U273" s="125" t="n"/>
      <c r="V273" s="125" t="n"/>
      <c r="W273" s="125" t="n"/>
      <c r="X273" s="125" t="n"/>
      <c r="Y273" s="125" t="n"/>
      <c r="Z273" s="125" t="n"/>
      <c r="AA273" s="125" t="n"/>
      <c r="AB273" s="125" t="n"/>
      <c r="AC273" s="125" t="n"/>
      <c r="AD273" s="125" t="n"/>
      <c r="AE273" s="123" t="n"/>
      <c r="AF273" s="125" t="n"/>
      <c r="AG273" s="125" t="n"/>
      <c r="AH273" s="126" t="n"/>
    </row>
    <row r="274" ht="15.75" customHeight="1" s="120">
      <c r="A274" s="104" t="n"/>
      <c r="B274" s="105" t="n"/>
      <c r="C274" s="105" t="n"/>
      <c r="D274" s="121" t="n"/>
      <c r="E274" s="121" t="n"/>
      <c r="F274" s="121" t="n"/>
      <c r="G274" s="121" t="n"/>
      <c r="H274" s="121" t="n"/>
      <c r="I274" s="121" t="n"/>
      <c r="J274" s="121" t="n"/>
      <c r="K274" s="121" t="n"/>
      <c r="L274" s="121" t="n"/>
      <c r="M274" s="121" t="n"/>
      <c r="N274" s="121" t="n"/>
      <c r="O274" s="121" t="n"/>
      <c r="P274" s="121" t="n"/>
      <c r="Q274" s="121" t="n"/>
      <c r="R274" s="121" t="n"/>
      <c r="S274" s="121" t="n"/>
      <c r="T274" s="121" t="n"/>
      <c r="U274" s="121" t="n"/>
      <c r="V274" s="121" t="n"/>
      <c r="W274" s="121" t="n"/>
      <c r="X274" s="121" t="n"/>
      <c r="Y274" s="121" t="n"/>
      <c r="Z274" s="121" t="n"/>
      <c r="AA274" s="121" t="n"/>
      <c r="AB274" s="121" t="n"/>
      <c r="AC274" s="121" t="n"/>
      <c r="AD274" s="121" t="n"/>
      <c r="AE274" s="123" t="n"/>
      <c r="AF274" s="121" t="n"/>
      <c r="AG274" s="121" t="n"/>
      <c r="AH274" s="124" t="n"/>
    </row>
    <row r="275" ht="15.75" customHeight="1" s="120">
      <c r="A275" s="110" t="n"/>
      <c r="B275" s="111" t="n"/>
      <c r="C275" s="111" t="n"/>
      <c r="D275" s="125" t="n"/>
      <c r="E275" s="125" t="n"/>
      <c r="F275" s="125" t="n"/>
      <c r="G275" s="125" t="n"/>
      <c r="H275" s="125" t="n"/>
      <c r="I275" s="125" t="n"/>
      <c r="J275" s="125" t="n"/>
      <c r="K275" s="125" t="n"/>
      <c r="L275" s="125" t="n"/>
      <c r="M275" s="125" t="n"/>
      <c r="N275" s="125" t="n"/>
      <c r="O275" s="125" t="n"/>
      <c r="P275" s="125" t="n"/>
      <c r="Q275" s="125" t="n"/>
      <c r="R275" s="125" t="n"/>
      <c r="S275" s="125" t="n"/>
      <c r="T275" s="125" t="n"/>
      <c r="U275" s="125" t="n"/>
      <c r="V275" s="125" t="n"/>
      <c r="W275" s="125" t="n"/>
      <c r="X275" s="125" t="n"/>
      <c r="Y275" s="125" t="n"/>
      <c r="Z275" s="125" t="n"/>
      <c r="AA275" s="125" t="n"/>
      <c r="AB275" s="125" t="n"/>
      <c r="AC275" s="125" t="n"/>
      <c r="AD275" s="125" t="n"/>
      <c r="AE275" s="123" t="n"/>
      <c r="AF275" s="125" t="n"/>
      <c r="AG275" s="125" t="n"/>
      <c r="AH275" s="126" t="n"/>
    </row>
    <row r="276" ht="15.75" customHeight="1" s="120">
      <c r="A276" s="104" t="n"/>
      <c r="B276" s="105" t="n"/>
      <c r="C276" s="105" t="n"/>
      <c r="D276" s="121" t="n"/>
      <c r="E276" s="121" t="n"/>
      <c r="F276" s="121" t="n"/>
      <c r="G276" s="121" t="n"/>
      <c r="H276" s="121" t="n"/>
      <c r="I276" s="121" t="n"/>
      <c r="J276" s="121" t="n"/>
      <c r="K276" s="121" t="n"/>
      <c r="L276" s="121" t="n"/>
      <c r="M276" s="121" t="n"/>
      <c r="N276" s="121" t="n"/>
      <c r="O276" s="121" t="n"/>
      <c r="P276" s="121" t="n"/>
      <c r="Q276" s="121" t="n"/>
      <c r="R276" s="121" t="n"/>
      <c r="S276" s="121" t="n"/>
      <c r="T276" s="121" t="n"/>
      <c r="U276" s="121" t="n"/>
      <c r="V276" s="121" t="n"/>
      <c r="W276" s="121" t="n"/>
      <c r="X276" s="121" t="n"/>
      <c r="Y276" s="121" t="n"/>
      <c r="Z276" s="121" t="n"/>
      <c r="AA276" s="121" t="n"/>
      <c r="AB276" s="121" t="n"/>
      <c r="AC276" s="121" t="n"/>
      <c r="AD276" s="121" t="n"/>
      <c r="AE276" s="123" t="n"/>
      <c r="AF276" s="121" t="n"/>
      <c r="AG276" s="121" t="n"/>
      <c r="AH276" s="124" t="n"/>
    </row>
    <row r="277" ht="15.75" customHeight="1" s="120">
      <c r="A277" s="110" t="n"/>
      <c r="B277" s="111" t="n"/>
      <c r="C277" s="111" t="n"/>
      <c r="D277" s="125" t="n"/>
      <c r="E277" s="125" t="n"/>
      <c r="F277" s="125" t="n"/>
      <c r="G277" s="125" t="n"/>
      <c r="H277" s="125" t="n"/>
      <c r="I277" s="125" t="n"/>
      <c r="J277" s="125" t="n"/>
      <c r="K277" s="125" t="n"/>
      <c r="L277" s="125" t="n"/>
      <c r="M277" s="125" t="n"/>
      <c r="N277" s="125" t="n"/>
      <c r="O277" s="125" t="n"/>
      <c r="P277" s="125" t="n"/>
      <c r="Q277" s="125" t="n"/>
      <c r="R277" s="125" t="n"/>
      <c r="S277" s="125" t="n"/>
      <c r="T277" s="125" t="n"/>
      <c r="U277" s="125" t="n"/>
      <c r="V277" s="125" t="n"/>
      <c r="W277" s="125" t="n"/>
      <c r="X277" s="125" t="n"/>
      <c r="Y277" s="125" t="n"/>
      <c r="Z277" s="125" t="n"/>
      <c r="AA277" s="125" t="n"/>
      <c r="AB277" s="125" t="n"/>
      <c r="AC277" s="125" t="n"/>
      <c r="AD277" s="125" t="n"/>
      <c r="AE277" s="123" t="n"/>
      <c r="AF277" s="125" t="n"/>
      <c r="AG277" s="125" t="n"/>
      <c r="AH277" s="126" t="n"/>
    </row>
    <row r="278" ht="15.75" customHeight="1" s="120">
      <c r="A278" s="104" t="n"/>
      <c r="B278" s="105" t="n"/>
      <c r="C278" s="105" t="n"/>
      <c r="D278" s="121" t="n"/>
      <c r="E278" s="121" t="n"/>
      <c r="F278" s="121" t="n"/>
      <c r="G278" s="121" t="n"/>
      <c r="H278" s="121" t="n"/>
      <c r="I278" s="121" t="n"/>
      <c r="J278" s="121" t="n"/>
      <c r="K278" s="121" t="n"/>
      <c r="L278" s="121" t="n"/>
      <c r="M278" s="121" t="n"/>
      <c r="N278" s="121" t="n"/>
      <c r="O278" s="121" t="n"/>
      <c r="P278" s="121" t="n"/>
      <c r="Q278" s="121" t="n"/>
      <c r="R278" s="121" t="n"/>
      <c r="S278" s="121" t="n"/>
      <c r="T278" s="121" t="n"/>
      <c r="U278" s="121" t="n"/>
      <c r="V278" s="121" t="n"/>
      <c r="W278" s="121" t="n"/>
      <c r="X278" s="121" t="n"/>
      <c r="Y278" s="121" t="n"/>
      <c r="Z278" s="121" t="n"/>
      <c r="AA278" s="121" t="n"/>
      <c r="AB278" s="121" t="n"/>
      <c r="AC278" s="121" t="n"/>
      <c r="AD278" s="121" t="n"/>
      <c r="AE278" s="123" t="n"/>
      <c r="AF278" s="121" t="n"/>
      <c r="AG278" s="121" t="n"/>
      <c r="AH278" s="124" t="n"/>
    </row>
    <row r="279" ht="15.75" customHeight="1" s="120">
      <c r="A279" s="110" t="n"/>
      <c r="B279" s="111" t="n"/>
      <c r="C279" s="111" t="n"/>
      <c r="D279" s="125" t="n"/>
      <c r="E279" s="125" t="n"/>
      <c r="F279" s="125" t="n"/>
      <c r="G279" s="125" t="n"/>
      <c r="H279" s="125" t="n"/>
      <c r="I279" s="125" t="n"/>
      <c r="J279" s="125" t="n"/>
      <c r="K279" s="125" t="n"/>
      <c r="L279" s="125" t="n"/>
      <c r="M279" s="125" t="n"/>
      <c r="N279" s="125" t="n"/>
      <c r="O279" s="125" t="n"/>
      <c r="P279" s="125" t="n"/>
      <c r="Q279" s="125" t="n"/>
      <c r="R279" s="125" t="n"/>
      <c r="S279" s="125" t="n"/>
      <c r="T279" s="125" t="n"/>
      <c r="U279" s="125" t="n"/>
      <c r="V279" s="125" t="n"/>
      <c r="W279" s="125" t="n"/>
      <c r="X279" s="125" t="n"/>
      <c r="Y279" s="125" t="n"/>
      <c r="Z279" s="125" t="n"/>
      <c r="AA279" s="125" t="n"/>
      <c r="AB279" s="125" t="n"/>
      <c r="AC279" s="125" t="n"/>
      <c r="AD279" s="125" t="n"/>
      <c r="AE279" s="123" t="n"/>
      <c r="AF279" s="125" t="n"/>
      <c r="AG279" s="125" t="n"/>
      <c r="AH279" s="126" t="n"/>
    </row>
    <row r="280" ht="15.75" customHeight="1" s="120">
      <c r="A280" s="104" t="n"/>
      <c r="B280" s="105" t="n"/>
      <c r="C280" s="105" t="n"/>
      <c r="D280" s="121" t="n"/>
      <c r="E280" s="121" t="n"/>
      <c r="F280" s="121" t="n"/>
      <c r="G280" s="121" t="n"/>
      <c r="H280" s="121" t="n"/>
      <c r="I280" s="121" t="n"/>
      <c r="J280" s="121" t="n"/>
      <c r="K280" s="121" t="n"/>
      <c r="L280" s="121" t="n"/>
      <c r="M280" s="121" t="n"/>
      <c r="N280" s="121" t="n"/>
      <c r="O280" s="121" t="n"/>
      <c r="P280" s="121" t="n"/>
      <c r="Q280" s="121" t="n"/>
      <c r="R280" s="121" t="n"/>
      <c r="S280" s="121" t="n"/>
      <c r="T280" s="121" t="n"/>
      <c r="U280" s="121" t="n"/>
      <c r="V280" s="121" t="n"/>
      <c r="W280" s="121" t="n"/>
      <c r="X280" s="121" t="n"/>
      <c r="Y280" s="121" t="n"/>
      <c r="Z280" s="121" t="n"/>
      <c r="AA280" s="121" t="n"/>
      <c r="AB280" s="121" t="n"/>
      <c r="AC280" s="121" t="n"/>
      <c r="AD280" s="121" t="n"/>
      <c r="AE280" s="123" t="n"/>
      <c r="AF280" s="121" t="n"/>
      <c r="AG280" s="121" t="n"/>
      <c r="AH280" s="124" t="n"/>
    </row>
    <row r="281" ht="15.75" customHeight="1" s="120">
      <c r="A281" s="110" t="n"/>
      <c r="B281" s="111" t="n"/>
      <c r="C281" s="111" t="n"/>
      <c r="D281" s="125" t="n"/>
      <c r="E281" s="125" t="n"/>
      <c r="F281" s="125" t="n"/>
      <c r="G281" s="125" t="n"/>
      <c r="H281" s="125" t="n"/>
      <c r="I281" s="125" t="n"/>
      <c r="J281" s="125" t="n"/>
      <c r="K281" s="125" t="n"/>
      <c r="L281" s="125" t="n"/>
      <c r="M281" s="125" t="n"/>
      <c r="N281" s="125" t="n"/>
      <c r="O281" s="125" t="n"/>
      <c r="P281" s="125" t="n"/>
      <c r="Q281" s="125" t="n"/>
      <c r="R281" s="125" t="n"/>
      <c r="S281" s="125" t="n"/>
      <c r="T281" s="125" t="n"/>
      <c r="U281" s="125" t="n"/>
      <c r="V281" s="125" t="n"/>
      <c r="W281" s="125" t="n"/>
      <c r="X281" s="125" t="n"/>
      <c r="Y281" s="125" t="n"/>
      <c r="Z281" s="125" t="n"/>
      <c r="AA281" s="125" t="n"/>
      <c r="AB281" s="125" t="n"/>
      <c r="AC281" s="125" t="n"/>
      <c r="AD281" s="125" t="n"/>
      <c r="AE281" s="123" t="n"/>
      <c r="AF281" s="125" t="n"/>
      <c r="AG281" s="125" t="n"/>
      <c r="AH281" s="126" t="n"/>
    </row>
    <row r="282" ht="15.75" customHeight="1" s="120">
      <c r="A282" s="104" t="n"/>
      <c r="B282" s="105" t="n"/>
      <c r="C282" s="105" t="n"/>
      <c r="D282" s="121" t="n"/>
      <c r="E282" s="121" t="n"/>
      <c r="F282" s="121" t="n"/>
      <c r="G282" s="121" t="n"/>
      <c r="H282" s="121" t="n"/>
      <c r="I282" s="121" t="n"/>
      <c r="J282" s="121" t="n"/>
      <c r="K282" s="121" t="n"/>
      <c r="L282" s="121" t="n"/>
      <c r="M282" s="121" t="n"/>
      <c r="N282" s="121" t="n"/>
      <c r="O282" s="121" t="n"/>
      <c r="P282" s="121" t="n"/>
      <c r="Q282" s="121" t="n"/>
      <c r="R282" s="121" t="n"/>
      <c r="S282" s="121" t="n"/>
      <c r="T282" s="121" t="n"/>
      <c r="U282" s="121" t="n"/>
      <c r="V282" s="121" t="n"/>
      <c r="W282" s="121" t="n"/>
      <c r="X282" s="121" t="n"/>
      <c r="Y282" s="121" t="n"/>
      <c r="Z282" s="121" t="n"/>
      <c r="AA282" s="121" t="n"/>
      <c r="AB282" s="121" t="n"/>
      <c r="AC282" s="121" t="n"/>
      <c r="AD282" s="121" t="n"/>
      <c r="AE282" s="123" t="n"/>
      <c r="AF282" s="121" t="n"/>
      <c r="AG282" s="121" t="n"/>
      <c r="AH282" s="124" t="n"/>
    </row>
    <row r="283" ht="15.75" customHeight="1" s="120">
      <c r="A283" s="110" t="n"/>
      <c r="B283" s="111" t="n"/>
      <c r="C283" s="111" t="n"/>
      <c r="D283" s="125" t="n"/>
      <c r="E283" s="125" t="n"/>
      <c r="F283" s="125" t="n"/>
      <c r="G283" s="125" t="n"/>
      <c r="H283" s="125" t="n"/>
      <c r="I283" s="125" t="n"/>
      <c r="J283" s="125" t="n"/>
      <c r="K283" s="125" t="n"/>
      <c r="L283" s="125" t="n"/>
      <c r="M283" s="125" t="n"/>
      <c r="N283" s="125" t="n"/>
      <c r="O283" s="125" t="n"/>
      <c r="P283" s="125" t="n"/>
      <c r="Q283" s="125" t="n"/>
      <c r="R283" s="125" t="n"/>
      <c r="S283" s="125" t="n"/>
      <c r="T283" s="125" t="n"/>
      <c r="U283" s="125" t="n"/>
      <c r="V283" s="125" t="n"/>
      <c r="W283" s="125" t="n"/>
      <c r="X283" s="125" t="n"/>
      <c r="Y283" s="125" t="n"/>
      <c r="Z283" s="125" t="n"/>
      <c r="AA283" s="125" t="n"/>
      <c r="AB283" s="125" t="n"/>
      <c r="AC283" s="125" t="n"/>
      <c r="AD283" s="125" t="n"/>
      <c r="AE283" s="123" t="n"/>
      <c r="AF283" s="125" t="n"/>
      <c r="AG283" s="125" t="n"/>
      <c r="AH283" s="126" t="n"/>
    </row>
    <row r="284" ht="15.75" customHeight="1" s="120">
      <c r="A284" s="104" t="n"/>
      <c r="B284" s="105" t="n"/>
      <c r="C284" s="105" t="n"/>
      <c r="D284" s="121" t="n"/>
      <c r="E284" s="121" t="n"/>
      <c r="F284" s="121" t="n"/>
      <c r="G284" s="121" t="n"/>
      <c r="H284" s="121" t="n"/>
      <c r="I284" s="121" t="n"/>
      <c r="J284" s="121" t="n"/>
      <c r="K284" s="121" t="n"/>
      <c r="L284" s="121" t="n"/>
      <c r="M284" s="121" t="n"/>
      <c r="N284" s="121" t="n"/>
      <c r="O284" s="121" t="n"/>
      <c r="P284" s="121" t="n"/>
      <c r="Q284" s="121" t="n"/>
      <c r="R284" s="121" t="n"/>
      <c r="S284" s="121" t="n"/>
      <c r="T284" s="121" t="n"/>
      <c r="U284" s="121" t="n"/>
      <c r="V284" s="121" t="n"/>
      <c r="W284" s="121" t="n"/>
      <c r="X284" s="121" t="n"/>
      <c r="Y284" s="121" t="n"/>
      <c r="Z284" s="121" t="n"/>
      <c r="AA284" s="121" t="n"/>
      <c r="AB284" s="121" t="n"/>
      <c r="AC284" s="121" t="n"/>
      <c r="AD284" s="121" t="n"/>
      <c r="AE284" s="123" t="n"/>
      <c r="AF284" s="121" t="n"/>
      <c r="AG284" s="121" t="n"/>
      <c r="AH284" s="124" t="n"/>
    </row>
    <row r="285" ht="15.75" customHeight="1" s="120">
      <c r="A285" s="110" t="n"/>
      <c r="B285" s="111" t="n"/>
      <c r="C285" s="111" t="n"/>
      <c r="D285" s="125" t="n"/>
      <c r="E285" s="125" t="n"/>
      <c r="F285" s="125" t="n"/>
      <c r="G285" s="125" t="n"/>
      <c r="H285" s="125" t="n"/>
      <c r="I285" s="125" t="n"/>
      <c r="J285" s="125" t="n"/>
      <c r="K285" s="125" t="n"/>
      <c r="L285" s="125" t="n"/>
      <c r="M285" s="125" t="n"/>
      <c r="N285" s="125" t="n"/>
      <c r="O285" s="125" t="n"/>
      <c r="P285" s="125" t="n"/>
      <c r="Q285" s="125" t="n"/>
      <c r="R285" s="125" t="n"/>
      <c r="S285" s="125" t="n"/>
      <c r="T285" s="125" t="n"/>
      <c r="U285" s="125" t="n"/>
      <c r="V285" s="125" t="n"/>
      <c r="W285" s="125" t="n"/>
      <c r="X285" s="125" t="n"/>
      <c r="Y285" s="125" t="n"/>
      <c r="Z285" s="125" t="n"/>
      <c r="AA285" s="125" t="n"/>
      <c r="AB285" s="125" t="n"/>
      <c r="AC285" s="125" t="n"/>
      <c r="AD285" s="125" t="n"/>
      <c r="AE285" s="123" t="n"/>
      <c r="AF285" s="125" t="n"/>
      <c r="AG285" s="125" t="n"/>
      <c r="AH285" s="126" t="n"/>
    </row>
    <row r="286" ht="15.75" customHeight="1" s="120">
      <c r="A286" s="104" t="n"/>
      <c r="B286" s="105" t="n"/>
      <c r="C286" s="105" t="n"/>
      <c r="D286" s="121" t="n"/>
      <c r="E286" s="121" t="n"/>
      <c r="F286" s="121" t="n"/>
      <c r="G286" s="121" t="n"/>
      <c r="H286" s="121" t="n"/>
      <c r="I286" s="121" t="n"/>
      <c r="J286" s="121" t="n"/>
      <c r="K286" s="121" t="n"/>
      <c r="L286" s="121" t="n"/>
      <c r="M286" s="121" t="n"/>
      <c r="N286" s="121" t="n"/>
      <c r="O286" s="121" t="n"/>
      <c r="P286" s="121" t="n"/>
      <c r="Q286" s="121" t="n"/>
      <c r="R286" s="121" t="n"/>
      <c r="S286" s="121" t="n"/>
      <c r="T286" s="121" t="n"/>
      <c r="U286" s="121" t="n"/>
      <c r="V286" s="121" t="n"/>
      <c r="W286" s="121" t="n"/>
      <c r="X286" s="121" t="n"/>
      <c r="Y286" s="121" t="n"/>
      <c r="Z286" s="121" t="n"/>
      <c r="AA286" s="121" t="n"/>
      <c r="AB286" s="121" t="n"/>
      <c r="AC286" s="121" t="n"/>
      <c r="AD286" s="121" t="n"/>
      <c r="AE286" s="123" t="n"/>
      <c r="AF286" s="121" t="n"/>
      <c r="AG286" s="121" t="n"/>
      <c r="AH286" s="124" t="n"/>
    </row>
    <row r="287" ht="15.75" customHeight="1" s="120">
      <c r="A287" s="110" t="n"/>
      <c r="B287" s="111" t="n"/>
      <c r="C287" s="111" t="n"/>
      <c r="D287" s="125" t="n"/>
      <c r="E287" s="125" t="n"/>
      <c r="F287" s="125" t="n"/>
      <c r="G287" s="125" t="n"/>
      <c r="H287" s="125" t="n"/>
      <c r="I287" s="125" t="n"/>
      <c r="J287" s="125" t="n"/>
      <c r="K287" s="125" t="n"/>
      <c r="L287" s="125" t="n"/>
      <c r="M287" s="125" t="n"/>
      <c r="N287" s="125" t="n"/>
      <c r="O287" s="125" t="n"/>
      <c r="P287" s="125" t="n"/>
      <c r="Q287" s="125" t="n"/>
      <c r="R287" s="125" t="n"/>
      <c r="S287" s="125" t="n"/>
      <c r="T287" s="125" t="n"/>
      <c r="U287" s="125" t="n"/>
      <c r="V287" s="125" t="n"/>
      <c r="W287" s="125" t="n"/>
      <c r="X287" s="125" t="n"/>
      <c r="Y287" s="125" t="n"/>
      <c r="Z287" s="125" t="n"/>
      <c r="AA287" s="125" t="n"/>
      <c r="AB287" s="125" t="n"/>
      <c r="AC287" s="125" t="n"/>
      <c r="AD287" s="125" t="n"/>
      <c r="AE287" s="123" t="n"/>
      <c r="AF287" s="125" t="n"/>
      <c r="AG287" s="125" t="n"/>
      <c r="AH287" s="126" t="n"/>
    </row>
    <row r="288" ht="15.75" customHeight="1" s="120">
      <c r="A288" s="104" t="n"/>
      <c r="B288" s="105" t="n"/>
      <c r="C288" s="105" t="n"/>
      <c r="D288" s="121" t="n"/>
      <c r="E288" s="121" t="n"/>
      <c r="F288" s="121" t="n"/>
      <c r="G288" s="121" t="n"/>
      <c r="H288" s="121" t="n"/>
      <c r="I288" s="121" t="n"/>
      <c r="J288" s="121" t="n"/>
      <c r="K288" s="121" t="n"/>
      <c r="L288" s="121" t="n"/>
      <c r="M288" s="121" t="n"/>
      <c r="N288" s="121" t="n"/>
      <c r="O288" s="121" t="n"/>
      <c r="P288" s="121" t="n"/>
      <c r="Q288" s="121" t="n"/>
      <c r="R288" s="121" t="n"/>
      <c r="S288" s="121" t="n"/>
      <c r="T288" s="121" t="n"/>
      <c r="U288" s="121" t="n"/>
      <c r="V288" s="121" t="n"/>
      <c r="W288" s="121" t="n"/>
      <c r="X288" s="121" t="n"/>
      <c r="Y288" s="121" t="n"/>
      <c r="Z288" s="121" t="n"/>
      <c r="AA288" s="121" t="n"/>
      <c r="AB288" s="121" t="n"/>
      <c r="AC288" s="121" t="n"/>
      <c r="AD288" s="121" t="n"/>
      <c r="AE288" s="123" t="n"/>
      <c r="AF288" s="121" t="n"/>
      <c r="AG288" s="121" t="n"/>
      <c r="AH288" s="124" t="n"/>
    </row>
    <row r="289" ht="15.75" customHeight="1" s="120">
      <c r="A289" s="110" t="n"/>
      <c r="B289" s="111" t="n"/>
      <c r="C289" s="111" t="n"/>
      <c r="D289" s="125" t="n"/>
      <c r="E289" s="125" t="n"/>
      <c r="F289" s="125" t="n"/>
      <c r="G289" s="125" t="n"/>
      <c r="H289" s="125" t="n"/>
      <c r="I289" s="125" t="n"/>
      <c r="J289" s="125" t="n"/>
      <c r="K289" s="125" t="n"/>
      <c r="L289" s="125" t="n"/>
      <c r="M289" s="125" t="n"/>
      <c r="N289" s="125" t="n"/>
      <c r="O289" s="125" t="n"/>
      <c r="P289" s="125" t="n"/>
      <c r="Q289" s="125" t="n"/>
      <c r="R289" s="125" t="n"/>
      <c r="S289" s="125" t="n"/>
      <c r="T289" s="125" t="n"/>
      <c r="U289" s="125" t="n"/>
      <c r="V289" s="125" t="n"/>
      <c r="W289" s="125" t="n"/>
      <c r="X289" s="125" t="n"/>
      <c r="Y289" s="125" t="n"/>
      <c r="Z289" s="125" t="n"/>
      <c r="AA289" s="125" t="n"/>
      <c r="AB289" s="125" t="n"/>
      <c r="AC289" s="125" t="n"/>
      <c r="AD289" s="125" t="n"/>
      <c r="AE289" s="123" t="n"/>
      <c r="AF289" s="125" t="n"/>
      <c r="AG289" s="125" t="n"/>
      <c r="AH289" s="126" t="n"/>
    </row>
    <row r="290" ht="15.75" customHeight="1" s="120">
      <c r="A290" s="104" t="n"/>
      <c r="B290" s="105" t="n"/>
      <c r="C290" s="105" t="n"/>
      <c r="D290" s="121" t="n"/>
      <c r="E290" s="121" t="n"/>
      <c r="F290" s="121" t="n"/>
      <c r="G290" s="121" t="n"/>
      <c r="H290" s="121" t="n"/>
      <c r="I290" s="121" t="n"/>
      <c r="J290" s="121" t="n"/>
      <c r="K290" s="121" t="n"/>
      <c r="L290" s="121" t="n"/>
      <c r="M290" s="121" t="n"/>
      <c r="N290" s="121" t="n"/>
      <c r="O290" s="121" t="n"/>
      <c r="P290" s="121" t="n"/>
      <c r="Q290" s="121" t="n"/>
      <c r="R290" s="121" t="n"/>
      <c r="S290" s="121" t="n"/>
      <c r="T290" s="121" t="n"/>
      <c r="U290" s="121" t="n"/>
      <c r="V290" s="121" t="n"/>
      <c r="W290" s="121" t="n"/>
      <c r="X290" s="121" t="n"/>
      <c r="Y290" s="121" t="n"/>
      <c r="Z290" s="121" t="n"/>
      <c r="AA290" s="121" t="n"/>
      <c r="AB290" s="121" t="n"/>
      <c r="AC290" s="121" t="n"/>
      <c r="AD290" s="121" t="n"/>
      <c r="AE290" s="123" t="n"/>
      <c r="AF290" s="121" t="n"/>
      <c r="AG290" s="121" t="n"/>
      <c r="AH290" s="124" t="n"/>
    </row>
    <row r="291" ht="15.75" customHeight="1" s="120">
      <c r="A291" s="110" t="n"/>
      <c r="B291" s="111" t="n"/>
      <c r="C291" s="111" t="n"/>
      <c r="D291" s="125" t="n"/>
      <c r="E291" s="125" t="n"/>
      <c r="F291" s="125" t="n"/>
      <c r="G291" s="125" t="n"/>
      <c r="H291" s="125" t="n"/>
      <c r="I291" s="125" t="n"/>
      <c r="J291" s="125" t="n"/>
      <c r="K291" s="125" t="n"/>
      <c r="L291" s="125" t="n"/>
      <c r="M291" s="125" t="n"/>
      <c r="N291" s="125" t="n"/>
      <c r="O291" s="125" t="n"/>
      <c r="P291" s="125" t="n"/>
      <c r="Q291" s="125" t="n"/>
      <c r="R291" s="125" t="n"/>
      <c r="S291" s="125" t="n"/>
      <c r="T291" s="125" t="n"/>
      <c r="U291" s="125" t="n"/>
      <c r="V291" s="125" t="n"/>
      <c r="W291" s="125" t="n"/>
      <c r="X291" s="125" t="n"/>
      <c r="Y291" s="125" t="n"/>
      <c r="Z291" s="125" t="n"/>
      <c r="AA291" s="125" t="n"/>
      <c r="AB291" s="125" t="n"/>
      <c r="AC291" s="125" t="n"/>
      <c r="AD291" s="125" t="n"/>
      <c r="AE291" s="123" t="n"/>
      <c r="AF291" s="125" t="n"/>
      <c r="AG291" s="125" t="n"/>
      <c r="AH291" s="126" t="n"/>
    </row>
    <row r="292" ht="15.75" customHeight="1" s="120">
      <c r="A292" s="104" t="n"/>
      <c r="B292" s="105" t="n"/>
      <c r="C292" s="105" t="n"/>
      <c r="D292" s="121" t="n"/>
      <c r="E292" s="121" t="n"/>
      <c r="F292" s="121" t="n"/>
      <c r="G292" s="121" t="n"/>
      <c r="H292" s="121" t="n"/>
      <c r="I292" s="121" t="n"/>
      <c r="J292" s="121" t="n"/>
      <c r="K292" s="121" t="n"/>
      <c r="L292" s="121" t="n"/>
      <c r="M292" s="121" t="n"/>
      <c r="N292" s="121" t="n"/>
      <c r="O292" s="121" t="n"/>
      <c r="P292" s="121" t="n"/>
      <c r="Q292" s="121" t="n"/>
      <c r="R292" s="121" t="n"/>
      <c r="S292" s="121" t="n"/>
      <c r="T292" s="121" t="n"/>
      <c r="U292" s="121" t="n"/>
      <c r="V292" s="121" t="n"/>
      <c r="W292" s="121" t="n"/>
      <c r="X292" s="121" t="n"/>
      <c r="Y292" s="121" t="n"/>
      <c r="Z292" s="121" t="n"/>
      <c r="AA292" s="121" t="n"/>
      <c r="AB292" s="121" t="n"/>
      <c r="AC292" s="121" t="n"/>
      <c r="AD292" s="121" t="n"/>
      <c r="AE292" s="123" t="n"/>
      <c r="AF292" s="121" t="n"/>
      <c r="AG292" s="121" t="n"/>
      <c r="AH292" s="124" t="n"/>
    </row>
    <row r="293" ht="15.75" customHeight="1" s="120">
      <c r="A293" s="110" t="n"/>
      <c r="B293" s="111" t="n"/>
      <c r="C293" s="111" t="n"/>
      <c r="D293" s="125" t="n"/>
      <c r="E293" s="125" t="n"/>
      <c r="F293" s="125" t="n"/>
      <c r="G293" s="125" t="n"/>
      <c r="H293" s="125" t="n"/>
      <c r="I293" s="125" t="n"/>
      <c r="J293" s="125" t="n"/>
      <c r="K293" s="125" t="n"/>
      <c r="L293" s="125" t="n"/>
      <c r="M293" s="125" t="n"/>
      <c r="N293" s="125" t="n"/>
      <c r="O293" s="125" t="n"/>
      <c r="P293" s="125" t="n"/>
      <c r="Q293" s="125" t="n"/>
      <c r="R293" s="125" t="n"/>
      <c r="S293" s="125" t="n"/>
      <c r="T293" s="125" t="n"/>
      <c r="U293" s="125" t="n"/>
      <c r="V293" s="125" t="n"/>
      <c r="W293" s="125" t="n"/>
      <c r="X293" s="125" t="n"/>
      <c r="Y293" s="125" t="n"/>
      <c r="Z293" s="125" t="n"/>
      <c r="AA293" s="125" t="n"/>
      <c r="AB293" s="125" t="n"/>
      <c r="AC293" s="125" t="n"/>
      <c r="AD293" s="125" t="n"/>
      <c r="AE293" s="123" t="n"/>
      <c r="AF293" s="125" t="n"/>
      <c r="AG293" s="125" t="n"/>
      <c r="AH293" s="126" t="n"/>
    </row>
    <row r="294" ht="15.75" customHeight="1" s="120">
      <c r="A294" s="104" t="n"/>
      <c r="B294" s="105" t="n"/>
      <c r="C294" s="105" t="n"/>
      <c r="D294" s="121" t="n"/>
      <c r="E294" s="121" t="n"/>
      <c r="F294" s="121" t="n"/>
      <c r="G294" s="121" t="n"/>
      <c r="H294" s="121" t="n"/>
      <c r="I294" s="121" t="n"/>
      <c r="J294" s="121" t="n"/>
      <c r="K294" s="121" t="n"/>
      <c r="L294" s="121" t="n"/>
      <c r="M294" s="121" t="n"/>
      <c r="N294" s="121" t="n"/>
      <c r="O294" s="121" t="n"/>
      <c r="P294" s="121" t="n"/>
      <c r="Q294" s="121" t="n"/>
      <c r="R294" s="121" t="n"/>
      <c r="S294" s="121" t="n"/>
      <c r="T294" s="121" t="n"/>
      <c r="U294" s="121" t="n"/>
      <c r="V294" s="121" t="n"/>
      <c r="W294" s="121" t="n"/>
      <c r="X294" s="121" t="n"/>
      <c r="Y294" s="121" t="n"/>
      <c r="Z294" s="121" t="n"/>
      <c r="AA294" s="121" t="n"/>
      <c r="AB294" s="121" t="n"/>
      <c r="AC294" s="121" t="n"/>
      <c r="AD294" s="121" t="n"/>
      <c r="AE294" s="123" t="n"/>
      <c r="AF294" s="121" t="n"/>
      <c r="AG294" s="121" t="n"/>
      <c r="AH294" s="124" t="n"/>
    </row>
    <row r="295" ht="15.75" customHeight="1" s="120">
      <c r="A295" s="110" t="n"/>
      <c r="B295" s="111" t="n"/>
      <c r="C295" s="111" t="n"/>
      <c r="D295" s="125" t="n"/>
      <c r="E295" s="125" t="n"/>
      <c r="F295" s="125" t="n"/>
      <c r="G295" s="125" t="n"/>
      <c r="H295" s="125" t="n"/>
      <c r="I295" s="125" t="n"/>
      <c r="J295" s="125" t="n"/>
      <c r="K295" s="125" t="n"/>
      <c r="L295" s="125" t="n"/>
      <c r="M295" s="125" t="n"/>
      <c r="N295" s="125" t="n"/>
      <c r="O295" s="125" t="n"/>
      <c r="P295" s="125" t="n"/>
      <c r="Q295" s="125" t="n"/>
      <c r="R295" s="125" t="n"/>
      <c r="S295" s="125" t="n"/>
      <c r="T295" s="125" t="n"/>
      <c r="U295" s="125" t="n"/>
      <c r="V295" s="125" t="n"/>
      <c r="W295" s="125" t="n"/>
      <c r="X295" s="125" t="n"/>
      <c r="Y295" s="125" t="n"/>
      <c r="Z295" s="125" t="n"/>
      <c r="AA295" s="125" t="n"/>
      <c r="AB295" s="125" t="n"/>
      <c r="AC295" s="125" t="n"/>
      <c r="AD295" s="125" t="n"/>
      <c r="AE295" s="123" t="n"/>
      <c r="AF295" s="125" t="n"/>
      <c r="AG295" s="125" t="n"/>
      <c r="AH295" s="126" t="n"/>
    </row>
    <row r="296" ht="15.75" customHeight="1" s="120">
      <c r="A296" s="104" t="n"/>
      <c r="B296" s="105" t="n"/>
      <c r="C296" s="105" t="n"/>
      <c r="D296" s="121" t="n"/>
      <c r="E296" s="121" t="n"/>
      <c r="F296" s="121" t="n"/>
      <c r="G296" s="121" t="n"/>
      <c r="H296" s="121" t="n"/>
      <c r="I296" s="121" t="n"/>
      <c r="J296" s="121" t="n"/>
      <c r="K296" s="121" t="n"/>
      <c r="L296" s="121" t="n"/>
      <c r="M296" s="121" t="n"/>
      <c r="N296" s="121" t="n"/>
      <c r="O296" s="121" t="n"/>
      <c r="P296" s="121" t="n"/>
      <c r="Q296" s="121" t="n"/>
      <c r="R296" s="121" t="n"/>
      <c r="S296" s="121" t="n"/>
      <c r="T296" s="121" t="n"/>
      <c r="U296" s="121" t="n"/>
      <c r="V296" s="121" t="n"/>
      <c r="W296" s="121" t="n"/>
      <c r="X296" s="121" t="n"/>
      <c r="Y296" s="121" t="n"/>
      <c r="Z296" s="121" t="n"/>
      <c r="AA296" s="121" t="n"/>
      <c r="AB296" s="121" t="n"/>
      <c r="AC296" s="121" t="n"/>
      <c r="AD296" s="121" t="n"/>
      <c r="AE296" s="123" t="n"/>
      <c r="AF296" s="121" t="n"/>
      <c r="AG296" s="121" t="n"/>
      <c r="AH296" s="124" t="n"/>
    </row>
    <row r="297" ht="15.75" customHeight="1" s="120">
      <c r="A297" s="110" t="n"/>
      <c r="B297" s="111" t="n"/>
      <c r="C297" s="111" t="n"/>
      <c r="D297" s="125" t="n"/>
      <c r="E297" s="125" t="n"/>
      <c r="F297" s="125" t="n"/>
      <c r="G297" s="125" t="n"/>
      <c r="H297" s="125" t="n"/>
      <c r="I297" s="125" t="n"/>
      <c r="J297" s="125" t="n"/>
      <c r="K297" s="125" t="n"/>
      <c r="L297" s="125" t="n"/>
      <c r="M297" s="125" t="n"/>
      <c r="N297" s="125" t="n"/>
      <c r="O297" s="125" t="n"/>
      <c r="P297" s="125" t="n"/>
      <c r="Q297" s="125" t="n"/>
      <c r="R297" s="125" t="n"/>
      <c r="S297" s="125" t="n"/>
      <c r="T297" s="125" t="n"/>
      <c r="U297" s="125" t="n"/>
      <c r="V297" s="125" t="n"/>
      <c r="W297" s="125" t="n"/>
      <c r="X297" s="125" t="n"/>
      <c r="Y297" s="125" t="n"/>
      <c r="Z297" s="125" t="n"/>
      <c r="AA297" s="125" t="n"/>
      <c r="AB297" s="125" t="n"/>
      <c r="AC297" s="125" t="n"/>
      <c r="AD297" s="125" t="n"/>
      <c r="AE297" s="123" t="n"/>
      <c r="AF297" s="125" t="n"/>
      <c r="AG297" s="125" t="n"/>
      <c r="AH297" s="126" t="n"/>
    </row>
    <row r="298" ht="15.75" customHeight="1" s="120">
      <c r="A298" s="104" t="n"/>
      <c r="B298" s="105" t="n"/>
      <c r="C298" s="105" t="n"/>
      <c r="D298" s="121" t="n"/>
      <c r="E298" s="121" t="n"/>
      <c r="F298" s="121" t="n"/>
      <c r="G298" s="121" t="n"/>
      <c r="H298" s="121" t="n"/>
      <c r="I298" s="121" t="n"/>
      <c r="J298" s="121" t="n"/>
      <c r="K298" s="121" t="n"/>
      <c r="L298" s="121" t="n"/>
      <c r="M298" s="121" t="n"/>
      <c r="N298" s="121" t="n"/>
      <c r="O298" s="121" t="n"/>
      <c r="P298" s="121" t="n"/>
      <c r="Q298" s="121" t="n"/>
      <c r="R298" s="121" t="n"/>
      <c r="S298" s="121" t="n"/>
      <c r="T298" s="121" t="n"/>
      <c r="U298" s="121" t="n"/>
      <c r="V298" s="121" t="n"/>
      <c r="W298" s="121" t="n"/>
      <c r="X298" s="121" t="n"/>
      <c r="Y298" s="121" t="n"/>
      <c r="Z298" s="121" t="n"/>
      <c r="AA298" s="121" t="n"/>
      <c r="AB298" s="121" t="n"/>
      <c r="AC298" s="121" t="n"/>
      <c r="AD298" s="121" t="n"/>
      <c r="AE298" s="123" t="n"/>
      <c r="AF298" s="121" t="n"/>
      <c r="AG298" s="121" t="n"/>
      <c r="AH298" s="124" t="n"/>
    </row>
    <row r="299" ht="15.75" customHeight="1" s="120">
      <c r="A299" s="110" t="n"/>
      <c r="B299" s="111" t="n"/>
      <c r="C299" s="111" t="n"/>
      <c r="D299" s="125" t="n"/>
      <c r="E299" s="125" t="n"/>
      <c r="F299" s="125" t="n"/>
      <c r="G299" s="125" t="n"/>
      <c r="H299" s="125" t="n"/>
      <c r="I299" s="125" t="n"/>
      <c r="J299" s="125" t="n"/>
      <c r="K299" s="125" t="n"/>
      <c r="L299" s="125" t="n"/>
      <c r="M299" s="125" t="n"/>
      <c r="N299" s="125" t="n"/>
      <c r="O299" s="125" t="n"/>
      <c r="P299" s="125" t="n"/>
      <c r="Q299" s="125" t="n"/>
      <c r="R299" s="125" t="n"/>
      <c r="S299" s="125" t="n"/>
      <c r="T299" s="125" t="n"/>
      <c r="U299" s="125" t="n"/>
      <c r="V299" s="125" t="n"/>
      <c r="W299" s="125" t="n"/>
      <c r="X299" s="125" t="n"/>
      <c r="Y299" s="125" t="n"/>
      <c r="Z299" s="125" t="n"/>
      <c r="AA299" s="125" t="n"/>
      <c r="AB299" s="125" t="n"/>
      <c r="AC299" s="125" t="n"/>
      <c r="AD299" s="125" t="n"/>
      <c r="AE299" s="123" t="n"/>
      <c r="AF299" s="125" t="n"/>
      <c r="AG299" s="125" t="n"/>
      <c r="AH299" s="126" t="n"/>
    </row>
    <row r="300" ht="15.75" customHeight="1" s="120">
      <c r="A300" s="104" t="n"/>
      <c r="B300" s="105" t="n"/>
      <c r="C300" s="105" t="n"/>
      <c r="D300" s="121" t="n"/>
      <c r="E300" s="121" t="n"/>
      <c r="F300" s="121" t="n"/>
      <c r="G300" s="121" t="n"/>
      <c r="H300" s="121" t="n"/>
      <c r="I300" s="121" t="n"/>
      <c r="J300" s="121" t="n"/>
      <c r="K300" s="121" t="n"/>
      <c r="L300" s="121" t="n"/>
      <c r="M300" s="121" t="n"/>
      <c r="N300" s="121" t="n"/>
      <c r="O300" s="121" t="n"/>
      <c r="P300" s="121" t="n"/>
      <c r="Q300" s="121" t="n"/>
      <c r="R300" s="121" t="n"/>
      <c r="S300" s="121" t="n"/>
      <c r="T300" s="121" t="n"/>
      <c r="U300" s="121" t="n"/>
      <c r="V300" s="121" t="n"/>
      <c r="W300" s="121" t="n"/>
      <c r="X300" s="121" t="n"/>
      <c r="Y300" s="121" t="n"/>
      <c r="Z300" s="121" t="n"/>
      <c r="AA300" s="121" t="n"/>
      <c r="AB300" s="121" t="n"/>
      <c r="AC300" s="121" t="n"/>
      <c r="AD300" s="121" t="n"/>
      <c r="AE300" s="123" t="n"/>
      <c r="AF300" s="121" t="n"/>
      <c r="AG300" s="121" t="n"/>
      <c r="AH300" s="124" t="n"/>
    </row>
    <row r="301" ht="15.75" customHeight="1" s="120">
      <c r="A301" s="110" t="n"/>
      <c r="B301" s="111" t="n"/>
      <c r="C301" s="111" t="n"/>
      <c r="D301" s="125" t="n"/>
      <c r="E301" s="125" t="n"/>
      <c r="F301" s="125" t="n"/>
      <c r="G301" s="125" t="n"/>
      <c r="H301" s="125" t="n"/>
      <c r="I301" s="125" t="n"/>
      <c r="J301" s="125" t="n"/>
      <c r="K301" s="125" t="n"/>
      <c r="L301" s="125" t="n"/>
      <c r="M301" s="125" t="n"/>
      <c r="N301" s="125" t="n"/>
      <c r="O301" s="125" t="n"/>
      <c r="P301" s="125" t="n"/>
      <c r="Q301" s="125" t="n"/>
      <c r="R301" s="125" t="n"/>
      <c r="S301" s="125" t="n"/>
      <c r="T301" s="125" t="n"/>
      <c r="U301" s="125" t="n"/>
      <c r="V301" s="125" t="n"/>
      <c r="W301" s="125" t="n"/>
      <c r="X301" s="125" t="n"/>
      <c r="Y301" s="125" t="n"/>
      <c r="Z301" s="125" t="n"/>
      <c r="AA301" s="125" t="n"/>
      <c r="AB301" s="125" t="n"/>
      <c r="AC301" s="125" t="n"/>
      <c r="AD301" s="125" t="n"/>
      <c r="AE301" s="123" t="n"/>
      <c r="AF301" s="125" t="n"/>
      <c r="AG301" s="125" t="n"/>
      <c r="AH301" s="126" t="n"/>
    </row>
    <row r="302" ht="15.75" customHeight="1" s="120">
      <c r="A302" s="104" t="n"/>
      <c r="B302" s="105" t="n"/>
      <c r="C302" s="105" t="n"/>
      <c r="D302" s="121" t="n"/>
      <c r="E302" s="121" t="n"/>
      <c r="F302" s="121" t="n"/>
      <c r="G302" s="121" t="n"/>
      <c r="H302" s="121" t="n"/>
      <c r="I302" s="121" t="n"/>
      <c r="J302" s="121" t="n"/>
      <c r="K302" s="121" t="n"/>
      <c r="L302" s="121" t="n"/>
      <c r="M302" s="121" t="n"/>
      <c r="N302" s="121" t="n"/>
      <c r="O302" s="121" t="n"/>
      <c r="P302" s="121" t="n"/>
      <c r="Q302" s="121" t="n"/>
      <c r="R302" s="121" t="n"/>
      <c r="S302" s="121" t="n"/>
      <c r="T302" s="121" t="n"/>
      <c r="U302" s="121" t="n"/>
      <c r="V302" s="121" t="n"/>
      <c r="W302" s="121" t="n"/>
      <c r="X302" s="121" t="n"/>
      <c r="Y302" s="121" t="n"/>
      <c r="Z302" s="121" t="n"/>
      <c r="AA302" s="121" t="n"/>
      <c r="AB302" s="121" t="n"/>
      <c r="AC302" s="121" t="n"/>
      <c r="AD302" s="121" t="n"/>
      <c r="AE302" s="123" t="n"/>
      <c r="AF302" s="121" t="n"/>
      <c r="AG302" s="121" t="n"/>
      <c r="AH302" s="124" t="n"/>
    </row>
    <row r="303" ht="15.75" customHeight="1" s="120">
      <c r="A303" s="110" t="n"/>
      <c r="B303" s="111" t="n"/>
      <c r="C303" s="111" t="n"/>
      <c r="D303" s="125" t="n"/>
      <c r="E303" s="125" t="n"/>
      <c r="F303" s="125" t="n"/>
      <c r="G303" s="125" t="n"/>
      <c r="H303" s="125" t="n"/>
      <c r="I303" s="125" t="n"/>
      <c r="J303" s="125" t="n"/>
      <c r="K303" s="125" t="n"/>
      <c r="L303" s="125" t="n"/>
      <c r="M303" s="125" t="n"/>
      <c r="N303" s="125" t="n"/>
      <c r="O303" s="125" t="n"/>
      <c r="P303" s="125" t="n"/>
      <c r="Q303" s="125" t="n"/>
      <c r="R303" s="125" t="n"/>
      <c r="S303" s="125" t="n"/>
      <c r="T303" s="125" t="n"/>
      <c r="U303" s="125" t="n"/>
      <c r="V303" s="125" t="n"/>
      <c r="W303" s="125" t="n"/>
      <c r="X303" s="125" t="n"/>
      <c r="Y303" s="125" t="n"/>
      <c r="Z303" s="125" t="n"/>
      <c r="AA303" s="125" t="n"/>
      <c r="AB303" s="125" t="n"/>
      <c r="AC303" s="125" t="n"/>
      <c r="AD303" s="125" t="n"/>
      <c r="AE303" s="123" t="n"/>
      <c r="AF303" s="125" t="n"/>
      <c r="AG303" s="125" t="n"/>
      <c r="AH303" s="126" t="n"/>
    </row>
    <row r="304" ht="15.75" customHeight="1" s="120">
      <c r="A304" s="104" t="n"/>
      <c r="B304" s="105" t="n"/>
      <c r="C304" s="105" t="n"/>
      <c r="D304" s="121" t="n"/>
      <c r="E304" s="121" t="n"/>
      <c r="F304" s="121" t="n"/>
      <c r="G304" s="121" t="n"/>
      <c r="H304" s="121" t="n"/>
      <c r="I304" s="121" t="n"/>
      <c r="J304" s="121" t="n"/>
      <c r="K304" s="121" t="n"/>
      <c r="L304" s="121" t="n"/>
      <c r="M304" s="121" t="n"/>
      <c r="N304" s="121" t="n"/>
      <c r="O304" s="121" t="n"/>
      <c r="P304" s="121" t="n"/>
      <c r="Q304" s="121" t="n"/>
      <c r="R304" s="121" t="n"/>
      <c r="S304" s="121" t="n"/>
      <c r="T304" s="121" t="n"/>
      <c r="U304" s="121" t="n"/>
      <c r="V304" s="121" t="n"/>
      <c r="W304" s="121" t="n"/>
      <c r="X304" s="121" t="n"/>
      <c r="Y304" s="121" t="n"/>
      <c r="Z304" s="121" t="n"/>
      <c r="AA304" s="121" t="n"/>
      <c r="AB304" s="121" t="n"/>
      <c r="AC304" s="121" t="n"/>
      <c r="AD304" s="121" t="n"/>
      <c r="AE304" s="123" t="n"/>
      <c r="AF304" s="121" t="n"/>
      <c r="AG304" s="121" t="n"/>
      <c r="AH304" s="124" t="n"/>
    </row>
    <row r="305" ht="15.75" customHeight="1" s="120">
      <c r="A305" s="110" t="n"/>
      <c r="B305" s="111" t="n"/>
      <c r="C305" s="111" t="n"/>
      <c r="D305" s="125" t="n"/>
      <c r="E305" s="125" t="n"/>
      <c r="F305" s="125" t="n"/>
      <c r="G305" s="125" t="n"/>
      <c r="H305" s="125" t="n"/>
      <c r="I305" s="125" t="n"/>
      <c r="J305" s="125" t="n"/>
      <c r="K305" s="125" t="n"/>
      <c r="L305" s="125" t="n"/>
      <c r="M305" s="125" t="n"/>
      <c r="N305" s="125" t="n"/>
      <c r="O305" s="125" t="n"/>
      <c r="P305" s="125" t="n"/>
      <c r="Q305" s="125" t="n"/>
      <c r="R305" s="125" t="n"/>
      <c r="S305" s="125" t="n"/>
      <c r="T305" s="125" t="n"/>
      <c r="U305" s="125" t="n"/>
      <c r="V305" s="125" t="n"/>
      <c r="W305" s="125" t="n"/>
      <c r="X305" s="125" t="n"/>
      <c r="Y305" s="125" t="n"/>
      <c r="Z305" s="125" t="n"/>
      <c r="AA305" s="125" t="n"/>
      <c r="AB305" s="125" t="n"/>
      <c r="AC305" s="125" t="n"/>
      <c r="AD305" s="125" t="n"/>
      <c r="AE305" s="123" t="n"/>
      <c r="AF305" s="125" t="n"/>
      <c r="AG305" s="125" t="n"/>
      <c r="AH305" s="126" t="n"/>
    </row>
    <row r="306" ht="15.75" customHeight="1" s="120">
      <c r="A306" s="104" t="n"/>
      <c r="B306" s="105" t="n"/>
      <c r="C306" s="105" t="n"/>
      <c r="D306" s="121" t="n"/>
      <c r="E306" s="121" t="n"/>
      <c r="F306" s="121" t="n"/>
      <c r="G306" s="121" t="n"/>
      <c r="H306" s="121" t="n"/>
      <c r="I306" s="121" t="n"/>
      <c r="J306" s="121" t="n"/>
      <c r="K306" s="121" t="n"/>
      <c r="L306" s="121" t="n"/>
      <c r="M306" s="121" t="n"/>
      <c r="N306" s="121" t="n"/>
      <c r="O306" s="121" t="n"/>
      <c r="P306" s="121" t="n"/>
      <c r="Q306" s="121" t="n"/>
      <c r="R306" s="121" t="n"/>
      <c r="S306" s="121" t="n"/>
      <c r="T306" s="121" t="n"/>
      <c r="U306" s="121" t="n"/>
      <c r="V306" s="121" t="n"/>
      <c r="W306" s="121" t="n"/>
      <c r="X306" s="121" t="n"/>
      <c r="Y306" s="121" t="n"/>
      <c r="Z306" s="121" t="n"/>
      <c r="AA306" s="121" t="n"/>
      <c r="AB306" s="121" t="n"/>
      <c r="AC306" s="121" t="n"/>
      <c r="AD306" s="121" t="n"/>
      <c r="AE306" s="123" t="n"/>
      <c r="AF306" s="121" t="n"/>
      <c r="AG306" s="121" t="n"/>
      <c r="AH306" s="124" t="n"/>
    </row>
    <row r="307" ht="15.75" customHeight="1" s="120">
      <c r="A307" s="110" t="n"/>
      <c r="B307" s="111" t="n"/>
      <c r="C307" s="111" t="n"/>
      <c r="D307" s="125" t="n"/>
      <c r="E307" s="125" t="n"/>
      <c r="F307" s="125" t="n"/>
      <c r="G307" s="125" t="n"/>
      <c r="H307" s="125" t="n"/>
      <c r="I307" s="125" t="n"/>
      <c r="J307" s="125" t="n"/>
      <c r="K307" s="125" t="n"/>
      <c r="L307" s="125" t="n"/>
      <c r="M307" s="125" t="n"/>
      <c r="N307" s="125" t="n"/>
      <c r="O307" s="125" t="n"/>
      <c r="P307" s="125" t="n"/>
      <c r="Q307" s="125" t="n"/>
      <c r="R307" s="125" t="n"/>
      <c r="S307" s="125" t="n"/>
      <c r="T307" s="125" t="n"/>
      <c r="U307" s="125" t="n"/>
      <c r="V307" s="125" t="n"/>
      <c r="W307" s="125" t="n"/>
      <c r="X307" s="125" t="n"/>
      <c r="Y307" s="125" t="n"/>
      <c r="Z307" s="125" t="n"/>
      <c r="AA307" s="125" t="n"/>
      <c r="AB307" s="125" t="n"/>
      <c r="AC307" s="125" t="n"/>
      <c r="AD307" s="125" t="n"/>
      <c r="AE307" s="123" t="n"/>
      <c r="AF307" s="125" t="n"/>
      <c r="AG307" s="125" t="n"/>
      <c r="AH307" s="126" t="n"/>
    </row>
    <row r="308" ht="15.75" customHeight="1" s="120">
      <c r="A308" s="104" t="n"/>
      <c r="B308" s="105" t="n"/>
      <c r="C308" s="105" t="n"/>
      <c r="D308" s="121" t="n"/>
      <c r="E308" s="121" t="n"/>
      <c r="F308" s="121" t="n"/>
      <c r="G308" s="121" t="n"/>
      <c r="H308" s="121" t="n"/>
      <c r="I308" s="121" t="n"/>
      <c r="J308" s="121" t="n"/>
      <c r="K308" s="121" t="n"/>
      <c r="L308" s="121" t="n"/>
      <c r="M308" s="121" t="n"/>
      <c r="N308" s="121" t="n"/>
      <c r="O308" s="121" t="n"/>
      <c r="P308" s="121" t="n"/>
      <c r="Q308" s="121" t="n"/>
      <c r="R308" s="121" t="n"/>
      <c r="S308" s="121" t="n"/>
      <c r="T308" s="121" t="n"/>
      <c r="U308" s="121" t="n"/>
      <c r="V308" s="121" t="n"/>
      <c r="W308" s="121" t="n"/>
      <c r="X308" s="121" t="n"/>
      <c r="Y308" s="121" t="n"/>
      <c r="Z308" s="121" t="n"/>
      <c r="AA308" s="121" t="n"/>
      <c r="AB308" s="121" t="n"/>
      <c r="AC308" s="121" t="n"/>
      <c r="AD308" s="121" t="n"/>
      <c r="AE308" s="123" t="n"/>
      <c r="AF308" s="121" t="n"/>
      <c r="AG308" s="121" t="n"/>
      <c r="AH308" s="124" t="n"/>
    </row>
    <row r="309" ht="15.75" customHeight="1" s="120">
      <c r="A309" s="110" t="n"/>
      <c r="B309" s="111" t="n"/>
      <c r="C309" s="111" t="n"/>
      <c r="D309" s="125" t="n"/>
      <c r="E309" s="125" t="n"/>
      <c r="F309" s="125" t="n"/>
      <c r="G309" s="125" t="n"/>
      <c r="H309" s="125" t="n"/>
      <c r="I309" s="125" t="n"/>
      <c r="J309" s="125" t="n"/>
      <c r="K309" s="125" t="n"/>
      <c r="L309" s="125" t="n"/>
      <c r="M309" s="125" t="n"/>
      <c r="N309" s="125" t="n"/>
      <c r="O309" s="125" t="n"/>
      <c r="P309" s="125" t="n"/>
      <c r="Q309" s="125" t="n"/>
      <c r="R309" s="125" t="n"/>
      <c r="S309" s="125" t="n"/>
      <c r="T309" s="125" t="n"/>
      <c r="U309" s="125" t="n"/>
      <c r="V309" s="125" t="n"/>
      <c r="W309" s="125" t="n"/>
      <c r="X309" s="125" t="n"/>
      <c r="Y309" s="125" t="n"/>
      <c r="Z309" s="125" t="n"/>
      <c r="AA309" s="125" t="n"/>
      <c r="AB309" s="125" t="n"/>
      <c r="AC309" s="125" t="n"/>
      <c r="AD309" s="125" t="n"/>
      <c r="AE309" s="123" t="n"/>
      <c r="AF309" s="125" t="n"/>
      <c r="AG309" s="125" t="n"/>
      <c r="AH309" s="126" t="n"/>
    </row>
    <row r="310" ht="15.75" customHeight="1" s="120">
      <c r="A310" s="104" t="n"/>
      <c r="B310" s="105" t="n"/>
      <c r="C310" s="105" t="n"/>
      <c r="D310" s="121" t="n"/>
      <c r="E310" s="121" t="n"/>
      <c r="F310" s="121" t="n"/>
      <c r="G310" s="121" t="n"/>
      <c r="H310" s="121" t="n"/>
      <c r="I310" s="121" t="n"/>
      <c r="J310" s="121" t="n"/>
      <c r="K310" s="121" t="n"/>
      <c r="L310" s="121" t="n"/>
      <c r="M310" s="121" t="n"/>
      <c r="N310" s="121" t="n"/>
      <c r="O310" s="121" t="n"/>
      <c r="P310" s="121" t="n"/>
      <c r="Q310" s="121" t="n"/>
      <c r="R310" s="121" t="n"/>
      <c r="S310" s="121" t="n"/>
      <c r="T310" s="121" t="n"/>
      <c r="U310" s="121" t="n"/>
      <c r="V310" s="121" t="n"/>
      <c r="W310" s="121" t="n"/>
      <c r="X310" s="121" t="n"/>
      <c r="Y310" s="121" t="n"/>
      <c r="Z310" s="121" t="n"/>
      <c r="AA310" s="121" t="n"/>
      <c r="AB310" s="121" t="n"/>
      <c r="AC310" s="121" t="n"/>
      <c r="AD310" s="121" t="n"/>
      <c r="AE310" s="123" t="n"/>
      <c r="AF310" s="121" t="n"/>
      <c r="AG310" s="121" t="n"/>
      <c r="AH310" s="124" t="n"/>
    </row>
    <row r="311" ht="15.75" customHeight="1" s="120">
      <c r="A311" s="110" t="n"/>
      <c r="B311" s="111" t="n"/>
      <c r="C311" s="111" t="n"/>
      <c r="D311" s="125" t="n"/>
      <c r="E311" s="125" t="n"/>
      <c r="F311" s="125" t="n"/>
      <c r="G311" s="125" t="n"/>
      <c r="H311" s="125" t="n"/>
      <c r="I311" s="125" t="n"/>
      <c r="J311" s="125" t="n"/>
      <c r="K311" s="125" t="n"/>
      <c r="L311" s="125" t="n"/>
      <c r="M311" s="125" t="n"/>
      <c r="N311" s="125" t="n"/>
      <c r="O311" s="125" t="n"/>
      <c r="P311" s="125" t="n"/>
      <c r="Q311" s="125" t="n"/>
      <c r="R311" s="125" t="n"/>
      <c r="S311" s="125" t="n"/>
      <c r="T311" s="125" t="n"/>
      <c r="U311" s="125" t="n"/>
      <c r="V311" s="125" t="n"/>
      <c r="W311" s="125" t="n"/>
      <c r="X311" s="125" t="n"/>
      <c r="Y311" s="125" t="n"/>
      <c r="Z311" s="125" t="n"/>
      <c r="AA311" s="125" t="n"/>
      <c r="AB311" s="125" t="n"/>
      <c r="AC311" s="125" t="n"/>
      <c r="AD311" s="125" t="n"/>
      <c r="AE311" s="123" t="n"/>
      <c r="AF311" s="125" t="n"/>
      <c r="AG311" s="125" t="n"/>
      <c r="AH311" s="126" t="n"/>
    </row>
    <row r="312" ht="15.75" customHeight="1" s="120">
      <c r="A312" s="104" t="n"/>
      <c r="B312" s="105" t="n"/>
      <c r="C312" s="105" t="n"/>
      <c r="D312" s="121" t="n"/>
      <c r="E312" s="121" t="n"/>
      <c r="F312" s="121" t="n"/>
      <c r="G312" s="121" t="n"/>
      <c r="H312" s="121" t="n"/>
      <c r="I312" s="121" t="n"/>
      <c r="J312" s="121" t="n"/>
      <c r="K312" s="121" t="n"/>
      <c r="L312" s="121" t="n"/>
      <c r="M312" s="121" t="n"/>
      <c r="N312" s="121" t="n"/>
      <c r="O312" s="121" t="n"/>
      <c r="P312" s="121" t="n"/>
      <c r="Q312" s="121" t="n"/>
      <c r="R312" s="121" t="n"/>
      <c r="S312" s="121" t="n"/>
      <c r="T312" s="121" t="n"/>
      <c r="U312" s="121" t="n"/>
      <c r="V312" s="121" t="n"/>
      <c r="W312" s="121" t="n"/>
      <c r="X312" s="121" t="n"/>
      <c r="Y312" s="121" t="n"/>
      <c r="Z312" s="121" t="n"/>
      <c r="AA312" s="121" t="n"/>
      <c r="AB312" s="121" t="n"/>
      <c r="AC312" s="121" t="n"/>
      <c r="AD312" s="121" t="n"/>
      <c r="AE312" s="123" t="n"/>
      <c r="AF312" s="121" t="n"/>
      <c r="AG312" s="121" t="n"/>
      <c r="AH312" s="124" t="n"/>
    </row>
    <row r="313" ht="15.75" customHeight="1" s="120">
      <c r="A313" s="110" t="n"/>
      <c r="B313" s="111" t="n"/>
      <c r="C313" s="111" t="n"/>
      <c r="D313" s="125" t="n"/>
      <c r="E313" s="125" t="n"/>
      <c r="F313" s="125" t="n"/>
      <c r="G313" s="125" t="n"/>
      <c r="H313" s="125" t="n"/>
      <c r="I313" s="125" t="n"/>
      <c r="J313" s="125" t="n"/>
      <c r="K313" s="125" t="n"/>
      <c r="L313" s="125" t="n"/>
      <c r="M313" s="125" t="n"/>
      <c r="N313" s="125" t="n"/>
      <c r="O313" s="125" t="n"/>
      <c r="P313" s="125" t="n"/>
      <c r="Q313" s="125" t="n"/>
      <c r="R313" s="125" t="n"/>
      <c r="S313" s="125" t="n"/>
      <c r="T313" s="125" t="n"/>
      <c r="U313" s="125" t="n"/>
      <c r="V313" s="125" t="n"/>
      <c r="W313" s="125" t="n"/>
      <c r="X313" s="125" t="n"/>
      <c r="Y313" s="125" t="n"/>
      <c r="Z313" s="125" t="n"/>
      <c r="AA313" s="125" t="n"/>
      <c r="AB313" s="125" t="n"/>
      <c r="AC313" s="125" t="n"/>
      <c r="AD313" s="125" t="n"/>
      <c r="AE313" s="123" t="n"/>
      <c r="AF313" s="125" t="n"/>
      <c r="AG313" s="125" t="n"/>
      <c r="AH313" s="126" t="n"/>
    </row>
    <row r="314" ht="15.75" customHeight="1" s="120">
      <c r="A314" s="104" t="n"/>
      <c r="B314" s="105" t="n"/>
      <c r="C314" s="105" t="n"/>
      <c r="D314" s="121" t="n"/>
      <c r="E314" s="121" t="n"/>
      <c r="F314" s="121" t="n"/>
      <c r="G314" s="121" t="n"/>
      <c r="H314" s="121" t="n"/>
      <c r="I314" s="121" t="n"/>
      <c r="J314" s="121" t="n"/>
      <c r="K314" s="121" t="n"/>
      <c r="L314" s="121" t="n"/>
      <c r="M314" s="121" t="n"/>
      <c r="N314" s="121" t="n"/>
      <c r="O314" s="121" t="n"/>
      <c r="P314" s="121" t="n"/>
      <c r="Q314" s="121" t="n"/>
      <c r="R314" s="121" t="n"/>
      <c r="S314" s="121" t="n"/>
      <c r="T314" s="121" t="n"/>
      <c r="U314" s="121" t="n"/>
      <c r="V314" s="121" t="n"/>
      <c r="W314" s="121" t="n"/>
      <c r="X314" s="121" t="n"/>
      <c r="Y314" s="121" t="n"/>
      <c r="Z314" s="121" t="n"/>
      <c r="AA314" s="121" t="n"/>
      <c r="AB314" s="121" t="n"/>
      <c r="AC314" s="121" t="n"/>
      <c r="AD314" s="121" t="n"/>
      <c r="AE314" s="123" t="n"/>
      <c r="AF314" s="121" t="n"/>
      <c r="AG314" s="121" t="n"/>
      <c r="AH314" s="124" t="n"/>
    </row>
    <row r="315" ht="15.75" customHeight="1" s="120">
      <c r="A315" s="110" t="n"/>
      <c r="B315" s="111" t="n"/>
      <c r="C315" s="111" t="n"/>
      <c r="D315" s="125" t="n"/>
      <c r="E315" s="125" t="n"/>
      <c r="F315" s="125" t="n"/>
      <c r="G315" s="125" t="n"/>
      <c r="H315" s="125" t="n"/>
      <c r="I315" s="125" t="n"/>
      <c r="J315" s="125" t="n"/>
      <c r="K315" s="125" t="n"/>
      <c r="L315" s="125" t="n"/>
      <c r="M315" s="125" t="n"/>
      <c r="N315" s="125" t="n"/>
      <c r="O315" s="125" t="n"/>
      <c r="P315" s="125" t="n"/>
      <c r="Q315" s="125" t="n"/>
      <c r="R315" s="125" t="n"/>
      <c r="S315" s="125" t="n"/>
      <c r="T315" s="125" t="n"/>
      <c r="U315" s="125" t="n"/>
      <c r="V315" s="125" t="n"/>
      <c r="W315" s="125" t="n"/>
      <c r="X315" s="125" t="n"/>
      <c r="Y315" s="125" t="n"/>
      <c r="Z315" s="125" t="n"/>
      <c r="AA315" s="125" t="n"/>
      <c r="AB315" s="125" t="n"/>
      <c r="AC315" s="125" t="n"/>
      <c r="AD315" s="125" t="n"/>
      <c r="AE315" s="123" t="n"/>
      <c r="AF315" s="125" t="n"/>
      <c r="AG315" s="125" t="n"/>
      <c r="AH315" s="126" t="n"/>
    </row>
    <row r="316" ht="15.75" customHeight="1" s="120">
      <c r="A316" s="104" t="n"/>
      <c r="B316" s="105" t="n"/>
      <c r="C316" s="105" t="n"/>
      <c r="D316" s="121" t="n"/>
      <c r="E316" s="121" t="n"/>
      <c r="F316" s="121" t="n"/>
      <c r="G316" s="121" t="n"/>
      <c r="H316" s="121" t="n"/>
      <c r="I316" s="121" t="n"/>
      <c r="J316" s="121" t="n"/>
      <c r="K316" s="121" t="n"/>
      <c r="L316" s="121" t="n"/>
      <c r="M316" s="121" t="n"/>
      <c r="N316" s="121" t="n"/>
      <c r="O316" s="121" t="n"/>
      <c r="P316" s="121" t="n"/>
      <c r="Q316" s="121" t="n"/>
      <c r="R316" s="121" t="n"/>
      <c r="S316" s="121" t="n"/>
      <c r="T316" s="121" t="n"/>
      <c r="U316" s="121" t="n"/>
      <c r="V316" s="121" t="n"/>
      <c r="W316" s="121" t="n"/>
      <c r="X316" s="121" t="n"/>
      <c r="Y316" s="121" t="n"/>
      <c r="Z316" s="121" t="n"/>
      <c r="AA316" s="121" t="n"/>
      <c r="AB316" s="121" t="n"/>
      <c r="AC316" s="121" t="n"/>
      <c r="AD316" s="121" t="n"/>
      <c r="AE316" s="123" t="n"/>
      <c r="AF316" s="121" t="n"/>
      <c r="AG316" s="121" t="n"/>
      <c r="AH316" s="124" t="n"/>
    </row>
    <row r="317" ht="15.75" customHeight="1" s="120">
      <c r="A317" s="110" t="n"/>
      <c r="B317" s="111" t="n"/>
      <c r="C317" s="111" t="n"/>
      <c r="D317" s="125" t="n"/>
      <c r="E317" s="125" t="n"/>
      <c r="F317" s="125" t="n"/>
      <c r="G317" s="125" t="n"/>
      <c r="H317" s="125" t="n"/>
      <c r="I317" s="125" t="n"/>
      <c r="J317" s="125" t="n"/>
      <c r="K317" s="125" t="n"/>
      <c r="L317" s="125" t="n"/>
      <c r="M317" s="125" t="n"/>
      <c r="N317" s="125" t="n"/>
      <c r="O317" s="125" t="n"/>
      <c r="P317" s="125" t="n"/>
      <c r="Q317" s="125" t="n"/>
      <c r="R317" s="125" t="n"/>
      <c r="S317" s="125" t="n"/>
      <c r="T317" s="125" t="n"/>
      <c r="U317" s="125" t="n"/>
      <c r="V317" s="125" t="n"/>
      <c r="W317" s="125" t="n"/>
      <c r="X317" s="125" t="n"/>
      <c r="Y317" s="125" t="n"/>
      <c r="Z317" s="125" t="n"/>
      <c r="AA317" s="125" t="n"/>
      <c r="AB317" s="125" t="n"/>
      <c r="AC317" s="125" t="n"/>
      <c r="AD317" s="125" t="n"/>
      <c r="AE317" s="123" t="n"/>
      <c r="AF317" s="125" t="n"/>
      <c r="AG317" s="125" t="n"/>
      <c r="AH317" s="126" t="n"/>
    </row>
    <row r="318" ht="15.75" customHeight="1" s="120">
      <c r="A318" s="104" t="n"/>
      <c r="B318" s="105" t="n"/>
      <c r="C318" s="105" t="n"/>
      <c r="D318" s="121" t="n"/>
      <c r="E318" s="121" t="n"/>
      <c r="F318" s="121" t="n"/>
      <c r="G318" s="121" t="n"/>
      <c r="H318" s="121" t="n"/>
      <c r="I318" s="121" t="n"/>
      <c r="J318" s="121" t="n"/>
      <c r="K318" s="121" t="n"/>
      <c r="L318" s="121" t="n"/>
      <c r="M318" s="121" t="n"/>
      <c r="N318" s="121" t="n"/>
      <c r="O318" s="121" t="n"/>
      <c r="P318" s="121" t="n"/>
      <c r="Q318" s="121" t="n"/>
      <c r="R318" s="121" t="n"/>
      <c r="S318" s="121" t="n"/>
      <c r="T318" s="121" t="n"/>
      <c r="U318" s="121" t="n"/>
      <c r="V318" s="121" t="n"/>
      <c r="W318" s="121" t="n"/>
      <c r="X318" s="121" t="n"/>
      <c r="Y318" s="121" t="n"/>
      <c r="Z318" s="121" t="n"/>
      <c r="AA318" s="121" t="n"/>
      <c r="AB318" s="121" t="n"/>
      <c r="AC318" s="121" t="n"/>
      <c r="AD318" s="121" t="n"/>
      <c r="AE318" s="123" t="n"/>
      <c r="AF318" s="121" t="n"/>
      <c r="AG318" s="121" t="n"/>
      <c r="AH318" s="124" t="n"/>
    </row>
    <row r="319" ht="15.75" customHeight="1" s="120">
      <c r="A319" s="110" t="n"/>
      <c r="B319" s="111" t="n"/>
      <c r="C319" s="111" t="n"/>
      <c r="D319" s="125" t="n"/>
      <c r="E319" s="125" t="n"/>
      <c r="F319" s="125" t="n"/>
      <c r="G319" s="125" t="n"/>
      <c r="H319" s="125" t="n"/>
      <c r="I319" s="125" t="n"/>
      <c r="J319" s="125" t="n"/>
      <c r="K319" s="125" t="n"/>
      <c r="L319" s="125" t="n"/>
      <c r="M319" s="125" t="n"/>
      <c r="N319" s="125" t="n"/>
      <c r="O319" s="125" t="n"/>
      <c r="P319" s="125" t="n"/>
      <c r="Q319" s="125" t="n"/>
      <c r="R319" s="125" t="n"/>
      <c r="S319" s="125" t="n"/>
      <c r="T319" s="125" t="n"/>
      <c r="U319" s="125" t="n"/>
      <c r="V319" s="125" t="n"/>
      <c r="W319" s="125" t="n"/>
      <c r="X319" s="125" t="n"/>
      <c r="Y319" s="125" t="n"/>
      <c r="Z319" s="125" t="n"/>
      <c r="AA319" s="125" t="n"/>
      <c r="AB319" s="125" t="n"/>
      <c r="AC319" s="125" t="n"/>
      <c r="AD319" s="125" t="n"/>
      <c r="AE319" s="123" t="n"/>
      <c r="AF319" s="125" t="n"/>
      <c r="AG319" s="125" t="n"/>
      <c r="AH319" s="126" t="n"/>
    </row>
    <row r="320" ht="15.75" customHeight="1" s="120">
      <c r="A320" s="104" t="n"/>
      <c r="B320" s="105" t="n"/>
      <c r="C320" s="105" t="n"/>
      <c r="D320" s="121" t="n"/>
      <c r="E320" s="121" t="n"/>
      <c r="F320" s="121" t="n"/>
      <c r="G320" s="121" t="n"/>
      <c r="H320" s="121" t="n"/>
      <c r="I320" s="121" t="n"/>
      <c r="J320" s="121" t="n"/>
      <c r="K320" s="121" t="n"/>
      <c r="L320" s="121" t="n"/>
      <c r="M320" s="121" t="n"/>
      <c r="N320" s="121" t="n"/>
      <c r="O320" s="121" t="n"/>
      <c r="P320" s="121" t="n"/>
      <c r="Q320" s="121" t="n"/>
      <c r="R320" s="121" t="n"/>
      <c r="S320" s="121" t="n"/>
      <c r="T320" s="121" t="n"/>
      <c r="U320" s="121" t="n"/>
      <c r="V320" s="121" t="n"/>
      <c r="W320" s="121" t="n"/>
      <c r="X320" s="121" t="n"/>
      <c r="Y320" s="121" t="n"/>
      <c r="Z320" s="121" t="n"/>
      <c r="AA320" s="121" t="n"/>
      <c r="AB320" s="121" t="n"/>
      <c r="AC320" s="121" t="n"/>
      <c r="AD320" s="121" t="n"/>
      <c r="AE320" s="123" t="n"/>
      <c r="AF320" s="121" t="n"/>
      <c r="AG320" s="121" t="n"/>
      <c r="AH320" s="124" t="n"/>
    </row>
    <row r="321" ht="15.75" customHeight="1" s="120">
      <c r="A321" s="110" t="n"/>
      <c r="B321" s="111" t="n"/>
      <c r="C321" s="111" t="n"/>
      <c r="D321" s="125" t="n"/>
      <c r="E321" s="125" t="n"/>
      <c r="F321" s="125" t="n"/>
      <c r="G321" s="125" t="n"/>
      <c r="H321" s="125" t="n"/>
      <c r="I321" s="125" t="n"/>
      <c r="J321" s="125" t="n"/>
      <c r="K321" s="125" t="n"/>
      <c r="L321" s="125" t="n"/>
      <c r="M321" s="125" t="n"/>
      <c r="N321" s="125" t="n"/>
      <c r="O321" s="125" t="n"/>
      <c r="P321" s="125" t="n"/>
      <c r="Q321" s="125" t="n"/>
      <c r="R321" s="125" t="n"/>
      <c r="S321" s="125" t="n"/>
      <c r="T321" s="125" t="n"/>
      <c r="U321" s="125" t="n"/>
      <c r="V321" s="125" t="n"/>
      <c r="W321" s="125" t="n"/>
      <c r="X321" s="125" t="n"/>
      <c r="Y321" s="125" t="n"/>
      <c r="Z321" s="125" t="n"/>
      <c r="AA321" s="125" t="n"/>
      <c r="AB321" s="125" t="n"/>
      <c r="AC321" s="125" t="n"/>
      <c r="AD321" s="125" t="n"/>
      <c r="AE321" s="123" t="n"/>
      <c r="AF321" s="125" t="n"/>
      <c r="AG321" s="125" t="n"/>
      <c r="AH321" s="126" t="n"/>
    </row>
    <row r="322" ht="15.75" customHeight="1" s="120">
      <c r="A322" s="104" t="n"/>
      <c r="B322" s="105" t="n"/>
      <c r="C322" s="105" t="n"/>
      <c r="D322" s="121" t="n"/>
      <c r="E322" s="121" t="n"/>
      <c r="F322" s="121" t="n"/>
      <c r="G322" s="121" t="n"/>
      <c r="H322" s="121" t="n"/>
      <c r="I322" s="121" t="n"/>
      <c r="J322" s="121" t="n"/>
      <c r="K322" s="121" t="n"/>
      <c r="L322" s="121" t="n"/>
      <c r="M322" s="121" t="n"/>
      <c r="N322" s="121" t="n"/>
      <c r="O322" s="121" t="n"/>
      <c r="P322" s="121" t="n"/>
      <c r="Q322" s="121" t="n"/>
      <c r="R322" s="121" t="n"/>
      <c r="S322" s="121" t="n"/>
      <c r="T322" s="121" t="n"/>
      <c r="U322" s="121" t="n"/>
      <c r="V322" s="121" t="n"/>
      <c r="W322" s="121" t="n"/>
      <c r="X322" s="121" t="n"/>
      <c r="Y322" s="121" t="n"/>
      <c r="Z322" s="121" t="n"/>
      <c r="AA322" s="121" t="n"/>
      <c r="AB322" s="121" t="n"/>
      <c r="AC322" s="121" t="n"/>
      <c r="AD322" s="121" t="n"/>
      <c r="AE322" s="123" t="n"/>
      <c r="AF322" s="121" t="n"/>
      <c r="AG322" s="121" t="n"/>
      <c r="AH322" s="124" t="n"/>
    </row>
    <row r="323" ht="15.75" customHeight="1" s="120">
      <c r="A323" s="110" t="n"/>
      <c r="B323" s="111" t="n"/>
      <c r="C323" s="111" t="n"/>
      <c r="D323" s="125" t="n"/>
      <c r="E323" s="125" t="n"/>
      <c r="F323" s="125" t="n"/>
      <c r="G323" s="125" t="n"/>
      <c r="H323" s="125" t="n"/>
      <c r="I323" s="125" t="n"/>
      <c r="J323" s="125" t="n"/>
      <c r="K323" s="125" t="n"/>
      <c r="L323" s="125" t="n"/>
      <c r="M323" s="125" t="n"/>
      <c r="N323" s="125" t="n"/>
      <c r="O323" s="125" t="n"/>
      <c r="P323" s="125" t="n"/>
      <c r="Q323" s="125" t="n"/>
      <c r="R323" s="125" t="n"/>
      <c r="S323" s="125" t="n"/>
      <c r="T323" s="125" t="n"/>
      <c r="U323" s="125" t="n"/>
      <c r="V323" s="125" t="n"/>
      <c r="W323" s="125" t="n"/>
      <c r="X323" s="125" t="n"/>
      <c r="Y323" s="125" t="n"/>
      <c r="Z323" s="125" t="n"/>
      <c r="AA323" s="125" t="n"/>
      <c r="AB323" s="125" t="n"/>
      <c r="AC323" s="125" t="n"/>
      <c r="AD323" s="125" t="n"/>
      <c r="AE323" s="123" t="n"/>
      <c r="AF323" s="125" t="n"/>
      <c r="AG323" s="125" t="n"/>
      <c r="AH323" s="126" t="n"/>
    </row>
    <row r="324" ht="15.75" customHeight="1" s="120">
      <c r="A324" s="104" t="n"/>
      <c r="B324" s="105" t="n"/>
      <c r="C324" s="105" t="n"/>
      <c r="D324" s="121" t="n"/>
      <c r="E324" s="121" t="n"/>
      <c r="F324" s="121" t="n"/>
      <c r="G324" s="121" t="n"/>
      <c r="H324" s="121" t="n"/>
      <c r="I324" s="121" t="n"/>
      <c r="J324" s="121" t="n"/>
      <c r="K324" s="121" t="n"/>
      <c r="L324" s="121" t="n"/>
      <c r="M324" s="121" t="n"/>
      <c r="N324" s="121" t="n"/>
      <c r="O324" s="121" t="n"/>
      <c r="P324" s="121" t="n"/>
      <c r="Q324" s="121" t="n"/>
      <c r="R324" s="121" t="n"/>
      <c r="S324" s="121" t="n"/>
      <c r="T324" s="121" t="n"/>
      <c r="U324" s="121" t="n"/>
      <c r="V324" s="121" t="n"/>
      <c r="W324" s="121" t="n"/>
      <c r="X324" s="121" t="n"/>
      <c r="Y324" s="121" t="n"/>
      <c r="Z324" s="121" t="n"/>
      <c r="AA324" s="121" t="n"/>
      <c r="AB324" s="121" t="n"/>
      <c r="AC324" s="121" t="n"/>
      <c r="AD324" s="121" t="n"/>
      <c r="AE324" s="123" t="n"/>
      <c r="AF324" s="121" t="n"/>
      <c r="AG324" s="121" t="n"/>
      <c r="AH324" s="124" t="n"/>
    </row>
    <row r="325" ht="15.75" customHeight="1" s="120">
      <c r="A325" s="110" t="n"/>
      <c r="B325" s="111" t="n"/>
      <c r="C325" s="111" t="n"/>
      <c r="D325" s="125" t="n"/>
      <c r="E325" s="125" t="n"/>
      <c r="F325" s="125" t="n"/>
      <c r="G325" s="125" t="n"/>
      <c r="H325" s="125" t="n"/>
      <c r="I325" s="125" t="n"/>
      <c r="J325" s="125" t="n"/>
      <c r="K325" s="125" t="n"/>
      <c r="L325" s="125" t="n"/>
      <c r="M325" s="125" t="n"/>
      <c r="N325" s="125" t="n"/>
      <c r="O325" s="125" t="n"/>
      <c r="P325" s="125" t="n"/>
      <c r="Q325" s="125" t="n"/>
      <c r="R325" s="125" t="n"/>
      <c r="S325" s="125" t="n"/>
      <c r="T325" s="125" t="n"/>
      <c r="U325" s="125" t="n"/>
      <c r="V325" s="125" t="n"/>
      <c r="W325" s="125" t="n"/>
      <c r="X325" s="125" t="n"/>
      <c r="Y325" s="125" t="n"/>
      <c r="Z325" s="125" t="n"/>
      <c r="AA325" s="125" t="n"/>
      <c r="AB325" s="125" t="n"/>
      <c r="AC325" s="125" t="n"/>
      <c r="AD325" s="125" t="n"/>
      <c r="AE325" s="123" t="n"/>
      <c r="AF325" s="125" t="n"/>
      <c r="AG325" s="125" t="n"/>
      <c r="AH325" s="126" t="n"/>
    </row>
    <row r="326" ht="15.75" customHeight="1" s="120">
      <c r="A326" s="104" t="n"/>
      <c r="B326" s="105" t="n"/>
      <c r="C326" s="105" t="n"/>
      <c r="D326" s="121" t="n"/>
      <c r="E326" s="121" t="n"/>
      <c r="F326" s="121" t="n"/>
      <c r="G326" s="121" t="n"/>
      <c r="H326" s="121" t="n"/>
      <c r="I326" s="121" t="n"/>
      <c r="J326" s="121" t="n"/>
      <c r="K326" s="121" t="n"/>
      <c r="L326" s="121" t="n"/>
      <c r="M326" s="121" t="n"/>
      <c r="N326" s="121" t="n"/>
      <c r="O326" s="121" t="n"/>
      <c r="P326" s="121" t="n"/>
      <c r="Q326" s="121" t="n"/>
      <c r="R326" s="121" t="n"/>
      <c r="S326" s="121" t="n"/>
      <c r="T326" s="121" t="n"/>
      <c r="U326" s="121" t="n"/>
      <c r="V326" s="121" t="n"/>
      <c r="W326" s="121" t="n"/>
      <c r="X326" s="121" t="n"/>
      <c r="Y326" s="121" t="n"/>
      <c r="Z326" s="121" t="n"/>
      <c r="AA326" s="121" t="n"/>
      <c r="AB326" s="121" t="n"/>
      <c r="AC326" s="121" t="n"/>
      <c r="AD326" s="121" t="n"/>
      <c r="AE326" s="123" t="n"/>
      <c r="AF326" s="121" t="n"/>
      <c r="AG326" s="121" t="n"/>
      <c r="AH326" s="124" t="n"/>
    </row>
    <row r="327" ht="15.75" customHeight="1" s="120">
      <c r="A327" s="110" t="n"/>
      <c r="B327" s="111" t="n"/>
      <c r="C327" s="111" t="n"/>
      <c r="D327" s="125" t="n"/>
      <c r="E327" s="125" t="n"/>
      <c r="F327" s="125" t="n"/>
      <c r="G327" s="125" t="n"/>
      <c r="H327" s="125" t="n"/>
      <c r="I327" s="125" t="n"/>
      <c r="J327" s="125" t="n"/>
      <c r="K327" s="125" t="n"/>
      <c r="L327" s="125" t="n"/>
      <c r="M327" s="125" t="n"/>
      <c r="N327" s="125" t="n"/>
      <c r="O327" s="125" t="n"/>
      <c r="P327" s="125" t="n"/>
      <c r="Q327" s="125" t="n"/>
      <c r="R327" s="125" t="n"/>
      <c r="S327" s="125" t="n"/>
      <c r="T327" s="125" t="n"/>
      <c r="U327" s="125" t="n"/>
      <c r="V327" s="125" t="n"/>
      <c r="W327" s="125" t="n"/>
      <c r="X327" s="125" t="n"/>
      <c r="Y327" s="125" t="n"/>
      <c r="Z327" s="125" t="n"/>
      <c r="AA327" s="125" t="n"/>
      <c r="AB327" s="125" t="n"/>
      <c r="AC327" s="125" t="n"/>
      <c r="AD327" s="125" t="n"/>
      <c r="AE327" s="123" t="n"/>
      <c r="AF327" s="125" t="n"/>
      <c r="AG327" s="125" t="n"/>
      <c r="AH327" s="126" t="n"/>
    </row>
    <row r="328" ht="15.75" customHeight="1" s="120">
      <c r="A328" s="104" t="n"/>
      <c r="B328" s="105" t="n"/>
      <c r="C328" s="105" t="n"/>
      <c r="D328" s="121" t="n"/>
      <c r="E328" s="121" t="n"/>
      <c r="F328" s="121" t="n"/>
      <c r="G328" s="121" t="n"/>
      <c r="H328" s="121" t="n"/>
      <c r="I328" s="121" t="n"/>
      <c r="J328" s="121" t="n"/>
      <c r="K328" s="121" t="n"/>
      <c r="L328" s="121" t="n"/>
      <c r="M328" s="121" t="n"/>
      <c r="N328" s="121" t="n"/>
      <c r="O328" s="121" t="n"/>
      <c r="P328" s="121" t="n"/>
      <c r="Q328" s="121" t="n"/>
      <c r="R328" s="121" t="n"/>
      <c r="S328" s="121" t="n"/>
      <c r="T328" s="121" t="n"/>
      <c r="U328" s="121" t="n"/>
      <c r="V328" s="121" t="n"/>
      <c r="W328" s="121" t="n"/>
      <c r="X328" s="121" t="n"/>
      <c r="Y328" s="121" t="n"/>
      <c r="Z328" s="121" t="n"/>
      <c r="AA328" s="121" t="n"/>
      <c r="AB328" s="121" t="n"/>
      <c r="AC328" s="121" t="n"/>
      <c r="AD328" s="121" t="n"/>
      <c r="AE328" s="123" t="n"/>
      <c r="AF328" s="121" t="n"/>
      <c r="AG328" s="121" t="n"/>
      <c r="AH328" s="124" t="n"/>
    </row>
    <row r="329" ht="15.75" customHeight="1" s="120">
      <c r="A329" s="110" t="n"/>
      <c r="B329" s="111" t="n"/>
      <c r="C329" s="111" t="n"/>
      <c r="D329" s="125" t="n"/>
      <c r="E329" s="125" t="n"/>
      <c r="F329" s="125" t="n"/>
      <c r="G329" s="125" t="n"/>
      <c r="H329" s="125" t="n"/>
      <c r="I329" s="125" t="n"/>
      <c r="J329" s="125" t="n"/>
      <c r="K329" s="125" t="n"/>
      <c r="L329" s="125" t="n"/>
      <c r="M329" s="125" t="n"/>
      <c r="N329" s="125" t="n"/>
      <c r="O329" s="125" t="n"/>
      <c r="P329" s="125" t="n"/>
      <c r="Q329" s="125" t="n"/>
      <c r="R329" s="125" t="n"/>
      <c r="S329" s="125" t="n"/>
      <c r="T329" s="125" t="n"/>
      <c r="U329" s="125" t="n"/>
      <c r="V329" s="125" t="n"/>
      <c r="W329" s="125" t="n"/>
      <c r="X329" s="125" t="n"/>
      <c r="Y329" s="125" t="n"/>
      <c r="Z329" s="125" t="n"/>
      <c r="AA329" s="125" t="n"/>
      <c r="AB329" s="125" t="n"/>
      <c r="AC329" s="125" t="n"/>
      <c r="AD329" s="125" t="n"/>
      <c r="AE329" s="123" t="n"/>
      <c r="AF329" s="125" t="n"/>
      <c r="AG329" s="125" t="n"/>
      <c r="AH329" s="126" t="n"/>
    </row>
    <row r="330" ht="15.75" customHeight="1" s="120">
      <c r="A330" s="104" t="n"/>
      <c r="B330" s="105" t="n"/>
      <c r="C330" s="105" t="n"/>
      <c r="D330" s="121" t="n"/>
      <c r="E330" s="121" t="n"/>
      <c r="F330" s="121" t="n"/>
      <c r="G330" s="121" t="n"/>
      <c r="H330" s="121" t="n"/>
      <c r="I330" s="121" t="n"/>
      <c r="J330" s="121" t="n"/>
      <c r="K330" s="121" t="n"/>
      <c r="L330" s="121" t="n"/>
      <c r="M330" s="121" t="n"/>
      <c r="N330" s="121" t="n"/>
      <c r="O330" s="121" t="n"/>
      <c r="P330" s="121" t="n"/>
      <c r="Q330" s="121" t="n"/>
      <c r="R330" s="121" t="n"/>
      <c r="S330" s="121" t="n"/>
      <c r="T330" s="121" t="n"/>
      <c r="U330" s="121" t="n"/>
      <c r="V330" s="121" t="n"/>
      <c r="W330" s="121" t="n"/>
      <c r="X330" s="121" t="n"/>
      <c r="Y330" s="121" t="n"/>
      <c r="Z330" s="121" t="n"/>
      <c r="AA330" s="121" t="n"/>
      <c r="AB330" s="121" t="n"/>
      <c r="AC330" s="121" t="n"/>
      <c r="AD330" s="121" t="n"/>
      <c r="AE330" s="123" t="n"/>
      <c r="AF330" s="121" t="n"/>
      <c r="AG330" s="121" t="n"/>
      <c r="AH330" s="124" t="n"/>
    </row>
    <row r="331" ht="15.75" customHeight="1" s="120">
      <c r="A331" s="110" t="n"/>
      <c r="B331" s="111" t="n"/>
      <c r="C331" s="111" t="n"/>
      <c r="D331" s="125" t="n"/>
      <c r="E331" s="125" t="n"/>
      <c r="F331" s="125" t="n"/>
      <c r="G331" s="125" t="n"/>
      <c r="H331" s="125" t="n"/>
      <c r="I331" s="125" t="n"/>
      <c r="J331" s="125" t="n"/>
      <c r="K331" s="125" t="n"/>
      <c r="L331" s="125" t="n"/>
      <c r="M331" s="125" t="n"/>
      <c r="N331" s="125" t="n"/>
      <c r="O331" s="125" t="n"/>
      <c r="P331" s="125" t="n"/>
      <c r="Q331" s="125" t="n"/>
      <c r="R331" s="125" t="n"/>
      <c r="S331" s="125" t="n"/>
      <c r="T331" s="125" t="n"/>
      <c r="U331" s="125" t="n"/>
      <c r="V331" s="125" t="n"/>
      <c r="W331" s="125" t="n"/>
      <c r="X331" s="125" t="n"/>
      <c r="Y331" s="125" t="n"/>
      <c r="Z331" s="125" t="n"/>
      <c r="AA331" s="125" t="n"/>
      <c r="AB331" s="125" t="n"/>
      <c r="AC331" s="125" t="n"/>
      <c r="AD331" s="125" t="n"/>
      <c r="AE331" s="123" t="n"/>
      <c r="AF331" s="125" t="n"/>
      <c r="AG331" s="125" t="n"/>
      <c r="AH331" s="126" t="n"/>
    </row>
    <row r="332" ht="15.75" customHeight="1" s="120">
      <c r="A332" s="104" t="n"/>
      <c r="B332" s="105" t="n"/>
      <c r="C332" s="105" t="n"/>
      <c r="D332" s="121" t="n"/>
      <c r="E332" s="121" t="n"/>
      <c r="F332" s="121" t="n"/>
      <c r="G332" s="121" t="n"/>
      <c r="H332" s="121" t="n"/>
      <c r="I332" s="121" t="n"/>
      <c r="J332" s="121" t="n"/>
      <c r="K332" s="121" t="n"/>
      <c r="L332" s="121" t="n"/>
      <c r="M332" s="121" t="n"/>
      <c r="N332" s="121" t="n"/>
      <c r="O332" s="121" t="n"/>
      <c r="P332" s="121" t="n"/>
      <c r="Q332" s="121" t="n"/>
      <c r="R332" s="121" t="n"/>
      <c r="S332" s="121" t="n"/>
      <c r="T332" s="121" t="n"/>
      <c r="U332" s="121" t="n"/>
      <c r="V332" s="121" t="n"/>
      <c r="W332" s="121" t="n"/>
      <c r="X332" s="121" t="n"/>
      <c r="Y332" s="121" t="n"/>
      <c r="Z332" s="121" t="n"/>
      <c r="AA332" s="121" t="n"/>
      <c r="AB332" s="121" t="n"/>
      <c r="AC332" s="121" t="n"/>
      <c r="AD332" s="121" t="n"/>
      <c r="AE332" s="123" t="n"/>
      <c r="AF332" s="121" t="n"/>
      <c r="AG332" s="121" t="n"/>
      <c r="AH332" s="124" t="n"/>
    </row>
    <row r="333" ht="15.75" customHeight="1" s="120">
      <c r="A333" s="110" t="n"/>
      <c r="B333" s="111" t="n"/>
      <c r="C333" s="111" t="n"/>
      <c r="D333" s="125" t="n"/>
      <c r="E333" s="125" t="n"/>
      <c r="F333" s="125" t="n"/>
      <c r="G333" s="125" t="n"/>
      <c r="H333" s="125" t="n"/>
      <c r="I333" s="125" t="n"/>
      <c r="J333" s="125" t="n"/>
      <c r="K333" s="125" t="n"/>
      <c r="L333" s="125" t="n"/>
      <c r="M333" s="125" t="n"/>
      <c r="N333" s="125" t="n"/>
      <c r="O333" s="125" t="n"/>
      <c r="P333" s="125" t="n"/>
      <c r="Q333" s="125" t="n"/>
      <c r="R333" s="125" t="n"/>
      <c r="S333" s="125" t="n"/>
      <c r="T333" s="125" t="n"/>
      <c r="U333" s="125" t="n"/>
      <c r="V333" s="125" t="n"/>
      <c r="W333" s="125" t="n"/>
      <c r="X333" s="125" t="n"/>
      <c r="Y333" s="125" t="n"/>
      <c r="Z333" s="125" t="n"/>
      <c r="AA333" s="125" t="n"/>
      <c r="AB333" s="125" t="n"/>
      <c r="AC333" s="125" t="n"/>
      <c r="AD333" s="125" t="n"/>
      <c r="AE333" s="123" t="n"/>
      <c r="AF333" s="125" t="n"/>
      <c r="AG333" s="125" t="n"/>
      <c r="AH333" s="126" t="n"/>
    </row>
    <row r="334" ht="15.75" customHeight="1" s="120">
      <c r="A334" s="104" t="n"/>
      <c r="B334" s="105" t="n"/>
      <c r="C334" s="105" t="n"/>
      <c r="D334" s="121" t="n"/>
      <c r="E334" s="121" t="n"/>
      <c r="F334" s="121" t="n"/>
      <c r="G334" s="121" t="n"/>
      <c r="H334" s="121" t="n"/>
      <c r="I334" s="121" t="n"/>
      <c r="J334" s="121" t="n"/>
      <c r="K334" s="121" t="n"/>
      <c r="L334" s="121" t="n"/>
      <c r="M334" s="121" t="n"/>
      <c r="N334" s="121" t="n"/>
      <c r="O334" s="121" t="n"/>
      <c r="P334" s="121" t="n"/>
      <c r="Q334" s="121" t="n"/>
      <c r="R334" s="121" t="n"/>
      <c r="S334" s="121" t="n"/>
      <c r="T334" s="121" t="n"/>
      <c r="U334" s="121" t="n"/>
      <c r="V334" s="121" t="n"/>
      <c r="W334" s="121" t="n"/>
      <c r="X334" s="121" t="n"/>
      <c r="Y334" s="121" t="n"/>
      <c r="Z334" s="121" t="n"/>
      <c r="AA334" s="121" t="n"/>
      <c r="AB334" s="121" t="n"/>
      <c r="AC334" s="121" t="n"/>
      <c r="AD334" s="121" t="n"/>
      <c r="AE334" s="123" t="n"/>
      <c r="AF334" s="121" t="n"/>
      <c r="AG334" s="121" t="n"/>
      <c r="AH334" s="124" t="n"/>
    </row>
    <row r="335" ht="15.75" customHeight="1" s="120">
      <c r="A335" s="110" t="n"/>
      <c r="B335" s="111" t="n"/>
      <c r="C335" s="111" t="n"/>
      <c r="D335" s="125" t="n"/>
      <c r="E335" s="125" t="n"/>
      <c r="F335" s="125" t="n"/>
      <c r="G335" s="125" t="n"/>
      <c r="H335" s="125" t="n"/>
      <c r="I335" s="125" t="n"/>
      <c r="J335" s="125" t="n"/>
      <c r="K335" s="125" t="n"/>
      <c r="L335" s="125" t="n"/>
      <c r="M335" s="125" t="n"/>
      <c r="N335" s="125" t="n"/>
      <c r="O335" s="125" t="n"/>
      <c r="P335" s="125" t="n"/>
      <c r="Q335" s="125" t="n"/>
      <c r="R335" s="125" t="n"/>
      <c r="S335" s="125" t="n"/>
      <c r="T335" s="125" t="n"/>
      <c r="U335" s="125" t="n"/>
      <c r="V335" s="125" t="n"/>
      <c r="W335" s="125" t="n"/>
      <c r="X335" s="125" t="n"/>
      <c r="Y335" s="125" t="n"/>
      <c r="Z335" s="125" t="n"/>
      <c r="AA335" s="125" t="n"/>
      <c r="AB335" s="125" t="n"/>
      <c r="AC335" s="125" t="n"/>
      <c r="AD335" s="125" t="n"/>
      <c r="AE335" s="123" t="n"/>
      <c r="AF335" s="125" t="n"/>
      <c r="AG335" s="125" t="n"/>
      <c r="AH335" s="126" t="n"/>
    </row>
    <row r="336" ht="15.75" customHeight="1" s="120">
      <c r="A336" s="104" t="n"/>
      <c r="B336" s="105" t="n"/>
      <c r="C336" s="105" t="n"/>
      <c r="D336" s="121" t="n"/>
      <c r="E336" s="121" t="n"/>
      <c r="F336" s="121" t="n"/>
      <c r="G336" s="121" t="n"/>
      <c r="H336" s="121" t="n"/>
      <c r="I336" s="121" t="n"/>
      <c r="J336" s="121" t="n"/>
      <c r="K336" s="121" t="n"/>
      <c r="L336" s="121" t="n"/>
      <c r="M336" s="121" t="n"/>
      <c r="N336" s="121" t="n"/>
      <c r="O336" s="121" t="n"/>
      <c r="P336" s="121" t="n"/>
      <c r="Q336" s="121" t="n"/>
      <c r="R336" s="121" t="n"/>
      <c r="S336" s="121" t="n"/>
      <c r="T336" s="121" t="n"/>
      <c r="U336" s="121" t="n"/>
      <c r="V336" s="121" t="n"/>
      <c r="W336" s="121" t="n"/>
      <c r="X336" s="121" t="n"/>
      <c r="Y336" s="121" t="n"/>
      <c r="Z336" s="121" t="n"/>
      <c r="AA336" s="121" t="n"/>
      <c r="AB336" s="121" t="n"/>
      <c r="AC336" s="121" t="n"/>
      <c r="AD336" s="121" t="n"/>
      <c r="AE336" s="123" t="n"/>
      <c r="AF336" s="121" t="n"/>
      <c r="AG336" s="121" t="n"/>
      <c r="AH336" s="124" t="n"/>
    </row>
    <row r="337" ht="15.75" customHeight="1" s="120">
      <c r="A337" s="110" t="n"/>
      <c r="B337" s="111" t="n"/>
      <c r="C337" s="111" t="n"/>
      <c r="D337" s="125" t="n"/>
      <c r="E337" s="125" t="n"/>
      <c r="F337" s="125" t="n"/>
      <c r="G337" s="125" t="n"/>
      <c r="H337" s="125" t="n"/>
      <c r="I337" s="125" t="n"/>
      <c r="J337" s="125" t="n"/>
      <c r="K337" s="125" t="n"/>
      <c r="L337" s="125" t="n"/>
      <c r="M337" s="125" t="n"/>
      <c r="N337" s="125" t="n"/>
      <c r="O337" s="125" t="n"/>
      <c r="P337" s="125" t="n"/>
      <c r="Q337" s="125" t="n"/>
      <c r="R337" s="125" t="n"/>
      <c r="S337" s="125" t="n"/>
      <c r="T337" s="125" t="n"/>
      <c r="U337" s="125" t="n"/>
      <c r="V337" s="125" t="n"/>
      <c r="W337" s="125" t="n"/>
      <c r="X337" s="125" t="n"/>
      <c r="Y337" s="125" t="n"/>
      <c r="Z337" s="125" t="n"/>
      <c r="AA337" s="125" t="n"/>
      <c r="AB337" s="125" t="n"/>
      <c r="AC337" s="125" t="n"/>
      <c r="AD337" s="125" t="n"/>
      <c r="AE337" s="123" t="n"/>
      <c r="AF337" s="125" t="n"/>
      <c r="AG337" s="125" t="n"/>
      <c r="AH337" s="126" t="n"/>
    </row>
    <row r="338" ht="15.75" customHeight="1" s="120">
      <c r="A338" s="104" t="n"/>
      <c r="B338" s="105" t="n"/>
      <c r="C338" s="105" t="n"/>
      <c r="D338" s="121" t="n"/>
      <c r="E338" s="121" t="n"/>
      <c r="F338" s="121" t="n"/>
      <c r="G338" s="121" t="n"/>
      <c r="H338" s="121" t="n"/>
      <c r="I338" s="121" t="n"/>
      <c r="J338" s="121" t="n"/>
      <c r="K338" s="121" t="n"/>
      <c r="L338" s="121" t="n"/>
      <c r="M338" s="121" t="n"/>
      <c r="N338" s="121" t="n"/>
      <c r="O338" s="121" t="n"/>
      <c r="P338" s="121" t="n"/>
      <c r="Q338" s="121" t="n"/>
      <c r="R338" s="121" t="n"/>
      <c r="S338" s="121" t="n"/>
      <c r="T338" s="121" t="n"/>
      <c r="U338" s="121" t="n"/>
      <c r="V338" s="121" t="n"/>
      <c r="W338" s="121" t="n"/>
      <c r="X338" s="121" t="n"/>
      <c r="Y338" s="121" t="n"/>
      <c r="Z338" s="121" t="n"/>
      <c r="AA338" s="121" t="n"/>
      <c r="AB338" s="121" t="n"/>
      <c r="AC338" s="121" t="n"/>
      <c r="AD338" s="121" t="n"/>
      <c r="AE338" s="123" t="n"/>
      <c r="AF338" s="121" t="n"/>
      <c r="AG338" s="121" t="n"/>
      <c r="AH338" s="124" t="n"/>
    </row>
    <row r="339" ht="15.75" customHeight="1" s="120">
      <c r="A339" s="110" t="n"/>
      <c r="B339" s="111" t="n"/>
      <c r="C339" s="111" t="n"/>
      <c r="D339" s="125" t="n"/>
      <c r="E339" s="125" t="n"/>
      <c r="F339" s="125" t="n"/>
      <c r="G339" s="125" t="n"/>
      <c r="H339" s="125" t="n"/>
      <c r="I339" s="125" t="n"/>
      <c r="J339" s="125" t="n"/>
      <c r="K339" s="125" t="n"/>
      <c r="L339" s="125" t="n"/>
      <c r="M339" s="125" t="n"/>
      <c r="N339" s="125" t="n"/>
      <c r="O339" s="125" t="n"/>
      <c r="P339" s="125" t="n"/>
      <c r="Q339" s="125" t="n"/>
      <c r="R339" s="125" t="n"/>
      <c r="S339" s="125" t="n"/>
      <c r="T339" s="125" t="n"/>
      <c r="U339" s="125" t="n"/>
      <c r="V339" s="125" t="n"/>
      <c r="W339" s="125" t="n"/>
      <c r="X339" s="125" t="n"/>
      <c r="Y339" s="125" t="n"/>
      <c r="Z339" s="125" t="n"/>
      <c r="AA339" s="125" t="n"/>
      <c r="AB339" s="125" t="n"/>
      <c r="AC339" s="125" t="n"/>
      <c r="AD339" s="125" t="n"/>
      <c r="AE339" s="123" t="n"/>
      <c r="AF339" s="125" t="n"/>
      <c r="AG339" s="125" t="n"/>
      <c r="AH339" s="126" t="n"/>
    </row>
    <row r="340" ht="15.75" customHeight="1" s="120">
      <c r="A340" s="104" t="n"/>
      <c r="B340" s="105" t="n"/>
      <c r="C340" s="105" t="n"/>
      <c r="D340" s="121" t="n"/>
      <c r="E340" s="121" t="n"/>
      <c r="F340" s="121" t="n"/>
      <c r="G340" s="121" t="n"/>
      <c r="H340" s="121" t="n"/>
      <c r="I340" s="121" t="n"/>
      <c r="J340" s="121" t="n"/>
      <c r="K340" s="121" t="n"/>
      <c r="L340" s="121" t="n"/>
      <c r="M340" s="121" t="n"/>
      <c r="N340" s="121" t="n"/>
      <c r="O340" s="121" t="n"/>
      <c r="P340" s="121" t="n"/>
      <c r="Q340" s="121" t="n"/>
      <c r="R340" s="121" t="n"/>
      <c r="S340" s="121" t="n"/>
      <c r="T340" s="121" t="n"/>
      <c r="U340" s="121" t="n"/>
      <c r="V340" s="121" t="n"/>
      <c r="W340" s="121" t="n"/>
      <c r="X340" s="121" t="n"/>
      <c r="Y340" s="121" t="n"/>
      <c r="Z340" s="121" t="n"/>
      <c r="AA340" s="121" t="n"/>
      <c r="AB340" s="121" t="n"/>
      <c r="AC340" s="121" t="n"/>
      <c r="AD340" s="121" t="n"/>
      <c r="AE340" s="123" t="n"/>
      <c r="AF340" s="121" t="n"/>
      <c r="AG340" s="121" t="n"/>
      <c r="AH340" s="124" t="n"/>
    </row>
    <row r="341" ht="15.75" customHeight="1" s="120">
      <c r="A341" s="110" t="n"/>
      <c r="B341" s="111" t="n"/>
      <c r="C341" s="111" t="n"/>
      <c r="D341" s="125" t="n"/>
      <c r="E341" s="125" t="n"/>
      <c r="F341" s="125" t="n"/>
      <c r="G341" s="125" t="n"/>
      <c r="H341" s="125" t="n"/>
      <c r="I341" s="125" t="n"/>
      <c r="J341" s="125" t="n"/>
      <c r="K341" s="125" t="n"/>
      <c r="L341" s="125" t="n"/>
      <c r="M341" s="125" t="n"/>
      <c r="N341" s="125" t="n"/>
      <c r="O341" s="125" t="n"/>
      <c r="P341" s="125" t="n"/>
      <c r="Q341" s="125" t="n"/>
      <c r="R341" s="125" t="n"/>
      <c r="S341" s="125" t="n"/>
      <c r="T341" s="125" t="n"/>
      <c r="U341" s="125" t="n"/>
      <c r="V341" s="125" t="n"/>
      <c r="W341" s="125" t="n"/>
      <c r="X341" s="125" t="n"/>
      <c r="Y341" s="125" t="n"/>
      <c r="Z341" s="125" t="n"/>
      <c r="AA341" s="125" t="n"/>
      <c r="AB341" s="125" t="n"/>
      <c r="AC341" s="125" t="n"/>
      <c r="AD341" s="125" t="n"/>
      <c r="AE341" s="123" t="n"/>
      <c r="AF341" s="125" t="n"/>
      <c r="AG341" s="125" t="n"/>
      <c r="AH341" s="126" t="n"/>
    </row>
    <row r="342" ht="15.75" customHeight="1" s="120">
      <c r="A342" s="104" t="n"/>
      <c r="B342" s="105" t="n"/>
      <c r="C342" s="105" t="n"/>
      <c r="D342" s="121" t="n"/>
      <c r="E342" s="121" t="n"/>
      <c r="F342" s="121" t="n"/>
      <c r="G342" s="121" t="n"/>
      <c r="H342" s="121" t="n"/>
      <c r="I342" s="121" t="n"/>
      <c r="J342" s="121" t="n"/>
      <c r="K342" s="121" t="n"/>
      <c r="L342" s="121" t="n"/>
      <c r="M342" s="121" t="n"/>
      <c r="N342" s="121" t="n"/>
      <c r="O342" s="121" t="n"/>
      <c r="P342" s="121" t="n"/>
      <c r="Q342" s="121" t="n"/>
      <c r="R342" s="121" t="n"/>
      <c r="S342" s="121" t="n"/>
      <c r="T342" s="121" t="n"/>
      <c r="U342" s="121" t="n"/>
      <c r="V342" s="121" t="n"/>
      <c r="W342" s="121" t="n"/>
      <c r="X342" s="121" t="n"/>
      <c r="Y342" s="121" t="n"/>
      <c r="Z342" s="121" t="n"/>
      <c r="AA342" s="121" t="n"/>
      <c r="AB342" s="121" t="n"/>
      <c r="AC342" s="121" t="n"/>
      <c r="AD342" s="121" t="n"/>
      <c r="AE342" s="123" t="n"/>
      <c r="AF342" s="121" t="n"/>
      <c r="AG342" s="121" t="n"/>
      <c r="AH342" s="124" t="n"/>
    </row>
    <row r="343" ht="15.75" customHeight="1" s="120">
      <c r="A343" s="110" t="n"/>
      <c r="B343" s="111" t="n"/>
      <c r="C343" s="111" t="n"/>
      <c r="D343" s="125" t="n"/>
      <c r="E343" s="125" t="n"/>
      <c r="F343" s="125" t="n"/>
      <c r="G343" s="125" t="n"/>
      <c r="H343" s="125" t="n"/>
      <c r="I343" s="125" t="n"/>
      <c r="J343" s="125" t="n"/>
      <c r="K343" s="125" t="n"/>
      <c r="L343" s="125" t="n"/>
      <c r="M343" s="125" t="n"/>
      <c r="N343" s="125" t="n"/>
      <c r="O343" s="125" t="n"/>
      <c r="P343" s="125" t="n"/>
      <c r="Q343" s="125" t="n"/>
      <c r="R343" s="125" t="n"/>
      <c r="S343" s="125" t="n"/>
      <c r="T343" s="125" t="n"/>
      <c r="U343" s="125" t="n"/>
      <c r="V343" s="125" t="n"/>
      <c r="W343" s="125" t="n"/>
      <c r="X343" s="125" t="n"/>
      <c r="Y343" s="125" t="n"/>
      <c r="Z343" s="125" t="n"/>
      <c r="AA343" s="125" t="n"/>
      <c r="AB343" s="125" t="n"/>
      <c r="AC343" s="125" t="n"/>
      <c r="AD343" s="125" t="n"/>
      <c r="AE343" s="123" t="n"/>
      <c r="AF343" s="125" t="n"/>
      <c r="AG343" s="125" t="n"/>
      <c r="AH343" s="126" t="n"/>
    </row>
    <row r="344" ht="15.75" customHeight="1" s="120">
      <c r="A344" s="104" t="n"/>
      <c r="B344" s="105" t="n"/>
      <c r="C344" s="105" t="n"/>
      <c r="D344" s="121" t="n"/>
      <c r="E344" s="121" t="n"/>
      <c r="F344" s="121" t="n"/>
      <c r="G344" s="121" t="n"/>
      <c r="H344" s="121" t="n"/>
      <c r="I344" s="121" t="n"/>
      <c r="J344" s="121" t="n"/>
      <c r="K344" s="121" t="n"/>
      <c r="L344" s="121" t="n"/>
      <c r="M344" s="121" t="n"/>
      <c r="N344" s="121" t="n"/>
      <c r="O344" s="121" t="n"/>
      <c r="P344" s="121" t="n"/>
      <c r="Q344" s="121" t="n"/>
      <c r="R344" s="121" t="n"/>
      <c r="S344" s="121" t="n"/>
      <c r="T344" s="121" t="n"/>
      <c r="U344" s="121" t="n"/>
      <c r="V344" s="121" t="n"/>
      <c r="W344" s="121" t="n"/>
      <c r="X344" s="121" t="n"/>
      <c r="Y344" s="121" t="n"/>
      <c r="Z344" s="121" t="n"/>
      <c r="AA344" s="121" t="n"/>
      <c r="AB344" s="121" t="n"/>
      <c r="AC344" s="121" t="n"/>
      <c r="AD344" s="121" t="n"/>
      <c r="AE344" s="123" t="n"/>
      <c r="AF344" s="121" t="n"/>
      <c r="AG344" s="121" t="n"/>
      <c r="AH344" s="124" t="n"/>
    </row>
    <row r="345" ht="15.75" customHeight="1" s="120">
      <c r="A345" s="110" t="n"/>
      <c r="B345" s="111" t="n"/>
      <c r="C345" s="111" t="n"/>
      <c r="D345" s="125" t="n"/>
      <c r="E345" s="125" t="n"/>
      <c r="F345" s="125" t="n"/>
      <c r="G345" s="125" t="n"/>
      <c r="H345" s="125" t="n"/>
      <c r="I345" s="125" t="n"/>
      <c r="J345" s="125" t="n"/>
      <c r="K345" s="125" t="n"/>
      <c r="L345" s="125" t="n"/>
      <c r="M345" s="125" t="n"/>
      <c r="N345" s="125" t="n"/>
      <c r="O345" s="125" t="n"/>
      <c r="P345" s="125" t="n"/>
      <c r="Q345" s="125" t="n"/>
      <c r="R345" s="125" t="n"/>
      <c r="S345" s="125" t="n"/>
      <c r="T345" s="125" t="n"/>
      <c r="U345" s="125" t="n"/>
      <c r="V345" s="125" t="n"/>
      <c r="W345" s="125" t="n"/>
      <c r="X345" s="125" t="n"/>
      <c r="Y345" s="125" t="n"/>
      <c r="Z345" s="125" t="n"/>
      <c r="AA345" s="125" t="n"/>
      <c r="AB345" s="125" t="n"/>
      <c r="AC345" s="125" t="n"/>
      <c r="AD345" s="125" t="n"/>
      <c r="AE345" s="123" t="n"/>
      <c r="AF345" s="125" t="n"/>
      <c r="AG345" s="125" t="n"/>
      <c r="AH345" s="126" t="n"/>
    </row>
    <row r="346" ht="15.75" customHeight="1" s="120">
      <c r="A346" s="104" t="n"/>
      <c r="B346" s="105" t="n"/>
      <c r="C346" s="105" t="n"/>
      <c r="D346" s="121" t="n"/>
      <c r="E346" s="121" t="n"/>
      <c r="F346" s="121" t="n"/>
      <c r="G346" s="121" t="n"/>
      <c r="H346" s="121" t="n"/>
      <c r="I346" s="121" t="n"/>
      <c r="J346" s="121" t="n"/>
      <c r="K346" s="121" t="n"/>
      <c r="L346" s="121" t="n"/>
      <c r="M346" s="121" t="n"/>
      <c r="N346" s="121" t="n"/>
      <c r="O346" s="121" t="n"/>
      <c r="P346" s="121" t="n"/>
      <c r="Q346" s="121" t="n"/>
      <c r="R346" s="121" t="n"/>
      <c r="S346" s="121" t="n"/>
      <c r="T346" s="121" t="n"/>
      <c r="U346" s="121" t="n"/>
      <c r="V346" s="121" t="n"/>
      <c r="W346" s="121" t="n"/>
      <c r="X346" s="121" t="n"/>
      <c r="Y346" s="121" t="n"/>
      <c r="Z346" s="121" t="n"/>
      <c r="AA346" s="121" t="n"/>
      <c r="AB346" s="121" t="n"/>
      <c r="AC346" s="121" t="n"/>
      <c r="AD346" s="121" t="n"/>
      <c r="AE346" s="123" t="n"/>
      <c r="AF346" s="121" t="n"/>
      <c r="AG346" s="121" t="n"/>
      <c r="AH346" s="124" t="n"/>
    </row>
    <row r="347" ht="15.75" customHeight="1" s="120">
      <c r="A347" s="110" t="n"/>
      <c r="B347" s="111" t="n"/>
      <c r="C347" s="111" t="n"/>
      <c r="D347" s="125" t="n"/>
      <c r="E347" s="125" t="n"/>
      <c r="F347" s="125" t="n"/>
      <c r="G347" s="125" t="n"/>
      <c r="H347" s="125" t="n"/>
      <c r="I347" s="125" t="n"/>
      <c r="J347" s="125" t="n"/>
      <c r="K347" s="125" t="n"/>
      <c r="L347" s="125" t="n"/>
      <c r="M347" s="125" t="n"/>
      <c r="N347" s="125" t="n"/>
      <c r="O347" s="125" t="n"/>
      <c r="P347" s="125" t="n"/>
      <c r="Q347" s="125" t="n"/>
      <c r="R347" s="125" t="n"/>
      <c r="S347" s="125" t="n"/>
      <c r="T347" s="125" t="n"/>
      <c r="U347" s="125" t="n"/>
      <c r="V347" s="125" t="n"/>
      <c r="W347" s="125" t="n"/>
      <c r="X347" s="125" t="n"/>
      <c r="Y347" s="125" t="n"/>
      <c r="Z347" s="125" t="n"/>
      <c r="AA347" s="125" t="n"/>
      <c r="AB347" s="125" t="n"/>
      <c r="AC347" s="125" t="n"/>
      <c r="AD347" s="125" t="n"/>
      <c r="AE347" s="123" t="n"/>
      <c r="AF347" s="125" t="n"/>
      <c r="AG347" s="125" t="n"/>
      <c r="AH347" s="126" t="n"/>
    </row>
    <row r="348" ht="15.75" customHeight="1" s="120">
      <c r="A348" s="104" t="n"/>
      <c r="B348" s="105" t="n"/>
      <c r="C348" s="105" t="n"/>
      <c r="D348" s="121" t="n"/>
      <c r="E348" s="121" t="n"/>
      <c r="F348" s="121" t="n"/>
      <c r="G348" s="121" t="n"/>
      <c r="H348" s="121" t="n"/>
      <c r="I348" s="121" t="n"/>
      <c r="J348" s="121" t="n"/>
      <c r="K348" s="121" t="n"/>
      <c r="L348" s="121" t="n"/>
      <c r="M348" s="121" t="n"/>
      <c r="N348" s="121" t="n"/>
      <c r="O348" s="121" t="n"/>
      <c r="P348" s="121" t="n"/>
      <c r="Q348" s="121" t="n"/>
      <c r="R348" s="121" t="n"/>
      <c r="S348" s="121" t="n"/>
      <c r="T348" s="121" t="n"/>
      <c r="U348" s="121" t="n"/>
      <c r="V348" s="121" t="n"/>
      <c r="W348" s="121" t="n"/>
      <c r="X348" s="121" t="n"/>
      <c r="Y348" s="121" t="n"/>
      <c r="Z348" s="121" t="n"/>
      <c r="AA348" s="121" t="n"/>
      <c r="AB348" s="121" t="n"/>
      <c r="AC348" s="121" t="n"/>
      <c r="AD348" s="121" t="n"/>
      <c r="AE348" s="123" t="n"/>
      <c r="AF348" s="121" t="n"/>
      <c r="AG348" s="121" t="n"/>
      <c r="AH348" s="124" t="n"/>
    </row>
    <row r="349" ht="15.75" customHeight="1" s="120">
      <c r="A349" s="110" t="n"/>
      <c r="B349" s="111" t="n"/>
      <c r="C349" s="111" t="n"/>
      <c r="D349" s="125" t="n"/>
      <c r="E349" s="125" t="n"/>
      <c r="F349" s="125" t="n"/>
      <c r="G349" s="125" t="n"/>
      <c r="H349" s="125" t="n"/>
      <c r="I349" s="125" t="n"/>
      <c r="J349" s="125" t="n"/>
      <c r="K349" s="125" t="n"/>
      <c r="L349" s="125" t="n"/>
      <c r="M349" s="125" t="n"/>
      <c r="N349" s="125" t="n"/>
      <c r="O349" s="125" t="n"/>
      <c r="P349" s="125" t="n"/>
      <c r="Q349" s="125" t="n"/>
      <c r="R349" s="125" t="n"/>
      <c r="S349" s="125" t="n"/>
      <c r="T349" s="125" t="n"/>
      <c r="U349" s="125" t="n"/>
      <c r="V349" s="125" t="n"/>
      <c r="W349" s="125" t="n"/>
      <c r="X349" s="125" t="n"/>
      <c r="Y349" s="125" t="n"/>
      <c r="Z349" s="125" t="n"/>
      <c r="AA349" s="125" t="n"/>
      <c r="AB349" s="125" t="n"/>
      <c r="AC349" s="125" t="n"/>
      <c r="AD349" s="125" t="n"/>
      <c r="AE349" s="123" t="n"/>
      <c r="AF349" s="125" t="n"/>
      <c r="AG349" s="125" t="n"/>
      <c r="AH349" s="126" t="n"/>
    </row>
    <row r="350" ht="15.75" customHeight="1" s="120">
      <c r="A350" s="104" t="n"/>
      <c r="B350" s="105" t="n"/>
      <c r="C350" s="105" t="n"/>
      <c r="D350" s="121" t="n"/>
      <c r="E350" s="121" t="n"/>
      <c r="F350" s="121" t="n"/>
      <c r="G350" s="121" t="n"/>
      <c r="H350" s="121" t="n"/>
      <c r="I350" s="121" t="n"/>
      <c r="J350" s="121" t="n"/>
      <c r="K350" s="121" t="n"/>
      <c r="L350" s="121" t="n"/>
      <c r="M350" s="121" t="n"/>
      <c r="N350" s="121" t="n"/>
      <c r="O350" s="121" t="n"/>
      <c r="P350" s="121" t="n"/>
      <c r="Q350" s="121" t="n"/>
      <c r="R350" s="121" t="n"/>
      <c r="S350" s="121" t="n"/>
      <c r="T350" s="121" t="n"/>
      <c r="U350" s="121" t="n"/>
      <c r="V350" s="121" t="n"/>
      <c r="W350" s="121" t="n"/>
      <c r="X350" s="121" t="n"/>
      <c r="Y350" s="121" t="n"/>
      <c r="Z350" s="121" t="n"/>
      <c r="AA350" s="121" t="n"/>
      <c r="AB350" s="121" t="n"/>
      <c r="AC350" s="121" t="n"/>
      <c r="AD350" s="121" t="n"/>
      <c r="AE350" s="123" t="n"/>
      <c r="AF350" s="121" t="n"/>
      <c r="AG350" s="121" t="n"/>
      <c r="AH350" s="124" t="n"/>
    </row>
    <row r="351" ht="15.75" customHeight="1" s="120">
      <c r="A351" s="110" t="n"/>
      <c r="B351" s="111" t="n"/>
      <c r="C351" s="111" t="n"/>
      <c r="D351" s="125" t="n"/>
      <c r="E351" s="125" t="n"/>
      <c r="F351" s="125" t="n"/>
      <c r="G351" s="125" t="n"/>
      <c r="H351" s="125" t="n"/>
      <c r="I351" s="125" t="n"/>
      <c r="J351" s="125" t="n"/>
      <c r="K351" s="125" t="n"/>
      <c r="L351" s="125" t="n"/>
      <c r="M351" s="125" t="n"/>
      <c r="N351" s="125" t="n"/>
      <c r="O351" s="125" t="n"/>
      <c r="P351" s="125" t="n"/>
      <c r="Q351" s="125" t="n"/>
      <c r="R351" s="125" t="n"/>
      <c r="S351" s="125" t="n"/>
      <c r="T351" s="125" t="n"/>
      <c r="U351" s="125" t="n"/>
      <c r="V351" s="125" t="n"/>
      <c r="W351" s="125" t="n"/>
      <c r="X351" s="125" t="n"/>
      <c r="Y351" s="125" t="n"/>
      <c r="Z351" s="125" t="n"/>
      <c r="AA351" s="125" t="n"/>
      <c r="AB351" s="125" t="n"/>
      <c r="AC351" s="125" t="n"/>
      <c r="AD351" s="125" t="n"/>
      <c r="AE351" s="123" t="n"/>
      <c r="AF351" s="125" t="n"/>
      <c r="AG351" s="125" t="n"/>
      <c r="AH351" s="126" t="n"/>
    </row>
    <row r="352" ht="15.75" customHeight="1" s="120">
      <c r="A352" s="104" t="n"/>
      <c r="B352" s="105" t="n"/>
      <c r="C352" s="105" t="n"/>
      <c r="D352" s="121" t="n"/>
      <c r="E352" s="121" t="n"/>
      <c r="F352" s="121" t="n"/>
      <c r="G352" s="121" t="n"/>
      <c r="H352" s="121" t="n"/>
      <c r="I352" s="121" t="n"/>
      <c r="J352" s="121" t="n"/>
      <c r="K352" s="121" t="n"/>
      <c r="L352" s="121" t="n"/>
      <c r="M352" s="121" t="n"/>
      <c r="N352" s="121" t="n"/>
      <c r="O352" s="121" t="n"/>
      <c r="P352" s="121" t="n"/>
      <c r="Q352" s="121" t="n"/>
      <c r="R352" s="121" t="n"/>
      <c r="S352" s="121" t="n"/>
      <c r="T352" s="121" t="n"/>
      <c r="U352" s="121" t="n"/>
      <c r="V352" s="121" t="n"/>
      <c r="W352" s="121" t="n"/>
      <c r="X352" s="121" t="n"/>
      <c r="Y352" s="121" t="n"/>
      <c r="Z352" s="121" t="n"/>
      <c r="AA352" s="121" t="n"/>
      <c r="AB352" s="121" t="n"/>
      <c r="AC352" s="121" t="n"/>
      <c r="AD352" s="121" t="n"/>
      <c r="AE352" s="123" t="n"/>
      <c r="AF352" s="121" t="n"/>
      <c r="AG352" s="121" t="n"/>
      <c r="AH352" s="124" t="n"/>
    </row>
    <row r="353" ht="15.75" customHeight="1" s="120">
      <c r="AE353" s="34" t="n"/>
    </row>
    <row r="354" ht="15.75" customHeight="1" s="120">
      <c r="AE354" s="34" t="n"/>
    </row>
    <row r="355" ht="15.75" customHeight="1" s="120">
      <c r="AE355" s="34" t="n"/>
    </row>
    <row r="356" ht="15.75" customHeight="1" s="120">
      <c r="AE356" s="34" t="n"/>
    </row>
    <row r="357" ht="15.75" customHeight="1" s="120">
      <c r="AE357" s="34" t="n"/>
    </row>
    <row r="358" ht="15.75" customHeight="1" s="120">
      <c r="AE358" s="34" t="n"/>
    </row>
    <row r="359" ht="15.75" customHeight="1" s="120">
      <c r="AE359" s="34" t="n"/>
    </row>
    <row r="360" ht="15.75" customHeight="1" s="120">
      <c r="AE360" s="34" t="n"/>
    </row>
    <row r="361" ht="15.75" customHeight="1" s="120">
      <c r="AE361" s="34" t="n"/>
    </row>
    <row r="362" ht="15.75" customHeight="1" s="120">
      <c r="AE362" s="34" t="n"/>
    </row>
    <row r="363" ht="15.75" customHeight="1" s="120">
      <c r="AE363" s="34" t="n"/>
    </row>
    <row r="364" ht="15.75" customHeight="1" s="120">
      <c r="AE364" s="34" t="n"/>
    </row>
    <row r="365" ht="15.75" customHeight="1" s="120">
      <c r="AE365" s="34" t="n"/>
    </row>
    <row r="366" ht="15.75" customHeight="1" s="120">
      <c r="AE366" s="34" t="n"/>
    </row>
    <row r="367" ht="15.75" customHeight="1" s="120">
      <c r="AE367" s="34" t="n"/>
    </row>
    <row r="368" ht="15.75" customHeight="1" s="120">
      <c r="AE368" s="34" t="n"/>
    </row>
    <row r="369" ht="15.75" customHeight="1" s="120">
      <c r="AE369" s="34" t="n"/>
    </row>
    <row r="370" ht="15.75" customHeight="1" s="120">
      <c r="AE370" s="34" t="n"/>
    </row>
    <row r="371" ht="15.75" customHeight="1" s="120">
      <c r="AE371" s="34" t="n"/>
    </row>
    <row r="372" ht="15.75" customHeight="1" s="120">
      <c r="AE372" s="34" t="n"/>
    </row>
    <row r="373" ht="15.75" customHeight="1" s="120">
      <c r="AE373" s="34" t="n"/>
    </row>
    <row r="374" ht="15.75" customHeight="1" s="120">
      <c r="AE374" s="34" t="n"/>
    </row>
    <row r="375" ht="15.75" customHeight="1" s="120">
      <c r="AE375" s="34" t="n"/>
    </row>
    <row r="376" ht="15.75" customHeight="1" s="120">
      <c r="AE376" s="34" t="n"/>
    </row>
    <row r="377" ht="15.75" customHeight="1" s="120">
      <c r="AE377" s="34" t="n"/>
    </row>
    <row r="378" ht="15.75" customHeight="1" s="120">
      <c r="AE378" s="34" t="n"/>
    </row>
    <row r="379" ht="15.75" customHeight="1" s="120">
      <c r="AE379" s="34" t="n"/>
    </row>
    <row r="380" ht="15.75" customHeight="1" s="120">
      <c r="AE380" s="34" t="n"/>
    </row>
    <row r="381" ht="15.75" customHeight="1" s="120">
      <c r="AE381" s="34" t="n"/>
    </row>
    <row r="382" ht="15.75" customHeight="1" s="120">
      <c r="AE382" s="34" t="n"/>
    </row>
    <row r="383" ht="15.75" customHeight="1" s="120">
      <c r="AE383" s="34" t="n"/>
    </row>
    <row r="384" ht="15.75" customHeight="1" s="120">
      <c r="AE384" s="34" t="n"/>
    </row>
    <row r="385" ht="15.75" customHeight="1" s="120">
      <c r="AE385" s="34" t="n"/>
    </row>
    <row r="386" ht="15.75" customHeight="1" s="120">
      <c r="AE386" s="34" t="n"/>
    </row>
    <row r="387" ht="15.75" customHeight="1" s="120">
      <c r="AE387" s="34" t="n"/>
    </row>
    <row r="388" ht="15.75" customHeight="1" s="120">
      <c r="AE388" s="34" t="n"/>
    </row>
    <row r="389" ht="15.75" customHeight="1" s="120">
      <c r="AE389" s="34" t="n"/>
    </row>
    <row r="390" ht="15.75" customHeight="1" s="120">
      <c r="AE390" s="34" t="n"/>
    </row>
    <row r="391" ht="15.75" customHeight="1" s="120">
      <c r="AE391" s="34" t="n"/>
    </row>
    <row r="392" ht="15.75" customHeight="1" s="120">
      <c r="AE392" s="34" t="n"/>
    </row>
    <row r="393" ht="15.75" customHeight="1" s="120">
      <c r="AE393" s="34" t="n"/>
    </row>
    <row r="394" ht="15.75" customHeight="1" s="120">
      <c r="AE394" s="34" t="n"/>
    </row>
    <row r="395" ht="15.75" customHeight="1" s="120">
      <c r="AE395" s="34" t="n"/>
    </row>
    <row r="396" ht="15.75" customHeight="1" s="120">
      <c r="AE396" s="34" t="n"/>
    </row>
    <row r="397" ht="15.75" customHeight="1" s="120">
      <c r="AE397" s="34" t="n"/>
    </row>
    <row r="398" ht="15.75" customHeight="1" s="120">
      <c r="AE398" s="34" t="n"/>
    </row>
    <row r="399" ht="15.75" customHeight="1" s="120">
      <c r="AE399" s="34" t="n"/>
    </row>
    <row r="400" ht="15.75" customHeight="1" s="120">
      <c r="AE400" s="34" t="n"/>
    </row>
    <row r="401" ht="15.75" customHeight="1" s="120">
      <c r="AE401" s="34" t="n"/>
    </row>
    <row r="402" ht="15.75" customHeight="1" s="120">
      <c r="AE402" s="34" t="n"/>
    </row>
    <row r="403" ht="15.75" customHeight="1" s="120">
      <c r="AE403" s="34" t="n"/>
    </row>
    <row r="404" ht="15.75" customHeight="1" s="120">
      <c r="AE404" s="34" t="n"/>
    </row>
    <row r="405" ht="15.75" customHeight="1" s="120">
      <c r="AE405" s="34" t="n"/>
    </row>
    <row r="406" ht="15.75" customHeight="1" s="120">
      <c r="AE406" s="34" t="n"/>
    </row>
    <row r="407" ht="15.75" customHeight="1" s="120">
      <c r="AE407" s="34" t="n"/>
    </row>
    <row r="408" ht="15.75" customHeight="1" s="120">
      <c r="AE408" s="34" t="n"/>
    </row>
    <row r="409" ht="15.75" customHeight="1" s="120">
      <c r="AE409" s="34" t="n"/>
    </row>
    <row r="410" ht="15.75" customHeight="1" s="120">
      <c r="AE410" s="34" t="n"/>
    </row>
    <row r="411" ht="15.75" customHeight="1" s="120">
      <c r="AE411" s="34" t="n"/>
    </row>
    <row r="412" ht="15.75" customHeight="1" s="120">
      <c r="AE412" s="34" t="n"/>
    </row>
    <row r="413" ht="15.75" customHeight="1" s="120">
      <c r="AE413" s="34" t="n"/>
    </row>
    <row r="414" ht="15.75" customHeight="1" s="120">
      <c r="AE414" s="34" t="n"/>
    </row>
    <row r="415" ht="15.75" customHeight="1" s="120">
      <c r="AE415" s="34" t="n"/>
    </row>
    <row r="416" ht="15.75" customHeight="1" s="120">
      <c r="AE416" s="34" t="n"/>
    </row>
    <row r="417" ht="15.75" customHeight="1" s="120">
      <c r="AE417" s="34" t="n"/>
    </row>
    <row r="418" ht="15.75" customHeight="1" s="120">
      <c r="AE418" s="34" t="n"/>
    </row>
    <row r="419" ht="15.75" customHeight="1" s="120">
      <c r="AE419" s="34" t="n"/>
    </row>
    <row r="420" ht="15.75" customHeight="1" s="120">
      <c r="AE420" s="34" t="n"/>
    </row>
    <row r="421" ht="15.75" customHeight="1" s="120">
      <c r="AE421" s="34" t="n"/>
    </row>
    <row r="422" ht="15.75" customHeight="1" s="120">
      <c r="AE422" s="34" t="n"/>
    </row>
    <row r="423" ht="15.75" customHeight="1" s="120">
      <c r="AE423" s="34" t="n"/>
    </row>
    <row r="424" ht="15.75" customHeight="1" s="120">
      <c r="AE424" s="34" t="n"/>
    </row>
    <row r="425" ht="15.75" customHeight="1" s="120">
      <c r="AE425" s="34" t="n"/>
    </row>
    <row r="426" ht="15.75" customHeight="1" s="120">
      <c r="AE426" s="34" t="n"/>
    </row>
    <row r="427" ht="15.75" customHeight="1" s="120">
      <c r="AE427" s="34" t="n"/>
    </row>
    <row r="428" ht="15.75" customHeight="1" s="120">
      <c r="AE428" s="34" t="n"/>
    </row>
    <row r="429" ht="15.75" customHeight="1" s="120">
      <c r="AE429" s="34" t="n"/>
    </row>
    <row r="430" ht="15.75" customHeight="1" s="120">
      <c r="AE430" s="34" t="n"/>
    </row>
    <row r="431" ht="15.75" customHeight="1" s="120">
      <c r="AE431" s="34" t="n"/>
    </row>
    <row r="432" ht="15.75" customHeight="1" s="120">
      <c r="AE432" s="34" t="n"/>
    </row>
    <row r="433" ht="15.75" customHeight="1" s="120">
      <c r="AE433" s="34" t="n"/>
    </row>
    <row r="434" ht="15.75" customHeight="1" s="120">
      <c r="AE434" s="34" t="n"/>
    </row>
    <row r="435" ht="15.75" customHeight="1" s="120">
      <c r="AE435" s="34" t="n"/>
    </row>
    <row r="436" ht="15.75" customHeight="1" s="120">
      <c r="AE436" s="34" t="n"/>
    </row>
    <row r="437" ht="15.75" customHeight="1" s="120">
      <c r="AE437" s="34" t="n"/>
    </row>
    <row r="438" ht="15.75" customHeight="1" s="120">
      <c r="AE438" s="34" t="n"/>
    </row>
    <row r="439" ht="15.75" customHeight="1" s="120">
      <c r="AE439" s="34" t="n"/>
    </row>
    <row r="440" ht="15.75" customHeight="1" s="120">
      <c r="AE440" s="34" t="n"/>
    </row>
    <row r="441" ht="15.75" customHeight="1" s="120">
      <c r="AE441" s="34" t="n"/>
    </row>
    <row r="442" ht="15.75" customHeight="1" s="120">
      <c r="AE442" s="34" t="n"/>
    </row>
    <row r="443" ht="15.75" customHeight="1" s="120">
      <c r="AE443" s="34" t="n"/>
    </row>
    <row r="444" ht="15.75" customHeight="1" s="120">
      <c r="AE444" s="34" t="n"/>
    </row>
    <row r="445" ht="15.75" customHeight="1" s="120">
      <c r="AE445" s="34" t="n"/>
    </row>
    <row r="446" ht="15.75" customHeight="1" s="120">
      <c r="AE446" s="34" t="n"/>
    </row>
    <row r="447" ht="15.75" customHeight="1" s="120">
      <c r="AE447" s="34" t="n"/>
    </row>
    <row r="448" ht="15.75" customHeight="1" s="120">
      <c r="AE448" s="34" t="n"/>
    </row>
    <row r="449" ht="15.75" customHeight="1" s="120">
      <c r="AE449" s="34" t="n"/>
    </row>
    <row r="450" ht="15.75" customHeight="1" s="120">
      <c r="AE450" s="34" t="n"/>
    </row>
    <row r="451" ht="15.75" customHeight="1" s="120">
      <c r="AE451" s="34" t="n"/>
    </row>
    <row r="452" ht="15.75" customHeight="1" s="120">
      <c r="AE452" s="34" t="n"/>
    </row>
    <row r="453" ht="15.75" customHeight="1" s="120">
      <c r="AE453" s="34" t="n"/>
    </row>
    <row r="454" ht="15.75" customHeight="1" s="120">
      <c r="AE454" s="34" t="n"/>
    </row>
    <row r="455" ht="15.75" customHeight="1" s="120">
      <c r="AE455" s="34" t="n"/>
    </row>
    <row r="456" ht="15.75" customHeight="1" s="120">
      <c r="AE456" s="34" t="n"/>
    </row>
    <row r="457" ht="15.75" customHeight="1" s="120">
      <c r="AE457" s="34" t="n"/>
    </row>
    <row r="458" ht="15.75" customHeight="1" s="120">
      <c r="AE458" s="34" t="n"/>
    </row>
    <row r="459" ht="15.75" customHeight="1" s="120">
      <c r="AE459" s="34" t="n"/>
    </row>
    <row r="460" ht="15.75" customHeight="1" s="120">
      <c r="AE460" s="34" t="n"/>
    </row>
    <row r="461" ht="15.75" customHeight="1" s="120">
      <c r="AE461" s="34" t="n"/>
    </row>
    <row r="462" ht="15.75" customHeight="1" s="120">
      <c r="AE462" s="34" t="n"/>
    </row>
    <row r="463" ht="15.75" customHeight="1" s="120">
      <c r="AE463" s="34" t="n"/>
    </row>
    <row r="464" ht="15.75" customHeight="1" s="120">
      <c r="AE464" s="34" t="n"/>
    </row>
    <row r="465" ht="15.75" customHeight="1" s="120">
      <c r="AE465" s="34" t="n"/>
    </row>
    <row r="466" ht="15.75" customHeight="1" s="120">
      <c r="AE466" s="34" t="n"/>
    </row>
    <row r="467" ht="15.75" customHeight="1" s="120">
      <c r="AE467" s="34" t="n"/>
    </row>
    <row r="468" ht="15.75" customHeight="1" s="120">
      <c r="AE468" s="34" t="n"/>
    </row>
    <row r="469" ht="15.75" customHeight="1" s="120">
      <c r="AE469" s="34" t="n"/>
    </row>
    <row r="470" ht="15.75" customHeight="1" s="120">
      <c r="AE470" s="34" t="n"/>
    </row>
    <row r="471" ht="15.75" customHeight="1" s="120">
      <c r="AE471" s="34" t="n"/>
    </row>
    <row r="472" ht="15.75" customHeight="1" s="120">
      <c r="AE472" s="34" t="n"/>
    </row>
    <row r="473" ht="15.75" customHeight="1" s="120">
      <c r="AE473" s="34" t="n"/>
    </row>
    <row r="474" ht="15.75" customHeight="1" s="120">
      <c r="AE474" s="34" t="n"/>
    </row>
    <row r="475" ht="15.75" customHeight="1" s="120">
      <c r="AE475" s="34" t="n"/>
    </row>
    <row r="476" ht="15.75" customHeight="1" s="120">
      <c r="AE476" s="34" t="n"/>
    </row>
    <row r="477" ht="15.75" customHeight="1" s="120">
      <c r="AE477" s="34" t="n"/>
    </row>
    <row r="478" ht="15.75" customHeight="1" s="120">
      <c r="AE478" s="34" t="n"/>
    </row>
    <row r="479" ht="15.75" customHeight="1" s="120">
      <c r="AE479" s="34" t="n"/>
    </row>
    <row r="480" ht="15.75" customHeight="1" s="120">
      <c r="AE480" s="34" t="n"/>
    </row>
    <row r="481" ht="15.75" customHeight="1" s="120">
      <c r="AE481" s="34" t="n"/>
    </row>
    <row r="482" ht="15.75" customHeight="1" s="120">
      <c r="AE482" s="34" t="n"/>
    </row>
    <row r="483" ht="15.75" customHeight="1" s="120">
      <c r="AE483" s="34" t="n"/>
    </row>
    <row r="484" ht="15.75" customHeight="1" s="120">
      <c r="AE484" s="34" t="n"/>
    </row>
    <row r="485" ht="15.75" customHeight="1" s="120">
      <c r="AE485" s="34" t="n"/>
    </row>
    <row r="486" ht="15.75" customHeight="1" s="120">
      <c r="AE486" s="34" t="n"/>
    </row>
    <row r="487" ht="15.75" customHeight="1" s="120">
      <c r="AE487" s="34" t="n"/>
    </row>
    <row r="488" ht="15.75" customHeight="1" s="120">
      <c r="AE488" s="34" t="n"/>
    </row>
    <row r="489" ht="15.75" customHeight="1" s="120">
      <c r="AE489" s="34" t="n"/>
    </row>
    <row r="490" ht="15.75" customHeight="1" s="120">
      <c r="AE490" s="34" t="n"/>
    </row>
    <row r="491" ht="15.75" customHeight="1" s="120">
      <c r="AE491" s="34" t="n"/>
    </row>
    <row r="492" ht="15.75" customHeight="1" s="120">
      <c r="AE492" s="34" t="n"/>
    </row>
    <row r="493" ht="15.75" customHeight="1" s="120">
      <c r="AE493" s="34" t="n"/>
    </row>
    <row r="494" ht="15.75" customHeight="1" s="120">
      <c r="AE494" s="34" t="n"/>
    </row>
    <row r="495" ht="15.75" customHeight="1" s="120">
      <c r="AE495" s="34" t="n"/>
    </row>
    <row r="496" ht="15.75" customHeight="1" s="120">
      <c r="AE496" s="34" t="n"/>
    </row>
    <row r="497" ht="15.75" customHeight="1" s="120">
      <c r="AE497" s="34" t="n"/>
    </row>
    <row r="498" ht="15.75" customHeight="1" s="120">
      <c r="AE498" s="34" t="n"/>
    </row>
    <row r="499" ht="15.75" customHeight="1" s="120">
      <c r="AE499" s="34" t="n"/>
    </row>
    <row r="500" ht="15.75" customHeight="1" s="120">
      <c r="AE500" s="34" t="n"/>
    </row>
    <row r="501" ht="15.75" customHeight="1" s="120">
      <c r="AE501" s="34" t="n"/>
    </row>
    <row r="502" ht="15.75" customHeight="1" s="120">
      <c r="AE502" s="34" t="n"/>
    </row>
    <row r="503" ht="15.75" customHeight="1" s="120">
      <c r="AE503" s="34" t="n"/>
    </row>
    <row r="504" ht="15.75" customHeight="1" s="120">
      <c r="AE504" s="34" t="n"/>
    </row>
    <row r="505" ht="15.75" customHeight="1" s="120">
      <c r="AE505" s="34" t="n"/>
    </row>
    <row r="506" ht="15.75" customHeight="1" s="120">
      <c r="AE506" s="34" t="n"/>
    </row>
    <row r="507" ht="15.75" customHeight="1" s="120">
      <c r="AE507" s="34" t="n"/>
    </row>
    <row r="508" ht="15.75" customHeight="1" s="120">
      <c r="AE508" s="34" t="n"/>
    </row>
    <row r="509" ht="15.75" customHeight="1" s="120">
      <c r="AE509" s="34" t="n"/>
    </row>
    <row r="510" ht="15.75" customHeight="1" s="120">
      <c r="AE510" s="34" t="n"/>
    </row>
    <row r="511" ht="15.75" customHeight="1" s="120">
      <c r="AE511" s="34" t="n"/>
    </row>
    <row r="512" ht="15.75" customHeight="1" s="120">
      <c r="AE512" s="34" t="n"/>
    </row>
    <row r="513" ht="15.75" customHeight="1" s="120">
      <c r="AE513" s="34" t="n"/>
    </row>
    <row r="514" ht="15.75" customHeight="1" s="120">
      <c r="AE514" s="34" t="n"/>
    </row>
    <row r="515" ht="15.75" customHeight="1" s="120">
      <c r="AE515" s="34" t="n"/>
    </row>
    <row r="516" ht="15.75" customHeight="1" s="120">
      <c r="AE516" s="34" t="n"/>
    </row>
    <row r="517" ht="15.75" customHeight="1" s="120">
      <c r="AE517" s="34" t="n"/>
    </row>
    <row r="518" ht="15.75" customHeight="1" s="120">
      <c r="AE518" s="34" t="n"/>
    </row>
    <row r="519" ht="15.75" customHeight="1" s="120">
      <c r="AE519" s="34" t="n"/>
    </row>
    <row r="520" ht="15.75" customHeight="1" s="120">
      <c r="AE520" s="34" t="n"/>
    </row>
    <row r="521" ht="15.75" customHeight="1" s="120">
      <c r="AE521" s="34" t="n"/>
    </row>
    <row r="522" ht="15.75" customHeight="1" s="120">
      <c r="AE522" s="34" t="n"/>
    </row>
    <row r="523" ht="15.75" customHeight="1" s="120">
      <c r="AE523" s="34" t="n"/>
    </row>
    <row r="524" ht="15.75" customHeight="1" s="120">
      <c r="AE524" s="34" t="n"/>
    </row>
    <row r="525" ht="15.75" customHeight="1" s="120">
      <c r="AE525" s="34" t="n"/>
    </row>
    <row r="526" ht="15.75" customHeight="1" s="120">
      <c r="AE526" s="34" t="n"/>
    </row>
    <row r="527" ht="15.75" customHeight="1" s="120">
      <c r="AE527" s="34" t="n"/>
    </row>
    <row r="528" ht="15.75" customHeight="1" s="120">
      <c r="AE528" s="34" t="n"/>
    </row>
    <row r="529" ht="15.75" customHeight="1" s="120">
      <c r="AE529" s="34" t="n"/>
    </row>
    <row r="530" ht="15.75" customHeight="1" s="120">
      <c r="AE530" s="34" t="n"/>
    </row>
    <row r="531" ht="15.75" customHeight="1" s="120">
      <c r="AE531" s="34" t="n"/>
    </row>
    <row r="532" ht="15.75" customHeight="1" s="120">
      <c r="AE532" s="34" t="n"/>
    </row>
    <row r="533" ht="15.75" customHeight="1" s="120">
      <c r="AE533" s="34" t="n"/>
    </row>
    <row r="534" ht="15.75" customHeight="1" s="120">
      <c r="AE534" s="34" t="n"/>
    </row>
    <row r="535" ht="15.75" customHeight="1" s="120">
      <c r="AE535" s="34" t="n"/>
    </row>
    <row r="536" ht="15.75" customHeight="1" s="120">
      <c r="AE536" s="34" t="n"/>
    </row>
    <row r="537" ht="15.75" customHeight="1" s="120">
      <c r="AE537" s="34" t="n"/>
    </row>
    <row r="538" ht="15.75" customHeight="1" s="120">
      <c r="AE538" s="34" t="n"/>
    </row>
    <row r="539" ht="15.75" customHeight="1" s="120">
      <c r="AE539" s="34" t="n"/>
    </row>
    <row r="540" ht="15.75" customHeight="1" s="120">
      <c r="AE540" s="34" t="n"/>
    </row>
    <row r="541" ht="15.75" customHeight="1" s="120">
      <c r="AE541" s="34" t="n"/>
    </row>
    <row r="542" ht="15.75" customHeight="1" s="120">
      <c r="AE542" s="34" t="n"/>
    </row>
    <row r="543" ht="15.75" customHeight="1" s="120">
      <c r="AE543" s="34" t="n"/>
    </row>
    <row r="544" ht="15.75" customHeight="1" s="120">
      <c r="AE544" s="34" t="n"/>
    </row>
    <row r="545" ht="15.75" customHeight="1" s="120">
      <c r="AE545" s="34" t="n"/>
    </row>
    <row r="546" ht="15.75" customHeight="1" s="120">
      <c r="AE546" s="34" t="n"/>
    </row>
    <row r="547" ht="15.75" customHeight="1" s="120">
      <c r="AE547" s="34" t="n"/>
    </row>
    <row r="548" ht="15.75" customHeight="1" s="120">
      <c r="AE548" s="34" t="n"/>
    </row>
    <row r="549" ht="15.75" customHeight="1" s="120">
      <c r="AE549" s="34" t="n"/>
    </row>
    <row r="550" ht="15.75" customHeight="1" s="120">
      <c r="AE550" s="34" t="n"/>
    </row>
    <row r="551" ht="15.75" customHeight="1" s="120">
      <c r="AE551" s="34" t="n"/>
    </row>
    <row r="552" ht="15.75" customHeight="1" s="120">
      <c r="AE552" s="34" t="n"/>
    </row>
    <row r="553" ht="15.75" customHeight="1" s="120">
      <c r="AE553" s="34" t="n"/>
    </row>
    <row r="554" ht="15.75" customHeight="1" s="120">
      <c r="AE554" s="34" t="n"/>
    </row>
    <row r="555" ht="15.75" customHeight="1" s="120">
      <c r="AE555" s="34" t="n"/>
    </row>
    <row r="556" ht="15.75" customHeight="1" s="120">
      <c r="AE556" s="34" t="n"/>
    </row>
    <row r="557" ht="15.75" customHeight="1" s="120">
      <c r="AE557" s="34" t="n"/>
    </row>
    <row r="558" ht="15.75" customHeight="1" s="120">
      <c r="AE558" s="34" t="n"/>
    </row>
    <row r="559" ht="15.75" customHeight="1" s="120">
      <c r="AE559" s="34" t="n"/>
    </row>
    <row r="560" ht="15.75" customHeight="1" s="120">
      <c r="AE560" s="34" t="n"/>
    </row>
    <row r="561" ht="15.75" customHeight="1" s="120">
      <c r="AE561" s="34" t="n"/>
    </row>
    <row r="562" ht="15.75" customHeight="1" s="120">
      <c r="AE562" s="34" t="n"/>
    </row>
    <row r="563" ht="15.75" customHeight="1" s="120">
      <c r="AE563" s="34" t="n"/>
    </row>
    <row r="564" ht="15.75" customHeight="1" s="120">
      <c r="AE564" s="34" t="n"/>
    </row>
    <row r="565" ht="15.75" customHeight="1" s="120">
      <c r="AE565" s="34" t="n"/>
    </row>
    <row r="566" ht="15.75" customHeight="1" s="120">
      <c r="AE566" s="34" t="n"/>
    </row>
    <row r="567" ht="15.75" customHeight="1" s="120">
      <c r="AE567" s="34" t="n"/>
    </row>
    <row r="568" ht="15.75" customHeight="1" s="120">
      <c r="AE568" s="34" t="n"/>
    </row>
    <row r="569" ht="15.75" customHeight="1" s="120">
      <c r="AE569" s="34" t="n"/>
    </row>
    <row r="570" ht="15.75" customHeight="1" s="120">
      <c r="AE570" s="34" t="n"/>
    </row>
    <row r="571" ht="15.75" customHeight="1" s="120">
      <c r="AE571" s="34" t="n"/>
    </row>
    <row r="572" ht="15.75" customHeight="1" s="120">
      <c r="AE572" s="34" t="n"/>
    </row>
    <row r="573" ht="15.75" customHeight="1" s="120">
      <c r="AE573" s="34" t="n"/>
    </row>
    <row r="574" ht="15.75" customHeight="1" s="120">
      <c r="AE574" s="34" t="n"/>
    </row>
    <row r="575" ht="15.75" customHeight="1" s="120">
      <c r="AE575" s="34" t="n"/>
    </row>
    <row r="576" ht="15.75" customHeight="1" s="120">
      <c r="AE576" s="34" t="n"/>
    </row>
    <row r="577" ht="15.75" customHeight="1" s="120">
      <c r="AE577" s="34" t="n"/>
    </row>
    <row r="578" ht="15.75" customHeight="1" s="120">
      <c r="AE578" s="34" t="n"/>
    </row>
    <row r="579" ht="15.75" customHeight="1" s="120">
      <c r="AE579" s="34" t="n"/>
    </row>
    <row r="580" ht="15.75" customHeight="1" s="120">
      <c r="AE580" s="34" t="n"/>
    </row>
    <row r="581" ht="15.75" customHeight="1" s="120">
      <c r="AE581" s="34" t="n"/>
    </row>
    <row r="582" ht="15.75" customHeight="1" s="120">
      <c r="AE582" s="34" t="n"/>
    </row>
    <row r="583" ht="15.75" customHeight="1" s="120">
      <c r="AE583" s="34" t="n"/>
    </row>
    <row r="584" ht="15.75" customHeight="1" s="120">
      <c r="AE584" s="34" t="n"/>
    </row>
    <row r="585" ht="15.75" customHeight="1" s="120">
      <c r="AE585" s="34" t="n"/>
    </row>
    <row r="586" ht="15.75" customHeight="1" s="120">
      <c r="AE586" s="34" t="n"/>
    </row>
    <row r="587" ht="15.75" customHeight="1" s="120">
      <c r="AE587" s="34" t="n"/>
    </row>
    <row r="588" ht="15.75" customHeight="1" s="120">
      <c r="AE588" s="34" t="n"/>
    </row>
    <row r="589" ht="15.75" customHeight="1" s="120">
      <c r="AE589" s="34" t="n"/>
    </row>
    <row r="590" ht="15.75" customHeight="1" s="120">
      <c r="AE590" s="34" t="n"/>
    </row>
    <row r="591" ht="15.75" customHeight="1" s="120">
      <c r="AE591" s="34" t="n"/>
    </row>
    <row r="592" ht="15.75" customHeight="1" s="120">
      <c r="AE592" s="34" t="n"/>
    </row>
    <row r="593" ht="15.75" customHeight="1" s="120">
      <c r="AE593" s="34" t="n"/>
    </row>
    <row r="594" ht="15.75" customHeight="1" s="120">
      <c r="AE594" s="34" t="n"/>
    </row>
    <row r="595" ht="15.75" customHeight="1" s="120">
      <c r="AE595" s="34" t="n"/>
    </row>
    <row r="596" ht="15.75" customHeight="1" s="120">
      <c r="AE596" s="34" t="n"/>
    </row>
    <row r="597" ht="15.75" customHeight="1" s="120">
      <c r="AE597" s="34" t="n"/>
    </row>
    <row r="598" ht="15.75" customHeight="1" s="120">
      <c r="AE598" s="34" t="n"/>
    </row>
    <row r="599" ht="15.75" customHeight="1" s="120">
      <c r="AE599" s="34" t="n"/>
    </row>
    <row r="600" ht="15.75" customHeight="1" s="120">
      <c r="AE600" s="34" t="n"/>
    </row>
    <row r="601" ht="15.75" customHeight="1" s="120">
      <c r="AE601" s="34" t="n"/>
    </row>
    <row r="602" ht="15.75" customHeight="1" s="120">
      <c r="AE602" s="34" t="n"/>
    </row>
    <row r="603" ht="15.75" customHeight="1" s="120">
      <c r="AE603" s="34" t="n"/>
    </row>
    <row r="604" ht="15.75" customHeight="1" s="120">
      <c r="AE604" s="34" t="n"/>
    </row>
    <row r="605" ht="15.75" customHeight="1" s="120">
      <c r="AE605" s="34" t="n"/>
    </row>
    <row r="606" ht="15.75" customHeight="1" s="120">
      <c r="AE606" s="34" t="n"/>
    </row>
    <row r="607" ht="15.75" customHeight="1" s="120">
      <c r="AE607" s="34" t="n"/>
    </row>
    <row r="608" ht="15.75" customHeight="1" s="120">
      <c r="AE608" s="34" t="n"/>
    </row>
    <row r="609" ht="15.75" customHeight="1" s="120">
      <c r="AE609" s="34" t="n"/>
    </row>
    <row r="610" ht="15.75" customHeight="1" s="120">
      <c r="AE610" s="34" t="n"/>
    </row>
    <row r="611" ht="15.75" customHeight="1" s="120">
      <c r="AE611" s="34" t="n"/>
    </row>
    <row r="612" ht="15.75" customHeight="1" s="120">
      <c r="AE612" s="34" t="n"/>
    </row>
    <row r="613" ht="15.75" customHeight="1" s="120">
      <c r="AE613" s="34" t="n"/>
    </row>
    <row r="614" ht="15.75" customHeight="1" s="120">
      <c r="AE614" s="34" t="n"/>
    </row>
    <row r="615" ht="15.75" customHeight="1" s="120">
      <c r="AE615" s="34" t="n"/>
    </row>
    <row r="616" ht="15.75" customHeight="1" s="120">
      <c r="AE616" s="34" t="n"/>
    </row>
    <row r="617" ht="15.75" customHeight="1" s="120">
      <c r="AE617" s="34" t="n"/>
    </row>
    <row r="618" ht="15.75" customHeight="1" s="120">
      <c r="AE618" s="34" t="n"/>
    </row>
    <row r="619" ht="15.75" customHeight="1" s="120">
      <c r="AE619" s="34" t="n"/>
    </row>
    <row r="620" ht="15.75" customHeight="1" s="120">
      <c r="AE620" s="34" t="n"/>
    </row>
    <row r="621" ht="15.75" customHeight="1" s="120">
      <c r="AE621" s="34" t="n"/>
    </row>
    <row r="622" ht="15.75" customHeight="1" s="120">
      <c r="AE622" s="34" t="n"/>
    </row>
    <row r="623" ht="15.75" customHeight="1" s="120">
      <c r="AE623" s="34" t="n"/>
    </row>
    <row r="624" ht="15.75" customHeight="1" s="120">
      <c r="AE624" s="34" t="n"/>
    </row>
    <row r="625" ht="15.75" customHeight="1" s="120">
      <c r="AE625" s="34" t="n"/>
    </row>
    <row r="626" ht="15.75" customHeight="1" s="120">
      <c r="AE626" s="34" t="n"/>
    </row>
    <row r="627" ht="15.75" customHeight="1" s="120">
      <c r="AE627" s="34" t="n"/>
    </row>
    <row r="628" ht="15.75" customHeight="1" s="120">
      <c r="AE628" s="34" t="n"/>
    </row>
    <row r="629" ht="15.75" customHeight="1" s="120">
      <c r="AE629" s="34" t="n"/>
    </row>
    <row r="630" ht="15.75" customHeight="1" s="120">
      <c r="AE630" s="34" t="n"/>
    </row>
    <row r="631" ht="15.75" customHeight="1" s="120">
      <c r="AE631" s="34" t="n"/>
    </row>
    <row r="632" ht="15.75" customHeight="1" s="120">
      <c r="AE632" s="34" t="n"/>
    </row>
    <row r="633" ht="15.75" customHeight="1" s="120">
      <c r="AE633" s="34" t="n"/>
    </row>
    <row r="634" ht="15.75" customHeight="1" s="120">
      <c r="AE634" s="34" t="n"/>
    </row>
    <row r="635" ht="15.75" customHeight="1" s="120">
      <c r="AE635" s="34" t="n"/>
    </row>
    <row r="636" ht="15.75" customHeight="1" s="120">
      <c r="AE636" s="34" t="n"/>
    </row>
    <row r="637" ht="15.75" customHeight="1" s="120">
      <c r="AE637" s="34" t="n"/>
    </row>
    <row r="638" ht="15.75" customHeight="1" s="120">
      <c r="AE638" s="34" t="n"/>
    </row>
    <row r="639" ht="15.75" customHeight="1" s="120">
      <c r="AE639" s="34" t="n"/>
    </row>
    <row r="640" ht="15.75" customHeight="1" s="120">
      <c r="AE640" s="34" t="n"/>
    </row>
    <row r="641" ht="15.75" customHeight="1" s="120">
      <c r="AE641" s="34" t="n"/>
    </row>
    <row r="642" ht="15.75" customHeight="1" s="120">
      <c r="AE642" s="34" t="n"/>
    </row>
    <row r="643" ht="15.75" customHeight="1" s="120">
      <c r="AE643" s="34" t="n"/>
    </row>
    <row r="644" ht="15.75" customHeight="1" s="120">
      <c r="AE644" s="34" t="n"/>
    </row>
    <row r="645" ht="15.75" customHeight="1" s="120">
      <c r="AE645" s="34" t="n"/>
    </row>
    <row r="646" ht="15.75" customHeight="1" s="120">
      <c r="AE646" s="34" t="n"/>
    </row>
    <row r="647" ht="15.75" customHeight="1" s="120">
      <c r="AE647" s="34" t="n"/>
    </row>
    <row r="648" ht="15.75" customHeight="1" s="120">
      <c r="AE648" s="34" t="n"/>
    </row>
    <row r="649" ht="15.75" customHeight="1" s="120">
      <c r="AE649" s="34" t="n"/>
    </row>
    <row r="650" ht="15.75" customHeight="1" s="120">
      <c r="AE650" s="34" t="n"/>
    </row>
    <row r="651" ht="15.75" customHeight="1" s="120">
      <c r="AE651" s="34" t="n"/>
    </row>
    <row r="652" ht="15.75" customHeight="1" s="120">
      <c r="AE652" s="34" t="n"/>
    </row>
    <row r="653" ht="15.75" customHeight="1" s="120">
      <c r="AE653" s="34" t="n"/>
    </row>
    <row r="654" ht="15.75" customHeight="1" s="120">
      <c r="AE654" s="34" t="n"/>
    </row>
    <row r="655" ht="15.75" customHeight="1" s="120">
      <c r="AE655" s="34" t="n"/>
    </row>
    <row r="656" ht="15.75" customHeight="1" s="120">
      <c r="AE656" s="34" t="n"/>
    </row>
    <row r="657" ht="15.75" customHeight="1" s="120">
      <c r="AE657" s="34" t="n"/>
    </row>
    <row r="658" ht="15.75" customHeight="1" s="120">
      <c r="AE658" s="34" t="n"/>
    </row>
    <row r="659" ht="15.75" customHeight="1" s="120">
      <c r="AE659" s="34" t="n"/>
    </row>
    <row r="660" ht="15.75" customHeight="1" s="120">
      <c r="AE660" s="34" t="n"/>
    </row>
    <row r="661" ht="15.75" customHeight="1" s="120">
      <c r="AE661" s="34" t="n"/>
    </row>
    <row r="662" ht="15.75" customHeight="1" s="120">
      <c r="AE662" s="34" t="n"/>
    </row>
    <row r="663" ht="15.75" customHeight="1" s="120">
      <c r="AE663" s="34" t="n"/>
    </row>
    <row r="664" ht="15.75" customHeight="1" s="120">
      <c r="AE664" s="34" t="n"/>
    </row>
    <row r="665" ht="15.75" customHeight="1" s="120">
      <c r="AE665" s="34" t="n"/>
    </row>
    <row r="666" ht="15.75" customHeight="1" s="120">
      <c r="AE666" s="34" t="n"/>
    </row>
    <row r="667" ht="15.75" customHeight="1" s="120">
      <c r="AE667" s="34" t="n"/>
    </row>
    <row r="668" ht="15.75" customHeight="1" s="120">
      <c r="AE668" s="34" t="n"/>
    </row>
    <row r="669" ht="15.75" customHeight="1" s="120">
      <c r="AE669" s="34" t="n"/>
    </row>
    <row r="670" ht="15.75" customHeight="1" s="120">
      <c r="AE670" s="34" t="n"/>
    </row>
    <row r="671" ht="15.75" customHeight="1" s="120">
      <c r="AE671" s="34" t="n"/>
    </row>
    <row r="672" ht="15.75" customHeight="1" s="120">
      <c r="AE672" s="34" t="n"/>
    </row>
    <row r="673" ht="15.75" customHeight="1" s="120">
      <c r="AE673" s="34" t="n"/>
    </row>
    <row r="674" ht="15.75" customHeight="1" s="120">
      <c r="AE674" s="34" t="n"/>
    </row>
    <row r="675" ht="15.75" customHeight="1" s="120">
      <c r="AE675" s="34" t="n"/>
    </row>
    <row r="676" ht="15.75" customHeight="1" s="120">
      <c r="AE676" s="34" t="n"/>
    </row>
    <row r="677" ht="15.75" customHeight="1" s="120">
      <c r="AE677" s="34" t="n"/>
    </row>
    <row r="678" ht="15.75" customHeight="1" s="120">
      <c r="AE678" s="34" t="n"/>
    </row>
    <row r="679" ht="15.75" customHeight="1" s="120">
      <c r="AE679" s="34" t="n"/>
    </row>
    <row r="680" ht="15.75" customHeight="1" s="120">
      <c r="AE680" s="34" t="n"/>
    </row>
    <row r="681" ht="15.75" customHeight="1" s="120">
      <c r="AE681" s="34" t="n"/>
    </row>
    <row r="682" ht="15.75" customHeight="1" s="120">
      <c r="AE682" s="34" t="n"/>
    </row>
    <row r="683" ht="15.75" customHeight="1" s="120">
      <c r="AE683" s="34" t="n"/>
    </row>
    <row r="684" ht="15.75" customHeight="1" s="120">
      <c r="AE684" s="34" t="n"/>
    </row>
    <row r="685" ht="15.75" customHeight="1" s="120">
      <c r="AE685" s="34" t="n"/>
    </row>
    <row r="686" ht="15.75" customHeight="1" s="120">
      <c r="AE686" s="34" t="n"/>
    </row>
    <row r="687" ht="15.75" customHeight="1" s="120">
      <c r="AE687" s="34" t="n"/>
    </row>
    <row r="688" ht="15.75" customHeight="1" s="120">
      <c r="AE688" s="34" t="n"/>
    </row>
    <row r="689" ht="15.75" customHeight="1" s="120">
      <c r="AE689" s="34" t="n"/>
    </row>
    <row r="690" ht="15.75" customHeight="1" s="120">
      <c r="AE690" s="34" t="n"/>
    </row>
    <row r="691" ht="15.75" customHeight="1" s="120">
      <c r="AE691" s="34" t="n"/>
    </row>
    <row r="692" ht="15.75" customHeight="1" s="120">
      <c r="AE692" s="34" t="n"/>
    </row>
    <row r="693" ht="15.75" customHeight="1" s="120">
      <c r="AE693" s="34" t="n"/>
    </row>
    <row r="694" ht="15.75" customHeight="1" s="120">
      <c r="AE694" s="34" t="n"/>
    </row>
    <row r="695" ht="15.75" customHeight="1" s="120">
      <c r="AE695" s="34" t="n"/>
    </row>
    <row r="696" ht="15.75" customHeight="1" s="120">
      <c r="AE696" s="34" t="n"/>
    </row>
    <row r="697" ht="15.75" customHeight="1" s="120">
      <c r="AE697" s="34" t="n"/>
    </row>
    <row r="698" ht="15.75" customHeight="1" s="120">
      <c r="AE698" s="34" t="n"/>
    </row>
    <row r="699" ht="15.75" customHeight="1" s="120">
      <c r="AE699" s="34" t="n"/>
    </row>
    <row r="700" ht="15.75" customHeight="1" s="120">
      <c r="AE700" s="34" t="n"/>
    </row>
    <row r="701" ht="15.75" customHeight="1" s="120">
      <c r="AE701" s="34" t="n"/>
    </row>
    <row r="702" ht="15.75" customHeight="1" s="120">
      <c r="AE702" s="34" t="n"/>
    </row>
    <row r="703" ht="15.75" customHeight="1" s="120">
      <c r="AE703" s="34" t="n"/>
    </row>
    <row r="704" ht="15.75" customHeight="1" s="120">
      <c r="AE704" s="34" t="n"/>
    </row>
    <row r="705" ht="15.75" customHeight="1" s="120">
      <c r="AE705" s="34" t="n"/>
    </row>
    <row r="706" ht="15.75" customHeight="1" s="120">
      <c r="AE706" s="34" t="n"/>
    </row>
    <row r="707" ht="15.75" customHeight="1" s="120">
      <c r="AE707" s="34" t="n"/>
    </row>
    <row r="708" ht="15.75" customHeight="1" s="120">
      <c r="AE708" s="34" t="n"/>
    </row>
    <row r="709" ht="15.75" customHeight="1" s="120">
      <c r="AE709" s="34" t="n"/>
    </row>
    <row r="710" ht="15.75" customHeight="1" s="120">
      <c r="AE710" s="34" t="n"/>
    </row>
    <row r="711" ht="15.75" customHeight="1" s="120">
      <c r="AE711" s="34" t="n"/>
    </row>
    <row r="712" ht="15.75" customHeight="1" s="120">
      <c r="AE712" s="34" t="n"/>
    </row>
    <row r="713" ht="15.75" customHeight="1" s="120">
      <c r="AE713" s="34" t="n"/>
    </row>
    <row r="714" ht="15.75" customHeight="1" s="120">
      <c r="AE714" s="34" t="n"/>
    </row>
    <row r="715" ht="15.75" customHeight="1" s="120">
      <c r="AE715" s="34" t="n"/>
    </row>
    <row r="716" ht="15.75" customHeight="1" s="120">
      <c r="AE716" s="34" t="n"/>
    </row>
    <row r="717" ht="15.75" customHeight="1" s="120">
      <c r="AE717" s="34" t="n"/>
    </row>
    <row r="718" ht="15.75" customHeight="1" s="120">
      <c r="AE718" s="34" t="n"/>
    </row>
    <row r="719" ht="15.75" customHeight="1" s="120">
      <c r="AE719" s="34" t="n"/>
    </row>
    <row r="720" ht="15.75" customHeight="1" s="120">
      <c r="AE720" s="34" t="n"/>
    </row>
    <row r="721" ht="15.75" customHeight="1" s="120">
      <c r="AE721" s="34" t="n"/>
    </row>
    <row r="722" ht="15.75" customHeight="1" s="120">
      <c r="AE722" s="34" t="n"/>
    </row>
    <row r="723" ht="15.75" customHeight="1" s="120">
      <c r="AE723" s="34" t="n"/>
    </row>
    <row r="724" ht="15.75" customHeight="1" s="120">
      <c r="AE724" s="34" t="n"/>
    </row>
    <row r="725" ht="15.75" customHeight="1" s="120">
      <c r="AE725" s="34" t="n"/>
    </row>
    <row r="726" ht="15.75" customHeight="1" s="120">
      <c r="AE726" s="34" t="n"/>
    </row>
    <row r="727" ht="15.75" customHeight="1" s="120">
      <c r="AE727" s="34" t="n"/>
    </row>
    <row r="728" ht="15.75" customHeight="1" s="120">
      <c r="AE728" s="34" t="n"/>
    </row>
    <row r="729" ht="15.75" customHeight="1" s="120">
      <c r="AE729" s="34" t="n"/>
    </row>
    <row r="730" ht="15.75" customHeight="1" s="120">
      <c r="AE730" s="34" t="n"/>
    </row>
    <row r="731" ht="15.75" customHeight="1" s="120">
      <c r="AE731" s="34" t="n"/>
    </row>
    <row r="732" ht="15.75" customHeight="1" s="120">
      <c r="AE732" s="34" t="n"/>
    </row>
    <row r="733" ht="15.75" customHeight="1" s="120">
      <c r="AE733" s="34" t="n"/>
    </row>
    <row r="734" ht="15.75" customHeight="1" s="120">
      <c r="AE734" s="34" t="n"/>
    </row>
    <row r="735" ht="15.75" customHeight="1" s="120">
      <c r="AE735" s="34" t="n"/>
    </row>
    <row r="736" ht="15.75" customHeight="1" s="120">
      <c r="AE736" s="34" t="n"/>
    </row>
    <row r="737" ht="15.75" customHeight="1" s="120">
      <c r="AE737" s="34" t="n"/>
    </row>
    <row r="738" ht="15.75" customHeight="1" s="120">
      <c r="AE738" s="34" t="n"/>
    </row>
    <row r="739" ht="15.75" customHeight="1" s="120">
      <c r="AE739" s="34" t="n"/>
    </row>
    <row r="740" ht="15.75" customHeight="1" s="120">
      <c r="AE740" s="34" t="n"/>
    </row>
    <row r="741" ht="15.75" customHeight="1" s="120">
      <c r="AE741" s="34" t="n"/>
    </row>
    <row r="742" ht="15.75" customHeight="1" s="120">
      <c r="AE742" s="34" t="n"/>
    </row>
    <row r="743" ht="15.75" customHeight="1" s="120">
      <c r="AE743" s="34" t="n"/>
    </row>
    <row r="744" ht="15.75" customHeight="1" s="120">
      <c r="AE744" s="34" t="n"/>
    </row>
    <row r="745" ht="15.75" customHeight="1" s="120">
      <c r="AE745" s="34" t="n"/>
    </row>
    <row r="746" ht="15.75" customHeight="1" s="120">
      <c r="AE746" s="34" t="n"/>
    </row>
    <row r="747" ht="15.75" customHeight="1" s="120">
      <c r="AE747" s="34" t="n"/>
    </row>
    <row r="748" ht="15.75" customHeight="1" s="120">
      <c r="AE748" s="34" t="n"/>
    </row>
    <row r="749" ht="15.75" customHeight="1" s="120">
      <c r="AE749" s="34" t="n"/>
    </row>
    <row r="750" ht="15.75" customHeight="1" s="120">
      <c r="AE750" s="34" t="n"/>
    </row>
    <row r="751" ht="15.75" customHeight="1" s="120">
      <c r="AE751" s="34" t="n"/>
    </row>
    <row r="752" ht="15.75" customHeight="1" s="120">
      <c r="AE752" s="34" t="n"/>
    </row>
    <row r="753" ht="15.75" customHeight="1" s="120">
      <c r="AE753" s="34" t="n"/>
    </row>
    <row r="754" ht="15.75" customHeight="1" s="120">
      <c r="AE754" s="34" t="n"/>
    </row>
    <row r="755" ht="15.75" customHeight="1" s="120">
      <c r="AE755" s="34" t="n"/>
    </row>
    <row r="756" ht="15.75" customHeight="1" s="120">
      <c r="AE756" s="34" t="n"/>
    </row>
    <row r="757" ht="15.75" customHeight="1" s="120">
      <c r="AE757" s="34" t="n"/>
    </row>
    <row r="758" ht="15.75" customHeight="1" s="120">
      <c r="AE758" s="34" t="n"/>
    </row>
    <row r="759" ht="15.75" customHeight="1" s="120">
      <c r="AE759" s="34" t="n"/>
    </row>
    <row r="760" ht="15.75" customHeight="1" s="120">
      <c r="AE760" s="34" t="n"/>
    </row>
    <row r="761" ht="15.75" customHeight="1" s="120">
      <c r="AE761" s="34" t="n"/>
    </row>
    <row r="762" ht="15.75" customHeight="1" s="120">
      <c r="AE762" s="34" t="n"/>
    </row>
    <row r="763" ht="15.75" customHeight="1" s="120">
      <c r="AE763" s="34" t="n"/>
    </row>
    <row r="764" ht="15.75" customHeight="1" s="120">
      <c r="AE764" s="34" t="n"/>
    </row>
    <row r="765" ht="15.75" customHeight="1" s="120">
      <c r="AE765" s="34" t="n"/>
    </row>
    <row r="766" ht="15.75" customHeight="1" s="120">
      <c r="AE766" s="34" t="n"/>
    </row>
    <row r="767" ht="15.75" customHeight="1" s="120">
      <c r="AE767" s="34" t="n"/>
    </row>
    <row r="768" ht="15.75" customHeight="1" s="120">
      <c r="AE768" s="34" t="n"/>
    </row>
    <row r="769" ht="15.75" customHeight="1" s="120">
      <c r="AE769" s="34" t="n"/>
    </row>
    <row r="770" ht="15.75" customHeight="1" s="120">
      <c r="AE770" s="34" t="n"/>
    </row>
    <row r="771" ht="15.75" customHeight="1" s="120">
      <c r="AE771" s="34" t="n"/>
    </row>
    <row r="772" ht="15.75" customHeight="1" s="120">
      <c r="AE772" s="34" t="n"/>
    </row>
    <row r="773" ht="15.75" customHeight="1" s="120">
      <c r="AE773" s="34" t="n"/>
    </row>
    <row r="774" ht="15.75" customHeight="1" s="120">
      <c r="AE774" s="34" t="n"/>
    </row>
    <row r="775" ht="15.75" customHeight="1" s="120">
      <c r="AE775" s="34" t="n"/>
    </row>
    <row r="776" ht="15.75" customHeight="1" s="120">
      <c r="AE776" s="34" t="n"/>
    </row>
    <row r="777" ht="15.75" customHeight="1" s="120">
      <c r="AE777" s="34" t="n"/>
    </row>
    <row r="778" ht="15.75" customHeight="1" s="120">
      <c r="AE778" s="34" t="n"/>
    </row>
    <row r="779" ht="15.75" customHeight="1" s="120">
      <c r="AE779" s="34" t="n"/>
    </row>
    <row r="780" ht="15.75" customHeight="1" s="120">
      <c r="AE780" s="34" t="n"/>
    </row>
    <row r="781" ht="15.75" customHeight="1" s="120">
      <c r="AE781" s="34" t="n"/>
    </row>
    <row r="782" ht="15.75" customHeight="1" s="120">
      <c r="AE782" s="34" t="n"/>
    </row>
    <row r="783" ht="15.75" customHeight="1" s="120">
      <c r="AE783" s="34" t="n"/>
    </row>
    <row r="784" ht="15.75" customHeight="1" s="120">
      <c r="AE784" s="34" t="n"/>
    </row>
    <row r="785" ht="15.75" customHeight="1" s="120">
      <c r="AE785" s="34" t="n"/>
    </row>
    <row r="786" ht="15.75" customHeight="1" s="120">
      <c r="AE786" s="34" t="n"/>
    </row>
    <row r="787" ht="15.75" customHeight="1" s="120">
      <c r="AE787" s="34" t="n"/>
    </row>
    <row r="788" ht="15.75" customHeight="1" s="120">
      <c r="AE788" s="34" t="n"/>
    </row>
    <row r="789" ht="15.75" customHeight="1" s="120">
      <c r="AE789" s="34" t="n"/>
    </row>
    <row r="790" ht="15.75" customHeight="1" s="120">
      <c r="AE790" s="34" t="n"/>
    </row>
    <row r="791" ht="15.75" customHeight="1" s="120">
      <c r="AE791" s="34" t="n"/>
    </row>
    <row r="792" ht="15.75" customHeight="1" s="120">
      <c r="AE792" s="34" t="n"/>
    </row>
    <row r="793" ht="15.75" customHeight="1" s="120">
      <c r="AE793" s="34" t="n"/>
    </row>
    <row r="794" ht="15.75" customHeight="1" s="120">
      <c r="AE794" s="34" t="n"/>
    </row>
    <row r="795" ht="15.75" customHeight="1" s="120">
      <c r="AE795" s="34" t="n"/>
    </row>
    <row r="796" ht="15.75" customHeight="1" s="120">
      <c r="AE796" s="34" t="n"/>
    </row>
    <row r="797" ht="15.75" customHeight="1" s="120">
      <c r="AE797" s="34" t="n"/>
    </row>
    <row r="798" ht="15.75" customHeight="1" s="120">
      <c r="AE798" s="34" t="n"/>
    </row>
    <row r="799" ht="15.75" customHeight="1" s="120">
      <c r="AE799" s="34" t="n"/>
    </row>
    <row r="800" ht="15.75" customHeight="1" s="120">
      <c r="AE800" s="34" t="n"/>
    </row>
    <row r="801" ht="15.75" customHeight="1" s="120">
      <c r="AE801" s="34" t="n"/>
    </row>
    <row r="802" ht="15.75" customHeight="1" s="120">
      <c r="AE802" s="34" t="n"/>
    </row>
    <row r="803" ht="15.75" customHeight="1" s="120">
      <c r="AE803" s="34" t="n"/>
    </row>
    <row r="804" ht="15.75" customHeight="1" s="120">
      <c r="AE804" s="34" t="n"/>
    </row>
    <row r="805" ht="15.75" customHeight="1" s="120">
      <c r="AE805" s="34" t="n"/>
    </row>
    <row r="806" ht="15.75" customHeight="1" s="120">
      <c r="AE806" s="34" t="n"/>
    </row>
    <row r="807" ht="15.75" customHeight="1" s="120">
      <c r="AE807" s="34" t="n"/>
    </row>
    <row r="808" ht="15.75" customHeight="1" s="120">
      <c r="AE808" s="34" t="n"/>
    </row>
    <row r="809" ht="15.75" customHeight="1" s="120">
      <c r="AE809" s="34" t="n"/>
    </row>
    <row r="810" ht="15.75" customHeight="1" s="120">
      <c r="AE810" s="34" t="n"/>
    </row>
    <row r="811" ht="15.75" customHeight="1" s="120">
      <c r="AE811" s="34" t="n"/>
    </row>
    <row r="812" ht="15.75" customHeight="1" s="120">
      <c r="AE812" s="34" t="n"/>
    </row>
    <row r="813" ht="15.75" customHeight="1" s="120">
      <c r="AE813" s="34" t="n"/>
    </row>
    <row r="814" ht="15.75" customHeight="1" s="120">
      <c r="AE814" s="34" t="n"/>
    </row>
    <row r="815" ht="15.75" customHeight="1" s="120">
      <c r="AE815" s="34" t="n"/>
    </row>
    <row r="816" ht="15.75" customHeight="1" s="120">
      <c r="AE816" s="34" t="n"/>
    </row>
    <row r="817" ht="15.75" customHeight="1" s="120">
      <c r="AE817" s="34" t="n"/>
    </row>
    <row r="818" ht="15.75" customHeight="1" s="120">
      <c r="AE818" s="34" t="n"/>
    </row>
    <row r="819" ht="15.75" customHeight="1" s="120">
      <c r="AE819" s="34" t="n"/>
    </row>
    <row r="820" ht="15.75" customHeight="1" s="120">
      <c r="AE820" s="34" t="n"/>
    </row>
    <row r="821" ht="15.75" customHeight="1" s="120">
      <c r="AE821" s="34" t="n"/>
    </row>
    <row r="822" ht="15.75" customHeight="1" s="120">
      <c r="AE822" s="34" t="n"/>
    </row>
    <row r="823" ht="15.75" customHeight="1" s="120">
      <c r="AE823" s="34" t="n"/>
    </row>
    <row r="824" ht="15.75" customHeight="1" s="120">
      <c r="AE824" s="34" t="n"/>
    </row>
    <row r="825" ht="15.75" customHeight="1" s="120">
      <c r="AE825" s="34" t="n"/>
    </row>
    <row r="826" ht="15.75" customHeight="1" s="120">
      <c r="AE826" s="34" t="n"/>
    </row>
    <row r="827" ht="15.75" customHeight="1" s="120">
      <c r="AE827" s="34" t="n"/>
    </row>
    <row r="828" ht="15.75" customHeight="1" s="120">
      <c r="AE828" s="34" t="n"/>
    </row>
    <row r="829" ht="15.75" customHeight="1" s="120">
      <c r="AE829" s="34" t="n"/>
    </row>
    <row r="830" ht="15.75" customHeight="1" s="120">
      <c r="AE830" s="34" t="n"/>
    </row>
    <row r="831" ht="15.75" customHeight="1" s="120">
      <c r="AE831" s="34" t="n"/>
    </row>
    <row r="832" ht="15.75" customHeight="1" s="120">
      <c r="AE832" s="34" t="n"/>
    </row>
    <row r="833" ht="15.75" customHeight="1" s="120">
      <c r="AE833" s="34" t="n"/>
    </row>
    <row r="834" ht="15.75" customHeight="1" s="120">
      <c r="AE834" s="34" t="n"/>
    </row>
    <row r="835" ht="15.75" customHeight="1" s="120">
      <c r="AE835" s="34" t="n"/>
    </row>
    <row r="836" ht="15.75" customHeight="1" s="120">
      <c r="AE836" s="34" t="n"/>
    </row>
    <row r="837" ht="15.75" customHeight="1" s="120">
      <c r="AE837" s="34" t="n"/>
    </row>
    <row r="838" ht="15.75" customHeight="1" s="120">
      <c r="AE838" s="34" t="n"/>
    </row>
    <row r="839" ht="15.75" customHeight="1" s="120">
      <c r="AE839" s="34" t="n"/>
    </row>
    <row r="840" ht="15.75" customHeight="1" s="120">
      <c r="AE840" s="34" t="n"/>
    </row>
    <row r="841" ht="15.75" customHeight="1" s="120">
      <c r="AE841" s="34" t="n"/>
    </row>
    <row r="842" ht="15.75" customHeight="1" s="120">
      <c r="AE842" s="34" t="n"/>
    </row>
    <row r="843" ht="15.75" customHeight="1" s="120">
      <c r="AE843" s="34" t="n"/>
    </row>
    <row r="844" ht="15.75" customHeight="1" s="120">
      <c r="AE844" s="34" t="n"/>
    </row>
    <row r="845" ht="15.75" customHeight="1" s="120">
      <c r="AE845" s="34" t="n"/>
    </row>
    <row r="846" ht="15.75" customHeight="1" s="120">
      <c r="AE846" s="34" t="n"/>
    </row>
    <row r="847" ht="15.75" customHeight="1" s="120">
      <c r="AE847" s="34" t="n"/>
    </row>
    <row r="848" ht="15.75" customHeight="1" s="120">
      <c r="AE848" s="34" t="n"/>
    </row>
    <row r="849" ht="15.75" customHeight="1" s="120">
      <c r="AE849" s="34" t="n"/>
    </row>
    <row r="850" ht="15.75" customHeight="1" s="120">
      <c r="AE850" s="34" t="n"/>
    </row>
    <row r="851" ht="15.75" customHeight="1" s="120">
      <c r="AE851" s="34" t="n"/>
    </row>
    <row r="852" ht="15.75" customHeight="1" s="120">
      <c r="AE852" s="34" t="n"/>
    </row>
    <row r="853" ht="15.75" customHeight="1" s="120">
      <c r="AE853" s="34" t="n"/>
    </row>
    <row r="854" ht="15.75" customHeight="1" s="120">
      <c r="AE854" s="34" t="n"/>
    </row>
    <row r="855" ht="15.75" customHeight="1" s="120">
      <c r="AE855" s="34" t="n"/>
    </row>
    <row r="856" ht="15.75" customHeight="1" s="120">
      <c r="AE856" s="34" t="n"/>
    </row>
    <row r="857" ht="15.75" customHeight="1" s="120">
      <c r="AE857" s="34" t="n"/>
    </row>
    <row r="858" ht="15.75" customHeight="1" s="120">
      <c r="AE858" s="34" t="n"/>
    </row>
    <row r="859" ht="15.75" customHeight="1" s="120">
      <c r="AE859" s="34" t="n"/>
    </row>
    <row r="860" ht="15.75" customHeight="1" s="120">
      <c r="AE860" s="34" t="n"/>
    </row>
    <row r="861" ht="15.75" customHeight="1" s="120">
      <c r="AE861" s="34" t="n"/>
    </row>
    <row r="862" ht="15.75" customHeight="1" s="120">
      <c r="AE862" s="34" t="n"/>
    </row>
    <row r="863" ht="15.75" customHeight="1" s="120">
      <c r="AE863" s="34" t="n"/>
    </row>
    <row r="864" ht="15.75" customHeight="1" s="120">
      <c r="AE864" s="34" t="n"/>
    </row>
    <row r="865" ht="15.75" customHeight="1" s="120">
      <c r="AE865" s="34" t="n"/>
    </row>
    <row r="866" ht="15.75" customHeight="1" s="120">
      <c r="AE866" s="34" t="n"/>
    </row>
    <row r="867" ht="15.75" customHeight="1" s="120">
      <c r="AE867" s="34" t="n"/>
    </row>
    <row r="868" ht="15.75" customHeight="1" s="120">
      <c r="AE868" s="34" t="n"/>
    </row>
    <row r="869" ht="15.75" customHeight="1" s="120">
      <c r="AE869" s="34" t="n"/>
    </row>
    <row r="870" ht="15.75" customHeight="1" s="120">
      <c r="AE870" s="34" t="n"/>
    </row>
    <row r="871" ht="15.75" customHeight="1" s="120">
      <c r="AE871" s="34" t="n"/>
    </row>
    <row r="872" ht="15.75" customHeight="1" s="120">
      <c r="AE872" s="34" t="n"/>
    </row>
    <row r="873" ht="15.75" customHeight="1" s="120">
      <c r="AE873" s="34" t="n"/>
    </row>
    <row r="874" ht="15.75" customHeight="1" s="120">
      <c r="AE874" s="34" t="n"/>
    </row>
    <row r="875" ht="15.75" customHeight="1" s="120">
      <c r="AE875" s="34" t="n"/>
    </row>
    <row r="876" ht="15.75" customHeight="1" s="120">
      <c r="AE876" s="34" t="n"/>
    </row>
    <row r="877" ht="15.75" customHeight="1" s="120">
      <c r="AE877" s="34" t="n"/>
    </row>
    <row r="878" ht="15.75" customHeight="1" s="120">
      <c r="AE878" s="34" t="n"/>
    </row>
    <row r="879" ht="15.75" customHeight="1" s="120">
      <c r="AE879" s="34" t="n"/>
    </row>
    <row r="880" ht="15.75" customHeight="1" s="120">
      <c r="AE880" s="34" t="n"/>
    </row>
    <row r="881" ht="15.75" customHeight="1" s="120">
      <c r="AE881" s="34" t="n"/>
    </row>
    <row r="882" ht="15.75" customHeight="1" s="120">
      <c r="AE882" s="34" t="n"/>
    </row>
    <row r="883" ht="15.75" customHeight="1" s="120">
      <c r="AE883" s="34" t="n"/>
    </row>
    <row r="884" ht="15.75" customHeight="1" s="120">
      <c r="AE884" s="34" t="n"/>
    </row>
    <row r="885" ht="15.75" customHeight="1" s="120">
      <c r="AE885" s="34" t="n"/>
    </row>
    <row r="886" ht="15.75" customHeight="1" s="120">
      <c r="AE886" s="34" t="n"/>
    </row>
    <row r="887" ht="15.75" customHeight="1" s="120">
      <c r="AE887" s="34" t="n"/>
    </row>
    <row r="888" ht="15.75" customHeight="1" s="120">
      <c r="AE888" s="34" t="n"/>
    </row>
    <row r="889" ht="15.75" customHeight="1" s="120">
      <c r="AE889" s="34" t="n"/>
    </row>
    <row r="890" ht="15.75" customHeight="1" s="120">
      <c r="AE890" s="34" t="n"/>
    </row>
    <row r="891" ht="15.75" customHeight="1" s="120">
      <c r="AE891" s="34" t="n"/>
    </row>
    <row r="892" ht="15.75" customHeight="1" s="120">
      <c r="AE892" s="34" t="n"/>
    </row>
    <row r="893" ht="15.75" customHeight="1" s="120">
      <c r="AE893" s="34" t="n"/>
    </row>
    <row r="894" ht="15.75" customHeight="1" s="120">
      <c r="AE894" s="34" t="n"/>
    </row>
    <row r="895" ht="15.75" customHeight="1" s="120">
      <c r="AE895" s="34" t="n"/>
    </row>
    <row r="896" ht="15.75" customHeight="1" s="120">
      <c r="AE896" s="34" t="n"/>
    </row>
    <row r="897" ht="15.75" customHeight="1" s="120">
      <c r="AE897" s="34" t="n"/>
    </row>
    <row r="898" ht="15.75" customHeight="1" s="120">
      <c r="AE898" s="34" t="n"/>
    </row>
    <row r="899" ht="15.75" customHeight="1" s="120">
      <c r="AE899" s="34" t="n"/>
    </row>
    <row r="900" ht="15.75" customHeight="1" s="120">
      <c r="AE900" s="34" t="n"/>
    </row>
    <row r="901" ht="15.75" customHeight="1" s="120">
      <c r="AE901" s="34" t="n"/>
    </row>
    <row r="902" ht="15.75" customHeight="1" s="120">
      <c r="AE902" s="34" t="n"/>
    </row>
    <row r="903" ht="15.75" customHeight="1" s="120">
      <c r="AE903" s="34" t="n"/>
    </row>
    <row r="904" ht="15.75" customHeight="1" s="120">
      <c r="AE904" s="34" t="n"/>
    </row>
    <row r="905" ht="15.75" customHeight="1" s="120">
      <c r="AE905" s="34" t="n"/>
    </row>
    <row r="906" ht="15.75" customHeight="1" s="120">
      <c r="AE906" s="34" t="n"/>
    </row>
    <row r="907" ht="15.75" customHeight="1" s="120">
      <c r="AE907" s="34" t="n"/>
    </row>
    <row r="908" ht="15.75" customHeight="1" s="120">
      <c r="AE908" s="34" t="n"/>
    </row>
    <row r="909" ht="15.75" customHeight="1" s="120">
      <c r="AE909" s="34" t="n"/>
    </row>
    <row r="910" ht="15.75" customHeight="1" s="120">
      <c r="AE910" s="34" t="n"/>
    </row>
    <row r="911" ht="15.75" customHeight="1" s="120">
      <c r="AE911" s="34" t="n"/>
    </row>
    <row r="912" ht="15.75" customHeight="1" s="120">
      <c r="AE912" s="34" t="n"/>
    </row>
    <row r="913" ht="15.75" customHeight="1" s="120">
      <c r="AE913" s="34" t="n"/>
    </row>
    <row r="914" ht="15.75" customHeight="1" s="120">
      <c r="AE914" s="34" t="n"/>
    </row>
    <row r="915" ht="15.75" customHeight="1" s="120">
      <c r="AE915" s="34" t="n"/>
    </row>
    <row r="916" ht="15.75" customHeight="1" s="120">
      <c r="AE916" s="34" t="n"/>
    </row>
    <row r="917" ht="15.75" customHeight="1" s="120">
      <c r="AE917" s="34" t="n"/>
    </row>
    <row r="918" ht="15.75" customHeight="1" s="120">
      <c r="AE918" s="34" t="n"/>
    </row>
    <row r="919" ht="15.75" customHeight="1" s="120">
      <c r="AE919" s="34" t="n"/>
    </row>
    <row r="920" ht="15.75" customHeight="1" s="120">
      <c r="AE920" s="34" t="n"/>
    </row>
    <row r="921" ht="15.75" customHeight="1" s="120">
      <c r="AE921" s="34" t="n"/>
    </row>
    <row r="922" ht="15.75" customHeight="1" s="120">
      <c r="AE922" s="34" t="n"/>
    </row>
    <row r="923" ht="15.75" customHeight="1" s="120">
      <c r="AE923" s="34" t="n"/>
    </row>
    <row r="924" ht="15.75" customHeight="1" s="120">
      <c r="AE924" s="34" t="n"/>
    </row>
    <row r="925" ht="15.75" customHeight="1" s="120">
      <c r="AE925" s="34" t="n"/>
    </row>
    <row r="926" ht="15.75" customHeight="1" s="120">
      <c r="AE926" s="34" t="n"/>
    </row>
    <row r="927" ht="15.75" customHeight="1" s="120">
      <c r="AE927" s="34" t="n"/>
    </row>
    <row r="928" ht="15.75" customHeight="1" s="120">
      <c r="AE928" s="34" t="n"/>
    </row>
    <row r="929" ht="15.75" customHeight="1" s="120">
      <c r="AE929" s="34" t="n"/>
    </row>
    <row r="930" ht="15.75" customHeight="1" s="120">
      <c r="AE930" s="34" t="n"/>
    </row>
    <row r="931" ht="15.75" customHeight="1" s="120">
      <c r="AE931" s="34" t="n"/>
    </row>
    <row r="932" ht="15.75" customHeight="1" s="120">
      <c r="AE932" s="34" t="n"/>
    </row>
    <row r="933" ht="15.75" customHeight="1" s="120">
      <c r="AE933" s="34" t="n"/>
    </row>
    <row r="934" ht="15.75" customHeight="1" s="120">
      <c r="AE934" s="34" t="n"/>
    </row>
    <row r="935" ht="15.75" customHeight="1" s="120">
      <c r="AE935" s="34" t="n"/>
    </row>
    <row r="936" ht="15.75" customHeight="1" s="120">
      <c r="AE936" s="34" t="n"/>
    </row>
    <row r="937" ht="15.75" customHeight="1" s="120">
      <c r="AE937" s="34" t="n"/>
    </row>
    <row r="938" ht="15.75" customHeight="1" s="120">
      <c r="AE938" s="34" t="n"/>
    </row>
    <row r="939" ht="15.75" customHeight="1" s="120">
      <c r="AE939" s="34" t="n"/>
    </row>
    <row r="940" ht="15.75" customHeight="1" s="120">
      <c r="AE940" s="34" t="n"/>
    </row>
    <row r="941" ht="15.75" customHeight="1" s="120">
      <c r="AE941" s="34" t="n"/>
    </row>
    <row r="942" ht="15.75" customHeight="1" s="120">
      <c r="AE942" s="34" t="n"/>
    </row>
    <row r="943" ht="15.75" customHeight="1" s="120">
      <c r="AE943" s="34" t="n"/>
    </row>
    <row r="944" ht="15.75" customHeight="1" s="120">
      <c r="AE944" s="34" t="n"/>
    </row>
    <row r="945" ht="15.75" customHeight="1" s="120">
      <c r="AE945" s="34" t="n"/>
    </row>
    <row r="946" ht="15.75" customHeight="1" s="120">
      <c r="AE946" s="34" t="n"/>
    </row>
    <row r="947" ht="15.75" customHeight="1" s="120">
      <c r="AE947" s="34" t="n"/>
    </row>
    <row r="948" ht="15.75" customHeight="1" s="120">
      <c r="AE948" s="34" t="n"/>
    </row>
    <row r="949" ht="15.75" customHeight="1" s="120">
      <c r="AE949" s="34" t="n"/>
    </row>
    <row r="950" ht="15.75" customHeight="1" s="120">
      <c r="AE950" s="34" t="n"/>
    </row>
    <row r="951" ht="15.75" customHeight="1" s="120">
      <c r="AE951" s="34" t="n"/>
    </row>
    <row r="952" ht="15.75" customHeight="1" s="120">
      <c r="AE952" s="34" t="n"/>
    </row>
    <row r="953" ht="15.75" customHeight="1" s="120">
      <c r="AE953" s="34" t="n"/>
    </row>
    <row r="954" ht="15.75" customHeight="1" s="120">
      <c r="AE954" s="34" t="n"/>
    </row>
    <row r="955" ht="15.75" customHeight="1" s="120">
      <c r="AE955" s="34" t="n"/>
    </row>
    <row r="956" ht="15.75" customHeight="1" s="120">
      <c r="AE956" s="34" t="n"/>
    </row>
    <row r="957" ht="15.75" customHeight="1" s="120">
      <c r="AE957" s="34" t="n"/>
    </row>
    <row r="958" ht="15.75" customHeight="1" s="120">
      <c r="AE958" s="34" t="n"/>
    </row>
    <row r="959" ht="15.75" customHeight="1" s="120">
      <c r="AE959" s="34" t="n"/>
    </row>
    <row r="960" ht="15.75" customHeight="1" s="120">
      <c r="AE960" s="34" t="n"/>
    </row>
    <row r="961" ht="15.75" customHeight="1" s="120">
      <c r="AE961" s="34" t="n"/>
    </row>
    <row r="962" ht="15.75" customHeight="1" s="120">
      <c r="AE962" s="34" t="n"/>
    </row>
    <row r="963" ht="15.75" customHeight="1" s="120">
      <c r="AE963" s="34" t="n"/>
    </row>
    <row r="964" ht="15.75" customHeight="1" s="120">
      <c r="AE964" s="34" t="n"/>
    </row>
    <row r="965" ht="15.75" customHeight="1" s="120">
      <c r="AE965" s="34" t="n"/>
    </row>
    <row r="966" ht="15.75" customHeight="1" s="120">
      <c r="AE966" s="34" t="n"/>
    </row>
    <row r="967" ht="15.75" customHeight="1" s="120">
      <c r="AE967" s="34" t="n"/>
    </row>
    <row r="968" ht="15.75" customHeight="1" s="120">
      <c r="AE968" s="34" t="n"/>
    </row>
    <row r="969" ht="15.75" customHeight="1" s="120">
      <c r="AE969" s="34" t="n"/>
    </row>
    <row r="970" ht="15.75" customHeight="1" s="120">
      <c r="AE970" s="34" t="n"/>
    </row>
    <row r="971" ht="15.75" customHeight="1" s="120">
      <c r="AE971" s="34" t="n"/>
    </row>
    <row r="972" ht="15.75" customHeight="1" s="120">
      <c r="AE972" s="34" t="n"/>
    </row>
    <row r="973" ht="15.75" customHeight="1" s="120">
      <c r="AE973" s="34" t="n"/>
    </row>
    <row r="974" ht="15.75" customHeight="1" s="120">
      <c r="AE974" s="34" t="n"/>
    </row>
    <row r="975" ht="15.75" customHeight="1" s="120">
      <c r="AE975" s="34" t="n"/>
    </row>
    <row r="976" ht="15.75" customHeight="1" s="120">
      <c r="AE976" s="34" t="n"/>
    </row>
    <row r="977" ht="15.75" customHeight="1" s="120">
      <c r="AE977" s="34" t="n"/>
    </row>
    <row r="978" ht="15.75" customHeight="1" s="120">
      <c r="AE978" s="34" t="n"/>
    </row>
    <row r="979" ht="15.75" customHeight="1" s="120">
      <c r="AE979" s="34" t="n"/>
    </row>
    <row r="980" ht="15.75" customHeight="1" s="120">
      <c r="AE980" s="34" t="n"/>
    </row>
    <row r="981" ht="15.75" customHeight="1" s="120">
      <c r="AE981" s="34" t="n"/>
    </row>
    <row r="982" ht="15.75" customHeight="1" s="120">
      <c r="AE982" s="34" t="n"/>
    </row>
    <row r="983" ht="15.75" customHeight="1" s="120">
      <c r="AE983" s="34" t="n"/>
    </row>
    <row r="984" ht="15.75" customHeight="1" s="120">
      <c r="AE984" s="34" t="n"/>
    </row>
    <row r="985" ht="15.75" customHeight="1" s="120">
      <c r="AE985" s="34" t="n"/>
    </row>
    <row r="986" ht="15.75" customHeight="1" s="120">
      <c r="AE986" s="34" t="n"/>
    </row>
    <row r="987" ht="15.75" customHeight="1" s="120">
      <c r="AE987" s="34" t="n"/>
    </row>
    <row r="988" ht="15.75" customHeight="1" s="120">
      <c r="AE988" s="34" t="n"/>
    </row>
    <row r="989" ht="15.75" customHeight="1" s="120">
      <c r="AE989" s="34" t="n"/>
    </row>
    <row r="990" ht="15.75" customHeight="1" s="120">
      <c r="AE990" s="34" t="n"/>
    </row>
    <row r="991" ht="15.75" customHeight="1" s="120">
      <c r="AE991" s="34" t="n"/>
    </row>
    <row r="992" ht="15.75" customHeight="1" s="120">
      <c r="AE992" s="34" t="n"/>
    </row>
    <row r="993" ht="15.75" customHeight="1" s="120">
      <c r="AE993" s="34" t="n"/>
    </row>
    <row r="994" ht="15.75" customHeight="1" s="120">
      <c r="AE994" s="34" t="n"/>
    </row>
    <row r="995" ht="15.75" customHeight="1" s="120">
      <c r="AE995" s="34" t="n"/>
    </row>
    <row r="996" ht="15.75" customHeight="1" s="120">
      <c r="AE996" s="34" t="n"/>
    </row>
    <row r="997" ht="15.75" customHeight="1" s="120">
      <c r="AE997" s="34" t="n"/>
    </row>
    <row r="998" ht="15.75" customHeight="1" s="120">
      <c r="AE998" s="34" t="n"/>
    </row>
    <row r="999" ht="15.75" customHeight="1" s="120">
      <c r="AE999" s="34" t="n"/>
    </row>
    <row r="1000" ht="15.75" customHeight="1" s="120">
      <c r="AE1000" s="34" t="n"/>
    </row>
  </sheetData>
  <pageMargins left="0.7" right="0.7"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I4583"/>
  <sheetViews>
    <sheetView workbookViewId="0">
      <selection activeCell="A1" sqref="A1"/>
    </sheetView>
  </sheetViews>
  <sheetFormatPr baseColWidth="8" defaultColWidth="12.63" defaultRowHeight="15" customHeight="1"/>
  <cols>
    <col width="8" customWidth="1" style="120" min="1" max="8"/>
    <col width="30.13" customWidth="1" style="120" min="9" max="9"/>
  </cols>
  <sheetData>
    <row r="1">
      <c r="A1" s="6" t="inlineStr">
        <is>
          <t>year</t>
        </is>
      </c>
      <c r="B1" s="6" t="inlineStr">
        <is>
          <t>state</t>
        </is>
      </c>
      <c r="C1" s="6" t="inlineStr">
        <is>
          <t>eps_gas</t>
        </is>
      </c>
      <c r="D1" s="6" t="inlineStr">
        <is>
          <t>eps_sector</t>
        </is>
      </c>
      <c r="E1" s="6" t="inlineStr">
        <is>
          <t>share_of_emissions</t>
        </is>
      </c>
      <c r="F1" s="6" t="n"/>
      <c r="G1" s="6" t="n"/>
      <c r="H1" s="6" t="n"/>
      <c r="I1" s="6" t="n"/>
    </row>
    <row r="2">
      <c r="A2" s="6" t="n">
        <v>2010</v>
      </c>
      <c r="B2" s="6" t="inlineStr">
        <is>
          <t>AK</t>
        </is>
      </c>
      <c r="C2" s="6" t="inlineStr">
        <is>
          <t>CH4</t>
        </is>
      </c>
      <c r="D2" s="6" t="inlineStr">
        <is>
          <t>Natural gas and petroleum systems</t>
        </is>
      </c>
      <c r="E2" s="6" t="n">
        <v>0.142595651632276</v>
      </c>
      <c r="F2" s="6" t="n"/>
      <c r="G2" s="6" t="n"/>
      <c r="H2" s="6" t="n"/>
      <c r="I2" s="1" t="inlineStr">
        <is>
          <t>Data is preprocessed to find each state's share of process emissions (by gas) for the following sectors:</t>
        </is>
      </c>
    </row>
    <row r="3">
      <c r="A3" s="6" t="n">
        <v>2010</v>
      </c>
      <c r="B3" s="6" t="inlineStr">
        <is>
          <t>AL</t>
        </is>
      </c>
      <c r="C3" s="6" t="inlineStr">
        <is>
          <t>CH4</t>
        </is>
      </c>
      <c r="D3" s="6" t="inlineStr">
        <is>
          <t>Natural gas and petroleum systems</t>
        </is>
      </c>
      <c r="E3" s="6" t="n">
        <v>0.0190606506502294</v>
      </c>
      <c r="F3" s="6" t="n"/>
      <c r="G3" s="6" t="n"/>
      <c r="H3" s="6" t="n"/>
      <c r="I3" s="6" t="inlineStr">
        <is>
          <t>Natural gas and petroleum systems</t>
        </is>
      </c>
    </row>
    <row r="4">
      <c r="A4" s="6" t="n">
        <v>2010</v>
      </c>
      <c r="B4" s="6" t="inlineStr">
        <is>
          <t>AR</t>
        </is>
      </c>
      <c r="C4" s="6" t="inlineStr">
        <is>
          <t>CH4</t>
        </is>
      </c>
      <c r="D4" s="6" t="inlineStr">
        <is>
          <t>Natural gas and petroleum systems</t>
        </is>
      </c>
      <c r="E4" s="6" t="n">
        <v>0.0149858049307464</v>
      </c>
      <c r="F4" s="6" t="n"/>
      <c r="G4" s="6" t="n"/>
      <c r="H4" s="6" t="n"/>
      <c r="I4" s="6" t="inlineStr">
        <is>
          <t>Cement and other carbonates</t>
        </is>
      </c>
    </row>
    <row r="5">
      <c r="A5" s="6" t="n">
        <v>2010</v>
      </c>
      <c r="B5" s="6" t="inlineStr">
        <is>
          <t>AZ</t>
        </is>
      </c>
      <c r="C5" s="6" t="inlineStr">
        <is>
          <t>CH4</t>
        </is>
      </c>
      <c r="D5" s="6" t="inlineStr">
        <is>
          <t>Natural gas and petroleum systems</t>
        </is>
      </c>
      <c r="E5" s="6" t="n">
        <v>0.00653795404889137</v>
      </c>
      <c r="F5" s="6" t="n"/>
      <c r="G5" s="6" t="n"/>
      <c r="H5" s="6" t="n"/>
      <c r="I5" s="6" t="inlineStr">
        <is>
          <t>Iron and Steel</t>
        </is>
      </c>
    </row>
    <row r="6">
      <c r="A6" s="6" t="n">
        <v>2010</v>
      </c>
      <c r="B6" s="6" t="inlineStr">
        <is>
          <t>CA</t>
        </is>
      </c>
      <c r="C6" s="6" t="inlineStr">
        <is>
          <t>CH4</t>
        </is>
      </c>
      <c r="D6" s="6" t="inlineStr">
        <is>
          <t>Natural gas and petroleum systems</t>
        </is>
      </c>
      <c r="E6" s="6" t="n">
        <v>0.111453128362514</v>
      </c>
      <c r="F6" s="6" t="n"/>
      <c r="G6" s="6" t="n"/>
      <c r="H6" s="6" t="n"/>
      <c r="I6" s="6" t="inlineStr">
        <is>
          <t>Chemicals</t>
        </is>
      </c>
    </row>
    <row r="7">
      <c r="A7" s="6" t="n">
        <v>2010</v>
      </c>
      <c r="B7" s="6" t="inlineStr">
        <is>
          <t>CO</t>
        </is>
      </c>
      <c r="C7" s="6" t="inlineStr">
        <is>
          <t>CH4</t>
        </is>
      </c>
      <c r="D7" s="6" t="inlineStr">
        <is>
          <t>Natural gas and petroleum systems</t>
        </is>
      </c>
      <c r="E7" s="6" t="n">
        <v>0.0388415539305702</v>
      </c>
      <c r="F7" s="6" t="n"/>
      <c r="G7" s="6" t="n"/>
      <c r="H7" s="6" t="n"/>
      <c r="I7" s="6" t="n"/>
    </row>
    <row r="8">
      <c r="A8" s="6" t="n">
        <v>2010</v>
      </c>
      <c r="B8" s="6" t="inlineStr">
        <is>
          <t>CT</t>
        </is>
      </c>
      <c r="C8" s="6" t="inlineStr">
        <is>
          <t>CH4</t>
        </is>
      </c>
      <c r="D8" s="6" t="inlineStr">
        <is>
          <t>Natural gas and petroleum systems</t>
        </is>
      </c>
      <c r="E8" s="6" t="n">
        <v>0.000808263550000306</v>
      </c>
      <c r="F8" s="6" t="n"/>
      <c r="G8" s="6" t="n"/>
      <c r="H8" s="6" t="n"/>
      <c r="I8" s="6" t="inlineStr">
        <is>
          <t xml:space="preserve">The divisions were created by NAICS codes: </t>
        </is>
      </c>
    </row>
    <row r="9">
      <c r="A9" s="6" t="n">
        <v>2010</v>
      </c>
      <c r="B9" s="6" t="inlineStr">
        <is>
          <t>FL</t>
        </is>
      </c>
      <c r="C9" s="6" t="inlineStr">
        <is>
          <t>CH4</t>
        </is>
      </c>
      <c r="D9" s="6" t="inlineStr">
        <is>
          <t>Natural gas and petroleum systems</t>
        </is>
      </c>
      <c r="E9" s="6" t="n">
        <v>0.00692711798037299</v>
      </c>
      <c r="F9" s="6" t="n"/>
      <c r="G9" s="6" t="n"/>
      <c r="H9" s="6" t="n"/>
      <c r="I9" s="114" t="inlineStr">
        <is>
          <t xml:space="preserve">Cement and other Carbonates </t>
        </is>
      </c>
    </row>
    <row r="10">
      <c r="A10" s="6" t="n">
        <v>2010</v>
      </c>
      <c r="B10" s="6" t="inlineStr">
        <is>
          <t>GA</t>
        </is>
      </c>
      <c r="C10" s="6" t="inlineStr">
        <is>
          <t>CH4</t>
        </is>
      </c>
      <c r="D10" s="6" t="inlineStr">
        <is>
          <t>Natural gas and petroleum systems</t>
        </is>
      </c>
      <c r="E10" s="6" t="n">
        <v>0.00450831446777948</v>
      </c>
      <c r="F10" s="6" t="n"/>
      <c r="G10" s="6" t="n"/>
      <c r="H10" s="6" t="n"/>
      <c r="I10" s="115" t="inlineStr">
        <is>
          <t xml:space="preserve">3273 </t>
        </is>
      </c>
    </row>
    <row r="11">
      <c r="A11" s="6" t="n">
        <v>2010</v>
      </c>
      <c r="B11" s="6" t="inlineStr">
        <is>
          <t>HI</t>
        </is>
      </c>
      <c r="C11" s="6" t="inlineStr">
        <is>
          <t>CH4</t>
        </is>
      </c>
      <c r="D11" s="6" t="inlineStr">
        <is>
          <t>Natural gas and petroleum systems</t>
        </is>
      </c>
      <c r="E11" s="6" t="n">
        <v>0.000401138206296448</v>
      </c>
      <c r="F11" s="6" t="n"/>
      <c r="G11" s="6" t="n"/>
      <c r="H11" s="6" t="n"/>
      <c r="I11" s="115" t="inlineStr">
        <is>
          <t xml:space="preserve">3274 </t>
        </is>
      </c>
    </row>
    <row r="12">
      <c r="A12" s="6" t="n">
        <v>2010</v>
      </c>
      <c r="B12" s="6" t="inlineStr">
        <is>
          <t>IA</t>
        </is>
      </c>
      <c r="C12" s="6" t="inlineStr">
        <is>
          <t>CH4</t>
        </is>
      </c>
      <c r="D12" s="6" t="inlineStr">
        <is>
          <t>Natural gas and petroleum systems</t>
        </is>
      </c>
      <c r="E12" s="6" t="n">
        <v>0.00578956187296516</v>
      </c>
      <c r="F12" s="6" t="n"/>
      <c r="G12" s="6" t="n"/>
      <c r="H12" s="6" t="n"/>
      <c r="I12" s="114" t="inlineStr">
        <is>
          <t xml:space="preserve">natural gas and petroleum systems </t>
        </is>
      </c>
    </row>
    <row r="13">
      <c r="A13" s="6" t="n">
        <v>2010</v>
      </c>
      <c r="B13" s="6" t="inlineStr">
        <is>
          <t>ID</t>
        </is>
      </c>
      <c r="C13" s="6" t="inlineStr">
        <is>
          <t>CH4</t>
        </is>
      </c>
      <c r="D13" s="6" t="inlineStr">
        <is>
          <t>Natural gas and petroleum systems</t>
        </is>
      </c>
      <c r="E13" s="6" t="n">
        <v>0.00377189656666809</v>
      </c>
      <c r="F13" s="6" t="n"/>
      <c r="G13" s="6" t="n"/>
      <c r="H13" s="6" t="n"/>
      <c r="I13" s="116" t="inlineStr">
        <is>
          <t xml:space="preserve">2111                     Oil and Gas Extraction      </t>
        </is>
      </c>
    </row>
    <row r="14">
      <c r="A14" s="6" t="n">
        <v>2010</v>
      </c>
      <c r="B14" s="6" t="inlineStr">
        <is>
          <t>IL</t>
        </is>
      </c>
      <c r="C14" s="6" t="inlineStr">
        <is>
          <t>CH4</t>
        </is>
      </c>
      <c r="D14" s="6" t="inlineStr">
        <is>
          <t>Natural gas and petroleum systems</t>
        </is>
      </c>
      <c r="E14" s="6" t="n">
        <v>0.012028159051486</v>
      </c>
      <c r="F14" s="6" t="n"/>
      <c r="G14" s="6" t="n"/>
      <c r="H14" s="6" t="n"/>
      <c r="I14" s="116" t="inlineStr">
        <is>
          <t xml:space="preserve">211120                 Crude Petroleum Extraction          </t>
        </is>
      </c>
    </row>
    <row r="15">
      <c r="A15" s="6" t="n">
        <v>2010</v>
      </c>
      <c r="B15" s="6" t="inlineStr">
        <is>
          <t>IN</t>
        </is>
      </c>
      <c r="C15" s="6" t="inlineStr">
        <is>
          <t>CH4</t>
        </is>
      </c>
      <c r="D15" s="6" t="inlineStr">
        <is>
          <t>Natural gas and petroleum systems</t>
        </is>
      </c>
      <c r="E15" s="6" t="n">
        <v>0.00505314397185376</v>
      </c>
      <c r="F15" s="6" t="n"/>
      <c r="G15" s="6" t="n"/>
      <c r="H15" s="6" t="n"/>
      <c r="I15" s="116" t="inlineStr">
        <is>
          <t xml:space="preserve">211130                 Natural Gas Extraction </t>
        </is>
      </c>
    </row>
    <row r="16">
      <c r="A16" s="6" t="n">
        <v>2010</v>
      </c>
      <c r="B16" s="6" t="inlineStr">
        <is>
          <t>KS</t>
        </is>
      </c>
      <c r="C16" s="6" t="inlineStr">
        <is>
          <t>CH4</t>
        </is>
      </c>
      <c r="D16" s="6" t="inlineStr">
        <is>
          <t>Natural gas and petroleum systems</t>
        </is>
      </c>
      <c r="E16" s="6" t="n">
        <v>0.072282709919657</v>
      </c>
      <c r="F16" s="6" t="n"/>
      <c r="G16" s="6" t="n"/>
      <c r="H16" s="6" t="n"/>
      <c r="I16" s="116" t="inlineStr">
        <is>
          <t xml:space="preserve">2131                     Support Activities for Mining         </t>
        </is>
      </c>
    </row>
    <row r="17">
      <c r="A17" s="6" t="n">
        <v>2010</v>
      </c>
      <c r="B17" s="6" t="inlineStr">
        <is>
          <t>KY</t>
        </is>
      </c>
      <c r="C17" s="6" t="inlineStr">
        <is>
          <t>CH4</t>
        </is>
      </c>
      <c r="D17" s="6" t="inlineStr">
        <is>
          <t>Natural gas and petroleum systems</t>
        </is>
      </c>
      <c r="E17" s="6" t="n">
        <v>0.00537046225444648</v>
      </c>
      <c r="F17" s="6" t="n"/>
      <c r="G17" s="6" t="n"/>
      <c r="H17" s="6" t="n"/>
      <c r="I17" s="116" t="inlineStr">
        <is>
          <t xml:space="preserve">213111                 Drilling Oil and Gas Wells                </t>
        </is>
      </c>
    </row>
    <row r="18">
      <c r="A18" s="6" t="n">
        <v>2010</v>
      </c>
      <c r="B18" s="6" t="inlineStr">
        <is>
          <t>LA</t>
        </is>
      </c>
      <c r="C18" s="6" t="inlineStr">
        <is>
          <t>CH4</t>
        </is>
      </c>
      <c r="D18" s="6" t="inlineStr">
        <is>
          <t>Natural gas and petroleum systems</t>
        </is>
      </c>
      <c r="E18" s="6" t="n">
        <v>0.103388882319854</v>
      </c>
      <c r="F18" s="6" t="n"/>
      <c r="G18" s="6" t="n"/>
      <c r="H18" s="6" t="n"/>
      <c r="I18" s="116" t="inlineStr">
        <is>
          <t xml:space="preserve">213112                 Support Activities for Oil and Gas Operations </t>
        </is>
      </c>
    </row>
    <row r="19">
      <c r="A19" s="6" t="n">
        <v>2010</v>
      </c>
      <c r="B19" s="6" t="inlineStr">
        <is>
          <t>MA</t>
        </is>
      </c>
      <c r="C19" s="6" t="inlineStr">
        <is>
          <t>CH4</t>
        </is>
      </c>
      <c r="D19" s="6" t="inlineStr">
        <is>
          <t>Natural gas and petroleum systems</t>
        </is>
      </c>
      <c r="E19" s="6" t="n">
        <v>0.00143092584037091</v>
      </c>
      <c r="F19" s="6" t="n"/>
      <c r="G19" s="6" t="n"/>
      <c r="H19" s="6" t="n"/>
      <c r="I19" s="116" t="inlineStr">
        <is>
          <t xml:space="preserve">2212                     Natural Gas Distribution  </t>
        </is>
      </c>
    </row>
    <row r="20">
      <c r="A20" s="6" t="n">
        <v>2010</v>
      </c>
      <c r="B20" s="6" t="inlineStr">
        <is>
          <t>MD</t>
        </is>
      </c>
      <c r="C20" s="6" t="inlineStr">
        <is>
          <t>CH4</t>
        </is>
      </c>
      <c r="D20" s="6" t="inlineStr">
        <is>
          <t>Natural gas and petroleum systems</t>
        </is>
      </c>
      <c r="E20" s="6" t="n">
        <v>0.0034665525588902</v>
      </c>
      <c r="F20" s="6" t="n"/>
      <c r="G20" s="6" t="n"/>
      <c r="H20" s="6" t="n"/>
      <c r="I20" s="116" t="inlineStr">
        <is>
          <t xml:space="preserve">221210                 Natural Gas Distribution </t>
        </is>
      </c>
    </row>
    <row r="21" ht="15.75" customHeight="1" s="120">
      <c r="A21" s="6" t="n">
        <v>2010</v>
      </c>
      <c r="B21" s="6" t="inlineStr">
        <is>
          <t>MI</t>
        </is>
      </c>
      <c r="C21" s="6" t="inlineStr">
        <is>
          <t>CH4</t>
        </is>
      </c>
      <c r="D21" s="6" t="inlineStr">
        <is>
          <t>Natural gas and petroleum systems</t>
        </is>
      </c>
      <c r="E21" s="6" t="n">
        <v>0.0187768603371182</v>
      </c>
      <c r="F21" s="6" t="n"/>
      <c r="G21" s="6" t="n"/>
      <c r="H21" s="6" t="n"/>
      <c r="I21" s="116" t="inlineStr">
        <is>
          <t xml:space="preserve">4861                     Pipeline Transportation of Crude Oil </t>
        </is>
      </c>
    </row>
    <row r="22" ht="15.75" customHeight="1" s="120">
      <c r="A22" s="6" t="n">
        <v>2010</v>
      </c>
      <c r="B22" s="6" t="inlineStr">
        <is>
          <t>MN</t>
        </is>
      </c>
      <c r="C22" s="6" t="inlineStr">
        <is>
          <t>CH4</t>
        </is>
      </c>
      <c r="D22" s="6" t="inlineStr">
        <is>
          <t>Natural gas and petroleum systems</t>
        </is>
      </c>
      <c r="E22" s="6" t="n">
        <v>0.00707080927815083</v>
      </c>
      <c r="F22" s="6" t="n"/>
      <c r="G22" s="6" t="n"/>
      <c r="H22" s="6" t="n"/>
      <c r="I22" s="116" t="inlineStr">
        <is>
          <t xml:space="preserve">4862                     Pipeline Transportation of Natural Gas </t>
        </is>
      </c>
    </row>
    <row r="23" ht="15.75" customHeight="1" s="120">
      <c r="A23" s="6" t="n">
        <v>2010</v>
      </c>
      <c r="B23" s="6" t="inlineStr">
        <is>
          <t>MO</t>
        </is>
      </c>
      <c r="C23" s="6" t="inlineStr">
        <is>
          <t>CH4</t>
        </is>
      </c>
      <c r="D23" s="6" t="inlineStr">
        <is>
          <t>Natural gas and petroleum systems</t>
        </is>
      </c>
      <c r="E23" s="6" t="n">
        <v>0.00451430160518689</v>
      </c>
      <c r="F23" s="6" t="n"/>
      <c r="G23" s="6" t="n"/>
      <c r="H23" s="6" t="n"/>
      <c r="I23" s="116" t="n"/>
    </row>
    <row r="24" ht="15.75" customHeight="1" s="120">
      <c r="A24" s="6" t="n">
        <v>2010</v>
      </c>
      <c r="B24" s="6" t="inlineStr">
        <is>
          <t>MS</t>
        </is>
      </c>
      <c r="C24" s="6" t="inlineStr">
        <is>
          <t>CH4</t>
        </is>
      </c>
      <c r="D24" s="6" t="inlineStr">
        <is>
          <t>Natural gas and petroleum systems</t>
        </is>
      </c>
      <c r="E24" s="6" t="n">
        <v>0.015009753480376</v>
      </c>
      <c r="F24" s="6" t="n"/>
      <c r="G24" s="6" t="n"/>
      <c r="H24" s="6" t="n"/>
      <c r="I24" s="114" t="inlineStr">
        <is>
          <t xml:space="preserve">Iron and Steel </t>
        </is>
      </c>
    </row>
    <row r="25" ht="15.75" customHeight="1" s="120">
      <c r="A25" s="6" t="n">
        <v>2010</v>
      </c>
      <c r="B25" s="6" t="inlineStr">
        <is>
          <t>MT</t>
        </is>
      </c>
      <c r="C25" s="6" t="inlineStr">
        <is>
          <t>CH4</t>
        </is>
      </c>
      <c r="D25" s="6" t="inlineStr">
        <is>
          <t>Natural gas and petroleum systems</t>
        </is>
      </c>
      <c r="E25" s="6" t="n">
        <v>0.00282592885629736</v>
      </c>
      <c r="F25" s="6" t="n"/>
      <c r="G25" s="6" t="n"/>
      <c r="H25" s="6" t="n"/>
      <c r="I25" s="116" t="inlineStr">
        <is>
          <t xml:space="preserve">3315     Foundries </t>
        </is>
      </c>
    </row>
    <row r="26" ht="15.75" customHeight="1" s="120">
      <c r="A26" s="6" t="n">
        <v>2010</v>
      </c>
      <c r="B26" s="6" t="inlineStr">
        <is>
          <t>NC</t>
        </is>
      </c>
      <c r="C26" s="6" t="inlineStr">
        <is>
          <t>CH4</t>
        </is>
      </c>
      <c r="D26" s="6" t="inlineStr">
        <is>
          <t>Natural gas and petroleum systems</t>
        </is>
      </c>
      <c r="E26" s="6" t="n">
        <v>0.0035264239329643</v>
      </c>
      <c r="F26" s="6" t="n"/>
      <c r="G26" s="6" t="n"/>
      <c r="H26" s="6" t="n"/>
      <c r="I26" s="116" t="inlineStr">
        <is>
          <t xml:space="preserve">3321     Forging and Stamping </t>
        </is>
      </c>
    </row>
    <row r="27" ht="15.75" customHeight="1" s="120">
      <c r="A27" s="6" t="n">
        <v>2010</v>
      </c>
      <c r="B27" s="6" t="inlineStr">
        <is>
          <t>ND</t>
        </is>
      </c>
      <c r="C27" s="6" t="inlineStr">
        <is>
          <t>CH4</t>
        </is>
      </c>
      <c r="D27" s="6" t="inlineStr">
        <is>
          <t>Natural gas and petroleum systems</t>
        </is>
      </c>
      <c r="E27" s="6" t="n">
        <v>0.0142673484418572</v>
      </c>
      <c r="F27" s="6" t="n"/>
      <c r="G27" s="6" t="n"/>
      <c r="H27" s="6" t="n"/>
      <c r="I27" s="116" t="inlineStr">
        <is>
          <t xml:space="preserve">3312     Steel Product Manufacturing from Purchased Steel </t>
        </is>
      </c>
    </row>
    <row r="28" ht="15.75" customHeight="1" s="120">
      <c r="A28" s="6" t="n">
        <v>2010</v>
      </c>
      <c r="B28" s="6" t="inlineStr">
        <is>
          <t>NE</t>
        </is>
      </c>
      <c r="C28" s="6" t="inlineStr">
        <is>
          <t>CH4</t>
        </is>
      </c>
      <c r="D28" s="6" t="inlineStr">
        <is>
          <t>Natural gas and petroleum systems</t>
        </is>
      </c>
      <c r="E28" s="6" t="n">
        <v>0.00370005091777918</v>
      </c>
      <c r="F28" s="6" t="n"/>
      <c r="G28" s="6" t="n"/>
      <c r="H28" s="6" t="n"/>
      <c r="I28" s="116" t="inlineStr">
        <is>
          <t xml:space="preserve">3311     Iron and Steel Mills and Ferroalloy Manufacturing </t>
        </is>
      </c>
    </row>
    <row r="29" ht="15.75" customHeight="1" s="120">
      <c r="A29" s="6" t="n">
        <v>2010</v>
      </c>
      <c r="B29" s="6" t="inlineStr">
        <is>
          <t>NM</t>
        </is>
      </c>
      <c r="C29" s="6" t="inlineStr">
        <is>
          <t>CH4</t>
        </is>
      </c>
      <c r="D29" s="6" t="inlineStr">
        <is>
          <t>Natural gas and petroleum systems</t>
        </is>
      </c>
      <c r="E29" s="6" t="n">
        <v>0.0508290004476859</v>
      </c>
      <c r="F29" s="6" t="n"/>
      <c r="G29" s="6" t="n"/>
      <c r="H29" s="6" t="n"/>
      <c r="I29" s="114" t="inlineStr">
        <is>
          <t xml:space="preserve">Chemicals </t>
        </is>
      </c>
    </row>
    <row r="30" ht="15.75" customHeight="1" s="120">
      <c r="A30" s="6" t="n">
        <v>2010</v>
      </c>
      <c r="B30" s="6" t="inlineStr">
        <is>
          <t>NV</t>
        </is>
      </c>
      <c r="C30" s="6" t="inlineStr">
        <is>
          <t>CH4</t>
        </is>
      </c>
      <c r="D30" s="6" t="inlineStr">
        <is>
          <t>Natural gas and petroleum systems</t>
        </is>
      </c>
      <c r="E30" s="6" t="n">
        <v>0.00164646278703766</v>
      </c>
      <c r="F30" s="6" t="n"/>
      <c r="G30" s="6" t="n"/>
      <c r="H30" s="6" t="n"/>
      <c r="I30" s="116" t="inlineStr">
        <is>
          <t xml:space="preserve">3251     Basic Chemical Manufacturing </t>
        </is>
      </c>
    </row>
    <row r="31" ht="15.75" customHeight="1" s="120">
      <c r="A31" s="6" t="n">
        <v>2010</v>
      </c>
      <c r="B31" s="6" t="inlineStr">
        <is>
          <t>NY</t>
        </is>
      </c>
      <c r="C31" s="6" t="inlineStr">
        <is>
          <t>CH4</t>
        </is>
      </c>
      <c r="D31" s="6" t="inlineStr">
        <is>
          <t>Natural gas and petroleum systems</t>
        </is>
      </c>
      <c r="E31" s="6" t="n">
        <v>0.00306541435259375</v>
      </c>
      <c r="F31" s="6" t="n"/>
      <c r="G31" s="6" t="n"/>
      <c r="H31" s="6" t="n"/>
      <c r="I31" s="116" t="inlineStr">
        <is>
          <t xml:space="preserve">3252     Resin, Synthetic Rubber, and Artificial and Synthetic Fibers and Filaments Manufacturing </t>
        </is>
      </c>
    </row>
    <row r="32" ht="15.75" customHeight="1" s="120">
      <c r="A32" s="6" t="n">
        <v>2010</v>
      </c>
      <c r="B32" s="6" t="inlineStr">
        <is>
          <t>OH</t>
        </is>
      </c>
      <c r="C32" s="6" t="inlineStr">
        <is>
          <t>CH4</t>
        </is>
      </c>
      <c r="D32" s="6" t="inlineStr">
        <is>
          <t>Natural gas and petroleum systems</t>
        </is>
      </c>
      <c r="E32" s="6" t="n">
        <v>0.00540638507889094</v>
      </c>
      <c r="F32" s="6" t="n"/>
      <c r="G32" s="6" t="n"/>
      <c r="H32" s="6" t="n"/>
      <c r="I32" s="116" t="inlineStr">
        <is>
          <t xml:space="preserve">3253     Pesticide, Fertilizer, and Other Agricultural Chemical Manufacturing </t>
        </is>
      </c>
    </row>
    <row r="33" ht="15.75" customHeight="1" s="120">
      <c r="A33" s="6" t="n">
        <v>2010</v>
      </c>
      <c r="B33" s="6" t="inlineStr">
        <is>
          <t>OK</t>
        </is>
      </c>
      <c r="C33" s="6" t="inlineStr">
        <is>
          <t>CH4</t>
        </is>
      </c>
      <c r="D33" s="6" t="inlineStr">
        <is>
          <t>Natural gas and petroleum systems</t>
        </is>
      </c>
      <c r="E33" s="6" t="n">
        <v>0.0310265434726784</v>
      </c>
      <c r="F33" s="6" t="n"/>
      <c r="G33" s="6" t="n"/>
      <c r="H33" s="6" t="n"/>
      <c r="I33" s="116" t="inlineStr">
        <is>
          <t xml:space="preserve">3259     Other Chemical Product and Preparation Manufacturing </t>
        </is>
      </c>
    </row>
    <row r="34" ht="15.75" customHeight="1" s="120">
      <c r="A34" s="6" t="n">
        <v>2010</v>
      </c>
      <c r="B34" s="6" t="inlineStr">
        <is>
          <t>OR</t>
        </is>
      </c>
      <c r="C34" s="6" t="inlineStr">
        <is>
          <t>CH4</t>
        </is>
      </c>
      <c r="D34" s="6" t="inlineStr">
        <is>
          <t>Natural gas and petroleum systems</t>
        </is>
      </c>
      <c r="E34" s="6" t="n">
        <v>0.00325101561222345</v>
      </c>
      <c r="F34" s="6" t="n"/>
      <c r="G34" s="6" t="n"/>
      <c r="H34" s="6" t="n"/>
      <c r="I34" s="116" t="inlineStr">
        <is>
          <t xml:space="preserve">3261     Plastics Product Manufacturing </t>
        </is>
      </c>
    </row>
    <row r="35" ht="15.75" customHeight="1" s="120">
      <c r="A35" s="6" t="n">
        <v>2010</v>
      </c>
      <c r="B35" s="6" t="inlineStr">
        <is>
          <t>PA</t>
        </is>
      </c>
      <c r="C35" s="6" t="inlineStr">
        <is>
          <t>CH4</t>
        </is>
      </c>
      <c r="D35" s="6" t="inlineStr">
        <is>
          <t>Natural gas and petroleum systems</t>
        </is>
      </c>
      <c r="E35" s="6" t="n">
        <v>0.0166262805803766</v>
      </c>
      <c r="F35" s="6" t="n"/>
      <c r="G35" s="6" t="n"/>
      <c r="H35" s="6" t="n"/>
      <c r="I35" s="6" t="n"/>
    </row>
    <row r="36" ht="15.75" customHeight="1" s="120">
      <c r="A36" s="6" t="n">
        <v>2010</v>
      </c>
      <c r="B36" s="6" t="inlineStr">
        <is>
          <t>RI</t>
        </is>
      </c>
      <c r="C36" s="6" t="inlineStr">
        <is>
          <t>CH4</t>
        </is>
      </c>
      <c r="D36" s="6" t="inlineStr">
        <is>
          <t>Natural gas and petroleum systems</t>
        </is>
      </c>
      <c r="E36" s="6" t="n">
        <v>0.000353241107037171</v>
      </c>
      <c r="F36" s="6" t="n"/>
      <c r="G36" s="6" t="n"/>
      <c r="H36" s="6" t="n"/>
      <c r="I36" s="6" t="n"/>
    </row>
    <row r="37" ht="15.75" customHeight="1" s="120">
      <c r="A37" s="6" t="n">
        <v>2010</v>
      </c>
      <c r="B37" s="6" t="inlineStr">
        <is>
          <t>SC</t>
        </is>
      </c>
      <c r="C37" s="6" t="inlineStr">
        <is>
          <t>CH4</t>
        </is>
      </c>
      <c r="D37" s="6" t="inlineStr">
        <is>
          <t>Natural gas and petroleum systems</t>
        </is>
      </c>
      <c r="E37" s="6" t="n">
        <v>0.00168238561148211</v>
      </c>
      <c r="F37" s="6" t="n"/>
      <c r="G37" s="6" t="n"/>
      <c r="H37" s="6" t="n"/>
      <c r="I37" s="6" t="n"/>
    </row>
    <row r="38" ht="15.75" customHeight="1" s="120">
      <c r="A38" s="6" t="n">
        <v>2010</v>
      </c>
      <c r="B38" s="6" t="inlineStr">
        <is>
          <t>TN</t>
        </is>
      </c>
      <c r="C38" s="6" t="inlineStr">
        <is>
          <t>CH4</t>
        </is>
      </c>
      <c r="D38" s="6" t="inlineStr">
        <is>
          <t>Natural gas and petroleum systems</t>
        </is>
      </c>
      <c r="E38" s="6" t="n">
        <v>0.00358030816963098</v>
      </c>
      <c r="F38" s="6" t="n"/>
      <c r="G38" s="6" t="n"/>
      <c r="H38" s="6" t="n"/>
      <c r="I38" s="6" t="n"/>
    </row>
    <row r="39" ht="15.75" customHeight="1" s="120">
      <c r="A39" s="6" t="n">
        <v>2010</v>
      </c>
      <c r="B39" s="6" t="inlineStr">
        <is>
          <t>TX</t>
        </is>
      </c>
      <c r="C39" s="6" t="inlineStr">
        <is>
          <t>CH4</t>
        </is>
      </c>
      <c r="D39" s="6" t="inlineStr">
        <is>
          <t>Natural gas and petroleum systems</t>
        </is>
      </c>
      <c r="E39" s="6" t="n">
        <v>0.180370896390586</v>
      </c>
      <c r="F39" s="6" t="n"/>
      <c r="G39" s="6" t="n"/>
      <c r="H39" s="6" t="n"/>
      <c r="I39" s="6" t="n"/>
    </row>
    <row r="40" ht="15.75" customHeight="1" s="120">
      <c r="A40" s="6" t="n">
        <v>2010</v>
      </c>
      <c r="B40" s="6" t="inlineStr">
        <is>
          <t>UT</t>
        </is>
      </c>
      <c r="C40" s="6" t="inlineStr">
        <is>
          <t>CH4</t>
        </is>
      </c>
      <c r="D40" s="6" t="inlineStr">
        <is>
          <t>Natural gas and petroleum systems</t>
        </is>
      </c>
      <c r="E40" s="6" t="n">
        <v>0.00869332351555885</v>
      </c>
      <c r="F40" s="6" t="n"/>
      <c r="G40" s="6" t="n"/>
      <c r="H40" s="6" t="n"/>
      <c r="I40" s="6" t="n"/>
    </row>
    <row r="41" ht="15.75" customHeight="1" s="120">
      <c r="A41" s="6" t="n">
        <v>2010</v>
      </c>
      <c r="B41" s="6" t="inlineStr">
        <is>
          <t>VA</t>
        </is>
      </c>
      <c r="C41" s="6" t="inlineStr">
        <is>
          <t>CH4</t>
        </is>
      </c>
      <c r="D41" s="6" t="inlineStr">
        <is>
          <t>Natural gas and petroleum systems</t>
        </is>
      </c>
      <c r="E41" s="6" t="n">
        <v>0.0042688289714831</v>
      </c>
      <c r="F41" s="6" t="n"/>
      <c r="G41" s="6" t="n"/>
      <c r="H41" s="6" t="n"/>
      <c r="I41" s="6" t="n"/>
    </row>
    <row r="42" ht="15.75" customHeight="1" s="120">
      <c r="A42" s="6" t="n">
        <v>2010</v>
      </c>
      <c r="B42" s="6" t="inlineStr">
        <is>
          <t>WA</t>
        </is>
      </c>
      <c r="C42" s="6" t="inlineStr">
        <is>
          <t>CH4</t>
        </is>
      </c>
      <c r="D42" s="6" t="inlineStr">
        <is>
          <t>Natural gas and petroleum systems</t>
        </is>
      </c>
      <c r="E42" s="6" t="n">
        <v>0.00299955584111224</v>
      </c>
      <c r="F42" s="6" t="n"/>
      <c r="G42" s="6" t="n"/>
      <c r="H42" s="6" t="n"/>
      <c r="I42" s="6" t="n"/>
    </row>
    <row r="43" ht="15.75" customHeight="1" s="120">
      <c r="A43" s="6" t="n">
        <v>2010</v>
      </c>
      <c r="B43" s="6" t="inlineStr">
        <is>
          <t>WI</t>
        </is>
      </c>
      <c r="C43" s="6" t="inlineStr">
        <is>
          <t>CH4</t>
        </is>
      </c>
      <c r="D43" s="6" t="inlineStr">
        <is>
          <t>Natural gas and petroleum systems</t>
        </is>
      </c>
      <c r="E43" s="6" t="n">
        <v>0.000508906679629822</v>
      </c>
      <c r="F43" s="6" t="n"/>
      <c r="G43" s="6" t="n"/>
      <c r="H43" s="6" t="n"/>
      <c r="I43" s="6" t="n"/>
    </row>
    <row r="44" ht="15.75" customHeight="1" s="120">
      <c r="A44" s="6" t="n">
        <v>2010</v>
      </c>
      <c r="B44" s="6" t="inlineStr">
        <is>
          <t>WV</t>
        </is>
      </c>
      <c r="C44" s="6" t="inlineStr">
        <is>
          <t>CH4</t>
        </is>
      </c>
      <c r="D44" s="6" t="inlineStr">
        <is>
          <t>Natural gas and petroleum systems</t>
        </is>
      </c>
      <c r="E44" s="6" t="n">
        <v>0.00298159442889002</v>
      </c>
      <c r="F44" s="6" t="n"/>
      <c r="G44" s="6" t="n"/>
      <c r="H44" s="6" t="n"/>
      <c r="I44" s="6" t="n"/>
    </row>
    <row r="45" ht="15.75" customHeight="1" s="120">
      <c r="A45" s="6" t="n">
        <v>2010</v>
      </c>
      <c r="B45" s="6" t="inlineStr">
        <is>
          <t>WY</t>
        </is>
      </c>
      <c r="C45" s="6" t="inlineStr">
        <is>
          <t>CH4</t>
        </is>
      </c>
      <c r="D45" s="6" t="inlineStr">
        <is>
          <t>Natural gas and petroleum systems</t>
        </is>
      </c>
      <c r="E45" s="6" t="n">
        <v>0.054316507987502</v>
      </c>
      <c r="F45" s="6" t="n"/>
      <c r="G45" s="6" t="n"/>
      <c r="H45" s="6" t="n"/>
      <c r="I45" s="6" t="n"/>
    </row>
    <row r="46" ht="15.75" customHeight="1" s="120">
      <c r="A46" s="6" t="n">
        <v>2010</v>
      </c>
      <c r="B46" s="6" t="inlineStr">
        <is>
          <t>AK</t>
        </is>
      </c>
      <c r="C46" s="6" t="inlineStr">
        <is>
          <t>CO2</t>
        </is>
      </c>
      <c r="D46" s="6" t="inlineStr">
        <is>
          <t>Natural gas and petroleum systems</t>
        </is>
      </c>
      <c r="E46" s="6" t="n">
        <v>0.140207656151485</v>
      </c>
      <c r="F46" s="6" t="n"/>
      <c r="G46" s="6" t="n"/>
      <c r="H46" s="6" t="n"/>
      <c r="I46" s="6" t="n"/>
    </row>
    <row r="47" ht="15.75" customHeight="1" s="120">
      <c r="A47" s="6" t="n">
        <v>2010</v>
      </c>
      <c r="B47" s="6" t="inlineStr">
        <is>
          <t>AL</t>
        </is>
      </c>
      <c r="C47" s="6" t="inlineStr">
        <is>
          <t>CO2</t>
        </is>
      </c>
      <c r="D47" s="6" t="inlineStr">
        <is>
          <t>Natural gas and petroleum systems</t>
        </is>
      </c>
      <c r="E47" s="6" t="n">
        <v>0.0199809007405869</v>
      </c>
      <c r="F47" s="6" t="n"/>
      <c r="G47" s="6" t="n"/>
      <c r="H47" s="6" t="n"/>
      <c r="I47" s="6" t="n"/>
    </row>
    <row r="48" ht="15.75" customHeight="1" s="120">
      <c r="A48" s="6" t="n">
        <v>2010</v>
      </c>
      <c r="B48" s="6" t="inlineStr">
        <is>
          <t>AR</t>
        </is>
      </c>
      <c r="C48" s="6" t="inlineStr">
        <is>
          <t>CO2</t>
        </is>
      </c>
      <c r="D48" s="6" t="inlineStr">
        <is>
          <t>Natural gas and petroleum systems</t>
        </is>
      </c>
      <c r="E48" s="6" t="n">
        <v>0.0158154981759116</v>
      </c>
      <c r="F48" s="6" t="n"/>
      <c r="G48" s="6" t="n"/>
      <c r="H48" s="6" t="n"/>
      <c r="I48" s="6" t="n"/>
    </row>
    <row r="49" ht="15.75" customHeight="1" s="120">
      <c r="A49" s="6" t="n">
        <v>2010</v>
      </c>
      <c r="B49" s="6" t="inlineStr">
        <is>
          <t>AZ</t>
        </is>
      </c>
      <c r="C49" s="6" t="inlineStr">
        <is>
          <t>CO2</t>
        </is>
      </c>
      <c r="D49" s="6" t="inlineStr">
        <is>
          <t>Natural gas and petroleum systems</t>
        </is>
      </c>
      <c r="E49" s="6" t="n">
        <v>0.00689697055486801</v>
      </c>
      <c r="F49" s="6" t="n"/>
      <c r="G49" s="6" t="n"/>
      <c r="H49" s="6" t="n"/>
      <c r="I49" s="6" t="n"/>
    </row>
    <row r="50" ht="15.75" customHeight="1" s="120">
      <c r="A50" s="6" t="n">
        <v>2010</v>
      </c>
      <c r="B50" s="6" t="inlineStr">
        <is>
          <t>CA</t>
        </is>
      </c>
      <c r="C50" s="6" t="inlineStr">
        <is>
          <t>CO2</t>
        </is>
      </c>
      <c r="D50" s="6" t="inlineStr">
        <is>
          <t>Natural gas and petroleum systems</t>
        </is>
      </c>
      <c r="E50" s="6" t="n">
        <v>0.122262017983928</v>
      </c>
      <c r="F50" s="6" t="n"/>
      <c r="G50" s="6" t="n"/>
      <c r="H50" s="6" t="n"/>
      <c r="I50" s="6" t="n"/>
    </row>
    <row r="51" ht="15.75" customHeight="1" s="120">
      <c r="A51" s="6" t="n">
        <v>2010</v>
      </c>
      <c r="B51" s="6" t="inlineStr">
        <is>
          <t>CO</t>
        </is>
      </c>
      <c r="C51" s="6" t="inlineStr">
        <is>
          <t>CO2</t>
        </is>
      </c>
      <c r="D51" s="6" t="inlineStr">
        <is>
          <t>Natural gas and petroleum systems</t>
        </is>
      </c>
      <c r="E51" s="6" t="n">
        <v>0.0407175344682975</v>
      </c>
      <c r="F51" s="6" t="n"/>
      <c r="G51" s="6" t="n"/>
      <c r="H51" s="6" t="n"/>
      <c r="I51" s="6" t="n"/>
    </row>
    <row r="52" ht="15.75" customHeight="1" s="120">
      <c r="A52" s="6" t="n">
        <v>2010</v>
      </c>
      <c r="B52" s="6" t="inlineStr">
        <is>
          <t>CT</t>
        </is>
      </c>
      <c r="C52" s="6" t="inlineStr">
        <is>
          <t>CO2</t>
        </is>
      </c>
      <c r="D52" s="6" t="inlineStr">
        <is>
          <t>Natural gas and petroleum systems</t>
        </is>
      </c>
      <c r="E52" s="6" t="n">
        <v>0.0008635300410846139</v>
      </c>
      <c r="F52" s="6" t="n"/>
      <c r="G52" s="6" t="n"/>
      <c r="H52" s="6" t="n"/>
      <c r="I52" s="6" t="n"/>
    </row>
    <row r="53" ht="15.75" customHeight="1" s="120">
      <c r="A53" s="6" t="n">
        <v>2010</v>
      </c>
      <c r="B53" s="6" t="inlineStr">
        <is>
          <t>FL</t>
        </is>
      </c>
      <c r="C53" s="6" t="inlineStr">
        <is>
          <t>CO2</t>
        </is>
      </c>
      <c r="D53" s="6" t="inlineStr">
        <is>
          <t>Natural gas and petroleum systems</t>
        </is>
      </c>
      <c r="E53" s="6" t="n">
        <v>0.00730663076330722</v>
      </c>
      <c r="F53" s="6" t="n"/>
      <c r="G53" s="6" t="n"/>
      <c r="H53" s="6" t="n"/>
      <c r="I53" s="6" t="n"/>
    </row>
    <row r="54" ht="15.75" customHeight="1" s="120">
      <c r="A54" s="6" t="n">
        <v>2010</v>
      </c>
      <c r="B54" s="6" t="inlineStr">
        <is>
          <t>GA</t>
        </is>
      </c>
      <c r="C54" s="6" t="inlineStr">
        <is>
          <t>CO2</t>
        </is>
      </c>
      <c r="D54" s="6" t="inlineStr">
        <is>
          <t>Natural gas and petroleum systems</t>
        </is>
      </c>
      <c r="E54" s="6" t="n">
        <v>0.0047514314459087</v>
      </c>
      <c r="F54" s="6" t="n"/>
      <c r="G54" s="6" t="n"/>
      <c r="H54" s="6" t="n"/>
      <c r="I54" s="6" t="n"/>
    </row>
    <row r="55" ht="15.75" customHeight="1" s="120">
      <c r="A55" s="6" t="n">
        <v>2010</v>
      </c>
      <c r="B55" s="6" t="inlineStr">
        <is>
          <t>HI</t>
        </is>
      </c>
      <c r="C55" s="6" t="inlineStr">
        <is>
          <t>CO2</t>
        </is>
      </c>
      <c r="D55" s="6" t="inlineStr">
        <is>
          <t>Natural gas and petroleum systems</t>
        </is>
      </c>
      <c r="E55" s="6" t="n">
        <v>0.000271167766124883</v>
      </c>
      <c r="F55" s="6" t="n"/>
      <c r="G55" s="6" t="n"/>
      <c r="H55" s="6" t="n"/>
      <c r="I55" s="6" t="n"/>
    </row>
    <row r="56" ht="15.75" customHeight="1" s="120">
      <c r="A56" s="6" t="n">
        <v>2010</v>
      </c>
      <c r="B56" s="6" t="inlineStr">
        <is>
          <t>IA</t>
        </is>
      </c>
      <c r="C56" s="6" t="inlineStr">
        <is>
          <t>CO2</t>
        </is>
      </c>
      <c r="D56" s="6" t="inlineStr">
        <is>
          <t>Natural gas and petroleum systems</t>
        </is>
      </c>
      <c r="E56" s="6" t="n">
        <v>0.00610413922798219</v>
      </c>
      <c r="F56" s="6" t="n"/>
      <c r="G56" s="6" t="n"/>
      <c r="H56" s="6" t="n"/>
      <c r="I56" s="6" t="n"/>
    </row>
    <row r="57" ht="15.75" customHeight="1" s="120">
      <c r="A57" s="6" t="n">
        <v>2010</v>
      </c>
      <c r="B57" s="6" t="inlineStr">
        <is>
          <t>ID</t>
        </is>
      </c>
      <c r="C57" s="6" t="inlineStr">
        <is>
          <t>CO2</t>
        </is>
      </c>
      <c r="D57" s="6" t="inlineStr">
        <is>
          <t>Natural gas and petroleum systems</t>
        </is>
      </c>
      <c r="E57" s="6" t="n">
        <v>0.00398350867743185</v>
      </c>
      <c r="F57" s="6" t="n"/>
      <c r="G57" s="6" t="n"/>
      <c r="H57" s="6" t="n"/>
      <c r="I57" s="6" t="n"/>
    </row>
    <row r="58" ht="15.75" customHeight="1" s="120">
      <c r="A58" s="6" t="n">
        <v>2010</v>
      </c>
      <c r="B58" s="6" t="inlineStr">
        <is>
          <t>IL</t>
        </is>
      </c>
      <c r="C58" s="6" t="inlineStr">
        <is>
          <t>CO2</t>
        </is>
      </c>
      <c r="D58" s="6" t="inlineStr">
        <is>
          <t>Natural gas and petroleum systems</t>
        </is>
      </c>
      <c r="E58" s="6" t="n">
        <v>0.0127219714686034</v>
      </c>
      <c r="F58" s="6" t="n"/>
      <c r="G58" s="6" t="n"/>
      <c r="H58" s="6" t="n"/>
      <c r="I58" s="6" t="n"/>
    </row>
    <row r="59" ht="15.75" customHeight="1" s="120">
      <c r="A59" s="6" t="n">
        <v>2010</v>
      </c>
      <c r="B59" s="6" t="inlineStr">
        <is>
          <t>IN</t>
        </is>
      </c>
      <c r="C59" s="6" t="inlineStr">
        <is>
          <t>CO2</t>
        </is>
      </c>
      <c r="D59" s="6" t="inlineStr">
        <is>
          <t>Natural gas and petroleum systems</t>
        </is>
      </c>
      <c r="E59" s="6" t="n">
        <v>0.0052665956511718</v>
      </c>
      <c r="F59" s="6" t="n"/>
      <c r="G59" s="6" t="n"/>
      <c r="H59" s="6" t="n"/>
      <c r="I59" s="6" t="n"/>
    </row>
    <row r="60" ht="15.75" customHeight="1" s="120">
      <c r="A60" s="6" t="n">
        <v>2010</v>
      </c>
      <c r="B60" s="6" t="inlineStr">
        <is>
          <t>KS</t>
        </is>
      </c>
      <c r="C60" s="6" t="inlineStr">
        <is>
          <t>CO2</t>
        </is>
      </c>
      <c r="D60" s="6" t="inlineStr">
        <is>
          <t>Natural gas and petroleum systems</t>
        </is>
      </c>
      <c r="E60" s="6" t="n">
        <v>0.0166459394845734</v>
      </c>
      <c r="F60" s="6" t="n"/>
      <c r="G60" s="6" t="n"/>
      <c r="H60" s="6" t="n"/>
      <c r="I60" s="6" t="n"/>
    </row>
    <row r="61" ht="15.75" customHeight="1" s="120">
      <c r="A61" s="6" t="n">
        <v>2010</v>
      </c>
      <c r="B61" s="6" t="inlineStr">
        <is>
          <t>KY</t>
        </is>
      </c>
      <c r="C61" s="6" t="inlineStr">
        <is>
          <t>CO2</t>
        </is>
      </c>
      <c r="D61" s="6" t="inlineStr">
        <is>
          <t>Natural gas and petroleum systems</t>
        </is>
      </c>
      <c r="E61" s="6" t="n">
        <v>0.00567791619196037</v>
      </c>
      <c r="F61" s="6" t="n"/>
      <c r="G61" s="6" t="n"/>
      <c r="H61" s="6" t="n"/>
      <c r="I61" s="6" t="n"/>
    </row>
    <row r="62" ht="15.75" customHeight="1" s="120">
      <c r="A62" s="6" t="n">
        <v>2010</v>
      </c>
      <c r="B62" s="6" t="inlineStr">
        <is>
          <t>LA</t>
        </is>
      </c>
      <c r="C62" s="6" t="inlineStr">
        <is>
          <t>CO2</t>
        </is>
      </c>
      <c r="D62" s="6" t="inlineStr">
        <is>
          <t>Natural gas and petroleum systems</t>
        </is>
      </c>
      <c r="E62" s="6" t="n">
        <v>0.08940678790245291</v>
      </c>
      <c r="F62" s="6" t="n"/>
      <c r="G62" s="6" t="n"/>
      <c r="H62" s="6" t="n"/>
      <c r="I62" s="6" t="n"/>
    </row>
    <row r="63" ht="15.75" customHeight="1" s="120">
      <c r="A63" s="6" t="n">
        <v>2010</v>
      </c>
      <c r="B63" s="6" t="inlineStr">
        <is>
          <t>MA</t>
        </is>
      </c>
      <c r="C63" s="6" t="inlineStr">
        <is>
          <t>CO2</t>
        </is>
      </c>
      <c r="D63" s="6" t="inlineStr">
        <is>
          <t>Natural gas and petroleum systems</t>
        </is>
      </c>
      <c r="E63" s="6" t="n">
        <v>0.00150472562043719</v>
      </c>
      <c r="F63" s="6" t="n"/>
      <c r="G63" s="6" t="n"/>
      <c r="H63" s="6" t="n"/>
      <c r="I63" s="6" t="n"/>
    </row>
    <row r="64" ht="15.75" customHeight="1" s="120">
      <c r="A64" s="6" t="n">
        <v>2010</v>
      </c>
      <c r="B64" s="6" t="inlineStr">
        <is>
          <t>MD</t>
        </is>
      </c>
      <c r="C64" s="6" t="inlineStr">
        <is>
          <t>CO2</t>
        </is>
      </c>
      <c r="D64" s="6" t="inlineStr">
        <is>
          <t>Natural gas and petroleum systems</t>
        </is>
      </c>
      <c r="E64" s="6" t="n">
        <v>0.003315884156425</v>
      </c>
      <c r="F64" s="6" t="n"/>
      <c r="G64" s="6" t="n"/>
      <c r="H64" s="6" t="n"/>
      <c r="I64" s="6" t="n"/>
    </row>
    <row r="65" ht="15.75" customHeight="1" s="120">
      <c r="A65" s="6" t="n">
        <v>2010</v>
      </c>
      <c r="B65" s="6" t="inlineStr">
        <is>
          <t>MI</t>
        </is>
      </c>
      <c r="C65" s="6" t="inlineStr">
        <is>
          <t>CO2</t>
        </is>
      </c>
      <c r="D65" s="6" t="inlineStr">
        <is>
          <t>Natural gas and petroleum systems</t>
        </is>
      </c>
      <c r="E65" s="6" t="n">
        <v>0.0162889762715706</v>
      </c>
      <c r="F65" s="6" t="n"/>
      <c r="G65" s="6" t="n"/>
      <c r="H65" s="6" t="n"/>
      <c r="I65" s="6" t="n"/>
    </row>
    <row r="66" ht="15.75" customHeight="1" s="120">
      <c r="A66" s="6" t="n">
        <v>2010</v>
      </c>
      <c r="B66" s="6" t="inlineStr">
        <is>
          <t>MN</t>
        </is>
      </c>
      <c r="C66" s="6" t="inlineStr">
        <is>
          <t>CO2</t>
        </is>
      </c>
      <c r="D66" s="6" t="inlineStr">
        <is>
          <t>Natural gas and petroleum systems</t>
        </is>
      </c>
      <c r="E66" s="6" t="n">
        <v>0.00747183264101203</v>
      </c>
      <c r="F66" s="6" t="n"/>
      <c r="G66" s="6" t="n"/>
      <c r="H66" s="6" t="n"/>
      <c r="I66" s="6" t="n"/>
    </row>
    <row r="67" ht="15.75" customHeight="1" s="120">
      <c r="A67" s="6" t="n">
        <v>2010</v>
      </c>
      <c r="B67" s="6" t="inlineStr">
        <is>
          <t>MO</t>
        </is>
      </c>
      <c r="C67" s="6" t="inlineStr">
        <is>
          <t>CO2</t>
        </is>
      </c>
      <c r="D67" s="6" t="inlineStr">
        <is>
          <t>Natural gas and petroleum systems</t>
        </is>
      </c>
      <c r="E67" s="6" t="n">
        <v>0.00492926709498804</v>
      </c>
      <c r="F67" s="6" t="n"/>
      <c r="G67" s="6" t="n"/>
      <c r="H67" s="6" t="n"/>
      <c r="I67" s="6" t="n"/>
    </row>
    <row r="68" ht="15.75" customHeight="1" s="120">
      <c r="A68" s="6" t="n">
        <v>2010</v>
      </c>
      <c r="B68" s="6" t="inlineStr">
        <is>
          <t>MS</t>
        </is>
      </c>
      <c r="C68" s="6" t="inlineStr">
        <is>
          <t>CO2</t>
        </is>
      </c>
      <c r="D68" s="6" t="inlineStr">
        <is>
          <t>Natural gas and petroleum systems</t>
        </is>
      </c>
      <c r="E68" s="6" t="n">
        <v>0.0158345579337218</v>
      </c>
      <c r="F68" s="6" t="n"/>
      <c r="G68" s="6" t="n"/>
      <c r="H68" s="6" t="n"/>
      <c r="I68" s="6" t="n"/>
    </row>
    <row r="69" ht="15.75" customHeight="1" s="120">
      <c r="A69" s="6" t="n">
        <v>2010</v>
      </c>
      <c r="B69" s="6" t="inlineStr">
        <is>
          <t>MT</t>
        </is>
      </c>
      <c r="C69" s="6" t="inlineStr">
        <is>
          <t>CO2</t>
        </is>
      </c>
      <c r="D69" s="6" t="inlineStr">
        <is>
          <t>Natural gas and petroleum systems</t>
        </is>
      </c>
      <c r="E69" s="6" t="n">
        <v>0.00298112196904551</v>
      </c>
      <c r="F69" s="6" t="n"/>
      <c r="G69" s="6" t="n"/>
      <c r="H69" s="6" t="n"/>
      <c r="I69" s="6" t="n"/>
    </row>
    <row r="70" ht="15.75" customHeight="1" s="120">
      <c r="A70" s="6" t="n">
        <v>2010</v>
      </c>
      <c r="B70" s="6" t="inlineStr">
        <is>
          <t>NC</t>
        </is>
      </c>
      <c r="C70" s="6" t="inlineStr">
        <is>
          <t>CO2</t>
        </is>
      </c>
      <c r="D70" s="6" t="inlineStr">
        <is>
          <t>Natural gas and petroleum systems</t>
        </is>
      </c>
      <c r="E70" s="6" t="n">
        <v>0.00372063792793455</v>
      </c>
      <c r="F70" s="6" t="n"/>
      <c r="G70" s="6" t="n"/>
      <c r="H70" s="6" t="n"/>
      <c r="I70" s="6" t="n"/>
    </row>
    <row r="71" ht="15.75" customHeight="1" s="120">
      <c r="A71" s="6" t="n">
        <v>2010</v>
      </c>
      <c r="B71" s="6" t="inlineStr">
        <is>
          <t>ND</t>
        </is>
      </c>
      <c r="C71" s="6" t="inlineStr">
        <is>
          <t>CO2</t>
        </is>
      </c>
      <c r="D71" s="6" t="inlineStr">
        <is>
          <t>Natural gas and petroleum systems</t>
        </is>
      </c>
      <c r="E71" s="6" t="n">
        <v>0.0494556681825503</v>
      </c>
      <c r="F71" s="6" t="n"/>
      <c r="G71" s="6" t="n"/>
      <c r="H71" s="6" t="n"/>
      <c r="I71" s="6" t="n"/>
    </row>
    <row r="72" ht="15.75" customHeight="1" s="120">
      <c r="A72" s="6" t="n">
        <v>2010</v>
      </c>
      <c r="B72" s="6" t="inlineStr">
        <is>
          <t>NE</t>
        </is>
      </c>
      <c r="C72" s="6" t="inlineStr">
        <is>
          <t>CO2</t>
        </is>
      </c>
      <c r="D72" s="6" t="inlineStr">
        <is>
          <t>Natural gas and petroleum systems</t>
        </is>
      </c>
      <c r="E72" s="6" t="n">
        <v>0.00391165606798193</v>
      </c>
      <c r="F72" s="6" t="n"/>
      <c r="G72" s="6" t="n"/>
      <c r="H72" s="6" t="n"/>
      <c r="I72" s="6" t="n"/>
    </row>
    <row r="73" ht="15.75" customHeight="1" s="120">
      <c r="A73" s="6" t="n">
        <v>2010</v>
      </c>
      <c r="B73" s="6" t="inlineStr">
        <is>
          <t>NM</t>
        </is>
      </c>
      <c r="C73" s="6" t="inlineStr">
        <is>
          <t>CO2</t>
        </is>
      </c>
      <c r="D73" s="6" t="inlineStr">
        <is>
          <t>Natural gas and petroleum systems</t>
        </is>
      </c>
      <c r="E73" s="6" t="n">
        <v>0.0537584516601579</v>
      </c>
      <c r="F73" s="6" t="n"/>
      <c r="G73" s="6" t="n"/>
      <c r="H73" s="6" t="n"/>
      <c r="I73" s="6" t="n"/>
    </row>
    <row r="74" ht="15.75" customHeight="1" s="120">
      <c r="A74" s="6" t="n">
        <v>2010</v>
      </c>
      <c r="B74" s="6" t="inlineStr">
        <is>
          <t>NV</t>
        </is>
      </c>
      <c r="C74" s="6" t="inlineStr">
        <is>
          <t>CO2</t>
        </is>
      </c>
      <c r="D74" s="6" t="inlineStr">
        <is>
          <t>Natural gas and petroleum systems</t>
        </is>
      </c>
      <c r="E74" s="6" t="n">
        <v>0.00174621703016568</v>
      </c>
      <c r="F74" s="6" t="n"/>
      <c r="G74" s="6" t="n"/>
      <c r="H74" s="6" t="n"/>
      <c r="I74" s="6" t="n"/>
    </row>
    <row r="75" ht="15.75" customHeight="1" s="120">
      <c r="A75" s="6" t="n">
        <v>2010</v>
      </c>
      <c r="B75" s="6" t="inlineStr">
        <is>
          <t>NY</t>
        </is>
      </c>
      <c r="C75" s="6" t="inlineStr">
        <is>
          <t>CO2</t>
        </is>
      </c>
      <c r="D75" s="6" t="inlineStr">
        <is>
          <t>Natural gas and petroleum systems</t>
        </is>
      </c>
      <c r="E75" s="6" t="n">
        <v>0.0032278313960068</v>
      </c>
      <c r="F75" s="6" t="n"/>
      <c r="G75" s="6" t="n"/>
      <c r="H75" s="6" t="n"/>
      <c r="I75" s="6" t="n"/>
    </row>
    <row r="76" ht="15.75" customHeight="1" s="120">
      <c r="A76" s="6" t="n">
        <v>2010</v>
      </c>
      <c r="B76" s="6" t="inlineStr">
        <is>
          <t>OH</t>
        </is>
      </c>
      <c r="C76" s="6" t="inlineStr">
        <is>
          <t>CO2</t>
        </is>
      </c>
      <c r="D76" s="6" t="inlineStr">
        <is>
          <t>Natural gas and petroleum systems</t>
        </is>
      </c>
      <c r="E76" s="6" t="n">
        <v>0.00570222445804217</v>
      </c>
      <c r="F76" s="6" t="n"/>
      <c r="G76" s="6" t="n"/>
      <c r="H76" s="6" t="n"/>
      <c r="I76" s="6" t="n"/>
    </row>
    <row r="77" ht="15.75" customHeight="1" s="120">
      <c r="A77" s="6" t="n">
        <v>2010</v>
      </c>
      <c r="B77" s="6" t="inlineStr">
        <is>
          <t>OK</t>
        </is>
      </c>
      <c r="C77" s="6" t="inlineStr">
        <is>
          <t>CO2</t>
        </is>
      </c>
      <c r="D77" s="6" t="inlineStr">
        <is>
          <t>Natural gas and petroleum systems</t>
        </is>
      </c>
      <c r="E77" s="6" t="n">
        <v>0.0253153968504207</v>
      </c>
      <c r="F77" s="6" t="n"/>
      <c r="G77" s="6" t="n"/>
      <c r="H77" s="6" t="n"/>
      <c r="I77" s="6" t="n"/>
    </row>
    <row r="78" ht="15.75" customHeight="1" s="120">
      <c r="A78" s="6" t="n">
        <v>2010</v>
      </c>
      <c r="B78" s="6" t="inlineStr">
        <is>
          <t>OR</t>
        </is>
      </c>
      <c r="C78" s="6" t="inlineStr">
        <is>
          <t>CO2</t>
        </is>
      </c>
      <c r="D78" s="6" t="inlineStr">
        <is>
          <t>Natural gas and petroleum systems</t>
        </is>
      </c>
      <c r="E78" s="6" t="n">
        <v>0.00344371271522175</v>
      </c>
      <c r="F78" s="6" t="n"/>
      <c r="G78" s="6" t="n"/>
      <c r="H78" s="6" t="n"/>
      <c r="I78" s="6" t="n"/>
    </row>
    <row r="79" ht="15.75" customHeight="1" s="120">
      <c r="A79" s="6" t="n">
        <v>2010</v>
      </c>
      <c r="B79" s="6" t="inlineStr">
        <is>
          <t>PA</t>
        </is>
      </c>
      <c r="C79" s="6" t="inlineStr">
        <is>
          <t>CO2</t>
        </is>
      </c>
      <c r="D79" s="6" t="inlineStr">
        <is>
          <t>Natural gas and petroleum systems</t>
        </is>
      </c>
      <c r="E79" s="6" t="n">
        <v>0.0175735491832104</v>
      </c>
      <c r="F79" s="6" t="n"/>
      <c r="G79" s="6" t="n"/>
      <c r="H79" s="6" t="n"/>
      <c r="I79" s="6" t="n"/>
    </row>
    <row r="80" ht="15.75" customHeight="1" s="120">
      <c r="A80" s="6" t="n">
        <v>2010</v>
      </c>
      <c r="B80" s="6" t="inlineStr">
        <is>
          <t>RI</t>
        </is>
      </c>
      <c r="C80" s="6" t="inlineStr">
        <is>
          <t>CO2</t>
        </is>
      </c>
      <c r="D80" s="6" t="inlineStr">
        <is>
          <t>Natural gas and petroleum systems</t>
        </is>
      </c>
      <c r="E80" s="6" t="n">
        <v>0.000367107343413764</v>
      </c>
      <c r="F80" s="6" t="n"/>
      <c r="G80" s="6" t="n"/>
      <c r="H80" s="6" t="n"/>
      <c r="I80" s="6" t="n"/>
    </row>
    <row r="81" ht="15.75" customHeight="1" s="120">
      <c r="A81" s="6" t="n">
        <v>2010</v>
      </c>
      <c r="B81" s="6" t="inlineStr">
        <is>
          <t>SC</t>
        </is>
      </c>
      <c r="C81" s="6" t="inlineStr">
        <is>
          <t>CO2</t>
        </is>
      </c>
      <c r="D81" s="6" t="inlineStr">
        <is>
          <t>Natural gas and petroleum systems</t>
        </is>
      </c>
      <c r="E81" s="6" t="n">
        <v>0.00177263382304666</v>
      </c>
      <c r="F81" s="6" t="n"/>
      <c r="G81" s="6" t="n"/>
      <c r="H81" s="6" t="n"/>
      <c r="I81" s="6" t="n"/>
    </row>
    <row r="82" ht="15.75" customHeight="1" s="120">
      <c r="A82" s="6" t="n">
        <v>2010</v>
      </c>
      <c r="B82" s="6" t="inlineStr">
        <is>
          <t>TN</t>
        </is>
      </c>
      <c r="C82" s="6" t="inlineStr">
        <is>
          <t>CO2</t>
        </is>
      </c>
      <c r="D82" s="6" t="inlineStr">
        <is>
          <t>Natural gas and petroleum systems</t>
        </is>
      </c>
      <c r="E82" s="6" t="n">
        <v>0.00378036117831263</v>
      </c>
      <c r="F82" s="6" t="n"/>
      <c r="G82" s="6" t="n"/>
      <c r="H82" s="6" t="n"/>
      <c r="I82" s="6" t="n"/>
    </row>
    <row r="83" ht="15.75" customHeight="1" s="120">
      <c r="A83" s="6" t="n">
        <v>2010</v>
      </c>
      <c r="B83" s="6" t="inlineStr">
        <is>
          <t>TX</t>
        </is>
      </c>
      <c r="C83" s="6" t="inlineStr">
        <is>
          <t>CO2</t>
        </is>
      </c>
      <c r="D83" s="6" t="inlineStr">
        <is>
          <t>Natural gas and petroleum systems</t>
        </is>
      </c>
      <c r="E83" s="6" t="n">
        <v>0.188591416246687</v>
      </c>
      <c r="F83" s="6" t="n"/>
      <c r="G83" s="6" t="n"/>
      <c r="H83" s="6" t="n"/>
      <c r="I83" s="6" t="n"/>
    </row>
    <row r="84" ht="15.75" customHeight="1" s="120">
      <c r="A84" s="6" t="n">
        <v>2010</v>
      </c>
      <c r="B84" s="6" t="inlineStr">
        <is>
          <t>UT</t>
        </is>
      </c>
      <c r="C84" s="6" t="inlineStr">
        <is>
          <t>CO2</t>
        </is>
      </c>
      <c r="D84" s="6" t="inlineStr">
        <is>
          <t>Natural gas and petroleum systems</t>
        </is>
      </c>
      <c r="E84" s="6" t="n">
        <v>0.00917513912006343</v>
      </c>
      <c r="F84" s="6" t="n"/>
      <c r="G84" s="6" t="n"/>
      <c r="H84" s="6" t="n"/>
      <c r="I84" s="6" t="n"/>
    </row>
    <row r="85" ht="15.75" customHeight="1" s="120">
      <c r="A85" s="6" t="n">
        <v>2010</v>
      </c>
      <c r="B85" s="6" t="inlineStr">
        <is>
          <t>VA</t>
        </is>
      </c>
      <c r="C85" s="6" t="inlineStr">
        <is>
          <t>CO2</t>
        </is>
      </c>
      <c r="D85" s="6" t="inlineStr">
        <is>
          <t>Natural gas and petroleum systems</t>
        </is>
      </c>
      <c r="E85" s="6" t="n">
        <v>0.00451258942160195</v>
      </c>
      <c r="F85" s="6" t="n"/>
      <c r="G85" s="6" t="n"/>
      <c r="H85" s="6" t="n"/>
      <c r="I85" s="6" t="n"/>
    </row>
    <row r="86" ht="15.75" customHeight="1" s="120">
      <c r="A86" s="6" t="n">
        <v>2010</v>
      </c>
      <c r="B86" s="6" t="inlineStr">
        <is>
          <t>WA</t>
        </is>
      </c>
      <c r="C86" s="6" t="inlineStr">
        <is>
          <t>CO2</t>
        </is>
      </c>
      <c r="D86" s="6" t="inlineStr">
        <is>
          <t>Natural gas and petroleum systems</t>
        </is>
      </c>
      <c r="E86" s="6" t="n">
        <v>0.00317284402330987</v>
      </c>
      <c r="F86" s="6" t="n"/>
      <c r="G86" s="6" t="n"/>
      <c r="H86" s="6" t="n"/>
      <c r="I86" s="6" t="n"/>
    </row>
    <row r="87" ht="15.75" customHeight="1" s="120">
      <c r="A87" s="6" t="n">
        <v>2010</v>
      </c>
      <c r="B87" s="6" t="inlineStr">
        <is>
          <t>WI</t>
        </is>
      </c>
      <c r="C87" s="6" t="inlineStr">
        <is>
          <t>CO2</t>
        </is>
      </c>
      <c r="D87" s="6" t="inlineStr">
        <is>
          <t>Natural gas and petroleum systems</t>
        </is>
      </c>
      <c r="E87" s="6" t="n">
        <v>0.000538655168577233</v>
      </c>
      <c r="F87" s="6" t="n"/>
      <c r="G87" s="6" t="n"/>
      <c r="H87" s="6" t="n"/>
      <c r="I87" s="6" t="n"/>
    </row>
    <row r="88" ht="15.75" customHeight="1" s="120">
      <c r="A88" s="6" t="n">
        <v>2010</v>
      </c>
      <c r="B88" s="6" t="inlineStr">
        <is>
          <t>WV</t>
        </is>
      </c>
      <c r="C88" s="6" t="inlineStr">
        <is>
          <t>CO2</t>
        </is>
      </c>
      <c r="D88" s="6" t="inlineStr">
        <is>
          <t>Natural gas and petroleum systems</t>
        </is>
      </c>
      <c r="E88" s="6" t="n">
        <v>0.00314049124451588</v>
      </c>
      <c r="F88" s="6" t="n"/>
      <c r="G88" s="6" t="n"/>
      <c r="H88" s="6" t="n"/>
      <c r="I88" s="6" t="n"/>
    </row>
    <row r="89" ht="15.75" customHeight="1" s="120">
      <c r="A89" s="6" t="n">
        <v>2010</v>
      </c>
      <c r="B89" s="6" t="inlineStr">
        <is>
          <t>WY</t>
        </is>
      </c>
      <c r="C89" s="6" t="inlineStr">
        <is>
          <t>CO2</t>
        </is>
      </c>
      <c r="D89" s="6" t="inlineStr">
        <is>
          <t>Natural gas and petroleum systems</t>
        </is>
      </c>
      <c r="E89" s="6" t="n">
        <v>0.0658868545758987</v>
      </c>
      <c r="F89" s="6" t="n"/>
      <c r="G89" s="6" t="n"/>
      <c r="H89" s="6" t="n"/>
      <c r="I89" s="6" t="n"/>
    </row>
    <row r="90" ht="15.75" customHeight="1" s="120">
      <c r="A90" s="6" t="n">
        <v>2010</v>
      </c>
      <c r="B90" s="6" t="inlineStr">
        <is>
          <t>AK</t>
        </is>
      </c>
      <c r="C90" s="6" t="inlineStr">
        <is>
          <t>N2O</t>
        </is>
      </c>
      <c r="D90" s="6" t="inlineStr">
        <is>
          <t>Natural gas and petroleum systems</t>
        </is>
      </c>
      <c r="E90" s="6" t="n">
        <v>0.120966224383015</v>
      </c>
      <c r="F90" s="6" t="n"/>
      <c r="G90" s="6" t="n"/>
      <c r="H90" s="6" t="n"/>
      <c r="I90" s="6" t="n"/>
    </row>
    <row r="91" ht="15.75" customHeight="1" s="120">
      <c r="A91" s="6" t="n">
        <v>2010</v>
      </c>
      <c r="B91" s="6" t="inlineStr">
        <is>
          <t>AL</t>
        </is>
      </c>
      <c r="C91" s="6" t="inlineStr">
        <is>
          <t>N2O</t>
        </is>
      </c>
      <c r="D91" s="6" t="inlineStr">
        <is>
          <t>Natural gas and petroleum systems</t>
        </is>
      </c>
      <c r="E91" s="6" t="n">
        <v>0.0167453892600396</v>
      </c>
      <c r="F91" s="6" t="n"/>
      <c r="G91" s="6" t="n"/>
      <c r="H91" s="6" t="n"/>
      <c r="I91" s="6" t="n"/>
    </row>
    <row r="92" ht="15.75" customHeight="1" s="120">
      <c r="A92" s="6" t="n">
        <v>2010</v>
      </c>
      <c r="B92" s="6" t="inlineStr">
        <is>
          <t>AR</t>
        </is>
      </c>
      <c r="C92" s="6" t="inlineStr">
        <is>
          <t>N2O</t>
        </is>
      </c>
      <c r="D92" s="6" t="inlineStr">
        <is>
          <t>Natural gas and petroleum systems</t>
        </is>
      </c>
      <c r="E92" s="6" t="n">
        <v>0.0130805382231093</v>
      </c>
      <c r="F92" s="6" t="n"/>
      <c r="G92" s="6" t="n"/>
      <c r="H92" s="6" t="n"/>
      <c r="I92" s="6" t="n"/>
    </row>
    <row r="93" ht="15.75" customHeight="1" s="120">
      <c r="A93" s="6" t="n">
        <v>2010</v>
      </c>
      <c r="B93" s="6" t="inlineStr">
        <is>
          <t>AZ</t>
        </is>
      </c>
      <c r="C93" s="6" t="inlineStr">
        <is>
          <t>N2O</t>
        </is>
      </c>
      <c r="D93" s="6" t="inlineStr">
        <is>
          <t>Natural gas and petroleum systems</t>
        </is>
      </c>
      <c r="E93" s="6" t="n">
        <v>0.00570901188634508</v>
      </c>
      <c r="F93" s="6" t="n"/>
      <c r="G93" s="6" t="n"/>
      <c r="H93" s="6" t="n"/>
      <c r="I93" s="6" t="n"/>
    </row>
    <row r="94" ht="15.75" customHeight="1" s="120">
      <c r="A94" s="6" t="n">
        <v>2010</v>
      </c>
      <c r="B94" s="6" t="inlineStr">
        <is>
          <t>CA</t>
        </is>
      </c>
      <c r="C94" s="6" t="inlineStr">
        <is>
          <t>N2O</t>
        </is>
      </c>
      <c r="D94" s="6" t="inlineStr">
        <is>
          <t>Natural gas and petroleum systems</t>
        </is>
      </c>
      <c r="E94" s="6" t="n">
        <v>0.09809636671332379</v>
      </c>
      <c r="F94" s="6" t="n"/>
      <c r="G94" s="6" t="n"/>
      <c r="H94" s="6" t="n"/>
      <c r="I94" s="6" t="n"/>
    </row>
    <row r="95" ht="15.75" customHeight="1" s="120">
      <c r="A95" s="6" t="n">
        <v>2010</v>
      </c>
      <c r="B95" s="6" t="inlineStr">
        <is>
          <t>CO</t>
        </is>
      </c>
      <c r="C95" s="6" t="inlineStr">
        <is>
          <t>N2O</t>
        </is>
      </c>
      <c r="D95" s="6" t="inlineStr">
        <is>
          <t>Natural gas and petroleum systems</t>
        </is>
      </c>
      <c r="E95" s="6" t="n">
        <v>0.0354565188765498</v>
      </c>
      <c r="F95" s="6" t="n"/>
      <c r="G95" s="6" t="n"/>
      <c r="H95" s="6" t="n"/>
      <c r="I95" s="6" t="n"/>
    </row>
    <row r="96" ht="15.75" customHeight="1" s="120">
      <c r="A96" s="6" t="n">
        <v>2010</v>
      </c>
      <c r="B96" s="6" t="inlineStr">
        <is>
          <t>CT</t>
        </is>
      </c>
      <c r="C96" s="6" t="inlineStr">
        <is>
          <t>N2O</t>
        </is>
      </c>
      <c r="D96" s="6" t="inlineStr">
        <is>
          <t>Natural gas and petroleum systems</t>
        </is>
      </c>
      <c r="E96" s="6" t="n">
        <v>0.000705784436498706</v>
      </c>
      <c r="F96" s="6" t="n"/>
      <c r="G96" s="6" t="n"/>
      <c r="H96" s="6" t="n"/>
      <c r="I96" s="6" t="n"/>
    </row>
    <row r="97" ht="15.75" customHeight="1" s="120">
      <c r="A97" s="6" t="n">
        <v>2010</v>
      </c>
      <c r="B97" s="6" t="inlineStr">
        <is>
          <t>FL</t>
        </is>
      </c>
      <c r="C97" s="6" t="inlineStr">
        <is>
          <t>N2O</t>
        </is>
      </c>
      <c r="D97" s="6" t="inlineStr">
        <is>
          <t>Natural gas and petroleum systems</t>
        </is>
      </c>
      <c r="E97" s="6" t="n">
        <v>0.00608020221961477</v>
      </c>
      <c r="F97" s="6" t="n"/>
      <c r="G97" s="6" t="n"/>
      <c r="H97" s="6" t="n"/>
      <c r="I97" s="6" t="n"/>
    </row>
    <row r="98" ht="15.75" customHeight="1" s="120">
      <c r="A98" s="6" t="n">
        <v>2010</v>
      </c>
      <c r="B98" s="6" t="inlineStr">
        <is>
          <t>GA</t>
        </is>
      </c>
      <c r="C98" s="6" t="inlineStr">
        <is>
          <t>N2O</t>
        </is>
      </c>
      <c r="D98" s="6" t="inlineStr">
        <is>
          <t>Natural gas and petroleum systems</t>
        </is>
      </c>
      <c r="E98" s="6" t="n">
        <v>0.00390534054862617</v>
      </c>
      <c r="F98" s="6" t="n"/>
      <c r="G98" s="6" t="n"/>
      <c r="H98" s="6" t="n"/>
      <c r="I98" s="6" t="n"/>
    </row>
    <row r="99" ht="15.75" customHeight="1" s="120">
      <c r="A99" s="6" t="n">
        <v>2010</v>
      </c>
      <c r="B99" s="6" t="inlineStr">
        <is>
          <t>HI</t>
        </is>
      </c>
      <c r="C99" s="6" t="inlineStr">
        <is>
          <t>N2O</t>
        </is>
      </c>
      <c r="D99" s="6" t="inlineStr">
        <is>
          <t>Natural gas and petroleum systems</t>
        </is>
      </c>
      <c r="E99" s="6" t="n">
        <v>0.0005698555820619179</v>
      </c>
      <c r="F99" s="6" t="n"/>
      <c r="G99" s="6" t="n"/>
      <c r="H99" s="6" t="n"/>
      <c r="I99" s="6" t="n"/>
    </row>
    <row r="100" ht="15.75" customHeight="1" s="120">
      <c r="A100" s="6" t="n">
        <v>2010</v>
      </c>
      <c r="B100" s="6" t="inlineStr">
        <is>
          <t>IA</t>
        </is>
      </c>
      <c r="C100" s="6" t="inlineStr">
        <is>
          <t>N2O</t>
        </is>
      </c>
      <c r="D100" s="6" t="inlineStr">
        <is>
          <t>Natural gas and petroleum systems</t>
        </is>
      </c>
      <c r="E100" s="6" t="n">
        <v>0.00505027974561296</v>
      </c>
      <c r="F100" s="6" t="n"/>
      <c r="G100" s="6" t="n"/>
      <c r="H100" s="6" t="n"/>
      <c r="I100" s="6" t="n"/>
    </row>
    <row r="101" ht="15.75" customHeight="1" s="120">
      <c r="A101" s="6" t="n">
        <v>2010</v>
      </c>
      <c r="B101" s="6" t="inlineStr">
        <is>
          <t>ID</t>
        </is>
      </c>
      <c r="C101" s="6" t="inlineStr">
        <is>
          <t>N2O</t>
        </is>
      </c>
      <c r="D101" s="6" t="inlineStr">
        <is>
          <t>Natural gas and petroleum systems</t>
        </is>
      </c>
      <c r="E101" s="6" t="n">
        <v>0.00330411676938653</v>
      </c>
      <c r="F101" s="6" t="n"/>
      <c r="G101" s="6" t="n"/>
      <c r="H101" s="6" t="n"/>
      <c r="I101" s="6" t="n"/>
    </row>
    <row r="102" ht="15.75" customHeight="1" s="120">
      <c r="A102" s="6" t="n">
        <v>2010</v>
      </c>
      <c r="B102" s="6" t="inlineStr">
        <is>
          <t>IL</t>
        </is>
      </c>
      <c r="C102" s="6" t="inlineStr">
        <is>
          <t>N2O</t>
        </is>
      </c>
      <c r="D102" s="6" t="inlineStr">
        <is>
          <t>Natural gas and petroleum systems</t>
        </is>
      </c>
      <c r="E102" s="6" t="n">
        <v>0.0104665217916326</v>
      </c>
      <c r="F102" s="6" t="n"/>
      <c r="G102" s="6" t="n"/>
      <c r="H102" s="6" t="n"/>
      <c r="I102" s="6" t="n"/>
    </row>
    <row r="103" ht="15.75" customHeight="1" s="120">
      <c r="A103" s="6" t="n">
        <v>2010</v>
      </c>
      <c r="B103" s="6" t="inlineStr">
        <is>
          <t>IN</t>
        </is>
      </c>
      <c r="C103" s="6" t="inlineStr">
        <is>
          <t>N2O</t>
        </is>
      </c>
      <c r="D103" s="6" t="inlineStr">
        <is>
          <t>Natural gas and petroleum systems</t>
        </is>
      </c>
      <c r="E103" s="6" t="n">
        <v>0.00443337186778446</v>
      </c>
      <c r="F103" s="6" t="n"/>
      <c r="G103" s="6" t="n"/>
      <c r="H103" s="6" t="n"/>
      <c r="I103" s="6" t="n"/>
    </row>
    <row r="104" ht="15.75" customHeight="1" s="120">
      <c r="A104" s="6" t="n">
        <v>2010</v>
      </c>
      <c r="B104" s="6" t="inlineStr">
        <is>
          <t>KS</t>
        </is>
      </c>
      <c r="C104" s="6" t="inlineStr">
        <is>
          <t>N2O</t>
        </is>
      </c>
      <c r="D104" s="6" t="inlineStr">
        <is>
          <t>Natural gas and petroleum systems</t>
        </is>
      </c>
      <c r="E104" s="6" t="n">
        <v>0.0139065674154559</v>
      </c>
      <c r="F104" s="6" t="n"/>
      <c r="G104" s="6" t="n"/>
      <c r="H104" s="6" t="n"/>
      <c r="I104" s="6" t="n"/>
    </row>
    <row r="105" ht="15.75" customHeight="1" s="120">
      <c r="A105" s="6" t="n">
        <v>2010</v>
      </c>
      <c r="B105" s="6" t="inlineStr">
        <is>
          <t>KY</t>
        </is>
      </c>
      <c r="C105" s="6" t="inlineStr">
        <is>
          <t>N2O</t>
        </is>
      </c>
      <c r="D105" s="6" t="inlineStr">
        <is>
          <t>Natural gas and petroleum systems</t>
        </is>
      </c>
      <c r="E105" s="6" t="n">
        <v>0.00468954547806917</v>
      </c>
      <c r="F105" s="6" t="n"/>
      <c r="G105" s="6" t="n"/>
      <c r="H105" s="6" t="n"/>
      <c r="I105" s="6" t="n"/>
    </row>
    <row r="106" ht="15.75" customHeight="1" s="120">
      <c r="A106" s="6" t="n">
        <v>2010</v>
      </c>
      <c r="B106" s="6" t="inlineStr">
        <is>
          <t>LA</t>
        </is>
      </c>
      <c r="C106" s="6" t="inlineStr">
        <is>
          <t>N2O</t>
        </is>
      </c>
      <c r="D106" s="6" t="inlineStr">
        <is>
          <t>Natural gas and petroleum systems</t>
        </is>
      </c>
      <c r="E106" s="6" t="n">
        <v>0.229578607110871</v>
      </c>
      <c r="F106" s="6" t="n"/>
      <c r="G106" s="6" t="n"/>
      <c r="H106" s="6" t="n"/>
      <c r="I106" s="6" t="n"/>
    </row>
    <row r="107" ht="15.75" customHeight="1" s="120">
      <c r="A107" s="6" t="n">
        <v>2010</v>
      </c>
      <c r="B107" s="6" t="inlineStr">
        <is>
          <t>MA</t>
        </is>
      </c>
      <c r="C107" s="6" t="inlineStr">
        <is>
          <t>N2O</t>
        </is>
      </c>
      <c r="D107" s="6" t="inlineStr">
        <is>
          <t>Natural gas and petroleum systems</t>
        </is>
      </c>
      <c r="E107" s="6" t="n">
        <v>0.00124949985424585</v>
      </c>
      <c r="F107" s="6" t="n"/>
      <c r="G107" s="6" t="n"/>
      <c r="H107" s="6" t="n"/>
      <c r="I107" s="6" t="n"/>
    </row>
    <row r="108" ht="15.75" customHeight="1" s="120">
      <c r="A108" s="6" t="n">
        <v>2010</v>
      </c>
      <c r="B108" s="6" t="inlineStr">
        <is>
          <t>MD</t>
        </is>
      </c>
      <c r="C108" s="6" t="inlineStr">
        <is>
          <t>N2O</t>
        </is>
      </c>
      <c r="D108" s="6" t="inlineStr">
        <is>
          <t>Natural gas and petroleum systems</t>
        </is>
      </c>
      <c r="E108" s="6" t="n">
        <v>0.00303748709337591</v>
      </c>
      <c r="F108" s="6" t="n"/>
      <c r="G108" s="6" t="n"/>
      <c r="H108" s="6" t="n"/>
      <c r="I108" s="6" t="n"/>
    </row>
    <row r="109" ht="15.75" customHeight="1" s="120">
      <c r="A109" s="6" t="n">
        <v>2010</v>
      </c>
      <c r="B109" s="6" t="inlineStr">
        <is>
          <t>MI</t>
        </is>
      </c>
      <c r="C109" s="6" t="inlineStr">
        <is>
          <t>N2O</t>
        </is>
      </c>
      <c r="D109" s="6" t="inlineStr">
        <is>
          <t>Natural gas and petroleum systems</t>
        </is>
      </c>
      <c r="E109" s="6" t="n">
        <v>0.0181935543630777</v>
      </c>
      <c r="F109" s="6" t="n"/>
      <c r="G109" s="6" t="n"/>
      <c r="H109" s="6" t="n"/>
      <c r="I109" s="6" t="n"/>
    </row>
    <row r="110" ht="15.75" customHeight="1" s="120">
      <c r="A110" s="6" t="n">
        <v>2010</v>
      </c>
      <c r="B110" s="6" t="inlineStr">
        <is>
          <t>MN</t>
        </is>
      </c>
      <c r="C110" s="6" t="inlineStr">
        <is>
          <t>N2O</t>
        </is>
      </c>
      <c r="D110" s="6" t="inlineStr">
        <is>
          <t>Natural gas and petroleum systems</t>
        </is>
      </c>
      <c r="E110" s="6" t="n">
        <v>0.00617430681114793</v>
      </c>
      <c r="F110" s="6" t="n"/>
      <c r="G110" s="6" t="n"/>
      <c r="H110" s="6" t="n"/>
      <c r="I110" s="6" t="n"/>
    </row>
    <row r="111" ht="15.75" customHeight="1" s="120">
      <c r="A111" s="6" t="n">
        <v>2010</v>
      </c>
      <c r="B111" s="6" t="inlineStr">
        <is>
          <t>MO</t>
        </is>
      </c>
      <c r="C111" s="6" t="inlineStr">
        <is>
          <t>N2O</t>
        </is>
      </c>
      <c r="D111" s="6" t="inlineStr">
        <is>
          <t>Natural gas and petroleum systems</t>
        </is>
      </c>
      <c r="E111" s="6" t="n">
        <v>0.00392625268007798</v>
      </c>
      <c r="F111" s="6" t="n"/>
      <c r="G111" s="6" t="n"/>
      <c r="H111" s="6" t="n"/>
      <c r="I111" s="6" t="n"/>
    </row>
    <row r="112" ht="15.75" customHeight="1" s="120">
      <c r="A112" s="6" t="n">
        <v>2010</v>
      </c>
      <c r="B112" s="6" t="inlineStr">
        <is>
          <t>MS</t>
        </is>
      </c>
      <c r="C112" s="6" t="inlineStr">
        <is>
          <t>N2O</t>
        </is>
      </c>
      <c r="D112" s="6" t="inlineStr">
        <is>
          <t>Natural gas and petroleum systems</t>
        </is>
      </c>
      <c r="E112" s="6" t="n">
        <v>0.0131066783874241</v>
      </c>
      <c r="F112" s="6" t="n"/>
      <c r="G112" s="6" t="n"/>
      <c r="H112" s="6" t="n"/>
      <c r="I112" s="6" t="n"/>
    </row>
    <row r="113" ht="15.75" customHeight="1" s="120">
      <c r="A113" s="6" t="n">
        <v>2010</v>
      </c>
      <c r="B113" s="6" t="inlineStr">
        <is>
          <t>MT</t>
        </is>
      </c>
      <c r="C113" s="6" t="inlineStr">
        <is>
          <t>N2O</t>
        </is>
      </c>
      <c r="D113" s="6" t="inlineStr">
        <is>
          <t>Natural gas and petroleum systems</t>
        </is>
      </c>
      <c r="E113" s="6" t="n">
        <v>0.00246763151131399</v>
      </c>
      <c r="F113" s="6" t="n"/>
      <c r="G113" s="6" t="n"/>
      <c r="H113" s="6" t="n"/>
      <c r="I113" s="6" t="n"/>
    </row>
    <row r="114" ht="15.75" customHeight="1" s="120">
      <c r="A114" s="6" t="n">
        <v>2010</v>
      </c>
      <c r="B114" s="6" t="inlineStr">
        <is>
          <t>NC</t>
        </is>
      </c>
      <c r="C114" s="6" t="inlineStr">
        <is>
          <t>N2O</t>
        </is>
      </c>
      <c r="D114" s="6" t="inlineStr">
        <is>
          <t>Natural gas and petroleum systems</t>
        </is>
      </c>
      <c r="E114" s="6" t="n">
        <v>0.00303225906051295</v>
      </c>
      <c r="F114" s="6" t="n"/>
      <c r="G114" s="6" t="n"/>
      <c r="H114" s="6" t="n"/>
      <c r="I114" s="6" t="n"/>
    </row>
    <row r="115" ht="15.75" customHeight="1" s="120">
      <c r="A115" s="6" t="n">
        <v>2010</v>
      </c>
      <c r="B115" s="6" t="inlineStr">
        <is>
          <t>ND</t>
        </is>
      </c>
      <c r="C115" s="6" t="inlineStr">
        <is>
          <t>N2O</t>
        </is>
      </c>
      <c r="D115" s="6" t="inlineStr">
        <is>
          <t>Natural gas and petroleum systems</t>
        </is>
      </c>
      <c r="E115" s="6" t="n">
        <v>0.0124584023124179</v>
      </c>
      <c r="F115" s="6" t="n"/>
      <c r="G115" s="6" t="n"/>
      <c r="H115" s="6" t="n"/>
      <c r="I115" s="6" t="n"/>
    </row>
    <row r="116" ht="15.75" customHeight="1" s="120">
      <c r="A116" s="6" t="n">
        <v>2010</v>
      </c>
      <c r="B116" s="6" t="inlineStr">
        <is>
          <t>NE</t>
        </is>
      </c>
      <c r="C116" s="6" t="inlineStr">
        <is>
          <t>N2O</t>
        </is>
      </c>
      <c r="D116" s="6" t="inlineStr">
        <is>
          <t>Natural gas and petroleum systems</t>
        </is>
      </c>
      <c r="E116" s="6" t="n">
        <v>0.00322569627644223</v>
      </c>
      <c r="F116" s="6" t="n"/>
      <c r="G116" s="6" t="n"/>
      <c r="H116" s="6" t="n"/>
      <c r="I116" s="6" t="n"/>
    </row>
    <row r="117" ht="15.75" customHeight="1" s="120">
      <c r="A117" s="6" t="n">
        <v>2010</v>
      </c>
      <c r="B117" s="6" t="inlineStr">
        <is>
          <t>NM</t>
        </is>
      </c>
      <c r="C117" s="6" t="inlineStr">
        <is>
          <t>N2O</t>
        </is>
      </c>
      <c r="D117" s="6" t="inlineStr">
        <is>
          <t>Natural gas and petroleum systems</t>
        </is>
      </c>
      <c r="E117" s="6" t="n">
        <v>0.0468379464191993</v>
      </c>
      <c r="F117" s="6" t="n"/>
      <c r="G117" s="6" t="n"/>
      <c r="H117" s="6" t="n"/>
      <c r="I117" s="6" t="n"/>
    </row>
    <row r="118" ht="15.75" customHeight="1" s="120">
      <c r="A118" s="6" t="n">
        <v>2010</v>
      </c>
      <c r="B118" s="6" t="inlineStr">
        <is>
          <t>NV</t>
        </is>
      </c>
      <c r="C118" s="6" t="inlineStr">
        <is>
          <t>N2O</t>
        </is>
      </c>
      <c r="D118" s="6" t="inlineStr">
        <is>
          <t>Natural gas and petroleum systems</t>
        </is>
      </c>
      <c r="E118" s="6" t="n">
        <v>0.00143770903731217</v>
      </c>
      <c r="F118" s="6" t="n"/>
      <c r="G118" s="6" t="n"/>
      <c r="H118" s="6" t="n"/>
      <c r="I118" s="6" t="n"/>
    </row>
    <row r="119" ht="15.75" customHeight="1" s="120">
      <c r="A119" s="6" t="n">
        <v>2010</v>
      </c>
      <c r="B119" s="6" t="inlineStr">
        <is>
          <t>NY</t>
        </is>
      </c>
      <c r="C119" s="6" t="inlineStr">
        <is>
          <t>N2O</t>
        </is>
      </c>
      <c r="D119" s="6" t="inlineStr">
        <is>
          <t>Natural gas and petroleum systems</t>
        </is>
      </c>
      <c r="E119" s="6" t="n">
        <v>0.00267675282583212</v>
      </c>
      <c r="F119" s="6" t="n"/>
      <c r="G119" s="6" t="n"/>
      <c r="H119" s="6" t="n"/>
      <c r="I119" s="6" t="n"/>
    </row>
    <row r="120" ht="15.75" customHeight="1" s="120">
      <c r="A120" s="6" t="n">
        <v>2010</v>
      </c>
      <c r="B120" s="6" t="inlineStr">
        <is>
          <t>OH</t>
        </is>
      </c>
      <c r="C120" s="6" t="inlineStr">
        <is>
          <t>N2O</t>
        </is>
      </c>
      <c r="D120" s="6" t="inlineStr">
        <is>
          <t>Natural gas and petroleum systems</t>
        </is>
      </c>
      <c r="E120" s="6" t="n">
        <v>0.00475750990528757</v>
      </c>
      <c r="F120" s="6" t="n"/>
      <c r="G120" s="6" t="n"/>
      <c r="H120" s="6" t="n"/>
      <c r="I120" s="6" t="n"/>
    </row>
    <row r="121" ht="15.75" customHeight="1" s="120">
      <c r="A121" s="6" t="n">
        <v>2010</v>
      </c>
      <c r="B121" s="6" t="inlineStr">
        <is>
          <t>OK</t>
        </is>
      </c>
      <c r="C121" s="6" t="inlineStr">
        <is>
          <t>N2O</t>
        </is>
      </c>
      <c r="D121" s="6" t="inlineStr">
        <is>
          <t>Natural gas and petroleum systems</t>
        </is>
      </c>
      <c r="E121" s="6" t="n">
        <v>0.025789886112949</v>
      </c>
      <c r="F121" s="6" t="n"/>
      <c r="G121" s="6" t="n"/>
      <c r="H121" s="6" t="n"/>
      <c r="I121" s="6" t="n"/>
    </row>
    <row r="122" ht="15.75" customHeight="1" s="120">
      <c r="A122" s="6" t="n">
        <v>2010</v>
      </c>
      <c r="B122" s="6" t="inlineStr">
        <is>
          <t>OR</t>
        </is>
      </c>
      <c r="C122" s="6" t="inlineStr">
        <is>
          <t>N2O</t>
        </is>
      </c>
      <c r="D122" s="6" t="inlineStr">
        <is>
          <t>Natural gas and petroleum systems</t>
        </is>
      </c>
      <c r="E122" s="6" t="n">
        <v>0.00283882184458368</v>
      </c>
      <c r="F122" s="6" t="n"/>
      <c r="G122" s="6" t="n"/>
      <c r="H122" s="6" t="n"/>
      <c r="I122" s="6" t="n"/>
    </row>
    <row r="123" ht="15.75" customHeight="1" s="120">
      <c r="A123" s="6" t="n">
        <v>2010</v>
      </c>
      <c r="B123" s="6" t="inlineStr">
        <is>
          <t>PA</t>
        </is>
      </c>
      <c r="C123" s="6" t="inlineStr">
        <is>
          <t>N2O</t>
        </is>
      </c>
      <c r="D123" s="6" t="inlineStr">
        <is>
          <t>Natural gas and petroleum systems</t>
        </is>
      </c>
      <c r="E123" s="6" t="n">
        <v>0.0144973351289697</v>
      </c>
      <c r="F123" s="6" t="n"/>
      <c r="G123" s="6" t="n"/>
      <c r="H123" s="6" t="n"/>
      <c r="I123" s="6" t="n"/>
    </row>
    <row r="124" ht="15.75" customHeight="1" s="120">
      <c r="A124" s="6" t="n">
        <v>2010</v>
      </c>
      <c r="B124" s="6" t="inlineStr">
        <is>
          <t>RI</t>
        </is>
      </c>
      <c r="C124" s="6" t="inlineStr">
        <is>
          <t>N2O</t>
        </is>
      </c>
      <c r="D124" s="6" t="inlineStr">
        <is>
          <t>Natural gas and petroleum systems</t>
        </is>
      </c>
      <c r="E124" s="6" t="n">
        <v>0.000308453938914249</v>
      </c>
      <c r="F124" s="6" t="n"/>
      <c r="G124" s="6" t="n"/>
      <c r="H124" s="6" t="n"/>
      <c r="I124" s="6" t="n"/>
    </row>
    <row r="125" ht="15.75" customHeight="1" s="120">
      <c r="A125" s="6" t="n">
        <v>2010</v>
      </c>
      <c r="B125" s="6" t="inlineStr">
        <is>
          <t>SC</t>
        </is>
      </c>
      <c r="C125" s="6" t="inlineStr">
        <is>
          <t>N2O</t>
        </is>
      </c>
      <c r="D125" s="6" t="inlineStr">
        <is>
          <t>Natural gas and petroleum systems</t>
        </is>
      </c>
      <c r="E125" s="6" t="n">
        <v>0.00146384920162694</v>
      </c>
      <c r="F125" s="6" t="n"/>
      <c r="G125" s="6" t="n"/>
      <c r="H125" s="6" t="n"/>
      <c r="I125" s="6" t="n"/>
    </row>
    <row r="126" ht="15.75" customHeight="1" s="120">
      <c r="A126" s="6" t="n">
        <v>2010</v>
      </c>
      <c r="B126" s="6" t="inlineStr">
        <is>
          <t>TN</t>
        </is>
      </c>
      <c r="C126" s="6" t="inlineStr">
        <is>
          <t>N2O</t>
        </is>
      </c>
      <c r="D126" s="6" t="inlineStr">
        <is>
          <t>Natural gas and petroleum systems</t>
        </is>
      </c>
      <c r="E126" s="6" t="n">
        <v>0.00312636365204612</v>
      </c>
      <c r="F126" s="6" t="n"/>
      <c r="G126" s="6" t="n"/>
      <c r="H126" s="6" t="n"/>
      <c r="I126" s="6" t="n"/>
    </row>
    <row r="127" ht="15.75" customHeight="1" s="120">
      <c r="A127" s="6" t="n">
        <v>2010</v>
      </c>
      <c r="B127" s="6" t="inlineStr">
        <is>
          <t>TX</t>
        </is>
      </c>
      <c r="C127" s="6" t="inlineStr">
        <is>
          <t>N2O</t>
        </is>
      </c>
      <c r="D127" s="6" t="inlineStr">
        <is>
          <t>Natural gas and petroleum systems</t>
        </is>
      </c>
      <c r="E127" s="6" t="n">
        <v>0.192234768370795</v>
      </c>
      <c r="F127" s="6" t="n"/>
      <c r="G127" s="6" t="n"/>
      <c r="H127" s="6" t="n"/>
      <c r="I127" s="6" t="n"/>
    </row>
    <row r="128" ht="15.75" customHeight="1" s="120">
      <c r="A128" s="6" t="n">
        <v>2010</v>
      </c>
      <c r="B128" s="6" t="inlineStr">
        <is>
          <t>UT</t>
        </is>
      </c>
      <c r="C128" s="6" t="inlineStr">
        <is>
          <t>N2O</t>
        </is>
      </c>
      <c r="D128" s="6" t="inlineStr">
        <is>
          <t>Natural gas and petroleum systems</t>
        </is>
      </c>
      <c r="E128" s="6" t="n">
        <v>0.00760155978273421</v>
      </c>
      <c r="F128" s="6" t="n"/>
      <c r="G128" s="6" t="n"/>
      <c r="H128" s="6" t="n"/>
      <c r="I128" s="6" t="n"/>
    </row>
    <row r="129" ht="15.75" customHeight="1" s="120">
      <c r="A129" s="6" t="n">
        <v>2010</v>
      </c>
      <c r="B129" s="6" t="inlineStr">
        <is>
          <t>VA</t>
        </is>
      </c>
      <c r="C129" s="6" t="inlineStr">
        <is>
          <t>N2O</t>
        </is>
      </c>
      <c r="D129" s="6" t="inlineStr">
        <is>
          <t>Natural gas and petroleum systems</t>
        </is>
      </c>
      <c r="E129" s="6" t="n">
        <v>0.00379032382564119</v>
      </c>
      <c r="F129" s="6" t="n"/>
      <c r="G129" s="6" t="n"/>
      <c r="H129" s="6" t="n"/>
      <c r="I129" s="6" t="n"/>
    </row>
    <row r="130" ht="15.75" customHeight="1" s="120">
      <c r="A130" s="6" t="n">
        <v>2010</v>
      </c>
      <c r="B130" s="6" t="inlineStr">
        <is>
          <t>WA</t>
        </is>
      </c>
      <c r="C130" s="6" t="inlineStr">
        <is>
          <t>N2O</t>
        </is>
      </c>
      <c r="D130" s="6" t="inlineStr">
        <is>
          <t>Natural gas and petroleum systems</t>
        </is>
      </c>
      <c r="E130" s="6" t="n">
        <v>0.00254082397139534</v>
      </c>
      <c r="F130" s="6" t="n"/>
      <c r="G130" s="6" t="n"/>
      <c r="H130" s="6" t="n"/>
      <c r="I130" s="6" t="n"/>
    </row>
    <row r="131" ht="15.75" customHeight="1" s="120">
      <c r="A131" s="6" t="n">
        <v>2010</v>
      </c>
      <c r="B131" s="6" t="inlineStr">
        <is>
          <t>WI</t>
        </is>
      </c>
      <c r="C131" s="6" t="inlineStr">
        <is>
          <t>N2O</t>
        </is>
      </c>
      <c r="D131" s="6" t="inlineStr">
        <is>
          <t>Natural gas and petroleum systems</t>
        </is>
      </c>
      <c r="E131" s="6" t="n">
        <v>0.000444382793351037</v>
      </c>
      <c r="F131" s="6" t="n"/>
      <c r="G131" s="6" t="n"/>
      <c r="H131" s="6" t="n"/>
      <c r="I131" s="6" t="n"/>
    </row>
    <row r="132" ht="15.75" customHeight="1" s="120">
      <c r="A132" s="6" t="n">
        <v>2010</v>
      </c>
      <c r="B132" s="6" t="inlineStr">
        <is>
          <t>WV</t>
        </is>
      </c>
      <c r="C132" s="6" t="inlineStr">
        <is>
          <t>N2O</t>
        </is>
      </c>
      <c r="D132" s="6" t="inlineStr">
        <is>
          <t>Natural gas and petroleum systems</t>
        </is>
      </c>
      <c r="E132" s="6" t="n">
        <v>0.00260356036575078</v>
      </c>
      <c r="F132" s="6" t="n"/>
      <c r="G132" s="6" t="n"/>
      <c r="H132" s="6" t="n"/>
      <c r="I132" s="6" t="n"/>
    </row>
    <row r="133" ht="15.75" customHeight="1" s="120">
      <c r="A133" s="6" t="n">
        <v>2010</v>
      </c>
      <c r="B133" s="6" t="inlineStr">
        <is>
          <t>WY</t>
        </is>
      </c>
      <c r="C133" s="6" t="inlineStr">
        <is>
          <t>N2O</t>
        </is>
      </c>
      <c r="D133" s="6" t="inlineStr">
        <is>
          <t>Natural gas and petroleum systems</t>
        </is>
      </c>
      <c r="E133" s="6" t="n">
        <v>0.047433942165576</v>
      </c>
      <c r="F133" s="6" t="n"/>
      <c r="G133" s="6" t="n"/>
      <c r="H133" s="6" t="n"/>
      <c r="I133" s="6" t="n"/>
    </row>
    <row r="134" ht="15.75" customHeight="1" s="120">
      <c r="A134" s="6" t="n">
        <v>2011</v>
      </c>
      <c r="B134" s="6" t="inlineStr">
        <is>
          <t>AK</t>
        </is>
      </c>
      <c r="C134" s="6" t="inlineStr">
        <is>
          <t>CH4</t>
        </is>
      </c>
      <c r="D134" s="6" t="inlineStr">
        <is>
          <t>Natural gas and petroleum systems</t>
        </is>
      </c>
      <c r="E134" s="6" t="n">
        <v>0.00538960780252477</v>
      </c>
      <c r="F134" s="6" t="n"/>
      <c r="G134" s="6" t="n"/>
      <c r="H134" s="6" t="n"/>
      <c r="I134" s="6" t="n"/>
    </row>
    <row r="135" ht="15.75" customHeight="1" s="120">
      <c r="A135" s="6" t="n">
        <v>2011</v>
      </c>
      <c r="B135" s="6" t="inlineStr">
        <is>
          <t>AL</t>
        </is>
      </c>
      <c r="C135" s="6" t="inlineStr">
        <is>
          <t>CH4</t>
        </is>
      </c>
      <c r="D135" s="6" t="inlineStr">
        <is>
          <t>Natural gas and petroleum systems</t>
        </is>
      </c>
      <c r="E135" s="6" t="n">
        <v>0.00688650813831592</v>
      </c>
      <c r="F135" s="6" t="n"/>
      <c r="G135" s="6" t="n"/>
      <c r="H135" s="6" t="n"/>
      <c r="I135" s="6" t="n"/>
    </row>
    <row r="136" ht="15.75" customHeight="1" s="120">
      <c r="A136" s="6" t="n">
        <v>2011</v>
      </c>
      <c r="B136" s="6" t="inlineStr">
        <is>
          <t>AR</t>
        </is>
      </c>
      <c r="C136" s="6" t="inlineStr">
        <is>
          <t>CH4</t>
        </is>
      </c>
      <c r="D136" s="6" t="inlineStr">
        <is>
          <t>Natural gas and petroleum systems</t>
        </is>
      </c>
      <c r="E136" s="6" t="n">
        <v>0.022583760644077</v>
      </c>
      <c r="F136" s="6" t="n"/>
      <c r="G136" s="6" t="n"/>
      <c r="H136" s="6" t="n"/>
      <c r="I136" s="6" t="n"/>
    </row>
    <row r="137" ht="15.75" customHeight="1" s="120">
      <c r="A137" s="6" t="n">
        <v>2011</v>
      </c>
      <c r="B137" s="6" t="inlineStr">
        <is>
          <t>AZ</t>
        </is>
      </c>
      <c r="C137" s="6" t="inlineStr">
        <is>
          <t>CH4</t>
        </is>
      </c>
      <c r="D137" s="6" t="inlineStr">
        <is>
          <t>Natural gas and petroleum systems</t>
        </is>
      </c>
      <c r="E137" s="6" t="n">
        <v>0.00167293185820794</v>
      </c>
      <c r="F137" s="6" t="n"/>
      <c r="G137" s="6" t="n"/>
      <c r="H137" s="6" t="n"/>
      <c r="I137" s="6" t="n"/>
    </row>
    <row r="138" ht="15.75" customHeight="1" s="120">
      <c r="A138" s="6" t="n">
        <v>2011</v>
      </c>
      <c r="B138" s="6" t="inlineStr">
        <is>
          <t>CA</t>
        </is>
      </c>
      <c r="C138" s="6" t="inlineStr">
        <is>
          <t>CH4</t>
        </is>
      </c>
      <c r="D138" s="6" t="inlineStr">
        <is>
          <t>Natural gas and petroleum systems</t>
        </is>
      </c>
      <c r="E138" s="6" t="n">
        <v>0.0388717831334862</v>
      </c>
      <c r="F138" s="6" t="n"/>
      <c r="G138" s="6" t="n"/>
      <c r="H138" s="6" t="n"/>
      <c r="I138" s="6" t="n"/>
    </row>
    <row r="139" ht="15.75" customHeight="1" s="120">
      <c r="A139" s="6" t="n">
        <v>2011</v>
      </c>
      <c r="B139" s="6" t="inlineStr">
        <is>
          <t>CO</t>
        </is>
      </c>
      <c r="C139" s="6" t="inlineStr">
        <is>
          <t>CH4</t>
        </is>
      </c>
      <c r="D139" s="6" t="inlineStr">
        <is>
          <t>Natural gas and petroleum systems</t>
        </is>
      </c>
      <c r="E139" s="6" t="n">
        <v>0.0904910114336958</v>
      </c>
      <c r="F139" s="6" t="n"/>
      <c r="G139" s="6" t="n"/>
      <c r="H139" s="6" t="n"/>
      <c r="I139" s="6" t="n"/>
    </row>
    <row r="140" ht="15.75" customHeight="1" s="120">
      <c r="A140" s="6" t="n">
        <v>2011</v>
      </c>
      <c r="B140" s="6" t="inlineStr">
        <is>
          <t>CT</t>
        </is>
      </c>
      <c r="C140" s="6" t="inlineStr">
        <is>
          <t>CH4</t>
        </is>
      </c>
      <c r="D140" s="6" t="inlineStr">
        <is>
          <t>Natural gas and petroleum systems</t>
        </is>
      </c>
      <c r="E140" s="6" t="n">
        <v>0.00328694110562345</v>
      </c>
      <c r="F140" s="6" t="n"/>
      <c r="G140" s="6" t="n"/>
      <c r="H140" s="6" t="n"/>
      <c r="I140" s="6" t="n"/>
    </row>
    <row r="141" ht="15.75" customHeight="1" s="120">
      <c r="A141" s="6" t="n">
        <v>2011</v>
      </c>
      <c r="B141" s="6" t="inlineStr">
        <is>
          <t>DE</t>
        </is>
      </c>
      <c r="C141" s="6" t="inlineStr">
        <is>
          <t>CH4</t>
        </is>
      </c>
      <c r="D141" s="6" t="inlineStr">
        <is>
          <t>Natural gas and petroleum systems</t>
        </is>
      </c>
      <c r="E141" s="6" t="n">
        <v>0.000480044404342767</v>
      </c>
      <c r="F141" s="6" t="n"/>
      <c r="G141" s="6" t="n"/>
      <c r="H141" s="6" t="n"/>
      <c r="I141" s="6" t="n"/>
    </row>
    <row r="142" ht="15.75" customHeight="1" s="120">
      <c r="A142" s="6" t="n">
        <v>2011</v>
      </c>
      <c r="B142" s="6" t="inlineStr">
        <is>
          <t>FL</t>
        </is>
      </c>
      <c r="C142" s="6" t="inlineStr">
        <is>
          <t>CH4</t>
        </is>
      </c>
      <c r="D142" s="6" t="inlineStr">
        <is>
          <t>Natural gas and petroleum systems</t>
        </is>
      </c>
      <c r="E142" s="6" t="n">
        <v>0.00407685621266683</v>
      </c>
      <c r="F142" s="6" t="n"/>
      <c r="G142" s="6" t="n"/>
      <c r="H142" s="6" t="n"/>
      <c r="I142" s="6" t="n"/>
    </row>
    <row r="143" ht="15.75" customHeight="1" s="120">
      <c r="A143" s="6" t="n">
        <v>2011</v>
      </c>
      <c r="B143" s="6" t="inlineStr">
        <is>
          <t>GA</t>
        </is>
      </c>
      <c r="C143" s="6" t="inlineStr">
        <is>
          <t>CH4</t>
        </is>
      </c>
      <c r="D143" s="6" t="inlineStr">
        <is>
          <t>Natural gas and petroleum systems</t>
        </is>
      </c>
      <c r="E143" s="6" t="n">
        <v>0.00414614060475855</v>
      </c>
      <c r="F143" s="6" t="n"/>
      <c r="G143" s="6" t="n"/>
      <c r="H143" s="6" t="n"/>
      <c r="I143" s="6" t="n"/>
    </row>
    <row r="144" ht="15.75" customHeight="1" s="120">
      <c r="A144" s="6" t="n">
        <v>2011</v>
      </c>
      <c r="B144" s="6" t="inlineStr">
        <is>
          <t>HI</t>
        </is>
      </c>
      <c r="C144" s="6" t="inlineStr">
        <is>
          <t>CH4</t>
        </is>
      </c>
      <c r="D144" s="6" t="inlineStr">
        <is>
          <t>Natural gas and petroleum systems</t>
        </is>
      </c>
      <c r="E144" s="54" t="n">
        <v>2.19705391446165e-07</v>
      </c>
      <c r="F144" s="6" t="n"/>
      <c r="G144" s="6" t="n"/>
      <c r="H144" s="6" t="n"/>
      <c r="I144" s="6" t="n"/>
    </row>
    <row r="145" ht="15.75" customHeight="1" s="120">
      <c r="A145" s="6" t="n">
        <v>2011</v>
      </c>
      <c r="B145" s="6" t="inlineStr">
        <is>
          <t>IA</t>
        </is>
      </c>
      <c r="C145" s="6" t="inlineStr">
        <is>
          <t>CH4</t>
        </is>
      </c>
      <c r="D145" s="6" t="inlineStr">
        <is>
          <t>Natural gas and petroleum systems</t>
        </is>
      </c>
      <c r="E145" s="6" t="n">
        <v>0.00353848596487866</v>
      </c>
      <c r="F145" s="6" t="n"/>
      <c r="G145" s="6" t="n"/>
      <c r="H145" s="6" t="n"/>
      <c r="I145" s="6" t="n"/>
    </row>
    <row r="146" ht="15.75" customHeight="1" s="120">
      <c r="A146" s="6" t="n">
        <v>2011</v>
      </c>
      <c r="B146" s="6" t="inlineStr">
        <is>
          <t>ID</t>
        </is>
      </c>
      <c r="C146" s="6" t="inlineStr">
        <is>
          <t>CH4</t>
        </is>
      </c>
      <c r="D146" s="6" t="inlineStr">
        <is>
          <t>Natural gas and petroleum systems</t>
        </is>
      </c>
      <c r="E146" s="6" t="n">
        <v>0.00065273581101123</v>
      </c>
      <c r="F146" s="6" t="n"/>
      <c r="G146" s="6" t="n"/>
      <c r="H146" s="6" t="n"/>
      <c r="I146" s="6" t="n"/>
    </row>
    <row r="147" ht="15.75" customHeight="1" s="120">
      <c r="A147" s="6" t="n">
        <v>2011</v>
      </c>
      <c r="B147" s="6" t="inlineStr">
        <is>
          <t>IL</t>
        </is>
      </c>
      <c r="C147" s="6" t="inlineStr">
        <is>
          <t>CH4</t>
        </is>
      </c>
      <c r="D147" s="6" t="inlineStr">
        <is>
          <t>Natural gas and petroleum systems</t>
        </is>
      </c>
      <c r="E147" s="6" t="n">
        <v>0.00931214967795823</v>
      </c>
      <c r="F147" s="6" t="n"/>
      <c r="G147" s="6" t="n"/>
      <c r="H147" s="6" t="n"/>
      <c r="I147" s="6" t="n"/>
    </row>
    <row r="148" ht="15.75" customHeight="1" s="120">
      <c r="A148" s="6" t="n">
        <v>2011</v>
      </c>
      <c r="B148" s="6" t="inlineStr">
        <is>
          <t>IN</t>
        </is>
      </c>
      <c r="C148" s="6" t="inlineStr">
        <is>
          <t>CH4</t>
        </is>
      </c>
      <c r="D148" s="6" t="inlineStr">
        <is>
          <t>Natural gas and petroleum systems</t>
        </is>
      </c>
      <c r="E148" s="6" t="n">
        <v>0.016353257176718</v>
      </c>
      <c r="F148" s="6" t="n"/>
      <c r="G148" s="6" t="n"/>
      <c r="H148" s="6" t="n"/>
      <c r="I148" s="6" t="n"/>
    </row>
    <row r="149" ht="15.75" customHeight="1" s="120">
      <c r="A149" s="6" t="n">
        <v>2011</v>
      </c>
      <c r="B149" s="6" t="inlineStr">
        <is>
          <t>KS</t>
        </is>
      </c>
      <c r="C149" s="6" t="inlineStr">
        <is>
          <t>CH4</t>
        </is>
      </c>
      <c r="D149" s="6" t="inlineStr">
        <is>
          <t>Natural gas and petroleum systems</t>
        </is>
      </c>
      <c r="E149" s="6" t="n">
        <v>0.0087514773536067</v>
      </c>
      <c r="F149" s="6" t="n"/>
      <c r="G149" s="6" t="n"/>
      <c r="H149" s="6" t="n"/>
      <c r="I149" s="6" t="n"/>
    </row>
    <row r="150" ht="15.75" customHeight="1" s="120">
      <c r="A150" s="6" t="n">
        <v>2011</v>
      </c>
      <c r="B150" s="6" t="inlineStr">
        <is>
          <t>KY</t>
        </is>
      </c>
      <c r="C150" s="6" t="inlineStr">
        <is>
          <t>CH4</t>
        </is>
      </c>
      <c r="D150" s="6" t="inlineStr">
        <is>
          <t>Natural gas and petroleum systems</t>
        </is>
      </c>
      <c r="E150" s="6" t="n">
        <v>0.00234376367409572</v>
      </c>
      <c r="F150" s="6" t="n"/>
      <c r="G150" s="6" t="n"/>
      <c r="H150" s="6" t="n"/>
      <c r="I150" s="6" t="n"/>
    </row>
    <row r="151" ht="15.75" customHeight="1" s="120">
      <c r="A151" s="6" t="n">
        <v>2011</v>
      </c>
      <c r="B151" s="6" t="inlineStr">
        <is>
          <t>LA</t>
        </is>
      </c>
      <c r="C151" s="6" t="inlineStr">
        <is>
          <t>CH4</t>
        </is>
      </c>
      <c r="D151" s="6" t="inlineStr">
        <is>
          <t>Natural gas and petroleum systems</t>
        </is>
      </c>
      <c r="E151" s="6" t="n">
        <v>0.0353870982120325</v>
      </c>
      <c r="F151" s="6" t="n"/>
      <c r="G151" s="6" t="n"/>
      <c r="H151" s="6" t="n"/>
      <c r="I151" s="6" t="n"/>
    </row>
    <row r="152" ht="15.75" customHeight="1" s="120">
      <c r="A152" s="6" t="n">
        <v>2011</v>
      </c>
      <c r="B152" s="6" t="inlineStr">
        <is>
          <t>MA</t>
        </is>
      </c>
      <c r="C152" s="6" t="inlineStr">
        <is>
          <t>CH4</t>
        </is>
      </c>
      <c r="D152" s="6" t="inlineStr">
        <is>
          <t>Natural gas and petroleum systems</t>
        </is>
      </c>
      <c r="E152" s="6" t="n">
        <v>0.00794518528792526</v>
      </c>
      <c r="F152" s="6" t="n"/>
      <c r="G152" s="6" t="n"/>
      <c r="H152" s="6" t="n"/>
      <c r="I152" s="6" t="n"/>
    </row>
    <row r="153" ht="15.75" customHeight="1" s="120">
      <c r="A153" s="6" t="n">
        <v>2011</v>
      </c>
      <c r="B153" s="6" t="inlineStr">
        <is>
          <t>MD</t>
        </is>
      </c>
      <c r="C153" s="6" t="inlineStr">
        <is>
          <t>CH4</t>
        </is>
      </c>
      <c r="D153" s="6" t="inlineStr">
        <is>
          <t>Natural gas and petroleum systems</t>
        </is>
      </c>
      <c r="E153" s="6" t="n">
        <v>0.00404905980475561</v>
      </c>
      <c r="F153" s="6" t="n"/>
      <c r="G153" s="6" t="n"/>
      <c r="H153" s="6" t="n"/>
      <c r="I153" s="6" t="n"/>
    </row>
    <row r="154" ht="15.75" customHeight="1" s="120">
      <c r="A154" s="6" t="n">
        <v>2011</v>
      </c>
      <c r="B154" s="6" t="inlineStr">
        <is>
          <t>ME</t>
        </is>
      </c>
      <c r="C154" s="6" t="inlineStr">
        <is>
          <t>CH4</t>
        </is>
      </c>
      <c r="D154" s="6" t="inlineStr">
        <is>
          <t>Natural gas and petroleum systems</t>
        </is>
      </c>
      <c r="E154" s="54" t="n">
        <v>1.78198886413498e-05</v>
      </c>
      <c r="F154" s="6" t="n"/>
      <c r="G154" s="6" t="n"/>
      <c r="H154" s="6" t="n"/>
      <c r="I154" s="6" t="n"/>
    </row>
    <row r="155" ht="15.75" customHeight="1" s="120">
      <c r="A155" s="6" t="n">
        <v>2011</v>
      </c>
      <c r="B155" s="6" t="inlineStr">
        <is>
          <t>MI</t>
        </is>
      </c>
      <c r="C155" s="6" t="inlineStr">
        <is>
          <t>CH4</t>
        </is>
      </c>
      <c r="D155" s="6" t="inlineStr">
        <is>
          <t>Natural gas and petroleum systems</t>
        </is>
      </c>
      <c r="E155" s="6" t="n">
        <v>0.0124416844393386</v>
      </c>
      <c r="F155" s="6" t="n"/>
      <c r="G155" s="6" t="n"/>
      <c r="H155" s="6" t="n"/>
      <c r="I155" s="6" t="n"/>
    </row>
    <row r="156" ht="15.75" customHeight="1" s="120">
      <c r="A156" s="6" t="n">
        <v>2011</v>
      </c>
      <c r="B156" s="6" t="inlineStr">
        <is>
          <t>MN</t>
        </is>
      </c>
      <c r="C156" s="6" t="inlineStr">
        <is>
          <t>CH4</t>
        </is>
      </c>
      <c r="D156" s="6" t="inlineStr">
        <is>
          <t>Natural gas and petroleum systems</t>
        </is>
      </c>
      <c r="E156" s="6" t="n">
        <v>0.00187928569363609</v>
      </c>
      <c r="F156" s="6" t="n"/>
      <c r="G156" s="6" t="n"/>
      <c r="H156" s="6" t="n"/>
      <c r="I156" s="6" t="n"/>
    </row>
    <row r="157" ht="15.75" customHeight="1" s="120">
      <c r="A157" s="6" t="n">
        <v>2011</v>
      </c>
      <c r="B157" s="6" t="inlineStr">
        <is>
          <t>MO</t>
        </is>
      </c>
      <c r="C157" s="6" t="inlineStr">
        <is>
          <t>CH4</t>
        </is>
      </c>
      <c r="D157" s="6" t="inlineStr">
        <is>
          <t>Natural gas and petroleum systems</t>
        </is>
      </c>
      <c r="E157" s="6" t="n">
        <v>0.00476628876203312</v>
      </c>
      <c r="F157" s="6" t="n"/>
      <c r="G157" s="6" t="n"/>
      <c r="H157" s="6" t="n"/>
      <c r="I157" s="6" t="n"/>
    </row>
    <row r="158" ht="15.75" customHeight="1" s="120">
      <c r="A158" s="6" t="n">
        <v>2011</v>
      </c>
      <c r="B158" s="6" t="inlineStr">
        <is>
          <t>MS</t>
        </is>
      </c>
      <c r="C158" s="6" t="inlineStr">
        <is>
          <t>CH4</t>
        </is>
      </c>
      <c r="D158" s="6" t="inlineStr">
        <is>
          <t>Natural gas and petroleum systems</t>
        </is>
      </c>
      <c r="E158" s="6" t="n">
        <v>0.00558070992719807</v>
      </c>
      <c r="F158" s="6" t="n"/>
      <c r="G158" s="6" t="n"/>
      <c r="H158" s="6" t="n"/>
      <c r="I158" s="6" t="n"/>
    </row>
    <row r="159" ht="15.75" customHeight="1" s="120">
      <c r="A159" s="6" t="n">
        <v>2011</v>
      </c>
      <c r="B159" s="6" t="inlineStr">
        <is>
          <t>MT</t>
        </is>
      </c>
      <c r="C159" s="6" t="inlineStr">
        <is>
          <t>CH4</t>
        </is>
      </c>
      <c r="D159" s="6" t="inlineStr">
        <is>
          <t>Natural gas and petroleum systems</t>
        </is>
      </c>
      <c r="E159" s="6" t="n">
        <v>0.000948462236889546</v>
      </c>
      <c r="F159" s="6" t="n"/>
      <c r="G159" s="6" t="n"/>
      <c r="H159" s="6" t="n"/>
      <c r="I159" s="6" t="n"/>
    </row>
    <row r="160" ht="15.75" customHeight="1" s="120">
      <c r="A160" s="6" t="n">
        <v>2011</v>
      </c>
      <c r="B160" s="6" t="inlineStr">
        <is>
          <t>NC</t>
        </is>
      </c>
      <c r="C160" s="6" t="inlineStr">
        <is>
          <t>CH4</t>
        </is>
      </c>
      <c r="D160" s="6" t="inlineStr">
        <is>
          <t>Natural gas and petroleum systems</t>
        </is>
      </c>
      <c r="E160" s="6" t="n">
        <v>0.00268527492215635</v>
      </c>
      <c r="F160" s="6" t="n"/>
      <c r="G160" s="6" t="n"/>
      <c r="H160" s="6" t="n"/>
      <c r="I160" s="6" t="n"/>
    </row>
    <row r="161" ht="15.75" customHeight="1" s="120">
      <c r="A161" s="6" t="n">
        <v>2011</v>
      </c>
      <c r="B161" s="6" t="inlineStr">
        <is>
          <t>ND</t>
        </is>
      </c>
      <c r="C161" s="6" t="inlineStr">
        <is>
          <t>CH4</t>
        </is>
      </c>
      <c r="D161" s="6" t="inlineStr">
        <is>
          <t>Natural gas and petroleum systems</t>
        </is>
      </c>
      <c r="E161" s="6" t="n">
        <v>0.00129345611230377</v>
      </c>
      <c r="F161" s="6" t="n"/>
      <c r="G161" s="6" t="n"/>
      <c r="H161" s="6" t="n"/>
      <c r="I161" s="6" t="n"/>
    </row>
    <row r="162" ht="15.75" customHeight="1" s="120">
      <c r="A162" s="6" t="n">
        <v>2011</v>
      </c>
      <c r="B162" s="6" t="inlineStr">
        <is>
          <t>NE</t>
        </is>
      </c>
      <c r="C162" s="6" t="inlineStr">
        <is>
          <t>CH4</t>
        </is>
      </c>
      <c r="D162" s="6" t="inlineStr">
        <is>
          <t>Natural gas and petroleum systems</t>
        </is>
      </c>
      <c r="E162" s="6" t="n">
        <v>0.00135203135105838</v>
      </c>
      <c r="F162" s="6" t="n"/>
      <c r="G162" s="6" t="n"/>
      <c r="H162" s="6" t="n"/>
      <c r="I162" s="6" t="n"/>
    </row>
    <row r="163" ht="15.75" customHeight="1" s="120">
      <c r="A163" s="6" t="n">
        <v>2011</v>
      </c>
      <c r="B163" s="6" t="inlineStr">
        <is>
          <t>NH</t>
        </is>
      </c>
      <c r="C163" s="6" t="inlineStr">
        <is>
          <t>CH4</t>
        </is>
      </c>
      <c r="D163" s="6" t="inlineStr">
        <is>
          <t>Natural gas and petroleum systems</t>
        </is>
      </c>
      <c r="E163" s="6" t="n">
        <v>0.000323275700570599</v>
      </c>
      <c r="F163" s="6" t="n"/>
      <c r="G163" s="6" t="n"/>
      <c r="H163" s="6" t="n"/>
      <c r="I163" s="6" t="n"/>
    </row>
    <row r="164" ht="15.75" customHeight="1" s="120">
      <c r="A164" s="6" t="n">
        <v>2011</v>
      </c>
      <c r="B164" s="6" t="inlineStr">
        <is>
          <t>NJ</t>
        </is>
      </c>
      <c r="C164" s="6" t="inlineStr">
        <is>
          <t>CH4</t>
        </is>
      </c>
      <c r="D164" s="6" t="inlineStr">
        <is>
          <t>Natural gas and petroleum systems</t>
        </is>
      </c>
      <c r="E164" s="6" t="n">
        <v>0.0133824127495501</v>
      </c>
      <c r="F164" s="6" t="n"/>
      <c r="G164" s="6" t="n"/>
      <c r="H164" s="6" t="n"/>
      <c r="I164" s="6" t="n"/>
    </row>
    <row r="165" ht="15.75" customHeight="1" s="120">
      <c r="A165" s="6" t="n">
        <v>2011</v>
      </c>
      <c r="B165" s="6" t="inlineStr">
        <is>
          <t>NM</t>
        </is>
      </c>
      <c r="C165" s="6" t="inlineStr">
        <is>
          <t>CH4</t>
        </is>
      </c>
      <c r="D165" s="6" t="inlineStr">
        <is>
          <t>Natural gas and petroleum systems</t>
        </is>
      </c>
      <c r="E165" s="6" t="n">
        <v>0.0335951888153296</v>
      </c>
      <c r="F165" s="6" t="n"/>
      <c r="G165" s="6" t="n"/>
      <c r="H165" s="6" t="n"/>
      <c r="I165" s="6" t="n"/>
    </row>
    <row r="166" ht="15.75" customHeight="1" s="120">
      <c r="A166" s="6" t="n">
        <v>2011</v>
      </c>
      <c r="B166" s="6" t="inlineStr">
        <is>
          <t>NV</t>
        </is>
      </c>
      <c r="C166" s="6" t="inlineStr">
        <is>
          <t>CH4</t>
        </is>
      </c>
      <c r="D166" s="6" t="inlineStr">
        <is>
          <t>Natural gas and petroleum systems</t>
        </is>
      </c>
      <c r="E166" s="6" t="n">
        <v>0.00171336952620114</v>
      </c>
      <c r="F166" s="6" t="n"/>
      <c r="G166" s="6" t="n"/>
      <c r="H166" s="6" t="n"/>
      <c r="I166" s="6" t="n"/>
    </row>
    <row r="167" ht="15.75" customHeight="1" s="120">
      <c r="A167" s="6" t="n">
        <v>2011</v>
      </c>
      <c r="B167" s="6" t="inlineStr">
        <is>
          <t>NY</t>
        </is>
      </c>
      <c r="C167" s="6" t="inlineStr">
        <is>
          <t>CH4</t>
        </is>
      </c>
      <c r="D167" s="6" t="inlineStr">
        <is>
          <t>Natural gas and petroleum systems</t>
        </is>
      </c>
      <c r="E167" s="6" t="n">
        <v>0.0177655085879751</v>
      </c>
      <c r="F167" s="6" t="n"/>
      <c r="G167" s="6" t="n"/>
      <c r="H167" s="6" t="n"/>
      <c r="I167" s="6" t="n"/>
    </row>
    <row r="168" ht="15.75" customHeight="1" s="120">
      <c r="A168" s="6" t="n">
        <v>2011</v>
      </c>
      <c r="B168" s="6" t="inlineStr">
        <is>
          <t>OH</t>
        </is>
      </c>
      <c r="C168" s="6" t="inlineStr">
        <is>
          <t>CH4</t>
        </is>
      </c>
      <c r="D168" s="6" t="inlineStr">
        <is>
          <t>Natural gas and petroleum systems</t>
        </is>
      </c>
      <c r="E168" s="6" t="n">
        <v>0.0191589544053211</v>
      </c>
      <c r="F168" s="6" t="n"/>
      <c r="G168" s="6" t="n"/>
      <c r="H168" s="6" t="n"/>
      <c r="I168" s="6" t="n"/>
    </row>
    <row r="169" ht="15.75" customHeight="1" s="120">
      <c r="A169" s="6" t="n">
        <v>2011</v>
      </c>
      <c r="B169" s="6" t="inlineStr">
        <is>
          <t>OK</t>
        </is>
      </c>
      <c r="C169" s="6" t="inlineStr">
        <is>
          <t>CH4</t>
        </is>
      </c>
      <c r="D169" s="6" t="inlineStr">
        <is>
          <t>Natural gas and petroleum systems</t>
        </is>
      </c>
      <c r="E169" s="6" t="n">
        <v>0.125680926262462</v>
      </c>
      <c r="F169" s="6" t="n"/>
      <c r="G169" s="6" t="n"/>
      <c r="H169" s="6" t="n"/>
      <c r="I169" s="6" t="n"/>
    </row>
    <row r="170" ht="15.75" customHeight="1" s="120">
      <c r="A170" s="6" t="n">
        <v>2011</v>
      </c>
      <c r="B170" s="6" t="inlineStr">
        <is>
          <t>OR</t>
        </is>
      </c>
      <c r="C170" s="6" t="inlineStr">
        <is>
          <t>CH4</t>
        </is>
      </c>
      <c r="D170" s="6" t="inlineStr">
        <is>
          <t>Natural gas and petroleum systems</t>
        </is>
      </c>
      <c r="E170" s="6" t="n">
        <v>0.0009163733737713</v>
      </c>
      <c r="F170" s="6" t="n"/>
      <c r="G170" s="6" t="n"/>
      <c r="H170" s="6" t="n"/>
      <c r="I170" s="6" t="n"/>
    </row>
    <row r="171" ht="15.75" customHeight="1" s="120">
      <c r="A171" s="6" t="n">
        <v>2011</v>
      </c>
      <c r="B171" s="6" t="inlineStr">
        <is>
          <t>PA</t>
        </is>
      </c>
      <c r="C171" s="6" t="inlineStr">
        <is>
          <t>CH4</t>
        </is>
      </c>
      <c r="D171" s="6" t="inlineStr">
        <is>
          <t>Natural gas and petroleum systems</t>
        </is>
      </c>
      <c r="E171" s="6" t="n">
        <v>0.0461053515654927</v>
      </c>
      <c r="F171" s="6" t="n"/>
      <c r="G171" s="6" t="n"/>
      <c r="H171" s="6" t="n"/>
      <c r="I171" s="6" t="n"/>
    </row>
    <row r="172" ht="15.75" customHeight="1" s="120">
      <c r="A172" s="6" t="n">
        <v>2011</v>
      </c>
      <c r="B172" s="6" t="inlineStr">
        <is>
          <t>RI</t>
        </is>
      </c>
      <c r="C172" s="6" t="inlineStr">
        <is>
          <t>CH4</t>
        </is>
      </c>
      <c r="D172" s="6" t="inlineStr">
        <is>
          <t>Natural gas and petroleum systems</t>
        </is>
      </c>
      <c r="E172" s="6" t="n">
        <v>0.00219557238756528</v>
      </c>
      <c r="F172" s="6" t="n"/>
      <c r="G172" s="6" t="n"/>
      <c r="H172" s="6" t="n"/>
      <c r="I172" s="6" t="n"/>
    </row>
    <row r="173" ht="15.75" customHeight="1" s="120">
      <c r="A173" s="6" t="n">
        <v>2011</v>
      </c>
      <c r="B173" s="6" t="inlineStr">
        <is>
          <t>SC</t>
        </is>
      </c>
      <c r="C173" s="6" t="inlineStr">
        <is>
          <t>CH4</t>
        </is>
      </c>
      <c r="D173" s="6" t="inlineStr">
        <is>
          <t>Natural gas and petroleum systems</t>
        </is>
      </c>
      <c r="E173" s="6" t="n">
        <v>0.000743934331403823</v>
      </c>
      <c r="F173" s="6" t="n"/>
      <c r="G173" s="6" t="n"/>
      <c r="H173" s="6" t="n"/>
      <c r="I173" s="6" t="n"/>
    </row>
    <row r="174" ht="15.75" customHeight="1" s="120">
      <c r="A174" s="6" t="n">
        <v>2011</v>
      </c>
      <c r="B174" s="6" t="inlineStr">
        <is>
          <t>TN</t>
        </is>
      </c>
      <c r="C174" s="6" t="inlineStr">
        <is>
          <t>CH4</t>
        </is>
      </c>
      <c r="D174" s="6" t="inlineStr">
        <is>
          <t>Natural gas and petroleum systems</t>
        </is>
      </c>
      <c r="E174" s="6" t="n">
        <v>0.00262517065263694</v>
      </c>
      <c r="F174" s="6" t="n"/>
      <c r="G174" s="6" t="n"/>
      <c r="H174" s="6" t="n"/>
      <c r="I174" s="6" t="n"/>
    </row>
    <row r="175" ht="15.75" customHeight="1" s="120">
      <c r="A175" s="6" t="n">
        <v>2011</v>
      </c>
      <c r="B175" s="6" t="inlineStr">
        <is>
          <t>TX</t>
        </is>
      </c>
      <c r="C175" s="6" t="inlineStr">
        <is>
          <t>CH4</t>
        </is>
      </c>
      <c r="D175" s="6" t="inlineStr">
        <is>
          <t>Natural gas and petroleum systems</t>
        </is>
      </c>
      <c r="E175" s="6" t="n">
        <v>0.403276131939704</v>
      </c>
      <c r="F175" s="6" t="n"/>
      <c r="G175" s="6" t="n"/>
      <c r="H175" s="6" t="n"/>
      <c r="I175" s="6" t="n"/>
    </row>
    <row r="176" ht="15.75" customHeight="1" s="120">
      <c r="A176" s="6" t="n">
        <v>2011</v>
      </c>
      <c r="B176" s="6" t="inlineStr">
        <is>
          <t>UT</t>
        </is>
      </c>
      <c r="C176" s="6" t="inlineStr">
        <is>
          <t>CH4</t>
        </is>
      </c>
      <c r="D176" s="6" t="inlineStr">
        <is>
          <t>Natural gas and petroleum systems</t>
        </is>
      </c>
      <c r="E176" s="6" t="n">
        <v>0.00711287778524465</v>
      </c>
      <c r="F176" s="6" t="n"/>
      <c r="G176" s="6" t="n"/>
      <c r="H176" s="6" t="n"/>
      <c r="I176" s="6" t="n"/>
    </row>
    <row r="177" ht="15.75" customHeight="1" s="120">
      <c r="A177" s="6" t="n">
        <v>2011</v>
      </c>
      <c r="B177" s="6" t="inlineStr">
        <is>
          <t>VA</t>
        </is>
      </c>
      <c r="C177" s="6" t="inlineStr">
        <is>
          <t>CH4</t>
        </is>
      </c>
      <c r="D177" s="6" t="inlineStr">
        <is>
          <t>Natural gas and petroleum systems</t>
        </is>
      </c>
      <c r="E177" s="6" t="n">
        <v>0.00475333505091313</v>
      </c>
      <c r="F177" s="6" t="n"/>
      <c r="G177" s="6" t="n"/>
      <c r="H177" s="6" t="n"/>
      <c r="I177" s="6" t="n"/>
    </row>
    <row r="178" ht="15.75" customHeight="1" s="120">
      <c r="A178" s="6" t="n">
        <v>2011</v>
      </c>
      <c r="B178" s="6" t="inlineStr">
        <is>
          <t>WA</t>
        </is>
      </c>
      <c r="C178" s="6" t="inlineStr">
        <is>
          <t>CH4</t>
        </is>
      </c>
      <c r="D178" s="6" t="inlineStr">
        <is>
          <t>Natural gas and petroleum systems</t>
        </is>
      </c>
      <c r="E178" s="6" t="n">
        <v>0.00160763482207179</v>
      </c>
      <c r="F178" s="6" t="n"/>
      <c r="G178" s="6" t="n"/>
      <c r="H178" s="6" t="n"/>
      <c r="I178" s="6" t="n"/>
    </row>
    <row r="179" ht="15.75" customHeight="1" s="120">
      <c r="A179" s="6" t="n">
        <v>2011</v>
      </c>
      <c r="B179" s="6" t="inlineStr">
        <is>
          <t>WI</t>
        </is>
      </c>
      <c r="C179" s="6" t="inlineStr">
        <is>
          <t>CH4</t>
        </is>
      </c>
      <c r="D179" s="6" t="inlineStr">
        <is>
          <t>Natural gas and petroleum systems</t>
        </is>
      </c>
      <c r="E179" s="6" t="n">
        <v>0.00170532355848737</v>
      </c>
      <c r="F179" s="6" t="n"/>
      <c r="G179" s="6" t="n"/>
      <c r="H179" s="6" t="n"/>
      <c r="I179" s="6" t="n"/>
    </row>
    <row r="180" ht="15.75" customHeight="1" s="120">
      <c r="A180" s="6" t="n">
        <v>2011</v>
      </c>
      <c r="B180" s="6" t="inlineStr">
        <is>
          <t>WV</t>
        </is>
      </c>
      <c r="C180" s="6" t="inlineStr">
        <is>
          <t>CH4</t>
        </is>
      </c>
      <c r="D180" s="6" t="inlineStr">
        <is>
          <t>Natural gas and petroleum systems</t>
        </is>
      </c>
      <c r="E180" s="6" t="n">
        <v>0.007866901033473969</v>
      </c>
      <c r="F180" s="6" t="n"/>
      <c r="G180" s="6" t="n"/>
      <c r="H180" s="6" t="n"/>
      <c r="I180" s="6" t="n"/>
    </row>
    <row r="181" ht="15.75" customHeight="1" s="120">
      <c r="A181" s="6" t="n">
        <v>2011</v>
      </c>
      <c r="B181" s="6" t="inlineStr">
        <is>
          <t>WY</t>
        </is>
      </c>
      <c r="C181" s="6" t="inlineStr">
        <is>
          <t>CH4</t>
        </is>
      </c>
      <c r="D181" s="6" t="inlineStr">
        <is>
          <t>Natural gas and petroleum systems</t>
        </is>
      </c>
      <c r="E181" s="6" t="n">
        <v>0.0122877261124961</v>
      </c>
      <c r="F181" s="6" t="n"/>
      <c r="G181" s="6" t="n"/>
      <c r="H181" s="6" t="n"/>
      <c r="I181" s="6" t="n"/>
    </row>
    <row r="182" ht="15.75" customHeight="1" s="120">
      <c r="A182" s="6" t="n">
        <v>2011</v>
      </c>
      <c r="B182" s="6" t="inlineStr">
        <is>
          <t>AK</t>
        </is>
      </c>
      <c r="C182" s="6" t="inlineStr">
        <is>
          <t>CO2</t>
        </is>
      </c>
      <c r="D182" s="6" t="inlineStr">
        <is>
          <t>Natural gas and petroleum systems</t>
        </is>
      </c>
      <c r="E182" s="6" t="n">
        <v>0.0945874943150941</v>
      </c>
      <c r="F182" s="6" t="n"/>
      <c r="G182" s="6" t="n"/>
      <c r="H182" s="6" t="n"/>
      <c r="I182" s="6" t="n"/>
    </row>
    <row r="183" ht="15.75" customHeight="1" s="120">
      <c r="A183" s="6" t="n">
        <v>2011</v>
      </c>
      <c r="B183" s="6" t="inlineStr">
        <is>
          <t>AL</t>
        </is>
      </c>
      <c r="C183" s="6" t="inlineStr">
        <is>
          <t>CO2</t>
        </is>
      </c>
      <c r="D183" s="6" t="inlineStr">
        <is>
          <t>Natural gas and petroleum systems</t>
        </is>
      </c>
      <c r="E183" s="6" t="n">
        <v>0.0160095220024762</v>
      </c>
      <c r="F183" s="6" t="n"/>
      <c r="G183" s="6" t="n"/>
      <c r="H183" s="6" t="n"/>
      <c r="I183" s="6" t="n"/>
    </row>
    <row r="184" ht="15.75" customHeight="1" s="120">
      <c r="A184" s="6" t="n">
        <v>2011</v>
      </c>
      <c r="B184" s="6" t="inlineStr">
        <is>
          <t>AR</t>
        </is>
      </c>
      <c r="C184" s="6" t="inlineStr">
        <is>
          <t>CO2</t>
        </is>
      </c>
      <c r="D184" s="6" t="inlineStr">
        <is>
          <t>Natural gas and petroleum systems</t>
        </is>
      </c>
      <c r="E184" s="6" t="n">
        <v>0.016663189831117</v>
      </c>
      <c r="F184" s="6" t="n"/>
      <c r="G184" s="6" t="n"/>
      <c r="H184" s="6" t="n"/>
      <c r="I184" s="6" t="n"/>
    </row>
    <row r="185" ht="15.75" customHeight="1" s="120">
      <c r="A185" s="6" t="n">
        <v>2011</v>
      </c>
      <c r="B185" s="6" t="inlineStr">
        <is>
          <t>AZ</t>
        </is>
      </c>
      <c r="C185" s="6" t="inlineStr">
        <is>
          <t>CO2</t>
        </is>
      </c>
      <c r="D185" s="6" t="inlineStr">
        <is>
          <t>Natural gas and petroleum systems</t>
        </is>
      </c>
      <c r="E185" s="6" t="n">
        <v>0.00371073795294979</v>
      </c>
      <c r="F185" s="6" t="n"/>
      <c r="G185" s="6" t="n"/>
      <c r="H185" s="6" t="n"/>
      <c r="I185" s="6" t="n"/>
    </row>
    <row r="186" ht="15.75" customHeight="1" s="120">
      <c r="A186" s="6" t="n">
        <v>2011</v>
      </c>
      <c r="B186" s="6" t="inlineStr">
        <is>
          <t>CA</t>
        </is>
      </c>
      <c r="C186" s="6" t="inlineStr">
        <is>
          <t>CO2</t>
        </is>
      </c>
      <c r="D186" s="6" t="inlineStr">
        <is>
          <t>Natural gas and petroleum systems</t>
        </is>
      </c>
      <c r="E186" s="6" t="n">
        <v>0.0742848792868185</v>
      </c>
      <c r="F186" s="6" t="n"/>
      <c r="G186" s="6" t="n"/>
      <c r="H186" s="6" t="n"/>
      <c r="I186" s="6" t="n"/>
    </row>
    <row r="187" ht="15.75" customHeight="1" s="120">
      <c r="A187" s="6" t="n">
        <v>2011</v>
      </c>
      <c r="B187" s="6" t="inlineStr">
        <is>
          <t>CO</t>
        </is>
      </c>
      <c r="C187" s="6" t="inlineStr">
        <is>
          <t>CO2</t>
        </is>
      </c>
      <c r="D187" s="6" t="inlineStr">
        <is>
          <t>Natural gas and petroleum systems</t>
        </is>
      </c>
      <c r="E187" s="6" t="n">
        <v>0.0611950718149863</v>
      </c>
      <c r="F187" s="6" t="n"/>
      <c r="G187" s="6" t="n"/>
      <c r="H187" s="6" t="n"/>
      <c r="I187" s="6" t="n"/>
    </row>
    <row r="188" ht="15.75" customHeight="1" s="120">
      <c r="A188" s="6" t="n">
        <v>2011</v>
      </c>
      <c r="B188" s="6" t="inlineStr">
        <is>
          <t>CT</t>
        </is>
      </c>
      <c r="C188" s="6" t="inlineStr">
        <is>
          <t>CO2</t>
        </is>
      </c>
      <c r="D188" s="6" t="inlineStr">
        <is>
          <t>Natural gas and petroleum systems</t>
        </is>
      </c>
      <c r="E188" s="6" t="n">
        <v>0.0008286527498657</v>
      </c>
      <c r="F188" s="6" t="n"/>
      <c r="G188" s="6" t="n"/>
      <c r="H188" s="6" t="n"/>
      <c r="I188" s="6" t="n"/>
    </row>
    <row r="189" ht="15.75" customHeight="1" s="120">
      <c r="A189" s="6" t="n">
        <v>2011</v>
      </c>
      <c r="B189" s="6" t="inlineStr">
        <is>
          <t>DE</t>
        </is>
      </c>
      <c r="C189" s="6" t="inlineStr">
        <is>
          <t>CO2</t>
        </is>
      </c>
      <c r="D189" s="6" t="inlineStr">
        <is>
          <t>Natural gas and petroleum systems</t>
        </is>
      </c>
      <c r="E189" s="54" t="n">
        <v>3.3824177091358e-07</v>
      </c>
      <c r="F189" s="6" t="n"/>
      <c r="G189" s="6" t="n"/>
      <c r="H189" s="6" t="n"/>
      <c r="I189" s="6" t="n"/>
    </row>
    <row r="190" ht="15.75" customHeight="1" s="120">
      <c r="A190" s="6" t="n">
        <v>2011</v>
      </c>
      <c r="B190" s="6" t="inlineStr">
        <is>
          <t>FL</t>
        </is>
      </c>
      <c r="C190" s="6" t="inlineStr">
        <is>
          <t>CO2</t>
        </is>
      </c>
      <c r="D190" s="6" t="inlineStr">
        <is>
          <t>Natural gas and petroleum systems</t>
        </is>
      </c>
      <c r="E190" s="6" t="n">
        <v>0.00375111610262235</v>
      </c>
      <c r="F190" s="6" t="n"/>
      <c r="G190" s="6" t="n"/>
      <c r="H190" s="6" t="n"/>
      <c r="I190" s="6" t="n"/>
    </row>
    <row r="191" ht="15.75" customHeight="1" s="120">
      <c r="A191" s="6" t="n">
        <v>2011</v>
      </c>
      <c r="B191" s="6" t="inlineStr">
        <is>
          <t>GA</t>
        </is>
      </c>
      <c r="C191" s="6" t="inlineStr">
        <is>
          <t>CO2</t>
        </is>
      </c>
      <c r="D191" s="6" t="inlineStr">
        <is>
          <t>Natural gas and petroleum systems</t>
        </is>
      </c>
      <c r="E191" s="6" t="n">
        <v>0.00333295294084991</v>
      </c>
      <c r="F191" s="6" t="n"/>
      <c r="G191" s="6" t="n"/>
      <c r="H191" s="6" t="n"/>
      <c r="I191" s="6" t="n"/>
    </row>
    <row r="192" ht="15.75" customHeight="1" s="120">
      <c r="A192" s="6" t="n">
        <v>2011</v>
      </c>
      <c r="B192" s="6" t="inlineStr">
        <is>
          <t>HI</t>
        </is>
      </c>
      <c r="C192" s="6" t="inlineStr">
        <is>
          <t>CO2</t>
        </is>
      </c>
      <c r="D192" s="6" t="inlineStr">
        <is>
          <t>Natural gas and petroleum systems</t>
        </is>
      </c>
      <c r="E192" s="6" t="n">
        <v>0.000162633172146515</v>
      </c>
      <c r="F192" s="6" t="n"/>
      <c r="G192" s="6" t="n"/>
      <c r="H192" s="6" t="n"/>
      <c r="I192" s="6" t="n"/>
    </row>
    <row r="193" ht="15.75" customHeight="1" s="120">
      <c r="A193" s="6" t="n">
        <v>2011</v>
      </c>
      <c r="B193" s="6" t="inlineStr">
        <is>
          <t>IA</t>
        </is>
      </c>
      <c r="C193" s="6" t="inlineStr">
        <is>
          <t>CO2</t>
        </is>
      </c>
      <c r="D193" s="6" t="inlineStr">
        <is>
          <t>Natural gas and petroleum systems</t>
        </is>
      </c>
      <c r="E193" s="6" t="n">
        <v>0.00334578688934164</v>
      </c>
      <c r="F193" s="6" t="n"/>
      <c r="G193" s="6" t="n"/>
      <c r="H193" s="6" t="n"/>
      <c r="I193" s="6" t="n"/>
    </row>
    <row r="194" ht="15.75" customHeight="1" s="120">
      <c r="A194" s="6" t="n">
        <v>2011</v>
      </c>
      <c r="B194" s="6" t="inlineStr">
        <is>
          <t>ID</t>
        </is>
      </c>
      <c r="C194" s="6" t="inlineStr">
        <is>
          <t>CO2</t>
        </is>
      </c>
      <c r="D194" s="6" t="inlineStr">
        <is>
          <t>Natural gas and petroleum systems</t>
        </is>
      </c>
      <c r="E194" s="6" t="n">
        <v>0.00158826646485484</v>
      </c>
      <c r="F194" s="6" t="n"/>
      <c r="G194" s="6" t="n"/>
      <c r="H194" s="6" t="n"/>
      <c r="I194" s="6" t="n"/>
    </row>
    <row r="195" ht="15.75" customHeight="1" s="120">
      <c r="A195" s="6" t="n">
        <v>2011</v>
      </c>
      <c r="B195" s="6" t="inlineStr">
        <is>
          <t>IL</t>
        </is>
      </c>
      <c r="C195" s="6" t="inlineStr">
        <is>
          <t>CO2</t>
        </is>
      </c>
      <c r="D195" s="6" t="inlineStr">
        <is>
          <t>Natural gas and petroleum systems</t>
        </is>
      </c>
      <c r="E195" s="6" t="n">
        <v>0.008411932545212671</v>
      </c>
      <c r="F195" s="6" t="n"/>
      <c r="G195" s="6" t="n"/>
      <c r="H195" s="6" t="n"/>
      <c r="I195" s="6" t="n"/>
    </row>
    <row r="196" ht="15.75" customHeight="1" s="120">
      <c r="A196" s="6" t="n">
        <v>2011</v>
      </c>
      <c r="B196" s="6" t="inlineStr">
        <is>
          <t>IN</t>
        </is>
      </c>
      <c r="C196" s="6" t="inlineStr">
        <is>
          <t>CO2</t>
        </is>
      </c>
      <c r="D196" s="6" t="inlineStr">
        <is>
          <t>Natural gas and petroleum systems</t>
        </is>
      </c>
      <c r="E196" s="6" t="n">
        <v>0.00419527727701217</v>
      </c>
      <c r="F196" s="6" t="n"/>
      <c r="G196" s="6" t="n"/>
      <c r="H196" s="6" t="n"/>
      <c r="I196" s="6" t="n"/>
    </row>
    <row r="197" ht="15.75" customHeight="1" s="120">
      <c r="A197" s="6" t="n">
        <v>2011</v>
      </c>
      <c r="B197" s="6" t="inlineStr">
        <is>
          <t>KS</t>
        </is>
      </c>
      <c r="C197" s="6" t="inlineStr">
        <is>
          <t>CO2</t>
        </is>
      </c>
      <c r="D197" s="6" t="inlineStr">
        <is>
          <t>Natural gas and petroleum systems</t>
        </is>
      </c>
      <c r="E197" s="6" t="n">
        <v>0.0109612795252121</v>
      </c>
      <c r="F197" s="6" t="n"/>
      <c r="G197" s="6" t="n"/>
      <c r="H197" s="6" t="n"/>
      <c r="I197" s="6" t="n"/>
    </row>
    <row r="198" ht="15.75" customHeight="1" s="120">
      <c r="A198" s="6" t="n">
        <v>2011</v>
      </c>
      <c r="B198" s="6" t="inlineStr">
        <is>
          <t>KY</t>
        </is>
      </c>
      <c r="C198" s="6" t="inlineStr">
        <is>
          <t>CO2</t>
        </is>
      </c>
      <c r="D198" s="6" t="inlineStr">
        <is>
          <t>Natural gas and petroleum systems</t>
        </is>
      </c>
      <c r="E198" s="6" t="n">
        <v>0.00382958583203278</v>
      </c>
      <c r="F198" s="6" t="n"/>
      <c r="G198" s="6" t="n"/>
      <c r="H198" s="6" t="n"/>
      <c r="I198" s="6" t="n"/>
    </row>
    <row r="199" ht="15.75" customHeight="1" s="120">
      <c r="A199" s="6" t="n">
        <v>2011</v>
      </c>
      <c r="B199" s="6" t="inlineStr">
        <is>
          <t>LA</t>
        </is>
      </c>
      <c r="C199" s="6" t="inlineStr">
        <is>
          <t>CO2</t>
        </is>
      </c>
      <c r="D199" s="6" t="inlineStr">
        <is>
          <t>Natural gas and petroleum systems</t>
        </is>
      </c>
      <c r="E199" s="6" t="n">
        <v>0.0874930939024553</v>
      </c>
      <c r="F199" s="6" t="n"/>
      <c r="G199" s="6" t="n"/>
      <c r="H199" s="6" t="n"/>
      <c r="I199" s="6" t="n"/>
    </row>
    <row r="200" ht="15.75" customHeight="1" s="120">
      <c r="A200" s="6" t="n">
        <v>2011</v>
      </c>
      <c r="B200" s="6" t="inlineStr">
        <is>
          <t>MA</t>
        </is>
      </c>
      <c r="C200" s="6" t="inlineStr">
        <is>
          <t>CO2</t>
        </is>
      </c>
      <c r="D200" s="6" t="inlineStr">
        <is>
          <t>Natural gas and petroleum systems</t>
        </is>
      </c>
      <c r="E200" s="6" t="n">
        <v>0.000955453130544097</v>
      </c>
      <c r="F200" s="6" t="n"/>
      <c r="G200" s="6" t="n"/>
      <c r="H200" s="6" t="n"/>
      <c r="I200" s="6" t="n"/>
    </row>
    <row r="201" ht="15.75" customHeight="1" s="120">
      <c r="A201" s="6" t="n">
        <v>2011</v>
      </c>
      <c r="B201" s="6" t="inlineStr">
        <is>
          <t>MD</t>
        </is>
      </c>
      <c r="C201" s="6" t="inlineStr">
        <is>
          <t>CO2</t>
        </is>
      </c>
      <c r="D201" s="6" t="inlineStr">
        <is>
          <t>Natural gas and petroleum systems</t>
        </is>
      </c>
      <c r="E201" s="6" t="n">
        <v>0.00176376185333718</v>
      </c>
      <c r="F201" s="6" t="n"/>
      <c r="G201" s="6" t="n"/>
      <c r="H201" s="6" t="n"/>
      <c r="I201" s="6" t="n"/>
    </row>
    <row r="202" ht="15.75" customHeight="1" s="120">
      <c r="A202" s="6" t="n">
        <v>2011</v>
      </c>
      <c r="B202" s="6" t="inlineStr">
        <is>
          <t>ME</t>
        </is>
      </c>
      <c r="C202" s="6" t="inlineStr">
        <is>
          <t>CO2</t>
        </is>
      </c>
      <c r="D202" s="6" t="inlineStr">
        <is>
          <t>Natural gas and petroleum systems</t>
        </is>
      </c>
      <c r="E202" s="6" t="n">
        <v>0.000211472644608264</v>
      </c>
      <c r="F202" s="6" t="n"/>
      <c r="G202" s="6" t="n"/>
      <c r="H202" s="6" t="n"/>
      <c r="I202" s="6" t="n"/>
    </row>
    <row r="203" ht="15.75" customHeight="1" s="120">
      <c r="A203" s="6" t="n">
        <v>2011</v>
      </c>
      <c r="B203" s="6" t="inlineStr">
        <is>
          <t>MI</t>
        </is>
      </c>
      <c r="C203" s="6" t="inlineStr">
        <is>
          <t>CO2</t>
        </is>
      </c>
      <c r="D203" s="6" t="inlineStr">
        <is>
          <t>Natural gas and petroleum systems</t>
        </is>
      </c>
      <c r="E203" s="6" t="n">
        <v>0.0213593091507525</v>
      </c>
      <c r="F203" s="6" t="n"/>
      <c r="G203" s="6" t="n"/>
      <c r="H203" s="6" t="n"/>
      <c r="I203" s="6" t="n"/>
    </row>
    <row r="204" ht="15.75" customHeight="1" s="120">
      <c r="A204" s="6" t="n">
        <v>2011</v>
      </c>
      <c r="B204" s="6" t="inlineStr">
        <is>
          <t>MN</t>
        </is>
      </c>
      <c r="C204" s="6" t="inlineStr">
        <is>
          <t>CO2</t>
        </is>
      </c>
      <c r="D204" s="6" t="inlineStr">
        <is>
          <t>Natural gas and petroleum systems</t>
        </is>
      </c>
      <c r="E204" s="6" t="n">
        <v>0.00396817605677947</v>
      </c>
      <c r="F204" s="6" t="n"/>
      <c r="G204" s="6" t="n"/>
      <c r="H204" s="6" t="n"/>
      <c r="I204" s="6" t="n"/>
    </row>
    <row r="205" ht="15.75" customHeight="1" s="120">
      <c r="A205" s="6" t="n">
        <v>2011</v>
      </c>
      <c r="B205" s="6" t="inlineStr">
        <is>
          <t>MO</t>
        </is>
      </c>
      <c r="C205" s="6" t="inlineStr">
        <is>
          <t>CO2</t>
        </is>
      </c>
      <c r="D205" s="6" t="inlineStr">
        <is>
          <t>Natural gas and petroleum systems</t>
        </is>
      </c>
      <c r="E205" s="6" t="n">
        <v>0.0027646409926233</v>
      </c>
      <c r="F205" s="6" t="n"/>
      <c r="G205" s="6" t="n"/>
      <c r="H205" s="6" t="n"/>
      <c r="I205" s="6" t="n"/>
    </row>
    <row r="206" ht="15.75" customHeight="1" s="120">
      <c r="A206" s="6" t="n">
        <v>2011</v>
      </c>
      <c r="B206" s="6" t="inlineStr">
        <is>
          <t>MS</t>
        </is>
      </c>
      <c r="C206" s="6" t="inlineStr">
        <is>
          <t>CO2</t>
        </is>
      </c>
      <c r="D206" s="6" t="inlineStr">
        <is>
          <t>Natural gas and petroleum systems</t>
        </is>
      </c>
      <c r="E206" s="6" t="n">
        <v>0.0112728267971677</v>
      </c>
      <c r="F206" s="6" t="n"/>
      <c r="G206" s="6" t="n"/>
      <c r="H206" s="6" t="n"/>
      <c r="I206" s="6" t="n"/>
    </row>
    <row r="207" ht="15.75" customHeight="1" s="120">
      <c r="A207" s="6" t="n">
        <v>2011</v>
      </c>
      <c r="B207" s="6" t="inlineStr">
        <is>
          <t>MT</t>
        </is>
      </c>
      <c r="C207" s="6" t="inlineStr">
        <is>
          <t>CO2</t>
        </is>
      </c>
      <c r="D207" s="6" t="inlineStr">
        <is>
          <t>Natural gas and petroleum systems</t>
        </is>
      </c>
      <c r="E207" s="6" t="n">
        <v>0.00184742376756654</v>
      </c>
      <c r="F207" s="6" t="n"/>
      <c r="G207" s="6" t="n"/>
      <c r="H207" s="6" t="n"/>
      <c r="I207" s="6" t="n"/>
    </row>
    <row r="208" ht="15.75" customHeight="1" s="120">
      <c r="A208" s="6" t="n">
        <v>2011</v>
      </c>
      <c r="B208" s="6" t="inlineStr">
        <is>
          <t>NC</t>
        </is>
      </c>
      <c r="C208" s="6" t="inlineStr">
        <is>
          <t>CO2</t>
        </is>
      </c>
      <c r="D208" s="6" t="inlineStr">
        <is>
          <t>Natural gas and petroleum systems</t>
        </is>
      </c>
      <c r="E208" s="6" t="n">
        <v>0.00231521526217733</v>
      </c>
      <c r="F208" s="6" t="n"/>
      <c r="G208" s="6" t="n"/>
      <c r="H208" s="6" t="n"/>
      <c r="I208" s="6" t="n"/>
    </row>
    <row r="209" ht="15.75" customHeight="1" s="120">
      <c r="A209" s="6" t="n">
        <v>2011</v>
      </c>
      <c r="B209" s="6" t="inlineStr">
        <is>
          <t>ND</t>
        </is>
      </c>
      <c r="C209" s="6" t="inlineStr">
        <is>
          <t>CO2</t>
        </is>
      </c>
      <c r="D209" s="6" t="inlineStr">
        <is>
          <t>Natural gas and petroleum systems</t>
        </is>
      </c>
      <c r="E209" s="6" t="n">
        <v>0.0351442673526961</v>
      </c>
      <c r="F209" s="6" t="n"/>
      <c r="G209" s="6" t="n"/>
      <c r="H209" s="6" t="n"/>
      <c r="I209" s="6" t="n"/>
    </row>
    <row r="210" ht="15.75" customHeight="1" s="120">
      <c r="A210" s="6" t="n">
        <v>2011</v>
      </c>
      <c r="B210" s="6" t="inlineStr">
        <is>
          <t>NE</t>
        </is>
      </c>
      <c r="C210" s="6" t="inlineStr">
        <is>
          <t>CO2</t>
        </is>
      </c>
      <c r="D210" s="6" t="inlineStr">
        <is>
          <t>Natural gas and petroleum systems</t>
        </is>
      </c>
      <c r="E210" s="6" t="n">
        <v>0.00237810288079798</v>
      </c>
      <c r="F210" s="6" t="n"/>
      <c r="G210" s="6" t="n"/>
      <c r="H210" s="6" t="n"/>
      <c r="I210" s="6" t="n"/>
    </row>
    <row r="211" ht="15.75" customHeight="1" s="120">
      <c r="A211" s="6" t="n">
        <v>2011</v>
      </c>
      <c r="B211" s="6" t="inlineStr">
        <is>
          <t>NH</t>
        </is>
      </c>
      <c r="C211" s="6" t="inlineStr">
        <is>
          <t>CO2</t>
        </is>
      </c>
      <c r="D211" s="6" t="inlineStr">
        <is>
          <t>Natural gas and petroleum systems</t>
        </is>
      </c>
      <c r="E211" s="54" t="n">
        <v>2.27809652689228e-07</v>
      </c>
      <c r="F211" s="6" t="n"/>
      <c r="G211" s="6" t="n"/>
      <c r="H211" s="6" t="n"/>
      <c r="I211" s="6" t="n"/>
    </row>
    <row r="212" ht="15.75" customHeight="1" s="120">
      <c r="A212" s="6" t="n">
        <v>2011</v>
      </c>
      <c r="B212" s="6" t="inlineStr">
        <is>
          <t>NJ</t>
        </is>
      </c>
      <c r="C212" s="6" t="inlineStr">
        <is>
          <t>CO2</t>
        </is>
      </c>
      <c r="D212" s="6" t="inlineStr">
        <is>
          <t>Natural gas and petroleum systems</t>
        </is>
      </c>
      <c r="E212" s="6" t="n">
        <v>0.00046299117017615</v>
      </c>
      <c r="F212" s="6" t="n"/>
      <c r="G212" s="6" t="n"/>
      <c r="H212" s="6" t="n"/>
      <c r="I212" s="6" t="n"/>
    </row>
    <row r="213" ht="15.75" customHeight="1" s="120">
      <c r="A213" s="6" t="n">
        <v>2011</v>
      </c>
      <c r="B213" s="6" t="inlineStr">
        <is>
          <t>NM</t>
        </is>
      </c>
      <c r="C213" s="6" t="inlineStr">
        <is>
          <t>CO2</t>
        </is>
      </c>
      <c r="D213" s="6" t="inlineStr">
        <is>
          <t>Natural gas and petroleum systems</t>
        </is>
      </c>
      <c r="E213" s="6" t="n">
        <v>0.0566532916389491</v>
      </c>
      <c r="F213" s="6" t="n"/>
      <c r="G213" s="6" t="n"/>
      <c r="H213" s="6" t="n"/>
      <c r="I213" s="6" t="n"/>
    </row>
    <row r="214" ht="15.75" customHeight="1" s="120">
      <c r="A214" s="6" t="n">
        <v>2011</v>
      </c>
      <c r="B214" s="6" t="inlineStr">
        <is>
          <t>NV</t>
        </is>
      </c>
      <c r="C214" s="6" t="inlineStr">
        <is>
          <t>CO2</t>
        </is>
      </c>
      <c r="D214" s="6" t="inlineStr">
        <is>
          <t>Natural gas and petroleum systems</t>
        </is>
      </c>
      <c r="E214" s="6" t="n">
        <v>0.00116564920764735</v>
      </c>
      <c r="F214" s="6" t="n"/>
      <c r="G214" s="6" t="n"/>
      <c r="H214" s="6" t="n"/>
      <c r="I214" s="6" t="n"/>
    </row>
    <row r="215" ht="15.75" customHeight="1" s="120">
      <c r="A215" s="6" t="n">
        <v>2011</v>
      </c>
      <c r="B215" s="6" t="inlineStr">
        <is>
          <t>NY</t>
        </is>
      </c>
      <c r="C215" s="6" t="inlineStr">
        <is>
          <t>CO2</t>
        </is>
      </c>
      <c r="D215" s="6" t="inlineStr">
        <is>
          <t>Natural gas and petroleum systems</t>
        </is>
      </c>
      <c r="E215" s="6" t="n">
        <v>0.00361020444195143</v>
      </c>
      <c r="F215" s="6" t="n"/>
      <c r="G215" s="6" t="n"/>
      <c r="H215" s="6" t="n"/>
      <c r="I215" s="6" t="n"/>
    </row>
    <row r="216" ht="15.75" customHeight="1" s="120">
      <c r="A216" s="6" t="n">
        <v>2011</v>
      </c>
      <c r="B216" s="6" t="inlineStr">
        <is>
          <t>OH</t>
        </is>
      </c>
      <c r="C216" s="6" t="inlineStr">
        <is>
          <t>CO2</t>
        </is>
      </c>
      <c r="D216" s="6" t="inlineStr">
        <is>
          <t>Natural gas and petroleum systems</t>
        </is>
      </c>
      <c r="E216" s="6" t="n">
        <v>0.00219311449739809</v>
      </c>
      <c r="F216" s="6" t="n"/>
      <c r="G216" s="6" t="n"/>
      <c r="H216" s="6" t="n"/>
      <c r="I216" s="6" t="n"/>
    </row>
    <row r="217" ht="15.75" customHeight="1" s="120">
      <c r="A217" s="6" t="n">
        <v>2011</v>
      </c>
      <c r="B217" s="6" t="inlineStr">
        <is>
          <t>OK</t>
        </is>
      </c>
      <c r="C217" s="6" t="inlineStr">
        <is>
          <t>CO2</t>
        </is>
      </c>
      <c r="D217" s="6" t="inlineStr">
        <is>
          <t>Natural gas and petroleum systems</t>
        </is>
      </c>
      <c r="E217" s="6" t="n">
        <v>0.0670790802804492</v>
      </c>
      <c r="F217" s="6" t="n"/>
      <c r="G217" s="6" t="n"/>
      <c r="H217" s="6" t="n"/>
      <c r="I217" s="6" t="n"/>
    </row>
    <row r="218" ht="15.75" customHeight="1" s="120">
      <c r="A218" s="6" t="n">
        <v>2011</v>
      </c>
      <c r="B218" s="6" t="inlineStr">
        <is>
          <t>OR</t>
        </is>
      </c>
      <c r="C218" s="6" t="inlineStr">
        <is>
          <t>CO2</t>
        </is>
      </c>
      <c r="D218" s="6" t="inlineStr">
        <is>
          <t>Natural gas and petroleum systems</t>
        </is>
      </c>
      <c r="E218" s="6" t="n">
        <v>0.00155906953242541</v>
      </c>
      <c r="F218" s="6" t="n"/>
      <c r="G218" s="6" t="n"/>
      <c r="H218" s="6" t="n"/>
      <c r="I218" s="6" t="n"/>
    </row>
    <row r="219" ht="15.75" customHeight="1" s="120">
      <c r="A219" s="6" t="n">
        <v>2011</v>
      </c>
      <c r="B219" s="6" t="inlineStr">
        <is>
          <t>PA</t>
        </is>
      </c>
      <c r="C219" s="6" t="inlineStr">
        <is>
          <t>CO2</t>
        </is>
      </c>
      <c r="D219" s="6" t="inlineStr">
        <is>
          <t>Natural gas and petroleum systems</t>
        </is>
      </c>
      <c r="E219" s="6" t="n">
        <v>0.0269727594196903</v>
      </c>
      <c r="F219" s="6" t="n"/>
      <c r="G219" s="6" t="n"/>
      <c r="H219" s="6" t="n"/>
      <c r="I219" s="6" t="n"/>
    </row>
    <row r="220" ht="15.75" customHeight="1" s="120">
      <c r="A220" s="6" t="n">
        <v>2011</v>
      </c>
      <c r="B220" s="6" t="inlineStr">
        <is>
          <t>RI</t>
        </is>
      </c>
      <c r="C220" s="6" t="inlineStr">
        <is>
          <t>CO2</t>
        </is>
      </c>
      <c r="D220" s="6" t="inlineStr">
        <is>
          <t>Natural gas and petroleum systems</t>
        </is>
      </c>
      <c r="E220" s="6" t="n">
        <v>0.000202076885518082</v>
      </c>
      <c r="F220" s="6" t="n"/>
      <c r="G220" s="6" t="n"/>
      <c r="H220" s="6" t="n"/>
      <c r="I220" s="6" t="n"/>
    </row>
    <row r="221" ht="15.75" customHeight="1" s="120">
      <c r="A221" s="6" t="n">
        <v>2011</v>
      </c>
      <c r="B221" s="6" t="inlineStr">
        <is>
          <t>SC</t>
        </is>
      </c>
      <c r="C221" s="6" t="inlineStr">
        <is>
          <t>CO2</t>
        </is>
      </c>
      <c r="D221" s="6" t="inlineStr">
        <is>
          <t>Natural gas and petroleum systems</t>
        </is>
      </c>
      <c r="E221" s="6" t="n">
        <v>0.00106235371297262</v>
      </c>
      <c r="F221" s="6" t="n"/>
      <c r="G221" s="6" t="n"/>
      <c r="H221" s="6" t="n"/>
      <c r="I221" s="6" t="n"/>
    </row>
    <row r="222" ht="15.75" customHeight="1" s="120">
      <c r="A222" s="6" t="n">
        <v>2011</v>
      </c>
      <c r="B222" s="6" t="inlineStr">
        <is>
          <t>TN</t>
        </is>
      </c>
      <c r="C222" s="6" t="inlineStr">
        <is>
          <t>CO2</t>
        </is>
      </c>
      <c r="D222" s="6" t="inlineStr">
        <is>
          <t>Natural gas and petroleum systems</t>
        </is>
      </c>
      <c r="E222" s="6" t="n">
        <v>0.00299743606508998</v>
      </c>
      <c r="F222" s="6" t="n"/>
      <c r="G222" s="6" t="n"/>
      <c r="H222" s="6" t="n"/>
      <c r="I222" s="6" t="n"/>
    </row>
    <row r="223" ht="15.75" customHeight="1" s="120">
      <c r="A223" s="6" t="n">
        <v>2011</v>
      </c>
      <c r="B223" s="6" t="inlineStr">
        <is>
          <t>TX</t>
        </is>
      </c>
      <c r="C223" s="6" t="inlineStr">
        <is>
          <t>CO2</t>
        </is>
      </c>
      <c r="D223" s="6" t="inlineStr">
        <is>
          <t>Natural gas and petroleum systems</t>
        </is>
      </c>
      <c r="E223" s="6" t="n">
        <v>0.265073305771874</v>
      </c>
      <c r="F223" s="6" t="n"/>
      <c r="G223" s="6" t="n"/>
      <c r="H223" s="6" t="n"/>
      <c r="I223" s="6" t="n"/>
    </row>
    <row r="224" ht="15.75" customHeight="1" s="120">
      <c r="A224" s="6" t="n">
        <v>2011</v>
      </c>
      <c r="B224" s="6" t="inlineStr">
        <is>
          <t>UT</t>
        </is>
      </c>
      <c r="C224" s="6" t="inlineStr">
        <is>
          <t>CO2</t>
        </is>
      </c>
      <c r="D224" s="6" t="inlineStr">
        <is>
          <t>Natural gas and petroleum systems</t>
        </is>
      </c>
      <c r="E224" s="6" t="n">
        <v>0.00787705353878059</v>
      </c>
      <c r="F224" s="6" t="n"/>
      <c r="G224" s="6" t="n"/>
      <c r="H224" s="6" t="n"/>
      <c r="I224" s="6" t="n"/>
    </row>
    <row r="225" ht="15.75" customHeight="1" s="120">
      <c r="A225" s="6" t="n">
        <v>2011</v>
      </c>
      <c r="B225" s="6" t="inlineStr">
        <is>
          <t>VA</t>
        </is>
      </c>
      <c r="C225" s="6" t="inlineStr">
        <is>
          <t>CO2</t>
        </is>
      </c>
      <c r="D225" s="6" t="inlineStr">
        <is>
          <t>Natural gas and petroleum systems</t>
        </is>
      </c>
      <c r="E225" s="6" t="n">
        <v>0.00285879458317143</v>
      </c>
      <c r="F225" s="6" t="n"/>
      <c r="G225" s="6" t="n"/>
      <c r="H225" s="6" t="n"/>
      <c r="I225" s="6" t="n"/>
    </row>
    <row r="226" ht="15.75" customHeight="1" s="120">
      <c r="A226" s="6" t="n">
        <v>2011</v>
      </c>
      <c r="B226" s="6" t="inlineStr">
        <is>
          <t>VT</t>
        </is>
      </c>
      <c r="C226" s="6" t="inlineStr">
        <is>
          <t>CO2</t>
        </is>
      </c>
      <c r="D226" s="6" t="inlineStr">
        <is>
          <t>Natural gas and petroleum systems</t>
        </is>
      </c>
      <c r="E226" s="6" t="n">
        <v>0</v>
      </c>
      <c r="F226" s="6" t="n"/>
      <c r="G226" s="6" t="n"/>
      <c r="H226" s="6" t="n"/>
      <c r="I226" s="6" t="n"/>
    </row>
    <row r="227" ht="15.75" customHeight="1" s="120">
      <c r="A227" s="6" t="n">
        <v>2011</v>
      </c>
      <c r="B227" s="6" t="inlineStr">
        <is>
          <t>WA</t>
        </is>
      </c>
      <c r="C227" s="6" t="inlineStr">
        <is>
          <t>CO2</t>
        </is>
      </c>
      <c r="D227" s="6" t="inlineStr">
        <is>
          <t>Natural gas and petroleum systems</t>
        </is>
      </c>
      <c r="E227" s="6" t="n">
        <v>0.00168396297962081</v>
      </c>
      <c r="F227" s="6" t="n"/>
      <c r="G227" s="6" t="n"/>
      <c r="H227" s="6" t="n"/>
      <c r="I227" s="6" t="n"/>
    </row>
    <row r="228" ht="15.75" customHeight="1" s="120">
      <c r="A228" s="6" t="n">
        <v>2011</v>
      </c>
      <c r="B228" s="6" t="inlineStr">
        <is>
          <t>WI</t>
        </is>
      </c>
      <c r="C228" s="6" t="inlineStr">
        <is>
          <t>CO2</t>
        </is>
      </c>
      <c r="D228" s="6" t="inlineStr">
        <is>
          <t>Natural gas and petroleum systems</t>
        </is>
      </c>
      <c r="E228" s="54" t="n">
        <v>9.38763295318115e-05</v>
      </c>
      <c r="F228" s="6" t="n"/>
      <c r="G228" s="6" t="n"/>
      <c r="H228" s="6" t="n"/>
      <c r="I228" s="6" t="n"/>
    </row>
    <row r="229" ht="15.75" customHeight="1" s="120">
      <c r="A229" s="6" t="n">
        <v>2011</v>
      </c>
      <c r="B229" s="6" t="inlineStr">
        <is>
          <t>WV</t>
        </is>
      </c>
      <c r="C229" s="6" t="inlineStr">
        <is>
          <t>CO2</t>
        </is>
      </c>
      <c r="D229" s="6" t="inlineStr">
        <is>
          <t>Natural gas and petroleum systems</t>
        </is>
      </c>
      <c r="E229" s="6" t="n">
        <v>0.00415195315958702</v>
      </c>
      <c r="F229" s="6" t="n"/>
      <c r="G229" s="6" t="n"/>
      <c r="H229" s="6" t="n"/>
      <c r="I229" s="6" t="n"/>
    </row>
    <row r="230" ht="15.75" customHeight="1" s="120">
      <c r="A230" s="6" t="n">
        <v>2011</v>
      </c>
      <c r="B230" s="6" t="inlineStr">
        <is>
          <t>WY</t>
        </is>
      </c>
      <c r="C230" s="6" t="inlineStr">
        <is>
          <t>CO2</t>
        </is>
      </c>
      <c r="D230" s="6" t="inlineStr">
        <is>
          <t>Natural gas and petroleum systems</t>
        </is>
      </c>
      <c r="E230" s="6" t="n">
        <v>0.0759703382396434</v>
      </c>
      <c r="F230" s="6" t="n"/>
      <c r="G230" s="6" t="n"/>
      <c r="H230" s="6" t="n"/>
      <c r="I230" s="6" t="n"/>
    </row>
    <row r="231" ht="15.75" customHeight="1" s="120">
      <c r="A231" s="6" t="n">
        <v>2011</v>
      </c>
      <c r="B231" s="6" t="inlineStr">
        <is>
          <t>AK</t>
        </is>
      </c>
      <c r="C231" s="6" t="inlineStr">
        <is>
          <t>N2O</t>
        </is>
      </c>
      <c r="D231" s="6" t="inlineStr">
        <is>
          <t>Natural gas and petroleum systems</t>
        </is>
      </c>
      <c r="E231" s="6" t="n">
        <v>0.0707206256261059</v>
      </c>
      <c r="F231" s="6" t="n"/>
      <c r="G231" s="6" t="n"/>
      <c r="H231" s="6" t="n"/>
      <c r="I231" s="6" t="n"/>
    </row>
    <row r="232" ht="15.75" customHeight="1" s="120">
      <c r="A232" s="6" t="n">
        <v>2011</v>
      </c>
      <c r="B232" s="6" t="inlineStr">
        <is>
          <t>AL</t>
        </is>
      </c>
      <c r="C232" s="6" t="inlineStr">
        <is>
          <t>N2O</t>
        </is>
      </c>
      <c r="D232" s="6" t="inlineStr">
        <is>
          <t>Natural gas and petroleum systems</t>
        </is>
      </c>
      <c r="E232" s="6" t="n">
        <v>0.0114575009949485</v>
      </c>
      <c r="F232" s="6" t="n"/>
      <c r="G232" s="6" t="n"/>
      <c r="H232" s="6" t="n"/>
      <c r="I232" s="6" t="n"/>
    </row>
    <row r="233" ht="15.75" customHeight="1" s="120">
      <c r="A233" s="6" t="n">
        <v>2011</v>
      </c>
      <c r="B233" s="6" t="inlineStr">
        <is>
          <t>AR</t>
        </is>
      </c>
      <c r="C233" s="6" t="inlineStr">
        <is>
          <t>N2O</t>
        </is>
      </c>
      <c r="D233" s="6" t="inlineStr">
        <is>
          <t>Natural gas and petroleum systems</t>
        </is>
      </c>
      <c r="E233" s="6" t="n">
        <v>0.010902797273991</v>
      </c>
      <c r="F233" s="6" t="n"/>
      <c r="G233" s="6" t="n"/>
      <c r="H233" s="6" t="n"/>
      <c r="I233" s="6" t="n"/>
    </row>
    <row r="234" ht="15.75" customHeight="1" s="120">
      <c r="A234" s="6" t="n">
        <v>2011</v>
      </c>
      <c r="B234" s="6" t="inlineStr">
        <is>
          <t>AZ</t>
        </is>
      </c>
      <c r="C234" s="6" t="inlineStr">
        <is>
          <t>N2O</t>
        </is>
      </c>
      <c r="D234" s="6" t="inlineStr">
        <is>
          <t>Natural gas and petroleum systems</t>
        </is>
      </c>
      <c r="E234" s="6" t="n">
        <v>0.00275165835962631</v>
      </c>
      <c r="F234" s="6" t="n"/>
      <c r="G234" s="6" t="n"/>
      <c r="H234" s="6" t="n"/>
      <c r="I234" s="6" t="n"/>
    </row>
    <row r="235" ht="15.75" customHeight="1" s="120">
      <c r="A235" s="6" t="n">
        <v>2011</v>
      </c>
      <c r="B235" s="6" t="inlineStr">
        <is>
          <t>CA</t>
        </is>
      </c>
      <c r="C235" s="6" t="inlineStr">
        <is>
          <t>N2O</t>
        </is>
      </c>
      <c r="D235" s="6" t="inlineStr">
        <is>
          <t>Natural gas and petroleum systems</t>
        </is>
      </c>
      <c r="E235" s="6" t="n">
        <v>0.0527378414506334</v>
      </c>
      <c r="F235" s="6" t="n"/>
      <c r="G235" s="6" t="n"/>
      <c r="H235" s="6" t="n"/>
      <c r="I235" s="6" t="n"/>
    </row>
    <row r="236" ht="15.75" customHeight="1" s="120">
      <c r="A236" s="6" t="n">
        <v>2011</v>
      </c>
      <c r="B236" s="6" t="inlineStr">
        <is>
          <t>CO</t>
        </is>
      </c>
      <c r="C236" s="6" t="inlineStr">
        <is>
          <t>N2O</t>
        </is>
      </c>
      <c r="D236" s="6" t="inlineStr">
        <is>
          <t>Natural gas and petroleum systems</t>
        </is>
      </c>
      <c r="E236" s="6" t="n">
        <v>0.0557982757731572</v>
      </c>
      <c r="F236" s="6" t="n"/>
      <c r="G236" s="6" t="n"/>
      <c r="H236" s="6" t="n"/>
      <c r="I236" s="6" t="n"/>
    </row>
    <row r="237" ht="15.75" customHeight="1" s="120">
      <c r="A237" s="6" t="n">
        <v>2011</v>
      </c>
      <c r="B237" s="6" t="inlineStr">
        <is>
          <t>CT</t>
        </is>
      </c>
      <c r="C237" s="6" t="inlineStr">
        <is>
          <t>N2O</t>
        </is>
      </c>
      <c r="D237" s="6" t="inlineStr">
        <is>
          <t>Natural gas and petroleum systems</t>
        </is>
      </c>
      <c r="E237" s="6" t="n">
        <v>0.000623016987085203</v>
      </c>
      <c r="F237" s="6" t="n"/>
      <c r="G237" s="6" t="n"/>
      <c r="H237" s="6" t="n"/>
      <c r="I237" s="6" t="n"/>
    </row>
    <row r="238" ht="15.75" customHeight="1" s="120">
      <c r="A238" s="6" t="n">
        <v>2011</v>
      </c>
      <c r="B238" s="6" t="inlineStr">
        <is>
          <t>FL</t>
        </is>
      </c>
      <c r="C238" s="6" t="inlineStr">
        <is>
          <t>N2O</t>
        </is>
      </c>
      <c r="D238" s="6" t="inlineStr">
        <is>
          <t>Natural gas and petroleum systems</t>
        </is>
      </c>
      <c r="E238" s="6" t="n">
        <v>0.00381461278057431</v>
      </c>
      <c r="F238" s="6" t="n"/>
      <c r="G238" s="6" t="n"/>
      <c r="H238" s="6" t="n"/>
      <c r="I238" s="6" t="n"/>
    </row>
    <row r="239" ht="15.75" customHeight="1" s="120">
      <c r="A239" s="6" t="n">
        <v>2011</v>
      </c>
      <c r="B239" s="6" t="inlineStr">
        <is>
          <t>GA</t>
        </is>
      </c>
      <c r="C239" s="6" t="inlineStr">
        <is>
          <t>N2O</t>
        </is>
      </c>
      <c r="D239" s="6" t="inlineStr">
        <is>
          <t>Natural gas and petroleum systems</t>
        </is>
      </c>
      <c r="E239" s="6" t="n">
        <v>0.00245107998866415</v>
      </c>
      <c r="F239" s="6" t="n"/>
      <c r="G239" s="6" t="n"/>
      <c r="H239" s="6" t="n"/>
      <c r="I239" s="6" t="n"/>
    </row>
    <row r="240" ht="15.75" customHeight="1" s="120">
      <c r="A240" s="6" t="n">
        <v>2011</v>
      </c>
      <c r="B240" s="6" t="inlineStr">
        <is>
          <t>HI</t>
        </is>
      </c>
      <c r="C240" s="6" t="inlineStr">
        <is>
          <t>N2O</t>
        </is>
      </c>
      <c r="D240" s="6" t="inlineStr">
        <is>
          <t>Natural gas and petroleum systems</t>
        </is>
      </c>
      <c r="E240" s="6" t="n">
        <v>0.000344298861283928</v>
      </c>
      <c r="F240" s="6" t="n"/>
      <c r="G240" s="6" t="n"/>
      <c r="H240" s="6" t="n"/>
      <c r="I240" s="6" t="n"/>
    </row>
    <row r="241" ht="15.75" customHeight="1" s="120">
      <c r="A241" s="6" t="n">
        <v>2011</v>
      </c>
      <c r="B241" s="6" t="inlineStr">
        <is>
          <t>IA</t>
        </is>
      </c>
      <c r="C241" s="6" t="inlineStr">
        <is>
          <t>N2O</t>
        </is>
      </c>
      <c r="D241" s="6" t="inlineStr">
        <is>
          <t>Natural gas and petroleum systems</t>
        </is>
      </c>
      <c r="E241" s="6" t="n">
        <v>0.00249206794834081</v>
      </c>
      <c r="F241" s="6" t="n"/>
      <c r="G241" s="6" t="n"/>
      <c r="H241" s="6" t="n"/>
      <c r="I241" s="6" t="n"/>
    </row>
    <row r="242" ht="15.75" customHeight="1" s="120">
      <c r="A242" s="6" t="n">
        <v>2011</v>
      </c>
      <c r="B242" s="6" t="inlineStr">
        <is>
          <t>ID</t>
        </is>
      </c>
      <c r="C242" s="6" t="inlineStr">
        <is>
          <t>N2O</t>
        </is>
      </c>
      <c r="D242" s="6" t="inlineStr">
        <is>
          <t>Natural gas and petroleum systems</t>
        </is>
      </c>
      <c r="E242" s="6" t="n">
        <v>0.00119684842255841</v>
      </c>
      <c r="F242" s="6" t="n"/>
      <c r="G242" s="6" t="n"/>
      <c r="H242" s="6" t="n"/>
      <c r="I242" s="6" t="n"/>
    </row>
    <row r="243" ht="15.75" customHeight="1" s="120">
      <c r="A243" s="6" t="n">
        <v>2011</v>
      </c>
      <c r="B243" s="6" t="inlineStr">
        <is>
          <t>IL</t>
        </is>
      </c>
      <c r="C243" s="6" t="inlineStr">
        <is>
          <t>N2O</t>
        </is>
      </c>
      <c r="D243" s="6" t="inlineStr">
        <is>
          <t>Natural gas and petroleum systems</t>
        </is>
      </c>
      <c r="E243" s="6" t="n">
        <v>0.00595956119086583</v>
      </c>
      <c r="F243" s="6" t="n"/>
      <c r="G243" s="6" t="n"/>
      <c r="H243" s="6" t="n"/>
      <c r="I243" s="6" t="n"/>
    </row>
    <row r="244" ht="15.75" customHeight="1" s="120">
      <c r="A244" s="6" t="n">
        <v>2011</v>
      </c>
      <c r="B244" s="6" t="inlineStr">
        <is>
          <t>IN</t>
        </is>
      </c>
      <c r="C244" s="6" t="inlineStr">
        <is>
          <t>N2O</t>
        </is>
      </c>
      <c r="D244" s="6" t="inlineStr">
        <is>
          <t>Natural gas and petroleum systems</t>
        </is>
      </c>
      <c r="E244" s="6" t="n">
        <v>0.00310688734349068</v>
      </c>
      <c r="F244" s="6" t="n"/>
      <c r="G244" s="6" t="n"/>
      <c r="H244" s="6" t="n"/>
      <c r="I244" s="6" t="n"/>
    </row>
    <row r="245" ht="15.75" customHeight="1" s="120">
      <c r="A245" s="6" t="n">
        <v>2011</v>
      </c>
      <c r="B245" s="6" t="inlineStr">
        <is>
          <t>KS</t>
        </is>
      </c>
      <c r="C245" s="6" t="inlineStr">
        <is>
          <t>N2O</t>
        </is>
      </c>
      <c r="D245" s="6" t="inlineStr">
        <is>
          <t>Natural gas and petroleum systems</t>
        </is>
      </c>
      <c r="E245" s="6" t="n">
        <v>0.008260440140169171</v>
      </c>
      <c r="F245" s="6" t="n"/>
      <c r="G245" s="6" t="n"/>
      <c r="H245" s="6" t="n"/>
      <c r="I245" s="6" t="n"/>
    </row>
    <row r="246" ht="15.75" customHeight="1" s="120">
      <c r="A246" s="6" t="n">
        <v>2011</v>
      </c>
      <c r="B246" s="6" t="inlineStr">
        <is>
          <t>KY</t>
        </is>
      </c>
      <c r="C246" s="6" t="inlineStr">
        <is>
          <t>N2O</t>
        </is>
      </c>
      <c r="D246" s="6" t="inlineStr">
        <is>
          <t>Natural gas and petroleum systems</t>
        </is>
      </c>
      <c r="E246" s="6" t="n">
        <v>0.0028254366870443</v>
      </c>
      <c r="F246" s="6" t="n"/>
      <c r="G246" s="6" t="n"/>
      <c r="H246" s="6" t="n"/>
      <c r="I246" s="6" t="n"/>
    </row>
    <row r="247" ht="15.75" customHeight="1" s="120">
      <c r="A247" s="6" t="n">
        <v>2011</v>
      </c>
      <c r="B247" s="6" t="inlineStr">
        <is>
          <t>LA</t>
        </is>
      </c>
      <c r="C247" s="6" t="inlineStr">
        <is>
          <t>N2O</t>
        </is>
      </c>
      <c r="D247" s="6" t="inlineStr">
        <is>
          <t>Natural gas and petroleum systems</t>
        </is>
      </c>
      <c r="E247" s="6" t="n">
        <v>0.0814622035920355</v>
      </c>
      <c r="F247" s="6" t="n"/>
      <c r="G247" s="6" t="n"/>
      <c r="H247" s="6" t="n"/>
      <c r="I247" s="6" t="n"/>
    </row>
    <row r="248" ht="15.75" customHeight="1" s="120">
      <c r="A248" s="6" t="n">
        <v>2011</v>
      </c>
      <c r="B248" s="6" t="inlineStr">
        <is>
          <t>MA</t>
        </is>
      </c>
      <c r="C248" s="6" t="inlineStr">
        <is>
          <t>N2O</t>
        </is>
      </c>
      <c r="D248" s="6" t="inlineStr">
        <is>
          <t>Natural gas and petroleum systems</t>
        </is>
      </c>
      <c r="E248" s="6" t="n">
        <v>0.000699527845148299</v>
      </c>
      <c r="F248" s="6" t="n"/>
      <c r="G248" s="6" t="n"/>
      <c r="H248" s="6" t="n"/>
      <c r="I248" s="6" t="n"/>
    </row>
    <row r="249" ht="15.75" customHeight="1" s="120">
      <c r="A249" s="6" t="n">
        <v>2011</v>
      </c>
      <c r="B249" s="6" t="inlineStr">
        <is>
          <t>MD</t>
        </is>
      </c>
      <c r="C249" s="6" t="inlineStr">
        <is>
          <t>N2O</t>
        </is>
      </c>
      <c r="D249" s="6" t="inlineStr">
        <is>
          <t>Natural gas and petroleum systems</t>
        </is>
      </c>
      <c r="E249" s="6" t="n">
        <v>0.00128702193384706</v>
      </c>
      <c r="F249" s="6" t="n"/>
      <c r="G249" s="6" t="n"/>
      <c r="H249" s="6" t="n"/>
      <c r="I249" s="6" t="n"/>
    </row>
    <row r="250" ht="15.75" customHeight="1" s="120">
      <c r="A250" s="6" t="n">
        <v>2011</v>
      </c>
      <c r="B250" s="6" t="inlineStr">
        <is>
          <t>ME</t>
        </is>
      </c>
      <c r="C250" s="6" t="inlineStr">
        <is>
          <t>N2O</t>
        </is>
      </c>
      <c r="D250" s="6" t="inlineStr">
        <is>
          <t>Natural gas and petroleum systems</t>
        </is>
      </c>
      <c r="E250" s="6" t="n">
        <v>0.000155754246771301</v>
      </c>
      <c r="F250" s="6" t="n"/>
      <c r="G250" s="6" t="n"/>
      <c r="H250" s="6" t="n"/>
      <c r="I250" s="6" t="n"/>
    </row>
    <row r="251" ht="15.75" customHeight="1" s="120">
      <c r="A251" s="6" t="n">
        <v>2011</v>
      </c>
      <c r="B251" s="6" t="inlineStr">
        <is>
          <t>MI</t>
        </is>
      </c>
      <c r="C251" s="6" t="inlineStr">
        <is>
          <t>N2O</t>
        </is>
      </c>
      <c r="D251" s="6" t="inlineStr">
        <is>
          <t>Natural gas and petroleum systems</t>
        </is>
      </c>
      <c r="E251" s="6" t="n">
        <v>0.0129412651352435</v>
      </c>
      <c r="F251" s="6" t="n"/>
      <c r="G251" s="6" t="n"/>
      <c r="H251" s="6" t="n"/>
      <c r="I251" s="6" t="n"/>
    </row>
    <row r="252" ht="15.75" customHeight="1" s="120">
      <c r="A252" s="6" t="n">
        <v>2011</v>
      </c>
      <c r="B252" s="6" t="inlineStr">
        <is>
          <t>MN</t>
        </is>
      </c>
      <c r="C252" s="6" t="inlineStr">
        <is>
          <t>N2O</t>
        </is>
      </c>
      <c r="D252" s="6" t="inlineStr">
        <is>
          <t>Natural gas and petroleum systems</t>
        </is>
      </c>
      <c r="E252" s="6" t="n">
        <v>0.00294293550478405</v>
      </c>
      <c r="F252" s="6" t="n"/>
      <c r="G252" s="6" t="n"/>
      <c r="H252" s="6" t="n"/>
      <c r="I252" s="6" t="n"/>
    </row>
    <row r="253" ht="15.75" customHeight="1" s="120">
      <c r="A253" s="6" t="n">
        <v>2011</v>
      </c>
      <c r="B253" s="6" t="inlineStr">
        <is>
          <t>MO</t>
        </is>
      </c>
      <c r="C253" s="6" t="inlineStr">
        <is>
          <t>N2O</t>
        </is>
      </c>
      <c r="D253" s="6" t="inlineStr">
        <is>
          <t>Natural gas and petroleum systems</t>
        </is>
      </c>
      <c r="E253" s="6" t="n">
        <v>0.00205486304512312</v>
      </c>
      <c r="F253" s="6" t="n"/>
      <c r="G253" s="6" t="n"/>
      <c r="H253" s="6" t="n"/>
      <c r="I253" s="6" t="n"/>
    </row>
    <row r="254" ht="15.75" customHeight="1" s="120">
      <c r="A254" s="6" t="n">
        <v>2011</v>
      </c>
      <c r="B254" s="6" t="inlineStr">
        <is>
          <t>MS</t>
        </is>
      </c>
      <c r="C254" s="6" t="inlineStr">
        <is>
          <t>N2O</t>
        </is>
      </c>
      <c r="D254" s="6" t="inlineStr">
        <is>
          <t>Natural gas and petroleum systems</t>
        </is>
      </c>
      <c r="E254" s="6" t="n">
        <v>0.00856921610306666</v>
      </c>
      <c r="F254" s="6" t="n"/>
      <c r="G254" s="6" t="n"/>
      <c r="H254" s="6" t="n"/>
      <c r="I254" s="6" t="n"/>
    </row>
    <row r="255" ht="15.75" customHeight="1" s="120">
      <c r="A255" s="6" t="n">
        <v>2011</v>
      </c>
      <c r="B255" s="6" t="inlineStr">
        <is>
          <t>MT</t>
        </is>
      </c>
      <c r="C255" s="6" t="inlineStr">
        <is>
          <t>N2O</t>
        </is>
      </c>
      <c r="D255" s="6" t="inlineStr">
        <is>
          <t>Natural gas and petroleum systems</t>
        </is>
      </c>
      <c r="E255" s="6" t="n">
        <v>0.00136353279191016</v>
      </c>
      <c r="F255" s="6" t="n"/>
      <c r="G255" s="6" t="n"/>
      <c r="H255" s="6" t="n"/>
      <c r="I255" s="6" t="n"/>
    </row>
    <row r="256" ht="15.75" customHeight="1" s="120">
      <c r="A256" s="6" t="n">
        <v>2011</v>
      </c>
      <c r="B256" s="6" t="inlineStr">
        <is>
          <t>NC</t>
        </is>
      </c>
      <c r="C256" s="6" t="inlineStr">
        <is>
          <t>N2O</t>
        </is>
      </c>
      <c r="D256" s="6" t="inlineStr">
        <is>
          <t>Natural gas and petroleum systems</t>
        </is>
      </c>
      <c r="E256" s="6" t="n">
        <v>0.00172969189835497</v>
      </c>
      <c r="F256" s="6" t="n"/>
      <c r="G256" s="6" t="n"/>
      <c r="H256" s="6" t="n"/>
      <c r="I256" s="6" t="n"/>
    </row>
    <row r="257" ht="15.75" customHeight="1" s="120">
      <c r="A257" s="6" t="n">
        <v>2011</v>
      </c>
      <c r="B257" s="6" t="inlineStr">
        <is>
          <t>ND</t>
        </is>
      </c>
      <c r="C257" s="6" t="inlineStr">
        <is>
          <t>N2O</t>
        </is>
      </c>
      <c r="D257" s="6" t="inlineStr">
        <is>
          <t>Natural gas and petroleum systems</t>
        </is>
      </c>
      <c r="E257" s="6" t="n">
        <v>0.0683706492713109</v>
      </c>
      <c r="F257" s="6" t="n"/>
      <c r="G257" s="6" t="n"/>
      <c r="H257" s="6" t="n"/>
      <c r="I257" s="6" t="n"/>
    </row>
    <row r="258" ht="15.75" customHeight="1" s="120">
      <c r="A258" s="6" t="n">
        <v>2011</v>
      </c>
      <c r="B258" s="6" t="inlineStr">
        <is>
          <t>NE</t>
        </is>
      </c>
      <c r="C258" s="6" t="inlineStr">
        <is>
          <t>N2O</t>
        </is>
      </c>
      <c r="D258" s="6" t="inlineStr">
        <is>
          <t>Natural gas and petroleum systems</t>
        </is>
      </c>
      <c r="E258" s="6" t="n">
        <v>0.00153841475319723</v>
      </c>
      <c r="F258" s="6" t="n"/>
      <c r="G258" s="6" t="n"/>
      <c r="H258" s="6" t="n"/>
      <c r="I258" s="6" t="n"/>
    </row>
    <row r="259" ht="15.75" customHeight="1" s="120">
      <c r="A259" s="6" t="n">
        <v>2011</v>
      </c>
      <c r="B259" s="6" t="inlineStr">
        <is>
          <t>NJ</t>
        </is>
      </c>
      <c r="C259" s="6" t="inlineStr">
        <is>
          <t>N2O</t>
        </is>
      </c>
      <c r="D259" s="6" t="inlineStr">
        <is>
          <t>Natural gas and petroleum systems</t>
        </is>
      </c>
      <c r="E259" s="6" t="n">
        <v>0.000330636208058375</v>
      </c>
      <c r="F259" s="6" t="n"/>
      <c r="G259" s="6" t="n"/>
      <c r="H259" s="6" t="n"/>
      <c r="I259" s="6" t="n"/>
    </row>
    <row r="260" ht="15.75" customHeight="1" s="120">
      <c r="A260" s="6" t="n">
        <v>2011</v>
      </c>
      <c r="B260" s="6" t="inlineStr">
        <is>
          <t>NM</t>
        </is>
      </c>
      <c r="C260" s="6" t="inlineStr">
        <is>
          <t>N2O</t>
        </is>
      </c>
      <c r="D260" s="6" t="inlineStr">
        <is>
          <t>Natural gas and petroleum systems</t>
        </is>
      </c>
      <c r="E260" s="6" t="n">
        <v>0.0498058360684298</v>
      </c>
      <c r="F260" s="6" t="n"/>
      <c r="G260" s="6" t="n"/>
      <c r="H260" s="6" t="n"/>
      <c r="I260" s="6" t="n"/>
    </row>
    <row r="261" ht="15.75" customHeight="1" s="120">
      <c r="A261" s="6" t="n">
        <v>2011</v>
      </c>
      <c r="B261" s="6" t="inlineStr">
        <is>
          <t>NV</t>
        </is>
      </c>
      <c r="C261" s="6" t="inlineStr">
        <is>
          <t>N2O</t>
        </is>
      </c>
      <c r="D261" s="6" t="inlineStr">
        <is>
          <t>Natural gas and petroleum systems</t>
        </is>
      </c>
      <c r="E261" s="6" t="n">
        <v>0.0008607471532098209</v>
      </c>
      <c r="F261" s="6" t="n"/>
      <c r="G261" s="6" t="n"/>
      <c r="H261" s="6" t="n"/>
      <c r="I261" s="6" t="n"/>
    </row>
    <row r="262" ht="15.75" customHeight="1" s="120">
      <c r="A262" s="6" t="n">
        <v>2011</v>
      </c>
      <c r="B262" s="6" t="inlineStr">
        <is>
          <t>NY</t>
        </is>
      </c>
      <c r="C262" s="6" t="inlineStr">
        <is>
          <t>N2O</t>
        </is>
      </c>
      <c r="D262" s="6" t="inlineStr">
        <is>
          <t>Natural gas and petroleum systems</t>
        </is>
      </c>
      <c r="E262" s="6" t="n">
        <v>0.00188544614512627</v>
      </c>
      <c r="F262" s="6" t="n"/>
      <c r="G262" s="6" t="n"/>
      <c r="H262" s="6" t="n"/>
      <c r="I262" s="6" t="n"/>
    </row>
    <row r="263" ht="15.75" customHeight="1" s="120">
      <c r="A263" s="6" t="n">
        <v>2011</v>
      </c>
      <c r="B263" s="6" t="inlineStr">
        <is>
          <t>OH</t>
        </is>
      </c>
      <c r="C263" s="6" t="inlineStr">
        <is>
          <t>N2O</t>
        </is>
      </c>
      <c r="D263" s="6" t="inlineStr">
        <is>
          <t>Natural gas and petroleum systems</t>
        </is>
      </c>
      <c r="E263" s="6" t="n">
        <v>0.00162312320319566</v>
      </c>
      <c r="F263" s="6" t="n"/>
      <c r="G263" s="6" t="n"/>
      <c r="H263" s="6" t="n"/>
      <c r="I263" s="6" t="n"/>
    </row>
    <row r="264" ht="15.75" customHeight="1" s="120">
      <c r="A264" s="6" t="n">
        <v>2011</v>
      </c>
      <c r="B264" s="6" t="inlineStr">
        <is>
          <t>OK</t>
        </is>
      </c>
      <c r="C264" s="6" t="inlineStr">
        <is>
          <t>N2O</t>
        </is>
      </c>
      <c r="D264" s="6" t="inlineStr">
        <is>
          <t>Natural gas and petroleum systems</t>
        </is>
      </c>
      <c r="E264" s="6" t="n">
        <v>0.0853615248226082</v>
      </c>
      <c r="F264" s="6" t="n"/>
      <c r="G264" s="6" t="n"/>
      <c r="H264" s="6" t="n"/>
      <c r="I264" s="6" t="n"/>
    </row>
    <row r="265" ht="15.75" customHeight="1" s="120">
      <c r="A265" s="6" t="n">
        <v>2011</v>
      </c>
      <c r="B265" s="6" t="inlineStr">
        <is>
          <t>OR</t>
        </is>
      </c>
      <c r="C265" s="6" t="inlineStr">
        <is>
          <t>N2O</t>
        </is>
      </c>
      <c r="D265" s="6" t="inlineStr">
        <is>
          <t>Natural gas and petroleum systems</t>
        </is>
      </c>
      <c r="E265" s="6" t="n">
        <v>0.00115859299352687</v>
      </c>
      <c r="F265" s="6" t="n"/>
      <c r="G265" s="6" t="n"/>
      <c r="H265" s="6" t="n"/>
      <c r="I265" s="6" t="n"/>
    </row>
    <row r="266" ht="15.75" customHeight="1" s="120">
      <c r="A266" s="6" t="n">
        <v>2011</v>
      </c>
      <c r="B266" s="6" t="inlineStr">
        <is>
          <t>PA</t>
        </is>
      </c>
      <c r="C266" s="6" t="inlineStr">
        <is>
          <t>N2O</t>
        </is>
      </c>
      <c r="D266" s="6" t="inlineStr">
        <is>
          <t>Natural gas and petroleum systems</t>
        </is>
      </c>
      <c r="E266" s="6" t="n">
        <v>0.0275001884123925</v>
      </c>
      <c r="F266" s="6" t="n"/>
      <c r="G266" s="6" t="n"/>
      <c r="H266" s="6" t="n"/>
      <c r="I266" s="6" t="n"/>
    </row>
    <row r="267" ht="15.75" customHeight="1" s="120">
      <c r="A267" s="6" t="n">
        <v>2011</v>
      </c>
      <c r="B267" s="6" t="inlineStr">
        <is>
          <t>RI</t>
        </is>
      </c>
      <c r="C267" s="6" t="inlineStr">
        <is>
          <t>N2O</t>
        </is>
      </c>
      <c r="D267" s="6" t="inlineStr">
        <is>
          <t>Natural gas and petroleum systems</t>
        </is>
      </c>
      <c r="E267" s="6" t="n">
        <v>0.000147556654835969</v>
      </c>
      <c r="F267" s="6" t="n"/>
      <c r="G267" s="6" t="n"/>
      <c r="H267" s="6" t="n"/>
      <c r="I267" s="6" t="n"/>
    </row>
    <row r="268" ht="15.75" customHeight="1" s="120">
      <c r="A268" s="6" t="n">
        <v>2011</v>
      </c>
      <c r="B268" s="6" t="inlineStr">
        <is>
          <t>SC</t>
        </is>
      </c>
      <c r="C268" s="6" t="inlineStr">
        <is>
          <t>N2O</t>
        </is>
      </c>
      <c r="D268" s="6" t="inlineStr">
        <is>
          <t>Natural gas and petroleum systems</t>
        </is>
      </c>
      <c r="E268" s="6" t="n">
        <v>0.0007924338870820569</v>
      </c>
      <c r="F268" s="6" t="n"/>
      <c r="G268" s="6" t="n"/>
      <c r="H268" s="6" t="n"/>
      <c r="I268" s="6" t="n"/>
    </row>
    <row r="269" ht="15.75" customHeight="1" s="120">
      <c r="A269" s="6" t="n">
        <v>2011</v>
      </c>
      <c r="B269" s="6" t="inlineStr">
        <is>
          <t>TN</t>
        </is>
      </c>
      <c r="C269" s="6" t="inlineStr">
        <is>
          <t>N2O</t>
        </is>
      </c>
      <c r="D269" s="6" t="inlineStr">
        <is>
          <t>Natural gas and petroleum systems</t>
        </is>
      </c>
      <c r="E269" s="6" t="n">
        <v>0.00223247753705531</v>
      </c>
      <c r="F269" s="6" t="n"/>
      <c r="G269" s="6" t="n"/>
      <c r="H269" s="6" t="n"/>
      <c r="I269" s="6" t="n"/>
    </row>
    <row r="270" ht="15.75" customHeight="1" s="120">
      <c r="A270" s="6" t="n">
        <v>2011</v>
      </c>
      <c r="B270" s="6" t="inlineStr">
        <is>
          <t>TX</t>
        </is>
      </c>
      <c r="C270" s="6" t="inlineStr">
        <is>
          <t>N2O</t>
        </is>
      </c>
      <c r="D270" s="6" t="inlineStr">
        <is>
          <t>Natural gas and petroleum systems</t>
        </is>
      </c>
      <c r="E270" s="6" t="n">
        <v>0.357907569065851</v>
      </c>
      <c r="F270" s="6" t="n"/>
      <c r="G270" s="6" t="n"/>
      <c r="H270" s="6" t="n"/>
      <c r="I270" s="6" t="n"/>
    </row>
    <row r="271" ht="15.75" customHeight="1" s="120">
      <c r="A271" s="6" t="n">
        <v>2011</v>
      </c>
      <c r="B271" s="6" t="inlineStr">
        <is>
          <t>UT</t>
        </is>
      </c>
      <c r="C271" s="6" t="inlineStr">
        <is>
          <t>N2O</t>
        </is>
      </c>
      <c r="D271" s="6" t="inlineStr">
        <is>
          <t>Natural gas and petroleum systems</t>
        </is>
      </c>
      <c r="E271" s="6" t="n">
        <v>0.00585034811118167</v>
      </c>
      <c r="F271" s="6" t="n"/>
      <c r="G271" s="6" t="n"/>
      <c r="H271" s="6" t="n"/>
      <c r="I271" s="6" t="n"/>
    </row>
    <row r="272" ht="15.75" customHeight="1" s="120">
      <c r="A272" s="6" t="n">
        <v>2011</v>
      </c>
      <c r="B272" s="6" t="inlineStr">
        <is>
          <t>VA</t>
        </is>
      </c>
      <c r="C272" s="6" t="inlineStr">
        <is>
          <t>N2O</t>
        </is>
      </c>
      <c r="D272" s="6" t="inlineStr">
        <is>
          <t>Natural gas and petroleum systems</t>
        </is>
      </c>
      <c r="E272" s="6" t="n">
        <v>0.00208765341286445</v>
      </c>
      <c r="F272" s="6" t="n"/>
      <c r="G272" s="6" t="n"/>
      <c r="H272" s="6" t="n"/>
      <c r="I272" s="6" t="n"/>
    </row>
    <row r="273" ht="15.75" customHeight="1" s="120">
      <c r="A273" s="6" t="n">
        <v>2011</v>
      </c>
      <c r="B273" s="6" t="inlineStr">
        <is>
          <t>WA</t>
        </is>
      </c>
      <c r="C273" s="6" t="inlineStr">
        <is>
          <t>N2O</t>
        </is>
      </c>
      <c r="D273" s="6" t="inlineStr">
        <is>
          <t>Natural gas and petroleum systems</t>
        </is>
      </c>
      <c r="E273" s="6" t="n">
        <v>0.00122417372900952</v>
      </c>
      <c r="F273" s="6" t="n"/>
      <c r="G273" s="6" t="n"/>
      <c r="H273" s="6" t="n"/>
      <c r="I273" s="6" t="n"/>
    </row>
    <row r="274" ht="15.75" customHeight="1" s="120">
      <c r="A274" s="6" t="n">
        <v>2011</v>
      </c>
      <c r="B274" s="6" t="inlineStr">
        <is>
          <t>WI</t>
        </is>
      </c>
      <c r="C274" s="6" t="inlineStr">
        <is>
          <t>N2O</t>
        </is>
      </c>
      <c r="D274" s="6" t="inlineStr">
        <is>
          <t>Natural gas and petroleum systems</t>
        </is>
      </c>
      <c r="E274" s="54" t="n">
        <v>7.10457967728741e-05</v>
      </c>
      <c r="F274" s="6" t="n"/>
      <c r="G274" s="6" t="n"/>
      <c r="H274" s="6" t="n"/>
      <c r="I274" s="6" t="n"/>
    </row>
    <row r="275" ht="15.75" customHeight="1" s="120">
      <c r="A275" s="6" t="n">
        <v>2011</v>
      </c>
      <c r="B275" s="6" t="inlineStr">
        <is>
          <t>WV</t>
        </is>
      </c>
      <c r="C275" s="6" t="inlineStr">
        <is>
          <t>N2O</t>
        </is>
      </c>
      <c r="D275" s="6" t="inlineStr">
        <is>
          <t>Natural gas and petroleum systems</t>
        </is>
      </c>
      <c r="E275" s="6" t="n">
        <v>0.00294020297413894</v>
      </c>
      <c r="F275" s="6" t="n"/>
      <c r="G275" s="6" t="n"/>
      <c r="H275" s="6" t="n"/>
      <c r="I275" s="6" t="n"/>
    </row>
    <row r="276" ht="15.75" customHeight="1" s="120">
      <c r="A276" s="6" t="n">
        <v>2011</v>
      </c>
      <c r="B276" s="6" t="inlineStr">
        <is>
          <t>WY</t>
        </is>
      </c>
      <c r="C276" s="6" t="inlineStr">
        <is>
          <t>N2O</t>
        </is>
      </c>
      <c r="D276" s="6" t="inlineStr">
        <is>
          <t>Natural gas and petroleum systems</t>
        </is>
      </c>
      <c r="E276" s="6" t="n">
        <v>0.039662417875327</v>
      </c>
      <c r="F276" s="6" t="n"/>
      <c r="G276" s="6" t="n"/>
      <c r="H276" s="6" t="n"/>
      <c r="I276" s="6" t="n"/>
    </row>
    <row r="277" ht="15.75" customHeight="1" s="120">
      <c r="A277" s="6" t="n">
        <v>2012</v>
      </c>
      <c r="B277" s="6" t="inlineStr">
        <is>
          <t>AK</t>
        </is>
      </c>
      <c r="C277" s="6" t="inlineStr">
        <is>
          <t>CH4</t>
        </is>
      </c>
      <c r="D277" s="6" t="inlineStr">
        <is>
          <t>Natural gas and petroleum systems</t>
        </is>
      </c>
      <c r="E277" s="6" t="n">
        <v>0.00446736170987107</v>
      </c>
      <c r="F277" s="6" t="n"/>
      <c r="G277" s="6" t="n"/>
      <c r="H277" s="6" t="n"/>
      <c r="I277" s="6" t="n"/>
    </row>
    <row r="278" ht="15.75" customHeight="1" s="120">
      <c r="A278" s="6" t="n">
        <v>2012</v>
      </c>
      <c r="B278" s="6" t="inlineStr">
        <is>
          <t>AL</t>
        </is>
      </c>
      <c r="C278" s="6" t="inlineStr">
        <is>
          <t>CH4</t>
        </is>
      </c>
      <c r="D278" s="6" t="inlineStr">
        <is>
          <t>Natural gas and petroleum systems</t>
        </is>
      </c>
      <c r="E278" s="6" t="n">
        <v>0.00627337117629355</v>
      </c>
      <c r="F278" s="6" t="n"/>
      <c r="G278" s="6" t="n"/>
      <c r="H278" s="6" t="n"/>
      <c r="I278" s="6" t="n"/>
    </row>
    <row r="279" ht="15.75" customHeight="1" s="120">
      <c r="A279" s="6" t="n">
        <v>2012</v>
      </c>
      <c r="B279" s="6" t="inlineStr">
        <is>
          <t>AR</t>
        </is>
      </c>
      <c r="C279" s="6" t="inlineStr">
        <is>
          <t>CH4</t>
        </is>
      </c>
      <c r="D279" s="6" t="inlineStr">
        <is>
          <t>Natural gas and petroleum systems</t>
        </is>
      </c>
      <c r="E279" s="6" t="n">
        <v>0.0200798710034509</v>
      </c>
      <c r="F279" s="6" t="n"/>
      <c r="G279" s="6" t="n"/>
      <c r="H279" s="6" t="n"/>
      <c r="I279" s="6" t="n"/>
    </row>
    <row r="280" ht="15.75" customHeight="1" s="120">
      <c r="A280" s="6" t="n">
        <v>2012</v>
      </c>
      <c r="B280" s="6" t="inlineStr">
        <is>
          <t>AZ</t>
        </is>
      </c>
      <c r="C280" s="6" t="inlineStr">
        <is>
          <t>CH4</t>
        </is>
      </c>
      <c r="D280" s="6" t="inlineStr">
        <is>
          <t>Natural gas and petroleum systems</t>
        </is>
      </c>
      <c r="E280" s="6" t="n">
        <v>0.00148193048483477</v>
      </c>
      <c r="F280" s="6" t="n"/>
      <c r="G280" s="6" t="n"/>
      <c r="H280" s="6" t="n"/>
      <c r="I280" s="6" t="n"/>
    </row>
    <row r="281" ht="15.75" customHeight="1" s="120">
      <c r="A281" s="6" t="n">
        <v>2012</v>
      </c>
      <c r="B281" s="6" t="inlineStr">
        <is>
          <t>CA</t>
        </is>
      </c>
      <c r="C281" s="6" t="inlineStr">
        <is>
          <t>CH4</t>
        </is>
      </c>
      <c r="D281" s="6" t="inlineStr">
        <is>
          <t>Natural gas and petroleum systems</t>
        </is>
      </c>
      <c r="E281" s="6" t="n">
        <v>0.0326792902880936</v>
      </c>
      <c r="F281" s="6" t="n"/>
      <c r="G281" s="6" t="n"/>
      <c r="H281" s="6" t="n"/>
      <c r="I281" s="6" t="n"/>
    </row>
    <row r="282" ht="15.75" customHeight="1" s="120">
      <c r="A282" s="6" t="n">
        <v>2012</v>
      </c>
      <c r="B282" s="6" t="inlineStr">
        <is>
          <t>CO</t>
        </is>
      </c>
      <c r="C282" s="6" t="inlineStr">
        <is>
          <t>CH4</t>
        </is>
      </c>
      <c r="D282" s="6" t="inlineStr">
        <is>
          <t>Natural gas and petroleum systems</t>
        </is>
      </c>
      <c r="E282" s="6" t="n">
        <v>0.096337962997755</v>
      </c>
      <c r="F282" s="6" t="n"/>
      <c r="G282" s="6" t="n"/>
      <c r="H282" s="6" t="n"/>
      <c r="I282" s="6" t="n"/>
    </row>
    <row r="283" ht="15.75" customHeight="1" s="120">
      <c r="A283" s="6" t="n">
        <v>2012</v>
      </c>
      <c r="B283" s="6" t="inlineStr">
        <is>
          <t>CT</t>
        </is>
      </c>
      <c r="C283" s="6" t="inlineStr">
        <is>
          <t>CH4</t>
        </is>
      </c>
      <c r="D283" s="6" t="inlineStr">
        <is>
          <t>Natural gas and petroleum systems</t>
        </is>
      </c>
      <c r="E283" s="6" t="n">
        <v>0.00330077918230453</v>
      </c>
      <c r="F283" s="6" t="n"/>
      <c r="G283" s="6" t="n"/>
      <c r="H283" s="6" t="n"/>
      <c r="I283" s="6" t="n"/>
    </row>
    <row r="284" ht="15.75" customHeight="1" s="120">
      <c r="A284" s="6" t="n">
        <v>2012</v>
      </c>
      <c r="B284" s="6" t="inlineStr">
        <is>
          <t>DE</t>
        </is>
      </c>
      <c r="C284" s="6" t="inlineStr">
        <is>
          <t>CH4</t>
        </is>
      </c>
      <c r="D284" s="6" t="inlineStr">
        <is>
          <t>Natural gas and petroleum systems</t>
        </is>
      </c>
      <c r="E284" s="6" t="n">
        <v>0.000497783708644795</v>
      </c>
      <c r="F284" s="6" t="n"/>
      <c r="G284" s="6" t="n"/>
      <c r="H284" s="6" t="n"/>
      <c r="I284" s="6" t="n"/>
    </row>
    <row r="285" ht="15.75" customHeight="1" s="120">
      <c r="A285" s="6" t="n">
        <v>2012</v>
      </c>
      <c r="B285" s="6" t="inlineStr">
        <is>
          <t>FL</t>
        </is>
      </c>
      <c r="C285" s="6" t="inlineStr">
        <is>
          <t>CH4</t>
        </is>
      </c>
      <c r="D285" s="6" t="inlineStr">
        <is>
          <t>Natural gas and petroleum systems</t>
        </is>
      </c>
      <c r="E285" s="6" t="n">
        <v>0.00436735049854786</v>
      </c>
      <c r="F285" s="6" t="n"/>
      <c r="G285" s="6" t="n"/>
      <c r="H285" s="6" t="n"/>
      <c r="I285" s="6" t="n"/>
    </row>
    <row r="286" ht="15.75" customHeight="1" s="120">
      <c r="A286" s="6" t="n">
        <v>2012</v>
      </c>
      <c r="B286" s="6" t="inlineStr">
        <is>
          <t>GA</t>
        </is>
      </c>
      <c r="C286" s="6" t="inlineStr">
        <is>
          <t>CH4</t>
        </is>
      </c>
      <c r="D286" s="6" t="inlineStr">
        <is>
          <t>Natural gas and petroleum systems</t>
        </is>
      </c>
      <c r="E286" s="6" t="n">
        <v>0.00410321562243208</v>
      </c>
      <c r="F286" s="6" t="n"/>
      <c r="G286" s="6" t="n"/>
      <c r="H286" s="6" t="n"/>
      <c r="I286" s="6" t="n"/>
    </row>
    <row r="287" ht="15.75" customHeight="1" s="120">
      <c r="A287" s="6" t="n">
        <v>2012</v>
      </c>
      <c r="B287" s="6" t="inlineStr">
        <is>
          <t>HI</t>
        </is>
      </c>
      <c r="C287" s="6" t="inlineStr">
        <is>
          <t>CH4</t>
        </is>
      </c>
      <c r="D287" s="6" t="inlineStr">
        <is>
          <t>Natural gas and petroleum systems</t>
        </is>
      </c>
      <c r="E287" s="54" t="n">
        <v>2.44905170160045e-07</v>
      </c>
      <c r="F287" s="6" t="n"/>
      <c r="G287" s="6" t="n"/>
      <c r="H287" s="6" t="n"/>
      <c r="I287" s="6" t="n"/>
    </row>
    <row r="288" ht="15.75" customHeight="1" s="120">
      <c r="A288" s="6" t="n">
        <v>2012</v>
      </c>
      <c r="B288" s="6" t="inlineStr">
        <is>
          <t>IA</t>
        </is>
      </c>
      <c r="C288" s="6" t="inlineStr">
        <is>
          <t>CH4</t>
        </is>
      </c>
      <c r="D288" s="6" t="inlineStr">
        <is>
          <t>Natural gas and petroleum systems</t>
        </is>
      </c>
      <c r="E288" s="6" t="n">
        <v>0.00284050936561045</v>
      </c>
      <c r="F288" s="6" t="n"/>
      <c r="G288" s="6" t="n"/>
      <c r="H288" s="6" t="n"/>
      <c r="I288" s="6" t="n"/>
    </row>
    <row r="289" ht="15.75" customHeight="1" s="120">
      <c r="A289" s="6" t="n">
        <v>2012</v>
      </c>
      <c r="B289" s="6" t="inlineStr">
        <is>
          <t>ID</t>
        </is>
      </c>
      <c r="C289" s="6" t="inlineStr">
        <is>
          <t>CH4</t>
        </is>
      </c>
      <c r="D289" s="6" t="inlineStr">
        <is>
          <t>Natural gas and petroleum systems</t>
        </is>
      </c>
      <c r="E289" s="6" t="n">
        <v>0.000592493808056942</v>
      </c>
      <c r="F289" s="6" t="n"/>
      <c r="G289" s="6" t="n"/>
      <c r="H289" s="6" t="n"/>
      <c r="I289" s="6" t="n"/>
    </row>
    <row r="290" ht="15.75" customHeight="1" s="120">
      <c r="A290" s="6" t="n">
        <v>2012</v>
      </c>
      <c r="B290" s="6" t="inlineStr">
        <is>
          <t>IL</t>
        </is>
      </c>
      <c r="C290" s="6" t="inlineStr">
        <is>
          <t>CH4</t>
        </is>
      </c>
      <c r="D290" s="6" t="inlineStr">
        <is>
          <t>Natural gas and petroleum systems</t>
        </is>
      </c>
      <c r="E290" s="6" t="n">
        <v>0.00960669596756868</v>
      </c>
      <c r="F290" s="6" t="n"/>
      <c r="G290" s="6" t="n"/>
      <c r="H290" s="6" t="n"/>
      <c r="I290" s="6" t="n"/>
    </row>
    <row r="291" ht="15.75" customHeight="1" s="120">
      <c r="A291" s="6" t="n">
        <v>2012</v>
      </c>
      <c r="B291" s="6" t="inlineStr">
        <is>
          <t>IN</t>
        </is>
      </c>
      <c r="C291" s="6" t="inlineStr">
        <is>
          <t>CH4</t>
        </is>
      </c>
      <c r="D291" s="6" t="inlineStr">
        <is>
          <t>Natural gas and petroleum systems</t>
        </is>
      </c>
      <c r="E291" s="6" t="n">
        <v>0.0172308209575393</v>
      </c>
      <c r="F291" s="6" t="n"/>
      <c r="G291" s="6" t="n"/>
      <c r="H291" s="6" t="n"/>
      <c r="I291" s="6" t="n"/>
    </row>
    <row r="292" ht="15.75" customHeight="1" s="120">
      <c r="A292" s="6" t="n">
        <v>2012</v>
      </c>
      <c r="B292" s="6" t="inlineStr">
        <is>
          <t>KS</t>
        </is>
      </c>
      <c r="C292" s="6" t="inlineStr">
        <is>
          <t>CH4</t>
        </is>
      </c>
      <c r="D292" s="6" t="inlineStr">
        <is>
          <t>Natural gas and petroleum systems</t>
        </is>
      </c>
      <c r="E292" s="6" t="n">
        <v>0.00974851229952952</v>
      </c>
      <c r="F292" s="6" t="n"/>
      <c r="G292" s="6" t="n"/>
      <c r="H292" s="6" t="n"/>
      <c r="I292" s="6" t="n"/>
    </row>
    <row r="293" ht="15.75" customHeight="1" s="120">
      <c r="A293" s="6" t="n">
        <v>2012</v>
      </c>
      <c r="B293" s="6" t="inlineStr">
        <is>
          <t>KY</t>
        </is>
      </c>
      <c r="C293" s="6" t="inlineStr">
        <is>
          <t>CH4</t>
        </is>
      </c>
      <c r="D293" s="6" t="inlineStr">
        <is>
          <t>Natural gas and petroleum systems</t>
        </is>
      </c>
      <c r="E293" s="6" t="n">
        <v>0.00438570288598264</v>
      </c>
      <c r="F293" s="6" t="n"/>
      <c r="G293" s="6" t="n"/>
      <c r="H293" s="6" t="n"/>
      <c r="I293" s="6" t="n"/>
    </row>
    <row r="294" ht="15.75" customHeight="1" s="120">
      <c r="A294" s="6" t="n">
        <v>2012</v>
      </c>
      <c r="B294" s="6" t="inlineStr">
        <is>
          <t>LA</t>
        </is>
      </c>
      <c r="C294" s="6" t="inlineStr">
        <is>
          <t>CH4</t>
        </is>
      </c>
      <c r="D294" s="6" t="inlineStr">
        <is>
          <t>Natural gas and petroleum systems</t>
        </is>
      </c>
      <c r="E294" s="6" t="n">
        <v>0.0368696623609494</v>
      </c>
      <c r="F294" s="6" t="n"/>
      <c r="G294" s="6" t="n"/>
      <c r="H294" s="6" t="n"/>
      <c r="I294" s="6" t="n"/>
    </row>
    <row r="295" ht="15.75" customHeight="1" s="120">
      <c r="A295" s="6" t="n">
        <v>2012</v>
      </c>
      <c r="B295" s="6" t="inlineStr">
        <is>
          <t>MA</t>
        </is>
      </c>
      <c r="C295" s="6" t="inlineStr">
        <is>
          <t>CH4</t>
        </is>
      </c>
      <c r="D295" s="6" t="inlineStr">
        <is>
          <t>Natural gas and petroleum systems</t>
        </is>
      </c>
      <c r="E295" s="6" t="n">
        <v>0.008088672158867979</v>
      </c>
      <c r="F295" s="6" t="n"/>
      <c r="G295" s="6" t="n"/>
      <c r="H295" s="6" t="n"/>
      <c r="I295" s="6" t="n"/>
    </row>
    <row r="296" ht="15.75" customHeight="1" s="120">
      <c r="A296" s="6" t="n">
        <v>2012</v>
      </c>
      <c r="B296" s="6" t="inlineStr">
        <is>
          <t>MD</t>
        </is>
      </c>
      <c r="C296" s="6" t="inlineStr">
        <is>
          <t>CH4</t>
        </is>
      </c>
      <c r="D296" s="6" t="inlineStr">
        <is>
          <t>Natural gas and petroleum systems</t>
        </is>
      </c>
      <c r="E296" s="6" t="n">
        <v>0.00339147159689987</v>
      </c>
      <c r="F296" s="6" t="n"/>
      <c r="G296" s="6" t="n"/>
      <c r="H296" s="6" t="n"/>
      <c r="I296" s="6" t="n"/>
    </row>
    <row r="297" ht="15.75" customHeight="1" s="120">
      <c r="A297" s="6" t="n">
        <v>2012</v>
      </c>
      <c r="B297" s="6" t="inlineStr">
        <is>
          <t>ME</t>
        </is>
      </c>
      <c r="C297" s="6" t="inlineStr">
        <is>
          <t>CH4</t>
        </is>
      </c>
      <c r="D297" s="6" t="inlineStr">
        <is>
          <t>Natural gas and petroleum systems</t>
        </is>
      </c>
      <c r="E297" s="54" t="n">
        <v>2.26986791887576e-05</v>
      </c>
      <c r="F297" s="6" t="n"/>
      <c r="G297" s="6" t="n"/>
      <c r="H297" s="6" t="n"/>
      <c r="I297" s="6" t="n"/>
    </row>
    <row r="298" ht="15.75" customHeight="1" s="120">
      <c r="A298" s="6" t="n">
        <v>2012</v>
      </c>
      <c r="B298" s="6" t="inlineStr">
        <is>
          <t>MI</t>
        </is>
      </c>
      <c r="C298" s="6" t="inlineStr">
        <is>
          <t>CH4</t>
        </is>
      </c>
      <c r="D298" s="6" t="inlineStr">
        <is>
          <t>Natural gas and petroleum systems</t>
        </is>
      </c>
      <c r="E298" s="6" t="n">
        <v>0.0124522796383974</v>
      </c>
      <c r="F298" s="6" t="n"/>
      <c r="G298" s="6" t="n"/>
      <c r="H298" s="6" t="n"/>
      <c r="I298" s="6" t="n"/>
    </row>
    <row r="299" ht="15.75" customHeight="1" s="120">
      <c r="A299" s="6" t="n">
        <v>2012</v>
      </c>
      <c r="B299" s="6" t="inlineStr">
        <is>
          <t>MN</t>
        </is>
      </c>
      <c r="C299" s="6" t="inlineStr">
        <is>
          <t>CH4</t>
        </is>
      </c>
      <c r="D299" s="6" t="inlineStr">
        <is>
          <t>Natural gas and petroleum systems</t>
        </is>
      </c>
      <c r="E299" s="6" t="n">
        <v>0.00228584255611418</v>
      </c>
      <c r="F299" s="6" t="n"/>
      <c r="G299" s="6" t="n"/>
      <c r="H299" s="6" t="n"/>
      <c r="I299" s="6" t="n"/>
    </row>
    <row r="300" ht="15.75" customHeight="1" s="120">
      <c r="A300" s="6" t="n">
        <v>2012</v>
      </c>
      <c r="B300" s="6" t="inlineStr">
        <is>
          <t>MO</t>
        </is>
      </c>
      <c r="C300" s="6" t="inlineStr">
        <is>
          <t>CH4</t>
        </is>
      </c>
      <c r="D300" s="6" t="inlineStr">
        <is>
          <t>Natural gas and petroleum systems</t>
        </is>
      </c>
      <c r="E300" s="6" t="n">
        <v>0.00349154480953198</v>
      </c>
      <c r="F300" s="6" t="n"/>
      <c r="G300" s="6" t="n"/>
      <c r="H300" s="6" t="n"/>
      <c r="I300" s="6" t="n"/>
    </row>
    <row r="301" ht="15.75" customHeight="1" s="120">
      <c r="A301" s="6" t="n">
        <v>2012</v>
      </c>
      <c r="B301" s="6" t="inlineStr">
        <is>
          <t>MS</t>
        </is>
      </c>
      <c r="C301" s="6" t="inlineStr">
        <is>
          <t>CH4</t>
        </is>
      </c>
      <c r="D301" s="6" t="inlineStr">
        <is>
          <t>Natural gas and petroleum systems</t>
        </is>
      </c>
      <c r="E301" s="6" t="n">
        <v>0.00600759202546571</v>
      </c>
      <c r="F301" s="6" t="n"/>
      <c r="G301" s="6" t="n"/>
      <c r="H301" s="6" t="n"/>
      <c r="I301" s="6" t="n"/>
    </row>
    <row r="302" ht="15.75" customHeight="1" s="120">
      <c r="A302" s="6" t="n">
        <v>2012</v>
      </c>
      <c r="B302" s="6" t="inlineStr">
        <is>
          <t>MT</t>
        </is>
      </c>
      <c r="C302" s="6" t="inlineStr">
        <is>
          <t>CH4</t>
        </is>
      </c>
      <c r="D302" s="6" t="inlineStr">
        <is>
          <t>Natural gas and petroleum systems</t>
        </is>
      </c>
      <c r="E302" s="6" t="n">
        <v>0.000657644783450404</v>
      </c>
      <c r="F302" s="6" t="n"/>
      <c r="G302" s="6" t="n"/>
      <c r="H302" s="6" t="n"/>
      <c r="I302" s="6" t="n"/>
    </row>
    <row r="303" ht="15.75" customHeight="1" s="120">
      <c r="A303" s="6" t="n">
        <v>2012</v>
      </c>
      <c r="B303" s="6" t="inlineStr">
        <is>
          <t>NC</t>
        </is>
      </c>
      <c r="C303" s="6" t="inlineStr">
        <is>
          <t>CH4</t>
        </is>
      </c>
      <c r="D303" s="6" t="inlineStr">
        <is>
          <t>Natural gas and petroleum systems</t>
        </is>
      </c>
      <c r="E303" s="6" t="n">
        <v>0.00279416338720674</v>
      </c>
      <c r="F303" s="6" t="n"/>
      <c r="G303" s="6" t="n"/>
      <c r="H303" s="6" t="n"/>
      <c r="I303" s="6" t="n"/>
    </row>
    <row r="304" ht="15.75" customHeight="1" s="120">
      <c r="A304" s="6" t="n">
        <v>2012</v>
      </c>
      <c r="B304" s="6" t="inlineStr">
        <is>
          <t>ND</t>
        </is>
      </c>
      <c r="C304" s="6" t="inlineStr">
        <is>
          <t>CH4</t>
        </is>
      </c>
      <c r="D304" s="6" t="inlineStr">
        <is>
          <t>Natural gas and petroleum systems</t>
        </is>
      </c>
      <c r="E304" s="6" t="n">
        <v>0.00210858391403087</v>
      </c>
      <c r="F304" s="6" t="n"/>
      <c r="G304" s="6" t="n"/>
      <c r="H304" s="6" t="n"/>
      <c r="I304" s="6" t="n"/>
    </row>
    <row r="305" ht="15.75" customHeight="1" s="120">
      <c r="A305" s="6" t="n">
        <v>2012</v>
      </c>
      <c r="B305" s="6" t="inlineStr">
        <is>
          <t>NE</t>
        </is>
      </c>
      <c r="C305" s="6" t="inlineStr">
        <is>
          <t>CH4</t>
        </is>
      </c>
      <c r="D305" s="6" t="inlineStr">
        <is>
          <t>Natural gas and petroleum systems</t>
        </is>
      </c>
      <c r="E305" s="6" t="n">
        <v>0.00179817746108207</v>
      </c>
      <c r="F305" s="6" t="n"/>
      <c r="G305" s="6" t="n"/>
      <c r="H305" s="6" t="n"/>
      <c r="I305" s="6" t="n"/>
    </row>
    <row r="306" ht="15.75" customHeight="1" s="120">
      <c r="A306" s="6" t="n">
        <v>2012</v>
      </c>
      <c r="B306" s="6" t="inlineStr">
        <is>
          <t>NJ</t>
        </is>
      </c>
      <c r="C306" s="6" t="inlineStr">
        <is>
          <t>CH4</t>
        </is>
      </c>
      <c r="D306" s="6" t="inlineStr">
        <is>
          <t>Natural gas and petroleum systems</t>
        </is>
      </c>
      <c r="E306" s="6" t="n">
        <v>0.0135284220966959</v>
      </c>
      <c r="F306" s="6" t="n"/>
      <c r="G306" s="6" t="n"/>
      <c r="H306" s="6" t="n"/>
      <c r="I306" s="6" t="n"/>
    </row>
    <row r="307" ht="15.75" customHeight="1" s="120">
      <c r="A307" s="6" t="n">
        <v>2012</v>
      </c>
      <c r="B307" s="6" t="inlineStr">
        <is>
          <t>NM</t>
        </is>
      </c>
      <c r="C307" s="6" t="inlineStr">
        <is>
          <t>CH4</t>
        </is>
      </c>
      <c r="D307" s="6" t="inlineStr">
        <is>
          <t>Natural gas and petroleum systems</t>
        </is>
      </c>
      <c r="E307" s="6" t="n">
        <v>0.0322757997200586</v>
      </c>
      <c r="F307" s="6" t="n"/>
      <c r="G307" s="6" t="n"/>
      <c r="H307" s="6" t="n"/>
      <c r="I307" s="6" t="n"/>
    </row>
    <row r="308" ht="15.75" customHeight="1" s="120">
      <c r="A308" s="6" t="n">
        <v>2012</v>
      </c>
      <c r="B308" s="6" t="inlineStr">
        <is>
          <t>NV</t>
        </is>
      </c>
      <c r="C308" s="6" t="inlineStr">
        <is>
          <t>CH4</t>
        </is>
      </c>
      <c r="D308" s="6" t="inlineStr">
        <is>
          <t>Natural gas and petroleum systems</t>
        </is>
      </c>
      <c r="E308" s="6" t="n">
        <v>0.00186255962024515</v>
      </c>
      <c r="F308" s="6" t="n"/>
      <c r="G308" s="6" t="n"/>
      <c r="H308" s="6" t="n"/>
      <c r="I308" s="6" t="n"/>
    </row>
    <row r="309" ht="15.75" customHeight="1" s="120">
      <c r="A309" s="6" t="n">
        <v>2012</v>
      </c>
      <c r="B309" s="6" t="inlineStr">
        <is>
          <t>NY</t>
        </is>
      </c>
      <c r="C309" s="6" t="inlineStr">
        <is>
          <t>CH4</t>
        </is>
      </c>
      <c r="D309" s="6" t="inlineStr">
        <is>
          <t>Natural gas and petroleum systems</t>
        </is>
      </c>
      <c r="E309" s="6" t="n">
        <v>0.0179857395945249</v>
      </c>
      <c r="F309" s="6" t="n"/>
      <c r="G309" s="6" t="n"/>
      <c r="H309" s="6" t="n"/>
      <c r="I309" s="6" t="n"/>
    </row>
    <row r="310" ht="15.75" customHeight="1" s="120">
      <c r="A310" s="6" t="n">
        <v>2012</v>
      </c>
      <c r="B310" s="6" t="inlineStr">
        <is>
          <t>OH</t>
        </is>
      </c>
      <c r="C310" s="6" t="inlineStr">
        <is>
          <t>CH4</t>
        </is>
      </c>
      <c r="D310" s="6" t="inlineStr">
        <is>
          <t>Natural gas and petroleum systems</t>
        </is>
      </c>
      <c r="E310" s="6" t="n">
        <v>0.0178991392663171</v>
      </c>
      <c r="F310" s="6" t="n"/>
      <c r="G310" s="6" t="n"/>
      <c r="H310" s="6" t="n"/>
      <c r="I310" s="6" t="n"/>
    </row>
    <row r="311" ht="15.75" customHeight="1" s="120">
      <c r="A311" s="6" t="n">
        <v>2012</v>
      </c>
      <c r="B311" s="6" t="inlineStr">
        <is>
          <t>OK</t>
        </is>
      </c>
      <c r="C311" s="6" t="inlineStr">
        <is>
          <t>CH4</t>
        </is>
      </c>
      <c r="D311" s="6" t="inlineStr">
        <is>
          <t>Natural gas and petroleum systems</t>
        </is>
      </c>
      <c r="E311" s="6" t="n">
        <v>0.156468806388582</v>
      </c>
      <c r="F311" s="6" t="n"/>
      <c r="G311" s="6" t="n"/>
      <c r="H311" s="6" t="n"/>
      <c r="I311" s="6" t="n"/>
    </row>
    <row r="312" ht="15.75" customHeight="1" s="120">
      <c r="A312" s="6" t="n">
        <v>2012</v>
      </c>
      <c r="B312" s="6" t="inlineStr">
        <is>
          <t>OR</t>
        </is>
      </c>
      <c r="C312" s="6" t="inlineStr">
        <is>
          <t>CH4</t>
        </is>
      </c>
      <c r="D312" s="6" t="inlineStr">
        <is>
          <t>Natural gas and petroleum systems</t>
        </is>
      </c>
      <c r="E312" s="6" t="n">
        <v>0.000936176363493058</v>
      </c>
      <c r="F312" s="6" t="n"/>
      <c r="G312" s="6" t="n"/>
      <c r="H312" s="6" t="n"/>
      <c r="I312" s="6" t="n"/>
    </row>
    <row r="313" ht="15.75" customHeight="1" s="120">
      <c r="A313" s="6" t="n">
        <v>2012</v>
      </c>
      <c r="B313" s="6" t="inlineStr">
        <is>
          <t>PA</t>
        </is>
      </c>
      <c r="C313" s="6" t="inlineStr">
        <is>
          <t>CH4</t>
        </is>
      </c>
      <c r="D313" s="6" t="inlineStr">
        <is>
          <t>Natural gas and petroleum systems</t>
        </is>
      </c>
      <c r="E313" s="6" t="n">
        <v>0.0372476009052787</v>
      </c>
      <c r="F313" s="6" t="n"/>
      <c r="G313" s="6" t="n"/>
      <c r="H313" s="6" t="n"/>
      <c r="I313" s="6" t="n"/>
    </row>
    <row r="314" ht="15.75" customHeight="1" s="120">
      <c r="A314" s="6" t="n">
        <v>2012</v>
      </c>
      <c r="B314" s="6" t="inlineStr">
        <is>
          <t>RI</t>
        </is>
      </c>
      <c r="C314" s="6" t="inlineStr">
        <is>
          <t>CH4</t>
        </is>
      </c>
      <c r="D314" s="6" t="inlineStr">
        <is>
          <t>Natural gas and petroleum systems</t>
        </is>
      </c>
      <c r="E314" s="6" t="n">
        <v>0.00221887804243535</v>
      </c>
      <c r="F314" s="6" t="n"/>
      <c r="G314" s="6" t="n"/>
      <c r="H314" s="6" t="n"/>
      <c r="I314" s="6" t="n"/>
    </row>
    <row r="315" ht="15.75" customHeight="1" s="120">
      <c r="A315" s="6" t="n">
        <v>2012</v>
      </c>
      <c r="B315" s="6" t="inlineStr">
        <is>
          <t>SC</t>
        </is>
      </c>
      <c r="C315" s="6" t="inlineStr">
        <is>
          <t>CH4</t>
        </is>
      </c>
      <c r="D315" s="6" t="inlineStr">
        <is>
          <t>Natural gas and petroleum systems</t>
        </is>
      </c>
      <c r="E315" s="6" t="n">
        <v>0.000693469139733562</v>
      </c>
      <c r="F315" s="6" t="n"/>
      <c r="G315" s="6" t="n"/>
      <c r="H315" s="6" t="n"/>
      <c r="I315" s="6" t="n"/>
    </row>
    <row r="316" ht="15.75" customHeight="1" s="120">
      <c r="A316" s="6" t="n">
        <v>2012</v>
      </c>
      <c r="B316" s="6" t="inlineStr">
        <is>
          <t>TN</t>
        </is>
      </c>
      <c r="C316" s="6" t="inlineStr">
        <is>
          <t>CH4</t>
        </is>
      </c>
      <c r="D316" s="6" t="inlineStr">
        <is>
          <t>Natural gas and petroleum systems</t>
        </is>
      </c>
      <c r="E316" s="6" t="n">
        <v>0.00334860699199097</v>
      </c>
      <c r="F316" s="6" t="n"/>
      <c r="G316" s="6" t="n"/>
      <c r="H316" s="6" t="n"/>
      <c r="I316" s="6" t="n"/>
    </row>
    <row r="317" ht="15.75" customHeight="1" s="120">
      <c r="A317" s="6" t="n">
        <v>2012</v>
      </c>
      <c r="B317" s="6" t="inlineStr">
        <is>
          <t>TX</t>
        </is>
      </c>
      <c r="C317" s="6" t="inlineStr">
        <is>
          <t>CH4</t>
        </is>
      </c>
      <c r="D317" s="6" t="inlineStr">
        <is>
          <t>Natural gas and petroleum systems</t>
        </is>
      </c>
      <c r="E317" s="6" t="n">
        <v>0.384582544518322</v>
      </c>
      <c r="F317" s="6" t="n"/>
      <c r="G317" s="6" t="n"/>
      <c r="H317" s="6" t="n"/>
      <c r="I317" s="6" t="n"/>
    </row>
    <row r="318" ht="15.75" customHeight="1" s="120">
      <c r="A318" s="6" t="n">
        <v>2012</v>
      </c>
      <c r="B318" s="6" t="inlineStr">
        <is>
          <t>UT</t>
        </is>
      </c>
      <c r="C318" s="6" t="inlineStr">
        <is>
          <t>CH4</t>
        </is>
      </c>
      <c r="D318" s="6" t="inlineStr">
        <is>
          <t>Natural gas and petroleum systems</t>
        </is>
      </c>
      <c r="E318" s="6" t="n">
        <v>0.0105139813449691</v>
      </c>
      <c r="F318" s="6" t="n"/>
      <c r="G318" s="6" t="n"/>
      <c r="H318" s="6" t="n"/>
      <c r="I318" s="6" t="n"/>
    </row>
    <row r="319" ht="15.75" customHeight="1" s="120">
      <c r="A319" s="6" t="n">
        <v>2012</v>
      </c>
      <c r="B319" s="6" t="inlineStr">
        <is>
          <t>VA</t>
        </is>
      </c>
      <c r="C319" s="6" t="inlineStr">
        <is>
          <t>CH4</t>
        </is>
      </c>
      <c r="D319" s="6" t="inlineStr">
        <is>
          <t>Natural gas and petroleum systems</t>
        </is>
      </c>
      <c r="E319" s="6" t="n">
        <v>0.00426280699154397</v>
      </c>
      <c r="F319" s="6" t="n"/>
      <c r="G319" s="6" t="n"/>
      <c r="H319" s="6" t="n"/>
      <c r="I319" s="6" t="n"/>
    </row>
    <row r="320" ht="15.75" customHeight="1" s="120">
      <c r="A320" s="6" t="n">
        <v>2012</v>
      </c>
      <c r="B320" s="6" t="inlineStr">
        <is>
          <t>VT</t>
        </is>
      </c>
      <c r="C320" s="6" t="inlineStr">
        <is>
          <t>CH4</t>
        </is>
      </c>
      <c r="D320" s="6" t="inlineStr">
        <is>
          <t>Natural gas and petroleum systems</t>
        </is>
      </c>
      <c r="E320" s="54" t="n">
        <v>3.38744151182129e-05</v>
      </c>
      <c r="F320" s="6" t="n"/>
      <c r="G320" s="6" t="n"/>
      <c r="H320" s="6" t="n"/>
      <c r="I320" s="6" t="n"/>
    </row>
    <row r="321" ht="15.75" customHeight="1" s="120">
      <c r="A321" s="6" t="n">
        <v>2012</v>
      </c>
      <c r="B321" s="6" t="inlineStr">
        <is>
          <t>WA</t>
        </is>
      </c>
      <c r="C321" s="6" t="inlineStr">
        <is>
          <t>CH4</t>
        </is>
      </c>
      <c r="D321" s="6" t="inlineStr">
        <is>
          <t>Natural gas and petroleum systems</t>
        </is>
      </c>
      <c r="E321" s="6" t="n">
        <v>0.00143560310682373</v>
      </c>
      <c r="F321" s="6" t="n"/>
      <c r="G321" s="6" t="n"/>
      <c r="H321" s="6" t="n"/>
      <c r="I321" s="6" t="n"/>
    </row>
    <row r="322" ht="15.75" customHeight="1" s="120">
      <c r="A322" s="6" t="n">
        <v>2012</v>
      </c>
      <c r="B322" s="6" t="inlineStr">
        <is>
          <t>WI</t>
        </is>
      </c>
      <c r="C322" s="6" t="inlineStr">
        <is>
          <t>CH4</t>
        </is>
      </c>
      <c r="D322" s="6" t="inlineStr">
        <is>
          <t>Natural gas and petroleum systems</t>
        </is>
      </c>
      <c r="E322" s="6" t="n">
        <v>0.00180069471422346</v>
      </c>
      <c r="F322" s="6" t="n"/>
      <c r="G322" s="6" t="n"/>
      <c r="H322" s="6" t="n"/>
      <c r="I322" s="6" t="n"/>
    </row>
    <row r="323" ht="15.75" customHeight="1" s="120">
      <c r="A323" s="6" t="n">
        <v>2012</v>
      </c>
      <c r="B323" s="6" t="inlineStr">
        <is>
          <t>WV</t>
        </is>
      </c>
      <c r="C323" s="6" t="inlineStr">
        <is>
          <t>CH4</t>
        </is>
      </c>
      <c r="D323" s="6" t="inlineStr">
        <is>
          <t>Natural gas and petroleum systems</t>
        </is>
      </c>
      <c r="E323" s="6" t="n">
        <v>0.00555051439044175</v>
      </c>
      <c r="F323" s="6" t="n"/>
      <c r="G323" s="6" t="n"/>
      <c r="H323" s="6" t="n"/>
      <c r="I323" s="6" t="n"/>
    </row>
    <row r="324" ht="15.75" customHeight="1" s="120">
      <c r="A324" s="6" t="n">
        <v>2012</v>
      </c>
      <c r="B324" s="6" t="inlineStr">
        <is>
          <t>WY</t>
        </is>
      </c>
      <c r="C324" s="6" t="inlineStr">
        <is>
          <t>CH4</t>
        </is>
      </c>
      <c r="D324" s="6" t="inlineStr">
        <is>
          <t>Natural gas and petroleum systems</t>
        </is>
      </c>
      <c r="E324" s="6" t="n">
        <v>0.009392552156329699</v>
      </c>
      <c r="F324" s="6" t="n"/>
      <c r="G324" s="6" t="n"/>
      <c r="H324" s="6" t="n"/>
      <c r="I324" s="6" t="n"/>
    </row>
    <row r="325" ht="15.75" customHeight="1" s="120">
      <c r="A325" s="6" t="n">
        <v>2012</v>
      </c>
      <c r="B325" s="6" t="inlineStr">
        <is>
          <t>AK</t>
        </is>
      </c>
      <c r="C325" s="6" t="inlineStr">
        <is>
          <t>CO2</t>
        </is>
      </c>
      <c r="D325" s="6" t="inlineStr">
        <is>
          <t>Natural gas and petroleum systems</t>
        </is>
      </c>
      <c r="E325" s="6" t="n">
        <v>0.0924852145793168</v>
      </c>
      <c r="F325" s="6" t="n"/>
      <c r="G325" s="6" t="n"/>
      <c r="H325" s="6" t="n"/>
      <c r="I325" s="6" t="n"/>
    </row>
    <row r="326" ht="15.75" customHeight="1" s="120">
      <c r="A326" s="6" t="n">
        <v>2012</v>
      </c>
      <c r="B326" s="6" t="inlineStr">
        <is>
          <t>AL</t>
        </is>
      </c>
      <c r="C326" s="6" t="inlineStr">
        <is>
          <t>CO2</t>
        </is>
      </c>
      <c r="D326" s="6" t="inlineStr">
        <is>
          <t>Natural gas and petroleum systems</t>
        </is>
      </c>
      <c r="E326" s="6" t="n">
        <v>0.0163168718388827</v>
      </c>
      <c r="F326" s="6" t="n"/>
      <c r="G326" s="6" t="n"/>
      <c r="H326" s="6" t="n"/>
      <c r="I326" s="6" t="n"/>
    </row>
    <row r="327" ht="15.75" customHeight="1" s="120">
      <c r="A327" s="6" t="n">
        <v>2012</v>
      </c>
      <c r="B327" s="6" t="inlineStr">
        <is>
          <t>AR</t>
        </is>
      </c>
      <c r="C327" s="6" t="inlineStr">
        <is>
          <t>CO2</t>
        </is>
      </c>
      <c r="D327" s="6" t="inlineStr">
        <is>
          <t>Natural gas and petroleum systems</t>
        </is>
      </c>
      <c r="E327" s="6" t="n">
        <v>0.0149615049075514</v>
      </c>
      <c r="F327" s="6" t="n"/>
      <c r="G327" s="6" t="n"/>
      <c r="H327" s="6" t="n"/>
      <c r="I327" s="6" t="n"/>
    </row>
    <row r="328" ht="15.75" customHeight="1" s="120">
      <c r="A328" s="6" t="n">
        <v>2012</v>
      </c>
      <c r="B328" s="6" t="inlineStr">
        <is>
          <t>AZ</t>
        </is>
      </c>
      <c r="C328" s="6" t="inlineStr">
        <is>
          <t>CO2</t>
        </is>
      </c>
      <c r="D328" s="6" t="inlineStr">
        <is>
          <t>Natural gas and petroleum systems</t>
        </is>
      </c>
      <c r="E328" s="6" t="n">
        <v>0.0034622324664968</v>
      </c>
      <c r="F328" s="6" t="n"/>
      <c r="G328" s="6" t="n"/>
      <c r="H328" s="6" t="n"/>
      <c r="I328" s="6" t="n"/>
    </row>
    <row r="329" ht="15.75" customHeight="1" s="120">
      <c r="A329" s="6" t="n">
        <v>2012</v>
      </c>
      <c r="B329" s="6" t="inlineStr">
        <is>
          <t>CA</t>
        </is>
      </c>
      <c r="C329" s="6" t="inlineStr">
        <is>
          <t>CO2</t>
        </is>
      </c>
      <c r="D329" s="6" t="inlineStr">
        <is>
          <t>Natural gas and petroleum systems</t>
        </is>
      </c>
      <c r="E329" s="6" t="n">
        <v>0.0745651863376869</v>
      </c>
      <c r="F329" s="6" t="n"/>
      <c r="G329" s="6" t="n"/>
      <c r="H329" s="6" t="n"/>
      <c r="I329" s="6" t="n"/>
    </row>
    <row r="330" ht="15.75" customHeight="1" s="120">
      <c r="A330" s="6" t="n">
        <v>2012</v>
      </c>
      <c r="B330" s="6" t="inlineStr">
        <is>
          <t>CO</t>
        </is>
      </c>
      <c r="C330" s="6" t="inlineStr">
        <is>
          <t>CO2</t>
        </is>
      </c>
      <c r="D330" s="6" t="inlineStr">
        <is>
          <t>Natural gas and petroleum systems</t>
        </is>
      </c>
      <c r="E330" s="6" t="n">
        <v>0.0674136702906675</v>
      </c>
      <c r="F330" s="6" t="n"/>
      <c r="G330" s="6" t="n"/>
      <c r="H330" s="6" t="n"/>
      <c r="I330" s="6" t="n"/>
    </row>
    <row r="331" ht="15.75" customHeight="1" s="120">
      <c r="A331" s="6" t="n">
        <v>2012</v>
      </c>
      <c r="B331" s="6" t="inlineStr">
        <is>
          <t>CT</t>
        </is>
      </c>
      <c r="C331" s="6" t="inlineStr">
        <is>
          <t>CO2</t>
        </is>
      </c>
      <c r="D331" s="6" t="inlineStr">
        <is>
          <t>Natural gas and petroleum systems</t>
        </is>
      </c>
      <c r="E331" s="6" t="n">
        <v>0.000877280362071962</v>
      </c>
      <c r="F331" s="6" t="n"/>
      <c r="G331" s="6" t="n"/>
      <c r="H331" s="6" t="n"/>
      <c r="I331" s="6" t="n"/>
    </row>
    <row r="332" ht="15.75" customHeight="1" s="120">
      <c r="A332" s="6" t="n">
        <v>2012</v>
      </c>
      <c r="B332" s="6" t="inlineStr">
        <is>
          <t>DE</t>
        </is>
      </c>
      <c r="C332" s="6" t="inlineStr">
        <is>
          <t>CO2</t>
        </is>
      </c>
      <c r="D332" s="6" t="inlineStr">
        <is>
          <t>Natural gas and petroleum systems</t>
        </is>
      </c>
      <c r="E332" s="54" t="n">
        <v>3.21157409527675e-07</v>
      </c>
      <c r="F332" s="6" t="n"/>
      <c r="G332" s="6" t="n"/>
      <c r="H332" s="6" t="n"/>
      <c r="I332" s="6" t="n"/>
    </row>
    <row r="333" ht="15.75" customHeight="1" s="120">
      <c r="A333" s="6" t="n">
        <v>2012</v>
      </c>
      <c r="B333" s="6" t="inlineStr">
        <is>
          <t>FL</t>
        </is>
      </c>
      <c r="C333" s="6" t="inlineStr">
        <is>
          <t>CO2</t>
        </is>
      </c>
      <c r="D333" s="6" t="inlineStr">
        <is>
          <t>Natural gas and petroleum systems</t>
        </is>
      </c>
      <c r="E333" s="6" t="n">
        <v>0.00452100300321033</v>
      </c>
      <c r="F333" s="6" t="n"/>
      <c r="G333" s="6" t="n"/>
      <c r="H333" s="6" t="n"/>
      <c r="I333" s="6" t="n"/>
    </row>
    <row r="334" ht="15.75" customHeight="1" s="120">
      <c r="A334" s="6" t="n">
        <v>2012</v>
      </c>
      <c r="B334" s="6" t="inlineStr">
        <is>
          <t>GA</t>
        </is>
      </c>
      <c r="C334" s="6" t="inlineStr">
        <is>
          <t>CO2</t>
        </is>
      </c>
      <c r="D334" s="6" t="inlineStr">
        <is>
          <t>Natural gas and petroleum systems</t>
        </is>
      </c>
      <c r="E334" s="6" t="n">
        <v>0.00321081774630504</v>
      </c>
      <c r="F334" s="6" t="n"/>
      <c r="G334" s="6" t="n"/>
      <c r="H334" s="6" t="n"/>
      <c r="I334" s="6" t="n"/>
    </row>
    <row r="335" ht="15.75" customHeight="1" s="120">
      <c r="A335" s="6" t="n">
        <v>2012</v>
      </c>
      <c r="B335" s="6" t="inlineStr">
        <is>
          <t>HI</t>
        </is>
      </c>
      <c r="C335" s="6" t="inlineStr">
        <is>
          <t>CO2</t>
        </is>
      </c>
      <c r="D335" s="6" t="inlineStr">
        <is>
          <t>Natural gas and petroleum systems</t>
        </is>
      </c>
      <c r="E335" s="6" t="n">
        <v>0.000160777516493545</v>
      </c>
      <c r="F335" s="6" t="n"/>
      <c r="G335" s="6" t="n"/>
      <c r="H335" s="6" t="n"/>
      <c r="I335" s="6" t="n"/>
    </row>
    <row r="336" ht="15.75" customHeight="1" s="120">
      <c r="A336" s="6" t="n">
        <v>2012</v>
      </c>
      <c r="B336" s="6" t="inlineStr">
        <is>
          <t>IA</t>
        </is>
      </c>
      <c r="C336" s="6" t="inlineStr">
        <is>
          <t>CO2</t>
        </is>
      </c>
      <c r="D336" s="6" t="inlineStr">
        <is>
          <t>Natural gas and petroleum systems</t>
        </is>
      </c>
      <c r="E336" s="6" t="n">
        <v>0.00280675218841734</v>
      </c>
      <c r="F336" s="6" t="n"/>
      <c r="G336" s="6" t="n"/>
      <c r="H336" s="6" t="n"/>
      <c r="I336" s="6" t="n"/>
    </row>
    <row r="337" ht="15.75" customHeight="1" s="120">
      <c r="A337" s="6" t="n">
        <v>2012</v>
      </c>
      <c r="B337" s="6" t="inlineStr">
        <is>
          <t>ID</t>
        </is>
      </c>
      <c r="C337" s="6" t="inlineStr">
        <is>
          <t>CO2</t>
        </is>
      </c>
      <c r="D337" s="6" t="inlineStr">
        <is>
          <t>Natural gas and petroleum systems</t>
        </is>
      </c>
      <c r="E337" s="6" t="n">
        <v>0.00157213274326965</v>
      </c>
      <c r="F337" s="6" t="n"/>
      <c r="G337" s="6" t="n"/>
      <c r="H337" s="6" t="n"/>
      <c r="I337" s="6" t="n"/>
    </row>
    <row r="338" ht="15.75" customHeight="1" s="120">
      <c r="A338" s="6" t="n">
        <v>2012</v>
      </c>
      <c r="B338" s="6" t="inlineStr">
        <is>
          <t>IL</t>
        </is>
      </c>
      <c r="C338" s="6" t="inlineStr">
        <is>
          <t>CO2</t>
        </is>
      </c>
      <c r="D338" s="6" t="inlineStr">
        <is>
          <t>Natural gas and petroleum systems</t>
        </is>
      </c>
      <c r="E338" s="6" t="n">
        <v>0.00760839590100863</v>
      </c>
      <c r="F338" s="6" t="n"/>
      <c r="G338" s="6" t="n"/>
      <c r="H338" s="6" t="n"/>
      <c r="I338" s="6" t="n"/>
    </row>
    <row r="339" ht="15.75" customHeight="1" s="120">
      <c r="A339" s="6" t="n">
        <v>2012</v>
      </c>
      <c r="B339" s="6" t="inlineStr">
        <is>
          <t>IN</t>
        </is>
      </c>
      <c r="C339" s="6" t="inlineStr">
        <is>
          <t>CO2</t>
        </is>
      </c>
      <c r="D339" s="6" t="inlineStr">
        <is>
          <t>Natural gas and petroleum systems</t>
        </is>
      </c>
      <c r="E339" s="6" t="n">
        <v>0.00312688827748738</v>
      </c>
      <c r="F339" s="6" t="n"/>
      <c r="G339" s="6" t="n"/>
      <c r="H339" s="6" t="n"/>
      <c r="I339" s="6" t="n"/>
    </row>
    <row r="340" ht="15.75" customHeight="1" s="120">
      <c r="A340" s="6" t="n">
        <v>2012</v>
      </c>
      <c r="B340" s="6" t="inlineStr">
        <is>
          <t>KS</t>
        </is>
      </c>
      <c r="C340" s="6" t="inlineStr">
        <is>
          <t>CO2</t>
        </is>
      </c>
      <c r="D340" s="6" t="inlineStr">
        <is>
          <t>Natural gas and petroleum systems</t>
        </is>
      </c>
      <c r="E340" s="6" t="n">
        <v>0.00997359588173362</v>
      </c>
      <c r="F340" s="6" t="n"/>
      <c r="G340" s="6" t="n"/>
      <c r="H340" s="6" t="n"/>
      <c r="I340" s="6" t="n"/>
    </row>
    <row r="341" ht="15.75" customHeight="1" s="120">
      <c r="A341" s="6" t="n">
        <v>2012</v>
      </c>
      <c r="B341" s="6" t="inlineStr">
        <is>
          <t>KY</t>
        </is>
      </c>
      <c r="C341" s="6" t="inlineStr">
        <is>
          <t>CO2</t>
        </is>
      </c>
      <c r="D341" s="6" t="inlineStr">
        <is>
          <t>Natural gas and petroleum systems</t>
        </is>
      </c>
      <c r="E341" s="6" t="n">
        <v>0.00208185603024996</v>
      </c>
      <c r="F341" s="6" t="n"/>
      <c r="G341" s="6" t="n"/>
      <c r="H341" s="6" t="n"/>
      <c r="I341" s="6" t="n"/>
    </row>
    <row r="342" ht="15.75" customHeight="1" s="120">
      <c r="A342" s="6" t="n">
        <v>2012</v>
      </c>
      <c r="B342" s="6" t="inlineStr">
        <is>
          <t>LA</t>
        </is>
      </c>
      <c r="C342" s="6" t="inlineStr">
        <is>
          <t>CO2</t>
        </is>
      </c>
      <c r="D342" s="6" t="inlineStr">
        <is>
          <t>Natural gas and petroleum systems</t>
        </is>
      </c>
      <c r="E342" s="6" t="n">
        <v>0.0796137078070074</v>
      </c>
      <c r="F342" s="6" t="n"/>
      <c r="G342" s="6" t="n"/>
      <c r="H342" s="6" t="n"/>
      <c r="I342" s="6" t="n"/>
    </row>
    <row r="343" ht="15.75" customHeight="1" s="120">
      <c r="A343" s="6" t="n">
        <v>2012</v>
      </c>
      <c r="B343" s="6" t="inlineStr">
        <is>
          <t>MA</t>
        </is>
      </c>
      <c r="C343" s="6" t="inlineStr">
        <is>
          <t>CO2</t>
        </is>
      </c>
      <c r="D343" s="6" t="inlineStr">
        <is>
          <t>Natural gas and petroleum systems</t>
        </is>
      </c>
      <c r="E343" s="6" t="n">
        <v>0.000920361334578603</v>
      </c>
      <c r="F343" s="6" t="n"/>
      <c r="G343" s="6" t="n"/>
      <c r="H343" s="6" t="n"/>
      <c r="I343" s="6" t="n"/>
    </row>
    <row r="344" ht="15.75" customHeight="1" s="120">
      <c r="A344" s="6" t="n">
        <v>2012</v>
      </c>
      <c r="B344" s="6" t="inlineStr">
        <is>
          <t>MD</t>
        </is>
      </c>
      <c r="C344" s="6" t="inlineStr">
        <is>
          <t>CO2</t>
        </is>
      </c>
      <c r="D344" s="6" t="inlineStr">
        <is>
          <t>Natural gas and petroleum systems</t>
        </is>
      </c>
      <c r="E344" s="6" t="n">
        <v>0.0016705740720194</v>
      </c>
      <c r="F344" s="6" t="n"/>
      <c r="G344" s="6" t="n"/>
      <c r="H344" s="6" t="n"/>
      <c r="I344" s="6" t="n"/>
    </row>
    <row r="345" ht="15.75" customHeight="1" s="120">
      <c r="A345" s="6" t="n">
        <v>2012</v>
      </c>
      <c r="B345" s="6" t="inlineStr">
        <is>
          <t>ME</t>
        </is>
      </c>
      <c r="C345" s="6" t="inlineStr">
        <is>
          <t>CO2</t>
        </is>
      </c>
      <c r="D345" s="6" t="inlineStr">
        <is>
          <t>Natural gas and petroleum systems</t>
        </is>
      </c>
      <c r="E345" s="54" t="n">
        <v>9.610053673214371e-05</v>
      </c>
      <c r="F345" s="6" t="n"/>
      <c r="G345" s="6" t="n"/>
      <c r="H345" s="6" t="n"/>
      <c r="I345" s="6" t="n"/>
    </row>
    <row r="346" ht="15.75" customHeight="1" s="120">
      <c r="A346" s="6" t="n">
        <v>2012</v>
      </c>
      <c r="B346" s="6" t="inlineStr">
        <is>
          <t>MI</t>
        </is>
      </c>
      <c r="C346" s="6" t="inlineStr">
        <is>
          <t>CO2</t>
        </is>
      </c>
      <c r="D346" s="6" t="inlineStr">
        <is>
          <t>Natural gas and petroleum systems</t>
        </is>
      </c>
      <c r="E346" s="6" t="n">
        <v>0.0188585554095544</v>
      </c>
      <c r="F346" s="6" t="n"/>
      <c r="G346" s="6" t="n"/>
      <c r="H346" s="6" t="n"/>
      <c r="I346" s="6" t="n"/>
    </row>
    <row r="347" ht="15.75" customHeight="1" s="120">
      <c r="A347" s="6" t="n">
        <v>2012</v>
      </c>
      <c r="B347" s="6" t="inlineStr">
        <is>
          <t>MN</t>
        </is>
      </c>
      <c r="C347" s="6" t="inlineStr">
        <is>
          <t>CO2</t>
        </is>
      </c>
      <c r="D347" s="6" t="inlineStr">
        <is>
          <t>Natural gas and petroleum systems</t>
        </is>
      </c>
      <c r="E347" s="6" t="n">
        <v>0.00340823679652143</v>
      </c>
      <c r="F347" s="6" t="n"/>
      <c r="G347" s="6" t="n"/>
      <c r="H347" s="6" t="n"/>
      <c r="I347" s="6" t="n"/>
    </row>
    <row r="348" ht="15.75" customHeight="1" s="120">
      <c r="A348" s="6" t="n">
        <v>2012</v>
      </c>
      <c r="B348" s="6" t="inlineStr">
        <is>
          <t>MO</t>
        </is>
      </c>
      <c r="C348" s="6" t="inlineStr">
        <is>
          <t>CO2</t>
        </is>
      </c>
      <c r="D348" s="6" t="inlineStr">
        <is>
          <t>Natural gas and petroleum systems</t>
        </is>
      </c>
      <c r="E348" s="6" t="n">
        <v>0.00231702570437366</v>
      </c>
      <c r="F348" s="6" t="n"/>
      <c r="G348" s="6" t="n"/>
      <c r="H348" s="6" t="n"/>
      <c r="I348" s="6" t="n"/>
    </row>
    <row r="349" ht="15.75" customHeight="1" s="120">
      <c r="A349" s="6" t="n">
        <v>2012</v>
      </c>
      <c r="B349" s="6" t="inlineStr">
        <is>
          <t>MS</t>
        </is>
      </c>
      <c r="C349" s="6" t="inlineStr">
        <is>
          <t>CO2</t>
        </is>
      </c>
      <c r="D349" s="6" t="inlineStr">
        <is>
          <t>Natural gas and petroleum systems</t>
        </is>
      </c>
      <c r="E349" s="6" t="n">
        <v>0.0107247814003134</v>
      </c>
      <c r="F349" s="6" t="n"/>
      <c r="G349" s="6" t="n"/>
      <c r="H349" s="6" t="n"/>
      <c r="I349" s="6" t="n"/>
    </row>
    <row r="350" ht="15.75" customHeight="1" s="120">
      <c r="A350" s="6" t="n">
        <v>2012</v>
      </c>
      <c r="B350" s="6" t="inlineStr">
        <is>
          <t>MT</t>
        </is>
      </c>
      <c r="C350" s="6" t="inlineStr">
        <is>
          <t>CO2</t>
        </is>
      </c>
      <c r="D350" s="6" t="inlineStr">
        <is>
          <t>Natural gas and petroleum systems</t>
        </is>
      </c>
      <c r="E350" s="6" t="n">
        <v>0.00172760610909748</v>
      </c>
      <c r="F350" s="6" t="n"/>
      <c r="G350" s="6" t="n"/>
      <c r="H350" s="6" t="n"/>
      <c r="I350" s="6" t="n"/>
    </row>
    <row r="351" ht="15.75" customHeight="1" s="120">
      <c r="A351" s="6" t="n">
        <v>2012</v>
      </c>
      <c r="B351" s="6" t="inlineStr">
        <is>
          <t>NC</t>
        </is>
      </c>
      <c r="C351" s="6" t="inlineStr">
        <is>
          <t>CO2</t>
        </is>
      </c>
      <c r="D351" s="6" t="inlineStr">
        <is>
          <t>Natural gas and petroleum systems</t>
        </is>
      </c>
      <c r="E351" s="6" t="n">
        <v>0.00174754153971755</v>
      </c>
      <c r="F351" s="6" t="n"/>
      <c r="G351" s="6" t="n"/>
      <c r="H351" s="6" t="n"/>
      <c r="I351" s="6" t="n"/>
    </row>
    <row r="352" ht="15.75" customHeight="1" s="120">
      <c r="A352" s="6" t="n">
        <v>2012</v>
      </c>
      <c r="B352" s="6" t="inlineStr">
        <is>
          <t>ND</t>
        </is>
      </c>
      <c r="C352" s="6" t="inlineStr">
        <is>
          <t>CO2</t>
        </is>
      </c>
      <c r="D352" s="6" t="inlineStr">
        <is>
          <t>Natural gas and petroleum systems</t>
        </is>
      </c>
      <c r="E352" s="6" t="n">
        <v>0.0346414066014869</v>
      </c>
      <c r="F352" s="6" t="n"/>
      <c r="G352" s="6" t="n"/>
      <c r="H352" s="6" t="n"/>
      <c r="I352" s="6" t="n"/>
    </row>
    <row r="353" ht="15.75" customHeight="1" s="120">
      <c r="A353" s="6" t="n">
        <v>2012</v>
      </c>
      <c r="B353" s="6" t="inlineStr">
        <is>
          <t>NE</t>
        </is>
      </c>
      <c r="C353" s="6" t="inlineStr">
        <is>
          <t>CO2</t>
        </is>
      </c>
      <c r="D353" s="6" t="inlineStr">
        <is>
          <t>Natural gas and petroleum systems</t>
        </is>
      </c>
      <c r="E353" s="6" t="n">
        <v>0.00211830706377026</v>
      </c>
      <c r="F353" s="6" t="n"/>
      <c r="G353" s="6" t="n"/>
      <c r="H353" s="6" t="n"/>
      <c r="I353" s="6" t="n"/>
    </row>
    <row r="354" ht="15.75" customHeight="1" s="120">
      <c r="A354" s="6" t="n">
        <v>2012</v>
      </c>
      <c r="B354" s="6" t="inlineStr">
        <is>
          <t>NJ</t>
        </is>
      </c>
      <c r="C354" s="6" t="inlineStr">
        <is>
          <t>CO2</t>
        </is>
      </c>
      <c r="D354" s="6" t="inlineStr">
        <is>
          <t>Natural gas and petroleum systems</t>
        </is>
      </c>
      <c r="E354" s="6" t="n">
        <v>0.000332274908259151</v>
      </c>
      <c r="F354" s="6" t="n"/>
      <c r="G354" s="6" t="n"/>
      <c r="H354" s="6" t="n"/>
      <c r="I354" s="6" t="n"/>
    </row>
    <row r="355" ht="15.75" customHeight="1" s="120">
      <c r="A355" s="6" t="n">
        <v>2012</v>
      </c>
      <c r="B355" s="6" t="inlineStr">
        <is>
          <t>NM</t>
        </is>
      </c>
      <c r="C355" s="6" t="inlineStr">
        <is>
          <t>CO2</t>
        </is>
      </c>
      <c r="D355" s="6" t="inlineStr">
        <is>
          <t>Natural gas and petroleum systems</t>
        </is>
      </c>
      <c r="E355" s="6" t="n">
        <v>0.052869814376755</v>
      </c>
      <c r="F355" s="6" t="n"/>
      <c r="G355" s="6" t="n"/>
      <c r="H355" s="6" t="n"/>
      <c r="I355" s="6" t="n"/>
    </row>
    <row r="356" ht="15.75" customHeight="1" s="120">
      <c r="A356" s="6" t="n">
        <v>2012</v>
      </c>
      <c r="B356" s="6" t="inlineStr">
        <is>
          <t>NV</t>
        </is>
      </c>
      <c r="C356" s="6" t="inlineStr">
        <is>
          <t>CO2</t>
        </is>
      </c>
      <c r="D356" s="6" t="inlineStr">
        <is>
          <t>Natural gas and petroleum systems</t>
        </is>
      </c>
      <c r="E356" s="6" t="n">
        <v>0.00165428713585443</v>
      </c>
      <c r="F356" s="6" t="n"/>
      <c r="G356" s="6" t="n"/>
      <c r="H356" s="6" t="n"/>
      <c r="I356" s="6" t="n"/>
    </row>
    <row r="357" ht="15.75" customHeight="1" s="120">
      <c r="A357" s="6" t="n">
        <v>2012</v>
      </c>
      <c r="B357" s="6" t="inlineStr">
        <is>
          <t>NY</t>
        </is>
      </c>
      <c r="C357" s="6" t="inlineStr">
        <is>
          <t>CO2</t>
        </is>
      </c>
      <c r="D357" s="6" t="inlineStr">
        <is>
          <t>Natural gas and petroleum systems</t>
        </is>
      </c>
      <c r="E357" s="6" t="n">
        <v>0.002550371496977</v>
      </c>
      <c r="F357" s="6" t="n"/>
      <c r="G357" s="6" t="n"/>
      <c r="H357" s="6" t="n"/>
      <c r="I357" s="6" t="n"/>
    </row>
    <row r="358" ht="15.75" customHeight="1" s="120">
      <c r="A358" s="6" t="n">
        <v>2012</v>
      </c>
      <c r="B358" s="6" t="inlineStr">
        <is>
          <t>OH</t>
        </is>
      </c>
      <c r="C358" s="6" t="inlineStr">
        <is>
          <t>CO2</t>
        </is>
      </c>
      <c r="D358" s="6" t="inlineStr">
        <is>
          <t>Natural gas and petroleum systems</t>
        </is>
      </c>
      <c r="E358" s="6" t="n">
        <v>0.00120622135055601</v>
      </c>
      <c r="F358" s="6" t="n"/>
      <c r="G358" s="6" t="n"/>
      <c r="H358" s="6" t="n"/>
      <c r="I358" s="6" t="n"/>
    </row>
    <row r="359" ht="15.75" customHeight="1" s="120">
      <c r="A359" s="6" t="n">
        <v>2012</v>
      </c>
      <c r="B359" s="6" t="inlineStr">
        <is>
          <t>OK</t>
        </is>
      </c>
      <c r="C359" s="6" t="inlineStr">
        <is>
          <t>CO2</t>
        </is>
      </c>
      <c r="D359" s="6" t="inlineStr">
        <is>
          <t>Natural gas and petroleum systems</t>
        </is>
      </c>
      <c r="E359" s="6" t="n">
        <v>0.06827194210368071</v>
      </c>
      <c r="F359" s="6" t="n"/>
      <c r="G359" s="6" t="n"/>
      <c r="H359" s="6" t="n"/>
      <c r="I359" s="6" t="n"/>
    </row>
    <row r="360" ht="15.75" customHeight="1" s="120">
      <c r="A360" s="6" t="n">
        <v>2012</v>
      </c>
      <c r="B360" s="6" t="inlineStr">
        <is>
          <t>OR</t>
        </is>
      </c>
      <c r="C360" s="6" t="inlineStr">
        <is>
          <t>CO2</t>
        </is>
      </c>
      <c r="D360" s="6" t="inlineStr">
        <is>
          <t>Natural gas and petroleum systems</t>
        </is>
      </c>
      <c r="E360" s="6" t="n">
        <v>0.00128400860080118</v>
      </c>
      <c r="F360" s="6" t="n"/>
      <c r="G360" s="6" t="n"/>
      <c r="H360" s="6" t="n"/>
      <c r="I360" s="6" t="n"/>
    </row>
    <row r="361" ht="15.75" customHeight="1" s="120">
      <c r="A361" s="6" t="n">
        <v>2012</v>
      </c>
      <c r="B361" s="6" t="inlineStr">
        <is>
          <t>PA</t>
        </is>
      </c>
      <c r="C361" s="6" t="inlineStr">
        <is>
          <t>CO2</t>
        </is>
      </c>
      <c r="D361" s="6" t="inlineStr">
        <is>
          <t>Natural gas and petroleum systems</t>
        </is>
      </c>
      <c r="E361" s="6" t="n">
        <v>0.0188058656201297</v>
      </c>
      <c r="F361" s="6" t="n"/>
      <c r="G361" s="6" t="n"/>
      <c r="H361" s="6" t="n"/>
      <c r="I361" s="6" t="n"/>
    </row>
    <row r="362" ht="15.75" customHeight="1" s="120">
      <c r="A362" s="6" t="n">
        <v>2012</v>
      </c>
      <c r="B362" s="6" t="inlineStr">
        <is>
          <t>RI</t>
        </is>
      </c>
      <c r="C362" s="6" t="inlineStr">
        <is>
          <t>CO2</t>
        </is>
      </c>
      <c r="D362" s="6" t="inlineStr">
        <is>
          <t>Natural gas and petroleum systems</t>
        </is>
      </c>
      <c r="E362" s="6" t="n">
        <v>0.000247757315779537</v>
      </c>
      <c r="F362" s="6" t="n"/>
      <c r="G362" s="6" t="n"/>
      <c r="H362" s="6" t="n"/>
      <c r="I362" s="6" t="n"/>
    </row>
    <row r="363" ht="15.75" customHeight="1" s="120">
      <c r="A363" s="6" t="n">
        <v>2012</v>
      </c>
      <c r="B363" s="6" t="inlineStr">
        <is>
          <t>SC</t>
        </is>
      </c>
      <c r="C363" s="6" t="inlineStr">
        <is>
          <t>CO2</t>
        </is>
      </c>
      <c r="D363" s="6" t="inlineStr">
        <is>
          <t>Natural gas and petroleum systems</t>
        </is>
      </c>
      <c r="E363" s="6" t="n">
        <v>0.000943301016560431</v>
      </c>
      <c r="F363" s="6" t="n"/>
      <c r="G363" s="6" t="n"/>
      <c r="H363" s="6" t="n"/>
      <c r="I363" s="6" t="n"/>
    </row>
    <row r="364" ht="15.75" customHeight="1" s="120">
      <c r="A364" s="6" t="n">
        <v>2012</v>
      </c>
      <c r="B364" s="6" t="inlineStr">
        <is>
          <t>TN</t>
        </is>
      </c>
      <c r="C364" s="6" t="inlineStr">
        <is>
          <t>CO2</t>
        </is>
      </c>
      <c r="D364" s="6" t="inlineStr">
        <is>
          <t>Natural gas and petroleum systems</t>
        </is>
      </c>
      <c r="E364" s="6" t="n">
        <v>0.00223091296360118</v>
      </c>
      <c r="F364" s="6" t="n"/>
      <c r="G364" s="6" t="n"/>
      <c r="H364" s="6" t="n"/>
      <c r="I364" s="6" t="n"/>
    </row>
    <row r="365" ht="15.75" customHeight="1" s="120">
      <c r="A365" s="6" t="n">
        <v>2012</v>
      </c>
      <c r="B365" s="6" t="inlineStr">
        <is>
          <t>TX</t>
        </is>
      </c>
      <c r="C365" s="6" t="inlineStr">
        <is>
          <t>CO2</t>
        </is>
      </c>
      <c r="D365" s="6" t="inlineStr">
        <is>
          <t>Natural gas and petroleum systems</t>
        </is>
      </c>
      <c r="E365" s="6" t="n">
        <v>0.293573631643227</v>
      </c>
      <c r="F365" s="6" t="n"/>
      <c r="G365" s="6" t="n"/>
      <c r="H365" s="6" t="n"/>
      <c r="I365" s="6" t="n"/>
    </row>
    <row r="366" ht="15.75" customHeight="1" s="120">
      <c r="A366" s="6" t="n">
        <v>2012</v>
      </c>
      <c r="B366" s="6" t="inlineStr">
        <is>
          <t>UT</t>
        </is>
      </c>
      <c r="C366" s="6" t="inlineStr">
        <is>
          <t>CO2</t>
        </is>
      </c>
      <c r="D366" s="6" t="inlineStr">
        <is>
          <t>Natural gas and petroleum systems</t>
        </is>
      </c>
      <c r="E366" s="6" t="n">
        <v>0.00832846738388919</v>
      </c>
      <c r="F366" s="6" t="n"/>
      <c r="G366" s="6" t="n"/>
      <c r="H366" s="6" t="n"/>
      <c r="I366" s="6" t="n"/>
    </row>
    <row r="367" ht="15.75" customHeight="1" s="120">
      <c r="A367" s="6" t="n">
        <v>2012</v>
      </c>
      <c r="B367" s="6" t="inlineStr">
        <is>
          <t>VA</t>
        </is>
      </c>
      <c r="C367" s="6" t="inlineStr">
        <is>
          <t>CO2</t>
        </is>
      </c>
      <c r="D367" s="6" t="inlineStr">
        <is>
          <t>Natural gas and petroleum systems</t>
        </is>
      </c>
      <c r="E367" s="6" t="n">
        <v>0.00149019438389885</v>
      </c>
      <c r="F367" s="6" t="n"/>
      <c r="G367" s="6" t="n"/>
      <c r="H367" s="6" t="n"/>
      <c r="I367" s="6" t="n"/>
    </row>
    <row r="368" ht="15.75" customHeight="1" s="120">
      <c r="A368" s="6" t="n">
        <v>2012</v>
      </c>
      <c r="B368" s="6" t="inlineStr">
        <is>
          <t>VT</t>
        </is>
      </c>
      <c r="C368" s="6" t="inlineStr">
        <is>
          <t>CO2</t>
        </is>
      </c>
      <c r="D368" s="6" t="inlineStr">
        <is>
          <t>Natural gas and petroleum systems</t>
        </is>
      </c>
      <c r="E368" s="54" t="n">
        <v>2.46021203986004e-08</v>
      </c>
      <c r="F368" s="6" t="n"/>
      <c r="G368" s="6" t="n"/>
      <c r="H368" s="6" t="n"/>
      <c r="I368" s="6" t="n"/>
    </row>
    <row r="369" ht="15.75" customHeight="1" s="120">
      <c r="A369" s="6" t="n">
        <v>2012</v>
      </c>
      <c r="B369" s="6" t="inlineStr">
        <is>
          <t>WA</t>
        </is>
      </c>
      <c r="C369" s="6" t="inlineStr">
        <is>
          <t>CO2</t>
        </is>
      </c>
      <c r="D369" s="6" t="inlineStr">
        <is>
          <t>Natural gas and petroleum systems</t>
        </is>
      </c>
      <c r="E369" s="6" t="n">
        <v>0.00198112736922532</v>
      </c>
      <c r="F369" s="6" t="n"/>
      <c r="G369" s="6" t="n"/>
      <c r="H369" s="6" t="n"/>
      <c r="I369" s="6" t="n"/>
    </row>
    <row r="370" ht="15.75" customHeight="1" s="120">
      <c r="A370" s="6" t="n">
        <v>2012</v>
      </c>
      <c r="B370" s="6" t="inlineStr">
        <is>
          <t>WI</t>
        </is>
      </c>
      <c r="C370" s="6" t="inlineStr">
        <is>
          <t>CO2</t>
        </is>
      </c>
      <c r="D370" s="6" t="inlineStr">
        <is>
          <t>Natural gas and petroleum systems</t>
        </is>
      </c>
      <c r="E370" s="54" t="n">
        <v>1.70160233275833e-05</v>
      </c>
      <c r="F370" s="6" t="n"/>
      <c r="G370" s="6" t="n"/>
      <c r="H370" s="6" t="n"/>
      <c r="I370" s="6" t="n"/>
    </row>
    <row r="371" ht="15.75" customHeight="1" s="120">
      <c r="A371" s="6" t="n">
        <v>2012</v>
      </c>
      <c r="B371" s="6" t="inlineStr">
        <is>
          <t>WV</t>
        </is>
      </c>
      <c r="C371" s="6" t="inlineStr">
        <is>
          <t>CO2</t>
        </is>
      </c>
      <c r="D371" s="6" t="inlineStr">
        <is>
          <t>Natural gas and petroleum systems</t>
        </is>
      </c>
      <c r="E371" s="6" t="n">
        <v>0.00495341818286329</v>
      </c>
      <c r="F371" s="6" t="n"/>
      <c r="G371" s="6" t="n"/>
      <c r="H371" s="6" t="n"/>
      <c r="I371" s="6" t="n"/>
    </row>
    <row r="372" ht="15.75" customHeight="1" s="120">
      <c r="A372" s="6" t="n">
        <v>2012</v>
      </c>
      <c r="B372" s="6" t="inlineStr">
        <is>
          <t>WY</t>
        </is>
      </c>
      <c r="C372" s="6" t="inlineStr">
        <is>
          <t>CO2</t>
        </is>
      </c>
      <c r="D372" s="6" t="inlineStr">
        <is>
          <t>Natural gas and petroleum systems</t>
        </is>
      </c>
      <c r="E372" s="6" t="n">
        <v>0.07627065791906169</v>
      </c>
      <c r="F372" s="6" t="n"/>
      <c r="G372" s="6" t="n"/>
      <c r="H372" s="6" t="n"/>
      <c r="I372" s="6" t="n"/>
    </row>
    <row r="373" ht="15.75" customHeight="1" s="120">
      <c r="A373" s="6" t="n">
        <v>2012</v>
      </c>
      <c r="B373" s="6" t="inlineStr">
        <is>
          <t>AK</t>
        </is>
      </c>
      <c r="C373" s="6" t="inlineStr">
        <is>
          <t>N2O</t>
        </is>
      </c>
      <c r="D373" s="6" t="inlineStr">
        <is>
          <t>Natural gas and petroleum systems</t>
        </is>
      </c>
      <c r="E373" s="6" t="n">
        <v>0.0800389270321006</v>
      </c>
      <c r="F373" s="6" t="n"/>
      <c r="G373" s="6" t="n"/>
      <c r="H373" s="6" t="n"/>
      <c r="I373" s="6" t="n"/>
    </row>
    <row r="374" ht="15.75" customHeight="1" s="120">
      <c r="A374" s="6" t="n">
        <v>2012</v>
      </c>
      <c r="B374" s="6" t="inlineStr">
        <is>
          <t>AL</t>
        </is>
      </c>
      <c r="C374" s="6" t="inlineStr">
        <is>
          <t>N2O</t>
        </is>
      </c>
      <c r="D374" s="6" t="inlineStr">
        <is>
          <t>Natural gas and petroleum systems</t>
        </is>
      </c>
      <c r="E374" s="6" t="n">
        <v>0.0114290235382993</v>
      </c>
      <c r="F374" s="6" t="n"/>
      <c r="G374" s="6" t="n"/>
      <c r="H374" s="6" t="n"/>
      <c r="I374" s="6" t="n"/>
    </row>
    <row r="375" ht="15.75" customHeight="1" s="120">
      <c r="A375" s="6" t="n">
        <v>2012</v>
      </c>
      <c r="B375" s="6" t="inlineStr">
        <is>
          <t>AR</t>
        </is>
      </c>
      <c r="C375" s="6" t="inlineStr">
        <is>
          <t>N2O</t>
        </is>
      </c>
      <c r="D375" s="6" t="inlineStr">
        <is>
          <t>Natural gas and petroleum systems</t>
        </is>
      </c>
      <c r="E375" s="6" t="n">
        <v>0.0124065254211056</v>
      </c>
      <c r="F375" s="6" t="n"/>
      <c r="G375" s="6" t="n"/>
      <c r="H375" s="6" t="n"/>
      <c r="I375" s="6" t="n"/>
    </row>
    <row r="376" ht="15.75" customHeight="1" s="120">
      <c r="A376" s="6" t="n">
        <v>2012</v>
      </c>
      <c r="B376" s="6" t="inlineStr">
        <is>
          <t>AZ</t>
        </is>
      </c>
      <c r="C376" s="6" t="inlineStr">
        <is>
          <t>N2O</t>
        </is>
      </c>
      <c r="D376" s="6" t="inlineStr">
        <is>
          <t>Natural gas and petroleum systems</t>
        </is>
      </c>
      <c r="E376" s="6" t="n">
        <v>0.00291462451641637</v>
      </c>
      <c r="F376" s="6" t="n"/>
      <c r="G376" s="6" t="n"/>
      <c r="H376" s="6" t="n"/>
      <c r="I376" s="6" t="n"/>
    </row>
    <row r="377" ht="15.75" customHeight="1" s="120">
      <c r="A377" s="6" t="n">
        <v>2012</v>
      </c>
      <c r="B377" s="6" t="inlineStr">
        <is>
          <t>CA</t>
        </is>
      </c>
      <c r="C377" s="6" t="inlineStr">
        <is>
          <t>N2O</t>
        </is>
      </c>
      <c r="D377" s="6" t="inlineStr">
        <is>
          <t>Natural gas and petroleum systems</t>
        </is>
      </c>
      <c r="E377" s="6" t="n">
        <v>0.06737908557429211</v>
      </c>
      <c r="F377" s="6" t="n"/>
      <c r="G377" s="6" t="n"/>
      <c r="H377" s="6" t="n"/>
      <c r="I377" s="6" t="n"/>
    </row>
    <row r="378" ht="15.75" customHeight="1" s="120">
      <c r="A378" s="6" t="n">
        <v>2012</v>
      </c>
      <c r="B378" s="6" t="inlineStr">
        <is>
          <t>CO</t>
        </is>
      </c>
      <c r="C378" s="6" t="inlineStr">
        <is>
          <t>N2O</t>
        </is>
      </c>
      <c r="D378" s="6" t="inlineStr">
        <is>
          <t>Natural gas and petroleum systems</t>
        </is>
      </c>
      <c r="E378" s="6" t="n">
        <v>0.0659307138820852</v>
      </c>
      <c r="F378" s="6" t="n"/>
      <c r="G378" s="6" t="n"/>
      <c r="H378" s="6" t="n"/>
      <c r="I378" s="6" t="n"/>
    </row>
    <row r="379" ht="15.75" customHeight="1" s="120">
      <c r="A379" s="6" t="n">
        <v>2012</v>
      </c>
      <c r="B379" s="6" t="inlineStr">
        <is>
          <t>CT</t>
        </is>
      </c>
      <c r="C379" s="6" t="inlineStr">
        <is>
          <t>N2O</t>
        </is>
      </c>
      <c r="D379" s="6" t="inlineStr">
        <is>
          <t>Natural gas and petroleum systems</t>
        </is>
      </c>
      <c r="E379" s="6" t="n">
        <v>0.000736106600771823</v>
      </c>
      <c r="F379" s="6" t="n"/>
      <c r="G379" s="6" t="n"/>
      <c r="H379" s="6" t="n"/>
      <c r="I379" s="6" t="n"/>
    </row>
    <row r="380" ht="15.75" customHeight="1" s="120">
      <c r="A380" s="6" t="n">
        <v>2012</v>
      </c>
      <c r="B380" s="6" t="inlineStr">
        <is>
          <t>FL</t>
        </is>
      </c>
      <c r="C380" s="6" t="inlineStr">
        <is>
          <t>N2O</t>
        </is>
      </c>
      <c r="D380" s="6" t="inlineStr">
        <is>
          <t>Natural gas and petroleum systems</t>
        </is>
      </c>
      <c r="E380" s="6" t="n">
        <v>0.00610044620153814</v>
      </c>
      <c r="F380" s="6" t="n"/>
      <c r="G380" s="6" t="n"/>
      <c r="H380" s="6" t="n"/>
      <c r="I380" s="6" t="n"/>
    </row>
    <row r="381" ht="15.75" customHeight="1" s="120">
      <c r="A381" s="6" t="n">
        <v>2012</v>
      </c>
      <c r="B381" s="6" t="inlineStr">
        <is>
          <t>GA</t>
        </is>
      </c>
      <c r="C381" s="6" t="inlineStr">
        <is>
          <t>N2O</t>
        </is>
      </c>
      <c r="D381" s="6" t="inlineStr">
        <is>
          <t>Natural gas and petroleum systems</t>
        </is>
      </c>
      <c r="E381" s="6" t="n">
        <v>0.00269707074371862</v>
      </c>
      <c r="F381" s="6" t="n"/>
      <c r="G381" s="6" t="n"/>
      <c r="H381" s="6" t="n"/>
      <c r="I381" s="6" t="n"/>
    </row>
    <row r="382" ht="15.75" customHeight="1" s="120">
      <c r="A382" s="6" t="n">
        <v>2012</v>
      </c>
      <c r="B382" s="6" t="inlineStr">
        <is>
          <t>HI</t>
        </is>
      </c>
      <c r="C382" s="6" t="inlineStr">
        <is>
          <t>N2O</t>
        </is>
      </c>
      <c r="D382" s="6" t="inlineStr">
        <is>
          <t>Natural gas and petroleum systems</t>
        </is>
      </c>
      <c r="E382" s="6" t="n">
        <v>0.000411266036058751</v>
      </c>
      <c r="F382" s="6" t="n"/>
      <c r="G382" s="6" t="n"/>
      <c r="H382" s="6" t="n"/>
      <c r="I382" s="6" t="n"/>
    </row>
    <row r="383" ht="15.75" customHeight="1" s="120">
      <c r="A383" s="6" t="n">
        <v>2012</v>
      </c>
      <c r="B383" s="6" t="inlineStr">
        <is>
          <t>IA</t>
        </is>
      </c>
      <c r="C383" s="6" t="inlineStr">
        <is>
          <t>N2O</t>
        </is>
      </c>
      <c r="D383" s="6" t="inlineStr">
        <is>
          <t>Natural gas and petroleum systems</t>
        </is>
      </c>
      <c r="E383" s="6" t="n">
        <v>0.00236626980167136</v>
      </c>
      <c r="F383" s="6" t="n"/>
      <c r="G383" s="6" t="n"/>
      <c r="H383" s="6" t="n"/>
      <c r="I383" s="6" t="n"/>
    </row>
    <row r="384" ht="15.75" customHeight="1" s="120">
      <c r="A384" s="6" t="n">
        <v>2012</v>
      </c>
      <c r="B384" s="6" t="inlineStr">
        <is>
          <t>ID</t>
        </is>
      </c>
      <c r="C384" s="6" t="inlineStr">
        <is>
          <t>N2O</t>
        </is>
      </c>
      <c r="D384" s="6" t="inlineStr">
        <is>
          <t>Natural gas and petroleum systems</t>
        </is>
      </c>
      <c r="E384" s="6" t="n">
        <v>0.00132022357952193</v>
      </c>
      <c r="F384" s="6" t="n"/>
      <c r="G384" s="6" t="n"/>
      <c r="H384" s="6" t="n"/>
      <c r="I384" s="6" t="n"/>
    </row>
    <row r="385" ht="15.75" customHeight="1" s="120">
      <c r="A385" s="6" t="n">
        <v>2012</v>
      </c>
      <c r="B385" s="6" t="inlineStr">
        <is>
          <t>IL</t>
        </is>
      </c>
      <c r="C385" s="6" t="inlineStr">
        <is>
          <t>N2O</t>
        </is>
      </c>
      <c r="D385" s="6" t="inlineStr">
        <is>
          <t>Natural gas and petroleum systems</t>
        </is>
      </c>
      <c r="E385" s="6" t="n">
        <v>0.00629406232981312</v>
      </c>
      <c r="F385" s="6" t="n"/>
      <c r="G385" s="6" t="n"/>
      <c r="H385" s="6" t="n"/>
      <c r="I385" s="6" t="n"/>
    </row>
    <row r="386" ht="15.75" customHeight="1" s="120">
      <c r="A386" s="6" t="n">
        <v>2012</v>
      </c>
      <c r="B386" s="6" t="inlineStr">
        <is>
          <t>IN</t>
        </is>
      </c>
      <c r="C386" s="6" t="inlineStr">
        <is>
          <t>N2O</t>
        </is>
      </c>
      <c r="D386" s="6" t="inlineStr">
        <is>
          <t>Natural gas and petroleum systems</t>
        </is>
      </c>
      <c r="E386" s="6" t="n">
        <v>0.00269111036638443</v>
      </c>
      <c r="F386" s="6" t="n"/>
      <c r="G386" s="6" t="n"/>
      <c r="H386" s="6" t="n"/>
      <c r="I386" s="6" t="n"/>
    </row>
    <row r="387" ht="15.75" customHeight="1" s="120">
      <c r="A387" s="6" t="n">
        <v>2012</v>
      </c>
      <c r="B387" s="6" t="inlineStr">
        <is>
          <t>KS</t>
        </is>
      </c>
      <c r="C387" s="6" t="inlineStr">
        <is>
          <t>N2O</t>
        </is>
      </c>
      <c r="D387" s="6" t="inlineStr">
        <is>
          <t>Natural gas and petroleum systems</t>
        </is>
      </c>
      <c r="E387" s="6" t="n">
        <v>0.008827318831927691</v>
      </c>
      <c r="F387" s="6" t="n"/>
      <c r="G387" s="6" t="n"/>
      <c r="H387" s="6" t="n"/>
      <c r="I387" s="6" t="n"/>
    </row>
    <row r="388" ht="15.75" customHeight="1" s="120">
      <c r="A388" s="6" t="n">
        <v>2012</v>
      </c>
      <c r="B388" s="6" t="inlineStr">
        <is>
          <t>KY</t>
        </is>
      </c>
      <c r="C388" s="6" t="inlineStr">
        <is>
          <t>N2O</t>
        </is>
      </c>
      <c r="D388" s="6" t="inlineStr">
        <is>
          <t>Natural gas and petroleum systems</t>
        </is>
      </c>
      <c r="E388" s="6" t="n">
        <v>0.00176725187958579</v>
      </c>
      <c r="F388" s="6" t="n"/>
      <c r="G388" s="6" t="n"/>
      <c r="H388" s="6" t="n"/>
      <c r="I388" s="6" t="n"/>
    </row>
    <row r="389" ht="15.75" customHeight="1" s="120">
      <c r="A389" s="6" t="n">
        <v>2012</v>
      </c>
      <c r="B389" s="6" t="inlineStr">
        <is>
          <t>LA</t>
        </is>
      </c>
      <c r="C389" s="6" t="inlineStr">
        <is>
          <t>N2O</t>
        </is>
      </c>
      <c r="D389" s="6" t="inlineStr">
        <is>
          <t>Natural gas and petroleum systems</t>
        </is>
      </c>
      <c r="E389" s="6" t="n">
        <v>0.0845598732400798</v>
      </c>
      <c r="F389" s="6" t="n"/>
      <c r="G389" s="6" t="n"/>
      <c r="H389" s="6" t="n"/>
      <c r="I389" s="6" t="n"/>
    </row>
    <row r="390" ht="15.75" customHeight="1" s="120">
      <c r="A390" s="6" t="n">
        <v>2012</v>
      </c>
      <c r="B390" s="6" t="inlineStr">
        <is>
          <t>MA</t>
        </is>
      </c>
      <c r="C390" s="6" t="inlineStr">
        <is>
          <t>N2O</t>
        </is>
      </c>
      <c r="D390" s="6" t="inlineStr">
        <is>
          <t>Natural gas and petroleum systems</t>
        </is>
      </c>
      <c r="E390" s="6" t="n">
        <v>0.00076888867610984</v>
      </c>
      <c r="F390" s="6" t="n"/>
      <c r="G390" s="6" t="n"/>
      <c r="H390" s="6" t="n"/>
      <c r="I390" s="6" t="n"/>
    </row>
    <row r="391" ht="15.75" customHeight="1" s="120">
      <c r="A391" s="6" t="n">
        <v>2012</v>
      </c>
      <c r="B391" s="6" t="inlineStr">
        <is>
          <t>MD</t>
        </is>
      </c>
      <c r="C391" s="6" t="inlineStr">
        <is>
          <t>N2O</t>
        </is>
      </c>
      <c r="D391" s="6" t="inlineStr">
        <is>
          <t>Natural gas and petroleum systems</t>
        </is>
      </c>
      <c r="E391" s="6" t="n">
        <v>0.00139472829619924</v>
      </c>
      <c r="F391" s="6" t="n"/>
      <c r="G391" s="6" t="n"/>
      <c r="H391" s="6" t="n"/>
      <c r="I391" s="6" t="n"/>
    </row>
    <row r="392" ht="15.75" customHeight="1" s="120">
      <c r="A392" s="6" t="n">
        <v>2012</v>
      </c>
      <c r="B392" s="6" t="inlineStr">
        <is>
          <t>ME</t>
        </is>
      </c>
      <c r="C392" s="6" t="inlineStr">
        <is>
          <t>N2O</t>
        </is>
      </c>
      <c r="D392" s="6" t="inlineStr">
        <is>
          <t>Natural gas and petroleum systems</t>
        </is>
      </c>
      <c r="E392" s="54" t="n">
        <v>8.046509401149481e-05</v>
      </c>
      <c r="F392" s="6" t="n"/>
      <c r="G392" s="6" t="n"/>
      <c r="H392" s="6" t="n"/>
      <c r="I392" s="6" t="n"/>
    </row>
    <row r="393" ht="15.75" customHeight="1" s="120">
      <c r="A393" s="6" t="n">
        <v>2012</v>
      </c>
      <c r="B393" s="6" t="inlineStr">
        <is>
          <t>MI</t>
        </is>
      </c>
      <c r="C393" s="6" t="inlineStr">
        <is>
          <t>N2O</t>
        </is>
      </c>
      <c r="D393" s="6" t="inlineStr">
        <is>
          <t>Natural gas and petroleum systems</t>
        </is>
      </c>
      <c r="E393" s="6" t="n">
        <v>0.0124363273077765</v>
      </c>
      <c r="F393" s="6" t="n"/>
      <c r="G393" s="6" t="n"/>
      <c r="H393" s="6" t="n"/>
      <c r="I393" s="6" t="n"/>
    </row>
    <row r="394" ht="15.75" customHeight="1" s="120">
      <c r="A394" s="6" t="n">
        <v>2012</v>
      </c>
      <c r="B394" s="6" t="inlineStr">
        <is>
          <t>MN</t>
        </is>
      </c>
      <c r="C394" s="6" t="inlineStr">
        <is>
          <t>N2O</t>
        </is>
      </c>
      <c r="D394" s="6" t="inlineStr">
        <is>
          <t>Natural gas and petroleum systems</t>
        </is>
      </c>
      <c r="E394" s="6" t="n">
        <v>0.00288184244107835</v>
      </c>
      <c r="F394" s="6" t="n"/>
      <c r="G394" s="6" t="n"/>
      <c r="H394" s="6" t="n"/>
      <c r="I394" s="6" t="n"/>
    </row>
    <row r="395" ht="15.75" customHeight="1" s="120">
      <c r="A395" s="6" t="n">
        <v>2012</v>
      </c>
      <c r="B395" s="6" t="inlineStr">
        <is>
          <t>MO</t>
        </is>
      </c>
      <c r="C395" s="6" t="inlineStr">
        <is>
          <t>N2O</t>
        </is>
      </c>
      <c r="D395" s="6" t="inlineStr">
        <is>
          <t>Natural gas and petroleum systems</t>
        </is>
      </c>
      <c r="E395" s="6" t="n">
        <v>0.00195500376561261</v>
      </c>
      <c r="F395" s="6" t="n"/>
      <c r="G395" s="6" t="n"/>
      <c r="H395" s="6" t="n"/>
      <c r="I395" s="6" t="n"/>
    </row>
    <row r="396" ht="15.75" customHeight="1" s="120">
      <c r="A396" s="6" t="n">
        <v>2012</v>
      </c>
      <c r="B396" s="6" t="inlineStr">
        <is>
          <t>MS</t>
        </is>
      </c>
      <c r="C396" s="6" t="inlineStr">
        <is>
          <t>N2O</t>
        </is>
      </c>
      <c r="D396" s="6" t="inlineStr">
        <is>
          <t>Natural gas and petroleum systems</t>
        </is>
      </c>
      <c r="E396" s="6" t="n">
        <v>0.009193882037980061</v>
      </c>
      <c r="F396" s="6" t="n"/>
      <c r="G396" s="6" t="n"/>
      <c r="H396" s="6" t="n"/>
      <c r="I396" s="6" t="n"/>
    </row>
    <row r="397" ht="15.75" customHeight="1" s="120">
      <c r="A397" s="6" t="n">
        <v>2012</v>
      </c>
      <c r="B397" s="6" t="inlineStr">
        <is>
          <t>MT</t>
        </is>
      </c>
      <c r="C397" s="6" t="inlineStr">
        <is>
          <t>N2O</t>
        </is>
      </c>
      <c r="D397" s="6" t="inlineStr">
        <is>
          <t>Natural gas and petroleum systems</t>
        </is>
      </c>
      <c r="E397" s="6" t="n">
        <v>0.00146029244687527</v>
      </c>
      <c r="F397" s="6" t="n"/>
      <c r="G397" s="6" t="n"/>
      <c r="H397" s="6" t="n"/>
      <c r="I397" s="6" t="n"/>
    </row>
    <row r="398" ht="15.75" customHeight="1" s="120">
      <c r="A398" s="6" t="n">
        <v>2012</v>
      </c>
      <c r="B398" s="6" t="inlineStr">
        <is>
          <t>NC</t>
        </is>
      </c>
      <c r="C398" s="6" t="inlineStr">
        <is>
          <t>N2O</t>
        </is>
      </c>
      <c r="D398" s="6" t="inlineStr">
        <is>
          <t>Natural gas and petroleum systems</t>
        </is>
      </c>
      <c r="E398" s="6" t="n">
        <v>0.00146923301287655</v>
      </c>
      <c r="F398" s="6" t="n"/>
      <c r="G398" s="6" t="n"/>
      <c r="H398" s="6" t="n"/>
      <c r="I398" s="6" t="n"/>
    </row>
    <row r="399" ht="15.75" customHeight="1" s="120">
      <c r="A399" s="6" t="n">
        <v>2012</v>
      </c>
      <c r="B399" s="6" t="inlineStr">
        <is>
          <t>ND</t>
        </is>
      </c>
      <c r="C399" s="6" t="inlineStr">
        <is>
          <t>N2O</t>
        </is>
      </c>
      <c r="D399" s="6" t="inlineStr">
        <is>
          <t>Natural gas and petroleum systems</t>
        </is>
      </c>
      <c r="E399" s="6" t="n">
        <v>0.0554851526039263</v>
      </c>
      <c r="F399" s="6" t="n"/>
      <c r="G399" s="6" t="n"/>
      <c r="H399" s="6" t="n"/>
      <c r="I399" s="6" t="n"/>
    </row>
    <row r="400" ht="15.75" customHeight="1" s="120">
      <c r="A400" s="6" t="n">
        <v>2012</v>
      </c>
      <c r="B400" s="6" t="inlineStr">
        <is>
          <t>NE</t>
        </is>
      </c>
      <c r="C400" s="6" t="inlineStr">
        <is>
          <t>N2O</t>
        </is>
      </c>
      <c r="D400" s="6" t="inlineStr">
        <is>
          <t>Natural gas and petroleum systems</t>
        </is>
      </c>
      <c r="E400" s="6" t="n">
        <v>0.00176129150225161</v>
      </c>
      <c r="F400" s="6" t="n"/>
      <c r="G400" s="6" t="n"/>
      <c r="H400" s="6" t="n"/>
      <c r="I400" s="6" t="n"/>
    </row>
    <row r="401" ht="15.75" customHeight="1" s="120">
      <c r="A401" s="6" t="n">
        <v>2012</v>
      </c>
      <c r="B401" s="6" t="inlineStr">
        <is>
          <t>NJ</t>
        </is>
      </c>
      <c r="C401" s="6" t="inlineStr">
        <is>
          <t>N2O</t>
        </is>
      </c>
      <c r="D401" s="6" t="inlineStr">
        <is>
          <t>Natural gas and petroleum systems</t>
        </is>
      </c>
      <c r="E401" s="6" t="n">
        <v>0.000274177357372501</v>
      </c>
      <c r="F401" s="6" t="n"/>
      <c r="G401" s="6" t="n"/>
      <c r="H401" s="6" t="n"/>
      <c r="I401" s="6" t="n"/>
    </row>
    <row r="402" ht="15.75" customHeight="1" s="120">
      <c r="A402" s="6" t="n">
        <v>2012</v>
      </c>
      <c r="B402" s="6" t="inlineStr">
        <is>
          <t>NM</t>
        </is>
      </c>
      <c r="C402" s="6" t="inlineStr">
        <is>
          <t>N2O</t>
        </is>
      </c>
      <c r="D402" s="6" t="inlineStr">
        <is>
          <t>Natural gas and petroleum systems</t>
        </is>
      </c>
      <c r="E402" s="6" t="n">
        <v>0.0282253668660321</v>
      </c>
      <c r="F402" s="6" t="n"/>
      <c r="G402" s="6" t="n"/>
      <c r="H402" s="6" t="n"/>
      <c r="I402" s="6" t="n"/>
    </row>
    <row r="403" ht="15.75" customHeight="1" s="120">
      <c r="A403" s="6" t="n">
        <v>2012</v>
      </c>
      <c r="B403" s="6" t="inlineStr">
        <is>
          <t>NV</t>
        </is>
      </c>
      <c r="C403" s="6" t="inlineStr">
        <is>
          <t>N2O</t>
        </is>
      </c>
      <c r="D403" s="6" t="inlineStr">
        <is>
          <t>Natural gas and petroleum systems</t>
        </is>
      </c>
      <c r="E403" s="6" t="n">
        <v>0.00139770848486633</v>
      </c>
      <c r="F403" s="6" t="n"/>
      <c r="G403" s="6" t="n"/>
      <c r="H403" s="6" t="n"/>
      <c r="I403" s="6" t="n"/>
    </row>
    <row r="404" ht="15.75" customHeight="1" s="120">
      <c r="A404" s="6" t="n">
        <v>2012</v>
      </c>
      <c r="B404" s="6" t="inlineStr">
        <is>
          <t>NY</t>
        </is>
      </c>
      <c r="C404" s="6" t="inlineStr">
        <is>
          <t>N2O</t>
        </is>
      </c>
      <c r="D404" s="6" t="inlineStr">
        <is>
          <t>Natural gas and petroleum systems</t>
        </is>
      </c>
      <c r="E404" s="6" t="n">
        <v>0.00208911225563177</v>
      </c>
      <c r="F404" s="6" t="n"/>
      <c r="G404" s="6" t="n"/>
      <c r="H404" s="6" t="n"/>
      <c r="I404" s="6" t="n"/>
    </row>
    <row r="405" ht="15.75" customHeight="1" s="120">
      <c r="A405" s="6" t="n">
        <v>2012</v>
      </c>
      <c r="B405" s="6" t="inlineStr">
        <is>
          <t>OH</t>
        </is>
      </c>
      <c r="C405" s="6" t="inlineStr">
        <is>
          <t>N2O</t>
        </is>
      </c>
      <c r="D405" s="6" t="inlineStr">
        <is>
          <t>Natural gas and petroleum systems</t>
        </is>
      </c>
      <c r="E405" s="6" t="n">
        <v>0.0009983632034759539</v>
      </c>
      <c r="F405" s="6" t="n"/>
      <c r="G405" s="6" t="n"/>
      <c r="H405" s="6" t="n"/>
      <c r="I405" s="6" t="n"/>
    </row>
    <row r="406" ht="15.75" customHeight="1" s="120">
      <c r="A406" s="6" t="n">
        <v>2012</v>
      </c>
      <c r="B406" s="6" t="inlineStr">
        <is>
          <t>OK</t>
        </is>
      </c>
      <c r="C406" s="6" t="inlineStr">
        <is>
          <t>N2O</t>
        </is>
      </c>
      <c r="D406" s="6" t="inlineStr">
        <is>
          <t>Natural gas and petroleum systems</t>
        </is>
      </c>
      <c r="E406" s="6" t="n">
        <v>0.0866687893300348</v>
      </c>
      <c r="F406" s="6" t="n"/>
      <c r="G406" s="6" t="n"/>
      <c r="H406" s="6" t="n"/>
      <c r="I406" s="6" t="n"/>
    </row>
    <row r="407" ht="15.75" customHeight="1" s="120">
      <c r="A407" s="6" t="n">
        <v>2012</v>
      </c>
      <c r="B407" s="6" t="inlineStr">
        <is>
          <t>OR</t>
        </is>
      </c>
      <c r="C407" s="6" t="inlineStr">
        <is>
          <t>N2O</t>
        </is>
      </c>
      <c r="D407" s="6" t="inlineStr">
        <is>
          <t>Natural gas and petroleum systems</t>
        </is>
      </c>
      <c r="E407" s="6" t="n">
        <v>0.00108478867482163</v>
      </c>
      <c r="F407" s="6" t="n"/>
      <c r="G407" s="6" t="n"/>
      <c r="H407" s="6" t="n"/>
      <c r="I407" s="6" t="n"/>
    </row>
    <row r="408" ht="15.75" customHeight="1" s="120">
      <c r="A408" s="6" t="n">
        <v>2012</v>
      </c>
      <c r="B408" s="6" t="inlineStr">
        <is>
          <t>PA</t>
        </is>
      </c>
      <c r="C408" s="6" t="inlineStr">
        <is>
          <t>N2O</t>
        </is>
      </c>
      <c r="D408" s="6" t="inlineStr">
        <is>
          <t>Natural gas and petroleum systems</t>
        </is>
      </c>
      <c r="E408" s="6" t="n">
        <v>0.0299598366702799</v>
      </c>
      <c r="F408" s="6" t="n"/>
      <c r="G408" s="6" t="n"/>
      <c r="H408" s="6" t="n"/>
      <c r="I408" s="6" t="n"/>
    </row>
    <row r="409" ht="15.75" customHeight="1" s="120">
      <c r="A409" s="6" t="n">
        <v>2012</v>
      </c>
      <c r="B409" s="6" t="inlineStr">
        <is>
          <t>RI</t>
        </is>
      </c>
      <c r="C409" s="6" t="inlineStr">
        <is>
          <t>N2O</t>
        </is>
      </c>
      <c r="D409" s="6" t="inlineStr">
        <is>
          <t>Natural gas and petroleum systems</t>
        </is>
      </c>
      <c r="E409" s="6" t="n">
        <v>0.000208613206696468</v>
      </c>
      <c r="F409" s="6" t="n"/>
      <c r="G409" s="6" t="n"/>
      <c r="H409" s="6" t="n"/>
      <c r="I409" s="6" t="n"/>
    </row>
    <row r="410" ht="15.75" customHeight="1" s="120">
      <c r="A410" s="6" t="n">
        <v>2012</v>
      </c>
      <c r="B410" s="6" t="inlineStr">
        <is>
          <t>SC</t>
        </is>
      </c>
      <c r="C410" s="6" t="inlineStr">
        <is>
          <t>N2O</t>
        </is>
      </c>
      <c r="D410" s="6" t="inlineStr">
        <is>
          <t>Natural gas and petroleum systems</t>
        </is>
      </c>
      <c r="E410" s="6" t="n">
        <v>0.000804650940114948</v>
      </c>
      <c r="F410" s="6" t="n"/>
      <c r="G410" s="6" t="n"/>
      <c r="H410" s="6" t="n"/>
      <c r="I410" s="6" t="n"/>
    </row>
    <row r="411" ht="15.75" customHeight="1" s="120">
      <c r="A411" s="6" t="n">
        <v>2012</v>
      </c>
      <c r="B411" s="6" t="inlineStr">
        <is>
          <t>TN</t>
        </is>
      </c>
      <c r="C411" s="6" t="inlineStr">
        <is>
          <t>N2O</t>
        </is>
      </c>
      <c r="D411" s="6" t="inlineStr">
        <is>
          <t>Natural gas and petroleum systems</t>
        </is>
      </c>
      <c r="E411" s="6" t="n">
        <v>0.00187751886026821</v>
      </c>
      <c r="F411" s="6" t="n"/>
      <c r="G411" s="6" t="n"/>
      <c r="H411" s="6" t="n"/>
      <c r="I411" s="6" t="n"/>
    </row>
    <row r="412" ht="15.75" customHeight="1" s="120">
      <c r="A412" s="6" t="n">
        <v>2012</v>
      </c>
      <c r="B412" s="6" t="inlineStr">
        <is>
          <t>TX</t>
        </is>
      </c>
      <c r="C412" s="6" t="inlineStr">
        <is>
          <t>N2O</t>
        </is>
      </c>
      <c r="D412" s="6" t="inlineStr">
        <is>
          <t>Natural gas and petroleum systems</t>
        </is>
      </c>
      <c r="E412" s="6" t="n">
        <v>0.346919821196408</v>
      </c>
      <c r="F412" s="6" t="n"/>
      <c r="G412" s="6" t="n"/>
      <c r="H412" s="6" t="n"/>
      <c r="I412" s="6" t="n"/>
    </row>
    <row r="413" ht="15.75" customHeight="1" s="120">
      <c r="A413" s="6" t="n">
        <v>2012</v>
      </c>
      <c r="B413" s="6" t="inlineStr">
        <is>
          <t>UT</t>
        </is>
      </c>
      <c r="C413" s="6" t="inlineStr">
        <is>
          <t>N2O</t>
        </is>
      </c>
      <c r="D413" s="6" t="inlineStr">
        <is>
          <t>Natural gas and petroleum systems</t>
        </is>
      </c>
      <c r="E413" s="6" t="n">
        <v>0.008633606568566691</v>
      </c>
      <c r="F413" s="6" t="n"/>
      <c r="G413" s="6" t="n"/>
      <c r="H413" s="6" t="n"/>
      <c r="I413" s="6" t="n"/>
    </row>
    <row r="414" ht="15.75" customHeight="1" s="120">
      <c r="A414" s="6" t="n">
        <v>2012</v>
      </c>
      <c r="B414" s="6" t="inlineStr">
        <is>
          <t>VA</t>
        </is>
      </c>
      <c r="C414" s="6" t="inlineStr">
        <is>
          <t>N2O</t>
        </is>
      </c>
      <c r="D414" s="6" t="inlineStr">
        <is>
          <t>Natural gas and petroleum systems</t>
        </is>
      </c>
      <c r="E414" s="6" t="n">
        <v>0.00127552074951554</v>
      </c>
      <c r="F414" s="6" t="n"/>
      <c r="G414" s="6" t="n"/>
      <c r="H414" s="6" t="n"/>
      <c r="I414" s="6" t="n"/>
    </row>
    <row r="415" ht="15.75" customHeight="1" s="120">
      <c r="A415" s="6" t="n">
        <v>2012</v>
      </c>
      <c r="B415" s="6" t="inlineStr">
        <is>
          <t>WA</t>
        </is>
      </c>
      <c r="C415" s="6" t="inlineStr">
        <is>
          <t>N2O</t>
        </is>
      </c>
      <c r="D415" s="6" t="inlineStr">
        <is>
          <t>Natural gas and petroleum systems</t>
        </is>
      </c>
      <c r="E415" s="6" t="n">
        <v>0.00173148961558068</v>
      </c>
      <c r="F415" s="6" t="n"/>
      <c r="G415" s="6" t="n"/>
      <c r="H415" s="6" t="n"/>
      <c r="I415" s="6" t="n"/>
    </row>
    <row r="416" ht="15.75" customHeight="1" s="120">
      <c r="A416" s="6" t="n">
        <v>2012</v>
      </c>
      <c r="B416" s="6" t="inlineStr">
        <is>
          <t>WI</t>
        </is>
      </c>
      <c r="C416" s="6" t="inlineStr">
        <is>
          <t>N2O</t>
        </is>
      </c>
      <c r="D416" s="6" t="inlineStr">
        <is>
          <t>Natural gas and petroleum systems</t>
        </is>
      </c>
      <c r="E416" s="54" t="n">
        <v>1.19207546683696e-05</v>
      </c>
      <c r="F416" s="6" t="n"/>
      <c r="G416" s="6" t="n"/>
      <c r="H416" s="6" t="n"/>
      <c r="I416" s="6" t="n"/>
    </row>
    <row r="417" ht="15.75" customHeight="1" s="120">
      <c r="A417" s="6" t="n">
        <v>2012</v>
      </c>
      <c r="B417" s="6" t="inlineStr">
        <is>
          <t>WV</t>
        </is>
      </c>
      <c r="C417" s="6" t="inlineStr">
        <is>
          <t>N2O</t>
        </is>
      </c>
      <c r="D417" s="6" t="inlineStr">
        <is>
          <t>Natural gas and petroleum systems</t>
        </is>
      </c>
      <c r="E417" s="6" t="n">
        <v>0.00430935281261561</v>
      </c>
      <c r="F417" s="6" t="n"/>
      <c r="G417" s="6" t="n"/>
      <c r="H417" s="6" t="n"/>
      <c r="I417" s="6" t="n"/>
    </row>
    <row r="418" ht="15.75" customHeight="1" s="120">
      <c r="A418" s="6" t="n">
        <v>2012</v>
      </c>
      <c r="B418" s="6" t="inlineStr">
        <is>
          <t>WY</t>
        </is>
      </c>
      <c r="C418" s="6" t="inlineStr">
        <is>
          <t>N2O</t>
        </is>
      </c>
      <c r="D418" s="6" t="inlineStr">
        <is>
          <t>Natural gas and petroleum systems</t>
        </is>
      </c>
      <c r="E418" s="6" t="n">
        <v>0.036772355692981</v>
      </c>
      <c r="F418" s="6" t="n"/>
      <c r="G418" s="6" t="n"/>
      <c r="H418" s="6" t="n"/>
      <c r="I418" s="6" t="n"/>
    </row>
    <row r="419" ht="15.75" customHeight="1" s="120">
      <c r="A419" s="6" t="n">
        <v>2013</v>
      </c>
      <c r="B419" s="6" t="inlineStr">
        <is>
          <t>AK</t>
        </is>
      </c>
      <c r="C419" s="6" t="inlineStr">
        <is>
          <t>CH4</t>
        </is>
      </c>
      <c r="D419" s="6" t="inlineStr">
        <is>
          <t>Natural gas and petroleum systems</t>
        </is>
      </c>
      <c r="E419" s="6" t="n">
        <v>0.00516510677950677</v>
      </c>
      <c r="F419" s="6" t="n"/>
      <c r="G419" s="6" t="n"/>
      <c r="H419" s="6" t="n"/>
      <c r="I419" s="6" t="n"/>
    </row>
    <row r="420" ht="15.75" customHeight="1" s="120">
      <c r="A420" s="6" t="n">
        <v>2013</v>
      </c>
      <c r="B420" s="6" t="inlineStr">
        <is>
          <t>AL</t>
        </is>
      </c>
      <c r="C420" s="6" t="inlineStr">
        <is>
          <t>CH4</t>
        </is>
      </c>
      <c r="D420" s="6" t="inlineStr">
        <is>
          <t>Natural gas and petroleum systems</t>
        </is>
      </c>
      <c r="E420" s="6" t="n">
        <v>0.00600444109054602</v>
      </c>
      <c r="F420" s="6" t="n"/>
      <c r="G420" s="6" t="n"/>
      <c r="H420" s="6" t="n"/>
      <c r="I420" s="6" t="n"/>
    </row>
    <row r="421" ht="15.75" customHeight="1" s="120">
      <c r="A421" s="6" t="n">
        <v>2013</v>
      </c>
      <c r="B421" s="6" t="inlineStr">
        <is>
          <t>AR</t>
        </is>
      </c>
      <c r="C421" s="6" t="inlineStr">
        <is>
          <t>CH4</t>
        </is>
      </c>
      <c r="D421" s="6" t="inlineStr">
        <is>
          <t>Natural gas and petroleum systems</t>
        </is>
      </c>
      <c r="E421" s="6" t="n">
        <v>0.0173934947096936</v>
      </c>
      <c r="F421" s="6" t="n"/>
      <c r="G421" s="6" t="n"/>
      <c r="H421" s="6" t="n"/>
      <c r="I421" s="6" t="n"/>
    </row>
    <row r="422" ht="15.75" customHeight="1" s="120">
      <c r="A422" s="6" t="n">
        <v>2013</v>
      </c>
      <c r="B422" s="6" t="inlineStr">
        <is>
          <t>AZ</t>
        </is>
      </c>
      <c r="C422" s="6" t="inlineStr">
        <is>
          <t>CH4</t>
        </is>
      </c>
      <c r="D422" s="6" t="inlineStr">
        <is>
          <t>Natural gas and petroleum systems</t>
        </is>
      </c>
      <c r="E422" s="6" t="n">
        <v>0.00160604469812147</v>
      </c>
      <c r="F422" s="6" t="n"/>
      <c r="G422" s="6" t="n"/>
      <c r="H422" s="6" t="n"/>
      <c r="I422" s="6" t="n"/>
    </row>
    <row r="423" ht="15.75" customHeight="1" s="120">
      <c r="A423" s="6" t="n">
        <v>2013</v>
      </c>
      <c r="B423" s="6" t="inlineStr">
        <is>
          <t>CA</t>
        </is>
      </c>
      <c r="C423" s="6" t="inlineStr">
        <is>
          <t>CH4</t>
        </is>
      </c>
      <c r="D423" s="6" t="inlineStr">
        <is>
          <t>Natural gas and petroleum systems</t>
        </is>
      </c>
      <c r="E423" s="6" t="n">
        <v>0.0309327219053058</v>
      </c>
      <c r="F423" s="6" t="n"/>
      <c r="G423" s="6" t="n"/>
      <c r="H423" s="6" t="n"/>
      <c r="I423" s="6" t="n"/>
    </row>
    <row r="424" ht="15.75" customHeight="1" s="120">
      <c r="A424" s="6" t="n">
        <v>2013</v>
      </c>
      <c r="B424" s="6" t="inlineStr">
        <is>
          <t>CO</t>
        </is>
      </c>
      <c r="C424" s="6" t="inlineStr">
        <is>
          <t>CH4</t>
        </is>
      </c>
      <c r="D424" s="6" t="inlineStr">
        <is>
          <t>Natural gas and petroleum systems</t>
        </is>
      </c>
      <c r="E424" s="6" t="n">
        <v>0.0924676845019213</v>
      </c>
      <c r="F424" s="6" t="n"/>
      <c r="G424" s="6" t="n"/>
      <c r="H424" s="6" t="n"/>
      <c r="I424" s="6" t="n"/>
    </row>
    <row r="425" ht="15.75" customHeight="1" s="120">
      <c r="A425" s="6" t="n">
        <v>2013</v>
      </c>
      <c r="B425" s="6" t="inlineStr">
        <is>
          <t>CT</t>
        </is>
      </c>
      <c r="C425" s="6" t="inlineStr">
        <is>
          <t>CH4</t>
        </is>
      </c>
      <c r="D425" s="6" t="inlineStr">
        <is>
          <t>Natural gas and petroleum systems</t>
        </is>
      </c>
      <c r="E425" s="6" t="n">
        <v>0.00326569824772384</v>
      </c>
      <c r="F425" s="6" t="n"/>
      <c r="G425" s="6" t="n"/>
      <c r="H425" s="6" t="n"/>
      <c r="I425" s="6" t="n"/>
    </row>
    <row r="426" ht="15.75" customHeight="1" s="120">
      <c r="A426" s="6" t="n">
        <v>2013</v>
      </c>
      <c r="B426" s="6" t="inlineStr">
        <is>
          <t>DE</t>
        </is>
      </c>
      <c r="C426" s="6" t="inlineStr">
        <is>
          <t>CH4</t>
        </is>
      </c>
      <c r="D426" s="6" t="inlineStr">
        <is>
          <t>Natural gas and petroleum systems</t>
        </is>
      </c>
      <c r="E426" s="6" t="n">
        <v>0.000402233512022595</v>
      </c>
      <c r="F426" s="6" t="n"/>
      <c r="G426" s="6" t="n"/>
      <c r="H426" s="6" t="n"/>
      <c r="I426" s="6" t="n"/>
    </row>
    <row r="427" ht="15.75" customHeight="1" s="120">
      <c r="A427" s="6" t="n">
        <v>2013</v>
      </c>
      <c r="B427" s="6" t="inlineStr">
        <is>
          <t>FL</t>
        </is>
      </c>
      <c r="C427" s="6" t="inlineStr">
        <is>
          <t>CH4</t>
        </is>
      </c>
      <c r="D427" s="6" t="inlineStr">
        <is>
          <t>Natural gas and petroleum systems</t>
        </is>
      </c>
      <c r="E427" s="6" t="n">
        <v>0.00420613827414327</v>
      </c>
      <c r="F427" s="6" t="n"/>
      <c r="G427" s="6" t="n"/>
      <c r="H427" s="6" t="n"/>
      <c r="I427" s="6" t="n"/>
    </row>
    <row r="428" ht="15.75" customHeight="1" s="120">
      <c r="A428" s="6" t="n">
        <v>2013</v>
      </c>
      <c r="B428" s="6" t="inlineStr">
        <is>
          <t>GA</t>
        </is>
      </c>
      <c r="C428" s="6" t="inlineStr">
        <is>
          <t>CH4</t>
        </is>
      </c>
      <c r="D428" s="6" t="inlineStr">
        <is>
          <t>Natural gas and petroleum systems</t>
        </is>
      </c>
      <c r="E428" s="6" t="n">
        <v>0.00382073305626659</v>
      </c>
      <c r="F428" s="6" t="n"/>
      <c r="G428" s="6" t="n"/>
      <c r="H428" s="6" t="n"/>
      <c r="I428" s="6" t="n"/>
    </row>
    <row r="429" ht="15.75" customHeight="1" s="120">
      <c r="A429" s="6" t="n">
        <v>2013</v>
      </c>
      <c r="B429" s="6" t="inlineStr">
        <is>
          <t>HI</t>
        </is>
      </c>
      <c r="C429" s="6" t="inlineStr">
        <is>
          <t>CH4</t>
        </is>
      </c>
      <c r="D429" s="6" t="inlineStr">
        <is>
          <t>Natural gas and petroleum systems</t>
        </is>
      </c>
      <c r="E429" s="54" t="n">
        <v>2.47474913910603e-07</v>
      </c>
      <c r="F429" s="6" t="n"/>
      <c r="G429" s="6" t="n"/>
      <c r="H429" s="6" t="n"/>
      <c r="I429" s="6" t="n"/>
    </row>
    <row r="430" ht="15.75" customHeight="1" s="120">
      <c r="A430" s="6" t="n">
        <v>2013</v>
      </c>
      <c r="B430" s="6" t="inlineStr">
        <is>
          <t>IA</t>
        </is>
      </c>
      <c r="C430" s="6" t="inlineStr">
        <is>
          <t>CH4</t>
        </is>
      </c>
      <c r="D430" s="6" t="inlineStr">
        <is>
          <t>Natural gas and petroleum systems</t>
        </is>
      </c>
      <c r="E430" s="6" t="n">
        <v>0.0035967843289771</v>
      </c>
      <c r="F430" s="6" t="n"/>
      <c r="G430" s="6" t="n"/>
      <c r="H430" s="6" t="n"/>
      <c r="I430" s="6" t="n"/>
    </row>
    <row r="431" ht="15.75" customHeight="1" s="120">
      <c r="A431" s="6" t="n">
        <v>2013</v>
      </c>
      <c r="B431" s="6" t="inlineStr">
        <is>
          <t>ID</t>
        </is>
      </c>
      <c r="C431" s="6" t="inlineStr">
        <is>
          <t>CH4</t>
        </is>
      </c>
      <c r="D431" s="6" t="inlineStr">
        <is>
          <t>Natural gas and petroleum systems</t>
        </is>
      </c>
      <c r="E431" s="6" t="n">
        <v>0.000228052954108502</v>
      </c>
      <c r="F431" s="6" t="n"/>
      <c r="G431" s="6" t="n"/>
      <c r="H431" s="6" t="n"/>
      <c r="I431" s="6" t="n"/>
    </row>
    <row r="432" ht="15.75" customHeight="1" s="120">
      <c r="A432" s="6" t="n">
        <v>2013</v>
      </c>
      <c r="B432" s="6" t="inlineStr">
        <is>
          <t>IL</t>
        </is>
      </c>
      <c r="C432" s="6" t="inlineStr">
        <is>
          <t>CH4</t>
        </is>
      </c>
      <c r="D432" s="6" t="inlineStr">
        <is>
          <t>Natural gas and petroleum systems</t>
        </is>
      </c>
      <c r="E432" s="6" t="n">
        <v>0.00936050464238633</v>
      </c>
      <c r="F432" s="6" t="n"/>
      <c r="G432" s="6" t="n"/>
      <c r="H432" s="6" t="n"/>
      <c r="I432" s="6" t="n"/>
    </row>
    <row r="433" ht="15.75" customHeight="1" s="120">
      <c r="A433" s="6" t="n">
        <v>2013</v>
      </c>
      <c r="B433" s="6" t="inlineStr">
        <is>
          <t>IN</t>
        </is>
      </c>
      <c r="C433" s="6" t="inlineStr">
        <is>
          <t>CH4</t>
        </is>
      </c>
      <c r="D433" s="6" t="inlineStr">
        <is>
          <t>Natural gas and petroleum systems</t>
        </is>
      </c>
      <c r="E433" s="6" t="n">
        <v>0.0159411608587499</v>
      </c>
      <c r="F433" s="6" t="n"/>
      <c r="G433" s="6" t="n"/>
      <c r="H433" s="6" t="n"/>
      <c r="I433" s="6" t="n"/>
    </row>
    <row r="434" ht="15.75" customHeight="1" s="120">
      <c r="A434" s="6" t="n">
        <v>2013</v>
      </c>
      <c r="B434" s="6" t="inlineStr">
        <is>
          <t>KS</t>
        </is>
      </c>
      <c r="C434" s="6" t="inlineStr">
        <is>
          <t>CH4</t>
        </is>
      </c>
      <c r="D434" s="6" t="inlineStr">
        <is>
          <t>Natural gas and petroleum systems</t>
        </is>
      </c>
      <c r="E434" s="6" t="n">
        <v>0.00796577716627315</v>
      </c>
      <c r="F434" s="6" t="n"/>
      <c r="G434" s="6" t="n"/>
      <c r="H434" s="6" t="n"/>
      <c r="I434" s="6" t="n"/>
    </row>
    <row r="435" ht="15.75" customHeight="1" s="120">
      <c r="A435" s="6" t="n">
        <v>2013</v>
      </c>
      <c r="B435" s="6" t="inlineStr">
        <is>
          <t>KY</t>
        </is>
      </c>
      <c r="C435" s="6" t="inlineStr">
        <is>
          <t>CH4</t>
        </is>
      </c>
      <c r="D435" s="6" t="inlineStr">
        <is>
          <t>Natural gas and petroleum systems</t>
        </is>
      </c>
      <c r="E435" s="6" t="n">
        <v>0.00449545894622421</v>
      </c>
      <c r="F435" s="6" t="n"/>
      <c r="G435" s="6" t="n"/>
      <c r="H435" s="6" t="n"/>
      <c r="I435" s="6" t="n"/>
    </row>
    <row r="436" ht="15.75" customHeight="1" s="120">
      <c r="A436" s="6" t="n">
        <v>2013</v>
      </c>
      <c r="B436" s="6" t="inlineStr">
        <is>
          <t>LA</t>
        </is>
      </c>
      <c r="C436" s="6" t="inlineStr">
        <is>
          <t>CH4</t>
        </is>
      </c>
      <c r="D436" s="6" t="inlineStr">
        <is>
          <t>Natural gas and petroleum systems</t>
        </is>
      </c>
      <c r="E436" s="6" t="n">
        <v>0.0373424864089424</v>
      </c>
      <c r="F436" s="6" t="n"/>
      <c r="G436" s="6" t="n"/>
      <c r="H436" s="6" t="n"/>
      <c r="I436" s="6" t="n"/>
    </row>
    <row r="437" ht="15.75" customHeight="1" s="120">
      <c r="A437" s="6" t="n">
        <v>2013</v>
      </c>
      <c r="B437" s="6" t="inlineStr">
        <is>
          <t>MA</t>
        </is>
      </c>
      <c r="C437" s="6" t="inlineStr">
        <is>
          <t>CH4</t>
        </is>
      </c>
      <c r="D437" s="6" t="inlineStr">
        <is>
          <t>Natural gas and petroleum systems</t>
        </is>
      </c>
      <c r="E437" s="6" t="n">
        <v>0.00820224426745462</v>
      </c>
      <c r="F437" s="6" t="n"/>
      <c r="G437" s="6" t="n"/>
      <c r="H437" s="6" t="n"/>
      <c r="I437" s="6" t="n"/>
    </row>
    <row r="438" ht="15.75" customHeight="1" s="120">
      <c r="A438" s="6" t="n">
        <v>2013</v>
      </c>
      <c r="B438" s="6" t="inlineStr">
        <is>
          <t>MD</t>
        </is>
      </c>
      <c r="C438" s="6" t="inlineStr">
        <is>
          <t>CH4</t>
        </is>
      </c>
      <c r="D438" s="6" t="inlineStr">
        <is>
          <t>Natural gas and petroleum systems</t>
        </is>
      </c>
      <c r="E438" s="6" t="n">
        <v>0.00338737555636984</v>
      </c>
      <c r="F438" s="6" t="n"/>
      <c r="G438" s="6" t="n"/>
      <c r="H438" s="6" t="n"/>
      <c r="I438" s="6" t="n"/>
    </row>
    <row r="439" ht="15.75" customHeight="1" s="120">
      <c r="A439" s="6" t="n">
        <v>2013</v>
      </c>
      <c r="B439" s="6" t="inlineStr">
        <is>
          <t>ME</t>
        </is>
      </c>
      <c r="C439" s="6" t="inlineStr">
        <is>
          <t>CH4</t>
        </is>
      </c>
      <c r="D439" s="6" t="inlineStr">
        <is>
          <t>Natural gas and petroleum systems</t>
        </is>
      </c>
      <c r="E439" s="54" t="n">
        <v>6.45363152120119e-06</v>
      </c>
      <c r="F439" s="6" t="n"/>
      <c r="G439" s="6" t="n"/>
      <c r="H439" s="6" t="n"/>
      <c r="I439" s="6" t="n"/>
    </row>
    <row r="440" ht="15.75" customHeight="1" s="120">
      <c r="A440" s="6" t="n">
        <v>2013</v>
      </c>
      <c r="B440" s="6" t="inlineStr">
        <is>
          <t>MI</t>
        </is>
      </c>
      <c r="C440" s="6" t="inlineStr">
        <is>
          <t>CH4</t>
        </is>
      </c>
      <c r="D440" s="6" t="inlineStr">
        <is>
          <t>Natural gas and petroleum systems</t>
        </is>
      </c>
      <c r="E440" s="6" t="n">
        <v>0.0191700631221311</v>
      </c>
      <c r="F440" s="6" t="n"/>
      <c r="G440" s="6" t="n"/>
      <c r="H440" s="6" t="n"/>
      <c r="I440" s="6" t="n"/>
    </row>
    <row r="441" ht="15.75" customHeight="1" s="120">
      <c r="A441" s="6" t="n">
        <v>2013</v>
      </c>
      <c r="B441" s="6" t="inlineStr">
        <is>
          <t>MN</t>
        </is>
      </c>
      <c r="C441" s="6" t="inlineStr">
        <is>
          <t>CH4</t>
        </is>
      </c>
      <c r="D441" s="6" t="inlineStr">
        <is>
          <t>Natural gas and petroleum systems</t>
        </is>
      </c>
      <c r="E441" s="6" t="n">
        <v>0.00229101026438713</v>
      </c>
      <c r="F441" s="6" t="n"/>
      <c r="G441" s="6" t="n"/>
      <c r="H441" s="6" t="n"/>
      <c r="I441" s="6" t="n"/>
    </row>
    <row r="442" ht="15.75" customHeight="1" s="120">
      <c r="A442" s="6" t="n">
        <v>2013</v>
      </c>
      <c r="B442" s="6" t="inlineStr">
        <is>
          <t>MO</t>
        </is>
      </c>
      <c r="C442" s="6" t="inlineStr">
        <is>
          <t>CH4</t>
        </is>
      </c>
      <c r="D442" s="6" t="inlineStr">
        <is>
          <t>Natural gas and petroleum systems</t>
        </is>
      </c>
      <c r="E442" s="6" t="n">
        <v>0.00358455842543793</v>
      </c>
      <c r="F442" s="6" t="n"/>
      <c r="G442" s="6" t="n"/>
      <c r="H442" s="6" t="n"/>
      <c r="I442" s="6" t="n"/>
    </row>
    <row r="443" ht="15.75" customHeight="1" s="120">
      <c r="A443" s="6" t="n">
        <v>2013</v>
      </c>
      <c r="B443" s="6" t="inlineStr">
        <is>
          <t>MS</t>
        </is>
      </c>
      <c r="C443" s="6" t="inlineStr">
        <is>
          <t>CH4</t>
        </is>
      </c>
      <c r="D443" s="6" t="inlineStr">
        <is>
          <t>Natural gas and petroleum systems</t>
        </is>
      </c>
      <c r="E443" s="6" t="n">
        <v>0.00662945119867495</v>
      </c>
      <c r="F443" s="6" t="n"/>
      <c r="G443" s="6" t="n"/>
      <c r="H443" s="6" t="n"/>
      <c r="I443" s="6" t="n"/>
    </row>
    <row r="444" ht="15.75" customHeight="1" s="120">
      <c r="A444" s="6" t="n">
        <v>2013</v>
      </c>
      <c r="B444" s="6" t="inlineStr">
        <is>
          <t>MT</t>
        </is>
      </c>
      <c r="C444" s="6" t="inlineStr">
        <is>
          <t>CH4</t>
        </is>
      </c>
      <c r="D444" s="6" t="inlineStr">
        <is>
          <t>Natural gas and petroleum systems</t>
        </is>
      </c>
      <c r="E444" s="6" t="n">
        <v>0.000613384250906995</v>
      </c>
      <c r="F444" s="6" t="n"/>
      <c r="G444" s="6" t="n"/>
      <c r="H444" s="6" t="n"/>
      <c r="I444" s="6" t="n"/>
    </row>
    <row r="445" ht="15.75" customHeight="1" s="120">
      <c r="A445" s="6" t="n">
        <v>2013</v>
      </c>
      <c r="B445" s="6" t="inlineStr">
        <is>
          <t>NC</t>
        </is>
      </c>
      <c r="C445" s="6" t="inlineStr">
        <is>
          <t>CH4</t>
        </is>
      </c>
      <c r="D445" s="6" t="inlineStr">
        <is>
          <t>Natural gas and petroleum systems</t>
        </is>
      </c>
      <c r="E445" s="6" t="n">
        <v>0.00270743019550065</v>
      </c>
      <c r="F445" s="6" t="n"/>
      <c r="G445" s="6" t="n"/>
      <c r="H445" s="6" t="n"/>
      <c r="I445" s="6" t="n"/>
    </row>
    <row r="446" ht="15.75" customHeight="1" s="120">
      <c r="A446" s="6" t="n">
        <v>2013</v>
      </c>
      <c r="B446" s="6" t="inlineStr">
        <is>
          <t>ND</t>
        </is>
      </c>
      <c r="C446" s="6" t="inlineStr">
        <is>
          <t>CH4</t>
        </is>
      </c>
      <c r="D446" s="6" t="inlineStr">
        <is>
          <t>Natural gas and petroleum systems</t>
        </is>
      </c>
      <c r="E446" s="6" t="n">
        <v>0.00272412671728982</v>
      </c>
      <c r="F446" s="6" t="n"/>
      <c r="G446" s="6" t="n"/>
      <c r="H446" s="6" t="n"/>
      <c r="I446" s="6" t="n"/>
    </row>
    <row r="447" ht="15.75" customHeight="1" s="120">
      <c r="A447" s="6" t="n">
        <v>2013</v>
      </c>
      <c r="B447" s="6" t="inlineStr">
        <is>
          <t>NE</t>
        </is>
      </c>
      <c r="C447" s="6" t="inlineStr">
        <is>
          <t>CH4</t>
        </is>
      </c>
      <c r="D447" s="6" t="inlineStr">
        <is>
          <t>Natural gas and petroleum systems</t>
        </is>
      </c>
      <c r="E447" s="6" t="n">
        <v>0.00293238167828547</v>
      </c>
      <c r="F447" s="6" t="n"/>
      <c r="G447" s="6" t="n"/>
      <c r="H447" s="6" t="n"/>
      <c r="I447" s="6" t="n"/>
    </row>
    <row r="448" ht="15.75" customHeight="1" s="120">
      <c r="A448" s="6" t="n">
        <v>2013</v>
      </c>
      <c r="B448" s="6" t="inlineStr">
        <is>
          <t>NJ</t>
        </is>
      </c>
      <c r="C448" s="6" t="inlineStr">
        <is>
          <t>CH4</t>
        </is>
      </c>
      <c r="D448" s="6" t="inlineStr">
        <is>
          <t>Natural gas and petroleum systems</t>
        </is>
      </c>
      <c r="E448" s="6" t="n">
        <v>0.013417353835411</v>
      </c>
      <c r="F448" s="6" t="n"/>
      <c r="G448" s="6" t="n"/>
      <c r="H448" s="6" t="n"/>
      <c r="I448" s="6" t="n"/>
    </row>
    <row r="449" ht="15.75" customHeight="1" s="120">
      <c r="A449" s="6" t="n">
        <v>2013</v>
      </c>
      <c r="B449" s="6" t="inlineStr">
        <is>
          <t>NM</t>
        </is>
      </c>
      <c r="C449" s="6" t="inlineStr">
        <is>
          <t>CH4</t>
        </is>
      </c>
      <c r="D449" s="6" t="inlineStr">
        <is>
          <t>Natural gas and petroleum systems</t>
        </is>
      </c>
      <c r="E449" s="6" t="n">
        <v>0.0254237487329202</v>
      </c>
      <c r="F449" s="6" t="n"/>
      <c r="G449" s="6" t="n"/>
      <c r="H449" s="6" t="n"/>
      <c r="I449" s="6" t="n"/>
    </row>
    <row r="450" ht="15.75" customHeight="1" s="120">
      <c r="A450" s="6" t="n">
        <v>2013</v>
      </c>
      <c r="B450" s="6" t="inlineStr">
        <is>
          <t>NV</t>
        </is>
      </c>
      <c r="C450" s="6" t="inlineStr">
        <is>
          <t>CH4</t>
        </is>
      </c>
      <c r="D450" s="6" t="inlineStr">
        <is>
          <t>Natural gas and petroleum systems</t>
        </is>
      </c>
      <c r="E450" s="6" t="n">
        <v>0.0018838079703268</v>
      </c>
      <c r="F450" s="6" t="n"/>
      <c r="G450" s="6" t="n"/>
      <c r="H450" s="6" t="n"/>
      <c r="I450" s="6" t="n"/>
    </row>
    <row r="451" ht="15.75" customHeight="1" s="120">
      <c r="A451" s="6" t="n">
        <v>2013</v>
      </c>
      <c r="B451" s="6" t="inlineStr">
        <is>
          <t>NY</t>
        </is>
      </c>
      <c r="C451" s="6" t="inlineStr">
        <is>
          <t>CH4</t>
        </is>
      </c>
      <c r="D451" s="6" t="inlineStr">
        <is>
          <t>Natural gas and petroleum systems</t>
        </is>
      </c>
      <c r="E451" s="6" t="n">
        <v>0.0176401789894636</v>
      </c>
      <c r="F451" s="6" t="n"/>
      <c r="G451" s="6" t="n"/>
      <c r="H451" s="6" t="n"/>
      <c r="I451" s="6" t="n"/>
    </row>
    <row r="452" ht="15.75" customHeight="1" s="120">
      <c r="A452" s="6" t="n">
        <v>2013</v>
      </c>
      <c r="B452" s="6" t="inlineStr">
        <is>
          <t>OH</t>
        </is>
      </c>
      <c r="C452" s="6" t="inlineStr">
        <is>
          <t>CH4</t>
        </is>
      </c>
      <c r="D452" s="6" t="inlineStr">
        <is>
          <t>Natural gas and petroleum systems</t>
        </is>
      </c>
      <c r="E452" s="6" t="n">
        <v>0.0194634809503193</v>
      </c>
      <c r="F452" s="6" t="n"/>
      <c r="G452" s="6" t="n"/>
      <c r="H452" s="6" t="n"/>
      <c r="I452" s="6" t="n"/>
    </row>
    <row r="453" ht="15.75" customHeight="1" s="120">
      <c r="A453" s="6" t="n">
        <v>2013</v>
      </c>
      <c r="B453" s="6" t="inlineStr">
        <is>
          <t>OK</t>
        </is>
      </c>
      <c r="C453" s="6" t="inlineStr">
        <is>
          <t>CH4</t>
        </is>
      </c>
      <c r="D453" s="6" t="inlineStr">
        <is>
          <t>Natural gas and petroleum systems</t>
        </is>
      </c>
      <c r="E453" s="6" t="n">
        <v>0.132877903047486</v>
      </c>
      <c r="F453" s="6" t="n"/>
      <c r="G453" s="6" t="n"/>
      <c r="H453" s="6" t="n"/>
      <c r="I453" s="6" t="n"/>
    </row>
    <row r="454" ht="15.75" customHeight="1" s="120">
      <c r="A454" s="6" t="n">
        <v>2013</v>
      </c>
      <c r="B454" s="6" t="inlineStr">
        <is>
          <t>OR</t>
        </is>
      </c>
      <c r="C454" s="6" t="inlineStr">
        <is>
          <t>CH4</t>
        </is>
      </c>
      <c r="D454" s="6" t="inlineStr">
        <is>
          <t>Natural gas and petroleum systems</t>
        </is>
      </c>
      <c r="E454" s="6" t="n">
        <v>0.000969275674829889</v>
      </c>
      <c r="F454" s="6" t="n"/>
      <c r="G454" s="6" t="n"/>
      <c r="H454" s="6" t="n"/>
      <c r="I454" s="6" t="n"/>
    </row>
    <row r="455" ht="15.75" customHeight="1" s="120">
      <c r="A455" s="6" t="n">
        <v>2013</v>
      </c>
      <c r="B455" s="6" t="inlineStr">
        <is>
          <t>PA</t>
        </is>
      </c>
      <c r="C455" s="6" t="inlineStr">
        <is>
          <t>CH4</t>
        </is>
      </c>
      <c r="D455" s="6" t="inlineStr">
        <is>
          <t>Natural gas and petroleum systems</t>
        </is>
      </c>
      <c r="E455" s="6" t="n">
        <v>0.0533494739878126</v>
      </c>
      <c r="F455" s="6" t="n"/>
      <c r="G455" s="6" t="n"/>
      <c r="H455" s="6" t="n"/>
      <c r="I455" s="6" t="n"/>
    </row>
    <row r="456" ht="15.75" customHeight="1" s="120">
      <c r="A456" s="6" t="n">
        <v>2013</v>
      </c>
      <c r="B456" s="6" t="inlineStr">
        <is>
          <t>RI</t>
        </is>
      </c>
      <c r="C456" s="6" t="inlineStr">
        <is>
          <t>CH4</t>
        </is>
      </c>
      <c r="D456" s="6" t="inlineStr">
        <is>
          <t>Natural gas and petroleum systems</t>
        </is>
      </c>
      <c r="E456" s="6" t="n">
        <v>0.0022231828542161</v>
      </c>
      <c r="F456" s="6" t="n"/>
      <c r="G456" s="6" t="n"/>
      <c r="H456" s="6" t="n"/>
      <c r="I456" s="6" t="n"/>
    </row>
    <row r="457" ht="15.75" customHeight="1" s="120">
      <c r="A457" s="6" t="n">
        <v>2013</v>
      </c>
      <c r="B457" s="6" t="inlineStr">
        <is>
          <t>SC</t>
        </is>
      </c>
      <c r="C457" s="6" t="inlineStr">
        <is>
          <t>CH4</t>
        </is>
      </c>
      <c r="D457" s="6" t="inlineStr">
        <is>
          <t>Natural gas and petroleum systems</t>
        </is>
      </c>
      <c r="E457" s="6" t="n">
        <v>0.000688716257493367</v>
      </c>
      <c r="F457" s="6" t="n"/>
      <c r="G457" s="6" t="n"/>
      <c r="H457" s="6" t="n"/>
      <c r="I457" s="6" t="n"/>
    </row>
    <row r="458" ht="15.75" customHeight="1" s="120">
      <c r="A458" s="6" t="n">
        <v>2013</v>
      </c>
      <c r="B458" s="6" t="inlineStr">
        <is>
          <t>TN</t>
        </is>
      </c>
      <c r="C458" s="6" t="inlineStr">
        <is>
          <t>CH4</t>
        </is>
      </c>
      <c r="D458" s="6" t="inlineStr">
        <is>
          <t>Natural gas and petroleum systems</t>
        </is>
      </c>
      <c r="E458" s="6" t="n">
        <v>0.00378841347530185</v>
      </c>
      <c r="F458" s="6" t="n"/>
      <c r="G458" s="6" t="n"/>
      <c r="H458" s="6" t="n"/>
      <c r="I458" s="6" t="n"/>
    </row>
    <row r="459" ht="15.75" customHeight="1" s="120">
      <c r="A459" s="6" t="n">
        <v>2013</v>
      </c>
      <c r="B459" s="6" t="inlineStr">
        <is>
          <t>TX</t>
        </is>
      </c>
      <c r="C459" s="6" t="inlineStr">
        <is>
          <t>CH4</t>
        </is>
      </c>
      <c r="D459" s="6" t="inlineStr">
        <is>
          <t>Natural gas and petroleum systems</t>
        </is>
      </c>
      <c r="E459" s="6" t="n">
        <v>0.402535257825163</v>
      </c>
      <c r="F459" s="6" t="n"/>
      <c r="G459" s="6" t="n"/>
      <c r="H459" s="6" t="n"/>
      <c r="I459" s="6" t="n"/>
    </row>
    <row r="460" ht="15.75" customHeight="1" s="120">
      <c r="A460" s="6" t="n">
        <v>2013</v>
      </c>
      <c r="B460" s="6" t="inlineStr">
        <is>
          <t>UT</t>
        </is>
      </c>
      <c r="C460" s="6" t="inlineStr">
        <is>
          <t>CH4</t>
        </is>
      </c>
      <c r="D460" s="6" t="inlineStr">
        <is>
          <t>Natural gas and petroleum systems</t>
        </is>
      </c>
      <c r="E460" s="6" t="n">
        <v>0.00764618999082495</v>
      </c>
      <c r="F460" s="6" t="n"/>
      <c r="G460" s="6" t="n"/>
      <c r="H460" s="6" t="n"/>
      <c r="I460" s="6" t="n"/>
    </row>
    <row r="461" ht="15.75" customHeight="1" s="120">
      <c r="A461" s="6" t="n">
        <v>2013</v>
      </c>
      <c r="B461" s="6" t="inlineStr">
        <is>
          <t>VA</t>
        </is>
      </c>
      <c r="C461" s="6" t="inlineStr">
        <is>
          <t>CH4</t>
        </is>
      </c>
      <c r="D461" s="6" t="inlineStr">
        <is>
          <t>Natural gas and petroleum systems</t>
        </is>
      </c>
      <c r="E461" s="6" t="n">
        <v>0.0039430113754178</v>
      </c>
      <c r="F461" s="6" t="n"/>
      <c r="G461" s="6" t="n"/>
      <c r="H461" s="6" t="n"/>
      <c r="I461" s="6" t="n"/>
    </row>
    <row r="462" ht="15.75" customHeight="1" s="120">
      <c r="A462" s="6" t="n">
        <v>2013</v>
      </c>
      <c r="B462" s="6" t="inlineStr">
        <is>
          <t>WA</t>
        </is>
      </c>
      <c r="C462" s="6" t="inlineStr">
        <is>
          <t>CH4</t>
        </is>
      </c>
      <c r="D462" s="6" t="inlineStr">
        <is>
          <t>Natural gas and petroleum systems</t>
        </is>
      </c>
      <c r="E462" s="6" t="n">
        <v>0.00162031146621042</v>
      </c>
      <c r="F462" s="6" t="n"/>
      <c r="G462" s="6" t="n"/>
      <c r="H462" s="6" t="n"/>
      <c r="I462" s="6" t="n"/>
    </row>
    <row r="463" ht="15.75" customHeight="1" s="120">
      <c r="A463" s="6" t="n">
        <v>2013</v>
      </c>
      <c r="B463" s="6" t="inlineStr">
        <is>
          <t>WI</t>
        </is>
      </c>
      <c r="C463" s="6" t="inlineStr">
        <is>
          <t>CH4</t>
        </is>
      </c>
      <c r="D463" s="6" t="inlineStr">
        <is>
          <t>Natural gas and petroleum systems</t>
        </is>
      </c>
      <c r="E463" s="6" t="n">
        <v>0.00190348704692257</v>
      </c>
      <c r="F463" s="6" t="n"/>
      <c r="G463" s="6" t="n"/>
      <c r="H463" s="6" t="n"/>
      <c r="I463" s="6" t="n"/>
    </row>
    <row r="464" ht="15.75" customHeight="1" s="120">
      <c r="A464" s="6" t="n">
        <v>2013</v>
      </c>
      <c r="B464" s="6" t="inlineStr">
        <is>
          <t>WV</t>
        </is>
      </c>
      <c r="C464" s="6" t="inlineStr">
        <is>
          <t>CH4</t>
        </is>
      </c>
      <c r="D464" s="6" t="inlineStr">
        <is>
          <t>Natural gas and petroleum systems</t>
        </is>
      </c>
      <c r="E464" s="6" t="n">
        <v>0.00580462759528265</v>
      </c>
      <c r="F464" s="6" t="n"/>
      <c r="G464" s="6" t="n"/>
      <c r="H464" s="6" t="n"/>
      <c r="I464" s="6" t="n"/>
    </row>
    <row r="465" ht="15.75" customHeight="1" s="120">
      <c r="A465" s="6" t="n">
        <v>2013</v>
      </c>
      <c r="B465" s="6" t="inlineStr">
        <is>
          <t>WY</t>
        </is>
      </c>
      <c r="C465" s="6" t="inlineStr">
        <is>
          <t>CH4</t>
        </is>
      </c>
      <c r="D465" s="6" t="inlineStr">
        <is>
          <t>Natural gas and petroleum systems</t>
        </is>
      </c>
      <c r="E465" s="6" t="n">
        <v>0.008378330060809829</v>
      </c>
      <c r="F465" s="6" t="n"/>
      <c r="G465" s="6" t="n"/>
      <c r="H465" s="6" t="n"/>
      <c r="I465" s="6" t="n"/>
    </row>
    <row r="466" ht="15.75" customHeight="1" s="120">
      <c r="A466" s="6" t="n">
        <v>2013</v>
      </c>
      <c r="B466" s="6" t="inlineStr">
        <is>
          <t>AK</t>
        </is>
      </c>
      <c r="C466" s="6" t="inlineStr">
        <is>
          <t>CO2</t>
        </is>
      </c>
      <c r="D466" s="6" t="inlineStr">
        <is>
          <t>Natural gas and petroleum systems</t>
        </is>
      </c>
      <c r="E466" s="6" t="n">
        <v>0.089043501129232</v>
      </c>
      <c r="F466" s="6" t="n"/>
      <c r="G466" s="6" t="n"/>
      <c r="H466" s="6" t="n"/>
      <c r="I466" s="6" t="n"/>
    </row>
    <row r="467" ht="15.75" customHeight="1" s="120">
      <c r="A467" s="6" t="n">
        <v>2013</v>
      </c>
      <c r="B467" s="6" t="inlineStr">
        <is>
          <t>AL</t>
        </is>
      </c>
      <c r="C467" s="6" t="inlineStr">
        <is>
          <t>CO2</t>
        </is>
      </c>
      <c r="D467" s="6" t="inlineStr">
        <is>
          <t>Natural gas and petroleum systems</t>
        </is>
      </c>
      <c r="E467" s="6" t="n">
        <v>0.0147954788136865</v>
      </c>
      <c r="F467" s="6" t="n"/>
      <c r="G467" s="6" t="n"/>
      <c r="H467" s="6" t="n"/>
      <c r="I467" s="6" t="n"/>
    </row>
    <row r="468" ht="15.75" customHeight="1" s="120">
      <c r="A468" s="6" t="n">
        <v>2013</v>
      </c>
      <c r="B468" s="6" t="inlineStr">
        <is>
          <t>AR</t>
        </is>
      </c>
      <c r="C468" s="6" t="inlineStr">
        <is>
          <t>CO2</t>
        </is>
      </c>
      <c r="D468" s="6" t="inlineStr">
        <is>
          <t>Natural gas and petroleum systems</t>
        </is>
      </c>
      <c r="E468" s="6" t="n">
        <v>0.0159095098669009</v>
      </c>
      <c r="F468" s="6" t="n"/>
      <c r="G468" s="6" t="n"/>
      <c r="H468" s="6" t="n"/>
      <c r="I468" s="6" t="n"/>
    </row>
    <row r="469" ht="15.75" customHeight="1" s="120">
      <c r="A469" s="6" t="n">
        <v>2013</v>
      </c>
      <c r="B469" s="6" t="inlineStr">
        <is>
          <t>AZ</t>
        </is>
      </c>
      <c r="C469" s="6" t="inlineStr">
        <is>
          <t>CO2</t>
        </is>
      </c>
      <c r="D469" s="6" t="inlineStr">
        <is>
          <t>Natural gas and petroleum systems</t>
        </is>
      </c>
      <c r="E469" s="6" t="n">
        <v>0.0034593967434716</v>
      </c>
      <c r="F469" s="6" t="n"/>
      <c r="G469" s="6" t="n"/>
      <c r="H469" s="6" t="n"/>
      <c r="I469" s="6" t="n"/>
    </row>
    <row r="470" ht="15.75" customHeight="1" s="120">
      <c r="A470" s="6" t="n">
        <v>2013</v>
      </c>
      <c r="B470" s="6" t="inlineStr">
        <is>
          <t>CA</t>
        </is>
      </c>
      <c r="C470" s="6" t="inlineStr">
        <is>
          <t>CO2</t>
        </is>
      </c>
      <c r="D470" s="6" t="inlineStr">
        <is>
          <t>Natural gas and petroleum systems</t>
        </is>
      </c>
      <c r="E470" s="6" t="n">
        <v>0.0867121296077023</v>
      </c>
      <c r="F470" s="6" t="n"/>
      <c r="G470" s="6" t="n"/>
      <c r="H470" s="6" t="n"/>
      <c r="I470" s="6" t="n"/>
    </row>
    <row r="471" ht="15.75" customHeight="1" s="120">
      <c r="A471" s="6" t="n">
        <v>2013</v>
      </c>
      <c r="B471" s="6" t="inlineStr">
        <is>
          <t>CO</t>
        </is>
      </c>
      <c r="C471" s="6" t="inlineStr">
        <is>
          <t>CO2</t>
        </is>
      </c>
      <c r="D471" s="6" t="inlineStr">
        <is>
          <t>Natural gas and petroleum systems</t>
        </is>
      </c>
      <c r="E471" s="6" t="n">
        <v>0.0814452533641557</v>
      </c>
      <c r="F471" s="6" t="n"/>
      <c r="G471" s="6" t="n"/>
      <c r="H471" s="6" t="n"/>
      <c r="I471" s="6" t="n"/>
    </row>
    <row r="472" ht="15.75" customHeight="1" s="120">
      <c r="A472" s="6" t="n">
        <v>2013</v>
      </c>
      <c r="B472" s="6" t="inlineStr">
        <is>
          <t>CT</t>
        </is>
      </c>
      <c r="C472" s="6" t="inlineStr">
        <is>
          <t>CO2</t>
        </is>
      </c>
      <c r="D472" s="6" t="inlineStr">
        <is>
          <t>Natural gas and petroleum systems</t>
        </is>
      </c>
      <c r="E472" s="6" t="n">
        <v>0.000819438000864767</v>
      </c>
      <c r="F472" s="6" t="n"/>
      <c r="G472" s="6" t="n"/>
      <c r="H472" s="6" t="n"/>
      <c r="I472" s="6" t="n"/>
    </row>
    <row r="473" ht="15.75" customHeight="1" s="120">
      <c r="A473" s="6" t="n">
        <v>2013</v>
      </c>
      <c r="B473" s="6" t="inlineStr">
        <is>
          <t>DE</t>
        </is>
      </c>
      <c r="C473" s="6" t="inlineStr">
        <is>
          <t>CO2</t>
        </is>
      </c>
      <c r="D473" s="6" t="inlineStr">
        <is>
          <t>Natural gas and petroleum systems</t>
        </is>
      </c>
      <c r="E473" s="54" t="n">
        <v>2.79555566928168e-07</v>
      </c>
      <c r="F473" s="6" t="n"/>
      <c r="G473" s="6" t="n"/>
      <c r="H473" s="6" t="n"/>
      <c r="I473" s="6" t="n"/>
    </row>
    <row r="474" ht="15.75" customHeight="1" s="120">
      <c r="A474" s="6" t="n">
        <v>2013</v>
      </c>
      <c r="B474" s="6" t="inlineStr">
        <is>
          <t>FL</t>
        </is>
      </c>
      <c r="C474" s="6" t="inlineStr">
        <is>
          <t>CO2</t>
        </is>
      </c>
      <c r="D474" s="6" t="inlineStr">
        <is>
          <t>Natural gas and petroleum systems</t>
        </is>
      </c>
      <c r="E474" s="6" t="n">
        <v>0.00409913208578285</v>
      </c>
      <c r="F474" s="6" t="n"/>
      <c r="G474" s="6" t="n"/>
      <c r="H474" s="6" t="n"/>
      <c r="I474" s="6" t="n"/>
    </row>
    <row r="475" ht="15.75" customHeight="1" s="120">
      <c r="A475" s="6" t="n">
        <v>2013</v>
      </c>
      <c r="B475" s="6" t="inlineStr">
        <is>
          <t>GA</t>
        </is>
      </c>
      <c r="C475" s="6" t="inlineStr">
        <is>
          <t>CO2</t>
        </is>
      </c>
      <c r="D475" s="6" t="inlineStr">
        <is>
          <t>Natural gas and petroleum systems</t>
        </is>
      </c>
      <c r="E475" s="6" t="n">
        <v>0.00212776016032916</v>
      </c>
      <c r="F475" s="6" t="n"/>
      <c r="G475" s="6" t="n"/>
      <c r="H475" s="6" t="n"/>
      <c r="I475" s="6" t="n"/>
    </row>
    <row r="476" ht="15.75" customHeight="1" s="120">
      <c r="A476" s="6" t="n">
        <v>2013</v>
      </c>
      <c r="B476" s="6" t="inlineStr">
        <is>
          <t>HI</t>
        </is>
      </c>
      <c r="C476" s="6" t="inlineStr">
        <is>
          <t>CO2</t>
        </is>
      </c>
      <c r="D476" s="6" t="inlineStr">
        <is>
          <t>Natural gas and petroleum systems</t>
        </is>
      </c>
      <c r="E476" s="6" t="n">
        <v>0.000161463764052025</v>
      </c>
      <c r="F476" s="6" t="n"/>
      <c r="G476" s="6" t="n"/>
      <c r="H476" s="6" t="n"/>
      <c r="I476" s="6" t="n"/>
    </row>
    <row r="477" ht="15.75" customHeight="1" s="120">
      <c r="A477" s="6" t="n">
        <v>2013</v>
      </c>
      <c r="B477" s="6" t="inlineStr">
        <is>
          <t>IA</t>
        </is>
      </c>
      <c r="C477" s="6" t="inlineStr">
        <is>
          <t>CO2</t>
        </is>
      </c>
      <c r="D477" s="6" t="inlineStr">
        <is>
          <t>Natural gas and petroleum systems</t>
        </is>
      </c>
      <c r="E477" s="6" t="n">
        <v>0.00292730037885225</v>
      </c>
      <c r="F477" s="6" t="n"/>
      <c r="G477" s="6" t="n"/>
      <c r="H477" s="6" t="n"/>
      <c r="I477" s="6" t="n"/>
    </row>
    <row r="478" ht="15.75" customHeight="1" s="120">
      <c r="A478" s="6" t="n">
        <v>2013</v>
      </c>
      <c r="B478" s="6" t="inlineStr">
        <is>
          <t>ID</t>
        </is>
      </c>
      <c r="C478" s="6" t="inlineStr">
        <is>
          <t>CO2</t>
        </is>
      </c>
      <c r="D478" s="6" t="inlineStr">
        <is>
          <t>Natural gas and petroleum systems</t>
        </is>
      </c>
      <c r="E478" s="6" t="n">
        <v>0.00161427038875493</v>
      </c>
      <c r="F478" s="6" t="n"/>
      <c r="G478" s="6" t="n"/>
      <c r="H478" s="6" t="n"/>
      <c r="I478" s="6" t="n"/>
    </row>
    <row r="479" ht="15.75" customHeight="1" s="120">
      <c r="A479" s="6" t="n">
        <v>2013</v>
      </c>
      <c r="B479" s="6" t="inlineStr">
        <is>
          <t>IL</t>
        </is>
      </c>
      <c r="C479" s="6" t="inlineStr">
        <is>
          <t>CO2</t>
        </is>
      </c>
      <c r="D479" s="6" t="inlineStr">
        <is>
          <t>Natural gas and petroleum systems</t>
        </is>
      </c>
      <c r="E479" s="6" t="n">
        <v>0.00741415765422857</v>
      </c>
      <c r="F479" s="6" t="n"/>
      <c r="G479" s="6" t="n"/>
      <c r="H479" s="6" t="n"/>
      <c r="I479" s="6" t="n"/>
    </row>
    <row r="480" ht="15.75" customHeight="1" s="120">
      <c r="A480" s="6" t="n">
        <v>2013</v>
      </c>
      <c r="B480" s="6" t="inlineStr">
        <is>
          <t>IN</t>
        </is>
      </c>
      <c r="C480" s="6" t="inlineStr">
        <is>
          <t>CO2</t>
        </is>
      </c>
      <c r="D480" s="6" t="inlineStr">
        <is>
          <t>Natural gas and petroleum systems</t>
        </is>
      </c>
      <c r="E480" s="6" t="n">
        <v>0.00268582500322462</v>
      </c>
      <c r="F480" s="6" t="n"/>
      <c r="G480" s="6" t="n"/>
      <c r="H480" s="6" t="n"/>
      <c r="I480" s="6" t="n"/>
    </row>
    <row r="481" ht="15.75" customHeight="1" s="120">
      <c r="A481" s="6" t="n">
        <v>2013</v>
      </c>
      <c r="B481" s="6" t="inlineStr">
        <is>
          <t>KS</t>
        </is>
      </c>
      <c r="C481" s="6" t="inlineStr">
        <is>
          <t>CO2</t>
        </is>
      </c>
      <c r="D481" s="6" t="inlineStr">
        <is>
          <t>Natural gas and petroleum systems</t>
        </is>
      </c>
      <c r="E481" s="6" t="n">
        <v>0.010679790477083</v>
      </c>
      <c r="F481" s="6" t="n"/>
      <c r="G481" s="6" t="n"/>
      <c r="H481" s="6" t="n"/>
      <c r="I481" s="6" t="n"/>
    </row>
    <row r="482" ht="15.75" customHeight="1" s="120">
      <c r="A482" s="6" t="n">
        <v>2013</v>
      </c>
      <c r="B482" s="6" t="inlineStr">
        <is>
          <t>KY</t>
        </is>
      </c>
      <c r="C482" s="6" t="inlineStr">
        <is>
          <t>CO2</t>
        </is>
      </c>
      <c r="D482" s="6" t="inlineStr">
        <is>
          <t>Natural gas and petroleum systems</t>
        </is>
      </c>
      <c r="E482" s="6" t="n">
        <v>0.00153019654119469</v>
      </c>
      <c r="F482" s="6" t="n"/>
      <c r="G482" s="6" t="n"/>
      <c r="H482" s="6" t="n"/>
      <c r="I482" s="6" t="n"/>
    </row>
    <row r="483" ht="15.75" customHeight="1" s="120">
      <c r="A483" s="6" t="n">
        <v>2013</v>
      </c>
      <c r="B483" s="6" t="inlineStr">
        <is>
          <t>LA</t>
        </is>
      </c>
      <c r="C483" s="6" t="inlineStr">
        <is>
          <t>CO2</t>
        </is>
      </c>
      <c r="D483" s="6" t="inlineStr">
        <is>
          <t>Natural gas and petroleum systems</t>
        </is>
      </c>
      <c r="E483" s="6" t="n">
        <v>0.0651416354221962</v>
      </c>
      <c r="F483" s="6" t="n"/>
      <c r="G483" s="6" t="n"/>
      <c r="H483" s="6" t="n"/>
      <c r="I483" s="6" t="n"/>
    </row>
    <row r="484" ht="15.75" customHeight="1" s="120">
      <c r="A484" s="6" t="n">
        <v>2013</v>
      </c>
      <c r="B484" s="6" t="inlineStr">
        <is>
          <t>MA</t>
        </is>
      </c>
      <c r="C484" s="6" t="inlineStr">
        <is>
          <t>CO2</t>
        </is>
      </c>
      <c r="D484" s="6" t="inlineStr">
        <is>
          <t>Natural gas and petroleum systems</t>
        </is>
      </c>
      <c r="E484" s="6" t="n">
        <v>0.00078020512154169</v>
      </c>
      <c r="F484" s="6" t="n"/>
      <c r="G484" s="6" t="n"/>
      <c r="H484" s="6" t="n"/>
      <c r="I484" s="6" t="n"/>
    </row>
    <row r="485" ht="15.75" customHeight="1" s="120">
      <c r="A485" s="6" t="n">
        <v>2013</v>
      </c>
      <c r="B485" s="6" t="inlineStr">
        <is>
          <t>MD</t>
        </is>
      </c>
      <c r="C485" s="6" t="inlineStr">
        <is>
          <t>CO2</t>
        </is>
      </c>
      <c r="D485" s="6" t="inlineStr">
        <is>
          <t>Natural gas and petroleum systems</t>
        </is>
      </c>
      <c r="E485" s="6" t="n">
        <v>0.00135210017829251</v>
      </c>
      <c r="F485" s="6" t="n"/>
      <c r="G485" s="6" t="n"/>
      <c r="H485" s="6" t="n"/>
      <c r="I485" s="6" t="n"/>
    </row>
    <row r="486" ht="15.75" customHeight="1" s="120">
      <c r="A486" s="6" t="n">
        <v>2013</v>
      </c>
      <c r="B486" s="6" t="inlineStr">
        <is>
          <t>ME</t>
        </is>
      </c>
      <c r="C486" s="6" t="inlineStr">
        <is>
          <t>CO2</t>
        </is>
      </c>
      <c r="D486" s="6" t="inlineStr">
        <is>
          <t>Natural gas and petroleum systems</t>
        </is>
      </c>
      <c r="E486" s="54" t="n">
        <v>2.34252246972548e-05</v>
      </c>
      <c r="F486" s="6" t="n"/>
      <c r="G486" s="6" t="n"/>
      <c r="H486" s="6" t="n"/>
      <c r="I486" s="6" t="n"/>
    </row>
    <row r="487" ht="15.75" customHeight="1" s="120">
      <c r="A487" s="6" t="n">
        <v>2013</v>
      </c>
      <c r="B487" s="6" t="inlineStr">
        <is>
          <t>MI</t>
        </is>
      </c>
      <c r="C487" s="6" t="inlineStr">
        <is>
          <t>CO2</t>
        </is>
      </c>
      <c r="D487" s="6" t="inlineStr">
        <is>
          <t>Natural gas and petroleum systems</t>
        </is>
      </c>
      <c r="E487" s="6" t="n">
        <v>0.016489559419123</v>
      </c>
      <c r="F487" s="6" t="n"/>
      <c r="G487" s="6" t="n"/>
      <c r="H487" s="6" t="n"/>
      <c r="I487" s="6" t="n"/>
    </row>
    <row r="488" ht="15.75" customHeight="1" s="120">
      <c r="A488" s="6" t="n">
        <v>2013</v>
      </c>
      <c r="B488" s="6" t="inlineStr">
        <is>
          <t>MN</t>
        </is>
      </c>
      <c r="C488" s="6" t="inlineStr">
        <is>
          <t>CO2</t>
        </is>
      </c>
      <c r="D488" s="6" t="inlineStr">
        <is>
          <t>Natural gas and petroleum systems</t>
        </is>
      </c>
      <c r="E488" s="6" t="n">
        <v>0.00331177289474667</v>
      </c>
      <c r="F488" s="6" t="n"/>
      <c r="G488" s="6" t="n"/>
      <c r="H488" s="6" t="n"/>
      <c r="I488" s="6" t="n"/>
    </row>
    <row r="489" ht="15.75" customHeight="1" s="120">
      <c r="A489" s="6" t="n">
        <v>2013</v>
      </c>
      <c r="B489" s="6" t="inlineStr">
        <is>
          <t>MO</t>
        </is>
      </c>
      <c r="C489" s="6" t="inlineStr">
        <is>
          <t>CO2</t>
        </is>
      </c>
      <c r="D489" s="6" t="inlineStr">
        <is>
          <t>Natural gas and petroleum systems</t>
        </is>
      </c>
      <c r="E489" s="6" t="n">
        <v>0.00209874682409052</v>
      </c>
      <c r="F489" s="6" t="n"/>
      <c r="G489" s="6" t="n"/>
      <c r="H489" s="6" t="n"/>
      <c r="I489" s="6" t="n"/>
    </row>
    <row r="490" ht="15.75" customHeight="1" s="120">
      <c r="A490" s="6" t="n">
        <v>2013</v>
      </c>
      <c r="B490" s="6" t="inlineStr">
        <is>
          <t>MS</t>
        </is>
      </c>
      <c r="C490" s="6" t="inlineStr">
        <is>
          <t>CO2</t>
        </is>
      </c>
      <c r="D490" s="6" t="inlineStr">
        <is>
          <t>Natural gas and petroleum systems</t>
        </is>
      </c>
      <c r="E490" s="6" t="n">
        <v>0.00862144760207399</v>
      </c>
      <c r="F490" s="6" t="n"/>
      <c r="G490" s="6" t="n"/>
      <c r="H490" s="6" t="n"/>
      <c r="I490" s="6" t="n"/>
    </row>
    <row r="491" ht="15.75" customHeight="1" s="120">
      <c r="A491" s="6" t="n">
        <v>2013</v>
      </c>
      <c r="B491" s="6" t="inlineStr">
        <is>
          <t>MT</t>
        </is>
      </c>
      <c r="C491" s="6" t="inlineStr">
        <is>
          <t>CO2</t>
        </is>
      </c>
      <c r="D491" s="6" t="inlineStr">
        <is>
          <t>Natural gas and petroleum systems</t>
        </is>
      </c>
      <c r="E491" s="6" t="n">
        <v>0.00161471550759597</v>
      </c>
      <c r="F491" s="6" t="n"/>
      <c r="G491" s="6" t="n"/>
      <c r="H491" s="6" t="n"/>
      <c r="I491" s="6" t="n"/>
    </row>
    <row r="492" ht="15.75" customHeight="1" s="120">
      <c r="A492" s="6" t="n">
        <v>2013</v>
      </c>
      <c r="B492" s="6" t="inlineStr">
        <is>
          <t>NC</t>
        </is>
      </c>
      <c r="C492" s="6" t="inlineStr">
        <is>
          <t>CO2</t>
        </is>
      </c>
      <c r="D492" s="6" t="inlineStr">
        <is>
          <t>Natural gas and petroleum systems</t>
        </is>
      </c>
      <c r="E492" s="6" t="n">
        <v>0.00111375161253333</v>
      </c>
      <c r="F492" s="6" t="n"/>
      <c r="G492" s="6" t="n"/>
      <c r="H492" s="6" t="n"/>
      <c r="I492" s="6" t="n"/>
    </row>
    <row r="493" ht="15.75" customHeight="1" s="120">
      <c r="A493" s="6" t="n">
        <v>2013</v>
      </c>
      <c r="B493" s="6" t="inlineStr">
        <is>
          <t>ND</t>
        </is>
      </c>
      <c r="C493" s="6" t="inlineStr">
        <is>
          <t>CO2</t>
        </is>
      </c>
      <c r="D493" s="6" t="inlineStr">
        <is>
          <t>Natural gas and petroleum systems</t>
        </is>
      </c>
      <c r="E493" s="6" t="n">
        <v>0.0298149197019939</v>
      </c>
      <c r="F493" s="6" t="n"/>
      <c r="G493" s="6" t="n"/>
      <c r="H493" s="6" t="n"/>
      <c r="I493" s="6" t="n"/>
    </row>
    <row r="494" ht="15.75" customHeight="1" s="120">
      <c r="A494" s="6" t="n">
        <v>2013</v>
      </c>
      <c r="B494" s="6" t="inlineStr">
        <is>
          <t>NE</t>
        </is>
      </c>
      <c r="C494" s="6" t="inlineStr">
        <is>
          <t>CO2</t>
        </is>
      </c>
      <c r="D494" s="6" t="inlineStr">
        <is>
          <t>Natural gas and petroleum systems</t>
        </is>
      </c>
      <c r="E494" s="6" t="n">
        <v>0.00166514337469055</v>
      </c>
      <c r="F494" s="6" t="n"/>
      <c r="G494" s="6" t="n"/>
      <c r="H494" s="6" t="n"/>
      <c r="I494" s="6" t="n"/>
    </row>
    <row r="495" ht="15.75" customHeight="1" s="120">
      <c r="A495" s="6" t="n">
        <v>2013</v>
      </c>
      <c r="B495" s="6" t="inlineStr">
        <is>
          <t>NJ</t>
        </is>
      </c>
      <c r="C495" s="6" t="inlineStr">
        <is>
          <t>CO2</t>
        </is>
      </c>
      <c r="D495" s="6" t="inlineStr">
        <is>
          <t>Natural gas and petroleum systems</t>
        </is>
      </c>
      <c r="E495" s="6" t="n">
        <v>0.000514279484138068</v>
      </c>
      <c r="F495" s="6" t="n"/>
      <c r="G495" s="6" t="n"/>
      <c r="H495" s="6" t="n"/>
      <c r="I495" s="6" t="n"/>
    </row>
    <row r="496" ht="15.75" customHeight="1" s="120">
      <c r="A496" s="6" t="n">
        <v>2013</v>
      </c>
      <c r="B496" s="6" t="inlineStr">
        <is>
          <t>NM</t>
        </is>
      </c>
      <c r="C496" s="6" t="inlineStr">
        <is>
          <t>CO2</t>
        </is>
      </c>
      <c r="D496" s="6" t="inlineStr">
        <is>
          <t>Natural gas and petroleum systems</t>
        </is>
      </c>
      <c r="E496" s="6" t="n">
        <v>0.04834376998426</v>
      </c>
      <c r="F496" s="6" t="n"/>
      <c r="G496" s="6" t="n"/>
      <c r="H496" s="6" t="n"/>
      <c r="I496" s="6" t="n"/>
    </row>
    <row r="497" ht="15.75" customHeight="1" s="120">
      <c r="A497" s="6" t="n">
        <v>2013</v>
      </c>
      <c r="B497" s="6" t="inlineStr">
        <is>
          <t>NV</t>
        </is>
      </c>
      <c r="C497" s="6" t="inlineStr">
        <is>
          <t>CO2</t>
        </is>
      </c>
      <c r="D497" s="6" t="inlineStr">
        <is>
          <t>Natural gas and petroleum systems</t>
        </is>
      </c>
      <c r="E497" s="6" t="n">
        <v>0.0013166205558446</v>
      </c>
      <c r="F497" s="6" t="n"/>
      <c r="G497" s="6" t="n"/>
      <c r="H497" s="6" t="n"/>
      <c r="I497" s="6" t="n"/>
    </row>
    <row r="498" ht="15.75" customHeight="1" s="120">
      <c r="A498" s="6" t="n">
        <v>2013</v>
      </c>
      <c r="B498" s="6" t="inlineStr">
        <is>
          <t>NY</t>
        </is>
      </c>
      <c r="C498" s="6" t="inlineStr">
        <is>
          <t>CO2</t>
        </is>
      </c>
      <c r="D498" s="6" t="inlineStr">
        <is>
          <t>Natural gas and petroleum systems</t>
        </is>
      </c>
      <c r="E498" s="6" t="n">
        <v>0.00270607299593062</v>
      </c>
      <c r="F498" s="6" t="n"/>
      <c r="G498" s="6" t="n"/>
      <c r="H498" s="6" t="n"/>
      <c r="I498" s="6" t="n"/>
    </row>
    <row r="499" ht="15.75" customHeight="1" s="120">
      <c r="A499" s="6" t="n">
        <v>2013</v>
      </c>
      <c r="B499" s="6" t="inlineStr">
        <is>
          <t>OH</t>
        </is>
      </c>
      <c r="C499" s="6" t="inlineStr">
        <is>
          <t>CO2</t>
        </is>
      </c>
      <c r="D499" s="6" t="inlineStr">
        <is>
          <t>Natural gas and petroleum systems</t>
        </is>
      </c>
      <c r="E499" s="6" t="n">
        <v>0.00192378844051438</v>
      </c>
      <c r="F499" s="6" t="n"/>
      <c r="G499" s="6" t="n"/>
      <c r="H499" s="6" t="n"/>
      <c r="I499" s="6" t="n"/>
    </row>
    <row r="500" ht="15.75" customHeight="1" s="120">
      <c r="A500" s="6" t="n">
        <v>2013</v>
      </c>
      <c r="B500" s="6" t="inlineStr">
        <is>
          <t>OK</t>
        </is>
      </c>
      <c r="C500" s="6" t="inlineStr">
        <is>
          <t>CO2</t>
        </is>
      </c>
      <c r="D500" s="6" t="inlineStr">
        <is>
          <t>Natural gas and petroleum systems</t>
        </is>
      </c>
      <c r="E500" s="6" t="n">
        <v>0.0706465904476148</v>
      </c>
      <c r="F500" s="6" t="n"/>
      <c r="G500" s="6" t="n"/>
      <c r="H500" s="6" t="n"/>
      <c r="I500" s="6" t="n"/>
    </row>
    <row r="501" ht="15.75" customHeight="1" s="120">
      <c r="A501" s="6" t="n">
        <v>2013</v>
      </c>
      <c r="B501" s="6" t="inlineStr">
        <is>
          <t>OR</t>
        </is>
      </c>
      <c r="C501" s="6" t="inlineStr">
        <is>
          <t>CO2</t>
        </is>
      </c>
      <c r="D501" s="6" t="inlineStr">
        <is>
          <t>Natural gas and petroleum systems</t>
        </is>
      </c>
      <c r="E501" s="6" t="n">
        <v>0.00110043155567487</v>
      </c>
      <c r="F501" s="6" t="n"/>
      <c r="G501" s="6" t="n"/>
      <c r="H501" s="6" t="n"/>
      <c r="I501" s="6" t="n"/>
    </row>
    <row r="502" ht="15.75" customHeight="1" s="120">
      <c r="A502" s="6" t="n">
        <v>2013</v>
      </c>
      <c r="B502" s="6" t="inlineStr">
        <is>
          <t>PA</t>
        </is>
      </c>
      <c r="C502" s="6" t="inlineStr">
        <is>
          <t>CO2</t>
        </is>
      </c>
      <c r="D502" s="6" t="inlineStr">
        <is>
          <t>Natural gas and petroleum systems</t>
        </is>
      </c>
      <c r="E502" s="6" t="n">
        <v>0.0242853230341217</v>
      </c>
      <c r="F502" s="6" t="n"/>
      <c r="G502" s="6" t="n"/>
      <c r="H502" s="6" t="n"/>
      <c r="I502" s="6" t="n"/>
    </row>
    <row r="503" ht="15.75" customHeight="1" s="120">
      <c r="A503" s="6" t="n">
        <v>2013</v>
      </c>
      <c r="B503" s="6" t="inlineStr">
        <is>
          <t>RI</t>
        </is>
      </c>
      <c r="C503" s="6" t="inlineStr">
        <is>
          <t>CO2</t>
        </is>
      </c>
      <c r="D503" s="6" t="inlineStr">
        <is>
          <t>Natural gas and petroleum systems</t>
        </is>
      </c>
      <c r="E503" s="6" t="n">
        <v>0.000244276037334664</v>
      </c>
      <c r="F503" s="6" t="n"/>
      <c r="G503" s="6" t="n"/>
      <c r="H503" s="6" t="n"/>
      <c r="I503" s="6" t="n"/>
    </row>
    <row r="504" ht="15.75" customHeight="1" s="120">
      <c r="A504" s="6" t="n">
        <v>2013</v>
      </c>
      <c r="B504" s="6" t="inlineStr">
        <is>
          <t>SC</t>
        </is>
      </c>
      <c r="C504" s="6" t="inlineStr">
        <is>
          <t>CO2</t>
        </is>
      </c>
      <c r="D504" s="6" t="inlineStr">
        <is>
          <t>Natural gas and petroleum systems</t>
        </is>
      </c>
      <c r="E504" s="6" t="n">
        <v>0.000634935858300681</v>
      </c>
      <c r="F504" s="6" t="n"/>
      <c r="G504" s="6" t="n"/>
      <c r="H504" s="6" t="n"/>
      <c r="I504" s="6" t="n"/>
    </row>
    <row r="505" ht="15.75" customHeight="1" s="120">
      <c r="A505" s="6" t="n">
        <v>2013</v>
      </c>
      <c r="B505" s="6" t="inlineStr">
        <is>
          <t>TN</t>
        </is>
      </c>
      <c r="C505" s="6" t="inlineStr">
        <is>
          <t>CO2</t>
        </is>
      </c>
      <c r="D505" s="6" t="inlineStr">
        <is>
          <t>Natural gas and petroleum systems</t>
        </is>
      </c>
      <c r="E505" s="6" t="n">
        <v>0.00154782832780745</v>
      </c>
      <c r="F505" s="6" t="n"/>
      <c r="G505" s="6" t="n"/>
      <c r="H505" s="6" t="n"/>
      <c r="I505" s="6" t="n"/>
    </row>
    <row r="506" ht="15.75" customHeight="1" s="120">
      <c r="A506" s="6" t="n">
        <v>2013</v>
      </c>
      <c r="B506" s="6" t="inlineStr">
        <is>
          <t>TX</t>
        </is>
      </c>
      <c r="C506" s="6" t="inlineStr">
        <is>
          <t>CO2</t>
        </is>
      </c>
      <c r="D506" s="6" t="inlineStr">
        <is>
          <t>Natural gas and petroleum systems</t>
        </is>
      </c>
      <c r="E506" s="6" t="n">
        <v>0.313986792500139</v>
      </c>
      <c r="F506" s="6" t="n"/>
      <c r="G506" s="6" t="n"/>
      <c r="H506" s="6" t="n"/>
      <c r="I506" s="6" t="n"/>
    </row>
    <row r="507" ht="15.75" customHeight="1" s="120">
      <c r="A507" s="6" t="n">
        <v>2013</v>
      </c>
      <c r="B507" s="6" t="inlineStr">
        <is>
          <t>UT</t>
        </is>
      </c>
      <c r="C507" s="6" t="inlineStr">
        <is>
          <t>CO2</t>
        </is>
      </c>
      <c r="D507" s="6" t="inlineStr">
        <is>
          <t>Natural gas and petroleum systems</t>
        </is>
      </c>
      <c r="E507" s="6" t="n">
        <v>0.00789417498679524</v>
      </c>
      <c r="F507" s="6" t="n"/>
      <c r="G507" s="6" t="n"/>
      <c r="H507" s="6" t="n"/>
      <c r="I507" s="6" t="n"/>
    </row>
    <row r="508" ht="15.75" customHeight="1" s="120">
      <c r="A508" s="6" t="n">
        <v>2013</v>
      </c>
      <c r="B508" s="6" t="inlineStr">
        <is>
          <t>VA</t>
        </is>
      </c>
      <c r="C508" s="6" t="inlineStr">
        <is>
          <t>CO2</t>
        </is>
      </c>
      <c r="D508" s="6" t="inlineStr">
        <is>
          <t>Natural gas and petroleum systems</t>
        </is>
      </c>
      <c r="E508" s="6" t="n">
        <v>0.000665686460059004</v>
      </c>
      <c r="F508" s="6" t="n"/>
      <c r="G508" s="6" t="n"/>
      <c r="H508" s="6" t="n"/>
      <c r="I508" s="6" t="n"/>
    </row>
    <row r="509" ht="15.75" customHeight="1" s="120">
      <c r="A509" s="6" t="n">
        <v>2013</v>
      </c>
      <c r="B509" s="6" t="inlineStr">
        <is>
          <t>VT</t>
        </is>
      </c>
      <c r="C509" s="6" t="inlineStr">
        <is>
          <t>CO2</t>
        </is>
      </c>
      <c r="D509" s="6" t="inlineStr">
        <is>
          <t>Natural gas and petroleum systems</t>
        </is>
      </c>
      <c r="E509" s="6" t="n">
        <v>0</v>
      </c>
      <c r="F509" s="6" t="n"/>
      <c r="G509" s="6" t="n"/>
      <c r="H509" s="6" t="n"/>
      <c r="I509" s="6" t="n"/>
    </row>
    <row r="510" ht="15.75" customHeight="1" s="120">
      <c r="A510" s="6" t="n">
        <v>2013</v>
      </c>
      <c r="B510" s="6" t="inlineStr">
        <is>
          <t>WA</t>
        </is>
      </c>
      <c r="C510" s="6" t="inlineStr">
        <is>
          <t>CO2</t>
        </is>
      </c>
      <c r="D510" s="6" t="inlineStr">
        <is>
          <t>Natural gas and petroleum systems</t>
        </is>
      </c>
      <c r="E510" s="6" t="n">
        <v>0.00256962498733563</v>
      </c>
      <c r="F510" s="6" t="n"/>
      <c r="G510" s="6" t="n"/>
      <c r="H510" s="6" t="n"/>
      <c r="I510" s="6" t="n"/>
    </row>
    <row r="511" ht="15.75" customHeight="1" s="120">
      <c r="A511" s="6" t="n">
        <v>2013</v>
      </c>
      <c r="B511" s="6" t="inlineStr">
        <is>
          <t>WI</t>
        </is>
      </c>
      <c r="C511" s="6" t="inlineStr">
        <is>
          <t>CO2</t>
        </is>
      </c>
      <c r="D511" s="6" t="inlineStr">
        <is>
          <t>Natural gas and petroleum systems</t>
        </is>
      </c>
      <c r="E511" s="54" t="n">
        <v>6.33659285037181e-06</v>
      </c>
      <c r="F511" s="6" t="n"/>
      <c r="G511" s="6" t="n"/>
      <c r="H511" s="6" t="n"/>
      <c r="I511" s="6" t="n"/>
    </row>
    <row r="512" ht="15.75" customHeight="1" s="120">
      <c r="A512" s="6" t="n">
        <v>2013</v>
      </c>
      <c r="B512" s="6" t="inlineStr">
        <is>
          <t>WV</t>
        </is>
      </c>
      <c r="C512" s="6" t="inlineStr">
        <is>
          <t>CO2</t>
        </is>
      </c>
      <c r="D512" s="6" t="inlineStr">
        <is>
          <t>Natural gas and petroleum systems</t>
        </is>
      </c>
      <c r="E512" s="6" t="n">
        <v>0.00660927696699507</v>
      </c>
      <c r="F512" s="6" t="n"/>
      <c r="G512" s="6" t="n"/>
      <c r="H512" s="6" t="n"/>
      <c r="I512" s="6" t="n"/>
    </row>
    <row r="513" ht="15.75" customHeight="1" s="120">
      <c r="A513" s="6" t="n">
        <v>2013</v>
      </c>
      <c r="B513" s="6" t="inlineStr">
        <is>
          <t>WY</t>
        </is>
      </c>
      <c r="C513" s="6" t="inlineStr">
        <is>
          <t>CO2</t>
        </is>
      </c>
      <c r="D513" s="6" t="inlineStr">
        <is>
          <t>Natural gas and petroleum systems</t>
        </is>
      </c>
      <c r="E513" s="6" t="n">
        <v>0.0575518843656239</v>
      </c>
      <c r="F513" s="6" t="n"/>
      <c r="G513" s="6" t="n"/>
      <c r="H513" s="6" t="n"/>
      <c r="I513" s="6" t="n"/>
    </row>
    <row r="514" ht="15.75" customHeight="1" s="120">
      <c r="A514" s="6" t="n">
        <v>2013</v>
      </c>
      <c r="B514" s="6" t="inlineStr">
        <is>
          <t>AK</t>
        </is>
      </c>
      <c r="C514" s="6" t="inlineStr">
        <is>
          <t>N2O</t>
        </is>
      </c>
      <c r="D514" s="6" t="inlineStr">
        <is>
          <t>Natural gas and petroleum systems</t>
        </is>
      </c>
      <c r="E514" s="6" t="n">
        <v>0.0795516770618882</v>
      </c>
      <c r="F514" s="6" t="n"/>
      <c r="G514" s="6" t="n"/>
      <c r="H514" s="6" t="n"/>
      <c r="I514" s="6" t="n"/>
    </row>
    <row r="515" ht="15.75" customHeight="1" s="120">
      <c r="A515" s="6" t="n">
        <v>2013</v>
      </c>
      <c r="B515" s="6" t="inlineStr">
        <is>
          <t>AL</t>
        </is>
      </c>
      <c r="C515" s="6" t="inlineStr">
        <is>
          <t>N2O</t>
        </is>
      </c>
      <c r="D515" s="6" t="inlineStr">
        <is>
          <t>Natural gas and petroleum systems</t>
        </is>
      </c>
      <c r="E515" s="6" t="n">
        <v>0.0103858638811099</v>
      </c>
      <c r="F515" s="6" t="n"/>
      <c r="G515" s="6" t="n"/>
      <c r="H515" s="6" t="n"/>
      <c r="I515" s="6" t="n"/>
    </row>
    <row r="516" ht="15.75" customHeight="1" s="120">
      <c r="A516" s="6" t="n">
        <v>2013</v>
      </c>
      <c r="B516" s="6" t="inlineStr">
        <is>
          <t>AR</t>
        </is>
      </c>
      <c r="C516" s="6" t="inlineStr">
        <is>
          <t>N2O</t>
        </is>
      </c>
      <c r="D516" s="6" t="inlineStr">
        <is>
          <t>Natural gas and petroleum systems</t>
        </is>
      </c>
      <c r="E516" s="6" t="n">
        <v>0.0133209993257714</v>
      </c>
      <c r="F516" s="6" t="n"/>
      <c r="G516" s="6" t="n"/>
      <c r="H516" s="6" t="n"/>
      <c r="I516" s="6" t="n"/>
    </row>
    <row r="517" ht="15.75" customHeight="1" s="120">
      <c r="A517" s="6" t="n">
        <v>2013</v>
      </c>
      <c r="B517" s="6" t="inlineStr">
        <is>
          <t>AZ</t>
        </is>
      </c>
      <c r="C517" s="6" t="inlineStr">
        <is>
          <t>N2O</t>
        </is>
      </c>
      <c r="D517" s="6" t="inlineStr">
        <is>
          <t>Natural gas and petroleum systems</t>
        </is>
      </c>
      <c r="E517" s="6" t="n">
        <v>0.00308070390294936</v>
      </c>
      <c r="F517" s="6" t="n"/>
      <c r="G517" s="6" t="n"/>
      <c r="H517" s="6" t="n"/>
      <c r="I517" s="6" t="n"/>
    </row>
    <row r="518" ht="15.75" customHeight="1" s="120">
      <c r="A518" s="6" t="n">
        <v>2013</v>
      </c>
      <c r="B518" s="6" t="inlineStr">
        <is>
          <t>CA</t>
        </is>
      </c>
      <c r="C518" s="6" t="inlineStr">
        <is>
          <t>N2O</t>
        </is>
      </c>
      <c r="D518" s="6" t="inlineStr">
        <is>
          <t>Natural gas and petroleum systems</t>
        </is>
      </c>
      <c r="E518" s="6" t="n">
        <v>0.08964343324155929</v>
      </c>
      <c r="F518" s="6" t="n"/>
      <c r="G518" s="6" t="n"/>
      <c r="H518" s="6" t="n"/>
      <c r="I518" s="6" t="n"/>
    </row>
    <row r="519" ht="15.75" customHeight="1" s="120">
      <c r="A519" s="6" t="n">
        <v>2013</v>
      </c>
      <c r="B519" s="6" t="inlineStr">
        <is>
          <t>CO</t>
        </is>
      </c>
      <c r="C519" s="6" t="inlineStr">
        <is>
          <t>N2O</t>
        </is>
      </c>
      <c r="D519" s="6" t="inlineStr">
        <is>
          <t>Natural gas and petroleum systems</t>
        </is>
      </c>
      <c r="E519" s="6" t="n">
        <v>0.080704341588739</v>
      </c>
      <c r="F519" s="6" t="n"/>
      <c r="G519" s="6" t="n"/>
      <c r="H519" s="6" t="n"/>
      <c r="I519" s="6" t="n"/>
    </row>
    <row r="520" ht="15.75" customHeight="1" s="120">
      <c r="A520" s="6" t="n">
        <v>2013</v>
      </c>
      <c r="B520" s="6" t="inlineStr">
        <is>
          <t>CT</t>
        </is>
      </c>
      <c r="C520" s="6" t="inlineStr">
        <is>
          <t>N2O</t>
        </is>
      </c>
      <c r="D520" s="6" t="inlineStr">
        <is>
          <t>Natural gas and petroleum systems</t>
        </is>
      </c>
      <c r="E520" s="6" t="n">
        <v>0.000707046797398214</v>
      </c>
      <c r="F520" s="6" t="n"/>
      <c r="G520" s="6" t="n"/>
      <c r="H520" s="6" t="n"/>
      <c r="I520" s="6" t="n"/>
    </row>
    <row r="521" ht="15.75" customHeight="1" s="120">
      <c r="A521" s="6" t="n">
        <v>2013</v>
      </c>
      <c r="B521" s="6" t="inlineStr">
        <is>
          <t>FL</t>
        </is>
      </c>
      <c r="C521" s="6" t="inlineStr">
        <is>
          <t>N2O</t>
        </is>
      </c>
      <c r="D521" s="6" t="inlineStr">
        <is>
          <t>Natural gas and petroleum systems</t>
        </is>
      </c>
      <c r="E521" s="6" t="n">
        <v>0.00485723325103395</v>
      </c>
      <c r="F521" s="6" t="n"/>
      <c r="G521" s="6" t="n"/>
      <c r="H521" s="6" t="n"/>
      <c r="I521" s="6" t="n"/>
    </row>
    <row r="522" ht="15.75" customHeight="1" s="120">
      <c r="A522" s="6" t="n">
        <v>2013</v>
      </c>
      <c r="B522" s="6" t="inlineStr">
        <is>
          <t>GA</t>
        </is>
      </c>
      <c r="C522" s="6" t="inlineStr">
        <is>
          <t>N2O</t>
        </is>
      </c>
      <c r="D522" s="6" t="inlineStr">
        <is>
          <t>Natural gas and petroleum systems</t>
        </is>
      </c>
      <c r="E522" s="6" t="n">
        <v>0.00185079896966003</v>
      </c>
      <c r="F522" s="6" t="n"/>
      <c r="G522" s="6" t="n"/>
      <c r="H522" s="6" t="n"/>
      <c r="I522" s="6" t="n"/>
    </row>
    <row r="523" ht="15.75" customHeight="1" s="120">
      <c r="A523" s="6" t="n">
        <v>2013</v>
      </c>
      <c r="B523" s="6" t="inlineStr">
        <is>
          <t>HI</t>
        </is>
      </c>
      <c r="C523" s="6" t="inlineStr">
        <is>
          <t>N2O</t>
        </is>
      </c>
      <c r="D523" s="6" t="inlineStr">
        <is>
          <t>Natural gas and petroleum systems</t>
        </is>
      </c>
      <c r="E523" s="6" t="n">
        <v>0.000380260462466266</v>
      </c>
      <c r="F523" s="6" t="n"/>
      <c r="G523" s="6" t="n"/>
      <c r="H523" s="6" t="n"/>
      <c r="I523" s="6" t="n"/>
    </row>
    <row r="524" ht="15.75" customHeight="1" s="120">
      <c r="A524" s="6" t="n">
        <v>2013</v>
      </c>
      <c r="B524" s="6" t="inlineStr">
        <is>
          <t>IA</t>
        </is>
      </c>
      <c r="C524" s="6" t="inlineStr">
        <is>
          <t>N2O</t>
        </is>
      </c>
      <c r="D524" s="6" t="inlineStr">
        <is>
          <t>Natural gas and petroleum systems</t>
        </is>
      </c>
      <c r="E524" s="6" t="n">
        <v>0.00260834910972954</v>
      </c>
      <c r="F524" s="6" t="n"/>
      <c r="G524" s="6" t="n"/>
      <c r="H524" s="6" t="n"/>
      <c r="I524" s="6" t="n"/>
    </row>
    <row r="525" ht="15.75" customHeight="1" s="120">
      <c r="A525" s="6" t="n">
        <v>2013</v>
      </c>
      <c r="B525" s="6" t="inlineStr">
        <is>
          <t>ID</t>
        </is>
      </c>
      <c r="C525" s="6" t="inlineStr">
        <is>
          <t>N2O</t>
        </is>
      </c>
      <c r="D525" s="6" t="inlineStr">
        <is>
          <t>Natural gas and petroleum systems</t>
        </is>
      </c>
      <c r="E525" s="6" t="n">
        <v>0.00143785987370057</v>
      </c>
      <c r="F525" s="6" t="n"/>
      <c r="G525" s="6" t="n"/>
      <c r="H525" s="6" t="n"/>
      <c r="I525" s="6" t="n"/>
    </row>
    <row r="526" ht="15.75" customHeight="1" s="120">
      <c r="A526" s="6" t="n">
        <v>2013</v>
      </c>
      <c r="B526" s="6" t="inlineStr">
        <is>
          <t>IL</t>
        </is>
      </c>
      <c r="C526" s="6" t="inlineStr">
        <is>
          <t>N2O</t>
        </is>
      </c>
      <c r="D526" s="6" t="inlineStr">
        <is>
          <t>Natural gas and petroleum systems</t>
        </is>
      </c>
      <c r="E526" s="6" t="n">
        <v>0.00641097367254566</v>
      </c>
      <c r="F526" s="6" t="n"/>
      <c r="G526" s="6" t="n"/>
      <c r="H526" s="6" t="n"/>
      <c r="I526" s="6" t="n"/>
    </row>
    <row r="527" ht="15.75" customHeight="1" s="120">
      <c r="A527" s="6" t="n">
        <v>2013</v>
      </c>
      <c r="B527" s="6" t="inlineStr">
        <is>
          <t>IN</t>
        </is>
      </c>
      <c r="C527" s="6" t="inlineStr">
        <is>
          <t>N2O</t>
        </is>
      </c>
      <c r="D527" s="6" t="inlineStr">
        <is>
          <t>Natural gas and petroleum systems</t>
        </is>
      </c>
      <c r="E527" s="6" t="n">
        <v>0.00235583239637304</v>
      </c>
      <c r="F527" s="6" t="n"/>
      <c r="G527" s="6" t="n"/>
      <c r="H527" s="6" t="n"/>
      <c r="I527" s="6" t="n"/>
    </row>
    <row r="528" ht="15.75" customHeight="1" s="120">
      <c r="A528" s="6" t="n">
        <v>2013</v>
      </c>
      <c r="B528" s="6" t="inlineStr">
        <is>
          <t>KS</t>
        </is>
      </c>
      <c r="C528" s="6" t="inlineStr">
        <is>
          <t>N2O</t>
        </is>
      </c>
      <c r="D528" s="6" t="inlineStr">
        <is>
          <t>Natural gas and petroleum systems</t>
        </is>
      </c>
      <c r="E528" s="6" t="n">
        <v>0.0106859131522747</v>
      </c>
      <c r="F528" s="6" t="n"/>
      <c r="G528" s="6" t="n"/>
      <c r="H528" s="6" t="n"/>
      <c r="I528" s="6" t="n"/>
    </row>
    <row r="529" ht="15.75" customHeight="1" s="120">
      <c r="A529" s="6" t="n">
        <v>2013</v>
      </c>
      <c r="B529" s="6" t="inlineStr">
        <is>
          <t>KY</t>
        </is>
      </c>
      <c r="C529" s="6" t="inlineStr">
        <is>
          <t>N2O</t>
        </is>
      </c>
      <c r="D529" s="6" t="inlineStr">
        <is>
          <t>Natural gas and petroleum systems</t>
        </is>
      </c>
      <c r="E529" s="6" t="n">
        <v>0.00175573385404346</v>
      </c>
      <c r="F529" s="6" t="n"/>
      <c r="G529" s="6" t="n"/>
      <c r="H529" s="6" t="n"/>
      <c r="I529" s="6" t="n"/>
    </row>
    <row r="530" ht="15.75" customHeight="1" s="120">
      <c r="A530" s="6" t="n">
        <v>2013</v>
      </c>
      <c r="B530" s="6" t="inlineStr">
        <is>
          <t>LA</t>
        </is>
      </c>
      <c r="C530" s="6" t="inlineStr">
        <is>
          <t>N2O</t>
        </is>
      </c>
      <c r="D530" s="6" t="inlineStr">
        <is>
          <t>Natural gas and petroleum systems</t>
        </is>
      </c>
      <c r="E530" s="6" t="n">
        <v>0.0722821665020838</v>
      </c>
      <c r="F530" s="6" t="n"/>
      <c r="G530" s="6" t="n"/>
      <c r="H530" s="6" t="n"/>
      <c r="I530" s="6" t="n"/>
    </row>
    <row r="531" ht="15.75" customHeight="1" s="120">
      <c r="A531" s="6" t="n">
        <v>2013</v>
      </c>
      <c r="B531" s="6" t="inlineStr">
        <is>
          <t>MA</t>
        </is>
      </c>
      <c r="C531" s="6" t="inlineStr">
        <is>
          <t>N2O</t>
        </is>
      </c>
      <c r="D531" s="6" t="inlineStr">
        <is>
          <t>Natural gas and petroleum systems</t>
        </is>
      </c>
      <c r="E531" s="6" t="n">
        <v>0.0006892220882201081</v>
      </c>
      <c r="F531" s="6" t="n"/>
      <c r="G531" s="6" t="n"/>
      <c r="H531" s="6" t="n"/>
      <c r="I531" s="6" t="n"/>
    </row>
    <row r="532" ht="15.75" customHeight="1" s="120">
      <c r="A532" s="6" t="n">
        <v>2013</v>
      </c>
      <c r="B532" s="6" t="inlineStr">
        <is>
          <t>MD</t>
        </is>
      </c>
      <c r="C532" s="6" t="inlineStr">
        <is>
          <t>N2O</t>
        </is>
      </c>
      <c r="D532" s="6" t="inlineStr">
        <is>
          <t>Natural gas and petroleum systems</t>
        </is>
      </c>
      <c r="E532" s="6" t="n">
        <v>0.00116454766630294</v>
      </c>
      <c r="F532" s="6" t="n"/>
      <c r="G532" s="6" t="n"/>
      <c r="H532" s="6" t="n"/>
      <c r="I532" s="6" t="n"/>
    </row>
    <row r="533" ht="15.75" customHeight="1" s="120">
      <c r="A533" s="6" t="n">
        <v>2013</v>
      </c>
      <c r="B533" s="6" t="inlineStr">
        <is>
          <t>ME</t>
        </is>
      </c>
      <c r="C533" s="6" t="inlineStr">
        <is>
          <t>N2O</t>
        </is>
      </c>
      <c r="D533" s="6" t="inlineStr">
        <is>
          <t>Natural gas and petroleum systems</t>
        </is>
      </c>
      <c r="E533" s="54" t="n">
        <v>1.78247091781062e-05</v>
      </c>
      <c r="F533" s="6" t="n"/>
      <c r="G533" s="6" t="n"/>
      <c r="H533" s="6" t="n"/>
      <c r="I533" s="6" t="n"/>
    </row>
    <row r="534" ht="15.75" customHeight="1" s="120">
      <c r="A534" s="6" t="n">
        <v>2013</v>
      </c>
      <c r="B534" s="6" t="inlineStr">
        <is>
          <t>MI</t>
        </is>
      </c>
      <c r="C534" s="6" t="inlineStr">
        <is>
          <t>N2O</t>
        </is>
      </c>
      <c r="D534" s="6" t="inlineStr">
        <is>
          <t>Natural gas and petroleum systems</t>
        </is>
      </c>
      <c r="E534" s="6" t="n">
        <v>0.0114939666350155</v>
      </c>
      <c r="F534" s="6" t="n"/>
      <c r="G534" s="6" t="n"/>
      <c r="H534" s="6" t="n"/>
      <c r="I534" s="6" t="n"/>
    </row>
    <row r="535" ht="15.75" customHeight="1" s="120">
      <c r="A535" s="6" t="n">
        <v>2013</v>
      </c>
      <c r="B535" s="6" t="inlineStr">
        <is>
          <t>MN</t>
        </is>
      </c>
      <c r="C535" s="6" t="inlineStr">
        <is>
          <t>N2O</t>
        </is>
      </c>
      <c r="D535" s="6" t="inlineStr">
        <is>
          <t>Natural gas and petroleum systems</t>
        </is>
      </c>
      <c r="E535" s="6" t="n">
        <v>0.00291433995062037</v>
      </c>
      <c r="F535" s="6" t="n"/>
      <c r="G535" s="6" t="n"/>
      <c r="H535" s="6" t="n"/>
      <c r="I535" s="6" t="n"/>
    </row>
    <row r="536" ht="15.75" customHeight="1" s="120">
      <c r="A536" s="6" t="n">
        <v>2013</v>
      </c>
      <c r="B536" s="6" t="inlineStr">
        <is>
          <t>MO</t>
        </is>
      </c>
      <c r="C536" s="6" t="inlineStr">
        <is>
          <t>N2O</t>
        </is>
      </c>
      <c r="D536" s="6" t="inlineStr">
        <is>
          <t>Natural gas and petroleum systems</t>
        </is>
      </c>
      <c r="E536" s="6" t="n">
        <v>0.00183297426048192</v>
      </c>
      <c r="F536" s="6" t="n"/>
      <c r="G536" s="6" t="n"/>
      <c r="H536" s="6" t="n"/>
      <c r="I536" s="6" t="n"/>
    </row>
    <row r="537" ht="15.75" customHeight="1" s="120">
      <c r="A537" s="6" t="n">
        <v>2013</v>
      </c>
      <c r="B537" s="6" t="inlineStr">
        <is>
          <t>MS</t>
        </is>
      </c>
      <c r="C537" s="6" t="inlineStr">
        <is>
          <t>N2O</t>
        </is>
      </c>
      <c r="D537" s="6" t="inlineStr">
        <is>
          <t>Natural gas and petroleum systems</t>
        </is>
      </c>
      <c r="E537" s="6" t="n">
        <v>0.00767353730117474</v>
      </c>
      <c r="F537" s="6" t="n"/>
      <c r="G537" s="6" t="n"/>
      <c r="H537" s="6" t="n"/>
      <c r="I537" s="6" t="n"/>
    </row>
    <row r="538" ht="15.75" customHeight="1" s="120">
      <c r="A538" s="6" t="n">
        <v>2013</v>
      </c>
      <c r="B538" s="6" t="inlineStr">
        <is>
          <t>MT</t>
        </is>
      </c>
      <c r="C538" s="6" t="inlineStr">
        <is>
          <t>N2O</t>
        </is>
      </c>
      <c r="D538" s="6" t="inlineStr">
        <is>
          <t>Natural gas and petroleum systems</t>
        </is>
      </c>
      <c r="E538" s="6" t="n">
        <v>0.00141706437965944</v>
      </c>
      <c r="F538" s="6" t="n"/>
      <c r="G538" s="6" t="n"/>
      <c r="H538" s="6" t="n"/>
      <c r="I538" s="6" t="n"/>
    </row>
    <row r="539" ht="15.75" customHeight="1" s="120">
      <c r="A539" s="6" t="n">
        <v>2013</v>
      </c>
      <c r="B539" s="6" t="inlineStr">
        <is>
          <t>NC</t>
        </is>
      </c>
      <c r="C539" s="6" t="inlineStr">
        <is>
          <t>N2O</t>
        </is>
      </c>
      <c r="D539" s="6" t="inlineStr">
        <is>
          <t>Natural gas and petroleum systems</t>
        </is>
      </c>
      <c r="E539" s="6" t="n">
        <v>0.0009773882199328259</v>
      </c>
      <c r="F539" s="6" t="n"/>
      <c r="G539" s="6" t="n"/>
      <c r="H539" s="6" t="n"/>
      <c r="I539" s="6" t="n"/>
    </row>
    <row r="540" ht="15.75" customHeight="1" s="120">
      <c r="A540" s="6" t="n">
        <v>2013</v>
      </c>
      <c r="B540" s="6" t="inlineStr">
        <is>
          <t>ND</t>
        </is>
      </c>
      <c r="C540" s="6" t="inlineStr">
        <is>
          <t>N2O</t>
        </is>
      </c>
      <c r="D540" s="6" t="inlineStr">
        <is>
          <t>Natural gas and petroleum systems</t>
        </is>
      </c>
      <c r="E540" s="6" t="n">
        <v>0.0152163600683767</v>
      </c>
      <c r="F540" s="6" t="n"/>
      <c r="G540" s="6" t="n"/>
      <c r="H540" s="6" t="n"/>
      <c r="I540" s="6" t="n"/>
    </row>
    <row r="541" ht="15.75" customHeight="1" s="120">
      <c r="A541" s="6" t="n">
        <v>2013</v>
      </c>
      <c r="B541" s="6" t="inlineStr">
        <is>
          <t>NE</t>
        </is>
      </c>
      <c r="C541" s="6" t="inlineStr">
        <is>
          <t>N2O</t>
        </is>
      </c>
      <c r="D541" s="6" t="inlineStr">
        <is>
          <t>Natural gas and petroleum systems</t>
        </is>
      </c>
      <c r="E541" s="6" t="n">
        <v>0.00146756772233074</v>
      </c>
      <c r="F541" s="6" t="n"/>
      <c r="G541" s="6" t="n"/>
      <c r="H541" s="6" t="n"/>
      <c r="I541" s="6" t="n"/>
    </row>
    <row r="542" ht="15.75" customHeight="1" s="120">
      <c r="A542" s="6" t="n">
        <v>2013</v>
      </c>
      <c r="B542" s="6" t="inlineStr">
        <is>
          <t>NJ</t>
        </is>
      </c>
      <c r="C542" s="6" t="inlineStr">
        <is>
          <t>N2O</t>
        </is>
      </c>
      <c r="D542" s="6" t="inlineStr">
        <is>
          <t>Natural gas and petroleum systems</t>
        </is>
      </c>
      <c r="E542" s="6" t="n">
        <v>0.000451559299178691</v>
      </c>
      <c r="F542" s="6" t="n"/>
      <c r="G542" s="6" t="n"/>
      <c r="H542" s="6" t="n"/>
      <c r="I542" s="6" t="n"/>
    </row>
    <row r="543" ht="15.75" customHeight="1" s="120">
      <c r="A543" s="6" t="n">
        <v>2013</v>
      </c>
      <c r="B543" s="6" t="inlineStr">
        <is>
          <t>NM</t>
        </is>
      </c>
      <c r="C543" s="6" t="inlineStr">
        <is>
          <t>N2O</t>
        </is>
      </c>
      <c r="D543" s="6" t="inlineStr">
        <is>
          <t>Natural gas and petroleum systems</t>
        </is>
      </c>
      <c r="E543" s="6" t="n">
        <v>0.0468492772897892</v>
      </c>
      <c r="F543" s="6" t="n"/>
      <c r="G543" s="6" t="n"/>
      <c r="H543" s="6" t="n"/>
      <c r="I543" s="6" t="n"/>
    </row>
    <row r="544" ht="15.75" customHeight="1" s="120">
      <c r="A544" s="6" t="n">
        <v>2013</v>
      </c>
      <c r="B544" s="6" t="inlineStr">
        <is>
          <t>NV</t>
        </is>
      </c>
      <c r="C544" s="6" t="inlineStr">
        <is>
          <t>N2O</t>
        </is>
      </c>
      <c r="D544" s="6" t="inlineStr">
        <is>
          <t>Natural gas and petroleum systems</t>
        </is>
      </c>
      <c r="E544" s="6" t="n">
        <v>0.00116157688143992</v>
      </c>
      <c r="F544" s="6" t="n"/>
      <c r="G544" s="6" t="n"/>
      <c r="H544" s="6" t="n"/>
      <c r="I544" s="6" t="n"/>
    </row>
    <row r="545" ht="15.75" customHeight="1" s="120">
      <c r="A545" s="6" t="n">
        <v>2013</v>
      </c>
      <c r="B545" s="6" t="inlineStr">
        <is>
          <t>NY</t>
        </is>
      </c>
      <c r="C545" s="6" t="inlineStr">
        <is>
          <t>N2O</t>
        </is>
      </c>
      <c r="D545" s="6" t="inlineStr">
        <is>
          <t>Natural gas and petroleum systems</t>
        </is>
      </c>
      <c r="E545" s="6" t="n">
        <v>0.00227859198993458</v>
      </c>
      <c r="F545" s="6" t="n"/>
      <c r="G545" s="6" t="n"/>
      <c r="H545" s="6" t="n"/>
      <c r="I545" s="6" t="n"/>
    </row>
    <row r="546" ht="15.75" customHeight="1" s="120">
      <c r="A546" s="6" t="n">
        <v>2013</v>
      </c>
      <c r="B546" s="6" t="inlineStr">
        <is>
          <t>OH</t>
        </is>
      </c>
      <c r="C546" s="6" t="inlineStr">
        <is>
          <t>N2O</t>
        </is>
      </c>
      <c r="D546" s="6" t="inlineStr">
        <is>
          <t>Natural gas and petroleum systems</t>
        </is>
      </c>
      <c r="E546" s="6" t="n">
        <v>0.00134873632781004</v>
      </c>
      <c r="F546" s="6" t="n"/>
      <c r="G546" s="6" t="n"/>
      <c r="H546" s="6" t="n"/>
      <c r="I546" s="6" t="n"/>
    </row>
    <row r="547" ht="15.75" customHeight="1" s="120">
      <c r="A547" s="6" t="n">
        <v>2013</v>
      </c>
      <c r="B547" s="6" t="inlineStr">
        <is>
          <t>OK</t>
        </is>
      </c>
      <c r="C547" s="6" t="inlineStr">
        <is>
          <t>N2O</t>
        </is>
      </c>
      <c r="D547" s="6" t="inlineStr">
        <is>
          <t>Natural gas and petroleum systems</t>
        </is>
      </c>
      <c r="E547" s="6" t="n">
        <v>0.100574944567945</v>
      </c>
      <c r="F547" s="6" t="n"/>
      <c r="G547" s="6" t="n"/>
      <c r="H547" s="6" t="n"/>
      <c r="I547" s="6" t="n"/>
    </row>
    <row r="548" ht="15.75" customHeight="1" s="120">
      <c r="A548" s="6" t="n">
        <v>2013</v>
      </c>
      <c r="B548" s="6" t="inlineStr">
        <is>
          <t>OR</t>
        </is>
      </c>
      <c r="C548" s="6" t="inlineStr">
        <is>
          <t>N2O</t>
        </is>
      </c>
      <c r="D548" s="6" t="inlineStr">
        <is>
          <t>Natural gas and petroleum systems</t>
        </is>
      </c>
      <c r="E548" s="6" t="n">
        <v>0.000968475865343773</v>
      </c>
      <c r="F548" s="6" t="n"/>
      <c r="G548" s="6" t="n"/>
      <c r="H548" s="6" t="n"/>
      <c r="I548" s="6" t="n"/>
    </row>
    <row r="549" ht="15.75" customHeight="1" s="120">
      <c r="A549" s="6" t="n">
        <v>2013</v>
      </c>
      <c r="B549" s="6" t="inlineStr">
        <is>
          <t>PA</t>
        </is>
      </c>
      <c r="C549" s="6" t="inlineStr">
        <is>
          <t>N2O</t>
        </is>
      </c>
      <c r="D549" s="6" t="inlineStr">
        <is>
          <t>Natural gas and petroleum systems</t>
        </is>
      </c>
      <c r="E549" s="6" t="n">
        <v>0.0305961133042194</v>
      </c>
      <c r="F549" s="6" t="n"/>
      <c r="G549" s="6" t="n"/>
      <c r="H549" s="6" t="n"/>
      <c r="I549" s="6" t="n"/>
    </row>
    <row r="550" ht="15.75" customHeight="1" s="120">
      <c r="A550" s="6" t="n">
        <v>2013</v>
      </c>
      <c r="B550" s="6" t="inlineStr">
        <is>
          <t>RI</t>
        </is>
      </c>
      <c r="C550" s="6" t="inlineStr">
        <is>
          <t>N2O</t>
        </is>
      </c>
      <c r="D550" s="6" t="inlineStr">
        <is>
          <t>Natural gas and petroleum systems</t>
        </is>
      </c>
      <c r="E550" s="6" t="n">
        <v>0.000213896510137275</v>
      </c>
      <c r="F550" s="6" t="n"/>
      <c r="G550" s="6" t="n"/>
      <c r="H550" s="6" t="n"/>
      <c r="I550" s="6" t="n"/>
    </row>
    <row r="551" ht="15.75" customHeight="1" s="120">
      <c r="A551" s="6" t="n">
        <v>2013</v>
      </c>
      <c r="B551" s="6" t="inlineStr">
        <is>
          <t>SC</t>
        </is>
      </c>
      <c r="C551" s="6" t="inlineStr">
        <is>
          <t>N2O</t>
        </is>
      </c>
      <c r="D551" s="6" t="inlineStr">
        <is>
          <t>Natural gas and petroleum systems</t>
        </is>
      </c>
      <c r="E551" s="6" t="n">
        <v>0.000546624414795258</v>
      </c>
      <c r="F551" s="6" t="n"/>
      <c r="G551" s="6" t="n"/>
      <c r="H551" s="6" t="n"/>
      <c r="I551" s="6" t="n"/>
    </row>
    <row r="552" ht="15.75" customHeight="1" s="120">
      <c r="A552" s="6" t="n">
        <v>2013</v>
      </c>
      <c r="B552" s="6" t="inlineStr">
        <is>
          <t>TN</t>
        </is>
      </c>
      <c r="C552" s="6" t="inlineStr">
        <is>
          <t>N2O</t>
        </is>
      </c>
      <c r="D552" s="6" t="inlineStr">
        <is>
          <t>Natural gas and petroleum systems</t>
        </is>
      </c>
      <c r="E552" s="6" t="n">
        <v>0.00139626888561832</v>
      </c>
      <c r="F552" s="6" t="n"/>
      <c r="G552" s="6" t="n"/>
      <c r="H552" s="6" t="n"/>
      <c r="I552" s="6" t="n"/>
    </row>
    <row r="553" ht="15.75" customHeight="1" s="120">
      <c r="A553" s="6" t="n">
        <v>2013</v>
      </c>
      <c r="B553" s="6" t="inlineStr">
        <is>
          <t>TX</t>
        </is>
      </c>
      <c r="C553" s="6" t="inlineStr">
        <is>
          <t>N2O</t>
        </is>
      </c>
      <c r="D553" s="6" t="inlineStr">
        <is>
          <t>Natural gas and petroleum systems</t>
        </is>
      </c>
      <c r="E553" s="6" t="n">
        <v>0.337490152546014</v>
      </c>
      <c r="F553" s="6" t="n"/>
      <c r="G553" s="6" t="n"/>
      <c r="H553" s="6" t="n"/>
      <c r="I553" s="6" t="n"/>
    </row>
    <row r="554" ht="15.75" customHeight="1" s="120">
      <c r="A554" s="6" t="n">
        <v>2013</v>
      </c>
      <c r="B554" s="6" t="inlineStr">
        <is>
          <t>UT</t>
        </is>
      </c>
      <c r="C554" s="6" t="inlineStr">
        <is>
          <t>N2O</t>
        </is>
      </c>
      <c r="D554" s="6" t="inlineStr">
        <is>
          <t>Natural gas and petroleum systems</t>
        </is>
      </c>
      <c r="E554" s="6" t="n">
        <v>0.00670209065096795</v>
      </c>
      <c r="F554" s="6" t="n"/>
      <c r="G554" s="6" t="n"/>
      <c r="H554" s="6" t="n"/>
      <c r="I554" s="6" t="n"/>
    </row>
    <row r="555" ht="15.75" customHeight="1" s="120">
      <c r="A555" s="6" t="n">
        <v>2013</v>
      </c>
      <c r="B555" s="6" t="inlineStr">
        <is>
          <t>VA</t>
        </is>
      </c>
      <c r="C555" s="6" t="inlineStr">
        <is>
          <t>N2O</t>
        </is>
      </c>
      <c r="D555" s="6" t="inlineStr">
        <is>
          <t>Natural gas and petroleum systems</t>
        </is>
      </c>
      <c r="E555" s="6" t="n">
        <v>0.000546624414795258</v>
      </c>
      <c r="F555" s="6" t="n"/>
      <c r="G555" s="6" t="n"/>
      <c r="H555" s="6" t="n"/>
      <c r="I555" s="6" t="n"/>
    </row>
    <row r="556" ht="15.75" customHeight="1" s="120">
      <c r="A556" s="6" t="n">
        <v>2013</v>
      </c>
      <c r="B556" s="6" t="inlineStr">
        <is>
          <t>WA</t>
        </is>
      </c>
      <c r="C556" s="6" t="inlineStr">
        <is>
          <t>N2O</t>
        </is>
      </c>
      <c r="D556" s="6" t="inlineStr">
        <is>
          <t>Natural gas and petroleum systems</t>
        </is>
      </c>
      <c r="E556" s="6" t="n">
        <v>0.00225185492616742</v>
      </c>
      <c r="F556" s="6" t="n"/>
      <c r="G556" s="6" t="n"/>
      <c r="H556" s="6" t="n"/>
      <c r="I556" s="6" t="n"/>
    </row>
    <row r="557" ht="15.75" customHeight="1" s="120">
      <c r="A557" s="6" t="n">
        <v>2013</v>
      </c>
      <c r="B557" s="6" t="inlineStr">
        <is>
          <t>WI</t>
        </is>
      </c>
      <c r="C557" s="6" t="inlineStr">
        <is>
          <t>N2O</t>
        </is>
      </c>
      <c r="D557" s="6" t="inlineStr">
        <is>
          <t>Natural gas and petroleum systems</t>
        </is>
      </c>
      <c r="E557" s="54" t="n">
        <v>2.9707848630177e-06</v>
      </c>
      <c r="F557" s="6" t="n"/>
      <c r="G557" s="6" t="n"/>
      <c r="H557" s="6" t="n"/>
      <c r="I557" s="6" t="n"/>
    </row>
    <row r="558" ht="15.75" customHeight="1" s="120">
      <c r="A558" s="6" t="n">
        <v>2013</v>
      </c>
      <c r="B558" s="6" t="inlineStr">
        <is>
          <t>WV</t>
        </is>
      </c>
      <c r="C558" s="6" t="inlineStr">
        <is>
          <t>N2O</t>
        </is>
      </c>
      <c r="D558" s="6" t="inlineStr">
        <is>
          <t>Natural gas and petroleum systems</t>
        </is>
      </c>
      <c r="E558" s="6" t="n">
        <v>0.00611387524809044</v>
      </c>
      <c r="F558" s="6" t="n"/>
      <c r="G558" s="6" t="n"/>
      <c r="H558" s="6" t="n"/>
      <c r="I558" s="6" t="n"/>
    </row>
    <row r="559" ht="15.75" customHeight="1" s="120">
      <c r="A559" s="6" t="n">
        <v>2013</v>
      </c>
      <c r="B559" s="6" t="inlineStr">
        <is>
          <t>WY</t>
        </is>
      </c>
      <c r="C559" s="6" t="inlineStr">
        <is>
          <t>N2O</t>
        </is>
      </c>
      <c r="D559" s="6" t="inlineStr">
        <is>
          <t>Natural gas and petroleum systems</t>
        </is>
      </c>
      <c r="E559" s="6" t="n">
        <v>0.0336223860482691</v>
      </c>
      <c r="F559" s="6" t="n"/>
      <c r="G559" s="6" t="n"/>
      <c r="H559" s="6" t="n"/>
      <c r="I559" s="6" t="n"/>
    </row>
    <row r="560" ht="15.75" customHeight="1" s="120">
      <c r="A560" s="6" t="n">
        <v>2014</v>
      </c>
      <c r="B560" s="6" t="inlineStr">
        <is>
          <t>AK</t>
        </is>
      </c>
      <c r="C560" s="6" t="inlineStr">
        <is>
          <t>CH4</t>
        </is>
      </c>
      <c r="D560" s="6" t="inlineStr">
        <is>
          <t>Natural gas and petroleum systems</t>
        </is>
      </c>
      <c r="E560" s="6" t="n">
        <v>0.00477512735454652</v>
      </c>
      <c r="F560" s="6" t="n"/>
      <c r="G560" s="6" t="n"/>
      <c r="H560" s="6" t="n"/>
      <c r="I560" s="6" t="n"/>
    </row>
    <row r="561" ht="15.75" customHeight="1" s="120">
      <c r="A561" s="6" t="n">
        <v>2014</v>
      </c>
      <c r="B561" s="6" t="inlineStr">
        <is>
          <t>AL</t>
        </is>
      </c>
      <c r="C561" s="6" t="inlineStr">
        <is>
          <t>CH4</t>
        </is>
      </c>
      <c r="D561" s="6" t="inlineStr">
        <is>
          <t>Natural gas and petroleum systems</t>
        </is>
      </c>
      <c r="E561" s="6" t="n">
        <v>0.00665849263126981</v>
      </c>
      <c r="F561" s="6" t="n"/>
      <c r="G561" s="6" t="n"/>
      <c r="H561" s="6" t="n"/>
      <c r="I561" s="6" t="n"/>
    </row>
    <row r="562" ht="15.75" customHeight="1" s="120">
      <c r="A562" s="6" t="n">
        <v>2014</v>
      </c>
      <c r="B562" s="6" t="inlineStr">
        <is>
          <t>AR</t>
        </is>
      </c>
      <c r="C562" s="6" t="inlineStr">
        <is>
          <t>CH4</t>
        </is>
      </c>
      <c r="D562" s="6" t="inlineStr">
        <is>
          <t>Natural gas and petroleum systems</t>
        </is>
      </c>
      <c r="E562" s="6" t="n">
        <v>0.00681443841457349</v>
      </c>
      <c r="F562" s="6" t="n"/>
      <c r="G562" s="6" t="n"/>
      <c r="H562" s="6" t="n"/>
      <c r="I562" s="6" t="n"/>
    </row>
    <row r="563" ht="15.75" customHeight="1" s="120">
      <c r="A563" s="6" t="n">
        <v>2014</v>
      </c>
      <c r="B563" s="6" t="inlineStr">
        <is>
          <t>AZ</t>
        </is>
      </c>
      <c r="C563" s="6" t="inlineStr">
        <is>
          <t>CH4</t>
        </is>
      </c>
      <c r="D563" s="6" t="inlineStr">
        <is>
          <t>Natural gas and petroleum systems</t>
        </is>
      </c>
      <c r="E563" s="6" t="n">
        <v>0.00189169255268108</v>
      </c>
      <c r="F563" s="6" t="n"/>
      <c r="G563" s="6" t="n"/>
      <c r="H563" s="6" t="n"/>
      <c r="I563" s="6" t="n"/>
    </row>
    <row r="564" ht="15.75" customHeight="1" s="120">
      <c r="A564" s="6" t="n">
        <v>2014</v>
      </c>
      <c r="B564" s="6" t="inlineStr">
        <is>
          <t>CA</t>
        </is>
      </c>
      <c r="C564" s="6" t="inlineStr">
        <is>
          <t>CH4</t>
        </is>
      </c>
      <c r="D564" s="6" t="inlineStr">
        <is>
          <t>Natural gas and petroleum systems</t>
        </is>
      </c>
      <c r="E564" s="6" t="n">
        <v>0.0319103394422792</v>
      </c>
      <c r="F564" s="6" t="n"/>
      <c r="G564" s="6" t="n"/>
      <c r="H564" s="6" t="n"/>
      <c r="I564" s="6" t="n"/>
    </row>
    <row r="565" ht="15.75" customHeight="1" s="120">
      <c r="A565" s="6" t="n">
        <v>2014</v>
      </c>
      <c r="B565" s="6" t="inlineStr">
        <is>
          <t>CO</t>
        </is>
      </c>
      <c r="C565" s="6" t="inlineStr">
        <is>
          <t>CH4</t>
        </is>
      </c>
      <c r="D565" s="6" t="inlineStr">
        <is>
          <t>Natural gas and petroleum systems</t>
        </is>
      </c>
      <c r="E565" s="6" t="n">
        <v>0.0975314229095212</v>
      </c>
      <c r="F565" s="6" t="n"/>
      <c r="G565" s="6" t="n"/>
      <c r="H565" s="6" t="n"/>
      <c r="I565" s="6" t="n"/>
    </row>
    <row r="566" ht="15.75" customHeight="1" s="120">
      <c r="A566" s="6" t="n">
        <v>2014</v>
      </c>
      <c r="B566" s="6" t="inlineStr">
        <is>
          <t>CT</t>
        </is>
      </c>
      <c r="C566" s="6" t="inlineStr">
        <is>
          <t>CH4</t>
        </is>
      </c>
      <c r="D566" s="6" t="inlineStr">
        <is>
          <t>Natural gas and petroleum systems</t>
        </is>
      </c>
      <c r="E566" s="6" t="n">
        <v>0.00321958218704123</v>
      </c>
      <c r="F566" s="6" t="n"/>
      <c r="G566" s="6" t="n"/>
      <c r="H566" s="6" t="n"/>
      <c r="I566" s="6" t="n"/>
    </row>
    <row r="567" ht="15.75" customHeight="1" s="120">
      <c r="A567" s="6" t="n">
        <v>2014</v>
      </c>
      <c r="B567" s="6" t="inlineStr">
        <is>
          <t>DE</t>
        </is>
      </c>
      <c r="C567" s="6" t="inlineStr">
        <is>
          <t>CH4</t>
        </is>
      </c>
      <c r="D567" s="6" t="inlineStr">
        <is>
          <t>Natural gas and petroleum systems</t>
        </is>
      </c>
      <c r="E567" s="6" t="n">
        <v>0.00041948106861146</v>
      </c>
      <c r="F567" s="6" t="n"/>
      <c r="G567" s="6" t="n"/>
      <c r="H567" s="6" t="n"/>
      <c r="I567" s="6" t="n"/>
    </row>
    <row r="568" ht="15.75" customHeight="1" s="120">
      <c r="A568" s="6" t="n">
        <v>2014</v>
      </c>
      <c r="B568" s="6" t="inlineStr">
        <is>
          <t>FL</t>
        </is>
      </c>
      <c r="C568" s="6" t="inlineStr">
        <is>
          <t>CH4</t>
        </is>
      </c>
      <c r="D568" s="6" t="inlineStr">
        <is>
          <t>Natural gas and petroleum systems</t>
        </is>
      </c>
      <c r="E568" s="6" t="n">
        <v>0.00463887114667236</v>
      </c>
      <c r="F568" s="6" t="n"/>
      <c r="G568" s="6" t="n"/>
      <c r="H568" s="6" t="n"/>
      <c r="I568" s="6" t="n"/>
    </row>
    <row r="569" ht="15.75" customHeight="1" s="120">
      <c r="A569" s="6" t="n">
        <v>2014</v>
      </c>
      <c r="B569" s="6" t="inlineStr">
        <is>
          <t>GA</t>
        </is>
      </c>
      <c r="C569" s="6" t="inlineStr">
        <is>
          <t>CH4</t>
        </is>
      </c>
      <c r="D569" s="6" t="inlineStr">
        <is>
          <t>Natural gas and petroleum systems</t>
        </is>
      </c>
      <c r="E569" s="6" t="n">
        <v>0.00402505651045023</v>
      </c>
      <c r="F569" s="6" t="n"/>
      <c r="G569" s="6" t="n"/>
      <c r="H569" s="6" t="n"/>
      <c r="I569" s="6" t="n"/>
    </row>
    <row r="570" ht="15.75" customHeight="1" s="120">
      <c r="A570" s="6" t="n">
        <v>2014</v>
      </c>
      <c r="B570" s="6" t="inlineStr">
        <is>
          <t>HI</t>
        </is>
      </c>
      <c r="C570" s="6" t="inlineStr">
        <is>
          <t>CH4</t>
        </is>
      </c>
      <c r="D570" s="6" t="inlineStr">
        <is>
          <t>Natural gas and petroleum systems</t>
        </is>
      </c>
      <c r="E570" s="54" t="n">
        <v>2.47080089793414e-07</v>
      </c>
      <c r="F570" s="6" t="n"/>
      <c r="G570" s="6" t="n"/>
      <c r="H570" s="6" t="n"/>
      <c r="I570" s="6" t="n"/>
    </row>
    <row r="571" ht="15.75" customHeight="1" s="120">
      <c r="A571" s="6" t="n">
        <v>2014</v>
      </c>
      <c r="B571" s="6" t="inlineStr">
        <is>
          <t>IA</t>
        </is>
      </c>
      <c r="C571" s="6" t="inlineStr">
        <is>
          <t>CH4</t>
        </is>
      </c>
      <c r="D571" s="6" t="inlineStr">
        <is>
          <t>Natural gas and petroleum systems</t>
        </is>
      </c>
      <c r="E571" s="6" t="n">
        <v>0.00287671286955955</v>
      </c>
      <c r="F571" s="6" t="n"/>
      <c r="G571" s="6" t="n"/>
      <c r="H571" s="6" t="n"/>
      <c r="I571" s="6" t="n"/>
    </row>
    <row r="572" ht="15.75" customHeight="1" s="120">
      <c r="A572" s="6" t="n">
        <v>2014</v>
      </c>
      <c r="B572" s="6" t="inlineStr">
        <is>
          <t>ID</t>
        </is>
      </c>
      <c r="C572" s="6" t="inlineStr">
        <is>
          <t>CH4</t>
        </is>
      </c>
      <c r="D572" s="6" t="inlineStr">
        <is>
          <t>Natural gas and petroleum systems</t>
        </is>
      </c>
      <c r="E572" s="6" t="n">
        <v>0.000203208142890644</v>
      </c>
      <c r="F572" s="6" t="n"/>
      <c r="G572" s="6" t="n"/>
      <c r="H572" s="6" t="n"/>
      <c r="I572" s="6" t="n"/>
    </row>
    <row r="573" ht="15.75" customHeight="1" s="120">
      <c r="A573" s="6" t="n">
        <v>2014</v>
      </c>
      <c r="B573" s="6" t="inlineStr">
        <is>
          <t>IL</t>
        </is>
      </c>
      <c r="C573" s="6" t="inlineStr">
        <is>
          <t>CH4</t>
        </is>
      </c>
      <c r="D573" s="6" t="inlineStr">
        <is>
          <t>Natural gas and petroleum systems</t>
        </is>
      </c>
      <c r="E573" s="6" t="n">
        <v>0.00989261768162358</v>
      </c>
      <c r="F573" s="6" t="n"/>
      <c r="G573" s="6" t="n"/>
      <c r="H573" s="6" t="n"/>
      <c r="I573" s="6" t="n"/>
    </row>
    <row r="574" ht="15.75" customHeight="1" s="120">
      <c r="A574" s="6" t="n">
        <v>2014</v>
      </c>
      <c r="B574" s="6" t="inlineStr">
        <is>
          <t>IN</t>
        </is>
      </c>
      <c r="C574" s="6" t="inlineStr">
        <is>
          <t>CH4</t>
        </is>
      </c>
      <c r="D574" s="6" t="inlineStr">
        <is>
          <t>Natural gas and petroleum systems</t>
        </is>
      </c>
      <c r="E574" s="6" t="n">
        <v>0.0161049713333884</v>
      </c>
      <c r="F574" s="6" t="n"/>
      <c r="G574" s="6" t="n"/>
      <c r="H574" s="6" t="n"/>
      <c r="I574" s="6" t="n"/>
    </row>
    <row r="575" ht="15.75" customHeight="1" s="120">
      <c r="A575" s="6" t="n">
        <v>2014</v>
      </c>
      <c r="B575" s="6" t="inlineStr">
        <is>
          <t>KS</t>
        </is>
      </c>
      <c r="C575" s="6" t="inlineStr">
        <is>
          <t>CH4</t>
        </is>
      </c>
      <c r="D575" s="6" t="inlineStr">
        <is>
          <t>Natural gas and petroleum systems</t>
        </is>
      </c>
      <c r="E575" s="6" t="n">
        <v>0.00716318349966999</v>
      </c>
      <c r="F575" s="6" t="n"/>
      <c r="G575" s="6" t="n"/>
      <c r="H575" s="6" t="n"/>
      <c r="I575" s="6" t="n"/>
    </row>
    <row r="576" ht="15.75" customHeight="1" s="120">
      <c r="A576" s="6" t="n">
        <v>2014</v>
      </c>
      <c r="B576" s="6" t="inlineStr">
        <is>
          <t>KY</t>
        </is>
      </c>
      <c r="C576" s="6" t="inlineStr">
        <is>
          <t>CH4</t>
        </is>
      </c>
      <c r="D576" s="6" t="inlineStr">
        <is>
          <t>Natural gas and petroleum systems</t>
        </is>
      </c>
      <c r="E576" s="6" t="n">
        <v>0.00387010344756212</v>
      </c>
      <c r="F576" s="6" t="n"/>
      <c r="G576" s="6" t="n"/>
      <c r="H576" s="6" t="n"/>
      <c r="I576" s="6" t="n"/>
    </row>
    <row r="577" ht="15.75" customHeight="1" s="120">
      <c r="A577" s="6" t="n">
        <v>2014</v>
      </c>
      <c r="B577" s="6" t="inlineStr">
        <is>
          <t>LA</t>
        </is>
      </c>
      <c r="C577" s="6" t="inlineStr">
        <is>
          <t>CH4</t>
        </is>
      </c>
      <c r="D577" s="6" t="inlineStr">
        <is>
          <t>Natural gas and petroleum systems</t>
        </is>
      </c>
      <c r="E577" s="6" t="n">
        <v>0.041842390767768</v>
      </c>
      <c r="F577" s="6" t="n"/>
      <c r="G577" s="6" t="n"/>
      <c r="H577" s="6" t="n"/>
      <c r="I577" s="6" t="n"/>
    </row>
    <row r="578" ht="15.75" customHeight="1" s="120">
      <c r="A578" s="6" t="n">
        <v>2014</v>
      </c>
      <c r="B578" s="6" t="inlineStr">
        <is>
          <t>MA</t>
        </is>
      </c>
      <c r="C578" s="6" t="inlineStr">
        <is>
          <t>CH4</t>
        </is>
      </c>
      <c r="D578" s="6" t="inlineStr">
        <is>
          <t>Natural gas and petroleum systems</t>
        </is>
      </c>
      <c r="E578" s="6" t="n">
        <v>0.00839916949460328</v>
      </c>
      <c r="F578" s="6" t="n"/>
      <c r="G578" s="6" t="n"/>
      <c r="H578" s="6" t="n"/>
      <c r="I578" s="6" t="n"/>
    </row>
    <row r="579" ht="15.75" customHeight="1" s="120">
      <c r="A579" s="6" t="n">
        <v>2014</v>
      </c>
      <c r="B579" s="6" t="inlineStr">
        <is>
          <t>MD</t>
        </is>
      </c>
      <c r="C579" s="6" t="inlineStr">
        <is>
          <t>CH4</t>
        </is>
      </c>
      <c r="D579" s="6" t="inlineStr">
        <is>
          <t>Natural gas and petroleum systems</t>
        </is>
      </c>
      <c r="E579" s="6" t="n">
        <v>0.00342842240211566</v>
      </c>
      <c r="F579" s="6" t="n"/>
      <c r="G579" s="6" t="n"/>
      <c r="H579" s="6" t="n"/>
      <c r="I579" s="6" t="n"/>
    </row>
    <row r="580" ht="15.75" customHeight="1" s="120">
      <c r="A580" s="6" t="n">
        <v>2014</v>
      </c>
      <c r="B580" s="6" t="inlineStr">
        <is>
          <t>ME</t>
        </is>
      </c>
      <c r="C580" s="6" t="inlineStr">
        <is>
          <t>CH4</t>
        </is>
      </c>
      <c r="D580" s="6" t="inlineStr">
        <is>
          <t>Natural gas and petroleum systems</t>
        </is>
      </c>
      <c r="E580" s="54" t="n">
        <v>1.93094782502935e-05</v>
      </c>
      <c r="F580" s="6" t="n"/>
      <c r="G580" s="6" t="n"/>
      <c r="H580" s="6" t="n"/>
      <c r="I580" s="6" t="n"/>
    </row>
    <row r="581" ht="15.75" customHeight="1" s="120">
      <c r="A581" s="6" t="n">
        <v>2014</v>
      </c>
      <c r="B581" s="6" t="inlineStr">
        <is>
          <t>MI</t>
        </is>
      </c>
      <c r="C581" s="6" t="inlineStr">
        <is>
          <t>CH4</t>
        </is>
      </c>
      <c r="D581" s="6" t="inlineStr">
        <is>
          <t>Natural gas and petroleum systems</t>
        </is>
      </c>
      <c r="E581" s="6" t="n">
        <v>0.020039101693863</v>
      </c>
      <c r="F581" s="6" t="n"/>
      <c r="G581" s="6" t="n"/>
      <c r="H581" s="6" t="n"/>
      <c r="I581" s="6" t="n"/>
    </row>
    <row r="582" ht="15.75" customHeight="1" s="120">
      <c r="A582" s="6" t="n">
        <v>2014</v>
      </c>
      <c r="B582" s="6" t="inlineStr">
        <is>
          <t>MN</t>
        </is>
      </c>
      <c r="C582" s="6" t="inlineStr">
        <is>
          <t>CH4</t>
        </is>
      </c>
      <c r="D582" s="6" t="inlineStr">
        <is>
          <t>Natural gas and petroleum systems</t>
        </is>
      </c>
      <c r="E582" s="6" t="n">
        <v>0.0020500573516036</v>
      </c>
      <c r="F582" s="6" t="n"/>
      <c r="G582" s="6" t="n"/>
      <c r="H582" s="6" t="n"/>
      <c r="I582" s="6" t="n"/>
    </row>
    <row r="583" ht="15.75" customHeight="1" s="120">
      <c r="A583" s="6" t="n">
        <v>2014</v>
      </c>
      <c r="B583" s="6" t="inlineStr">
        <is>
          <t>MO</t>
        </is>
      </c>
      <c r="C583" s="6" t="inlineStr">
        <is>
          <t>CH4</t>
        </is>
      </c>
      <c r="D583" s="6" t="inlineStr">
        <is>
          <t>Natural gas and petroleum systems</t>
        </is>
      </c>
      <c r="E583" s="6" t="n">
        <v>0.00327440350504649</v>
      </c>
      <c r="F583" s="6" t="n"/>
      <c r="G583" s="6" t="n"/>
      <c r="H583" s="6" t="n"/>
      <c r="I583" s="6" t="n"/>
    </row>
    <row r="584" ht="15.75" customHeight="1" s="120">
      <c r="A584" s="6" t="n">
        <v>2014</v>
      </c>
      <c r="B584" s="6" t="inlineStr">
        <is>
          <t>MS</t>
        </is>
      </c>
      <c r="C584" s="6" t="inlineStr">
        <is>
          <t>CH4</t>
        </is>
      </c>
      <c r="D584" s="6" t="inlineStr">
        <is>
          <t>Natural gas and petroleum systems</t>
        </is>
      </c>
      <c r="E584" s="6" t="n">
        <v>0.00742121634522465</v>
      </c>
      <c r="F584" s="6" t="n"/>
      <c r="G584" s="6" t="n"/>
      <c r="H584" s="6" t="n"/>
      <c r="I584" s="6" t="n"/>
    </row>
    <row r="585" ht="15.75" customHeight="1" s="120">
      <c r="A585" s="6" t="n">
        <v>2014</v>
      </c>
      <c r="B585" s="6" t="inlineStr">
        <is>
          <t>MT</t>
        </is>
      </c>
      <c r="C585" s="6" t="inlineStr">
        <is>
          <t>CH4</t>
        </is>
      </c>
      <c r="D585" s="6" t="inlineStr">
        <is>
          <t>Natural gas and petroleum systems</t>
        </is>
      </c>
      <c r="E585" s="6" t="n">
        <v>0.000644997497417562</v>
      </c>
      <c r="F585" s="6" t="n"/>
      <c r="G585" s="6" t="n"/>
      <c r="H585" s="6" t="n"/>
      <c r="I585" s="6" t="n"/>
    </row>
    <row r="586" ht="15.75" customHeight="1" s="120">
      <c r="A586" s="6" t="n">
        <v>2014</v>
      </c>
      <c r="B586" s="6" t="inlineStr">
        <is>
          <t>NC</t>
        </is>
      </c>
      <c r="C586" s="6" t="inlineStr">
        <is>
          <t>CH4</t>
        </is>
      </c>
      <c r="D586" s="6" t="inlineStr">
        <is>
          <t>Natural gas and petroleum systems</t>
        </is>
      </c>
      <c r="E586" s="6" t="n">
        <v>0.00299597809043695</v>
      </c>
      <c r="F586" s="6" t="n"/>
      <c r="G586" s="6" t="n"/>
      <c r="H586" s="6" t="n"/>
      <c r="I586" s="6" t="n"/>
    </row>
    <row r="587" ht="15.75" customHeight="1" s="120">
      <c r="A587" s="6" t="n">
        <v>2014</v>
      </c>
      <c r="B587" s="6" t="inlineStr">
        <is>
          <t>ND</t>
        </is>
      </c>
      <c r="C587" s="6" t="inlineStr">
        <is>
          <t>CH4</t>
        </is>
      </c>
      <c r="D587" s="6" t="inlineStr">
        <is>
          <t>Natural gas and petroleum systems</t>
        </is>
      </c>
      <c r="E587" s="6" t="n">
        <v>0.00294764854794161</v>
      </c>
      <c r="F587" s="6" t="n"/>
      <c r="G587" s="6" t="n"/>
      <c r="H587" s="6" t="n"/>
      <c r="I587" s="6" t="n"/>
    </row>
    <row r="588" ht="15.75" customHeight="1" s="120">
      <c r="A588" s="6" t="n">
        <v>2014</v>
      </c>
      <c r="B588" s="6" t="inlineStr">
        <is>
          <t>NE</t>
        </is>
      </c>
      <c r="C588" s="6" t="inlineStr">
        <is>
          <t>CH4</t>
        </is>
      </c>
      <c r="D588" s="6" t="inlineStr">
        <is>
          <t>Natural gas and petroleum systems</t>
        </is>
      </c>
      <c r="E588" s="6" t="n">
        <v>0.00179141865213012</v>
      </c>
      <c r="F588" s="6" t="n"/>
      <c r="G588" s="6" t="n"/>
      <c r="H588" s="6" t="n"/>
      <c r="I588" s="6" t="n"/>
    </row>
    <row r="589" ht="15.75" customHeight="1" s="120">
      <c r="A589" s="6" t="n">
        <v>2014</v>
      </c>
      <c r="B589" s="6" t="inlineStr">
        <is>
          <t>NJ</t>
        </is>
      </c>
      <c r="C589" s="6" t="inlineStr">
        <is>
          <t>CH4</t>
        </is>
      </c>
      <c r="D589" s="6" t="inlineStr">
        <is>
          <t>Natural gas and petroleum systems</t>
        </is>
      </c>
      <c r="E589" s="6" t="n">
        <v>0.0137515808633289</v>
      </c>
      <c r="F589" s="6" t="n"/>
      <c r="G589" s="6" t="n"/>
      <c r="H589" s="6" t="n"/>
      <c r="I589" s="6" t="n"/>
    </row>
    <row r="590" ht="15.75" customHeight="1" s="120">
      <c r="A590" s="6" t="n">
        <v>2014</v>
      </c>
      <c r="B590" s="6" t="inlineStr">
        <is>
          <t>NM</t>
        </is>
      </c>
      <c r="C590" s="6" t="inlineStr">
        <is>
          <t>CH4</t>
        </is>
      </c>
      <c r="D590" s="6" t="inlineStr">
        <is>
          <t>Natural gas and petroleum systems</t>
        </is>
      </c>
      <c r="E590" s="6" t="n">
        <v>0.0250895615618402</v>
      </c>
      <c r="F590" s="6" t="n"/>
      <c r="G590" s="6" t="n"/>
      <c r="H590" s="6" t="n"/>
      <c r="I590" s="6" t="n"/>
    </row>
    <row r="591" ht="15.75" customHeight="1" s="120">
      <c r="A591" s="6" t="n">
        <v>2014</v>
      </c>
      <c r="B591" s="6" t="inlineStr">
        <is>
          <t>NV</t>
        </is>
      </c>
      <c r="C591" s="6" t="inlineStr">
        <is>
          <t>CH4</t>
        </is>
      </c>
      <c r="D591" s="6" t="inlineStr">
        <is>
          <t>Natural gas and petroleum systems</t>
        </is>
      </c>
      <c r="E591" s="6" t="n">
        <v>0.00197843797215115</v>
      </c>
      <c r="F591" s="6" t="n"/>
      <c r="G591" s="6" t="n"/>
      <c r="H591" s="6" t="n"/>
      <c r="I591" s="6" t="n"/>
    </row>
    <row r="592" ht="15.75" customHeight="1" s="120">
      <c r="A592" s="6" t="n">
        <v>2014</v>
      </c>
      <c r="B592" s="6" t="inlineStr">
        <is>
          <t>NY</t>
        </is>
      </c>
      <c r="C592" s="6" t="inlineStr">
        <is>
          <t>CH4</t>
        </is>
      </c>
      <c r="D592" s="6" t="inlineStr">
        <is>
          <t>Natural gas and petroleum systems</t>
        </is>
      </c>
      <c r="E592" s="6" t="n">
        <v>0.0187628930911065</v>
      </c>
      <c r="F592" s="6" t="n"/>
      <c r="G592" s="6" t="n"/>
      <c r="H592" s="6" t="n"/>
      <c r="I592" s="6" t="n"/>
    </row>
    <row r="593" ht="15.75" customHeight="1" s="120">
      <c r="A593" s="6" t="n">
        <v>2014</v>
      </c>
      <c r="B593" s="6" t="inlineStr">
        <is>
          <t>OH</t>
        </is>
      </c>
      <c r="C593" s="6" t="inlineStr">
        <is>
          <t>CH4</t>
        </is>
      </c>
      <c r="D593" s="6" t="inlineStr">
        <is>
          <t>Natural gas and petroleum systems</t>
        </is>
      </c>
      <c r="E593" s="6" t="n">
        <v>0.0222626742539498</v>
      </c>
      <c r="F593" s="6" t="n"/>
      <c r="G593" s="6" t="n"/>
      <c r="H593" s="6" t="n"/>
      <c r="I593" s="6" t="n"/>
    </row>
    <row r="594" ht="15.75" customHeight="1" s="120">
      <c r="A594" s="6" t="n">
        <v>2014</v>
      </c>
      <c r="B594" s="6" t="inlineStr">
        <is>
          <t>OK</t>
        </is>
      </c>
      <c r="C594" s="6" t="inlineStr">
        <is>
          <t>CH4</t>
        </is>
      </c>
      <c r="D594" s="6" t="inlineStr">
        <is>
          <t>Natural gas and petroleum systems</t>
        </is>
      </c>
      <c r="E594" s="6" t="n">
        <v>0.142317769224053</v>
      </c>
      <c r="F594" s="6" t="n"/>
      <c r="G594" s="6" t="n"/>
      <c r="H594" s="6" t="n"/>
      <c r="I594" s="6" t="n"/>
    </row>
    <row r="595" ht="15.75" customHeight="1" s="120">
      <c r="A595" s="6" t="n">
        <v>2014</v>
      </c>
      <c r="B595" s="6" t="inlineStr">
        <is>
          <t>OR</t>
        </is>
      </c>
      <c r="C595" s="6" t="inlineStr">
        <is>
          <t>CH4</t>
        </is>
      </c>
      <c r="D595" s="6" t="inlineStr">
        <is>
          <t>Natural gas and petroleum systems</t>
        </is>
      </c>
      <c r="E595" s="6" t="n">
        <v>0.00102198079058455</v>
      </c>
      <c r="F595" s="6" t="n"/>
      <c r="G595" s="6" t="n"/>
      <c r="H595" s="6" t="n"/>
      <c r="I595" s="6" t="n"/>
    </row>
    <row r="596" ht="15.75" customHeight="1" s="120">
      <c r="A596" s="6" t="n">
        <v>2014</v>
      </c>
      <c r="B596" s="6" t="inlineStr">
        <is>
          <t>PA</t>
        </is>
      </c>
      <c r="C596" s="6" t="inlineStr">
        <is>
          <t>CH4</t>
        </is>
      </c>
      <c r="D596" s="6" t="inlineStr">
        <is>
          <t>Natural gas and petroleum systems</t>
        </is>
      </c>
      <c r="E596" s="6" t="n">
        <v>0.0493459176140838</v>
      </c>
      <c r="F596" s="6" t="n"/>
      <c r="G596" s="6" t="n"/>
      <c r="H596" s="6" t="n"/>
      <c r="I596" s="6" t="n"/>
    </row>
    <row r="597" ht="15.75" customHeight="1" s="120">
      <c r="A597" s="6" t="n">
        <v>2014</v>
      </c>
      <c r="B597" s="6" t="inlineStr">
        <is>
          <t>RI</t>
        </is>
      </c>
      <c r="C597" s="6" t="inlineStr">
        <is>
          <t>CH4</t>
        </is>
      </c>
      <c r="D597" s="6" t="inlineStr">
        <is>
          <t>Natural gas and petroleum systems</t>
        </is>
      </c>
      <c r="E597" s="6" t="n">
        <v>0.00227527931509721</v>
      </c>
      <c r="F597" s="6" t="n"/>
      <c r="G597" s="6" t="n"/>
      <c r="H597" s="6" t="n"/>
      <c r="I597" s="6" t="n"/>
    </row>
    <row r="598" ht="15.75" customHeight="1" s="120">
      <c r="A598" s="6" t="n">
        <v>2014</v>
      </c>
      <c r="B598" s="6" t="inlineStr">
        <is>
          <t>SC</t>
        </is>
      </c>
      <c r="C598" s="6" t="inlineStr">
        <is>
          <t>CH4</t>
        </is>
      </c>
      <c r="D598" s="6" t="inlineStr">
        <is>
          <t>Natural gas and petroleum systems</t>
        </is>
      </c>
      <c r="E598" s="6" t="n">
        <v>0.000803538298595827</v>
      </c>
      <c r="F598" s="6" t="n"/>
      <c r="G598" s="6" t="n"/>
      <c r="H598" s="6" t="n"/>
      <c r="I598" s="6" t="n"/>
    </row>
    <row r="599" ht="15.75" customHeight="1" s="120">
      <c r="A599" s="6" t="n">
        <v>2014</v>
      </c>
      <c r="B599" s="6" t="inlineStr">
        <is>
          <t>TN</t>
        </is>
      </c>
      <c r="C599" s="6" t="inlineStr">
        <is>
          <t>CH4</t>
        </is>
      </c>
      <c r="D599" s="6" t="inlineStr">
        <is>
          <t>Natural gas and petroleum systems</t>
        </is>
      </c>
      <c r="E599" s="6" t="n">
        <v>0.00319135413294702</v>
      </c>
      <c r="F599" s="6" t="n"/>
      <c r="G599" s="6" t="n"/>
      <c r="H599" s="6" t="n"/>
      <c r="I599" s="6" t="n"/>
    </row>
    <row r="600" ht="15.75" customHeight="1" s="120">
      <c r="A600" s="6" t="n">
        <v>2014</v>
      </c>
      <c r="B600" s="6" t="inlineStr">
        <is>
          <t>TX</t>
        </is>
      </c>
      <c r="C600" s="6" t="inlineStr">
        <is>
          <t>CH4</t>
        </is>
      </c>
      <c r="D600" s="6" t="inlineStr">
        <is>
          <t>Natural gas and petroleum systems</t>
        </is>
      </c>
      <c r="E600" s="6" t="n">
        <v>0.394674689751048</v>
      </c>
      <c r="F600" s="6" t="n"/>
      <c r="G600" s="6" t="n"/>
      <c r="H600" s="6" t="n"/>
      <c r="I600" s="6" t="n"/>
    </row>
    <row r="601" ht="15.75" customHeight="1" s="120">
      <c r="A601" s="6" t="n">
        <v>2014</v>
      </c>
      <c r="B601" s="6" t="inlineStr">
        <is>
          <t>UT</t>
        </is>
      </c>
      <c r="C601" s="6" t="inlineStr">
        <is>
          <t>CH4</t>
        </is>
      </c>
      <c r="D601" s="6" t="inlineStr">
        <is>
          <t>Natural gas and petroleum systems</t>
        </is>
      </c>
      <c r="E601" s="6" t="n">
        <v>0.007936646397418061</v>
      </c>
      <c r="F601" s="6" t="n"/>
      <c r="G601" s="6" t="n"/>
      <c r="H601" s="6" t="n"/>
      <c r="I601" s="6" t="n"/>
    </row>
    <row r="602" ht="15.75" customHeight="1" s="120">
      <c r="A602" s="6" t="n">
        <v>2014</v>
      </c>
      <c r="B602" s="6" t="inlineStr">
        <is>
          <t>VA</t>
        </is>
      </c>
      <c r="C602" s="6" t="inlineStr">
        <is>
          <t>CH4</t>
        </is>
      </c>
      <c r="D602" s="6" t="inlineStr">
        <is>
          <t>Natural gas and petroleum systems</t>
        </is>
      </c>
      <c r="E602" s="6" t="n">
        <v>0.00399236070678716</v>
      </c>
      <c r="F602" s="6" t="n"/>
      <c r="G602" s="6" t="n"/>
      <c r="H602" s="6" t="n"/>
      <c r="I602" s="6" t="n"/>
    </row>
    <row r="603" ht="15.75" customHeight="1" s="120">
      <c r="A603" s="6" t="n">
        <v>2014</v>
      </c>
      <c r="B603" s="6" t="inlineStr">
        <is>
          <t>VT</t>
        </is>
      </c>
      <c r="C603" s="6" t="inlineStr">
        <is>
          <t>CH4</t>
        </is>
      </c>
      <c r="D603" s="6" t="inlineStr">
        <is>
          <t>Natural gas and petroleum systems</t>
        </is>
      </c>
      <c r="E603" s="54" t="n">
        <v>3.94854291442462e-05</v>
      </c>
      <c r="F603" s="6" t="n"/>
      <c r="G603" s="6" t="n"/>
      <c r="H603" s="6" t="n"/>
      <c r="I603" s="6" t="n"/>
    </row>
    <row r="604" ht="15.75" customHeight="1" s="120">
      <c r="A604" s="6" t="n">
        <v>2014</v>
      </c>
      <c r="B604" s="6" t="inlineStr">
        <is>
          <t>WA</t>
        </is>
      </c>
      <c r="C604" s="6" t="inlineStr">
        <is>
          <t>CH4</t>
        </is>
      </c>
      <c r="D604" s="6" t="inlineStr">
        <is>
          <t>Natural gas and petroleum systems</t>
        </is>
      </c>
      <c r="E604" s="6" t="n">
        <v>0.00163393047982755</v>
      </c>
      <c r="F604" s="6" t="n"/>
      <c r="G604" s="6" t="n"/>
      <c r="H604" s="6" t="n"/>
      <c r="I604" s="6" t="n"/>
    </row>
    <row r="605" ht="15.75" customHeight="1" s="120">
      <c r="A605" s="6" t="n">
        <v>2014</v>
      </c>
      <c r="B605" s="6" t="inlineStr">
        <is>
          <t>WI</t>
        </is>
      </c>
      <c r="C605" s="6" t="inlineStr">
        <is>
          <t>CH4</t>
        </is>
      </c>
      <c r="D605" s="6" t="inlineStr">
        <is>
          <t>Natural gas and petroleum systems</t>
        </is>
      </c>
      <c r="E605" s="6" t="n">
        <v>0.00237066915305129</v>
      </c>
      <c r="F605" s="6" t="n"/>
      <c r="G605" s="6" t="n"/>
      <c r="H605" s="6" t="n"/>
      <c r="I605" s="6" t="n"/>
    </row>
    <row r="606" ht="15.75" customHeight="1" s="120">
      <c r="A606" s="6" t="n">
        <v>2014</v>
      </c>
      <c r="B606" s="6" t="inlineStr">
        <is>
          <t>WV</t>
        </is>
      </c>
      <c r="C606" s="6" t="inlineStr">
        <is>
          <t>CH4</t>
        </is>
      </c>
      <c r="D606" s="6" t="inlineStr">
        <is>
          <t>Natural gas and petroleum systems</t>
        </is>
      </c>
      <c r="E606" s="6" t="n">
        <v>0.00609272694933147</v>
      </c>
      <c r="F606" s="6" t="n"/>
      <c r="G606" s="6" t="n"/>
      <c r="H606" s="6" t="n"/>
      <c r="I606" s="6" t="n"/>
    </row>
    <row r="607" ht="15.75" customHeight="1" s="120">
      <c r="A607" s="6" t="n">
        <v>2014</v>
      </c>
      <c r="B607" s="6" t="inlineStr">
        <is>
          <t>WY</t>
        </is>
      </c>
      <c r="C607" s="6" t="inlineStr">
        <is>
          <t>CH4</t>
        </is>
      </c>
      <c r="D607" s="6" t="inlineStr">
        <is>
          <t>Natural gas and petroleum systems</t>
        </is>
      </c>
      <c r="E607" s="6" t="n">
        <v>0.00560884191682128</v>
      </c>
      <c r="F607" s="6" t="n"/>
      <c r="G607" s="6" t="n"/>
      <c r="H607" s="6" t="n"/>
      <c r="I607" s="6" t="n"/>
    </row>
    <row r="608" ht="15.75" customHeight="1" s="120">
      <c r="A608" s="6" t="n">
        <v>2014</v>
      </c>
      <c r="B608" s="6" t="inlineStr">
        <is>
          <t>AK</t>
        </is>
      </c>
      <c r="C608" s="6" t="inlineStr">
        <is>
          <t>CO2</t>
        </is>
      </c>
      <c r="D608" s="6" t="inlineStr">
        <is>
          <t>Natural gas and petroleum systems</t>
        </is>
      </c>
      <c r="E608" s="6" t="n">
        <v>0.0814246387020667</v>
      </c>
      <c r="F608" s="6" t="n"/>
      <c r="G608" s="6" t="n"/>
      <c r="H608" s="6" t="n"/>
      <c r="I608" s="6" t="n"/>
    </row>
    <row r="609" ht="15.75" customHeight="1" s="120">
      <c r="A609" s="6" t="n">
        <v>2014</v>
      </c>
      <c r="B609" s="6" t="inlineStr">
        <is>
          <t>AL</t>
        </is>
      </c>
      <c r="C609" s="6" t="inlineStr">
        <is>
          <t>CO2</t>
        </is>
      </c>
      <c r="D609" s="6" t="inlineStr">
        <is>
          <t>Natural gas and petroleum systems</t>
        </is>
      </c>
      <c r="E609" s="6" t="n">
        <v>0.0123220179905319</v>
      </c>
      <c r="F609" s="6" t="n"/>
      <c r="G609" s="6" t="n"/>
      <c r="H609" s="6" t="n"/>
      <c r="I609" s="6" t="n"/>
    </row>
    <row r="610" ht="15.75" customHeight="1" s="120">
      <c r="A610" s="6" t="n">
        <v>2014</v>
      </c>
      <c r="B610" s="6" t="inlineStr">
        <is>
          <t>AR</t>
        </is>
      </c>
      <c r="C610" s="6" t="inlineStr">
        <is>
          <t>CO2</t>
        </is>
      </c>
      <c r="D610" s="6" t="inlineStr">
        <is>
          <t>Natural gas and petroleum systems</t>
        </is>
      </c>
      <c r="E610" s="6" t="n">
        <v>0.016239475443814</v>
      </c>
      <c r="F610" s="6" t="n"/>
      <c r="G610" s="6" t="n"/>
      <c r="H610" s="6" t="n"/>
      <c r="I610" s="6" t="n"/>
    </row>
    <row r="611" ht="15.75" customHeight="1" s="120">
      <c r="A611" s="6" t="n">
        <v>2014</v>
      </c>
      <c r="B611" s="6" t="inlineStr">
        <is>
          <t>AZ</t>
        </is>
      </c>
      <c r="C611" s="6" t="inlineStr">
        <is>
          <t>CO2</t>
        </is>
      </c>
      <c r="D611" s="6" t="inlineStr">
        <is>
          <t>Natural gas and petroleum systems</t>
        </is>
      </c>
      <c r="E611" s="6" t="n">
        <v>0.00382875576412042</v>
      </c>
      <c r="F611" s="6" t="n"/>
      <c r="G611" s="6" t="n"/>
      <c r="H611" s="6" t="n"/>
      <c r="I611" s="6" t="n"/>
    </row>
    <row r="612" ht="15.75" customHeight="1" s="120">
      <c r="A612" s="6" t="n">
        <v>2014</v>
      </c>
      <c r="B612" s="6" t="inlineStr">
        <is>
          <t>CA</t>
        </is>
      </c>
      <c r="C612" s="6" t="inlineStr">
        <is>
          <t>CO2</t>
        </is>
      </c>
      <c r="D612" s="6" t="inlineStr">
        <is>
          <t>Natural gas and petroleum systems</t>
        </is>
      </c>
      <c r="E612" s="6" t="n">
        <v>0.0831271173828274</v>
      </c>
      <c r="F612" s="6" t="n"/>
      <c r="G612" s="6" t="n"/>
      <c r="H612" s="6" t="n"/>
      <c r="I612" s="6" t="n"/>
    </row>
    <row r="613" ht="15.75" customHeight="1" s="120">
      <c r="A613" s="6" t="n">
        <v>2014</v>
      </c>
      <c r="B613" s="6" t="inlineStr">
        <is>
          <t>CO</t>
        </is>
      </c>
      <c r="C613" s="6" t="inlineStr">
        <is>
          <t>CO2</t>
        </is>
      </c>
      <c r="D613" s="6" t="inlineStr">
        <is>
          <t>Natural gas and petroleum systems</t>
        </is>
      </c>
      <c r="E613" s="6" t="n">
        <v>0.08727195807720201</v>
      </c>
      <c r="F613" s="6" t="n"/>
      <c r="G613" s="6" t="n"/>
      <c r="H613" s="6" t="n"/>
      <c r="I613" s="6" t="n"/>
    </row>
    <row r="614" ht="15.75" customHeight="1" s="120">
      <c r="A614" s="6" t="n">
        <v>2014</v>
      </c>
      <c r="B614" s="6" t="inlineStr">
        <is>
          <t>CT</t>
        </is>
      </c>
      <c r="C614" s="6" t="inlineStr">
        <is>
          <t>CO2</t>
        </is>
      </c>
      <c r="D614" s="6" t="inlineStr">
        <is>
          <t>Natural gas and petroleum systems</t>
        </is>
      </c>
      <c r="E614" s="6" t="n">
        <v>0.00100951770174485</v>
      </c>
      <c r="F614" s="6" t="n"/>
      <c r="G614" s="6" t="n"/>
      <c r="H614" s="6" t="n"/>
      <c r="I614" s="6" t="n"/>
    </row>
    <row r="615" ht="15.75" customHeight="1" s="120">
      <c r="A615" s="6" t="n">
        <v>2014</v>
      </c>
      <c r="B615" s="6" t="inlineStr">
        <is>
          <t>DE</t>
        </is>
      </c>
      <c r="C615" s="6" t="inlineStr">
        <is>
          <t>CO2</t>
        </is>
      </c>
      <c r="D615" s="6" t="inlineStr">
        <is>
          <t>Natural gas and petroleum systems</t>
        </is>
      </c>
      <c r="E615" s="54" t="n">
        <v>2.59669420565644e-07</v>
      </c>
      <c r="F615" s="6" t="n"/>
      <c r="G615" s="6" t="n"/>
      <c r="H615" s="6" t="n"/>
      <c r="I615" s="6" t="n"/>
    </row>
    <row r="616" ht="15.75" customHeight="1" s="120">
      <c r="A616" s="6" t="n">
        <v>2014</v>
      </c>
      <c r="B616" s="6" t="inlineStr">
        <is>
          <t>FL</t>
        </is>
      </c>
      <c r="C616" s="6" t="inlineStr">
        <is>
          <t>CO2</t>
        </is>
      </c>
      <c r="D616" s="6" t="inlineStr">
        <is>
          <t>Natural gas and petroleum systems</t>
        </is>
      </c>
      <c r="E616" s="6" t="n">
        <v>0.00439393491362889</v>
      </c>
      <c r="F616" s="6" t="n"/>
      <c r="G616" s="6" t="n"/>
      <c r="H616" s="6" t="n"/>
      <c r="I616" s="6" t="n"/>
    </row>
    <row r="617" ht="15.75" customHeight="1" s="120">
      <c r="A617" s="6" t="n">
        <v>2014</v>
      </c>
      <c r="B617" s="6" t="inlineStr">
        <is>
          <t>GA</t>
        </is>
      </c>
      <c r="C617" s="6" t="inlineStr">
        <is>
          <t>CO2</t>
        </is>
      </c>
      <c r="D617" s="6" t="inlineStr">
        <is>
          <t>Natural gas and petroleum systems</t>
        </is>
      </c>
      <c r="E617" s="6" t="n">
        <v>0.00196235882156877</v>
      </c>
      <c r="F617" s="6" t="n"/>
      <c r="G617" s="6" t="n"/>
      <c r="H617" s="6" t="n"/>
      <c r="I617" s="6" t="n"/>
    </row>
    <row r="618" ht="15.75" customHeight="1" s="120">
      <c r="A618" s="6" t="n">
        <v>2014</v>
      </c>
      <c r="B618" s="6" t="inlineStr">
        <is>
          <t>HI</t>
        </is>
      </c>
      <c r="C618" s="6" t="inlineStr">
        <is>
          <t>CO2</t>
        </is>
      </c>
      <c r="D618" s="6" t="inlineStr">
        <is>
          <t>Natural gas and petroleum systems</t>
        </is>
      </c>
      <c r="E618" s="6" t="n">
        <v>0.000149161278467266</v>
      </c>
      <c r="F618" s="6" t="n"/>
      <c r="G618" s="6" t="n"/>
      <c r="H618" s="6" t="n"/>
      <c r="I618" s="6" t="n"/>
    </row>
    <row r="619" ht="15.75" customHeight="1" s="120">
      <c r="A619" s="6" t="n">
        <v>2014</v>
      </c>
      <c r="B619" s="6" t="inlineStr">
        <is>
          <t>IA</t>
        </is>
      </c>
      <c r="C619" s="6" t="inlineStr">
        <is>
          <t>CO2</t>
        </is>
      </c>
      <c r="D619" s="6" t="inlineStr">
        <is>
          <t>Natural gas and petroleum systems</t>
        </is>
      </c>
      <c r="E619" s="6" t="n">
        <v>0.00308240496141269</v>
      </c>
      <c r="F619" s="6" t="n"/>
      <c r="G619" s="6" t="n"/>
      <c r="H619" s="6" t="n"/>
      <c r="I619" s="6" t="n"/>
    </row>
    <row r="620" ht="15.75" customHeight="1" s="120">
      <c r="A620" s="6" t="n">
        <v>2014</v>
      </c>
      <c r="B620" s="6" t="inlineStr">
        <is>
          <t>ID</t>
        </is>
      </c>
      <c r="C620" s="6" t="inlineStr">
        <is>
          <t>CO2</t>
        </is>
      </c>
      <c r="D620" s="6" t="inlineStr">
        <is>
          <t>Natural gas and petroleum systems</t>
        </is>
      </c>
      <c r="E620" s="6" t="n">
        <v>0.000977512699483641</v>
      </c>
      <c r="F620" s="6" t="n"/>
      <c r="G620" s="6" t="n"/>
      <c r="H620" s="6" t="n"/>
      <c r="I620" s="6" t="n"/>
    </row>
    <row r="621" ht="15.75" customHeight="1" s="120">
      <c r="A621" s="6" t="n">
        <v>2014</v>
      </c>
      <c r="B621" s="6" t="inlineStr">
        <is>
          <t>IL</t>
        </is>
      </c>
      <c r="C621" s="6" t="inlineStr">
        <is>
          <t>CO2</t>
        </is>
      </c>
      <c r="D621" s="6" t="inlineStr">
        <is>
          <t>Natural gas and petroleum systems</t>
        </is>
      </c>
      <c r="E621" s="6" t="n">
        <v>0.00691101208717513</v>
      </c>
      <c r="F621" s="6" t="n"/>
      <c r="G621" s="6" t="n"/>
      <c r="H621" s="6" t="n"/>
      <c r="I621" s="6" t="n"/>
    </row>
    <row r="622" ht="15.75" customHeight="1" s="120">
      <c r="A622" s="6" t="n">
        <v>2014</v>
      </c>
      <c r="B622" s="6" t="inlineStr">
        <is>
          <t>IN</t>
        </is>
      </c>
      <c r="C622" s="6" t="inlineStr">
        <is>
          <t>CO2</t>
        </is>
      </c>
      <c r="D622" s="6" t="inlineStr">
        <is>
          <t>Natural gas and petroleum systems</t>
        </is>
      </c>
      <c r="E622" s="6" t="n">
        <v>0.00231427535608446</v>
      </c>
      <c r="F622" s="6" t="n"/>
      <c r="G622" s="6" t="n"/>
      <c r="H622" s="6" t="n"/>
      <c r="I622" s="6" t="n"/>
    </row>
    <row r="623" ht="15.75" customHeight="1" s="120">
      <c r="A623" s="6" t="n">
        <v>2014</v>
      </c>
      <c r="B623" s="6" t="inlineStr">
        <is>
          <t>KS</t>
        </is>
      </c>
      <c r="C623" s="6" t="inlineStr">
        <is>
          <t>CO2</t>
        </is>
      </c>
      <c r="D623" s="6" t="inlineStr">
        <is>
          <t>Natural gas and petroleum systems</t>
        </is>
      </c>
      <c r="E623" s="6" t="n">
        <v>0.009882425981061319</v>
      </c>
      <c r="F623" s="6" t="n"/>
      <c r="G623" s="6" t="n"/>
      <c r="H623" s="6" t="n"/>
      <c r="I623" s="6" t="n"/>
    </row>
    <row r="624" ht="15.75" customHeight="1" s="120">
      <c r="A624" s="6" t="n">
        <v>2014</v>
      </c>
      <c r="B624" s="6" t="inlineStr">
        <is>
          <t>KY</t>
        </is>
      </c>
      <c r="C624" s="6" t="inlineStr">
        <is>
          <t>CO2</t>
        </is>
      </c>
      <c r="D624" s="6" t="inlineStr">
        <is>
          <t>Natural gas and petroleum systems</t>
        </is>
      </c>
      <c r="E624" s="6" t="n">
        <v>0.00144423177106679</v>
      </c>
      <c r="F624" s="6" t="n"/>
      <c r="G624" s="6" t="n"/>
      <c r="H624" s="6" t="n"/>
      <c r="I624" s="6" t="n"/>
    </row>
    <row r="625" ht="15.75" customHeight="1" s="120">
      <c r="A625" s="6" t="n">
        <v>2014</v>
      </c>
      <c r="B625" s="6" t="inlineStr">
        <is>
          <t>LA</t>
        </is>
      </c>
      <c r="C625" s="6" t="inlineStr">
        <is>
          <t>CO2</t>
        </is>
      </c>
      <c r="D625" s="6" t="inlineStr">
        <is>
          <t>Natural gas and petroleum systems</t>
        </is>
      </c>
      <c r="E625" s="6" t="n">
        <v>0.059013010845289</v>
      </c>
      <c r="F625" s="6" t="n"/>
      <c r="G625" s="6" t="n"/>
      <c r="H625" s="6" t="n"/>
      <c r="I625" s="6" t="n"/>
    </row>
    <row r="626" ht="15.75" customHeight="1" s="120">
      <c r="A626" s="6" t="n">
        <v>2014</v>
      </c>
      <c r="B626" s="6" t="inlineStr">
        <is>
          <t>MA</t>
        </is>
      </c>
      <c r="C626" s="6" t="inlineStr">
        <is>
          <t>CO2</t>
        </is>
      </c>
      <c r="D626" s="6" t="inlineStr">
        <is>
          <t>Natural gas and petroleum systems</t>
        </is>
      </c>
      <c r="E626" s="6" t="n">
        <v>0.0005336779656172831</v>
      </c>
      <c r="F626" s="6" t="n"/>
      <c r="G626" s="6" t="n"/>
      <c r="H626" s="6" t="n"/>
      <c r="I626" s="6" t="n"/>
    </row>
    <row r="627" ht="15.75" customHeight="1" s="120">
      <c r="A627" s="6" t="n">
        <v>2014</v>
      </c>
      <c r="B627" s="6" t="inlineStr">
        <is>
          <t>MD</t>
        </is>
      </c>
      <c r="C627" s="6" t="inlineStr">
        <is>
          <t>CO2</t>
        </is>
      </c>
      <c r="D627" s="6" t="inlineStr">
        <is>
          <t>Natural gas and petroleum systems</t>
        </is>
      </c>
      <c r="E627" s="6" t="n">
        <v>0.00116224510692122</v>
      </c>
      <c r="F627" s="6" t="n"/>
      <c r="G627" s="6" t="n"/>
      <c r="H627" s="6" t="n"/>
      <c r="I627" s="6" t="n"/>
    </row>
    <row r="628" ht="15.75" customHeight="1" s="120">
      <c r="A628" s="6" t="n">
        <v>2014</v>
      </c>
      <c r="B628" s="6" t="inlineStr">
        <is>
          <t>ME</t>
        </is>
      </c>
      <c r="C628" s="6" t="inlineStr">
        <is>
          <t>CO2</t>
        </is>
      </c>
      <c r="D628" s="6" t="inlineStr">
        <is>
          <t>Natural gas and petroleum systems</t>
        </is>
      </c>
      <c r="E628" s="54" t="n">
        <v>2.6032008647005e-05</v>
      </c>
      <c r="F628" s="6" t="n"/>
      <c r="G628" s="6" t="n"/>
      <c r="H628" s="6" t="n"/>
      <c r="I628" s="6" t="n"/>
    </row>
    <row r="629" ht="15.75" customHeight="1" s="120">
      <c r="A629" s="6" t="n">
        <v>2014</v>
      </c>
      <c r="B629" s="6" t="inlineStr">
        <is>
          <t>MI</t>
        </is>
      </c>
      <c r="C629" s="6" t="inlineStr">
        <is>
          <t>CO2</t>
        </is>
      </c>
      <c r="D629" s="6" t="inlineStr">
        <is>
          <t>Natural gas and petroleum systems</t>
        </is>
      </c>
      <c r="E629" s="6" t="n">
        <v>0.0148888451268843</v>
      </c>
      <c r="F629" s="6" t="n"/>
      <c r="G629" s="6" t="n"/>
      <c r="H629" s="6" t="n"/>
      <c r="I629" s="6" t="n"/>
    </row>
    <row r="630" ht="15.75" customHeight="1" s="120">
      <c r="A630" s="6" t="n">
        <v>2014</v>
      </c>
      <c r="B630" s="6" t="inlineStr">
        <is>
          <t>MN</t>
        </is>
      </c>
      <c r="C630" s="6" t="inlineStr">
        <is>
          <t>CO2</t>
        </is>
      </c>
      <c r="D630" s="6" t="inlineStr">
        <is>
          <t>Natural gas and petroleum systems</t>
        </is>
      </c>
      <c r="E630" s="6" t="n">
        <v>0.00306988411981185</v>
      </c>
      <c r="F630" s="6" t="n"/>
      <c r="G630" s="6" t="n"/>
      <c r="H630" s="6" t="n"/>
      <c r="I630" s="6" t="n"/>
    </row>
    <row r="631" ht="15.75" customHeight="1" s="120">
      <c r="A631" s="6" t="n">
        <v>2014</v>
      </c>
      <c r="B631" s="6" t="inlineStr">
        <is>
          <t>MO</t>
        </is>
      </c>
      <c r="C631" s="6" t="inlineStr">
        <is>
          <t>CO2</t>
        </is>
      </c>
      <c r="D631" s="6" t="inlineStr">
        <is>
          <t>Natural gas and petroleum systems</t>
        </is>
      </c>
      <c r="E631" s="6" t="n">
        <v>0.00195441532506425</v>
      </c>
      <c r="F631" s="6" t="n"/>
      <c r="G631" s="6" t="n"/>
      <c r="H631" s="6" t="n"/>
      <c r="I631" s="6" t="n"/>
    </row>
    <row r="632" ht="15.75" customHeight="1" s="120">
      <c r="A632" s="6" t="n">
        <v>2014</v>
      </c>
      <c r="B632" s="6" t="inlineStr">
        <is>
          <t>MS</t>
        </is>
      </c>
      <c r="C632" s="6" t="inlineStr">
        <is>
          <t>CO2</t>
        </is>
      </c>
      <c r="D632" s="6" t="inlineStr">
        <is>
          <t>Natural gas and petroleum systems</t>
        </is>
      </c>
      <c r="E632" s="6" t="n">
        <v>0.00722544489312628</v>
      </c>
      <c r="F632" s="6" t="n"/>
      <c r="G632" s="6" t="n"/>
      <c r="H632" s="6" t="n"/>
      <c r="I632" s="6" t="n"/>
    </row>
    <row r="633" ht="15.75" customHeight="1" s="120">
      <c r="A633" s="6" t="n">
        <v>2014</v>
      </c>
      <c r="B633" s="6" t="inlineStr">
        <is>
          <t>MT</t>
        </is>
      </c>
      <c r="C633" s="6" t="inlineStr">
        <is>
          <t>CO2</t>
        </is>
      </c>
      <c r="D633" s="6" t="inlineStr">
        <is>
          <t>Natural gas and petroleum systems</t>
        </is>
      </c>
      <c r="E633" s="6" t="n">
        <v>0.000913228102010735</v>
      </c>
      <c r="F633" s="6" t="n"/>
      <c r="G633" s="6" t="n"/>
      <c r="H633" s="6" t="n"/>
      <c r="I633" s="6" t="n"/>
    </row>
    <row r="634" ht="15.75" customHeight="1" s="120">
      <c r="A634" s="6" t="n">
        <v>2014</v>
      </c>
      <c r="B634" s="6" t="inlineStr">
        <is>
          <t>NC</t>
        </is>
      </c>
      <c r="C634" s="6" t="inlineStr">
        <is>
          <t>CO2</t>
        </is>
      </c>
      <c r="D634" s="6" t="inlineStr">
        <is>
          <t>Natural gas and petroleum systems</t>
        </is>
      </c>
      <c r="E634" s="6" t="n">
        <v>0.000917516527567846</v>
      </c>
      <c r="F634" s="6" t="n"/>
      <c r="G634" s="6" t="n"/>
      <c r="H634" s="6" t="n"/>
      <c r="I634" s="6" t="n"/>
    </row>
    <row r="635" ht="15.75" customHeight="1" s="120">
      <c r="A635" s="6" t="n">
        <v>2014</v>
      </c>
      <c r="B635" s="6" t="inlineStr">
        <is>
          <t>ND</t>
        </is>
      </c>
      <c r="C635" s="6" t="inlineStr">
        <is>
          <t>CO2</t>
        </is>
      </c>
      <c r="D635" s="6" t="inlineStr">
        <is>
          <t>Natural gas and petroleum systems</t>
        </is>
      </c>
      <c r="E635" s="6" t="n">
        <v>0.0270429888546818</v>
      </c>
      <c r="F635" s="6" t="n"/>
      <c r="G635" s="6" t="n"/>
      <c r="H635" s="6" t="n"/>
      <c r="I635" s="6" t="n"/>
    </row>
    <row r="636" ht="15.75" customHeight="1" s="120">
      <c r="A636" s="6" t="n">
        <v>2014</v>
      </c>
      <c r="B636" s="6" t="inlineStr">
        <is>
          <t>NE</t>
        </is>
      </c>
      <c r="C636" s="6" t="inlineStr">
        <is>
          <t>CO2</t>
        </is>
      </c>
      <c r="D636" s="6" t="inlineStr">
        <is>
          <t>Natural gas and petroleum systems</t>
        </is>
      </c>
      <c r="E636" s="6" t="n">
        <v>0.00151351276635609</v>
      </c>
      <c r="F636" s="6" t="n"/>
      <c r="G636" s="6" t="n"/>
      <c r="H636" s="6" t="n"/>
      <c r="I636" s="6" t="n"/>
    </row>
    <row r="637" ht="15.75" customHeight="1" s="120">
      <c r="A637" s="6" t="n">
        <v>2014</v>
      </c>
      <c r="B637" s="6" t="inlineStr">
        <is>
          <t>NJ</t>
        </is>
      </c>
      <c r="C637" s="6" t="inlineStr">
        <is>
          <t>CO2</t>
        </is>
      </c>
      <c r="D637" s="6" t="inlineStr">
        <is>
          <t>Natural gas and petroleum systems</t>
        </is>
      </c>
      <c r="E637" s="6" t="n">
        <v>0.00069516787062005</v>
      </c>
      <c r="F637" s="6" t="n"/>
      <c r="G637" s="6" t="n"/>
      <c r="H637" s="6" t="n"/>
      <c r="I637" s="6" t="n"/>
    </row>
    <row r="638" ht="15.75" customHeight="1" s="120">
      <c r="A638" s="6" t="n">
        <v>2014</v>
      </c>
      <c r="B638" s="6" t="inlineStr">
        <is>
          <t>NM</t>
        </is>
      </c>
      <c r="C638" s="6" t="inlineStr">
        <is>
          <t>CO2</t>
        </is>
      </c>
      <c r="D638" s="6" t="inlineStr">
        <is>
          <t>Natural gas and petroleum systems</t>
        </is>
      </c>
      <c r="E638" s="6" t="n">
        <v>0.0472821103588082</v>
      </c>
      <c r="F638" s="6" t="n"/>
      <c r="G638" s="6" t="n"/>
      <c r="H638" s="6" t="n"/>
      <c r="I638" s="6" t="n"/>
    </row>
    <row r="639" ht="15.75" customHeight="1" s="120">
      <c r="A639" s="6" t="n">
        <v>2014</v>
      </c>
      <c r="B639" s="6" t="inlineStr">
        <is>
          <t>NV</t>
        </is>
      </c>
      <c r="C639" s="6" t="inlineStr">
        <is>
          <t>CO2</t>
        </is>
      </c>
      <c r="D639" s="6" t="inlineStr">
        <is>
          <t>Natural gas and petroleum systems</t>
        </is>
      </c>
      <c r="E639" s="6" t="n">
        <v>0.00124132668277799</v>
      </c>
      <c r="F639" s="6" t="n"/>
      <c r="G639" s="6" t="n"/>
      <c r="H639" s="6" t="n"/>
      <c r="I639" s="6" t="n"/>
    </row>
    <row r="640" ht="15.75" customHeight="1" s="120">
      <c r="A640" s="6" t="n">
        <v>2014</v>
      </c>
      <c r="B640" s="6" t="inlineStr">
        <is>
          <t>NY</t>
        </is>
      </c>
      <c r="C640" s="6" t="inlineStr">
        <is>
          <t>CO2</t>
        </is>
      </c>
      <c r="D640" s="6" t="inlineStr">
        <is>
          <t>Natural gas and petroleum systems</t>
        </is>
      </c>
      <c r="E640" s="6" t="n">
        <v>0.00348259971215291</v>
      </c>
      <c r="F640" s="6" t="n"/>
      <c r="G640" s="6" t="n"/>
      <c r="H640" s="6" t="n"/>
      <c r="I640" s="6" t="n"/>
    </row>
    <row r="641" ht="15.75" customHeight="1" s="120">
      <c r="A641" s="6" t="n">
        <v>2014</v>
      </c>
      <c r="B641" s="6" t="inlineStr">
        <is>
          <t>OH</t>
        </is>
      </c>
      <c r="C641" s="6" t="inlineStr">
        <is>
          <t>CO2</t>
        </is>
      </c>
      <c r="D641" s="6" t="inlineStr">
        <is>
          <t>Natural gas and petroleum systems</t>
        </is>
      </c>
      <c r="E641" s="6" t="n">
        <v>0.00547716649598977</v>
      </c>
      <c r="F641" s="6" t="n"/>
      <c r="G641" s="6" t="n"/>
      <c r="H641" s="6" t="n"/>
      <c r="I641" s="6" t="n"/>
    </row>
    <row r="642" ht="15.75" customHeight="1" s="120">
      <c r="A642" s="6" t="n">
        <v>2014</v>
      </c>
      <c r="B642" s="6" t="inlineStr">
        <is>
          <t>OK</t>
        </is>
      </c>
      <c r="C642" s="6" t="inlineStr">
        <is>
          <t>CO2</t>
        </is>
      </c>
      <c r="D642" s="6" t="inlineStr">
        <is>
          <t>Natural gas and petroleum systems</t>
        </is>
      </c>
      <c r="E642" s="6" t="n">
        <v>0.07901550492470601</v>
      </c>
      <c r="F642" s="6" t="n"/>
      <c r="G642" s="6" t="n"/>
      <c r="H642" s="6" t="n"/>
      <c r="I642" s="6" t="n"/>
    </row>
    <row r="643" ht="15.75" customHeight="1" s="120">
      <c r="A643" s="6" t="n">
        <v>2014</v>
      </c>
      <c r="B643" s="6" t="inlineStr">
        <is>
          <t>OR</t>
        </is>
      </c>
      <c r="C643" s="6" t="inlineStr">
        <is>
          <t>CO2</t>
        </is>
      </c>
      <c r="D643" s="6" t="inlineStr">
        <is>
          <t>Natural gas and petroleum systems</t>
        </is>
      </c>
      <c r="E643" s="6" t="n">
        <v>0.000923330137882533</v>
      </c>
      <c r="F643" s="6" t="n"/>
      <c r="G643" s="6" t="n"/>
      <c r="H643" s="6" t="n"/>
      <c r="I643" s="6" t="n"/>
    </row>
    <row r="644" ht="15.75" customHeight="1" s="120">
      <c r="A644" s="6" t="n">
        <v>2014</v>
      </c>
      <c r="B644" s="6" t="inlineStr">
        <is>
          <t>PA</t>
        </is>
      </c>
      <c r="C644" s="6" t="inlineStr">
        <is>
          <t>CO2</t>
        </is>
      </c>
      <c r="D644" s="6" t="inlineStr">
        <is>
          <t>Natural gas and petroleum systems</t>
        </is>
      </c>
      <c r="E644" s="6" t="n">
        <v>0.0271481949650711</v>
      </c>
      <c r="F644" s="6" t="n"/>
      <c r="G644" s="6" t="n"/>
      <c r="H644" s="6" t="n"/>
      <c r="I644" s="6" t="n"/>
    </row>
    <row r="645" ht="15.75" customHeight="1" s="120">
      <c r="A645" s="6" t="n">
        <v>2014</v>
      </c>
      <c r="B645" s="6" t="inlineStr">
        <is>
          <t>RI</t>
        </is>
      </c>
      <c r="C645" s="6" t="inlineStr">
        <is>
          <t>CO2</t>
        </is>
      </c>
      <c r="D645" s="6" t="inlineStr">
        <is>
          <t>Natural gas and petroleum systems</t>
        </is>
      </c>
      <c r="E645" s="6" t="n">
        <v>0.000256220891272293</v>
      </c>
      <c r="F645" s="6" t="n"/>
      <c r="G645" s="6" t="n"/>
      <c r="H645" s="6" t="n"/>
      <c r="I645" s="6" t="n"/>
    </row>
    <row r="646" ht="15.75" customHeight="1" s="120">
      <c r="A646" s="6" t="n">
        <v>2014</v>
      </c>
      <c r="B646" s="6" t="inlineStr">
        <is>
          <t>SC</t>
        </is>
      </c>
      <c r="C646" s="6" t="inlineStr">
        <is>
          <t>CO2</t>
        </is>
      </c>
      <c r="D646" s="6" t="inlineStr">
        <is>
          <t>Natural gas and petroleum systems</t>
        </is>
      </c>
      <c r="E646" s="6" t="n">
        <v>0.000495939343161743</v>
      </c>
      <c r="F646" s="6" t="n"/>
      <c r="G646" s="6" t="n"/>
      <c r="H646" s="6" t="n"/>
      <c r="I646" s="6" t="n"/>
    </row>
    <row r="647" ht="15.75" customHeight="1" s="120">
      <c r="A647" s="6" t="n">
        <v>2014</v>
      </c>
      <c r="B647" s="6" t="inlineStr">
        <is>
          <t>TN</t>
        </is>
      </c>
      <c r="C647" s="6" t="inlineStr">
        <is>
          <t>CO2</t>
        </is>
      </c>
      <c r="D647" s="6" t="inlineStr">
        <is>
          <t>Natural gas and petroleum systems</t>
        </is>
      </c>
      <c r="E647" s="6" t="n">
        <v>0.00191069117322937</v>
      </c>
      <c r="F647" s="6" t="n"/>
      <c r="G647" s="6" t="n"/>
      <c r="H647" s="6" t="n"/>
      <c r="I647" s="6" t="n"/>
    </row>
    <row r="648" ht="15.75" customHeight="1" s="120">
      <c r="A648" s="6" t="n">
        <v>2014</v>
      </c>
      <c r="B648" s="6" t="inlineStr">
        <is>
          <t>TX</t>
        </is>
      </c>
      <c r="C648" s="6" t="inlineStr">
        <is>
          <t>CO2</t>
        </is>
      </c>
      <c r="D648" s="6" t="inlineStr">
        <is>
          <t>Natural gas and petroleum systems</t>
        </is>
      </c>
      <c r="E648" s="6" t="n">
        <v>0.329373134898326</v>
      </c>
      <c r="F648" s="6" t="n"/>
      <c r="G648" s="6" t="n"/>
      <c r="H648" s="6" t="n"/>
      <c r="I648" s="6" t="n"/>
    </row>
    <row r="649" ht="15.75" customHeight="1" s="120">
      <c r="A649" s="6" t="n">
        <v>2014</v>
      </c>
      <c r="B649" s="6" t="inlineStr">
        <is>
          <t>UT</t>
        </is>
      </c>
      <c r="C649" s="6" t="inlineStr">
        <is>
          <t>CO2</t>
        </is>
      </c>
      <c r="D649" s="6" t="inlineStr">
        <is>
          <t>Natural gas and petroleum systems</t>
        </is>
      </c>
      <c r="E649" s="6" t="n">
        <v>0.00724807851554045</v>
      </c>
      <c r="F649" s="6" t="n"/>
      <c r="G649" s="6" t="n"/>
      <c r="H649" s="6" t="n"/>
      <c r="I649" s="6" t="n"/>
    </row>
    <row r="650" ht="15.75" customHeight="1" s="120">
      <c r="A650" s="6" t="n">
        <v>2014</v>
      </c>
      <c r="B650" s="6" t="inlineStr">
        <is>
          <t>VA</t>
        </is>
      </c>
      <c r="C650" s="6" t="inlineStr">
        <is>
          <t>CO2</t>
        </is>
      </c>
      <c r="D650" s="6" t="inlineStr">
        <is>
          <t>Natural gas and petroleum systems</t>
        </is>
      </c>
      <c r="E650" s="6" t="n">
        <v>0.000394336966776972</v>
      </c>
      <c r="F650" s="6" t="n"/>
      <c r="G650" s="6" t="n"/>
      <c r="H650" s="6" t="n"/>
      <c r="I650" s="6" t="n"/>
    </row>
    <row r="651" ht="15.75" customHeight="1" s="120">
      <c r="A651" s="6" t="n">
        <v>2014</v>
      </c>
      <c r="B651" s="6" t="inlineStr">
        <is>
          <t>VT</t>
        </is>
      </c>
      <c r="C651" s="6" t="inlineStr">
        <is>
          <t>CO2</t>
        </is>
      </c>
      <c r="D651" s="6" t="inlineStr">
        <is>
          <t>Natural gas and petroleum systems</t>
        </is>
      </c>
      <c r="E651" s="54" t="n">
        <v>2.50715302615105e-08</v>
      </c>
      <c r="F651" s="6" t="n"/>
      <c r="G651" s="6" t="n"/>
      <c r="H651" s="6" t="n"/>
      <c r="I651" s="6" t="n"/>
    </row>
    <row r="652" ht="15.75" customHeight="1" s="120">
      <c r="A652" s="6" t="n">
        <v>2014</v>
      </c>
      <c r="B652" s="6" t="inlineStr">
        <is>
          <t>WA</t>
        </is>
      </c>
      <c r="C652" s="6" t="inlineStr">
        <is>
          <t>CO2</t>
        </is>
      </c>
      <c r="D652" s="6" t="inlineStr">
        <is>
          <t>Natural gas and petroleum systems</t>
        </is>
      </c>
      <c r="E652" s="6" t="n">
        <v>0.00222244251932493</v>
      </c>
      <c r="F652" s="6" t="n"/>
      <c r="G652" s="6" t="n"/>
      <c r="H652" s="6" t="n"/>
      <c r="I652" s="6" t="n"/>
    </row>
    <row r="653" ht="15.75" customHeight="1" s="120">
      <c r="A653" s="6" t="n">
        <v>2014</v>
      </c>
      <c r="B653" s="6" t="inlineStr">
        <is>
          <t>WI</t>
        </is>
      </c>
      <c r="C653" s="6" t="inlineStr">
        <is>
          <t>CO2</t>
        </is>
      </c>
      <c r="D653" s="6" t="inlineStr">
        <is>
          <t>Natural gas and petroleum systems</t>
        </is>
      </c>
      <c r="E653" s="54" t="n">
        <v>3.11907744689092e-05</v>
      </c>
      <c r="F653" s="6" t="n"/>
      <c r="G653" s="6" t="n"/>
      <c r="H653" s="6" t="n"/>
      <c r="I653" s="6" t="n"/>
    </row>
    <row r="654" ht="15.75" customHeight="1" s="120">
      <c r="A654" s="6" t="n">
        <v>2014</v>
      </c>
      <c r="B654" s="6" t="inlineStr">
        <is>
          <t>WV</t>
        </is>
      </c>
      <c r="C654" s="6" t="inlineStr">
        <is>
          <t>CO2</t>
        </is>
      </c>
      <c r="D654" s="6" t="inlineStr">
        <is>
          <t>Natural gas and petroleum systems</t>
        </is>
      </c>
      <c r="E654" s="6" t="n">
        <v>0.0100655663463272</v>
      </c>
      <c r="F654" s="6" t="n"/>
      <c r="G654" s="6" t="n"/>
      <c r="H654" s="6" t="n"/>
      <c r="I654" s="6" t="n"/>
    </row>
    <row r="655" ht="15.75" customHeight="1" s="120">
      <c r="A655" s="6" t="n">
        <v>2014</v>
      </c>
      <c r="B655" s="6" t="inlineStr">
        <is>
          <t>WY</t>
        </is>
      </c>
      <c r="C655" s="6" t="inlineStr">
        <is>
          <t>CO2</t>
        </is>
      </c>
      <c r="D655" s="6" t="inlineStr">
        <is>
          <t>Natural gas and petroleum systems</t>
        </is>
      </c>
      <c r="E655" s="6" t="n">
        <v>0.0481351121083777</v>
      </c>
      <c r="F655" s="6" t="n"/>
      <c r="G655" s="6" t="n"/>
      <c r="H655" s="6" t="n"/>
      <c r="I655" s="6" t="n"/>
    </row>
    <row r="656" ht="15.75" customHeight="1" s="120">
      <c r="A656" s="6" t="n">
        <v>2014</v>
      </c>
      <c r="B656" s="6" t="inlineStr">
        <is>
          <t>AK</t>
        </is>
      </c>
      <c r="C656" s="6" t="inlineStr">
        <is>
          <t>N2O</t>
        </is>
      </c>
      <c r="D656" s="6" t="inlineStr">
        <is>
          <t>Natural gas and petroleum systems</t>
        </is>
      </c>
      <c r="E656" s="6" t="n">
        <v>0.07406431925919101</v>
      </c>
      <c r="F656" s="6" t="n"/>
      <c r="G656" s="6" t="n"/>
      <c r="H656" s="6" t="n"/>
      <c r="I656" s="6" t="n"/>
    </row>
    <row r="657" ht="15.75" customHeight="1" s="120">
      <c r="A657" s="6" t="n">
        <v>2014</v>
      </c>
      <c r="B657" s="6" t="inlineStr">
        <is>
          <t>AL</t>
        </is>
      </c>
      <c r="C657" s="6" t="inlineStr">
        <is>
          <t>N2O</t>
        </is>
      </c>
      <c r="D657" s="6" t="inlineStr">
        <is>
          <t>Natural gas and petroleum systems</t>
        </is>
      </c>
      <c r="E657" s="6" t="n">
        <v>0.0107989613383502</v>
      </c>
      <c r="F657" s="6" t="n"/>
      <c r="G657" s="6" t="n"/>
      <c r="H657" s="6" t="n"/>
      <c r="I657" s="6" t="n"/>
    </row>
    <row r="658" ht="15.75" customHeight="1" s="120">
      <c r="A658" s="6" t="n">
        <v>2014</v>
      </c>
      <c r="B658" s="6" t="inlineStr">
        <is>
          <t>AR</t>
        </is>
      </c>
      <c r="C658" s="6" t="inlineStr">
        <is>
          <t>N2O</t>
        </is>
      </c>
      <c r="D658" s="6" t="inlineStr">
        <is>
          <t>Natural gas and petroleum systems</t>
        </is>
      </c>
      <c r="E658" s="6" t="n">
        <v>0.0134608295640357</v>
      </c>
      <c r="F658" s="6" t="n"/>
      <c r="G658" s="6" t="n"/>
      <c r="H658" s="6" t="n"/>
      <c r="I658" s="6" t="n"/>
    </row>
    <row r="659" ht="15.75" customHeight="1" s="120">
      <c r="A659" s="6" t="n">
        <v>2014</v>
      </c>
      <c r="B659" s="6" t="inlineStr">
        <is>
          <t>AZ</t>
        </is>
      </c>
      <c r="C659" s="6" t="inlineStr">
        <is>
          <t>N2O</t>
        </is>
      </c>
      <c r="D659" s="6" t="inlineStr">
        <is>
          <t>Natural gas and petroleum systems</t>
        </is>
      </c>
      <c r="E659" s="6" t="n">
        <v>0.00326511681748214</v>
      </c>
      <c r="F659" s="6" t="n"/>
      <c r="G659" s="6" t="n"/>
      <c r="H659" s="6" t="n"/>
      <c r="I659" s="6" t="n"/>
    </row>
    <row r="660" ht="15.75" customHeight="1" s="120">
      <c r="A660" s="6" t="n">
        <v>2014</v>
      </c>
      <c r="B660" s="6" t="inlineStr">
        <is>
          <t>CA</t>
        </is>
      </c>
      <c r="C660" s="6" t="inlineStr">
        <is>
          <t>N2O</t>
        </is>
      </c>
      <c r="D660" s="6" t="inlineStr">
        <is>
          <t>Natural gas and petroleum systems</t>
        </is>
      </c>
      <c r="E660" s="6" t="n">
        <v>0.07583619292567879</v>
      </c>
      <c r="F660" s="6" t="n"/>
      <c r="G660" s="6" t="n"/>
      <c r="H660" s="6" t="n"/>
      <c r="I660" s="6" t="n"/>
    </row>
    <row r="661" ht="15.75" customHeight="1" s="120">
      <c r="A661" s="6" t="n">
        <v>2014</v>
      </c>
      <c r="B661" s="6" t="inlineStr">
        <is>
          <t>CO</t>
        </is>
      </c>
      <c r="C661" s="6" t="inlineStr">
        <is>
          <t>N2O</t>
        </is>
      </c>
      <c r="D661" s="6" t="inlineStr">
        <is>
          <t>Natural gas and petroleum systems</t>
        </is>
      </c>
      <c r="E661" s="6" t="n">
        <v>0.0916450932416404</v>
      </c>
      <c r="F661" s="6" t="n"/>
      <c r="G661" s="6" t="n"/>
      <c r="H661" s="6" t="n"/>
      <c r="I661" s="6" t="n"/>
    </row>
    <row r="662" ht="15.75" customHeight="1" s="120">
      <c r="A662" s="6" t="n">
        <v>2014</v>
      </c>
      <c r="B662" s="6" t="inlineStr">
        <is>
          <t>CT</t>
        </is>
      </c>
      <c r="C662" s="6" t="inlineStr">
        <is>
          <t>N2O</t>
        </is>
      </c>
      <c r="D662" s="6" t="inlineStr">
        <is>
          <t>Natural gas and petroleum systems</t>
        </is>
      </c>
      <c r="E662" s="6" t="n">
        <v>0.000862943052839108</v>
      </c>
      <c r="F662" s="6" t="n"/>
      <c r="G662" s="6" t="n"/>
      <c r="H662" s="6" t="n"/>
      <c r="I662" s="6" t="n"/>
    </row>
    <row r="663" ht="15.75" customHeight="1" s="120">
      <c r="A663" s="6" t="n">
        <v>2014</v>
      </c>
      <c r="B663" s="6" t="inlineStr">
        <is>
          <t>FL</t>
        </is>
      </c>
      <c r="C663" s="6" t="inlineStr">
        <is>
          <t>N2O</t>
        </is>
      </c>
      <c r="D663" s="6" t="inlineStr">
        <is>
          <t>Natural gas and petroleum systems</t>
        </is>
      </c>
      <c r="E663" s="6" t="n">
        <v>0.00466097454558552</v>
      </c>
      <c r="F663" s="6" t="n"/>
      <c r="G663" s="6" t="n"/>
      <c r="H663" s="6" t="n"/>
      <c r="I663" s="6" t="n"/>
    </row>
    <row r="664" ht="15.75" customHeight="1" s="120">
      <c r="A664" s="6" t="n">
        <v>2014</v>
      </c>
      <c r="B664" s="6" t="inlineStr">
        <is>
          <t>GA</t>
        </is>
      </c>
      <c r="C664" s="6" t="inlineStr">
        <is>
          <t>N2O</t>
        </is>
      </c>
      <c r="D664" s="6" t="inlineStr">
        <is>
          <t>Natural gas and petroleum systems</t>
        </is>
      </c>
      <c r="E664" s="6" t="n">
        <v>0.00167178309296103</v>
      </c>
      <c r="F664" s="6" t="n"/>
      <c r="G664" s="6" t="n"/>
      <c r="H664" s="6" t="n"/>
      <c r="I664" s="6" t="n"/>
    </row>
    <row r="665" ht="15.75" customHeight="1" s="120">
      <c r="A665" s="6" t="n">
        <v>2014</v>
      </c>
      <c r="B665" s="6" t="inlineStr">
        <is>
          <t>HI</t>
        </is>
      </c>
      <c r="C665" s="6" t="inlineStr">
        <is>
          <t>N2O</t>
        </is>
      </c>
      <c r="D665" s="6" t="inlineStr">
        <is>
          <t>Natural gas and petroleum systems</t>
        </is>
      </c>
      <c r="E665" s="6" t="n">
        <v>0.000324618076303112</v>
      </c>
      <c r="F665" s="6" t="n"/>
      <c r="G665" s="6" t="n"/>
      <c r="H665" s="6" t="n"/>
      <c r="I665" s="6" t="n"/>
    </row>
    <row r="666" ht="15.75" customHeight="1" s="120">
      <c r="A666" s="6" t="n">
        <v>2014</v>
      </c>
      <c r="B666" s="6" t="inlineStr">
        <is>
          <t>IA</t>
        </is>
      </c>
      <c r="C666" s="6" t="inlineStr">
        <is>
          <t>N2O</t>
        </is>
      </c>
      <c r="D666" s="6" t="inlineStr">
        <is>
          <t>Natural gas and petroleum systems</t>
        </is>
      </c>
      <c r="E666" s="6" t="n">
        <v>0.00262940641805521</v>
      </c>
      <c r="F666" s="6" t="n"/>
      <c r="G666" s="6" t="n"/>
      <c r="H666" s="6" t="n"/>
      <c r="I666" s="6" t="n"/>
    </row>
    <row r="667" ht="15.75" customHeight="1" s="120">
      <c r="A667" s="6" t="n">
        <v>2014</v>
      </c>
      <c r="B667" s="6" t="inlineStr">
        <is>
          <t>ID</t>
        </is>
      </c>
      <c r="C667" s="6" t="inlineStr">
        <is>
          <t>N2O</t>
        </is>
      </c>
      <c r="D667" s="6" t="inlineStr">
        <is>
          <t>Natural gas and petroleum systems</t>
        </is>
      </c>
      <c r="E667" s="6" t="n">
        <v>0.0008304812452087971</v>
      </c>
      <c r="F667" s="6" t="n"/>
      <c r="G667" s="6" t="n"/>
      <c r="H667" s="6" t="n"/>
      <c r="I667" s="6" t="n"/>
    </row>
    <row r="668" ht="15.75" customHeight="1" s="120">
      <c r="A668" s="6" t="n">
        <v>2014</v>
      </c>
      <c r="B668" s="6" t="inlineStr">
        <is>
          <t>IL</t>
        </is>
      </c>
      <c r="C668" s="6" t="inlineStr">
        <is>
          <t>N2O</t>
        </is>
      </c>
      <c r="D668" s="6" t="inlineStr">
        <is>
          <t>Natural gas and petroleum systems</t>
        </is>
      </c>
      <c r="E668" s="6" t="n">
        <v>0.00584043837819356</v>
      </c>
      <c r="F668" s="6" t="n"/>
      <c r="G668" s="6" t="n"/>
      <c r="H668" s="6" t="n"/>
      <c r="I668" s="6" t="n"/>
    </row>
    <row r="669" ht="15.75" customHeight="1" s="120">
      <c r="A669" s="6" t="n">
        <v>2014</v>
      </c>
      <c r="B669" s="6" t="inlineStr">
        <is>
          <t>IN</t>
        </is>
      </c>
      <c r="C669" s="6" t="inlineStr">
        <is>
          <t>N2O</t>
        </is>
      </c>
      <c r="D669" s="6" t="inlineStr">
        <is>
          <t>Natural gas and petroleum systems</t>
        </is>
      </c>
      <c r="E669" s="6" t="n">
        <v>0.00197475996417727</v>
      </c>
      <c r="F669" s="6" t="n"/>
      <c r="G669" s="6" t="n"/>
      <c r="H669" s="6" t="n"/>
      <c r="I669" s="6" t="n"/>
    </row>
    <row r="670" ht="15.75" customHeight="1" s="120">
      <c r="A670" s="6" t="n">
        <v>2014</v>
      </c>
      <c r="B670" s="6" t="inlineStr">
        <is>
          <t>KS</t>
        </is>
      </c>
      <c r="C670" s="6" t="inlineStr">
        <is>
          <t>N2O</t>
        </is>
      </c>
      <c r="D670" s="6" t="inlineStr">
        <is>
          <t>Natural gas and petroleum systems</t>
        </is>
      </c>
      <c r="E670" s="6" t="n">
        <v>0.00852122450295671</v>
      </c>
      <c r="F670" s="6" t="n"/>
      <c r="G670" s="6" t="n"/>
      <c r="H670" s="6" t="n"/>
      <c r="I670" s="6" t="n"/>
    </row>
    <row r="671" ht="15.75" customHeight="1" s="120">
      <c r="A671" s="6" t="n">
        <v>2014</v>
      </c>
      <c r="B671" s="6" t="inlineStr">
        <is>
          <t>KY</t>
        </is>
      </c>
      <c r="C671" s="6" t="inlineStr">
        <is>
          <t>N2O</t>
        </is>
      </c>
      <c r="D671" s="6" t="inlineStr">
        <is>
          <t>Natural gas and petroleum systems</t>
        </is>
      </c>
      <c r="E671" s="6" t="n">
        <v>0.0011821508278705</v>
      </c>
      <c r="F671" s="6" t="n"/>
      <c r="G671" s="6" t="n"/>
      <c r="H671" s="6" t="n"/>
      <c r="I671" s="6" t="n"/>
    </row>
    <row r="672" ht="15.75" customHeight="1" s="120">
      <c r="A672" s="6" t="n">
        <v>2014</v>
      </c>
      <c r="B672" s="6" t="inlineStr">
        <is>
          <t>LA</t>
        </is>
      </c>
      <c r="C672" s="6" t="inlineStr">
        <is>
          <t>N2O</t>
        </is>
      </c>
      <c r="D672" s="6" t="inlineStr">
        <is>
          <t>Natural gas and petroleum systems</t>
        </is>
      </c>
      <c r="E672" s="6" t="n">
        <v>0.0702825186702597</v>
      </c>
      <c r="F672" s="6" t="n"/>
      <c r="G672" s="6" t="n"/>
      <c r="H672" s="6" t="n"/>
      <c r="I672" s="6" t="n"/>
    </row>
    <row r="673" ht="15.75" customHeight="1" s="120">
      <c r="A673" s="6" t="n">
        <v>2014</v>
      </c>
      <c r="B673" s="6" t="inlineStr">
        <is>
          <t>MA</t>
        </is>
      </c>
      <c r="C673" s="6" t="inlineStr">
        <is>
          <t>N2O</t>
        </is>
      </c>
      <c r="D673" s="6" t="inlineStr">
        <is>
          <t>Natural gas and petroleum systems</t>
        </is>
      </c>
      <c r="E673" s="6" t="n">
        <v>0.000422003499194046</v>
      </c>
      <c r="F673" s="6" t="n"/>
      <c r="G673" s="6" t="n"/>
      <c r="H673" s="6" t="n"/>
      <c r="I673" s="6" t="n"/>
    </row>
    <row r="674" ht="15.75" customHeight="1" s="120">
      <c r="A674" s="6" t="n">
        <v>2014</v>
      </c>
      <c r="B674" s="6" t="inlineStr">
        <is>
          <t>MD</t>
        </is>
      </c>
      <c r="C674" s="6" t="inlineStr">
        <is>
          <t>N2O</t>
        </is>
      </c>
      <c r="D674" s="6" t="inlineStr">
        <is>
          <t>Natural gas and petroleum systems</t>
        </is>
      </c>
      <c r="E674" s="6" t="n">
        <v>0.0009954954339962119</v>
      </c>
      <c r="F674" s="6" t="n"/>
      <c r="G674" s="6" t="n"/>
      <c r="H674" s="6" t="n"/>
      <c r="I674" s="6" t="n"/>
    </row>
    <row r="675" ht="15.75" customHeight="1" s="120">
      <c r="A675" s="6" t="n">
        <v>2014</v>
      </c>
      <c r="B675" s="6" t="inlineStr">
        <is>
          <t>ME</t>
        </is>
      </c>
      <c r="C675" s="6" t="inlineStr">
        <is>
          <t>N2O</t>
        </is>
      </c>
      <c r="D675" s="6" t="inlineStr">
        <is>
          <t>Natural gas and petroleum systems</t>
        </is>
      </c>
      <c r="E675" s="54" t="n">
        <v>1.89360544510149e-05</v>
      </c>
      <c r="F675" s="6" t="n"/>
      <c r="G675" s="6" t="n"/>
      <c r="H675" s="6" t="n"/>
      <c r="I675" s="6" t="n"/>
    </row>
    <row r="676" ht="15.75" customHeight="1" s="120">
      <c r="A676" s="6" t="n">
        <v>2014</v>
      </c>
      <c r="B676" s="6" t="inlineStr">
        <is>
          <t>MI</t>
        </is>
      </c>
      <c r="C676" s="6" t="inlineStr">
        <is>
          <t>N2O</t>
        </is>
      </c>
      <c r="D676" s="6" t="inlineStr">
        <is>
          <t>Natural gas and petroleum systems</t>
        </is>
      </c>
      <c r="E676" s="6" t="n">
        <v>0.0102281745541839</v>
      </c>
      <c r="F676" s="6" t="n"/>
      <c r="G676" s="6" t="n"/>
      <c r="H676" s="6" t="n"/>
      <c r="I676" s="6" t="n"/>
    </row>
    <row r="677" ht="15.75" customHeight="1" s="120">
      <c r="A677" s="6" t="n">
        <v>2014</v>
      </c>
      <c r="B677" s="6" t="inlineStr">
        <is>
          <t>MN</t>
        </is>
      </c>
      <c r="C677" s="6" t="inlineStr">
        <is>
          <t>N2O</t>
        </is>
      </c>
      <c r="D677" s="6" t="inlineStr">
        <is>
          <t>Natural gas and petroleum systems</t>
        </is>
      </c>
      <c r="E677" s="6" t="n">
        <v>0.00261317551424005</v>
      </c>
      <c r="F677" s="6" t="n"/>
      <c r="G677" s="6" t="n"/>
      <c r="H677" s="6" t="n"/>
      <c r="I677" s="6" t="n"/>
    </row>
    <row r="678" ht="15.75" customHeight="1" s="120">
      <c r="A678" s="6" t="n">
        <v>2014</v>
      </c>
      <c r="B678" s="6" t="inlineStr">
        <is>
          <t>MO</t>
        </is>
      </c>
      <c r="C678" s="6" t="inlineStr">
        <is>
          <t>N2O</t>
        </is>
      </c>
      <c r="D678" s="6" t="inlineStr">
        <is>
          <t>Natural gas and petroleum systems</t>
        </is>
      </c>
      <c r="E678" s="6" t="n">
        <v>0.00166637279168931</v>
      </c>
      <c r="F678" s="6" t="n"/>
      <c r="G678" s="6" t="n"/>
      <c r="H678" s="6" t="n"/>
      <c r="I678" s="6" t="n"/>
    </row>
    <row r="679" ht="15.75" customHeight="1" s="120">
      <c r="A679" s="6" t="n">
        <v>2014</v>
      </c>
      <c r="B679" s="6" t="inlineStr">
        <is>
          <t>MS</t>
        </is>
      </c>
      <c r="C679" s="6" t="inlineStr">
        <is>
          <t>N2O</t>
        </is>
      </c>
      <c r="D679" s="6" t="inlineStr">
        <is>
          <t>Natural gas and petroleum systems</t>
        </is>
      </c>
      <c r="E679" s="6" t="n">
        <v>0.00633275763854656</v>
      </c>
      <c r="F679" s="6" t="n"/>
      <c r="G679" s="6" t="n"/>
      <c r="H679" s="6" t="n"/>
      <c r="I679" s="6" t="n"/>
    </row>
    <row r="680" ht="15.75" customHeight="1" s="120">
      <c r="A680" s="6" t="n">
        <v>2014</v>
      </c>
      <c r="B680" s="6" t="inlineStr">
        <is>
          <t>MT</t>
        </is>
      </c>
      <c r="C680" s="6" t="inlineStr">
        <is>
          <t>N2O</t>
        </is>
      </c>
      <c r="D680" s="6" t="inlineStr">
        <is>
          <t>Natural gas and petroleum systems</t>
        </is>
      </c>
      <c r="E680" s="6" t="n">
        <v>0.000776378232491611</v>
      </c>
      <c r="F680" s="6" t="n"/>
      <c r="G680" s="6" t="n"/>
      <c r="H680" s="6" t="n"/>
      <c r="I680" s="6" t="n"/>
    </row>
    <row r="681" ht="15.75" customHeight="1" s="120">
      <c r="A681" s="6" t="n">
        <v>2014</v>
      </c>
      <c r="B681" s="6" t="inlineStr">
        <is>
          <t>NC</t>
        </is>
      </c>
      <c r="C681" s="6" t="inlineStr">
        <is>
          <t>N2O</t>
        </is>
      </c>
      <c r="D681" s="6" t="inlineStr">
        <is>
          <t>Natural gas and petroleum systems</t>
        </is>
      </c>
      <c r="E681" s="6" t="n">
        <v>0.00077908338312747</v>
      </c>
      <c r="F681" s="6" t="n"/>
      <c r="G681" s="6" t="n"/>
      <c r="H681" s="6" t="n"/>
      <c r="I681" s="6" t="n"/>
    </row>
    <row r="682" ht="15.75" customHeight="1" s="120">
      <c r="A682" s="6" t="n">
        <v>2014</v>
      </c>
      <c r="B682" s="6" t="inlineStr">
        <is>
          <t>ND</t>
        </is>
      </c>
      <c r="C682" s="6" t="inlineStr">
        <is>
          <t>N2O</t>
        </is>
      </c>
      <c r="D682" s="6" t="inlineStr">
        <is>
          <t>Natural gas and petroleum systems</t>
        </is>
      </c>
      <c r="E682" s="6" t="n">
        <v>0.0160875308314551</v>
      </c>
      <c r="F682" s="6" t="n"/>
      <c r="G682" s="6" t="n"/>
      <c r="H682" s="6" t="n"/>
      <c r="I682" s="6" t="n"/>
    </row>
    <row r="683" ht="15.75" customHeight="1" s="120">
      <c r="A683" s="6" t="n">
        <v>2014</v>
      </c>
      <c r="B683" s="6" t="inlineStr">
        <is>
          <t>NE</t>
        </is>
      </c>
      <c r="C683" s="6" t="inlineStr">
        <is>
          <t>N2O</t>
        </is>
      </c>
      <c r="D683" s="6" t="inlineStr">
        <is>
          <t>Natural gas and petroleum systems</t>
        </is>
      </c>
      <c r="E683" s="6" t="n">
        <v>0.00129035685330487</v>
      </c>
      <c r="F683" s="6" t="n"/>
      <c r="G683" s="6" t="n"/>
      <c r="H683" s="6" t="n"/>
      <c r="I683" s="6" t="n"/>
    </row>
    <row r="684" ht="15.75" customHeight="1" s="120">
      <c r="A684" s="6" t="n">
        <v>2014</v>
      </c>
      <c r="B684" s="6" t="inlineStr">
        <is>
          <t>NJ</t>
        </is>
      </c>
      <c r="C684" s="6" t="inlineStr">
        <is>
          <t>N2O</t>
        </is>
      </c>
      <c r="D684" s="6" t="inlineStr">
        <is>
          <t>Natural gas and petroleum systems</t>
        </is>
      </c>
      <c r="E684" s="6" t="n">
        <v>0.000589722838617321</v>
      </c>
      <c r="F684" s="6" t="n"/>
      <c r="G684" s="6" t="n"/>
      <c r="H684" s="6" t="n"/>
      <c r="I684" s="6" t="n"/>
    </row>
    <row r="685" ht="15.75" customHeight="1" s="120">
      <c r="A685" s="6" t="n">
        <v>2014</v>
      </c>
      <c r="B685" s="6" t="inlineStr">
        <is>
          <t>NM</t>
        </is>
      </c>
      <c r="C685" s="6" t="inlineStr">
        <is>
          <t>N2O</t>
        </is>
      </c>
      <c r="D685" s="6" t="inlineStr">
        <is>
          <t>Natural gas and petroleum systems</t>
        </is>
      </c>
      <c r="E685" s="6" t="n">
        <v>0.0360190807164662</v>
      </c>
      <c r="F685" s="6" t="n"/>
      <c r="G685" s="6" t="n"/>
      <c r="H685" s="6" t="n"/>
      <c r="I685" s="6" t="n"/>
    </row>
    <row r="686" ht="15.75" customHeight="1" s="120">
      <c r="A686" s="6" t="n">
        <v>2014</v>
      </c>
      <c r="B686" s="6" t="inlineStr">
        <is>
          <t>NV</t>
        </is>
      </c>
      <c r="C686" s="6" t="inlineStr">
        <is>
          <t>N2O</t>
        </is>
      </c>
      <c r="D686" s="6" t="inlineStr">
        <is>
          <t>Natural gas and petroleum systems</t>
        </is>
      </c>
      <c r="E686" s="6" t="n">
        <v>0.00105771389862097</v>
      </c>
      <c r="F686" s="6" t="n"/>
      <c r="G686" s="6" t="n"/>
      <c r="H686" s="6" t="n"/>
      <c r="I686" s="6" t="n"/>
    </row>
    <row r="687" ht="15.75" customHeight="1" s="120">
      <c r="A687" s="6" t="n">
        <v>2014</v>
      </c>
      <c r="B687" s="6" t="inlineStr">
        <is>
          <t>NY</t>
        </is>
      </c>
      <c r="C687" s="6" t="inlineStr">
        <is>
          <t>N2O</t>
        </is>
      </c>
      <c r="D687" s="6" t="inlineStr">
        <is>
          <t>Natural gas and petroleum systems</t>
        </is>
      </c>
      <c r="E687" s="6" t="n">
        <v>0.00291615238545629</v>
      </c>
      <c r="F687" s="6" t="n"/>
      <c r="G687" s="6" t="n"/>
      <c r="H687" s="6" t="n"/>
      <c r="I687" s="6" t="n"/>
    </row>
    <row r="688" ht="15.75" customHeight="1" s="120">
      <c r="A688" s="6" t="n">
        <v>2014</v>
      </c>
      <c r="B688" s="6" t="inlineStr">
        <is>
          <t>OH</t>
        </is>
      </c>
      <c r="C688" s="6" t="inlineStr">
        <is>
          <t>N2O</t>
        </is>
      </c>
      <c r="D688" s="6" t="inlineStr">
        <is>
          <t>Natural gas and petroleum systems</t>
        </is>
      </c>
      <c r="E688" s="6" t="n">
        <v>0.00441210068708647</v>
      </c>
      <c r="F688" s="6" t="n"/>
      <c r="G688" s="6" t="n"/>
      <c r="H688" s="6" t="n"/>
      <c r="I688" s="6" t="n"/>
    </row>
    <row r="689" ht="15.75" customHeight="1" s="120">
      <c r="A689" s="6" t="n">
        <v>2014</v>
      </c>
      <c r="B689" s="6" t="inlineStr">
        <is>
          <t>OK</t>
        </is>
      </c>
      <c r="C689" s="6" t="inlineStr">
        <is>
          <t>N2O</t>
        </is>
      </c>
      <c r="D689" s="6" t="inlineStr">
        <is>
          <t>Natural gas and petroleum systems</t>
        </is>
      </c>
      <c r="E689" s="6" t="n">
        <v>0.0952908193069759</v>
      </c>
      <c r="F689" s="6" t="n"/>
      <c r="G689" s="6" t="n"/>
      <c r="H689" s="6" t="n"/>
      <c r="I689" s="6" t="n"/>
    </row>
    <row r="690" ht="15.75" customHeight="1" s="120">
      <c r="A690" s="6" t="n">
        <v>2014</v>
      </c>
      <c r="B690" s="6" t="inlineStr">
        <is>
          <t>OR</t>
        </is>
      </c>
      <c r="C690" s="6" t="inlineStr">
        <is>
          <t>N2O</t>
        </is>
      </c>
      <c r="D690" s="6" t="inlineStr">
        <is>
          <t>Natural gas and petroleum systems</t>
        </is>
      </c>
      <c r="E690" s="6" t="n">
        <v>0.000792609136306767</v>
      </c>
      <c r="F690" s="6" t="n"/>
      <c r="G690" s="6" t="n"/>
      <c r="H690" s="6" t="n"/>
      <c r="I690" s="6" t="n"/>
    </row>
    <row r="691" ht="15.75" customHeight="1" s="120">
      <c r="A691" s="6" t="n">
        <v>2014</v>
      </c>
      <c r="B691" s="6" t="inlineStr">
        <is>
          <t>PA</t>
        </is>
      </c>
      <c r="C691" s="6" t="inlineStr">
        <is>
          <t>N2O</t>
        </is>
      </c>
      <c r="D691" s="6" t="inlineStr">
        <is>
          <t>Natural gas and petroleum systems</t>
        </is>
      </c>
      <c r="E691" s="6" t="n">
        <v>0.0349234947089432</v>
      </c>
      <c r="F691" s="6" t="n"/>
      <c r="G691" s="6" t="n"/>
      <c r="H691" s="6" t="n"/>
      <c r="I691" s="6" t="n"/>
    </row>
    <row r="692" ht="15.75" customHeight="1" s="120">
      <c r="A692" s="6" t="n">
        <v>2014</v>
      </c>
      <c r="B692" s="6" t="inlineStr">
        <is>
          <t>RI</t>
        </is>
      </c>
      <c r="C692" s="6" t="inlineStr">
        <is>
          <t>N2O</t>
        </is>
      </c>
      <c r="D692" s="6" t="inlineStr">
        <is>
          <t>Natural gas and petroleum systems</t>
        </is>
      </c>
      <c r="E692" s="6" t="n">
        <v>0.000219117201504601</v>
      </c>
      <c r="F692" s="6" t="n"/>
      <c r="G692" s="6" t="n"/>
      <c r="H692" s="6" t="n"/>
      <c r="I692" s="6" t="n"/>
    </row>
    <row r="693" ht="15.75" customHeight="1" s="120">
      <c r="A693" s="6" t="n">
        <v>2014</v>
      </c>
      <c r="B693" s="6" t="inlineStr">
        <is>
          <t>SC</t>
        </is>
      </c>
      <c r="C693" s="6" t="inlineStr">
        <is>
          <t>N2O</t>
        </is>
      </c>
      <c r="D693" s="6" t="inlineStr">
        <is>
          <t>Natural gas and petroleum systems</t>
        </is>
      </c>
      <c r="E693" s="6" t="n">
        <v>0.000422003499194046</v>
      </c>
      <c r="F693" s="6" t="n"/>
      <c r="G693" s="6" t="n"/>
      <c r="H693" s="6" t="n"/>
      <c r="I693" s="6" t="n"/>
    </row>
    <row r="694" ht="15.75" customHeight="1" s="120">
      <c r="A694" s="6" t="n">
        <v>2014</v>
      </c>
      <c r="B694" s="6" t="inlineStr">
        <is>
          <t>TN</t>
        </is>
      </c>
      <c r="C694" s="6" t="inlineStr">
        <is>
          <t>N2O</t>
        </is>
      </c>
      <c r="D694" s="6" t="inlineStr">
        <is>
          <t>Natural gas and petroleum systems</t>
        </is>
      </c>
      <c r="E694" s="6" t="n">
        <v>0.000952213023822464</v>
      </c>
      <c r="F694" s="6" t="n"/>
      <c r="G694" s="6" t="n"/>
      <c r="H694" s="6" t="n"/>
      <c r="I694" s="6" t="n"/>
    </row>
    <row r="695" ht="15.75" customHeight="1" s="120">
      <c r="A695" s="6" t="n">
        <v>2014</v>
      </c>
      <c r="B695" s="6" t="inlineStr">
        <is>
          <t>TX</t>
        </is>
      </c>
      <c r="C695" s="6" t="inlineStr">
        <is>
          <t>N2O</t>
        </is>
      </c>
      <c r="D695" s="6" t="inlineStr">
        <is>
          <t>Natural gas and petroleum systems</t>
        </is>
      </c>
      <c r="E695" s="6" t="n">
        <v>0.372801674767836</v>
      </c>
      <c r="F695" s="6" t="n"/>
      <c r="G695" s="6" t="n"/>
      <c r="H695" s="6" t="n"/>
      <c r="I695" s="6" t="n"/>
    </row>
    <row r="696" ht="15.75" customHeight="1" s="120">
      <c r="A696" s="6" t="n">
        <v>2014</v>
      </c>
      <c r="B696" s="6" t="inlineStr">
        <is>
          <t>UT</t>
        </is>
      </c>
      <c r="C696" s="6" t="inlineStr">
        <is>
          <t>N2O</t>
        </is>
      </c>
      <c r="D696" s="6" t="inlineStr">
        <is>
          <t>Natural gas and petroleum systems</t>
        </is>
      </c>
      <c r="E696" s="6" t="n">
        <v>0.00660327270213248</v>
      </c>
      <c r="F696" s="6" t="n"/>
      <c r="G696" s="6" t="n"/>
      <c r="H696" s="6" t="n"/>
      <c r="I696" s="6" t="n"/>
    </row>
    <row r="697" ht="15.75" customHeight="1" s="120">
      <c r="A697" s="6" t="n">
        <v>2014</v>
      </c>
      <c r="B697" s="6" t="inlineStr">
        <is>
          <t>VA</t>
        </is>
      </c>
      <c r="C697" s="6" t="inlineStr">
        <is>
          <t>N2O</t>
        </is>
      </c>
      <c r="D697" s="6" t="inlineStr">
        <is>
          <t>Natural gas and petroleum systems</t>
        </is>
      </c>
      <c r="E697" s="6" t="n">
        <v>0.000284040816765223</v>
      </c>
      <c r="F697" s="6" t="n"/>
      <c r="G697" s="6" t="n"/>
      <c r="H697" s="6" t="n"/>
      <c r="I697" s="6" t="n"/>
    </row>
    <row r="698" ht="15.75" customHeight="1" s="120">
      <c r="A698" s="6" t="n">
        <v>2014</v>
      </c>
      <c r="B698" s="6" t="inlineStr">
        <is>
          <t>WA</t>
        </is>
      </c>
      <c r="C698" s="6" t="inlineStr">
        <is>
          <t>N2O</t>
        </is>
      </c>
      <c r="D698" s="6" t="inlineStr">
        <is>
          <t>Natural gas and petroleum systems</t>
        </is>
      </c>
      <c r="E698" s="6" t="n">
        <v>0.00189901574637321</v>
      </c>
      <c r="F698" s="6" t="n"/>
      <c r="G698" s="6" t="n"/>
      <c r="H698" s="6" t="n"/>
      <c r="I698" s="6" t="n"/>
    </row>
    <row r="699" ht="15.75" customHeight="1" s="120">
      <c r="A699" s="6" t="n">
        <v>2014</v>
      </c>
      <c r="B699" s="6" t="inlineStr">
        <is>
          <t>WI</t>
        </is>
      </c>
      <c r="C699" s="6" t="inlineStr">
        <is>
          <t>N2O</t>
        </is>
      </c>
      <c r="D699" s="6" t="inlineStr">
        <is>
          <t>Natural gas and petroleum systems</t>
        </is>
      </c>
      <c r="E699" s="54" t="n">
        <v>2.70515063585927e-05</v>
      </c>
      <c r="F699" s="6" t="n"/>
      <c r="G699" s="6" t="n"/>
      <c r="H699" s="6" t="n"/>
      <c r="I699" s="6" t="n"/>
    </row>
    <row r="700" ht="15.75" customHeight="1" s="120">
      <c r="A700" s="6" t="n">
        <v>2014</v>
      </c>
      <c r="B700" s="6" t="inlineStr">
        <is>
          <t>WV</t>
        </is>
      </c>
      <c r="C700" s="6" t="inlineStr">
        <is>
          <t>N2O</t>
        </is>
      </c>
      <c r="D700" s="6" t="inlineStr">
        <is>
          <t>Natural gas and petroleum systems</t>
        </is>
      </c>
      <c r="E700" s="6" t="n">
        <v>0.00846712149023952</v>
      </c>
      <c r="F700" s="6" t="n"/>
      <c r="G700" s="6" t="n"/>
      <c r="H700" s="6" t="n"/>
      <c r="I700" s="6" t="n"/>
    </row>
    <row r="701" ht="15.75" customHeight="1" s="120">
      <c r="A701" s="6" t="n">
        <v>2014</v>
      </c>
      <c r="B701" s="6" t="inlineStr">
        <is>
          <t>WY</t>
        </is>
      </c>
      <c r="C701" s="6" t="inlineStr">
        <is>
          <t>N2O</t>
        </is>
      </c>
      <c r="D701" s="6" t="inlineStr">
        <is>
          <t>Natural gas and petroleum systems</t>
        </is>
      </c>
      <c r="E701" s="6" t="n">
        <v>0.0232607188598309</v>
      </c>
      <c r="F701" s="6" t="n"/>
      <c r="G701" s="6" t="n"/>
      <c r="H701" s="6" t="n"/>
      <c r="I701" s="6" t="n"/>
    </row>
    <row r="702" ht="15.75" customHeight="1" s="120">
      <c r="A702" s="6" t="n">
        <v>2015</v>
      </c>
      <c r="B702" s="6" t="inlineStr">
        <is>
          <t>AK</t>
        </is>
      </c>
      <c r="C702" s="6" t="inlineStr">
        <is>
          <t>CH4</t>
        </is>
      </c>
      <c r="D702" s="6" t="inlineStr">
        <is>
          <t>Natural gas and petroleum systems</t>
        </is>
      </c>
      <c r="E702" s="6" t="n">
        <v>0.00396559902008514</v>
      </c>
      <c r="F702" s="6" t="n"/>
      <c r="G702" s="6" t="n"/>
      <c r="H702" s="6" t="n"/>
      <c r="I702" s="6" t="n"/>
    </row>
    <row r="703" ht="15.75" customHeight="1" s="120">
      <c r="A703" s="6" t="n">
        <v>2015</v>
      </c>
      <c r="B703" s="6" t="inlineStr">
        <is>
          <t>AL</t>
        </is>
      </c>
      <c r="C703" s="6" t="inlineStr">
        <is>
          <t>CH4</t>
        </is>
      </c>
      <c r="D703" s="6" t="inlineStr">
        <is>
          <t>Natural gas and petroleum systems</t>
        </is>
      </c>
      <c r="E703" s="6" t="n">
        <v>0.00671405657107994</v>
      </c>
      <c r="F703" s="6" t="n"/>
      <c r="G703" s="6" t="n"/>
      <c r="H703" s="6" t="n"/>
      <c r="I703" s="6" t="n"/>
    </row>
    <row r="704" ht="15.75" customHeight="1" s="120">
      <c r="A704" s="6" t="n">
        <v>2015</v>
      </c>
      <c r="B704" s="6" t="inlineStr">
        <is>
          <t>AR</t>
        </is>
      </c>
      <c r="C704" s="6" t="inlineStr">
        <is>
          <t>CH4</t>
        </is>
      </c>
      <c r="D704" s="6" t="inlineStr">
        <is>
          <t>Natural gas and petroleum systems</t>
        </is>
      </c>
      <c r="E704" s="6" t="n">
        <v>0.00643955047758526</v>
      </c>
      <c r="F704" s="6" t="n"/>
      <c r="G704" s="6" t="n"/>
      <c r="H704" s="6" t="n"/>
      <c r="I704" s="6" t="n"/>
    </row>
    <row r="705" ht="15.75" customHeight="1" s="120">
      <c r="A705" s="6" t="n">
        <v>2015</v>
      </c>
      <c r="B705" s="6" t="inlineStr">
        <is>
          <t>AZ</t>
        </is>
      </c>
      <c r="C705" s="6" t="inlineStr">
        <is>
          <t>CH4</t>
        </is>
      </c>
      <c r="D705" s="6" t="inlineStr">
        <is>
          <t>Natural gas and petroleum systems</t>
        </is>
      </c>
      <c r="E705" s="6" t="n">
        <v>0.00230674372056541</v>
      </c>
      <c r="F705" s="6" t="n"/>
      <c r="G705" s="6" t="n"/>
      <c r="H705" s="6" t="n"/>
      <c r="I705" s="6" t="n"/>
    </row>
    <row r="706" ht="15.75" customHeight="1" s="120">
      <c r="A706" s="6" t="n">
        <v>2015</v>
      </c>
      <c r="B706" s="6" t="inlineStr">
        <is>
          <t>CA</t>
        </is>
      </c>
      <c r="C706" s="6" t="inlineStr">
        <is>
          <t>CH4</t>
        </is>
      </c>
      <c r="D706" s="6" t="inlineStr">
        <is>
          <t>Natural gas and petroleum systems</t>
        </is>
      </c>
      <c r="E706" s="6" t="n">
        <v>0.0328860349672427</v>
      </c>
      <c r="F706" s="6" t="n"/>
      <c r="G706" s="6" t="n"/>
      <c r="H706" s="6" t="n"/>
      <c r="I706" s="6" t="n"/>
    </row>
    <row r="707" ht="15.75" customHeight="1" s="120">
      <c r="A707" s="6" t="n">
        <v>2015</v>
      </c>
      <c r="B707" s="6" t="inlineStr">
        <is>
          <t>CO</t>
        </is>
      </c>
      <c r="C707" s="6" t="inlineStr">
        <is>
          <t>CH4</t>
        </is>
      </c>
      <c r="D707" s="6" t="inlineStr">
        <is>
          <t>Natural gas and petroleum systems</t>
        </is>
      </c>
      <c r="E707" s="6" t="n">
        <v>0.101700031307687</v>
      </c>
      <c r="F707" s="6" t="n"/>
      <c r="G707" s="6" t="n"/>
      <c r="H707" s="6" t="n"/>
      <c r="I707" s="6" t="n"/>
    </row>
    <row r="708" ht="15.75" customHeight="1" s="120">
      <c r="A708" s="6" t="n">
        <v>2015</v>
      </c>
      <c r="B708" s="6" t="inlineStr">
        <is>
          <t>CT</t>
        </is>
      </c>
      <c r="C708" s="6" t="inlineStr">
        <is>
          <t>CH4</t>
        </is>
      </c>
      <c r="D708" s="6" t="inlineStr">
        <is>
          <t>Natural gas and petroleum systems</t>
        </is>
      </c>
      <c r="E708" s="6" t="n">
        <v>0.0034011342301865</v>
      </c>
      <c r="F708" s="6" t="n"/>
      <c r="G708" s="6" t="n"/>
      <c r="H708" s="6" t="n"/>
      <c r="I708" s="6" t="n"/>
    </row>
    <row r="709" ht="15.75" customHeight="1" s="120">
      <c r="A709" s="6" t="n">
        <v>2015</v>
      </c>
      <c r="B709" s="6" t="inlineStr">
        <is>
          <t>DE</t>
        </is>
      </c>
      <c r="C709" s="6" t="inlineStr">
        <is>
          <t>CH4</t>
        </is>
      </c>
      <c r="D709" s="6" t="inlineStr">
        <is>
          <t>Natural gas and petroleum systems</t>
        </is>
      </c>
      <c r="E709" s="6" t="n">
        <v>0.000484701901218341</v>
      </c>
      <c r="F709" s="6" t="n"/>
      <c r="G709" s="6" t="n"/>
      <c r="H709" s="6" t="n"/>
      <c r="I709" s="6" t="n"/>
    </row>
    <row r="710" ht="15.75" customHeight="1" s="120">
      <c r="A710" s="6" t="n">
        <v>2015</v>
      </c>
      <c r="B710" s="6" t="inlineStr">
        <is>
          <t>FL</t>
        </is>
      </c>
      <c r="C710" s="6" t="inlineStr">
        <is>
          <t>CH4</t>
        </is>
      </c>
      <c r="D710" s="6" t="inlineStr">
        <is>
          <t>Natural gas and petroleum systems</t>
        </is>
      </c>
      <c r="E710" s="6" t="n">
        <v>0.00426709231003038</v>
      </c>
      <c r="F710" s="6" t="n"/>
      <c r="G710" s="6" t="n"/>
      <c r="H710" s="6" t="n"/>
      <c r="I710" s="6" t="n"/>
    </row>
    <row r="711" ht="15.75" customHeight="1" s="120">
      <c r="A711" s="6" t="n">
        <v>2015</v>
      </c>
      <c r="B711" s="6" t="inlineStr">
        <is>
          <t>GA</t>
        </is>
      </c>
      <c r="C711" s="6" t="inlineStr">
        <is>
          <t>CH4</t>
        </is>
      </c>
      <c r="D711" s="6" t="inlineStr">
        <is>
          <t>Natural gas and petroleum systems</t>
        </is>
      </c>
      <c r="E711" s="6" t="n">
        <v>0.00392037170182725</v>
      </c>
      <c r="F711" s="6" t="n"/>
      <c r="G711" s="6" t="n"/>
      <c r="H711" s="6" t="n"/>
      <c r="I711" s="6" t="n"/>
    </row>
    <row r="712" ht="15.75" customHeight="1" s="120">
      <c r="A712" s="6" t="n">
        <v>2015</v>
      </c>
      <c r="B712" s="6" t="inlineStr">
        <is>
          <t>HI</t>
        </is>
      </c>
      <c r="C712" s="6" t="inlineStr">
        <is>
          <t>CH4</t>
        </is>
      </c>
      <c r="D712" s="6" t="inlineStr">
        <is>
          <t>Natural gas and petroleum systems</t>
        </is>
      </c>
      <c r="E712" s="54" t="n">
        <v>1.99485966161083e-07</v>
      </c>
      <c r="F712" s="6" t="n"/>
      <c r="G712" s="6" t="n"/>
      <c r="H712" s="6" t="n"/>
      <c r="I712" s="6" t="n"/>
    </row>
    <row r="713" ht="15.75" customHeight="1" s="120">
      <c r="A713" s="6" t="n">
        <v>2015</v>
      </c>
      <c r="B713" s="6" t="inlineStr">
        <is>
          <t>IA</t>
        </is>
      </c>
      <c r="C713" s="6" t="inlineStr">
        <is>
          <t>CH4</t>
        </is>
      </c>
      <c r="D713" s="6" t="inlineStr">
        <is>
          <t>Natural gas and petroleum systems</t>
        </is>
      </c>
      <c r="E713" s="6" t="n">
        <v>0.00335249115222732</v>
      </c>
      <c r="F713" s="6" t="n"/>
      <c r="G713" s="6" t="n"/>
      <c r="H713" s="6" t="n"/>
      <c r="I713" s="6" t="n"/>
    </row>
    <row r="714" ht="15.75" customHeight="1" s="120">
      <c r="A714" s="6" t="n">
        <v>2015</v>
      </c>
      <c r="B714" s="6" t="inlineStr">
        <is>
          <t>ID</t>
        </is>
      </c>
      <c r="C714" s="6" t="inlineStr">
        <is>
          <t>CH4</t>
        </is>
      </c>
      <c r="D714" s="6" t="inlineStr">
        <is>
          <t>Natural gas and petroleum systems</t>
        </is>
      </c>
      <c r="E714" s="6" t="n">
        <v>0.0005046085007889409</v>
      </c>
      <c r="F714" s="6" t="n"/>
      <c r="G714" s="6" t="n"/>
      <c r="H714" s="6" t="n"/>
      <c r="I714" s="6" t="n"/>
    </row>
    <row r="715" ht="15.75" customHeight="1" s="120">
      <c r="A715" s="6" t="n">
        <v>2015</v>
      </c>
      <c r="B715" s="6" t="inlineStr">
        <is>
          <t>IL</t>
        </is>
      </c>
      <c r="C715" s="6" t="inlineStr">
        <is>
          <t>CH4</t>
        </is>
      </c>
      <c r="D715" s="6" t="inlineStr">
        <is>
          <t>Natural gas and petroleum systems</t>
        </is>
      </c>
      <c r="E715" s="6" t="n">
        <v>0.0101740432559958</v>
      </c>
      <c r="F715" s="6" t="n"/>
      <c r="G715" s="6" t="n"/>
      <c r="H715" s="6" t="n"/>
      <c r="I715" s="6" t="n"/>
    </row>
    <row r="716" ht="15.75" customHeight="1" s="120">
      <c r="A716" s="6" t="n">
        <v>2015</v>
      </c>
      <c r="B716" s="6" t="inlineStr">
        <is>
          <t>IN</t>
        </is>
      </c>
      <c r="C716" s="6" t="inlineStr">
        <is>
          <t>CH4</t>
        </is>
      </c>
      <c r="D716" s="6" t="inlineStr">
        <is>
          <t>Natural gas and petroleum systems</t>
        </is>
      </c>
      <c r="E716" s="6" t="n">
        <v>0.0159656353174596</v>
      </c>
      <c r="F716" s="6" t="n"/>
      <c r="G716" s="6" t="n"/>
      <c r="H716" s="6" t="n"/>
      <c r="I716" s="6" t="n"/>
    </row>
    <row r="717" ht="15.75" customHeight="1" s="120">
      <c r="A717" s="6" t="n">
        <v>2015</v>
      </c>
      <c r="B717" s="6" t="inlineStr">
        <is>
          <t>KS</t>
        </is>
      </c>
      <c r="C717" s="6" t="inlineStr">
        <is>
          <t>CH4</t>
        </is>
      </c>
      <c r="D717" s="6" t="inlineStr">
        <is>
          <t>Natural gas and petroleum systems</t>
        </is>
      </c>
      <c r="E717" s="6" t="n">
        <v>0.009817883811814931</v>
      </c>
      <c r="F717" s="6" t="n"/>
      <c r="G717" s="6" t="n"/>
      <c r="H717" s="6" t="n"/>
      <c r="I717" s="6" t="n"/>
    </row>
    <row r="718" ht="15.75" customHeight="1" s="120">
      <c r="A718" s="6" t="n">
        <v>2015</v>
      </c>
      <c r="B718" s="6" t="inlineStr">
        <is>
          <t>KY</t>
        </is>
      </c>
      <c r="C718" s="6" t="inlineStr">
        <is>
          <t>CH4</t>
        </is>
      </c>
      <c r="D718" s="6" t="inlineStr">
        <is>
          <t>Natural gas and petroleum systems</t>
        </is>
      </c>
      <c r="E718" s="6" t="n">
        <v>0.00304981144574649</v>
      </c>
      <c r="F718" s="6" t="n"/>
      <c r="G718" s="6" t="n"/>
      <c r="H718" s="6" t="n"/>
      <c r="I718" s="6" t="n"/>
    </row>
    <row r="719" ht="15.75" customHeight="1" s="120">
      <c r="A719" s="6" t="n">
        <v>2015</v>
      </c>
      <c r="B719" s="6" t="inlineStr">
        <is>
          <t>LA</t>
        </is>
      </c>
      <c r="C719" s="6" t="inlineStr">
        <is>
          <t>CH4</t>
        </is>
      </c>
      <c r="D719" s="6" t="inlineStr">
        <is>
          <t>Natural gas and petroleum systems</t>
        </is>
      </c>
      <c r="E719" s="6" t="n">
        <v>0.0377413831659678</v>
      </c>
      <c r="F719" s="6" t="n"/>
      <c r="G719" s="6" t="n"/>
      <c r="H719" s="6" t="n"/>
      <c r="I719" s="6" t="n"/>
    </row>
    <row r="720" ht="15.75" customHeight="1" s="120">
      <c r="A720" s="6" t="n">
        <v>2015</v>
      </c>
      <c r="B720" s="6" t="inlineStr">
        <is>
          <t>MA</t>
        </is>
      </c>
      <c r="C720" s="6" t="inlineStr">
        <is>
          <t>CH4</t>
        </is>
      </c>
      <c r="D720" s="6" t="inlineStr">
        <is>
          <t>Natural gas and petroleum systems</t>
        </is>
      </c>
      <c r="E720" s="6" t="n">
        <v>0.00845792148517277</v>
      </c>
      <c r="F720" s="6" t="n"/>
      <c r="G720" s="6" t="n"/>
      <c r="H720" s="6" t="n"/>
      <c r="I720" s="6" t="n"/>
    </row>
    <row r="721" ht="15.75" customHeight="1" s="120">
      <c r="A721" s="6" t="n">
        <v>2015</v>
      </c>
      <c r="B721" s="6" t="inlineStr">
        <is>
          <t>MD</t>
        </is>
      </c>
      <c r="C721" s="6" t="inlineStr">
        <is>
          <t>CH4</t>
        </is>
      </c>
      <c r="D721" s="6" t="inlineStr">
        <is>
          <t>Natural gas and petroleum systems</t>
        </is>
      </c>
      <c r="E721" s="6" t="n">
        <v>0.00341194146989712</v>
      </c>
      <c r="F721" s="6" t="n"/>
      <c r="G721" s="6" t="n"/>
      <c r="H721" s="6" t="n"/>
      <c r="I721" s="6" t="n"/>
    </row>
    <row r="722" ht="15.75" customHeight="1" s="120">
      <c r="A722" s="6" t="n">
        <v>2015</v>
      </c>
      <c r="B722" s="6" t="inlineStr">
        <is>
          <t>ME</t>
        </is>
      </c>
      <c r="C722" s="6" t="inlineStr">
        <is>
          <t>CH4</t>
        </is>
      </c>
      <c r="D722" s="6" t="inlineStr">
        <is>
          <t>Natural gas and petroleum systems</t>
        </is>
      </c>
      <c r="E722" s="54" t="n">
        <v>1.78627433558977e-05</v>
      </c>
      <c r="F722" s="6" t="n"/>
      <c r="G722" s="6" t="n"/>
      <c r="H722" s="6" t="n"/>
      <c r="I722" s="6" t="n"/>
    </row>
    <row r="723" ht="15.75" customHeight="1" s="120">
      <c r="A723" s="6" t="n">
        <v>2015</v>
      </c>
      <c r="B723" s="6" t="inlineStr">
        <is>
          <t>MI</t>
        </is>
      </c>
      <c r="C723" s="6" t="inlineStr">
        <is>
          <t>CH4</t>
        </is>
      </c>
      <c r="D723" s="6" t="inlineStr">
        <is>
          <t>Natural gas and petroleum systems</t>
        </is>
      </c>
      <c r="E723" s="6" t="n">
        <v>0.0201922015984963</v>
      </c>
      <c r="F723" s="6" t="n"/>
      <c r="G723" s="6" t="n"/>
      <c r="H723" s="6" t="n"/>
      <c r="I723" s="6" t="n"/>
    </row>
    <row r="724" ht="15.75" customHeight="1" s="120">
      <c r="A724" s="6" t="n">
        <v>2015</v>
      </c>
      <c r="B724" s="6" t="inlineStr">
        <is>
          <t>MN</t>
        </is>
      </c>
      <c r="C724" s="6" t="inlineStr">
        <is>
          <t>CH4</t>
        </is>
      </c>
      <c r="D724" s="6" t="inlineStr">
        <is>
          <t>Natural gas and petroleum systems</t>
        </is>
      </c>
      <c r="E724" s="6" t="n">
        <v>0.00239663139696684</v>
      </c>
      <c r="F724" s="6" t="n"/>
      <c r="G724" s="6" t="n"/>
      <c r="H724" s="6" t="n"/>
      <c r="I724" s="6" t="n"/>
    </row>
    <row r="725" ht="15.75" customHeight="1" s="120">
      <c r="A725" s="6" t="n">
        <v>2015</v>
      </c>
      <c r="B725" s="6" t="inlineStr">
        <is>
          <t>MO</t>
        </is>
      </c>
      <c r="C725" s="6" t="inlineStr">
        <is>
          <t>CH4</t>
        </is>
      </c>
      <c r="D725" s="6" t="inlineStr">
        <is>
          <t>Natural gas and petroleum systems</t>
        </is>
      </c>
      <c r="E725" s="6" t="n">
        <v>0.00358317742344676</v>
      </c>
      <c r="F725" s="6" t="n"/>
      <c r="G725" s="6" t="n"/>
      <c r="H725" s="6" t="n"/>
      <c r="I725" s="6" t="n"/>
    </row>
    <row r="726" ht="15.75" customHeight="1" s="120">
      <c r="A726" s="6" t="n">
        <v>2015</v>
      </c>
      <c r="B726" s="6" t="inlineStr">
        <is>
          <t>MS</t>
        </is>
      </c>
      <c r="C726" s="6" t="inlineStr">
        <is>
          <t>CH4</t>
        </is>
      </c>
      <c r="D726" s="6" t="inlineStr">
        <is>
          <t>Natural gas and petroleum systems</t>
        </is>
      </c>
      <c r="E726" s="6" t="n">
        <v>0.00728949368407558</v>
      </c>
      <c r="F726" s="6" t="n"/>
      <c r="G726" s="6" t="n"/>
      <c r="H726" s="6" t="n"/>
      <c r="I726" s="6" t="n"/>
    </row>
    <row r="727" ht="15.75" customHeight="1" s="120">
      <c r="A727" s="6" t="n">
        <v>2015</v>
      </c>
      <c r="B727" s="6" t="inlineStr">
        <is>
          <t>MT</t>
        </is>
      </c>
      <c r="C727" s="6" t="inlineStr">
        <is>
          <t>CH4</t>
        </is>
      </c>
      <c r="D727" s="6" t="inlineStr">
        <is>
          <t>Natural gas and petroleum systems</t>
        </is>
      </c>
      <c r="E727" s="6" t="n">
        <v>0.000619872891938333</v>
      </c>
      <c r="F727" s="6" t="n"/>
      <c r="G727" s="6" t="n"/>
      <c r="H727" s="6" t="n"/>
      <c r="I727" s="6" t="n"/>
    </row>
    <row r="728" ht="15.75" customHeight="1" s="120">
      <c r="A728" s="6" t="n">
        <v>2015</v>
      </c>
      <c r="B728" s="6" t="inlineStr">
        <is>
          <t>NC</t>
        </is>
      </c>
      <c r="C728" s="6" t="inlineStr">
        <is>
          <t>CH4</t>
        </is>
      </c>
      <c r="D728" s="6" t="inlineStr">
        <is>
          <t>Natural gas and petroleum systems</t>
        </is>
      </c>
      <c r="E728" s="6" t="n">
        <v>0.0029481820953719</v>
      </c>
      <c r="F728" s="6" t="n"/>
      <c r="G728" s="6" t="n"/>
      <c r="H728" s="6" t="n"/>
      <c r="I728" s="6" t="n"/>
    </row>
    <row r="729" ht="15.75" customHeight="1" s="120">
      <c r="A729" s="6" t="n">
        <v>2015</v>
      </c>
      <c r="B729" s="6" t="inlineStr">
        <is>
          <t>ND</t>
        </is>
      </c>
      <c r="C729" s="6" t="inlineStr">
        <is>
          <t>CH4</t>
        </is>
      </c>
      <c r="D729" s="6" t="inlineStr">
        <is>
          <t>Natural gas and petroleum systems</t>
        </is>
      </c>
      <c r="E729" s="6" t="n">
        <v>0.00383294435234181</v>
      </c>
      <c r="F729" s="6" t="n"/>
      <c r="G729" s="6" t="n"/>
      <c r="H729" s="6" t="n"/>
      <c r="I729" s="6" t="n"/>
    </row>
    <row r="730" ht="15.75" customHeight="1" s="120">
      <c r="A730" s="6" t="n">
        <v>2015</v>
      </c>
      <c r="B730" s="6" t="inlineStr">
        <is>
          <t>NE</t>
        </is>
      </c>
      <c r="C730" s="6" t="inlineStr">
        <is>
          <t>CH4</t>
        </is>
      </c>
      <c r="D730" s="6" t="inlineStr">
        <is>
          <t>Natural gas and petroleum systems</t>
        </is>
      </c>
      <c r="E730" s="6" t="n">
        <v>0.0018943852299877</v>
      </c>
      <c r="F730" s="6" t="n"/>
      <c r="G730" s="6" t="n"/>
      <c r="H730" s="6" t="n"/>
      <c r="I730" s="6" t="n"/>
    </row>
    <row r="731" ht="15.75" customHeight="1" s="120">
      <c r="A731" s="6" t="n">
        <v>2015</v>
      </c>
      <c r="B731" s="6" t="inlineStr">
        <is>
          <t>NJ</t>
        </is>
      </c>
      <c r="C731" s="6" t="inlineStr">
        <is>
          <t>CH4</t>
        </is>
      </c>
      <c r="D731" s="6" t="inlineStr">
        <is>
          <t>Natural gas and petroleum systems</t>
        </is>
      </c>
      <c r="E731" s="6" t="n">
        <v>0.0135763394044414</v>
      </c>
      <c r="F731" s="6" t="n"/>
      <c r="G731" s="6" t="n"/>
      <c r="H731" s="6" t="n"/>
      <c r="I731" s="6" t="n"/>
    </row>
    <row r="732" ht="15.75" customHeight="1" s="120">
      <c r="A732" s="6" t="n">
        <v>2015</v>
      </c>
      <c r="B732" s="6" t="inlineStr">
        <is>
          <t>NM</t>
        </is>
      </c>
      <c r="C732" s="6" t="inlineStr">
        <is>
          <t>CH4</t>
        </is>
      </c>
      <c r="D732" s="6" t="inlineStr">
        <is>
          <t>Natural gas and petroleum systems</t>
        </is>
      </c>
      <c r="E732" s="6" t="n">
        <v>0.0240064766822213</v>
      </c>
      <c r="F732" s="6" t="n"/>
      <c r="G732" s="6" t="n"/>
      <c r="H732" s="6" t="n"/>
      <c r="I732" s="6" t="n"/>
    </row>
    <row r="733" ht="15.75" customHeight="1" s="120">
      <c r="A733" s="6" t="n">
        <v>2015</v>
      </c>
      <c r="B733" s="6" t="inlineStr">
        <is>
          <t>NV</t>
        </is>
      </c>
      <c r="C733" s="6" t="inlineStr">
        <is>
          <t>CH4</t>
        </is>
      </c>
      <c r="D733" s="6" t="inlineStr">
        <is>
          <t>Natural gas and petroleum systems</t>
        </is>
      </c>
      <c r="E733" s="6" t="n">
        <v>0.00212356310732265</v>
      </c>
      <c r="F733" s="6" t="n"/>
      <c r="G733" s="6" t="n"/>
      <c r="H733" s="6" t="n"/>
      <c r="I733" s="6" t="n"/>
    </row>
    <row r="734" ht="15.75" customHeight="1" s="120">
      <c r="A734" s="6" t="n">
        <v>2015</v>
      </c>
      <c r="B734" s="6" t="inlineStr">
        <is>
          <t>NY</t>
        </is>
      </c>
      <c r="C734" s="6" t="inlineStr">
        <is>
          <t>CH4</t>
        </is>
      </c>
      <c r="D734" s="6" t="inlineStr">
        <is>
          <t>Natural gas and petroleum systems</t>
        </is>
      </c>
      <c r="E734" s="6" t="n">
        <v>0.0188734582520987</v>
      </c>
      <c r="F734" s="6" t="n"/>
      <c r="G734" s="6" t="n"/>
      <c r="H734" s="6" t="n"/>
      <c r="I734" s="6" t="n"/>
    </row>
    <row r="735" ht="15.75" customHeight="1" s="120">
      <c r="A735" s="6" t="n">
        <v>2015</v>
      </c>
      <c r="B735" s="6" t="inlineStr">
        <is>
          <t>OH</t>
        </is>
      </c>
      <c r="C735" s="6" t="inlineStr">
        <is>
          <t>CH4</t>
        </is>
      </c>
      <c r="D735" s="6" t="inlineStr">
        <is>
          <t>Natural gas and petroleum systems</t>
        </is>
      </c>
      <c r="E735" s="6" t="n">
        <v>0.0187609096698921</v>
      </c>
      <c r="F735" s="6" t="n"/>
      <c r="G735" s="6" t="n"/>
      <c r="H735" s="6" t="n"/>
      <c r="I735" s="6" t="n"/>
    </row>
    <row r="736" ht="15.75" customHeight="1" s="120">
      <c r="A736" s="6" t="n">
        <v>2015</v>
      </c>
      <c r="B736" s="6" t="inlineStr">
        <is>
          <t>OK</t>
        </is>
      </c>
      <c r="C736" s="6" t="inlineStr">
        <is>
          <t>CH4</t>
        </is>
      </c>
      <c r="D736" s="6" t="inlineStr">
        <is>
          <t>Natural gas and petroleum systems</t>
        </is>
      </c>
      <c r="E736" s="6" t="n">
        <v>0.155337163932085</v>
      </c>
      <c r="F736" s="6" t="n"/>
      <c r="G736" s="6" t="n"/>
      <c r="H736" s="6" t="n"/>
      <c r="I736" s="6" t="n"/>
    </row>
    <row r="737" ht="15.75" customHeight="1" s="120">
      <c r="A737" s="6" t="n">
        <v>2015</v>
      </c>
      <c r="B737" s="6" t="inlineStr">
        <is>
          <t>OR</t>
        </is>
      </c>
      <c r="C737" s="6" t="inlineStr">
        <is>
          <t>CH4</t>
        </is>
      </c>
      <c r="D737" s="6" t="inlineStr">
        <is>
          <t>Natural gas and petroleum systems</t>
        </is>
      </c>
      <c r="E737" s="6" t="n">
        <v>0.0009806030145720411</v>
      </c>
      <c r="F737" s="6" t="n"/>
      <c r="G737" s="6" t="n"/>
      <c r="H737" s="6" t="n"/>
      <c r="I737" s="6" t="n"/>
    </row>
    <row r="738" ht="15.75" customHeight="1" s="120">
      <c r="A738" s="6" t="n">
        <v>2015</v>
      </c>
      <c r="B738" s="6" t="inlineStr">
        <is>
          <t>PA</t>
        </is>
      </c>
      <c r="C738" s="6" t="inlineStr">
        <is>
          <t>CH4</t>
        </is>
      </c>
      <c r="D738" s="6" t="inlineStr">
        <is>
          <t>Natural gas and petroleum systems</t>
        </is>
      </c>
      <c r="E738" s="6" t="n">
        <v>0.0482377539737185</v>
      </c>
      <c r="F738" s="6" t="n"/>
      <c r="G738" s="6" t="n"/>
      <c r="H738" s="6" t="n"/>
      <c r="I738" s="6" t="n"/>
    </row>
    <row r="739" ht="15.75" customHeight="1" s="120">
      <c r="A739" s="6" t="n">
        <v>2015</v>
      </c>
      <c r="B739" s="6" t="inlineStr">
        <is>
          <t>RI</t>
        </is>
      </c>
      <c r="C739" s="6" t="inlineStr">
        <is>
          <t>CH4</t>
        </is>
      </c>
      <c r="D739" s="6" t="inlineStr">
        <is>
          <t>Natural gas and petroleum systems</t>
        </is>
      </c>
      <c r="E739" s="6" t="n">
        <v>0.00226436170214066</v>
      </c>
      <c r="F739" s="6" t="n"/>
      <c r="G739" s="6" t="n"/>
      <c r="H739" s="6" t="n"/>
      <c r="I739" s="6" t="n"/>
    </row>
    <row r="740" ht="15.75" customHeight="1" s="120">
      <c r="A740" s="6" t="n">
        <v>2015</v>
      </c>
      <c r="B740" s="6" t="inlineStr">
        <is>
          <t>SC</t>
        </is>
      </c>
      <c r="C740" s="6" t="inlineStr">
        <is>
          <t>CH4</t>
        </is>
      </c>
      <c r="D740" s="6" t="inlineStr">
        <is>
          <t>Natural gas and petroleum systems</t>
        </is>
      </c>
      <c r="E740" s="6" t="n">
        <v>0.000755558346465792</v>
      </c>
      <c r="F740" s="6" t="n"/>
      <c r="G740" s="6" t="n"/>
      <c r="H740" s="6" t="n"/>
      <c r="I740" s="6" t="n"/>
    </row>
    <row r="741" ht="15.75" customHeight="1" s="120">
      <c r="A741" s="6" t="n">
        <v>2015</v>
      </c>
      <c r="B741" s="6" t="inlineStr">
        <is>
          <t>TN</t>
        </is>
      </c>
      <c r="C741" s="6" t="inlineStr">
        <is>
          <t>CH4</t>
        </is>
      </c>
      <c r="D741" s="6" t="inlineStr">
        <is>
          <t>Natural gas and petroleum systems</t>
        </is>
      </c>
      <c r="E741" s="6" t="n">
        <v>0.00331897750991226</v>
      </c>
      <c r="F741" s="6" t="n"/>
      <c r="G741" s="6" t="n"/>
      <c r="H741" s="6" t="n"/>
      <c r="I741" s="6" t="n"/>
    </row>
    <row r="742" ht="15.75" customHeight="1" s="120">
      <c r="A742" s="6" t="n">
        <v>2015</v>
      </c>
      <c r="B742" s="6" t="inlineStr">
        <is>
          <t>TX</t>
        </is>
      </c>
      <c r="C742" s="6" t="inlineStr">
        <is>
          <t>CH4</t>
        </is>
      </c>
      <c r="D742" s="6" t="inlineStr">
        <is>
          <t>Natural gas and petroleum systems</t>
        </is>
      </c>
      <c r="E742" s="6" t="n">
        <v>0.386480802435729</v>
      </c>
      <c r="F742" s="6" t="n"/>
      <c r="G742" s="6" t="n"/>
      <c r="H742" s="6" t="n"/>
      <c r="I742" s="6" t="n"/>
    </row>
    <row r="743" ht="15.75" customHeight="1" s="120">
      <c r="A743" s="6" t="n">
        <v>2015</v>
      </c>
      <c r="B743" s="6" t="inlineStr">
        <is>
          <t>UT</t>
        </is>
      </c>
      <c r="C743" s="6" t="inlineStr">
        <is>
          <t>CH4</t>
        </is>
      </c>
      <c r="D743" s="6" t="inlineStr">
        <is>
          <t>Natural gas and petroleum systems</t>
        </is>
      </c>
      <c r="E743" s="6" t="n">
        <v>0.00644018393302167</v>
      </c>
      <c r="F743" s="6" t="n"/>
      <c r="G743" s="6" t="n"/>
      <c r="H743" s="6" t="n"/>
      <c r="I743" s="6" t="n"/>
    </row>
    <row r="744" ht="15.75" customHeight="1" s="120">
      <c r="A744" s="6" t="n">
        <v>2015</v>
      </c>
      <c r="B744" s="6" t="inlineStr">
        <is>
          <t>VA</t>
        </is>
      </c>
      <c r="C744" s="6" t="inlineStr">
        <is>
          <t>CH4</t>
        </is>
      </c>
      <c r="D744" s="6" t="inlineStr">
        <is>
          <t>Natural gas and petroleum systems</t>
        </is>
      </c>
      <c r="E744" s="6" t="n">
        <v>0.00412550627060911</v>
      </c>
      <c r="F744" s="6" t="n"/>
      <c r="G744" s="6" t="n"/>
      <c r="H744" s="6" t="n"/>
      <c r="I744" s="6" t="n"/>
    </row>
    <row r="745" ht="15.75" customHeight="1" s="120">
      <c r="A745" s="6" t="n">
        <v>2015</v>
      </c>
      <c r="B745" s="6" t="inlineStr">
        <is>
          <t>VT</t>
        </is>
      </c>
      <c r="C745" s="6" t="inlineStr">
        <is>
          <t>CH4</t>
        </is>
      </c>
      <c r="D745" s="6" t="inlineStr">
        <is>
          <t>Natural gas and petroleum systems</t>
        </is>
      </c>
      <c r="E745" s="54" t="n">
        <v>5.09914127538068e-05</v>
      </c>
      <c r="F745" s="6" t="n"/>
      <c r="G745" s="6" t="n"/>
      <c r="H745" s="6" t="n"/>
      <c r="I745" s="6" t="n"/>
    </row>
    <row r="746" ht="15.75" customHeight="1" s="120">
      <c r="A746" s="6" t="n">
        <v>2015</v>
      </c>
      <c r="B746" s="6" t="inlineStr">
        <is>
          <t>WA</t>
        </is>
      </c>
      <c r="C746" s="6" t="inlineStr">
        <is>
          <t>CH4</t>
        </is>
      </c>
      <c r="D746" s="6" t="inlineStr">
        <is>
          <t>Natural gas and petroleum systems</t>
        </is>
      </c>
      <c r="E746" s="6" t="n">
        <v>0.00141463548038546</v>
      </c>
      <c r="F746" s="6" t="n"/>
      <c r="G746" s="6" t="n"/>
      <c r="H746" s="6" t="n"/>
      <c r="I746" s="6" t="n"/>
    </row>
    <row r="747" ht="15.75" customHeight="1" s="120">
      <c r="A747" s="6" t="n">
        <v>2015</v>
      </c>
      <c r="B747" s="6" t="inlineStr">
        <is>
          <t>WI</t>
        </is>
      </c>
      <c r="C747" s="6" t="inlineStr">
        <is>
          <t>CH4</t>
        </is>
      </c>
      <c r="D747" s="6" t="inlineStr">
        <is>
          <t>Natural gas and petroleum systems</t>
        </is>
      </c>
      <c r="E747" s="6" t="n">
        <v>0.00206153697086173</v>
      </c>
      <c r="F747" s="6" t="n"/>
      <c r="G747" s="6" t="n"/>
      <c r="H747" s="6" t="n"/>
      <c r="I747" s="6" t="n"/>
    </row>
    <row r="748" ht="15.75" customHeight="1" s="120">
      <c r="A748" s="6" t="n">
        <v>2015</v>
      </c>
      <c r="B748" s="6" t="inlineStr">
        <is>
          <t>WV</t>
        </is>
      </c>
      <c r="C748" s="6" t="inlineStr">
        <is>
          <t>CH4</t>
        </is>
      </c>
      <c r="D748" s="6" t="inlineStr">
        <is>
          <t>Natural gas and petroleum systems</t>
        </is>
      </c>
      <c r="E748" s="6" t="n">
        <v>0.00553159185247998</v>
      </c>
      <c r="F748" s="6" t="n"/>
      <c r="G748" s="6" t="n"/>
      <c r="H748" s="6" t="n"/>
      <c r="I748" s="6" t="n"/>
    </row>
    <row r="749" ht="15.75" customHeight="1" s="120">
      <c r="A749" s="6" t="n">
        <v>2015</v>
      </c>
      <c r="B749" s="6" t="inlineStr">
        <is>
          <t>WY</t>
        </is>
      </c>
      <c r="C749" s="6" t="inlineStr">
        <is>
          <t>CH4</t>
        </is>
      </c>
      <c r="D749" s="6" t="inlineStr">
        <is>
          <t>Natural gas and petroleum systems</t>
        </is>
      </c>
      <c r="E749" s="6" t="n">
        <v>0.00432359933476085</v>
      </c>
      <c r="F749" s="6" t="n"/>
      <c r="G749" s="6" t="n"/>
      <c r="H749" s="6" t="n"/>
      <c r="I749" s="6" t="n"/>
    </row>
    <row r="750" ht="15.75" customHeight="1" s="120">
      <c r="A750" s="6" t="n">
        <v>2015</v>
      </c>
      <c r="B750" s="6" t="inlineStr">
        <is>
          <t>AK</t>
        </is>
      </c>
      <c r="C750" s="6" t="inlineStr">
        <is>
          <t>CO2</t>
        </is>
      </c>
      <c r="D750" s="6" t="inlineStr">
        <is>
          <t>Natural gas and petroleum systems</t>
        </is>
      </c>
      <c r="E750" s="6" t="n">
        <v>0.08115576807262739</v>
      </c>
      <c r="F750" s="6" t="n"/>
      <c r="G750" s="6" t="n"/>
      <c r="H750" s="6" t="n"/>
      <c r="I750" s="6" t="n"/>
    </row>
    <row r="751" ht="15.75" customHeight="1" s="120">
      <c r="A751" s="6" t="n">
        <v>2015</v>
      </c>
      <c r="B751" s="6" t="inlineStr">
        <is>
          <t>AL</t>
        </is>
      </c>
      <c r="C751" s="6" t="inlineStr">
        <is>
          <t>CO2</t>
        </is>
      </c>
      <c r="D751" s="6" t="inlineStr">
        <is>
          <t>Natural gas and petroleum systems</t>
        </is>
      </c>
      <c r="E751" s="6" t="n">
        <v>0.0125025819533156</v>
      </c>
      <c r="F751" s="6" t="n"/>
      <c r="G751" s="6" t="n"/>
      <c r="H751" s="6" t="n"/>
      <c r="I751" s="6" t="n"/>
    </row>
    <row r="752" ht="15.75" customHeight="1" s="120">
      <c r="A752" s="6" t="n">
        <v>2015</v>
      </c>
      <c r="B752" s="6" t="inlineStr">
        <is>
          <t>AR</t>
        </is>
      </c>
      <c r="C752" s="6" t="inlineStr">
        <is>
          <t>CO2</t>
        </is>
      </c>
      <c r="D752" s="6" t="inlineStr">
        <is>
          <t>Natural gas and petroleum systems</t>
        </is>
      </c>
      <c r="E752" s="6" t="n">
        <v>0.0138625753085174</v>
      </c>
      <c r="F752" s="6" t="n"/>
      <c r="G752" s="6" t="n"/>
      <c r="H752" s="6" t="n"/>
      <c r="I752" s="6" t="n"/>
    </row>
    <row r="753" ht="15.75" customHeight="1" s="120">
      <c r="A753" s="6" t="n">
        <v>2015</v>
      </c>
      <c r="B753" s="6" t="inlineStr">
        <is>
          <t>AZ</t>
        </is>
      </c>
      <c r="C753" s="6" t="inlineStr">
        <is>
          <t>CO2</t>
        </is>
      </c>
      <c r="D753" s="6" t="inlineStr">
        <is>
          <t>Natural gas and petroleum systems</t>
        </is>
      </c>
      <c r="E753" s="6" t="n">
        <v>0.00415936121072271</v>
      </c>
      <c r="F753" s="6" t="n"/>
      <c r="G753" s="6" t="n"/>
      <c r="H753" s="6" t="n"/>
      <c r="I753" s="6" t="n"/>
    </row>
    <row r="754" ht="15.75" customHeight="1" s="120">
      <c r="A754" s="6" t="n">
        <v>2015</v>
      </c>
      <c r="B754" s="6" t="inlineStr">
        <is>
          <t>CA</t>
        </is>
      </c>
      <c r="C754" s="6" t="inlineStr">
        <is>
          <t>CO2</t>
        </is>
      </c>
      <c r="D754" s="6" t="inlineStr">
        <is>
          <t>Natural gas and petroleum systems</t>
        </is>
      </c>
      <c r="E754" s="6" t="n">
        <v>0.0797083414020502</v>
      </c>
      <c r="F754" s="6" t="n"/>
      <c r="G754" s="6" t="n"/>
      <c r="H754" s="6" t="n"/>
      <c r="I754" s="6" t="n"/>
    </row>
    <row r="755" ht="15.75" customHeight="1" s="120">
      <c r="A755" s="6" t="n">
        <v>2015</v>
      </c>
      <c r="B755" s="6" t="inlineStr">
        <is>
          <t>CO</t>
        </is>
      </c>
      <c r="C755" s="6" t="inlineStr">
        <is>
          <t>CO2</t>
        </is>
      </c>
      <c r="D755" s="6" t="inlineStr">
        <is>
          <t>Natural gas and petroleum systems</t>
        </is>
      </c>
      <c r="E755" s="6" t="n">
        <v>0.0785052060579145</v>
      </c>
      <c r="F755" s="6" t="n"/>
      <c r="G755" s="6" t="n"/>
      <c r="H755" s="6" t="n"/>
      <c r="I755" s="6" t="n"/>
    </row>
    <row r="756" ht="15.75" customHeight="1" s="120">
      <c r="A756" s="6" t="n">
        <v>2015</v>
      </c>
      <c r="B756" s="6" t="inlineStr">
        <is>
          <t>CT</t>
        </is>
      </c>
      <c r="C756" s="6" t="inlineStr">
        <is>
          <t>CO2</t>
        </is>
      </c>
      <c r="D756" s="6" t="inlineStr">
        <is>
          <t>Natural gas and petroleum systems</t>
        </is>
      </c>
      <c r="E756" s="6" t="n">
        <v>0.00107834651345029</v>
      </c>
      <c r="F756" s="6" t="n"/>
      <c r="G756" s="6" t="n"/>
      <c r="H756" s="6" t="n"/>
      <c r="I756" s="6" t="n"/>
    </row>
    <row r="757" ht="15.75" customHeight="1" s="120">
      <c r="A757" s="6" t="n">
        <v>2015</v>
      </c>
      <c r="B757" s="6" t="inlineStr">
        <is>
          <t>DE</t>
        </is>
      </c>
      <c r="C757" s="6" t="inlineStr">
        <is>
          <t>CO2</t>
        </is>
      </c>
      <c r="D757" s="6" t="inlineStr">
        <is>
          <t>Natural gas and petroleum systems</t>
        </is>
      </c>
      <c r="E757" s="54" t="n">
        <v>2.41540814647439e-07</v>
      </c>
      <c r="F757" s="6" t="n"/>
      <c r="G757" s="6" t="n"/>
      <c r="H757" s="6" t="n"/>
      <c r="I757" s="6" t="n"/>
    </row>
    <row r="758" ht="15.75" customHeight="1" s="120">
      <c r="A758" s="6" t="n">
        <v>2015</v>
      </c>
      <c r="B758" s="6" t="inlineStr">
        <is>
          <t>FL</t>
        </is>
      </c>
      <c r="C758" s="6" t="inlineStr">
        <is>
          <t>CO2</t>
        </is>
      </c>
      <c r="D758" s="6" t="inlineStr">
        <is>
          <t>Natural gas and petroleum systems</t>
        </is>
      </c>
      <c r="E758" s="6" t="n">
        <v>0.00489967453986404</v>
      </c>
      <c r="F758" s="6" t="n"/>
      <c r="G758" s="6" t="n"/>
      <c r="H758" s="6" t="n"/>
      <c r="I758" s="6" t="n"/>
    </row>
    <row r="759" ht="15.75" customHeight="1" s="120">
      <c r="A759" s="6" t="n">
        <v>2015</v>
      </c>
      <c r="B759" s="6" t="inlineStr">
        <is>
          <t>GA</t>
        </is>
      </c>
      <c r="C759" s="6" t="inlineStr">
        <is>
          <t>CO2</t>
        </is>
      </c>
      <c r="D759" s="6" t="inlineStr">
        <is>
          <t>Natural gas and petroleum systems</t>
        </is>
      </c>
      <c r="E759" s="6" t="n">
        <v>0.0021140700512511</v>
      </c>
      <c r="F759" s="6" t="n"/>
      <c r="G759" s="6" t="n"/>
      <c r="H759" s="6" t="n"/>
      <c r="I759" s="6" t="n"/>
    </row>
    <row r="760" ht="15.75" customHeight="1" s="120">
      <c r="A760" s="6" t="n">
        <v>2015</v>
      </c>
      <c r="B760" s="6" t="inlineStr">
        <is>
          <t>HI</t>
        </is>
      </c>
      <c r="C760" s="6" t="inlineStr">
        <is>
          <t>CO2</t>
        </is>
      </c>
      <c r="D760" s="6" t="inlineStr">
        <is>
          <t>Natural gas and petroleum systems</t>
        </is>
      </c>
      <c r="E760" s="6" t="n">
        <v>0.000134312911511866</v>
      </c>
      <c r="F760" s="6" t="n"/>
      <c r="G760" s="6" t="n"/>
      <c r="H760" s="6" t="n"/>
      <c r="I760" s="6" t="n"/>
    </row>
    <row r="761" ht="15.75" customHeight="1" s="120">
      <c r="A761" s="6" t="n">
        <v>2015</v>
      </c>
      <c r="B761" s="6" t="inlineStr">
        <is>
          <t>IA</t>
        </is>
      </c>
      <c r="C761" s="6" t="inlineStr">
        <is>
          <t>CO2</t>
        </is>
      </c>
      <c r="D761" s="6" t="inlineStr">
        <is>
          <t>Natural gas and petroleum systems</t>
        </is>
      </c>
      <c r="E761" s="6" t="n">
        <v>0.00273035651633022</v>
      </c>
      <c r="F761" s="6" t="n"/>
      <c r="G761" s="6" t="n"/>
      <c r="H761" s="6" t="n"/>
      <c r="I761" s="6" t="n"/>
    </row>
    <row r="762" ht="15.75" customHeight="1" s="120">
      <c r="A762" s="6" t="n">
        <v>2015</v>
      </c>
      <c r="B762" s="6" t="inlineStr">
        <is>
          <t>ID</t>
        </is>
      </c>
      <c r="C762" s="6" t="inlineStr">
        <is>
          <t>CO2</t>
        </is>
      </c>
      <c r="D762" s="6" t="inlineStr">
        <is>
          <t>Natural gas and petroleum systems</t>
        </is>
      </c>
      <c r="E762" s="6" t="n">
        <v>0.00127613310733792</v>
      </c>
      <c r="F762" s="6" t="n"/>
      <c r="G762" s="6" t="n"/>
      <c r="H762" s="6" t="n"/>
      <c r="I762" s="6" t="n"/>
    </row>
    <row r="763" ht="15.75" customHeight="1" s="120">
      <c r="A763" s="6" t="n">
        <v>2015</v>
      </c>
      <c r="B763" s="6" t="inlineStr">
        <is>
          <t>IL</t>
        </is>
      </c>
      <c r="C763" s="6" t="inlineStr">
        <is>
          <t>CO2</t>
        </is>
      </c>
      <c r="D763" s="6" t="inlineStr">
        <is>
          <t>Natural gas and petroleum systems</t>
        </is>
      </c>
      <c r="E763" s="6" t="n">
        <v>0.00627815434063722</v>
      </c>
      <c r="F763" s="6" t="n"/>
      <c r="G763" s="6" t="n"/>
      <c r="H763" s="6" t="n"/>
      <c r="I763" s="6" t="n"/>
    </row>
    <row r="764" ht="15.75" customHeight="1" s="120">
      <c r="A764" s="6" t="n">
        <v>2015</v>
      </c>
      <c r="B764" s="6" t="inlineStr">
        <is>
          <t>IN</t>
        </is>
      </c>
      <c r="C764" s="6" t="inlineStr">
        <is>
          <t>CO2</t>
        </is>
      </c>
      <c r="D764" s="6" t="inlineStr">
        <is>
          <t>Natural gas and petroleum systems</t>
        </is>
      </c>
      <c r="E764" s="6" t="n">
        <v>0.00195329017464647</v>
      </c>
      <c r="F764" s="6" t="n"/>
      <c r="G764" s="6" t="n"/>
      <c r="H764" s="6" t="n"/>
      <c r="I764" s="6" t="n"/>
    </row>
    <row r="765" ht="15.75" customHeight="1" s="120">
      <c r="A765" s="6" t="n">
        <v>2015</v>
      </c>
      <c r="B765" s="6" t="inlineStr">
        <is>
          <t>KS</t>
        </is>
      </c>
      <c r="C765" s="6" t="inlineStr">
        <is>
          <t>CO2</t>
        </is>
      </c>
      <c r="D765" s="6" t="inlineStr">
        <is>
          <t>Natural gas and petroleum systems</t>
        </is>
      </c>
      <c r="E765" s="6" t="n">
        <v>0.00958393174407488</v>
      </c>
      <c r="F765" s="6" t="n"/>
      <c r="G765" s="6" t="n"/>
      <c r="H765" s="6" t="n"/>
      <c r="I765" s="6" t="n"/>
    </row>
    <row r="766" ht="15.75" customHeight="1" s="120">
      <c r="A766" s="6" t="n">
        <v>2015</v>
      </c>
      <c r="B766" s="6" t="inlineStr">
        <is>
          <t>KY</t>
        </is>
      </c>
      <c r="C766" s="6" t="inlineStr">
        <is>
          <t>CO2</t>
        </is>
      </c>
      <c r="D766" s="6" t="inlineStr">
        <is>
          <t>Natural gas and petroleum systems</t>
        </is>
      </c>
      <c r="E766" s="6" t="n">
        <v>0.00176678996630657</v>
      </c>
      <c r="F766" s="6" t="n"/>
      <c r="G766" s="6" t="n"/>
      <c r="H766" s="6" t="n"/>
      <c r="I766" s="6" t="n"/>
    </row>
    <row r="767" ht="15.75" customHeight="1" s="120">
      <c r="A767" s="6" t="n">
        <v>2015</v>
      </c>
      <c r="B767" s="6" t="inlineStr">
        <is>
          <t>LA</t>
        </is>
      </c>
      <c r="C767" s="6" t="inlineStr">
        <is>
          <t>CO2</t>
        </is>
      </c>
      <c r="D767" s="6" t="inlineStr">
        <is>
          <t>Natural gas and petroleum systems</t>
        </is>
      </c>
      <c r="E767" s="6" t="n">
        <v>0.0600417080566451</v>
      </c>
      <c r="F767" s="6" t="n"/>
      <c r="G767" s="6" t="n"/>
      <c r="H767" s="6" t="n"/>
      <c r="I767" s="6" t="n"/>
    </row>
    <row r="768" ht="15.75" customHeight="1" s="120">
      <c r="A768" s="6" t="n">
        <v>2015</v>
      </c>
      <c r="B768" s="6" t="inlineStr">
        <is>
          <t>MA</t>
        </is>
      </c>
      <c r="C768" s="6" t="inlineStr">
        <is>
          <t>CO2</t>
        </is>
      </c>
      <c r="D768" s="6" t="inlineStr">
        <is>
          <t>Natural gas and petroleum systems</t>
        </is>
      </c>
      <c r="E768" s="6" t="n">
        <v>0.000659036872333445</v>
      </c>
      <c r="F768" s="6" t="n"/>
      <c r="G768" s="6" t="n"/>
      <c r="H768" s="6" t="n"/>
      <c r="I768" s="6" t="n"/>
    </row>
    <row r="769" ht="15.75" customHeight="1" s="120">
      <c r="A769" s="6" t="n">
        <v>2015</v>
      </c>
      <c r="B769" s="6" t="inlineStr">
        <is>
          <t>MD</t>
        </is>
      </c>
      <c r="C769" s="6" t="inlineStr">
        <is>
          <t>CO2</t>
        </is>
      </c>
      <c r="D769" s="6" t="inlineStr">
        <is>
          <t>Natural gas and petroleum systems</t>
        </is>
      </c>
      <c r="E769" s="6" t="n">
        <v>0.00117483482846985</v>
      </c>
      <c r="F769" s="6" t="n"/>
      <c r="G769" s="6" t="n"/>
      <c r="H769" s="6" t="n"/>
      <c r="I769" s="6" t="n"/>
    </row>
    <row r="770" ht="15.75" customHeight="1" s="120">
      <c r="A770" s="6" t="n">
        <v>2015</v>
      </c>
      <c r="B770" s="6" t="inlineStr">
        <is>
          <t>ME</t>
        </is>
      </c>
      <c r="C770" s="6" t="inlineStr">
        <is>
          <t>CO2</t>
        </is>
      </c>
      <c r="D770" s="6" t="inlineStr">
        <is>
          <t>Natural gas and petroleum systems</t>
        </is>
      </c>
      <c r="E770" s="54" t="n">
        <v>5.3948169913234e-05</v>
      </c>
      <c r="F770" s="6" t="n"/>
      <c r="G770" s="6" t="n"/>
      <c r="H770" s="6" t="n"/>
      <c r="I770" s="6" t="n"/>
    </row>
    <row r="771" ht="15.75" customHeight="1" s="120">
      <c r="A771" s="6" t="n">
        <v>2015</v>
      </c>
      <c r="B771" s="6" t="inlineStr">
        <is>
          <t>MI</t>
        </is>
      </c>
      <c r="C771" s="6" t="inlineStr">
        <is>
          <t>CO2</t>
        </is>
      </c>
      <c r="D771" s="6" t="inlineStr">
        <is>
          <t>Natural gas and petroleum systems</t>
        </is>
      </c>
      <c r="E771" s="6" t="n">
        <v>0.0152817226467898</v>
      </c>
      <c r="F771" s="6" t="n"/>
      <c r="G771" s="6" t="n"/>
      <c r="H771" s="6" t="n"/>
      <c r="I771" s="6" t="n"/>
    </row>
    <row r="772" ht="15.75" customHeight="1" s="120">
      <c r="A772" s="6" t="n">
        <v>2015</v>
      </c>
      <c r="B772" s="6" t="inlineStr">
        <is>
          <t>MN</t>
        </is>
      </c>
      <c r="C772" s="6" t="inlineStr">
        <is>
          <t>CO2</t>
        </is>
      </c>
      <c r="D772" s="6" t="inlineStr">
        <is>
          <t>Natural gas and petroleum systems</t>
        </is>
      </c>
      <c r="E772" s="6" t="n">
        <v>0.00270078948783219</v>
      </c>
      <c r="F772" s="6" t="n"/>
      <c r="G772" s="6" t="n"/>
      <c r="H772" s="6" t="n"/>
      <c r="I772" s="6" t="n"/>
    </row>
    <row r="773" ht="15.75" customHeight="1" s="120">
      <c r="A773" s="6" t="n">
        <v>2015</v>
      </c>
      <c r="B773" s="6" t="inlineStr">
        <is>
          <t>MO</t>
        </is>
      </c>
      <c r="C773" s="6" t="inlineStr">
        <is>
          <t>CO2</t>
        </is>
      </c>
      <c r="D773" s="6" t="inlineStr">
        <is>
          <t>Natural gas and petroleum systems</t>
        </is>
      </c>
      <c r="E773" s="6" t="n">
        <v>0.00150592183184536</v>
      </c>
      <c r="F773" s="6" t="n"/>
      <c r="G773" s="6" t="n"/>
      <c r="H773" s="6" t="n"/>
      <c r="I773" s="6" t="n"/>
    </row>
    <row r="774" ht="15.75" customHeight="1" s="120">
      <c r="A774" s="6" t="n">
        <v>2015</v>
      </c>
      <c r="B774" s="6" t="inlineStr">
        <is>
          <t>MS</t>
        </is>
      </c>
      <c r="C774" s="6" t="inlineStr">
        <is>
          <t>CO2</t>
        </is>
      </c>
      <c r="D774" s="6" t="inlineStr">
        <is>
          <t>Natural gas and petroleum systems</t>
        </is>
      </c>
      <c r="E774" s="6" t="n">
        <v>0.00662913480769277</v>
      </c>
      <c r="F774" s="6" t="n"/>
      <c r="G774" s="6" t="n"/>
      <c r="H774" s="6" t="n"/>
      <c r="I774" s="6" t="n"/>
    </row>
    <row r="775" ht="15.75" customHeight="1" s="120">
      <c r="A775" s="6" t="n">
        <v>2015</v>
      </c>
      <c r="B775" s="6" t="inlineStr">
        <is>
          <t>MT</t>
        </is>
      </c>
      <c r="C775" s="6" t="inlineStr">
        <is>
          <t>CO2</t>
        </is>
      </c>
      <c r="D775" s="6" t="inlineStr">
        <is>
          <t>Natural gas and petroleum systems</t>
        </is>
      </c>
      <c r="E775" s="6" t="n">
        <v>0.000823440440392361</v>
      </c>
      <c r="F775" s="6" t="n"/>
      <c r="G775" s="6" t="n"/>
      <c r="H775" s="6" t="n"/>
      <c r="I775" s="6" t="n"/>
    </row>
    <row r="776" ht="15.75" customHeight="1" s="120">
      <c r="A776" s="6" t="n">
        <v>2015</v>
      </c>
      <c r="B776" s="6" t="inlineStr">
        <is>
          <t>NC</t>
        </is>
      </c>
      <c r="C776" s="6" t="inlineStr">
        <is>
          <t>CO2</t>
        </is>
      </c>
      <c r="D776" s="6" t="inlineStr">
        <is>
          <t>Natural gas and petroleum systems</t>
        </is>
      </c>
      <c r="E776" s="6" t="n">
        <v>0.000831737396337229</v>
      </c>
      <c r="F776" s="6" t="n"/>
      <c r="G776" s="6" t="n"/>
      <c r="H776" s="6" t="n"/>
      <c r="I776" s="6" t="n"/>
    </row>
    <row r="777" ht="15.75" customHeight="1" s="120">
      <c r="A777" s="6" t="n">
        <v>2015</v>
      </c>
      <c r="B777" s="6" t="inlineStr">
        <is>
          <t>ND</t>
        </is>
      </c>
      <c r="C777" s="6" t="inlineStr">
        <is>
          <t>CO2</t>
        </is>
      </c>
      <c r="D777" s="6" t="inlineStr">
        <is>
          <t>Natural gas and petroleum systems</t>
        </is>
      </c>
      <c r="E777" s="6" t="n">
        <v>0.0402642907857285</v>
      </c>
      <c r="F777" s="6" t="n"/>
      <c r="G777" s="6" t="n"/>
      <c r="H777" s="6" t="n"/>
      <c r="I777" s="6" t="n"/>
    </row>
    <row r="778" ht="15.75" customHeight="1" s="120">
      <c r="A778" s="6" t="n">
        <v>2015</v>
      </c>
      <c r="B778" s="6" t="inlineStr">
        <is>
          <t>NE</t>
        </is>
      </c>
      <c r="C778" s="6" t="inlineStr">
        <is>
          <t>CO2</t>
        </is>
      </c>
      <c r="D778" s="6" t="inlineStr">
        <is>
          <t>Natural gas and petroleum systems</t>
        </is>
      </c>
      <c r="E778" s="6" t="n">
        <v>0.00157788477604241</v>
      </c>
      <c r="F778" s="6" t="n"/>
      <c r="G778" s="6" t="n"/>
      <c r="H778" s="6" t="n"/>
      <c r="I778" s="6" t="n"/>
    </row>
    <row r="779" ht="15.75" customHeight="1" s="120">
      <c r="A779" s="6" t="n">
        <v>2015</v>
      </c>
      <c r="B779" s="6" t="inlineStr">
        <is>
          <t>NJ</t>
        </is>
      </c>
      <c r="C779" s="6" t="inlineStr">
        <is>
          <t>CO2</t>
        </is>
      </c>
      <c r="D779" s="6" t="inlineStr">
        <is>
          <t>Natural gas and petroleum systems</t>
        </is>
      </c>
      <c r="E779" s="6" t="n">
        <v>0.000556395348503336</v>
      </c>
      <c r="F779" s="6" t="n"/>
      <c r="G779" s="6" t="n"/>
      <c r="H779" s="6" t="n"/>
      <c r="I779" s="6" t="n"/>
    </row>
    <row r="780" ht="15.75" customHeight="1" s="120">
      <c r="A780" s="6" t="n">
        <v>2015</v>
      </c>
      <c r="B780" s="6" t="inlineStr">
        <is>
          <t>NM</t>
        </is>
      </c>
      <c r="C780" s="6" t="inlineStr">
        <is>
          <t>CO2</t>
        </is>
      </c>
      <c r="D780" s="6" t="inlineStr">
        <is>
          <t>Natural gas and petroleum systems</t>
        </is>
      </c>
      <c r="E780" s="6" t="n">
        <v>0.0425307521090609</v>
      </c>
      <c r="F780" s="6" t="n"/>
      <c r="G780" s="6" t="n"/>
      <c r="H780" s="6" t="n"/>
      <c r="I780" s="6" t="n"/>
    </row>
    <row r="781" ht="15.75" customHeight="1" s="120">
      <c r="A781" s="6" t="n">
        <v>2015</v>
      </c>
      <c r="B781" s="6" t="inlineStr">
        <is>
          <t>NV</t>
        </is>
      </c>
      <c r="C781" s="6" t="inlineStr">
        <is>
          <t>CO2</t>
        </is>
      </c>
      <c r="D781" s="6" t="inlineStr">
        <is>
          <t>Natural gas and petroleum systems</t>
        </is>
      </c>
      <c r="E781" s="6" t="n">
        <v>0.00120788247748398</v>
      </c>
      <c r="F781" s="6" t="n"/>
      <c r="G781" s="6" t="n"/>
      <c r="H781" s="6" t="n"/>
      <c r="I781" s="6" t="n"/>
    </row>
    <row r="782" ht="15.75" customHeight="1" s="120">
      <c r="A782" s="6" t="n">
        <v>2015</v>
      </c>
      <c r="B782" s="6" t="inlineStr">
        <is>
          <t>NY</t>
        </is>
      </c>
      <c r="C782" s="6" t="inlineStr">
        <is>
          <t>CO2</t>
        </is>
      </c>
      <c r="D782" s="6" t="inlineStr">
        <is>
          <t>Natural gas and petroleum systems</t>
        </is>
      </c>
      <c r="E782" s="6" t="n">
        <v>0.00354537894075311</v>
      </c>
      <c r="F782" s="6" t="n"/>
      <c r="G782" s="6" t="n"/>
      <c r="H782" s="6" t="n"/>
      <c r="I782" s="6" t="n"/>
    </row>
    <row r="783" ht="15.75" customHeight="1" s="120">
      <c r="A783" s="6" t="n">
        <v>2015</v>
      </c>
      <c r="B783" s="6" t="inlineStr">
        <is>
          <t>OH</t>
        </is>
      </c>
      <c r="C783" s="6" t="inlineStr">
        <is>
          <t>CO2</t>
        </is>
      </c>
      <c r="D783" s="6" t="inlineStr">
        <is>
          <t>Natural gas and petroleum systems</t>
        </is>
      </c>
      <c r="E783" s="6" t="n">
        <v>0.0108433487210293</v>
      </c>
      <c r="F783" s="6" t="n"/>
      <c r="G783" s="6" t="n"/>
      <c r="H783" s="6" t="n"/>
      <c r="I783" s="6" t="n"/>
    </row>
    <row r="784" ht="15.75" customHeight="1" s="120">
      <c r="A784" s="6" t="n">
        <v>2015</v>
      </c>
      <c r="B784" s="6" t="inlineStr">
        <is>
          <t>OK</t>
        </is>
      </c>
      <c r="C784" s="6" t="inlineStr">
        <is>
          <t>CO2</t>
        </is>
      </c>
      <c r="D784" s="6" t="inlineStr">
        <is>
          <t>Natural gas and petroleum systems</t>
        </is>
      </c>
      <c r="E784" s="6" t="n">
        <v>0.0831958280380993</v>
      </c>
      <c r="F784" s="6" t="n"/>
      <c r="G784" s="6" t="n"/>
      <c r="H784" s="6" t="n"/>
      <c r="I784" s="6" t="n"/>
    </row>
    <row r="785" ht="15.75" customHeight="1" s="120">
      <c r="A785" s="6" t="n">
        <v>2015</v>
      </c>
      <c r="B785" s="6" t="inlineStr">
        <is>
          <t>OR</t>
        </is>
      </c>
      <c r="C785" s="6" t="inlineStr">
        <is>
          <t>CO2</t>
        </is>
      </c>
      <c r="D785" s="6" t="inlineStr">
        <is>
          <t>Natural gas and petroleum systems</t>
        </is>
      </c>
      <c r="E785" s="6" t="n">
        <v>0.000992425174645634</v>
      </c>
      <c r="F785" s="6" t="n"/>
      <c r="G785" s="6" t="n"/>
      <c r="H785" s="6" t="n"/>
      <c r="I785" s="6" t="n"/>
    </row>
    <row r="786" ht="15.75" customHeight="1" s="120">
      <c r="A786" s="6" t="n">
        <v>2015</v>
      </c>
      <c r="B786" s="6" t="inlineStr">
        <is>
          <t>PA</t>
        </is>
      </c>
      <c r="C786" s="6" t="inlineStr">
        <is>
          <t>CO2</t>
        </is>
      </c>
      <c r="D786" s="6" t="inlineStr">
        <is>
          <t>Natural gas and petroleum systems</t>
        </is>
      </c>
      <c r="E786" s="6" t="n">
        <v>0.0278133089597391</v>
      </c>
      <c r="F786" s="6" t="n"/>
      <c r="G786" s="6" t="n"/>
      <c r="H786" s="6" t="n"/>
      <c r="I786" s="6" t="n"/>
    </row>
    <row r="787" ht="15.75" customHeight="1" s="120">
      <c r="A787" s="6" t="n">
        <v>2015</v>
      </c>
      <c r="B787" s="6" t="inlineStr">
        <is>
          <t>RI</t>
        </is>
      </c>
      <c r="C787" s="6" t="inlineStr">
        <is>
          <t>CO2</t>
        </is>
      </c>
      <c r="D787" s="6" t="inlineStr">
        <is>
          <t>Natural gas and petroleum systems</t>
        </is>
      </c>
      <c r="E787" s="6" t="n">
        <v>0.000264728153619026</v>
      </c>
      <c r="F787" s="6" t="n"/>
      <c r="G787" s="6" t="n"/>
      <c r="H787" s="6" t="n"/>
      <c r="I787" s="6" t="n"/>
    </row>
    <row r="788" ht="15.75" customHeight="1" s="120">
      <c r="A788" s="6" t="n">
        <v>2015</v>
      </c>
      <c r="B788" s="6" t="inlineStr">
        <is>
          <t>SC</t>
        </is>
      </c>
      <c r="C788" s="6" t="inlineStr">
        <is>
          <t>CO2</t>
        </is>
      </c>
      <c r="D788" s="6" t="inlineStr">
        <is>
          <t>Natural gas and petroleum systems</t>
        </is>
      </c>
      <c r="E788" s="6" t="n">
        <v>0.000471637691944784</v>
      </c>
      <c r="F788" s="6" t="n"/>
      <c r="G788" s="6" t="n"/>
      <c r="H788" s="6" t="n"/>
      <c r="I788" s="6" t="n"/>
    </row>
    <row r="789" ht="15.75" customHeight="1" s="120">
      <c r="A789" s="6" t="n">
        <v>2015</v>
      </c>
      <c r="B789" s="6" t="inlineStr">
        <is>
          <t>TN</t>
        </is>
      </c>
      <c r="C789" s="6" t="inlineStr">
        <is>
          <t>CO2</t>
        </is>
      </c>
      <c r="D789" s="6" t="inlineStr">
        <is>
          <t>Natural gas and petroleum systems</t>
        </is>
      </c>
      <c r="E789" s="6" t="n">
        <v>0.00089089925659253</v>
      </c>
      <c r="F789" s="6" t="n"/>
      <c r="G789" s="6" t="n"/>
      <c r="H789" s="6" t="n"/>
      <c r="I789" s="6" t="n"/>
    </row>
    <row r="790" ht="15.75" customHeight="1" s="120">
      <c r="A790" s="6" t="n">
        <v>2015</v>
      </c>
      <c r="B790" s="6" t="inlineStr">
        <is>
          <t>TX</t>
        </is>
      </c>
      <c r="C790" s="6" t="inlineStr">
        <is>
          <t>CO2</t>
        </is>
      </c>
      <c r="D790" s="6" t="inlineStr">
        <is>
          <t>Natural gas and petroleum systems</t>
        </is>
      </c>
      <c r="E790" s="6" t="n">
        <v>0.326902777653286</v>
      </c>
      <c r="F790" s="6" t="n"/>
      <c r="G790" s="6" t="n"/>
      <c r="H790" s="6" t="n"/>
      <c r="I790" s="6" t="n"/>
    </row>
    <row r="791" ht="15.75" customHeight="1" s="120">
      <c r="A791" s="6" t="n">
        <v>2015</v>
      </c>
      <c r="B791" s="6" t="inlineStr">
        <is>
          <t>UT</t>
        </is>
      </c>
      <c r="C791" s="6" t="inlineStr">
        <is>
          <t>CO2</t>
        </is>
      </c>
      <c r="D791" s="6" t="inlineStr">
        <is>
          <t>Natural gas and petroleum systems</t>
        </is>
      </c>
      <c r="E791" s="6" t="n">
        <v>0.00741128601795078</v>
      </c>
      <c r="F791" s="6" t="n"/>
      <c r="G791" s="6" t="n"/>
      <c r="H791" s="6" t="n"/>
      <c r="I791" s="6" t="n"/>
    </row>
    <row r="792" ht="15.75" customHeight="1" s="120">
      <c r="A792" s="6" t="n">
        <v>2015</v>
      </c>
      <c r="B792" s="6" t="inlineStr">
        <is>
          <t>VA</t>
        </is>
      </c>
      <c r="C792" s="6" t="inlineStr">
        <is>
          <t>CO2</t>
        </is>
      </c>
      <c r="D792" s="6" t="inlineStr">
        <is>
          <t>Natural gas and petroleum systems</t>
        </is>
      </c>
      <c r="E792" s="6" t="n">
        <v>0.000374096907716079</v>
      </c>
      <c r="F792" s="6" t="n"/>
      <c r="G792" s="6" t="n"/>
      <c r="H792" s="6" t="n"/>
      <c r="I792" s="6" t="n"/>
    </row>
    <row r="793" ht="15.75" customHeight="1" s="120">
      <c r="A793" s="6" t="n">
        <v>2015</v>
      </c>
      <c r="B793" s="6" t="inlineStr">
        <is>
          <t>VT</t>
        </is>
      </c>
      <c r="C793" s="6" t="inlineStr">
        <is>
          <t>CO2</t>
        </is>
      </c>
      <c r="D793" s="6" t="inlineStr">
        <is>
          <t>Natural gas and petroleum systems</t>
        </is>
      </c>
      <c r="E793" s="54" t="n">
        <v>2.54863209699936e-08</v>
      </c>
      <c r="F793" s="6" t="n"/>
      <c r="G793" s="6" t="n"/>
      <c r="H793" s="6" t="n"/>
      <c r="I793" s="6" t="n"/>
    </row>
    <row r="794" ht="15.75" customHeight="1" s="120">
      <c r="A794" s="6" t="n">
        <v>2015</v>
      </c>
      <c r="B794" s="6" t="inlineStr">
        <is>
          <t>WA</t>
        </is>
      </c>
      <c r="C794" s="6" t="inlineStr">
        <is>
          <t>CO2</t>
        </is>
      </c>
      <c r="D794" s="6" t="inlineStr">
        <is>
          <t>Natural gas and petroleum systems</t>
        </is>
      </c>
      <c r="E794" s="6" t="n">
        <v>0.00315808185647828</v>
      </c>
      <c r="F794" s="6" t="n"/>
      <c r="G794" s="6" t="n"/>
      <c r="H794" s="6" t="n"/>
      <c r="I794" s="6" t="n"/>
    </row>
    <row r="795" ht="15.75" customHeight="1" s="120">
      <c r="A795" s="6" t="n">
        <v>2015</v>
      </c>
      <c r="B795" s="6" t="inlineStr">
        <is>
          <t>WI</t>
        </is>
      </c>
      <c r="C795" s="6" t="inlineStr">
        <is>
          <t>CO2</t>
        </is>
      </c>
      <c r="D795" s="6" t="inlineStr">
        <is>
          <t>Natural gas and petroleum systems</t>
        </is>
      </c>
      <c r="E795" s="54" t="n">
        <v>6.95486945197076e-06</v>
      </c>
      <c r="F795" s="6" t="n"/>
      <c r="G795" s="6" t="n"/>
      <c r="H795" s="6" t="n"/>
      <c r="I795" s="6" t="n"/>
    </row>
    <row r="796" ht="15.75" customHeight="1" s="120">
      <c r="A796" s="6" t="n">
        <v>2015</v>
      </c>
      <c r="B796" s="6" t="inlineStr">
        <is>
          <t>WV</t>
        </is>
      </c>
      <c r="C796" s="6" t="inlineStr">
        <is>
          <t>CO2</t>
        </is>
      </c>
      <c r="D796" s="6" t="inlineStr">
        <is>
          <t>Natural gas and petroleum systems</t>
        </is>
      </c>
      <c r="E796" s="6" t="n">
        <v>0.0113279467864219</v>
      </c>
      <c r="F796" s="6" t="n"/>
      <c r="G796" s="6" t="n"/>
      <c r="H796" s="6" t="n"/>
      <c r="I796" s="6" t="n"/>
    </row>
    <row r="797" ht="15.75" customHeight="1" s="120">
      <c r="A797" s="6" t="n">
        <v>2015</v>
      </c>
      <c r="B797" s="6" t="inlineStr">
        <is>
          <t>WY</t>
        </is>
      </c>
      <c r="C797" s="6" t="inlineStr">
        <is>
          <t>CO2</t>
        </is>
      </c>
      <c r="D797" s="6" t="inlineStr">
        <is>
          <t>Natural gas and petroleum systems</t>
        </is>
      </c>
      <c r="E797" s="6" t="n">
        <v>0.0452526600395064</v>
      </c>
      <c r="F797" s="6" t="n"/>
      <c r="G797" s="6" t="n"/>
      <c r="H797" s="6" t="n"/>
      <c r="I797" s="6" t="n"/>
    </row>
    <row r="798" ht="15.75" customHeight="1" s="120">
      <c r="A798" s="6" t="n">
        <v>2015</v>
      </c>
      <c r="B798" s="6" t="inlineStr">
        <is>
          <t>AK</t>
        </is>
      </c>
      <c r="C798" s="6" t="inlineStr">
        <is>
          <t>N2O</t>
        </is>
      </c>
      <c r="D798" s="6" t="inlineStr">
        <is>
          <t>Natural gas and petroleum systems</t>
        </is>
      </c>
      <c r="E798" s="6" t="n">
        <v>0.0683955883782762</v>
      </c>
      <c r="F798" s="6" t="n"/>
      <c r="G798" s="6" t="n"/>
      <c r="H798" s="6" t="n"/>
      <c r="I798" s="6" t="n"/>
    </row>
    <row r="799" ht="15.75" customHeight="1" s="120">
      <c r="A799" s="6" t="n">
        <v>2015</v>
      </c>
      <c r="B799" s="6" t="inlineStr">
        <is>
          <t>AL</t>
        </is>
      </c>
      <c r="C799" s="6" t="inlineStr">
        <is>
          <t>N2O</t>
        </is>
      </c>
      <c r="D799" s="6" t="inlineStr">
        <is>
          <t>Natural gas and petroleum systems</t>
        </is>
      </c>
      <c r="E799" s="6" t="n">
        <v>0.0111782325170233</v>
      </c>
      <c r="F799" s="6" t="n"/>
      <c r="G799" s="6" t="n"/>
      <c r="H799" s="6" t="n"/>
      <c r="I799" s="6" t="n"/>
    </row>
    <row r="800" ht="15.75" customHeight="1" s="120">
      <c r="A800" s="6" t="n">
        <v>2015</v>
      </c>
      <c r="B800" s="6" t="inlineStr">
        <is>
          <t>AR</t>
        </is>
      </c>
      <c r="C800" s="6" t="inlineStr">
        <is>
          <t>N2O</t>
        </is>
      </c>
      <c r="D800" s="6" t="inlineStr">
        <is>
          <t>Natural gas and petroleum systems</t>
        </is>
      </c>
      <c r="E800" s="6" t="n">
        <v>0.0108868456604143</v>
      </c>
      <c r="F800" s="6" t="n"/>
      <c r="G800" s="6" t="n"/>
      <c r="H800" s="6" t="n"/>
      <c r="I800" s="6" t="n"/>
    </row>
    <row r="801" ht="15.75" customHeight="1" s="120">
      <c r="A801" s="6" t="n">
        <v>2015</v>
      </c>
      <c r="B801" s="6" t="inlineStr">
        <is>
          <t>AZ</t>
        </is>
      </c>
      <c r="C801" s="6" t="inlineStr">
        <is>
          <t>N2O</t>
        </is>
      </c>
      <c r="D801" s="6" t="inlineStr">
        <is>
          <t>Natural gas and petroleum systems</t>
        </is>
      </c>
      <c r="E801" s="6" t="n">
        <v>0.00335131957219565</v>
      </c>
      <c r="F801" s="6" t="n"/>
      <c r="G801" s="6" t="n"/>
      <c r="H801" s="6" t="n"/>
      <c r="I801" s="6" t="n"/>
    </row>
    <row r="802" ht="15.75" customHeight="1" s="120">
      <c r="A802" s="6" t="n">
        <v>2015</v>
      </c>
      <c r="B802" s="6" t="inlineStr">
        <is>
          <t>CA</t>
        </is>
      </c>
      <c r="C802" s="6" t="inlineStr">
        <is>
          <t>N2O</t>
        </is>
      </c>
      <c r="D802" s="6" t="inlineStr">
        <is>
          <t>Natural gas and petroleum systems</t>
        </is>
      </c>
      <c r="E802" s="6" t="n">
        <v>0.06979938595719</v>
      </c>
      <c r="F802" s="6" t="n"/>
      <c r="G802" s="6" t="n"/>
      <c r="H802" s="6" t="n"/>
      <c r="I802" s="6" t="n"/>
    </row>
    <row r="803" ht="15.75" customHeight="1" s="120">
      <c r="A803" s="6" t="n">
        <v>2015</v>
      </c>
      <c r="B803" s="6" t="inlineStr">
        <is>
          <t>CO</t>
        </is>
      </c>
      <c r="C803" s="6" t="inlineStr">
        <is>
          <t>N2O</t>
        </is>
      </c>
      <c r="D803" s="6" t="inlineStr">
        <is>
          <t>Natural gas and petroleum systems</t>
        </is>
      </c>
      <c r="E803" s="6" t="n">
        <v>0.0885787869280939</v>
      </c>
      <c r="F803" s="6" t="n"/>
      <c r="G803" s="6" t="n"/>
      <c r="H803" s="6" t="n"/>
      <c r="I803" s="6" t="n"/>
    </row>
    <row r="804" ht="15.75" customHeight="1" s="120">
      <c r="A804" s="6" t="n">
        <v>2015</v>
      </c>
      <c r="B804" s="6" t="inlineStr">
        <is>
          <t>CT</t>
        </is>
      </c>
      <c r="C804" s="6" t="inlineStr">
        <is>
          <t>N2O</t>
        </is>
      </c>
      <c r="D804" s="6" t="inlineStr">
        <is>
          <t>Natural gas and petroleum systems</t>
        </is>
      </c>
      <c r="E804" s="6" t="n">
        <v>0.000857601689935023</v>
      </c>
      <c r="F804" s="6" t="n"/>
      <c r="G804" s="6" t="n"/>
      <c r="H804" s="6" t="n"/>
      <c r="I804" s="6" t="n"/>
    </row>
    <row r="805" ht="15.75" customHeight="1" s="120">
      <c r="A805" s="6" t="n">
        <v>2015</v>
      </c>
      <c r="B805" s="6" t="inlineStr">
        <is>
          <t>FL</t>
        </is>
      </c>
      <c r="C805" s="6" t="inlineStr">
        <is>
          <t>N2O</t>
        </is>
      </c>
      <c r="D805" s="6" t="inlineStr">
        <is>
          <t>Natural gas and petroleum systems</t>
        </is>
      </c>
      <c r="E805" s="6" t="n">
        <v>0.00496519249302438</v>
      </c>
      <c r="F805" s="6" t="n"/>
      <c r="G805" s="6" t="n"/>
      <c r="H805" s="6" t="n"/>
      <c r="I805" s="6" t="n"/>
    </row>
    <row r="806" ht="15.75" customHeight="1" s="120">
      <c r="A806" s="6" t="n">
        <v>2015</v>
      </c>
      <c r="B806" s="6" t="inlineStr">
        <is>
          <t>GA</t>
        </is>
      </c>
      <c r="C806" s="6" t="inlineStr">
        <is>
          <t>N2O</t>
        </is>
      </c>
      <c r="D806" s="6" t="inlineStr">
        <is>
          <t>Natural gas and petroleum systems</t>
        </is>
      </c>
      <c r="E806" s="6" t="n">
        <v>0.00170037453220546</v>
      </c>
      <c r="F806" s="6" t="n"/>
      <c r="G806" s="6" t="n"/>
      <c r="H806" s="6" t="n"/>
      <c r="I806" s="6" t="n"/>
    </row>
    <row r="807" ht="15.75" customHeight="1" s="120">
      <c r="A807" s="6" t="n">
        <v>2015</v>
      </c>
      <c r="B807" s="6" t="inlineStr">
        <is>
          <t>HI</t>
        </is>
      </c>
      <c r="C807" s="6" t="inlineStr">
        <is>
          <t>N2O</t>
        </is>
      </c>
      <c r="D807" s="6" t="inlineStr">
        <is>
          <t>Natural gas and petroleum systems</t>
        </is>
      </c>
      <c r="E807" s="6" t="n">
        <v>0.0001977179688611</v>
      </c>
      <c r="F807" s="6" t="n"/>
      <c r="G807" s="6" t="n"/>
      <c r="H807" s="6" t="n"/>
      <c r="I807" s="6" t="n"/>
    </row>
    <row r="808" ht="15.75" customHeight="1" s="120">
      <c r="A808" s="6" t="n">
        <v>2015</v>
      </c>
      <c r="B808" s="6" t="inlineStr">
        <is>
          <t>IA</t>
        </is>
      </c>
      <c r="C808" s="6" t="inlineStr">
        <is>
          <t>N2O</t>
        </is>
      </c>
      <c r="D808" s="6" t="inlineStr">
        <is>
          <t>Natural gas and petroleum systems</t>
        </is>
      </c>
      <c r="E808" s="6" t="n">
        <v>0.00218725503052592</v>
      </c>
      <c r="F808" s="6" t="n"/>
      <c r="G808" s="6" t="n"/>
      <c r="H808" s="6" t="n"/>
      <c r="I808" s="6" t="n"/>
    </row>
    <row r="809" ht="15.75" customHeight="1" s="120">
      <c r="A809" s="6" t="n">
        <v>2015</v>
      </c>
      <c r="B809" s="6" t="inlineStr">
        <is>
          <t>ID</t>
        </is>
      </c>
      <c r="C809" s="6" t="inlineStr">
        <is>
          <t>N2O</t>
        </is>
      </c>
      <c r="D809" s="6" t="inlineStr">
        <is>
          <t>Natural gas and petroleum systems</t>
        </is>
      </c>
      <c r="E809" s="6" t="n">
        <v>0.00102566196346695</v>
      </c>
      <c r="F809" s="6" t="n"/>
      <c r="G809" s="6" t="n"/>
      <c r="H809" s="6" t="n"/>
      <c r="I809" s="6" t="n"/>
    </row>
    <row r="810" ht="15.75" customHeight="1" s="120">
      <c r="A810" s="6" t="n">
        <v>2015</v>
      </c>
      <c r="B810" s="6" t="inlineStr">
        <is>
          <t>IL</t>
        </is>
      </c>
      <c r="C810" s="6" t="inlineStr">
        <is>
          <t>N2O</t>
        </is>
      </c>
      <c r="D810" s="6" t="inlineStr">
        <is>
          <t>Natural gas and petroleum systems</t>
        </is>
      </c>
      <c r="E810" s="6" t="n">
        <v>0.00498990723913202</v>
      </c>
      <c r="F810" s="6" t="n"/>
      <c r="G810" s="6" t="n"/>
      <c r="H810" s="6" t="n"/>
      <c r="I810" s="6" t="n"/>
    </row>
    <row r="811" ht="15.75" customHeight="1" s="120">
      <c r="A811" s="6" t="n">
        <v>2015</v>
      </c>
      <c r="B811" s="6" t="inlineStr">
        <is>
          <t>IN</t>
        </is>
      </c>
      <c r="C811" s="6" t="inlineStr">
        <is>
          <t>N2O</t>
        </is>
      </c>
      <c r="D811" s="6" t="inlineStr">
        <is>
          <t>Natural gas and petroleum systems</t>
        </is>
      </c>
      <c r="E811" s="6" t="n">
        <v>0.00156197195400269</v>
      </c>
      <c r="F811" s="6" t="n"/>
      <c r="G811" s="6" t="n"/>
      <c r="H811" s="6" t="n"/>
      <c r="I811" s="6" t="n"/>
    </row>
    <row r="812" ht="15.75" customHeight="1" s="120">
      <c r="A812" s="6" t="n">
        <v>2015</v>
      </c>
      <c r="B812" s="6" t="inlineStr">
        <is>
          <t>KS</t>
        </is>
      </c>
      <c r="C812" s="6" t="inlineStr">
        <is>
          <t>N2O</t>
        </is>
      </c>
      <c r="D812" s="6" t="inlineStr">
        <is>
          <t>Natural gas and petroleum systems</t>
        </is>
      </c>
      <c r="E812" s="6" t="n">
        <v>0.0084277284227044</v>
      </c>
      <c r="F812" s="6" t="n"/>
      <c r="G812" s="6" t="n"/>
      <c r="H812" s="6" t="n"/>
      <c r="I812" s="6" t="n"/>
    </row>
    <row r="813" ht="15.75" customHeight="1" s="120">
      <c r="A813" s="6" t="n">
        <v>2015</v>
      </c>
      <c r="B813" s="6" t="inlineStr">
        <is>
          <t>KY</t>
        </is>
      </c>
      <c r="C813" s="6" t="inlineStr">
        <is>
          <t>N2O</t>
        </is>
      </c>
      <c r="D813" s="6" t="inlineStr">
        <is>
          <t>Natural gas and petroleum systems</t>
        </is>
      </c>
      <c r="E813" s="6" t="n">
        <v>0.00141615495196763</v>
      </c>
      <c r="F813" s="6" t="n"/>
      <c r="G813" s="6" t="n"/>
      <c r="H813" s="6" t="n"/>
      <c r="I813" s="6" t="n"/>
    </row>
    <row r="814" ht="15.75" customHeight="1" s="120">
      <c r="A814" s="6" t="n">
        <v>2015</v>
      </c>
      <c r="B814" s="6" t="inlineStr">
        <is>
          <t>LA</t>
        </is>
      </c>
      <c r="C814" s="6" t="inlineStr">
        <is>
          <t>N2O</t>
        </is>
      </c>
      <c r="D814" s="6" t="inlineStr">
        <is>
          <t>Natural gas and petroleum systems</t>
        </is>
      </c>
      <c r="E814" s="6" t="n">
        <v>0.0723948050196834</v>
      </c>
      <c r="F814" s="6" t="n"/>
      <c r="G814" s="6" t="n"/>
      <c r="H814" s="6" t="n"/>
      <c r="I814" s="6" t="n"/>
    </row>
    <row r="815" ht="15.75" customHeight="1" s="120">
      <c r="A815" s="6" t="n">
        <v>2015</v>
      </c>
      <c r="B815" s="6" t="inlineStr">
        <is>
          <t>MA</t>
        </is>
      </c>
      <c r="C815" s="6" t="inlineStr">
        <is>
          <t>N2O</t>
        </is>
      </c>
      <c r="D815" s="6" t="inlineStr">
        <is>
          <t>Natural gas and petroleum systems</t>
        </is>
      </c>
      <c r="E815" s="6" t="n">
        <v>0.000657412246463159</v>
      </c>
      <c r="F815" s="6" t="n"/>
      <c r="G815" s="6" t="n"/>
      <c r="H815" s="6" t="n"/>
      <c r="I815" s="6" t="n"/>
    </row>
    <row r="816" ht="15.75" customHeight="1" s="120">
      <c r="A816" s="6" t="n">
        <v>2015</v>
      </c>
      <c r="B816" s="6" t="inlineStr">
        <is>
          <t>MD</t>
        </is>
      </c>
      <c r="C816" s="6" t="inlineStr">
        <is>
          <t>N2O</t>
        </is>
      </c>
      <c r="D816" s="6" t="inlineStr">
        <is>
          <t>Natural gas and petroleum systems</t>
        </is>
      </c>
      <c r="E816" s="6" t="n">
        <v>0.000941631826700991</v>
      </c>
      <c r="F816" s="6" t="n"/>
      <c r="G816" s="6" t="n"/>
      <c r="H816" s="6" t="n"/>
      <c r="I816" s="6" t="n"/>
    </row>
    <row r="817" ht="15.75" customHeight="1" s="120">
      <c r="A817" s="6" t="n">
        <v>2015</v>
      </c>
      <c r="B817" s="6" t="inlineStr">
        <is>
          <t>ME</t>
        </is>
      </c>
      <c r="C817" s="6" t="inlineStr">
        <is>
          <t>N2O</t>
        </is>
      </c>
      <c r="D817" s="6" t="inlineStr">
        <is>
          <t>Natural gas and petroleum systems</t>
        </is>
      </c>
      <c r="E817" s="54" t="n">
        <v>3.954359377222e-05</v>
      </c>
      <c r="F817" s="6" t="n"/>
      <c r="G817" s="6" t="n"/>
      <c r="H817" s="6" t="n"/>
      <c r="I817" s="6" t="n"/>
    </row>
    <row r="818" ht="15.75" customHeight="1" s="120">
      <c r="A818" s="6" t="n">
        <v>2015</v>
      </c>
      <c r="B818" s="6" t="inlineStr">
        <is>
          <t>MI</t>
        </is>
      </c>
      <c r="C818" s="6" t="inlineStr">
        <is>
          <t>N2O</t>
        </is>
      </c>
      <c r="D818" s="6" t="inlineStr">
        <is>
          <t>Natural gas and petroleum systems</t>
        </is>
      </c>
      <c r="E818" s="6" t="n">
        <v>0.00638898430153928</v>
      </c>
      <c r="F818" s="6" t="n"/>
      <c r="G818" s="6" t="n"/>
      <c r="H818" s="6" t="n"/>
      <c r="I818" s="6" t="n"/>
    </row>
    <row r="819" ht="15.75" customHeight="1" s="120">
      <c r="A819" s="6" t="n">
        <v>2015</v>
      </c>
      <c r="B819" s="6" t="inlineStr">
        <is>
          <t>MN</t>
        </is>
      </c>
      <c r="C819" s="6" t="inlineStr">
        <is>
          <t>N2O</t>
        </is>
      </c>
      <c r="D819" s="6" t="inlineStr">
        <is>
          <t>Natural gas and petroleum systems</t>
        </is>
      </c>
      <c r="E819" s="6" t="n">
        <v>0.00216501175902905</v>
      </c>
      <c r="F819" s="6" t="n"/>
      <c r="G819" s="6" t="n"/>
      <c r="H819" s="6" t="n"/>
      <c r="I819" s="6" t="n"/>
    </row>
    <row r="820" ht="15.75" customHeight="1" s="120">
      <c r="A820" s="6" t="n">
        <v>2015</v>
      </c>
      <c r="B820" s="6" t="inlineStr">
        <is>
          <t>MO</t>
        </is>
      </c>
      <c r="C820" s="6" t="inlineStr">
        <is>
          <t>N2O</t>
        </is>
      </c>
      <c r="D820" s="6" t="inlineStr">
        <is>
          <t>Natural gas and petroleum systems</t>
        </is>
      </c>
      <c r="E820" s="6" t="n">
        <v>0.00120113666083118</v>
      </c>
      <c r="F820" s="6" t="n"/>
      <c r="G820" s="6" t="n"/>
      <c r="H820" s="6" t="n"/>
      <c r="I820" s="6" t="n"/>
    </row>
    <row r="821" ht="15.75" customHeight="1" s="120">
      <c r="A821" s="6" t="n">
        <v>2015</v>
      </c>
      <c r="B821" s="6" t="inlineStr">
        <is>
          <t>MS</t>
        </is>
      </c>
      <c r="C821" s="6" t="inlineStr">
        <is>
          <t>N2O</t>
        </is>
      </c>
      <c r="D821" s="6" t="inlineStr">
        <is>
          <t>Natural gas and petroleum systems</t>
        </is>
      </c>
      <c r="E821" s="6" t="n">
        <v>0.00519009668260388</v>
      </c>
      <c r="F821" s="6" t="n"/>
      <c r="G821" s="6" t="n"/>
      <c r="H821" s="6" t="n"/>
      <c r="I821" s="6" t="n"/>
    </row>
    <row r="822" ht="15.75" customHeight="1" s="120">
      <c r="A822" s="6" t="n">
        <v>2015</v>
      </c>
      <c r="B822" s="6" t="inlineStr">
        <is>
          <t>MT</t>
        </is>
      </c>
      <c r="C822" s="6" t="inlineStr">
        <is>
          <t>N2O</t>
        </is>
      </c>
      <c r="D822" s="6" t="inlineStr">
        <is>
          <t>Natural gas and petroleum systems</t>
        </is>
      </c>
      <c r="E822" s="6" t="n">
        <v>0.000657412246463159</v>
      </c>
      <c r="F822" s="6" t="n"/>
      <c r="G822" s="6" t="n"/>
      <c r="H822" s="6" t="n"/>
      <c r="I822" s="6" t="n"/>
    </row>
    <row r="823" ht="15.75" customHeight="1" s="120">
      <c r="A823" s="6" t="n">
        <v>2015</v>
      </c>
      <c r="B823" s="6" t="inlineStr">
        <is>
          <t>NC</t>
        </is>
      </c>
      <c r="C823" s="6" t="inlineStr">
        <is>
          <t>N2O</t>
        </is>
      </c>
      <c r="D823" s="6" t="inlineStr">
        <is>
          <t>Natural gas and petroleum systems</t>
        </is>
      </c>
      <c r="E823" s="6" t="n">
        <v>0.000855130215324259</v>
      </c>
      <c r="F823" s="6" t="n"/>
      <c r="G823" s="6" t="n"/>
      <c r="H823" s="6" t="n"/>
      <c r="I823" s="6" t="n"/>
    </row>
    <row r="824" ht="15.75" customHeight="1" s="120">
      <c r="A824" s="6" t="n">
        <v>2015</v>
      </c>
      <c r="B824" s="6" t="inlineStr">
        <is>
          <t>ND</t>
        </is>
      </c>
      <c r="C824" s="6" t="inlineStr">
        <is>
          <t>N2O</t>
        </is>
      </c>
      <c r="D824" s="6" t="inlineStr">
        <is>
          <t>Natural gas and petroleum systems</t>
        </is>
      </c>
      <c r="E824" s="6" t="n">
        <v>0.0175351123633688</v>
      </c>
      <c r="F824" s="6" t="n"/>
      <c r="G824" s="6" t="n"/>
      <c r="H824" s="6" t="n"/>
      <c r="I824" s="6" t="n"/>
    </row>
    <row r="825" ht="15.75" customHeight="1" s="120">
      <c r="A825" s="6" t="n">
        <v>2015</v>
      </c>
      <c r="B825" s="6" t="inlineStr">
        <is>
          <t>NE</t>
        </is>
      </c>
      <c r="C825" s="6" t="inlineStr">
        <is>
          <t>N2O</t>
        </is>
      </c>
      <c r="D825" s="6" t="inlineStr">
        <is>
          <t>Natural gas and petroleum systems</t>
        </is>
      </c>
      <c r="E825" s="6" t="n">
        <v>0.0012678664753218</v>
      </c>
      <c r="F825" s="6" t="n"/>
      <c r="G825" s="6" t="n"/>
      <c r="H825" s="6" t="n"/>
      <c r="I825" s="6" t="n"/>
    </row>
    <row r="826" ht="15.75" customHeight="1" s="120">
      <c r="A826" s="6" t="n">
        <v>2015</v>
      </c>
      <c r="B826" s="6" t="inlineStr">
        <is>
          <t>NJ</t>
        </is>
      </c>
      <c r="C826" s="6" t="inlineStr">
        <is>
          <t>N2O</t>
        </is>
      </c>
      <c r="D826" s="6" t="inlineStr">
        <is>
          <t>Natural gas and petroleum systems</t>
        </is>
      </c>
      <c r="E826" s="6" t="n">
        <v>0.000444865429937476</v>
      </c>
      <c r="F826" s="6" t="n"/>
      <c r="G826" s="6" t="n"/>
      <c r="H826" s="6" t="n"/>
      <c r="I826" s="6" t="n"/>
    </row>
    <row r="827" ht="15.75" customHeight="1" s="120">
      <c r="A827" s="6" t="n">
        <v>2015</v>
      </c>
      <c r="B827" s="6" t="inlineStr">
        <is>
          <t>NM</t>
        </is>
      </c>
      <c r="C827" s="6" t="inlineStr">
        <is>
          <t>N2O</t>
        </is>
      </c>
      <c r="D827" s="6" t="inlineStr">
        <is>
          <t>Natural gas and petroleum systems</t>
        </is>
      </c>
      <c r="E827" s="6" t="n">
        <v>0.0340313650888492</v>
      </c>
      <c r="F827" s="6" t="n"/>
      <c r="G827" s="6" t="n"/>
      <c r="H827" s="6" t="n"/>
      <c r="I827" s="6" t="n"/>
    </row>
    <row r="828" ht="15.75" customHeight="1" s="120">
      <c r="A828" s="6" t="n">
        <v>2015</v>
      </c>
      <c r="B828" s="6" t="inlineStr">
        <is>
          <t>NV</t>
        </is>
      </c>
      <c r="C828" s="6" t="inlineStr">
        <is>
          <t>N2O</t>
        </is>
      </c>
      <c r="D828" s="6" t="inlineStr">
        <is>
          <t>Natural gas and petroleum systems</t>
        </is>
      </c>
      <c r="E828" s="6" t="n">
        <v>0.000971289522030156</v>
      </c>
      <c r="F828" s="6" t="n"/>
      <c r="G828" s="6" t="n"/>
      <c r="H828" s="6" t="n"/>
      <c r="I828" s="6" t="n"/>
    </row>
    <row r="829" ht="15.75" customHeight="1" s="120">
      <c r="A829" s="6" t="n">
        <v>2015</v>
      </c>
      <c r="B829" s="6" t="inlineStr">
        <is>
          <t>NY</t>
        </is>
      </c>
      <c r="C829" s="6" t="inlineStr">
        <is>
          <t>N2O</t>
        </is>
      </c>
      <c r="D829" s="6" t="inlineStr">
        <is>
          <t>Natural gas and petroleum systems</t>
        </is>
      </c>
      <c r="E829" s="6" t="n">
        <v>0.00284713875159984</v>
      </c>
      <c r="F829" s="6" t="n"/>
      <c r="G829" s="6" t="n"/>
      <c r="H829" s="6" t="n"/>
      <c r="I829" s="6" t="n"/>
    </row>
    <row r="830" ht="15.75" customHeight="1" s="120">
      <c r="A830" s="6" t="n">
        <v>2015</v>
      </c>
      <c r="B830" s="6" t="inlineStr">
        <is>
          <t>OH</t>
        </is>
      </c>
      <c r="C830" s="6" t="inlineStr">
        <is>
          <t>N2O</t>
        </is>
      </c>
      <c r="D830" s="6" t="inlineStr">
        <is>
          <t>Natural gas and petroleum systems</t>
        </is>
      </c>
      <c r="E830" s="6" t="n">
        <v>0.00765415686953535</v>
      </c>
      <c r="F830" s="6" t="n"/>
      <c r="G830" s="6" t="n"/>
      <c r="H830" s="6" t="n"/>
      <c r="I830" s="6" t="n"/>
    </row>
    <row r="831" ht="15.75" customHeight="1" s="120">
      <c r="A831" s="6" t="n">
        <v>2015</v>
      </c>
      <c r="B831" s="6" t="inlineStr">
        <is>
          <t>OK</t>
        </is>
      </c>
      <c r="C831" s="6" t="inlineStr">
        <is>
          <t>N2O</t>
        </is>
      </c>
      <c r="D831" s="6" t="inlineStr">
        <is>
          <t>Natural gas and petroleum systems</t>
        </is>
      </c>
      <c r="E831" s="6" t="n">
        <v>0.0930556654675236</v>
      </c>
      <c r="F831" s="6" t="n"/>
      <c r="G831" s="6" t="n"/>
      <c r="H831" s="6" t="n"/>
      <c r="I831" s="6" t="n"/>
    </row>
    <row r="832" ht="15.75" customHeight="1" s="120">
      <c r="A832" s="6" t="n">
        <v>2015</v>
      </c>
      <c r="B832" s="6" t="inlineStr">
        <is>
          <t>OR</t>
        </is>
      </c>
      <c r="C832" s="6" t="inlineStr">
        <is>
          <t>N2O</t>
        </is>
      </c>
      <c r="D832" s="6" t="inlineStr">
        <is>
          <t>Natural gas and petroleum systems</t>
        </is>
      </c>
      <c r="E832" s="6" t="n">
        <v>0.000798286299276693</v>
      </c>
      <c r="F832" s="6" t="n"/>
      <c r="G832" s="6" t="n"/>
      <c r="H832" s="6" t="n"/>
      <c r="I832" s="6" t="n"/>
    </row>
    <row r="833" ht="15.75" customHeight="1" s="120">
      <c r="A833" s="6" t="n">
        <v>2015</v>
      </c>
      <c r="B833" s="6" t="inlineStr">
        <is>
          <t>PA</t>
        </is>
      </c>
      <c r="C833" s="6" t="inlineStr">
        <is>
          <t>N2O</t>
        </is>
      </c>
      <c r="D833" s="6" t="inlineStr">
        <is>
          <t>Natural gas and petroleum systems</t>
        </is>
      </c>
      <c r="E833" s="6" t="n">
        <v>0.0344993140916513</v>
      </c>
      <c r="F833" s="6" t="n"/>
      <c r="G833" s="6" t="n"/>
      <c r="H833" s="6" t="n"/>
      <c r="I833" s="6" t="n"/>
    </row>
    <row r="834" ht="15.75" customHeight="1" s="120">
      <c r="A834" s="6" t="n">
        <v>2015</v>
      </c>
      <c r="B834" s="6" t="inlineStr">
        <is>
          <t>RI</t>
        </is>
      </c>
      <c r="C834" s="6" t="inlineStr">
        <is>
          <t>N2O</t>
        </is>
      </c>
      <c r="D834" s="6" t="inlineStr">
        <is>
          <t>Natural gas and petroleum systems</t>
        </is>
      </c>
      <c r="E834" s="6" t="n">
        <v>0.000210075341914919</v>
      </c>
      <c r="F834" s="6" t="n"/>
      <c r="G834" s="6" t="n"/>
      <c r="H834" s="6" t="n"/>
      <c r="I834" s="6" t="n"/>
    </row>
    <row r="835" ht="15.75" customHeight="1" s="120">
      <c r="A835" s="6" t="n">
        <v>2015</v>
      </c>
      <c r="B835" s="6" t="inlineStr">
        <is>
          <t>SC</t>
        </is>
      </c>
      <c r="C835" s="6" t="inlineStr">
        <is>
          <t>N2O</t>
        </is>
      </c>
      <c r="D835" s="6" t="inlineStr">
        <is>
          <t>Natural gas and petroleum systems</t>
        </is>
      </c>
      <c r="E835" s="6" t="n">
        <v>0.000378135615446854</v>
      </c>
      <c r="F835" s="6" t="n"/>
      <c r="G835" s="6" t="n"/>
      <c r="H835" s="6" t="n"/>
      <c r="I835" s="6" t="n"/>
    </row>
    <row r="836" ht="15.75" customHeight="1" s="120">
      <c r="A836" s="6" t="n">
        <v>2015</v>
      </c>
      <c r="B836" s="6" t="inlineStr">
        <is>
          <t>TN</t>
        </is>
      </c>
      <c r="C836" s="6" t="inlineStr">
        <is>
          <t>N2O</t>
        </is>
      </c>
      <c r="D836" s="6" t="inlineStr">
        <is>
          <t>Natural gas and petroleum systems</t>
        </is>
      </c>
      <c r="E836" s="6" t="n">
        <v>0.000716727637121489</v>
      </c>
      <c r="F836" s="6" t="n"/>
      <c r="G836" s="6" t="n"/>
      <c r="H836" s="6" t="n"/>
      <c r="I836" s="6" t="n"/>
    </row>
    <row r="837" ht="15.75" customHeight="1" s="120">
      <c r="A837" s="6" t="n">
        <v>2015</v>
      </c>
      <c r="B837" s="6" t="inlineStr">
        <is>
          <t>TX</t>
        </is>
      </c>
      <c r="C837" s="6" t="inlineStr">
        <is>
          <t>N2O</t>
        </is>
      </c>
      <c r="D837" s="6" t="inlineStr">
        <is>
          <t>Natural gas and petroleum systems</t>
        </is>
      </c>
      <c r="E837" s="6" t="n">
        <v>0.391809295878366</v>
      </c>
      <c r="F837" s="6" t="n"/>
      <c r="G837" s="6" t="n"/>
      <c r="H837" s="6" t="n"/>
      <c r="I837" s="6" t="n"/>
    </row>
    <row r="838" ht="15.75" customHeight="1" s="120">
      <c r="A838" s="6" t="n">
        <v>2015</v>
      </c>
      <c r="B838" s="6" t="inlineStr">
        <is>
          <t>UT</t>
        </is>
      </c>
      <c r="C838" s="6" t="inlineStr">
        <is>
          <t>N2O</t>
        </is>
      </c>
      <c r="D838" s="6" t="inlineStr">
        <is>
          <t>Natural gas and petroleum systems</t>
        </is>
      </c>
      <c r="E838" s="6" t="n">
        <v>0.00581537975912711</v>
      </c>
      <c r="F838" s="6" t="n"/>
      <c r="G838" s="6" t="n"/>
      <c r="H838" s="6" t="n"/>
      <c r="I838" s="6" t="n"/>
    </row>
    <row r="839" ht="15.75" customHeight="1" s="120">
      <c r="A839" s="6" t="n">
        <v>2015</v>
      </c>
      <c r="B839" s="6" t="inlineStr">
        <is>
          <t>VA</t>
        </is>
      </c>
      <c r="C839" s="6" t="inlineStr">
        <is>
          <t>N2O</t>
        </is>
      </c>
      <c r="D839" s="6" t="inlineStr">
        <is>
          <t>Natural gas and petroleum systems</t>
        </is>
      </c>
      <c r="E839" s="6" t="n">
        <v>0.00029657695329165</v>
      </c>
      <c r="F839" s="6" t="n"/>
      <c r="G839" s="6" t="n"/>
      <c r="H839" s="6" t="n"/>
      <c r="I839" s="6" t="n"/>
    </row>
    <row r="840" ht="15.75" customHeight="1" s="120">
      <c r="A840" s="6" t="n">
        <v>2015</v>
      </c>
      <c r="B840" s="6" t="inlineStr">
        <is>
          <t>WA</t>
        </is>
      </c>
      <c r="C840" s="6" t="inlineStr">
        <is>
          <t>N2O</t>
        </is>
      </c>
      <c r="D840" s="6" t="inlineStr">
        <is>
          <t>Natural gas and petroleum systems</t>
        </is>
      </c>
      <c r="E840" s="6" t="n">
        <v>0.0025431473744759</v>
      </c>
      <c r="F840" s="6" t="n"/>
      <c r="G840" s="6" t="n"/>
      <c r="H840" s="6" t="n"/>
      <c r="I840" s="6" t="n"/>
    </row>
    <row r="841" ht="15.75" customHeight="1" s="120">
      <c r="A841" s="6" t="n">
        <v>2015</v>
      </c>
      <c r="B841" s="6" t="inlineStr">
        <is>
          <t>WI</t>
        </is>
      </c>
      <c r="C841" s="6" t="inlineStr">
        <is>
          <t>N2O</t>
        </is>
      </c>
      <c r="D841" s="6" t="inlineStr">
        <is>
          <t>Natural gas and petroleum systems</t>
        </is>
      </c>
      <c r="E841" s="54" t="n">
        <v>4.94294922152751e-06</v>
      </c>
      <c r="F841" s="6" t="n"/>
      <c r="G841" s="6" t="n"/>
      <c r="H841" s="6" t="n"/>
      <c r="I841" s="6" t="n"/>
    </row>
    <row r="842" ht="15.75" customHeight="1" s="120">
      <c r="A842" s="6" t="n">
        <v>2015</v>
      </c>
      <c r="B842" s="6" t="inlineStr">
        <is>
          <t>WV</t>
        </is>
      </c>
      <c r="C842" s="6" t="inlineStr">
        <is>
          <t>N2O</t>
        </is>
      </c>
      <c r="D842" s="6" t="inlineStr">
        <is>
          <t>Natural gas and petroleum systems</t>
        </is>
      </c>
      <c r="E842" s="6" t="n">
        <v>0.009008524956233889</v>
      </c>
      <c r="F842" s="6" t="n"/>
      <c r="G842" s="6" t="n"/>
      <c r="H842" s="6" t="n"/>
      <c r="I842" s="6" t="n"/>
    </row>
    <row r="843" ht="15.75" customHeight="1" s="120">
      <c r="A843" s="6" t="n">
        <v>2015</v>
      </c>
      <c r="B843" s="6" t="inlineStr">
        <is>
          <t>WY</t>
        </is>
      </c>
      <c r="C843" s="6" t="inlineStr">
        <is>
          <t>N2O</t>
        </is>
      </c>
      <c r="D843" s="6" t="inlineStr">
        <is>
          <t>Natural gas and petroleum systems</t>
        </is>
      </c>
      <c r="E843" s="6" t="n">
        <v>0.026101243364276</v>
      </c>
      <c r="F843" s="6" t="n"/>
      <c r="G843" s="6" t="n"/>
      <c r="H843" s="6" t="n"/>
      <c r="I843" s="6" t="n"/>
    </row>
    <row r="844" ht="15.75" customHeight="1" s="120">
      <c r="A844" s="6" t="n">
        <v>2016</v>
      </c>
      <c r="B844" s="6" t="inlineStr">
        <is>
          <t>AK</t>
        </is>
      </c>
      <c r="C844" s="6" t="inlineStr">
        <is>
          <t>CH4</t>
        </is>
      </c>
      <c r="D844" s="6" t="inlineStr">
        <is>
          <t>Natural gas and petroleum systems</t>
        </is>
      </c>
      <c r="E844" s="6" t="n">
        <v>0.00566207008512442</v>
      </c>
      <c r="F844" s="6" t="n"/>
      <c r="G844" s="6" t="n"/>
      <c r="H844" s="6" t="n"/>
      <c r="I844" s="6" t="n"/>
    </row>
    <row r="845" ht="15.75" customHeight="1" s="120">
      <c r="A845" s="6" t="n">
        <v>2016</v>
      </c>
      <c r="B845" s="6" t="inlineStr">
        <is>
          <t>AL</t>
        </is>
      </c>
      <c r="C845" s="6" t="inlineStr">
        <is>
          <t>CH4</t>
        </is>
      </c>
      <c r="D845" s="6" t="inlineStr">
        <is>
          <t>Natural gas and petroleum systems</t>
        </is>
      </c>
      <c r="E845" s="6" t="n">
        <v>0.00482923975544685</v>
      </c>
      <c r="F845" s="6" t="n"/>
      <c r="G845" s="6" t="n"/>
      <c r="H845" s="6" t="n"/>
      <c r="I845" s="6" t="n"/>
    </row>
    <row r="846" ht="15.75" customHeight="1" s="120">
      <c r="A846" s="6" t="n">
        <v>2016</v>
      </c>
      <c r="B846" s="6" t="inlineStr">
        <is>
          <t>AR</t>
        </is>
      </c>
      <c r="C846" s="6" t="inlineStr">
        <is>
          <t>CH4</t>
        </is>
      </c>
      <c r="D846" s="6" t="inlineStr">
        <is>
          <t>Natural gas and petroleum systems</t>
        </is>
      </c>
      <c r="E846" s="6" t="n">
        <v>0.00603826146859999</v>
      </c>
      <c r="F846" s="6" t="n"/>
      <c r="G846" s="6" t="n"/>
      <c r="H846" s="6" t="n"/>
      <c r="I846" s="6" t="n"/>
    </row>
    <row r="847" ht="15.75" customHeight="1" s="120">
      <c r="A847" s="6" t="n">
        <v>2016</v>
      </c>
      <c r="B847" s="6" t="inlineStr">
        <is>
          <t>AZ</t>
        </is>
      </c>
      <c r="C847" s="6" t="inlineStr">
        <is>
          <t>CH4</t>
        </is>
      </c>
      <c r="D847" s="6" t="inlineStr">
        <is>
          <t>Natural gas and petroleum systems</t>
        </is>
      </c>
      <c r="E847" s="6" t="n">
        <v>0.00121366675485501</v>
      </c>
      <c r="F847" s="6" t="n"/>
      <c r="G847" s="6" t="n"/>
      <c r="H847" s="6" t="n"/>
      <c r="I847" s="6" t="n"/>
    </row>
    <row r="848" ht="15.75" customHeight="1" s="120">
      <c r="A848" s="6" t="n">
        <v>2016</v>
      </c>
      <c r="B848" s="6" t="inlineStr">
        <is>
          <t>CA</t>
        </is>
      </c>
      <c r="C848" s="6" t="inlineStr">
        <is>
          <t>CH4</t>
        </is>
      </c>
      <c r="D848" s="6" t="inlineStr">
        <is>
          <t>Natural gas and petroleum systems</t>
        </is>
      </c>
      <c r="E848" s="6" t="n">
        <v>0.0270646787375908</v>
      </c>
      <c r="F848" s="6" t="n"/>
      <c r="G848" s="6" t="n"/>
      <c r="H848" s="6" t="n"/>
      <c r="I848" s="6" t="n"/>
    </row>
    <row r="849" ht="15.75" customHeight="1" s="120">
      <c r="A849" s="6" t="n">
        <v>2016</v>
      </c>
      <c r="B849" s="6" t="inlineStr">
        <is>
          <t>CO</t>
        </is>
      </c>
      <c r="C849" s="6" t="inlineStr">
        <is>
          <t>CH4</t>
        </is>
      </c>
      <c r="D849" s="6" t="inlineStr">
        <is>
          <t>Natural gas and petroleum systems</t>
        </is>
      </c>
      <c r="E849" s="6" t="n">
        <v>0.109080912849533</v>
      </c>
      <c r="F849" s="6" t="n"/>
      <c r="G849" s="6" t="n"/>
      <c r="H849" s="6" t="n"/>
      <c r="I849" s="6" t="n"/>
    </row>
    <row r="850" ht="15.75" customHeight="1" s="120">
      <c r="A850" s="6" t="n">
        <v>2016</v>
      </c>
      <c r="B850" s="6" t="inlineStr">
        <is>
          <t>CT</t>
        </is>
      </c>
      <c r="C850" s="6" t="inlineStr">
        <is>
          <t>CH4</t>
        </is>
      </c>
      <c r="D850" s="6" t="inlineStr">
        <is>
          <t>Natural gas and petroleum systems</t>
        </is>
      </c>
      <c r="E850" s="6" t="n">
        <v>0.0024334940837017</v>
      </c>
      <c r="F850" s="6" t="n"/>
      <c r="G850" s="6" t="n"/>
      <c r="H850" s="6" t="n"/>
      <c r="I850" s="6" t="n"/>
    </row>
    <row r="851" ht="15.75" customHeight="1" s="120">
      <c r="A851" s="6" t="n">
        <v>2016</v>
      </c>
      <c r="B851" s="6" t="inlineStr">
        <is>
          <t>DE</t>
        </is>
      </c>
      <c r="C851" s="6" t="inlineStr">
        <is>
          <t>CH4</t>
        </is>
      </c>
      <c r="D851" s="6" t="inlineStr">
        <is>
          <t>Natural gas and petroleum systems</t>
        </is>
      </c>
      <c r="E851" s="6" t="n">
        <v>0.00035205167428532</v>
      </c>
      <c r="F851" s="6" t="n"/>
      <c r="G851" s="6" t="n"/>
      <c r="H851" s="6" t="n"/>
      <c r="I851" s="6" t="n"/>
    </row>
    <row r="852" ht="15.75" customHeight="1" s="120">
      <c r="A852" s="6" t="n">
        <v>2016</v>
      </c>
      <c r="B852" s="6" t="inlineStr">
        <is>
          <t>FL</t>
        </is>
      </c>
      <c r="C852" s="6" t="inlineStr">
        <is>
          <t>CH4</t>
        </is>
      </c>
      <c r="D852" s="6" t="inlineStr">
        <is>
          <t>Natural gas and petroleum systems</t>
        </is>
      </c>
      <c r="E852" s="6" t="n">
        <v>0.00371120438340455</v>
      </c>
      <c r="F852" s="6" t="n"/>
      <c r="G852" s="6" t="n"/>
      <c r="H852" s="6" t="n"/>
      <c r="I852" s="6" t="n"/>
    </row>
    <row r="853" ht="15.75" customHeight="1" s="120">
      <c r="A853" s="6" t="n">
        <v>2016</v>
      </c>
      <c r="B853" s="6" t="inlineStr">
        <is>
          <t>GA</t>
        </is>
      </c>
      <c r="C853" s="6" t="inlineStr">
        <is>
          <t>CH4</t>
        </is>
      </c>
      <c r="D853" s="6" t="inlineStr">
        <is>
          <t>Natural gas and petroleum systems</t>
        </is>
      </c>
      <c r="E853" s="6" t="n">
        <v>0.00277275052041558</v>
      </c>
      <c r="F853" s="6" t="n"/>
      <c r="G853" s="6" t="n"/>
      <c r="H853" s="6" t="n"/>
      <c r="I853" s="6" t="n"/>
    </row>
    <row r="854" ht="15.75" customHeight="1" s="120">
      <c r="A854" s="6" t="n">
        <v>2016</v>
      </c>
      <c r="B854" s="6" t="inlineStr">
        <is>
          <t>HI</t>
        </is>
      </c>
      <c r="C854" s="6" t="inlineStr">
        <is>
          <t>CH4</t>
        </is>
      </c>
      <c r="D854" s="6" t="inlineStr">
        <is>
          <t>Natural gas and petroleum systems</t>
        </is>
      </c>
      <c r="E854" s="54" t="n">
        <v>1.81345744077858e-07</v>
      </c>
      <c r="F854" s="6" t="n"/>
      <c r="G854" s="6" t="n"/>
      <c r="H854" s="6" t="n"/>
      <c r="I854" s="6" t="n"/>
    </row>
    <row r="855" ht="15.75" customHeight="1" s="120">
      <c r="A855" s="6" t="n">
        <v>2016</v>
      </c>
      <c r="B855" s="6" t="inlineStr">
        <is>
          <t>IA</t>
        </is>
      </c>
      <c r="C855" s="6" t="inlineStr">
        <is>
          <t>CH4</t>
        </is>
      </c>
      <c r="D855" s="6" t="inlineStr">
        <is>
          <t>Natural gas and petroleum systems</t>
        </is>
      </c>
      <c r="E855" s="6" t="n">
        <v>0.00258071574005108</v>
      </c>
      <c r="F855" s="6" t="n"/>
      <c r="G855" s="6" t="n"/>
      <c r="H855" s="6" t="n"/>
      <c r="I855" s="6" t="n"/>
    </row>
    <row r="856" ht="15.75" customHeight="1" s="120">
      <c r="A856" s="6" t="n">
        <v>2016</v>
      </c>
      <c r="B856" s="6" t="inlineStr">
        <is>
          <t>ID</t>
        </is>
      </c>
      <c r="C856" s="6" t="inlineStr">
        <is>
          <t>CH4</t>
        </is>
      </c>
      <c r="D856" s="6" t="inlineStr">
        <is>
          <t>Natural gas and petroleum systems</t>
        </is>
      </c>
      <c r="E856" s="6" t="n">
        <v>0.00038682860669248</v>
      </c>
      <c r="F856" s="6" t="n"/>
      <c r="G856" s="6" t="n"/>
      <c r="H856" s="6" t="n"/>
      <c r="I856" s="6" t="n"/>
    </row>
    <row r="857" ht="15.75" customHeight="1" s="120">
      <c r="A857" s="6" t="n">
        <v>2016</v>
      </c>
      <c r="B857" s="6" t="inlineStr">
        <is>
          <t>IL</t>
        </is>
      </c>
      <c r="C857" s="6" t="inlineStr">
        <is>
          <t>CH4</t>
        </is>
      </c>
      <c r="D857" s="6" t="inlineStr">
        <is>
          <t>Natural gas and petroleum systems</t>
        </is>
      </c>
      <c r="E857" s="6" t="n">
        <v>0.00689133257397013</v>
      </c>
      <c r="F857" s="6" t="n"/>
      <c r="G857" s="6" t="n"/>
      <c r="H857" s="6" t="n"/>
      <c r="I857" s="6" t="n"/>
    </row>
    <row r="858" ht="15.75" customHeight="1" s="120">
      <c r="A858" s="6" t="n">
        <v>2016</v>
      </c>
      <c r="B858" s="6" t="inlineStr">
        <is>
          <t>IN</t>
        </is>
      </c>
      <c r="C858" s="6" t="inlineStr">
        <is>
          <t>CH4</t>
        </is>
      </c>
      <c r="D858" s="6" t="inlineStr">
        <is>
          <t>Natural gas and petroleum systems</t>
        </is>
      </c>
      <c r="E858" s="6" t="n">
        <v>0.0113687253167571</v>
      </c>
      <c r="F858" s="6" t="n"/>
      <c r="G858" s="6" t="n"/>
      <c r="H858" s="6" t="n"/>
      <c r="I858" s="6" t="n"/>
    </row>
    <row r="859" ht="15.75" customHeight="1" s="120">
      <c r="A859" s="6" t="n">
        <v>2016</v>
      </c>
      <c r="B859" s="6" t="inlineStr">
        <is>
          <t>KS</t>
        </is>
      </c>
      <c r="C859" s="6" t="inlineStr">
        <is>
          <t>CH4</t>
        </is>
      </c>
      <c r="D859" s="6" t="inlineStr">
        <is>
          <t>Natural gas and petroleum systems</t>
        </is>
      </c>
      <c r="E859" s="6" t="n">
        <v>0.00790951638866968</v>
      </c>
      <c r="F859" s="6" t="n"/>
      <c r="G859" s="6" t="n"/>
      <c r="H859" s="6" t="n"/>
      <c r="I859" s="6" t="n"/>
    </row>
    <row r="860" ht="15.75" customHeight="1" s="120">
      <c r="A860" s="6" t="n">
        <v>2016</v>
      </c>
      <c r="B860" s="6" t="inlineStr">
        <is>
          <t>KY</t>
        </is>
      </c>
      <c r="C860" s="6" t="inlineStr">
        <is>
          <t>CH4</t>
        </is>
      </c>
      <c r="D860" s="6" t="inlineStr">
        <is>
          <t>Natural gas and petroleum systems</t>
        </is>
      </c>
      <c r="E860" s="6" t="n">
        <v>0.00273520936073798</v>
      </c>
      <c r="F860" s="6" t="n"/>
      <c r="G860" s="6" t="n"/>
      <c r="H860" s="6" t="n"/>
      <c r="I860" s="6" t="n"/>
    </row>
    <row r="861" ht="15.75" customHeight="1" s="120">
      <c r="A861" s="6" t="n">
        <v>2016</v>
      </c>
      <c r="B861" s="6" t="inlineStr">
        <is>
          <t>LA</t>
        </is>
      </c>
      <c r="C861" s="6" t="inlineStr">
        <is>
          <t>CH4</t>
        </is>
      </c>
      <c r="D861" s="6" t="inlineStr">
        <is>
          <t>Natural gas and petroleum systems</t>
        </is>
      </c>
      <c r="E861" s="6" t="n">
        <v>0.0276712439823824</v>
      </c>
      <c r="F861" s="6" t="n"/>
      <c r="G861" s="6" t="n"/>
      <c r="H861" s="6" t="n"/>
      <c r="I861" s="6" t="n"/>
    </row>
    <row r="862" ht="15.75" customHeight="1" s="120">
      <c r="A862" s="6" t="n">
        <v>2016</v>
      </c>
      <c r="B862" s="6" t="inlineStr">
        <is>
          <t>MA</t>
        </is>
      </c>
      <c r="C862" s="6" t="inlineStr">
        <is>
          <t>CH4</t>
        </is>
      </c>
      <c r="D862" s="6" t="inlineStr">
        <is>
          <t>Natural gas and petroleum systems</t>
        </is>
      </c>
      <c r="E862" s="6" t="n">
        <v>0.00609123774175211</v>
      </c>
      <c r="F862" s="6" t="n"/>
      <c r="G862" s="6" t="n"/>
      <c r="H862" s="6" t="n"/>
      <c r="I862" s="6" t="n"/>
    </row>
    <row r="863" ht="15.75" customHeight="1" s="120">
      <c r="A863" s="6" t="n">
        <v>2016</v>
      </c>
      <c r="B863" s="6" t="inlineStr">
        <is>
          <t>MD</t>
        </is>
      </c>
      <c r="C863" s="6" t="inlineStr">
        <is>
          <t>CH4</t>
        </is>
      </c>
      <c r="D863" s="6" t="inlineStr">
        <is>
          <t>Natural gas and petroleum systems</t>
        </is>
      </c>
      <c r="E863" s="6" t="n">
        <v>0.00259060685506378</v>
      </c>
      <c r="F863" s="6" t="n"/>
      <c r="G863" s="6" t="n"/>
      <c r="H863" s="6" t="n"/>
      <c r="I863" s="6" t="n"/>
    </row>
    <row r="864" ht="15.75" customHeight="1" s="120">
      <c r="A864" s="6" t="n">
        <v>2016</v>
      </c>
      <c r="B864" s="6" t="inlineStr">
        <is>
          <t>ME</t>
        </is>
      </c>
      <c r="C864" s="6" t="inlineStr">
        <is>
          <t>CH4</t>
        </is>
      </c>
      <c r="D864" s="6" t="inlineStr">
        <is>
          <t>Natural gas and petroleum systems</t>
        </is>
      </c>
      <c r="E864" s="54" t="n">
        <v>9.32635255257558e-06</v>
      </c>
      <c r="F864" s="6" t="n"/>
      <c r="G864" s="6" t="n"/>
      <c r="H864" s="6" t="n"/>
      <c r="I864" s="6" t="n"/>
    </row>
    <row r="865" ht="15.75" customHeight="1" s="120">
      <c r="A865" s="6" t="n">
        <v>2016</v>
      </c>
      <c r="B865" s="6" t="inlineStr">
        <is>
          <t>MI</t>
        </is>
      </c>
      <c r="C865" s="6" t="inlineStr">
        <is>
          <t>CH4</t>
        </is>
      </c>
      <c r="D865" s="6" t="inlineStr">
        <is>
          <t>Natural gas and petroleum systems</t>
        </is>
      </c>
      <c r="E865" s="6" t="n">
        <v>0.0154068131758224</v>
      </c>
      <c r="F865" s="6" t="n"/>
      <c r="G865" s="6" t="n"/>
      <c r="H865" s="6" t="n"/>
      <c r="I865" s="6" t="n"/>
    </row>
    <row r="866" ht="15.75" customHeight="1" s="120">
      <c r="A866" s="6" t="n">
        <v>2016</v>
      </c>
      <c r="B866" s="6" t="inlineStr">
        <is>
          <t>MN</t>
        </is>
      </c>
      <c r="C866" s="6" t="inlineStr">
        <is>
          <t>CH4</t>
        </is>
      </c>
      <c r="D866" s="6" t="inlineStr">
        <is>
          <t>Natural gas and petroleum systems</t>
        </is>
      </c>
      <c r="E866" s="6" t="n">
        <v>0.00193959117774519</v>
      </c>
      <c r="F866" s="6" t="n"/>
      <c r="G866" s="6" t="n"/>
      <c r="H866" s="6" t="n"/>
      <c r="I866" s="6" t="n"/>
    </row>
    <row r="867" ht="15.75" customHeight="1" s="120">
      <c r="A867" s="6" t="n">
        <v>2016</v>
      </c>
      <c r="B867" s="6" t="inlineStr">
        <is>
          <t>MO</t>
        </is>
      </c>
      <c r="C867" s="6" t="inlineStr">
        <is>
          <t>CH4</t>
        </is>
      </c>
      <c r="D867" s="6" t="inlineStr">
        <is>
          <t>Natural gas and petroleum systems</t>
        </is>
      </c>
      <c r="E867" s="6" t="n">
        <v>0.00281690302779157</v>
      </c>
      <c r="F867" s="6" t="n"/>
      <c r="G867" s="6" t="n"/>
      <c r="H867" s="6" t="n"/>
      <c r="I867" s="6" t="n"/>
    </row>
    <row r="868" ht="15.75" customHeight="1" s="120">
      <c r="A868" s="6" t="n">
        <v>2016</v>
      </c>
      <c r="B868" s="6" t="inlineStr">
        <is>
          <t>MS</t>
        </is>
      </c>
      <c r="C868" s="6" t="inlineStr">
        <is>
          <t>CH4</t>
        </is>
      </c>
      <c r="D868" s="6" t="inlineStr">
        <is>
          <t>Natural gas and petroleum systems</t>
        </is>
      </c>
      <c r="E868" s="6" t="n">
        <v>0.00626753171153065</v>
      </c>
      <c r="F868" s="6" t="n"/>
      <c r="G868" s="6" t="n"/>
      <c r="H868" s="6" t="n"/>
      <c r="I868" s="6" t="n"/>
    </row>
    <row r="869" ht="15.75" customHeight="1" s="120">
      <c r="A869" s="6" t="n">
        <v>2016</v>
      </c>
      <c r="B869" s="6" t="inlineStr">
        <is>
          <t>MT</t>
        </is>
      </c>
      <c r="C869" s="6" t="inlineStr">
        <is>
          <t>CH4</t>
        </is>
      </c>
      <c r="D869" s="6" t="inlineStr">
        <is>
          <t>Natural gas and petroleum systems</t>
        </is>
      </c>
      <c r="E869" s="6" t="n">
        <v>0.000790566408693477</v>
      </c>
      <c r="F869" s="6" t="n"/>
      <c r="G869" s="6" t="n"/>
      <c r="H869" s="6" t="n"/>
      <c r="I869" s="6" t="n"/>
    </row>
    <row r="870" ht="15.75" customHeight="1" s="120">
      <c r="A870" s="6" t="n">
        <v>2016</v>
      </c>
      <c r="B870" s="6" t="inlineStr">
        <is>
          <t>NC</t>
        </is>
      </c>
      <c r="C870" s="6" t="inlineStr">
        <is>
          <t>CH4</t>
        </is>
      </c>
      <c r="D870" s="6" t="inlineStr">
        <is>
          <t>Natural gas and petroleum systems</t>
        </is>
      </c>
      <c r="E870" s="6" t="n">
        <v>0.00219703477734509</v>
      </c>
      <c r="F870" s="6" t="n"/>
      <c r="G870" s="6" t="n"/>
      <c r="H870" s="6" t="n"/>
      <c r="I870" s="6" t="n"/>
    </row>
    <row r="871" ht="15.75" customHeight="1" s="120">
      <c r="A871" s="6" t="n">
        <v>2016</v>
      </c>
      <c r="B871" s="6" t="inlineStr">
        <is>
          <t>ND</t>
        </is>
      </c>
      <c r="C871" s="6" t="inlineStr">
        <is>
          <t>CH4</t>
        </is>
      </c>
      <c r="D871" s="6" t="inlineStr">
        <is>
          <t>Natural gas and petroleum systems</t>
        </is>
      </c>
      <c r="E871" s="6" t="n">
        <v>0.00279040841458179</v>
      </c>
      <c r="F871" s="6" t="n"/>
      <c r="G871" s="6" t="n"/>
      <c r="H871" s="6" t="n"/>
      <c r="I871" s="6" t="n"/>
    </row>
    <row r="872" ht="15.75" customHeight="1" s="120">
      <c r="A872" s="6" t="n">
        <v>2016</v>
      </c>
      <c r="B872" s="6" t="inlineStr">
        <is>
          <t>NE</t>
        </is>
      </c>
      <c r="C872" s="6" t="inlineStr">
        <is>
          <t>CH4</t>
        </is>
      </c>
      <c r="D872" s="6" t="inlineStr">
        <is>
          <t>Natural gas and petroleum systems</t>
        </is>
      </c>
      <c r="E872" s="6" t="n">
        <v>0.00226920779283459</v>
      </c>
      <c r="F872" s="6" t="n"/>
      <c r="G872" s="6" t="n"/>
      <c r="H872" s="6" t="n"/>
      <c r="I872" s="6" t="n"/>
    </row>
    <row r="873" ht="15.75" customHeight="1" s="120">
      <c r="A873" s="6" t="n">
        <v>2016</v>
      </c>
      <c r="B873" s="6" t="inlineStr">
        <is>
          <t>NJ</t>
        </is>
      </c>
      <c r="C873" s="6" t="inlineStr">
        <is>
          <t>CH4</t>
        </is>
      </c>
      <c r="D873" s="6" t="inlineStr">
        <is>
          <t>Natural gas and petroleum systems</t>
        </is>
      </c>
      <c r="E873" s="6" t="n">
        <v>0.00947326851181351</v>
      </c>
      <c r="F873" s="6" t="n"/>
      <c r="G873" s="6" t="n"/>
      <c r="H873" s="6" t="n"/>
      <c r="I873" s="6" t="n"/>
    </row>
    <row r="874" ht="15.75" customHeight="1" s="120">
      <c r="A874" s="6" t="n">
        <v>2016</v>
      </c>
      <c r="B874" s="6" t="inlineStr">
        <is>
          <t>NM</t>
        </is>
      </c>
      <c r="C874" s="6" t="inlineStr">
        <is>
          <t>CH4</t>
        </is>
      </c>
      <c r="D874" s="6" t="inlineStr">
        <is>
          <t>Natural gas and petroleum systems</t>
        </is>
      </c>
      <c r="E874" s="6" t="n">
        <v>0.0170372722687574</v>
      </c>
      <c r="F874" s="6" t="n"/>
      <c r="G874" s="6" t="n"/>
      <c r="H874" s="6" t="n"/>
      <c r="I874" s="6" t="n"/>
    </row>
    <row r="875" ht="15.75" customHeight="1" s="120">
      <c r="A875" s="6" t="n">
        <v>2016</v>
      </c>
      <c r="B875" s="6" t="inlineStr">
        <is>
          <t>NV</t>
        </is>
      </c>
      <c r="C875" s="6" t="inlineStr">
        <is>
          <t>CH4</t>
        </is>
      </c>
      <c r="D875" s="6" t="inlineStr">
        <is>
          <t>Natural gas and petroleum systems</t>
        </is>
      </c>
      <c r="E875" s="6" t="n">
        <v>0.00155843610218886</v>
      </c>
      <c r="F875" s="6" t="n"/>
      <c r="G875" s="6" t="n"/>
      <c r="H875" s="6" t="n"/>
      <c r="I875" s="6" t="n"/>
    </row>
    <row r="876" ht="15.75" customHeight="1" s="120">
      <c r="A876" s="6" t="n">
        <v>2016</v>
      </c>
      <c r="B876" s="6" t="inlineStr">
        <is>
          <t>NY</t>
        </is>
      </c>
      <c r="C876" s="6" t="inlineStr">
        <is>
          <t>CH4</t>
        </is>
      </c>
      <c r="D876" s="6" t="inlineStr">
        <is>
          <t>Natural gas and petroleum systems</t>
        </is>
      </c>
      <c r="E876" s="6" t="n">
        <v>0.0131768356487389</v>
      </c>
      <c r="F876" s="6" t="n"/>
      <c r="G876" s="6" t="n"/>
      <c r="H876" s="6" t="n"/>
      <c r="I876" s="6" t="n"/>
    </row>
    <row r="877" ht="15.75" customHeight="1" s="120">
      <c r="A877" s="6" t="n">
        <v>2016</v>
      </c>
      <c r="B877" s="6" t="inlineStr">
        <is>
          <t>OH</t>
        </is>
      </c>
      <c r="C877" s="6" t="inlineStr">
        <is>
          <t>CH4</t>
        </is>
      </c>
      <c r="D877" s="6" t="inlineStr">
        <is>
          <t>Natural gas and petroleum systems</t>
        </is>
      </c>
      <c r="E877" s="6" t="n">
        <v>0.013739149941322</v>
      </c>
      <c r="F877" s="6" t="n"/>
      <c r="G877" s="6" t="n"/>
      <c r="H877" s="6" t="n"/>
      <c r="I877" s="6" t="n"/>
    </row>
    <row r="878" ht="15.75" customHeight="1" s="120">
      <c r="A878" s="6" t="n">
        <v>2016</v>
      </c>
      <c r="B878" s="6" t="inlineStr">
        <is>
          <t>OK</t>
        </is>
      </c>
      <c r="C878" s="6" t="inlineStr">
        <is>
          <t>CH4</t>
        </is>
      </c>
      <c r="D878" s="6" t="inlineStr">
        <is>
          <t>Natural gas and petroleum systems</t>
        </is>
      </c>
      <c r="E878" s="6" t="n">
        <v>0.136122089800448</v>
      </c>
      <c r="F878" s="6" t="n"/>
      <c r="G878" s="6" t="n"/>
      <c r="H878" s="6" t="n"/>
      <c r="I878" s="6" t="n"/>
    </row>
    <row r="879" ht="15.75" customHeight="1" s="120">
      <c r="A879" s="6" t="n">
        <v>2016</v>
      </c>
      <c r="B879" s="6" t="inlineStr">
        <is>
          <t>OR</t>
        </is>
      </c>
      <c r="C879" s="6" t="inlineStr">
        <is>
          <t>CH4</t>
        </is>
      </c>
      <c r="D879" s="6" t="inlineStr">
        <is>
          <t>Natural gas and petroleum systems</t>
        </is>
      </c>
      <c r="E879" s="6" t="n">
        <v>0.000703911640212615</v>
      </c>
      <c r="F879" s="6" t="n"/>
      <c r="G879" s="6" t="n"/>
      <c r="H879" s="6" t="n"/>
      <c r="I879" s="6" t="n"/>
    </row>
    <row r="880" ht="15.75" customHeight="1" s="120">
      <c r="A880" s="6" t="n">
        <v>2016</v>
      </c>
      <c r="B880" s="6" t="inlineStr">
        <is>
          <t>PA</t>
        </is>
      </c>
      <c r="C880" s="6" t="inlineStr">
        <is>
          <t>CH4</t>
        </is>
      </c>
      <c r="D880" s="6" t="inlineStr">
        <is>
          <t>Natural gas and petroleum systems</t>
        </is>
      </c>
      <c r="E880" s="6" t="n">
        <v>0.0452449628945636</v>
      </c>
      <c r="F880" s="6" t="n"/>
      <c r="G880" s="6" t="n"/>
      <c r="H880" s="6" t="n"/>
      <c r="I880" s="6" t="n"/>
    </row>
    <row r="881" ht="15.75" customHeight="1" s="120">
      <c r="A881" s="6" t="n">
        <v>2016</v>
      </c>
      <c r="B881" s="6" t="inlineStr">
        <is>
          <t>RI</t>
        </is>
      </c>
      <c r="C881" s="6" t="inlineStr">
        <is>
          <t>CH4</t>
        </is>
      </c>
      <c r="D881" s="6" t="inlineStr">
        <is>
          <t>Natural gas and petroleum systems</t>
        </is>
      </c>
      <c r="E881" s="6" t="n">
        <v>0.00159826999020231</v>
      </c>
      <c r="F881" s="6" t="n"/>
      <c r="G881" s="6" t="n"/>
      <c r="H881" s="6" t="n"/>
      <c r="I881" s="6" t="n"/>
    </row>
    <row r="882" ht="15.75" customHeight="1" s="120">
      <c r="A882" s="6" t="n">
        <v>2016</v>
      </c>
      <c r="B882" s="6" t="inlineStr">
        <is>
          <t>SC</t>
        </is>
      </c>
      <c r="C882" s="6" t="inlineStr">
        <is>
          <t>CH4</t>
        </is>
      </c>
      <c r="D882" s="6" t="inlineStr">
        <is>
          <t>Natural gas and petroleum systems</t>
        </is>
      </c>
      <c r="E882" s="6" t="n">
        <v>0.000621951135849884</v>
      </c>
      <c r="F882" s="6" t="n"/>
      <c r="G882" s="6" t="n"/>
      <c r="H882" s="6" t="n"/>
      <c r="I882" s="6" t="n"/>
    </row>
    <row r="883" ht="15.75" customHeight="1" s="120">
      <c r="A883" s="6" t="n">
        <v>2016</v>
      </c>
      <c r="B883" s="6" t="inlineStr">
        <is>
          <t>TN</t>
        </is>
      </c>
      <c r="C883" s="6" t="inlineStr">
        <is>
          <t>CH4</t>
        </is>
      </c>
      <c r="D883" s="6" t="inlineStr">
        <is>
          <t>Natural gas and petroleum systems</t>
        </is>
      </c>
      <c r="E883" s="6" t="n">
        <v>0.00305605920442796</v>
      </c>
      <c r="F883" s="6" t="n"/>
      <c r="G883" s="6" t="n"/>
      <c r="H883" s="6" t="n"/>
      <c r="I883" s="6" t="n"/>
    </row>
    <row r="884" ht="15.75" customHeight="1" s="120">
      <c r="A884" s="6" t="n">
        <v>2016</v>
      </c>
      <c r="B884" s="6" t="inlineStr">
        <is>
          <t>TX</t>
        </is>
      </c>
      <c r="C884" s="6" t="inlineStr">
        <is>
          <t>CH4</t>
        </is>
      </c>
      <c r="D884" s="6" t="inlineStr">
        <is>
          <t>Natural gas and petroleum systems</t>
        </is>
      </c>
      <c r="E884" s="6" t="n">
        <v>0.466879700912868</v>
      </c>
      <c r="F884" s="6" t="n"/>
      <c r="G884" s="6" t="n"/>
      <c r="H884" s="6" t="n"/>
      <c r="I884" s="6" t="n"/>
    </row>
    <row r="885" ht="15.75" customHeight="1" s="120">
      <c r="A885" s="6" t="n">
        <v>2016</v>
      </c>
      <c r="B885" s="6" t="inlineStr">
        <is>
          <t>UT</t>
        </is>
      </c>
      <c r="C885" s="6" t="inlineStr">
        <is>
          <t>CH4</t>
        </is>
      </c>
      <c r="D885" s="6" t="inlineStr">
        <is>
          <t>Natural gas and petroleum systems</t>
        </is>
      </c>
      <c r="E885" s="6" t="n">
        <v>0.00623728065076498</v>
      </c>
      <c r="F885" s="6" t="n"/>
      <c r="G885" s="6" t="n"/>
      <c r="H885" s="6" t="n"/>
      <c r="I885" s="6" t="n"/>
    </row>
    <row r="886" ht="15.75" customHeight="1" s="120">
      <c r="A886" s="6" t="n">
        <v>2016</v>
      </c>
      <c r="B886" s="6" t="inlineStr">
        <is>
          <t>VA</t>
        </is>
      </c>
      <c r="C886" s="6" t="inlineStr">
        <is>
          <t>CH4</t>
        </is>
      </c>
      <c r="D886" s="6" t="inlineStr">
        <is>
          <t>Natural gas and petroleum systems</t>
        </is>
      </c>
      <c r="E886" s="6" t="n">
        <v>0.00368585483903596</v>
      </c>
      <c r="F886" s="6" t="n"/>
      <c r="G886" s="6" t="n"/>
      <c r="H886" s="6" t="n"/>
      <c r="I886" s="6" t="n"/>
    </row>
    <row r="887" ht="15.75" customHeight="1" s="120">
      <c r="A887" s="6" t="n">
        <v>2016</v>
      </c>
      <c r="B887" s="6" t="inlineStr">
        <is>
          <t>VT</t>
        </is>
      </c>
      <c r="C887" s="6" t="inlineStr">
        <is>
          <t>CH4</t>
        </is>
      </c>
      <c r="D887" s="6" t="inlineStr">
        <is>
          <t>Natural gas and petroleum systems</t>
        </is>
      </c>
      <c r="E887" s="54" t="n">
        <v>3.92484003254222e-05</v>
      </c>
      <c r="F887" s="6" t="n"/>
      <c r="G887" s="6" t="n"/>
      <c r="H887" s="6" t="n"/>
      <c r="I887" s="6" t="n"/>
    </row>
    <row r="888" ht="15.75" customHeight="1" s="120">
      <c r="A888" s="6" t="n">
        <v>2016</v>
      </c>
      <c r="B888" s="6" t="inlineStr">
        <is>
          <t>WA</t>
        </is>
      </c>
      <c r="C888" s="6" t="inlineStr">
        <is>
          <t>CH4</t>
        </is>
      </c>
      <c r="D888" s="6" t="inlineStr">
        <is>
          <t>Natural gas and petroleum systems</t>
        </is>
      </c>
      <c r="E888" s="6" t="n">
        <v>0.00126257570203281</v>
      </c>
      <c r="F888" s="6" t="n"/>
      <c r="G888" s="6" t="n"/>
      <c r="H888" s="6" t="n"/>
      <c r="I888" s="6" t="n"/>
    </row>
    <row r="889" ht="15.75" customHeight="1" s="120">
      <c r="A889" s="6" t="n">
        <v>2016</v>
      </c>
      <c r="B889" s="6" t="inlineStr">
        <is>
          <t>WI</t>
        </is>
      </c>
      <c r="C889" s="6" t="inlineStr">
        <is>
          <t>CH4</t>
        </is>
      </c>
      <c r="D889" s="6" t="inlineStr">
        <is>
          <t>Natural gas and petroleum systems</t>
        </is>
      </c>
      <c r="E889" s="6" t="n">
        <v>0.00160364818684096</v>
      </c>
      <c r="F889" s="6" t="n"/>
      <c r="G889" s="6" t="n"/>
      <c r="H889" s="6" t="n"/>
      <c r="I889" s="6" t="n"/>
    </row>
    <row r="890" ht="15.75" customHeight="1" s="120">
      <c r="A890" s="6" t="n">
        <v>2016</v>
      </c>
      <c r="B890" s="6" t="inlineStr">
        <is>
          <t>WV</t>
        </is>
      </c>
      <c r="C890" s="6" t="inlineStr">
        <is>
          <t>CH4</t>
        </is>
      </c>
      <c r="D890" s="6" t="inlineStr">
        <is>
          <t>Natural gas and petroleum systems</t>
        </is>
      </c>
      <c r="E890" s="6" t="n">
        <v>0.00635181344141758</v>
      </c>
      <c r="F890" s="6" t="n"/>
      <c r="G890" s="6" t="n"/>
      <c r="H890" s="6" t="n"/>
      <c r="I890" s="6" t="n"/>
    </row>
    <row r="891" ht="15.75" customHeight="1" s="120">
      <c r="A891" s="6" t="n">
        <v>2016</v>
      </c>
      <c r="B891" s="6" t="inlineStr">
        <is>
          <t>WY</t>
        </is>
      </c>
      <c r="C891" s="6" t="inlineStr">
        <is>
          <t>CH4</t>
        </is>
      </c>
      <c r="D891" s="6" t="inlineStr">
        <is>
          <t>Natural gas and petroleum systems</t>
        </is>
      </c>
      <c r="E891" s="6" t="n">
        <v>0.00573635966451266</v>
      </c>
      <c r="F891" s="6" t="n"/>
      <c r="G891" s="6" t="n"/>
      <c r="H891" s="6" t="n"/>
      <c r="I891" s="6" t="n"/>
    </row>
    <row r="892" ht="15.75" customHeight="1" s="120">
      <c r="A892" s="6" t="n">
        <v>2016</v>
      </c>
      <c r="B892" s="6" t="inlineStr">
        <is>
          <t>AK</t>
        </is>
      </c>
      <c r="C892" s="6" t="inlineStr">
        <is>
          <t>CO2</t>
        </is>
      </c>
      <c r="D892" s="6" t="inlineStr">
        <is>
          <t>Natural gas and petroleum systems</t>
        </is>
      </c>
      <c r="E892" s="6" t="n">
        <v>0.0745233569820568</v>
      </c>
      <c r="F892" s="6" t="n"/>
      <c r="G892" s="6" t="n"/>
      <c r="H892" s="6" t="n"/>
      <c r="I892" s="6" t="n"/>
    </row>
    <row r="893" ht="15.75" customHeight="1" s="120">
      <c r="A893" s="6" t="n">
        <v>2016</v>
      </c>
      <c r="B893" s="6" t="inlineStr">
        <is>
          <t>AL</t>
        </is>
      </c>
      <c r="C893" s="6" t="inlineStr">
        <is>
          <t>CO2</t>
        </is>
      </c>
      <c r="D893" s="6" t="inlineStr">
        <is>
          <t>Natural gas and petroleum systems</t>
        </is>
      </c>
      <c r="E893" s="6" t="n">
        <v>0.012599559925874</v>
      </c>
      <c r="F893" s="6" t="n"/>
      <c r="G893" s="6" t="n"/>
      <c r="H893" s="6" t="n"/>
      <c r="I893" s="6" t="n"/>
    </row>
    <row r="894" ht="15.75" customHeight="1" s="120">
      <c r="A894" s="6" t="n">
        <v>2016</v>
      </c>
      <c r="B894" s="6" t="inlineStr">
        <is>
          <t>AR</t>
        </is>
      </c>
      <c r="C894" s="6" t="inlineStr">
        <is>
          <t>CO2</t>
        </is>
      </c>
      <c r="D894" s="6" t="inlineStr">
        <is>
          <t>Natural gas and petroleum systems</t>
        </is>
      </c>
      <c r="E894" s="6" t="n">
        <v>0.00200833094915474</v>
      </c>
      <c r="F894" s="6" t="n"/>
      <c r="G894" s="6" t="n"/>
      <c r="H894" s="6" t="n"/>
      <c r="I894" s="6" t="n"/>
    </row>
    <row r="895" ht="15.75" customHeight="1" s="120">
      <c r="A895" s="6" t="n">
        <v>2016</v>
      </c>
      <c r="B895" s="6" t="inlineStr">
        <is>
          <t>AZ</t>
        </is>
      </c>
      <c r="C895" s="6" t="inlineStr">
        <is>
          <t>CO2</t>
        </is>
      </c>
      <c r="D895" s="6" t="inlineStr">
        <is>
          <t>Natural gas and petroleum systems</t>
        </is>
      </c>
      <c r="E895" s="6" t="n">
        <v>0.00367247065672334</v>
      </c>
      <c r="F895" s="6" t="n"/>
      <c r="G895" s="6" t="n"/>
      <c r="H895" s="6" t="n"/>
      <c r="I895" s="6" t="n"/>
    </row>
    <row r="896" ht="15.75" customHeight="1" s="120">
      <c r="A896" s="6" t="n">
        <v>2016</v>
      </c>
      <c r="B896" s="6" t="inlineStr">
        <is>
          <t>CA</t>
        </is>
      </c>
      <c r="C896" s="6" t="inlineStr">
        <is>
          <t>CO2</t>
        </is>
      </c>
      <c r="D896" s="6" t="inlineStr">
        <is>
          <t>Natural gas and petroleum systems</t>
        </is>
      </c>
      <c r="E896" s="6" t="n">
        <v>0.0667151448847077</v>
      </c>
      <c r="F896" s="6" t="n"/>
      <c r="G896" s="6" t="n"/>
      <c r="H896" s="6" t="n"/>
      <c r="I896" s="6" t="n"/>
    </row>
    <row r="897" ht="15.75" customHeight="1" s="120">
      <c r="A897" s="6" t="n">
        <v>2016</v>
      </c>
      <c r="B897" s="6" t="inlineStr">
        <is>
          <t>CO</t>
        </is>
      </c>
      <c r="C897" s="6" t="inlineStr">
        <is>
          <t>CO2</t>
        </is>
      </c>
      <c r="D897" s="6" t="inlineStr">
        <is>
          <t>Natural gas and petroleum systems</t>
        </is>
      </c>
      <c r="E897" s="6" t="n">
        <v>0.102067391726626</v>
      </c>
      <c r="F897" s="6" t="n"/>
      <c r="G897" s="6" t="n"/>
      <c r="H897" s="6" t="n"/>
      <c r="I897" s="6" t="n"/>
    </row>
    <row r="898" ht="15.75" customHeight="1" s="120">
      <c r="A898" s="6" t="n">
        <v>2016</v>
      </c>
      <c r="B898" s="6" t="inlineStr">
        <is>
          <t>CT</t>
        </is>
      </c>
      <c r="C898" s="6" t="inlineStr">
        <is>
          <t>CO2</t>
        </is>
      </c>
      <c r="D898" s="6" t="inlineStr">
        <is>
          <t>Natural gas and petroleum systems</t>
        </is>
      </c>
      <c r="E898" s="6" t="n">
        <v>0.00084010676087263</v>
      </c>
      <c r="F898" s="6" t="n"/>
      <c r="G898" s="6" t="n"/>
      <c r="H898" s="6" t="n"/>
      <c r="I898" s="6" t="n"/>
    </row>
    <row r="899" ht="15.75" customHeight="1" s="120">
      <c r="A899" s="6" t="n">
        <v>2016</v>
      </c>
      <c r="B899" s="6" t="inlineStr">
        <is>
          <t>DE</t>
        </is>
      </c>
      <c r="C899" s="6" t="inlineStr">
        <is>
          <t>CO2</t>
        </is>
      </c>
      <c r="D899" s="6" t="inlineStr">
        <is>
          <t>Natural gas and petroleum systems</t>
        </is>
      </c>
      <c r="E899" s="54" t="n">
        <v>2.11206095966242e-07</v>
      </c>
      <c r="F899" s="6" t="n"/>
      <c r="G899" s="6" t="n"/>
      <c r="H899" s="6" t="n"/>
      <c r="I899" s="6" t="n"/>
    </row>
    <row r="900" ht="15.75" customHeight="1" s="120">
      <c r="A900" s="6" t="n">
        <v>2016</v>
      </c>
      <c r="B900" s="6" t="inlineStr">
        <is>
          <t>FL</t>
        </is>
      </c>
      <c r="C900" s="6" t="inlineStr">
        <is>
          <t>CO2</t>
        </is>
      </c>
      <c r="D900" s="6" t="inlineStr">
        <is>
          <t>Natural gas and petroleum systems</t>
        </is>
      </c>
      <c r="E900" s="6" t="n">
        <v>0.00427108900369954</v>
      </c>
      <c r="F900" s="6" t="n"/>
      <c r="G900" s="6" t="n"/>
      <c r="H900" s="6" t="n"/>
      <c r="I900" s="6" t="n"/>
    </row>
    <row r="901" ht="15.75" customHeight="1" s="120">
      <c r="A901" s="6" t="n">
        <v>2016</v>
      </c>
      <c r="B901" s="6" t="inlineStr">
        <is>
          <t>GA</t>
        </is>
      </c>
      <c r="C901" s="6" t="inlineStr">
        <is>
          <t>CO2</t>
        </is>
      </c>
      <c r="D901" s="6" t="inlineStr">
        <is>
          <t>Natural gas and petroleum systems</t>
        </is>
      </c>
      <c r="E901" s="6" t="n">
        <v>0.00166153311526227</v>
      </c>
      <c r="F901" s="6" t="n"/>
      <c r="G901" s="6" t="n"/>
      <c r="H901" s="6" t="n"/>
      <c r="I901" s="6" t="n"/>
    </row>
    <row r="902" ht="15.75" customHeight="1" s="120">
      <c r="A902" s="6" t="n">
        <v>2016</v>
      </c>
      <c r="B902" s="6" t="inlineStr">
        <is>
          <t>HI</t>
        </is>
      </c>
      <c r="C902" s="6" t="inlineStr">
        <is>
          <t>CO2</t>
        </is>
      </c>
      <c r="D902" s="6" t="inlineStr">
        <is>
          <t>Natural gas and petroleum systems</t>
        </is>
      </c>
      <c r="E902" s="6" t="n">
        <v>0.000129868052725545</v>
      </c>
      <c r="F902" s="6" t="n"/>
      <c r="G902" s="6" t="n"/>
      <c r="H902" s="6" t="n"/>
      <c r="I902" s="6" t="n"/>
    </row>
    <row r="903" ht="15.75" customHeight="1" s="120">
      <c r="A903" s="6" t="n">
        <v>2016</v>
      </c>
      <c r="B903" s="6" t="inlineStr">
        <is>
          <t>IA</t>
        </is>
      </c>
      <c r="C903" s="6" t="inlineStr">
        <is>
          <t>CO2</t>
        </is>
      </c>
      <c r="D903" s="6" t="inlineStr">
        <is>
          <t>Natural gas and petroleum systems</t>
        </is>
      </c>
      <c r="E903" s="6" t="n">
        <v>0.00221408483702414</v>
      </c>
      <c r="F903" s="6" t="n"/>
      <c r="G903" s="6" t="n"/>
      <c r="H903" s="6" t="n"/>
      <c r="I903" s="6" t="n"/>
    </row>
    <row r="904" ht="15.75" customHeight="1" s="120">
      <c r="A904" s="6" t="n">
        <v>2016</v>
      </c>
      <c r="B904" s="6" t="inlineStr">
        <is>
          <t>ID</t>
        </is>
      </c>
      <c r="C904" s="6" t="inlineStr">
        <is>
          <t>CO2</t>
        </is>
      </c>
      <c r="D904" s="6" t="inlineStr">
        <is>
          <t>Natural gas and petroleum systems</t>
        </is>
      </c>
      <c r="E904" s="6" t="n">
        <v>0.00108354908872515</v>
      </c>
      <c r="F904" s="6" t="n"/>
      <c r="G904" s="6" t="n"/>
      <c r="H904" s="6" t="n"/>
      <c r="I904" s="6" t="n"/>
    </row>
    <row r="905" ht="15.75" customHeight="1" s="120">
      <c r="A905" s="6" t="n">
        <v>2016</v>
      </c>
      <c r="B905" s="6" t="inlineStr">
        <is>
          <t>IL</t>
        </is>
      </c>
      <c r="C905" s="6" t="inlineStr">
        <is>
          <t>CO2</t>
        </is>
      </c>
      <c r="D905" s="6" t="inlineStr">
        <is>
          <t>Natural gas and petroleum systems</t>
        </is>
      </c>
      <c r="E905" s="6" t="n">
        <v>0.00504874572795269</v>
      </c>
      <c r="F905" s="6" t="n"/>
      <c r="G905" s="6" t="n"/>
      <c r="H905" s="6" t="n"/>
      <c r="I905" s="6" t="n"/>
    </row>
    <row r="906" ht="15.75" customHeight="1" s="120">
      <c r="A906" s="6" t="n">
        <v>2016</v>
      </c>
      <c r="B906" s="6" t="inlineStr">
        <is>
          <t>IN</t>
        </is>
      </c>
      <c r="C906" s="6" t="inlineStr">
        <is>
          <t>CO2</t>
        </is>
      </c>
      <c r="D906" s="6" t="inlineStr">
        <is>
          <t>Natural gas and petroleum systems</t>
        </is>
      </c>
      <c r="E906" s="6" t="n">
        <v>0.00123056862185361</v>
      </c>
      <c r="F906" s="6" t="n"/>
      <c r="G906" s="6" t="n"/>
      <c r="H906" s="6" t="n"/>
      <c r="I906" s="6" t="n"/>
    </row>
    <row r="907" ht="15.75" customHeight="1" s="120">
      <c r="A907" s="6" t="n">
        <v>2016</v>
      </c>
      <c r="B907" s="6" t="inlineStr">
        <is>
          <t>KS</t>
        </is>
      </c>
      <c r="C907" s="6" t="inlineStr">
        <is>
          <t>CO2</t>
        </is>
      </c>
      <c r="D907" s="6" t="inlineStr">
        <is>
          <t>Natural gas and petroleum systems</t>
        </is>
      </c>
      <c r="E907" s="6" t="n">
        <v>0.008873899847134121</v>
      </c>
      <c r="F907" s="6" t="n"/>
      <c r="G907" s="6" t="n"/>
      <c r="H907" s="6" t="n"/>
      <c r="I907" s="6" t="n"/>
    </row>
    <row r="908" ht="15.75" customHeight="1" s="120">
      <c r="A908" s="6" t="n">
        <v>2016</v>
      </c>
      <c r="B908" s="6" t="inlineStr">
        <is>
          <t>KY</t>
        </is>
      </c>
      <c r="C908" s="6" t="inlineStr">
        <is>
          <t>CO2</t>
        </is>
      </c>
      <c r="D908" s="6" t="inlineStr">
        <is>
          <t>Natural gas and petroleum systems</t>
        </is>
      </c>
      <c r="E908" s="6" t="n">
        <v>0.00192653958551295</v>
      </c>
      <c r="F908" s="6" t="n"/>
      <c r="G908" s="6" t="n"/>
      <c r="H908" s="6" t="n"/>
      <c r="I908" s="6" t="n"/>
    </row>
    <row r="909" ht="15.75" customHeight="1" s="120">
      <c r="A909" s="6" t="n">
        <v>2016</v>
      </c>
      <c r="B909" s="6" t="inlineStr">
        <is>
          <t>LA</t>
        </is>
      </c>
      <c r="C909" s="6" t="inlineStr">
        <is>
          <t>CO2</t>
        </is>
      </c>
      <c r="D909" s="6" t="inlineStr">
        <is>
          <t>Natural gas and petroleum systems</t>
        </is>
      </c>
      <c r="E909" s="6" t="n">
        <v>0.0587089610714204</v>
      </c>
      <c r="F909" s="6" t="n"/>
      <c r="G909" s="6" t="n"/>
      <c r="H909" s="6" t="n"/>
      <c r="I909" s="6" t="n"/>
    </row>
    <row r="910" ht="15.75" customHeight="1" s="120">
      <c r="A910" s="6" t="n">
        <v>2016</v>
      </c>
      <c r="B910" s="6" t="inlineStr">
        <is>
          <t>MA</t>
        </is>
      </c>
      <c r="C910" s="6" t="inlineStr">
        <is>
          <t>CO2</t>
        </is>
      </c>
      <c r="D910" s="6" t="inlineStr">
        <is>
          <t>Natural gas and petroleum systems</t>
        </is>
      </c>
      <c r="E910" s="6" t="n">
        <v>0.0007921531894887239</v>
      </c>
      <c r="F910" s="6" t="n"/>
      <c r="G910" s="6" t="n"/>
      <c r="H910" s="6" t="n"/>
      <c r="I910" s="6" t="n"/>
    </row>
    <row r="911" ht="15.75" customHeight="1" s="120">
      <c r="A911" s="6" t="n">
        <v>2016</v>
      </c>
      <c r="B911" s="6" t="inlineStr">
        <is>
          <t>MD</t>
        </is>
      </c>
      <c r="C911" s="6" t="inlineStr">
        <is>
          <t>CO2</t>
        </is>
      </c>
      <c r="D911" s="6" t="inlineStr">
        <is>
          <t>Natural gas and petroleum systems</t>
        </is>
      </c>
      <c r="E911" s="6" t="n">
        <v>0.00101070101540548</v>
      </c>
      <c r="F911" s="6" t="n"/>
      <c r="G911" s="6" t="n"/>
      <c r="H911" s="6" t="n"/>
      <c r="I911" s="6" t="n"/>
    </row>
    <row r="912" ht="15.75" customHeight="1" s="120">
      <c r="A912" s="6" t="n">
        <v>2016</v>
      </c>
      <c r="B912" s="6" t="inlineStr">
        <is>
          <t>ME</t>
        </is>
      </c>
      <c r="C912" s="6" t="inlineStr">
        <is>
          <t>CO2</t>
        </is>
      </c>
      <c r="D912" s="6" t="inlineStr">
        <is>
          <t>Natural gas and petroleum systems</t>
        </is>
      </c>
      <c r="E912" s="54" t="n">
        <v>5.15136819429859e-09</v>
      </c>
      <c r="F912" s="6" t="n"/>
      <c r="G912" s="6" t="n"/>
      <c r="H912" s="6" t="n"/>
      <c r="I912" s="6" t="n"/>
    </row>
    <row r="913" ht="15.75" customHeight="1" s="120">
      <c r="A913" s="6" t="n">
        <v>2016</v>
      </c>
      <c r="B913" s="6" t="inlineStr">
        <is>
          <t>MI</t>
        </is>
      </c>
      <c r="C913" s="6" t="inlineStr">
        <is>
          <t>CO2</t>
        </is>
      </c>
      <c r="D913" s="6" t="inlineStr">
        <is>
          <t>Natural gas and petroleum systems</t>
        </is>
      </c>
      <c r="E913" s="6" t="n">
        <v>0.0135506657929133</v>
      </c>
      <c r="F913" s="6" t="n"/>
      <c r="G913" s="6" t="n"/>
      <c r="H913" s="6" t="n"/>
      <c r="I913" s="6" t="n"/>
    </row>
    <row r="914" ht="15.75" customHeight="1" s="120">
      <c r="A914" s="6" t="n">
        <v>2016</v>
      </c>
      <c r="B914" s="6" t="inlineStr">
        <is>
          <t>MN</t>
        </is>
      </c>
      <c r="C914" s="6" t="inlineStr">
        <is>
          <t>CO2</t>
        </is>
      </c>
      <c r="D914" s="6" t="inlineStr">
        <is>
          <t>Natural gas and petroleum systems</t>
        </is>
      </c>
      <c r="E914" s="6" t="n">
        <v>0.00240374945661228</v>
      </c>
      <c r="F914" s="6" t="n"/>
      <c r="G914" s="6" t="n"/>
      <c r="H914" s="6" t="n"/>
      <c r="I914" s="6" t="n"/>
    </row>
    <row r="915" ht="15.75" customHeight="1" s="120">
      <c r="A915" s="6" t="n">
        <v>2016</v>
      </c>
      <c r="B915" s="6" t="inlineStr">
        <is>
          <t>MO</t>
        </is>
      </c>
      <c r="C915" s="6" t="inlineStr">
        <is>
          <t>CO2</t>
        </is>
      </c>
      <c r="D915" s="6" t="inlineStr">
        <is>
          <t>Natural gas and petroleum systems</t>
        </is>
      </c>
      <c r="E915" s="6" t="n">
        <v>0.00115471987656076</v>
      </c>
      <c r="F915" s="6" t="n"/>
      <c r="G915" s="6" t="n"/>
      <c r="H915" s="6" t="n"/>
      <c r="I915" s="6" t="n"/>
    </row>
    <row r="916" ht="15.75" customHeight="1" s="120">
      <c r="A916" s="6" t="n">
        <v>2016</v>
      </c>
      <c r="B916" s="6" t="inlineStr">
        <is>
          <t>MS</t>
        </is>
      </c>
      <c r="C916" s="6" t="inlineStr">
        <is>
          <t>CO2</t>
        </is>
      </c>
      <c r="D916" s="6" t="inlineStr">
        <is>
          <t>Natural gas and petroleum systems</t>
        </is>
      </c>
      <c r="E916" s="6" t="n">
        <v>0.00634455024634526</v>
      </c>
      <c r="F916" s="6" t="n"/>
      <c r="G916" s="6" t="n"/>
      <c r="H916" s="6" t="n"/>
      <c r="I916" s="6" t="n"/>
    </row>
    <row r="917" ht="15.75" customHeight="1" s="120">
      <c r="A917" s="6" t="n">
        <v>2016</v>
      </c>
      <c r="B917" s="6" t="inlineStr">
        <is>
          <t>MT</t>
        </is>
      </c>
      <c r="C917" s="6" t="inlineStr">
        <is>
          <t>CO2</t>
        </is>
      </c>
      <c r="D917" s="6" t="inlineStr">
        <is>
          <t>Natural gas and petroleum systems</t>
        </is>
      </c>
      <c r="E917" s="6" t="n">
        <v>0.00081698587500616</v>
      </c>
      <c r="F917" s="6" t="n"/>
      <c r="G917" s="6" t="n"/>
      <c r="H917" s="6" t="n"/>
      <c r="I917" s="6" t="n"/>
    </row>
    <row r="918" ht="15.75" customHeight="1" s="120">
      <c r="A918" s="6" t="n">
        <v>2016</v>
      </c>
      <c r="B918" s="6" t="inlineStr">
        <is>
          <t>NC</t>
        </is>
      </c>
      <c r="C918" s="6" t="inlineStr">
        <is>
          <t>CO2</t>
        </is>
      </c>
      <c r="D918" s="6" t="inlineStr">
        <is>
          <t>Natural gas and petroleum systems</t>
        </is>
      </c>
      <c r="E918" s="6" t="n">
        <v>0.00059846792702493</v>
      </c>
      <c r="F918" s="6" t="n"/>
      <c r="G918" s="6" t="n"/>
      <c r="H918" s="6" t="n"/>
      <c r="I918" s="6" t="n"/>
    </row>
    <row r="919" ht="15.75" customHeight="1" s="120">
      <c r="A919" s="6" t="n">
        <v>2016</v>
      </c>
      <c r="B919" s="6" t="inlineStr">
        <is>
          <t>ND</t>
        </is>
      </c>
      <c r="C919" s="6" t="inlineStr">
        <is>
          <t>CO2</t>
        </is>
      </c>
      <c r="D919" s="6" t="inlineStr">
        <is>
          <t>Natural gas and petroleum systems</t>
        </is>
      </c>
      <c r="E919" s="6" t="n">
        <v>0.036587897045866</v>
      </c>
      <c r="F919" s="6" t="n"/>
      <c r="G919" s="6" t="n"/>
      <c r="H919" s="6" t="n"/>
      <c r="I919" s="6" t="n"/>
    </row>
    <row r="920" ht="15.75" customHeight="1" s="120">
      <c r="A920" s="6" t="n">
        <v>2016</v>
      </c>
      <c r="B920" s="6" t="inlineStr">
        <is>
          <t>NE</t>
        </is>
      </c>
      <c r="C920" s="6" t="inlineStr">
        <is>
          <t>CO2</t>
        </is>
      </c>
      <c r="D920" s="6" t="inlineStr">
        <is>
          <t>Natural gas and petroleum systems</t>
        </is>
      </c>
      <c r="E920" s="6" t="n">
        <v>0.00118241620765741</v>
      </c>
      <c r="F920" s="6" t="n"/>
      <c r="G920" s="6" t="n"/>
      <c r="H920" s="6" t="n"/>
      <c r="I920" s="6" t="n"/>
    </row>
    <row r="921" ht="15.75" customHeight="1" s="120">
      <c r="A921" s="6" t="n">
        <v>2016</v>
      </c>
      <c r="B921" s="6" t="inlineStr">
        <is>
          <t>NJ</t>
        </is>
      </c>
      <c r="C921" s="6" t="inlineStr">
        <is>
          <t>CO2</t>
        </is>
      </c>
      <c r="D921" s="6" t="inlineStr">
        <is>
          <t>Natural gas and petroleum systems</t>
        </is>
      </c>
      <c r="E921" s="6" t="n">
        <v>0.000728285496342171</v>
      </c>
      <c r="F921" s="6" t="n"/>
      <c r="G921" s="6" t="n"/>
      <c r="H921" s="6" t="n"/>
      <c r="I921" s="6" t="n"/>
    </row>
    <row r="922" ht="15.75" customHeight="1" s="120">
      <c r="A922" s="6" t="n">
        <v>2016</v>
      </c>
      <c r="B922" s="6" t="inlineStr">
        <is>
          <t>NM</t>
        </is>
      </c>
      <c r="C922" s="6" t="inlineStr">
        <is>
          <t>CO2</t>
        </is>
      </c>
      <c r="D922" s="6" t="inlineStr">
        <is>
          <t>Natural gas and petroleum systems</t>
        </is>
      </c>
      <c r="E922" s="6" t="n">
        <v>0.0356592969336354</v>
      </c>
      <c r="F922" s="6" t="n"/>
      <c r="G922" s="6" t="n"/>
      <c r="H922" s="6" t="n"/>
      <c r="I922" s="6" t="n"/>
    </row>
    <row r="923" ht="15.75" customHeight="1" s="120">
      <c r="A923" s="6" t="n">
        <v>2016</v>
      </c>
      <c r="B923" s="6" t="inlineStr">
        <is>
          <t>NV</t>
        </is>
      </c>
      <c r="C923" s="6" t="inlineStr">
        <is>
          <t>CO2</t>
        </is>
      </c>
      <c r="D923" s="6" t="inlineStr">
        <is>
          <t>Natural gas and petroleum systems</t>
        </is>
      </c>
      <c r="E923" s="6" t="n">
        <v>0.0009092108197886871</v>
      </c>
      <c r="F923" s="6" t="n"/>
      <c r="G923" s="6" t="n"/>
      <c r="H923" s="6" t="n"/>
      <c r="I923" s="6" t="n"/>
    </row>
    <row r="924" ht="15.75" customHeight="1" s="120">
      <c r="A924" s="6" t="n">
        <v>2016</v>
      </c>
      <c r="B924" s="6" t="inlineStr">
        <is>
          <t>NY</t>
        </is>
      </c>
      <c r="C924" s="6" t="inlineStr">
        <is>
          <t>CO2</t>
        </is>
      </c>
      <c r="D924" s="6" t="inlineStr">
        <is>
          <t>Natural gas and petroleum systems</t>
        </is>
      </c>
      <c r="E924" s="6" t="n">
        <v>0.0035066517205066</v>
      </c>
      <c r="F924" s="6" t="n"/>
      <c r="G924" s="6" t="n"/>
      <c r="H924" s="6" t="n"/>
      <c r="I924" s="6" t="n"/>
    </row>
    <row r="925" ht="15.75" customHeight="1" s="120">
      <c r="A925" s="6" t="n">
        <v>2016</v>
      </c>
      <c r="B925" s="6" t="inlineStr">
        <is>
          <t>OH</t>
        </is>
      </c>
      <c r="C925" s="6" t="inlineStr">
        <is>
          <t>CO2</t>
        </is>
      </c>
      <c r="D925" s="6" t="inlineStr">
        <is>
          <t>Natural gas and petroleum systems</t>
        </is>
      </c>
      <c r="E925" s="6" t="n">
        <v>0.00640284364396876</v>
      </c>
      <c r="F925" s="6" t="n"/>
      <c r="G925" s="6" t="n"/>
      <c r="H925" s="6" t="n"/>
      <c r="I925" s="6" t="n"/>
    </row>
    <row r="926" ht="15.75" customHeight="1" s="120">
      <c r="A926" s="6" t="n">
        <v>2016</v>
      </c>
      <c r="B926" s="6" t="inlineStr">
        <is>
          <t>OK</t>
        </is>
      </c>
      <c r="C926" s="6" t="inlineStr">
        <is>
          <t>CO2</t>
        </is>
      </c>
      <c r="D926" s="6" t="inlineStr">
        <is>
          <t>Natural gas and petroleum systems</t>
        </is>
      </c>
      <c r="E926" s="6" t="n">
        <v>0.0922751280674845</v>
      </c>
      <c r="F926" s="6" t="n"/>
      <c r="G926" s="6" t="n"/>
      <c r="H926" s="6" t="n"/>
      <c r="I926" s="6" t="n"/>
    </row>
    <row r="927" ht="15.75" customHeight="1" s="120">
      <c r="A927" s="6" t="n">
        <v>2016</v>
      </c>
      <c r="B927" s="6" t="inlineStr">
        <is>
          <t>OR</t>
        </is>
      </c>
      <c r="C927" s="6" t="inlineStr">
        <is>
          <t>CO2</t>
        </is>
      </c>
      <c r="D927" s="6" t="inlineStr">
        <is>
          <t>Natural gas and petroleum systems</t>
        </is>
      </c>
      <c r="E927" s="6" t="n">
        <v>0.000917967630582175</v>
      </c>
      <c r="F927" s="6" t="n"/>
      <c r="G927" s="6" t="n"/>
      <c r="H927" s="6" t="n"/>
      <c r="I927" s="6" t="n"/>
    </row>
    <row r="928" ht="15.75" customHeight="1" s="120">
      <c r="A928" s="6" t="n">
        <v>2016</v>
      </c>
      <c r="B928" s="6" t="inlineStr">
        <is>
          <t>PA</t>
        </is>
      </c>
      <c r="C928" s="6" t="inlineStr">
        <is>
          <t>CO2</t>
        </is>
      </c>
      <c r="D928" s="6" t="inlineStr">
        <is>
          <t>Natural gas and petroleum systems</t>
        </is>
      </c>
      <c r="E928" s="6" t="n">
        <v>0.0240058174065602</v>
      </c>
      <c r="F928" s="6" t="n"/>
      <c r="G928" s="6" t="n"/>
      <c r="H928" s="6" t="n"/>
      <c r="I928" s="6" t="n"/>
    </row>
    <row r="929" ht="15.75" customHeight="1" s="120">
      <c r="A929" s="6" t="n">
        <v>2016</v>
      </c>
      <c r="B929" s="6" t="inlineStr">
        <is>
          <t>RI</t>
        </is>
      </c>
      <c r="C929" s="6" t="inlineStr">
        <is>
          <t>CO2</t>
        </is>
      </c>
      <c r="D929" s="6" t="inlineStr">
        <is>
          <t>Natural gas and petroleum systems</t>
        </is>
      </c>
      <c r="E929" s="6" t="n">
        <v>0.000216534156089605</v>
      </c>
      <c r="F929" s="6" t="n"/>
      <c r="G929" s="6" t="n"/>
      <c r="H929" s="6" t="n"/>
      <c r="I929" s="6" t="n"/>
    </row>
    <row r="930" ht="15.75" customHeight="1" s="120">
      <c r="A930" s="6" t="n">
        <v>2016</v>
      </c>
      <c r="B930" s="6" t="inlineStr">
        <is>
          <t>SC</t>
        </is>
      </c>
      <c r="C930" s="6" t="inlineStr">
        <is>
          <t>CO2</t>
        </is>
      </c>
      <c r="D930" s="6" t="inlineStr">
        <is>
          <t>Natural gas and petroleum systems</t>
        </is>
      </c>
      <c r="E930" s="6" t="n">
        <v>0.000444074725463149</v>
      </c>
      <c r="F930" s="6" t="n"/>
      <c r="G930" s="6" t="n"/>
      <c r="H930" s="6" t="n"/>
      <c r="I930" s="6" t="n"/>
    </row>
    <row r="931" ht="15.75" customHeight="1" s="120">
      <c r="A931" s="6" t="n">
        <v>2016</v>
      </c>
      <c r="B931" s="6" t="inlineStr">
        <is>
          <t>TN</t>
        </is>
      </c>
      <c r="C931" s="6" t="inlineStr">
        <is>
          <t>CO2</t>
        </is>
      </c>
      <c r="D931" s="6" t="inlineStr">
        <is>
          <t>Natural gas and petroleum systems</t>
        </is>
      </c>
      <c r="E931" s="6" t="n">
        <v>0.00112204320269387</v>
      </c>
      <c r="F931" s="6" t="n"/>
      <c r="G931" s="6" t="n"/>
      <c r="H931" s="6" t="n"/>
      <c r="I931" s="6" t="n"/>
    </row>
    <row r="932" ht="15.75" customHeight="1" s="120">
      <c r="A932" s="6" t="n">
        <v>2016</v>
      </c>
      <c r="B932" s="6" t="inlineStr">
        <is>
          <t>TX</t>
        </is>
      </c>
      <c r="C932" s="6" t="inlineStr">
        <is>
          <t>CO2</t>
        </is>
      </c>
      <c r="D932" s="6" t="inlineStr">
        <is>
          <t>Natural gas and petroleum systems</t>
        </is>
      </c>
      <c r="E932" s="6" t="n">
        <v>0.36817437172842</v>
      </c>
      <c r="F932" s="6" t="n"/>
      <c r="G932" s="6" t="n"/>
      <c r="H932" s="6" t="n"/>
      <c r="I932" s="6" t="n"/>
    </row>
    <row r="933" ht="15.75" customHeight="1" s="120">
      <c r="A933" s="6" t="n">
        <v>2016</v>
      </c>
      <c r="B933" s="6" t="inlineStr">
        <is>
          <t>UT</t>
        </is>
      </c>
      <c r="C933" s="6" t="inlineStr">
        <is>
          <t>CO2</t>
        </is>
      </c>
      <c r="D933" s="6" t="inlineStr">
        <is>
          <t>Natural gas and petroleum systems</t>
        </is>
      </c>
      <c r="E933" s="6" t="n">
        <v>0.0075782426578719</v>
      </c>
      <c r="F933" s="6" t="n"/>
      <c r="G933" s="6" t="n"/>
      <c r="H933" s="6" t="n"/>
      <c r="I933" s="6" t="n"/>
    </row>
    <row r="934" ht="15.75" customHeight="1" s="120">
      <c r="A934" s="6" t="n">
        <v>2016</v>
      </c>
      <c r="B934" s="6" t="inlineStr">
        <is>
          <t>VA</t>
        </is>
      </c>
      <c r="C934" s="6" t="inlineStr">
        <is>
          <t>CO2</t>
        </is>
      </c>
      <c r="D934" s="6" t="inlineStr">
        <is>
          <t>Natural gas and petroleum systems</t>
        </is>
      </c>
      <c r="E934" s="6" t="n">
        <v>0.000333984320645974</v>
      </c>
      <c r="F934" s="6" t="n"/>
      <c r="G934" s="6" t="n"/>
      <c r="H934" s="6" t="n"/>
      <c r="I934" s="6" t="n"/>
    </row>
    <row r="935" ht="15.75" customHeight="1" s="120">
      <c r="A935" s="6" t="n">
        <v>2016</v>
      </c>
      <c r="B935" s="6" t="inlineStr">
        <is>
          <t>VT</t>
        </is>
      </c>
      <c r="C935" s="6" t="inlineStr">
        <is>
          <t>CO2</t>
        </is>
      </c>
      <c r="D935" s="6" t="inlineStr">
        <is>
          <t>Natural gas and petroleum systems</t>
        </is>
      </c>
      <c r="E935" s="54" t="n">
        <v>2.31811568743436e-08</v>
      </c>
      <c r="F935" s="6" t="n"/>
      <c r="G935" s="6" t="n"/>
      <c r="H935" s="6" t="n"/>
      <c r="I935" s="6" t="n"/>
    </row>
    <row r="936" ht="15.75" customHeight="1" s="120">
      <c r="A936" s="6" t="n">
        <v>2016</v>
      </c>
      <c r="B936" s="6" t="inlineStr">
        <is>
          <t>WA</t>
        </is>
      </c>
      <c r="C936" s="6" t="inlineStr">
        <is>
          <t>CO2</t>
        </is>
      </c>
      <c r="D936" s="6" t="inlineStr">
        <is>
          <t>Natural gas and petroleum systems</t>
        </is>
      </c>
      <c r="E936" s="6" t="n">
        <v>0.00285604988680809</v>
      </c>
      <c r="F936" s="6" t="n"/>
      <c r="G936" s="6" t="n"/>
      <c r="H936" s="6" t="n"/>
      <c r="I936" s="6" t="n"/>
    </row>
    <row r="937" ht="15.75" customHeight="1" s="120">
      <c r="A937" s="6" t="n">
        <v>2016</v>
      </c>
      <c r="B937" s="6" t="inlineStr">
        <is>
          <t>WI</t>
        </is>
      </c>
      <c r="C937" s="6" t="inlineStr">
        <is>
          <t>CO2</t>
        </is>
      </c>
      <c r="D937" s="6" t="inlineStr">
        <is>
          <t>Natural gas and petroleum systems</t>
        </is>
      </c>
      <c r="E937" s="54" t="n">
        <v>5.76283559896183e-06</v>
      </c>
      <c r="F937" s="6" t="n"/>
      <c r="G937" s="6" t="n"/>
      <c r="H937" s="6" t="n"/>
      <c r="I937" s="6" t="n"/>
    </row>
    <row r="938" ht="15.75" customHeight="1" s="120">
      <c r="A938" s="6" t="n">
        <v>2016</v>
      </c>
      <c r="B938" s="6" t="inlineStr">
        <is>
          <t>WV</t>
        </is>
      </c>
      <c r="C938" s="6" t="inlineStr">
        <is>
          <t>CO2</t>
        </is>
      </c>
      <c r="D938" s="6" t="inlineStr">
        <is>
          <t>Natural gas and petroleum systems</t>
        </is>
      </c>
      <c r="E938" s="6" t="n">
        <v>0.00633586864552741</v>
      </c>
      <c r="F938" s="6" t="n"/>
      <c r="G938" s="6" t="n"/>
      <c r="H938" s="6" t="n"/>
      <c r="I938" s="6" t="n"/>
    </row>
    <row r="939" ht="15.75" customHeight="1" s="120">
      <c r="A939" s="6" t="n">
        <v>2016</v>
      </c>
      <c r="B939" s="6" t="inlineStr">
        <is>
          <t>WY</t>
        </is>
      </c>
      <c r="C939" s="6" t="inlineStr">
        <is>
          <t>CO2</t>
        </is>
      </c>
      <c r="D939" s="6" t="inlineStr">
        <is>
          <t>Natural gas and petroleum systems</t>
        </is>
      </c>
      <c r="E939" s="6" t="n">
        <v>0.0365101191131844</v>
      </c>
      <c r="F939" s="6" t="n"/>
      <c r="G939" s="6" t="n"/>
      <c r="H939" s="6" t="n"/>
      <c r="I939" s="6" t="n"/>
    </row>
    <row r="940" ht="15.75" customHeight="1" s="120">
      <c r="A940" s="6" t="n">
        <v>2016</v>
      </c>
      <c r="B940" s="6" t="inlineStr">
        <is>
          <t>AK</t>
        </is>
      </c>
      <c r="C940" s="6" t="inlineStr">
        <is>
          <t>N2O</t>
        </is>
      </c>
      <c r="D940" s="6" t="inlineStr">
        <is>
          <t>Natural gas and petroleum systems</t>
        </is>
      </c>
      <c r="E940" s="6" t="n">
        <v>0.062354844308307</v>
      </c>
      <c r="F940" s="6" t="n"/>
      <c r="G940" s="6" t="n"/>
      <c r="H940" s="6" t="n"/>
      <c r="I940" s="6" t="n"/>
    </row>
    <row r="941" ht="15.75" customHeight="1" s="120">
      <c r="A941" s="6" t="n">
        <v>2016</v>
      </c>
      <c r="B941" s="6" t="inlineStr">
        <is>
          <t>AL</t>
        </is>
      </c>
      <c r="C941" s="6" t="inlineStr">
        <is>
          <t>N2O</t>
        </is>
      </c>
      <c r="D941" s="6" t="inlineStr">
        <is>
          <t>Natural gas and petroleum systems</t>
        </is>
      </c>
      <c r="E941" s="6" t="n">
        <v>0.0100954831324614</v>
      </c>
      <c r="F941" s="6" t="n"/>
      <c r="G941" s="6" t="n"/>
      <c r="H941" s="6" t="n"/>
      <c r="I941" s="6" t="n"/>
    </row>
    <row r="942" ht="15.75" customHeight="1" s="120">
      <c r="A942" s="6" t="n">
        <v>2016</v>
      </c>
      <c r="B942" s="6" t="inlineStr">
        <is>
          <t>AR</t>
        </is>
      </c>
      <c r="C942" s="6" t="inlineStr">
        <is>
          <t>N2O</t>
        </is>
      </c>
      <c r="D942" s="6" t="inlineStr">
        <is>
          <t>Natural gas and petroleum systems</t>
        </is>
      </c>
      <c r="E942" s="6" t="n">
        <v>0.00151255598113213</v>
      </c>
      <c r="F942" s="6" t="n"/>
      <c r="G942" s="6" t="n"/>
      <c r="H942" s="6" t="n"/>
      <c r="I942" s="6" t="n"/>
    </row>
    <row r="943" ht="15.75" customHeight="1" s="120">
      <c r="A943" s="6" t="n">
        <v>2016</v>
      </c>
      <c r="B943" s="6" t="inlineStr">
        <is>
          <t>AZ</t>
        </is>
      </c>
      <c r="C943" s="6" t="inlineStr">
        <is>
          <t>N2O</t>
        </is>
      </c>
      <c r="D943" s="6" t="inlineStr">
        <is>
          <t>Natural gas and petroleum systems</t>
        </is>
      </c>
      <c r="E943" s="6" t="n">
        <v>0.00296549296738752</v>
      </c>
      <c r="F943" s="6" t="n"/>
      <c r="G943" s="6" t="n"/>
      <c r="H943" s="6" t="n"/>
      <c r="I943" s="6" t="n"/>
    </row>
    <row r="944" ht="15.75" customHeight="1" s="120">
      <c r="A944" s="6" t="n">
        <v>2016</v>
      </c>
      <c r="B944" s="6" t="inlineStr">
        <is>
          <t>CA</t>
        </is>
      </c>
      <c r="C944" s="6" t="inlineStr">
        <is>
          <t>N2O</t>
        </is>
      </c>
      <c r="D944" s="6" t="inlineStr">
        <is>
          <t>Natural gas and petroleum systems</t>
        </is>
      </c>
      <c r="E944" s="6" t="n">
        <v>0.0584288230901275</v>
      </c>
      <c r="F944" s="6" t="n"/>
      <c r="G944" s="6" t="n"/>
      <c r="H944" s="6" t="n"/>
      <c r="I944" s="6" t="n"/>
    </row>
    <row r="945" ht="15.75" customHeight="1" s="120">
      <c r="A945" s="6" t="n">
        <v>2016</v>
      </c>
      <c r="B945" s="6" t="inlineStr">
        <is>
          <t>CO</t>
        </is>
      </c>
      <c r="C945" s="6" t="inlineStr">
        <is>
          <t>N2O</t>
        </is>
      </c>
      <c r="D945" s="6" t="inlineStr">
        <is>
          <t>Natural gas and petroleum systems</t>
        </is>
      </c>
      <c r="E945" s="6" t="n">
        <v>0.101933024462777</v>
      </c>
      <c r="F945" s="6" t="n"/>
      <c r="G945" s="6" t="n"/>
      <c r="H945" s="6" t="n"/>
      <c r="I945" s="6" t="n"/>
    </row>
    <row r="946" ht="15.75" customHeight="1" s="120">
      <c r="A946" s="6" t="n">
        <v>2016</v>
      </c>
      <c r="B946" s="6" t="inlineStr">
        <is>
          <t>CT</t>
        </is>
      </c>
      <c r="C946" s="6" t="inlineStr">
        <is>
          <t>N2O</t>
        </is>
      </c>
      <c r="D946" s="6" t="inlineStr">
        <is>
          <t>Natural gas and petroleum systems</t>
        </is>
      </c>
      <c r="E946" s="6" t="n">
        <v>0.00068009816377912</v>
      </c>
      <c r="F946" s="6" t="n"/>
      <c r="G946" s="6" t="n"/>
      <c r="H946" s="6" t="n"/>
      <c r="I946" s="6" t="n"/>
    </row>
    <row r="947" ht="15.75" customHeight="1" s="120">
      <c r="A947" s="6" t="n">
        <v>2016</v>
      </c>
      <c r="B947" s="6" t="inlineStr">
        <is>
          <t>FL</t>
        </is>
      </c>
      <c r="C947" s="6" t="inlineStr">
        <is>
          <t>N2O</t>
        </is>
      </c>
      <c r="D947" s="6" t="inlineStr">
        <is>
          <t>Natural gas and petroleum systems</t>
        </is>
      </c>
      <c r="E947" s="6" t="n">
        <v>0.00391939688541538</v>
      </c>
      <c r="F947" s="6" t="n"/>
      <c r="G947" s="6" t="n"/>
      <c r="H947" s="6" t="n"/>
      <c r="I947" s="6" t="n"/>
    </row>
    <row r="948" ht="15.75" customHeight="1" s="120">
      <c r="A948" s="6" t="n">
        <v>2016</v>
      </c>
      <c r="B948" s="6" t="inlineStr">
        <is>
          <t>GA</t>
        </is>
      </c>
      <c r="C948" s="6" t="inlineStr">
        <is>
          <t>N2O</t>
        </is>
      </c>
      <c r="D948" s="6" t="inlineStr">
        <is>
          <t>Natural gas and petroleum systems</t>
        </is>
      </c>
      <c r="E948" s="6" t="n">
        <v>0.00133369899650191</v>
      </c>
      <c r="F948" s="6" t="n"/>
      <c r="G948" s="6" t="n"/>
      <c r="H948" s="6" t="n"/>
      <c r="I948" s="6" t="n"/>
    </row>
    <row r="949" ht="15.75" customHeight="1" s="120">
      <c r="A949" s="6" t="n">
        <v>2016</v>
      </c>
      <c r="B949" s="6" t="inlineStr">
        <is>
          <t>HI</t>
        </is>
      </c>
      <c r="C949" s="6" t="inlineStr">
        <is>
          <t>N2O</t>
        </is>
      </c>
      <c r="D949" s="6" t="inlineStr">
        <is>
          <t>Natural gas and petroleum systems</t>
        </is>
      </c>
      <c r="E949" s="6" t="n">
        <v>0.000240684090428324</v>
      </c>
      <c r="F949" s="6" t="n"/>
      <c r="G949" s="6" t="n"/>
      <c r="H949" s="6" t="n"/>
      <c r="I949" s="6" t="n"/>
    </row>
    <row r="950" ht="15.75" customHeight="1" s="120">
      <c r="A950" s="6" t="n">
        <v>2016</v>
      </c>
      <c r="B950" s="6" t="inlineStr">
        <is>
          <t>IA</t>
        </is>
      </c>
      <c r="C950" s="6" t="inlineStr">
        <is>
          <t>N2O</t>
        </is>
      </c>
      <c r="D950" s="6" t="inlineStr">
        <is>
          <t>Natural gas and petroleum systems</t>
        </is>
      </c>
      <c r="E950" s="6" t="n">
        <v>0.00177532118077406</v>
      </c>
      <c r="F950" s="6" t="n"/>
      <c r="G950" s="6" t="n"/>
      <c r="H950" s="6" t="n"/>
      <c r="I950" s="6" t="n"/>
    </row>
    <row r="951" ht="15.75" customHeight="1" s="120">
      <c r="A951" s="6" t="n">
        <v>2016</v>
      </c>
      <c r="B951" s="6" t="inlineStr">
        <is>
          <t>ID</t>
        </is>
      </c>
      <c r="C951" s="6" t="inlineStr">
        <is>
          <t>N2O</t>
        </is>
      </c>
      <c r="D951" s="6" t="inlineStr">
        <is>
          <t>Natural gas and petroleum systems</t>
        </is>
      </c>
      <c r="E951" s="6" t="n">
        <v>0.000872203813937508</v>
      </c>
      <c r="F951" s="6" t="n"/>
      <c r="G951" s="6" t="n"/>
      <c r="H951" s="6" t="n"/>
      <c r="I951" s="6" t="n"/>
    </row>
    <row r="952" ht="15.75" customHeight="1" s="120">
      <c r="A952" s="6" t="n">
        <v>2016</v>
      </c>
      <c r="B952" s="6" t="inlineStr">
        <is>
          <t>IL</t>
        </is>
      </c>
      <c r="C952" s="6" t="inlineStr">
        <is>
          <t>N2O</t>
        </is>
      </c>
      <c r="D952" s="6" t="inlineStr">
        <is>
          <t>Natural gas and petroleum systems</t>
        </is>
      </c>
      <c r="E952" s="6" t="n">
        <v>0.00401655376595525</v>
      </c>
      <c r="F952" s="6" t="n"/>
      <c r="G952" s="6" t="n"/>
      <c r="H952" s="6" t="n"/>
      <c r="I952" s="6" t="n"/>
    </row>
    <row r="953" ht="15.75" customHeight="1" s="120">
      <c r="A953" s="6" t="n">
        <v>2016</v>
      </c>
      <c r="B953" s="6" t="inlineStr">
        <is>
          <t>IN</t>
        </is>
      </c>
      <c r="C953" s="6" t="inlineStr">
        <is>
          <t>N2O</t>
        </is>
      </c>
      <c r="D953" s="6" t="inlineStr">
        <is>
          <t>Natural gas and petroleum systems</t>
        </is>
      </c>
      <c r="E953" s="6" t="n">
        <v>0.0009958580255337119</v>
      </c>
      <c r="F953" s="6" t="n"/>
      <c r="G953" s="6" t="n"/>
      <c r="H953" s="6" t="n"/>
      <c r="I953" s="6" t="n"/>
    </row>
    <row r="954" ht="15.75" customHeight="1" s="120">
      <c r="A954" s="6" t="n">
        <v>2016</v>
      </c>
      <c r="B954" s="6" t="inlineStr">
        <is>
          <t>KS</t>
        </is>
      </c>
      <c r="C954" s="6" t="inlineStr">
        <is>
          <t>N2O</t>
        </is>
      </c>
      <c r="D954" s="6" t="inlineStr">
        <is>
          <t>Natural gas and petroleum systems</t>
        </is>
      </c>
      <c r="E954" s="6" t="n">
        <v>0.00731547148246826</v>
      </c>
      <c r="F954" s="6" t="n"/>
      <c r="G954" s="6" t="n"/>
      <c r="H954" s="6" t="n"/>
      <c r="I954" s="6" t="n"/>
    </row>
    <row r="955" ht="15.75" customHeight="1" s="120">
      <c r="A955" s="6" t="n">
        <v>2016</v>
      </c>
      <c r="B955" s="6" t="inlineStr">
        <is>
          <t>KY</t>
        </is>
      </c>
      <c r="C955" s="6" t="inlineStr">
        <is>
          <t>N2O</t>
        </is>
      </c>
      <c r="D955" s="6" t="inlineStr">
        <is>
          <t>Natural gas and petroleum systems</t>
        </is>
      </c>
      <c r="E955" s="6" t="n">
        <v>0.00155230197771662</v>
      </c>
      <c r="F955" s="6" t="n"/>
      <c r="G955" s="6" t="n"/>
      <c r="H955" s="6" t="n"/>
      <c r="I955" s="6" t="n"/>
    </row>
    <row r="956" ht="15.75" customHeight="1" s="120">
      <c r="A956" s="6" t="n">
        <v>2016</v>
      </c>
      <c r="B956" s="6" t="inlineStr">
        <is>
          <t>LA</t>
        </is>
      </c>
      <c r="C956" s="6" t="inlineStr">
        <is>
          <t>N2O</t>
        </is>
      </c>
      <c r="D956" s="6" t="inlineStr">
        <is>
          <t>Natural gas and petroleum systems</t>
        </is>
      </c>
      <c r="E956" s="6" t="n">
        <v>0.067691848405236</v>
      </c>
      <c r="F956" s="6" t="n"/>
      <c r="G956" s="6" t="n"/>
      <c r="H956" s="6" t="n"/>
      <c r="I956" s="6" t="n"/>
    </row>
    <row r="957" ht="15.75" customHeight="1" s="120">
      <c r="A957" s="6" t="n">
        <v>2016</v>
      </c>
      <c r="B957" s="6" t="inlineStr">
        <is>
          <t>MA</t>
        </is>
      </c>
      <c r="C957" s="6" t="inlineStr">
        <is>
          <t>N2O</t>
        </is>
      </c>
      <c r="D957" s="6" t="inlineStr">
        <is>
          <t>Natural gas and petroleum systems</t>
        </is>
      </c>
      <c r="E957" s="6" t="n">
        <v>0.0007242603822063349</v>
      </c>
      <c r="F957" s="6" t="n"/>
      <c r="G957" s="6" t="n"/>
      <c r="H957" s="6" t="n"/>
      <c r="I957" s="6" t="n"/>
    </row>
    <row r="958" ht="15.75" customHeight="1" s="120">
      <c r="A958" s="6" t="n">
        <v>2016</v>
      </c>
      <c r="B958" s="6" t="inlineStr">
        <is>
          <t>MD</t>
        </is>
      </c>
      <c r="C958" s="6" t="inlineStr">
        <is>
          <t>N2O</t>
        </is>
      </c>
      <c r="D958" s="6" t="inlineStr">
        <is>
          <t>Natural gas and petroleum systems</t>
        </is>
      </c>
      <c r="E958" s="6" t="n">
        <v>0.000812584819060766</v>
      </c>
      <c r="F958" s="6" t="n"/>
      <c r="G958" s="6" t="n"/>
      <c r="H958" s="6" t="n"/>
      <c r="I958" s="6" t="n"/>
    </row>
    <row r="959" ht="15.75" customHeight="1" s="120">
      <c r="A959" s="6" t="n">
        <v>2016</v>
      </c>
      <c r="B959" s="6" t="inlineStr">
        <is>
          <t>MI</t>
        </is>
      </c>
      <c r="C959" s="6" t="inlineStr">
        <is>
          <t>N2O</t>
        </is>
      </c>
      <c r="D959" s="6" t="inlineStr">
        <is>
          <t>Natural gas and petroleum systems</t>
        </is>
      </c>
      <c r="E959" s="6" t="n">
        <v>0.00584486960884198</v>
      </c>
      <c r="F959" s="6" t="n"/>
      <c r="G959" s="6" t="n"/>
      <c r="H959" s="6" t="n"/>
      <c r="I959" s="6" t="n"/>
    </row>
    <row r="960" ht="15.75" customHeight="1" s="120">
      <c r="A960" s="6" t="n">
        <v>2016</v>
      </c>
      <c r="B960" s="6" t="inlineStr">
        <is>
          <t>MN</t>
        </is>
      </c>
      <c r="C960" s="6" t="inlineStr">
        <is>
          <t>N2O</t>
        </is>
      </c>
      <c r="D960" s="6" t="inlineStr">
        <is>
          <t>Natural gas and petroleum systems</t>
        </is>
      </c>
      <c r="E960" s="6" t="n">
        <v>0.00193209705619068</v>
      </c>
      <c r="F960" s="6" t="n"/>
      <c r="G960" s="6" t="n"/>
      <c r="H960" s="6" t="n"/>
      <c r="I960" s="6" t="n"/>
    </row>
    <row r="961" ht="15.75" customHeight="1" s="120">
      <c r="A961" s="6" t="n">
        <v>2016</v>
      </c>
      <c r="B961" s="6" t="inlineStr">
        <is>
          <t>MO</t>
        </is>
      </c>
      <c r="C961" s="6" t="inlineStr">
        <is>
          <t>N2O</t>
        </is>
      </c>
      <c r="D961" s="6" t="inlineStr">
        <is>
          <t>Natural gas and petroleum systems</t>
        </is>
      </c>
      <c r="E961" s="6" t="n">
        <v>0.000931822808814249</v>
      </c>
      <c r="F961" s="6" t="n"/>
      <c r="G961" s="6" t="n"/>
      <c r="H961" s="6" t="n"/>
      <c r="I961" s="6" t="n"/>
    </row>
    <row r="962" ht="15.75" customHeight="1" s="120">
      <c r="A962" s="6" t="n">
        <v>2016</v>
      </c>
      <c r="B962" s="6" t="inlineStr">
        <is>
          <t>MS</t>
        </is>
      </c>
      <c r="C962" s="6" t="inlineStr">
        <is>
          <t>N2O</t>
        </is>
      </c>
      <c r="D962" s="6" t="inlineStr">
        <is>
          <t>Natural gas and petroleum systems</t>
        </is>
      </c>
      <c r="E962" s="6" t="n">
        <v>0.00476951959013928</v>
      </c>
      <c r="F962" s="6" t="n"/>
      <c r="G962" s="6" t="n"/>
      <c r="H962" s="6" t="n"/>
      <c r="I962" s="6" t="n"/>
    </row>
    <row r="963" ht="15.75" customHeight="1" s="120">
      <c r="A963" s="6" t="n">
        <v>2016</v>
      </c>
      <c r="B963" s="6" t="inlineStr">
        <is>
          <t>MT</t>
        </is>
      </c>
      <c r="C963" s="6" t="inlineStr">
        <is>
          <t>N2O</t>
        </is>
      </c>
      <c r="D963" s="6" t="inlineStr">
        <is>
          <t>Natural gas and petroleum systems</t>
        </is>
      </c>
      <c r="E963" s="6" t="n">
        <v>0.000655808943644151</v>
      </c>
      <c r="F963" s="6" t="n"/>
      <c r="G963" s="6" t="n"/>
      <c r="H963" s="6" t="n"/>
      <c r="I963" s="6" t="n"/>
    </row>
    <row r="964" ht="15.75" customHeight="1" s="120">
      <c r="A964" s="6" t="n">
        <v>2016</v>
      </c>
      <c r="B964" s="6" t="inlineStr">
        <is>
          <t>NC</t>
        </is>
      </c>
      <c r="C964" s="6" t="inlineStr">
        <is>
          <t>N2O</t>
        </is>
      </c>
      <c r="D964" s="6" t="inlineStr">
        <is>
          <t>Natural gas and petroleum systems</t>
        </is>
      </c>
      <c r="E964" s="6" t="n">
        <v>0.000622687279823739</v>
      </c>
      <c r="F964" s="6" t="n"/>
      <c r="G964" s="6" t="n"/>
      <c r="H964" s="6" t="n"/>
      <c r="I964" s="6" t="n"/>
    </row>
    <row r="965" ht="15.75" customHeight="1" s="120">
      <c r="A965" s="6" t="n">
        <v>2016</v>
      </c>
      <c r="B965" s="6" t="inlineStr">
        <is>
          <t>ND</t>
        </is>
      </c>
      <c r="C965" s="6" t="inlineStr">
        <is>
          <t>N2O</t>
        </is>
      </c>
      <c r="D965" s="6" t="inlineStr">
        <is>
          <t>Natural gas and petroleum systems</t>
        </is>
      </c>
      <c r="E965" s="6" t="n">
        <v>0.0151476409205349</v>
      </c>
      <c r="F965" s="6" t="n"/>
      <c r="G965" s="6" t="n"/>
      <c r="H965" s="6" t="n"/>
      <c r="I965" s="6" t="n"/>
    </row>
    <row r="966" ht="15.75" customHeight="1" s="120">
      <c r="A966" s="6" t="n">
        <v>2016</v>
      </c>
      <c r="B966" s="6" t="inlineStr">
        <is>
          <t>NE</t>
        </is>
      </c>
      <c r="C966" s="6" t="inlineStr">
        <is>
          <t>N2O</t>
        </is>
      </c>
      <c r="D966" s="6" t="inlineStr">
        <is>
          <t>Natural gas and petroleum systems</t>
        </is>
      </c>
      <c r="E966" s="6" t="n">
        <v>0.000951695807106496</v>
      </c>
      <c r="F966" s="6" t="n"/>
      <c r="G966" s="6" t="n"/>
      <c r="H966" s="6" t="n"/>
      <c r="I966" s="6" t="n"/>
    </row>
    <row r="967" ht="15.75" customHeight="1" s="120">
      <c r="A967" s="6" t="n">
        <v>2016</v>
      </c>
      <c r="B967" s="6" t="inlineStr">
        <is>
          <t>NJ</t>
        </is>
      </c>
      <c r="C967" s="6" t="inlineStr">
        <is>
          <t>N2O</t>
        </is>
      </c>
      <c r="D967" s="6" t="inlineStr">
        <is>
          <t>Natural gas and petroleum systems</t>
        </is>
      </c>
      <c r="E967" s="6" t="n">
        <v>0.0005807331723178849</v>
      </c>
      <c r="F967" s="6" t="n"/>
      <c r="G967" s="6" t="n"/>
      <c r="H967" s="6" t="n"/>
      <c r="I967" s="6" t="n"/>
    </row>
    <row r="968" ht="15.75" customHeight="1" s="120">
      <c r="A968" s="6" t="n">
        <v>2016</v>
      </c>
      <c r="B968" s="6" t="inlineStr">
        <is>
          <t>NM</t>
        </is>
      </c>
      <c r="C968" s="6" t="inlineStr">
        <is>
          <t>N2O</t>
        </is>
      </c>
      <c r="D968" s="6" t="inlineStr">
        <is>
          <t>Natural gas and petroleum systems</t>
        </is>
      </c>
      <c r="E968" s="6" t="n">
        <v>0.032588405032903</v>
      </c>
      <c r="F968" s="6" t="n"/>
      <c r="G968" s="6" t="n"/>
      <c r="H968" s="6" t="n"/>
      <c r="I968" s="6" t="n"/>
    </row>
    <row r="969" ht="15.75" customHeight="1" s="120">
      <c r="A969" s="6" t="n">
        <v>2016</v>
      </c>
      <c r="B969" s="6" t="inlineStr">
        <is>
          <t>NV</t>
        </is>
      </c>
      <c r="C969" s="6" t="inlineStr">
        <is>
          <t>N2O</t>
        </is>
      </c>
      <c r="D969" s="6" t="inlineStr">
        <is>
          <t>Natural gas and petroleum systems</t>
        </is>
      </c>
      <c r="E969" s="6" t="n">
        <v>0.000733092825891778</v>
      </c>
      <c r="F969" s="6" t="n"/>
      <c r="G969" s="6" t="n"/>
      <c r="H969" s="6" t="n"/>
      <c r="I969" s="6" t="n"/>
    </row>
    <row r="970" ht="15.75" customHeight="1" s="120">
      <c r="A970" s="6" t="n">
        <v>2016</v>
      </c>
      <c r="B970" s="6" t="inlineStr">
        <is>
          <t>NY</t>
        </is>
      </c>
      <c r="C970" s="6" t="inlineStr">
        <is>
          <t>N2O</t>
        </is>
      </c>
      <c r="D970" s="6" t="inlineStr">
        <is>
          <t>Natural gas and petroleum systems</t>
        </is>
      </c>
      <c r="E970" s="6" t="n">
        <v>0.00283079820118451</v>
      </c>
      <c r="F970" s="6" t="n"/>
      <c r="G970" s="6" t="n"/>
      <c r="H970" s="6" t="n"/>
      <c r="I970" s="6" t="n"/>
    </row>
    <row r="971" ht="15.75" customHeight="1" s="120">
      <c r="A971" s="6" t="n">
        <v>2016</v>
      </c>
      <c r="B971" s="6" t="inlineStr">
        <is>
          <t>OH</t>
        </is>
      </c>
      <c r="C971" s="6" t="inlineStr">
        <is>
          <t>N2O</t>
        </is>
      </c>
      <c r="D971" s="6" t="inlineStr">
        <is>
          <t>Natural gas and petroleum systems</t>
        </is>
      </c>
      <c r="E971" s="6" t="n">
        <v>0.00612309158493344</v>
      </c>
      <c r="F971" s="6" t="n"/>
      <c r="G971" s="6" t="n"/>
      <c r="H971" s="6" t="n"/>
      <c r="I971" s="6" t="n"/>
    </row>
    <row r="972" ht="15.75" customHeight="1" s="120">
      <c r="A972" s="6" t="n">
        <v>2016</v>
      </c>
      <c r="B972" s="6" t="inlineStr">
        <is>
          <t>OK</t>
        </is>
      </c>
      <c r="C972" s="6" t="inlineStr">
        <is>
          <t>N2O</t>
        </is>
      </c>
      <c r="D972" s="6" t="inlineStr">
        <is>
          <t>Natural gas and petroleum systems</t>
        </is>
      </c>
      <c r="E972" s="6" t="n">
        <v>0.0952073394074049</v>
      </c>
      <c r="F972" s="6" t="n"/>
      <c r="G972" s="6" t="n"/>
      <c r="H972" s="6" t="n"/>
      <c r="I972" s="6" t="n"/>
    </row>
    <row r="973" ht="15.75" customHeight="1" s="120">
      <c r="A973" s="6" t="n">
        <v>2016</v>
      </c>
      <c r="B973" s="6" t="inlineStr">
        <is>
          <t>OR</t>
        </is>
      </c>
      <c r="C973" s="6" t="inlineStr">
        <is>
          <t>N2O</t>
        </is>
      </c>
      <c r="D973" s="6" t="inlineStr">
        <is>
          <t>Natural gas and petroleum systems</t>
        </is>
      </c>
      <c r="E973" s="6" t="n">
        <v>0.000739717158655861</v>
      </c>
      <c r="F973" s="6" t="n"/>
      <c r="G973" s="6" t="n"/>
      <c r="H973" s="6" t="n"/>
      <c r="I973" s="6" t="n"/>
    </row>
    <row r="974" ht="15.75" customHeight="1" s="120">
      <c r="A974" s="6" t="n">
        <v>2016</v>
      </c>
      <c r="B974" s="6" t="inlineStr">
        <is>
          <t>PA</t>
        </is>
      </c>
      <c r="C974" s="6" t="inlineStr">
        <is>
          <t>N2O</t>
        </is>
      </c>
      <c r="D974" s="6" t="inlineStr">
        <is>
          <t>Natural gas and petroleum systems</t>
        </is>
      </c>
      <c r="E974" s="6" t="n">
        <v>0.0647908322767522</v>
      </c>
      <c r="F974" s="6" t="n"/>
      <c r="G974" s="6" t="n"/>
      <c r="H974" s="6" t="n"/>
      <c r="I974" s="6" t="n"/>
    </row>
    <row r="975" ht="15.75" customHeight="1" s="120">
      <c r="A975" s="6" t="n">
        <v>2016</v>
      </c>
      <c r="B975" s="6" t="inlineStr">
        <is>
          <t>RI</t>
        </is>
      </c>
      <c r="C975" s="6" t="inlineStr">
        <is>
          <t>N2O</t>
        </is>
      </c>
      <c r="D975" s="6" t="inlineStr">
        <is>
          <t>Natural gas and petroleum systems</t>
        </is>
      </c>
      <c r="E975" s="6" t="n">
        <v>0.000176648873708862</v>
      </c>
      <c r="F975" s="6" t="n"/>
      <c r="G975" s="6" t="n"/>
      <c r="H975" s="6" t="n"/>
      <c r="I975" s="6" t="n"/>
    </row>
    <row r="976" ht="15.75" customHeight="1" s="120">
      <c r="A976" s="6" t="n">
        <v>2016</v>
      </c>
      <c r="B976" s="6" t="inlineStr">
        <is>
          <t>SC</t>
        </is>
      </c>
      <c r="C976" s="6" t="inlineStr">
        <is>
          <t>N2O</t>
        </is>
      </c>
      <c r="D976" s="6" t="inlineStr">
        <is>
          <t>Natural gas and petroleum systems</t>
        </is>
      </c>
      <c r="E976" s="6" t="n">
        <v>0.000359922080181807</v>
      </c>
      <c r="F976" s="6" t="n"/>
      <c r="G976" s="6" t="n"/>
      <c r="H976" s="6" t="n"/>
      <c r="I976" s="6" t="n"/>
    </row>
    <row r="977" ht="15.75" customHeight="1" s="120">
      <c r="A977" s="6" t="n">
        <v>2016</v>
      </c>
      <c r="B977" s="6" t="inlineStr">
        <is>
          <t>TN</t>
        </is>
      </c>
      <c r="C977" s="6" t="inlineStr">
        <is>
          <t>N2O</t>
        </is>
      </c>
      <c r="D977" s="6" t="inlineStr">
        <is>
          <t>Natural gas and petroleum systems</t>
        </is>
      </c>
      <c r="E977" s="6" t="n">
        <v>0.000903117366836558</v>
      </c>
      <c r="F977" s="6" t="n"/>
      <c r="G977" s="6" t="n"/>
      <c r="H977" s="6" t="n"/>
      <c r="I977" s="6" t="n"/>
    </row>
    <row r="978" ht="15.75" customHeight="1" s="120">
      <c r="A978" s="6" t="n">
        <v>2016</v>
      </c>
      <c r="B978" s="6" t="inlineStr">
        <is>
          <t>TX</t>
        </is>
      </c>
      <c r="C978" s="6" t="inlineStr">
        <is>
          <t>N2O</t>
        </is>
      </c>
      <c r="D978" s="6" t="inlineStr">
        <is>
          <t>Natural gas and petroleum systems</t>
        </is>
      </c>
      <c r="E978" s="6" t="n">
        <v>0.400944364878847</v>
      </c>
      <c r="F978" s="6" t="n"/>
      <c r="G978" s="6" t="n"/>
      <c r="H978" s="6" t="n"/>
      <c r="I978" s="6" t="n"/>
    </row>
    <row r="979" ht="15.75" customHeight="1" s="120">
      <c r="A979" s="6" t="n">
        <v>2016</v>
      </c>
      <c r="B979" s="6" t="inlineStr">
        <is>
          <t>UT</t>
        </is>
      </c>
      <c r="C979" s="6" t="inlineStr">
        <is>
          <t>N2O</t>
        </is>
      </c>
      <c r="D979" s="6" t="inlineStr">
        <is>
          <t>Natural gas and petroleum systems</t>
        </is>
      </c>
      <c r="E979" s="6" t="n">
        <v>0.00626882690574325</v>
      </c>
      <c r="F979" s="6" t="n"/>
      <c r="G979" s="6" t="n"/>
      <c r="H979" s="6" t="n"/>
      <c r="I979" s="6" t="n"/>
    </row>
    <row r="980" ht="15.75" customHeight="1" s="120">
      <c r="A980" s="6" t="n">
        <v>2016</v>
      </c>
      <c r="B980" s="6" t="inlineStr">
        <is>
          <t>VA</t>
        </is>
      </c>
      <c r="C980" s="6" t="inlineStr">
        <is>
          <t>N2O</t>
        </is>
      </c>
      <c r="D980" s="6" t="inlineStr">
        <is>
          <t>Natural gas and petroleum systems</t>
        </is>
      </c>
      <c r="E980" s="6" t="n">
        <v>0.000267181421484654</v>
      </c>
      <c r="F980" s="6" t="n"/>
      <c r="G980" s="6" t="n"/>
      <c r="H980" s="6" t="n"/>
      <c r="I980" s="6" t="n"/>
    </row>
    <row r="981" ht="15.75" customHeight="1" s="120">
      <c r="A981" s="6" t="n">
        <v>2016</v>
      </c>
      <c r="B981" s="6" t="inlineStr">
        <is>
          <t>WA</t>
        </is>
      </c>
      <c r="C981" s="6" t="inlineStr">
        <is>
          <t>N2O</t>
        </is>
      </c>
      <c r="D981" s="6" t="inlineStr">
        <is>
          <t>Natural gas and petroleum systems</t>
        </is>
      </c>
      <c r="E981" s="6" t="n">
        <v>0.00230526780190065</v>
      </c>
      <c r="F981" s="6" t="n"/>
      <c r="G981" s="6" t="n"/>
      <c r="H981" s="6" t="n"/>
      <c r="I981" s="6" t="n"/>
    </row>
    <row r="982" ht="15.75" customHeight="1" s="120">
      <c r="A982" s="6" t="n">
        <v>2016</v>
      </c>
      <c r="B982" s="6" t="inlineStr">
        <is>
          <t>WI</t>
        </is>
      </c>
      <c r="C982" s="6" t="inlineStr">
        <is>
          <t>N2O</t>
        </is>
      </c>
      <c r="D982" s="6" t="inlineStr">
        <is>
          <t>Natural gas and petroleum systems</t>
        </is>
      </c>
      <c r="E982" s="54" t="n">
        <v>4.41622184272155e-06</v>
      </c>
      <c r="F982" s="6" t="n"/>
      <c r="G982" s="6" t="n"/>
      <c r="H982" s="6" t="n"/>
      <c r="I982" s="6" t="n"/>
    </row>
    <row r="983" ht="15.75" customHeight="1" s="120">
      <c r="A983" s="6" t="n">
        <v>2016</v>
      </c>
      <c r="B983" s="6" t="inlineStr">
        <is>
          <t>WV</t>
        </is>
      </c>
      <c r="C983" s="6" t="inlineStr">
        <is>
          <t>N2O</t>
        </is>
      </c>
      <c r="D983" s="6" t="inlineStr">
        <is>
          <t>Natural gas and petroleum systems</t>
        </is>
      </c>
      <c r="E983" s="6" t="n">
        <v>0.00526855265836682</v>
      </c>
      <c r="F983" s="6" t="n"/>
      <c r="G983" s="6" t="n"/>
      <c r="H983" s="6" t="n"/>
      <c r="I983" s="6" t="n"/>
    </row>
    <row r="984" ht="15.75" customHeight="1" s="120">
      <c r="A984" s="6" t="n">
        <v>2016</v>
      </c>
      <c r="B984" s="6" t="inlineStr">
        <is>
          <t>WY</t>
        </is>
      </c>
      <c r="C984" s="6" t="inlineStr">
        <is>
          <t>N2O</t>
        </is>
      </c>
      <c r="D984" s="6" t="inlineStr">
        <is>
          <t>Natural gas and petroleum systems</t>
        </is>
      </c>
      <c r="E984" s="6" t="n">
        <v>0.0198310441847411</v>
      </c>
      <c r="F984" s="6" t="n"/>
      <c r="G984" s="6" t="n"/>
      <c r="H984" s="6" t="n"/>
      <c r="I984" s="6" t="n"/>
    </row>
    <row r="985" ht="15.75" customHeight="1" s="120">
      <c r="A985" s="6" t="n">
        <v>2017</v>
      </c>
      <c r="B985" s="6" t="inlineStr">
        <is>
          <t>AK</t>
        </is>
      </c>
      <c r="C985" s="6" t="inlineStr">
        <is>
          <t>CH4</t>
        </is>
      </c>
      <c r="D985" s="6" t="inlineStr">
        <is>
          <t>Natural gas and petroleum systems</t>
        </is>
      </c>
      <c r="E985" s="6" t="n">
        <v>0.00640991593485029</v>
      </c>
      <c r="F985" s="6" t="n"/>
      <c r="G985" s="6" t="n"/>
      <c r="H985" s="6" t="n"/>
      <c r="I985" s="6" t="n"/>
    </row>
    <row r="986" ht="15.75" customHeight="1" s="120">
      <c r="A986" s="6" t="n">
        <v>2017</v>
      </c>
      <c r="B986" s="6" t="inlineStr">
        <is>
          <t>AL</t>
        </is>
      </c>
      <c r="C986" s="6" t="inlineStr">
        <is>
          <t>CH4</t>
        </is>
      </c>
      <c r="D986" s="6" t="inlineStr">
        <is>
          <t>Natural gas and petroleum systems</t>
        </is>
      </c>
      <c r="E986" s="6" t="n">
        <v>0.0055683297388878</v>
      </c>
      <c r="F986" s="6" t="n"/>
      <c r="G986" s="6" t="n"/>
      <c r="H986" s="6" t="n"/>
      <c r="I986" s="6" t="n"/>
    </row>
    <row r="987" ht="15.75" customHeight="1" s="120">
      <c r="A987" s="6" t="n">
        <v>2017</v>
      </c>
      <c r="B987" s="6" t="inlineStr">
        <is>
          <t>AR</t>
        </is>
      </c>
      <c r="C987" s="6" t="inlineStr">
        <is>
          <t>CH4</t>
        </is>
      </c>
      <c r="D987" s="6" t="inlineStr">
        <is>
          <t>Natural gas and petroleum systems</t>
        </is>
      </c>
      <c r="E987" s="6" t="n">
        <v>0.00565199227852841</v>
      </c>
      <c r="F987" s="6" t="n"/>
      <c r="G987" s="6" t="n"/>
      <c r="H987" s="6" t="n"/>
      <c r="I987" s="6" t="n"/>
    </row>
    <row r="988" ht="15.75" customHeight="1" s="120">
      <c r="A988" s="6" t="n">
        <v>2017</v>
      </c>
      <c r="B988" s="6" t="inlineStr">
        <is>
          <t>AZ</t>
        </is>
      </c>
      <c r="C988" s="6" t="inlineStr">
        <is>
          <t>CH4</t>
        </is>
      </c>
      <c r="D988" s="6" t="inlineStr">
        <is>
          <t>Natural gas and petroleum systems</t>
        </is>
      </c>
      <c r="E988" s="6" t="n">
        <v>0.00140915823330691</v>
      </c>
      <c r="F988" s="6" t="n"/>
      <c r="G988" s="6" t="n"/>
      <c r="H988" s="6" t="n"/>
      <c r="I988" s="6" t="n"/>
    </row>
    <row r="989" ht="15.75" customHeight="1" s="120">
      <c r="A989" s="6" t="n">
        <v>2017</v>
      </c>
      <c r="B989" s="6" t="inlineStr">
        <is>
          <t>CA</t>
        </is>
      </c>
      <c r="C989" s="6" t="inlineStr">
        <is>
          <t>CH4</t>
        </is>
      </c>
      <c r="D989" s="6" t="inlineStr">
        <is>
          <t>Natural gas and petroleum systems</t>
        </is>
      </c>
      <c r="E989" s="6" t="n">
        <v>0.0288846200596501</v>
      </c>
      <c r="F989" s="6" t="n"/>
      <c r="G989" s="6" t="n"/>
      <c r="H989" s="6" t="n"/>
      <c r="I989" s="6" t="n"/>
    </row>
    <row r="990" ht="15.75" customHeight="1" s="120">
      <c r="A990" s="6" t="n">
        <v>2017</v>
      </c>
      <c r="B990" s="6" t="inlineStr">
        <is>
          <t>CO</t>
        </is>
      </c>
      <c r="C990" s="6" t="inlineStr">
        <is>
          <t>CH4</t>
        </is>
      </c>
      <c r="D990" s="6" t="inlineStr">
        <is>
          <t>Natural gas and petroleum systems</t>
        </is>
      </c>
      <c r="E990" s="6" t="n">
        <v>0.106051599124299</v>
      </c>
      <c r="F990" s="6" t="n"/>
      <c r="G990" s="6" t="n"/>
      <c r="H990" s="6" t="n"/>
      <c r="I990" s="6" t="n"/>
    </row>
    <row r="991" ht="15.75" customHeight="1" s="120">
      <c r="A991" s="6" t="n">
        <v>2017</v>
      </c>
      <c r="B991" s="6" t="inlineStr">
        <is>
          <t>CT</t>
        </is>
      </c>
      <c r="C991" s="6" t="inlineStr">
        <is>
          <t>CH4</t>
        </is>
      </c>
      <c r="D991" s="6" t="inlineStr">
        <is>
          <t>Natural gas and petroleum systems</t>
        </is>
      </c>
      <c r="E991" s="6" t="n">
        <v>0.00255892127683952</v>
      </c>
      <c r="F991" s="6" t="n"/>
      <c r="G991" s="6" t="n"/>
      <c r="H991" s="6" t="n"/>
      <c r="I991" s="6" t="n"/>
    </row>
    <row r="992" ht="15.75" customHeight="1" s="120">
      <c r="A992" s="6" t="n">
        <v>2017</v>
      </c>
      <c r="B992" s="6" t="inlineStr">
        <is>
          <t>DE</t>
        </is>
      </c>
      <c r="C992" s="6" t="inlineStr">
        <is>
          <t>CH4</t>
        </is>
      </c>
      <c r="D992" s="6" t="inlineStr">
        <is>
          <t>Natural gas and petroleum systems</t>
        </is>
      </c>
      <c r="E992" s="6" t="n">
        <v>0.000362593130686596</v>
      </c>
      <c r="F992" s="6" t="n"/>
      <c r="G992" s="6" t="n"/>
      <c r="H992" s="6" t="n"/>
      <c r="I992" s="6" t="n"/>
    </row>
    <row r="993" ht="15.75" customHeight="1" s="120">
      <c r="A993" s="6" t="n">
        <v>2017</v>
      </c>
      <c r="B993" s="6" t="inlineStr">
        <is>
          <t>FL</t>
        </is>
      </c>
      <c r="C993" s="6" t="inlineStr">
        <is>
          <t>CH4</t>
        </is>
      </c>
      <c r="D993" s="6" t="inlineStr">
        <is>
          <t>Natural gas and petroleum systems</t>
        </is>
      </c>
      <c r="E993" s="6" t="n">
        <v>0.00552634734353601</v>
      </c>
      <c r="F993" s="6" t="n"/>
      <c r="G993" s="6" t="n"/>
      <c r="H993" s="6" t="n"/>
      <c r="I993" s="6" t="n"/>
    </row>
    <row r="994" ht="15.75" customHeight="1" s="120">
      <c r="A994" s="6" t="n">
        <v>2017</v>
      </c>
      <c r="B994" s="6" t="inlineStr">
        <is>
          <t>GA</t>
        </is>
      </c>
      <c r="C994" s="6" t="inlineStr">
        <is>
          <t>CH4</t>
        </is>
      </c>
      <c r="D994" s="6" t="inlineStr">
        <is>
          <t>Natural gas and petroleum systems</t>
        </is>
      </c>
      <c r="E994" s="6" t="n">
        <v>0.00263794190565985</v>
      </c>
      <c r="F994" s="6" t="n"/>
      <c r="G994" s="6" t="n"/>
      <c r="H994" s="6" t="n"/>
      <c r="I994" s="6" t="n"/>
    </row>
    <row r="995" ht="15.75" customHeight="1" s="120">
      <c r="A995" s="6" t="n">
        <v>2017</v>
      </c>
      <c r="B995" s="6" t="inlineStr">
        <is>
          <t>HI</t>
        </is>
      </c>
      <c r="C995" s="6" t="inlineStr">
        <is>
          <t>CH4</t>
        </is>
      </c>
      <c r="D995" s="6" t="inlineStr">
        <is>
          <t>Natural gas and petroleum systems</t>
        </is>
      </c>
      <c r="E995" s="54" t="n">
        <v>2.13516805950305e-07</v>
      </c>
      <c r="F995" s="6" t="n"/>
      <c r="G995" s="6" t="n"/>
      <c r="H995" s="6" t="n"/>
      <c r="I995" s="6" t="n"/>
    </row>
    <row r="996" ht="15.75" customHeight="1" s="120">
      <c r="A996" s="6" t="n">
        <v>2017</v>
      </c>
      <c r="B996" s="6" t="inlineStr">
        <is>
          <t>IA</t>
        </is>
      </c>
      <c r="C996" s="6" t="inlineStr">
        <is>
          <t>CH4</t>
        </is>
      </c>
      <c r="D996" s="6" t="inlineStr">
        <is>
          <t>Natural gas and petroleum systems</t>
        </is>
      </c>
      <c r="E996" s="6" t="n">
        <v>0.00250258888836055</v>
      </c>
      <c r="F996" s="6" t="n"/>
      <c r="G996" s="6" t="n"/>
      <c r="H996" s="6" t="n"/>
      <c r="I996" s="6" t="n"/>
    </row>
    <row r="997" ht="15.75" customHeight="1" s="120">
      <c r="A997" s="6" t="n">
        <v>2017</v>
      </c>
      <c r="B997" s="6" t="inlineStr">
        <is>
          <t>ID</t>
        </is>
      </c>
      <c r="C997" s="6" t="inlineStr">
        <is>
          <t>CH4</t>
        </is>
      </c>
      <c r="D997" s="6" t="inlineStr">
        <is>
          <t>Natural gas and petroleum systems</t>
        </is>
      </c>
      <c r="E997" s="6" t="n">
        <v>0.000400942967391696</v>
      </c>
      <c r="F997" s="6" t="n"/>
      <c r="G997" s="6" t="n"/>
      <c r="H997" s="6" t="n"/>
      <c r="I997" s="6" t="n"/>
    </row>
    <row r="998" ht="15.75" customHeight="1" s="120">
      <c r="A998" s="6" t="n">
        <v>2017</v>
      </c>
      <c r="B998" s="6" t="inlineStr">
        <is>
          <t>IL</t>
        </is>
      </c>
      <c r="C998" s="6" t="inlineStr">
        <is>
          <t>CH4</t>
        </is>
      </c>
      <c r="D998" s="6" t="inlineStr">
        <is>
          <t>Natural gas and petroleum systems</t>
        </is>
      </c>
      <c r="E998" s="6" t="n">
        <v>0.00739927239820359</v>
      </c>
      <c r="F998" s="6" t="n"/>
      <c r="G998" s="6" t="n"/>
      <c r="H998" s="6" t="n"/>
      <c r="I998" s="6" t="n"/>
    </row>
    <row r="999" ht="15.75" customHeight="1" s="120">
      <c r="A999" s="6" t="n">
        <v>2017</v>
      </c>
      <c r="B999" s="6" t="inlineStr">
        <is>
          <t>IN</t>
        </is>
      </c>
      <c r="C999" s="6" t="inlineStr">
        <is>
          <t>CH4</t>
        </is>
      </c>
      <c r="D999" s="6" t="inlineStr">
        <is>
          <t>Natural gas and petroleum systems</t>
        </is>
      </c>
      <c r="E999" s="6" t="n">
        <v>0.0119313828942503</v>
      </c>
      <c r="F999" s="6" t="n"/>
      <c r="G999" s="6" t="n"/>
      <c r="H999" s="6" t="n"/>
      <c r="I999" s="6" t="n"/>
    </row>
    <row r="1000" ht="15.75" customHeight="1" s="120">
      <c r="A1000" s="6" t="n">
        <v>2017</v>
      </c>
      <c r="B1000" s="6" t="inlineStr">
        <is>
          <t>KS</t>
        </is>
      </c>
      <c r="C1000" s="6" t="inlineStr">
        <is>
          <t>CH4</t>
        </is>
      </c>
      <c r="D1000" s="6" t="inlineStr">
        <is>
          <t>Natural gas and petroleum systems</t>
        </is>
      </c>
      <c r="E1000" s="6" t="n">
        <v>0.00443333817620321</v>
      </c>
      <c r="F1000" s="6" t="n"/>
      <c r="G1000" s="6" t="n"/>
      <c r="H1000" s="6" t="n"/>
      <c r="I1000" s="6" t="n"/>
    </row>
    <row r="1001" ht="15.75" customHeight="1" s="120">
      <c r="A1001" s="6" t="n">
        <v>2017</v>
      </c>
      <c r="B1001" s="6" t="inlineStr">
        <is>
          <t>KY</t>
        </is>
      </c>
      <c r="C1001" s="6" t="inlineStr">
        <is>
          <t>CH4</t>
        </is>
      </c>
      <c r="D1001" s="6" t="inlineStr">
        <is>
          <t>Natural gas and petroleum systems</t>
        </is>
      </c>
      <c r="E1001" s="6" t="n">
        <v>0.00439633321808104</v>
      </c>
      <c r="F1001" s="6" t="n"/>
      <c r="G1001" s="6" t="n"/>
      <c r="H1001" s="6" t="n"/>
      <c r="I1001" s="6" t="n"/>
    </row>
    <row r="1002" ht="15.75" customHeight="1" s="120">
      <c r="A1002" s="6" t="n">
        <v>2017</v>
      </c>
      <c r="B1002" s="6" t="inlineStr">
        <is>
          <t>LA</t>
        </is>
      </c>
      <c r="C1002" s="6" t="inlineStr">
        <is>
          <t>CH4</t>
        </is>
      </c>
      <c r="D1002" s="6" t="inlineStr">
        <is>
          <t>Natural gas and petroleum systems</t>
        </is>
      </c>
      <c r="E1002" s="6" t="n">
        <v>0.0301364885035554</v>
      </c>
      <c r="F1002" s="6" t="n"/>
      <c r="G1002" s="6" t="n"/>
      <c r="H1002" s="6" t="n"/>
      <c r="I1002" s="6" t="n"/>
    </row>
    <row r="1003" ht="15.75" customHeight="1" s="120">
      <c r="A1003" s="6" t="n">
        <v>2017</v>
      </c>
      <c r="B1003" s="6" t="inlineStr">
        <is>
          <t>MA</t>
        </is>
      </c>
      <c r="C1003" s="6" t="inlineStr">
        <is>
          <t>CH4</t>
        </is>
      </c>
      <c r="D1003" s="6" t="inlineStr">
        <is>
          <t>Natural gas and petroleum systems</t>
        </is>
      </c>
      <c r="E1003" s="6" t="n">
        <v>0.00619519567053918</v>
      </c>
      <c r="F1003" s="6" t="n"/>
      <c r="G1003" s="6" t="n"/>
      <c r="H1003" s="6" t="n"/>
      <c r="I1003" s="6" t="n"/>
    </row>
    <row r="1004" ht="15.75" customHeight="1" s="120">
      <c r="A1004" s="6" t="n">
        <v>2017</v>
      </c>
      <c r="B1004" s="6" t="inlineStr">
        <is>
          <t>MD</t>
        </is>
      </c>
      <c r="C1004" s="6" t="inlineStr">
        <is>
          <t>CH4</t>
        </is>
      </c>
      <c r="D1004" s="6" t="inlineStr">
        <is>
          <t>Natural gas and petroleum systems</t>
        </is>
      </c>
      <c r="E1004" s="6" t="n">
        <v>0.00255250468087888</v>
      </c>
      <c r="F1004" s="6" t="n"/>
      <c r="G1004" s="6" t="n"/>
      <c r="H1004" s="6" t="n"/>
      <c r="I1004" s="6" t="n"/>
    </row>
    <row r="1005" ht="15.75" customHeight="1" s="120">
      <c r="A1005" s="6" t="n">
        <v>2017</v>
      </c>
      <c r="B1005" s="6" t="inlineStr">
        <is>
          <t>ME</t>
        </is>
      </c>
      <c r="C1005" s="6" t="inlineStr">
        <is>
          <t>CH4</t>
        </is>
      </c>
      <c r="D1005" s="6" t="inlineStr">
        <is>
          <t>Natural gas and petroleum systems</t>
        </is>
      </c>
      <c r="E1005" s="54" t="n">
        <v>1.00879758447689e-05</v>
      </c>
      <c r="F1005" s="6" t="n"/>
      <c r="G1005" s="6" t="n"/>
      <c r="H1005" s="6" t="n"/>
      <c r="I1005" s="6" t="n"/>
    </row>
    <row r="1006" ht="15.75" customHeight="1" s="120">
      <c r="A1006" s="6" t="n">
        <v>2017</v>
      </c>
      <c r="B1006" s="6" t="inlineStr">
        <is>
          <t>MI</t>
        </is>
      </c>
      <c r="C1006" s="6" t="inlineStr">
        <is>
          <t>CH4</t>
        </is>
      </c>
      <c r="D1006" s="6" t="inlineStr">
        <is>
          <t>Natural gas and petroleum systems</t>
        </is>
      </c>
      <c r="E1006" s="6" t="n">
        <v>0.0165576127075381</v>
      </c>
      <c r="F1006" s="6" t="n"/>
      <c r="G1006" s="6" t="n"/>
      <c r="H1006" s="6" t="n"/>
      <c r="I1006" s="6" t="n"/>
    </row>
    <row r="1007" ht="15.75" customHeight="1" s="120">
      <c r="A1007" s="6" t="n">
        <v>2017</v>
      </c>
      <c r="B1007" s="6" t="inlineStr">
        <is>
          <t>MN</t>
        </is>
      </c>
      <c r="C1007" s="6" t="inlineStr">
        <is>
          <t>CH4</t>
        </is>
      </c>
      <c r="D1007" s="6" t="inlineStr">
        <is>
          <t>Natural gas and petroleum systems</t>
        </is>
      </c>
      <c r="E1007" s="6" t="n">
        <v>0.00234625853811301</v>
      </c>
      <c r="F1007" s="6" t="n"/>
      <c r="G1007" s="6" t="n"/>
      <c r="H1007" s="6" t="n"/>
      <c r="I1007" s="6" t="n"/>
    </row>
    <row r="1008" ht="15.75" customHeight="1" s="120">
      <c r="A1008" s="6" t="n">
        <v>2017</v>
      </c>
      <c r="B1008" s="6" t="inlineStr">
        <is>
          <t>MO</t>
        </is>
      </c>
      <c r="C1008" s="6" t="inlineStr">
        <is>
          <t>CH4</t>
        </is>
      </c>
      <c r="D1008" s="6" t="inlineStr">
        <is>
          <t>Natural gas and petroleum systems</t>
        </is>
      </c>
      <c r="E1008" s="6" t="n">
        <v>0.00265123263359388</v>
      </c>
      <c r="F1008" s="6" t="n"/>
      <c r="G1008" s="6" t="n"/>
      <c r="H1008" s="6" t="n"/>
      <c r="I1008" s="6" t="n"/>
    </row>
    <row r="1009" ht="15.75" customHeight="1" s="120">
      <c r="A1009" s="6" t="n">
        <v>2017</v>
      </c>
      <c r="B1009" s="6" t="inlineStr">
        <is>
          <t>MS</t>
        </is>
      </c>
      <c r="C1009" s="6" t="inlineStr">
        <is>
          <t>CH4</t>
        </is>
      </c>
      <c r="D1009" s="6" t="inlineStr">
        <is>
          <t>Natural gas and petroleum systems</t>
        </is>
      </c>
      <c r="E1009" s="6" t="n">
        <v>0.008529120146926651</v>
      </c>
      <c r="F1009" s="6" t="n"/>
      <c r="G1009" s="6" t="n"/>
      <c r="H1009" s="6" t="n"/>
      <c r="I1009" s="6" t="n"/>
    </row>
    <row r="1010" ht="15.75" customHeight="1" s="120">
      <c r="A1010" s="6" t="n">
        <v>2017</v>
      </c>
      <c r="B1010" s="6" t="inlineStr">
        <is>
          <t>MT</t>
        </is>
      </c>
      <c r="C1010" s="6" t="inlineStr">
        <is>
          <t>CH4</t>
        </is>
      </c>
      <c r="D1010" s="6" t="inlineStr">
        <is>
          <t>Natural gas and petroleum systems</t>
        </is>
      </c>
      <c r="E1010" s="6" t="n">
        <v>0.0008749086824183971</v>
      </c>
      <c r="F1010" s="6" t="n"/>
      <c r="G1010" s="6" t="n"/>
      <c r="H1010" s="6" t="n"/>
      <c r="I1010" s="6" t="n"/>
    </row>
    <row r="1011" ht="15.75" customHeight="1" s="120">
      <c r="A1011" s="6" t="n">
        <v>2017</v>
      </c>
      <c r="B1011" s="6" t="inlineStr">
        <is>
          <t>NC</t>
        </is>
      </c>
      <c r="C1011" s="6" t="inlineStr">
        <is>
          <t>CH4</t>
        </is>
      </c>
      <c r="D1011" s="6" t="inlineStr">
        <is>
          <t>Natural gas and petroleum systems</t>
        </is>
      </c>
      <c r="E1011" s="6" t="n">
        <v>0.00225405532623439</v>
      </c>
      <c r="F1011" s="6" t="n"/>
      <c r="G1011" s="6" t="n"/>
      <c r="H1011" s="6" t="n"/>
      <c r="I1011" s="6" t="n"/>
    </row>
    <row r="1012" ht="15.75" customHeight="1" s="120">
      <c r="A1012" s="6" t="n">
        <v>2017</v>
      </c>
      <c r="B1012" s="6" t="inlineStr">
        <is>
          <t>ND</t>
        </is>
      </c>
      <c r="C1012" s="6" t="inlineStr">
        <is>
          <t>CH4</t>
        </is>
      </c>
      <c r="D1012" s="6" t="inlineStr">
        <is>
          <t>Natural gas and petroleum systems</t>
        </is>
      </c>
      <c r="E1012" s="6" t="n">
        <v>0.00433188719097596</v>
      </c>
      <c r="F1012" s="6" t="n"/>
      <c r="G1012" s="6" t="n"/>
      <c r="H1012" s="6" t="n"/>
      <c r="I1012" s="6" t="n"/>
    </row>
    <row r="1013" ht="15.75" customHeight="1" s="120">
      <c r="A1013" s="6" t="n">
        <v>2017</v>
      </c>
      <c r="B1013" s="6" t="inlineStr">
        <is>
          <t>NE</t>
        </is>
      </c>
      <c r="C1013" s="6" t="inlineStr">
        <is>
          <t>CH4</t>
        </is>
      </c>
      <c r="D1013" s="6" t="inlineStr">
        <is>
          <t>Natural gas and petroleum systems</t>
        </is>
      </c>
      <c r="E1013" s="6" t="n">
        <v>0.00187527928542408</v>
      </c>
      <c r="F1013" s="6" t="n"/>
      <c r="G1013" s="6" t="n"/>
      <c r="H1013" s="6" t="n"/>
      <c r="I1013" s="6" t="n"/>
    </row>
    <row r="1014" ht="15.75" customHeight="1" s="120">
      <c r="A1014" s="6" t="n">
        <v>2017</v>
      </c>
      <c r="B1014" s="6" t="inlineStr">
        <is>
          <t>NJ</t>
        </is>
      </c>
      <c r="C1014" s="6" t="inlineStr">
        <is>
          <t>CH4</t>
        </is>
      </c>
      <c r="D1014" s="6" t="inlineStr">
        <is>
          <t>Natural gas and petroleum systems</t>
        </is>
      </c>
      <c r="E1014" s="6" t="n">
        <v>0.00950156441548136</v>
      </c>
      <c r="F1014" s="6" t="n"/>
      <c r="G1014" s="6" t="n"/>
      <c r="H1014" s="6" t="n"/>
      <c r="I1014" s="6" t="n"/>
    </row>
    <row r="1015" ht="15.75" customHeight="1" s="120">
      <c r="A1015" s="6" t="n">
        <v>2017</v>
      </c>
      <c r="B1015" s="6" t="inlineStr">
        <is>
          <t>NM</t>
        </is>
      </c>
      <c r="C1015" s="6" t="inlineStr">
        <is>
          <t>CH4</t>
        </is>
      </c>
      <c r="D1015" s="6" t="inlineStr">
        <is>
          <t>Natural gas and petroleum systems</t>
        </is>
      </c>
      <c r="E1015" s="6" t="n">
        <v>0.0176414167494245</v>
      </c>
      <c r="F1015" s="6" t="n"/>
      <c r="G1015" s="6" t="n"/>
      <c r="H1015" s="6" t="n"/>
      <c r="I1015" s="6" t="n"/>
    </row>
    <row r="1016" ht="15.75" customHeight="1" s="120">
      <c r="A1016" s="6" t="n">
        <v>2017</v>
      </c>
      <c r="B1016" s="6" t="inlineStr">
        <is>
          <t>NV</t>
        </is>
      </c>
      <c r="C1016" s="6" t="inlineStr">
        <is>
          <t>CH4</t>
        </is>
      </c>
      <c r="D1016" s="6" t="inlineStr">
        <is>
          <t>Natural gas and petroleum systems</t>
        </is>
      </c>
      <c r="E1016" s="6" t="n">
        <v>0.00167656168977711</v>
      </c>
      <c r="F1016" s="6" t="n"/>
      <c r="G1016" s="6" t="n"/>
      <c r="H1016" s="6" t="n"/>
      <c r="I1016" s="6" t="n"/>
    </row>
    <row r="1017" ht="15.75" customHeight="1" s="120">
      <c r="A1017" s="6" t="n">
        <v>2017</v>
      </c>
      <c r="B1017" s="6" t="inlineStr">
        <is>
          <t>NY</t>
        </is>
      </c>
      <c r="C1017" s="6" t="inlineStr">
        <is>
          <t>CH4</t>
        </is>
      </c>
      <c r="D1017" s="6" t="inlineStr">
        <is>
          <t>Natural gas and petroleum systems</t>
        </is>
      </c>
      <c r="E1017" s="6" t="n">
        <v>0.0140605891208599</v>
      </c>
      <c r="F1017" s="6" t="n"/>
      <c r="G1017" s="6" t="n"/>
      <c r="H1017" s="6" t="n"/>
      <c r="I1017" s="6" t="n"/>
    </row>
    <row r="1018" ht="15.75" customHeight="1" s="120">
      <c r="A1018" s="6" t="n">
        <v>2017</v>
      </c>
      <c r="B1018" s="6" t="inlineStr">
        <is>
          <t>OH</t>
        </is>
      </c>
      <c r="C1018" s="6" t="inlineStr">
        <is>
          <t>CH4</t>
        </is>
      </c>
      <c r="D1018" s="6" t="inlineStr">
        <is>
          <t>Natural gas and petroleum systems</t>
        </is>
      </c>
      <c r="E1018" s="6" t="n">
        <v>0.0161796491397686</v>
      </c>
      <c r="F1018" s="6" t="n"/>
      <c r="G1018" s="6" t="n"/>
      <c r="H1018" s="6" t="n"/>
      <c r="I1018" s="6" t="n"/>
    </row>
    <row r="1019" ht="15.75" customHeight="1" s="120">
      <c r="A1019" s="6" t="n">
        <v>2017</v>
      </c>
      <c r="B1019" s="6" t="inlineStr">
        <is>
          <t>OK</t>
        </is>
      </c>
      <c r="C1019" s="6" t="inlineStr">
        <is>
          <t>CH4</t>
        </is>
      </c>
      <c r="D1019" s="6" t="inlineStr">
        <is>
          <t>Natural gas and petroleum systems</t>
        </is>
      </c>
      <c r="E1019" s="6" t="n">
        <v>0.142843812206715</v>
      </c>
      <c r="F1019" s="6" t="n"/>
      <c r="G1019" s="6" t="n"/>
      <c r="H1019" s="6" t="n"/>
      <c r="I1019" s="6" t="n"/>
    </row>
    <row r="1020" ht="15.75" customHeight="1" s="120">
      <c r="A1020" s="6" t="n">
        <v>2017</v>
      </c>
      <c r="B1020" s="6" t="inlineStr">
        <is>
          <t>OR</t>
        </is>
      </c>
      <c r="C1020" s="6" t="inlineStr">
        <is>
          <t>CH4</t>
        </is>
      </c>
      <c r="D1020" s="6" t="inlineStr">
        <is>
          <t>Natural gas and petroleum systems</t>
        </is>
      </c>
      <c r="E1020" s="6" t="n">
        <v>0.00119286016298818</v>
      </c>
      <c r="F1020" s="6" t="n"/>
      <c r="G1020" s="6" t="n"/>
      <c r="H1020" s="6" t="n"/>
      <c r="I1020" s="6" t="n"/>
    </row>
    <row r="1021" ht="15.75" customHeight="1" s="120">
      <c r="A1021" s="6" t="n">
        <v>2017</v>
      </c>
      <c r="B1021" s="6" t="inlineStr">
        <is>
          <t>PA</t>
        </is>
      </c>
      <c r="C1021" s="6" t="inlineStr">
        <is>
          <t>CH4</t>
        </is>
      </c>
      <c r="D1021" s="6" t="inlineStr">
        <is>
          <t>Natural gas and petroleum systems</t>
        </is>
      </c>
      <c r="E1021" s="6" t="n">
        <v>0.0593412800085092</v>
      </c>
      <c r="F1021" s="6" t="n"/>
      <c r="G1021" s="6" t="n"/>
      <c r="H1021" s="6" t="n"/>
      <c r="I1021" s="6" t="n"/>
    </row>
    <row r="1022" ht="15.75" customHeight="1" s="120">
      <c r="A1022" s="6" t="n">
        <v>2017</v>
      </c>
      <c r="B1022" s="6" t="inlineStr">
        <is>
          <t>RI</t>
        </is>
      </c>
      <c r="C1022" s="6" t="inlineStr">
        <is>
          <t>CH4</t>
        </is>
      </c>
      <c r="D1022" s="6" t="inlineStr">
        <is>
          <t>Natural gas and petroleum systems</t>
        </is>
      </c>
      <c r="E1022" s="6" t="n">
        <v>0.00168585660319978</v>
      </c>
      <c r="F1022" s="6" t="n"/>
      <c r="G1022" s="6" t="n"/>
      <c r="H1022" s="6" t="n"/>
      <c r="I1022" s="6" t="n"/>
    </row>
    <row r="1023" ht="15.75" customHeight="1" s="120">
      <c r="A1023" s="6" t="n">
        <v>2017</v>
      </c>
      <c r="B1023" s="6" t="inlineStr">
        <is>
          <t>SC</t>
        </is>
      </c>
      <c r="C1023" s="6" t="inlineStr">
        <is>
          <t>CH4</t>
        </is>
      </c>
      <c r="D1023" s="6" t="inlineStr">
        <is>
          <t>Natural gas and petroleum systems</t>
        </is>
      </c>
      <c r="E1023" s="6" t="n">
        <v>0.000603684107005341</v>
      </c>
      <c r="F1023" s="6" t="n"/>
      <c r="G1023" s="6" t="n"/>
      <c r="H1023" s="6" t="n"/>
      <c r="I1023" s="6" t="n"/>
    </row>
    <row r="1024" ht="15.75" customHeight="1" s="120">
      <c r="A1024" s="6" t="n">
        <v>2017</v>
      </c>
      <c r="B1024" s="6" t="inlineStr">
        <is>
          <t>TN</t>
        </is>
      </c>
      <c r="C1024" s="6" t="inlineStr">
        <is>
          <t>CH4</t>
        </is>
      </c>
      <c r="D1024" s="6" t="inlineStr">
        <is>
          <t>Natural gas and petroleum systems</t>
        </is>
      </c>
      <c r="E1024" s="6" t="n">
        <v>0.00179368813609575</v>
      </c>
      <c r="F1024" s="6" t="n"/>
      <c r="G1024" s="6" t="n"/>
      <c r="H1024" s="6" t="n"/>
      <c r="I1024" s="6" t="n"/>
    </row>
    <row r="1025" ht="15.75" customHeight="1" s="120">
      <c r="A1025" s="6" t="n">
        <v>2017</v>
      </c>
      <c r="B1025" s="6" t="inlineStr">
        <is>
          <t>TX</t>
        </is>
      </c>
      <c r="C1025" s="6" t="inlineStr">
        <is>
          <t>CH4</t>
        </is>
      </c>
      <c r="D1025" s="6" t="inlineStr">
        <is>
          <t>Natural gas and petroleum systems</t>
        </is>
      </c>
      <c r="E1025" s="6" t="n">
        <v>0.430369234499948</v>
      </c>
      <c r="F1025" s="6" t="n"/>
      <c r="G1025" s="6" t="n"/>
      <c r="H1025" s="6" t="n"/>
      <c r="I1025" s="6" t="n"/>
    </row>
    <row r="1026" ht="15.75" customHeight="1" s="120">
      <c r="A1026" s="6" t="n">
        <v>2017</v>
      </c>
      <c r="B1026" s="6" t="inlineStr">
        <is>
          <t>UT</t>
        </is>
      </c>
      <c r="C1026" s="6" t="inlineStr">
        <is>
          <t>CH4</t>
        </is>
      </c>
      <c r="D1026" s="6" t="inlineStr">
        <is>
          <t>Natural gas and petroleum systems</t>
        </is>
      </c>
      <c r="E1026" s="6" t="n">
        <v>0.00711124654581322</v>
      </c>
      <c r="F1026" s="6" t="n"/>
      <c r="G1026" s="6" t="n"/>
      <c r="H1026" s="6" t="n"/>
      <c r="I1026" s="6" t="n"/>
    </row>
    <row r="1027" ht="15.75" customHeight="1" s="120">
      <c r="A1027" s="6" t="n">
        <v>2017</v>
      </c>
      <c r="B1027" s="6" t="inlineStr">
        <is>
          <t>VA</t>
        </is>
      </c>
      <c r="C1027" s="6" t="inlineStr">
        <is>
          <t>CH4</t>
        </is>
      </c>
      <c r="D1027" s="6" t="inlineStr">
        <is>
          <t>Natural gas and petroleum systems</t>
        </is>
      </c>
      <c r="E1027" s="6" t="n">
        <v>0.00343296757319752</v>
      </c>
      <c r="F1027" s="6" t="n"/>
      <c r="G1027" s="6" t="n"/>
      <c r="H1027" s="6" t="n"/>
      <c r="I1027" s="6" t="n"/>
    </row>
    <row r="1028" ht="15.75" customHeight="1" s="120">
      <c r="A1028" s="6" t="n">
        <v>2017</v>
      </c>
      <c r="B1028" s="6" t="inlineStr">
        <is>
          <t>WA</t>
        </is>
      </c>
      <c r="C1028" s="6" t="inlineStr">
        <is>
          <t>CH4</t>
        </is>
      </c>
      <c r="D1028" s="6" t="inlineStr">
        <is>
          <t>Natural gas and petroleum systems</t>
        </is>
      </c>
      <c r="E1028" s="6" t="n">
        <v>0.00179221847496388</v>
      </c>
      <c r="F1028" s="6" t="n"/>
      <c r="G1028" s="6" t="n"/>
      <c r="H1028" s="6" t="n"/>
      <c r="I1028" s="6" t="n"/>
    </row>
    <row r="1029" ht="15.75" customHeight="1" s="120">
      <c r="A1029" s="6" t="n">
        <v>2017</v>
      </c>
      <c r="B1029" s="6" t="inlineStr">
        <is>
          <t>WI</t>
        </is>
      </c>
      <c r="C1029" s="6" t="inlineStr">
        <is>
          <t>CH4</t>
        </is>
      </c>
      <c r="D1029" s="6" t="inlineStr">
        <is>
          <t>Natural gas and petroleum systems</t>
        </is>
      </c>
      <c r="E1029" s="6" t="n">
        <v>0.00183284767289614</v>
      </c>
      <c r="F1029" s="6" t="n"/>
      <c r="G1029" s="6" t="n"/>
      <c r="H1029" s="6" t="n"/>
      <c r="I1029" s="6" t="n"/>
    </row>
    <row r="1030" ht="15.75" customHeight="1" s="120">
      <c r="A1030" s="6" t="n">
        <v>2017</v>
      </c>
      <c r="B1030" s="6" t="inlineStr">
        <is>
          <t>WV</t>
        </is>
      </c>
      <c r="C1030" s="6" t="inlineStr">
        <is>
          <t>CH4</t>
        </is>
      </c>
      <c r="D1030" s="6" t="inlineStr">
        <is>
          <t>Natural gas and petroleum systems</t>
        </is>
      </c>
      <c r="E1030" s="6" t="n">
        <v>0.00851462318768628</v>
      </c>
      <c r="F1030" s="6" t="n"/>
      <c r="G1030" s="6" t="n"/>
      <c r="H1030" s="6" t="n"/>
      <c r="I1030" s="6" t="n"/>
    </row>
    <row r="1031" ht="15.75" customHeight="1" s="120">
      <c r="A1031" s="6" t="n">
        <v>2017</v>
      </c>
      <c r="B1031" s="6" t="inlineStr">
        <is>
          <t>WY</t>
        </is>
      </c>
      <c r="C1031" s="6" t="inlineStr">
        <is>
          <t>CH4</t>
        </is>
      </c>
      <c r="D1031" s="6" t="inlineStr">
        <is>
          <t>Natural gas and petroleum systems</t>
        </is>
      </c>
      <c r="E1031" s="6" t="n">
        <v>0.0059857772780849</v>
      </c>
      <c r="F1031" s="6" t="n"/>
      <c r="G1031" s="6" t="n"/>
      <c r="H1031" s="6" t="n"/>
      <c r="I1031" s="6" t="n"/>
    </row>
    <row r="1032" ht="15.75" customHeight="1" s="120">
      <c r="A1032" s="6" t="n">
        <v>2017</v>
      </c>
      <c r="B1032" s="6" t="inlineStr">
        <is>
          <t>AK</t>
        </is>
      </c>
      <c r="C1032" s="6" t="inlineStr">
        <is>
          <t>CO2</t>
        </is>
      </c>
      <c r="D1032" s="6" t="inlineStr">
        <is>
          <t>Natural gas and petroleum systems</t>
        </is>
      </c>
      <c r="E1032" s="6" t="n">
        <v>0.0712841205531428</v>
      </c>
      <c r="F1032" s="6" t="n"/>
      <c r="G1032" s="6" t="n"/>
      <c r="H1032" s="6" t="n"/>
      <c r="I1032" s="6" t="n"/>
    </row>
    <row r="1033" ht="15.75" customHeight="1" s="120">
      <c r="A1033" s="6" t="n">
        <v>2017</v>
      </c>
      <c r="B1033" s="6" t="inlineStr">
        <is>
          <t>AL</t>
        </is>
      </c>
      <c r="C1033" s="6" t="inlineStr">
        <is>
          <t>CO2</t>
        </is>
      </c>
      <c r="D1033" s="6" t="inlineStr">
        <is>
          <t>Natural gas and petroleum systems</t>
        </is>
      </c>
      <c r="E1033" s="6" t="n">
        <v>0.0107071498060603</v>
      </c>
      <c r="F1033" s="6" t="n"/>
      <c r="G1033" s="6" t="n"/>
      <c r="H1033" s="6" t="n"/>
      <c r="I1033" s="6" t="n"/>
    </row>
    <row r="1034" ht="15.75" customHeight="1" s="120">
      <c r="A1034" s="6" t="n">
        <v>2017</v>
      </c>
      <c r="B1034" s="6" t="inlineStr">
        <is>
          <t>AR</t>
        </is>
      </c>
      <c r="C1034" s="6" t="inlineStr">
        <is>
          <t>CO2</t>
        </is>
      </c>
      <c r="D1034" s="6" t="inlineStr">
        <is>
          <t>Natural gas and petroleum systems</t>
        </is>
      </c>
      <c r="E1034" s="6" t="n">
        <v>0.00161635049957601</v>
      </c>
      <c r="F1034" s="6" t="n"/>
      <c r="G1034" s="6" t="n"/>
      <c r="H1034" s="6" t="n"/>
      <c r="I1034" s="6" t="n"/>
    </row>
    <row r="1035" ht="15.75" customHeight="1" s="120">
      <c r="A1035" s="6" t="n">
        <v>2017</v>
      </c>
      <c r="B1035" s="6" t="inlineStr">
        <is>
          <t>AZ</t>
        </is>
      </c>
      <c r="C1035" s="6" t="inlineStr">
        <is>
          <t>CO2</t>
        </is>
      </c>
      <c r="D1035" s="6" t="inlineStr">
        <is>
          <t>Natural gas and petroleum systems</t>
        </is>
      </c>
      <c r="E1035" s="6" t="n">
        <v>0.00301654143319169</v>
      </c>
      <c r="F1035" s="6" t="n"/>
      <c r="G1035" s="6" t="n"/>
      <c r="H1035" s="6" t="n"/>
      <c r="I1035" s="6" t="n"/>
    </row>
    <row r="1036" ht="15.75" customHeight="1" s="120">
      <c r="A1036" s="6" t="n">
        <v>2017</v>
      </c>
      <c r="B1036" s="6" t="inlineStr">
        <is>
          <t>CA</t>
        </is>
      </c>
      <c r="C1036" s="6" t="inlineStr">
        <is>
          <t>CO2</t>
        </is>
      </c>
      <c r="D1036" s="6" t="inlineStr">
        <is>
          <t>Natural gas and petroleum systems</t>
        </is>
      </c>
      <c r="E1036" s="6" t="n">
        <v>0.0689933347182923</v>
      </c>
      <c r="F1036" s="6" t="n"/>
      <c r="G1036" s="6" t="n"/>
      <c r="H1036" s="6" t="n"/>
      <c r="I1036" s="6" t="n"/>
    </row>
    <row r="1037" ht="15.75" customHeight="1" s="120">
      <c r="A1037" s="6" t="n">
        <v>2017</v>
      </c>
      <c r="B1037" s="6" t="inlineStr">
        <is>
          <t>CO</t>
        </is>
      </c>
      <c r="C1037" s="6" t="inlineStr">
        <is>
          <t>CO2</t>
        </is>
      </c>
      <c r="D1037" s="6" t="inlineStr">
        <is>
          <t>Natural gas and petroleum systems</t>
        </is>
      </c>
      <c r="E1037" s="6" t="n">
        <v>0.101810465370589</v>
      </c>
      <c r="F1037" s="6" t="n"/>
      <c r="G1037" s="6" t="n"/>
      <c r="H1037" s="6" t="n"/>
      <c r="I1037" s="6" t="n"/>
    </row>
    <row r="1038" ht="15.75" customHeight="1" s="120">
      <c r="A1038" s="6" t="n">
        <v>2017</v>
      </c>
      <c r="B1038" s="6" t="inlineStr">
        <is>
          <t>CT</t>
        </is>
      </c>
      <c r="C1038" s="6" t="inlineStr">
        <is>
          <t>CO2</t>
        </is>
      </c>
      <c r="D1038" s="6" t="inlineStr">
        <is>
          <t>Natural gas and petroleum systems</t>
        </is>
      </c>
      <c r="E1038" s="6" t="n">
        <v>0.000974772478178217</v>
      </c>
      <c r="F1038" s="6" t="n"/>
      <c r="G1038" s="6" t="n"/>
      <c r="H1038" s="6" t="n"/>
      <c r="I1038" s="6" t="n"/>
    </row>
    <row r="1039" ht="15.75" customHeight="1" s="120">
      <c r="A1039" s="6" t="n">
        <v>2017</v>
      </c>
      <c r="B1039" s="6" t="inlineStr">
        <is>
          <t>DE</t>
        </is>
      </c>
      <c r="C1039" s="6" t="inlineStr">
        <is>
          <t>CO2</t>
        </is>
      </c>
      <c r="D1039" s="6" t="inlineStr">
        <is>
          <t>Natural gas and petroleum systems</t>
        </is>
      </c>
      <c r="E1039" s="54" t="n">
        <v>1.91200178227423e-07</v>
      </c>
      <c r="F1039" s="6" t="n"/>
      <c r="G1039" s="6" t="n"/>
      <c r="H1039" s="6" t="n"/>
      <c r="I1039" s="6" t="n"/>
    </row>
    <row r="1040" ht="15.75" customHeight="1" s="120">
      <c r="A1040" s="6" t="n">
        <v>2017</v>
      </c>
      <c r="B1040" s="6" t="inlineStr">
        <is>
          <t>FL</t>
        </is>
      </c>
      <c r="C1040" s="6" t="inlineStr">
        <is>
          <t>CO2</t>
        </is>
      </c>
      <c r="D1040" s="6" t="inlineStr">
        <is>
          <t>Natural gas and petroleum systems</t>
        </is>
      </c>
      <c r="E1040" s="6" t="n">
        <v>0.00371315695969986</v>
      </c>
      <c r="F1040" s="6" t="n"/>
      <c r="G1040" s="6" t="n"/>
      <c r="H1040" s="6" t="n"/>
      <c r="I1040" s="6" t="n"/>
    </row>
    <row r="1041" ht="15.75" customHeight="1" s="120">
      <c r="A1041" s="6" t="n">
        <v>2017</v>
      </c>
      <c r="B1041" s="6" t="inlineStr">
        <is>
          <t>GA</t>
        </is>
      </c>
      <c r="C1041" s="6" t="inlineStr">
        <is>
          <t>CO2</t>
        </is>
      </c>
      <c r="D1041" s="6" t="inlineStr">
        <is>
          <t>Natural gas and petroleum systems</t>
        </is>
      </c>
      <c r="E1041" s="6" t="n">
        <v>0.00160396422204029</v>
      </c>
      <c r="F1041" s="6" t="n"/>
      <c r="G1041" s="6" t="n"/>
      <c r="H1041" s="6" t="n"/>
      <c r="I1041" s="6" t="n"/>
    </row>
    <row r="1042" ht="15.75" customHeight="1" s="120">
      <c r="A1042" s="6" t="n">
        <v>2017</v>
      </c>
      <c r="B1042" s="6" t="inlineStr">
        <is>
          <t>HI</t>
        </is>
      </c>
      <c r="C1042" s="6" t="inlineStr">
        <is>
          <t>CO2</t>
        </is>
      </c>
      <c r="D1042" s="6" t="inlineStr">
        <is>
          <t>Natural gas and petroleum systems</t>
        </is>
      </c>
      <c r="E1042" s="6" t="n">
        <v>0.000128215248449973</v>
      </c>
      <c r="F1042" s="6" t="n"/>
      <c r="G1042" s="6" t="n"/>
      <c r="H1042" s="6" t="n"/>
      <c r="I1042" s="6" t="n"/>
    </row>
    <row r="1043" ht="15.75" customHeight="1" s="120">
      <c r="A1043" s="6" t="n">
        <v>2017</v>
      </c>
      <c r="B1043" s="6" t="inlineStr">
        <is>
          <t>IA</t>
        </is>
      </c>
      <c r="C1043" s="6" t="inlineStr">
        <is>
          <t>CO2</t>
        </is>
      </c>
      <c r="D1043" s="6" t="inlineStr">
        <is>
          <t>Natural gas and petroleum systems</t>
        </is>
      </c>
      <c r="E1043" s="6" t="n">
        <v>0.00246970164426666</v>
      </c>
      <c r="F1043" s="6" t="n"/>
      <c r="G1043" s="6" t="n"/>
      <c r="H1043" s="6" t="n"/>
      <c r="I1043" s="6" t="n"/>
    </row>
    <row r="1044" ht="15.75" customHeight="1" s="120">
      <c r="A1044" s="6" t="n">
        <v>2017</v>
      </c>
      <c r="B1044" s="6" t="inlineStr">
        <is>
          <t>ID</t>
        </is>
      </c>
      <c r="C1044" s="6" t="inlineStr">
        <is>
          <t>CO2</t>
        </is>
      </c>
      <c r="D1044" s="6" t="inlineStr">
        <is>
          <t>Natural gas and petroleum systems</t>
        </is>
      </c>
      <c r="E1044" s="6" t="n">
        <v>0.0009633237609073</v>
      </c>
      <c r="F1044" s="6" t="n"/>
      <c r="G1044" s="6" t="n"/>
      <c r="H1044" s="6" t="n"/>
      <c r="I1044" s="6" t="n"/>
    </row>
    <row r="1045" ht="15.75" customHeight="1" s="120">
      <c r="A1045" s="6" t="n">
        <v>2017</v>
      </c>
      <c r="B1045" s="6" t="inlineStr">
        <is>
          <t>IL</t>
        </is>
      </c>
      <c r="C1045" s="6" t="inlineStr">
        <is>
          <t>CO2</t>
        </is>
      </c>
      <c r="D1045" s="6" t="inlineStr">
        <is>
          <t>Natural gas and petroleum systems</t>
        </is>
      </c>
      <c r="E1045" s="6" t="n">
        <v>0.00434032945497918</v>
      </c>
      <c r="F1045" s="6" t="n"/>
      <c r="G1045" s="6" t="n"/>
      <c r="H1045" s="6" t="n"/>
      <c r="I1045" s="6" t="n"/>
    </row>
    <row r="1046" ht="15.75" customHeight="1" s="120">
      <c r="A1046" s="6" t="n">
        <v>2017</v>
      </c>
      <c r="B1046" s="6" t="inlineStr">
        <is>
          <t>IN</t>
        </is>
      </c>
      <c r="C1046" s="6" t="inlineStr">
        <is>
          <t>CO2</t>
        </is>
      </c>
      <c r="D1046" s="6" t="inlineStr">
        <is>
          <t>Natural gas and petroleum systems</t>
        </is>
      </c>
      <c r="E1046" s="6" t="n">
        <v>0.00164506012836818</v>
      </c>
      <c r="F1046" s="6" t="n"/>
      <c r="G1046" s="6" t="n"/>
      <c r="H1046" s="6" t="n"/>
      <c r="I1046" s="6" t="n"/>
    </row>
    <row r="1047" ht="15.75" customHeight="1" s="120">
      <c r="A1047" s="6" t="n">
        <v>2017</v>
      </c>
      <c r="B1047" s="6" t="inlineStr">
        <is>
          <t>KS</t>
        </is>
      </c>
      <c r="C1047" s="6" t="inlineStr">
        <is>
          <t>CO2</t>
        </is>
      </c>
      <c r="D1047" s="6" t="inlineStr">
        <is>
          <t>Natural gas and petroleum systems</t>
        </is>
      </c>
      <c r="E1047" s="6" t="n">
        <v>0.008337891826995941</v>
      </c>
      <c r="F1047" s="6" t="n"/>
      <c r="G1047" s="6" t="n"/>
      <c r="H1047" s="6" t="n"/>
      <c r="I1047" s="6" t="n"/>
    </row>
    <row r="1048" ht="15.75" customHeight="1" s="120">
      <c r="A1048" s="6" t="n">
        <v>2017</v>
      </c>
      <c r="B1048" s="6" t="inlineStr">
        <is>
          <t>KY</t>
        </is>
      </c>
      <c r="C1048" s="6" t="inlineStr">
        <is>
          <t>CO2</t>
        </is>
      </c>
      <c r="D1048" s="6" t="inlineStr">
        <is>
          <t>Natural gas and petroleum systems</t>
        </is>
      </c>
      <c r="E1048" s="6" t="n">
        <v>0.00315888317196704</v>
      </c>
      <c r="F1048" s="6" t="n"/>
      <c r="G1048" s="6" t="n"/>
      <c r="H1048" s="6" t="n"/>
      <c r="I1048" s="6" t="n"/>
    </row>
    <row r="1049" ht="15.75" customHeight="1" s="120">
      <c r="A1049" s="6" t="n">
        <v>2017</v>
      </c>
      <c r="B1049" s="6" t="inlineStr">
        <is>
          <t>LA</t>
        </is>
      </c>
      <c r="C1049" s="6" t="inlineStr">
        <is>
          <t>CO2</t>
        </is>
      </c>
      <c r="D1049" s="6" t="inlineStr">
        <is>
          <t>Natural gas and petroleum systems</t>
        </is>
      </c>
      <c r="E1049" s="6" t="n">
        <v>0.0690396017644659</v>
      </c>
      <c r="F1049" s="6" t="n"/>
      <c r="G1049" s="6" t="n"/>
      <c r="H1049" s="6" t="n"/>
      <c r="I1049" s="6" t="n"/>
    </row>
    <row r="1050" ht="15.75" customHeight="1" s="120">
      <c r="A1050" s="6" t="n">
        <v>2017</v>
      </c>
      <c r="B1050" s="6" t="inlineStr">
        <is>
          <t>MA</t>
        </is>
      </c>
      <c r="C1050" s="6" t="inlineStr">
        <is>
          <t>CO2</t>
        </is>
      </c>
      <c r="D1050" s="6" t="inlineStr">
        <is>
          <t>Natural gas and petroleum systems</t>
        </is>
      </c>
      <c r="E1050" s="6" t="n">
        <v>0.000649721013759873</v>
      </c>
      <c r="F1050" s="6" t="n"/>
      <c r="G1050" s="6" t="n"/>
      <c r="H1050" s="6" t="n"/>
      <c r="I1050" s="6" t="n"/>
    </row>
    <row r="1051" ht="15.75" customHeight="1" s="120">
      <c r="A1051" s="6" t="n">
        <v>2017</v>
      </c>
      <c r="B1051" s="6" t="inlineStr">
        <is>
          <t>MD</t>
        </is>
      </c>
      <c r="C1051" s="6" t="inlineStr">
        <is>
          <t>CO2</t>
        </is>
      </c>
      <c r="D1051" s="6" t="inlineStr">
        <is>
          <t>Natural gas and petroleum systems</t>
        </is>
      </c>
      <c r="E1051" s="6" t="n">
        <v>0.00153250776558437</v>
      </c>
      <c r="F1051" s="6" t="n"/>
      <c r="G1051" s="6" t="n"/>
      <c r="H1051" s="6" t="n"/>
      <c r="I1051" s="6" t="n"/>
    </row>
    <row r="1052" ht="15.75" customHeight="1" s="120">
      <c r="A1052" s="6" t="n">
        <v>2017</v>
      </c>
      <c r="B1052" s="6" t="inlineStr">
        <is>
          <t>ME</t>
        </is>
      </c>
      <c r="C1052" s="6" t="inlineStr">
        <is>
          <t>CO2</t>
        </is>
      </c>
      <c r="D1052" s="6" t="inlineStr">
        <is>
          <t>Natural gas and petroleum systems</t>
        </is>
      </c>
      <c r="E1052" s="54" t="n">
        <v>4.85279640171125e-09</v>
      </c>
      <c r="F1052" s="6" t="n"/>
      <c r="G1052" s="6" t="n"/>
      <c r="H1052" s="6" t="n"/>
      <c r="I1052" s="6" t="n"/>
    </row>
    <row r="1053" ht="15.75" customHeight="1" s="120">
      <c r="A1053" s="6" t="n">
        <v>2017</v>
      </c>
      <c r="B1053" s="6" t="inlineStr">
        <is>
          <t>MI</t>
        </is>
      </c>
      <c r="C1053" s="6" t="inlineStr">
        <is>
          <t>CO2</t>
        </is>
      </c>
      <c r="D1053" s="6" t="inlineStr">
        <is>
          <t>Natural gas and petroleum systems</t>
        </is>
      </c>
      <c r="E1053" s="6" t="n">
        <v>0.0136016788351627</v>
      </c>
      <c r="F1053" s="6" t="n"/>
      <c r="G1053" s="6" t="n"/>
      <c r="H1053" s="6" t="n"/>
      <c r="I1053" s="6" t="n"/>
    </row>
    <row r="1054" ht="15.75" customHeight="1" s="120">
      <c r="A1054" s="6" t="n">
        <v>2017</v>
      </c>
      <c r="B1054" s="6" t="inlineStr">
        <is>
          <t>MN</t>
        </is>
      </c>
      <c r="C1054" s="6" t="inlineStr">
        <is>
          <t>CO2</t>
        </is>
      </c>
      <c r="D1054" s="6" t="inlineStr">
        <is>
          <t>Natural gas and petroleum systems</t>
        </is>
      </c>
      <c r="E1054" s="6" t="n">
        <v>0.00262515758003799</v>
      </c>
      <c r="F1054" s="6" t="n"/>
      <c r="G1054" s="6" t="n"/>
      <c r="H1054" s="6" t="n"/>
      <c r="I1054" s="6" t="n"/>
    </row>
    <row r="1055" ht="15.75" customHeight="1" s="120">
      <c r="A1055" s="6" t="n">
        <v>2017</v>
      </c>
      <c r="B1055" s="6" t="inlineStr">
        <is>
          <t>MO</t>
        </is>
      </c>
      <c r="C1055" s="6" t="inlineStr">
        <is>
          <t>CO2</t>
        </is>
      </c>
      <c r="D1055" s="6" t="inlineStr">
        <is>
          <t>Natural gas and petroleum systems</t>
        </is>
      </c>
      <c r="E1055" s="6" t="n">
        <v>0.00125097569401693</v>
      </c>
      <c r="F1055" s="6" t="n"/>
      <c r="G1055" s="6" t="n"/>
      <c r="H1055" s="6" t="n"/>
      <c r="I1055" s="6" t="n"/>
    </row>
    <row r="1056" ht="15.75" customHeight="1" s="120">
      <c r="A1056" s="6" t="n">
        <v>2017</v>
      </c>
      <c r="B1056" s="6" t="inlineStr">
        <is>
          <t>MS</t>
        </is>
      </c>
      <c r="C1056" s="6" t="inlineStr">
        <is>
          <t>CO2</t>
        </is>
      </c>
      <c r="D1056" s="6" t="inlineStr">
        <is>
          <t>Natural gas and petroleum systems</t>
        </is>
      </c>
      <c r="E1056" s="6" t="n">
        <v>0.00584848637349941</v>
      </c>
      <c r="F1056" s="6" t="n"/>
      <c r="G1056" s="6" t="n"/>
      <c r="H1056" s="6" t="n"/>
      <c r="I1056" s="6" t="n"/>
    </row>
    <row r="1057" ht="15.75" customHeight="1" s="120">
      <c r="A1057" s="6" t="n">
        <v>2017</v>
      </c>
      <c r="B1057" s="6" t="inlineStr">
        <is>
          <t>MT</t>
        </is>
      </c>
      <c r="C1057" s="6" t="inlineStr">
        <is>
          <t>CO2</t>
        </is>
      </c>
      <c r="D1057" s="6" t="inlineStr">
        <is>
          <t>Natural gas and petroleum systems</t>
        </is>
      </c>
      <c r="E1057" s="6" t="n">
        <v>0.000686859949901809</v>
      </c>
      <c r="F1057" s="6" t="n"/>
      <c r="G1057" s="6" t="n"/>
      <c r="H1057" s="6" t="n"/>
      <c r="I1057" s="6" t="n"/>
    </row>
    <row r="1058" ht="15.75" customHeight="1" s="120">
      <c r="A1058" s="6" t="n">
        <v>2017</v>
      </c>
      <c r="B1058" s="6" t="inlineStr">
        <is>
          <t>NC</t>
        </is>
      </c>
      <c r="C1058" s="6" t="inlineStr">
        <is>
          <t>CO2</t>
        </is>
      </c>
      <c r="D1058" s="6" t="inlineStr">
        <is>
          <t>Natural gas and petroleum systems</t>
        </is>
      </c>
      <c r="E1058" s="6" t="n">
        <v>0.000504305028464034</v>
      </c>
      <c r="F1058" s="6" t="n"/>
      <c r="G1058" s="6" t="n"/>
      <c r="H1058" s="6" t="n"/>
      <c r="I1058" s="6" t="n"/>
    </row>
    <row r="1059" ht="15.75" customHeight="1" s="120">
      <c r="A1059" s="6" t="n">
        <v>2017</v>
      </c>
      <c r="B1059" s="6" t="inlineStr">
        <is>
          <t>ND</t>
        </is>
      </c>
      <c r="C1059" s="6" t="inlineStr">
        <is>
          <t>CO2</t>
        </is>
      </c>
      <c r="D1059" s="6" t="inlineStr">
        <is>
          <t>Natural gas and petroleum systems</t>
        </is>
      </c>
      <c r="E1059" s="6" t="n">
        <v>0.0360686387929887</v>
      </c>
      <c r="F1059" s="6" t="n"/>
      <c r="G1059" s="6" t="n"/>
      <c r="H1059" s="6" t="n"/>
      <c r="I1059" s="6" t="n"/>
    </row>
    <row r="1060" ht="15.75" customHeight="1" s="120">
      <c r="A1060" s="6" t="n">
        <v>2017</v>
      </c>
      <c r="B1060" s="6" t="inlineStr">
        <is>
          <t>NE</t>
        </is>
      </c>
      <c r="C1060" s="6" t="inlineStr">
        <is>
          <t>CO2</t>
        </is>
      </c>
      <c r="D1060" s="6" t="inlineStr">
        <is>
          <t>Natural gas and petroleum systems</t>
        </is>
      </c>
      <c r="E1060" s="6" t="n">
        <v>0.001313552503617</v>
      </c>
      <c r="F1060" s="6" t="n"/>
      <c r="G1060" s="6" t="n"/>
      <c r="H1060" s="6" t="n"/>
      <c r="I1060" s="6" t="n"/>
    </row>
    <row r="1061" ht="15.75" customHeight="1" s="120">
      <c r="A1061" s="6" t="n">
        <v>2017</v>
      </c>
      <c r="B1061" s="6" t="inlineStr">
        <is>
          <t>NJ</t>
        </is>
      </c>
      <c r="C1061" s="6" t="inlineStr">
        <is>
          <t>CO2</t>
        </is>
      </c>
      <c r="D1061" s="6" t="inlineStr">
        <is>
          <t>Natural gas and petroleum systems</t>
        </is>
      </c>
      <c r="E1061" s="6" t="n">
        <v>0.000522482633225564</v>
      </c>
      <c r="F1061" s="6" t="n"/>
      <c r="G1061" s="6" t="n"/>
      <c r="H1061" s="6" t="n"/>
      <c r="I1061" s="6" t="n"/>
    </row>
    <row r="1062" ht="15.75" customHeight="1" s="120">
      <c r="A1062" s="6" t="n">
        <v>2017</v>
      </c>
      <c r="B1062" s="6" t="inlineStr">
        <is>
          <t>NM</t>
        </is>
      </c>
      <c r="C1062" s="6" t="inlineStr">
        <is>
          <t>CO2</t>
        </is>
      </c>
      <c r="D1062" s="6" t="inlineStr">
        <is>
          <t>Natural gas and petroleum systems</t>
        </is>
      </c>
      <c r="E1062" s="6" t="n">
        <v>0.0321490250120257</v>
      </c>
      <c r="F1062" s="6" t="n"/>
      <c r="G1062" s="6" t="n"/>
      <c r="H1062" s="6" t="n"/>
      <c r="I1062" s="6" t="n"/>
    </row>
    <row r="1063" ht="15.75" customHeight="1" s="120">
      <c r="A1063" s="6" t="n">
        <v>2017</v>
      </c>
      <c r="B1063" s="6" t="inlineStr">
        <is>
          <t>NV</t>
        </is>
      </c>
      <c r="C1063" s="6" t="inlineStr">
        <is>
          <t>CO2</t>
        </is>
      </c>
      <c r="D1063" s="6" t="inlineStr">
        <is>
          <t>Natural gas and petroleum systems</t>
        </is>
      </c>
      <c r="E1063" s="6" t="n">
        <v>0.0007761596534471801</v>
      </c>
      <c r="F1063" s="6" t="n"/>
      <c r="G1063" s="6" t="n"/>
      <c r="H1063" s="6" t="n"/>
      <c r="I1063" s="6" t="n"/>
    </row>
    <row r="1064" ht="15.75" customHeight="1" s="120">
      <c r="A1064" s="6" t="n">
        <v>2017</v>
      </c>
      <c r="B1064" s="6" t="inlineStr">
        <is>
          <t>NY</t>
        </is>
      </c>
      <c r="C1064" s="6" t="inlineStr">
        <is>
          <t>CO2</t>
        </is>
      </c>
      <c r="D1064" s="6" t="inlineStr">
        <is>
          <t>Natural gas and petroleum systems</t>
        </is>
      </c>
      <c r="E1064" s="6" t="n">
        <v>0.00324748310227129</v>
      </c>
      <c r="F1064" s="6" t="n"/>
      <c r="G1064" s="6" t="n"/>
      <c r="H1064" s="6" t="n"/>
      <c r="I1064" s="6" t="n"/>
    </row>
    <row r="1065" ht="15.75" customHeight="1" s="120">
      <c r="A1065" s="6" t="n">
        <v>2017</v>
      </c>
      <c r="B1065" s="6" t="inlineStr">
        <is>
          <t>OH</t>
        </is>
      </c>
      <c r="C1065" s="6" t="inlineStr">
        <is>
          <t>CO2</t>
        </is>
      </c>
      <c r="D1065" s="6" t="inlineStr">
        <is>
          <t>Natural gas and petroleum systems</t>
        </is>
      </c>
      <c r="E1065" s="6" t="n">
        <v>0.0106101346415158</v>
      </c>
      <c r="F1065" s="6" t="n"/>
      <c r="G1065" s="6" t="n"/>
      <c r="H1065" s="6" t="n"/>
      <c r="I1065" s="6" t="n"/>
    </row>
    <row r="1066" ht="15.75" customHeight="1" s="120">
      <c r="A1066" s="6" t="n">
        <v>2017</v>
      </c>
      <c r="B1066" s="6" t="inlineStr">
        <is>
          <t>OK</t>
        </is>
      </c>
      <c r="C1066" s="6" t="inlineStr">
        <is>
          <t>CO2</t>
        </is>
      </c>
      <c r="D1066" s="6" t="inlineStr">
        <is>
          <t>Natural gas and petroleum systems</t>
        </is>
      </c>
      <c r="E1066" s="6" t="n">
        <v>0.0962494148909835</v>
      </c>
      <c r="F1066" s="6" t="n"/>
      <c r="G1066" s="6" t="n"/>
      <c r="H1066" s="6" t="n"/>
      <c r="I1066" s="6" t="n"/>
    </row>
    <row r="1067" ht="15.75" customHeight="1" s="120">
      <c r="A1067" s="6" t="n">
        <v>2017</v>
      </c>
      <c r="B1067" s="6" t="inlineStr">
        <is>
          <t>OR</t>
        </is>
      </c>
      <c r="C1067" s="6" t="inlineStr">
        <is>
          <t>CO2</t>
        </is>
      </c>
      <c r="D1067" s="6" t="inlineStr">
        <is>
          <t>Natural gas and petroleum systems</t>
        </is>
      </c>
      <c r="E1067" s="6" t="n">
        <v>0.000914645360201734</v>
      </c>
      <c r="F1067" s="6" t="n"/>
      <c r="G1067" s="6" t="n"/>
      <c r="H1067" s="6" t="n"/>
      <c r="I1067" s="6" t="n"/>
    </row>
    <row r="1068" ht="15.75" customHeight="1" s="120">
      <c r="A1068" s="6" t="n">
        <v>2017</v>
      </c>
      <c r="B1068" s="6" t="inlineStr">
        <is>
          <t>PA</t>
        </is>
      </c>
      <c r="C1068" s="6" t="inlineStr">
        <is>
          <t>CO2</t>
        </is>
      </c>
      <c r="D1068" s="6" t="inlineStr">
        <is>
          <t>Natural gas and petroleum systems</t>
        </is>
      </c>
      <c r="E1068" s="6" t="n">
        <v>0.0290849870766921</v>
      </c>
      <c r="F1068" s="6" t="n"/>
      <c r="G1068" s="6" t="n"/>
      <c r="H1068" s="6" t="n"/>
      <c r="I1068" s="6" t="n"/>
    </row>
    <row r="1069" ht="15.75" customHeight="1" s="120">
      <c r="A1069" s="6" t="n">
        <v>2017</v>
      </c>
      <c r="B1069" s="6" t="inlineStr">
        <is>
          <t>RI</t>
        </is>
      </c>
      <c r="C1069" s="6" t="inlineStr">
        <is>
          <t>CO2</t>
        </is>
      </c>
      <c r="D1069" s="6" t="inlineStr">
        <is>
          <t>Natural gas and petroleum systems</t>
        </is>
      </c>
      <c r="E1069" s="6" t="n">
        <v>0.000275893607428289</v>
      </c>
      <c r="F1069" s="6" t="n"/>
      <c r="G1069" s="6" t="n"/>
      <c r="H1069" s="6" t="n"/>
      <c r="I1069" s="6" t="n"/>
    </row>
    <row r="1070" ht="15.75" customHeight="1" s="120">
      <c r="A1070" s="6" t="n">
        <v>2017</v>
      </c>
      <c r="B1070" s="6" t="inlineStr">
        <is>
          <t>SC</t>
        </is>
      </c>
      <c r="C1070" s="6" t="inlineStr">
        <is>
          <t>CO2</t>
        </is>
      </c>
      <c r="D1070" s="6" t="inlineStr">
        <is>
          <t>Natural gas and petroleum systems</t>
        </is>
      </c>
      <c r="E1070" s="6" t="n">
        <v>0.000331550329359515</v>
      </c>
      <c r="F1070" s="6" t="n"/>
      <c r="G1070" s="6" t="n"/>
      <c r="H1070" s="6" t="n"/>
      <c r="I1070" s="6" t="n"/>
    </row>
    <row r="1071" ht="15.75" customHeight="1" s="120">
      <c r="A1071" s="6" t="n">
        <v>2017</v>
      </c>
      <c r="B1071" s="6" t="inlineStr">
        <is>
          <t>TN</t>
        </is>
      </c>
      <c r="C1071" s="6" t="inlineStr">
        <is>
          <t>CO2</t>
        </is>
      </c>
      <c r="D1071" s="6" t="inlineStr">
        <is>
          <t>Natural gas and petroleum systems</t>
        </is>
      </c>
      <c r="E1071" s="6" t="n">
        <v>0.00107042206581522</v>
      </c>
      <c r="F1071" s="6" t="n"/>
      <c r="G1071" s="6" t="n"/>
      <c r="H1071" s="6" t="n"/>
      <c r="I1071" s="6" t="n"/>
    </row>
    <row r="1072" ht="15.75" customHeight="1" s="120">
      <c r="A1072" s="6" t="n">
        <v>2017</v>
      </c>
      <c r="B1072" s="6" t="inlineStr">
        <is>
          <t>TX</t>
        </is>
      </c>
      <c r="C1072" s="6" t="inlineStr">
        <is>
          <t>CO2</t>
        </is>
      </c>
      <c r="D1072" s="6" t="inlineStr">
        <is>
          <t>Natural gas and petroleum systems</t>
        </is>
      </c>
      <c r="E1072" s="6" t="n">
        <v>0.354009730682707</v>
      </c>
      <c r="F1072" s="6" t="n"/>
      <c r="G1072" s="6" t="n"/>
      <c r="H1072" s="6" t="n"/>
      <c r="I1072" s="6" t="n"/>
    </row>
    <row r="1073" ht="15.75" customHeight="1" s="120">
      <c r="A1073" s="6" t="n">
        <v>2017</v>
      </c>
      <c r="B1073" s="6" t="inlineStr">
        <is>
          <t>UT</t>
        </is>
      </c>
      <c r="C1073" s="6" t="inlineStr">
        <is>
          <t>CO2</t>
        </is>
      </c>
      <c r="D1073" s="6" t="inlineStr">
        <is>
          <t>Natural gas and petroleum systems</t>
        </is>
      </c>
      <c r="E1073" s="6" t="n">
        <v>0.00514066379898113</v>
      </c>
      <c r="F1073" s="6" t="n"/>
      <c r="G1073" s="6" t="n"/>
      <c r="H1073" s="6" t="n"/>
      <c r="I1073" s="6" t="n"/>
    </row>
    <row r="1074" ht="15.75" customHeight="1" s="120">
      <c r="A1074" s="6" t="n">
        <v>2017</v>
      </c>
      <c r="B1074" s="6" t="inlineStr">
        <is>
          <t>VA</t>
        </is>
      </c>
      <c r="C1074" s="6" t="inlineStr">
        <is>
          <t>CO2</t>
        </is>
      </c>
      <c r="D1074" s="6" t="inlineStr">
        <is>
          <t>Natural gas and petroleum systems</t>
        </is>
      </c>
      <c r="E1074" s="6" t="n">
        <v>0.00067188810244325</v>
      </c>
      <c r="F1074" s="6" t="n"/>
      <c r="G1074" s="6" t="n"/>
      <c r="H1074" s="6" t="n"/>
      <c r="I1074" s="6" t="n"/>
    </row>
    <row r="1075" ht="15.75" customHeight="1" s="120">
      <c r="A1075" s="6" t="n">
        <v>2017</v>
      </c>
      <c r="B1075" s="6" t="inlineStr">
        <is>
          <t>WA</t>
        </is>
      </c>
      <c r="C1075" s="6" t="inlineStr">
        <is>
          <t>CO2</t>
        </is>
      </c>
      <c r="D1075" s="6" t="inlineStr">
        <is>
          <t>Natural gas and petroleum systems</t>
        </is>
      </c>
      <c r="E1075" s="6" t="n">
        <v>0.00267620511594687</v>
      </c>
      <c r="F1075" s="6" t="n"/>
      <c r="G1075" s="6" t="n"/>
      <c r="H1075" s="6" t="n"/>
      <c r="I1075" s="6" t="n"/>
    </row>
    <row r="1076" ht="15.75" customHeight="1" s="120">
      <c r="A1076" s="6" t="n">
        <v>2017</v>
      </c>
      <c r="B1076" s="6" t="inlineStr">
        <is>
          <t>WI</t>
        </is>
      </c>
      <c r="C1076" s="6" t="inlineStr">
        <is>
          <t>CO2</t>
        </is>
      </c>
      <c r="D1076" s="6" t="inlineStr">
        <is>
          <t>Natural gas and petroleum systems</t>
        </is>
      </c>
      <c r="E1076" s="54" t="n">
        <v>4.97993966743609e-06</v>
      </c>
      <c r="F1076" s="6" t="n"/>
      <c r="G1076" s="6" t="n"/>
      <c r="H1076" s="6" t="n"/>
      <c r="I1076" s="6" t="n"/>
    </row>
    <row r="1077" ht="15.75" customHeight="1" s="120">
      <c r="A1077" s="6" t="n">
        <v>2017</v>
      </c>
      <c r="B1077" s="6" t="inlineStr">
        <is>
          <t>WV</t>
        </is>
      </c>
      <c r="C1077" s="6" t="inlineStr">
        <is>
          <t>CO2</t>
        </is>
      </c>
      <c r="D1077" s="6" t="inlineStr">
        <is>
          <t>Natural gas and petroleum systems</t>
        </is>
      </c>
      <c r="E1077" s="6" t="n">
        <v>0.0074214912103357</v>
      </c>
      <c r="F1077" s="6" t="n"/>
      <c r="G1077" s="6" t="n"/>
      <c r="H1077" s="6" t="n"/>
      <c r="I1077" s="6" t="n"/>
    </row>
    <row r="1078" ht="15.75" customHeight="1" s="120">
      <c r="A1078" s="6" t="n">
        <v>2017</v>
      </c>
      <c r="B1078" s="6" t="inlineStr">
        <is>
          <t>WY</t>
        </is>
      </c>
      <c r="C1078" s="6" t="inlineStr">
        <is>
          <t>CO2</t>
        </is>
      </c>
      <c r="D1078" s="6" t="inlineStr">
        <is>
          <t>Natural gas and petroleum systems</t>
        </is>
      </c>
      <c r="E1078" s="6" t="n">
        <v>0.0369579001457724</v>
      </c>
      <c r="F1078" s="6" t="n"/>
      <c r="G1078" s="6" t="n"/>
      <c r="H1078" s="6" t="n"/>
      <c r="I1078" s="6" t="n"/>
    </row>
    <row r="1079" ht="15.75" customHeight="1" s="120">
      <c r="A1079" s="6" t="n">
        <v>2017</v>
      </c>
      <c r="B1079" s="6" t="inlineStr">
        <is>
          <t>AK</t>
        </is>
      </c>
      <c r="C1079" s="6" t="inlineStr">
        <is>
          <t>N2O</t>
        </is>
      </c>
      <c r="D1079" s="6" t="inlineStr">
        <is>
          <t>Natural gas and petroleum systems</t>
        </is>
      </c>
      <c r="E1079" s="6" t="n">
        <v>0.0650135674330435</v>
      </c>
      <c r="F1079" s="6" t="n"/>
      <c r="G1079" s="6" t="n"/>
      <c r="H1079" s="6" t="n"/>
      <c r="I1079" s="6" t="n"/>
    </row>
    <row r="1080" ht="15.75" customHeight="1" s="120">
      <c r="A1080" s="6" t="n">
        <v>2017</v>
      </c>
      <c r="B1080" s="6" t="inlineStr">
        <is>
          <t>AL</t>
        </is>
      </c>
      <c r="C1080" s="6" t="inlineStr">
        <is>
          <t>N2O</t>
        </is>
      </c>
      <c r="D1080" s="6" t="inlineStr">
        <is>
          <t>Natural gas and petroleum systems</t>
        </is>
      </c>
      <c r="E1080" s="6" t="n">
        <v>0.008751782453213029</v>
      </c>
      <c r="F1080" s="6" t="n"/>
      <c r="G1080" s="6" t="n"/>
      <c r="H1080" s="6" t="n"/>
      <c r="I1080" s="6" t="n"/>
    </row>
    <row r="1081" ht="15.75" customHeight="1" s="120">
      <c r="A1081" s="6" t="n">
        <v>2017</v>
      </c>
      <c r="B1081" s="6" t="inlineStr">
        <is>
          <t>AR</t>
        </is>
      </c>
      <c r="C1081" s="6" t="inlineStr">
        <is>
          <t>N2O</t>
        </is>
      </c>
      <c r="D1081" s="6" t="inlineStr">
        <is>
          <t>Natural gas and petroleum systems</t>
        </is>
      </c>
      <c r="E1081" s="6" t="n">
        <v>0.00135011835809159</v>
      </c>
      <c r="F1081" s="6" t="n"/>
      <c r="G1081" s="6" t="n"/>
      <c r="H1081" s="6" t="n"/>
      <c r="I1081" s="6" t="n"/>
    </row>
    <row r="1082" ht="15.75" customHeight="1" s="120">
      <c r="A1082" s="6" t="n">
        <v>2017</v>
      </c>
      <c r="B1082" s="6" t="inlineStr">
        <is>
          <t>AZ</t>
        </is>
      </c>
      <c r="C1082" s="6" t="inlineStr">
        <is>
          <t>N2O</t>
        </is>
      </c>
      <c r="D1082" s="6" t="inlineStr">
        <is>
          <t>Natural gas and petroleum systems</t>
        </is>
      </c>
      <c r="E1082" s="6" t="n">
        <v>0.00267739207391429</v>
      </c>
      <c r="F1082" s="6" t="n"/>
      <c r="G1082" s="6" t="n"/>
      <c r="H1082" s="6" t="n"/>
      <c r="I1082" s="6" t="n"/>
    </row>
    <row r="1083" ht="15.75" customHeight="1" s="120">
      <c r="A1083" s="6" t="n">
        <v>2017</v>
      </c>
      <c r="B1083" s="6" t="inlineStr">
        <is>
          <t>CA</t>
        </is>
      </c>
      <c r="C1083" s="6" t="inlineStr">
        <is>
          <t>N2O</t>
        </is>
      </c>
      <c r="D1083" s="6" t="inlineStr">
        <is>
          <t>Natural gas and petroleum systems</t>
        </is>
      </c>
      <c r="E1083" s="6" t="n">
        <v>0.0642825388804389</v>
      </c>
      <c r="F1083" s="6" t="n"/>
      <c r="G1083" s="6" t="n"/>
      <c r="H1083" s="6" t="n"/>
      <c r="I1083" s="6" t="n"/>
    </row>
    <row r="1084" ht="15.75" customHeight="1" s="120">
      <c r="A1084" s="6" t="n">
        <v>2017</v>
      </c>
      <c r="B1084" s="6" t="inlineStr">
        <is>
          <t>CO</t>
        </is>
      </c>
      <c r="C1084" s="6" t="inlineStr">
        <is>
          <t>N2O</t>
        </is>
      </c>
      <c r="D1084" s="6" t="inlineStr">
        <is>
          <t>Natural gas and petroleum systems</t>
        </is>
      </c>
      <c r="E1084" s="6" t="n">
        <v>0.114951955432844</v>
      </c>
      <c r="F1084" s="6" t="n"/>
      <c r="G1084" s="6" t="n"/>
      <c r="H1084" s="6" t="n"/>
      <c r="I1084" s="6" t="n"/>
    </row>
    <row r="1085" ht="15.75" customHeight="1" s="120">
      <c r="A1085" s="6" t="n">
        <v>2017</v>
      </c>
      <c r="B1085" s="6" t="inlineStr">
        <is>
          <t>CT</t>
        </is>
      </c>
      <c r="C1085" s="6" t="inlineStr">
        <is>
          <t>N2O</t>
        </is>
      </c>
      <c r="D1085" s="6" t="inlineStr">
        <is>
          <t>Natural gas and petroleum systems</t>
        </is>
      </c>
      <c r="E1085" s="6" t="n">
        <v>0.000877234263125503</v>
      </c>
      <c r="F1085" s="6" t="n"/>
      <c r="G1085" s="6" t="n"/>
      <c r="H1085" s="6" t="n"/>
      <c r="I1085" s="6" t="n"/>
    </row>
    <row r="1086" ht="15.75" customHeight="1" s="120">
      <c r="A1086" s="6" t="n">
        <v>2017</v>
      </c>
      <c r="B1086" s="6" t="inlineStr">
        <is>
          <t>FL</t>
        </is>
      </c>
      <c r="C1086" s="6" t="inlineStr">
        <is>
          <t>N2O</t>
        </is>
      </c>
      <c r="D1086" s="6" t="inlineStr">
        <is>
          <t>Natural gas and petroleum systems</t>
        </is>
      </c>
      <c r="E1086" s="6" t="n">
        <v>0.0040891909661319</v>
      </c>
      <c r="F1086" s="6" t="n"/>
      <c r="G1086" s="6" t="n"/>
      <c r="H1086" s="6" t="n"/>
      <c r="I1086" s="6" t="n"/>
    </row>
    <row r="1087" ht="15.75" customHeight="1" s="120">
      <c r="A1087" s="6" t="n">
        <v>2017</v>
      </c>
      <c r="B1087" s="6" t="inlineStr">
        <is>
          <t>GA</t>
        </is>
      </c>
      <c r="C1087" s="6" t="inlineStr">
        <is>
          <t>N2O</t>
        </is>
      </c>
      <c r="D1087" s="6" t="inlineStr">
        <is>
          <t>Natural gas and petroleum systems</t>
        </is>
      </c>
      <c r="E1087" s="6" t="n">
        <v>0.00142550567757894</v>
      </c>
      <c r="F1087" s="6" t="n"/>
      <c r="G1087" s="6" t="n"/>
      <c r="H1087" s="6" t="n"/>
      <c r="I1087" s="6" t="n"/>
    </row>
    <row r="1088" ht="15.75" customHeight="1" s="120">
      <c r="A1088" s="6" t="n">
        <v>2017</v>
      </c>
      <c r="B1088" s="6" t="inlineStr">
        <is>
          <t>HI</t>
        </is>
      </c>
      <c r="C1088" s="6" t="inlineStr">
        <is>
          <t>N2O</t>
        </is>
      </c>
      <c r="D1088" s="6" t="inlineStr">
        <is>
          <t>Natural gas and petroleum systems</t>
        </is>
      </c>
      <c r="E1088" s="6" t="n">
        <v>0.000287842492588055</v>
      </c>
      <c r="F1088" s="6" t="n"/>
      <c r="G1088" s="6" t="n"/>
      <c r="H1088" s="6" t="n"/>
      <c r="I1088" s="6" t="n"/>
    </row>
    <row r="1089" ht="15.75" customHeight="1" s="120">
      <c r="A1089" s="6" t="n">
        <v>2017</v>
      </c>
      <c r="B1089" s="6" t="inlineStr">
        <is>
          <t>IA</t>
        </is>
      </c>
      <c r="C1089" s="6" t="inlineStr">
        <is>
          <t>N2O</t>
        </is>
      </c>
      <c r="D1089" s="6" t="inlineStr">
        <is>
          <t>Natural gas and petroleum systems</t>
        </is>
      </c>
      <c r="E1089" s="6" t="n">
        <v>0.00218623226513309</v>
      </c>
      <c r="F1089" s="6" t="n"/>
      <c r="G1089" s="6" t="n"/>
      <c r="H1089" s="6" t="n"/>
      <c r="I1089" s="6" t="n"/>
    </row>
    <row r="1090" ht="15.75" customHeight="1" s="120">
      <c r="A1090" s="6" t="n">
        <v>2017</v>
      </c>
      <c r="B1090" s="6" t="inlineStr">
        <is>
          <t>ID</t>
        </is>
      </c>
      <c r="C1090" s="6" t="inlineStr">
        <is>
          <t>N2O</t>
        </is>
      </c>
      <c r="D1090" s="6" t="inlineStr">
        <is>
          <t>Natural gas and petroleum systems</t>
        </is>
      </c>
      <c r="E1090" s="6" t="n">
        <v>0.00085438962085661</v>
      </c>
      <c r="F1090" s="6" t="n"/>
      <c r="G1090" s="6" t="n"/>
      <c r="H1090" s="6" t="n"/>
      <c r="I1090" s="6" t="n"/>
    </row>
    <row r="1091" ht="15.75" customHeight="1" s="120">
      <c r="A1091" s="6" t="n">
        <v>2017</v>
      </c>
      <c r="B1091" s="6" t="inlineStr">
        <is>
          <t>IL</t>
        </is>
      </c>
      <c r="C1091" s="6" t="inlineStr">
        <is>
          <t>N2O</t>
        </is>
      </c>
      <c r="D1091" s="6" t="inlineStr">
        <is>
          <t>Natural gas and petroleum systems</t>
        </is>
      </c>
      <c r="E1091" s="6" t="n">
        <v>0.00382419311581274</v>
      </c>
      <c r="F1091" s="6" t="n"/>
      <c r="G1091" s="6" t="n"/>
      <c r="H1091" s="6" t="n"/>
      <c r="I1091" s="6" t="n"/>
    </row>
    <row r="1092" ht="15.75" customHeight="1" s="120">
      <c r="A1092" s="6" t="n">
        <v>2017</v>
      </c>
      <c r="B1092" s="6" t="inlineStr">
        <is>
          <t>IN</t>
        </is>
      </c>
      <c r="C1092" s="6" t="inlineStr">
        <is>
          <t>N2O</t>
        </is>
      </c>
      <c r="D1092" s="6" t="inlineStr">
        <is>
          <t>Natural gas and petroleum systems</t>
        </is>
      </c>
      <c r="E1092" s="6" t="n">
        <v>0.0014552037125285</v>
      </c>
      <c r="F1092" s="6" t="n"/>
      <c r="G1092" s="6" t="n"/>
      <c r="H1092" s="6" t="n"/>
      <c r="I1092" s="6" t="n"/>
    </row>
    <row r="1093" ht="15.75" customHeight="1" s="120">
      <c r="A1093" s="6" t="n">
        <v>2017</v>
      </c>
      <c r="B1093" s="6" t="inlineStr">
        <is>
          <t>KS</t>
        </is>
      </c>
      <c r="C1093" s="6" t="inlineStr">
        <is>
          <t>N2O</t>
        </is>
      </c>
      <c r="D1093" s="6" t="inlineStr">
        <is>
          <t>Natural gas and petroleum systems</t>
        </is>
      </c>
      <c r="E1093" s="6" t="n">
        <v>0.00752959409182724</v>
      </c>
      <c r="F1093" s="6" t="n"/>
      <c r="G1093" s="6" t="n"/>
      <c r="H1093" s="6" t="n"/>
      <c r="I1093" s="6" t="n"/>
    </row>
    <row r="1094" ht="15.75" customHeight="1" s="120">
      <c r="A1094" s="6" t="n">
        <v>2017</v>
      </c>
      <c r="B1094" s="6" t="inlineStr">
        <is>
          <t>KY</t>
        </is>
      </c>
      <c r="C1094" s="6" t="inlineStr">
        <is>
          <t>N2O</t>
        </is>
      </c>
      <c r="D1094" s="6" t="inlineStr">
        <is>
          <t>Natural gas and petroleum systems</t>
        </is>
      </c>
      <c r="E1094" s="6" t="n">
        <v>0.00292182974619145</v>
      </c>
      <c r="F1094" s="6" t="n"/>
      <c r="G1094" s="6" t="n"/>
      <c r="H1094" s="6" t="n"/>
      <c r="I1094" s="6" t="n"/>
    </row>
    <row r="1095" ht="15.75" customHeight="1" s="120">
      <c r="A1095" s="6" t="n">
        <v>2017</v>
      </c>
      <c r="B1095" s="6" t="inlineStr">
        <is>
          <t>LA</t>
        </is>
      </c>
      <c r="C1095" s="6" t="inlineStr">
        <is>
          <t>N2O</t>
        </is>
      </c>
      <c r="D1095" s="6" t="inlineStr">
        <is>
          <t>Natural gas and petroleum systems</t>
        </is>
      </c>
      <c r="E1095" s="6" t="n">
        <v>0.06945685035434319</v>
      </c>
      <c r="F1095" s="6" t="n"/>
      <c r="G1095" s="6" t="n"/>
      <c r="H1095" s="6" t="n"/>
      <c r="I1095" s="6" t="n"/>
    </row>
    <row r="1096" ht="15.75" customHeight="1" s="120">
      <c r="A1096" s="6" t="n">
        <v>2017</v>
      </c>
      <c r="B1096" s="6" t="inlineStr">
        <is>
          <t>MA</t>
        </is>
      </c>
      <c r="C1096" s="6" t="inlineStr">
        <is>
          <t>N2O</t>
        </is>
      </c>
      <c r="D1096" s="6" t="inlineStr">
        <is>
          <t>Natural gas and petroleum systems</t>
        </is>
      </c>
      <c r="E1096" s="6" t="n">
        <v>0.000596245163218115</v>
      </c>
      <c r="F1096" s="6" t="n"/>
      <c r="G1096" s="6" t="n"/>
      <c r="H1096" s="6" t="n"/>
      <c r="I1096" s="6" t="n"/>
    </row>
    <row r="1097" ht="15.75" customHeight="1" s="120">
      <c r="A1097" s="6" t="n">
        <v>2017</v>
      </c>
      <c r="B1097" s="6" t="inlineStr">
        <is>
          <t>MD</t>
        </is>
      </c>
      <c r="C1097" s="6" t="inlineStr">
        <is>
          <t>N2O</t>
        </is>
      </c>
      <c r="D1097" s="6" t="inlineStr">
        <is>
          <t>Natural gas and petroleum systems</t>
        </is>
      </c>
      <c r="E1097" s="6" t="n">
        <v>0.00136382514345293</v>
      </c>
      <c r="F1097" s="6" t="n"/>
      <c r="G1097" s="6" t="n"/>
      <c r="H1097" s="6" t="n"/>
      <c r="I1097" s="6" t="n"/>
    </row>
    <row r="1098" ht="15.75" customHeight="1" s="120">
      <c r="A1098" s="6" t="n">
        <v>2017</v>
      </c>
      <c r="B1098" s="6" t="inlineStr">
        <is>
          <t>MI</t>
        </is>
      </c>
      <c r="C1098" s="6" t="inlineStr">
        <is>
          <t>N2O</t>
        </is>
      </c>
      <c r="D1098" s="6" t="inlineStr">
        <is>
          <t>Natural gas and petroleum systems</t>
        </is>
      </c>
      <c r="E1098" s="6" t="n">
        <v>0.00700645178386958</v>
      </c>
      <c r="F1098" s="6" t="n"/>
      <c r="G1098" s="6" t="n"/>
      <c r="H1098" s="6" t="n"/>
      <c r="I1098" s="6" t="n"/>
    </row>
    <row r="1099" ht="15.75" customHeight="1" s="120">
      <c r="A1099" s="6" t="n">
        <v>2017</v>
      </c>
      <c r="B1099" s="6" t="inlineStr">
        <is>
          <t>MN</t>
        </is>
      </c>
      <c r="C1099" s="6" t="inlineStr">
        <is>
          <t>N2O</t>
        </is>
      </c>
      <c r="D1099" s="6" t="inlineStr">
        <is>
          <t>Natural gas and petroleum systems</t>
        </is>
      </c>
      <c r="E1099" s="6" t="n">
        <v>0.00232330011874645</v>
      </c>
      <c r="F1099" s="6" t="n"/>
      <c r="G1099" s="6" t="n"/>
      <c r="H1099" s="6" t="n"/>
      <c r="I1099" s="6" t="n"/>
    </row>
    <row r="1100" ht="15.75" customHeight="1" s="120">
      <c r="A1100" s="6" t="n">
        <v>2017</v>
      </c>
      <c r="B1100" s="6" t="inlineStr">
        <is>
          <t>MO</t>
        </is>
      </c>
      <c r="C1100" s="6" t="inlineStr">
        <is>
          <t>N2O</t>
        </is>
      </c>
      <c r="D1100" s="6" t="inlineStr">
        <is>
          <t>Natural gas and petroleum systems</t>
        </is>
      </c>
      <c r="E1100" s="6" t="n">
        <v>0.00111024961426821</v>
      </c>
      <c r="F1100" s="6" t="n"/>
      <c r="G1100" s="6" t="n"/>
      <c r="H1100" s="6" t="n"/>
      <c r="I1100" s="6" t="n"/>
    </row>
    <row r="1101" ht="15.75" customHeight="1" s="120">
      <c r="A1101" s="6" t="n">
        <v>2017</v>
      </c>
      <c r="B1101" s="6" t="inlineStr">
        <is>
          <t>MS</t>
        </is>
      </c>
      <c r="C1101" s="6" t="inlineStr">
        <is>
          <t>N2O</t>
        </is>
      </c>
      <c r="D1101" s="6" t="inlineStr">
        <is>
          <t>Natural gas and petroleum systems</t>
        </is>
      </c>
      <c r="E1101" s="6" t="n">
        <v>0.005140044510501</v>
      </c>
      <c r="F1101" s="6" t="n"/>
      <c r="G1101" s="6" t="n"/>
      <c r="H1101" s="6" t="n"/>
      <c r="I1101" s="6" t="n"/>
    </row>
    <row r="1102" ht="15.75" customHeight="1" s="120">
      <c r="A1102" s="6" t="n">
        <v>2017</v>
      </c>
      <c r="B1102" s="6" t="inlineStr">
        <is>
          <t>MT</t>
        </is>
      </c>
      <c r="C1102" s="6" t="inlineStr">
        <is>
          <t>N2O</t>
        </is>
      </c>
      <c r="D1102" s="6" t="inlineStr">
        <is>
          <t>Natural gas and petroleum systems</t>
        </is>
      </c>
      <c r="E1102" s="6" t="n">
        <v>0.000607667484352562</v>
      </c>
      <c r="F1102" s="6" t="n"/>
      <c r="G1102" s="6" t="n"/>
      <c r="H1102" s="6" t="n"/>
      <c r="I1102" s="6" t="n"/>
    </row>
    <row r="1103" ht="15.75" customHeight="1" s="120">
      <c r="A1103" s="6" t="n">
        <v>2017</v>
      </c>
      <c r="B1103" s="6" t="inlineStr">
        <is>
          <t>NC</t>
        </is>
      </c>
      <c r="C1103" s="6" t="inlineStr">
        <is>
          <t>N2O</t>
        </is>
      </c>
      <c r="D1103" s="6" t="inlineStr">
        <is>
          <t>Natural gas and petroleum systems</t>
        </is>
      </c>
      <c r="E1103" s="6" t="n">
        <v>0.000621374269713898</v>
      </c>
      <c r="F1103" s="6" t="n"/>
      <c r="G1103" s="6" t="n"/>
      <c r="H1103" s="6" t="n"/>
      <c r="I1103" s="6" t="n"/>
    </row>
    <row r="1104" ht="15.75" customHeight="1" s="120">
      <c r="A1104" s="6" t="n">
        <v>2017</v>
      </c>
      <c r="B1104" s="6" t="inlineStr">
        <is>
          <t>ND</t>
        </is>
      </c>
      <c r="C1104" s="6" t="inlineStr">
        <is>
          <t>N2O</t>
        </is>
      </c>
      <c r="D1104" s="6" t="inlineStr">
        <is>
          <t>Natural gas and petroleum systems</t>
        </is>
      </c>
      <c r="E1104" s="6" t="n">
        <v>0.0176794686518965</v>
      </c>
      <c r="F1104" s="6" t="n"/>
      <c r="G1104" s="6" t="n"/>
      <c r="H1104" s="6" t="n"/>
      <c r="I1104" s="6" t="n"/>
    </row>
    <row r="1105" ht="15.75" customHeight="1" s="120">
      <c r="A1105" s="6" t="n">
        <v>2017</v>
      </c>
      <c r="B1105" s="6" t="inlineStr">
        <is>
          <t>NE</t>
        </is>
      </c>
      <c r="C1105" s="6" t="inlineStr">
        <is>
          <t>N2O</t>
        </is>
      </c>
      <c r="D1105" s="6" t="inlineStr">
        <is>
          <t>Natural gas and petroleum systems</t>
        </is>
      </c>
      <c r="E1105" s="6" t="n">
        <v>0.00116736121994044</v>
      </c>
      <c r="F1105" s="6" t="n"/>
      <c r="G1105" s="6" t="n"/>
      <c r="H1105" s="6" t="n"/>
      <c r="I1105" s="6" t="n"/>
    </row>
    <row r="1106" ht="15.75" customHeight="1" s="120">
      <c r="A1106" s="6" t="n">
        <v>2017</v>
      </c>
      <c r="B1106" s="6" t="inlineStr">
        <is>
          <t>NJ</t>
        </is>
      </c>
      <c r="C1106" s="6" t="inlineStr">
        <is>
          <t>N2O</t>
        </is>
      </c>
      <c r="D1106" s="6" t="inlineStr">
        <is>
          <t>Natural gas and petroleum systems</t>
        </is>
      </c>
      <c r="E1106" s="6" t="n">
        <v>0.000461461773831645</v>
      </c>
      <c r="F1106" s="6" t="n"/>
      <c r="G1106" s="6" t="n"/>
      <c r="H1106" s="6" t="n"/>
      <c r="I1106" s="6" t="n"/>
    </row>
    <row r="1107" ht="15.75" customHeight="1" s="120">
      <c r="A1107" s="6" t="n">
        <v>2017</v>
      </c>
      <c r="B1107" s="6" t="inlineStr">
        <is>
          <t>NM</t>
        </is>
      </c>
      <c r="C1107" s="6" t="inlineStr">
        <is>
          <t>N2O</t>
        </is>
      </c>
      <c r="D1107" s="6" t="inlineStr">
        <is>
          <t>Natural gas and petroleum systems</t>
        </is>
      </c>
      <c r="E1107" s="6" t="n">
        <v>0.0206047250944283</v>
      </c>
      <c r="F1107" s="6" t="n"/>
      <c r="G1107" s="6" t="n"/>
      <c r="H1107" s="6" t="n"/>
      <c r="I1107" s="6" t="n"/>
    </row>
    <row r="1108" ht="15.75" customHeight="1" s="120">
      <c r="A1108" s="6" t="n">
        <v>2017</v>
      </c>
      <c r="B1108" s="6" t="inlineStr">
        <is>
          <t>NV</t>
        </is>
      </c>
      <c r="C1108" s="6" t="inlineStr">
        <is>
          <t>N2O</t>
        </is>
      </c>
      <c r="D1108" s="6" t="inlineStr">
        <is>
          <t>Natural gas and petroleum systems</t>
        </is>
      </c>
      <c r="E1108" s="6" t="n">
        <v>0.000685339268066799</v>
      </c>
      <c r="F1108" s="6" t="n"/>
      <c r="G1108" s="6" t="n"/>
      <c r="H1108" s="6" t="n"/>
      <c r="I1108" s="6" t="n"/>
    </row>
    <row r="1109" ht="15.75" customHeight="1" s="120">
      <c r="A1109" s="6" t="n">
        <v>2017</v>
      </c>
      <c r="B1109" s="6" t="inlineStr">
        <is>
          <t>NY</t>
        </is>
      </c>
      <c r="C1109" s="6" t="inlineStr">
        <is>
          <t>N2O</t>
        </is>
      </c>
      <c r="D1109" s="6" t="inlineStr">
        <is>
          <t>Natural gas and petroleum systems</t>
        </is>
      </c>
      <c r="E1109" s="6" t="n">
        <v>0.00287385599742678</v>
      </c>
      <c r="F1109" s="6" t="n"/>
      <c r="G1109" s="6" t="n"/>
      <c r="H1109" s="6" t="n"/>
      <c r="I1109" s="6" t="n"/>
    </row>
    <row r="1110" ht="15.75" customHeight="1" s="120">
      <c r="A1110" s="6" t="n">
        <v>2017</v>
      </c>
      <c r="B1110" s="6" t="inlineStr">
        <is>
          <t>OH</t>
        </is>
      </c>
      <c r="C1110" s="6" t="inlineStr">
        <is>
          <t>N2O</t>
        </is>
      </c>
      <c r="D1110" s="6" t="inlineStr">
        <is>
          <t>Natural gas and petroleum systems</t>
        </is>
      </c>
      <c r="E1110" s="6" t="n">
        <v>0.0112030125686652</v>
      </c>
      <c r="F1110" s="6" t="n"/>
      <c r="G1110" s="6" t="n"/>
      <c r="H1110" s="6" t="n"/>
      <c r="I1110" s="6" t="n"/>
    </row>
    <row r="1111" ht="15.75" customHeight="1" s="120">
      <c r="A1111" s="6" t="n">
        <v>2017</v>
      </c>
      <c r="B1111" s="6" t="inlineStr">
        <is>
          <t>OK</t>
        </is>
      </c>
      <c r="C1111" s="6" t="inlineStr">
        <is>
          <t>N2O</t>
        </is>
      </c>
      <c r="D1111" s="6" t="inlineStr">
        <is>
          <t>Natural gas and petroleum systems</t>
        </is>
      </c>
      <c r="E1111" s="6" t="n">
        <v>0.102268153152309</v>
      </c>
      <c r="F1111" s="6" t="n"/>
      <c r="G1111" s="6" t="n"/>
      <c r="H1111" s="6" t="n"/>
      <c r="I1111" s="6" t="n"/>
    </row>
    <row r="1112" ht="15.75" customHeight="1" s="120">
      <c r="A1112" s="6" t="n">
        <v>2017</v>
      </c>
      <c r="B1112" s="6" t="inlineStr">
        <is>
          <t>OR</t>
        </is>
      </c>
      <c r="C1112" s="6" t="inlineStr">
        <is>
          <t>N2O</t>
        </is>
      </c>
      <c r="D1112" s="6" t="inlineStr">
        <is>
          <t>Natural gas and petroleum systems</t>
        </is>
      </c>
      <c r="E1112" s="6" t="n">
        <v>0.000808700336318823</v>
      </c>
      <c r="F1112" s="6" t="n"/>
      <c r="G1112" s="6" t="n"/>
      <c r="H1112" s="6" t="n"/>
      <c r="I1112" s="6" t="n"/>
    </row>
    <row r="1113" ht="15.75" customHeight="1" s="120">
      <c r="A1113" s="6" t="n">
        <v>2017</v>
      </c>
      <c r="B1113" s="6" t="inlineStr">
        <is>
          <t>PA</t>
        </is>
      </c>
      <c r="C1113" s="6" t="inlineStr">
        <is>
          <t>N2O</t>
        </is>
      </c>
      <c r="D1113" s="6" t="inlineStr">
        <is>
          <t>Natural gas and petroleum systems</t>
        </is>
      </c>
      <c r="E1113" s="6" t="n">
        <v>0.0408631254120602</v>
      </c>
      <c r="F1113" s="6" t="n"/>
      <c r="G1113" s="6" t="n"/>
      <c r="H1113" s="6" t="n"/>
      <c r="I1113" s="6" t="n"/>
    </row>
    <row r="1114" ht="15.75" customHeight="1" s="120">
      <c r="A1114" s="6" t="n">
        <v>2017</v>
      </c>
      <c r="B1114" s="6" t="inlineStr">
        <is>
          <t>RI</t>
        </is>
      </c>
      <c r="C1114" s="6" t="inlineStr">
        <is>
          <t>N2O</t>
        </is>
      </c>
      <c r="D1114" s="6" t="inlineStr">
        <is>
          <t>Natural gas and petroleum systems</t>
        </is>
      </c>
      <c r="E1114" s="6" t="n">
        <v>0.000244437672277158</v>
      </c>
      <c r="F1114" s="6" t="n"/>
      <c r="G1114" s="6" t="n"/>
      <c r="H1114" s="6" t="n"/>
      <c r="I1114" s="6" t="n"/>
    </row>
    <row r="1115" ht="15.75" customHeight="1" s="120">
      <c r="A1115" s="6" t="n">
        <v>2017</v>
      </c>
      <c r="B1115" s="6" t="inlineStr">
        <is>
          <t>SC</t>
        </is>
      </c>
      <c r="C1115" s="6" t="inlineStr">
        <is>
          <t>N2O</t>
        </is>
      </c>
      <c r="D1115" s="6" t="inlineStr">
        <is>
          <t>Natural gas and petroleum systems</t>
        </is>
      </c>
      <c r="E1115" s="6" t="n">
        <v>0.000292411421041834</v>
      </c>
      <c r="F1115" s="6" t="n"/>
      <c r="G1115" s="6" t="n"/>
      <c r="H1115" s="6" t="n"/>
      <c r="I1115" s="6" t="n"/>
    </row>
    <row r="1116" ht="15.75" customHeight="1" s="120">
      <c r="A1116" s="6" t="n">
        <v>2017</v>
      </c>
      <c r="B1116" s="6" t="inlineStr">
        <is>
          <t>TN</t>
        </is>
      </c>
      <c r="C1116" s="6" t="inlineStr">
        <is>
          <t>N2O</t>
        </is>
      </c>
      <c r="D1116" s="6" t="inlineStr">
        <is>
          <t>Natural gas and petroleum systems</t>
        </is>
      </c>
      <c r="E1116" s="6" t="n">
        <v>0.000950337118385962</v>
      </c>
      <c r="F1116" s="6" t="n"/>
      <c r="G1116" s="6" t="n"/>
      <c r="H1116" s="6" t="n"/>
      <c r="I1116" s="6" t="n"/>
    </row>
    <row r="1117" ht="15.75" customHeight="1" s="120">
      <c r="A1117" s="6" t="n">
        <v>2017</v>
      </c>
      <c r="B1117" s="6" t="inlineStr">
        <is>
          <t>TX</t>
        </is>
      </c>
      <c r="C1117" s="6" t="inlineStr">
        <is>
          <t>N2O</t>
        </is>
      </c>
      <c r="D1117" s="6" t="inlineStr">
        <is>
          <t>Natural gas and petroleum systems</t>
        </is>
      </c>
      <c r="E1117" s="6" t="n">
        <v>0.399058663670667</v>
      </c>
      <c r="F1117" s="6" t="n"/>
      <c r="G1117" s="6" t="n"/>
      <c r="H1117" s="6" t="n"/>
      <c r="I1117" s="6" t="n"/>
    </row>
    <row r="1118" ht="15.75" customHeight="1" s="120">
      <c r="A1118" s="6" t="n">
        <v>2017</v>
      </c>
      <c r="B1118" s="6" t="inlineStr">
        <is>
          <t>UT</t>
        </is>
      </c>
      <c r="C1118" s="6" t="inlineStr">
        <is>
          <t>N2O</t>
        </is>
      </c>
      <c r="D1118" s="6" t="inlineStr">
        <is>
          <t>Natural gas and petroleum systems</t>
        </is>
      </c>
      <c r="E1118" s="6" t="n">
        <v>0.00465116916594668</v>
      </c>
      <c r="F1118" s="6" t="n"/>
      <c r="G1118" s="6" t="n"/>
      <c r="H1118" s="6" t="n"/>
      <c r="I1118" s="6" t="n"/>
    </row>
    <row r="1119" ht="15.75" customHeight="1" s="120">
      <c r="A1119" s="6" t="n">
        <v>2017</v>
      </c>
      <c r="B1119" s="6" t="inlineStr">
        <is>
          <t>VA</t>
        </is>
      </c>
      <c r="C1119" s="6" t="inlineStr">
        <is>
          <t>N2O</t>
        </is>
      </c>
      <c r="D1119" s="6" t="inlineStr">
        <is>
          <t>Natural gas and petroleum systems</t>
        </is>
      </c>
      <c r="E1119" s="6" t="n">
        <v>0.0005916762347643369</v>
      </c>
      <c r="F1119" s="6" t="n"/>
      <c r="G1119" s="6" t="n"/>
      <c r="H1119" s="6" t="n"/>
      <c r="I1119" s="6" t="n"/>
    </row>
    <row r="1120" ht="15.75" customHeight="1" s="120">
      <c r="A1120" s="6" t="n">
        <v>2017</v>
      </c>
      <c r="B1120" s="6" t="inlineStr">
        <is>
          <t>WA</t>
        </is>
      </c>
      <c r="C1120" s="6" t="inlineStr">
        <is>
          <t>N2O</t>
        </is>
      </c>
      <c r="D1120" s="6" t="inlineStr">
        <is>
          <t>Natural gas and petroleum systems</t>
        </is>
      </c>
      <c r="E1120" s="6" t="n">
        <v>0.00237127386751112</v>
      </c>
      <c r="F1120" s="6" t="n"/>
      <c r="G1120" s="6" t="n"/>
      <c r="H1120" s="6" t="n"/>
      <c r="I1120" s="6" t="n"/>
    </row>
    <row r="1121" ht="15.75" customHeight="1" s="120">
      <c r="A1121" s="6" t="n">
        <v>2017</v>
      </c>
      <c r="B1121" s="6" t="inlineStr">
        <is>
          <t>WI</t>
        </is>
      </c>
      <c r="C1121" s="6" t="inlineStr">
        <is>
          <t>N2O</t>
        </is>
      </c>
      <c r="D1121" s="6" t="inlineStr">
        <is>
          <t>Natural gas and petroleum systems</t>
        </is>
      </c>
      <c r="E1121" s="54" t="n">
        <v>2.28446422688933e-06</v>
      </c>
      <c r="F1121" s="6" t="n"/>
      <c r="G1121" s="6" t="n"/>
      <c r="H1121" s="6" t="n"/>
      <c r="I1121" s="6" t="n"/>
    </row>
    <row r="1122" ht="15.75" customHeight="1" s="120">
      <c r="A1122" s="6" t="n">
        <v>2017</v>
      </c>
      <c r="B1122" s="6" t="inlineStr">
        <is>
          <t>WV</t>
        </is>
      </c>
      <c r="C1122" s="6" t="inlineStr">
        <is>
          <t>N2O</t>
        </is>
      </c>
      <c r="D1122" s="6" t="inlineStr">
        <is>
          <t>Natural gas and petroleum systems</t>
        </is>
      </c>
      <c r="E1122" s="6" t="n">
        <v>0.00708412356758382</v>
      </c>
      <c r="F1122" s="6" t="n"/>
      <c r="G1122" s="6" t="n"/>
      <c r="H1122" s="6" t="n"/>
      <c r="I1122" s="6" t="n"/>
    </row>
    <row r="1123" ht="15.75" customHeight="1" s="120">
      <c r="A1123" s="6" t="n">
        <v>2017</v>
      </c>
      <c r="B1123" s="6" t="inlineStr">
        <is>
          <t>WY</t>
        </is>
      </c>
      <c r="C1123" s="6" t="inlineStr">
        <is>
          <t>N2O</t>
        </is>
      </c>
      <c r="D1123" s="6" t="inlineStr">
        <is>
          <t>Natural gas and petroleum systems</t>
        </is>
      </c>
      <c r="E1123" s="6" t="n">
        <v>0.0154338403168643</v>
      </c>
      <c r="F1123" s="6" t="n"/>
      <c r="G1123" s="6" t="n"/>
      <c r="H1123" s="6" t="n"/>
      <c r="I1123" s="6" t="n"/>
    </row>
    <row r="1124" ht="15.75" customHeight="1" s="120">
      <c r="A1124" s="6" t="n">
        <v>2018</v>
      </c>
      <c r="B1124" s="6" t="inlineStr">
        <is>
          <t>AK</t>
        </is>
      </c>
      <c r="C1124" s="6" t="inlineStr">
        <is>
          <t>CH4</t>
        </is>
      </c>
      <c r="D1124" s="6" t="inlineStr">
        <is>
          <t>Natural gas and petroleum systems</t>
        </is>
      </c>
      <c r="E1124" s="6" t="n">
        <v>0.00528038073663403</v>
      </c>
      <c r="F1124" s="6" t="n"/>
      <c r="G1124" s="6" t="n"/>
      <c r="H1124" s="6" t="n"/>
      <c r="I1124" s="6" t="n"/>
    </row>
    <row r="1125" ht="15.75" customHeight="1" s="120">
      <c r="A1125" s="6" t="n">
        <v>2018</v>
      </c>
      <c r="B1125" s="6" t="inlineStr">
        <is>
          <t>AL</t>
        </is>
      </c>
      <c r="C1125" s="6" t="inlineStr">
        <is>
          <t>CH4</t>
        </is>
      </c>
      <c r="D1125" s="6" t="inlineStr">
        <is>
          <t>Natural gas and petroleum systems</t>
        </is>
      </c>
      <c r="E1125" s="6" t="n">
        <v>0.00423286485246436</v>
      </c>
      <c r="F1125" s="6" t="n"/>
      <c r="G1125" s="6" t="n"/>
      <c r="H1125" s="6" t="n"/>
      <c r="I1125" s="6" t="n"/>
    </row>
    <row r="1126" ht="15.75" customHeight="1" s="120">
      <c r="A1126" s="6" t="n">
        <v>2018</v>
      </c>
      <c r="B1126" s="6" t="inlineStr">
        <is>
          <t>AR</t>
        </is>
      </c>
      <c r="C1126" s="6" t="inlineStr">
        <is>
          <t>CH4</t>
        </is>
      </c>
      <c r="D1126" s="6" t="inlineStr">
        <is>
          <t>Natural gas and petroleum systems</t>
        </is>
      </c>
      <c r="E1126" s="6" t="n">
        <v>0.0101049372333976</v>
      </c>
      <c r="F1126" s="6" t="n"/>
      <c r="G1126" s="6" t="n"/>
      <c r="H1126" s="6" t="n"/>
      <c r="I1126" s="6" t="n"/>
    </row>
    <row r="1127" ht="15.75" customHeight="1" s="120">
      <c r="A1127" s="6" t="n">
        <v>2018</v>
      </c>
      <c r="B1127" s="6" t="inlineStr">
        <is>
          <t>AZ</t>
        </is>
      </c>
      <c r="C1127" s="6" t="inlineStr">
        <is>
          <t>CH4</t>
        </is>
      </c>
      <c r="D1127" s="6" t="inlineStr">
        <is>
          <t>Natural gas and petroleum systems</t>
        </is>
      </c>
      <c r="E1127" s="6" t="n">
        <v>0.000809131248298987</v>
      </c>
      <c r="F1127" s="6" t="n"/>
      <c r="G1127" s="6" t="n"/>
      <c r="H1127" s="6" t="n"/>
      <c r="I1127" s="6" t="n"/>
    </row>
    <row r="1128" ht="15.75" customHeight="1" s="120">
      <c r="A1128" s="6" t="n">
        <v>2018</v>
      </c>
      <c r="B1128" s="6" t="inlineStr">
        <is>
          <t>CA</t>
        </is>
      </c>
      <c r="C1128" s="6" t="inlineStr">
        <is>
          <t>CH4</t>
        </is>
      </c>
      <c r="D1128" s="6" t="inlineStr">
        <is>
          <t>Natural gas and petroleum systems</t>
        </is>
      </c>
      <c r="E1128" s="6" t="n">
        <v>0.0267019286007955</v>
      </c>
      <c r="F1128" s="6" t="n"/>
      <c r="G1128" s="6" t="n"/>
      <c r="H1128" s="6" t="n"/>
      <c r="I1128" s="6" t="n"/>
    </row>
    <row r="1129" ht="15.75" customHeight="1" s="120">
      <c r="A1129" s="6" t="n">
        <v>2018</v>
      </c>
      <c r="B1129" s="6" t="inlineStr">
        <is>
          <t>CO</t>
        </is>
      </c>
      <c r="C1129" s="6" t="inlineStr">
        <is>
          <t>CH4</t>
        </is>
      </c>
      <c r="D1129" s="6" t="inlineStr">
        <is>
          <t>Natural gas and petroleum systems</t>
        </is>
      </c>
      <c r="E1129" s="6" t="n">
        <v>0.110095311577088</v>
      </c>
      <c r="F1129" s="6" t="n"/>
      <c r="G1129" s="6" t="n"/>
      <c r="H1129" s="6" t="n"/>
      <c r="I1129" s="6" t="n"/>
    </row>
    <row r="1130" ht="15.75" customHeight="1" s="120">
      <c r="A1130" s="6" t="n">
        <v>2018</v>
      </c>
      <c r="B1130" s="6" t="inlineStr">
        <is>
          <t>CT</t>
        </is>
      </c>
      <c r="C1130" s="6" t="inlineStr">
        <is>
          <t>CH4</t>
        </is>
      </c>
      <c r="D1130" s="6" t="inlineStr">
        <is>
          <t>Natural gas and petroleum systems</t>
        </is>
      </c>
      <c r="E1130" s="6" t="n">
        <v>0.00256748429323875</v>
      </c>
      <c r="F1130" s="6" t="n"/>
      <c r="G1130" s="6" t="n"/>
      <c r="H1130" s="6" t="n"/>
      <c r="I1130" s="6" t="n"/>
    </row>
    <row r="1131" ht="15.75" customHeight="1" s="120">
      <c r="A1131" s="6" t="n">
        <v>2018</v>
      </c>
      <c r="B1131" s="6" t="inlineStr">
        <is>
          <t>DE</t>
        </is>
      </c>
      <c r="C1131" s="6" t="inlineStr">
        <is>
          <t>CH4</t>
        </is>
      </c>
      <c r="D1131" s="6" t="inlineStr">
        <is>
          <t>Natural gas and petroleum systems</t>
        </is>
      </c>
      <c r="E1131" s="6" t="n">
        <v>0.000352167255116964</v>
      </c>
      <c r="F1131" s="6" t="n"/>
      <c r="G1131" s="6" t="n"/>
      <c r="H1131" s="6" t="n"/>
      <c r="I1131" s="6" t="n"/>
    </row>
    <row r="1132" ht="15.75" customHeight="1" s="120">
      <c r="A1132" s="6" t="n">
        <v>2018</v>
      </c>
      <c r="B1132" s="6" t="inlineStr">
        <is>
          <t>FL</t>
        </is>
      </c>
      <c r="C1132" s="6" t="inlineStr">
        <is>
          <t>CH4</t>
        </is>
      </c>
      <c r="D1132" s="6" t="inlineStr">
        <is>
          <t>Natural gas and petroleum systems</t>
        </is>
      </c>
      <c r="E1132" s="6" t="n">
        <v>0.00728238220568544</v>
      </c>
      <c r="F1132" s="6" t="n"/>
      <c r="G1132" s="6" t="n"/>
      <c r="H1132" s="6" t="n"/>
      <c r="I1132" s="6" t="n"/>
    </row>
    <row r="1133" ht="15.75" customHeight="1" s="120">
      <c r="A1133" s="6" t="n">
        <v>2018</v>
      </c>
      <c r="B1133" s="6" t="inlineStr">
        <is>
          <t>GA</t>
        </is>
      </c>
      <c r="C1133" s="6" t="inlineStr">
        <is>
          <t>CH4</t>
        </is>
      </c>
      <c r="D1133" s="6" t="inlineStr">
        <is>
          <t>Natural gas and petroleum systems</t>
        </is>
      </c>
      <c r="E1133" s="6" t="n">
        <v>0.00237081077433396</v>
      </c>
      <c r="F1133" s="6" t="n"/>
      <c r="G1133" s="6" t="n"/>
      <c r="H1133" s="6" t="n"/>
      <c r="I1133" s="6" t="n"/>
    </row>
    <row r="1134" ht="15.75" customHeight="1" s="120">
      <c r="A1134" s="6" t="n">
        <v>2018</v>
      </c>
      <c r="B1134" s="6" t="inlineStr">
        <is>
          <t>HI</t>
        </is>
      </c>
      <c r="C1134" s="6" t="inlineStr">
        <is>
          <t>CH4</t>
        </is>
      </c>
      <c r="D1134" s="6" t="inlineStr">
        <is>
          <t>Natural gas and petroleum systems</t>
        </is>
      </c>
      <c r="E1134" s="54" t="n">
        <v>3.3586933336671e-07</v>
      </c>
      <c r="F1134" s="6" t="n"/>
      <c r="G1134" s="6" t="n"/>
      <c r="H1134" s="6" t="n"/>
      <c r="I1134" s="6" t="n"/>
    </row>
    <row r="1135" ht="15.75" customHeight="1" s="120">
      <c r="A1135" s="6" t="n">
        <v>2018</v>
      </c>
      <c r="B1135" s="6" t="inlineStr">
        <is>
          <t>IA</t>
        </is>
      </c>
      <c r="C1135" s="6" t="inlineStr">
        <is>
          <t>CH4</t>
        </is>
      </c>
      <c r="D1135" s="6" t="inlineStr">
        <is>
          <t>Natural gas and petroleum systems</t>
        </is>
      </c>
      <c r="E1135" s="6" t="n">
        <v>0.00235618394016857</v>
      </c>
      <c r="F1135" s="6" t="n"/>
      <c r="G1135" s="6" t="n"/>
      <c r="H1135" s="6" t="n"/>
      <c r="I1135" s="6" t="n"/>
    </row>
    <row r="1136" ht="15.75" customHeight="1" s="120">
      <c r="A1136" s="6" t="n">
        <v>2018</v>
      </c>
      <c r="B1136" s="6" t="inlineStr">
        <is>
          <t>ID</t>
        </is>
      </c>
      <c r="C1136" s="6" t="inlineStr">
        <is>
          <t>CH4</t>
        </is>
      </c>
      <c r="D1136" s="6" t="inlineStr">
        <is>
          <t>Natural gas and petroleum systems</t>
        </is>
      </c>
      <c r="E1136" s="6" t="n">
        <v>0.000390120489787402</v>
      </c>
      <c r="F1136" s="6" t="n"/>
      <c r="G1136" s="6" t="n"/>
      <c r="H1136" s="6" t="n"/>
      <c r="I1136" s="6" t="n"/>
    </row>
    <row r="1137" ht="15.75" customHeight="1" s="120">
      <c r="A1137" s="6" t="n">
        <v>2018</v>
      </c>
      <c r="B1137" s="6" t="inlineStr">
        <is>
          <t>IL</t>
        </is>
      </c>
      <c r="C1137" s="6" t="inlineStr">
        <is>
          <t>CH4</t>
        </is>
      </c>
      <c r="D1137" s="6" t="inlineStr">
        <is>
          <t>Natural gas and petroleum systems</t>
        </is>
      </c>
      <c r="E1137" s="6" t="n">
        <v>0.0068050458103156</v>
      </c>
      <c r="F1137" s="6" t="n"/>
      <c r="G1137" s="6" t="n"/>
      <c r="H1137" s="6" t="n"/>
      <c r="I1137" s="6" t="n"/>
    </row>
    <row r="1138" ht="15.75" customHeight="1" s="120">
      <c r="A1138" s="6" t="n">
        <v>2018</v>
      </c>
      <c r="B1138" s="6" t="inlineStr">
        <is>
          <t>IN</t>
        </is>
      </c>
      <c r="C1138" s="6" t="inlineStr">
        <is>
          <t>CH4</t>
        </is>
      </c>
      <c r="D1138" s="6" t="inlineStr">
        <is>
          <t>Natural gas and petroleum systems</t>
        </is>
      </c>
      <c r="E1138" s="6" t="n">
        <v>0.0103788441808128</v>
      </c>
      <c r="F1138" s="6" t="n"/>
      <c r="G1138" s="6" t="n"/>
      <c r="H1138" s="6" t="n"/>
      <c r="I1138" s="6" t="n"/>
    </row>
    <row r="1139" ht="15.75" customHeight="1" s="120">
      <c r="A1139" s="6" t="n">
        <v>2018</v>
      </c>
      <c r="B1139" s="6" t="inlineStr">
        <is>
          <t>KS</t>
        </is>
      </c>
      <c r="C1139" s="6" t="inlineStr">
        <is>
          <t>CH4</t>
        </is>
      </c>
      <c r="D1139" s="6" t="inlineStr">
        <is>
          <t>Natural gas and petroleum systems</t>
        </is>
      </c>
      <c r="E1139" s="6" t="n">
        <v>0.00769307056260056</v>
      </c>
      <c r="F1139" s="6" t="n"/>
      <c r="G1139" s="6" t="n"/>
      <c r="H1139" s="6" t="n"/>
      <c r="I1139" s="6" t="n"/>
    </row>
    <row r="1140" ht="15.75" customHeight="1" s="120">
      <c r="A1140" s="6" t="n">
        <v>2018</v>
      </c>
      <c r="B1140" s="6" t="inlineStr">
        <is>
          <t>KY</t>
        </is>
      </c>
      <c r="C1140" s="6" t="inlineStr">
        <is>
          <t>CH4</t>
        </is>
      </c>
      <c r="D1140" s="6" t="inlineStr">
        <is>
          <t>Natural gas and petroleum systems</t>
        </is>
      </c>
      <c r="E1140" s="6" t="n">
        <v>0.00454986493656143</v>
      </c>
      <c r="F1140" s="6" t="n"/>
      <c r="G1140" s="6" t="n"/>
      <c r="H1140" s="6" t="n"/>
      <c r="I1140" s="6" t="n"/>
    </row>
    <row r="1141" ht="15.75" customHeight="1" s="120">
      <c r="A1141" s="6" t="n">
        <v>2018</v>
      </c>
      <c r="B1141" s="6" t="inlineStr">
        <is>
          <t>LA</t>
        </is>
      </c>
      <c r="C1141" s="6" t="inlineStr">
        <is>
          <t>CH4</t>
        </is>
      </c>
      <c r="D1141" s="6" t="inlineStr">
        <is>
          <t>Natural gas and petroleum systems</t>
        </is>
      </c>
      <c r="E1141" s="6" t="n">
        <v>0.0314045918011095</v>
      </c>
      <c r="F1141" s="6" t="n"/>
      <c r="G1141" s="6" t="n"/>
      <c r="H1141" s="6" t="n"/>
      <c r="I1141" s="6" t="n"/>
    </row>
    <row r="1142" ht="15.75" customHeight="1" s="120">
      <c r="A1142" s="6" t="n">
        <v>2018</v>
      </c>
      <c r="B1142" s="6" t="inlineStr">
        <is>
          <t>MA</t>
        </is>
      </c>
      <c r="C1142" s="6" t="inlineStr">
        <is>
          <t>CH4</t>
        </is>
      </c>
      <c r="D1142" s="6" t="inlineStr">
        <is>
          <t>Natural gas and petroleum systems</t>
        </is>
      </c>
      <c r="E1142" s="6" t="n">
        <v>0.00598761418463873</v>
      </c>
      <c r="F1142" s="6" t="n"/>
      <c r="G1142" s="6" t="n"/>
      <c r="H1142" s="6" t="n"/>
      <c r="I1142" s="6" t="n"/>
    </row>
    <row r="1143" ht="15.75" customHeight="1" s="120">
      <c r="A1143" s="6" t="n">
        <v>2018</v>
      </c>
      <c r="B1143" s="6" t="inlineStr">
        <is>
          <t>MD</t>
        </is>
      </c>
      <c r="C1143" s="6" t="inlineStr">
        <is>
          <t>CH4</t>
        </is>
      </c>
      <c r="D1143" s="6" t="inlineStr">
        <is>
          <t>Natural gas and petroleum systems</t>
        </is>
      </c>
      <c r="E1143" s="6" t="n">
        <v>0.00241856753930045</v>
      </c>
      <c r="F1143" s="6" t="n"/>
      <c r="G1143" s="6" t="n"/>
      <c r="H1143" s="6" t="n"/>
      <c r="I1143" s="6" t="n"/>
    </row>
    <row r="1144" ht="15.75" customHeight="1" s="120">
      <c r="A1144" s="6" t="n">
        <v>2018</v>
      </c>
      <c r="B1144" s="6" t="inlineStr">
        <is>
          <t>ME</t>
        </is>
      </c>
      <c r="C1144" s="6" t="inlineStr">
        <is>
          <t>CH4</t>
        </is>
      </c>
      <c r="D1144" s="6" t="inlineStr">
        <is>
          <t>Natural gas and petroleum systems</t>
        </is>
      </c>
      <c r="E1144" s="54" t="n">
        <v>6.65682006623529e-06</v>
      </c>
      <c r="F1144" s="6" t="n"/>
      <c r="G1144" s="6" t="n"/>
      <c r="H1144" s="6" t="n"/>
      <c r="I1144" s="6" t="n"/>
    </row>
    <row r="1145" ht="15.75" customHeight="1" s="120">
      <c r="A1145" s="6" t="n">
        <v>2018</v>
      </c>
      <c r="B1145" s="6" t="inlineStr">
        <is>
          <t>MI</t>
        </is>
      </c>
      <c r="C1145" s="6" t="inlineStr">
        <is>
          <t>CH4</t>
        </is>
      </c>
      <c r="D1145" s="6" t="inlineStr">
        <is>
          <t>Natural gas and petroleum systems</t>
        </is>
      </c>
      <c r="E1145" s="6" t="n">
        <v>0.0145061910020535</v>
      </c>
      <c r="F1145" s="6" t="n"/>
      <c r="G1145" s="6" t="n"/>
      <c r="H1145" s="6" t="n"/>
      <c r="I1145" s="6" t="n"/>
    </row>
    <row r="1146" ht="15.75" customHeight="1" s="120">
      <c r="A1146" s="6" t="n">
        <v>2018</v>
      </c>
      <c r="B1146" s="6" t="inlineStr">
        <is>
          <t>MN</t>
        </is>
      </c>
      <c r="C1146" s="6" t="inlineStr">
        <is>
          <t>CH4</t>
        </is>
      </c>
      <c r="D1146" s="6" t="inlineStr">
        <is>
          <t>Natural gas and petroleum systems</t>
        </is>
      </c>
      <c r="E1146" s="6" t="n">
        <v>0.00189382126040677</v>
      </c>
      <c r="F1146" s="6" t="n"/>
      <c r="G1146" s="6" t="n"/>
      <c r="H1146" s="6" t="n"/>
      <c r="I1146" s="6" t="n"/>
    </row>
    <row r="1147" ht="15.75" customHeight="1" s="120">
      <c r="A1147" s="6" t="n">
        <v>2018</v>
      </c>
      <c r="B1147" s="6" t="inlineStr">
        <is>
          <t>MO</t>
        </is>
      </c>
      <c r="C1147" s="6" t="inlineStr">
        <is>
          <t>CH4</t>
        </is>
      </c>
      <c r="D1147" s="6" t="inlineStr">
        <is>
          <t>Natural gas and petroleum systems</t>
        </is>
      </c>
      <c r="E1147" s="6" t="n">
        <v>0.00245851121272519</v>
      </c>
      <c r="F1147" s="6" t="n"/>
      <c r="G1147" s="6" t="n"/>
      <c r="H1147" s="6" t="n"/>
      <c r="I1147" s="6" t="n"/>
    </row>
    <row r="1148" ht="15.75" customHeight="1" s="120">
      <c r="A1148" s="6" t="n">
        <v>2018</v>
      </c>
      <c r="B1148" s="6" t="inlineStr">
        <is>
          <t>MS</t>
        </is>
      </c>
      <c r="C1148" s="6" t="inlineStr">
        <is>
          <t>CH4</t>
        </is>
      </c>
      <c r="D1148" s="6" t="inlineStr">
        <is>
          <t>Natural gas and petroleum systems</t>
        </is>
      </c>
      <c r="E1148" s="6" t="n">
        <v>0.00819062519062815</v>
      </c>
      <c r="F1148" s="6" t="n"/>
      <c r="G1148" s="6" t="n"/>
      <c r="H1148" s="6" t="n"/>
      <c r="I1148" s="6" t="n"/>
    </row>
    <row r="1149" ht="15.75" customHeight="1" s="120">
      <c r="A1149" s="6" t="n">
        <v>2018</v>
      </c>
      <c r="B1149" s="6" t="inlineStr">
        <is>
          <t>MT</t>
        </is>
      </c>
      <c r="C1149" s="6" t="inlineStr">
        <is>
          <t>CH4</t>
        </is>
      </c>
      <c r="D1149" s="6" t="inlineStr">
        <is>
          <t>Natural gas and petroleum systems</t>
        </is>
      </c>
      <c r="E1149" s="6" t="n">
        <v>0.000857405582402145</v>
      </c>
      <c r="F1149" s="6" t="n"/>
      <c r="G1149" s="6" t="n"/>
      <c r="H1149" s="6" t="n"/>
      <c r="I1149" s="6" t="n"/>
    </row>
    <row r="1150" ht="15.75" customHeight="1" s="120">
      <c r="A1150" s="6" t="n">
        <v>2018</v>
      </c>
      <c r="B1150" s="6" t="inlineStr">
        <is>
          <t>NC</t>
        </is>
      </c>
      <c r="C1150" s="6" t="inlineStr">
        <is>
          <t>CH4</t>
        </is>
      </c>
      <c r="D1150" s="6" t="inlineStr">
        <is>
          <t>Natural gas and petroleum systems</t>
        </is>
      </c>
      <c r="E1150" s="6" t="n">
        <v>0.00219035258635974</v>
      </c>
      <c r="F1150" s="6" t="n"/>
      <c r="G1150" s="6" t="n"/>
      <c r="H1150" s="6" t="n"/>
      <c r="I1150" s="6" t="n"/>
    </row>
    <row r="1151" ht="15.75" customHeight="1" s="120">
      <c r="A1151" s="6" t="n">
        <v>2018</v>
      </c>
      <c r="B1151" s="6" t="inlineStr">
        <is>
          <t>ND</t>
        </is>
      </c>
      <c r="C1151" s="6" t="inlineStr">
        <is>
          <t>CH4</t>
        </is>
      </c>
      <c r="D1151" s="6" t="inlineStr">
        <is>
          <t>Natural gas and petroleum systems</t>
        </is>
      </c>
      <c r="E1151" s="6" t="n">
        <v>0.00385942634855421</v>
      </c>
      <c r="F1151" s="6" t="n"/>
      <c r="G1151" s="6" t="n"/>
      <c r="H1151" s="6" t="n"/>
      <c r="I1151" s="6" t="n"/>
    </row>
    <row r="1152" ht="15.75" customHeight="1" s="120">
      <c r="A1152" s="6" t="n">
        <v>2018</v>
      </c>
      <c r="B1152" s="6" t="inlineStr">
        <is>
          <t>NE</t>
        </is>
      </c>
      <c r="C1152" s="6" t="inlineStr">
        <is>
          <t>CH4</t>
        </is>
      </c>
      <c r="D1152" s="6" t="inlineStr">
        <is>
          <t>Natural gas and petroleum systems</t>
        </is>
      </c>
      <c r="E1152" s="6" t="n">
        <v>0.00253586302141047</v>
      </c>
      <c r="F1152" s="6" t="n"/>
      <c r="G1152" s="6" t="n"/>
      <c r="H1152" s="6" t="n"/>
      <c r="I1152" s="6" t="n"/>
    </row>
    <row r="1153" ht="15.75" customHeight="1" s="120">
      <c r="A1153" s="6" t="n">
        <v>2018</v>
      </c>
      <c r="B1153" s="6" t="inlineStr">
        <is>
          <t>NJ</t>
        </is>
      </c>
      <c r="C1153" s="6" t="inlineStr">
        <is>
          <t>CH4</t>
        </is>
      </c>
      <c r="D1153" s="6" t="inlineStr">
        <is>
          <t>Natural gas and petroleum systems</t>
        </is>
      </c>
      <c r="E1153" s="6" t="n">
        <v>0.009122736922458489</v>
      </c>
      <c r="F1153" s="6" t="n"/>
      <c r="G1153" s="6" t="n"/>
      <c r="H1153" s="6" t="n"/>
      <c r="I1153" s="6" t="n"/>
    </row>
    <row r="1154" ht="15.75" customHeight="1" s="120">
      <c r="A1154" s="6" t="n">
        <v>2018</v>
      </c>
      <c r="B1154" s="6" t="inlineStr">
        <is>
          <t>NM</t>
        </is>
      </c>
      <c r="C1154" s="6" t="inlineStr">
        <is>
          <t>CH4</t>
        </is>
      </c>
      <c r="D1154" s="6" t="inlineStr">
        <is>
          <t>Natural gas and petroleum systems</t>
        </is>
      </c>
      <c r="E1154" s="6" t="n">
        <v>0.0185597632042356</v>
      </c>
      <c r="F1154" s="6" t="n"/>
      <c r="G1154" s="6" t="n"/>
      <c r="H1154" s="6" t="n"/>
      <c r="I1154" s="6" t="n"/>
    </row>
    <row r="1155" ht="15.75" customHeight="1" s="120">
      <c r="A1155" s="6" t="n">
        <v>2018</v>
      </c>
      <c r="B1155" s="6" t="inlineStr">
        <is>
          <t>NV</t>
        </is>
      </c>
      <c r="C1155" s="6" t="inlineStr">
        <is>
          <t>CH4</t>
        </is>
      </c>
      <c r="D1155" s="6" t="inlineStr">
        <is>
          <t>Natural gas and petroleum systems</t>
        </is>
      </c>
      <c r="E1155" s="6" t="n">
        <v>0.00168046164289923</v>
      </c>
      <c r="F1155" s="6" t="n"/>
      <c r="G1155" s="6" t="n"/>
      <c r="H1155" s="6" t="n"/>
      <c r="I1155" s="6" t="n"/>
    </row>
    <row r="1156" ht="15.75" customHeight="1" s="120">
      <c r="A1156" s="6" t="n">
        <v>2018</v>
      </c>
      <c r="B1156" s="6" t="inlineStr">
        <is>
          <t>NY</t>
        </is>
      </c>
      <c r="C1156" s="6" t="inlineStr">
        <is>
          <t>CH4</t>
        </is>
      </c>
      <c r="D1156" s="6" t="inlineStr">
        <is>
          <t>Natural gas and petroleum systems</t>
        </is>
      </c>
      <c r="E1156" s="6" t="n">
        <v>0.0131511013993396</v>
      </c>
      <c r="F1156" s="6" t="n"/>
      <c r="G1156" s="6" t="n"/>
      <c r="H1156" s="6" t="n"/>
      <c r="I1156" s="6" t="n"/>
    </row>
    <row r="1157" ht="15.75" customHeight="1" s="120">
      <c r="A1157" s="6" t="n">
        <v>2018</v>
      </c>
      <c r="B1157" s="6" t="inlineStr">
        <is>
          <t>OH</t>
        </is>
      </c>
      <c r="C1157" s="6" t="inlineStr">
        <is>
          <t>CH4</t>
        </is>
      </c>
      <c r="D1157" s="6" t="inlineStr">
        <is>
          <t>Natural gas and petroleum systems</t>
        </is>
      </c>
      <c r="E1157" s="6" t="n">
        <v>0.0193862953311068</v>
      </c>
      <c r="F1157" s="6" t="n"/>
      <c r="G1157" s="6" t="n"/>
      <c r="H1157" s="6" t="n"/>
      <c r="I1157" s="6" t="n"/>
    </row>
    <row r="1158" ht="15.75" customHeight="1" s="120">
      <c r="A1158" s="6" t="n">
        <v>2018</v>
      </c>
      <c r="B1158" s="6" t="inlineStr">
        <is>
          <t>OK</t>
        </is>
      </c>
      <c r="C1158" s="6" t="inlineStr">
        <is>
          <t>CH4</t>
        </is>
      </c>
      <c r="D1158" s="6" t="inlineStr">
        <is>
          <t>Natural gas and petroleum systems</t>
        </is>
      </c>
      <c r="E1158" s="6" t="n">
        <v>0.126590788953928</v>
      </c>
      <c r="F1158" s="6" t="n"/>
      <c r="G1158" s="6" t="n"/>
      <c r="H1158" s="6" t="n"/>
      <c r="I1158" s="6" t="n"/>
    </row>
    <row r="1159" ht="15.75" customHeight="1" s="120">
      <c r="A1159" s="6" t="n">
        <v>2018</v>
      </c>
      <c r="B1159" s="6" t="inlineStr">
        <is>
          <t>OR</t>
        </is>
      </c>
      <c r="C1159" s="6" t="inlineStr">
        <is>
          <t>CH4</t>
        </is>
      </c>
      <c r="D1159" s="6" t="inlineStr">
        <is>
          <t>Natural gas and petroleum systems</t>
        </is>
      </c>
      <c r="E1159" s="6" t="n">
        <v>0.000775180915355722</v>
      </c>
      <c r="F1159" s="6" t="n"/>
      <c r="G1159" s="6" t="n"/>
      <c r="H1159" s="6" t="n"/>
      <c r="I1159" s="6" t="n"/>
    </row>
    <row r="1160" ht="15.75" customHeight="1" s="120">
      <c r="A1160" s="6" t="n">
        <v>2018</v>
      </c>
      <c r="B1160" s="6" t="inlineStr">
        <is>
          <t>PA</t>
        </is>
      </c>
      <c r="C1160" s="6" t="inlineStr">
        <is>
          <t>CH4</t>
        </is>
      </c>
      <c r="D1160" s="6" t="inlineStr">
        <is>
          <t>Natural gas and petroleum systems</t>
        </is>
      </c>
      <c r="E1160" s="6" t="n">
        <v>0.0460407270251849</v>
      </c>
      <c r="F1160" s="6" t="n"/>
      <c r="G1160" s="6" t="n"/>
      <c r="H1160" s="6" t="n"/>
      <c r="I1160" s="6" t="n"/>
    </row>
    <row r="1161" ht="15.75" customHeight="1" s="120">
      <c r="A1161" s="6" t="n">
        <v>2018</v>
      </c>
      <c r="B1161" s="6" t="inlineStr">
        <is>
          <t>RI</t>
        </is>
      </c>
      <c r="C1161" s="6" t="inlineStr">
        <is>
          <t>CH4</t>
        </is>
      </c>
      <c r="D1161" s="6" t="inlineStr">
        <is>
          <t>Natural gas and petroleum systems</t>
        </is>
      </c>
      <c r="E1161" s="6" t="n">
        <v>0.00160701637998483</v>
      </c>
      <c r="F1161" s="6" t="n"/>
      <c r="G1161" s="6" t="n"/>
      <c r="H1161" s="6" t="n"/>
      <c r="I1161" s="6" t="n"/>
    </row>
    <row r="1162" ht="15.75" customHeight="1" s="120">
      <c r="A1162" s="6" t="n">
        <v>2018</v>
      </c>
      <c r="B1162" s="6" t="inlineStr">
        <is>
          <t>SC</t>
        </is>
      </c>
      <c r="C1162" s="6" t="inlineStr">
        <is>
          <t>CH4</t>
        </is>
      </c>
      <c r="D1162" s="6" t="inlineStr">
        <is>
          <t>Natural gas and petroleum systems</t>
        </is>
      </c>
      <c r="E1162" s="6" t="n">
        <v>0.000576561006133798</v>
      </c>
      <c r="F1162" s="6" t="n"/>
      <c r="G1162" s="6" t="n"/>
      <c r="H1162" s="6" t="n"/>
      <c r="I1162" s="6" t="n"/>
    </row>
    <row r="1163" ht="15.75" customHeight="1" s="120">
      <c r="A1163" s="6" t="n">
        <v>2018</v>
      </c>
      <c r="B1163" s="6" t="inlineStr">
        <is>
          <t>TN</t>
        </is>
      </c>
      <c r="C1163" s="6" t="inlineStr">
        <is>
          <t>CH4</t>
        </is>
      </c>
      <c r="D1163" s="6" t="inlineStr">
        <is>
          <t>Natural gas and petroleum systems</t>
        </is>
      </c>
      <c r="E1163" s="6" t="n">
        <v>0.00141869554597704</v>
      </c>
      <c r="F1163" s="6" t="n"/>
      <c r="G1163" s="6" t="n"/>
      <c r="H1163" s="6" t="n"/>
      <c r="I1163" s="6" t="n"/>
    </row>
    <row r="1164" ht="15.75" customHeight="1" s="120">
      <c r="A1164" s="6" t="n">
        <v>2018</v>
      </c>
      <c r="B1164" s="6" t="inlineStr">
        <is>
          <t>TX</t>
        </is>
      </c>
      <c r="C1164" s="6" t="inlineStr">
        <is>
          <t>CH4</t>
        </is>
      </c>
      <c r="D1164" s="6" t="inlineStr">
        <is>
          <t>Natural gas and petroleum systems</t>
        </is>
      </c>
      <c r="E1164" s="6" t="n">
        <v>0.452565901416919</v>
      </c>
      <c r="F1164" s="6" t="n"/>
      <c r="G1164" s="6" t="n"/>
      <c r="H1164" s="6" t="n"/>
      <c r="I1164" s="6" t="n"/>
    </row>
    <row r="1165" ht="15.75" customHeight="1" s="120">
      <c r="A1165" s="6" t="n">
        <v>2018</v>
      </c>
      <c r="B1165" s="6" t="inlineStr">
        <is>
          <t>UT</t>
        </is>
      </c>
      <c r="C1165" s="6" t="inlineStr">
        <is>
          <t>CH4</t>
        </is>
      </c>
      <c r="D1165" s="6" t="inlineStr">
        <is>
          <t>Natural gas and petroleum systems</t>
        </is>
      </c>
      <c r="E1165" s="6" t="n">
        <v>0.0102482405646249</v>
      </c>
      <c r="F1165" s="6" t="n"/>
      <c r="G1165" s="6" t="n"/>
      <c r="H1165" s="6" t="n"/>
      <c r="I1165" s="6" t="n"/>
    </row>
    <row r="1166" ht="15.75" customHeight="1" s="120">
      <c r="A1166" s="6" t="n">
        <v>2018</v>
      </c>
      <c r="B1166" s="6" t="inlineStr">
        <is>
          <t>VA</t>
        </is>
      </c>
      <c r="C1166" s="6" t="inlineStr">
        <is>
          <t>CH4</t>
        </is>
      </c>
      <c r="D1166" s="6" t="inlineStr">
        <is>
          <t>Natural gas and petroleum systems</t>
        </is>
      </c>
      <c r="E1166" s="6" t="n">
        <v>0.00316951080210732</v>
      </c>
      <c r="F1166" s="6" t="n"/>
      <c r="G1166" s="6" t="n"/>
      <c r="H1166" s="6" t="n"/>
      <c r="I1166" s="6" t="n"/>
    </row>
    <row r="1167" ht="15.75" customHeight="1" s="120">
      <c r="A1167" s="6" t="n">
        <v>2018</v>
      </c>
      <c r="B1167" s="6" t="inlineStr">
        <is>
          <t>VT</t>
        </is>
      </c>
      <c r="C1167" s="6" t="inlineStr">
        <is>
          <t>CH4</t>
        </is>
      </c>
      <c r="D1167" s="6" t="inlineStr">
        <is>
          <t>Natural gas and petroleum systems</t>
        </is>
      </c>
      <c r="E1167" s="54" t="n">
        <v>2.47772459041016e-08</v>
      </c>
      <c r="F1167" s="6" t="n"/>
      <c r="G1167" s="6" t="n"/>
      <c r="H1167" s="6" t="n"/>
      <c r="I1167" s="6" t="n"/>
    </row>
    <row r="1168" ht="15.75" customHeight="1" s="120">
      <c r="A1168" s="6" t="n">
        <v>2018</v>
      </c>
      <c r="B1168" s="6" t="inlineStr">
        <is>
          <t>WA</t>
        </is>
      </c>
      <c r="C1168" s="6" t="inlineStr">
        <is>
          <t>CH4</t>
        </is>
      </c>
      <c r="D1168" s="6" t="inlineStr">
        <is>
          <t>Natural gas and petroleum systems</t>
        </is>
      </c>
      <c r="E1168" s="6" t="n">
        <v>0.00130993444856733</v>
      </c>
      <c r="F1168" s="6" t="n"/>
      <c r="G1168" s="6" t="n"/>
      <c r="H1168" s="6" t="n"/>
      <c r="I1168" s="6" t="n"/>
    </row>
    <row r="1169" ht="15.75" customHeight="1" s="120">
      <c r="A1169" s="6" t="n">
        <v>2018</v>
      </c>
      <c r="B1169" s="6" t="inlineStr">
        <is>
          <t>WI</t>
        </is>
      </c>
      <c r="C1169" s="6" t="inlineStr">
        <is>
          <t>CH4</t>
        </is>
      </c>
      <c r="D1169" s="6" t="inlineStr">
        <is>
          <t>Natural gas and petroleum systems</t>
        </is>
      </c>
      <c r="E1169" s="6" t="n">
        <v>0.00188618436261367</v>
      </c>
      <c r="F1169" s="6" t="n"/>
      <c r="G1169" s="6" t="n"/>
      <c r="H1169" s="6" t="n"/>
      <c r="I1169" s="6" t="n"/>
    </row>
    <row r="1170" ht="15.75" customHeight="1" s="120">
      <c r="A1170" s="6" t="n">
        <v>2018</v>
      </c>
      <c r="B1170" s="6" t="inlineStr">
        <is>
          <t>WV</t>
        </is>
      </c>
      <c r="C1170" s="6" t="inlineStr">
        <is>
          <t>CH4</t>
        </is>
      </c>
      <c r="D1170" s="6" t="inlineStr">
        <is>
          <t>Natural gas and petroleum systems</t>
        </is>
      </c>
      <c r="E1170" s="6" t="n">
        <v>0.00743403546878247</v>
      </c>
      <c r="F1170" s="6" t="n"/>
      <c r="G1170" s="6" t="n"/>
      <c r="H1170" s="6" t="n"/>
      <c r="I1170" s="6" t="n"/>
    </row>
    <row r="1171" ht="15.75" customHeight="1" s="120">
      <c r="A1171" s="6" t="n">
        <v>2018</v>
      </c>
      <c r="B1171" s="6" t="inlineStr">
        <is>
          <t>WY</t>
        </is>
      </c>
      <c r="C1171" s="6" t="inlineStr">
        <is>
          <t>CH4</t>
        </is>
      </c>
      <c r="D1171" s="6" t="inlineStr">
        <is>
          <t>Natural gas and petroleum systems</t>
        </is>
      </c>
      <c r="E1171" s="6" t="n">
        <v>0.00619634871624418</v>
      </c>
      <c r="F1171" s="6" t="n"/>
      <c r="G1171" s="6" t="n"/>
      <c r="H1171" s="6" t="n"/>
      <c r="I1171" s="6" t="n"/>
    </row>
    <row r="1172" ht="15.75" customHeight="1" s="120">
      <c r="A1172" s="6" t="n">
        <v>2018</v>
      </c>
      <c r="B1172" s="6" t="inlineStr">
        <is>
          <t>AK</t>
        </is>
      </c>
      <c r="C1172" s="6" t="inlineStr">
        <is>
          <t>CO2</t>
        </is>
      </c>
      <c r="D1172" s="6" t="inlineStr">
        <is>
          <t>Natural gas and petroleum systems</t>
        </is>
      </c>
      <c r="E1172" s="6" t="n">
        <v>0.0608430557252306</v>
      </c>
      <c r="F1172" s="6" t="n"/>
      <c r="G1172" s="6" t="n"/>
      <c r="H1172" s="6" t="n"/>
      <c r="I1172" s="6" t="n"/>
    </row>
    <row r="1173" ht="15.75" customHeight="1" s="120">
      <c r="A1173" s="6" t="n">
        <v>2018</v>
      </c>
      <c r="B1173" s="6" t="inlineStr">
        <is>
          <t>AL</t>
        </is>
      </c>
      <c r="C1173" s="6" t="inlineStr">
        <is>
          <t>CO2</t>
        </is>
      </c>
      <c r="D1173" s="6" t="inlineStr">
        <is>
          <t>Natural gas and petroleum systems</t>
        </is>
      </c>
      <c r="E1173" s="6" t="n">
        <v>0.009057816526179119</v>
      </c>
      <c r="F1173" s="6" t="n"/>
      <c r="G1173" s="6" t="n"/>
      <c r="H1173" s="6" t="n"/>
      <c r="I1173" s="6" t="n"/>
    </row>
    <row r="1174" ht="15.75" customHeight="1" s="120">
      <c r="A1174" s="6" t="n">
        <v>2018</v>
      </c>
      <c r="B1174" s="6" t="inlineStr">
        <is>
          <t>AR</t>
        </is>
      </c>
      <c r="C1174" s="6" t="inlineStr">
        <is>
          <t>CO2</t>
        </is>
      </c>
      <c r="D1174" s="6" t="inlineStr">
        <is>
          <t>Natural gas and petroleum systems</t>
        </is>
      </c>
      <c r="E1174" s="6" t="n">
        <v>0.00133810339010236</v>
      </c>
      <c r="F1174" s="6" t="n"/>
      <c r="G1174" s="6" t="n"/>
      <c r="H1174" s="6" t="n"/>
      <c r="I1174" s="6" t="n"/>
    </row>
    <row r="1175" ht="15.75" customHeight="1" s="120">
      <c r="A1175" s="6" t="n">
        <v>2018</v>
      </c>
      <c r="B1175" s="6" t="inlineStr">
        <is>
          <t>AZ</t>
        </is>
      </c>
      <c r="C1175" s="6" t="inlineStr">
        <is>
          <t>CO2</t>
        </is>
      </c>
      <c r="D1175" s="6" t="inlineStr">
        <is>
          <t>Natural gas and petroleum systems</t>
        </is>
      </c>
      <c r="E1175" s="6" t="n">
        <v>0.00267330777483607</v>
      </c>
      <c r="F1175" s="6" t="n"/>
      <c r="G1175" s="6" t="n"/>
      <c r="H1175" s="6" t="n"/>
      <c r="I1175" s="6" t="n"/>
    </row>
    <row r="1176" ht="15.75" customHeight="1" s="120">
      <c r="A1176" s="6" t="n">
        <v>2018</v>
      </c>
      <c r="B1176" s="6" t="inlineStr">
        <is>
          <t>CA</t>
        </is>
      </c>
      <c r="C1176" s="6" t="inlineStr">
        <is>
          <t>CO2</t>
        </is>
      </c>
      <c r="D1176" s="6" t="inlineStr">
        <is>
          <t>Natural gas and petroleum systems</t>
        </is>
      </c>
      <c r="E1176" s="6" t="n">
        <v>0.0590838038333413</v>
      </c>
      <c r="F1176" s="6" t="n"/>
      <c r="G1176" s="6" t="n"/>
      <c r="H1176" s="6" t="n"/>
      <c r="I1176" s="6" t="n"/>
    </row>
    <row r="1177" ht="15.75" customHeight="1" s="120">
      <c r="A1177" s="6" t="n">
        <v>2018</v>
      </c>
      <c r="B1177" s="6" t="inlineStr">
        <is>
          <t>CO</t>
        </is>
      </c>
      <c r="C1177" s="6" t="inlineStr">
        <is>
          <t>CO2</t>
        </is>
      </c>
      <c r="D1177" s="6" t="inlineStr">
        <is>
          <t>Natural gas and petroleum systems</t>
        </is>
      </c>
      <c r="E1177" s="6" t="n">
        <v>0.121333547616411</v>
      </c>
      <c r="F1177" s="6" t="n"/>
      <c r="G1177" s="6" t="n"/>
      <c r="H1177" s="6" t="n"/>
      <c r="I1177" s="6" t="n"/>
    </row>
    <row r="1178" ht="15.75" customHeight="1" s="120">
      <c r="A1178" s="6" t="n">
        <v>2018</v>
      </c>
      <c r="B1178" s="6" t="inlineStr">
        <is>
          <t>CT</t>
        </is>
      </c>
      <c r="C1178" s="6" t="inlineStr">
        <is>
          <t>CO2</t>
        </is>
      </c>
      <c r="D1178" s="6" t="inlineStr">
        <is>
          <t>Natural gas and petroleum systems</t>
        </is>
      </c>
      <c r="E1178" s="6" t="n">
        <v>0.000803605222805838</v>
      </c>
      <c r="F1178" s="6" t="n"/>
      <c r="G1178" s="6" t="n"/>
      <c r="H1178" s="6" t="n"/>
      <c r="I1178" s="6" t="n"/>
    </row>
    <row r="1179" ht="15.75" customHeight="1" s="120">
      <c r="A1179" s="6" t="n">
        <v>2018</v>
      </c>
      <c r="B1179" s="6" t="inlineStr">
        <is>
          <t>DE</t>
        </is>
      </c>
      <c r="C1179" s="6" t="inlineStr">
        <is>
          <t>CO2</t>
        </is>
      </c>
      <c r="D1179" s="6" t="inlineStr">
        <is>
          <t>Natural gas and petroleum systems</t>
        </is>
      </c>
      <c r="E1179" s="54" t="n">
        <v>1.63557600664113e-07</v>
      </c>
      <c r="F1179" s="6" t="n"/>
      <c r="G1179" s="6" t="n"/>
      <c r="H1179" s="6" t="n"/>
      <c r="I1179" s="6" t="n"/>
    </row>
    <row r="1180" ht="15.75" customHeight="1" s="120">
      <c r="A1180" s="6" t="n">
        <v>2018</v>
      </c>
      <c r="B1180" s="6" t="inlineStr">
        <is>
          <t>FL</t>
        </is>
      </c>
      <c r="C1180" s="6" t="inlineStr">
        <is>
          <t>CO2</t>
        </is>
      </c>
      <c r="D1180" s="6" t="inlineStr">
        <is>
          <t>Natural gas and petroleum systems</t>
        </is>
      </c>
      <c r="E1180" s="6" t="n">
        <v>0.00342346407304462</v>
      </c>
      <c r="F1180" s="6" t="n"/>
      <c r="G1180" s="6" t="n"/>
      <c r="H1180" s="6" t="n"/>
      <c r="I1180" s="6" t="n"/>
    </row>
    <row r="1181" ht="15.75" customHeight="1" s="120">
      <c r="A1181" s="6" t="n">
        <v>2018</v>
      </c>
      <c r="B1181" s="6" t="inlineStr">
        <is>
          <t>GA</t>
        </is>
      </c>
      <c r="C1181" s="6" t="inlineStr">
        <is>
          <t>CO2</t>
        </is>
      </c>
      <c r="D1181" s="6" t="inlineStr">
        <is>
          <t>Natural gas and petroleum systems</t>
        </is>
      </c>
      <c r="E1181" s="6" t="n">
        <v>0.00177018093821314</v>
      </c>
      <c r="F1181" s="6" t="n"/>
      <c r="G1181" s="6" t="n"/>
      <c r="H1181" s="6" t="n"/>
      <c r="I1181" s="6" t="n"/>
    </row>
    <row r="1182" ht="15.75" customHeight="1" s="120">
      <c r="A1182" s="6" t="n">
        <v>2018</v>
      </c>
      <c r="B1182" s="6" t="inlineStr">
        <is>
          <t>HI</t>
        </is>
      </c>
      <c r="C1182" s="6" t="inlineStr">
        <is>
          <t>CO2</t>
        </is>
      </c>
      <c r="D1182" s="6" t="inlineStr">
        <is>
          <t>Natural gas and petroleum systems</t>
        </is>
      </c>
      <c r="E1182" s="6" t="n">
        <v>0.000113494530813044</v>
      </c>
      <c r="F1182" s="6" t="n"/>
      <c r="G1182" s="6" t="n"/>
      <c r="H1182" s="6" t="n"/>
      <c r="I1182" s="6" t="n"/>
    </row>
    <row r="1183" ht="15.75" customHeight="1" s="120">
      <c r="A1183" s="6" t="n">
        <v>2018</v>
      </c>
      <c r="B1183" s="6" t="inlineStr">
        <is>
          <t>IA</t>
        </is>
      </c>
      <c r="C1183" s="6" t="inlineStr">
        <is>
          <t>CO2</t>
        </is>
      </c>
      <c r="D1183" s="6" t="inlineStr">
        <is>
          <t>Natural gas and petroleum systems</t>
        </is>
      </c>
      <c r="E1183" s="6" t="n">
        <v>0.0026479444516349</v>
      </c>
      <c r="F1183" s="6" t="n"/>
      <c r="G1183" s="6" t="n"/>
      <c r="H1183" s="6" t="n"/>
      <c r="I1183" s="6" t="n"/>
    </row>
    <row r="1184" ht="15.75" customHeight="1" s="120">
      <c r="A1184" s="6" t="n">
        <v>2018</v>
      </c>
      <c r="B1184" s="6" t="inlineStr">
        <is>
          <t>ID</t>
        </is>
      </c>
      <c r="C1184" s="6" t="inlineStr">
        <is>
          <t>CO2</t>
        </is>
      </c>
      <c r="D1184" s="6" t="inlineStr">
        <is>
          <t>Natural gas and petroleum systems</t>
        </is>
      </c>
      <c r="E1184" s="6" t="n">
        <v>0.00107336226046843</v>
      </c>
      <c r="F1184" s="6" t="n"/>
      <c r="G1184" s="6" t="n"/>
      <c r="H1184" s="6" t="n"/>
      <c r="I1184" s="6" t="n"/>
    </row>
    <row r="1185" ht="15.75" customHeight="1" s="120">
      <c r="A1185" s="6" t="n">
        <v>2018</v>
      </c>
      <c r="B1185" s="6" t="inlineStr">
        <is>
          <t>IL</t>
        </is>
      </c>
      <c r="C1185" s="6" t="inlineStr">
        <is>
          <t>CO2</t>
        </is>
      </c>
      <c r="D1185" s="6" t="inlineStr">
        <is>
          <t>Natural gas and petroleum systems</t>
        </is>
      </c>
      <c r="E1185" s="6" t="n">
        <v>0.00421530589335075</v>
      </c>
      <c r="F1185" s="6" t="n"/>
      <c r="G1185" s="6" t="n"/>
      <c r="H1185" s="6" t="n"/>
      <c r="I1185" s="6" t="n"/>
    </row>
    <row r="1186" ht="15.75" customHeight="1" s="120">
      <c r="A1186" s="6" t="n">
        <v>2018</v>
      </c>
      <c r="B1186" s="6" t="inlineStr">
        <is>
          <t>IN</t>
        </is>
      </c>
      <c r="C1186" s="6" t="inlineStr">
        <is>
          <t>CO2</t>
        </is>
      </c>
      <c r="D1186" s="6" t="inlineStr">
        <is>
          <t>Natural gas and petroleum systems</t>
        </is>
      </c>
      <c r="E1186" s="6" t="n">
        <v>0.000778124223097179</v>
      </c>
      <c r="F1186" s="6" t="n"/>
      <c r="G1186" s="6" t="n"/>
      <c r="H1186" s="6" t="n"/>
      <c r="I1186" s="6" t="n"/>
    </row>
    <row r="1187" ht="15.75" customHeight="1" s="120">
      <c r="A1187" s="6" t="n">
        <v>2018</v>
      </c>
      <c r="B1187" s="6" t="inlineStr">
        <is>
          <t>KS</t>
        </is>
      </c>
      <c r="C1187" s="6" t="inlineStr">
        <is>
          <t>CO2</t>
        </is>
      </c>
      <c r="D1187" s="6" t="inlineStr">
        <is>
          <t>Natural gas and petroleum systems</t>
        </is>
      </c>
      <c r="E1187" s="6" t="n">
        <v>0.008959782224465741</v>
      </c>
      <c r="F1187" s="6" t="n"/>
      <c r="G1187" s="6" t="n"/>
      <c r="H1187" s="6" t="n"/>
      <c r="I1187" s="6" t="n"/>
    </row>
    <row r="1188" ht="15.75" customHeight="1" s="120">
      <c r="A1188" s="6" t="n">
        <v>2018</v>
      </c>
      <c r="B1188" s="6" t="inlineStr">
        <is>
          <t>KY</t>
        </is>
      </c>
      <c r="C1188" s="6" t="inlineStr">
        <is>
          <t>CO2</t>
        </is>
      </c>
      <c r="D1188" s="6" t="inlineStr">
        <is>
          <t>Natural gas and petroleum systems</t>
        </is>
      </c>
      <c r="E1188" s="6" t="n">
        <v>0.00329158566791693</v>
      </c>
      <c r="F1188" s="6" t="n"/>
      <c r="G1188" s="6" t="n"/>
      <c r="H1188" s="6" t="n"/>
      <c r="I1188" s="6" t="n"/>
    </row>
    <row r="1189" ht="15.75" customHeight="1" s="120">
      <c r="A1189" s="6" t="n">
        <v>2018</v>
      </c>
      <c r="B1189" s="6" t="inlineStr">
        <is>
          <t>LA</t>
        </is>
      </c>
      <c r="C1189" s="6" t="inlineStr">
        <is>
          <t>CO2</t>
        </is>
      </c>
      <c r="D1189" s="6" t="inlineStr">
        <is>
          <t>Natural gas and petroleum systems</t>
        </is>
      </c>
      <c r="E1189" s="6" t="n">
        <v>0.0715267414372335</v>
      </c>
      <c r="F1189" s="6" t="n"/>
      <c r="G1189" s="6" t="n"/>
      <c r="H1189" s="6" t="n"/>
      <c r="I1189" s="6" t="n"/>
    </row>
    <row r="1190" ht="15.75" customHeight="1" s="120">
      <c r="A1190" s="6" t="n">
        <v>2018</v>
      </c>
      <c r="B1190" s="6" t="inlineStr">
        <is>
          <t>MA</t>
        </is>
      </c>
      <c r="C1190" s="6" t="inlineStr">
        <is>
          <t>CO2</t>
        </is>
      </c>
      <c r="D1190" s="6" t="inlineStr">
        <is>
          <t>Natural gas and petroleum systems</t>
        </is>
      </c>
      <c r="E1190" s="6" t="n">
        <v>0.000535949369280599</v>
      </c>
      <c r="F1190" s="6" t="n"/>
      <c r="G1190" s="6" t="n"/>
      <c r="H1190" s="6" t="n"/>
      <c r="I1190" s="6" t="n"/>
    </row>
    <row r="1191" ht="15.75" customHeight="1" s="120">
      <c r="A1191" s="6" t="n">
        <v>2018</v>
      </c>
      <c r="B1191" s="6" t="inlineStr">
        <is>
          <t>MD</t>
        </is>
      </c>
      <c r="C1191" s="6" t="inlineStr">
        <is>
          <t>CO2</t>
        </is>
      </c>
      <c r="D1191" s="6" t="inlineStr">
        <is>
          <t>Natural gas and petroleum systems</t>
        </is>
      </c>
      <c r="E1191" s="6" t="n">
        <v>0.00406971498891335</v>
      </c>
      <c r="F1191" s="6" t="n"/>
      <c r="G1191" s="6" t="n"/>
      <c r="H1191" s="6" t="n"/>
      <c r="I1191" s="6" t="n"/>
    </row>
    <row r="1192" ht="15.75" customHeight="1" s="120">
      <c r="A1192" s="6" t="n">
        <v>2018</v>
      </c>
      <c r="B1192" s="6" t="inlineStr">
        <is>
          <t>ME</t>
        </is>
      </c>
      <c r="C1192" s="6" t="inlineStr">
        <is>
          <t>CO2</t>
        </is>
      </c>
      <c r="D1192" s="6" t="inlineStr">
        <is>
          <t>Natural gas and petroleum systems</t>
        </is>
      </c>
      <c r="E1192" s="6" t="n">
        <v>0.000105365930472506</v>
      </c>
      <c r="F1192" s="6" t="n"/>
      <c r="G1192" s="6" t="n"/>
      <c r="H1192" s="6" t="n"/>
      <c r="I1192" s="6" t="n"/>
    </row>
    <row r="1193" ht="15.75" customHeight="1" s="120">
      <c r="A1193" s="6" t="n">
        <v>2018</v>
      </c>
      <c r="B1193" s="6" t="inlineStr">
        <is>
          <t>MI</t>
        </is>
      </c>
      <c r="C1193" s="6" t="inlineStr">
        <is>
          <t>CO2</t>
        </is>
      </c>
      <c r="D1193" s="6" t="inlineStr">
        <is>
          <t>Natural gas and petroleum systems</t>
        </is>
      </c>
      <c r="E1193" s="6" t="n">
        <v>0.0113181804432325</v>
      </c>
      <c r="F1193" s="6" t="n"/>
      <c r="G1193" s="6" t="n"/>
      <c r="H1193" s="6" t="n"/>
      <c r="I1193" s="6" t="n"/>
    </row>
    <row r="1194" ht="15.75" customHeight="1" s="120">
      <c r="A1194" s="6" t="n">
        <v>2018</v>
      </c>
      <c r="B1194" s="6" t="inlineStr">
        <is>
          <t>MN</t>
        </is>
      </c>
      <c r="C1194" s="6" t="inlineStr">
        <is>
          <t>CO2</t>
        </is>
      </c>
      <c r="D1194" s="6" t="inlineStr">
        <is>
          <t>Natural gas and petroleum systems</t>
        </is>
      </c>
      <c r="E1194" s="6" t="n">
        <v>0.00270046555857024</v>
      </c>
      <c r="F1194" s="6" t="n"/>
      <c r="G1194" s="6" t="n"/>
      <c r="H1194" s="6" t="n"/>
      <c r="I1194" s="6" t="n"/>
    </row>
    <row r="1195" ht="15.75" customHeight="1" s="120">
      <c r="A1195" s="6" t="n">
        <v>2018</v>
      </c>
      <c r="B1195" s="6" t="inlineStr">
        <is>
          <t>MO</t>
        </is>
      </c>
      <c r="C1195" s="6" t="inlineStr">
        <is>
          <t>CO2</t>
        </is>
      </c>
      <c r="D1195" s="6" t="inlineStr">
        <is>
          <t>Natural gas and petroleum systems</t>
        </is>
      </c>
      <c r="E1195" s="6" t="n">
        <v>0.00154726934633036</v>
      </c>
      <c r="F1195" s="6" t="n"/>
      <c r="G1195" s="6" t="n"/>
      <c r="H1195" s="6" t="n"/>
      <c r="I1195" s="6" t="n"/>
    </row>
    <row r="1196" ht="15.75" customHeight="1" s="120">
      <c r="A1196" s="6" t="n">
        <v>2018</v>
      </c>
      <c r="B1196" s="6" t="inlineStr">
        <is>
          <t>MS</t>
        </is>
      </c>
      <c r="C1196" s="6" t="inlineStr">
        <is>
          <t>CO2</t>
        </is>
      </c>
      <c r="D1196" s="6" t="inlineStr">
        <is>
          <t>Natural gas and petroleum systems</t>
        </is>
      </c>
      <c r="E1196" s="6" t="n">
        <v>0.00599217612501859</v>
      </c>
      <c r="F1196" s="6" t="n"/>
      <c r="G1196" s="6" t="n"/>
      <c r="H1196" s="6" t="n"/>
      <c r="I1196" s="6" t="n"/>
    </row>
    <row r="1197" ht="15.75" customHeight="1" s="120">
      <c r="A1197" s="6" t="n">
        <v>2018</v>
      </c>
      <c r="B1197" s="6" t="inlineStr">
        <is>
          <t>MT</t>
        </is>
      </c>
      <c r="C1197" s="6" t="inlineStr">
        <is>
          <t>CO2</t>
        </is>
      </c>
      <c r="D1197" s="6" t="inlineStr">
        <is>
          <t>Natural gas and petroleum systems</t>
        </is>
      </c>
      <c r="E1197" s="6" t="n">
        <v>0.000548535657682873</v>
      </c>
      <c r="F1197" s="6" t="n"/>
      <c r="G1197" s="6" t="n"/>
      <c r="H1197" s="6" t="n"/>
      <c r="I1197" s="6" t="n"/>
    </row>
    <row r="1198" ht="15.75" customHeight="1" s="120">
      <c r="A1198" s="6" t="n">
        <v>2018</v>
      </c>
      <c r="B1198" s="6" t="inlineStr">
        <is>
          <t>NC</t>
        </is>
      </c>
      <c r="C1198" s="6" t="inlineStr">
        <is>
          <t>CO2</t>
        </is>
      </c>
      <c r="D1198" s="6" t="inlineStr">
        <is>
          <t>Natural gas and petroleum systems</t>
        </is>
      </c>
      <c r="E1198" s="6" t="n">
        <v>0.000511641736047354</v>
      </c>
      <c r="F1198" s="6" t="n"/>
      <c r="G1198" s="6" t="n"/>
      <c r="H1198" s="6" t="n"/>
      <c r="I1198" s="6" t="n"/>
    </row>
    <row r="1199" ht="15.75" customHeight="1" s="120">
      <c r="A1199" s="6" t="n">
        <v>2018</v>
      </c>
      <c r="B1199" s="6" t="inlineStr">
        <is>
          <t>ND</t>
        </is>
      </c>
      <c r="C1199" s="6" t="inlineStr">
        <is>
          <t>CO2</t>
        </is>
      </c>
      <c r="D1199" s="6" t="inlineStr">
        <is>
          <t>Natural gas and petroleum systems</t>
        </is>
      </c>
      <c r="E1199" s="6" t="n">
        <v>0.0439391064070433</v>
      </c>
      <c r="F1199" s="6" t="n"/>
      <c r="G1199" s="6" t="n"/>
      <c r="H1199" s="6" t="n"/>
      <c r="I1199" s="6" t="n"/>
    </row>
    <row r="1200" ht="15.75" customHeight="1" s="120">
      <c r="A1200" s="6" t="n">
        <v>2018</v>
      </c>
      <c r="B1200" s="6" t="inlineStr">
        <is>
          <t>NE</t>
        </is>
      </c>
      <c r="C1200" s="6" t="inlineStr">
        <is>
          <t>CO2</t>
        </is>
      </c>
      <c r="D1200" s="6" t="inlineStr">
        <is>
          <t>Natural gas and petroleum systems</t>
        </is>
      </c>
      <c r="E1200" s="6" t="n">
        <v>0.00155618387280396</v>
      </c>
      <c r="F1200" s="6" t="n"/>
      <c r="G1200" s="6" t="n"/>
      <c r="H1200" s="6" t="n"/>
      <c r="I1200" s="6" t="n"/>
    </row>
    <row r="1201" ht="15.75" customHeight="1" s="120">
      <c r="A1201" s="6" t="n">
        <v>2018</v>
      </c>
      <c r="B1201" s="6" t="inlineStr">
        <is>
          <t>NJ</t>
        </is>
      </c>
      <c r="C1201" s="6" t="inlineStr">
        <is>
          <t>CO2</t>
        </is>
      </c>
      <c r="D1201" s="6" t="inlineStr">
        <is>
          <t>Natural gas and petroleum systems</t>
        </is>
      </c>
      <c r="E1201" s="6" t="n">
        <v>0.00045279838440271</v>
      </c>
      <c r="F1201" s="6" t="n"/>
      <c r="G1201" s="6" t="n"/>
      <c r="H1201" s="6" t="n"/>
      <c r="I1201" s="6" t="n"/>
    </row>
    <row r="1202" ht="15.75" customHeight="1" s="120">
      <c r="A1202" s="6" t="n">
        <v>2018</v>
      </c>
      <c r="B1202" s="6" t="inlineStr">
        <is>
          <t>NM</t>
        </is>
      </c>
      <c r="C1202" s="6" t="inlineStr">
        <is>
          <t>CO2</t>
        </is>
      </c>
      <c r="D1202" s="6" t="inlineStr">
        <is>
          <t>Natural gas and petroleum systems</t>
        </is>
      </c>
      <c r="E1202" s="6" t="n">
        <v>0.0295209266338194</v>
      </c>
      <c r="F1202" s="6" t="n"/>
      <c r="G1202" s="6" t="n"/>
      <c r="H1202" s="6" t="n"/>
      <c r="I1202" s="6" t="n"/>
    </row>
    <row r="1203" ht="15.75" customHeight="1" s="120">
      <c r="A1203" s="6" t="n">
        <v>2018</v>
      </c>
      <c r="B1203" s="6" t="inlineStr">
        <is>
          <t>NV</t>
        </is>
      </c>
      <c r="C1203" s="6" t="inlineStr">
        <is>
          <t>CO2</t>
        </is>
      </c>
      <c r="D1203" s="6" t="inlineStr">
        <is>
          <t>Natural gas and petroleum systems</t>
        </is>
      </c>
      <c r="E1203" s="6" t="n">
        <v>0.000702281926431824</v>
      </c>
      <c r="F1203" s="6" t="n"/>
      <c r="G1203" s="6" t="n"/>
      <c r="H1203" s="6" t="n"/>
      <c r="I1203" s="6" t="n"/>
    </row>
    <row r="1204" ht="15.75" customHeight="1" s="120">
      <c r="A1204" s="6" t="n">
        <v>2018</v>
      </c>
      <c r="B1204" s="6" t="inlineStr">
        <is>
          <t>NY</t>
        </is>
      </c>
      <c r="C1204" s="6" t="inlineStr">
        <is>
          <t>CO2</t>
        </is>
      </c>
      <c r="D1204" s="6" t="inlineStr">
        <is>
          <t>Natural gas and petroleum systems</t>
        </is>
      </c>
      <c r="E1204" s="6" t="n">
        <v>0.00302683349283465</v>
      </c>
      <c r="F1204" s="6" t="n"/>
      <c r="G1204" s="6" t="n"/>
      <c r="H1204" s="6" t="n"/>
      <c r="I1204" s="6" t="n"/>
    </row>
    <row r="1205" ht="15.75" customHeight="1" s="120">
      <c r="A1205" s="6" t="n">
        <v>2018</v>
      </c>
      <c r="B1205" s="6" t="inlineStr">
        <is>
          <t>OH</t>
        </is>
      </c>
      <c r="C1205" s="6" t="inlineStr">
        <is>
          <t>CO2</t>
        </is>
      </c>
      <c r="D1205" s="6" t="inlineStr">
        <is>
          <t>Natural gas and petroleum systems</t>
        </is>
      </c>
      <c r="E1205" s="6" t="n">
        <v>0.009860089073158249</v>
      </c>
      <c r="F1205" s="6" t="n"/>
      <c r="G1205" s="6" t="n"/>
      <c r="H1205" s="6" t="n"/>
      <c r="I1205" s="6" t="n"/>
    </row>
    <row r="1206" ht="15.75" customHeight="1" s="120">
      <c r="A1206" s="6" t="n">
        <v>2018</v>
      </c>
      <c r="B1206" s="6" t="inlineStr">
        <is>
          <t>OK</t>
        </is>
      </c>
      <c r="C1206" s="6" t="inlineStr">
        <is>
          <t>CO2</t>
        </is>
      </c>
      <c r="D1206" s="6" t="inlineStr">
        <is>
          <t>Natural gas and petroleum systems</t>
        </is>
      </c>
      <c r="E1206" s="6" t="n">
        <v>0.09426376956322</v>
      </c>
      <c r="F1206" s="6" t="n"/>
      <c r="G1206" s="6" t="n"/>
      <c r="H1206" s="6" t="n"/>
      <c r="I1206" s="6" t="n"/>
    </row>
    <row r="1207" ht="15.75" customHeight="1" s="120">
      <c r="A1207" s="6" t="n">
        <v>2018</v>
      </c>
      <c r="B1207" s="6" t="inlineStr">
        <is>
          <t>OR</t>
        </is>
      </c>
      <c r="C1207" s="6" t="inlineStr">
        <is>
          <t>CO2</t>
        </is>
      </c>
      <c r="D1207" s="6" t="inlineStr">
        <is>
          <t>Natural gas and petroleum systems</t>
        </is>
      </c>
      <c r="E1207" s="6" t="n">
        <v>0.00110156256459749</v>
      </c>
      <c r="F1207" s="6" t="n"/>
      <c r="G1207" s="6" t="n"/>
      <c r="H1207" s="6" t="n"/>
      <c r="I1207" s="6" t="n"/>
    </row>
    <row r="1208" ht="15.75" customHeight="1" s="120">
      <c r="A1208" s="6" t="n">
        <v>2018</v>
      </c>
      <c r="B1208" s="6" t="inlineStr">
        <is>
          <t>PA</t>
        </is>
      </c>
      <c r="C1208" s="6" t="inlineStr">
        <is>
          <t>CO2</t>
        </is>
      </c>
      <c r="D1208" s="6" t="inlineStr">
        <is>
          <t>Natural gas and petroleum systems</t>
        </is>
      </c>
      <c r="E1208" s="6" t="n">
        <v>0.0289376189023357</v>
      </c>
      <c r="F1208" s="6" t="n"/>
      <c r="G1208" s="6" t="n"/>
      <c r="H1208" s="6" t="n"/>
      <c r="I1208" s="6" t="n"/>
    </row>
    <row r="1209" ht="15.75" customHeight="1" s="120">
      <c r="A1209" s="6" t="n">
        <v>2018</v>
      </c>
      <c r="B1209" s="6" t="inlineStr">
        <is>
          <t>RI</t>
        </is>
      </c>
      <c r="C1209" s="6" t="inlineStr">
        <is>
          <t>CO2</t>
        </is>
      </c>
      <c r="D1209" s="6" t="inlineStr">
        <is>
          <t>Natural gas and petroleum systems</t>
        </is>
      </c>
      <c r="E1209" s="6" t="n">
        <v>0.000219869845335363</v>
      </c>
      <c r="F1209" s="6" t="n"/>
      <c r="G1209" s="6" t="n"/>
      <c r="H1209" s="6" t="n"/>
      <c r="I1209" s="6" t="n"/>
    </row>
    <row r="1210" ht="15.75" customHeight="1" s="120">
      <c r="A1210" s="6" t="n">
        <v>2018</v>
      </c>
      <c r="B1210" s="6" t="inlineStr">
        <is>
          <t>SC</t>
        </is>
      </c>
      <c r="C1210" s="6" t="inlineStr">
        <is>
          <t>CO2</t>
        </is>
      </c>
      <c r="D1210" s="6" t="inlineStr">
        <is>
          <t>Natural gas and petroleum systems</t>
        </is>
      </c>
      <c r="E1210" s="6" t="n">
        <v>0.000393099435335372</v>
      </c>
      <c r="F1210" s="6" t="n"/>
      <c r="G1210" s="6" t="n"/>
      <c r="H1210" s="6" t="n"/>
      <c r="I1210" s="6" t="n"/>
    </row>
    <row r="1211" ht="15.75" customHeight="1" s="120">
      <c r="A1211" s="6" t="n">
        <v>2018</v>
      </c>
      <c r="B1211" s="6" t="inlineStr">
        <is>
          <t>TN</t>
        </is>
      </c>
      <c r="C1211" s="6" t="inlineStr">
        <is>
          <t>CO2</t>
        </is>
      </c>
      <c r="D1211" s="6" t="inlineStr">
        <is>
          <t>Natural gas and petroleum systems</t>
        </is>
      </c>
      <c r="E1211" s="6" t="n">
        <v>0.0015382813251427</v>
      </c>
      <c r="F1211" s="6" t="n"/>
      <c r="G1211" s="6" t="n"/>
      <c r="H1211" s="6" t="n"/>
      <c r="I1211" s="6" t="n"/>
    </row>
    <row r="1212" ht="15.75" customHeight="1" s="120">
      <c r="A1212" s="6" t="n">
        <v>2018</v>
      </c>
      <c r="B1212" s="6" t="inlineStr">
        <is>
          <t>TX</t>
        </is>
      </c>
      <c r="C1212" s="6" t="inlineStr">
        <is>
          <t>CO2</t>
        </is>
      </c>
      <c r="D1212" s="6" t="inlineStr">
        <is>
          <t>Natural gas and petroleum systems</t>
        </is>
      </c>
      <c r="E1212" s="6" t="n">
        <v>0.360847767328841</v>
      </c>
      <c r="F1212" s="6" t="n"/>
      <c r="G1212" s="6" t="n"/>
      <c r="H1212" s="6" t="n"/>
      <c r="I1212" s="6" t="n"/>
    </row>
    <row r="1213" ht="15.75" customHeight="1" s="120">
      <c r="A1213" s="6" t="n">
        <v>2018</v>
      </c>
      <c r="B1213" s="6" t="inlineStr">
        <is>
          <t>UT</t>
        </is>
      </c>
      <c r="C1213" s="6" t="inlineStr">
        <is>
          <t>CO2</t>
        </is>
      </c>
      <c r="D1213" s="6" t="inlineStr">
        <is>
          <t>Natural gas and petroleum systems</t>
        </is>
      </c>
      <c r="E1213" s="6" t="n">
        <v>0.00449891987080156</v>
      </c>
      <c r="F1213" s="6" t="n"/>
      <c r="G1213" s="6" t="n"/>
      <c r="H1213" s="6" t="n"/>
      <c r="I1213" s="6" t="n"/>
    </row>
    <row r="1214" ht="15.75" customHeight="1" s="120">
      <c r="A1214" s="6" t="n">
        <v>2018</v>
      </c>
      <c r="B1214" s="6" t="inlineStr">
        <is>
          <t>VA</t>
        </is>
      </c>
      <c r="C1214" s="6" t="inlineStr">
        <is>
          <t>CO2</t>
        </is>
      </c>
      <c r="D1214" s="6" t="inlineStr">
        <is>
          <t>Natural gas and petroleum systems</t>
        </is>
      </c>
      <c r="E1214" s="6" t="n">
        <v>0.000537398871964926</v>
      </c>
      <c r="F1214" s="6" t="n"/>
      <c r="G1214" s="6" t="n"/>
      <c r="H1214" s="6" t="n"/>
      <c r="I1214" s="6" t="n"/>
    </row>
    <row r="1215" ht="15.75" customHeight="1" s="120">
      <c r="A1215" s="6" t="n">
        <v>2018</v>
      </c>
      <c r="B1215" s="6" t="inlineStr">
        <is>
          <t>VT</t>
        </is>
      </c>
      <c r="C1215" s="6" t="inlineStr">
        <is>
          <t>CO2</t>
        </is>
      </c>
      <c r="D1215" s="6" t="inlineStr">
        <is>
          <t>Natural gas and petroleum systems</t>
        </is>
      </c>
      <c r="E1215" s="54" t="n">
        <v>2.54894962073943e-09</v>
      </c>
      <c r="F1215" s="6" t="n"/>
      <c r="G1215" s="6" t="n"/>
      <c r="H1215" s="6" t="n"/>
      <c r="I1215" s="6" t="n"/>
    </row>
    <row r="1216" ht="15.75" customHeight="1" s="120">
      <c r="A1216" s="6" t="n">
        <v>2018</v>
      </c>
      <c r="B1216" s="6" t="inlineStr">
        <is>
          <t>WA</t>
        </is>
      </c>
      <c r="C1216" s="6" t="inlineStr">
        <is>
          <t>CO2</t>
        </is>
      </c>
      <c r="D1216" s="6" t="inlineStr">
        <is>
          <t>Natural gas and petroleum systems</t>
        </is>
      </c>
      <c r="E1216" s="6" t="n">
        <v>0.00246359124548998</v>
      </c>
      <c r="F1216" s="6" t="n"/>
      <c r="G1216" s="6" t="n"/>
      <c r="H1216" s="6" t="n"/>
      <c r="I1216" s="6" t="n"/>
    </row>
    <row r="1217" ht="15.75" customHeight="1" s="120">
      <c r="A1217" s="6" t="n">
        <v>2018</v>
      </c>
      <c r="B1217" s="6" t="inlineStr">
        <is>
          <t>WI</t>
        </is>
      </c>
      <c r="C1217" s="6" t="inlineStr">
        <is>
          <t>CO2</t>
        </is>
      </c>
      <c r="D1217" s="6" t="inlineStr">
        <is>
          <t>Natural gas and petroleum systems</t>
        </is>
      </c>
      <c r="E1217" s="54" t="n">
        <v>4.16880710471934e-06</v>
      </c>
      <c r="F1217" s="6" t="n"/>
      <c r="G1217" s="6" t="n"/>
      <c r="H1217" s="6" t="n"/>
      <c r="I1217" s="6" t="n"/>
    </row>
    <row r="1218" ht="15.75" customHeight="1" s="120">
      <c r="A1218" s="6" t="n">
        <v>2018</v>
      </c>
      <c r="B1218" s="6" t="inlineStr">
        <is>
          <t>WV</t>
        </is>
      </c>
      <c r="C1218" s="6" t="inlineStr">
        <is>
          <t>CO2</t>
        </is>
      </c>
      <c r="D1218" s="6" t="inlineStr">
        <is>
          <t>Natural gas and petroleum systems</t>
        </is>
      </c>
      <c r="E1218" s="6" t="n">
        <v>0.00774940839915838</v>
      </c>
      <c r="F1218" s="6" t="n"/>
      <c r="G1218" s="6" t="n"/>
      <c r="H1218" s="6" t="n"/>
      <c r="I1218" s="6" t="n"/>
    </row>
    <row r="1219" ht="15.75" customHeight="1" s="120">
      <c r="A1219" s="6" t="n">
        <v>2018</v>
      </c>
      <c r="B1219" s="6" t="inlineStr">
        <is>
          <t>WY</t>
        </is>
      </c>
      <c r="C1219" s="6" t="inlineStr">
        <is>
          <t>CO2</t>
        </is>
      </c>
      <c r="D1219" s="6" t="inlineStr">
        <is>
          <t>Natural gas and petroleum systems</t>
        </is>
      </c>
      <c r="E1219" s="6" t="n">
        <v>0.0281236329989337</v>
      </c>
      <c r="F1219" s="6" t="n"/>
      <c r="G1219" s="6" t="n"/>
      <c r="H1219" s="6" t="n"/>
      <c r="I1219" s="6" t="n"/>
    </row>
    <row r="1220" ht="15.75" customHeight="1" s="120">
      <c r="A1220" s="6" t="n">
        <v>2018</v>
      </c>
      <c r="B1220" s="6" t="inlineStr">
        <is>
          <t>AK</t>
        </is>
      </c>
      <c r="C1220" s="6" t="inlineStr">
        <is>
          <t>N2O</t>
        </is>
      </c>
      <c r="D1220" s="6" t="inlineStr">
        <is>
          <t>Natural gas and petroleum systems</t>
        </is>
      </c>
      <c r="E1220" s="6" t="n">
        <v>0.0455895073078833</v>
      </c>
      <c r="F1220" s="6" t="n"/>
      <c r="G1220" s="6" t="n"/>
      <c r="H1220" s="6" t="n"/>
      <c r="I1220" s="6" t="n"/>
    </row>
    <row r="1221" ht="15.75" customHeight="1" s="120">
      <c r="A1221" s="6" t="n">
        <v>2018</v>
      </c>
      <c r="B1221" s="6" t="inlineStr">
        <is>
          <t>AL</t>
        </is>
      </c>
      <c r="C1221" s="6" t="inlineStr">
        <is>
          <t>N2O</t>
        </is>
      </c>
      <c r="D1221" s="6" t="inlineStr">
        <is>
          <t>Natural gas and petroleum systems</t>
        </is>
      </c>
      <c r="E1221" s="6" t="n">
        <v>0.00577439883072455</v>
      </c>
      <c r="F1221" s="6" t="n"/>
      <c r="G1221" s="6" t="n"/>
      <c r="H1221" s="6" t="n"/>
      <c r="I1221" s="6" t="n"/>
    </row>
    <row r="1222" ht="15.75" customHeight="1" s="120">
      <c r="A1222" s="6" t="n">
        <v>2018</v>
      </c>
      <c r="B1222" s="6" t="inlineStr">
        <is>
          <t>AR</t>
        </is>
      </c>
      <c r="C1222" s="6" t="inlineStr">
        <is>
          <t>N2O</t>
        </is>
      </c>
      <c r="D1222" s="6" t="inlineStr">
        <is>
          <t>Natural gas and petroleum systems</t>
        </is>
      </c>
      <c r="E1222" s="6" t="n">
        <v>0.000914239000623622</v>
      </c>
      <c r="F1222" s="6" t="n"/>
      <c r="G1222" s="6" t="n"/>
      <c r="H1222" s="6" t="n"/>
      <c r="I1222" s="6" t="n"/>
    </row>
    <row r="1223" ht="15.75" customHeight="1" s="120">
      <c r="A1223" s="6" t="n">
        <v>2018</v>
      </c>
      <c r="B1223" s="6" t="inlineStr">
        <is>
          <t>AZ</t>
        </is>
      </c>
      <c r="C1223" s="6" t="inlineStr">
        <is>
          <t>N2O</t>
        </is>
      </c>
      <c r="D1223" s="6" t="inlineStr">
        <is>
          <t>Natural gas and petroleum systems</t>
        </is>
      </c>
      <c r="E1223" s="6" t="n">
        <v>0.00193459502810534</v>
      </c>
      <c r="F1223" s="6" t="n"/>
      <c r="G1223" s="6" t="n"/>
      <c r="H1223" s="6" t="n"/>
      <c r="I1223" s="6" t="n"/>
    </row>
    <row r="1224" ht="15.75" customHeight="1" s="120">
      <c r="A1224" s="6" t="n">
        <v>2018</v>
      </c>
      <c r="B1224" s="6" t="inlineStr">
        <is>
          <t>CA</t>
        </is>
      </c>
      <c r="C1224" s="6" t="inlineStr">
        <is>
          <t>N2O</t>
        </is>
      </c>
      <c r="D1224" s="6" t="inlineStr">
        <is>
          <t>Natural gas and petroleum systems</t>
        </is>
      </c>
      <c r="E1224" s="6" t="n">
        <v>0.0476351170717786</v>
      </c>
      <c r="F1224" s="6" t="n"/>
      <c r="G1224" s="6" t="n"/>
      <c r="H1224" s="6" t="n"/>
      <c r="I1224" s="6" t="n"/>
    </row>
    <row r="1225" ht="15.75" customHeight="1" s="120">
      <c r="A1225" s="6" t="n">
        <v>2018</v>
      </c>
      <c r="B1225" s="6" t="inlineStr">
        <is>
          <t>CO</t>
        </is>
      </c>
      <c r="C1225" s="6" t="inlineStr">
        <is>
          <t>N2O</t>
        </is>
      </c>
      <c r="D1225" s="6" t="inlineStr">
        <is>
          <t>Natural gas and petroleum systems</t>
        </is>
      </c>
      <c r="E1225" s="6" t="n">
        <v>0.113314863161401</v>
      </c>
      <c r="F1225" s="6" t="n"/>
      <c r="G1225" s="6" t="n"/>
      <c r="H1225" s="6" t="n"/>
      <c r="I1225" s="6" t="n"/>
    </row>
    <row r="1226" ht="15.75" customHeight="1" s="120">
      <c r="A1226" s="6" t="n">
        <v>2018</v>
      </c>
      <c r="B1226" s="6" t="inlineStr">
        <is>
          <t>CT</t>
        </is>
      </c>
      <c r="C1226" s="6" t="inlineStr">
        <is>
          <t>N2O</t>
        </is>
      </c>
      <c r="D1226" s="6" t="inlineStr">
        <is>
          <t>Natural gas and petroleum systems</t>
        </is>
      </c>
      <c r="E1226" s="6" t="n">
        <v>0.00058445993254153</v>
      </c>
      <c r="F1226" s="6" t="n"/>
      <c r="G1226" s="6" t="n"/>
      <c r="H1226" s="6" t="n"/>
      <c r="I1226" s="6" t="n"/>
    </row>
    <row r="1227" ht="15.75" customHeight="1" s="120">
      <c r="A1227" s="6" t="n">
        <v>2018</v>
      </c>
      <c r="B1227" s="6" t="inlineStr">
        <is>
          <t>FL</t>
        </is>
      </c>
      <c r="C1227" s="6" t="inlineStr">
        <is>
          <t>N2O</t>
        </is>
      </c>
      <c r="D1227" s="6" t="inlineStr">
        <is>
          <t>Natural gas and petroleum systems</t>
        </is>
      </c>
      <c r="E1227" s="6" t="n">
        <v>0.00272639130543116</v>
      </c>
      <c r="F1227" s="6" t="n"/>
      <c r="G1227" s="6" t="n"/>
      <c r="H1227" s="6" t="n"/>
      <c r="I1227" s="6" t="n"/>
    </row>
    <row r="1228" ht="15.75" customHeight="1" s="120">
      <c r="A1228" s="6" t="n">
        <v>2018</v>
      </c>
      <c r="B1228" s="6" t="inlineStr">
        <is>
          <t>GA</t>
        </is>
      </c>
      <c r="C1228" s="6" t="inlineStr">
        <is>
          <t>N2O</t>
        </is>
      </c>
      <c r="D1228" s="6" t="inlineStr">
        <is>
          <t>Natural gas and petroleum systems</t>
        </is>
      </c>
      <c r="E1228" s="6" t="n">
        <v>0.00128156717051704</v>
      </c>
      <c r="F1228" s="6" t="n"/>
      <c r="G1228" s="6" t="n"/>
      <c r="H1228" s="6" t="n"/>
      <c r="I1228" s="6" t="n"/>
    </row>
    <row r="1229" ht="15.75" customHeight="1" s="120">
      <c r="A1229" s="6" t="n">
        <v>2018</v>
      </c>
      <c r="B1229" s="6" t="inlineStr">
        <is>
          <t>HI</t>
        </is>
      </c>
      <c r="C1229" s="6" t="inlineStr">
        <is>
          <t>N2O</t>
        </is>
      </c>
      <c r="D1229" s="6" t="inlineStr">
        <is>
          <t>Natural gas and petroleum systems</t>
        </is>
      </c>
      <c r="E1229" s="6" t="n">
        <v>0.000228559750155905</v>
      </c>
      <c r="F1229" s="6" t="n"/>
      <c r="G1229" s="6" t="n"/>
      <c r="H1229" s="6" t="n"/>
      <c r="I1229" s="6" t="n"/>
    </row>
    <row r="1230" ht="15.75" customHeight="1" s="120">
      <c r="A1230" s="6" t="n">
        <v>2018</v>
      </c>
      <c r="B1230" s="6" t="inlineStr">
        <is>
          <t>IA</t>
        </is>
      </c>
      <c r="C1230" s="6" t="inlineStr">
        <is>
          <t>N2O</t>
        </is>
      </c>
      <c r="D1230" s="6" t="inlineStr">
        <is>
          <t>Natural gas and petroleum systems</t>
        </is>
      </c>
      <c r="E1230" s="6" t="n">
        <v>0.00191173905308975</v>
      </c>
      <c r="F1230" s="6" t="n"/>
      <c r="G1230" s="6" t="n"/>
      <c r="H1230" s="6" t="n"/>
      <c r="I1230" s="6" t="n"/>
    </row>
    <row r="1231" ht="15.75" customHeight="1" s="120">
      <c r="A1231" s="6" t="n">
        <v>2018</v>
      </c>
      <c r="B1231" s="6" t="inlineStr">
        <is>
          <t>ID</t>
        </is>
      </c>
      <c r="C1231" s="6" t="inlineStr">
        <is>
          <t>N2O</t>
        </is>
      </c>
      <c r="D1231" s="6" t="inlineStr">
        <is>
          <t>Natural gas and petroleum systems</t>
        </is>
      </c>
      <c r="E1231" s="6" t="n">
        <v>0.000775470580886108</v>
      </c>
      <c r="F1231" s="6" t="n"/>
      <c r="G1231" s="6" t="n"/>
      <c r="H1231" s="6" t="n"/>
      <c r="I1231" s="6" t="n"/>
    </row>
    <row r="1232" ht="15.75" customHeight="1" s="120">
      <c r="A1232" s="6" t="n">
        <v>2018</v>
      </c>
      <c r="B1232" s="6" t="inlineStr">
        <is>
          <t>IL</t>
        </is>
      </c>
      <c r="C1232" s="6" t="inlineStr">
        <is>
          <t>N2O</t>
        </is>
      </c>
      <c r="D1232" s="6" t="inlineStr">
        <is>
          <t>Natural gas and petroleum systems</t>
        </is>
      </c>
      <c r="E1232" s="6" t="n">
        <v>0.00302188641098986</v>
      </c>
      <c r="F1232" s="6" t="n"/>
      <c r="G1232" s="6" t="n"/>
      <c r="H1232" s="6" t="n"/>
      <c r="I1232" s="6" t="n"/>
    </row>
    <row r="1233" ht="15.75" customHeight="1" s="120">
      <c r="A1233" s="6" t="n">
        <v>2018</v>
      </c>
      <c r="B1233" s="6" t="inlineStr">
        <is>
          <t>IN</t>
        </is>
      </c>
      <c r="C1233" s="6" t="inlineStr">
        <is>
          <t>N2O</t>
        </is>
      </c>
      <c r="D1233" s="6" t="inlineStr">
        <is>
          <t>Natural gas and petroleum systems</t>
        </is>
      </c>
      <c r="E1233" s="6" t="n">
        <v>0.00056323652716991</v>
      </c>
      <c r="F1233" s="6" t="n"/>
      <c r="G1233" s="6" t="n"/>
      <c r="H1233" s="6" t="n"/>
      <c r="I1233" s="6" t="n"/>
    </row>
    <row r="1234" ht="15.75" customHeight="1" s="120">
      <c r="A1234" s="6" t="n">
        <v>2018</v>
      </c>
      <c r="B1234" s="6" t="inlineStr">
        <is>
          <t>KS</t>
        </is>
      </c>
      <c r="C1234" s="6" t="inlineStr">
        <is>
          <t>N2O</t>
        </is>
      </c>
      <c r="D1234" s="6" t="inlineStr">
        <is>
          <t>Natural gas and petroleum systems</t>
        </is>
      </c>
      <c r="E1234" s="6" t="n">
        <v>0.00658578594377802</v>
      </c>
      <c r="F1234" s="6" t="n"/>
      <c r="G1234" s="6" t="n"/>
      <c r="H1234" s="6" t="n"/>
      <c r="I1234" s="6" t="n"/>
    </row>
    <row r="1235" ht="15.75" customHeight="1" s="120">
      <c r="A1235" s="6" t="n">
        <v>2018</v>
      </c>
      <c r="B1235" s="6" t="inlineStr">
        <is>
          <t>KY</t>
        </is>
      </c>
      <c r="C1235" s="6" t="inlineStr">
        <is>
          <t>N2O</t>
        </is>
      </c>
      <c r="D1235" s="6" t="inlineStr">
        <is>
          <t>Natural gas and petroleum systems</t>
        </is>
      </c>
      <c r="E1235" s="6" t="n">
        <v>0.00326024157900959</v>
      </c>
      <c r="F1235" s="6" t="n"/>
      <c r="G1235" s="6" t="n"/>
      <c r="H1235" s="6" t="n"/>
      <c r="I1235" s="6" t="n"/>
    </row>
    <row r="1236" ht="15.75" customHeight="1" s="120">
      <c r="A1236" s="6" t="n">
        <v>2018</v>
      </c>
      <c r="B1236" s="6" t="inlineStr">
        <is>
          <t>LA</t>
        </is>
      </c>
      <c r="C1236" s="6" t="inlineStr">
        <is>
          <t>N2O</t>
        </is>
      </c>
      <c r="D1236" s="6" t="inlineStr">
        <is>
          <t>Natural gas and petroleum systems</t>
        </is>
      </c>
      <c r="E1236" s="6" t="n">
        <v>0.0662152713928591</v>
      </c>
      <c r="F1236" s="6" t="n"/>
      <c r="G1236" s="6" t="n"/>
      <c r="H1236" s="6" t="n"/>
      <c r="I1236" s="6" t="n"/>
    </row>
    <row r="1237" ht="15.75" customHeight="1" s="120">
      <c r="A1237" s="6" t="n">
        <v>2018</v>
      </c>
      <c r="B1237" s="6" t="inlineStr">
        <is>
          <t>MA</t>
        </is>
      </c>
      <c r="C1237" s="6" t="inlineStr">
        <is>
          <t>N2O</t>
        </is>
      </c>
      <c r="D1237" s="6" t="inlineStr">
        <is>
          <t>Natural gas and petroleum systems</t>
        </is>
      </c>
      <c r="E1237" s="6" t="n">
        <v>0.000386919005621068</v>
      </c>
      <c r="F1237" s="6" t="n"/>
      <c r="G1237" s="6" t="n"/>
      <c r="H1237" s="6" t="n"/>
      <c r="I1237" s="6" t="n"/>
    </row>
    <row r="1238" ht="15.75" customHeight="1" s="120">
      <c r="A1238" s="6" t="n">
        <v>2018</v>
      </c>
      <c r="B1238" s="6" t="inlineStr">
        <is>
          <t>MD</t>
        </is>
      </c>
      <c r="C1238" s="6" t="inlineStr">
        <is>
          <t>N2O</t>
        </is>
      </c>
      <c r="D1238" s="6" t="inlineStr">
        <is>
          <t>Natural gas and petroleum systems</t>
        </is>
      </c>
      <c r="E1238" s="6" t="n">
        <v>0.00291576938413176</v>
      </c>
      <c r="F1238" s="6" t="n"/>
      <c r="G1238" s="6" t="n"/>
      <c r="H1238" s="6" t="n"/>
      <c r="I1238" s="6" t="n"/>
    </row>
    <row r="1239" ht="15.75" customHeight="1" s="120">
      <c r="A1239" s="6" t="n">
        <v>2018</v>
      </c>
      <c r="B1239" s="6" t="inlineStr">
        <is>
          <t>ME</t>
        </is>
      </c>
      <c r="C1239" s="6" t="inlineStr">
        <is>
          <t>N2O</t>
        </is>
      </c>
      <c r="D1239" s="6" t="inlineStr">
        <is>
          <t>Natural gas and petroleum systems</t>
        </is>
      </c>
      <c r="E1239" s="54" t="n">
        <v>7.50982036226547e-05</v>
      </c>
      <c r="F1239" s="6" t="n"/>
      <c r="G1239" s="6" t="n"/>
      <c r="H1239" s="6" t="n"/>
      <c r="I1239" s="6" t="n"/>
    </row>
    <row r="1240" ht="15.75" customHeight="1" s="120">
      <c r="A1240" s="6" t="n">
        <v>2018</v>
      </c>
      <c r="B1240" s="6" t="inlineStr">
        <is>
          <t>MI</t>
        </is>
      </c>
      <c r="C1240" s="6" t="inlineStr">
        <is>
          <t>N2O</t>
        </is>
      </c>
      <c r="D1240" s="6" t="inlineStr">
        <is>
          <t>Natural gas and petroleum systems</t>
        </is>
      </c>
      <c r="E1240" s="6" t="n">
        <v>0.0048617923997449</v>
      </c>
      <c r="F1240" s="6" t="n"/>
      <c r="G1240" s="6" t="n"/>
      <c r="H1240" s="6" t="n"/>
      <c r="I1240" s="6" t="n"/>
    </row>
    <row r="1241" ht="15.75" customHeight="1" s="120">
      <c r="A1241" s="6" t="n">
        <v>2018</v>
      </c>
      <c r="B1241" s="6" t="inlineStr">
        <is>
          <t>MN</t>
        </is>
      </c>
      <c r="C1241" s="6" t="inlineStr">
        <is>
          <t>N2O</t>
        </is>
      </c>
      <c r="D1241" s="6" t="inlineStr">
        <is>
          <t>Natural gas and petroleum systems</t>
        </is>
      </c>
      <c r="E1241" s="6" t="n">
        <v>0.00195092072454505</v>
      </c>
      <c r="F1241" s="6" t="n"/>
      <c r="G1241" s="6" t="n"/>
      <c r="H1241" s="6" t="n"/>
      <c r="I1241" s="6" t="n"/>
    </row>
    <row r="1242" ht="15.75" customHeight="1" s="120">
      <c r="A1242" s="6" t="n">
        <v>2018</v>
      </c>
      <c r="B1242" s="6" t="inlineStr">
        <is>
          <t>MO</t>
        </is>
      </c>
      <c r="C1242" s="6" t="inlineStr">
        <is>
          <t>N2O</t>
        </is>
      </c>
      <c r="D1242" s="6" t="inlineStr">
        <is>
          <t>Natural gas and petroleum systems</t>
        </is>
      </c>
      <c r="E1242" s="6" t="n">
        <v>0.00111667763647599</v>
      </c>
      <c r="F1242" s="6" t="n"/>
      <c r="G1242" s="6" t="n"/>
      <c r="H1242" s="6" t="n"/>
      <c r="I1242" s="6" t="n"/>
    </row>
    <row r="1243" ht="15.75" customHeight="1" s="120">
      <c r="A1243" s="6" t="n">
        <v>2018</v>
      </c>
      <c r="B1243" s="6" t="inlineStr">
        <is>
          <t>MS</t>
        </is>
      </c>
      <c r="C1243" s="6" t="inlineStr">
        <is>
          <t>N2O</t>
        </is>
      </c>
      <c r="D1243" s="6" t="inlineStr">
        <is>
          <t>Natural gas and petroleum systems</t>
        </is>
      </c>
      <c r="E1243" s="6" t="n">
        <v>0.00439814262085721</v>
      </c>
      <c r="F1243" s="6" t="n"/>
      <c r="G1243" s="6" t="n"/>
      <c r="H1243" s="6" t="n"/>
      <c r="I1243" s="6" t="n"/>
    </row>
    <row r="1244" ht="15.75" customHeight="1" s="120">
      <c r="A1244" s="6" t="n">
        <v>2018</v>
      </c>
      <c r="B1244" s="6" t="inlineStr">
        <is>
          <t>MT</t>
        </is>
      </c>
      <c r="C1244" s="6" t="inlineStr">
        <is>
          <t>N2O</t>
        </is>
      </c>
      <c r="D1244" s="6" t="inlineStr">
        <is>
          <t>Natural gas and petroleum systems</t>
        </is>
      </c>
      <c r="E1244" s="6" t="n">
        <v>0.000435896094940191</v>
      </c>
      <c r="F1244" s="6" t="n"/>
      <c r="G1244" s="6" t="n"/>
      <c r="H1244" s="6" t="n"/>
      <c r="I1244" s="6" t="n"/>
    </row>
    <row r="1245" ht="15.75" customHeight="1" s="120">
      <c r="A1245" s="6" t="n">
        <v>2018</v>
      </c>
      <c r="B1245" s="6" t="inlineStr">
        <is>
          <t>NC</t>
        </is>
      </c>
      <c r="C1245" s="6" t="inlineStr">
        <is>
          <t>N2O</t>
        </is>
      </c>
      <c r="D1245" s="6" t="inlineStr">
        <is>
          <t>Natural gas and petroleum systems</t>
        </is>
      </c>
      <c r="E1245" s="6" t="n">
        <v>0.000448956652091957</v>
      </c>
      <c r="F1245" s="6" t="n"/>
      <c r="G1245" s="6" t="n"/>
      <c r="H1245" s="6" t="n"/>
      <c r="I1245" s="6" t="n"/>
    </row>
    <row r="1246" ht="15.75" customHeight="1" s="120">
      <c r="A1246" s="6" t="n">
        <v>2018</v>
      </c>
      <c r="B1246" s="6" t="inlineStr">
        <is>
          <t>ND</t>
        </is>
      </c>
      <c r="C1246" s="6" t="inlineStr">
        <is>
          <t>N2O</t>
        </is>
      </c>
      <c r="D1246" s="6" t="inlineStr">
        <is>
          <t>Natural gas and petroleum systems</t>
        </is>
      </c>
      <c r="E1246" s="6" t="n">
        <v>0.0165578609813213</v>
      </c>
      <c r="F1246" s="6" t="n"/>
      <c r="G1246" s="6" t="n"/>
      <c r="H1246" s="6" t="n"/>
      <c r="I1246" s="6" t="n"/>
    </row>
    <row r="1247" ht="15.75" customHeight="1" s="120">
      <c r="A1247" s="6" t="n">
        <v>2018</v>
      </c>
      <c r="B1247" s="6" t="inlineStr">
        <is>
          <t>NE</t>
        </is>
      </c>
      <c r="C1247" s="6" t="inlineStr">
        <is>
          <t>N2O</t>
        </is>
      </c>
      <c r="D1247" s="6" t="inlineStr">
        <is>
          <t>Natural gas and petroleum systems</t>
        </is>
      </c>
      <c r="E1247" s="6" t="n">
        <v>0.00112647305433982</v>
      </c>
      <c r="F1247" s="6" t="n"/>
      <c r="G1247" s="6" t="n"/>
      <c r="H1247" s="6" t="n"/>
      <c r="I1247" s="6" t="n"/>
    </row>
    <row r="1248" ht="15.75" customHeight="1" s="120">
      <c r="A1248" s="6" t="n">
        <v>2018</v>
      </c>
      <c r="B1248" s="6" t="inlineStr">
        <is>
          <t>NJ</t>
        </is>
      </c>
      <c r="C1248" s="6" t="inlineStr">
        <is>
          <t>N2O</t>
        </is>
      </c>
      <c r="D1248" s="6" t="inlineStr">
        <is>
          <t>Natural gas and petroleum systems</t>
        </is>
      </c>
      <c r="E1248" s="6" t="n">
        <v>0.00032488135915018</v>
      </c>
      <c r="F1248" s="6" t="n"/>
      <c r="G1248" s="6" t="n"/>
      <c r="H1248" s="6" t="n"/>
      <c r="I1248" s="6" t="n"/>
    </row>
    <row r="1249" ht="15.75" customHeight="1" s="120">
      <c r="A1249" s="6" t="n">
        <v>2018</v>
      </c>
      <c r="B1249" s="6" t="inlineStr">
        <is>
          <t>NM</t>
        </is>
      </c>
      <c r="C1249" s="6" t="inlineStr">
        <is>
          <t>N2O</t>
        </is>
      </c>
      <c r="D1249" s="6" t="inlineStr">
        <is>
          <t>Natural gas and petroleum systems</t>
        </is>
      </c>
      <c r="E1249" s="6" t="n">
        <v>0.0158786376010687</v>
      </c>
      <c r="F1249" s="6" t="n"/>
      <c r="G1249" s="6" t="n"/>
      <c r="H1249" s="6" t="n"/>
      <c r="I1249" s="6" t="n"/>
    </row>
    <row r="1250" ht="15.75" customHeight="1" s="120">
      <c r="A1250" s="6" t="n">
        <v>2018</v>
      </c>
      <c r="B1250" s="6" t="inlineStr">
        <is>
          <t>NV</t>
        </is>
      </c>
      <c r="C1250" s="6" t="inlineStr">
        <is>
          <t>N2O</t>
        </is>
      </c>
      <c r="D1250" s="6" t="inlineStr">
        <is>
          <t>Natural gas and petroleum systems</t>
        </is>
      </c>
      <c r="E1250" s="6" t="n">
        <v>0.000507729159274904</v>
      </c>
      <c r="F1250" s="6" t="n"/>
      <c r="G1250" s="6" t="n"/>
      <c r="H1250" s="6" t="n"/>
      <c r="I1250" s="6" t="n"/>
    </row>
    <row r="1251" ht="15.75" customHeight="1" s="120">
      <c r="A1251" s="6" t="n">
        <v>2018</v>
      </c>
      <c r="B1251" s="6" t="inlineStr">
        <is>
          <t>NY</t>
        </is>
      </c>
      <c r="C1251" s="6" t="inlineStr">
        <is>
          <t>N2O</t>
        </is>
      </c>
      <c r="D1251" s="6" t="inlineStr">
        <is>
          <t>Natural gas and petroleum systems</t>
        </is>
      </c>
      <c r="E1251" s="6" t="n">
        <v>0.00218927589256478</v>
      </c>
      <c r="F1251" s="6" t="n"/>
      <c r="G1251" s="6" t="n"/>
      <c r="H1251" s="6" t="n"/>
      <c r="I1251" s="6" t="n"/>
    </row>
    <row r="1252" ht="15.75" customHeight="1" s="120">
      <c r="A1252" s="6" t="n">
        <v>2018</v>
      </c>
      <c r="B1252" s="6" t="inlineStr">
        <is>
          <t>OH</t>
        </is>
      </c>
      <c r="C1252" s="6" t="inlineStr">
        <is>
          <t>N2O</t>
        </is>
      </c>
      <c r="D1252" s="6" t="inlineStr">
        <is>
          <t>Natural gas and petroleum systems</t>
        </is>
      </c>
      <c r="E1252" s="6" t="n">
        <v>0.00860364202372587</v>
      </c>
      <c r="F1252" s="6" t="n"/>
      <c r="G1252" s="6" t="n"/>
      <c r="H1252" s="6" t="n"/>
      <c r="I1252" s="6" t="n"/>
    </row>
    <row r="1253" ht="15.75" customHeight="1" s="120">
      <c r="A1253" s="6" t="n">
        <v>2018</v>
      </c>
      <c r="B1253" s="6" t="inlineStr">
        <is>
          <t>OK</t>
        </is>
      </c>
      <c r="C1253" s="6" t="inlineStr">
        <is>
          <t>N2O</t>
        </is>
      </c>
      <c r="D1253" s="6" t="inlineStr">
        <is>
          <t>Natural gas and petroleum systems</t>
        </is>
      </c>
      <c r="E1253" s="6" t="n">
        <v>0.0790818460952491</v>
      </c>
      <c r="F1253" s="6" t="n"/>
      <c r="G1253" s="6" t="n"/>
      <c r="H1253" s="6" t="n"/>
      <c r="I1253" s="6" t="n"/>
    </row>
    <row r="1254" ht="15.75" customHeight="1" s="120">
      <c r="A1254" s="6" t="n">
        <v>2018</v>
      </c>
      <c r="B1254" s="6" t="inlineStr">
        <is>
          <t>OR</t>
        </is>
      </c>
      <c r="C1254" s="6" t="inlineStr">
        <is>
          <t>N2O</t>
        </is>
      </c>
      <c r="D1254" s="6" t="inlineStr">
        <is>
          <t>Natural gas and petroleum systems</t>
        </is>
      </c>
      <c r="E1254" s="6" t="n">
        <v>0.000798326555901698</v>
      </c>
      <c r="F1254" s="6" t="n"/>
      <c r="G1254" s="6" t="n"/>
      <c r="H1254" s="6" t="n"/>
      <c r="I1254" s="6" t="n"/>
    </row>
    <row r="1255" ht="15.75" customHeight="1" s="120">
      <c r="A1255" s="6" t="n">
        <v>2018</v>
      </c>
      <c r="B1255" s="6" t="inlineStr">
        <is>
          <t>PA</t>
        </is>
      </c>
      <c r="C1255" s="6" t="inlineStr">
        <is>
          <t>N2O</t>
        </is>
      </c>
      <c r="D1255" s="6" t="inlineStr">
        <is>
          <t>Natural gas and petroleum systems</t>
        </is>
      </c>
      <c r="E1255" s="6" t="n">
        <v>0.0305003191165192</v>
      </c>
      <c r="F1255" s="6" t="n"/>
      <c r="G1255" s="6" t="n"/>
      <c r="H1255" s="6" t="n"/>
      <c r="I1255" s="6" t="n"/>
    </row>
    <row r="1256" ht="15.75" customHeight="1" s="120">
      <c r="A1256" s="6" t="n">
        <v>2018</v>
      </c>
      <c r="B1256" s="6" t="inlineStr">
        <is>
          <t>RI</t>
        </is>
      </c>
      <c r="C1256" s="6" t="inlineStr">
        <is>
          <t>N2O</t>
        </is>
      </c>
      <c r="D1256" s="6" t="inlineStr">
        <is>
          <t>Natural gas and petroleum systems</t>
        </is>
      </c>
      <c r="E1256" s="6" t="n">
        <v>0.000159991825109133</v>
      </c>
      <c r="F1256" s="6" t="n"/>
      <c r="G1256" s="6" t="n"/>
      <c r="H1256" s="6" t="n"/>
      <c r="I1256" s="6" t="n"/>
    </row>
    <row r="1257" ht="15.75" customHeight="1" s="120">
      <c r="A1257" s="6" t="n">
        <v>2018</v>
      </c>
      <c r="B1257" s="6" t="inlineStr">
        <is>
          <t>SC</t>
        </is>
      </c>
      <c r="C1257" s="6" t="inlineStr">
        <is>
          <t>N2O</t>
        </is>
      </c>
      <c r="D1257" s="6" t="inlineStr">
        <is>
          <t>Natural gas and petroleum systems</t>
        </is>
      </c>
      <c r="E1257" s="6" t="n">
        <v>0.000284067118050911</v>
      </c>
      <c r="F1257" s="6" t="n"/>
      <c r="G1257" s="6" t="n"/>
      <c r="H1257" s="6" t="n"/>
      <c r="I1257" s="6" t="n"/>
    </row>
    <row r="1258" ht="15.75" customHeight="1" s="120">
      <c r="A1258" s="6" t="n">
        <v>2018</v>
      </c>
      <c r="B1258" s="6" t="inlineStr">
        <is>
          <t>TN</t>
        </is>
      </c>
      <c r="C1258" s="6" t="inlineStr">
        <is>
          <t>N2O</t>
        </is>
      </c>
      <c r="D1258" s="6" t="inlineStr">
        <is>
          <t>Natural gas and petroleum systems</t>
        </is>
      </c>
      <c r="E1258" s="6" t="n">
        <v>0.00111667763647599</v>
      </c>
      <c r="F1258" s="6" t="n"/>
      <c r="G1258" s="6" t="n"/>
      <c r="H1258" s="6" t="n"/>
      <c r="I1258" s="6" t="n"/>
    </row>
    <row r="1259" ht="15.75" customHeight="1" s="120">
      <c r="A1259" s="6" t="n">
        <v>2018</v>
      </c>
      <c r="B1259" s="6" t="inlineStr">
        <is>
          <t>TX</t>
        </is>
      </c>
      <c r="C1259" s="6" t="inlineStr">
        <is>
          <t>N2O</t>
        </is>
      </c>
      <c r="D1259" s="6" t="inlineStr">
        <is>
          <t>Natural gas and petroleum systems</t>
        </is>
      </c>
      <c r="E1259" s="6" t="n">
        <v>0.499954199628038</v>
      </c>
      <c r="F1259" s="6" t="n"/>
      <c r="G1259" s="6" t="n"/>
      <c r="H1259" s="6" t="n"/>
      <c r="I1259" s="6" t="n"/>
    </row>
    <row r="1260" ht="15.75" customHeight="1" s="120">
      <c r="A1260" s="6" t="n">
        <v>2018</v>
      </c>
      <c r="B1260" s="6" t="inlineStr">
        <is>
          <t>UT</t>
        </is>
      </c>
      <c r="C1260" s="6" t="inlineStr">
        <is>
          <t>N2O</t>
        </is>
      </c>
      <c r="D1260" s="6" t="inlineStr">
        <is>
          <t>Natural gas and petroleum systems</t>
        </is>
      </c>
      <c r="E1260" s="6" t="n">
        <v>0.00322595761648621</v>
      </c>
      <c r="F1260" s="6" t="n"/>
      <c r="G1260" s="6" t="n"/>
      <c r="H1260" s="6" t="n"/>
      <c r="I1260" s="6" t="n"/>
    </row>
    <row r="1261" ht="15.75" customHeight="1" s="120">
      <c r="A1261" s="6" t="n">
        <v>2018</v>
      </c>
      <c r="B1261" s="6" t="inlineStr">
        <is>
          <t>VA</t>
        </is>
      </c>
      <c r="C1261" s="6" t="inlineStr">
        <is>
          <t>N2O</t>
        </is>
      </c>
      <c r="D1261" s="6" t="inlineStr">
        <is>
          <t>Natural gas and petroleum systems</t>
        </is>
      </c>
      <c r="E1261" s="6" t="n">
        <v>0.000388551575265039</v>
      </c>
      <c r="F1261" s="6" t="n"/>
      <c r="G1261" s="6" t="n"/>
      <c r="H1261" s="6" t="n"/>
      <c r="I1261" s="6" t="n"/>
    </row>
    <row r="1262" ht="15.75" customHeight="1" s="120">
      <c r="A1262" s="6" t="n">
        <v>2018</v>
      </c>
      <c r="B1262" s="6" t="inlineStr">
        <is>
          <t>WA</t>
        </is>
      </c>
      <c r="C1262" s="6" t="inlineStr">
        <is>
          <t>N2O</t>
        </is>
      </c>
      <c r="D1262" s="6" t="inlineStr">
        <is>
          <t>Natural gas and petroleum systems</t>
        </is>
      </c>
      <c r="E1262" s="6" t="n">
        <v>0.00178113348157209</v>
      </c>
      <c r="F1262" s="6" t="n"/>
      <c r="G1262" s="6" t="n"/>
      <c r="H1262" s="6" t="n"/>
      <c r="I1262" s="6" t="n"/>
    </row>
    <row r="1263" ht="15.75" customHeight="1" s="120">
      <c r="A1263" s="6" t="n">
        <v>2018</v>
      </c>
      <c r="B1263" s="6" t="inlineStr">
        <is>
          <t>WI</t>
        </is>
      </c>
      <c r="C1263" s="6" t="inlineStr">
        <is>
          <t>N2O</t>
        </is>
      </c>
      <c r="D1263" s="6" t="inlineStr">
        <is>
          <t>Natural gas and petroleum systems</t>
        </is>
      </c>
      <c r="E1263" s="54" t="n">
        <v>1.63256964397075e-06</v>
      </c>
      <c r="F1263" s="6" t="n"/>
      <c r="G1263" s="6" t="n"/>
      <c r="H1263" s="6" t="n"/>
      <c r="I1263" s="6" t="n"/>
    </row>
    <row r="1264" ht="15.75" customHeight="1" s="120">
      <c r="A1264" s="6" t="n">
        <v>2018</v>
      </c>
      <c r="B1264" s="6" t="inlineStr">
        <is>
          <t>WV</t>
        </is>
      </c>
      <c r="C1264" s="6" t="inlineStr">
        <is>
          <t>N2O</t>
        </is>
      </c>
      <c r="D1264" s="6" t="inlineStr">
        <is>
          <t>Natural gas and petroleum systems</t>
        </is>
      </c>
      <c r="E1264" s="6" t="n">
        <v>0.00698739807619482</v>
      </c>
      <c r="F1264" s="6" t="n"/>
      <c r="G1264" s="6" t="n"/>
      <c r="H1264" s="6" t="n"/>
      <c r="I1264" s="6" t="n"/>
    </row>
    <row r="1265" ht="15.75" customHeight="1" s="120">
      <c r="A1265" s="6" t="n">
        <v>2018</v>
      </c>
      <c r="B1265" s="6" t="inlineStr">
        <is>
          <t>WY</t>
        </is>
      </c>
      <c r="C1265" s="6" t="inlineStr">
        <is>
          <t>N2O</t>
        </is>
      </c>
      <c r="D1265" s="6" t="inlineStr">
        <is>
          <t>Natural gas and petroleum systems</t>
        </is>
      </c>
      <c r="E1265" s="6" t="n">
        <v>0.0116238958650717</v>
      </c>
      <c r="F1265" s="6" t="n"/>
      <c r="G1265" s="6" t="n"/>
      <c r="H1265" s="6" t="n"/>
      <c r="I1265" s="6" t="n"/>
    </row>
    <row r="1266" ht="15.75" customHeight="1" s="120">
      <c r="A1266" s="6" t="n">
        <v>2010</v>
      </c>
      <c r="B1266" s="6" t="inlineStr">
        <is>
          <t>AL</t>
        </is>
      </c>
      <c r="C1266" s="6" t="inlineStr">
        <is>
          <t>CH4</t>
        </is>
      </c>
      <c r="D1266" s="6" t="inlineStr">
        <is>
          <t>Cement and other carbonates</t>
        </is>
      </c>
      <c r="E1266" s="6" t="n">
        <v>0.0834190061606747</v>
      </c>
      <c r="F1266" s="6" t="n"/>
      <c r="G1266" s="6" t="n"/>
      <c r="H1266" s="6" t="n"/>
      <c r="I1266" s="6" t="n"/>
    </row>
    <row r="1267" ht="15.75" customHeight="1" s="120">
      <c r="A1267" s="6" t="n">
        <v>2010</v>
      </c>
      <c r="B1267" s="6" t="inlineStr">
        <is>
          <t>AR</t>
        </is>
      </c>
      <c r="C1267" s="6" t="inlineStr">
        <is>
          <t>CH4</t>
        </is>
      </c>
      <c r="D1267" s="6" t="inlineStr">
        <is>
          <t>Cement and other carbonates</t>
        </is>
      </c>
      <c r="E1267" s="6" t="n">
        <v>0.0129014214352119</v>
      </c>
      <c r="F1267" s="6" t="n"/>
      <c r="G1267" s="6" t="n"/>
      <c r="H1267" s="6" t="n"/>
      <c r="I1267" s="6" t="n"/>
    </row>
    <row r="1268" ht="15.75" customHeight="1" s="120">
      <c r="A1268" s="6" t="n">
        <v>2010</v>
      </c>
      <c r="B1268" s="6" t="inlineStr">
        <is>
          <t>AZ</t>
        </is>
      </c>
      <c r="C1268" s="6" t="inlineStr">
        <is>
          <t>CH4</t>
        </is>
      </c>
      <c r="D1268" s="6" t="inlineStr">
        <is>
          <t>Cement and other carbonates</t>
        </is>
      </c>
      <c r="E1268" s="6" t="n">
        <v>0.0186011461600014</v>
      </c>
      <c r="F1268" s="6" t="n"/>
      <c r="G1268" s="6" t="n"/>
      <c r="H1268" s="6" t="n"/>
      <c r="I1268" s="6" t="n"/>
    </row>
    <row r="1269" ht="15.75" customHeight="1" s="120">
      <c r="A1269" s="6" t="n">
        <v>2010</v>
      </c>
      <c r="B1269" s="6" t="inlineStr">
        <is>
          <t>CA</t>
        </is>
      </c>
      <c r="C1269" s="6" t="inlineStr">
        <is>
          <t>CH4</t>
        </is>
      </c>
      <c r="D1269" s="6" t="inlineStr">
        <is>
          <t>Cement and other carbonates</t>
        </is>
      </c>
      <c r="E1269" s="6" t="n">
        <v>0.0597733058144443</v>
      </c>
      <c r="F1269" s="6" t="n"/>
      <c r="G1269" s="6" t="n"/>
      <c r="H1269" s="6" t="n"/>
      <c r="I1269" s="6" t="n"/>
    </row>
    <row r="1270" ht="15.75" customHeight="1" s="120">
      <c r="A1270" s="6" t="n">
        <v>2010</v>
      </c>
      <c r="B1270" s="6" t="inlineStr">
        <is>
          <t>CO</t>
        </is>
      </c>
      <c r="C1270" s="6" t="inlineStr">
        <is>
          <t>CH4</t>
        </is>
      </c>
      <c r="D1270" s="6" t="inlineStr">
        <is>
          <t>Cement and other carbonates</t>
        </is>
      </c>
      <c r="E1270" s="6" t="n">
        <v>0.0202403673098386</v>
      </c>
      <c r="F1270" s="6" t="n"/>
      <c r="G1270" s="6" t="n"/>
      <c r="H1270" s="6" t="n"/>
      <c r="I1270" s="6" t="n"/>
    </row>
    <row r="1271" ht="15.75" customHeight="1" s="120">
      <c r="A1271" s="6" t="n">
        <v>2010</v>
      </c>
      <c r="B1271" s="6" t="inlineStr">
        <is>
          <t>FL</t>
        </is>
      </c>
      <c r="C1271" s="6" t="inlineStr">
        <is>
          <t>CH4</t>
        </is>
      </c>
      <c r="D1271" s="6" t="inlineStr">
        <is>
          <t>Cement and other carbonates</t>
        </is>
      </c>
      <c r="E1271" s="6" t="n">
        <v>0.0314067521409574</v>
      </c>
      <c r="F1271" s="6" t="n"/>
      <c r="G1271" s="6" t="n"/>
      <c r="H1271" s="6" t="n"/>
      <c r="I1271" s="6" t="n"/>
    </row>
    <row r="1272" ht="15.75" customHeight="1" s="120">
      <c r="A1272" s="6" t="n">
        <v>2010</v>
      </c>
      <c r="B1272" s="6" t="inlineStr">
        <is>
          <t>GA</t>
        </is>
      </c>
      <c r="C1272" s="6" t="inlineStr">
        <is>
          <t>CH4</t>
        </is>
      </c>
      <c r="D1272" s="6" t="inlineStr">
        <is>
          <t>Cement and other carbonates</t>
        </is>
      </c>
      <c r="E1272" s="6" t="n">
        <v>0.0100269578075352</v>
      </c>
      <c r="F1272" s="6" t="n"/>
      <c r="G1272" s="6" t="n"/>
      <c r="H1272" s="6" t="n"/>
      <c r="I1272" s="6" t="n"/>
    </row>
    <row r="1273" ht="15.75" customHeight="1" s="120">
      <c r="A1273" s="6" t="n">
        <v>2010</v>
      </c>
      <c r="B1273" s="6" t="inlineStr">
        <is>
          <t>IA</t>
        </is>
      </c>
      <c r="C1273" s="6" t="inlineStr">
        <is>
          <t>CH4</t>
        </is>
      </c>
      <c r="D1273" s="6" t="inlineStr">
        <is>
          <t>Cement and other carbonates</t>
        </is>
      </c>
      <c r="E1273" s="6" t="n">
        <v>0.008121007149904569</v>
      </c>
      <c r="F1273" s="6" t="n"/>
      <c r="G1273" s="6" t="n"/>
      <c r="H1273" s="6" t="n"/>
      <c r="I1273" s="6" t="n"/>
    </row>
    <row r="1274" ht="15.75" customHeight="1" s="120">
      <c r="A1274" s="6" t="n">
        <v>2010</v>
      </c>
      <c r="B1274" s="6" t="inlineStr">
        <is>
          <t>ID</t>
        </is>
      </c>
      <c r="C1274" s="6" t="inlineStr">
        <is>
          <t>CH4</t>
        </is>
      </c>
      <c r="D1274" s="6" t="inlineStr">
        <is>
          <t>Cement and other carbonates</t>
        </is>
      </c>
      <c r="E1274" s="54" t="n">
        <v>2.58960687178079e-06</v>
      </c>
      <c r="F1274" s="6" t="n"/>
      <c r="G1274" s="6" t="n"/>
      <c r="H1274" s="6" t="n"/>
      <c r="I1274" s="6" t="n"/>
    </row>
    <row r="1275" ht="15.75" customHeight="1" s="120">
      <c r="A1275" s="6" t="n">
        <v>2010</v>
      </c>
      <c r="B1275" s="6" t="inlineStr">
        <is>
          <t>IL</t>
        </is>
      </c>
      <c r="C1275" s="6" t="inlineStr">
        <is>
          <t>CH4</t>
        </is>
      </c>
      <c r="D1275" s="6" t="inlineStr">
        <is>
          <t>Cement and other carbonates</t>
        </is>
      </c>
      <c r="E1275" s="6" t="n">
        <v>0.0198493366721997</v>
      </c>
      <c r="F1275" s="6" t="n"/>
      <c r="G1275" s="6" t="n"/>
      <c r="H1275" s="6" t="n"/>
      <c r="I1275" s="6" t="n"/>
    </row>
    <row r="1276" ht="15.75" customHeight="1" s="120">
      <c r="A1276" s="6" t="n">
        <v>2010</v>
      </c>
      <c r="B1276" s="6" t="inlineStr">
        <is>
          <t>IN</t>
        </is>
      </c>
      <c r="C1276" s="6" t="inlineStr">
        <is>
          <t>CH4</t>
        </is>
      </c>
      <c r="D1276" s="6" t="inlineStr">
        <is>
          <t>Cement and other carbonates</t>
        </is>
      </c>
      <c r="E1276" s="6" t="n">
        <v>0.0382070597862538</v>
      </c>
      <c r="F1276" s="6" t="n"/>
      <c r="G1276" s="6" t="n"/>
      <c r="H1276" s="6" t="n"/>
      <c r="I1276" s="6" t="n"/>
    </row>
    <row r="1277" ht="15.75" customHeight="1" s="120">
      <c r="A1277" s="6" t="n">
        <v>2010</v>
      </c>
      <c r="B1277" s="6" t="inlineStr">
        <is>
          <t>KS</t>
        </is>
      </c>
      <c r="C1277" s="6" t="inlineStr">
        <is>
          <t>CH4</t>
        </is>
      </c>
      <c r="D1277" s="6" t="inlineStr">
        <is>
          <t>Cement and other carbonates</t>
        </is>
      </c>
      <c r="E1277" s="6" t="n">
        <v>0.011163795224247</v>
      </c>
      <c r="F1277" s="6" t="n"/>
      <c r="G1277" s="6" t="n"/>
      <c r="H1277" s="6" t="n"/>
      <c r="I1277" s="6" t="n"/>
    </row>
    <row r="1278" ht="15.75" customHeight="1" s="120">
      <c r="A1278" s="6" t="n">
        <v>2010</v>
      </c>
      <c r="B1278" s="6" t="inlineStr">
        <is>
          <t>KY</t>
        </is>
      </c>
      <c r="C1278" s="6" t="inlineStr">
        <is>
          <t>CH4</t>
        </is>
      </c>
      <c r="D1278" s="6" t="inlineStr">
        <is>
          <t>Cement and other carbonates</t>
        </is>
      </c>
      <c r="E1278" s="6" t="n">
        <v>0.0493061148387063</v>
      </c>
      <c r="F1278" s="6" t="n"/>
      <c r="G1278" s="6" t="n"/>
      <c r="H1278" s="6" t="n"/>
      <c r="I1278" s="6" t="n"/>
    </row>
    <row r="1279" ht="15.75" customHeight="1" s="120">
      <c r="A1279" s="6" t="n">
        <v>2010</v>
      </c>
      <c r="B1279" s="6" t="inlineStr">
        <is>
          <t>MA</t>
        </is>
      </c>
      <c r="C1279" s="6" t="inlineStr">
        <is>
          <t>CH4</t>
        </is>
      </c>
      <c r="D1279" s="6" t="inlineStr">
        <is>
          <t>Cement and other carbonates</t>
        </is>
      </c>
      <c r="E1279" s="6" t="n">
        <v>0.000559355084304651</v>
      </c>
      <c r="F1279" s="6" t="n"/>
      <c r="G1279" s="6" t="n"/>
      <c r="H1279" s="6" t="n"/>
      <c r="I1279" s="6" t="n"/>
    </row>
    <row r="1280" ht="15.75" customHeight="1" s="120">
      <c r="A1280" s="6" t="n">
        <v>2010</v>
      </c>
      <c r="B1280" s="6" t="inlineStr">
        <is>
          <t>MD</t>
        </is>
      </c>
      <c r="C1280" s="6" t="inlineStr">
        <is>
          <t>CH4</t>
        </is>
      </c>
      <c r="D1280" s="6" t="inlineStr">
        <is>
          <t>Cement and other carbonates</t>
        </is>
      </c>
      <c r="E1280" s="6" t="n">
        <v>0.0221489075743411</v>
      </c>
      <c r="F1280" s="6" t="n"/>
      <c r="G1280" s="6" t="n"/>
      <c r="H1280" s="6" t="n"/>
      <c r="I1280" s="6" t="n"/>
    </row>
    <row r="1281" ht="15.75" customHeight="1" s="120">
      <c r="A1281" s="6" t="n">
        <v>2010</v>
      </c>
      <c r="B1281" s="6" t="inlineStr">
        <is>
          <t>ME</t>
        </is>
      </c>
      <c r="C1281" s="6" t="inlineStr">
        <is>
          <t>CH4</t>
        </is>
      </c>
      <c r="D1281" s="6" t="inlineStr">
        <is>
          <t>Cement and other carbonates</t>
        </is>
      </c>
      <c r="E1281" s="6" t="n">
        <v>0.00345971478069914</v>
      </c>
      <c r="F1281" s="6" t="n"/>
      <c r="G1281" s="6" t="n"/>
      <c r="H1281" s="6" t="n"/>
      <c r="I1281" s="6" t="n"/>
    </row>
    <row r="1282" ht="15.75" customHeight="1" s="120">
      <c r="A1282" s="6" t="n">
        <v>2010</v>
      </c>
      <c r="B1282" s="6" t="inlineStr">
        <is>
          <t>MI</t>
        </is>
      </c>
      <c r="C1282" s="6" t="inlineStr">
        <is>
          <t>CH4</t>
        </is>
      </c>
      <c r="D1282" s="6" t="inlineStr">
        <is>
          <t>Cement and other carbonates</t>
        </is>
      </c>
      <c r="E1282" s="6" t="n">
        <v>0.0429589883959716</v>
      </c>
      <c r="F1282" s="6" t="n"/>
      <c r="G1282" s="6" t="n"/>
      <c r="H1282" s="6" t="n"/>
      <c r="I1282" s="6" t="n"/>
    </row>
    <row r="1283" ht="15.75" customHeight="1" s="120">
      <c r="A1283" s="6" t="n">
        <v>2010</v>
      </c>
      <c r="B1283" s="6" t="inlineStr">
        <is>
          <t>MO</t>
        </is>
      </c>
      <c r="C1283" s="6" t="inlineStr">
        <is>
          <t>CH4</t>
        </is>
      </c>
      <c r="D1283" s="6" t="inlineStr">
        <is>
          <t>Cement and other carbonates</t>
        </is>
      </c>
      <c r="E1283" s="6" t="n">
        <v>0.0797339955821306</v>
      </c>
      <c r="F1283" s="6" t="n"/>
      <c r="G1283" s="6" t="n"/>
      <c r="H1283" s="6" t="n"/>
      <c r="I1283" s="6" t="n"/>
    </row>
    <row r="1284" ht="15.75" customHeight="1" s="120">
      <c r="A1284" s="6" t="n">
        <v>2010</v>
      </c>
      <c r="B1284" s="6" t="inlineStr">
        <is>
          <t>MT</t>
        </is>
      </c>
      <c r="C1284" s="6" t="inlineStr">
        <is>
          <t>CH4</t>
        </is>
      </c>
      <c r="D1284" s="6" t="inlineStr">
        <is>
          <t>Cement and other carbonates</t>
        </is>
      </c>
      <c r="E1284" s="6" t="n">
        <v>0.009667002452357701</v>
      </c>
      <c r="F1284" s="6" t="n"/>
      <c r="G1284" s="6" t="n"/>
      <c r="H1284" s="6" t="n"/>
      <c r="I1284" s="6" t="n"/>
    </row>
    <row r="1285" ht="15.75" customHeight="1" s="120">
      <c r="A1285" s="6" t="n">
        <v>2010</v>
      </c>
      <c r="B1285" s="6" t="inlineStr">
        <is>
          <t>NC</t>
        </is>
      </c>
      <c r="C1285" s="6" t="inlineStr">
        <is>
          <t>CH4</t>
        </is>
      </c>
      <c r="D1285" s="6" t="inlineStr">
        <is>
          <t>Cement and other carbonates</t>
        </is>
      </c>
      <c r="E1285" s="6" t="n">
        <v>0.000251191866562737</v>
      </c>
      <c r="F1285" s="6" t="n"/>
      <c r="G1285" s="6" t="n"/>
      <c r="H1285" s="6" t="n"/>
      <c r="I1285" s="6" t="n"/>
    </row>
    <row r="1286" ht="15.75" customHeight="1" s="120">
      <c r="A1286" s="6" t="n">
        <v>2010</v>
      </c>
      <c r="B1286" s="6" t="inlineStr">
        <is>
          <t>NE</t>
        </is>
      </c>
      <c r="C1286" s="6" t="inlineStr">
        <is>
          <t>CH4</t>
        </is>
      </c>
      <c r="D1286" s="6" t="inlineStr">
        <is>
          <t>Cement and other carbonates</t>
        </is>
      </c>
      <c r="E1286" s="6" t="n">
        <v>0.00632899919463226</v>
      </c>
      <c r="F1286" s="6" t="n"/>
      <c r="G1286" s="6" t="n"/>
      <c r="H1286" s="6" t="n"/>
      <c r="I1286" s="6" t="n"/>
    </row>
    <row r="1287" ht="15.75" customHeight="1" s="120">
      <c r="A1287" s="6" t="n">
        <v>2010</v>
      </c>
      <c r="B1287" s="6" t="inlineStr">
        <is>
          <t>NH</t>
        </is>
      </c>
      <c r="C1287" s="6" t="inlineStr">
        <is>
          <t>CH4</t>
        </is>
      </c>
      <c r="D1287" s="6" t="inlineStr">
        <is>
          <t>Cement and other carbonates</t>
        </is>
      </c>
      <c r="E1287" s="6" t="n">
        <v>0.000302984003998353</v>
      </c>
      <c r="F1287" s="6" t="n"/>
      <c r="G1287" s="6" t="n"/>
      <c r="H1287" s="6" t="n"/>
      <c r="I1287" s="6" t="n"/>
    </row>
    <row r="1288" ht="15.75" customHeight="1" s="120">
      <c r="A1288" s="6" t="n">
        <v>2010</v>
      </c>
      <c r="B1288" s="6" t="inlineStr">
        <is>
          <t>NJ</t>
        </is>
      </c>
      <c r="C1288" s="6" t="inlineStr">
        <is>
          <t>CH4</t>
        </is>
      </c>
      <c r="D1288" s="6" t="inlineStr">
        <is>
          <t>Cement and other carbonates</t>
        </is>
      </c>
      <c r="E1288" s="6" t="n">
        <v>0.000183862087896436</v>
      </c>
      <c r="F1288" s="6" t="n"/>
      <c r="G1288" s="6" t="n"/>
      <c r="H1288" s="6" t="n"/>
      <c r="I1288" s="6" t="n"/>
    </row>
    <row r="1289" ht="15.75" customHeight="1" s="120">
      <c r="A1289" s="6" t="n">
        <v>2010</v>
      </c>
      <c r="B1289" s="6" t="inlineStr">
        <is>
          <t>NM</t>
        </is>
      </c>
      <c r="C1289" s="6" t="inlineStr">
        <is>
          <t>CH4</t>
        </is>
      </c>
      <c r="D1289" s="6" t="inlineStr">
        <is>
          <t>Cement and other carbonates</t>
        </is>
      </c>
      <c r="E1289" s="6" t="n">
        <v>0.00346230438757092</v>
      </c>
      <c r="F1289" s="6" t="n"/>
      <c r="G1289" s="6" t="n"/>
      <c r="H1289" s="6" t="n"/>
      <c r="I1289" s="6" t="n"/>
    </row>
    <row r="1290" ht="15.75" customHeight="1" s="120">
      <c r="A1290" s="6" t="n">
        <v>2010</v>
      </c>
      <c r="B1290" s="6" t="inlineStr">
        <is>
          <t>NV</t>
        </is>
      </c>
      <c r="C1290" s="6" t="inlineStr">
        <is>
          <t>CH4</t>
        </is>
      </c>
      <c r="D1290" s="6" t="inlineStr">
        <is>
          <t>Cement and other carbonates</t>
        </is>
      </c>
      <c r="E1290" s="6" t="n">
        <v>0.0222654398835712</v>
      </c>
      <c r="F1290" s="6" t="n"/>
      <c r="G1290" s="6" t="n"/>
      <c r="H1290" s="6" t="n"/>
      <c r="I1290" s="6" t="n"/>
    </row>
    <row r="1291" ht="15.75" customHeight="1" s="120">
      <c r="A1291" s="6" t="n">
        <v>2010</v>
      </c>
      <c r="B1291" s="6" t="inlineStr">
        <is>
          <t>NY</t>
        </is>
      </c>
      <c r="C1291" s="6" t="inlineStr">
        <is>
          <t>CH4</t>
        </is>
      </c>
      <c r="D1291" s="6" t="inlineStr">
        <is>
          <t>Cement and other carbonates</t>
        </is>
      </c>
      <c r="E1291" s="6" t="n">
        <v>0.023213235998643</v>
      </c>
      <c r="F1291" s="6" t="n"/>
      <c r="G1291" s="6" t="n"/>
      <c r="H1291" s="6" t="n"/>
      <c r="I1291" s="6" t="n"/>
    </row>
    <row r="1292" ht="15.75" customHeight="1" s="120">
      <c r="A1292" s="6" t="n">
        <v>2010</v>
      </c>
      <c r="B1292" s="6" t="inlineStr">
        <is>
          <t>OH</t>
        </is>
      </c>
      <c r="C1292" s="6" t="inlineStr">
        <is>
          <t>CH4</t>
        </is>
      </c>
      <c r="D1292" s="6" t="inlineStr">
        <is>
          <t>Cement and other carbonates</t>
        </is>
      </c>
      <c r="E1292" s="6" t="n">
        <v>0.0434536033084817</v>
      </c>
      <c r="F1292" s="6" t="n"/>
      <c r="G1292" s="6" t="n"/>
      <c r="H1292" s="6" t="n"/>
      <c r="I1292" s="6" t="n"/>
    </row>
    <row r="1293" ht="15.75" customHeight="1" s="120">
      <c r="A1293" s="6" t="n">
        <v>2010</v>
      </c>
      <c r="B1293" s="6" t="inlineStr">
        <is>
          <t>OK</t>
        </is>
      </c>
      <c r="C1293" s="6" t="inlineStr">
        <is>
          <t>CH4</t>
        </is>
      </c>
      <c r="D1293" s="6" t="inlineStr">
        <is>
          <t>Cement and other carbonates</t>
        </is>
      </c>
      <c r="E1293" s="6" t="n">
        <v>0.0231433166131049</v>
      </c>
      <c r="F1293" s="6" t="n"/>
      <c r="G1293" s="6" t="n"/>
      <c r="H1293" s="6" t="n"/>
      <c r="I1293" s="6" t="n"/>
    </row>
    <row r="1294" ht="15.75" customHeight="1" s="120">
      <c r="A1294" s="6" t="n">
        <v>2010</v>
      </c>
      <c r="B1294" s="6" t="inlineStr">
        <is>
          <t>OR</t>
        </is>
      </c>
      <c r="C1294" s="6" t="inlineStr">
        <is>
          <t>CH4</t>
        </is>
      </c>
      <c r="D1294" s="6" t="inlineStr">
        <is>
          <t>Cement and other carbonates</t>
        </is>
      </c>
      <c r="E1294" s="6" t="n">
        <v>0.00631864076714513</v>
      </c>
      <c r="F1294" s="6" t="n"/>
      <c r="G1294" s="6" t="n"/>
      <c r="H1294" s="6" t="n"/>
      <c r="I1294" s="6" t="n"/>
    </row>
    <row r="1295" ht="15.75" customHeight="1" s="120">
      <c r="A1295" s="6" t="n">
        <v>2010</v>
      </c>
      <c r="B1295" s="6" t="inlineStr">
        <is>
          <t>PA</t>
        </is>
      </c>
      <c r="C1295" s="6" t="inlineStr">
        <is>
          <t>CH4</t>
        </is>
      </c>
      <c r="D1295" s="6" t="inlineStr">
        <is>
          <t>Cement and other carbonates</t>
        </is>
      </c>
      <c r="E1295" s="6" t="n">
        <v>0.0473535512573836</v>
      </c>
      <c r="F1295" s="6" t="n"/>
      <c r="G1295" s="6" t="n"/>
      <c r="H1295" s="6" t="n"/>
      <c r="I1295" s="6" t="n"/>
    </row>
    <row r="1296" ht="15.75" customHeight="1" s="120">
      <c r="A1296" s="6" t="n">
        <v>2010</v>
      </c>
      <c r="B1296" s="6" t="inlineStr">
        <is>
          <t>PR</t>
        </is>
      </c>
      <c r="C1296" s="6" t="inlineStr">
        <is>
          <t>CH4</t>
        </is>
      </c>
      <c r="D1296" s="6" t="inlineStr">
        <is>
          <t>Cement and other carbonates</t>
        </is>
      </c>
      <c r="E1296" s="6" t="n">
        <v>0.00482184799525584</v>
      </c>
      <c r="F1296" s="6" t="n"/>
      <c r="G1296" s="6" t="n"/>
      <c r="H1296" s="6" t="n"/>
      <c r="I1296" s="6" t="n"/>
    </row>
    <row r="1297" ht="15.75" customHeight="1" s="120">
      <c r="A1297" s="6" t="n">
        <v>2010</v>
      </c>
      <c r="B1297" s="6" t="inlineStr">
        <is>
          <t>SC</t>
        </is>
      </c>
      <c r="C1297" s="6" t="inlineStr">
        <is>
          <t>CH4</t>
        </is>
      </c>
      <c r="D1297" s="6" t="inlineStr">
        <is>
          <t>Cement and other carbonates</t>
        </is>
      </c>
      <c r="E1297" s="6" t="n">
        <v>0.0146468164667921</v>
      </c>
      <c r="F1297" s="6" t="n"/>
      <c r="G1297" s="6" t="n"/>
      <c r="H1297" s="6" t="n"/>
      <c r="I1297" s="6" t="n"/>
    </row>
    <row r="1298" ht="15.75" customHeight="1" s="120">
      <c r="A1298" s="6" t="n">
        <v>2010</v>
      </c>
      <c r="B1298" s="6" t="inlineStr">
        <is>
          <t>SD</t>
        </is>
      </c>
      <c r="C1298" s="6" t="inlineStr">
        <is>
          <t>CH4</t>
        </is>
      </c>
      <c r="D1298" s="6" t="inlineStr">
        <is>
          <t>Cement and other carbonates</t>
        </is>
      </c>
      <c r="E1298" s="6" t="n">
        <v>0.00836443019585196</v>
      </c>
      <c r="F1298" s="6" t="n"/>
      <c r="G1298" s="6" t="n"/>
      <c r="H1298" s="6" t="n"/>
      <c r="I1298" s="6" t="n"/>
    </row>
    <row r="1299" ht="15.75" customHeight="1" s="120">
      <c r="A1299" s="6" t="n">
        <v>2010</v>
      </c>
      <c r="B1299" s="6" t="inlineStr">
        <is>
          <t>TN</t>
        </is>
      </c>
      <c r="C1299" s="6" t="inlineStr">
        <is>
          <t>CH4</t>
        </is>
      </c>
      <c r="D1299" s="6" t="inlineStr">
        <is>
          <t>Cement and other carbonates</t>
        </is>
      </c>
      <c r="E1299" s="6" t="n">
        <v>0.0135565919737724</v>
      </c>
      <c r="F1299" s="6" t="n"/>
      <c r="G1299" s="6" t="n"/>
      <c r="H1299" s="6" t="n"/>
      <c r="I1299" s="6" t="n"/>
    </row>
    <row r="1300" ht="15.75" customHeight="1" s="120">
      <c r="A1300" s="6" t="n">
        <v>2010</v>
      </c>
      <c r="B1300" s="6" t="inlineStr">
        <is>
          <t>TX</t>
        </is>
      </c>
      <c r="C1300" s="6" t="inlineStr">
        <is>
          <t>CH4</t>
        </is>
      </c>
      <c r="D1300" s="6" t="inlineStr">
        <is>
          <t>Cement and other carbonates</t>
        </is>
      </c>
      <c r="E1300" s="6" t="n">
        <v>0.179358761546409</v>
      </c>
      <c r="F1300" s="6" t="n"/>
      <c r="G1300" s="6" t="n"/>
      <c r="H1300" s="6" t="n"/>
      <c r="I1300" s="6" t="n"/>
    </row>
    <row r="1301" ht="15.75" customHeight="1" s="120">
      <c r="A1301" s="6" t="n">
        <v>2010</v>
      </c>
      <c r="B1301" s="6" t="inlineStr">
        <is>
          <t>UT</t>
        </is>
      </c>
      <c r="C1301" s="6" t="inlineStr">
        <is>
          <t>CH4</t>
        </is>
      </c>
      <c r="D1301" s="6" t="inlineStr">
        <is>
          <t>Cement and other carbonates</t>
        </is>
      </c>
      <c r="E1301" s="6" t="n">
        <v>0.0230992932962846</v>
      </c>
      <c r="F1301" s="6" t="n"/>
      <c r="G1301" s="6" t="n"/>
      <c r="H1301" s="6" t="n"/>
      <c r="I1301" s="6" t="n"/>
    </row>
    <row r="1302" ht="15.75" customHeight="1" s="120">
      <c r="A1302" s="6" t="n">
        <v>2010</v>
      </c>
      <c r="B1302" s="6" t="inlineStr">
        <is>
          <t>VA</t>
        </is>
      </c>
      <c r="C1302" s="6" t="inlineStr">
        <is>
          <t>CH4</t>
        </is>
      </c>
      <c r="D1302" s="6" t="inlineStr">
        <is>
          <t>Cement and other carbonates</t>
        </is>
      </c>
      <c r="E1302" s="6" t="n">
        <v>0.0182437804116957</v>
      </c>
      <c r="F1302" s="6" t="n"/>
      <c r="G1302" s="6" t="n"/>
      <c r="H1302" s="6" t="n"/>
      <c r="I1302" s="6" t="n"/>
    </row>
    <row r="1303" ht="15.75" customHeight="1" s="120">
      <c r="A1303" s="6" t="n">
        <v>2010</v>
      </c>
      <c r="B1303" s="6" t="inlineStr">
        <is>
          <t>WA</t>
        </is>
      </c>
      <c r="C1303" s="6" t="inlineStr">
        <is>
          <t>CH4</t>
        </is>
      </c>
      <c r="D1303" s="6" t="inlineStr">
        <is>
          <t>Cement and other carbonates</t>
        </is>
      </c>
      <c r="E1303" s="6" t="n">
        <v>0.009602262280563181</v>
      </c>
      <c r="F1303" s="6" t="n"/>
      <c r="G1303" s="6" t="n"/>
      <c r="H1303" s="6" t="n"/>
      <c r="I1303" s="6" t="n"/>
    </row>
    <row r="1304" ht="15.75" customHeight="1" s="120">
      <c r="A1304" s="6" t="n">
        <v>2010</v>
      </c>
      <c r="B1304" s="6" t="inlineStr">
        <is>
          <t>WI</t>
        </is>
      </c>
      <c r="C1304" s="6" t="inlineStr">
        <is>
          <t>CH4</t>
        </is>
      </c>
      <c r="D1304" s="6" t="inlineStr">
        <is>
          <t>Cement and other carbonates</t>
        </is>
      </c>
      <c r="E1304" s="6" t="n">
        <v>0.0151310729518151</v>
      </c>
      <c r="F1304" s="6" t="n"/>
      <c r="G1304" s="6" t="n"/>
      <c r="H1304" s="6" t="n"/>
      <c r="I1304" s="6" t="n"/>
    </row>
    <row r="1305" ht="15.75" customHeight="1" s="120">
      <c r="A1305" s="6" t="n">
        <v>2010</v>
      </c>
      <c r="B1305" s="6" t="inlineStr">
        <is>
          <t>WV</t>
        </is>
      </c>
      <c r="C1305" s="6" t="inlineStr">
        <is>
          <t>CH4</t>
        </is>
      </c>
      <c r="D1305" s="6" t="inlineStr">
        <is>
          <t>Cement and other carbonates</t>
        </is>
      </c>
      <c r="E1305" s="6" t="n">
        <v>0.0132717352178765</v>
      </c>
      <c r="F1305" s="6" t="n"/>
      <c r="G1305" s="6" t="n"/>
      <c r="H1305" s="6" t="n"/>
      <c r="I1305" s="6" t="n"/>
    </row>
    <row r="1306" ht="15.75" customHeight="1" s="120">
      <c r="A1306" s="6" t="n">
        <v>2010</v>
      </c>
      <c r="B1306" s="6" t="inlineStr">
        <is>
          <t>WY</t>
        </is>
      </c>
      <c r="C1306" s="6" t="inlineStr">
        <is>
          <t>CH4</t>
        </is>
      </c>
      <c r="D1306" s="6" t="inlineStr">
        <is>
          <t>Cement and other carbonates</t>
        </is>
      </c>
      <c r="E1306" s="6" t="n">
        <v>0.00207945431803997</v>
      </c>
      <c r="F1306" s="6" t="n"/>
      <c r="G1306" s="6" t="n"/>
      <c r="H1306" s="6" t="n"/>
      <c r="I1306" s="6" t="n"/>
    </row>
    <row r="1307" ht="15.75" customHeight="1" s="120">
      <c r="A1307" s="6" t="n">
        <v>2010</v>
      </c>
      <c r="B1307" s="6" t="inlineStr">
        <is>
          <t>AL</t>
        </is>
      </c>
      <c r="C1307" s="6" t="inlineStr">
        <is>
          <t>CH4</t>
        </is>
      </c>
      <c r="D1307" s="6" t="inlineStr">
        <is>
          <t>Chemicals</t>
        </is>
      </c>
      <c r="E1307" s="6" t="n">
        <v>0.0110947077751329</v>
      </c>
      <c r="F1307" s="6" t="n"/>
      <c r="G1307" s="6" t="n"/>
      <c r="H1307" s="6" t="n"/>
      <c r="I1307" s="6" t="n"/>
    </row>
    <row r="1308" ht="15.75" customHeight="1" s="120">
      <c r="A1308" s="6" t="n">
        <v>2010</v>
      </c>
      <c r="B1308" s="6" t="inlineStr">
        <is>
          <t>AR</t>
        </is>
      </c>
      <c r="C1308" s="6" t="inlineStr">
        <is>
          <t>CH4</t>
        </is>
      </c>
      <c r="D1308" s="6" t="inlineStr">
        <is>
          <t>Chemicals</t>
        </is>
      </c>
      <c r="E1308" s="6" t="n">
        <v>0.00284104491342853</v>
      </c>
      <c r="F1308" s="6" t="n"/>
      <c r="G1308" s="6" t="n"/>
      <c r="H1308" s="6" t="n"/>
      <c r="I1308" s="6" t="n"/>
    </row>
    <row r="1309" ht="15.75" customHeight="1" s="120">
      <c r="A1309" s="6" t="n">
        <v>2010</v>
      </c>
      <c r="B1309" s="6" t="inlineStr">
        <is>
          <t>AZ</t>
        </is>
      </c>
      <c r="C1309" s="6" t="inlineStr">
        <is>
          <t>CH4</t>
        </is>
      </c>
      <c r="D1309" s="6" t="inlineStr">
        <is>
          <t>Chemicals</t>
        </is>
      </c>
      <c r="E1309" s="54" t="n">
        <v>5.50533945488446e-05</v>
      </c>
      <c r="F1309" s="6" t="n"/>
      <c r="G1309" s="6" t="n"/>
      <c r="H1309" s="6" t="n"/>
      <c r="I1309" s="6" t="n"/>
    </row>
    <row r="1310" ht="15.75" customHeight="1" s="120">
      <c r="A1310" s="6" t="n">
        <v>2010</v>
      </c>
      <c r="B1310" s="6" t="inlineStr">
        <is>
          <t>CA</t>
        </is>
      </c>
      <c r="C1310" s="6" t="inlineStr">
        <is>
          <t>CH4</t>
        </is>
      </c>
      <c r="D1310" s="6" t="inlineStr">
        <is>
          <t>Chemicals</t>
        </is>
      </c>
      <c r="E1310" s="6" t="n">
        <v>0.000751913467653957</v>
      </c>
      <c r="F1310" s="6" t="n"/>
      <c r="G1310" s="6" t="n"/>
      <c r="H1310" s="6" t="n"/>
      <c r="I1310" s="6" t="n"/>
    </row>
    <row r="1311" ht="15.75" customHeight="1" s="120">
      <c r="A1311" s="6" t="n">
        <v>2010</v>
      </c>
      <c r="B1311" s="6" t="inlineStr">
        <is>
          <t>CO</t>
        </is>
      </c>
      <c r="C1311" s="6" t="inlineStr">
        <is>
          <t>CH4</t>
        </is>
      </c>
      <c r="D1311" s="6" t="inlineStr">
        <is>
          <t>Chemicals</t>
        </is>
      </c>
      <c r="E1311" s="6" t="n">
        <v>0.00045201734471683</v>
      </c>
      <c r="F1311" s="6" t="n"/>
      <c r="G1311" s="6" t="n"/>
      <c r="H1311" s="6" t="n"/>
      <c r="I1311" s="6" t="n"/>
    </row>
    <row r="1312" ht="15.75" customHeight="1" s="120">
      <c r="A1312" s="6" t="n">
        <v>2010</v>
      </c>
      <c r="B1312" s="6" t="inlineStr">
        <is>
          <t>DE</t>
        </is>
      </c>
      <c r="C1312" s="6" t="inlineStr">
        <is>
          <t>CH4</t>
        </is>
      </c>
      <c r="D1312" s="6" t="inlineStr">
        <is>
          <t>Chemicals</t>
        </is>
      </c>
      <c r="E1312" s="6" t="n">
        <v>0.000317281405426236</v>
      </c>
      <c r="F1312" s="6" t="n"/>
      <c r="G1312" s="6" t="n"/>
      <c r="H1312" s="6" t="n"/>
      <c r="I1312" s="6" t="n"/>
    </row>
    <row r="1313" ht="15.75" customHeight="1" s="120">
      <c r="A1313" s="6" t="n">
        <v>2010</v>
      </c>
      <c r="B1313" s="6" t="inlineStr">
        <is>
          <t>FL</t>
        </is>
      </c>
      <c r="C1313" s="6" t="inlineStr">
        <is>
          <t>CH4</t>
        </is>
      </c>
      <c r="D1313" s="6" t="inlineStr">
        <is>
          <t>Chemicals</t>
        </is>
      </c>
      <c r="E1313" s="6" t="n">
        <v>0.00300475632353431</v>
      </c>
      <c r="F1313" s="6" t="n"/>
      <c r="G1313" s="6" t="n"/>
      <c r="H1313" s="6" t="n"/>
      <c r="I1313" s="6" t="n"/>
    </row>
    <row r="1314" ht="15.75" customHeight="1" s="120">
      <c r="A1314" s="6" t="n">
        <v>2010</v>
      </c>
      <c r="B1314" s="6" t="inlineStr">
        <is>
          <t>GA</t>
        </is>
      </c>
      <c r="C1314" s="6" t="inlineStr">
        <is>
          <t>CH4</t>
        </is>
      </c>
      <c r="D1314" s="6" t="inlineStr">
        <is>
          <t>Chemicals</t>
        </is>
      </c>
      <c r="E1314" s="6" t="n">
        <v>0.00340606659432457</v>
      </c>
      <c r="F1314" s="6" t="n"/>
      <c r="G1314" s="6" t="n"/>
      <c r="H1314" s="6" t="n"/>
      <c r="I1314" s="6" t="n"/>
    </row>
    <row r="1315" ht="15.75" customHeight="1" s="120">
      <c r="A1315" s="6" t="n">
        <v>2010</v>
      </c>
      <c r="B1315" s="6" t="inlineStr">
        <is>
          <t>IA</t>
        </is>
      </c>
      <c r="C1315" s="6" t="inlineStr">
        <is>
          <t>CH4</t>
        </is>
      </c>
      <c r="D1315" s="6" t="inlineStr">
        <is>
          <t>Chemicals</t>
        </is>
      </c>
      <c r="E1315" s="6" t="n">
        <v>0.0242684055812551</v>
      </c>
      <c r="F1315" s="6" t="n"/>
      <c r="G1315" s="6" t="n"/>
      <c r="H1315" s="6" t="n"/>
      <c r="I1315" s="6" t="n"/>
    </row>
    <row r="1316" ht="15.75" customHeight="1" s="120">
      <c r="A1316" s="6" t="n">
        <v>2010</v>
      </c>
      <c r="B1316" s="6" t="inlineStr">
        <is>
          <t>ID</t>
        </is>
      </c>
      <c r="C1316" s="6" t="inlineStr">
        <is>
          <t>CH4</t>
        </is>
      </c>
      <c r="D1316" s="6" t="inlineStr">
        <is>
          <t>Chemicals</t>
        </is>
      </c>
      <c r="E1316" s="6" t="n">
        <v>0.00402614166976945</v>
      </c>
      <c r="F1316" s="6" t="n"/>
      <c r="G1316" s="6" t="n"/>
      <c r="H1316" s="6" t="n"/>
      <c r="I1316" s="6" t="n"/>
    </row>
    <row r="1317" ht="15.75" customHeight="1" s="120">
      <c r="A1317" s="6" t="n">
        <v>2010</v>
      </c>
      <c r="B1317" s="6" t="inlineStr">
        <is>
          <t>IL</t>
        </is>
      </c>
      <c r="C1317" s="6" t="inlineStr">
        <is>
          <t>CH4</t>
        </is>
      </c>
      <c r="D1317" s="6" t="inlineStr">
        <is>
          <t>Chemicals</t>
        </is>
      </c>
      <c r="E1317" s="6" t="n">
        <v>0.0391284757888209</v>
      </c>
      <c r="F1317" s="6" t="n"/>
      <c r="G1317" s="6" t="n"/>
      <c r="H1317" s="6" t="n"/>
      <c r="I1317" s="6" t="n"/>
    </row>
    <row r="1318" ht="15.75" customHeight="1" s="120">
      <c r="A1318" s="6" t="n">
        <v>2010</v>
      </c>
      <c r="B1318" s="6" t="inlineStr">
        <is>
          <t>IN</t>
        </is>
      </c>
      <c r="C1318" s="6" t="inlineStr">
        <is>
          <t>CH4</t>
        </is>
      </c>
      <c r="D1318" s="6" t="inlineStr">
        <is>
          <t>Chemicals</t>
        </is>
      </c>
      <c r="E1318" s="6" t="n">
        <v>0.0173316778681007</v>
      </c>
      <c r="F1318" s="6" t="n"/>
      <c r="G1318" s="6" t="n"/>
      <c r="H1318" s="6" t="n"/>
      <c r="I1318" s="6" t="n"/>
    </row>
    <row r="1319" ht="15.75" customHeight="1" s="120">
      <c r="A1319" s="6" t="n">
        <v>2010</v>
      </c>
      <c r="B1319" s="6" t="inlineStr">
        <is>
          <t>KS</t>
        </is>
      </c>
      <c r="C1319" s="6" t="inlineStr">
        <is>
          <t>CH4</t>
        </is>
      </c>
      <c r="D1319" s="6" t="inlineStr">
        <is>
          <t>Chemicals</t>
        </is>
      </c>
      <c r="E1319" s="6" t="n">
        <v>0.00231948643875527</v>
      </c>
      <c r="F1319" s="6" t="n"/>
      <c r="G1319" s="6" t="n"/>
      <c r="H1319" s="6" t="n"/>
      <c r="I1319" s="6" t="n"/>
    </row>
    <row r="1320" ht="15.75" customHeight="1" s="120">
      <c r="A1320" s="6" t="n">
        <v>2010</v>
      </c>
      <c r="B1320" s="6" t="inlineStr">
        <is>
          <t>KY</t>
        </is>
      </c>
      <c r="C1320" s="6" t="inlineStr">
        <is>
          <t>CH4</t>
        </is>
      </c>
      <c r="D1320" s="6" t="inlineStr">
        <is>
          <t>Chemicals</t>
        </is>
      </c>
      <c r="E1320" s="6" t="n">
        <v>0.0186022522633464</v>
      </c>
      <c r="F1320" s="6" t="n"/>
      <c r="G1320" s="6" t="n"/>
      <c r="H1320" s="6" t="n"/>
      <c r="I1320" s="6" t="n"/>
    </row>
    <row r="1321" ht="15.75" customHeight="1" s="120">
      <c r="A1321" s="6" t="n">
        <v>2010</v>
      </c>
      <c r="B1321" s="6" t="inlineStr">
        <is>
          <t>LA</t>
        </is>
      </c>
      <c r="C1321" s="6" t="inlineStr">
        <is>
          <t>CH4</t>
        </is>
      </c>
      <c r="D1321" s="6" t="inlineStr">
        <is>
          <t>Chemicals</t>
        </is>
      </c>
      <c r="E1321" s="6" t="n">
        <v>0.203887349164564</v>
      </c>
      <c r="F1321" s="6" t="n"/>
      <c r="G1321" s="6" t="n"/>
      <c r="H1321" s="6" t="n"/>
      <c r="I1321" s="6" t="n"/>
    </row>
    <row r="1322" ht="15.75" customHeight="1" s="120">
      <c r="A1322" s="6" t="n">
        <v>2010</v>
      </c>
      <c r="B1322" s="6" t="inlineStr">
        <is>
          <t>MA</t>
        </is>
      </c>
      <c r="C1322" s="6" t="inlineStr">
        <is>
          <t>CH4</t>
        </is>
      </c>
      <c r="D1322" s="6" t="inlineStr">
        <is>
          <t>Chemicals</t>
        </is>
      </c>
      <c r="E1322" s="6" t="n">
        <v>0.00239772020995626</v>
      </c>
      <c r="F1322" s="6" t="n"/>
      <c r="G1322" s="6" t="n"/>
      <c r="H1322" s="6" t="n"/>
      <c r="I1322" s="6" t="n"/>
    </row>
    <row r="1323" ht="15.75" customHeight="1" s="120">
      <c r="A1323" s="6" t="n">
        <v>2010</v>
      </c>
      <c r="B1323" s="6" t="inlineStr">
        <is>
          <t>MD</t>
        </is>
      </c>
      <c r="C1323" s="6" t="inlineStr">
        <is>
          <t>CH4</t>
        </is>
      </c>
      <c r="D1323" s="6" t="inlineStr">
        <is>
          <t>Chemicals</t>
        </is>
      </c>
      <c r="E1323" s="6" t="n">
        <v>0.000276715746284982</v>
      </c>
      <c r="F1323" s="6" t="n"/>
      <c r="G1323" s="6" t="n"/>
      <c r="H1323" s="6" t="n"/>
      <c r="I1323" s="6" t="n"/>
    </row>
    <row r="1324" ht="15.75" customHeight="1" s="120">
      <c r="A1324" s="6" t="n">
        <v>2010</v>
      </c>
      <c r="B1324" s="6" t="inlineStr">
        <is>
          <t>MI</t>
        </is>
      </c>
      <c r="C1324" s="6" t="inlineStr">
        <is>
          <t>CH4</t>
        </is>
      </c>
      <c r="D1324" s="6" t="inlineStr">
        <is>
          <t>Chemicals</t>
        </is>
      </c>
      <c r="E1324" s="6" t="n">
        <v>0.00300041000291203</v>
      </c>
      <c r="F1324" s="6" t="n"/>
      <c r="G1324" s="6" t="n"/>
      <c r="H1324" s="6" t="n"/>
      <c r="I1324" s="6" t="n"/>
    </row>
    <row r="1325" ht="15.75" customHeight="1" s="120">
      <c r="A1325" s="6" t="n">
        <v>2010</v>
      </c>
      <c r="B1325" s="6" t="inlineStr">
        <is>
          <t>MN</t>
        </is>
      </c>
      <c r="C1325" s="6" t="inlineStr">
        <is>
          <t>CH4</t>
        </is>
      </c>
      <c r="D1325" s="6" t="inlineStr">
        <is>
          <t>Chemicals</t>
        </is>
      </c>
      <c r="E1325" s="6" t="n">
        <v>0.00739164260495277</v>
      </c>
      <c r="F1325" s="6" t="n"/>
      <c r="G1325" s="6" t="n"/>
      <c r="H1325" s="6" t="n"/>
      <c r="I1325" s="6" t="n"/>
    </row>
    <row r="1326" ht="15.75" customHeight="1" s="120">
      <c r="A1326" s="6" t="n">
        <v>2010</v>
      </c>
      <c r="B1326" s="6" t="inlineStr">
        <is>
          <t>MO</t>
        </is>
      </c>
      <c r="C1326" s="6" t="inlineStr">
        <is>
          <t>CH4</t>
        </is>
      </c>
      <c r="D1326" s="6" t="inlineStr">
        <is>
          <t>Chemicals</t>
        </is>
      </c>
      <c r="E1326" s="6" t="n">
        <v>0.00709899034971944</v>
      </c>
      <c r="F1326" s="6" t="n"/>
      <c r="G1326" s="6" t="n"/>
      <c r="H1326" s="6" t="n"/>
      <c r="I1326" s="6" t="n"/>
    </row>
    <row r="1327" ht="15.75" customHeight="1" s="120">
      <c r="A1327" s="6" t="n">
        <v>2010</v>
      </c>
      <c r="B1327" s="6" t="inlineStr">
        <is>
          <t>MS</t>
        </is>
      </c>
      <c r="C1327" s="6" t="inlineStr">
        <is>
          <t>CH4</t>
        </is>
      </c>
      <c r="D1327" s="6" t="inlineStr">
        <is>
          <t>Chemicals</t>
        </is>
      </c>
      <c r="E1327" s="6" t="n">
        <v>0.00751189080883578</v>
      </c>
      <c r="F1327" s="6" t="n"/>
      <c r="G1327" s="6" t="n"/>
      <c r="H1327" s="6" t="n"/>
      <c r="I1327" s="6" t="n"/>
    </row>
    <row r="1328" ht="15.75" customHeight="1" s="120">
      <c r="A1328" s="6" t="n">
        <v>2010</v>
      </c>
      <c r="B1328" s="6" t="inlineStr">
        <is>
          <t>NC</t>
        </is>
      </c>
      <c r="C1328" s="6" t="inlineStr">
        <is>
          <t>CH4</t>
        </is>
      </c>
      <c r="D1328" s="6" t="inlineStr">
        <is>
          <t>Chemicals</t>
        </is>
      </c>
      <c r="E1328" s="6" t="n">
        <v>0.007976947115419439</v>
      </c>
      <c r="F1328" s="6" t="n"/>
      <c r="G1328" s="6" t="n"/>
      <c r="H1328" s="6" t="n"/>
      <c r="I1328" s="6" t="n"/>
    </row>
    <row r="1329" ht="15.75" customHeight="1" s="120">
      <c r="A1329" s="6" t="n">
        <v>2010</v>
      </c>
      <c r="B1329" s="6" t="inlineStr">
        <is>
          <t>ND</t>
        </is>
      </c>
      <c r="C1329" s="6" t="inlineStr">
        <is>
          <t>CH4</t>
        </is>
      </c>
      <c r="D1329" s="6" t="inlineStr">
        <is>
          <t>Chemicals</t>
        </is>
      </c>
      <c r="E1329" s="6" t="n">
        <v>0.00427822826586153</v>
      </c>
      <c r="F1329" s="6" t="n"/>
      <c r="G1329" s="6" t="n"/>
      <c r="H1329" s="6" t="n"/>
      <c r="I1329" s="6" t="n"/>
    </row>
    <row r="1330" ht="15.75" customHeight="1" s="120">
      <c r="A1330" s="6" t="n">
        <v>2010</v>
      </c>
      <c r="B1330" s="6" t="inlineStr">
        <is>
          <t>NE</t>
        </is>
      </c>
      <c r="C1330" s="6" t="inlineStr">
        <is>
          <t>CH4</t>
        </is>
      </c>
      <c r="D1330" s="6" t="inlineStr">
        <is>
          <t>Chemicals</t>
        </is>
      </c>
      <c r="E1330" s="6" t="n">
        <v>0.00655425149839403</v>
      </c>
      <c r="F1330" s="6" t="n"/>
      <c r="G1330" s="6" t="n"/>
      <c r="H1330" s="6" t="n"/>
      <c r="I1330" s="6" t="n"/>
    </row>
    <row r="1331" ht="15.75" customHeight="1" s="120">
      <c r="A1331" s="6" t="n">
        <v>2010</v>
      </c>
      <c r="B1331" s="6" t="inlineStr">
        <is>
          <t>NJ</t>
        </is>
      </c>
      <c r="C1331" s="6" t="inlineStr">
        <is>
          <t>CH4</t>
        </is>
      </c>
      <c r="D1331" s="6" t="inlineStr">
        <is>
          <t>Chemicals</t>
        </is>
      </c>
      <c r="E1331" s="6" t="n">
        <v>0.00010865801555693</v>
      </c>
      <c r="F1331" s="6" t="n"/>
      <c r="G1331" s="6" t="n"/>
      <c r="H1331" s="6" t="n"/>
      <c r="I1331" s="6" t="n"/>
    </row>
    <row r="1332" ht="15.75" customHeight="1" s="120">
      <c r="A1332" s="6" t="n">
        <v>2010</v>
      </c>
      <c r="B1332" s="6" t="inlineStr">
        <is>
          <t>NM</t>
        </is>
      </c>
      <c r="C1332" s="6" t="inlineStr">
        <is>
          <t>CH4</t>
        </is>
      </c>
      <c r="D1332" s="6" t="inlineStr">
        <is>
          <t>Chemicals</t>
        </is>
      </c>
      <c r="E1332" s="6" t="n">
        <v>0.000128940845127557</v>
      </c>
      <c r="F1332" s="6" t="n"/>
      <c r="G1332" s="6" t="n"/>
      <c r="H1332" s="6" t="n"/>
      <c r="I1332" s="6" t="n"/>
    </row>
    <row r="1333" ht="15.75" customHeight="1" s="120">
      <c r="A1333" s="6" t="n">
        <v>2010</v>
      </c>
      <c r="B1333" s="6" t="inlineStr">
        <is>
          <t>NV</t>
        </is>
      </c>
      <c r="C1333" s="6" t="inlineStr">
        <is>
          <t>CH4</t>
        </is>
      </c>
      <c r="D1333" s="6" t="inlineStr">
        <is>
          <t>Chemicals</t>
        </is>
      </c>
      <c r="E1333" s="54" t="n">
        <v>8.69264124455442e-05</v>
      </c>
      <c r="F1333" s="6" t="n"/>
      <c r="G1333" s="6" t="n"/>
      <c r="H1333" s="6" t="n"/>
      <c r="I1333" s="6" t="n"/>
    </row>
    <row r="1334" ht="15.75" customHeight="1" s="120">
      <c r="A1334" s="6" t="n">
        <v>2010</v>
      </c>
      <c r="B1334" s="6" t="inlineStr">
        <is>
          <t>NY</t>
        </is>
      </c>
      <c r="C1334" s="6" t="inlineStr">
        <is>
          <t>CH4</t>
        </is>
      </c>
      <c r="D1334" s="6" t="inlineStr">
        <is>
          <t>Chemicals</t>
        </is>
      </c>
      <c r="E1334" s="6" t="n">
        <v>0.0171274007988537</v>
      </c>
      <c r="F1334" s="6" t="n"/>
      <c r="G1334" s="6" t="n"/>
      <c r="H1334" s="6" t="n"/>
      <c r="I1334" s="6" t="n"/>
    </row>
    <row r="1335" ht="15.75" customHeight="1" s="120">
      <c r="A1335" s="6" t="n">
        <v>2010</v>
      </c>
      <c r="B1335" s="6" t="inlineStr">
        <is>
          <t>OH</t>
        </is>
      </c>
      <c r="C1335" s="6" t="inlineStr">
        <is>
          <t>CH4</t>
        </is>
      </c>
      <c r="D1335" s="6" t="inlineStr">
        <is>
          <t>Chemicals</t>
        </is>
      </c>
      <c r="E1335" s="6" t="n">
        <v>0.0179633431318717</v>
      </c>
      <c r="F1335" s="6" t="n"/>
      <c r="G1335" s="6" t="n"/>
      <c r="H1335" s="6" t="n"/>
      <c r="I1335" s="6" t="n"/>
    </row>
    <row r="1336" ht="15.75" customHeight="1" s="120">
      <c r="A1336" s="6" t="n">
        <v>2010</v>
      </c>
      <c r="B1336" s="6" t="inlineStr">
        <is>
          <t>OK</t>
        </is>
      </c>
      <c r="C1336" s="6" t="inlineStr">
        <is>
          <t>CH4</t>
        </is>
      </c>
      <c r="D1336" s="6" t="inlineStr">
        <is>
          <t>Chemicals</t>
        </is>
      </c>
      <c r="E1336" s="6" t="n">
        <v>0.00743510581117554</v>
      </c>
      <c r="F1336" s="6" t="n"/>
      <c r="G1336" s="6" t="n"/>
      <c r="H1336" s="6" t="n"/>
      <c r="I1336" s="6" t="n"/>
    </row>
    <row r="1337" ht="15.75" customHeight="1" s="120">
      <c r="A1337" s="6" t="n">
        <v>2010</v>
      </c>
      <c r="B1337" s="6" t="inlineStr">
        <is>
          <t>OR</t>
        </is>
      </c>
      <c r="C1337" s="6" t="inlineStr">
        <is>
          <t>CH4</t>
        </is>
      </c>
      <c r="D1337" s="6" t="inlineStr">
        <is>
          <t>Chemicals</t>
        </is>
      </c>
      <c r="E1337" s="6" t="n">
        <v>0.00233976926832589</v>
      </c>
      <c r="F1337" s="6" t="n"/>
      <c r="G1337" s="6" t="n"/>
      <c r="H1337" s="6" t="n"/>
      <c r="I1337" s="6" t="n"/>
    </row>
    <row r="1338" ht="15.75" customHeight="1" s="120">
      <c r="A1338" s="6" t="n">
        <v>2010</v>
      </c>
      <c r="B1338" s="6" t="inlineStr">
        <is>
          <t>PA</t>
        </is>
      </c>
      <c r="C1338" s="6" t="inlineStr">
        <is>
          <t>CH4</t>
        </is>
      </c>
      <c r="D1338" s="6" t="inlineStr">
        <is>
          <t>Chemicals</t>
        </is>
      </c>
      <c r="E1338" s="6" t="n">
        <v>0.00139372014621022</v>
      </c>
      <c r="F1338" s="6" t="n"/>
      <c r="G1338" s="6" t="n"/>
      <c r="H1338" s="6" t="n"/>
      <c r="I1338" s="6" t="n"/>
    </row>
    <row r="1339" ht="15.75" customHeight="1" s="120">
      <c r="A1339" s="6" t="n">
        <v>2010</v>
      </c>
      <c r="B1339" s="6" t="inlineStr">
        <is>
          <t>RI</t>
        </is>
      </c>
      <c r="C1339" s="6" t="inlineStr">
        <is>
          <t>CH4</t>
        </is>
      </c>
      <c r="D1339" s="6" t="inlineStr">
        <is>
          <t>Chemicals</t>
        </is>
      </c>
      <c r="E1339" s="6" t="n">
        <v>0.00015501876886122</v>
      </c>
      <c r="F1339" s="6" t="n"/>
      <c r="G1339" s="6" t="n"/>
      <c r="H1339" s="6" t="n"/>
      <c r="I1339" s="6" t="n"/>
    </row>
    <row r="1340" ht="15.75" customHeight="1" s="120">
      <c r="A1340" s="6" t="n">
        <v>2010</v>
      </c>
      <c r="B1340" s="6" t="inlineStr">
        <is>
          <t>SC</t>
        </is>
      </c>
      <c r="C1340" s="6" t="inlineStr">
        <is>
          <t>CH4</t>
        </is>
      </c>
      <c r="D1340" s="6" t="inlineStr">
        <is>
          <t>Chemicals</t>
        </is>
      </c>
      <c r="E1340" s="6" t="n">
        <v>0.0143211264504034</v>
      </c>
      <c r="F1340" s="6" t="n"/>
      <c r="G1340" s="6" t="n"/>
      <c r="H1340" s="6" t="n"/>
      <c r="I1340" s="6" t="n"/>
    </row>
    <row r="1341" ht="15.75" customHeight="1" s="120">
      <c r="A1341" s="6" t="n">
        <v>2010</v>
      </c>
      <c r="B1341" s="6" t="inlineStr">
        <is>
          <t>SD</t>
        </is>
      </c>
      <c r="C1341" s="6" t="inlineStr">
        <is>
          <t>CH4</t>
        </is>
      </c>
      <c r="D1341" s="6" t="inlineStr">
        <is>
          <t>Chemicals</t>
        </is>
      </c>
      <c r="E1341" s="6" t="n">
        <v>0.00757563684462917</v>
      </c>
      <c r="F1341" s="6" t="n"/>
      <c r="G1341" s="6" t="n"/>
      <c r="H1341" s="6" t="n"/>
      <c r="I1341" s="6" t="n"/>
    </row>
    <row r="1342" ht="15.75" customHeight="1" s="120">
      <c r="A1342" s="6" t="n">
        <v>2010</v>
      </c>
      <c r="B1342" s="6" t="inlineStr">
        <is>
          <t>TN</t>
        </is>
      </c>
      <c r="C1342" s="6" t="inlineStr">
        <is>
          <t>CH4</t>
        </is>
      </c>
      <c r="D1342" s="6" t="inlineStr">
        <is>
          <t>Chemicals</t>
        </is>
      </c>
      <c r="E1342" s="6" t="n">
        <v>0.07209966402941589</v>
      </c>
      <c r="F1342" s="6" t="n"/>
      <c r="G1342" s="6" t="n"/>
      <c r="H1342" s="6" t="n"/>
      <c r="I1342" s="6" t="n"/>
    </row>
    <row r="1343" ht="15.75" customHeight="1" s="120">
      <c r="A1343" s="6" t="n">
        <v>2010</v>
      </c>
      <c r="B1343" s="6" t="inlineStr">
        <is>
          <t>TX</t>
        </is>
      </c>
      <c r="C1343" s="6" t="inlineStr">
        <is>
          <t>CH4</t>
        </is>
      </c>
      <c r="D1343" s="6" t="inlineStr">
        <is>
          <t>Chemicals</t>
        </is>
      </c>
      <c r="E1343" s="6" t="n">
        <v>0.436564726131093</v>
      </c>
      <c r="F1343" s="6" t="n"/>
      <c r="G1343" s="6" t="n"/>
      <c r="H1343" s="6" t="n"/>
      <c r="I1343" s="6" t="n"/>
    </row>
    <row r="1344" ht="15.75" customHeight="1" s="120">
      <c r="A1344" s="6" t="n">
        <v>2010</v>
      </c>
      <c r="B1344" s="6" t="inlineStr">
        <is>
          <t>UT</t>
        </is>
      </c>
      <c r="C1344" s="6" t="inlineStr">
        <is>
          <t>CH4</t>
        </is>
      </c>
      <c r="D1344" s="6" t="inlineStr">
        <is>
          <t>Chemicals</t>
        </is>
      </c>
      <c r="E1344" s="54" t="n">
        <v>7.67849976602307e-05</v>
      </c>
      <c r="F1344" s="6" t="n"/>
      <c r="G1344" s="6" t="n"/>
      <c r="H1344" s="6" t="n"/>
      <c r="I1344" s="6" t="n"/>
    </row>
    <row r="1345" ht="15.75" customHeight="1" s="120">
      <c r="A1345" s="6" t="n">
        <v>2010</v>
      </c>
      <c r="B1345" s="6" t="inlineStr">
        <is>
          <t>VA</t>
        </is>
      </c>
      <c r="C1345" s="6" t="inlineStr">
        <is>
          <t>CH4</t>
        </is>
      </c>
      <c r="D1345" s="6" t="inlineStr">
        <is>
          <t>Chemicals</t>
        </is>
      </c>
      <c r="E1345" s="6" t="n">
        <v>0.00851444209904105</v>
      </c>
      <c r="F1345" s="6" t="n"/>
      <c r="G1345" s="6" t="n"/>
      <c r="H1345" s="6" t="n"/>
      <c r="I1345" s="6" t="n"/>
    </row>
    <row r="1346" ht="15.75" customHeight="1" s="120">
      <c r="A1346" s="6" t="n">
        <v>2010</v>
      </c>
      <c r="B1346" s="6" t="inlineStr">
        <is>
          <t>WA</t>
        </is>
      </c>
      <c r="C1346" s="6" t="inlineStr">
        <is>
          <t>CH4</t>
        </is>
      </c>
      <c r="D1346" s="6" t="inlineStr">
        <is>
          <t>Chemicals</t>
        </is>
      </c>
      <c r="E1346" s="6" t="n">
        <v>0.0007243867703795351</v>
      </c>
      <c r="F1346" s="6" t="n"/>
      <c r="G1346" s="6" t="n"/>
      <c r="H1346" s="6" t="n"/>
      <c r="I1346" s="6" t="n"/>
    </row>
    <row r="1347" ht="15.75" customHeight="1" s="120">
      <c r="A1347" s="6" t="n">
        <v>2010</v>
      </c>
      <c r="B1347" s="6" t="inlineStr">
        <is>
          <t>WI</t>
        </is>
      </c>
      <c r="C1347" s="6" t="inlineStr">
        <is>
          <t>CH4</t>
        </is>
      </c>
      <c r="D1347" s="6" t="inlineStr">
        <is>
          <t>Chemicals</t>
        </is>
      </c>
      <c r="E1347" s="6" t="n">
        <v>0.00612831207741086</v>
      </c>
      <c r="F1347" s="6" t="n"/>
      <c r="G1347" s="6" t="n"/>
      <c r="H1347" s="6" t="n"/>
      <c r="I1347" s="6" t="n"/>
    </row>
    <row r="1348" ht="15.75" customHeight="1" s="120">
      <c r="A1348" s="6" t="n">
        <v>2010</v>
      </c>
      <c r="B1348" s="6" t="inlineStr">
        <is>
          <t>WV</t>
        </is>
      </c>
      <c r="C1348" s="6" t="inlineStr">
        <is>
          <t>CH4</t>
        </is>
      </c>
      <c r="D1348" s="6" t="inlineStr">
        <is>
          <t>Chemicals</t>
        </is>
      </c>
      <c r="E1348" s="6" t="n">
        <v>0.0288204520463201</v>
      </c>
      <c r="F1348" s="6" t="n"/>
      <c r="G1348" s="6" t="n"/>
      <c r="H1348" s="6" t="n"/>
      <c r="I1348" s="6" t="n"/>
    </row>
    <row r="1349" ht="15.75" customHeight="1" s="120">
      <c r="A1349" s="6" t="n">
        <v>2010</v>
      </c>
      <c r="B1349" s="6" t="inlineStr">
        <is>
          <t>WY</t>
        </is>
      </c>
      <c r="C1349" s="6" t="inlineStr">
        <is>
          <t>CH4</t>
        </is>
      </c>
      <c r="D1349" s="6" t="inlineStr">
        <is>
          <t>Chemicals</t>
        </is>
      </c>
      <c r="E1349" s="6" t="n">
        <v>0.000462158759502143</v>
      </c>
      <c r="F1349" s="6" t="n"/>
      <c r="G1349" s="6" t="n"/>
      <c r="H1349" s="6" t="n"/>
      <c r="I1349" s="6" t="n"/>
    </row>
    <row r="1350" ht="15.75" customHeight="1" s="120">
      <c r="A1350" s="6" t="n">
        <v>2010</v>
      </c>
      <c r="B1350" s="6" t="inlineStr">
        <is>
          <t>AL</t>
        </is>
      </c>
      <c r="C1350" s="6" t="inlineStr">
        <is>
          <t>CH4</t>
        </is>
      </c>
      <c r="D1350" s="6" t="inlineStr">
        <is>
          <t>Iron and steel</t>
        </is>
      </c>
      <c r="E1350" s="6" t="n">
        <v>0.138847095871238</v>
      </c>
      <c r="F1350" s="6" t="n"/>
      <c r="G1350" s="6" t="n"/>
      <c r="H1350" s="6" t="n"/>
      <c r="I1350" s="6" t="n"/>
    </row>
    <row r="1351" ht="15.75" customHeight="1" s="120">
      <c r="A1351" s="6" t="n">
        <v>2010</v>
      </c>
      <c r="B1351" s="6" t="inlineStr">
        <is>
          <t>AR</t>
        </is>
      </c>
      <c r="C1351" s="6" t="inlineStr">
        <is>
          <t>CH4</t>
        </is>
      </c>
      <c r="D1351" s="6" t="inlineStr">
        <is>
          <t>Iron and steel</t>
        </is>
      </c>
      <c r="E1351" s="6" t="n">
        <v>0.00782890132960112</v>
      </c>
      <c r="F1351" s="6" t="n"/>
      <c r="G1351" s="6" t="n"/>
      <c r="H1351" s="6" t="n"/>
      <c r="I1351" s="6" t="n"/>
    </row>
    <row r="1352" ht="15.75" customHeight="1" s="120">
      <c r="A1352" s="6" t="n">
        <v>2010</v>
      </c>
      <c r="B1352" s="6" t="inlineStr">
        <is>
          <t>AZ</t>
        </is>
      </c>
      <c r="C1352" s="6" t="inlineStr">
        <is>
          <t>CH4</t>
        </is>
      </c>
      <c r="D1352" s="6" t="inlineStr">
        <is>
          <t>Iron and steel</t>
        </is>
      </c>
      <c r="E1352" s="54" t="n">
        <v>1.74947515745276e-05</v>
      </c>
      <c r="F1352" s="6" t="n"/>
      <c r="G1352" s="6" t="n"/>
      <c r="H1352" s="6" t="n"/>
      <c r="I1352" s="6" t="n"/>
    </row>
    <row r="1353" ht="15.75" customHeight="1" s="120">
      <c r="A1353" s="6" t="n">
        <v>2010</v>
      </c>
      <c r="B1353" s="6" t="inlineStr">
        <is>
          <t>CA</t>
        </is>
      </c>
      <c r="C1353" s="6" t="inlineStr">
        <is>
          <t>CH4</t>
        </is>
      </c>
      <c r="D1353" s="6" t="inlineStr">
        <is>
          <t>Iron and steel</t>
        </is>
      </c>
      <c r="E1353" s="6" t="n">
        <v>0.009377186843946809</v>
      </c>
      <c r="F1353" s="6" t="n"/>
      <c r="G1353" s="6" t="n"/>
      <c r="H1353" s="6" t="n"/>
      <c r="I1353" s="6" t="n"/>
    </row>
    <row r="1354" ht="15.75" customHeight="1" s="120">
      <c r="A1354" s="6" t="n">
        <v>2010</v>
      </c>
      <c r="B1354" s="6" t="inlineStr">
        <is>
          <t>CO</t>
        </is>
      </c>
      <c r="C1354" s="6" t="inlineStr">
        <is>
          <t>CH4</t>
        </is>
      </c>
      <c r="D1354" s="6" t="inlineStr">
        <is>
          <t>Iron and steel</t>
        </is>
      </c>
      <c r="E1354" s="6" t="n">
        <v>0.0030440867739678</v>
      </c>
      <c r="F1354" s="6" t="n"/>
      <c r="G1354" s="6" t="n"/>
      <c r="H1354" s="6" t="n"/>
      <c r="I1354" s="6" t="n"/>
    </row>
    <row r="1355" ht="15.75" customHeight="1" s="120">
      <c r="A1355" s="6" t="n">
        <v>2010</v>
      </c>
      <c r="B1355" s="6" t="inlineStr">
        <is>
          <t>DE</t>
        </is>
      </c>
      <c r="C1355" s="6" t="inlineStr">
        <is>
          <t>CH4</t>
        </is>
      </c>
      <c r="D1355" s="6" t="inlineStr">
        <is>
          <t>Iron and steel</t>
        </is>
      </c>
      <c r="E1355" s="6" t="n">
        <v>0.00105843247025892</v>
      </c>
      <c r="F1355" s="6" t="n"/>
      <c r="G1355" s="6" t="n"/>
      <c r="H1355" s="6" t="n"/>
      <c r="I1355" s="6" t="n"/>
    </row>
    <row r="1356" ht="15.75" customHeight="1" s="120">
      <c r="A1356" s="6" t="n">
        <v>2010</v>
      </c>
      <c r="B1356" s="6" t="inlineStr">
        <is>
          <t>FL</t>
        </is>
      </c>
      <c r="C1356" s="6" t="inlineStr">
        <is>
          <t>CH4</t>
        </is>
      </c>
      <c r="D1356" s="6" t="inlineStr">
        <is>
          <t>Iron and steel</t>
        </is>
      </c>
      <c r="E1356" s="6" t="n">
        <v>0.00073477956613016</v>
      </c>
      <c r="F1356" s="6" t="n"/>
      <c r="G1356" s="6" t="n"/>
      <c r="H1356" s="6" t="n"/>
      <c r="I1356" s="6" t="n"/>
    </row>
    <row r="1357" ht="15.75" customHeight="1" s="120">
      <c r="A1357" s="6" t="n">
        <v>2010</v>
      </c>
      <c r="B1357" s="6" t="inlineStr">
        <is>
          <t>GA</t>
        </is>
      </c>
      <c r="C1357" s="6" t="inlineStr">
        <is>
          <t>CH4</t>
        </is>
      </c>
      <c r="D1357" s="6" t="inlineStr">
        <is>
          <t>Iron and steel</t>
        </is>
      </c>
      <c r="E1357" s="6" t="n">
        <v>0.000909727081875437</v>
      </c>
      <c r="F1357" s="6" t="n"/>
      <c r="G1357" s="6" t="n"/>
      <c r="H1357" s="6" t="n"/>
      <c r="I1357" s="6" t="n"/>
    </row>
    <row r="1358" ht="15.75" customHeight="1" s="120">
      <c r="A1358" s="6" t="n">
        <v>2010</v>
      </c>
      <c r="B1358" s="6" t="inlineStr">
        <is>
          <t>IA</t>
        </is>
      </c>
      <c r="C1358" s="6" t="inlineStr">
        <is>
          <t>CH4</t>
        </is>
      </c>
      <c r="D1358" s="6" t="inlineStr">
        <is>
          <t>Iron and steel</t>
        </is>
      </c>
      <c r="E1358" s="6" t="n">
        <v>0.00743526941917424</v>
      </c>
      <c r="F1358" s="6" t="n"/>
      <c r="G1358" s="6" t="n"/>
      <c r="H1358" s="6" t="n"/>
      <c r="I1358" s="6" t="n"/>
    </row>
    <row r="1359" ht="15.75" customHeight="1" s="120">
      <c r="A1359" s="6" t="n">
        <v>2010</v>
      </c>
      <c r="B1359" s="6" t="inlineStr">
        <is>
          <t>IL</t>
        </is>
      </c>
      <c r="C1359" s="6" t="inlineStr">
        <is>
          <t>CH4</t>
        </is>
      </c>
      <c r="D1359" s="6" t="inlineStr">
        <is>
          <t>Iron and steel</t>
        </is>
      </c>
      <c r="E1359" s="6" t="n">
        <v>0.0160864240727781</v>
      </c>
      <c r="F1359" s="6" t="n"/>
      <c r="G1359" s="6" t="n"/>
      <c r="H1359" s="6" t="n"/>
      <c r="I1359" s="6" t="n"/>
    </row>
    <row r="1360" ht="15.75" customHeight="1" s="120">
      <c r="A1360" s="6" t="n">
        <v>2010</v>
      </c>
      <c r="B1360" s="6" t="inlineStr">
        <is>
          <t>IN</t>
        </is>
      </c>
      <c r="C1360" s="6" t="inlineStr">
        <is>
          <t>CH4</t>
        </is>
      </c>
      <c r="D1360" s="6" t="inlineStr">
        <is>
          <t>Iron and steel</t>
        </is>
      </c>
      <c r="E1360" s="6" t="n">
        <v>0.099405178446466</v>
      </c>
      <c r="F1360" s="6" t="n"/>
      <c r="G1360" s="6" t="n"/>
      <c r="H1360" s="6" t="n"/>
      <c r="I1360" s="6" t="n"/>
    </row>
    <row r="1361" ht="15.75" customHeight="1" s="120">
      <c r="A1361" s="6" t="n">
        <v>2010</v>
      </c>
      <c r="B1361" s="6" t="inlineStr">
        <is>
          <t>KY</t>
        </is>
      </c>
      <c r="C1361" s="6" t="inlineStr">
        <is>
          <t>CH4</t>
        </is>
      </c>
      <c r="D1361" s="6" t="inlineStr">
        <is>
          <t>Iron and steel</t>
        </is>
      </c>
      <c r="E1361" s="6" t="n">
        <v>0.08341497550734769</v>
      </c>
      <c r="F1361" s="6" t="n"/>
      <c r="G1361" s="6" t="n"/>
      <c r="H1361" s="6" t="n"/>
      <c r="I1361" s="6" t="n"/>
    </row>
    <row r="1362" ht="15.75" customHeight="1" s="120">
      <c r="A1362" s="6" t="n">
        <v>2010</v>
      </c>
      <c r="B1362" s="6" t="inlineStr">
        <is>
          <t>LA</t>
        </is>
      </c>
      <c r="C1362" s="6" t="inlineStr">
        <is>
          <t>CH4</t>
        </is>
      </c>
      <c r="D1362" s="6" t="inlineStr">
        <is>
          <t>Iron and steel</t>
        </is>
      </c>
      <c r="E1362" s="6" t="n">
        <v>0.000498600419874037</v>
      </c>
      <c r="F1362" s="6" t="n"/>
      <c r="G1362" s="6" t="n"/>
      <c r="H1362" s="6" t="n"/>
      <c r="I1362" s="6" t="n"/>
    </row>
    <row r="1363" ht="15.75" customHeight="1" s="120">
      <c r="A1363" s="6" t="n">
        <v>2010</v>
      </c>
      <c r="B1363" s="6" t="inlineStr">
        <is>
          <t>MA</t>
        </is>
      </c>
      <c r="C1363" s="6" t="inlineStr">
        <is>
          <t>CH4</t>
        </is>
      </c>
      <c r="D1363" s="6" t="inlineStr">
        <is>
          <t>Iron and steel</t>
        </is>
      </c>
      <c r="E1363" s="6" t="n">
        <v>0.000673547935619314</v>
      </c>
      <c r="F1363" s="6" t="n"/>
      <c r="G1363" s="6" t="n"/>
      <c r="H1363" s="6" t="n"/>
      <c r="I1363" s="6" t="n"/>
    </row>
    <row r="1364" ht="15.75" customHeight="1" s="120">
      <c r="A1364" s="6" t="n">
        <v>2010</v>
      </c>
      <c r="B1364" s="6" t="inlineStr">
        <is>
          <t>MD</t>
        </is>
      </c>
      <c r="C1364" s="6" t="inlineStr">
        <is>
          <t>CH4</t>
        </is>
      </c>
      <c r="D1364" s="6" t="inlineStr">
        <is>
          <t>Iron and steel</t>
        </is>
      </c>
      <c r="E1364" s="6" t="n">
        <v>0.00617564730580825</v>
      </c>
      <c r="F1364" s="6" t="n"/>
      <c r="G1364" s="6" t="n"/>
      <c r="H1364" s="6" t="n"/>
      <c r="I1364" s="6" t="n"/>
    </row>
    <row r="1365" ht="15.75" customHeight="1" s="120">
      <c r="A1365" s="6" t="n">
        <v>2010</v>
      </c>
      <c r="B1365" s="6" t="inlineStr">
        <is>
          <t>MI</t>
        </is>
      </c>
      <c r="C1365" s="6" t="inlineStr">
        <is>
          <t>CH4</t>
        </is>
      </c>
      <c r="D1365" s="6" t="inlineStr">
        <is>
          <t>Iron and steel</t>
        </is>
      </c>
      <c r="E1365" s="6" t="n">
        <v>0.0284027291812456</v>
      </c>
      <c r="F1365" s="6" t="n"/>
      <c r="G1365" s="6" t="n"/>
      <c r="H1365" s="6" t="n"/>
      <c r="I1365" s="6" t="n"/>
    </row>
    <row r="1366" ht="15.75" customHeight="1" s="120">
      <c r="A1366" s="6" t="n">
        <v>2010</v>
      </c>
      <c r="B1366" s="6" t="inlineStr">
        <is>
          <t>MN</t>
        </is>
      </c>
      <c r="C1366" s="6" t="inlineStr">
        <is>
          <t>CH4</t>
        </is>
      </c>
      <c r="D1366" s="6" t="inlineStr">
        <is>
          <t>Iron and steel</t>
        </is>
      </c>
      <c r="E1366" s="6" t="n">
        <v>0.000656053184044786</v>
      </c>
      <c r="F1366" s="6" t="n"/>
      <c r="G1366" s="6" t="n"/>
      <c r="H1366" s="6" t="n"/>
      <c r="I1366" s="6" t="n"/>
    </row>
    <row r="1367" ht="15.75" customHeight="1" s="120">
      <c r="A1367" s="6" t="n">
        <v>2010</v>
      </c>
      <c r="B1367" s="6" t="inlineStr">
        <is>
          <t>MS</t>
        </is>
      </c>
      <c r="C1367" s="6" t="inlineStr">
        <is>
          <t>CH4</t>
        </is>
      </c>
      <c r="D1367" s="6" t="inlineStr">
        <is>
          <t>Iron and steel</t>
        </is>
      </c>
      <c r="E1367" s="6" t="n">
        <v>0.00249300209937018</v>
      </c>
      <c r="F1367" s="6" t="n"/>
      <c r="G1367" s="6" t="n"/>
      <c r="H1367" s="6" t="n"/>
      <c r="I1367" s="6" t="n"/>
    </row>
    <row r="1368" ht="15.75" customHeight="1" s="120">
      <c r="A1368" s="6" t="n">
        <v>2010</v>
      </c>
      <c r="B1368" s="6" t="inlineStr">
        <is>
          <t>NC</t>
        </is>
      </c>
      <c r="C1368" s="6" t="inlineStr">
        <is>
          <t>CH4</t>
        </is>
      </c>
      <c r="D1368" s="6" t="inlineStr">
        <is>
          <t>Iron and steel</t>
        </is>
      </c>
      <c r="E1368" s="6" t="n">
        <v>0.00424247725682295</v>
      </c>
      <c r="F1368" s="6" t="n"/>
      <c r="G1368" s="6" t="n"/>
      <c r="H1368" s="6" t="n"/>
      <c r="I1368" s="6" t="n"/>
    </row>
    <row r="1369" ht="15.75" customHeight="1" s="120">
      <c r="A1369" s="6" t="n">
        <v>2010</v>
      </c>
      <c r="B1369" s="6" t="inlineStr">
        <is>
          <t>NE</t>
        </is>
      </c>
      <c r="C1369" s="6" t="inlineStr">
        <is>
          <t>CH4</t>
        </is>
      </c>
      <c r="D1369" s="6" t="inlineStr">
        <is>
          <t>Iron and steel</t>
        </is>
      </c>
      <c r="E1369" s="6" t="n">
        <v>0.00141707487753673</v>
      </c>
      <c r="F1369" s="6" t="n"/>
      <c r="G1369" s="6" t="n"/>
      <c r="H1369" s="6" t="n"/>
      <c r="I1369" s="6" t="n"/>
    </row>
    <row r="1370" ht="15.75" customHeight="1" s="120">
      <c r="A1370" s="6" t="n">
        <v>2010</v>
      </c>
      <c r="B1370" s="6" t="inlineStr">
        <is>
          <t>NJ</t>
        </is>
      </c>
      <c r="C1370" s="6" t="inlineStr">
        <is>
          <t>CH4</t>
        </is>
      </c>
      <c r="D1370" s="6" t="inlineStr">
        <is>
          <t>Iron and steel</t>
        </is>
      </c>
      <c r="E1370" s="6" t="n">
        <v>0.0038663400979706</v>
      </c>
      <c r="F1370" s="6" t="n"/>
      <c r="G1370" s="6" t="n"/>
      <c r="H1370" s="6" t="n"/>
      <c r="I1370" s="6" t="n"/>
    </row>
    <row r="1371" ht="15.75" customHeight="1" s="120">
      <c r="A1371" s="6" t="n">
        <v>2010</v>
      </c>
      <c r="B1371" s="6" t="inlineStr">
        <is>
          <t>NY</t>
        </is>
      </c>
      <c r="C1371" s="6" t="inlineStr">
        <is>
          <t>CH4</t>
        </is>
      </c>
      <c r="D1371" s="6" t="inlineStr">
        <is>
          <t>Iron and steel</t>
        </is>
      </c>
      <c r="E1371" s="6" t="n">
        <v>0.031962911126662</v>
      </c>
      <c r="F1371" s="6" t="n"/>
      <c r="G1371" s="6" t="n"/>
      <c r="H1371" s="6" t="n"/>
      <c r="I1371" s="6" t="n"/>
    </row>
    <row r="1372" ht="15.75" customHeight="1" s="120">
      <c r="A1372" s="6" t="n">
        <v>2010</v>
      </c>
      <c r="B1372" s="6" t="inlineStr">
        <is>
          <t>OH</t>
        </is>
      </c>
      <c r="C1372" s="6" t="inlineStr">
        <is>
          <t>CH4</t>
        </is>
      </c>
      <c r="D1372" s="6" t="inlineStr">
        <is>
          <t>Iron and steel</t>
        </is>
      </c>
      <c r="E1372" s="6" t="n">
        <v>0.153114065780265</v>
      </c>
      <c r="F1372" s="6" t="n"/>
      <c r="G1372" s="6" t="n"/>
      <c r="H1372" s="6" t="n"/>
      <c r="I1372" s="6" t="n"/>
    </row>
    <row r="1373" ht="15.75" customHeight="1" s="120">
      <c r="A1373" s="6" t="n">
        <v>2010</v>
      </c>
      <c r="B1373" s="6" t="inlineStr">
        <is>
          <t>OR</t>
        </is>
      </c>
      <c r="C1373" s="6" t="inlineStr">
        <is>
          <t>CH4</t>
        </is>
      </c>
      <c r="D1373" s="6" t="inlineStr">
        <is>
          <t>Iron and steel</t>
        </is>
      </c>
      <c r="E1373" s="6" t="n">
        <v>0.00238803358992302</v>
      </c>
      <c r="F1373" s="6" t="n"/>
      <c r="G1373" s="6" t="n"/>
      <c r="H1373" s="6" t="n"/>
      <c r="I1373" s="6" t="n"/>
    </row>
    <row r="1374" ht="15.75" customHeight="1" s="120">
      <c r="A1374" s="6" t="n">
        <v>2010</v>
      </c>
      <c r="B1374" s="6" t="inlineStr">
        <is>
          <t>PA</t>
        </is>
      </c>
      <c r="C1374" s="6" t="inlineStr">
        <is>
          <t>CH4</t>
        </is>
      </c>
      <c r="D1374" s="6" t="inlineStr">
        <is>
          <t>Iron and steel</t>
        </is>
      </c>
      <c r="E1374" s="6" t="n">
        <v>0.0304233729881035</v>
      </c>
      <c r="F1374" s="6" t="n"/>
      <c r="G1374" s="6" t="n"/>
      <c r="H1374" s="6" t="n"/>
      <c r="I1374" s="6" t="n"/>
    </row>
    <row r="1375" ht="15.75" customHeight="1" s="120">
      <c r="A1375" s="6" t="n">
        <v>2010</v>
      </c>
      <c r="B1375" s="6" t="inlineStr">
        <is>
          <t>SC</t>
        </is>
      </c>
      <c r="C1375" s="6" t="inlineStr">
        <is>
          <t>CH4</t>
        </is>
      </c>
      <c r="D1375" s="6" t="inlineStr">
        <is>
          <t>Iron and steel</t>
        </is>
      </c>
      <c r="E1375" s="6" t="n">
        <v>0.00559832050384884</v>
      </c>
      <c r="F1375" s="6" t="n"/>
      <c r="G1375" s="6" t="n"/>
      <c r="H1375" s="6" t="n"/>
      <c r="I1375" s="6" t="n"/>
    </row>
    <row r="1376" ht="15.75" customHeight="1" s="120">
      <c r="A1376" s="6" t="n">
        <v>2010</v>
      </c>
      <c r="B1376" s="6" t="inlineStr">
        <is>
          <t>TN</t>
        </is>
      </c>
      <c r="C1376" s="6" t="inlineStr">
        <is>
          <t>CH4</t>
        </is>
      </c>
      <c r="D1376" s="6" t="inlineStr">
        <is>
          <t>Iron and steel</t>
        </is>
      </c>
      <c r="E1376" s="6" t="n">
        <v>0.00308782365290412</v>
      </c>
      <c r="F1376" s="6" t="n"/>
      <c r="G1376" s="6" t="n"/>
      <c r="H1376" s="6" t="n"/>
      <c r="I1376" s="6" t="n"/>
    </row>
    <row r="1377" ht="15.75" customHeight="1" s="120">
      <c r="A1377" s="6" t="n">
        <v>2010</v>
      </c>
      <c r="B1377" s="6" t="inlineStr">
        <is>
          <t>TX</t>
        </is>
      </c>
      <c r="C1377" s="6" t="inlineStr">
        <is>
          <t>CH4</t>
        </is>
      </c>
      <c r="D1377" s="6" t="inlineStr">
        <is>
          <t>Iron and steel</t>
        </is>
      </c>
      <c r="E1377" s="6" t="n">
        <v>0.0103918824352694</v>
      </c>
      <c r="F1377" s="6" t="n"/>
      <c r="G1377" s="6" t="n"/>
      <c r="H1377" s="6" t="n"/>
      <c r="I1377" s="6" t="n"/>
    </row>
    <row r="1378" ht="15.75" customHeight="1" s="120">
      <c r="A1378" s="6" t="n">
        <v>2010</v>
      </c>
      <c r="B1378" s="6" t="inlineStr">
        <is>
          <t>UT</t>
        </is>
      </c>
      <c r="C1378" s="6" t="inlineStr">
        <is>
          <t>CH4</t>
        </is>
      </c>
      <c r="D1378" s="6" t="inlineStr">
        <is>
          <t>Iron and steel</t>
        </is>
      </c>
      <c r="E1378" s="6" t="n">
        <v>0.00384884534639608</v>
      </c>
      <c r="F1378" s="6" t="n"/>
      <c r="G1378" s="6" t="n"/>
      <c r="H1378" s="6" t="n"/>
      <c r="I1378" s="6" t="n"/>
    </row>
    <row r="1379" ht="15.75" customHeight="1" s="120">
      <c r="A1379" s="6" t="n">
        <v>2010</v>
      </c>
      <c r="B1379" s="6" t="inlineStr">
        <is>
          <t>VA</t>
        </is>
      </c>
      <c r="C1379" s="6" t="inlineStr">
        <is>
          <t>CH4</t>
        </is>
      </c>
      <c r="D1379" s="6" t="inlineStr">
        <is>
          <t>Iron and steel</t>
        </is>
      </c>
      <c r="E1379" s="6" t="n">
        <v>0.00723407977606718</v>
      </c>
      <c r="F1379" s="6" t="n"/>
      <c r="G1379" s="6" t="n"/>
      <c r="H1379" s="6" t="n"/>
      <c r="I1379" s="6" t="n"/>
    </row>
    <row r="1380" ht="15.75" customHeight="1" s="120">
      <c r="A1380" s="6" t="n">
        <v>2010</v>
      </c>
      <c r="B1380" s="6" t="inlineStr">
        <is>
          <t>WA</t>
        </is>
      </c>
      <c r="C1380" s="6" t="inlineStr">
        <is>
          <t>CH4</t>
        </is>
      </c>
      <c r="D1380" s="6" t="inlineStr">
        <is>
          <t>Iron and steel</t>
        </is>
      </c>
      <c r="E1380" s="6" t="n">
        <v>0.000647305808257522</v>
      </c>
      <c r="F1380" s="6" t="n"/>
      <c r="G1380" s="6" t="n"/>
      <c r="H1380" s="6" t="n"/>
      <c r="I1380" s="6" t="n"/>
    </row>
    <row r="1381" ht="15.75" customHeight="1" s="120">
      <c r="A1381" s="6" t="n">
        <v>2010</v>
      </c>
      <c r="B1381" s="6" t="inlineStr">
        <is>
          <t>WI</t>
        </is>
      </c>
      <c r="C1381" s="6" t="inlineStr">
        <is>
          <t>CH4</t>
        </is>
      </c>
      <c r="D1381" s="6" t="inlineStr">
        <is>
          <t>Iron and steel</t>
        </is>
      </c>
      <c r="E1381" s="6" t="n">
        <v>0.0284027291812456</v>
      </c>
      <c r="F1381" s="6" t="n"/>
      <c r="G1381" s="6" t="n"/>
      <c r="H1381" s="6" t="n"/>
      <c r="I1381" s="6" t="n"/>
    </row>
    <row r="1382" ht="15.75" customHeight="1" s="120">
      <c r="A1382" s="6" t="n">
        <v>2010</v>
      </c>
      <c r="B1382" s="6" t="inlineStr">
        <is>
          <t>WV</t>
        </is>
      </c>
      <c r="C1382" s="6" t="inlineStr">
        <is>
          <t>CH4</t>
        </is>
      </c>
      <c r="D1382" s="6" t="inlineStr">
        <is>
          <t>Iron and steel</t>
        </is>
      </c>
      <c r="E1382" s="6" t="n">
        <v>0.306315605318404</v>
      </c>
      <c r="F1382" s="6" t="n"/>
      <c r="G1382" s="6" t="n"/>
      <c r="H1382" s="6" t="n"/>
      <c r="I1382" s="6" t="n"/>
    </row>
    <row r="1383" ht="15.75" customHeight="1" s="120">
      <c r="A1383" s="6" t="n">
        <v>2010</v>
      </c>
      <c r="B1383" s="6" t="inlineStr">
        <is>
          <t>AL</t>
        </is>
      </c>
      <c r="C1383" s="6" t="inlineStr">
        <is>
          <t>CO2</t>
        </is>
      </c>
      <c r="D1383" s="6" t="inlineStr">
        <is>
          <t>Cement and other carbonates</t>
        </is>
      </c>
      <c r="E1383" s="6" t="n">
        <v>0.07657471079422561</v>
      </c>
      <c r="F1383" s="6" t="n"/>
      <c r="G1383" s="6" t="n"/>
      <c r="H1383" s="6" t="n"/>
      <c r="I1383" s="6" t="n"/>
    </row>
    <row r="1384" ht="15.75" customHeight="1" s="120">
      <c r="A1384" s="6" t="n">
        <v>2010</v>
      </c>
      <c r="B1384" s="6" t="inlineStr">
        <is>
          <t>AR</t>
        </is>
      </c>
      <c r="C1384" s="6" t="inlineStr">
        <is>
          <t>CO2</t>
        </is>
      </c>
      <c r="D1384" s="6" t="inlineStr">
        <is>
          <t>Cement and other carbonates</t>
        </is>
      </c>
      <c r="E1384" s="6" t="n">
        <v>0.014446959227487</v>
      </c>
      <c r="F1384" s="6" t="n"/>
      <c r="G1384" s="6" t="n"/>
      <c r="H1384" s="6" t="n"/>
      <c r="I1384" s="6" t="n"/>
    </row>
    <row r="1385" ht="15.75" customHeight="1" s="120">
      <c r="A1385" s="6" t="n">
        <v>2010</v>
      </c>
      <c r="B1385" s="6" t="inlineStr">
        <is>
          <t>AZ</t>
        </is>
      </c>
      <c r="C1385" s="6" t="inlineStr">
        <is>
          <t>CO2</t>
        </is>
      </c>
      <c r="D1385" s="6" t="inlineStr">
        <is>
          <t>Cement and other carbonates</t>
        </is>
      </c>
      <c r="E1385" s="6" t="n">
        <v>0.0200921696673743</v>
      </c>
      <c r="F1385" s="6" t="n"/>
      <c r="G1385" s="6" t="n"/>
      <c r="H1385" s="6" t="n"/>
      <c r="I1385" s="6" t="n"/>
    </row>
    <row r="1386" ht="15.75" customHeight="1" s="120">
      <c r="A1386" s="6" t="n">
        <v>2010</v>
      </c>
      <c r="B1386" s="6" t="inlineStr">
        <is>
          <t>CA</t>
        </is>
      </c>
      <c r="C1386" s="6" t="inlineStr">
        <is>
          <t>CO2</t>
        </is>
      </c>
      <c r="D1386" s="6" t="inlineStr">
        <is>
          <t>Cement and other carbonates</t>
        </is>
      </c>
      <c r="E1386" s="6" t="n">
        <v>0.07217388047204309</v>
      </c>
      <c r="F1386" s="6" t="n"/>
      <c r="G1386" s="6" t="n"/>
      <c r="H1386" s="6" t="n"/>
      <c r="I1386" s="6" t="n"/>
    </row>
    <row r="1387" ht="15.75" customHeight="1" s="120">
      <c r="A1387" s="6" t="n">
        <v>2010</v>
      </c>
      <c r="B1387" s="6" t="inlineStr">
        <is>
          <t>CO</t>
        </is>
      </c>
      <c r="C1387" s="6" t="inlineStr">
        <is>
          <t>CO2</t>
        </is>
      </c>
      <c r="D1387" s="6" t="inlineStr">
        <is>
          <t>Cement and other carbonates</t>
        </is>
      </c>
      <c r="E1387" s="6" t="n">
        <v>0.0190305799967365</v>
      </c>
      <c r="F1387" s="6" t="n"/>
      <c r="G1387" s="6" t="n"/>
      <c r="H1387" s="6" t="n"/>
      <c r="I1387" s="6" t="n"/>
    </row>
    <row r="1388" ht="15.75" customHeight="1" s="120">
      <c r="A1388" s="6" t="n">
        <v>2010</v>
      </c>
      <c r="B1388" s="6" t="inlineStr">
        <is>
          <t>FL</t>
        </is>
      </c>
      <c r="C1388" s="6" t="inlineStr">
        <is>
          <t>CO2</t>
        </is>
      </c>
      <c r="D1388" s="6" t="inlineStr">
        <is>
          <t>Cement and other carbonates</t>
        </is>
      </c>
      <c r="E1388" s="6" t="n">
        <v>0.039839520517488</v>
      </c>
      <c r="F1388" s="6" t="n"/>
      <c r="G1388" s="6" t="n"/>
      <c r="H1388" s="6" t="n"/>
      <c r="I1388" s="6" t="n"/>
    </row>
    <row r="1389" ht="15.75" customHeight="1" s="120">
      <c r="A1389" s="6" t="n">
        <v>2010</v>
      </c>
      <c r="B1389" s="6" t="inlineStr">
        <is>
          <t>GA</t>
        </is>
      </c>
      <c r="C1389" s="6" t="inlineStr">
        <is>
          <t>CO2</t>
        </is>
      </c>
      <c r="D1389" s="6" t="inlineStr">
        <is>
          <t>Cement and other carbonates</t>
        </is>
      </c>
      <c r="E1389" s="6" t="n">
        <v>0.00373659656108002</v>
      </c>
      <c r="F1389" s="6" t="n"/>
      <c r="G1389" s="6" t="n"/>
      <c r="H1389" s="6" t="n"/>
      <c r="I1389" s="6" t="n"/>
    </row>
    <row r="1390" ht="15.75" customHeight="1" s="120">
      <c r="A1390" s="6" t="n">
        <v>2010</v>
      </c>
      <c r="B1390" s="6" t="inlineStr">
        <is>
          <t>IA</t>
        </is>
      </c>
      <c r="C1390" s="6" t="inlineStr">
        <is>
          <t>CO2</t>
        </is>
      </c>
      <c r="D1390" s="6" t="inlineStr">
        <is>
          <t>Cement and other carbonates</t>
        </is>
      </c>
      <c r="E1390" s="6" t="n">
        <v>0.0138398758017626</v>
      </c>
      <c r="F1390" s="6" t="n"/>
      <c r="G1390" s="6" t="n"/>
      <c r="H1390" s="6" t="n"/>
      <c r="I1390" s="6" t="n"/>
    </row>
    <row r="1391" ht="15.75" customHeight="1" s="120">
      <c r="A1391" s="6" t="n">
        <v>2010</v>
      </c>
      <c r="B1391" s="6" t="inlineStr">
        <is>
          <t>ID</t>
        </is>
      </c>
      <c r="C1391" s="6" t="inlineStr">
        <is>
          <t>CO2</t>
        </is>
      </c>
      <c r="D1391" s="6" t="inlineStr">
        <is>
          <t>Cement and other carbonates</t>
        </is>
      </c>
      <c r="E1391" s="54" t="n">
        <v>3.21536588745878e-06</v>
      </c>
      <c r="F1391" s="6" t="n"/>
      <c r="G1391" s="6" t="n"/>
      <c r="H1391" s="6" t="n"/>
      <c r="I1391" s="6" t="n"/>
    </row>
    <row r="1392" ht="15.75" customHeight="1" s="120">
      <c r="A1392" s="6" t="n">
        <v>2010</v>
      </c>
      <c r="B1392" s="6" t="inlineStr">
        <is>
          <t>IL</t>
        </is>
      </c>
      <c r="C1392" s="6" t="inlineStr">
        <is>
          <t>CO2</t>
        </is>
      </c>
      <c r="D1392" s="6" t="inlineStr">
        <is>
          <t>Cement and other carbonates</t>
        </is>
      </c>
      <c r="E1392" s="6" t="n">
        <v>0.0176181591470646</v>
      </c>
      <c r="F1392" s="6" t="n"/>
      <c r="G1392" s="6" t="n"/>
      <c r="H1392" s="6" t="n"/>
      <c r="I1392" s="6" t="n"/>
    </row>
    <row r="1393" ht="15.75" customHeight="1" s="120">
      <c r="A1393" s="6" t="n">
        <v>2010</v>
      </c>
      <c r="B1393" s="6" t="inlineStr">
        <is>
          <t>IN</t>
        </is>
      </c>
      <c r="C1393" s="6" t="inlineStr">
        <is>
          <t>CO2</t>
        </is>
      </c>
      <c r="D1393" s="6" t="inlineStr">
        <is>
          <t>Cement and other carbonates</t>
        </is>
      </c>
      <c r="E1393" s="6" t="n">
        <v>0.0551304152155662</v>
      </c>
      <c r="F1393" s="6" t="n"/>
      <c r="G1393" s="6" t="n"/>
      <c r="H1393" s="6" t="n"/>
      <c r="I1393" s="6" t="n"/>
    </row>
    <row r="1394" ht="15.75" customHeight="1" s="120">
      <c r="A1394" s="6" t="n">
        <v>2010</v>
      </c>
      <c r="B1394" s="6" t="inlineStr">
        <is>
          <t>KS</t>
        </is>
      </c>
      <c r="C1394" s="6" t="inlineStr">
        <is>
          <t>CO2</t>
        </is>
      </c>
      <c r="D1394" s="6" t="inlineStr">
        <is>
          <t>Cement and other carbonates</t>
        </is>
      </c>
      <c r="E1394" s="6" t="n">
        <v>0.0247043202912415</v>
      </c>
      <c r="F1394" s="6" t="n"/>
      <c r="G1394" s="6" t="n"/>
      <c r="H1394" s="6" t="n"/>
      <c r="I1394" s="6" t="n"/>
    </row>
    <row r="1395" ht="15.75" customHeight="1" s="120">
      <c r="A1395" s="6" t="n">
        <v>2010</v>
      </c>
      <c r="B1395" s="6" t="inlineStr">
        <is>
          <t>KY</t>
        </is>
      </c>
      <c r="C1395" s="6" t="inlineStr">
        <is>
          <t>CO2</t>
        </is>
      </c>
      <c r="D1395" s="6" t="inlineStr">
        <is>
          <t>Cement and other carbonates</t>
        </is>
      </c>
      <c r="E1395" s="6" t="n">
        <v>0.0486718649391791</v>
      </c>
      <c r="F1395" s="6" t="n"/>
      <c r="G1395" s="6" t="n"/>
      <c r="H1395" s="6" t="n"/>
      <c r="I1395" s="6" t="n"/>
    </row>
    <row r="1396" ht="15.75" customHeight="1" s="120">
      <c r="A1396" s="6" t="n">
        <v>2010</v>
      </c>
      <c r="B1396" s="6" t="inlineStr">
        <is>
          <t>MA</t>
        </is>
      </c>
      <c r="C1396" s="6" t="inlineStr">
        <is>
          <t>CO2</t>
        </is>
      </c>
      <c r="D1396" s="6" t="inlineStr">
        <is>
          <t>Cement and other carbonates</t>
        </is>
      </c>
      <c r="E1396" s="6" t="n">
        <v>0.00211310121761759</v>
      </c>
      <c r="F1396" s="6" t="n"/>
      <c r="G1396" s="6" t="n"/>
      <c r="H1396" s="6" t="n"/>
      <c r="I1396" s="6" t="n"/>
    </row>
    <row r="1397" ht="15.75" customHeight="1" s="120">
      <c r="A1397" s="6" t="n">
        <v>2010</v>
      </c>
      <c r="B1397" s="6" t="inlineStr">
        <is>
          <t>MD</t>
        </is>
      </c>
      <c r="C1397" s="6" t="inlineStr">
        <is>
          <t>CO2</t>
        </is>
      </c>
      <c r="D1397" s="6" t="inlineStr">
        <is>
          <t>Cement and other carbonates</t>
        </is>
      </c>
      <c r="E1397" s="6" t="n">
        <v>0.0210068270485874</v>
      </c>
      <c r="F1397" s="6" t="n"/>
      <c r="G1397" s="6" t="n"/>
      <c r="H1397" s="6" t="n"/>
      <c r="I1397" s="6" t="n"/>
    </row>
    <row r="1398" ht="15.75" customHeight="1" s="120">
      <c r="A1398" s="6" t="n">
        <v>2010</v>
      </c>
      <c r="B1398" s="6" t="inlineStr">
        <is>
          <t>ME</t>
        </is>
      </c>
      <c r="C1398" s="6" t="inlineStr">
        <is>
          <t>CO2</t>
        </is>
      </c>
      <c r="D1398" s="6" t="inlineStr">
        <is>
          <t>Cement and other carbonates</t>
        </is>
      </c>
      <c r="E1398" s="6" t="n">
        <v>0.0042319528502123</v>
      </c>
      <c r="F1398" s="6" t="n"/>
      <c r="G1398" s="6" t="n"/>
      <c r="H1398" s="6" t="n"/>
      <c r="I1398" s="6" t="n"/>
    </row>
    <row r="1399" ht="15.75" customHeight="1" s="120">
      <c r="A1399" s="6" t="n">
        <v>2010</v>
      </c>
      <c r="B1399" s="6" t="inlineStr">
        <is>
          <t>MI</t>
        </is>
      </c>
      <c r="C1399" s="6" t="inlineStr">
        <is>
          <t>CO2</t>
        </is>
      </c>
      <c r="D1399" s="6" t="inlineStr">
        <is>
          <t>Cement and other carbonates</t>
        </is>
      </c>
      <c r="E1399" s="6" t="n">
        <v>0.0404428597179165</v>
      </c>
      <c r="F1399" s="6" t="n"/>
      <c r="G1399" s="6" t="n"/>
      <c r="H1399" s="6" t="n"/>
      <c r="I1399" s="6" t="n"/>
    </row>
    <row r="1400" ht="15.75" customHeight="1" s="120">
      <c r="A1400" s="6" t="n">
        <v>2010</v>
      </c>
      <c r="B1400" s="6" t="inlineStr">
        <is>
          <t>MO</t>
        </is>
      </c>
      <c r="C1400" s="6" t="inlineStr">
        <is>
          <t>CO2</t>
        </is>
      </c>
      <c r="D1400" s="6" t="inlineStr">
        <is>
          <t>Cement and other carbonates</t>
        </is>
      </c>
      <c r="E1400" s="6" t="n">
        <v>0.104596692783399</v>
      </c>
      <c r="F1400" s="6" t="n"/>
      <c r="G1400" s="6" t="n"/>
      <c r="H1400" s="6" t="n"/>
      <c r="I1400" s="6" t="n"/>
    </row>
    <row r="1401" ht="15.75" customHeight="1" s="120">
      <c r="A1401" s="6" t="n">
        <v>2010</v>
      </c>
      <c r="B1401" s="6" t="inlineStr">
        <is>
          <t>MT</t>
        </is>
      </c>
      <c r="C1401" s="6" t="inlineStr">
        <is>
          <t>CO2</t>
        </is>
      </c>
      <c r="D1401" s="6" t="inlineStr">
        <is>
          <t>Cement and other carbonates</t>
        </is>
      </c>
      <c r="E1401" s="6" t="n">
        <v>0.009290135553916491</v>
      </c>
      <c r="F1401" s="6" t="n"/>
      <c r="G1401" s="6" t="n"/>
      <c r="H1401" s="6" t="n"/>
      <c r="I1401" s="6" t="n"/>
    </row>
    <row r="1402" ht="15.75" customHeight="1" s="120">
      <c r="A1402" s="6" t="n">
        <v>2010</v>
      </c>
      <c r="B1402" s="6" t="inlineStr">
        <is>
          <t>NC</t>
        </is>
      </c>
      <c r="C1402" s="6" t="inlineStr">
        <is>
          <t>CO2</t>
        </is>
      </c>
      <c r="D1402" s="6" t="inlineStr">
        <is>
          <t>Cement and other carbonates</t>
        </is>
      </c>
      <c r="E1402" s="6" t="n">
        <v>0.000636456227615249</v>
      </c>
      <c r="F1402" s="6" t="n"/>
      <c r="G1402" s="6" t="n"/>
      <c r="H1402" s="6" t="n"/>
      <c r="I1402" s="6" t="n"/>
    </row>
    <row r="1403" ht="15.75" customHeight="1" s="120">
      <c r="A1403" s="6" t="n">
        <v>2010</v>
      </c>
      <c r="B1403" s="6" t="inlineStr">
        <is>
          <t>NE</t>
        </is>
      </c>
      <c r="C1403" s="6" t="inlineStr">
        <is>
          <t>CO2</t>
        </is>
      </c>
      <c r="D1403" s="6" t="inlineStr">
        <is>
          <t>Cement and other carbonates</t>
        </is>
      </c>
      <c r="E1403" s="6" t="n">
        <v>0.00643142078189345</v>
      </c>
      <c r="F1403" s="6" t="n"/>
      <c r="G1403" s="6" t="n"/>
      <c r="H1403" s="6" t="n"/>
      <c r="I1403" s="6" t="n"/>
    </row>
    <row r="1404" ht="15.75" customHeight="1" s="120">
      <c r="A1404" s="6" t="n">
        <v>2010</v>
      </c>
      <c r="B1404" s="6" t="inlineStr">
        <is>
          <t>NH</t>
        </is>
      </c>
      <c r="C1404" s="6" t="inlineStr">
        <is>
          <t>CO2</t>
        </is>
      </c>
      <c r="D1404" s="6" t="inlineStr">
        <is>
          <t>Cement and other carbonates</t>
        </is>
      </c>
      <c r="E1404" s="6" t="n">
        <v>0.000769279392209541</v>
      </c>
      <c r="F1404" s="6" t="n"/>
      <c r="G1404" s="6" t="n"/>
      <c r="H1404" s="6" t="n"/>
      <c r="I1404" s="6" t="n"/>
    </row>
    <row r="1405" ht="15.75" customHeight="1" s="120">
      <c r="A1405" s="6" t="n">
        <v>2010</v>
      </c>
      <c r="B1405" s="6" t="inlineStr">
        <is>
          <t>NJ</t>
        </is>
      </c>
      <c r="C1405" s="6" t="inlineStr">
        <is>
          <t>CO2</t>
        </is>
      </c>
      <c r="D1405" s="6" t="inlineStr">
        <is>
          <t>Cement and other carbonates</t>
        </is>
      </c>
      <c r="E1405" s="6" t="n">
        <v>0.000468201965558381</v>
      </c>
      <c r="F1405" s="6" t="n"/>
      <c r="G1405" s="6" t="n"/>
      <c r="H1405" s="6" t="n"/>
      <c r="I1405" s="6" t="n"/>
    </row>
    <row r="1406" ht="15.75" customHeight="1" s="120">
      <c r="A1406" s="6" t="n">
        <v>2010</v>
      </c>
      <c r="B1406" s="6" t="inlineStr">
        <is>
          <t>NM</t>
        </is>
      </c>
      <c r="C1406" s="6" t="inlineStr">
        <is>
          <t>CO2</t>
        </is>
      </c>
      <c r="D1406" s="6" t="inlineStr">
        <is>
          <t>Cement and other carbonates</t>
        </is>
      </c>
      <c r="E1406" s="6" t="n">
        <v>0.0034435687222336</v>
      </c>
      <c r="F1406" s="6" t="n"/>
      <c r="G1406" s="6" t="n"/>
      <c r="H1406" s="6" t="n"/>
      <c r="I1406" s="6" t="n"/>
    </row>
    <row r="1407" ht="15.75" customHeight="1" s="120">
      <c r="A1407" s="6" t="n">
        <v>2010</v>
      </c>
      <c r="B1407" s="6" t="inlineStr">
        <is>
          <t>NV</t>
        </is>
      </c>
      <c r="C1407" s="6" t="inlineStr">
        <is>
          <t>CO2</t>
        </is>
      </c>
      <c r="D1407" s="6" t="inlineStr">
        <is>
          <t>Cement and other carbonates</t>
        </is>
      </c>
      <c r="E1407" s="6" t="n">
        <v>0.0231085130965775</v>
      </c>
      <c r="F1407" s="6" t="n"/>
      <c r="G1407" s="6" t="n"/>
      <c r="H1407" s="6" t="n"/>
      <c r="I1407" s="6" t="n"/>
    </row>
    <row r="1408" ht="15.75" customHeight="1" s="120">
      <c r="A1408" s="6" t="n">
        <v>2010</v>
      </c>
      <c r="B1408" s="6" t="inlineStr">
        <is>
          <t>NY</t>
        </is>
      </c>
      <c r="C1408" s="6" t="inlineStr">
        <is>
          <t>CO2</t>
        </is>
      </c>
      <c r="D1408" s="6" t="inlineStr">
        <is>
          <t>Cement and other carbonates</t>
        </is>
      </c>
      <c r="E1408" s="6" t="n">
        <v>0.0218223766732261</v>
      </c>
      <c r="F1408" s="6" t="n"/>
      <c r="G1408" s="6" t="n"/>
      <c r="H1408" s="6" t="n"/>
      <c r="I1408" s="6" t="n"/>
    </row>
    <row r="1409" ht="15.75" customHeight="1" s="120">
      <c r="A1409" s="6" t="n">
        <v>2010</v>
      </c>
      <c r="B1409" s="6" t="inlineStr">
        <is>
          <t>OH</t>
        </is>
      </c>
      <c r="C1409" s="6" t="inlineStr">
        <is>
          <t>CO2</t>
        </is>
      </c>
      <c r="D1409" s="6" t="inlineStr">
        <is>
          <t>Cement and other carbonates</t>
        </is>
      </c>
      <c r="E1409" s="6" t="n">
        <v>0.0439966931439177</v>
      </c>
      <c r="F1409" s="6" t="n"/>
      <c r="G1409" s="6" t="n"/>
      <c r="H1409" s="6" t="n"/>
      <c r="I1409" s="6" t="n"/>
    </row>
    <row r="1410" ht="15.75" customHeight="1" s="120">
      <c r="A1410" s="6" t="n">
        <v>2010</v>
      </c>
      <c r="B1410" s="6" t="inlineStr">
        <is>
          <t>OK</t>
        </is>
      </c>
      <c r="C1410" s="6" t="inlineStr">
        <is>
          <t>CO2</t>
        </is>
      </c>
      <c r="D1410" s="6" t="inlineStr">
        <is>
          <t>Cement and other carbonates</t>
        </is>
      </c>
      <c r="E1410" s="6" t="n">
        <v>0.0181397448765329</v>
      </c>
      <c r="F1410" s="6" t="n"/>
      <c r="G1410" s="6" t="n"/>
      <c r="H1410" s="6" t="n"/>
      <c r="I1410" s="6" t="n"/>
    </row>
    <row r="1411" ht="15.75" customHeight="1" s="120">
      <c r="A1411" s="6" t="n">
        <v>2010</v>
      </c>
      <c r="B1411" s="6" t="inlineStr">
        <is>
          <t>OR</t>
        </is>
      </c>
      <c r="C1411" s="6" t="inlineStr">
        <is>
          <t>CO2</t>
        </is>
      </c>
      <c r="D1411" s="6" t="inlineStr">
        <is>
          <t>Cement and other carbonates</t>
        </is>
      </c>
      <c r="E1411" s="6" t="n">
        <v>0.00608880678695558</v>
      </c>
      <c r="F1411" s="6" t="n"/>
      <c r="G1411" s="6" t="n"/>
      <c r="H1411" s="6" t="n"/>
      <c r="I1411" s="6" t="n"/>
    </row>
    <row r="1412" ht="15.75" customHeight="1" s="120">
      <c r="A1412" s="6" t="n">
        <v>2010</v>
      </c>
      <c r="B1412" s="6" t="inlineStr">
        <is>
          <t>PA</t>
        </is>
      </c>
      <c r="C1412" s="6" t="inlineStr">
        <is>
          <t>CO2</t>
        </is>
      </c>
      <c r="D1412" s="6" t="inlineStr">
        <is>
          <t>Cement and other carbonates</t>
        </is>
      </c>
      <c r="E1412" s="6" t="n">
        <v>0.0547838161532543</v>
      </c>
      <c r="F1412" s="6" t="n"/>
      <c r="G1412" s="6" t="n"/>
      <c r="H1412" s="6" t="n"/>
      <c r="I1412" s="6" t="n"/>
    </row>
    <row r="1413" ht="15.75" customHeight="1" s="120">
      <c r="A1413" s="6" t="n">
        <v>2010</v>
      </c>
      <c r="B1413" s="6" t="inlineStr">
        <is>
          <t>PR</t>
        </is>
      </c>
      <c r="C1413" s="6" t="inlineStr">
        <is>
          <t>CO2</t>
        </is>
      </c>
      <c r="D1413" s="6" t="inlineStr">
        <is>
          <t>Cement and other carbonates</t>
        </is>
      </c>
      <c r="E1413" s="6" t="n">
        <v>0.00749732326376412</v>
      </c>
      <c r="F1413" s="6" t="n"/>
      <c r="G1413" s="6" t="n"/>
      <c r="H1413" s="6" t="n"/>
      <c r="I1413" s="6" t="n"/>
    </row>
    <row r="1414" ht="15.75" customHeight="1" s="120">
      <c r="A1414" s="6" t="n">
        <v>2010</v>
      </c>
      <c r="B1414" s="6" t="inlineStr">
        <is>
          <t>SC</t>
        </is>
      </c>
      <c r="C1414" s="6" t="inlineStr">
        <is>
          <t>CO2</t>
        </is>
      </c>
      <c r="D1414" s="6" t="inlineStr">
        <is>
          <t>Cement and other carbonates</t>
        </is>
      </c>
      <c r="E1414" s="6" t="n">
        <v>0.01848156930672</v>
      </c>
      <c r="F1414" s="6" t="n"/>
      <c r="G1414" s="6" t="n"/>
      <c r="H1414" s="6" t="n"/>
      <c r="I1414" s="6" t="n"/>
    </row>
    <row r="1415" ht="15.75" customHeight="1" s="120">
      <c r="A1415" s="6" t="n">
        <v>2010</v>
      </c>
      <c r="B1415" s="6" t="inlineStr">
        <is>
          <t>SD</t>
        </is>
      </c>
      <c r="C1415" s="6" t="inlineStr">
        <is>
          <t>CO2</t>
        </is>
      </c>
      <c r="D1415" s="6" t="inlineStr">
        <is>
          <t>Cement and other carbonates</t>
        </is>
      </c>
      <c r="E1415" s="6" t="n">
        <v>0.008800636444806231</v>
      </c>
      <c r="F1415" s="6" t="n"/>
      <c r="G1415" s="6" t="n"/>
      <c r="H1415" s="6" t="n"/>
      <c r="I1415" s="6" t="n"/>
    </row>
    <row r="1416" ht="15.75" customHeight="1" s="120">
      <c r="A1416" s="6" t="n">
        <v>2010</v>
      </c>
      <c r="B1416" s="6" t="inlineStr">
        <is>
          <t>TN</t>
        </is>
      </c>
      <c r="C1416" s="6" t="inlineStr">
        <is>
          <t>CO2</t>
        </is>
      </c>
      <c r="D1416" s="6" t="inlineStr">
        <is>
          <t>Cement and other carbonates</t>
        </is>
      </c>
      <c r="E1416" s="6" t="n">
        <v>0.0132418798193958</v>
      </c>
      <c r="F1416" s="6" t="n"/>
      <c r="G1416" s="6" t="n"/>
      <c r="H1416" s="6" t="n"/>
      <c r="I1416" s="6" t="n"/>
    </row>
    <row r="1417" ht="15.75" customHeight="1" s="120">
      <c r="A1417" s="6" t="n">
        <v>2010</v>
      </c>
      <c r="B1417" s="6" t="inlineStr">
        <is>
          <t>TX</t>
        </is>
      </c>
      <c r="C1417" s="6" t="inlineStr">
        <is>
          <t>CO2</t>
        </is>
      </c>
      <c r="D1417" s="6" t="inlineStr">
        <is>
          <t>Cement and other carbonates</t>
        </is>
      </c>
      <c r="E1417" s="6" t="n">
        <v>0.101940745936382</v>
      </c>
      <c r="F1417" s="6" t="n"/>
      <c r="G1417" s="6" t="n"/>
      <c r="H1417" s="6" t="n"/>
      <c r="I1417" s="6" t="n"/>
    </row>
    <row r="1418" ht="15.75" customHeight="1" s="120">
      <c r="A1418" s="6" t="n">
        <v>2010</v>
      </c>
      <c r="B1418" s="6" t="inlineStr">
        <is>
          <t>UT</t>
        </is>
      </c>
      <c r="C1418" s="6" t="inlineStr">
        <is>
          <t>CO2</t>
        </is>
      </c>
      <c r="D1418" s="6" t="inlineStr">
        <is>
          <t>Cement and other carbonates</t>
        </is>
      </c>
      <c r="E1418" s="6" t="n">
        <v>0.0202867713078982</v>
      </c>
      <c r="F1418" s="6" t="n"/>
      <c r="G1418" s="6" t="n"/>
      <c r="H1418" s="6" t="n"/>
      <c r="I1418" s="6" t="n"/>
    </row>
    <row r="1419" ht="15.75" customHeight="1" s="120">
      <c r="A1419" s="6" t="n">
        <v>2010</v>
      </c>
      <c r="B1419" s="6" t="inlineStr">
        <is>
          <t>VA</t>
        </is>
      </c>
      <c r="C1419" s="6" t="inlineStr">
        <is>
          <t>CO2</t>
        </is>
      </c>
      <c r="D1419" s="6" t="inlineStr">
        <is>
          <t>Cement and other carbonates</t>
        </is>
      </c>
      <c r="E1419" s="6" t="n">
        <v>0.0174149306426211</v>
      </c>
      <c r="F1419" s="6" t="n"/>
      <c r="G1419" s="6" t="n"/>
      <c r="H1419" s="6" t="n"/>
      <c r="I1419" s="6" t="n"/>
    </row>
    <row r="1420" ht="15.75" customHeight="1" s="120">
      <c r="A1420" s="6" t="n">
        <v>2010</v>
      </c>
      <c r="B1420" s="6" t="inlineStr">
        <is>
          <t>WA</t>
        </is>
      </c>
      <c r="C1420" s="6" t="inlineStr">
        <is>
          <t>CO2</t>
        </is>
      </c>
      <c r="D1420" s="6" t="inlineStr">
        <is>
          <t>Cement and other carbonates</t>
        </is>
      </c>
      <c r="E1420" s="6" t="n">
        <v>0.007893957888519321</v>
      </c>
      <c r="F1420" s="6" t="n"/>
      <c r="G1420" s="6" t="n"/>
      <c r="H1420" s="6" t="n"/>
      <c r="I1420" s="6" t="n"/>
    </row>
    <row r="1421" ht="15.75" customHeight="1" s="120">
      <c r="A1421" s="6" t="n">
        <v>2010</v>
      </c>
      <c r="B1421" s="6" t="inlineStr">
        <is>
          <t>WI</t>
        </is>
      </c>
      <c r="C1421" s="6" t="inlineStr">
        <is>
          <t>CO2</t>
        </is>
      </c>
      <c r="D1421" s="6" t="inlineStr">
        <is>
          <t>Cement and other carbonates</t>
        </is>
      </c>
      <c r="E1421" s="6" t="n">
        <v>0.0148853290531706</v>
      </c>
      <c r="F1421" s="6" t="n"/>
      <c r="G1421" s="6" t="n"/>
      <c r="H1421" s="6" t="n"/>
      <c r="I1421" s="6" t="n"/>
    </row>
    <row r="1422" ht="15.75" customHeight="1" s="120">
      <c r="A1422" s="6" t="n">
        <v>2010</v>
      </c>
      <c r="B1422" s="6" t="inlineStr">
        <is>
          <t>WV</t>
        </is>
      </c>
      <c r="C1422" s="6" t="inlineStr">
        <is>
          <t>CO2</t>
        </is>
      </c>
      <c r="D1422" s="6" t="inlineStr">
        <is>
          <t>Cement and other carbonates</t>
        </is>
      </c>
      <c r="E1422" s="6" t="n">
        <v>0.0136929335807057</v>
      </c>
      <c r="F1422" s="6" t="n"/>
      <c r="G1422" s="6" t="n"/>
      <c r="H1422" s="6" t="n"/>
      <c r="I1422" s="6" t="n"/>
    </row>
    <row r="1423" ht="15.75" customHeight="1" s="120">
      <c r="A1423" s="6" t="n">
        <v>2010</v>
      </c>
      <c r="B1423" s="6" t="inlineStr">
        <is>
          <t>WY</t>
        </is>
      </c>
      <c r="C1423" s="6" t="inlineStr">
        <is>
          <t>CO2</t>
        </is>
      </c>
      <c r="D1423" s="6" t="inlineStr">
        <is>
          <t>Cement and other carbonates</t>
        </is>
      </c>
      <c r="E1423" s="6" t="n">
        <v>0.008631207767255339</v>
      </c>
      <c r="F1423" s="6" t="n"/>
      <c r="G1423" s="6" t="n"/>
      <c r="H1423" s="6" t="n"/>
      <c r="I1423" s="6" t="n"/>
    </row>
    <row r="1424" ht="15.75" customHeight="1" s="120">
      <c r="A1424" s="6" t="n">
        <v>2010</v>
      </c>
      <c r="B1424" s="6" t="inlineStr">
        <is>
          <t>AL</t>
        </is>
      </c>
      <c r="C1424" s="6" t="inlineStr">
        <is>
          <t>CO2</t>
        </is>
      </c>
      <c r="D1424" s="6" t="inlineStr">
        <is>
          <t>Chemicals</t>
        </is>
      </c>
      <c r="E1424" s="6" t="n">
        <v>0.0151342427468407</v>
      </c>
      <c r="F1424" s="6" t="n"/>
      <c r="G1424" s="6" t="n"/>
      <c r="H1424" s="6" t="n"/>
      <c r="I1424" s="6" t="n"/>
    </row>
    <row r="1425" ht="15.75" customHeight="1" s="120">
      <c r="A1425" s="6" t="n">
        <v>2010</v>
      </c>
      <c r="B1425" s="6" t="inlineStr">
        <is>
          <t>AR</t>
        </is>
      </c>
      <c r="C1425" s="6" t="inlineStr">
        <is>
          <t>CO2</t>
        </is>
      </c>
      <c r="D1425" s="6" t="inlineStr">
        <is>
          <t>Chemicals</t>
        </is>
      </c>
      <c r="E1425" s="6" t="n">
        <v>0.00341386913871863</v>
      </c>
      <c r="F1425" s="6" t="n"/>
      <c r="G1425" s="6" t="n"/>
      <c r="H1425" s="6" t="n"/>
      <c r="I1425" s="6" t="n"/>
    </row>
    <row r="1426" ht="15.75" customHeight="1" s="120">
      <c r="A1426" s="6" t="n">
        <v>2010</v>
      </c>
      <c r="B1426" s="6" t="inlineStr">
        <is>
          <t>AZ</t>
        </is>
      </c>
      <c r="C1426" s="6" t="inlineStr">
        <is>
          <t>CO2</t>
        </is>
      </c>
      <c r="D1426" s="6" t="inlineStr">
        <is>
          <t>Chemicals</t>
        </is>
      </c>
      <c r="E1426" s="6" t="n">
        <v>0.000131901715837412</v>
      </c>
      <c r="F1426" s="6" t="n"/>
      <c r="G1426" s="6" t="n"/>
      <c r="H1426" s="6" t="n"/>
      <c r="I1426" s="6" t="n"/>
    </row>
    <row r="1427" ht="15.75" customHeight="1" s="120">
      <c r="A1427" s="6" t="n">
        <v>2010</v>
      </c>
      <c r="B1427" s="6" t="inlineStr">
        <is>
          <t>CA</t>
        </is>
      </c>
      <c r="C1427" s="6" t="inlineStr">
        <is>
          <t>CO2</t>
        </is>
      </c>
      <c r="D1427" s="6" t="inlineStr">
        <is>
          <t>Chemicals</t>
        </is>
      </c>
      <c r="E1427" s="6" t="n">
        <v>0.0252003119232062</v>
      </c>
      <c r="F1427" s="6" t="n"/>
      <c r="G1427" s="6" t="n"/>
      <c r="H1427" s="6" t="n"/>
      <c r="I1427" s="6" t="n"/>
    </row>
    <row r="1428" ht="15.75" customHeight="1" s="120">
      <c r="A1428" s="6" t="n">
        <v>2010</v>
      </c>
      <c r="B1428" s="6" t="inlineStr">
        <is>
          <t>CO</t>
        </is>
      </c>
      <c r="C1428" s="6" t="inlineStr">
        <is>
          <t>CO2</t>
        </is>
      </c>
      <c r="D1428" s="6" t="inlineStr">
        <is>
          <t>Chemicals</t>
        </is>
      </c>
      <c r="E1428" s="6" t="n">
        <v>0.00109050938066392</v>
      </c>
      <c r="F1428" s="6" t="n"/>
      <c r="G1428" s="6" t="n"/>
      <c r="H1428" s="6" t="n"/>
      <c r="I1428" s="6" t="n"/>
    </row>
    <row r="1429" ht="15.75" customHeight="1" s="120">
      <c r="A1429" s="6" t="n">
        <v>2010</v>
      </c>
      <c r="B1429" s="6" t="inlineStr">
        <is>
          <t>DE</t>
        </is>
      </c>
      <c r="C1429" s="6" t="inlineStr">
        <is>
          <t>CO2</t>
        </is>
      </c>
      <c r="D1429" s="6" t="inlineStr">
        <is>
          <t>Chemicals</t>
        </is>
      </c>
      <c r="E1429" s="6" t="n">
        <v>0.00145168343197146</v>
      </c>
      <c r="F1429" s="6" t="n"/>
      <c r="G1429" s="6" t="n"/>
      <c r="H1429" s="6" t="n"/>
      <c r="I1429" s="6" t="n"/>
    </row>
    <row r="1430" ht="15.75" customHeight="1" s="120">
      <c r="A1430" s="6" t="n">
        <v>2010</v>
      </c>
      <c r="B1430" s="6" t="inlineStr">
        <is>
          <t>FL</t>
        </is>
      </c>
      <c r="C1430" s="6" t="inlineStr">
        <is>
          <t>CO2</t>
        </is>
      </c>
      <c r="D1430" s="6" t="inlineStr">
        <is>
          <t>Chemicals</t>
        </is>
      </c>
      <c r="E1430" s="6" t="n">
        <v>0.0132564433712114</v>
      </c>
      <c r="F1430" s="6" t="n"/>
      <c r="G1430" s="6" t="n"/>
      <c r="H1430" s="6" t="n"/>
      <c r="I1430" s="6" t="n"/>
    </row>
    <row r="1431" ht="15.75" customHeight="1" s="120">
      <c r="A1431" s="6" t="n">
        <v>2010</v>
      </c>
      <c r="B1431" s="6" t="inlineStr">
        <is>
          <t>GA</t>
        </is>
      </c>
      <c r="C1431" s="6" t="inlineStr">
        <is>
          <t>CO2</t>
        </is>
      </c>
      <c r="D1431" s="6" t="inlineStr">
        <is>
          <t>Chemicals</t>
        </is>
      </c>
      <c r="E1431" s="6" t="n">
        <v>0.0149714961718672</v>
      </c>
      <c r="F1431" s="6" t="n"/>
      <c r="G1431" s="6" t="n"/>
      <c r="H1431" s="6" t="n"/>
      <c r="I1431" s="6" t="n"/>
    </row>
    <row r="1432" ht="15.75" customHeight="1" s="120">
      <c r="A1432" s="6" t="n">
        <v>2010</v>
      </c>
      <c r="B1432" s="6" t="inlineStr">
        <is>
          <t>IA</t>
        </is>
      </c>
      <c r="C1432" s="6" t="inlineStr">
        <is>
          <t>CO2</t>
        </is>
      </c>
      <c r="D1432" s="6" t="inlineStr">
        <is>
          <t>Chemicals</t>
        </is>
      </c>
      <c r="E1432" s="6" t="n">
        <v>0.0417541979204828</v>
      </c>
      <c r="F1432" s="6" t="n"/>
      <c r="G1432" s="6" t="n"/>
      <c r="H1432" s="6" t="n"/>
      <c r="I1432" s="6" t="n"/>
    </row>
    <row r="1433" ht="15.75" customHeight="1" s="120">
      <c r="A1433" s="6" t="n">
        <v>2010</v>
      </c>
      <c r="B1433" s="6" t="inlineStr">
        <is>
          <t>ID</t>
        </is>
      </c>
      <c r="C1433" s="6" t="inlineStr">
        <is>
          <t>CO2</t>
        </is>
      </c>
      <c r="D1433" s="6" t="inlineStr">
        <is>
          <t>Chemicals</t>
        </is>
      </c>
      <c r="E1433" s="6" t="n">
        <v>0.00217775009549484</v>
      </c>
      <c r="F1433" s="6" t="n"/>
      <c r="G1433" s="6" t="n"/>
      <c r="H1433" s="6" t="n"/>
      <c r="I1433" s="6" t="n"/>
    </row>
    <row r="1434" ht="15.75" customHeight="1" s="120">
      <c r="A1434" s="6" t="n">
        <v>2010</v>
      </c>
      <c r="B1434" s="6" t="inlineStr">
        <is>
          <t>IL</t>
        </is>
      </c>
      <c r="C1434" s="6" t="inlineStr">
        <is>
          <t>CO2</t>
        </is>
      </c>
      <c r="D1434" s="6" t="inlineStr">
        <is>
          <t>Chemicals</t>
        </is>
      </c>
      <c r="E1434" s="6" t="n">
        <v>0.0312291796953454</v>
      </c>
      <c r="F1434" s="6" t="n"/>
      <c r="G1434" s="6" t="n"/>
      <c r="H1434" s="6" t="n"/>
      <c r="I1434" s="6" t="n"/>
    </row>
    <row r="1435" ht="15.75" customHeight="1" s="120">
      <c r="A1435" s="6" t="n">
        <v>2010</v>
      </c>
      <c r="B1435" s="6" t="inlineStr">
        <is>
          <t>IN</t>
        </is>
      </c>
      <c r="C1435" s="6" t="inlineStr">
        <is>
          <t>CO2</t>
        </is>
      </c>
      <c r="D1435" s="6" t="inlineStr">
        <is>
          <t>Chemicals</t>
        </is>
      </c>
      <c r="E1435" s="6" t="n">
        <v>0.0176830553499169</v>
      </c>
      <c r="F1435" s="6" t="n"/>
      <c r="G1435" s="6" t="n"/>
      <c r="H1435" s="6" t="n"/>
      <c r="I1435" s="6" t="n"/>
    </row>
    <row r="1436" ht="15.75" customHeight="1" s="120">
      <c r="A1436" s="6" t="n">
        <v>2010</v>
      </c>
      <c r="B1436" s="6" t="inlineStr">
        <is>
          <t>KS</t>
        </is>
      </c>
      <c r="C1436" s="6" t="inlineStr">
        <is>
          <t>CO2</t>
        </is>
      </c>
      <c r="D1436" s="6" t="inlineStr">
        <is>
          <t>Chemicals</t>
        </is>
      </c>
      <c r="E1436" s="6" t="n">
        <v>0.0156567919187793</v>
      </c>
      <c r="F1436" s="6" t="n"/>
      <c r="G1436" s="6" t="n"/>
      <c r="H1436" s="6" t="n"/>
      <c r="I1436" s="6" t="n"/>
    </row>
    <row r="1437" ht="15.75" customHeight="1" s="120">
      <c r="A1437" s="6" t="n">
        <v>2010</v>
      </c>
      <c r="B1437" s="6" t="inlineStr">
        <is>
          <t>KY</t>
        </is>
      </c>
      <c r="C1437" s="6" t="inlineStr">
        <is>
          <t>CO2</t>
        </is>
      </c>
      <c r="D1437" s="6" t="inlineStr">
        <is>
          <t>Chemicals</t>
        </is>
      </c>
      <c r="E1437" s="6" t="n">
        <v>0.0112469078569645</v>
      </c>
      <c r="F1437" s="6" t="n"/>
      <c r="G1437" s="6" t="n"/>
      <c r="H1437" s="6" t="n"/>
      <c r="I1437" s="6" t="n"/>
    </row>
    <row r="1438" ht="15.75" customHeight="1" s="120">
      <c r="A1438" s="6" t="n">
        <v>2010</v>
      </c>
      <c r="B1438" s="6" t="inlineStr">
        <is>
          <t>LA</t>
        </is>
      </c>
      <c r="C1438" s="6" t="inlineStr">
        <is>
          <t>CO2</t>
        </is>
      </c>
      <c r="D1438" s="6" t="inlineStr">
        <is>
          <t>Chemicals</t>
        </is>
      </c>
      <c r="E1438" s="6" t="n">
        <v>0.232994146573496</v>
      </c>
      <c r="F1438" s="6" t="n"/>
      <c r="G1438" s="6" t="n"/>
      <c r="H1438" s="6" t="n"/>
      <c r="I1438" s="6" t="n"/>
    </row>
    <row r="1439" ht="15.75" customHeight="1" s="120">
      <c r="A1439" s="6" t="n">
        <v>2010</v>
      </c>
      <c r="B1439" s="6" t="inlineStr">
        <is>
          <t>MA</t>
        </is>
      </c>
      <c r="C1439" s="6" t="inlineStr">
        <is>
          <t>CO2</t>
        </is>
      </c>
      <c r="D1439" s="6" t="inlineStr">
        <is>
          <t>Chemicals</t>
        </is>
      </c>
      <c r="E1439" s="6" t="n">
        <v>0.00129578423365717</v>
      </c>
      <c r="F1439" s="6" t="n"/>
      <c r="G1439" s="6" t="n"/>
      <c r="H1439" s="6" t="n"/>
      <c r="I1439" s="6" t="n"/>
    </row>
    <row r="1440" ht="15.75" customHeight="1" s="120">
      <c r="A1440" s="6" t="n">
        <v>2010</v>
      </c>
      <c r="B1440" s="6" t="inlineStr">
        <is>
          <t>MD</t>
        </is>
      </c>
      <c r="C1440" s="6" t="inlineStr">
        <is>
          <t>CO2</t>
        </is>
      </c>
      <c r="D1440" s="6" t="inlineStr">
        <is>
          <t>Chemicals</t>
        </is>
      </c>
      <c r="E1440" s="6" t="n">
        <v>0.000661589838662968</v>
      </c>
      <c r="F1440" s="6" t="n"/>
      <c r="G1440" s="6" t="n"/>
      <c r="H1440" s="6" t="n"/>
      <c r="I1440" s="6" t="n"/>
    </row>
    <row r="1441" ht="15.75" customHeight="1" s="120">
      <c r="A1441" s="6" t="n">
        <v>2010</v>
      </c>
      <c r="B1441" s="6" t="inlineStr">
        <is>
          <t>MI</t>
        </is>
      </c>
      <c r="C1441" s="6" t="inlineStr">
        <is>
          <t>CO2</t>
        </is>
      </c>
      <c r="D1441" s="6" t="inlineStr">
        <is>
          <t>Chemicals</t>
        </is>
      </c>
      <c r="E1441" s="6" t="n">
        <v>0.00517035780354558</v>
      </c>
      <c r="F1441" s="6" t="n"/>
      <c r="G1441" s="6" t="n"/>
      <c r="H1441" s="6" t="n"/>
      <c r="I1441" s="6" t="n"/>
    </row>
    <row r="1442" ht="15.75" customHeight="1" s="120">
      <c r="A1442" s="6" t="n">
        <v>2010</v>
      </c>
      <c r="B1442" s="6" t="inlineStr">
        <is>
          <t>MN</t>
        </is>
      </c>
      <c r="C1442" s="6" t="inlineStr">
        <is>
          <t>CO2</t>
        </is>
      </c>
      <c r="D1442" s="6" t="inlineStr">
        <is>
          <t>Chemicals</t>
        </is>
      </c>
      <c r="E1442" s="6" t="n">
        <v>0.0119316178167405</v>
      </c>
      <c r="F1442" s="6" t="n"/>
      <c r="G1442" s="6" t="n"/>
      <c r="H1442" s="6" t="n"/>
      <c r="I1442" s="6" t="n"/>
    </row>
    <row r="1443" ht="15.75" customHeight="1" s="120">
      <c r="A1443" s="6" t="n">
        <v>2010</v>
      </c>
      <c r="B1443" s="6" t="inlineStr">
        <is>
          <t>MO</t>
        </is>
      </c>
      <c r="C1443" s="6" t="inlineStr">
        <is>
          <t>CO2</t>
        </is>
      </c>
      <c r="D1443" s="6" t="inlineStr">
        <is>
          <t>Chemicals</t>
        </is>
      </c>
      <c r="E1443" s="6" t="n">
        <v>0.0056401551287299</v>
      </c>
      <c r="F1443" s="6" t="n"/>
      <c r="G1443" s="6" t="n"/>
      <c r="H1443" s="6" t="n"/>
      <c r="I1443" s="6" t="n"/>
    </row>
    <row r="1444" ht="15.75" customHeight="1" s="120">
      <c r="A1444" s="6" t="n">
        <v>2010</v>
      </c>
      <c r="B1444" s="6" t="inlineStr">
        <is>
          <t>MS</t>
        </is>
      </c>
      <c r="C1444" s="6" t="inlineStr">
        <is>
          <t>CO2</t>
        </is>
      </c>
      <c r="D1444" s="6" t="inlineStr">
        <is>
          <t>Chemicals</t>
        </is>
      </c>
      <c r="E1444" s="6" t="n">
        <v>0.0182045965457924</v>
      </c>
      <c r="F1444" s="6" t="n"/>
      <c r="G1444" s="6" t="n"/>
      <c r="H1444" s="6" t="n"/>
      <c r="I1444" s="6" t="n"/>
    </row>
    <row r="1445" ht="15.75" customHeight="1" s="120">
      <c r="A1445" s="6" t="n">
        <v>2010</v>
      </c>
      <c r="B1445" s="6" t="inlineStr">
        <is>
          <t>NC</t>
        </is>
      </c>
      <c r="C1445" s="6" t="inlineStr">
        <is>
          <t>CO2</t>
        </is>
      </c>
      <c r="D1445" s="6" t="inlineStr">
        <is>
          <t>Chemicals</t>
        </is>
      </c>
      <c r="E1445" s="6" t="n">
        <v>0.008458799229753769</v>
      </c>
      <c r="F1445" s="6" t="n"/>
      <c r="G1445" s="6" t="n"/>
      <c r="H1445" s="6" t="n"/>
      <c r="I1445" s="6" t="n"/>
    </row>
    <row r="1446" ht="15.75" customHeight="1" s="120">
      <c r="A1446" s="6" t="n">
        <v>2010</v>
      </c>
      <c r="B1446" s="6" t="inlineStr">
        <is>
          <t>ND</t>
        </is>
      </c>
      <c r="C1446" s="6" t="inlineStr">
        <is>
          <t>CO2</t>
        </is>
      </c>
      <c r="D1446" s="6" t="inlineStr">
        <is>
          <t>Chemicals</t>
        </is>
      </c>
      <c r="E1446" s="6" t="n">
        <v>0.0028988395473714</v>
      </c>
      <c r="F1446" s="6" t="n"/>
      <c r="G1446" s="6" t="n"/>
      <c r="H1446" s="6" t="n"/>
      <c r="I1446" s="6" t="n"/>
    </row>
    <row r="1447" ht="15.75" customHeight="1" s="120">
      <c r="A1447" s="6" t="n">
        <v>2010</v>
      </c>
      <c r="B1447" s="6" t="inlineStr">
        <is>
          <t>NE</t>
        </is>
      </c>
      <c r="C1447" s="6" t="inlineStr">
        <is>
          <t>CO2</t>
        </is>
      </c>
      <c r="D1447" s="6" t="inlineStr">
        <is>
          <t>Chemicals</t>
        </is>
      </c>
      <c r="E1447" s="6" t="n">
        <v>0.014767152773194</v>
      </c>
      <c r="F1447" s="6" t="n"/>
      <c r="G1447" s="6" t="n"/>
      <c r="H1447" s="6" t="n"/>
      <c r="I1447" s="6" t="n"/>
    </row>
    <row r="1448" ht="15.75" customHeight="1" s="120">
      <c r="A1448" s="6" t="n">
        <v>2010</v>
      </c>
      <c r="B1448" s="6" t="inlineStr">
        <is>
          <t>NJ</t>
        </is>
      </c>
      <c r="C1448" s="6" t="inlineStr">
        <is>
          <t>CO2</t>
        </is>
      </c>
      <c r="D1448" s="6" t="inlineStr">
        <is>
          <t>Chemicals</t>
        </is>
      </c>
      <c r="E1448" s="6" t="n">
        <v>0.000532140116952955</v>
      </c>
      <c r="F1448" s="6" t="n"/>
      <c r="G1448" s="6" t="n"/>
      <c r="H1448" s="6" t="n"/>
      <c r="I1448" s="6" t="n"/>
    </row>
    <row r="1449" ht="15.75" customHeight="1" s="120">
      <c r="A1449" s="6" t="n">
        <v>2010</v>
      </c>
      <c r="B1449" s="6" t="inlineStr">
        <is>
          <t>NM</t>
        </is>
      </c>
      <c r="C1449" s="6" t="inlineStr">
        <is>
          <t>CO2</t>
        </is>
      </c>
      <c r="D1449" s="6" t="inlineStr">
        <is>
          <t>Chemicals</t>
        </is>
      </c>
      <c r="E1449" s="6" t="n">
        <v>0.000311713958843178</v>
      </c>
      <c r="F1449" s="6" t="n"/>
      <c r="G1449" s="6" t="n"/>
      <c r="H1449" s="6" t="n"/>
      <c r="I1449" s="6" t="n"/>
    </row>
    <row r="1450" ht="15.75" customHeight="1" s="120">
      <c r="A1450" s="6" t="n">
        <v>2010</v>
      </c>
      <c r="B1450" s="6" t="inlineStr">
        <is>
          <t>NV</t>
        </is>
      </c>
      <c r="C1450" s="6" t="inlineStr">
        <is>
          <t>CO2</t>
        </is>
      </c>
      <c r="D1450" s="6" t="inlineStr">
        <is>
          <t>Chemicals</t>
        </is>
      </c>
      <c r="E1450" s="6" t="n">
        <v>0.000208877971616837</v>
      </c>
      <c r="F1450" s="6" t="n"/>
      <c r="G1450" s="6" t="n"/>
      <c r="H1450" s="6" t="n"/>
      <c r="I1450" s="6" t="n"/>
    </row>
    <row r="1451" ht="15.75" customHeight="1" s="120">
      <c r="A1451" s="6" t="n">
        <v>2010</v>
      </c>
      <c r="B1451" s="6" t="inlineStr">
        <is>
          <t>NY</t>
        </is>
      </c>
      <c r="C1451" s="6" t="inlineStr">
        <is>
          <t>CO2</t>
        </is>
      </c>
      <c r="D1451" s="6" t="inlineStr">
        <is>
          <t>Chemicals</t>
        </is>
      </c>
      <c r="E1451" s="6" t="n">
        <v>0.009078445258192781</v>
      </c>
      <c r="F1451" s="6" t="n"/>
      <c r="G1451" s="6" t="n"/>
      <c r="H1451" s="6" t="n"/>
      <c r="I1451" s="6" t="n"/>
    </row>
    <row r="1452" ht="15.75" customHeight="1" s="120">
      <c r="A1452" s="6" t="n">
        <v>2010</v>
      </c>
      <c r="B1452" s="6" t="inlineStr">
        <is>
          <t>OH</t>
        </is>
      </c>
      <c r="C1452" s="6" t="inlineStr">
        <is>
          <t>CO2</t>
        </is>
      </c>
      <c r="D1452" s="6" t="inlineStr">
        <is>
          <t>Chemicals</t>
        </is>
      </c>
      <c r="E1452" s="6" t="n">
        <v>0.0289152426664045</v>
      </c>
      <c r="F1452" s="6" t="n"/>
      <c r="G1452" s="6" t="n"/>
      <c r="H1452" s="6" t="n"/>
      <c r="I1452" s="6" t="n"/>
    </row>
    <row r="1453" ht="15.75" customHeight="1" s="120">
      <c r="A1453" s="6" t="n">
        <v>2010</v>
      </c>
      <c r="B1453" s="6" t="inlineStr">
        <is>
          <t>OK</t>
        </is>
      </c>
      <c r="C1453" s="6" t="inlineStr">
        <is>
          <t>CO2</t>
        </is>
      </c>
      <c r="D1453" s="6" t="inlineStr">
        <is>
          <t>Chemicals</t>
        </is>
      </c>
      <c r="E1453" s="6" t="n">
        <v>0.0352706854476161</v>
      </c>
      <c r="F1453" s="6" t="n"/>
      <c r="G1453" s="6" t="n"/>
      <c r="H1453" s="6" t="n"/>
      <c r="I1453" s="6" t="n"/>
    </row>
    <row r="1454" ht="15.75" customHeight="1" s="120">
      <c r="A1454" s="6" t="n">
        <v>2010</v>
      </c>
      <c r="B1454" s="6" t="inlineStr">
        <is>
          <t>OR</t>
        </is>
      </c>
      <c r="C1454" s="6" t="inlineStr">
        <is>
          <t>CO2</t>
        </is>
      </c>
      <c r="D1454" s="6" t="inlineStr">
        <is>
          <t>Chemicals</t>
        </is>
      </c>
      <c r="E1454" s="6" t="n">
        <v>0.00142365404524205</v>
      </c>
      <c r="F1454" s="6" t="n"/>
      <c r="G1454" s="6" t="n"/>
      <c r="H1454" s="6" t="n"/>
      <c r="I1454" s="6" t="n"/>
    </row>
    <row r="1455" ht="15.75" customHeight="1" s="120">
      <c r="A1455" s="6" t="n">
        <v>2010</v>
      </c>
      <c r="B1455" s="6" t="inlineStr">
        <is>
          <t>PA</t>
        </is>
      </c>
      <c r="C1455" s="6" t="inlineStr">
        <is>
          <t>CO2</t>
        </is>
      </c>
      <c r="D1455" s="6" t="inlineStr">
        <is>
          <t>Chemicals</t>
        </is>
      </c>
      <c r="E1455" s="6" t="n">
        <v>0.00317636543851305</v>
      </c>
      <c r="F1455" s="6" t="n"/>
      <c r="G1455" s="6" t="n"/>
      <c r="H1455" s="6" t="n"/>
      <c r="I1455" s="6" t="n"/>
    </row>
    <row r="1456" ht="15.75" customHeight="1" s="120">
      <c r="A1456" s="6" t="n">
        <v>2010</v>
      </c>
      <c r="B1456" s="6" t="inlineStr">
        <is>
          <t>RI</t>
        </is>
      </c>
      <c r="C1456" s="6" t="inlineStr">
        <is>
          <t>CO2</t>
        </is>
      </c>
      <c r="D1456" s="6" t="inlineStr">
        <is>
          <t>Chemicals</t>
        </is>
      </c>
      <c r="E1456" s="6" t="n">
        <v>0.000368150723325667</v>
      </c>
      <c r="F1456" s="6" t="n"/>
      <c r="G1456" s="6" t="n"/>
      <c r="H1456" s="6" t="n"/>
      <c r="I1456" s="6" t="n"/>
    </row>
    <row r="1457" ht="15.75" customHeight="1" s="120">
      <c r="A1457" s="6" t="n">
        <v>2010</v>
      </c>
      <c r="B1457" s="6" t="inlineStr">
        <is>
          <t>SC</t>
        </is>
      </c>
      <c r="C1457" s="6" t="inlineStr">
        <is>
          <t>CO2</t>
        </is>
      </c>
      <c r="D1457" s="6" t="inlineStr">
        <is>
          <t>Chemicals</t>
        </is>
      </c>
      <c r="E1457" s="6" t="n">
        <v>0.00912236939835229</v>
      </c>
      <c r="F1457" s="6" t="n"/>
      <c r="G1457" s="6" t="n"/>
      <c r="H1457" s="6" t="n"/>
      <c r="I1457" s="6" t="n"/>
    </row>
    <row r="1458" ht="15.75" customHeight="1" s="120">
      <c r="A1458" s="6" t="n">
        <v>2010</v>
      </c>
      <c r="B1458" s="6" t="inlineStr">
        <is>
          <t>SD</t>
        </is>
      </c>
      <c r="C1458" s="6" t="inlineStr">
        <is>
          <t>CO2</t>
        </is>
      </c>
      <c r="D1458" s="6" t="inlineStr">
        <is>
          <t>Chemicals</t>
        </is>
      </c>
      <c r="E1458" s="6" t="n">
        <v>0.00898856321465214</v>
      </c>
      <c r="F1458" s="6" t="n"/>
      <c r="G1458" s="6" t="n"/>
      <c r="H1458" s="6" t="n"/>
      <c r="I1458" s="6" t="n"/>
    </row>
    <row r="1459" ht="15.75" customHeight="1" s="120">
      <c r="A1459" s="6" t="n">
        <v>2010</v>
      </c>
      <c r="B1459" s="6" t="inlineStr">
        <is>
          <t>TN</t>
        </is>
      </c>
      <c r="C1459" s="6" t="inlineStr">
        <is>
          <t>CO2</t>
        </is>
      </c>
      <c r="D1459" s="6" t="inlineStr">
        <is>
          <t>Chemicals</t>
        </is>
      </c>
      <c r="E1459" s="6" t="n">
        <v>0.0381661659543374</v>
      </c>
      <c r="F1459" s="6" t="n"/>
      <c r="G1459" s="6" t="n"/>
      <c r="H1459" s="6" t="n"/>
      <c r="I1459" s="6" t="n"/>
    </row>
    <row r="1460" ht="15.75" customHeight="1" s="120">
      <c r="A1460" s="6" t="n">
        <v>2010</v>
      </c>
      <c r="B1460" s="6" t="inlineStr">
        <is>
          <t>TX</t>
        </is>
      </c>
      <c r="C1460" s="6" t="inlineStr">
        <is>
          <t>CO2</t>
        </is>
      </c>
      <c r="D1460" s="6" t="inlineStr">
        <is>
          <t>Chemicals</t>
        </is>
      </c>
      <c r="E1460" s="6" t="n">
        <v>0.334734984958668</v>
      </c>
      <c r="F1460" s="6" t="n"/>
      <c r="G1460" s="6" t="n"/>
      <c r="H1460" s="6" t="n"/>
      <c r="I1460" s="6" t="n"/>
    </row>
    <row r="1461" ht="15.75" customHeight="1" s="120">
      <c r="A1461" s="6" t="n">
        <v>2010</v>
      </c>
      <c r="B1461" s="6" t="inlineStr">
        <is>
          <t>UT</t>
        </is>
      </c>
      <c r="C1461" s="6" t="inlineStr">
        <is>
          <t>CO2</t>
        </is>
      </c>
      <c r="D1461" s="6" t="inlineStr">
        <is>
          <t>Chemicals</t>
        </is>
      </c>
      <c r="E1461" s="6" t="n">
        <v>0.00110056539316811</v>
      </c>
      <c r="F1461" s="6" t="n"/>
      <c r="G1461" s="6" t="n"/>
      <c r="H1461" s="6" t="n"/>
      <c r="I1461" s="6" t="n"/>
    </row>
    <row r="1462" ht="15.75" customHeight="1" s="120">
      <c r="A1462" s="6" t="n">
        <v>2010</v>
      </c>
      <c r="B1462" s="6" t="inlineStr">
        <is>
          <t>VA</t>
        </is>
      </c>
      <c r="C1462" s="6" t="inlineStr">
        <is>
          <t>CO2</t>
        </is>
      </c>
      <c r="D1462" s="6" t="inlineStr">
        <is>
          <t>Chemicals</t>
        </is>
      </c>
      <c r="E1462" s="6" t="n">
        <v>0.0104016486836458</v>
      </c>
      <c r="F1462" s="6" t="n"/>
      <c r="G1462" s="6" t="n"/>
      <c r="H1462" s="6" t="n"/>
      <c r="I1462" s="6" t="n"/>
    </row>
    <row r="1463" ht="15.75" customHeight="1" s="120">
      <c r="A1463" s="6" t="n">
        <v>2010</v>
      </c>
      <c r="B1463" s="6" t="inlineStr">
        <is>
          <t>WA</t>
        </is>
      </c>
      <c r="C1463" s="6" t="inlineStr">
        <is>
          <t>CO2</t>
        </is>
      </c>
      <c r="D1463" s="6" t="inlineStr">
        <is>
          <t>Chemicals</t>
        </is>
      </c>
      <c r="E1463" s="6" t="n">
        <v>0.000818782650236289</v>
      </c>
      <c r="F1463" s="6" t="n"/>
      <c r="G1463" s="6" t="n"/>
      <c r="H1463" s="6" t="n"/>
      <c r="I1463" s="6" t="n"/>
    </row>
    <row r="1464" ht="15.75" customHeight="1" s="120">
      <c r="A1464" s="6" t="n">
        <v>2010</v>
      </c>
      <c r="B1464" s="6" t="inlineStr">
        <is>
          <t>WI</t>
        </is>
      </c>
      <c r="C1464" s="6" t="inlineStr">
        <is>
          <t>CO2</t>
        </is>
      </c>
      <c r="D1464" s="6" t="inlineStr">
        <is>
          <t>Chemicals</t>
        </is>
      </c>
      <c r="E1464" s="6" t="n">
        <v>0.00444323896605578</v>
      </c>
      <c r="F1464" s="6" t="n"/>
      <c r="G1464" s="6" t="n"/>
      <c r="H1464" s="6" t="n"/>
      <c r="I1464" s="6" t="n"/>
    </row>
    <row r="1465" ht="15.75" customHeight="1" s="120">
      <c r="A1465" s="6" t="n">
        <v>2010</v>
      </c>
      <c r="B1465" s="6" t="inlineStr">
        <is>
          <t>WV</t>
        </is>
      </c>
      <c r="C1465" s="6" t="inlineStr">
        <is>
          <t>CO2</t>
        </is>
      </c>
      <c r="D1465" s="6" t="inlineStr">
        <is>
          <t>Chemicals</t>
        </is>
      </c>
      <c r="E1465" s="6" t="n">
        <v>0.0138661659808561</v>
      </c>
      <c r="F1465" s="6" t="n"/>
      <c r="G1465" s="6" t="n"/>
      <c r="H1465" s="6" t="n"/>
      <c r="I1465" s="6" t="n"/>
    </row>
    <row r="1466" ht="15.75" customHeight="1" s="120">
      <c r="A1466" s="6" t="n">
        <v>2010</v>
      </c>
      <c r="B1466" s="6" t="inlineStr">
        <is>
          <t>WY</t>
        </is>
      </c>
      <c r="C1466" s="6" t="inlineStr">
        <is>
          <t>CO2</t>
        </is>
      </c>
      <c r="D1466" s="6" t="inlineStr">
        <is>
          <t>Chemicals</t>
        </is>
      </c>
      <c r="E1466" s="6" t="n">
        <v>0.00265085896507506</v>
      </c>
      <c r="F1466" s="6" t="n"/>
      <c r="G1466" s="6" t="n"/>
      <c r="H1466" s="6" t="n"/>
      <c r="I1466" s="6" t="n"/>
    </row>
    <row r="1467" ht="15.75" customHeight="1" s="120">
      <c r="A1467" s="6" t="n">
        <v>2010</v>
      </c>
      <c r="B1467" s="6" t="inlineStr">
        <is>
          <t>AL</t>
        </is>
      </c>
      <c r="C1467" s="6" t="inlineStr">
        <is>
          <t>CO2</t>
        </is>
      </c>
      <c r="D1467" s="6" t="inlineStr">
        <is>
          <t>Iron and steel</t>
        </is>
      </c>
      <c r="E1467" s="6" t="n">
        <v>0.0701455653856367</v>
      </c>
      <c r="F1467" s="6" t="n"/>
      <c r="G1467" s="6" t="n"/>
      <c r="H1467" s="6" t="n"/>
      <c r="I1467" s="6" t="n"/>
    </row>
    <row r="1468" ht="15.75" customHeight="1" s="120">
      <c r="A1468" s="6" t="n">
        <v>2010</v>
      </c>
      <c r="B1468" s="6" t="inlineStr">
        <is>
          <t>AR</t>
        </is>
      </c>
      <c r="C1468" s="6" t="inlineStr">
        <is>
          <t>CO2</t>
        </is>
      </c>
      <c r="D1468" s="6" t="inlineStr">
        <is>
          <t>Iron and steel</t>
        </is>
      </c>
      <c r="E1468" s="6" t="n">
        <v>0.0147731702997939</v>
      </c>
      <c r="F1468" s="6" t="n"/>
      <c r="G1468" s="6" t="n"/>
      <c r="H1468" s="6" t="n"/>
      <c r="I1468" s="6" t="n"/>
    </row>
    <row r="1469" ht="15.75" customHeight="1" s="120">
      <c r="A1469" s="6" t="n">
        <v>2010</v>
      </c>
      <c r="B1469" s="6" t="inlineStr">
        <is>
          <t>AZ</t>
        </is>
      </c>
      <c r="C1469" s="6" t="inlineStr">
        <is>
          <t>CO2</t>
        </is>
      </c>
      <c r="D1469" s="6" t="inlineStr">
        <is>
          <t>Iron and steel</t>
        </is>
      </c>
      <c r="E1469" s="6" t="n">
        <v>0.000402562617630691</v>
      </c>
      <c r="F1469" s="6" t="n"/>
      <c r="G1469" s="6" t="n"/>
      <c r="H1469" s="6" t="n"/>
      <c r="I1469" s="6" t="n"/>
    </row>
    <row r="1470" ht="15.75" customHeight="1" s="120">
      <c r="A1470" s="6" t="n">
        <v>2010</v>
      </c>
      <c r="B1470" s="6" t="inlineStr">
        <is>
          <t>CA</t>
        </is>
      </c>
      <c r="C1470" s="6" t="inlineStr">
        <is>
          <t>CO2</t>
        </is>
      </c>
      <c r="D1470" s="6" t="inlineStr">
        <is>
          <t>Iron and steel</t>
        </is>
      </c>
      <c r="E1470" s="6" t="n">
        <v>0.00617819477775981</v>
      </c>
      <c r="F1470" s="6" t="n"/>
      <c r="G1470" s="6" t="n"/>
      <c r="H1470" s="6" t="n"/>
      <c r="I1470" s="6" t="n"/>
    </row>
    <row r="1471" ht="15.75" customHeight="1" s="120">
      <c r="A1471" s="6" t="n">
        <v>2010</v>
      </c>
      <c r="B1471" s="6" t="inlineStr">
        <is>
          <t>CO</t>
        </is>
      </c>
      <c r="C1471" s="6" t="inlineStr">
        <is>
          <t>CO2</t>
        </is>
      </c>
      <c r="D1471" s="6" t="inlineStr">
        <is>
          <t>Iron and steel</t>
        </is>
      </c>
      <c r="E1471" s="6" t="n">
        <v>0.00363911332353087</v>
      </c>
      <c r="F1471" s="6" t="n"/>
      <c r="G1471" s="6" t="n"/>
      <c r="H1471" s="6" t="n"/>
      <c r="I1471" s="6" t="n"/>
    </row>
    <row r="1472" ht="15.75" customHeight="1" s="120">
      <c r="A1472" s="6" t="n">
        <v>2010</v>
      </c>
      <c r="B1472" s="6" t="inlineStr">
        <is>
          <t>DE</t>
        </is>
      </c>
      <c r="C1472" s="6" t="inlineStr">
        <is>
          <t>CO2</t>
        </is>
      </c>
      <c r="D1472" s="6" t="inlineStr">
        <is>
          <t>Iron and steel</t>
        </is>
      </c>
      <c r="E1472" s="6" t="n">
        <v>0.00154545579696157</v>
      </c>
      <c r="F1472" s="6" t="n"/>
      <c r="G1472" s="6" t="n"/>
      <c r="H1472" s="6" t="n"/>
      <c r="I1472" s="6" t="n"/>
    </row>
    <row r="1473" ht="15.75" customHeight="1" s="120">
      <c r="A1473" s="6" t="n">
        <v>2010</v>
      </c>
      <c r="B1473" s="6" t="inlineStr">
        <is>
          <t>FL</t>
        </is>
      </c>
      <c r="C1473" s="6" t="inlineStr">
        <is>
          <t>CO2</t>
        </is>
      </c>
      <c r="D1473" s="6" t="inlineStr">
        <is>
          <t>Iron and steel</t>
        </is>
      </c>
      <c r="E1473" s="6" t="n">
        <v>0.000881852554550686</v>
      </c>
      <c r="F1473" s="6" t="n"/>
      <c r="G1473" s="6" t="n"/>
      <c r="H1473" s="6" t="n"/>
      <c r="I1473" s="6" t="n"/>
    </row>
    <row r="1474" ht="15.75" customHeight="1" s="120">
      <c r="A1474" s="6" t="n">
        <v>2010</v>
      </c>
      <c r="B1474" s="6" t="inlineStr">
        <is>
          <t>GA</t>
        </is>
      </c>
      <c r="C1474" s="6" t="inlineStr">
        <is>
          <t>CO2</t>
        </is>
      </c>
      <c r="D1474" s="6" t="inlineStr">
        <is>
          <t>Iron and steel</t>
        </is>
      </c>
      <c r="E1474" s="6" t="n">
        <v>0.00120311511440006</v>
      </c>
      <c r="F1474" s="6" t="n"/>
      <c r="G1474" s="6" t="n"/>
      <c r="H1474" s="6" t="n"/>
      <c r="I1474" s="6" t="n"/>
    </row>
    <row r="1475" ht="15.75" customHeight="1" s="120">
      <c r="A1475" s="6" t="n">
        <v>2010</v>
      </c>
      <c r="B1475" s="6" t="inlineStr">
        <is>
          <t>IA</t>
        </is>
      </c>
      <c r="C1475" s="6" t="inlineStr">
        <is>
          <t>CO2</t>
        </is>
      </c>
      <c r="D1475" s="6" t="inlineStr">
        <is>
          <t>Iron and steel</t>
        </is>
      </c>
      <c r="E1475" s="6" t="n">
        <v>0.00593674324033532</v>
      </c>
      <c r="F1475" s="6" t="n"/>
      <c r="G1475" s="6" t="n"/>
      <c r="H1475" s="6" t="n"/>
      <c r="I1475" s="6" t="n"/>
    </row>
    <row r="1476" ht="15.75" customHeight="1" s="120">
      <c r="A1476" s="6" t="n">
        <v>2010</v>
      </c>
      <c r="B1476" s="6" t="inlineStr">
        <is>
          <t>IL</t>
        </is>
      </c>
      <c r="C1476" s="6" t="inlineStr">
        <is>
          <t>CO2</t>
        </is>
      </c>
      <c r="D1476" s="6" t="inlineStr">
        <is>
          <t>Iron and steel</t>
        </is>
      </c>
      <c r="E1476" s="6" t="n">
        <v>0.058691426896371</v>
      </c>
      <c r="F1476" s="6" t="n"/>
      <c r="G1476" s="6" t="n"/>
      <c r="H1476" s="6" t="n"/>
      <c r="I1476" s="6" t="n"/>
    </row>
    <row r="1477" ht="15.75" customHeight="1" s="120">
      <c r="A1477" s="6" t="n">
        <v>2010</v>
      </c>
      <c r="B1477" s="6" t="inlineStr">
        <is>
          <t>IN</t>
        </is>
      </c>
      <c r="C1477" s="6" t="inlineStr">
        <is>
          <t>CO2</t>
        </is>
      </c>
      <c r="D1477" s="6" t="inlineStr">
        <is>
          <t>Iron and steel</t>
        </is>
      </c>
      <c r="E1477" s="6" t="n">
        <v>0.354079887324669</v>
      </c>
      <c r="F1477" s="6" t="n"/>
      <c r="G1477" s="6" t="n"/>
      <c r="H1477" s="6" t="n"/>
      <c r="I1477" s="6" t="n"/>
    </row>
    <row r="1478" ht="15.75" customHeight="1" s="120">
      <c r="A1478" s="6" t="n">
        <v>2010</v>
      </c>
      <c r="B1478" s="6" t="inlineStr">
        <is>
          <t>KY</t>
        </is>
      </c>
      <c r="C1478" s="6" t="inlineStr">
        <is>
          <t>CO2</t>
        </is>
      </c>
      <c r="D1478" s="6" t="inlineStr">
        <is>
          <t>Iron and steel</t>
        </is>
      </c>
      <c r="E1478" s="6" t="n">
        <v>0.0443154090524127</v>
      </c>
      <c r="F1478" s="6" t="n"/>
      <c r="G1478" s="6" t="n"/>
      <c r="H1478" s="6" t="n"/>
      <c r="I1478" s="6" t="n"/>
    </row>
    <row r="1479" ht="15.75" customHeight="1" s="120">
      <c r="A1479" s="6" t="n">
        <v>2010</v>
      </c>
      <c r="B1479" s="6" t="inlineStr">
        <is>
          <t>LA</t>
        </is>
      </c>
      <c r="C1479" s="6" t="inlineStr">
        <is>
          <t>CO2</t>
        </is>
      </c>
      <c r="D1479" s="6" t="inlineStr">
        <is>
          <t>Iron and steel</t>
        </is>
      </c>
      <c r="E1479" s="6" t="n">
        <v>0.00084549209289836</v>
      </c>
      <c r="F1479" s="6" t="n"/>
      <c r="G1479" s="6" t="n"/>
      <c r="H1479" s="6" t="n"/>
      <c r="I1479" s="6" t="n"/>
    </row>
    <row r="1480" ht="15.75" customHeight="1" s="120">
      <c r="A1480" s="6" t="n">
        <v>2010</v>
      </c>
      <c r="B1480" s="6" t="inlineStr">
        <is>
          <t>MA</t>
        </is>
      </c>
      <c r="C1480" s="6" t="inlineStr">
        <is>
          <t>CO2</t>
        </is>
      </c>
      <c r="D1480" s="6" t="inlineStr">
        <is>
          <t>Iron and steel</t>
        </is>
      </c>
      <c r="E1480" s="6" t="n">
        <v>0.000518548290458297</v>
      </c>
      <c r="F1480" s="6" t="n"/>
      <c r="G1480" s="6" t="n"/>
      <c r="H1480" s="6" t="n"/>
      <c r="I1480" s="6" t="n"/>
    </row>
    <row r="1481" ht="15.75" customHeight="1" s="120">
      <c r="A1481" s="6" t="n">
        <v>2010</v>
      </c>
      <c r="B1481" s="6" t="inlineStr">
        <is>
          <t>MD</t>
        </is>
      </c>
      <c r="C1481" s="6" t="inlineStr">
        <is>
          <t>CO2</t>
        </is>
      </c>
      <c r="D1481" s="6" t="inlineStr">
        <is>
          <t>Iron and steel</t>
        </is>
      </c>
      <c r="E1481" s="6" t="n">
        <v>0.0268974090618077</v>
      </c>
      <c r="F1481" s="6" t="n"/>
      <c r="G1481" s="6" t="n"/>
      <c r="H1481" s="6" t="n"/>
      <c r="I1481" s="6" t="n"/>
    </row>
    <row r="1482" ht="15.75" customHeight="1" s="120">
      <c r="A1482" s="6" t="n">
        <v>2010</v>
      </c>
      <c r="B1482" s="6" t="inlineStr">
        <is>
          <t>MI</t>
        </is>
      </c>
      <c r="C1482" s="6" t="inlineStr">
        <is>
          <t>CO2</t>
        </is>
      </c>
      <c r="D1482" s="6" t="inlineStr">
        <is>
          <t>Iron and steel</t>
        </is>
      </c>
      <c r="E1482" s="6" t="n">
        <v>0.0745901132056184</v>
      </c>
      <c r="F1482" s="6" t="n"/>
      <c r="G1482" s="6" t="n"/>
      <c r="H1482" s="6" t="n"/>
      <c r="I1482" s="6" t="n"/>
    </row>
    <row r="1483" ht="15.75" customHeight="1" s="120">
      <c r="A1483" s="6" t="n">
        <v>2010</v>
      </c>
      <c r="B1483" s="6" t="inlineStr">
        <is>
          <t>MN</t>
        </is>
      </c>
      <c r="C1483" s="6" t="inlineStr">
        <is>
          <t>CO2</t>
        </is>
      </c>
      <c r="D1483" s="6" t="inlineStr">
        <is>
          <t>Iron and steel</t>
        </is>
      </c>
      <c r="E1483" s="6" t="n">
        <v>0.00495934425041367</v>
      </c>
      <c r="F1483" s="6" t="n"/>
      <c r="G1483" s="6" t="n"/>
      <c r="H1483" s="6" t="n"/>
      <c r="I1483" s="6" t="n"/>
    </row>
    <row r="1484" ht="15.75" customHeight="1" s="120">
      <c r="A1484" s="6" t="n">
        <v>2010</v>
      </c>
      <c r="B1484" s="6" t="inlineStr">
        <is>
          <t>MS</t>
        </is>
      </c>
      <c r="C1484" s="6" t="inlineStr">
        <is>
          <t>CO2</t>
        </is>
      </c>
      <c r="D1484" s="6" t="inlineStr">
        <is>
          <t>Iron and steel</t>
        </is>
      </c>
      <c r="E1484" s="6" t="n">
        <v>0.00551252343068721</v>
      </c>
      <c r="F1484" s="6" t="n"/>
      <c r="G1484" s="6" t="n"/>
      <c r="H1484" s="6" t="n"/>
      <c r="I1484" s="6" t="n"/>
    </row>
    <row r="1485" ht="15.75" customHeight="1" s="120">
      <c r="A1485" s="6" t="n">
        <v>2010</v>
      </c>
      <c r="B1485" s="6" t="inlineStr">
        <is>
          <t>NC</t>
        </is>
      </c>
      <c r="C1485" s="6" t="inlineStr">
        <is>
          <t>CO2</t>
        </is>
      </c>
      <c r="D1485" s="6" t="inlineStr">
        <is>
          <t>Iron and steel</t>
        </is>
      </c>
      <c r="E1485" s="6" t="n">
        <v>0.00485937398008634</v>
      </c>
      <c r="F1485" s="6" t="n"/>
      <c r="G1485" s="6" t="n"/>
      <c r="H1485" s="6" t="n"/>
      <c r="I1485" s="6" t="n"/>
    </row>
    <row r="1486" ht="15.75" customHeight="1" s="120">
      <c r="A1486" s="6" t="n">
        <v>2010</v>
      </c>
      <c r="B1486" s="6" t="inlineStr">
        <is>
          <t>NE</t>
        </is>
      </c>
      <c r="C1486" s="6" t="inlineStr">
        <is>
          <t>CO2</t>
        </is>
      </c>
      <c r="D1486" s="6" t="inlineStr">
        <is>
          <t>Iron and steel</t>
        </is>
      </c>
      <c r="E1486" s="6" t="n">
        <v>0.00259079679756958</v>
      </c>
      <c r="F1486" s="6" t="n"/>
      <c r="G1486" s="6" t="n"/>
      <c r="H1486" s="6" t="n"/>
      <c r="I1486" s="6" t="n"/>
    </row>
    <row r="1487" ht="15.75" customHeight="1" s="120">
      <c r="A1487" s="6" t="n">
        <v>2010</v>
      </c>
      <c r="B1487" s="6" t="inlineStr">
        <is>
          <t>NJ</t>
        </is>
      </c>
      <c r="C1487" s="6" t="inlineStr">
        <is>
          <t>CO2</t>
        </is>
      </c>
      <c r="D1487" s="6" t="inlineStr">
        <is>
          <t>Iron and steel</t>
        </is>
      </c>
      <c r="E1487" s="6" t="n">
        <v>0.00109897299971514</v>
      </c>
      <c r="F1487" s="6" t="n"/>
      <c r="G1487" s="6" t="n"/>
      <c r="H1487" s="6" t="n"/>
      <c r="I1487" s="6" t="n"/>
    </row>
    <row r="1488" ht="15.75" customHeight="1" s="120">
      <c r="A1488" s="6" t="n">
        <v>2010</v>
      </c>
      <c r="B1488" s="6" t="inlineStr">
        <is>
          <t>NY</t>
        </is>
      </c>
      <c r="C1488" s="6" t="inlineStr">
        <is>
          <t>CO2</t>
        </is>
      </c>
      <c r="D1488" s="6" t="inlineStr">
        <is>
          <t>Iron and steel</t>
        </is>
      </c>
      <c r="E1488" s="6" t="n">
        <v>0.00506991848876646</v>
      </c>
      <c r="F1488" s="6" t="n"/>
      <c r="G1488" s="6" t="n"/>
      <c r="H1488" s="6" t="n"/>
      <c r="I1488" s="6" t="n"/>
    </row>
    <row r="1489" ht="15.75" customHeight="1" s="120">
      <c r="A1489" s="6" t="n">
        <v>2010</v>
      </c>
      <c r="B1489" s="6" t="inlineStr">
        <is>
          <t>OH</t>
        </is>
      </c>
      <c r="C1489" s="6" t="inlineStr">
        <is>
          <t>CO2</t>
        </is>
      </c>
      <c r="D1489" s="6" t="inlineStr">
        <is>
          <t>Iron and steel</t>
        </is>
      </c>
      <c r="E1489" s="6" t="n">
        <v>0.175737595795546</v>
      </c>
      <c r="F1489" s="6" t="n"/>
      <c r="G1489" s="6" t="n"/>
      <c r="H1489" s="6" t="n"/>
      <c r="I1489" s="6" t="n"/>
    </row>
    <row r="1490" ht="15.75" customHeight="1" s="120">
      <c r="A1490" s="6" t="n">
        <v>2010</v>
      </c>
      <c r="B1490" s="6" t="inlineStr">
        <is>
          <t>OR</t>
        </is>
      </c>
      <c r="C1490" s="6" t="inlineStr">
        <is>
          <t>CO2</t>
        </is>
      </c>
      <c r="D1490" s="6" t="inlineStr">
        <is>
          <t>Iron and steel</t>
        </is>
      </c>
      <c r="E1490" s="6" t="n">
        <v>0.00222167893218815</v>
      </c>
      <c r="F1490" s="6" t="n"/>
      <c r="G1490" s="6" t="n"/>
      <c r="H1490" s="6" t="n"/>
      <c r="I1490" s="6" t="n"/>
    </row>
    <row r="1491" ht="15.75" customHeight="1" s="120">
      <c r="A1491" s="6" t="n">
        <v>2010</v>
      </c>
      <c r="B1491" s="6" t="inlineStr">
        <is>
          <t>PA</t>
        </is>
      </c>
      <c r="C1491" s="6" t="inlineStr">
        <is>
          <t>CO2</t>
        </is>
      </c>
      <c r="D1491" s="6" t="inlineStr">
        <is>
          <t>Iron and steel</t>
        </is>
      </c>
      <c r="E1491" s="6" t="n">
        <v>0.0768327480832586</v>
      </c>
      <c r="F1491" s="6" t="n"/>
      <c r="G1491" s="6" t="n"/>
      <c r="H1491" s="6" t="n"/>
      <c r="I1491" s="6" t="n"/>
    </row>
    <row r="1492" ht="15.75" customHeight="1" s="120">
      <c r="A1492" s="6" t="n">
        <v>2010</v>
      </c>
      <c r="B1492" s="6" t="inlineStr">
        <is>
          <t>SC</t>
        </is>
      </c>
      <c r="C1492" s="6" t="inlineStr">
        <is>
          <t>CO2</t>
        </is>
      </c>
      <c r="D1492" s="6" t="inlineStr">
        <is>
          <t>Iron and steel</t>
        </is>
      </c>
      <c r="E1492" s="6" t="n">
        <v>0.00982684556365059</v>
      </c>
      <c r="F1492" s="6" t="n"/>
      <c r="G1492" s="6" t="n"/>
      <c r="H1492" s="6" t="n"/>
      <c r="I1492" s="6" t="n"/>
    </row>
    <row r="1493" ht="15.75" customHeight="1" s="120">
      <c r="A1493" s="6" t="n">
        <v>2010</v>
      </c>
      <c r="B1493" s="6" t="inlineStr">
        <is>
          <t>TN</t>
        </is>
      </c>
      <c r="C1493" s="6" t="inlineStr">
        <is>
          <t>CO2</t>
        </is>
      </c>
      <c r="D1493" s="6" t="inlineStr">
        <is>
          <t>Iron and steel</t>
        </is>
      </c>
      <c r="E1493" s="6" t="n">
        <v>0.00517934986066619</v>
      </c>
      <c r="F1493" s="6" t="n"/>
      <c r="G1493" s="6" t="n"/>
      <c r="H1493" s="6" t="n"/>
      <c r="I1493" s="6" t="n"/>
    </row>
    <row r="1494" ht="15.75" customHeight="1" s="120">
      <c r="A1494" s="6" t="n">
        <v>2010</v>
      </c>
      <c r="B1494" s="6" t="inlineStr">
        <is>
          <t>TX</t>
        </is>
      </c>
      <c r="C1494" s="6" t="inlineStr">
        <is>
          <t>CO2</t>
        </is>
      </c>
      <c r="D1494" s="6" t="inlineStr">
        <is>
          <t>Iron and steel</t>
        </is>
      </c>
      <c r="E1494" s="6" t="n">
        <v>0.0109753461701442</v>
      </c>
      <c r="F1494" s="6" t="n"/>
      <c r="G1494" s="6" t="n"/>
      <c r="H1494" s="6" t="n"/>
      <c r="I1494" s="6" t="n"/>
    </row>
    <row r="1495" ht="15.75" customHeight="1" s="120">
      <c r="A1495" s="6" t="n">
        <v>2010</v>
      </c>
      <c r="B1495" s="6" t="inlineStr">
        <is>
          <t>UT</t>
        </is>
      </c>
      <c r="C1495" s="6" t="inlineStr">
        <is>
          <t>CO2</t>
        </is>
      </c>
      <c r="D1495" s="6" t="inlineStr">
        <is>
          <t>Iron and steel</t>
        </is>
      </c>
      <c r="E1495" s="6" t="n">
        <v>0.00224601384248756</v>
      </c>
      <c r="F1495" s="6" t="n"/>
      <c r="G1495" s="6" t="n"/>
      <c r="H1495" s="6" t="n"/>
      <c r="I1495" s="6" t="n"/>
    </row>
    <row r="1496" ht="15.75" customHeight="1" s="120">
      <c r="A1496" s="6" t="n">
        <v>2010</v>
      </c>
      <c r="B1496" s="6" t="inlineStr">
        <is>
          <t>VA</t>
        </is>
      </c>
      <c r="C1496" s="6" t="inlineStr">
        <is>
          <t>CO2</t>
        </is>
      </c>
      <c r="D1496" s="6" t="inlineStr">
        <is>
          <t>Iron and steel</t>
        </is>
      </c>
      <c r="E1496" s="6" t="n">
        <v>0.00364276973257277</v>
      </c>
      <c r="F1496" s="6" t="n"/>
      <c r="G1496" s="6" t="n"/>
      <c r="H1496" s="6" t="n"/>
      <c r="I1496" s="6" t="n"/>
    </row>
    <row r="1497" ht="15.75" customHeight="1" s="120">
      <c r="A1497" s="6" t="n">
        <v>2010</v>
      </c>
      <c r="B1497" s="6" t="inlineStr">
        <is>
          <t>WA</t>
        </is>
      </c>
      <c r="C1497" s="6" t="inlineStr">
        <is>
          <t>CO2</t>
        </is>
      </c>
      <c r="D1497" s="6" t="inlineStr">
        <is>
          <t>Iron and steel</t>
        </is>
      </c>
      <c r="E1497" s="6" t="n">
        <v>0.00121753966716055</v>
      </c>
      <c r="F1497" s="6" t="n"/>
      <c r="G1497" s="6" t="n"/>
      <c r="H1497" s="6" t="n"/>
      <c r="I1497" s="6" t="n"/>
    </row>
    <row r="1498" ht="15.75" customHeight="1" s="120">
      <c r="A1498" s="6" t="n">
        <v>2010</v>
      </c>
      <c r="B1498" s="6" t="inlineStr">
        <is>
          <t>WI</t>
        </is>
      </c>
      <c r="C1498" s="6" t="inlineStr">
        <is>
          <t>CO2</t>
        </is>
      </c>
      <c r="D1498" s="6" t="inlineStr">
        <is>
          <t>Iron and steel</t>
        </is>
      </c>
      <c r="E1498" s="6" t="n">
        <v>0.00711830934050027</v>
      </c>
      <c r="F1498" s="6" t="n"/>
      <c r="G1498" s="6" t="n"/>
      <c r="H1498" s="6" t="n"/>
      <c r="I1498" s="6" t="n"/>
    </row>
    <row r="1499" ht="15.75" customHeight="1" s="120">
      <c r="A1499" s="6" t="n">
        <v>2010</v>
      </c>
      <c r="B1499" s="6" t="inlineStr">
        <is>
          <t>WV</t>
        </is>
      </c>
      <c r="C1499" s="6" t="inlineStr">
        <is>
          <t>CO2</t>
        </is>
      </c>
      <c r="D1499" s="6" t="inlineStr">
        <is>
          <t>Iron and steel</t>
        </is>
      </c>
      <c r="E1499" s="6" t="n">
        <v>0.0162668140297506</v>
      </c>
      <c r="F1499" s="6" t="n"/>
      <c r="G1499" s="6" t="n"/>
      <c r="H1499" s="6" t="n"/>
      <c r="I1499" s="6" t="n"/>
    </row>
    <row r="1500" ht="15.75" customHeight="1" s="120">
      <c r="A1500" s="6" t="n">
        <v>2010</v>
      </c>
      <c r="B1500" s="6" t="inlineStr">
        <is>
          <t>AL</t>
        </is>
      </c>
      <c r="C1500" s="6" t="inlineStr">
        <is>
          <t>F-gases</t>
        </is>
      </c>
      <c r="D1500" s="6" t="inlineStr">
        <is>
          <t>Chemicals</t>
        </is>
      </c>
      <c r="E1500" s="6" t="n">
        <v>0.000838109328506805</v>
      </c>
      <c r="F1500" s="6" t="n"/>
      <c r="G1500" s="6" t="n"/>
      <c r="H1500" s="6" t="n"/>
      <c r="I1500" s="6" t="n"/>
    </row>
    <row r="1501" ht="15.75" customHeight="1" s="120">
      <c r="A1501" s="6" t="n">
        <v>2010</v>
      </c>
      <c r="B1501" s="6" t="inlineStr">
        <is>
          <t>KY</t>
        </is>
      </c>
      <c r="C1501" s="6" t="inlineStr">
        <is>
          <t>F-gases</t>
        </is>
      </c>
      <c r="D1501" s="6" t="inlineStr">
        <is>
          <t>Chemicals</t>
        </is>
      </c>
      <c r="E1501" s="6" t="n">
        <v>0.51404947534356</v>
      </c>
      <c r="F1501" s="6" t="n"/>
      <c r="G1501" s="6" t="n"/>
      <c r="H1501" s="6" t="n"/>
      <c r="I1501" s="6" t="n"/>
    </row>
    <row r="1502" ht="15.75" customHeight="1" s="120">
      <c r="A1502" s="6" t="n">
        <v>2010</v>
      </c>
      <c r="B1502" s="6" t="inlineStr">
        <is>
          <t>LA</t>
        </is>
      </c>
      <c r="C1502" s="6" t="inlineStr">
        <is>
          <t>F-gases</t>
        </is>
      </c>
      <c r="D1502" s="6" t="inlineStr">
        <is>
          <t>Chemicals</t>
        </is>
      </c>
      <c r="E1502" s="6" t="n">
        <v>0.485109836529998</v>
      </c>
      <c r="F1502" s="6" t="n"/>
      <c r="G1502" s="6" t="n"/>
      <c r="H1502" s="6" t="n"/>
      <c r="I1502" s="6" t="n"/>
    </row>
    <row r="1503" ht="15.75" customHeight="1" s="120">
      <c r="A1503" s="6" t="n">
        <v>2010</v>
      </c>
      <c r="B1503" s="6" t="inlineStr">
        <is>
          <t>WV</t>
        </is>
      </c>
      <c r="C1503" s="6" t="inlineStr">
        <is>
          <t>F-gases</t>
        </is>
      </c>
      <c r="D1503" s="6" t="inlineStr">
        <is>
          <t>Chemicals</t>
        </is>
      </c>
      <c r="E1503" s="54" t="n">
        <v>2.57879793386709e-06</v>
      </c>
      <c r="F1503" s="6" t="n"/>
      <c r="G1503" s="6" t="n"/>
      <c r="H1503" s="6" t="n"/>
      <c r="I1503" s="6" t="n"/>
    </row>
    <row r="1504" ht="15.75" customHeight="1" s="120">
      <c r="A1504" s="6" t="n">
        <v>2010</v>
      </c>
      <c r="B1504" s="6" t="inlineStr">
        <is>
          <t>AL</t>
        </is>
      </c>
      <c r="C1504" s="6" t="inlineStr">
        <is>
          <t>N2O</t>
        </is>
      </c>
      <c r="D1504" s="6" t="inlineStr">
        <is>
          <t>Cement and other carbonates</t>
        </is>
      </c>
      <c r="E1504" s="6" t="n">
        <v>0.0486250969263149</v>
      </c>
      <c r="F1504" s="6" t="n"/>
      <c r="G1504" s="6" t="n"/>
      <c r="H1504" s="6" t="n"/>
      <c r="I1504" s="6" t="n"/>
    </row>
    <row r="1505" ht="15.75" customHeight="1" s="120">
      <c r="A1505" s="6" t="n">
        <v>2010</v>
      </c>
      <c r="B1505" s="6" t="inlineStr">
        <is>
          <t>AR</t>
        </is>
      </c>
      <c r="C1505" s="6" t="inlineStr">
        <is>
          <t>N2O</t>
        </is>
      </c>
      <c r="D1505" s="6" t="inlineStr">
        <is>
          <t>Cement and other carbonates</t>
        </is>
      </c>
      <c r="E1505" s="6" t="n">
        <v>0.0075272844279633</v>
      </c>
      <c r="F1505" s="6" t="n"/>
      <c r="G1505" s="6" t="n"/>
      <c r="H1505" s="6" t="n"/>
      <c r="I1505" s="6" t="n"/>
    </row>
    <row r="1506" ht="15.75" customHeight="1" s="120">
      <c r="A1506" s="6" t="n">
        <v>2010</v>
      </c>
      <c r="B1506" s="6" t="inlineStr">
        <is>
          <t>AZ</t>
        </is>
      </c>
      <c r="C1506" s="6" t="inlineStr">
        <is>
          <t>N2O</t>
        </is>
      </c>
      <c r="D1506" s="6" t="inlineStr">
        <is>
          <t>Cement and other carbonates</t>
        </is>
      </c>
      <c r="E1506" s="6" t="n">
        <v>0.0110161042742526</v>
      </c>
      <c r="F1506" s="6" t="n"/>
      <c r="G1506" s="6" t="n"/>
      <c r="H1506" s="6" t="n"/>
      <c r="I1506" s="6" t="n"/>
    </row>
    <row r="1507" ht="15.75" customHeight="1" s="120">
      <c r="A1507" s="6" t="n">
        <v>2010</v>
      </c>
      <c r="B1507" s="6" t="inlineStr">
        <is>
          <t>CA</t>
        </is>
      </c>
      <c r="C1507" s="6" t="inlineStr">
        <is>
          <t>N2O</t>
        </is>
      </c>
      <c r="D1507" s="6" t="inlineStr">
        <is>
          <t>Cement and other carbonates</t>
        </is>
      </c>
      <c r="E1507" s="6" t="n">
        <v>0.0355623308734709</v>
      </c>
      <c r="F1507" s="6" t="n"/>
      <c r="G1507" s="6" t="n"/>
      <c r="H1507" s="6" t="n"/>
      <c r="I1507" s="6" t="n"/>
    </row>
    <row r="1508" ht="15.75" customHeight="1" s="120">
      <c r="A1508" s="6" t="n">
        <v>2010</v>
      </c>
      <c r="B1508" s="6" t="inlineStr">
        <is>
          <t>CO</t>
        </is>
      </c>
      <c r="C1508" s="6" t="inlineStr">
        <is>
          <t>N2O</t>
        </is>
      </c>
      <c r="D1508" s="6" t="inlineStr">
        <is>
          <t>Cement and other carbonates</t>
        </is>
      </c>
      <c r="E1508" s="6" t="n">
        <v>0.0116860167636369</v>
      </c>
      <c r="F1508" s="6" t="n"/>
      <c r="G1508" s="6" t="n"/>
      <c r="H1508" s="6" t="n"/>
      <c r="I1508" s="6" t="n"/>
    </row>
    <row r="1509" ht="15.75" customHeight="1" s="120">
      <c r="A1509" s="6" t="n">
        <v>2010</v>
      </c>
      <c r="B1509" s="6" t="inlineStr">
        <is>
          <t>FL</t>
        </is>
      </c>
      <c r="C1509" s="6" t="inlineStr">
        <is>
          <t>N2O</t>
        </is>
      </c>
      <c r="D1509" s="6" t="inlineStr">
        <is>
          <t>Cement and other carbonates</t>
        </is>
      </c>
      <c r="E1509" s="6" t="n">
        <v>0.0183798667559883</v>
      </c>
      <c r="F1509" s="6" t="n"/>
      <c r="G1509" s="6" t="n"/>
      <c r="H1509" s="6" t="n"/>
      <c r="I1509" s="6" t="n"/>
    </row>
    <row r="1510" ht="15.75" customHeight="1" s="120">
      <c r="A1510" s="6" t="n">
        <v>2010</v>
      </c>
      <c r="B1510" s="6" t="inlineStr">
        <is>
          <t>GA</t>
        </is>
      </c>
      <c r="C1510" s="6" t="inlineStr">
        <is>
          <t>N2O</t>
        </is>
      </c>
      <c r="D1510" s="6" t="inlineStr">
        <is>
          <t>Cement and other carbonates</t>
        </is>
      </c>
      <c r="E1510" s="6" t="n">
        <v>0.00554392146726659</v>
      </c>
      <c r="F1510" s="6" t="n"/>
      <c r="G1510" s="6" t="n"/>
      <c r="H1510" s="6" t="n"/>
      <c r="I1510" s="6" t="n"/>
    </row>
    <row r="1511" ht="15.75" customHeight="1" s="120">
      <c r="A1511" s="6" t="n">
        <v>2010</v>
      </c>
      <c r="B1511" s="6" t="inlineStr">
        <is>
          <t>IA</t>
        </is>
      </c>
      <c r="C1511" s="6" t="inlineStr">
        <is>
          <t>N2O</t>
        </is>
      </c>
      <c r="D1511" s="6" t="inlineStr">
        <is>
          <t>Cement and other carbonates</t>
        </is>
      </c>
      <c r="E1511" s="6" t="n">
        <v>0.00705465325435047</v>
      </c>
      <c r="F1511" s="6" t="n"/>
      <c r="G1511" s="6" t="n"/>
      <c r="H1511" s="6" t="n"/>
      <c r="I1511" s="6" t="n"/>
    </row>
    <row r="1512" ht="15.75" customHeight="1" s="120">
      <c r="A1512" s="6" t="n">
        <v>2010</v>
      </c>
      <c r="B1512" s="6" t="inlineStr">
        <is>
          <t>ID</t>
        </is>
      </c>
      <c r="C1512" s="6" t="inlineStr">
        <is>
          <t>N2O</t>
        </is>
      </c>
      <c r="D1512" s="6" t="inlineStr">
        <is>
          <t>Cement and other carbonates</t>
        </is>
      </c>
      <c r="E1512" s="54" t="n">
        <v>1.05498029824293e-06</v>
      </c>
      <c r="F1512" s="6" t="n"/>
      <c r="G1512" s="6" t="n"/>
      <c r="H1512" s="6" t="n"/>
      <c r="I1512" s="6" t="n"/>
    </row>
    <row r="1513" ht="15.75" customHeight="1" s="120">
      <c r="A1513" s="6" t="n">
        <v>2010</v>
      </c>
      <c r="B1513" s="6" t="inlineStr">
        <is>
          <t>IL</t>
        </is>
      </c>
      <c r="C1513" s="6" t="inlineStr">
        <is>
          <t>N2O</t>
        </is>
      </c>
      <c r="D1513" s="6" t="inlineStr">
        <is>
          <t>Cement and other carbonates</t>
        </is>
      </c>
      <c r="E1513" s="6" t="n">
        <v>0.0115836836747073</v>
      </c>
      <c r="F1513" s="6" t="n"/>
      <c r="G1513" s="6" t="n"/>
      <c r="H1513" s="6" t="n"/>
      <c r="I1513" s="6" t="n"/>
    </row>
    <row r="1514" ht="15.75" customHeight="1" s="120">
      <c r="A1514" s="6" t="n">
        <v>2010</v>
      </c>
      <c r="B1514" s="6" t="inlineStr">
        <is>
          <t>IN</t>
        </is>
      </c>
      <c r="C1514" s="6" t="inlineStr">
        <is>
          <t>N2O</t>
        </is>
      </c>
      <c r="D1514" s="6" t="inlineStr">
        <is>
          <t>Cement and other carbonates</t>
        </is>
      </c>
      <c r="E1514" s="6" t="n">
        <v>0.0228624780432225</v>
      </c>
      <c r="F1514" s="6" t="n"/>
      <c r="G1514" s="6" t="n"/>
      <c r="H1514" s="6" t="n"/>
      <c r="I1514" s="6" t="n"/>
    </row>
    <row r="1515" ht="15.75" customHeight="1" s="120">
      <c r="A1515" s="6" t="n">
        <v>2010</v>
      </c>
      <c r="B1515" s="6" t="inlineStr">
        <is>
          <t>KS</t>
        </is>
      </c>
      <c r="C1515" s="6" t="inlineStr">
        <is>
          <t>N2O</t>
        </is>
      </c>
      <c r="D1515" s="6" t="inlineStr">
        <is>
          <t>Cement and other carbonates</t>
        </is>
      </c>
      <c r="E1515" s="6" t="n">
        <v>0.00685104205678959</v>
      </c>
      <c r="F1515" s="6" t="n"/>
      <c r="G1515" s="6" t="n"/>
      <c r="H1515" s="6" t="n"/>
      <c r="I1515" s="6" t="n"/>
    </row>
    <row r="1516" ht="15.75" customHeight="1" s="120">
      <c r="A1516" s="6" t="n">
        <v>2010</v>
      </c>
      <c r="B1516" s="6" t="inlineStr">
        <is>
          <t>KY</t>
        </is>
      </c>
      <c r="C1516" s="6" t="inlineStr">
        <is>
          <t>N2O</t>
        </is>
      </c>
      <c r="D1516" s="6" t="inlineStr">
        <is>
          <t>Cement and other carbonates</t>
        </is>
      </c>
      <c r="E1516" s="6" t="n">
        <v>0.0283821349636295</v>
      </c>
      <c r="F1516" s="6" t="n"/>
      <c r="G1516" s="6" t="n"/>
      <c r="H1516" s="6" t="n"/>
      <c r="I1516" s="6" t="n"/>
    </row>
    <row r="1517" ht="15.75" customHeight="1" s="120">
      <c r="A1517" s="6" t="n">
        <v>2010</v>
      </c>
      <c r="B1517" s="6" t="inlineStr">
        <is>
          <t>MA</t>
        </is>
      </c>
      <c r="C1517" s="6" t="inlineStr">
        <is>
          <t>N2O</t>
        </is>
      </c>
      <c r="D1517" s="6" t="inlineStr">
        <is>
          <t>Cement and other carbonates</t>
        </is>
      </c>
      <c r="E1517" s="54" t="n">
        <v>8.43984238594344e-05</v>
      </c>
      <c r="F1517" s="6" t="n"/>
      <c r="G1517" s="6" t="n"/>
      <c r="H1517" s="6" t="n"/>
      <c r="I1517" s="6" t="n"/>
    </row>
    <row r="1518" ht="15.75" customHeight="1" s="120">
      <c r="A1518" s="6" t="n">
        <v>2010</v>
      </c>
      <c r="B1518" s="6" t="inlineStr">
        <is>
          <t>MD</t>
        </is>
      </c>
      <c r="C1518" s="6" t="inlineStr">
        <is>
          <t>N2O</t>
        </is>
      </c>
      <c r="D1518" s="6" t="inlineStr">
        <is>
          <t>Cement and other carbonates</t>
        </is>
      </c>
      <c r="E1518" s="6" t="n">
        <v>0.0129256186140723</v>
      </c>
      <c r="F1518" s="6" t="n"/>
      <c r="G1518" s="6" t="n"/>
      <c r="H1518" s="6" t="n"/>
      <c r="I1518" s="6" t="n"/>
    </row>
    <row r="1519" ht="15.75" customHeight="1" s="120">
      <c r="A1519" s="6" t="n">
        <v>2010</v>
      </c>
      <c r="B1519" s="6" t="inlineStr">
        <is>
          <t>ME</t>
        </is>
      </c>
      <c r="C1519" s="6" t="inlineStr">
        <is>
          <t>N2O</t>
        </is>
      </c>
      <c r="D1519" s="6" t="inlineStr">
        <is>
          <t>Cement and other carbonates</t>
        </is>
      </c>
      <c r="E1519" s="6" t="n">
        <v>0.00205510162097722</v>
      </c>
      <c r="F1519" s="6" t="n"/>
      <c r="G1519" s="6" t="n"/>
      <c r="H1519" s="6" t="n"/>
      <c r="I1519" s="6" t="n"/>
    </row>
    <row r="1520" ht="15.75" customHeight="1" s="120">
      <c r="A1520" s="6" t="n">
        <v>2010</v>
      </c>
      <c r="B1520" s="6" t="inlineStr">
        <is>
          <t>MI</t>
        </is>
      </c>
      <c r="C1520" s="6" t="inlineStr">
        <is>
          <t>N2O</t>
        </is>
      </c>
      <c r="D1520" s="6" t="inlineStr">
        <is>
          <t>Cement and other carbonates</t>
        </is>
      </c>
      <c r="E1520" s="6" t="n">
        <v>0.0254608945177948</v>
      </c>
      <c r="F1520" s="6" t="n"/>
      <c r="G1520" s="6" t="n"/>
      <c r="H1520" s="6" t="n"/>
      <c r="I1520" s="6" t="n"/>
    </row>
    <row r="1521" ht="15.75" customHeight="1" s="120">
      <c r="A1521" s="6" t="n">
        <v>2010</v>
      </c>
      <c r="B1521" s="6" t="inlineStr">
        <is>
          <t>MO</t>
        </is>
      </c>
      <c r="C1521" s="6" t="inlineStr">
        <is>
          <t>N2O</t>
        </is>
      </c>
      <c r="D1521" s="6" t="inlineStr">
        <is>
          <t>Cement and other carbonates</t>
        </is>
      </c>
      <c r="E1521" s="6" t="n">
        <v>0.0500619800925217</v>
      </c>
      <c r="F1521" s="6" t="n"/>
      <c r="G1521" s="6" t="n"/>
      <c r="H1521" s="6" t="n"/>
      <c r="I1521" s="6" t="n"/>
    </row>
    <row r="1522" ht="15.75" customHeight="1" s="120">
      <c r="A1522" s="6" t="n">
        <v>2010</v>
      </c>
      <c r="B1522" s="6" t="inlineStr">
        <is>
          <t>MT</t>
        </is>
      </c>
      <c r="C1522" s="6" t="inlineStr">
        <is>
          <t>N2O</t>
        </is>
      </c>
      <c r="D1522" s="6" t="inlineStr">
        <is>
          <t>Cement and other carbonates</t>
        </is>
      </c>
      <c r="E1522" s="6" t="n">
        <v>0.00580766654182733</v>
      </c>
      <c r="F1522" s="6" t="n"/>
      <c r="G1522" s="6" t="n"/>
      <c r="H1522" s="6" t="n"/>
      <c r="I1522" s="6" t="n"/>
    </row>
    <row r="1523" ht="15.75" customHeight="1" s="120">
      <c r="A1523" s="6" t="n">
        <v>2010</v>
      </c>
      <c r="B1523" s="6" t="inlineStr">
        <is>
          <t>NC</t>
        </is>
      </c>
      <c r="C1523" s="6" t="inlineStr">
        <is>
          <t>N2O</t>
        </is>
      </c>
      <c r="D1523" s="6" t="inlineStr">
        <is>
          <t>Cement and other carbonates</t>
        </is>
      </c>
      <c r="E1523" s="6" t="n">
        <v>0.000102333088929564</v>
      </c>
      <c r="F1523" s="6" t="n"/>
      <c r="G1523" s="6" t="n"/>
      <c r="H1523" s="6" t="n"/>
      <c r="I1523" s="6" t="n"/>
    </row>
    <row r="1524" ht="15.75" customHeight="1" s="120">
      <c r="A1524" s="6" t="n">
        <v>2010</v>
      </c>
      <c r="B1524" s="6" t="inlineStr">
        <is>
          <t>NE</t>
        </is>
      </c>
      <c r="C1524" s="6" t="inlineStr">
        <is>
          <t>N2O</t>
        </is>
      </c>
      <c r="D1524" s="6" t="inlineStr">
        <is>
          <t>Cement and other carbonates</t>
        </is>
      </c>
      <c r="E1524" s="6" t="n">
        <v>0.0037451800587624</v>
      </c>
      <c r="F1524" s="6" t="n"/>
      <c r="G1524" s="6" t="n"/>
      <c r="H1524" s="6" t="n"/>
      <c r="I1524" s="6" t="n"/>
    </row>
    <row r="1525" ht="15.75" customHeight="1" s="120">
      <c r="A1525" s="6" t="n">
        <v>2010</v>
      </c>
      <c r="B1525" s="6" t="inlineStr">
        <is>
          <t>NH</t>
        </is>
      </c>
      <c r="C1525" s="6" t="inlineStr">
        <is>
          <t>N2O</t>
        </is>
      </c>
      <c r="D1525" s="6" t="inlineStr">
        <is>
          <t>Cement and other carbonates</t>
        </is>
      </c>
      <c r="E1525" s="6" t="n">
        <v>0.000124487675192665</v>
      </c>
      <c r="F1525" s="6" t="n"/>
      <c r="G1525" s="6" t="n"/>
      <c r="H1525" s="6" t="n"/>
      <c r="I1525" s="6" t="n"/>
    </row>
    <row r="1526" ht="15.75" customHeight="1" s="120">
      <c r="A1526" s="6" t="n">
        <v>2010</v>
      </c>
      <c r="B1526" s="6" t="inlineStr">
        <is>
          <t>NJ</t>
        </is>
      </c>
      <c r="C1526" s="6" t="inlineStr">
        <is>
          <t>N2O</t>
        </is>
      </c>
      <c r="D1526" s="6" t="inlineStr">
        <is>
          <t>Cement and other carbonates</t>
        </is>
      </c>
      <c r="E1526" s="54" t="n">
        <v>7.490360117524799e-05</v>
      </c>
      <c r="F1526" s="6" t="n"/>
      <c r="G1526" s="6" t="n"/>
      <c r="H1526" s="6" t="n"/>
      <c r="I1526" s="6" t="n"/>
    </row>
    <row r="1527" ht="15.75" customHeight="1" s="120">
      <c r="A1527" s="6" t="n">
        <v>2010</v>
      </c>
      <c r="B1527" s="6" t="inlineStr">
        <is>
          <t>NM</t>
        </is>
      </c>
      <c r="C1527" s="6" t="inlineStr">
        <is>
          <t>N2O</t>
        </is>
      </c>
      <c r="D1527" s="6" t="inlineStr">
        <is>
          <t>Cement and other carbonates</t>
        </is>
      </c>
      <c r="E1527" s="6" t="n">
        <v>0.00202134225143345</v>
      </c>
      <c r="F1527" s="6" t="n"/>
      <c r="G1527" s="6" t="n"/>
      <c r="H1527" s="6" t="n"/>
      <c r="I1527" s="6" t="n"/>
    </row>
    <row r="1528" ht="15.75" customHeight="1" s="120">
      <c r="A1528" s="6" t="n">
        <v>2010</v>
      </c>
      <c r="B1528" s="6" t="inlineStr">
        <is>
          <t>NV</t>
        </is>
      </c>
      <c r="C1528" s="6" t="inlineStr">
        <is>
          <t>N2O</t>
        </is>
      </c>
      <c r="D1528" s="6" t="inlineStr">
        <is>
          <t>Cement and other carbonates</t>
        </is>
      </c>
      <c r="E1528" s="6" t="n">
        <v>0.0131598242402823</v>
      </c>
      <c r="F1528" s="6" t="n"/>
      <c r="G1528" s="6" t="n"/>
      <c r="H1528" s="6" t="n"/>
      <c r="I1528" s="6" t="n"/>
    </row>
    <row r="1529" ht="15.75" customHeight="1" s="120">
      <c r="A1529" s="6" t="n">
        <v>2010</v>
      </c>
      <c r="B1529" s="6" t="inlineStr">
        <is>
          <t>NY</t>
        </is>
      </c>
      <c r="C1529" s="6" t="inlineStr">
        <is>
          <t>N2O</t>
        </is>
      </c>
      <c r="D1529" s="6" t="inlineStr">
        <is>
          <t>Cement and other carbonates</t>
        </is>
      </c>
      <c r="E1529" s="6" t="n">
        <v>0.0137221287392457</v>
      </c>
      <c r="F1529" s="6" t="n"/>
      <c r="G1529" s="6" t="n"/>
      <c r="H1529" s="6" t="n"/>
      <c r="I1529" s="6" t="n"/>
    </row>
    <row r="1530" ht="15.75" customHeight="1" s="120">
      <c r="A1530" s="6" t="n">
        <v>2010</v>
      </c>
      <c r="B1530" s="6" t="inlineStr">
        <is>
          <t>OH</t>
        </is>
      </c>
      <c r="C1530" s="6" t="inlineStr">
        <is>
          <t>N2O</t>
        </is>
      </c>
      <c r="D1530" s="6" t="inlineStr">
        <is>
          <t>Cement and other carbonates</t>
        </is>
      </c>
      <c r="E1530" s="6" t="n">
        <v>0.0261877759432842</v>
      </c>
      <c r="F1530" s="6" t="n"/>
      <c r="G1530" s="6" t="n"/>
      <c r="H1530" s="6" t="n"/>
      <c r="I1530" s="6" t="n"/>
    </row>
    <row r="1531" ht="15.75" customHeight="1" s="120">
      <c r="A1531" s="6" t="n">
        <v>2010</v>
      </c>
      <c r="B1531" s="6" t="inlineStr">
        <is>
          <t>OK</t>
        </is>
      </c>
      <c r="C1531" s="6" t="inlineStr">
        <is>
          <t>N2O</t>
        </is>
      </c>
      <c r="D1531" s="6" t="inlineStr">
        <is>
          <t>Cement and other carbonates</t>
        </is>
      </c>
      <c r="E1531" s="6" t="n">
        <v>0.0132969716790538</v>
      </c>
      <c r="F1531" s="6" t="n"/>
      <c r="G1531" s="6" t="n"/>
      <c r="H1531" s="6" t="n"/>
      <c r="I1531" s="6" t="n"/>
    </row>
    <row r="1532" ht="15.75" customHeight="1" s="120">
      <c r="A1532" s="6" t="n">
        <v>2010</v>
      </c>
      <c r="B1532" s="6" t="inlineStr">
        <is>
          <t>OR</t>
        </is>
      </c>
      <c r="C1532" s="6" t="inlineStr">
        <is>
          <t>N2O</t>
        </is>
      </c>
      <c r="D1532" s="6" t="inlineStr">
        <is>
          <t>Cement and other carbonates</t>
        </is>
      </c>
      <c r="E1532" s="6" t="n">
        <v>0.00366078163490296</v>
      </c>
      <c r="F1532" s="6" t="n"/>
      <c r="G1532" s="6" t="n"/>
      <c r="H1532" s="6" t="n"/>
      <c r="I1532" s="6" t="n"/>
    </row>
    <row r="1533" ht="15.75" customHeight="1" s="120">
      <c r="A1533" s="6" t="n">
        <v>2010</v>
      </c>
      <c r="B1533" s="6" t="inlineStr">
        <is>
          <t>PA</t>
        </is>
      </c>
      <c r="C1533" s="6" t="inlineStr">
        <is>
          <t>N2O</t>
        </is>
      </c>
      <c r="D1533" s="6" t="inlineStr">
        <is>
          <t>Cement and other carbonates</t>
        </is>
      </c>
      <c r="E1533" s="6" t="n">
        <v>0.0285403820083659</v>
      </c>
      <c r="F1533" s="6" t="n"/>
      <c r="G1533" s="6" t="n"/>
      <c r="H1533" s="6" t="n"/>
      <c r="I1533" s="6" t="n"/>
    </row>
    <row r="1534" ht="15.75" customHeight="1" s="120">
      <c r="A1534" s="6" t="n">
        <v>2010</v>
      </c>
      <c r="B1534" s="6" t="inlineStr">
        <is>
          <t>PR</t>
        </is>
      </c>
      <c r="C1534" s="6" t="inlineStr">
        <is>
          <t>N2O</t>
        </is>
      </c>
      <c r="D1534" s="6" t="inlineStr">
        <is>
          <t>Cement and other carbonates</t>
        </is>
      </c>
      <c r="E1534" s="6" t="n">
        <v>0.00287904123390495</v>
      </c>
      <c r="F1534" s="6" t="n"/>
      <c r="G1534" s="6" t="n"/>
      <c r="H1534" s="6" t="n"/>
      <c r="I1534" s="6" t="n"/>
    </row>
    <row r="1535" ht="15.75" customHeight="1" s="120">
      <c r="A1535" s="6" t="n">
        <v>2010</v>
      </c>
      <c r="B1535" s="6" t="inlineStr">
        <is>
          <t>SC</t>
        </is>
      </c>
      <c r="C1535" s="6" t="inlineStr">
        <is>
          <t>N2O</t>
        </is>
      </c>
      <c r="D1535" s="6" t="inlineStr">
        <is>
          <t>Cement and other carbonates</t>
        </is>
      </c>
      <c r="E1535" s="6" t="n">
        <v>0.008390258311926021</v>
      </c>
      <c r="F1535" s="6" t="n"/>
      <c r="G1535" s="6" t="n"/>
      <c r="H1535" s="6" t="n"/>
      <c r="I1535" s="6" t="n"/>
    </row>
    <row r="1536" ht="15.75" customHeight="1" s="120">
      <c r="A1536" s="6" t="n">
        <v>2010</v>
      </c>
      <c r="B1536" s="6" t="inlineStr">
        <is>
          <t>SD</t>
        </is>
      </c>
      <c r="C1536" s="6" t="inlineStr">
        <is>
          <t>N2O</t>
        </is>
      </c>
      <c r="D1536" s="6" t="inlineStr">
        <is>
          <t>Cement and other carbonates</t>
        </is>
      </c>
      <c r="E1536" s="6" t="n">
        <v>0.00474424640119845</v>
      </c>
      <c r="F1536" s="6" t="n"/>
      <c r="G1536" s="6" t="n"/>
      <c r="H1536" s="6" t="n"/>
      <c r="I1536" s="6" t="n"/>
    </row>
    <row r="1537" ht="15.75" customHeight="1" s="120">
      <c r="A1537" s="6" t="n">
        <v>2010</v>
      </c>
      <c r="B1537" s="6" t="inlineStr">
        <is>
          <t>TN</t>
        </is>
      </c>
      <c r="C1537" s="6" t="inlineStr">
        <is>
          <t>N2O</t>
        </is>
      </c>
      <c r="D1537" s="6" t="inlineStr">
        <is>
          <t>Cement and other carbonates</t>
        </is>
      </c>
      <c r="E1537" s="6" t="n">
        <v>0.00786909804459401</v>
      </c>
      <c r="F1537" s="6" t="n"/>
      <c r="G1537" s="6" t="n"/>
      <c r="H1537" s="6" t="n"/>
      <c r="I1537" s="6" t="n"/>
    </row>
    <row r="1538" ht="15.75" customHeight="1" s="120">
      <c r="A1538" s="6" t="n">
        <v>2010</v>
      </c>
      <c r="B1538" s="6" t="inlineStr">
        <is>
          <t>TX</t>
        </is>
      </c>
      <c r="C1538" s="6" t="inlineStr">
        <is>
          <t>N2O</t>
        </is>
      </c>
      <c r="D1538" s="6" t="inlineStr">
        <is>
          <t>Cement and other carbonates</t>
        </is>
      </c>
      <c r="E1538" s="6" t="n">
        <v>0.514498066748603</v>
      </c>
      <c r="F1538" s="6" t="n"/>
      <c r="G1538" s="6" t="n"/>
      <c r="H1538" s="6" t="n"/>
      <c r="I1538" s="6" t="n"/>
    </row>
    <row r="1539" ht="15.75" customHeight="1" s="120">
      <c r="A1539" s="6" t="n">
        <v>2010</v>
      </c>
      <c r="B1539" s="6" t="inlineStr">
        <is>
          <t>UT</t>
        </is>
      </c>
      <c r="C1539" s="6" t="inlineStr">
        <is>
          <t>N2O</t>
        </is>
      </c>
      <c r="D1539" s="6" t="inlineStr">
        <is>
          <t>Cement and other carbonates</t>
        </is>
      </c>
      <c r="E1539" s="6" t="n">
        <v>0.013123954910142</v>
      </c>
      <c r="F1539" s="6" t="n"/>
      <c r="G1539" s="6" t="n"/>
      <c r="H1539" s="6" t="n"/>
      <c r="I1539" s="6" t="n"/>
    </row>
    <row r="1540" ht="15.75" customHeight="1" s="120">
      <c r="A1540" s="6" t="n">
        <v>2010</v>
      </c>
      <c r="B1540" s="6" t="inlineStr">
        <is>
          <t>VA</t>
        </is>
      </c>
      <c r="C1540" s="6" t="inlineStr">
        <is>
          <t>N2O</t>
        </is>
      </c>
      <c r="D1540" s="6" t="inlineStr">
        <is>
          <t>Cement and other carbonates</t>
        </is>
      </c>
      <c r="E1540" s="6" t="n">
        <v>0.010805108214604</v>
      </c>
      <c r="F1540" s="6" t="n"/>
      <c r="G1540" s="6" t="n"/>
      <c r="H1540" s="6" t="n"/>
      <c r="I1540" s="6" t="n"/>
    </row>
    <row r="1541" ht="15.75" customHeight="1" s="120">
      <c r="A1541" s="6" t="n">
        <v>2010</v>
      </c>
      <c r="B1541" s="6" t="inlineStr">
        <is>
          <t>WA</t>
        </is>
      </c>
      <c r="C1541" s="6" t="inlineStr">
        <is>
          <t>N2O</t>
        </is>
      </c>
      <c r="D1541" s="6" t="inlineStr">
        <is>
          <t>Cement and other carbonates</t>
        </is>
      </c>
      <c r="E1541" s="6" t="n">
        <v>0.00359115293521893</v>
      </c>
      <c r="F1541" s="6" t="n"/>
      <c r="G1541" s="6" t="n"/>
      <c r="H1541" s="6" t="n"/>
      <c r="I1541" s="6" t="n"/>
    </row>
    <row r="1542" ht="15.75" customHeight="1" s="120">
      <c r="A1542" s="6" t="n">
        <v>2010</v>
      </c>
      <c r="B1542" s="6" t="inlineStr">
        <is>
          <t>WI</t>
        </is>
      </c>
      <c r="C1542" s="6" t="inlineStr">
        <is>
          <t>N2O</t>
        </is>
      </c>
      <c r="D1542" s="6" t="inlineStr">
        <is>
          <t>Cement and other carbonates</t>
        </is>
      </c>
      <c r="E1542" s="6" t="n">
        <v>0.00896100265327545</v>
      </c>
      <c r="F1542" s="6" t="n"/>
      <c r="G1542" s="6" t="n"/>
      <c r="H1542" s="6" t="n"/>
      <c r="I1542" s="6" t="n"/>
    </row>
    <row r="1543" ht="15.75" customHeight="1" s="120">
      <c r="A1543" s="6" t="n">
        <v>2010</v>
      </c>
      <c r="B1543" s="6" t="inlineStr">
        <is>
          <t>WV</t>
        </is>
      </c>
      <c r="C1543" s="6" t="inlineStr">
        <is>
          <t>N2O</t>
        </is>
      </c>
      <c r="D1543" s="6" t="inlineStr">
        <is>
          <t>Cement and other carbonates</t>
        </is>
      </c>
      <c r="E1543" s="6" t="n">
        <v>0.00782584385236605</v>
      </c>
      <c r="F1543" s="6" t="n"/>
      <c r="G1543" s="6" t="n"/>
      <c r="H1543" s="6" t="n"/>
      <c r="I1543" s="6" t="n"/>
    </row>
    <row r="1544" ht="15.75" customHeight="1" s="120">
      <c r="A1544" s="6" t="n">
        <v>2010</v>
      </c>
      <c r="B1544" s="6" t="inlineStr">
        <is>
          <t>WY</t>
        </is>
      </c>
      <c r="C1544" s="6" t="inlineStr">
        <is>
          <t>N2O</t>
        </is>
      </c>
      <c r="D1544" s="6" t="inlineStr">
        <is>
          <t>Cement and other carbonates</t>
        </is>
      </c>
      <c r="E1544" s="6" t="n">
        <v>0.00120478750059342</v>
      </c>
      <c r="F1544" s="6" t="n"/>
      <c r="G1544" s="6" t="n"/>
      <c r="H1544" s="6" t="n"/>
      <c r="I1544" s="6" t="n"/>
    </row>
    <row r="1545" ht="15.75" customHeight="1" s="120">
      <c r="A1545" s="6" t="n">
        <v>2010</v>
      </c>
      <c r="B1545" s="6" t="inlineStr">
        <is>
          <t>AL</t>
        </is>
      </c>
      <c r="C1545" s="6" t="inlineStr">
        <is>
          <t>N2O</t>
        </is>
      </c>
      <c r="D1545" s="6" t="inlineStr">
        <is>
          <t>Chemicals</t>
        </is>
      </c>
      <c r="E1545" s="6" t="n">
        <v>0.00505590577621647</v>
      </c>
      <c r="F1545" s="6" t="n"/>
      <c r="G1545" s="6" t="n"/>
      <c r="H1545" s="6" t="n"/>
      <c r="I1545" s="6" t="n"/>
    </row>
    <row r="1546" ht="15.75" customHeight="1" s="120">
      <c r="A1546" s="6" t="n">
        <v>2010</v>
      </c>
      <c r="B1546" s="6" t="inlineStr">
        <is>
          <t>AR</t>
        </is>
      </c>
      <c r="C1546" s="6" t="inlineStr">
        <is>
          <t>N2O</t>
        </is>
      </c>
      <c r="D1546" s="6" t="inlineStr">
        <is>
          <t>Chemicals</t>
        </is>
      </c>
      <c r="E1546" s="6" t="n">
        <v>0.025356510207078</v>
      </c>
      <c r="F1546" s="6" t="n"/>
      <c r="G1546" s="6" t="n"/>
      <c r="H1546" s="6" t="n"/>
      <c r="I1546" s="6" t="n"/>
    </row>
    <row r="1547" ht="15.75" customHeight="1" s="120">
      <c r="A1547" s="6" t="n">
        <v>2010</v>
      </c>
      <c r="B1547" s="6" t="inlineStr">
        <is>
          <t>AZ</t>
        </is>
      </c>
      <c r="C1547" s="6" t="inlineStr">
        <is>
          <t>N2O</t>
        </is>
      </c>
      <c r="D1547" s="6" t="inlineStr">
        <is>
          <t>Chemicals</t>
        </is>
      </c>
      <c r="E1547" s="6" t="n">
        <v>0.0372210828910447</v>
      </c>
      <c r="F1547" s="6" t="n"/>
      <c r="G1547" s="6" t="n"/>
      <c r="H1547" s="6" t="n"/>
      <c r="I1547" s="6" t="n"/>
    </row>
    <row r="1548" ht="15.75" customHeight="1" s="120">
      <c r="A1548" s="6" t="n">
        <v>2010</v>
      </c>
      <c r="B1548" s="6" t="inlineStr">
        <is>
          <t>CA</t>
        </is>
      </c>
      <c r="C1548" s="6" t="inlineStr">
        <is>
          <t>N2O</t>
        </is>
      </c>
      <c r="D1548" s="6" t="inlineStr">
        <is>
          <t>Chemicals</t>
        </is>
      </c>
      <c r="E1548" s="6" t="n">
        <v>0.000944695119961716</v>
      </c>
      <c r="F1548" s="6" t="n"/>
      <c r="G1548" s="6" t="n"/>
      <c r="H1548" s="6" t="n"/>
      <c r="I1548" s="6" t="n"/>
    </row>
    <row r="1549" ht="15.75" customHeight="1" s="120">
      <c r="A1549" s="6" t="n">
        <v>2010</v>
      </c>
      <c r="B1549" s="6" t="inlineStr">
        <is>
          <t>CO</t>
        </is>
      </c>
      <c r="C1549" s="6" t="inlineStr">
        <is>
          <t>N2O</t>
        </is>
      </c>
      <c r="D1549" s="6" t="inlineStr">
        <is>
          <t>Chemicals</t>
        </is>
      </c>
      <c r="E1549" s="54" t="n">
        <v>5.33601244208557e-06</v>
      </c>
      <c r="F1549" s="6" t="n"/>
      <c r="G1549" s="6" t="n"/>
      <c r="H1549" s="6" t="n"/>
      <c r="I1549" s="6" t="n"/>
    </row>
    <row r="1550" ht="15.75" customHeight="1" s="120">
      <c r="A1550" s="6" t="n">
        <v>2010</v>
      </c>
      <c r="B1550" s="6" t="inlineStr">
        <is>
          <t>DE</t>
        </is>
      </c>
      <c r="C1550" s="6" t="inlineStr">
        <is>
          <t>N2O</t>
        </is>
      </c>
      <c r="D1550" s="6" t="inlineStr">
        <is>
          <t>Chemicals</t>
        </is>
      </c>
      <c r="E1550" s="54" t="n">
        <v>3.65363909251082e-06</v>
      </c>
      <c r="F1550" s="6" t="n"/>
      <c r="G1550" s="6" t="n"/>
      <c r="H1550" s="6" t="n"/>
      <c r="I1550" s="6" t="n"/>
    </row>
    <row r="1551" ht="15.75" customHeight="1" s="120">
      <c r="A1551" s="6" t="n">
        <v>2010</v>
      </c>
      <c r="B1551" s="6" t="inlineStr">
        <is>
          <t>FL</t>
        </is>
      </c>
      <c r="C1551" s="6" t="inlineStr">
        <is>
          <t>N2O</t>
        </is>
      </c>
      <c r="D1551" s="6" t="inlineStr">
        <is>
          <t>Chemicals</t>
        </is>
      </c>
      <c r="E1551" s="6" t="n">
        <v>0.260883562090792</v>
      </c>
      <c r="F1551" s="6" t="n"/>
      <c r="G1551" s="6" t="n"/>
      <c r="H1551" s="6" t="n"/>
      <c r="I1551" s="6" t="n"/>
    </row>
    <row r="1552" ht="15.75" customHeight="1" s="120">
      <c r="A1552" s="6" t="n">
        <v>2010</v>
      </c>
      <c r="B1552" s="6" t="inlineStr">
        <is>
          <t>GA</t>
        </is>
      </c>
      <c r="C1552" s="6" t="inlineStr">
        <is>
          <t>N2O</t>
        </is>
      </c>
      <c r="D1552" s="6" t="inlineStr">
        <is>
          <t>Chemicals</t>
        </is>
      </c>
      <c r="E1552" s="6" t="n">
        <v>0.0345547080623409</v>
      </c>
      <c r="F1552" s="6" t="n"/>
      <c r="G1552" s="6" t="n"/>
      <c r="H1552" s="6" t="n"/>
      <c r="I1552" s="6" t="n"/>
    </row>
    <row r="1553" ht="15.75" customHeight="1" s="120">
      <c r="A1553" s="6" t="n">
        <v>2010</v>
      </c>
      <c r="B1553" s="6" t="inlineStr">
        <is>
          <t>IA</t>
        </is>
      </c>
      <c r="C1553" s="6" t="inlineStr">
        <is>
          <t>N2O</t>
        </is>
      </c>
      <c r="D1553" s="6" t="inlineStr">
        <is>
          <t>Chemicals</t>
        </is>
      </c>
      <c r="E1553" s="6" t="n">
        <v>0.0542899840667348</v>
      </c>
      <c r="F1553" s="6" t="n"/>
      <c r="G1553" s="6" t="n"/>
      <c r="H1553" s="6" t="n"/>
      <c r="I1553" s="6" t="n"/>
    </row>
    <row r="1554" ht="15.75" customHeight="1" s="120">
      <c r="A1554" s="6" t="n">
        <v>2010</v>
      </c>
      <c r="B1554" s="6" t="inlineStr">
        <is>
          <t>ID</t>
        </is>
      </c>
      <c r="C1554" s="6" t="inlineStr">
        <is>
          <t>N2O</t>
        </is>
      </c>
      <c r="D1554" s="6" t="inlineStr">
        <is>
          <t>Chemicals</t>
        </is>
      </c>
      <c r="E1554" s="6" t="n">
        <v>0.000508790485719879</v>
      </c>
      <c r="F1554" s="6" t="n"/>
      <c r="G1554" s="6" t="n"/>
      <c r="H1554" s="6" t="n"/>
      <c r="I1554" s="6" t="n"/>
    </row>
    <row r="1555" ht="15.75" customHeight="1" s="120">
      <c r="A1555" s="6" t="n">
        <v>2010</v>
      </c>
      <c r="B1555" s="6" t="inlineStr">
        <is>
          <t>IL</t>
        </is>
      </c>
      <c r="C1555" s="6" t="inlineStr">
        <is>
          <t>N2O</t>
        </is>
      </c>
      <c r="D1555" s="6" t="inlineStr">
        <is>
          <t>Chemicals</t>
        </is>
      </c>
      <c r="E1555" s="6" t="n">
        <v>0.0176762549485567</v>
      </c>
      <c r="F1555" s="6" t="n"/>
      <c r="G1555" s="6" t="n"/>
      <c r="H1555" s="6" t="n"/>
      <c r="I1555" s="6" t="n"/>
    </row>
    <row r="1556" ht="15.75" customHeight="1" s="120">
      <c r="A1556" s="6" t="n">
        <v>2010</v>
      </c>
      <c r="B1556" s="6" t="inlineStr">
        <is>
          <t>IN</t>
        </is>
      </c>
      <c r="C1556" s="6" t="inlineStr">
        <is>
          <t>N2O</t>
        </is>
      </c>
      <c r="D1556" s="6" t="inlineStr">
        <is>
          <t>Chemicals</t>
        </is>
      </c>
      <c r="E1556" s="6" t="n">
        <v>0.000273428153481391</v>
      </c>
      <c r="F1556" s="6" t="n"/>
      <c r="G1556" s="6" t="n"/>
      <c r="H1556" s="6" t="n"/>
      <c r="I1556" s="6" t="n"/>
    </row>
    <row r="1557" ht="15.75" customHeight="1" s="120">
      <c r="A1557" s="6" t="n">
        <v>2010</v>
      </c>
      <c r="B1557" s="6" t="inlineStr">
        <is>
          <t>KS</t>
        </is>
      </c>
      <c r="C1557" s="6" t="inlineStr">
        <is>
          <t>N2O</t>
        </is>
      </c>
      <c r="D1557" s="6" t="inlineStr">
        <is>
          <t>Chemicals</t>
        </is>
      </c>
      <c r="E1557" s="6" t="n">
        <v>0.009813997482217819</v>
      </c>
      <c r="F1557" s="6" t="n"/>
      <c r="G1557" s="6" t="n"/>
      <c r="H1557" s="6" t="n"/>
      <c r="I1557" s="6" t="n"/>
    </row>
    <row r="1558" ht="15.75" customHeight="1" s="120">
      <c r="A1558" s="6" t="n">
        <v>2010</v>
      </c>
      <c r="B1558" s="6" t="inlineStr">
        <is>
          <t>KY</t>
        </is>
      </c>
      <c r="C1558" s="6" t="inlineStr">
        <is>
          <t>N2O</t>
        </is>
      </c>
      <c r="D1558" s="6" t="inlineStr">
        <is>
          <t>Chemicals</t>
        </is>
      </c>
      <c r="E1558" s="6" t="n">
        <v>0.000234376699367019</v>
      </c>
      <c r="F1558" s="6" t="n"/>
      <c r="G1558" s="6" t="n"/>
      <c r="H1558" s="6" t="n"/>
      <c r="I1558" s="6" t="n"/>
    </row>
    <row r="1559" ht="15.75" customHeight="1" s="120">
      <c r="A1559" s="6" t="n">
        <v>2010</v>
      </c>
      <c r="B1559" s="6" t="inlineStr">
        <is>
          <t>LA</t>
        </is>
      </c>
      <c r="C1559" s="6" t="inlineStr">
        <is>
          <t>N2O</t>
        </is>
      </c>
      <c r="D1559" s="6" t="inlineStr">
        <is>
          <t>Chemicals</t>
        </is>
      </c>
      <c r="E1559" s="6" t="n">
        <v>0.215993677674939</v>
      </c>
      <c r="F1559" s="6" t="n"/>
      <c r="G1559" s="6" t="n"/>
      <c r="H1559" s="6" t="n"/>
      <c r="I1559" s="6" t="n"/>
    </row>
    <row r="1560" ht="15.75" customHeight="1" s="120">
      <c r="A1560" s="6" t="n">
        <v>2010</v>
      </c>
      <c r="B1560" s="6" t="inlineStr">
        <is>
          <t>MA</t>
        </is>
      </c>
      <c r="C1560" s="6" t="inlineStr">
        <is>
          <t>N2O</t>
        </is>
      </c>
      <c r="D1560" s="6" t="inlineStr">
        <is>
          <t>Chemicals</t>
        </is>
      </c>
      <c r="E1560" s="54" t="n">
        <v>3.95272768799077e-05</v>
      </c>
      <c r="F1560" s="6" t="n"/>
      <c r="G1560" s="6" t="n"/>
      <c r="H1560" s="6" t="n"/>
      <c r="I1560" s="6" t="n"/>
    </row>
    <row r="1561" ht="15.75" customHeight="1" s="120">
      <c r="A1561" s="6" t="n">
        <v>2010</v>
      </c>
      <c r="B1561" s="6" t="inlineStr">
        <is>
          <t>MD</t>
        </is>
      </c>
      <c r="C1561" s="6" t="inlineStr">
        <is>
          <t>N2O</t>
        </is>
      </c>
      <c r="D1561" s="6" t="inlineStr">
        <is>
          <t>Chemicals</t>
        </is>
      </c>
      <c r="E1561" s="54" t="n">
        <v>3.26278467796315e-06</v>
      </c>
      <c r="F1561" s="6" t="n"/>
      <c r="G1561" s="6" t="n"/>
      <c r="H1561" s="6" t="n"/>
      <c r="I1561" s="6" t="n"/>
    </row>
    <row r="1562" ht="15.75" customHeight="1" s="120">
      <c r="A1562" s="6" t="n">
        <v>2010</v>
      </c>
      <c r="B1562" s="6" t="inlineStr">
        <is>
          <t>MI</t>
        </is>
      </c>
      <c r="C1562" s="6" t="inlineStr">
        <is>
          <t>N2O</t>
        </is>
      </c>
      <c r="D1562" s="6" t="inlineStr">
        <is>
          <t>Chemicals</t>
        </is>
      </c>
      <c r="E1562" s="54" t="n">
        <v>4.05129097513758e-05</v>
      </c>
      <c r="F1562" s="6" t="n"/>
      <c r="G1562" s="6" t="n"/>
      <c r="H1562" s="6" t="n"/>
      <c r="I1562" s="6" t="n"/>
    </row>
    <row r="1563" ht="15.75" customHeight="1" s="120">
      <c r="A1563" s="6" t="n">
        <v>2010</v>
      </c>
      <c r="B1563" s="6" t="inlineStr">
        <is>
          <t>MN</t>
        </is>
      </c>
      <c r="C1563" s="6" t="inlineStr">
        <is>
          <t>N2O</t>
        </is>
      </c>
      <c r="D1563" s="6" t="inlineStr">
        <is>
          <t>Chemicals</t>
        </is>
      </c>
      <c r="E1563" s="6" t="n">
        <v>0.000101248287038044</v>
      </c>
      <c r="F1563" s="6" t="n"/>
      <c r="G1563" s="6" t="n"/>
      <c r="H1563" s="6" t="n"/>
      <c r="I1563" s="6" t="n"/>
    </row>
    <row r="1564" ht="15.75" customHeight="1" s="120">
      <c r="A1564" s="6" t="n">
        <v>2010</v>
      </c>
      <c r="B1564" s="6" t="inlineStr">
        <is>
          <t>MO</t>
        </is>
      </c>
      <c r="C1564" s="6" t="inlineStr">
        <is>
          <t>N2O</t>
        </is>
      </c>
      <c r="D1564" s="6" t="inlineStr">
        <is>
          <t>Chemicals</t>
        </is>
      </c>
      <c r="E1564" s="6" t="n">
        <v>0.0247526401366019</v>
      </c>
      <c r="F1564" s="6" t="n"/>
      <c r="G1564" s="6" t="n"/>
      <c r="H1564" s="6" t="n"/>
      <c r="I1564" s="6" t="n"/>
    </row>
    <row r="1565" ht="15.75" customHeight="1" s="120">
      <c r="A1565" s="6" t="n">
        <v>2010</v>
      </c>
      <c r="B1565" s="6" t="inlineStr">
        <is>
          <t>MS</t>
        </is>
      </c>
      <c r="C1565" s="6" t="inlineStr">
        <is>
          <t>N2O</t>
        </is>
      </c>
      <c r="D1565" s="6" t="inlineStr">
        <is>
          <t>Chemicals</t>
        </is>
      </c>
      <c r="E1565" s="6" t="n">
        <v>0.108083515052313</v>
      </c>
      <c r="F1565" s="6" t="n"/>
      <c r="G1565" s="6" t="n"/>
      <c r="H1565" s="6" t="n"/>
      <c r="I1565" s="6" t="n"/>
    </row>
    <row r="1566" ht="15.75" customHeight="1" s="120">
      <c r="A1566" s="6" t="n">
        <v>2010</v>
      </c>
      <c r="B1566" s="6" t="inlineStr">
        <is>
          <t>NC</t>
        </is>
      </c>
      <c r="C1566" s="6" t="inlineStr">
        <is>
          <t>N2O</t>
        </is>
      </c>
      <c r="D1566" s="6" t="inlineStr">
        <is>
          <t>Chemicals</t>
        </is>
      </c>
      <c r="E1566" s="6" t="n">
        <v>0.000150173063537293</v>
      </c>
      <c r="F1566" s="6" t="n"/>
      <c r="G1566" s="6" t="n"/>
      <c r="H1566" s="6" t="n"/>
      <c r="I1566" s="6" t="n"/>
    </row>
    <row r="1567" ht="15.75" customHeight="1" s="120">
      <c r="A1567" s="6" t="n">
        <v>2010</v>
      </c>
      <c r="B1567" s="6" t="inlineStr">
        <is>
          <t>ND</t>
        </is>
      </c>
      <c r="C1567" s="6" t="inlineStr">
        <is>
          <t>N2O</t>
        </is>
      </c>
      <c r="D1567" s="6" t="inlineStr">
        <is>
          <t>Chemicals</t>
        </is>
      </c>
      <c r="E1567" s="54" t="n">
        <v>7.53669273269092e-05</v>
      </c>
      <c r="F1567" s="6" t="n"/>
      <c r="G1567" s="6" t="n"/>
      <c r="H1567" s="6" t="n"/>
      <c r="I1567" s="6" t="n"/>
    </row>
    <row r="1568" ht="15.75" customHeight="1" s="120">
      <c r="A1568" s="6" t="n">
        <v>2010</v>
      </c>
      <c r="B1568" s="6" t="inlineStr">
        <is>
          <t>NE</t>
        </is>
      </c>
      <c r="C1568" s="6" t="inlineStr">
        <is>
          <t>N2O</t>
        </is>
      </c>
      <c r="D1568" s="6" t="inlineStr">
        <is>
          <t>Chemicals</t>
        </is>
      </c>
      <c r="E1568" s="54" t="n">
        <v>9.33802177364975e-05</v>
      </c>
      <c r="F1568" s="6" t="n"/>
      <c r="G1568" s="6" t="n"/>
      <c r="H1568" s="6" t="n"/>
      <c r="I1568" s="6" t="n"/>
    </row>
    <row r="1569" ht="15.75" customHeight="1" s="120">
      <c r="A1569" s="6" t="n">
        <v>2010</v>
      </c>
      <c r="B1569" s="6" t="inlineStr">
        <is>
          <t>NJ</t>
        </is>
      </c>
      <c r="C1569" s="6" t="inlineStr">
        <is>
          <t>N2O</t>
        </is>
      </c>
      <c r="D1569" s="6" t="inlineStr">
        <is>
          <t>Chemicals</t>
        </is>
      </c>
      <c r="E1569" s="54" t="n">
        <v>1.3085126052248e-06</v>
      </c>
      <c r="F1569" s="6" t="n"/>
      <c r="G1569" s="6" t="n"/>
      <c r="H1569" s="6" t="n"/>
      <c r="I1569" s="6" t="n"/>
    </row>
    <row r="1570" ht="15.75" customHeight="1" s="120">
      <c r="A1570" s="6" t="n">
        <v>2010</v>
      </c>
      <c r="B1570" s="6" t="inlineStr">
        <is>
          <t>NM</t>
        </is>
      </c>
      <c r="C1570" s="6" t="inlineStr">
        <is>
          <t>N2O</t>
        </is>
      </c>
      <c r="D1570" s="6" t="inlineStr">
        <is>
          <t>Chemicals</t>
        </is>
      </c>
      <c r="E1570" s="54" t="n">
        <v>1.5124366475975e-06</v>
      </c>
      <c r="F1570" s="6" t="n"/>
      <c r="G1570" s="6" t="n"/>
      <c r="H1570" s="6" t="n"/>
      <c r="I1570" s="6" t="n"/>
    </row>
    <row r="1571" ht="15.75" customHeight="1" s="120">
      <c r="A1571" s="6" t="n">
        <v>2010</v>
      </c>
      <c r="B1571" s="6" t="inlineStr">
        <is>
          <t>NV</t>
        </is>
      </c>
      <c r="C1571" s="6" t="inlineStr">
        <is>
          <t>N2O</t>
        </is>
      </c>
      <c r="D1571" s="6" t="inlineStr">
        <is>
          <t>Chemicals</t>
        </is>
      </c>
      <c r="E1571" s="54" t="n">
        <v>1.01962021186348e-06</v>
      </c>
      <c r="F1571" s="6" t="n"/>
      <c r="G1571" s="6" t="n"/>
      <c r="H1571" s="6" t="n"/>
      <c r="I1571" s="6" t="n"/>
    </row>
    <row r="1572" ht="15.75" customHeight="1" s="120">
      <c r="A1572" s="6" t="n">
        <v>2010</v>
      </c>
      <c r="B1572" s="6" t="inlineStr">
        <is>
          <t>NY</t>
        </is>
      </c>
      <c r="C1572" s="6" t="inlineStr">
        <is>
          <t>N2O</t>
        </is>
      </c>
      <c r="D1572" s="6" t="inlineStr">
        <is>
          <t>Chemicals</t>
        </is>
      </c>
      <c r="E1572" s="6" t="n">
        <v>0.000342218530441781</v>
      </c>
      <c r="F1572" s="6" t="n"/>
      <c r="G1572" s="6" t="n"/>
      <c r="H1572" s="6" t="n"/>
      <c r="I1572" s="6" t="n"/>
    </row>
    <row r="1573" ht="15.75" customHeight="1" s="120">
      <c r="A1573" s="6" t="n">
        <v>2010</v>
      </c>
      <c r="B1573" s="6" t="inlineStr">
        <is>
          <t>OH</t>
        </is>
      </c>
      <c r="C1573" s="6" t="inlineStr">
        <is>
          <t>N2O</t>
        </is>
      </c>
      <c r="D1573" s="6" t="inlineStr">
        <is>
          <t>Chemicals</t>
        </is>
      </c>
      <c r="E1573" s="6" t="n">
        <v>0.016556745943271</v>
      </c>
      <c r="F1573" s="6" t="n"/>
      <c r="G1573" s="6" t="n"/>
      <c r="H1573" s="6" t="n"/>
      <c r="I1573" s="6" t="n"/>
    </row>
    <row r="1574" ht="15.75" customHeight="1" s="120">
      <c r="A1574" s="6" t="n">
        <v>2010</v>
      </c>
      <c r="B1574" s="6" t="inlineStr">
        <is>
          <t>OK</t>
        </is>
      </c>
      <c r="C1574" s="6" t="inlineStr">
        <is>
          <t>N2O</t>
        </is>
      </c>
      <c r="D1574" s="6" t="inlineStr">
        <is>
          <t>Chemicals</t>
        </is>
      </c>
      <c r="E1574" s="6" t="n">
        <v>0.0671583048746003</v>
      </c>
      <c r="F1574" s="6" t="n"/>
      <c r="G1574" s="6" t="n"/>
      <c r="H1574" s="6" t="n"/>
      <c r="I1574" s="6" t="n"/>
    </row>
    <row r="1575" ht="15.75" customHeight="1" s="120">
      <c r="A1575" s="6" t="n">
        <v>2010</v>
      </c>
      <c r="B1575" s="6" t="inlineStr">
        <is>
          <t>OR</t>
        </is>
      </c>
      <c r="C1575" s="6" t="inlineStr">
        <is>
          <t>N2O</t>
        </is>
      </c>
      <c r="D1575" s="6" t="inlineStr">
        <is>
          <t>Chemicals</t>
        </is>
      </c>
      <c r="E1575" s="6" t="n">
        <v>0.000367861978770147</v>
      </c>
      <c r="F1575" s="6" t="n"/>
      <c r="G1575" s="6" t="n"/>
      <c r="H1575" s="6" t="n"/>
      <c r="I1575" s="6" t="n"/>
    </row>
    <row r="1576" ht="15.75" customHeight="1" s="120">
      <c r="A1576" s="6" t="n">
        <v>2010</v>
      </c>
      <c r="B1576" s="6" t="inlineStr">
        <is>
          <t>PA</t>
        </is>
      </c>
      <c r="C1576" s="6" t="inlineStr">
        <is>
          <t>N2O</t>
        </is>
      </c>
      <c r="D1576" s="6" t="inlineStr">
        <is>
          <t>Chemicals</t>
        </is>
      </c>
      <c r="E1576" s="6" t="n">
        <v>0.009141252066430291</v>
      </c>
      <c r="F1576" s="6" t="n"/>
      <c r="G1576" s="6" t="n"/>
      <c r="H1576" s="6" t="n"/>
      <c r="I1576" s="6" t="n"/>
    </row>
    <row r="1577" ht="15.75" customHeight="1" s="120">
      <c r="A1577" s="6" t="n">
        <v>2010</v>
      </c>
      <c r="B1577" s="6" t="inlineStr">
        <is>
          <t>RI</t>
        </is>
      </c>
      <c r="C1577" s="6" t="inlineStr">
        <is>
          <t>N2O</t>
        </is>
      </c>
      <c r="D1577" s="6" t="inlineStr">
        <is>
          <t>Chemicals</t>
        </is>
      </c>
      <c r="E1577" s="54" t="n">
        <v>1.81832271115654e-06</v>
      </c>
      <c r="F1577" s="6" t="n"/>
      <c r="G1577" s="6" t="n"/>
      <c r="H1577" s="6" t="n"/>
      <c r="I1577" s="6" t="n"/>
    </row>
    <row r="1578" ht="15.75" customHeight="1" s="120">
      <c r="A1578" s="6" t="n">
        <v>2010</v>
      </c>
      <c r="B1578" s="6" t="inlineStr">
        <is>
          <t>SC</t>
        </is>
      </c>
      <c r="C1578" s="6" t="inlineStr">
        <is>
          <t>N2O</t>
        </is>
      </c>
      <c r="D1578" s="6" t="inlineStr">
        <is>
          <t>Chemicals</t>
        </is>
      </c>
      <c r="E1578" s="6" t="n">
        <v>0.000234087806973658</v>
      </c>
      <c r="F1578" s="6" t="n"/>
      <c r="G1578" s="6" t="n"/>
      <c r="H1578" s="6" t="n"/>
      <c r="I1578" s="6" t="n"/>
    </row>
    <row r="1579" ht="15.75" customHeight="1" s="120">
      <c r="A1579" s="6" t="n">
        <v>2010</v>
      </c>
      <c r="B1579" s="6" t="inlineStr">
        <is>
          <t>SD</t>
        </is>
      </c>
      <c r="C1579" s="6" t="inlineStr">
        <is>
          <t>N2O</t>
        </is>
      </c>
      <c r="D1579" s="6" t="inlineStr">
        <is>
          <t>Chemicals</t>
        </is>
      </c>
      <c r="E1579" s="6" t="n">
        <v>0.000105343761555695</v>
      </c>
      <c r="F1579" s="6" t="n"/>
      <c r="G1579" s="6" t="n"/>
      <c r="H1579" s="6" t="n"/>
      <c r="I1579" s="6" t="n"/>
    </row>
    <row r="1580" ht="15.75" customHeight="1" s="120">
      <c r="A1580" s="6" t="n">
        <v>2010</v>
      </c>
      <c r="B1580" s="6" t="inlineStr">
        <is>
          <t>TN</t>
        </is>
      </c>
      <c r="C1580" s="6" t="inlineStr">
        <is>
          <t>N2O</t>
        </is>
      </c>
      <c r="D1580" s="6" t="inlineStr">
        <is>
          <t>Chemicals</t>
        </is>
      </c>
      <c r="E1580" s="6" t="n">
        <v>0.00121020422313096</v>
      </c>
      <c r="F1580" s="6" t="n"/>
      <c r="G1580" s="6" t="n"/>
      <c r="H1580" s="6" t="n"/>
      <c r="I1580" s="6" t="n"/>
    </row>
    <row r="1581" ht="15.75" customHeight="1" s="120">
      <c r="A1581" s="6" t="n">
        <v>2010</v>
      </c>
      <c r="B1581" s="6" t="inlineStr">
        <is>
          <t>TX</t>
        </is>
      </c>
      <c r="C1581" s="6" t="inlineStr">
        <is>
          <t>N2O</t>
        </is>
      </c>
      <c r="D1581" s="6" t="inlineStr">
        <is>
          <t>Chemicals</t>
        </is>
      </c>
      <c r="E1581" s="6" t="n">
        <v>0.0912730706066604</v>
      </c>
      <c r="F1581" s="6" t="n"/>
      <c r="G1581" s="6" t="n"/>
      <c r="H1581" s="6" t="n"/>
      <c r="I1581" s="6" t="n"/>
    </row>
    <row r="1582" ht="15.75" customHeight="1" s="120">
      <c r="A1582" s="6" t="n">
        <v>2010</v>
      </c>
      <c r="B1582" s="6" t="inlineStr">
        <is>
          <t>UT</t>
        </is>
      </c>
      <c r="C1582" s="6" t="inlineStr">
        <is>
          <t>N2O</t>
        </is>
      </c>
      <c r="D1582" s="6" t="inlineStr">
        <is>
          <t>Chemicals</t>
        </is>
      </c>
      <c r="E1582" s="6" t="n">
        <v>0.00431408109107519</v>
      </c>
      <c r="F1582" s="6" t="n"/>
      <c r="G1582" s="6" t="n"/>
      <c r="H1582" s="6" t="n"/>
      <c r="I1582" s="6" t="n"/>
    </row>
    <row r="1583" ht="15.75" customHeight="1" s="120">
      <c r="A1583" s="6" t="n">
        <v>2010</v>
      </c>
      <c r="B1583" s="6" t="inlineStr">
        <is>
          <t>VA</t>
        </is>
      </c>
      <c r="C1583" s="6" t="inlineStr">
        <is>
          <t>N2O</t>
        </is>
      </c>
      <c r="D1583" s="6" t="inlineStr">
        <is>
          <t>Chemicals</t>
        </is>
      </c>
      <c r="E1583" s="6" t="n">
        <v>0.00266000220237965</v>
      </c>
      <c r="F1583" s="6" t="n"/>
      <c r="G1583" s="6" t="n"/>
      <c r="H1583" s="6" t="n"/>
      <c r="I1583" s="6" t="n"/>
    </row>
    <row r="1584" ht="15.75" customHeight="1" s="120">
      <c r="A1584" s="6" t="n">
        <v>2010</v>
      </c>
      <c r="B1584" s="6" t="inlineStr">
        <is>
          <t>WA</t>
        </is>
      </c>
      <c r="C1584" s="6" t="inlineStr">
        <is>
          <t>N2O</t>
        </is>
      </c>
      <c r="D1584" s="6" t="inlineStr">
        <is>
          <t>Chemicals</t>
        </is>
      </c>
      <c r="E1584" s="6" t="n">
        <v>0.00410584065647227</v>
      </c>
      <c r="F1584" s="6" t="n"/>
      <c r="G1584" s="6" t="n"/>
      <c r="H1584" s="6" t="n"/>
      <c r="I1584" s="6" t="n"/>
    </row>
    <row r="1585" ht="15.75" customHeight="1" s="120">
      <c r="A1585" s="6" t="n">
        <v>2010</v>
      </c>
      <c r="B1585" s="6" t="inlineStr">
        <is>
          <t>WI</t>
        </is>
      </c>
      <c r="C1585" s="6" t="inlineStr">
        <is>
          <t>N2O</t>
        </is>
      </c>
      <c r="D1585" s="6" t="inlineStr">
        <is>
          <t>Chemicals</t>
        </is>
      </c>
      <c r="E1585" s="6" t="n">
        <v>0.000869617085028168</v>
      </c>
      <c r="F1585" s="6" t="n"/>
      <c r="G1585" s="6" t="n"/>
      <c r="H1585" s="6" t="n"/>
      <c r="I1585" s="6" t="n"/>
    </row>
    <row r="1586" ht="15.75" customHeight="1" s="120">
      <c r="A1586" s="6" t="n">
        <v>2010</v>
      </c>
      <c r="B1586" s="6" t="inlineStr">
        <is>
          <t>WV</t>
        </is>
      </c>
      <c r="C1586" s="6" t="inlineStr">
        <is>
          <t>N2O</t>
        </is>
      </c>
      <c r="D1586" s="6" t="inlineStr">
        <is>
          <t>Chemicals</t>
        </is>
      </c>
      <c r="E1586" s="6" t="n">
        <v>0.000485356214517216</v>
      </c>
      <c r="F1586" s="6" t="n"/>
      <c r="G1586" s="6" t="n"/>
      <c r="H1586" s="6" t="n"/>
      <c r="I1586" s="6" t="n"/>
    </row>
    <row r="1587" ht="15.75" customHeight="1" s="120">
      <c r="A1587" s="6" t="n">
        <v>2010</v>
      </c>
      <c r="B1587" s="6" t="inlineStr">
        <is>
          <t>WY</t>
        </is>
      </c>
      <c r="C1587" s="6" t="inlineStr">
        <is>
          <t>N2O</t>
        </is>
      </c>
      <c r="D1587" s="6" t="inlineStr">
        <is>
          <t>Chemicals</t>
        </is>
      </c>
      <c r="E1587" s="6" t="n">
        <v>0.00501476410066778</v>
      </c>
      <c r="F1587" s="6" t="n"/>
      <c r="G1587" s="6" t="n"/>
      <c r="H1587" s="6" t="n"/>
      <c r="I1587" s="6" t="n"/>
    </row>
    <row r="1588" ht="15.75" customHeight="1" s="120">
      <c r="A1588" s="6" t="n">
        <v>2010</v>
      </c>
      <c r="B1588" s="6" t="inlineStr">
        <is>
          <t>AL</t>
        </is>
      </c>
      <c r="C1588" s="6" t="inlineStr">
        <is>
          <t>N2O</t>
        </is>
      </c>
      <c r="D1588" s="6" t="inlineStr">
        <is>
          <t>Iron and steel</t>
        </is>
      </c>
      <c r="E1588" s="6" t="n">
        <v>0.07537729435757989</v>
      </c>
      <c r="F1588" s="6" t="n"/>
      <c r="G1588" s="6" t="n"/>
      <c r="H1588" s="6" t="n"/>
      <c r="I1588" s="6" t="n"/>
    </row>
    <row r="1589" ht="15.75" customHeight="1" s="120">
      <c r="A1589" s="6" t="n">
        <v>2010</v>
      </c>
      <c r="B1589" s="6" t="inlineStr">
        <is>
          <t>AR</t>
        </is>
      </c>
      <c r="C1589" s="6" t="inlineStr">
        <is>
          <t>N2O</t>
        </is>
      </c>
      <c r="D1589" s="6" t="inlineStr">
        <is>
          <t>Iron and steel</t>
        </is>
      </c>
      <c r="E1589" s="6" t="n">
        <v>0.0201631543167913</v>
      </c>
      <c r="F1589" s="6" t="n"/>
      <c r="G1589" s="6" t="n"/>
      <c r="H1589" s="6" t="n"/>
      <c r="I1589" s="6" t="n"/>
    </row>
    <row r="1590" ht="15.75" customHeight="1" s="120">
      <c r="A1590" s="6" t="n">
        <v>2010</v>
      </c>
      <c r="B1590" s="6" t="inlineStr">
        <is>
          <t>AZ</t>
        </is>
      </c>
      <c r="C1590" s="6" t="inlineStr">
        <is>
          <t>N2O</t>
        </is>
      </c>
      <c r="D1590" s="6" t="inlineStr">
        <is>
          <t>Iron and steel</t>
        </is>
      </c>
      <c r="E1590" s="54" t="n">
        <v>2.7192386131883e-05</v>
      </c>
      <c r="F1590" s="6" t="n"/>
      <c r="G1590" s="6" t="n"/>
      <c r="H1590" s="6" t="n"/>
      <c r="I1590" s="6" t="n"/>
    </row>
    <row r="1591" ht="15.75" customHeight="1" s="120">
      <c r="A1591" s="6" t="n">
        <v>2010</v>
      </c>
      <c r="B1591" s="6" t="inlineStr">
        <is>
          <t>CA</t>
        </is>
      </c>
      <c r="C1591" s="6" t="inlineStr">
        <is>
          <t>N2O</t>
        </is>
      </c>
      <c r="D1591" s="6" t="inlineStr">
        <is>
          <t>Iron and steel</t>
        </is>
      </c>
      <c r="E1591" s="6" t="n">
        <v>0.0159075458871515</v>
      </c>
      <c r="F1591" s="6" t="n"/>
      <c r="G1591" s="6" t="n"/>
      <c r="H1591" s="6" t="n"/>
      <c r="I1591" s="6" t="n"/>
    </row>
    <row r="1592" ht="15.75" customHeight="1" s="120">
      <c r="A1592" s="6" t="n">
        <v>2010</v>
      </c>
      <c r="B1592" s="6" t="inlineStr">
        <is>
          <t>CO</t>
        </is>
      </c>
      <c r="C1592" s="6" t="inlineStr">
        <is>
          <t>N2O</t>
        </is>
      </c>
      <c r="D1592" s="6" t="inlineStr">
        <is>
          <t>Iron and steel</t>
        </is>
      </c>
      <c r="E1592" s="6" t="n">
        <v>0.00475866757307953</v>
      </c>
      <c r="F1592" s="6" t="n"/>
      <c r="G1592" s="6" t="n"/>
      <c r="H1592" s="6" t="n"/>
      <c r="I1592" s="6" t="n"/>
    </row>
    <row r="1593" ht="15.75" customHeight="1" s="120">
      <c r="A1593" s="6" t="n">
        <v>2010</v>
      </c>
      <c r="B1593" s="6" t="inlineStr">
        <is>
          <t>DE</t>
        </is>
      </c>
      <c r="C1593" s="6" t="inlineStr">
        <is>
          <t>N2O</t>
        </is>
      </c>
      <c r="D1593" s="6" t="inlineStr">
        <is>
          <t>Iron and steel</t>
        </is>
      </c>
      <c r="E1593" s="6" t="n">
        <v>0.00164513936097892</v>
      </c>
      <c r="F1593" s="6" t="n"/>
      <c r="G1593" s="6" t="n"/>
      <c r="H1593" s="6" t="n"/>
      <c r="I1593" s="6" t="n"/>
    </row>
    <row r="1594" ht="15.75" customHeight="1" s="120">
      <c r="A1594" s="6" t="n">
        <v>2010</v>
      </c>
      <c r="B1594" s="6" t="inlineStr">
        <is>
          <t>FL</t>
        </is>
      </c>
      <c r="C1594" s="6" t="inlineStr">
        <is>
          <t>N2O</t>
        </is>
      </c>
      <c r="D1594" s="6" t="inlineStr">
        <is>
          <t>Iron and steel</t>
        </is>
      </c>
      <c r="E1594" s="6" t="n">
        <v>0.00114208021753908</v>
      </c>
      <c r="F1594" s="6" t="n"/>
      <c r="G1594" s="6" t="n"/>
      <c r="H1594" s="6" t="n"/>
      <c r="I1594" s="6" t="n"/>
    </row>
    <row r="1595" ht="15.75" customHeight="1" s="120">
      <c r="A1595" s="6" t="n">
        <v>2010</v>
      </c>
      <c r="B1595" s="6" t="inlineStr">
        <is>
          <t>GA</t>
        </is>
      </c>
      <c r="C1595" s="6" t="inlineStr">
        <is>
          <t>N2O</t>
        </is>
      </c>
      <c r="D1595" s="6" t="inlineStr">
        <is>
          <t>Iron and steel</t>
        </is>
      </c>
      <c r="E1595" s="6" t="n">
        <v>0.00141400407885791</v>
      </c>
      <c r="F1595" s="6" t="n"/>
      <c r="G1595" s="6" t="n"/>
      <c r="H1595" s="6" t="n"/>
      <c r="I1595" s="6" t="n"/>
    </row>
    <row r="1596" ht="15.75" customHeight="1" s="120">
      <c r="A1596" s="6" t="n">
        <v>2010</v>
      </c>
      <c r="B1596" s="6" t="inlineStr">
        <is>
          <t>IA</t>
        </is>
      </c>
      <c r="C1596" s="6" t="inlineStr">
        <is>
          <t>N2O</t>
        </is>
      </c>
      <c r="D1596" s="6" t="inlineStr">
        <is>
          <t>Iron and steel</t>
        </is>
      </c>
      <c r="E1596" s="6" t="n">
        <v>0.0142624065261726</v>
      </c>
      <c r="F1596" s="6" t="n"/>
      <c r="G1596" s="6" t="n"/>
      <c r="H1596" s="6" t="n"/>
      <c r="I1596" s="6" t="n"/>
    </row>
    <row r="1597" ht="15.75" customHeight="1" s="120">
      <c r="A1597" s="6" t="n">
        <v>2010</v>
      </c>
      <c r="B1597" s="6" t="inlineStr">
        <is>
          <t>IL</t>
        </is>
      </c>
      <c r="C1597" s="6" t="inlineStr">
        <is>
          <t>N2O</t>
        </is>
      </c>
      <c r="D1597" s="6" t="inlineStr">
        <is>
          <t>Iron and steel</t>
        </is>
      </c>
      <c r="E1597" s="6" t="n">
        <v>0.0468116927260367</v>
      </c>
      <c r="F1597" s="6" t="n"/>
      <c r="G1597" s="6" t="n"/>
      <c r="H1597" s="6" t="n"/>
      <c r="I1597" s="6" t="n"/>
    </row>
    <row r="1598" ht="15.75" customHeight="1" s="120">
      <c r="A1598" s="6" t="n">
        <v>2010</v>
      </c>
      <c r="B1598" s="6" t="inlineStr">
        <is>
          <t>IN</t>
        </is>
      </c>
      <c r="C1598" s="6" t="inlineStr">
        <is>
          <t>N2O</t>
        </is>
      </c>
      <c r="D1598" s="6" t="inlineStr">
        <is>
          <t>Iron and steel</t>
        </is>
      </c>
      <c r="E1598" s="6" t="n">
        <v>0.284949014276002</v>
      </c>
      <c r="F1598" s="6" t="n"/>
      <c r="G1598" s="6" t="n"/>
      <c r="H1598" s="6" t="n"/>
      <c r="I1598" s="6" t="n"/>
    </row>
    <row r="1599" ht="15.75" customHeight="1" s="120">
      <c r="A1599" s="6" t="n">
        <v>2010</v>
      </c>
      <c r="B1599" s="6" t="inlineStr">
        <is>
          <t>KY</t>
        </is>
      </c>
      <c r="C1599" s="6" t="inlineStr">
        <is>
          <t>N2O</t>
        </is>
      </c>
      <c r="D1599" s="6" t="inlineStr">
        <is>
          <t>Iron and steel</t>
        </is>
      </c>
      <c r="E1599" s="6" t="n">
        <v>0.0318694765465669</v>
      </c>
      <c r="F1599" s="6" t="n"/>
      <c r="G1599" s="6" t="n"/>
      <c r="H1599" s="6" t="n"/>
      <c r="I1599" s="6" t="n"/>
    </row>
    <row r="1600" ht="15.75" customHeight="1" s="120">
      <c r="A1600" s="6" t="n">
        <v>2010</v>
      </c>
      <c r="B1600" s="6" t="inlineStr">
        <is>
          <t>LA</t>
        </is>
      </c>
      <c r="C1600" s="6" t="inlineStr">
        <is>
          <t>N2O</t>
        </is>
      </c>
      <c r="D1600" s="6" t="inlineStr">
        <is>
          <t>Iron and steel</t>
        </is>
      </c>
      <c r="E1600" s="6" t="n">
        <v>0.000774983004758667</v>
      </c>
      <c r="F1600" s="6" t="n"/>
      <c r="G1600" s="6" t="n"/>
      <c r="H1600" s="6" t="n"/>
      <c r="I1600" s="6" t="n"/>
    </row>
    <row r="1601" ht="15.75" customHeight="1" s="120">
      <c r="A1601" s="6" t="n">
        <v>2010</v>
      </c>
      <c r="B1601" s="6" t="inlineStr">
        <is>
          <t>MA</t>
        </is>
      </c>
      <c r="C1601" s="6" t="inlineStr">
        <is>
          <t>N2O</t>
        </is>
      </c>
      <c r="D1601" s="6" t="inlineStr">
        <is>
          <t>Iron and steel</t>
        </is>
      </c>
      <c r="E1601" s="6" t="n">
        <v>0.00104690686607749</v>
      </c>
      <c r="F1601" s="6" t="n"/>
      <c r="G1601" s="6" t="n"/>
      <c r="H1601" s="6" t="n"/>
      <c r="I1601" s="6" t="n"/>
    </row>
    <row r="1602" ht="15.75" customHeight="1" s="120">
      <c r="A1602" s="6" t="n">
        <v>2010</v>
      </c>
      <c r="B1602" s="6" t="inlineStr">
        <is>
          <t>MD</t>
        </is>
      </c>
      <c r="C1602" s="6" t="inlineStr">
        <is>
          <t>N2O</t>
        </is>
      </c>
      <c r="D1602" s="6" t="inlineStr">
        <is>
          <t>Iron and steel</t>
        </is>
      </c>
      <c r="E1602" s="6" t="n">
        <v>0.0191162474507138</v>
      </c>
      <c r="F1602" s="6" t="n"/>
      <c r="G1602" s="6" t="n"/>
      <c r="H1602" s="6" t="n"/>
      <c r="I1602" s="6" t="n"/>
    </row>
    <row r="1603" ht="15.75" customHeight="1" s="120">
      <c r="A1603" s="6" t="n">
        <v>2010</v>
      </c>
      <c r="B1603" s="6" t="inlineStr">
        <is>
          <t>MI</t>
        </is>
      </c>
      <c r="C1603" s="6" t="inlineStr">
        <is>
          <t>N2O</t>
        </is>
      </c>
      <c r="D1603" s="6" t="inlineStr">
        <is>
          <t>Iron and steel</t>
        </is>
      </c>
      <c r="E1603" s="6" t="n">
        <v>0.0767641060503059</v>
      </c>
      <c r="F1603" s="6" t="n"/>
      <c r="G1603" s="6" t="n"/>
      <c r="H1603" s="6" t="n"/>
      <c r="I1603" s="6" t="n"/>
    </row>
    <row r="1604" ht="15.75" customHeight="1" s="120">
      <c r="A1604" s="6" t="n">
        <v>2010</v>
      </c>
      <c r="B1604" s="6" t="inlineStr">
        <is>
          <t>MN</t>
        </is>
      </c>
      <c r="C1604" s="6" t="inlineStr">
        <is>
          <t>N2O</t>
        </is>
      </c>
      <c r="D1604" s="6" t="inlineStr">
        <is>
          <t>Iron and steel</t>
        </is>
      </c>
      <c r="E1604" s="6" t="n">
        <v>0.00101971447994561</v>
      </c>
      <c r="F1604" s="6" t="n"/>
      <c r="G1604" s="6" t="n"/>
      <c r="H1604" s="6" t="n"/>
      <c r="I1604" s="6" t="n"/>
    </row>
    <row r="1605" ht="15.75" customHeight="1" s="120">
      <c r="A1605" s="6" t="n">
        <v>2010</v>
      </c>
      <c r="B1605" s="6" t="inlineStr">
        <is>
          <t>MS</t>
        </is>
      </c>
      <c r="C1605" s="6" t="inlineStr">
        <is>
          <t>N2O</t>
        </is>
      </c>
      <c r="D1605" s="6" t="inlineStr">
        <is>
          <t>Iron and steel</t>
        </is>
      </c>
      <c r="E1605" s="6" t="n">
        <v>0.00394289598912304</v>
      </c>
      <c r="F1605" s="6" t="n"/>
      <c r="G1605" s="6" t="n"/>
      <c r="H1605" s="6" t="n"/>
      <c r="I1605" s="6" t="n"/>
    </row>
    <row r="1606" ht="15.75" customHeight="1" s="120">
      <c r="A1606" s="6" t="n">
        <v>2010</v>
      </c>
      <c r="B1606" s="6" t="inlineStr">
        <is>
          <t>NC</t>
        </is>
      </c>
      <c r="C1606" s="6" t="inlineStr">
        <is>
          <t>N2O</t>
        </is>
      </c>
      <c r="D1606" s="6" t="inlineStr">
        <is>
          <t>Iron and steel</t>
        </is>
      </c>
      <c r="E1606" s="6" t="n">
        <v>0.008021753908905501</v>
      </c>
      <c r="F1606" s="6" t="n"/>
      <c r="G1606" s="6" t="n"/>
      <c r="H1606" s="6" t="n"/>
      <c r="I1606" s="6" t="n"/>
    </row>
    <row r="1607" ht="15.75" customHeight="1" s="120">
      <c r="A1607" s="6" t="n">
        <v>2010</v>
      </c>
      <c r="B1607" s="6" t="inlineStr">
        <is>
          <t>NE</t>
        </is>
      </c>
      <c r="C1607" s="6" t="inlineStr">
        <is>
          <t>N2O</t>
        </is>
      </c>
      <c r="D1607" s="6" t="inlineStr">
        <is>
          <t>Iron and steel</t>
        </is>
      </c>
      <c r="E1607" s="6" t="n">
        <v>0.00220258327668252</v>
      </c>
      <c r="F1607" s="6" t="n"/>
      <c r="G1607" s="6" t="n"/>
      <c r="H1607" s="6" t="n"/>
      <c r="I1607" s="6" t="n"/>
    </row>
    <row r="1608" ht="15.75" customHeight="1" s="120">
      <c r="A1608" s="6" t="n">
        <v>2010</v>
      </c>
      <c r="B1608" s="6" t="inlineStr">
        <is>
          <t>NJ</t>
        </is>
      </c>
      <c r="C1608" s="6" t="inlineStr">
        <is>
          <t>N2O</t>
        </is>
      </c>
      <c r="D1608" s="6" t="inlineStr">
        <is>
          <t>Iron and steel</t>
        </is>
      </c>
      <c r="E1608" s="6" t="n">
        <v>0.00833446634942216</v>
      </c>
      <c r="F1608" s="6" t="n"/>
      <c r="G1608" s="6" t="n"/>
      <c r="H1608" s="6" t="n"/>
      <c r="I1608" s="6" t="n"/>
    </row>
    <row r="1609" ht="15.75" customHeight="1" s="120">
      <c r="A1609" s="6" t="n">
        <v>2010</v>
      </c>
      <c r="B1609" s="6" t="inlineStr">
        <is>
          <t>NY</t>
        </is>
      </c>
      <c r="C1609" s="6" t="inlineStr">
        <is>
          <t>N2O</t>
        </is>
      </c>
      <c r="D1609" s="6" t="inlineStr">
        <is>
          <t>Iron and steel</t>
        </is>
      </c>
      <c r="E1609" s="6" t="n">
        <v>0.00348062542488103</v>
      </c>
      <c r="F1609" s="6" t="n"/>
      <c r="G1609" s="6" t="n"/>
      <c r="H1609" s="6" t="n"/>
      <c r="I1609" s="6" t="n"/>
    </row>
    <row r="1610" ht="15.75" customHeight="1" s="120">
      <c r="A1610" s="6" t="n">
        <v>2010</v>
      </c>
      <c r="B1610" s="6" t="inlineStr">
        <is>
          <t>OH</t>
        </is>
      </c>
      <c r="C1610" s="6" t="inlineStr">
        <is>
          <t>N2O</t>
        </is>
      </c>
      <c r="D1610" s="6" t="inlineStr">
        <is>
          <t>Iron and steel</t>
        </is>
      </c>
      <c r="E1610" s="6" t="n">
        <v>0.165628823929299</v>
      </c>
      <c r="F1610" s="6" t="n"/>
      <c r="G1610" s="6" t="n"/>
      <c r="H1610" s="6" t="n"/>
      <c r="I1610" s="6" t="n"/>
    </row>
    <row r="1611" ht="15.75" customHeight="1" s="120">
      <c r="A1611" s="6" t="n">
        <v>2010</v>
      </c>
      <c r="B1611" s="6" t="inlineStr">
        <is>
          <t>OR</t>
        </is>
      </c>
      <c r="C1611" s="6" t="inlineStr">
        <is>
          <t>N2O</t>
        </is>
      </c>
      <c r="D1611" s="6" t="inlineStr">
        <is>
          <t>Iron and steel</t>
        </is>
      </c>
      <c r="E1611" s="6" t="n">
        <v>0.00371176070700204</v>
      </c>
      <c r="F1611" s="6" t="n"/>
      <c r="G1611" s="6" t="n"/>
      <c r="H1611" s="6" t="n"/>
      <c r="I1611" s="6" t="n"/>
    </row>
    <row r="1612" ht="15.75" customHeight="1" s="120">
      <c r="A1612" s="6" t="n">
        <v>2010</v>
      </c>
      <c r="B1612" s="6" t="inlineStr">
        <is>
          <t>PA</t>
        </is>
      </c>
      <c r="C1612" s="6" t="inlineStr">
        <is>
          <t>N2O</t>
        </is>
      </c>
      <c r="D1612" s="6" t="inlineStr">
        <is>
          <t>Iron and steel</t>
        </is>
      </c>
      <c r="E1612" s="6" t="n">
        <v>0.0690414683888511</v>
      </c>
      <c r="F1612" s="6" t="n"/>
      <c r="G1612" s="6" t="n"/>
      <c r="H1612" s="6" t="n"/>
      <c r="I1612" s="6" t="n"/>
    </row>
    <row r="1613" ht="15.75" customHeight="1" s="120">
      <c r="A1613" s="6" t="n">
        <v>2010</v>
      </c>
      <c r="B1613" s="6" t="inlineStr">
        <is>
          <t>SC</t>
        </is>
      </c>
      <c r="C1613" s="6" t="inlineStr">
        <is>
          <t>N2O</t>
        </is>
      </c>
      <c r="D1613" s="6" t="inlineStr">
        <is>
          <t>Iron and steel</t>
        </is>
      </c>
      <c r="E1613" s="6" t="n">
        <v>0.00887831407205982</v>
      </c>
      <c r="F1613" s="6" t="n"/>
      <c r="G1613" s="6" t="n"/>
      <c r="H1613" s="6" t="n"/>
      <c r="I1613" s="6" t="n"/>
    </row>
    <row r="1614" ht="15.75" customHeight="1" s="120">
      <c r="A1614" s="6" t="n">
        <v>2010</v>
      </c>
      <c r="B1614" s="6" t="inlineStr">
        <is>
          <t>TN</t>
        </is>
      </c>
      <c r="C1614" s="6" t="inlineStr">
        <is>
          <t>N2O</t>
        </is>
      </c>
      <c r="D1614" s="6" t="inlineStr">
        <is>
          <t>Iron and steel</t>
        </is>
      </c>
      <c r="E1614" s="6" t="n">
        <v>0.00482664853840924</v>
      </c>
      <c r="F1614" s="6" t="n"/>
      <c r="G1614" s="6" t="n"/>
      <c r="H1614" s="6" t="n"/>
      <c r="I1614" s="6" t="n"/>
    </row>
    <row r="1615" ht="15.75" customHeight="1" s="120">
      <c r="A1615" s="6" t="n">
        <v>2010</v>
      </c>
      <c r="B1615" s="6" t="inlineStr">
        <is>
          <t>TX</t>
        </is>
      </c>
      <c r="C1615" s="6" t="inlineStr">
        <is>
          <t>N2O</t>
        </is>
      </c>
      <c r="D1615" s="6" t="inlineStr">
        <is>
          <t>Iron and steel</t>
        </is>
      </c>
      <c r="E1615" s="6" t="n">
        <v>0.0174167233174711</v>
      </c>
      <c r="F1615" s="6" t="n"/>
      <c r="G1615" s="6" t="n"/>
      <c r="H1615" s="6" t="n"/>
      <c r="I1615" s="6" t="n"/>
    </row>
    <row r="1616" ht="15.75" customHeight="1" s="120">
      <c r="A1616" s="6" t="n">
        <v>2010</v>
      </c>
      <c r="B1616" s="6" t="inlineStr">
        <is>
          <t>UT</t>
        </is>
      </c>
      <c r="C1616" s="6" t="inlineStr">
        <is>
          <t>N2O</t>
        </is>
      </c>
      <c r="D1616" s="6" t="inlineStr">
        <is>
          <t>Iron and steel</t>
        </is>
      </c>
      <c r="E1616" s="6" t="n">
        <v>0.00829367777022433</v>
      </c>
      <c r="F1616" s="6" t="n"/>
      <c r="G1616" s="6" t="n"/>
      <c r="H1616" s="6" t="n"/>
      <c r="I1616" s="6" t="n"/>
    </row>
    <row r="1617" ht="15.75" customHeight="1" s="120">
      <c r="A1617" s="6" t="n">
        <v>2010</v>
      </c>
      <c r="B1617" s="6" t="inlineStr">
        <is>
          <t>VA</t>
        </is>
      </c>
      <c r="C1617" s="6" t="inlineStr">
        <is>
          <t>N2O</t>
        </is>
      </c>
      <c r="D1617" s="6" t="inlineStr">
        <is>
          <t>Iron and steel</t>
        </is>
      </c>
      <c r="E1617" s="6" t="n">
        <v>0.013704962610469</v>
      </c>
      <c r="F1617" s="6" t="n"/>
      <c r="G1617" s="6" t="n"/>
      <c r="H1617" s="6" t="n"/>
      <c r="I1617" s="6" t="n"/>
    </row>
    <row r="1618" ht="15.75" customHeight="1" s="120">
      <c r="A1618" s="6" t="n">
        <v>2010</v>
      </c>
      <c r="B1618" s="6" t="inlineStr">
        <is>
          <t>WA</t>
        </is>
      </c>
      <c r="C1618" s="6" t="inlineStr">
        <is>
          <t>N2O</t>
        </is>
      </c>
      <c r="D1618" s="6" t="inlineStr">
        <is>
          <t>Iron and steel</t>
        </is>
      </c>
      <c r="E1618" s="54" t="n">
        <v>9.51733514615907e-05</v>
      </c>
      <c r="F1618" s="6" t="n"/>
      <c r="G1618" s="6" t="n"/>
      <c r="H1618" s="6" t="n"/>
      <c r="I1618" s="6" t="n"/>
    </row>
    <row r="1619" ht="15.75" customHeight="1" s="120">
      <c r="A1619" s="6" t="n">
        <v>2010</v>
      </c>
      <c r="B1619" s="6" t="inlineStr">
        <is>
          <t>WI</t>
        </is>
      </c>
      <c r="C1619" s="6" t="inlineStr">
        <is>
          <t>N2O</t>
        </is>
      </c>
      <c r="D1619" s="6" t="inlineStr">
        <is>
          <t>Iron and steel</t>
        </is>
      </c>
      <c r="E1619" s="6" t="n">
        <v>0.0613596193065941</v>
      </c>
      <c r="F1619" s="6" t="n"/>
      <c r="G1619" s="6" t="n"/>
      <c r="H1619" s="6" t="n"/>
      <c r="I1619" s="6" t="n"/>
    </row>
    <row r="1620" ht="15.75" customHeight="1" s="120">
      <c r="A1620" s="6" t="n">
        <v>2010</v>
      </c>
      <c r="B1620" s="6" t="inlineStr">
        <is>
          <t>WV</t>
        </is>
      </c>
      <c r="C1620" s="6" t="inlineStr">
        <is>
          <t>N2O</t>
        </is>
      </c>
      <c r="D1620" s="6" t="inlineStr">
        <is>
          <t>Iron and steel</t>
        </is>
      </c>
      <c r="E1620" s="6" t="n">
        <v>0.0240108769544527</v>
      </c>
      <c r="F1620" s="6" t="n"/>
      <c r="G1620" s="6" t="n"/>
      <c r="H1620" s="6" t="n"/>
      <c r="I1620" s="6" t="n"/>
    </row>
    <row r="1621" ht="15.75" customHeight="1" s="120">
      <c r="A1621" s="6" t="n">
        <v>2011</v>
      </c>
      <c r="B1621" s="6" t="inlineStr">
        <is>
          <t>AL</t>
        </is>
      </c>
      <c r="C1621" s="6" t="inlineStr">
        <is>
          <t>CH4</t>
        </is>
      </c>
      <c r="D1621" s="6" t="inlineStr">
        <is>
          <t>Cement and other carbonates</t>
        </is>
      </c>
      <c r="E1621" s="6" t="n">
        <v>0.0832455302530644</v>
      </c>
      <c r="F1621" s="6" t="n"/>
      <c r="G1621" s="6" t="n"/>
      <c r="H1621" s="6" t="n"/>
      <c r="I1621" s="6" t="n"/>
    </row>
    <row r="1622" ht="15.75" customHeight="1" s="120">
      <c r="A1622" s="6" t="n">
        <v>2011</v>
      </c>
      <c r="B1622" s="6" t="inlineStr">
        <is>
          <t>AR</t>
        </is>
      </c>
      <c r="C1622" s="6" t="inlineStr">
        <is>
          <t>CH4</t>
        </is>
      </c>
      <c r="D1622" s="6" t="inlineStr">
        <is>
          <t>Cement and other carbonates</t>
        </is>
      </c>
      <c r="E1622" s="6" t="n">
        <v>0.0111220275806579</v>
      </c>
      <c r="F1622" s="6" t="n"/>
      <c r="G1622" s="6" t="n"/>
      <c r="H1622" s="6" t="n"/>
      <c r="I1622" s="6" t="n"/>
    </row>
    <row r="1623" ht="15.75" customHeight="1" s="120">
      <c r="A1623" s="6" t="n">
        <v>2011</v>
      </c>
      <c r="B1623" s="6" t="inlineStr">
        <is>
          <t>AZ</t>
        </is>
      </c>
      <c r="C1623" s="6" t="inlineStr">
        <is>
          <t>CH4</t>
        </is>
      </c>
      <c r="D1623" s="6" t="inlineStr">
        <is>
          <t>Cement and other carbonates</t>
        </is>
      </c>
      <c r="E1623" s="6" t="n">
        <v>0.0205910766527732</v>
      </c>
      <c r="F1623" s="6" t="n"/>
      <c r="G1623" s="6" t="n"/>
      <c r="H1623" s="6" t="n"/>
      <c r="I1623" s="6" t="n"/>
    </row>
    <row r="1624" ht="15.75" customHeight="1" s="120">
      <c r="A1624" s="6" t="n">
        <v>2011</v>
      </c>
      <c r="B1624" s="6" t="inlineStr">
        <is>
          <t>CA</t>
        </is>
      </c>
      <c r="C1624" s="6" t="inlineStr">
        <is>
          <t>CH4</t>
        </is>
      </c>
      <c r="D1624" s="6" t="inlineStr">
        <is>
          <t>Cement and other carbonates</t>
        </is>
      </c>
      <c r="E1624" s="6" t="n">
        <v>0.0618334377847898</v>
      </c>
      <c r="F1624" s="6" t="n"/>
      <c r="G1624" s="6" t="n"/>
      <c r="H1624" s="6" t="n"/>
      <c r="I1624" s="6" t="n"/>
    </row>
    <row r="1625" ht="15.75" customHeight="1" s="120">
      <c r="A1625" s="6" t="n">
        <v>2011</v>
      </c>
      <c r="B1625" s="6" t="inlineStr">
        <is>
          <t>CO</t>
        </is>
      </c>
      <c r="C1625" s="6" t="inlineStr">
        <is>
          <t>CH4</t>
        </is>
      </c>
      <c r="D1625" s="6" t="inlineStr">
        <is>
          <t>Cement and other carbonates</t>
        </is>
      </c>
      <c r="E1625" s="6" t="n">
        <v>0.022944655323877</v>
      </c>
      <c r="F1625" s="6" t="n"/>
      <c r="G1625" s="6" t="n"/>
      <c r="H1625" s="6" t="n"/>
      <c r="I1625" s="6" t="n"/>
    </row>
    <row r="1626" ht="15.75" customHeight="1" s="120">
      <c r="A1626" s="6" t="n">
        <v>2011</v>
      </c>
      <c r="B1626" s="6" t="inlineStr">
        <is>
          <t>FL</t>
        </is>
      </c>
      <c r="C1626" s="6" t="inlineStr">
        <is>
          <t>CH4</t>
        </is>
      </c>
      <c r="D1626" s="6" t="inlineStr">
        <is>
          <t>Cement and other carbonates</t>
        </is>
      </c>
      <c r="E1626" s="6" t="n">
        <v>0.0282155768593955</v>
      </c>
      <c r="F1626" s="6" t="n"/>
      <c r="G1626" s="6" t="n"/>
      <c r="H1626" s="6" t="n"/>
      <c r="I1626" s="6" t="n"/>
    </row>
    <row r="1627" ht="15.75" customHeight="1" s="120">
      <c r="A1627" s="6" t="n">
        <v>2011</v>
      </c>
      <c r="B1627" s="6" t="inlineStr">
        <is>
          <t>GA</t>
        </is>
      </c>
      <c r="C1627" s="6" t="inlineStr">
        <is>
          <t>CH4</t>
        </is>
      </c>
      <c r="D1627" s="6" t="inlineStr">
        <is>
          <t>Cement and other carbonates</t>
        </is>
      </c>
      <c r="E1627" s="6" t="n">
        <v>0.00752597830876215</v>
      </c>
      <c r="F1627" s="6" t="n"/>
      <c r="G1627" s="6" t="n"/>
      <c r="H1627" s="6" t="n"/>
      <c r="I1627" s="6" t="n"/>
    </row>
    <row r="1628" ht="15.75" customHeight="1" s="120">
      <c r="A1628" s="6" t="n">
        <v>2011</v>
      </c>
      <c r="B1628" s="6" t="inlineStr">
        <is>
          <t>IA</t>
        </is>
      </c>
      <c r="C1628" s="6" t="inlineStr">
        <is>
          <t>CH4</t>
        </is>
      </c>
      <c r="D1628" s="6" t="inlineStr">
        <is>
          <t>Cement and other carbonates</t>
        </is>
      </c>
      <c r="E1628" s="6" t="n">
        <v>0.0108894064329325</v>
      </c>
      <c r="F1628" s="6" t="n"/>
      <c r="G1628" s="6" t="n"/>
      <c r="H1628" s="6" t="n"/>
      <c r="I1628" s="6" t="n"/>
    </row>
    <row r="1629" ht="15.75" customHeight="1" s="120">
      <c r="A1629" s="6" t="n">
        <v>2011</v>
      </c>
      <c r="B1629" s="6" t="inlineStr">
        <is>
          <t>IL</t>
        </is>
      </c>
      <c r="C1629" s="6" t="inlineStr">
        <is>
          <t>CH4</t>
        </is>
      </c>
      <c r="D1629" s="6" t="inlineStr">
        <is>
          <t>Cement and other carbonates</t>
        </is>
      </c>
      <c r="E1629" s="6" t="n">
        <v>0.0171346000695126</v>
      </c>
      <c r="F1629" s="6" t="n"/>
      <c r="G1629" s="6" t="n"/>
      <c r="H1629" s="6" t="n"/>
      <c r="I1629" s="6" t="n"/>
    </row>
    <row r="1630" ht="15.75" customHeight="1" s="120">
      <c r="A1630" s="6" t="n">
        <v>2011</v>
      </c>
      <c r="B1630" s="6" t="inlineStr">
        <is>
          <t>IN</t>
        </is>
      </c>
      <c r="C1630" s="6" t="inlineStr">
        <is>
          <t>CH4</t>
        </is>
      </c>
      <c r="D1630" s="6" t="inlineStr">
        <is>
          <t>Cement and other carbonates</t>
        </is>
      </c>
      <c r="E1630" s="6" t="n">
        <v>0.0439571867619409</v>
      </c>
      <c r="F1630" s="6" t="n"/>
      <c r="G1630" s="6" t="n"/>
      <c r="H1630" s="6" t="n"/>
      <c r="I1630" s="6" t="n"/>
    </row>
    <row r="1631" ht="15.75" customHeight="1" s="120">
      <c r="A1631" s="6" t="n">
        <v>2011</v>
      </c>
      <c r="B1631" s="6" t="inlineStr">
        <is>
          <t>KS</t>
        </is>
      </c>
      <c r="C1631" s="6" t="inlineStr">
        <is>
          <t>CH4</t>
        </is>
      </c>
      <c r="D1631" s="6" t="inlineStr">
        <is>
          <t>Cement and other carbonates</t>
        </is>
      </c>
      <c r="E1631" s="6" t="n">
        <v>0.0137958024198072</v>
      </c>
      <c r="F1631" s="6" t="n"/>
      <c r="G1631" s="6" t="n"/>
      <c r="H1631" s="6" t="n"/>
      <c r="I1631" s="6" t="n"/>
    </row>
    <row r="1632" ht="15.75" customHeight="1" s="120">
      <c r="A1632" s="6" t="n">
        <v>2011</v>
      </c>
      <c r="B1632" s="6" t="inlineStr">
        <is>
          <t>KY</t>
        </is>
      </c>
      <c r="C1632" s="6" t="inlineStr">
        <is>
          <t>CH4</t>
        </is>
      </c>
      <c r="D1632" s="6" t="inlineStr">
        <is>
          <t>Cement and other carbonates</t>
        </is>
      </c>
      <c r="E1632" s="6" t="n">
        <v>0.050804458663222</v>
      </c>
      <c r="F1632" s="6" t="n"/>
      <c r="G1632" s="6" t="n"/>
      <c r="H1632" s="6" t="n"/>
      <c r="I1632" s="6" t="n"/>
    </row>
    <row r="1633" ht="15.75" customHeight="1" s="120">
      <c r="A1633" s="6" t="n">
        <v>2011</v>
      </c>
      <c r="B1633" s="6" t="inlineStr">
        <is>
          <t>MA</t>
        </is>
      </c>
      <c r="C1633" s="6" t="inlineStr">
        <is>
          <t>CH4</t>
        </is>
      </c>
      <c r="D1633" s="6" t="inlineStr">
        <is>
          <t>Cement and other carbonates</t>
        </is>
      </c>
      <c r="E1633" s="6" t="n">
        <v>0.00053913371884587</v>
      </c>
      <c r="F1633" s="6" t="n"/>
      <c r="G1633" s="6" t="n"/>
      <c r="H1633" s="6" t="n"/>
      <c r="I1633" s="6" t="n"/>
    </row>
    <row r="1634" ht="15.75" customHeight="1" s="120">
      <c r="A1634" s="6" t="n">
        <v>2011</v>
      </c>
      <c r="B1634" s="6" t="inlineStr">
        <is>
          <t>MD</t>
        </is>
      </c>
      <c r="C1634" s="6" t="inlineStr">
        <is>
          <t>CH4</t>
        </is>
      </c>
      <c r="D1634" s="6" t="inlineStr">
        <is>
          <t>Cement and other carbonates</t>
        </is>
      </c>
      <c r="E1634" s="6" t="n">
        <v>0.0215434549987547</v>
      </c>
      <c r="F1634" s="6" t="n"/>
      <c r="G1634" s="6" t="n"/>
      <c r="H1634" s="6" t="n"/>
      <c r="I1634" s="6" t="n"/>
    </row>
    <row r="1635" ht="15.75" customHeight="1" s="120">
      <c r="A1635" s="6" t="n">
        <v>2011</v>
      </c>
      <c r="B1635" s="6" t="inlineStr">
        <is>
          <t>ME</t>
        </is>
      </c>
      <c r="C1635" s="6" t="inlineStr">
        <is>
          <t>CH4</t>
        </is>
      </c>
      <c r="D1635" s="6" t="inlineStr">
        <is>
          <t>Cement and other carbonates</t>
        </is>
      </c>
      <c r="E1635" s="6" t="n">
        <v>0.00357415551681577</v>
      </c>
      <c r="F1635" s="6" t="n"/>
      <c r="G1635" s="6" t="n"/>
      <c r="H1635" s="6" t="n"/>
      <c r="I1635" s="6" t="n"/>
    </row>
    <row r="1636" ht="15.75" customHeight="1" s="120">
      <c r="A1636" s="6" t="n">
        <v>2011</v>
      </c>
      <c r="B1636" s="6" t="inlineStr">
        <is>
          <t>MI</t>
        </is>
      </c>
      <c r="C1636" s="6" t="inlineStr">
        <is>
          <t>CH4</t>
        </is>
      </c>
      <c r="D1636" s="6" t="inlineStr">
        <is>
          <t>Cement and other carbonates</t>
        </is>
      </c>
      <c r="E1636" s="6" t="n">
        <v>0.0430704896811995</v>
      </c>
      <c r="F1636" s="6" t="n"/>
      <c r="G1636" s="6" t="n"/>
      <c r="H1636" s="6" t="n"/>
      <c r="I1636" s="6" t="n"/>
    </row>
    <row r="1637" ht="15.75" customHeight="1" s="120">
      <c r="A1637" s="6" t="n">
        <v>2011</v>
      </c>
      <c r="B1637" s="6" t="inlineStr">
        <is>
          <t>MO</t>
        </is>
      </c>
      <c r="C1637" s="6" t="inlineStr">
        <is>
          <t>CH4</t>
        </is>
      </c>
      <c r="D1637" s="6" t="inlineStr">
        <is>
          <t>Cement and other carbonates</t>
        </is>
      </c>
      <c r="E1637" s="6" t="n">
        <v>0.08945240981825441</v>
      </c>
      <c r="F1637" s="6" t="n"/>
      <c r="G1637" s="6" t="n"/>
      <c r="H1637" s="6" t="n"/>
      <c r="I1637" s="6" t="n"/>
    </row>
    <row r="1638" ht="15.75" customHeight="1" s="120">
      <c r="A1638" s="6" t="n">
        <v>2011</v>
      </c>
      <c r="B1638" s="6" t="inlineStr">
        <is>
          <t>MT</t>
        </is>
      </c>
      <c r="C1638" s="6" t="inlineStr">
        <is>
          <t>CH4</t>
        </is>
      </c>
      <c r="D1638" s="6" t="inlineStr">
        <is>
          <t>Cement and other carbonates</t>
        </is>
      </c>
      <c r="E1638" s="6" t="n">
        <v>0.0102572242549965</v>
      </c>
      <c r="F1638" s="6" t="n"/>
      <c r="G1638" s="6" t="n"/>
      <c r="H1638" s="6" t="n"/>
      <c r="I1638" s="6" t="n"/>
    </row>
    <row r="1639" ht="15.75" customHeight="1" s="120">
      <c r="A1639" s="6" t="n">
        <v>2011</v>
      </c>
      <c r="B1639" s="6" t="inlineStr">
        <is>
          <t>NC</t>
        </is>
      </c>
      <c r="C1639" s="6" t="inlineStr">
        <is>
          <t>CH4</t>
        </is>
      </c>
      <c r="D1639" s="6" t="inlineStr">
        <is>
          <t>Cement and other carbonates</t>
        </is>
      </c>
      <c r="E1639" s="6" t="n">
        <v>0.000309249290505499</v>
      </c>
      <c r="F1639" s="6" t="n"/>
      <c r="G1639" s="6" t="n"/>
      <c r="H1639" s="6" t="n"/>
      <c r="I1639" s="6" t="n"/>
    </row>
    <row r="1640" ht="15.75" customHeight="1" s="120">
      <c r="A1640" s="6" t="n">
        <v>2011</v>
      </c>
      <c r="B1640" s="6" t="inlineStr">
        <is>
          <t>NE</t>
        </is>
      </c>
      <c r="C1640" s="6" t="inlineStr">
        <is>
          <t>CH4</t>
        </is>
      </c>
      <c r="D1640" s="6" t="inlineStr">
        <is>
          <t>Cement and other carbonates</t>
        </is>
      </c>
      <c r="E1640" s="6" t="n">
        <v>0.008927178633884409</v>
      </c>
      <c r="F1640" s="6" t="n"/>
      <c r="G1640" s="6" t="n"/>
      <c r="H1640" s="6" t="n"/>
      <c r="I1640" s="6" t="n"/>
    </row>
    <row r="1641" ht="15.75" customHeight="1" s="120">
      <c r="A1641" s="6" t="n">
        <v>2011</v>
      </c>
      <c r="B1641" s="6" t="inlineStr">
        <is>
          <t>NH</t>
        </is>
      </c>
      <c r="C1641" s="6" t="inlineStr">
        <is>
          <t>CH4</t>
        </is>
      </c>
      <c r="D1641" s="6" t="inlineStr">
        <is>
          <t>Cement and other carbonates</t>
        </is>
      </c>
      <c r="E1641" s="6" t="n">
        <v>0.000336616484355543</v>
      </c>
      <c r="F1641" s="6" t="n"/>
      <c r="G1641" s="6" t="n"/>
      <c r="H1641" s="6" t="n"/>
      <c r="I1641" s="6" t="n"/>
    </row>
    <row r="1642" ht="15.75" customHeight="1" s="120">
      <c r="A1642" s="6" t="n">
        <v>2011</v>
      </c>
      <c r="B1642" s="6" t="inlineStr">
        <is>
          <t>NJ</t>
        </is>
      </c>
      <c r="C1642" s="6" t="inlineStr">
        <is>
          <t>CH4</t>
        </is>
      </c>
      <c r="D1642" s="6" t="inlineStr">
        <is>
          <t>Cement and other carbonates</t>
        </is>
      </c>
      <c r="E1642" s="6" t="n">
        <v>0.0001860969181803</v>
      </c>
      <c r="F1642" s="6" t="n"/>
      <c r="G1642" s="6" t="n"/>
      <c r="H1642" s="6" t="n"/>
      <c r="I1642" s="6" t="n"/>
    </row>
    <row r="1643" ht="15.75" customHeight="1" s="120">
      <c r="A1643" s="6" t="n">
        <v>2011</v>
      </c>
      <c r="B1643" s="6" t="inlineStr">
        <is>
          <t>NM</t>
        </is>
      </c>
      <c r="C1643" s="6" t="inlineStr">
        <is>
          <t>CH4</t>
        </is>
      </c>
      <c r="D1643" s="6" t="inlineStr">
        <is>
          <t>Cement and other carbonates</t>
        </is>
      </c>
      <c r="E1643" s="6" t="n">
        <v>0.00300218116534984</v>
      </c>
      <c r="F1643" s="6" t="n"/>
      <c r="G1643" s="6" t="n"/>
      <c r="H1643" s="6" t="n"/>
      <c r="I1643" s="6" t="n"/>
    </row>
    <row r="1644" ht="15.75" customHeight="1" s="120">
      <c r="A1644" s="6" t="n">
        <v>2011</v>
      </c>
      <c r="B1644" s="6" t="inlineStr">
        <is>
          <t>NV</t>
        </is>
      </c>
      <c r="C1644" s="6" t="inlineStr">
        <is>
          <t>CH4</t>
        </is>
      </c>
      <c r="D1644" s="6" t="inlineStr">
        <is>
          <t>Cement and other carbonates</t>
        </is>
      </c>
      <c r="E1644" s="6" t="n">
        <v>0.0252106589746607</v>
      </c>
      <c r="F1644" s="6" t="n"/>
      <c r="G1644" s="6" t="n"/>
      <c r="H1644" s="6" t="n"/>
      <c r="I1644" s="6" t="n"/>
    </row>
    <row r="1645" ht="15.75" customHeight="1" s="120">
      <c r="A1645" s="6" t="n">
        <v>2011</v>
      </c>
      <c r="B1645" s="6" t="inlineStr">
        <is>
          <t>NY</t>
        </is>
      </c>
      <c r="C1645" s="6" t="inlineStr">
        <is>
          <t>CH4</t>
        </is>
      </c>
      <c r="D1645" s="6" t="inlineStr">
        <is>
          <t>Cement and other carbonates</t>
        </is>
      </c>
      <c r="E1645" s="6" t="n">
        <v>0.0257607395710466</v>
      </c>
      <c r="F1645" s="6" t="n"/>
      <c r="G1645" s="6" t="n"/>
      <c r="H1645" s="6" t="n"/>
      <c r="I1645" s="6" t="n"/>
    </row>
    <row r="1646" ht="15.75" customHeight="1" s="120">
      <c r="A1646" s="6" t="n">
        <v>2011</v>
      </c>
      <c r="B1646" s="6" t="inlineStr">
        <is>
          <t>OH</t>
        </is>
      </c>
      <c r="C1646" s="6" t="inlineStr">
        <is>
          <t>CH4</t>
        </is>
      </c>
      <c r="D1646" s="6" t="inlineStr">
        <is>
          <t>Cement and other carbonates</t>
        </is>
      </c>
      <c r="E1646" s="6" t="n">
        <v>0.0455718511990936</v>
      </c>
      <c r="F1646" s="6" t="n"/>
      <c r="G1646" s="6" t="n"/>
      <c r="H1646" s="6" t="n"/>
      <c r="I1646" s="6" t="n"/>
    </row>
    <row r="1647" ht="15.75" customHeight="1" s="120">
      <c r="A1647" s="6" t="n">
        <v>2011</v>
      </c>
      <c r="B1647" s="6" t="inlineStr">
        <is>
          <t>OK</t>
        </is>
      </c>
      <c r="C1647" s="6" t="inlineStr">
        <is>
          <t>CH4</t>
        </is>
      </c>
      <c r="D1647" s="6" t="inlineStr">
        <is>
          <t>Cement and other carbonates</t>
        </is>
      </c>
      <c r="E1647" s="6" t="n">
        <v>0.0275450806100694</v>
      </c>
      <c r="F1647" s="6" t="n"/>
      <c r="G1647" s="6" t="n"/>
      <c r="H1647" s="6" t="n"/>
      <c r="I1647" s="6" t="n"/>
    </row>
    <row r="1648" ht="15.75" customHeight="1" s="120">
      <c r="A1648" s="6" t="n">
        <v>2011</v>
      </c>
      <c r="B1648" s="6" t="inlineStr">
        <is>
          <t>OR</t>
        </is>
      </c>
      <c r="C1648" s="6" t="inlineStr">
        <is>
          <t>CH4</t>
        </is>
      </c>
      <c r="D1648" s="6" t="inlineStr">
        <is>
          <t>Cement and other carbonates</t>
        </is>
      </c>
      <c r="E1648" s="6" t="n">
        <v>0.00617130221318496</v>
      </c>
      <c r="F1648" s="6" t="n"/>
      <c r="G1648" s="6" t="n"/>
      <c r="H1648" s="6" t="n"/>
      <c r="I1648" s="6" t="n"/>
    </row>
    <row r="1649" ht="15.75" customHeight="1" s="120">
      <c r="A1649" s="6" t="n">
        <v>2011</v>
      </c>
      <c r="B1649" s="6" t="inlineStr">
        <is>
          <t>PA</t>
        </is>
      </c>
      <c r="C1649" s="6" t="inlineStr">
        <is>
          <t>CH4</t>
        </is>
      </c>
      <c r="D1649" s="6" t="inlineStr">
        <is>
          <t>Cement and other carbonates</t>
        </is>
      </c>
      <c r="E1649" s="6" t="n">
        <v>0.0601476186436271</v>
      </c>
      <c r="F1649" s="6" t="n"/>
      <c r="G1649" s="6" t="n"/>
      <c r="H1649" s="6" t="n"/>
      <c r="I1649" s="6" t="n"/>
    </row>
    <row r="1650" ht="15.75" customHeight="1" s="120">
      <c r="A1650" s="6" t="n">
        <v>2011</v>
      </c>
      <c r="B1650" s="6" t="inlineStr">
        <is>
          <t>PR</t>
        </is>
      </c>
      <c r="C1650" s="6" t="inlineStr">
        <is>
          <t>CH4</t>
        </is>
      </c>
      <c r="D1650" s="6" t="inlineStr">
        <is>
          <t>Cement and other carbonates</t>
        </is>
      </c>
      <c r="E1650" s="6" t="n">
        <v>0.00553638331586394</v>
      </c>
      <c r="F1650" s="6" t="n"/>
      <c r="G1650" s="6" t="n"/>
      <c r="H1650" s="6" t="n"/>
      <c r="I1650" s="6" t="n"/>
    </row>
    <row r="1651" ht="15.75" customHeight="1" s="120">
      <c r="A1651" s="6" t="n">
        <v>2011</v>
      </c>
      <c r="B1651" s="6" t="inlineStr">
        <is>
          <t>SC</t>
        </is>
      </c>
      <c r="C1651" s="6" t="inlineStr">
        <is>
          <t>CH4</t>
        </is>
      </c>
      <c r="D1651" s="6" t="inlineStr">
        <is>
          <t>Cement and other carbonates</t>
        </is>
      </c>
      <c r="E1651" s="6" t="n">
        <v>0.0177859392831437</v>
      </c>
      <c r="F1651" s="6" t="n"/>
      <c r="G1651" s="6" t="n"/>
      <c r="H1651" s="6" t="n"/>
      <c r="I1651" s="6" t="n"/>
    </row>
    <row r="1652" ht="15.75" customHeight="1" s="120">
      <c r="A1652" s="6" t="n">
        <v>2011</v>
      </c>
      <c r="B1652" s="6" t="inlineStr">
        <is>
          <t>SD</t>
        </is>
      </c>
      <c r="C1652" s="6" t="inlineStr">
        <is>
          <t>CH4</t>
        </is>
      </c>
      <c r="D1652" s="6" t="inlineStr">
        <is>
          <t>Cement and other carbonates</t>
        </is>
      </c>
      <c r="E1652" s="6" t="n">
        <v>0.0100054460715761</v>
      </c>
      <c r="F1652" s="6" t="n"/>
      <c r="G1652" s="6" t="n"/>
      <c r="H1652" s="6" t="n"/>
      <c r="I1652" s="6" t="n"/>
    </row>
    <row r="1653" ht="15.75" customHeight="1" s="120">
      <c r="A1653" s="6" t="n">
        <v>2011</v>
      </c>
      <c r="B1653" s="6" t="inlineStr">
        <is>
          <t>TN</t>
        </is>
      </c>
      <c r="C1653" s="6" t="inlineStr">
        <is>
          <t>CH4</t>
        </is>
      </c>
      <c r="D1653" s="6" t="inlineStr">
        <is>
          <t>Cement and other carbonates</t>
        </is>
      </c>
      <c r="E1653" s="6" t="n">
        <v>0.0133825577926716</v>
      </c>
      <c r="F1653" s="6" t="n"/>
      <c r="G1653" s="6" t="n"/>
      <c r="H1653" s="6" t="n"/>
      <c r="I1653" s="6" t="n"/>
    </row>
    <row r="1654" ht="15.75" customHeight="1" s="120">
      <c r="A1654" s="6" t="n">
        <v>2011</v>
      </c>
      <c r="B1654" s="6" t="inlineStr">
        <is>
          <t>TX</t>
        </is>
      </c>
      <c r="C1654" s="6" t="inlineStr">
        <is>
          <t>CH4</t>
        </is>
      </c>
      <c r="D1654" s="6" t="inlineStr">
        <is>
          <t>Cement and other carbonates</t>
        </is>
      </c>
      <c r="E1654" s="6" t="n">
        <v>0.119829994991803</v>
      </c>
      <c r="F1654" s="6" t="n"/>
      <c r="G1654" s="6" t="n"/>
      <c r="H1654" s="6" t="n"/>
      <c r="I1654" s="6" t="n"/>
    </row>
    <row r="1655" ht="15.75" customHeight="1" s="120">
      <c r="A1655" s="6" t="n">
        <v>2011</v>
      </c>
      <c r="B1655" s="6" t="inlineStr">
        <is>
          <t>UT</t>
        </is>
      </c>
      <c r="C1655" s="6" t="inlineStr">
        <is>
          <t>CH4</t>
        </is>
      </c>
      <c r="D1655" s="6" t="inlineStr">
        <is>
          <t>Cement and other carbonates</t>
        </is>
      </c>
      <c r="E1655" s="6" t="n">
        <v>0.0281909463849305</v>
      </c>
      <c r="F1655" s="6" t="n"/>
      <c r="G1655" s="6" t="n"/>
      <c r="H1655" s="6" t="n"/>
      <c r="I1655" s="6" t="n"/>
    </row>
    <row r="1656" ht="15.75" customHeight="1" s="120">
      <c r="A1656" s="6" t="n">
        <v>2011</v>
      </c>
      <c r="B1656" s="6" t="inlineStr">
        <is>
          <t>VA</t>
        </is>
      </c>
      <c r="C1656" s="6" t="inlineStr">
        <is>
          <t>CH4</t>
        </is>
      </c>
      <c r="D1656" s="6" t="inlineStr">
        <is>
          <t>Cement and other carbonates</t>
        </is>
      </c>
      <c r="E1656" s="6" t="n">
        <v>0.0199561577554522</v>
      </c>
      <c r="F1656" s="6" t="n"/>
      <c r="G1656" s="6" t="n"/>
      <c r="H1656" s="6" t="n"/>
      <c r="I1656" s="6" t="n"/>
    </row>
    <row r="1657" ht="15.75" customHeight="1" s="120">
      <c r="A1657" s="6" t="n">
        <v>2011</v>
      </c>
      <c r="B1657" s="6" t="inlineStr">
        <is>
          <t>WA</t>
        </is>
      </c>
      <c r="C1657" s="6" t="inlineStr">
        <is>
          <t>CH4</t>
        </is>
      </c>
      <c r="D1657" s="6" t="inlineStr">
        <is>
          <t>Cement and other carbonates</t>
        </is>
      </c>
      <c r="E1657" s="6" t="n">
        <v>0.0051422957244233</v>
      </c>
      <c r="F1657" s="6" t="n"/>
      <c r="G1657" s="6" t="n"/>
      <c r="H1657" s="6" t="n"/>
      <c r="I1657" s="6" t="n"/>
    </row>
    <row r="1658" ht="15.75" customHeight="1" s="120">
      <c r="A1658" s="6" t="n">
        <v>2011</v>
      </c>
      <c r="B1658" s="6" t="inlineStr">
        <is>
          <t>WI</t>
        </is>
      </c>
      <c r="C1658" s="6" t="inlineStr">
        <is>
          <t>CH4</t>
        </is>
      </c>
      <c r="D1658" s="6" t="inlineStr">
        <is>
          <t>Cement and other carbonates</t>
        </is>
      </c>
      <c r="E1658" s="6" t="n">
        <v>0.0177202580179036</v>
      </c>
      <c r="F1658" s="6" t="n"/>
      <c r="G1658" s="6" t="n"/>
      <c r="H1658" s="6" t="n"/>
      <c r="I1658" s="6" t="n"/>
    </row>
    <row r="1659" ht="15.75" customHeight="1" s="120">
      <c r="A1659" s="6" t="n">
        <v>2011</v>
      </c>
      <c r="B1659" s="6" t="inlineStr">
        <is>
          <t>WV</t>
        </is>
      </c>
      <c r="C1659" s="6" t="inlineStr">
        <is>
          <t>CH4</t>
        </is>
      </c>
      <c r="D1659" s="6" t="inlineStr">
        <is>
          <t>Cement and other carbonates</t>
        </is>
      </c>
      <c r="E1659" s="6" t="n">
        <v>0.0166885148097569</v>
      </c>
      <c r="F1659" s="6" t="n"/>
      <c r="G1659" s="6" t="n"/>
      <c r="H1659" s="6" t="n"/>
      <c r="I1659" s="6" t="n"/>
    </row>
    <row r="1660" ht="15.75" customHeight="1" s="120">
      <c r="A1660" s="6" t="n">
        <v>2011</v>
      </c>
      <c r="B1660" s="6" t="inlineStr">
        <is>
          <t>WY</t>
        </is>
      </c>
      <c r="C1660" s="6" t="inlineStr">
        <is>
          <t>CH4</t>
        </is>
      </c>
      <c r="D1660" s="6" t="inlineStr">
        <is>
          <t>Cement and other carbonates</t>
        </is>
      </c>
      <c r="E1660" s="6" t="n">
        <v>0.00209632704891338</v>
      </c>
      <c r="F1660" s="6" t="n"/>
      <c r="G1660" s="6" t="n"/>
      <c r="H1660" s="6" t="n"/>
      <c r="I1660" s="6" t="n"/>
    </row>
    <row r="1661" ht="15.75" customHeight="1" s="120">
      <c r="A1661" s="6" t="n">
        <v>2011</v>
      </c>
      <c r="B1661" s="6" t="inlineStr">
        <is>
          <t>AL</t>
        </is>
      </c>
      <c r="C1661" s="6" t="inlineStr">
        <is>
          <t>CH4</t>
        </is>
      </c>
      <c r="D1661" s="6" t="inlineStr">
        <is>
          <t>Chemicals</t>
        </is>
      </c>
      <c r="E1661" s="6" t="n">
        <v>0.00199279163160646</v>
      </c>
      <c r="F1661" s="6" t="n"/>
      <c r="G1661" s="6" t="n"/>
      <c r="H1661" s="6" t="n"/>
      <c r="I1661" s="6" t="n"/>
    </row>
    <row r="1662" ht="15.75" customHeight="1" s="120">
      <c r="A1662" s="6" t="n">
        <v>2011</v>
      </c>
      <c r="B1662" s="6" t="inlineStr">
        <is>
          <t>AR</t>
        </is>
      </c>
      <c r="C1662" s="6" t="inlineStr">
        <is>
          <t>CH4</t>
        </is>
      </c>
      <c r="D1662" s="6" t="inlineStr">
        <is>
          <t>Chemicals</t>
        </is>
      </c>
      <c r="E1662" s="6" t="n">
        <v>0.000248266877771584</v>
      </c>
      <c r="F1662" s="6" t="n"/>
      <c r="G1662" s="6" t="n"/>
      <c r="H1662" s="6" t="n"/>
      <c r="I1662" s="6" t="n"/>
    </row>
    <row r="1663" ht="15.75" customHeight="1" s="120">
      <c r="A1663" s="6" t="n">
        <v>2011</v>
      </c>
      <c r="B1663" s="6" t="inlineStr">
        <is>
          <t>AZ</t>
        </is>
      </c>
      <c r="C1663" s="6" t="inlineStr">
        <is>
          <t>CH4</t>
        </is>
      </c>
      <c r="D1663" s="6" t="inlineStr">
        <is>
          <t>Chemicals</t>
        </is>
      </c>
      <c r="E1663" s="54" t="n">
        <v>4.14189031436207e-05</v>
      </c>
      <c r="F1663" s="6" t="n"/>
      <c r="G1663" s="6" t="n"/>
      <c r="H1663" s="6" t="n"/>
      <c r="I1663" s="6" t="n"/>
    </row>
    <row r="1664" ht="15.75" customHeight="1" s="120">
      <c r="A1664" s="6" t="n">
        <v>2011</v>
      </c>
      <c r="B1664" s="6" t="inlineStr">
        <is>
          <t>CA</t>
        </is>
      </c>
      <c r="C1664" s="6" t="inlineStr">
        <is>
          <t>CH4</t>
        </is>
      </c>
      <c r="D1664" s="6" t="inlineStr">
        <is>
          <t>Chemicals</t>
        </is>
      </c>
      <c r="E1664" s="6" t="n">
        <v>0.000114148524735097</v>
      </c>
      <c r="F1664" s="6" t="n"/>
      <c r="G1664" s="6" t="n"/>
      <c r="H1664" s="6" t="n"/>
      <c r="I1664" s="6" t="n"/>
    </row>
    <row r="1665" ht="15.75" customHeight="1" s="120">
      <c r="A1665" s="6" t="n">
        <v>2011</v>
      </c>
      <c r="B1665" s="6" t="inlineStr">
        <is>
          <t>CO</t>
        </is>
      </c>
      <c r="C1665" s="6" t="inlineStr">
        <is>
          <t>CH4</t>
        </is>
      </c>
      <c r="D1665" s="6" t="inlineStr">
        <is>
          <t>Chemicals</t>
        </is>
      </c>
      <c r="E1665" s="54" t="n">
        <v>9.39321553435685e-05</v>
      </c>
      <c r="F1665" s="6" t="n"/>
      <c r="G1665" s="6" t="n"/>
      <c r="H1665" s="6" t="n"/>
      <c r="I1665" s="6" t="n"/>
    </row>
    <row r="1666" ht="15.75" customHeight="1" s="120">
      <c r="A1666" s="6" t="n">
        <v>2011</v>
      </c>
      <c r="B1666" s="6" t="inlineStr">
        <is>
          <t>DE</t>
        </is>
      </c>
      <c r="C1666" s="6" t="inlineStr">
        <is>
          <t>CH4</t>
        </is>
      </c>
      <c r="D1666" s="6" t="inlineStr">
        <is>
          <t>Chemicals</t>
        </is>
      </c>
      <c r="E1666" s="54" t="n">
        <v>5.44855809210725e-05</v>
      </c>
      <c r="F1666" s="6" t="n"/>
      <c r="G1666" s="6" t="n"/>
      <c r="H1666" s="6" t="n"/>
      <c r="I1666" s="6" t="n"/>
    </row>
    <row r="1667" ht="15.75" customHeight="1" s="120">
      <c r="A1667" s="6" t="n">
        <v>2011</v>
      </c>
      <c r="B1667" s="6" t="inlineStr">
        <is>
          <t>FL</t>
        </is>
      </c>
      <c r="C1667" s="6" t="inlineStr">
        <is>
          <t>CH4</t>
        </is>
      </c>
      <c r="D1667" s="6" t="inlineStr">
        <is>
          <t>Chemicals</t>
        </is>
      </c>
      <c r="E1667" s="6" t="n">
        <v>0.00133773195510289</v>
      </c>
      <c r="F1667" s="6" t="n"/>
      <c r="G1667" s="6" t="n"/>
      <c r="H1667" s="6" t="n"/>
      <c r="I1667" s="6" t="n"/>
    </row>
    <row r="1668" ht="15.75" customHeight="1" s="120">
      <c r="A1668" s="6" t="n">
        <v>2011</v>
      </c>
      <c r="B1668" s="6" t="inlineStr">
        <is>
          <t>GA</t>
        </is>
      </c>
      <c r="C1668" s="6" t="inlineStr">
        <is>
          <t>CH4</t>
        </is>
      </c>
      <c r="D1668" s="6" t="inlineStr">
        <is>
          <t>Chemicals</t>
        </is>
      </c>
      <c r="E1668" s="6" t="n">
        <v>0.00076871511905839</v>
      </c>
      <c r="F1668" s="6" t="n"/>
      <c r="G1668" s="6" t="n"/>
      <c r="H1668" s="6" t="n"/>
      <c r="I1668" s="6" t="n"/>
    </row>
    <row r="1669" ht="15.75" customHeight="1" s="120">
      <c r="A1669" s="6" t="n">
        <v>2011</v>
      </c>
      <c r="B1669" s="6" t="inlineStr">
        <is>
          <t>IA</t>
        </is>
      </c>
      <c r="C1669" s="6" t="inlineStr">
        <is>
          <t>CH4</t>
        </is>
      </c>
      <c r="D1669" s="6" t="inlineStr">
        <is>
          <t>Chemicals</t>
        </is>
      </c>
      <c r="E1669" s="6" t="n">
        <v>0.00686740206586641</v>
      </c>
      <c r="F1669" s="6" t="n"/>
      <c r="G1669" s="6" t="n"/>
      <c r="H1669" s="6" t="n"/>
      <c r="I1669" s="6" t="n"/>
    </row>
    <row r="1670" ht="15.75" customHeight="1" s="120">
      <c r="A1670" s="6" t="n">
        <v>2011</v>
      </c>
      <c r="B1670" s="6" t="inlineStr">
        <is>
          <t>ID</t>
        </is>
      </c>
      <c r="C1670" s="6" t="inlineStr">
        <is>
          <t>CH4</t>
        </is>
      </c>
      <c r="D1670" s="6" t="inlineStr">
        <is>
          <t>Chemicals</t>
        </is>
      </c>
      <c r="E1670" s="6" t="n">
        <v>0.000194520920120933</v>
      </c>
      <c r="F1670" s="6" t="n"/>
      <c r="G1670" s="6" t="n"/>
      <c r="H1670" s="6" t="n"/>
      <c r="I1670" s="6" t="n"/>
    </row>
    <row r="1671" ht="15.75" customHeight="1" s="120">
      <c r="A1671" s="6" t="n">
        <v>2011</v>
      </c>
      <c r="B1671" s="6" t="inlineStr">
        <is>
          <t>IL</t>
        </is>
      </c>
      <c r="C1671" s="6" t="inlineStr">
        <is>
          <t>CH4</t>
        </is>
      </c>
      <c r="D1671" s="6" t="inlineStr">
        <is>
          <t>Chemicals</t>
        </is>
      </c>
      <c r="E1671" s="6" t="n">
        <v>0.07874842922507939</v>
      </c>
      <c r="F1671" s="6" t="n"/>
      <c r="G1671" s="6" t="n"/>
      <c r="H1671" s="6" t="n"/>
      <c r="I1671" s="6" t="n"/>
    </row>
    <row r="1672" ht="15.75" customHeight="1" s="120">
      <c r="A1672" s="6" t="n">
        <v>2011</v>
      </c>
      <c r="B1672" s="6" t="inlineStr">
        <is>
          <t>IN</t>
        </is>
      </c>
      <c r="C1672" s="6" t="inlineStr">
        <is>
          <t>CH4</t>
        </is>
      </c>
      <c r="D1672" s="6" t="inlineStr">
        <is>
          <t>Chemicals</t>
        </is>
      </c>
      <c r="E1672" s="6" t="n">
        <v>0.00354082313659929</v>
      </c>
      <c r="F1672" s="6" t="n"/>
      <c r="G1672" s="6" t="n"/>
      <c r="H1672" s="6" t="n"/>
      <c r="I1672" s="6" t="n"/>
    </row>
    <row r="1673" ht="15.75" customHeight="1" s="120">
      <c r="A1673" s="6" t="n">
        <v>2011</v>
      </c>
      <c r="B1673" s="6" t="inlineStr">
        <is>
          <t>KS</t>
        </is>
      </c>
      <c r="C1673" s="6" t="inlineStr">
        <is>
          <t>CH4</t>
        </is>
      </c>
      <c r="D1673" s="6" t="inlineStr">
        <is>
          <t>Chemicals</t>
        </is>
      </c>
      <c r="E1673" s="6" t="n">
        <v>0.000931432238551186</v>
      </c>
      <c r="F1673" s="6" t="n"/>
      <c r="G1673" s="6" t="n"/>
      <c r="H1673" s="6" t="n"/>
      <c r="I1673" s="6" t="n"/>
    </row>
    <row r="1674" ht="15.75" customHeight="1" s="120">
      <c r="A1674" s="6" t="n">
        <v>2011</v>
      </c>
      <c r="B1674" s="6" t="inlineStr">
        <is>
          <t>KY</t>
        </is>
      </c>
      <c r="C1674" s="6" t="inlineStr">
        <is>
          <t>CH4</t>
        </is>
      </c>
      <c r="D1674" s="6" t="inlineStr">
        <is>
          <t>Chemicals</t>
        </is>
      </c>
      <c r="E1674" s="6" t="n">
        <v>0.00985646624273104</v>
      </c>
      <c r="F1674" s="6" t="n"/>
      <c r="G1674" s="6" t="n"/>
      <c r="H1674" s="6" t="n"/>
      <c r="I1674" s="6" t="n"/>
    </row>
    <row r="1675" ht="15.75" customHeight="1" s="120">
      <c r="A1675" s="6" t="n">
        <v>2011</v>
      </c>
      <c r="B1675" s="6" t="inlineStr">
        <is>
          <t>LA</t>
        </is>
      </c>
      <c r="C1675" s="6" t="inlineStr">
        <is>
          <t>CH4</t>
        </is>
      </c>
      <c r="D1675" s="6" t="inlineStr">
        <is>
          <t>Chemicals</t>
        </is>
      </c>
      <c r="E1675" s="6" t="n">
        <v>0.221668792261765</v>
      </c>
      <c r="F1675" s="6" t="n"/>
      <c r="G1675" s="6" t="n"/>
      <c r="H1675" s="6" t="n"/>
      <c r="I1675" s="6" t="n"/>
    </row>
    <row r="1676" ht="15.75" customHeight="1" s="120">
      <c r="A1676" s="6" t="n">
        <v>2011</v>
      </c>
      <c r="B1676" s="6" t="inlineStr">
        <is>
          <t>MA</t>
        </is>
      </c>
      <c r="C1676" s="6" t="inlineStr">
        <is>
          <t>CH4</t>
        </is>
      </c>
      <c r="D1676" s="6" t="inlineStr">
        <is>
          <t>Chemicals</t>
        </is>
      </c>
      <c r="E1676" s="6" t="n">
        <v>0.000398410401667209</v>
      </c>
      <c r="F1676" s="6" t="n"/>
      <c r="G1676" s="6" t="n"/>
      <c r="H1676" s="6" t="n"/>
      <c r="I1676" s="6" t="n"/>
    </row>
    <row r="1677" ht="15.75" customHeight="1" s="120">
      <c r="A1677" s="6" t="n">
        <v>2011</v>
      </c>
      <c r="B1677" s="6" t="inlineStr">
        <is>
          <t>MD</t>
        </is>
      </c>
      <c r="C1677" s="6" t="inlineStr">
        <is>
          <t>CH4</t>
        </is>
      </c>
      <c r="D1677" s="6" t="inlineStr">
        <is>
          <t>Chemicals</t>
        </is>
      </c>
      <c r="E1677" s="54" t="n">
        <v>4.53635605858703e-05</v>
      </c>
      <c r="F1677" s="6" t="n"/>
      <c r="G1677" s="6" t="n"/>
      <c r="H1677" s="6" t="n"/>
      <c r="I1677" s="6" t="n"/>
    </row>
    <row r="1678" ht="15.75" customHeight="1" s="120">
      <c r="A1678" s="6" t="n">
        <v>2011</v>
      </c>
      <c r="B1678" s="6" t="inlineStr">
        <is>
          <t>MI</t>
        </is>
      </c>
      <c r="C1678" s="6" t="inlineStr">
        <is>
          <t>CH4</t>
        </is>
      </c>
      <c r="D1678" s="6" t="inlineStr">
        <is>
          <t>Chemicals</t>
        </is>
      </c>
      <c r="E1678" s="6" t="n">
        <v>0.0404734180629315</v>
      </c>
      <c r="F1678" s="6" t="n"/>
      <c r="G1678" s="6" t="n"/>
      <c r="H1678" s="6" t="n"/>
      <c r="I1678" s="6" t="n"/>
    </row>
    <row r="1679" ht="15.75" customHeight="1" s="120">
      <c r="A1679" s="6" t="n">
        <v>2011</v>
      </c>
      <c r="B1679" s="6" t="inlineStr">
        <is>
          <t>MN</t>
        </is>
      </c>
      <c r="C1679" s="6" t="inlineStr">
        <is>
          <t>CH4</t>
        </is>
      </c>
      <c r="D1679" s="6" t="inlineStr">
        <is>
          <t>Chemicals</t>
        </is>
      </c>
      <c r="E1679" s="6" t="n">
        <v>0.00146445407543516</v>
      </c>
      <c r="F1679" s="6" t="n"/>
      <c r="G1679" s="6" t="n"/>
      <c r="H1679" s="6" t="n"/>
      <c r="I1679" s="6" t="n"/>
    </row>
    <row r="1680" ht="15.75" customHeight="1" s="120">
      <c r="A1680" s="6" t="n">
        <v>2011</v>
      </c>
      <c r="B1680" s="6" t="inlineStr">
        <is>
          <t>MO</t>
        </is>
      </c>
      <c r="C1680" s="6" t="inlineStr">
        <is>
          <t>CH4</t>
        </is>
      </c>
      <c r="D1680" s="6" t="inlineStr">
        <is>
          <t>Chemicals</t>
        </is>
      </c>
      <c r="E1680" s="6" t="n">
        <v>0.00087571395217941</v>
      </c>
      <c r="F1680" s="6" t="n"/>
      <c r="G1680" s="6" t="n"/>
      <c r="H1680" s="6" t="n"/>
      <c r="I1680" s="6" t="n"/>
    </row>
    <row r="1681" ht="15.75" customHeight="1" s="120">
      <c r="A1681" s="6" t="n">
        <v>2011</v>
      </c>
      <c r="B1681" s="6" t="inlineStr">
        <is>
          <t>MS</t>
        </is>
      </c>
      <c r="C1681" s="6" t="inlineStr">
        <is>
          <t>CH4</t>
        </is>
      </c>
      <c r="D1681" s="6" t="inlineStr">
        <is>
          <t>Chemicals</t>
        </is>
      </c>
      <c r="E1681" s="6" t="n">
        <v>0.00126056459388888</v>
      </c>
      <c r="F1681" s="6" t="n"/>
      <c r="G1681" s="6" t="n"/>
      <c r="H1681" s="6" t="n"/>
      <c r="I1681" s="6" t="n"/>
    </row>
    <row r="1682" ht="15.75" customHeight="1" s="120">
      <c r="A1682" s="6" t="n">
        <v>2011</v>
      </c>
      <c r="B1682" s="6" t="inlineStr">
        <is>
          <t>NC</t>
        </is>
      </c>
      <c r="C1682" s="6" t="inlineStr">
        <is>
          <t>CH4</t>
        </is>
      </c>
      <c r="D1682" s="6" t="inlineStr">
        <is>
          <t>Chemicals</t>
        </is>
      </c>
      <c r="E1682" s="6" t="n">
        <v>0.00113655442554816</v>
      </c>
      <c r="F1682" s="6" t="n"/>
      <c r="G1682" s="6" t="n"/>
      <c r="H1682" s="6" t="n"/>
      <c r="I1682" s="6" t="n"/>
    </row>
    <row r="1683" ht="15.75" customHeight="1" s="120">
      <c r="A1683" s="6" t="n">
        <v>2011</v>
      </c>
      <c r="B1683" s="6" t="inlineStr">
        <is>
          <t>ND</t>
        </is>
      </c>
      <c r="C1683" s="6" t="inlineStr">
        <is>
          <t>CH4</t>
        </is>
      </c>
      <c r="D1683" s="6" t="inlineStr">
        <is>
          <t>Chemicals</t>
        </is>
      </c>
      <c r="E1683" s="6" t="n">
        <v>0.000661223203757089</v>
      </c>
      <c r="F1683" s="6" t="n"/>
      <c r="G1683" s="6" t="n"/>
      <c r="H1683" s="6" t="n"/>
      <c r="I1683" s="6" t="n"/>
    </row>
    <row r="1684" ht="15.75" customHeight="1" s="120">
      <c r="A1684" s="6" t="n">
        <v>2011</v>
      </c>
      <c r="B1684" s="6" t="inlineStr">
        <is>
          <t>NE</t>
        </is>
      </c>
      <c r="C1684" s="6" t="inlineStr">
        <is>
          <t>CH4</t>
        </is>
      </c>
      <c r="D1684" s="6" t="inlineStr">
        <is>
          <t>Chemicals</t>
        </is>
      </c>
      <c r="E1684" s="6" t="n">
        <v>0.00277827154479442</v>
      </c>
      <c r="F1684" s="6" t="n"/>
      <c r="G1684" s="6" t="n"/>
      <c r="H1684" s="6" t="n"/>
      <c r="I1684" s="6" t="n"/>
    </row>
    <row r="1685" ht="15.75" customHeight="1" s="120">
      <c r="A1685" s="6" t="n">
        <v>2011</v>
      </c>
      <c r="B1685" s="6" t="inlineStr">
        <is>
          <t>NJ</t>
        </is>
      </c>
      <c r="C1685" s="6" t="inlineStr">
        <is>
          <t>CH4</t>
        </is>
      </c>
      <c r="D1685" s="6" t="inlineStr">
        <is>
          <t>Chemicals</t>
        </is>
      </c>
      <c r="E1685" s="6" t="n">
        <v>0.0166861475218059</v>
      </c>
      <c r="F1685" s="6" t="n"/>
      <c r="G1685" s="6" t="n"/>
      <c r="H1685" s="6" t="n"/>
      <c r="I1685" s="6" t="n"/>
    </row>
    <row r="1686" ht="15.75" customHeight="1" s="120">
      <c r="A1686" s="6" t="n">
        <v>2011</v>
      </c>
      <c r="B1686" s="6" t="inlineStr">
        <is>
          <t>NM</t>
        </is>
      </c>
      <c r="C1686" s="6" t="inlineStr">
        <is>
          <t>CH4</t>
        </is>
      </c>
      <c r="D1686" s="6" t="inlineStr">
        <is>
          <t>Chemicals</t>
        </is>
      </c>
      <c r="E1686" s="54" t="n">
        <v>2.12025337520915e-05</v>
      </c>
      <c r="F1686" s="6" t="n"/>
      <c r="G1686" s="6" t="n"/>
      <c r="H1686" s="6" t="n"/>
      <c r="I1686" s="6" t="n"/>
    </row>
    <row r="1687" ht="15.75" customHeight="1" s="120">
      <c r="A1687" s="6" t="n">
        <v>2011</v>
      </c>
      <c r="B1687" s="6" t="inlineStr">
        <is>
          <t>NV</t>
        </is>
      </c>
      <c r="C1687" s="6" t="inlineStr">
        <is>
          <t>CH4</t>
        </is>
      </c>
      <c r="D1687" s="6" t="inlineStr">
        <is>
          <t>Chemicals</t>
        </is>
      </c>
      <c r="E1687" s="54" t="n">
        <v>1.47924654084359e-06</v>
      </c>
      <c r="F1687" s="6" t="n"/>
      <c r="G1687" s="6" t="n"/>
      <c r="H1687" s="6" t="n"/>
      <c r="I1687" s="6" t="n"/>
    </row>
    <row r="1688" ht="15.75" customHeight="1" s="120">
      <c r="A1688" s="6" t="n">
        <v>2011</v>
      </c>
      <c r="B1688" s="6" t="inlineStr">
        <is>
          <t>NY</t>
        </is>
      </c>
      <c r="C1688" s="6" t="inlineStr">
        <is>
          <t>CH4</t>
        </is>
      </c>
      <c r="D1688" s="6" t="inlineStr">
        <is>
          <t>Chemicals</t>
        </is>
      </c>
      <c r="E1688" s="6" t="n">
        <v>0.00453216486005464</v>
      </c>
      <c r="F1688" s="6" t="n"/>
      <c r="G1688" s="6" t="n"/>
      <c r="H1688" s="6" t="n"/>
      <c r="I1688" s="6" t="n"/>
    </row>
    <row r="1689" ht="15.75" customHeight="1" s="120">
      <c r="A1689" s="6" t="n">
        <v>2011</v>
      </c>
      <c r="B1689" s="6" t="inlineStr">
        <is>
          <t>OH</t>
        </is>
      </c>
      <c r="C1689" s="6" t="inlineStr">
        <is>
          <t>CH4</t>
        </is>
      </c>
      <c r="D1689" s="6" t="inlineStr">
        <is>
          <t>Chemicals</t>
        </is>
      </c>
      <c r="E1689" s="6" t="n">
        <v>0.00326987447853477</v>
      </c>
      <c r="F1689" s="6" t="n"/>
      <c r="G1689" s="6" t="n"/>
      <c r="H1689" s="6" t="n"/>
      <c r="I1689" s="6" t="n"/>
    </row>
    <row r="1690" ht="15.75" customHeight="1" s="120">
      <c r="A1690" s="6" t="n">
        <v>2011</v>
      </c>
      <c r="B1690" s="6" t="inlineStr">
        <is>
          <t>OK</t>
        </is>
      </c>
      <c r="C1690" s="6" t="inlineStr">
        <is>
          <t>CH4</t>
        </is>
      </c>
      <c r="D1690" s="6" t="inlineStr">
        <is>
          <t>Chemicals</t>
        </is>
      </c>
      <c r="E1690" s="6" t="n">
        <v>0.00133378729766064</v>
      </c>
      <c r="F1690" s="6" t="n"/>
      <c r="G1690" s="6" t="n"/>
      <c r="H1690" s="6" t="n"/>
      <c r="I1690" s="6" t="n"/>
    </row>
    <row r="1691" ht="15.75" customHeight="1" s="120">
      <c r="A1691" s="6" t="n">
        <v>2011</v>
      </c>
      <c r="B1691" s="6" t="inlineStr">
        <is>
          <t>OR</t>
        </is>
      </c>
      <c r="C1691" s="6" t="inlineStr">
        <is>
          <t>CH4</t>
        </is>
      </c>
      <c r="D1691" s="6" t="inlineStr">
        <is>
          <t>Chemicals</t>
        </is>
      </c>
      <c r="E1691" s="54" t="n">
        <v>5.12805467492447e-05</v>
      </c>
      <c r="F1691" s="6" t="n"/>
      <c r="G1691" s="6" t="n"/>
      <c r="H1691" s="6" t="n"/>
      <c r="I1691" s="6" t="n"/>
    </row>
    <row r="1692" ht="15.75" customHeight="1" s="120">
      <c r="A1692" s="6" t="n">
        <v>2011</v>
      </c>
      <c r="B1692" s="6" t="inlineStr">
        <is>
          <t>PA</t>
        </is>
      </c>
      <c r="C1692" s="6" t="inlineStr">
        <is>
          <t>CH4</t>
        </is>
      </c>
      <c r="D1692" s="6" t="inlineStr">
        <is>
          <t>Chemicals</t>
        </is>
      </c>
      <c r="E1692" s="6" t="n">
        <v>0.000167894482385748</v>
      </c>
      <c r="F1692" s="6" t="n"/>
      <c r="G1692" s="6" t="n"/>
      <c r="H1692" s="6" t="n"/>
      <c r="I1692" s="6" t="n"/>
    </row>
    <row r="1693" ht="15.75" customHeight="1" s="120">
      <c r="A1693" s="6" t="n">
        <v>2011</v>
      </c>
      <c r="B1693" s="6" t="inlineStr">
        <is>
          <t>RI</t>
        </is>
      </c>
      <c r="C1693" s="6" t="inlineStr">
        <is>
          <t>CH4</t>
        </is>
      </c>
      <c r="D1693" s="6" t="inlineStr">
        <is>
          <t>Chemicals</t>
        </is>
      </c>
      <c r="E1693" s="54" t="n">
        <v>2.66264377351847e-05</v>
      </c>
      <c r="F1693" s="6" t="n"/>
      <c r="G1693" s="6" t="n"/>
      <c r="H1693" s="6" t="n"/>
      <c r="I1693" s="6" t="n"/>
    </row>
    <row r="1694" ht="15.75" customHeight="1" s="120">
      <c r="A1694" s="6" t="n">
        <v>2011</v>
      </c>
      <c r="B1694" s="6" t="inlineStr">
        <is>
          <t>SC</t>
        </is>
      </c>
      <c r="C1694" s="6" t="inlineStr">
        <is>
          <t>CH4</t>
        </is>
      </c>
      <c r="D1694" s="6" t="inlineStr">
        <is>
          <t>Chemicals</t>
        </is>
      </c>
      <c r="E1694" s="6" t="n">
        <v>0.0242948986457251</v>
      </c>
      <c r="F1694" s="6" t="n"/>
      <c r="G1694" s="6" t="n"/>
      <c r="H1694" s="6" t="n"/>
      <c r="I1694" s="6" t="n"/>
    </row>
    <row r="1695" ht="15.75" customHeight="1" s="120">
      <c r="A1695" s="6" t="n">
        <v>2011</v>
      </c>
      <c r="B1695" s="6" t="inlineStr">
        <is>
          <t>SD</t>
        </is>
      </c>
      <c r="C1695" s="6" t="inlineStr">
        <is>
          <t>CH4</t>
        </is>
      </c>
      <c r="D1695" s="6" t="inlineStr">
        <is>
          <t>Chemicals</t>
        </is>
      </c>
      <c r="E1695" s="6" t="n">
        <v>0.00358766594372601</v>
      </c>
      <c r="F1695" s="6" t="n"/>
      <c r="G1695" s="6" t="n"/>
      <c r="H1695" s="6" t="n"/>
      <c r="I1695" s="6" t="n"/>
    </row>
    <row r="1696" ht="15.75" customHeight="1" s="120">
      <c r="A1696" s="6" t="n">
        <v>2011</v>
      </c>
      <c r="B1696" s="6" t="inlineStr">
        <is>
          <t>TN</t>
        </is>
      </c>
      <c r="C1696" s="6" t="inlineStr">
        <is>
          <t>CH4</t>
        </is>
      </c>
      <c r="D1696" s="6" t="inlineStr">
        <is>
          <t>Chemicals</t>
        </is>
      </c>
      <c r="E1696" s="6" t="n">
        <v>0.235645946285106</v>
      </c>
      <c r="F1696" s="6" t="n"/>
      <c r="G1696" s="6" t="n"/>
      <c r="H1696" s="6" t="n"/>
      <c r="I1696" s="6" t="n"/>
    </row>
    <row r="1697" ht="15.75" customHeight="1" s="120">
      <c r="A1697" s="6" t="n">
        <v>2011</v>
      </c>
      <c r="B1697" s="6" t="inlineStr">
        <is>
          <t>TX</t>
        </is>
      </c>
      <c r="C1697" s="6" t="inlineStr">
        <is>
          <t>CH4</t>
        </is>
      </c>
      <c r="D1697" s="6" t="inlineStr">
        <is>
          <t>Chemicals</t>
        </is>
      </c>
      <c r="E1697" s="6" t="n">
        <v>0.272585690903052</v>
      </c>
      <c r="F1697" s="6" t="n"/>
      <c r="G1697" s="6" t="n"/>
      <c r="H1697" s="6" t="n"/>
      <c r="I1697" s="6" t="n"/>
    </row>
    <row r="1698" ht="15.75" customHeight="1" s="120">
      <c r="A1698" s="6" t="n">
        <v>2011</v>
      </c>
      <c r="B1698" s="6" t="inlineStr">
        <is>
          <t>UT</t>
        </is>
      </c>
      <c r="C1698" s="6" t="inlineStr">
        <is>
          <t>CH4</t>
        </is>
      </c>
      <c r="D1698" s="6" t="inlineStr">
        <is>
          <t>Chemicals</t>
        </is>
      </c>
      <c r="E1698" s="54" t="n">
        <v>1.57786297689983e-05</v>
      </c>
      <c r="F1698" s="6" t="n"/>
      <c r="G1698" s="6" t="n"/>
      <c r="H1698" s="6" t="n"/>
      <c r="I1698" s="6" t="n"/>
    </row>
    <row r="1699" ht="15.75" customHeight="1" s="120">
      <c r="A1699" s="6" t="n">
        <v>2011</v>
      </c>
      <c r="B1699" s="6" t="inlineStr">
        <is>
          <t>VA</t>
        </is>
      </c>
      <c r="C1699" s="6" t="inlineStr">
        <is>
          <t>CH4</t>
        </is>
      </c>
      <c r="D1699" s="6" t="inlineStr">
        <is>
          <t>Chemicals</t>
        </is>
      </c>
      <c r="E1699" s="6" t="n">
        <v>0.041994576589099</v>
      </c>
      <c r="F1699" s="6" t="n"/>
      <c r="G1699" s="6" t="n"/>
      <c r="H1699" s="6" t="n"/>
      <c r="I1699" s="6" t="n"/>
    </row>
    <row r="1700" ht="15.75" customHeight="1" s="120">
      <c r="A1700" s="6" t="n">
        <v>2011</v>
      </c>
      <c r="B1700" s="6" t="inlineStr">
        <is>
          <t>WA</t>
        </is>
      </c>
      <c r="C1700" s="6" t="inlineStr">
        <is>
          <t>CH4</t>
        </is>
      </c>
      <c r="D1700" s="6" t="inlineStr">
        <is>
          <t>Chemicals</t>
        </is>
      </c>
      <c r="E1700" s="54" t="n">
        <v>2.61333555549035e-05</v>
      </c>
      <c r="F1700" s="6" t="n"/>
      <c r="G1700" s="6" t="n"/>
      <c r="H1700" s="6" t="n"/>
      <c r="I1700" s="6" t="n"/>
    </row>
    <row r="1701" ht="15.75" customHeight="1" s="120">
      <c r="A1701" s="6" t="n">
        <v>2011</v>
      </c>
      <c r="B1701" s="6" t="inlineStr">
        <is>
          <t>WI</t>
        </is>
      </c>
      <c r="C1701" s="6" t="inlineStr">
        <is>
          <t>CH4</t>
        </is>
      </c>
      <c r="D1701" s="6" t="inlineStr">
        <is>
          <t>Chemicals</t>
        </is>
      </c>
      <c r="E1701" s="6" t="n">
        <v>0.000589972828706455</v>
      </c>
      <c r="F1701" s="6" t="n"/>
      <c r="G1701" s="6" t="n"/>
      <c r="H1701" s="6" t="n"/>
      <c r="I1701" s="6" t="n"/>
    </row>
    <row r="1702" ht="15.75" customHeight="1" s="120">
      <c r="A1702" s="6" t="n">
        <v>2011</v>
      </c>
      <c r="B1702" s="6" t="inlineStr">
        <is>
          <t>WV</t>
        </is>
      </c>
      <c r="C1702" s="6" t="inlineStr">
        <is>
          <t>CH4</t>
        </is>
      </c>
      <c r="D1702" s="6" t="inlineStr">
        <is>
          <t>Chemicals</t>
        </is>
      </c>
      <c r="E1702" s="6" t="n">
        <v>0.0195359159827411</v>
      </c>
      <c r="F1702" s="6" t="n"/>
      <c r="G1702" s="6" t="n"/>
      <c r="H1702" s="6" t="n"/>
      <c r="I1702" s="6" t="n"/>
    </row>
    <row r="1703" ht="15.75" customHeight="1" s="120">
      <c r="A1703" s="6" t="n">
        <v>2011</v>
      </c>
      <c r="B1703" s="6" t="inlineStr">
        <is>
          <t>WY</t>
        </is>
      </c>
      <c r="C1703" s="6" t="inlineStr">
        <is>
          <t>CH4</t>
        </is>
      </c>
      <c r="D1703" s="6" t="inlineStr">
        <is>
          <t>Chemicals</t>
        </is>
      </c>
      <c r="E1703" s="54" t="n">
        <v>7.963277211541371e-05</v>
      </c>
      <c r="F1703" s="6" t="n"/>
      <c r="G1703" s="6" t="n"/>
      <c r="H1703" s="6" t="n"/>
      <c r="I1703" s="6" t="n"/>
    </row>
    <row r="1704" ht="15.75" customHeight="1" s="120">
      <c r="A1704" s="6" t="n">
        <v>2011</v>
      </c>
      <c r="B1704" s="6" t="inlineStr">
        <is>
          <t>AL</t>
        </is>
      </c>
      <c r="C1704" s="6" t="inlineStr">
        <is>
          <t>CH4</t>
        </is>
      </c>
      <c r="D1704" s="6" t="inlineStr">
        <is>
          <t>Iron and steel</t>
        </is>
      </c>
      <c r="E1704" s="6" t="n">
        <v>0.115070817457591</v>
      </c>
      <c r="F1704" s="6" t="n"/>
      <c r="G1704" s="6" t="n"/>
      <c r="H1704" s="6" t="n"/>
      <c r="I1704" s="6" t="n"/>
    </row>
    <row r="1705" ht="15.75" customHeight="1" s="120">
      <c r="A1705" s="6" t="n">
        <v>2011</v>
      </c>
      <c r="B1705" s="6" t="inlineStr">
        <is>
          <t>AR</t>
        </is>
      </c>
      <c r="C1705" s="6" t="inlineStr">
        <is>
          <t>CH4</t>
        </is>
      </c>
      <c r="D1705" s="6" t="inlineStr">
        <is>
          <t>Iron and steel</t>
        </is>
      </c>
      <c r="E1705" s="6" t="n">
        <v>0.000444910274958077</v>
      </c>
      <c r="F1705" s="6" t="n"/>
      <c r="G1705" s="6" t="n"/>
      <c r="H1705" s="6" t="n"/>
      <c r="I1705" s="6" t="n"/>
    </row>
    <row r="1706" ht="15.75" customHeight="1" s="120">
      <c r="A1706" s="6" t="n">
        <v>2011</v>
      </c>
      <c r="B1706" s="6" t="inlineStr">
        <is>
          <t>AZ</t>
        </is>
      </c>
      <c r="C1706" s="6" t="inlineStr">
        <is>
          <t>CH4</t>
        </is>
      </c>
      <c r="D1706" s="6" t="inlineStr">
        <is>
          <t>Iron and steel</t>
        </is>
      </c>
      <c r="E1706" s="54" t="n">
        <v>8.8188359753831e-07</v>
      </c>
      <c r="F1706" s="6" t="n"/>
      <c r="G1706" s="6" t="n"/>
      <c r="H1706" s="6" t="n"/>
      <c r="I1706" s="6" t="n"/>
    </row>
    <row r="1707" ht="15.75" customHeight="1" s="120">
      <c r="A1707" s="6" t="n">
        <v>2011</v>
      </c>
      <c r="B1707" s="6" t="inlineStr">
        <is>
          <t>CA</t>
        </is>
      </c>
      <c r="C1707" s="6" t="inlineStr">
        <is>
          <t>CH4</t>
        </is>
      </c>
      <c r="D1707" s="6" t="inlineStr">
        <is>
          <t>Iron and steel</t>
        </is>
      </c>
      <c r="E1707" s="6" t="n">
        <v>0.000497382349011606</v>
      </c>
      <c r="F1707" s="6" t="n"/>
      <c r="G1707" s="6" t="n"/>
      <c r="H1707" s="6" t="n"/>
      <c r="I1707" s="6" t="n"/>
    </row>
    <row r="1708" ht="15.75" customHeight="1" s="120">
      <c r="A1708" s="6" t="n">
        <v>2011</v>
      </c>
      <c r="B1708" s="6" t="inlineStr">
        <is>
          <t>CO</t>
        </is>
      </c>
      <c r="C1708" s="6" t="inlineStr">
        <is>
          <t>CH4</t>
        </is>
      </c>
      <c r="D1708" s="6" t="inlineStr">
        <is>
          <t>Iron and steel</t>
        </is>
      </c>
      <c r="E1708" s="6" t="n">
        <v>0.103302080848442</v>
      </c>
      <c r="F1708" s="6" t="n"/>
      <c r="G1708" s="6" t="n"/>
      <c r="H1708" s="6" t="n"/>
      <c r="I1708" s="6" t="n"/>
    </row>
    <row r="1709" ht="15.75" customHeight="1" s="120">
      <c r="A1709" s="6" t="n">
        <v>2011</v>
      </c>
      <c r="B1709" s="6" t="inlineStr">
        <is>
          <t>DE</t>
        </is>
      </c>
      <c r="C1709" s="6" t="inlineStr">
        <is>
          <t>CH4</t>
        </is>
      </c>
      <c r="D1709" s="6" t="inlineStr">
        <is>
          <t>Iron and steel</t>
        </is>
      </c>
      <c r="E1709" s="54" t="n">
        <v>5.51177248461443e-05</v>
      </c>
      <c r="F1709" s="6" t="n"/>
      <c r="G1709" s="6" t="n"/>
      <c r="H1709" s="6" t="n"/>
      <c r="I1709" s="6" t="n"/>
    </row>
    <row r="1710" ht="15.75" customHeight="1" s="120">
      <c r="A1710" s="6" t="n">
        <v>2011</v>
      </c>
      <c r="B1710" s="6" t="inlineStr">
        <is>
          <t>FL</t>
        </is>
      </c>
      <c r="C1710" s="6" t="inlineStr">
        <is>
          <t>CH4</t>
        </is>
      </c>
      <c r="D1710" s="6" t="inlineStr">
        <is>
          <t>Iron and steel</t>
        </is>
      </c>
      <c r="E1710" s="54" t="n">
        <v>4.05666454867622e-05</v>
      </c>
      <c r="F1710" s="6" t="n"/>
      <c r="G1710" s="6" t="n"/>
      <c r="H1710" s="6" t="n"/>
      <c r="I1710" s="6" t="n"/>
    </row>
    <row r="1711" ht="15.75" customHeight="1" s="120">
      <c r="A1711" s="6" t="n">
        <v>2011</v>
      </c>
      <c r="B1711" s="6" t="inlineStr">
        <is>
          <t>GA</t>
        </is>
      </c>
      <c r="C1711" s="6" t="inlineStr">
        <is>
          <t>CH4</t>
        </is>
      </c>
      <c r="D1711" s="6" t="inlineStr">
        <is>
          <t>Iron and steel</t>
        </is>
      </c>
      <c r="E1711" s="54" t="n">
        <v>4.80626560658379e-05</v>
      </c>
      <c r="F1711" s="6" t="n"/>
      <c r="G1711" s="6" t="n"/>
      <c r="H1711" s="6" t="n"/>
      <c r="I1711" s="6" t="n"/>
    </row>
    <row r="1712" ht="15.75" customHeight="1" s="120">
      <c r="A1712" s="6" t="n">
        <v>2011</v>
      </c>
      <c r="B1712" s="6" t="inlineStr">
        <is>
          <t>IA</t>
        </is>
      </c>
      <c r="C1712" s="6" t="inlineStr">
        <is>
          <t>CH4</t>
        </is>
      </c>
      <c r="D1712" s="6" t="inlineStr">
        <is>
          <t>Iron and steel</t>
        </is>
      </c>
      <c r="E1712" s="6" t="n">
        <v>0.000363776983984552</v>
      </c>
      <c r="F1712" s="6" t="n"/>
      <c r="G1712" s="6" t="n"/>
      <c r="H1712" s="6" t="n"/>
      <c r="I1712" s="6" t="n"/>
    </row>
    <row r="1713" ht="15.75" customHeight="1" s="120">
      <c r="A1713" s="6" t="n">
        <v>2011</v>
      </c>
      <c r="B1713" s="6" t="inlineStr">
        <is>
          <t>IL</t>
        </is>
      </c>
      <c r="C1713" s="6" t="inlineStr">
        <is>
          <t>CH4</t>
        </is>
      </c>
      <c r="D1713" s="6" t="inlineStr">
        <is>
          <t>Iron and steel</t>
        </is>
      </c>
      <c r="E1713" s="6" t="n">
        <v>0.337397199931389</v>
      </c>
      <c r="F1713" s="6" t="n"/>
      <c r="G1713" s="6" t="n"/>
      <c r="H1713" s="6" t="n"/>
      <c r="I1713" s="6" t="n"/>
    </row>
    <row r="1714" ht="15.75" customHeight="1" s="120">
      <c r="A1714" s="6" t="n">
        <v>2011</v>
      </c>
      <c r="B1714" s="6" t="inlineStr">
        <is>
          <t>IN</t>
        </is>
      </c>
      <c r="C1714" s="6" t="inlineStr">
        <is>
          <t>CH4</t>
        </is>
      </c>
      <c r="D1714" s="6" t="inlineStr">
        <is>
          <t>Iron and steel</t>
        </is>
      </c>
      <c r="E1714" s="6" t="n">
        <v>0.148550205412736</v>
      </c>
      <c r="F1714" s="6" t="n"/>
      <c r="G1714" s="6" t="n"/>
      <c r="H1714" s="6" t="n"/>
      <c r="I1714" s="6" t="n"/>
    </row>
    <row r="1715" ht="15.75" customHeight="1" s="120">
      <c r="A1715" s="6" t="n">
        <v>2011</v>
      </c>
      <c r="B1715" s="6" t="inlineStr">
        <is>
          <t>KS</t>
        </is>
      </c>
      <c r="C1715" s="6" t="inlineStr">
        <is>
          <t>CH4</t>
        </is>
      </c>
      <c r="D1715" s="6" t="inlineStr">
        <is>
          <t>Iron and steel</t>
        </is>
      </c>
      <c r="E1715" s="54" t="n">
        <v>2.20470899384577e-05</v>
      </c>
      <c r="F1715" s="6" t="n"/>
      <c r="G1715" s="6" t="n"/>
      <c r="H1715" s="6" t="n"/>
      <c r="I1715" s="6" t="n"/>
    </row>
    <row r="1716" ht="15.75" customHeight="1" s="120">
      <c r="A1716" s="6" t="n">
        <v>2011</v>
      </c>
      <c r="B1716" s="6" t="inlineStr">
        <is>
          <t>KY</t>
        </is>
      </c>
      <c r="C1716" s="6" t="inlineStr">
        <is>
          <t>CH4</t>
        </is>
      </c>
      <c r="D1716" s="6" t="inlineStr">
        <is>
          <t>Iron and steel</t>
        </is>
      </c>
      <c r="E1716" s="6" t="n">
        <v>0.00385471320483995</v>
      </c>
      <c r="F1716" s="6" t="n"/>
      <c r="G1716" s="6" t="n"/>
      <c r="H1716" s="6" t="n"/>
      <c r="I1716" s="6" t="n"/>
    </row>
    <row r="1717" ht="15.75" customHeight="1" s="120">
      <c r="A1717" s="6" t="n">
        <v>2011</v>
      </c>
      <c r="B1717" s="6" t="inlineStr">
        <is>
          <t>LA</t>
        </is>
      </c>
      <c r="C1717" s="6" t="inlineStr">
        <is>
          <t>CH4</t>
        </is>
      </c>
      <c r="D1717" s="6" t="inlineStr">
        <is>
          <t>Iron and steel</t>
        </is>
      </c>
      <c r="E1717" s="54" t="n">
        <v>3.17478095113791e-05</v>
      </c>
      <c r="F1717" s="6" t="n"/>
      <c r="G1717" s="6" t="n"/>
      <c r="H1717" s="6" t="n"/>
      <c r="I1717" s="6" t="n"/>
    </row>
    <row r="1718" ht="15.75" customHeight="1" s="120">
      <c r="A1718" s="6" t="n">
        <v>2011</v>
      </c>
      <c r="B1718" s="6" t="inlineStr">
        <is>
          <t>MA</t>
        </is>
      </c>
      <c r="C1718" s="6" t="inlineStr">
        <is>
          <t>CH4</t>
        </is>
      </c>
      <c r="D1718" s="6" t="inlineStr">
        <is>
          <t>Iron and steel</t>
        </is>
      </c>
      <c r="E1718" s="54" t="n">
        <v>4.01257036879931e-05</v>
      </c>
      <c r="F1718" s="6" t="n"/>
      <c r="G1718" s="6" t="n"/>
      <c r="H1718" s="6" t="n"/>
      <c r="I1718" s="6" t="n"/>
    </row>
    <row r="1719" ht="15.75" customHeight="1" s="120">
      <c r="A1719" s="6" t="n">
        <v>2011</v>
      </c>
      <c r="B1719" s="6" t="inlineStr">
        <is>
          <t>MD</t>
        </is>
      </c>
      <c r="C1719" s="6" t="inlineStr">
        <is>
          <t>CH4</t>
        </is>
      </c>
      <c r="D1719" s="6" t="inlineStr">
        <is>
          <t>Iron and steel</t>
        </is>
      </c>
      <c r="E1719" s="6" t="n">
        <v>0.000264124137462723</v>
      </c>
      <c r="F1719" s="6" t="n"/>
      <c r="G1719" s="6" t="n"/>
      <c r="H1719" s="6" t="n"/>
      <c r="I1719" s="6" t="n"/>
    </row>
    <row r="1720" ht="15.75" customHeight="1" s="120">
      <c r="A1720" s="6" t="n">
        <v>2011</v>
      </c>
      <c r="B1720" s="6" t="inlineStr">
        <is>
          <t>MI</t>
        </is>
      </c>
      <c r="C1720" s="6" t="inlineStr">
        <is>
          <t>CH4</t>
        </is>
      </c>
      <c r="D1720" s="6" t="inlineStr">
        <is>
          <t>Iron and steel</t>
        </is>
      </c>
      <c r="E1720" s="6" t="n">
        <v>0.016942747675906</v>
      </c>
      <c r="F1720" s="6" t="n"/>
      <c r="G1720" s="6" t="n"/>
      <c r="H1720" s="6" t="n"/>
      <c r="I1720" s="6" t="n"/>
    </row>
    <row r="1721" ht="15.75" customHeight="1" s="120">
      <c r="A1721" s="6" t="n">
        <v>2011</v>
      </c>
      <c r="B1721" s="6" t="inlineStr">
        <is>
          <t>MN</t>
        </is>
      </c>
      <c r="C1721" s="6" t="inlineStr">
        <is>
          <t>CH4</t>
        </is>
      </c>
      <c r="D1721" s="6" t="inlineStr">
        <is>
          <t>Iron and steel</t>
        </is>
      </c>
      <c r="E1721" s="54" t="n">
        <v>4.05666454867622e-05</v>
      </c>
      <c r="F1721" s="6" t="n"/>
      <c r="G1721" s="6" t="n"/>
      <c r="H1721" s="6" t="n"/>
      <c r="I1721" s="6" t="n"/>
    </row>
    <row r="1722" ht="15.75" customHeight="1" s="120">
      <c r="A1722" s="6" t="n">
        <v>2011</v>
      </c>
      <c r="B1722" s="6" t="inlineStr">
        <is>
          <t>MO</t>
        </is>
      </c>
      <c r="C1722" s="6" t="inlineStr">
        <is>
          <t>CH4</t>
        </is>
      </c>
      <c r="D1722" s="6" t="inlineStr">
        <is>
          <t>Iron and steel</t>
        </is>
      </c>
      <c r="E1722" s="54" t="n">
        <v>1.76376719507662e-06</v>
      </c>
      <c r="F1722" s="6" t="n"/>
      <c r="G1722" s="6" t="n"/>
      <c r="H1722" s="6" t="n"/>
      <c r="I1722" s="6" t="n"/>
    </row>
    <row r="1723" ht="15.75" customHeight="1" s="120">
      <c r="A1723" s="6" t="n">
        <v>2011</v>
      </c>
      <c r="B1723" s="6" t="inlineStr">
        <is>
          <t>MS</t>
        </is>
      </c>
      <c r="C1723" s="6" t="inlineStr">
        <is>
          <t>CH4</t>
        </is>
      </c>
      <c r="D1723" s="6" t="inlineStr">
        <is>
          <t>Iron and steel</t>
        </is>
      </c>
      <c r="E1723" s="6" t="n">
        <v>0.000138014783014745</v>
      </c>
      <c r="F1723" s="6" t="n"/>
      <c r="G1723" s="6" t="n"/>
      <c r="H1723" s="6" t="n"/>
      <c r="I1723" s="6" t="n"/>
    </row>
    <row r="1724" ht="15.75" customHeight="1" s="120">
      <c r="A1724" s="6" t="n">
        <v>2011</v>
      </c>
      <c r="B1724" s="6" t="inlineStr">
        <is>
          <t>NC</t>
        </is>
      </c>
      <c r="C1724" s="6" t="inlineStr">
        <is>
          <t>CH4</t>
        </is>
      </c>
      <c r="D1724" s="6" t="inlineStr">
        <is>
          <t>Iron and steel</t>
        </is>
      </c>
      <c r="E1724" s="6" t="n">
        <v>0.000256628126883648</v>
      </c>
      <c r="F1724" s="6" t="n"/>
      <c r="G1724" s="6" t="n"/>
      <c r="H1724" s="6" t="n"/>
      <c r="I1724" s="6" t="n"/>
    </row>
    <row r="1725" ht="15.75" customHeight="1" s="120">
      <c r="A1725" s="6" t="n">
        <v>2011</v>
      </c>
      <c r="B1725" s="6" t="inlineStr">
        <is>
          <t>NE</t>
        </is>
      </c>
      <c r="C1725" s="6" t="inlineStr">
        <is>
          <t>CH4</t>
        </is>
      </c>
      <c r="D1725" s="6" t="inlineStr">
        <is>
          <t>Iron and steel</t>
        </is>
      </c>
      <c r="E1725" s="54" t="n">
        <v>8.11332909735245e-05</v>
      </c>
      <c r="F1725" s="6" t="n"/>
      <c r="G1725" s="6" t="n"/>
      <c r="H1725" s="6" t="n"/>
      <c r="I1725" s="6" t="n"/>
    </row>
    <row r="1726" ht="15.75" customHeight="1" s="120">
      <c r="A1726" s="6" t="n">
        <v>2011</v>
      </c>
      <c r="B1726" s="6" t="inlineStr">
        <is>
          <t>NJ</t>
        </is>
      </c>
      <c r="C1726" s="6" t="inlineStr">
        <is>
          <t>CH4</t>
        </is>
      </c>
      <c r="D1726" s="6" t="inlineStr">
        <is>
          <t>Iron and steel</t>
        </is>
      </c>
      <c r="E1726" s="6" t="n">
        <v>0.000164471290940894</v>
      </c>
      <c r="F1726" s="6" t="n"/>
      <c r="G1726" s="6" t="n"/>
      <c r="H1726" s="6" t="n"/>
      <c r="I1726" s="6" t="n"/>
    </row>
    <row r="1727" ht="15.75" customHeight="1" s="120">
      <c r="A1727" s="6" t="n">
        <v>2011</v>
      </c>
      <c r="B1727" s="6" t="inlineStr">
        <is>
          <t>NY</t>
        </is>
      </c>
      <c r="C1727" s="6" t="inlineStr">
        <is>
          <t>CH4</t>
        </is>
      </c>
      <c r="D1727" s="6" t="inlineStr">
        <is>
          <t>Iron and steel</t>
        </is>
      </c>
      <c r="E1727" s="6" t="n">
        <v>0.00167161035913386</v>
      </c>
      <c r="F1727" s="6" t="n"/>
      <c r="G1727" s="6" t="n"/>
      <c r="H1727" s="6" t="n"/>
      <c r="I1727" s="6" t="n"/>
    </row>
    <row r="1728" ht="15.75" customHeight="1" s="120">
      <c r="A1728" s="6" t="n">
        <v>2011</v>
      </c>
      <c r="B1728" s="6" t="inlineStr">
        <is>
          <t>OH</t>
        </is>
      </c>
      <c r="C1728" s="6" t="inlineStr">
        <is>
          <t>CH4</t>
        </is>
      </c>
      <c r="D1728" s="6" t="inlineStr">
        <is>
          <t>Iron and steel</t>
        </is>
      </c>
      <c r="E1728" s="6" t="n">
        <v>0.033501435045084</v>
      </c>
      <c r="F1728" s="6" t="n"/>
      <c r="G1728" s="6" t="n"/>
      <c r="H1728" s="6" t="n"/>
      <c r="I1728" s="6" t="n"/>
    </row>
    <row r="1729" ht="15.75" customHeight="1" s="120">
      <c r="A1729" s="6" t="n">
        <v>2011</v>
      </c>
      <c r="B1729" s="6" t="inlineStr">
        <is>
          <t>OK</t>
        </is>
      </c>
      <c r="C1729" s="6" t="inlineStr">
        <is>
          <t>CH4</t>
        </is>
      </c>
      <c r="D1729" s="6" t="inlineStr">
        <is>
          <t>Iron and steel</t>
        </is>
      </c>
      <c r="E1729" s="54" t="n">
        <v>1.89604973470736e-05</v>
      </c>
      <c r="F1729" s="6" t="n"/>
      <c r="G1729" s="6" t="n"/>
      <c r="H1729" s="6" t="n"/>
      <c r="I1729" s="6" t="n"/>
    </row>
    <row r="1730" ht="15.75" customHeight="1" s="120">
      <c r="A1730" s="6" t="n">
        <v>2011</v>
      </c>
      <c r="B1730" s="6" t="inlineStr">
        <is>
          <t>OR</t>
        </is>
      </c>
      <c r="C1730" s="6" t="inlineStr">
        <is>
          <t>CH4</t>
        </is>
      </c>
      <c r="D1730" s="6" t="inlineStr">
        <is>
          <t>Iron and steel</t>
        </is>
      </c>
      <c r="E1730" s="6" t="n">
        <v>0.000157416222160588</v>
      </c>
      <c r="F1730" s="6" t="n"/>
      <c r="G1730" s="6" t="n"/>
      <c r="H1730" s="6" t="n"/>
      <c r="I1730" s="6" t="n"/>
    </row>
    <row r="1731" ht="15.75" customHeight="1" s="120">
      <c r="A1731" s="6" t="n">
        <v>2011</v>
      </c>
      <c r="B1731" s="6" t="inlineStr">
        <is>
          <t>PA</t>
        </is>
      </c>
      <c r="C1731" s="6" t="inlineStr">
        <is>
          <t>CH4</t>
        </is>
      </c>
      <c r="D1731" s="6" t="inlineStr">
        <is>
          <t>Iron and steel</t>
        </is>
      </c>
      <c r="E1731" s="6" t="n">
        <v>0.00177038132205815</v>
      </c>
      <c r="F1731" s="6" t="n"/>
      <c r="G1731" s="6" t="n"/>
      <c r="H1731" s="6" t="n"/>
      <c r="I1731" s="6" t="n"/>
    </row>
    <row r="1732" ht="15.75" customHeight="1" s="120">
      <c r="A1732" s="6" t="n">
        <v>2011</v>
      </c>
      <c r="B1732" s="6" t="inlineStr">
        <is>
          <t>SC</t>
        </is>
      </c>
      <c r="C1732" s="6" t="inlineStr">
        <is>
          <t>CH4</t>
        </is>
      </c>
      <c r="D1732" s="6" t="inlineStr">
        <is>
          <t>Iron and steel</t>
        </is>
      </c>
      <c r="E1732" s="6" t="n">
        <v>0.000291021587187642</v>
      </c>
      <c r="F1732" s="6" t="n"/>
      <c r="G1732" s="6" t="n"/>
      <c r="H1732" s="6" t="n"/>
      <c r="I1732" s="6" t="n"/>
    </row>
    <row r="1733" ht="15.75" customHeight="1" s="120">
      <c r="A1733" s="6" t="n">
        <v>2011</v>
      </c>
      <c r="B1733" s="6" t="inlineStr">
        <is>
          <t>TN</t>
        </is>
      </c>
      <c r="C1733" s="6" t="inlineStr">
        <is>
          <t>CH4</t>
        </is>
      </c>
      <c r="D1733" s="6" t="inlineStr">
        <is>
          <t>Iron and steel</t>
        </is>
      </c>
      <c r="E1733" s="6" t="n">
        <v>0.000162266581947049</v>
      </c>
      <c r="F1733" s="6" t="n"/>
      <c r="G1733" s="6" t="n"/>
      <c r="H1733" s="6" t="n"/>
      <c r="I1733" s="6" t="n"/>
    </row>
    <row r="1734" ht="15.75" customHeight="1" s="120">
      <c r="A1734" s="6" t="n">
        <v>2011</v>
      </c>
      <c r="B1734" s="6" t="inlineStr">
        <is>
          <t>TX</t>
        </is>
      </c>
      <c r="C1734" s="6" t="inlineStr">
        <is>
          <t>CH4</t>
        </is>
      </c>
      <c r="D1734" s="6" t="inlineStr">
        <is>
          <t>Iron and steel</t>
        </is>
      </c>
      <c r="E1734" s="6" t="n">
        <v>0.0853491355115564</v>
      </c>
      <c r="F1734" s="6" t="n"/>
      <c r="G1734" s="6" t="n"/>
      <c r="H1734" s="6" t="n"/>
      <c r="I1734" s="6" t="n"/>
    </row>
    <row r="1735" ht="15.75" customHeight="1" s="120">
      <c r="A1735" s="6" t="n">
        <v>2011</v>
      </c>
      <c r="B1735" s="6" t="inlineStr">
        <is>
          <t>UT</t>
        </is>
      </c>
      <c r="C1735" s="6" t="inlineStr">
        <is>
          <t>CH4</t>
        </is>
      </c>
      <c r="D1735" s="6" t="inlineStr">
        <is>
          <t>Iron and steel</t>
        </is>
      </c>
      <c r="E1735" s="6" t="n">
        <v>0.123562915560086</v>
      </c>
      <c r="F1735" s="6" t="n"/>
      <c r="G1735" s="6" t="n"/>
      <c r="H1735" s="6" t="n"/>
      <c r="I1735" s="6" t="n"/>
    </row>
    <row r="1736" ht="15.75" customHeight="1" s="120">
      <c r="A1736" s="6" t="n">
        <v>2011</v>
      </c>
      <c r="B1736" s="6" t="inlineStr">
        <is>
          <t>VA</t>
        </is>
      </c>
      <c r="C1736" s="6" t="inlineStr">
        <is>
          <t>CH4</t>
        </is>
      </c>
      <c r="D1736" s="6" t="inlineStr">
        <is>
          <t>Iron and steel</t>
        </is>
      </c>
      <c r="E1736" s="6" t="n">
        <v>0.000230612560756268</v>
      </c>
      <c r="F1736" s="6" t="n"/>
      <c r="G1736" s="6" t="n"/>
      <c r="H1736" s="6" t="n"/>
      <c r="I1736" s="6" t="n"/>
    </row>
    <row r="1737" ht="15.75" customHeight="1" s="120">
      <c r="A1737" s="6" t="n">
        <v>2011</v>
      </c>
      <c r="B1737" s="6" t="inlineStr">
        <is>
          <t>WA</t>
        </is>
      </c>
      <c r="C1737" s="6" t="inlineStr">
        <is>
          <t>CH4</t>
        </is>
      </c>
      <c r="D1737" s="6" t="inlineStr">
        <is>
          <t>Iron and steel</t>
        </is>
      </c>
      <c r="E1737" s="54" t="n">
        <v>3.26296931089174e-05</v>
      </c>
      <c r="F1737" s="6" t="n"/>
      <c r="G1737" s="6" t="n"/>
      <c r="H1737" s="6" t="n"/>
      <c r="I1737" s="6" t="n"/>
    </row>
    <row r="1738" ht="15.75" customHeight="1" s="120">
      <c r="A1738" s="6" t="n">
        <v>2011</v>
      </c>
      <c r="B1738" s="6" t="inlineStr">
        <is>
          <t>WI</t>
        </is>
      </c>
      <c r="C1738" s="6" t="inlineStr">
        <is>
          <t>CH4</t>
        </is>
      </c>
      <c r="D1738" s="6" t="inlineStr">
        <is>
          <t>Iron and steel</t>
        </is>
      </c>
      <c r="E1738" s="6" t="n">
        <v>0.0203450545952088</v>
      </c>
      <c r="F1738" s="6" t="n"/>
      <c r="G1738" s="6" t="n"/>
      <c r="H1738" s="6" t="n"/>
      <c r="I1738" s="6" t="n"/>
    </row>
    <row r="1739" ht="15.75" customHeight="1" s="120">
      <c r="A1739" s="6" t="n">
        <v>2011</v>
      </c>
      <c r="B1739" s="6" t="inlineStr">
        <is>
          <t>WV</t>
        </is>
      </c>
      <c r="C1739" s="6" t="inlineStr">
        <is>
          <t>CH4</t>
        </is>
      </c>
      <c r="D1739" s="6" t="inlineStr">
        <is>
          <t>Iron and steel</t>
        </is>
      </c>
      <c r="E1739" s="6" t="n">
        <v>0.00529747477041262</v>
      </c>
      <c r="F1739" s="6" t="n"/>
      <c r="G1739" s="6" t="n"/>
      <c r="H1739" s="6" t="n"/>
      <c r="I1739" s="6" t="n"/>
    </row>
    <row r="1740" ht="15.75" customHeight="1" s="120">
      <c r="A1740" s="6" t="n">
        <v>2011</v>
      </c>
      <c r="B1740" s="6" t="inlineStr">
        <is>
          <t>AL</t>
        </is>
      </c>
      <c r="C1740" s="6" t="inlineStr">
        <is>
          <t>CO2</t>
        </is>
      </c>
      <c r="D1740" s="6" t="inlineStr">
        <is>
          <t>Cement and other carbonates</t>
        </is>
      </c>
      <c r="E1740" s="6" t="n">
        <v>0.0790569465583925</v>
      </c>
      <c r="F1740" s="6" t="n"/>
      <c r="G1740" s="6" t="n"/>
      <c r="H1740" s="6" t="n"/>
      <c r="I1740" s="6" t="n"/>
    </row>
    <row r="1741" ht="15.75" customHeight="1" s="120">
      <c r="A1741" s="6" t="n">
        <v>2011</v>
      </c>
      <c r="B1741" s="6" t="inlineStr">
        <is>
          <t>AR</t>
        </is>
      </c>
      <c r="C1741" s="6" t="inlineStr">
        <is>
          <t>CO2</t>
        </is>
      </c>
      <c r="D1741" s="6" t="inlineStr">
        <is>
          <t>Cement and other carbonates</t>
        </is>
      </c>
      <c r="E1741" s="6" t="n">
        <v>0.0131183938182798</v>
      </c>
      <c r="F1741" s="6" t="n"/>
      <c r="G1741" s="6" t="n"/>
      <c r="H1741" s="6" t="n"/>
      <c r="I1741" s="6" t="n"/>
    </row>
    <row r="1742" ht="15.75" customHeight="1" s="120">
      <c r="A1742" s="6" t="n">
        <v>2011</v>
      </c>
      <c r="B1742" s="6" t="inlineStr">
        <is>
          <t>AZ</t>
        </is>
      </c>
      <c r="C1742" s="6" t="inlineStr">
        <is>
          <t>CO2</t>
        </is>
      </c>
      <c r="D1742" s="6" t="inlineStr">
        <is>
          <t>Cement and other carbonates</t>
        </is>
      </c>
      <c r="E1742" s="6" t="n">
        <v>0.0202157912215763</v>
      </c>
      <c r="F1742" s="6" t="n"/>
      <c r="G1742" s="6" t="n"/>
      <c r="H1742" s="6" t="n"/>
      <c r="I1742" s="6" t="n"/>
    </row>
    <row r="1743" ht="15.75" customHeight="1" s="120">
      <c r="A1743" s="6" t="n">
        <v>2011</v>
      </c>
      <c r="B1743" s="6" t="inlineStr">
        <is>
          <t>CA</t>
        </is>
      </c>
      <c r="C1743" s="6" t="inlineStr">
        <is>
          <t>CO2</t>
        </is>
      </c>
      <c r="D1743" s="6" t="inlineStr">
        <is>
          <t>Cement and other carbonates</t>
        </is>
      </c>
      <c r="E1743" s="6" t="n">
        <v>0.0759523136219996</v>
      </c>
      <c r="F1743" s="6" t="n"/>
      <c r="G1743" s="6" t="n"/>
      <c r="H1743" s="6" t="n"/>
      <c r="I1743" s="6" t="n"/>
    </row>
    <row r="1744" ht="15.75" customHeight="1" s="120">
      <c r="A1744" s="6" t="n">
        <v>2011</v>
      </c>
      <c r="B1744" s="6" t="inlineStr">
        <is>
          <t>CO</t>
        </is>
      </c>
      <c r="C1744" s="6" t="inlineStr">
        <is>
          <t>CO2</t>
        </is>
      </c>
      <c r="D1744" s="6" t="inlineStr">
        <is>
          <t>Cement and other carbonates</t>
        </is>
      </c>
      <c r="E1744" s="6" t="n">
        <v>0.019358699770831</v>
      </c>
      <c r="F1744" s="6" t="n"/>
      <c r="G1744" s="6" t="n"/>
      <c r="H1744" s="6" t="n"/>
      <c r="I1744" s="6" t="n"/>
    </row>
    <row r="1745" ht="15.75" customHeight="1" s="120">
      <c r="A1745" s="6" t="n">
        <v>2011</v>
      </c>
      <c r="B1745" s="6" t="inlineStr">
        <is>
          <t>FL</t>
        </is>
      </c>
      <c r="C1745" s="6" t="inlineStr">
        <is>
          <t>CO2</t>
        </is>
      </c>
      <c r="D1745" s="6" t="inlineStr">
        <is>
          <t>Cement and other carbonates</t>
        </is>
      </c>
      <c r="E1745" s="6" t="n">
        <v>0.0315739715835138</v>
      </c>
      <c r="F1745" s="6" t="n"/>
      <c r="G1745" s="6" t="n"/>
      <c r="H1745" s="6" t="n"/>
      <c r="I1745" s="6" t="n"/>
    </row>
    <row r="1746" ht="15.75" customHeight="1" s="120">
      <c r="A1746" s="6" t="n">
        <v>2011</v>
      </c>
      <c r="B1746" s="6" t="inlineStr">
        <is>
          <t>GA</t>
        </is>
      </c>
      <c r="C1746" s="6" t="inlineStr">
        <is>
          <t>CO2</t>
        </is>
      </c>
      <c r="D1746" s="6" t="inlineStr">
        <is>
          <t>Cement and other carbonates</t>
        </is>
      </c>
      <c r="E1746" s="6" t="n">
        <v>0.00447868236177357</v>
      </c>
      <c r="F1746" s="6" t="n"/>
      <c r="G1746" s="6" t="n"/>
      <c r="H1746" s="6" t="n"/>
      <c r="I1746" s="6" t="n"/>
    </row>
    <row r="1747" ht="15.75" customHeight="1" s="120">
      <c r="A1747" s="6" t="n">
        <v>2011</v>
      </c>
      <c r="B1747" s="6" t="inlineStr">
        <is>
          <t>IA</t>
        </is>
      </c>
      <c r="C1747" s="6" t="inlineStr">
        <is>
          <t>CO2</t>
        </is>
      </c>
      <c r="D1747" s="6" t="inlineStr">
        <is>
          <t>Cement and other carbonates</t>
        </is>
      </c>
      <c r="E1747" s="6" t="n">
        <v>0.0147482572848076</v>
      </c>
      <c r="F1747" s="6" t="n"/>
      <c r="G1747" s="6" t="n"/>
      <c r="H1747" s="6" t="n"/>
      <c r="I1747" s="6" t="n"/>
    </row>
    <row r="1748" ht="15.75" customHeight="1" s="120">
      <c r="A1748" s="6" t="n">
        <v>2011</v>
      </c>
      <c r="B1748" s="6" t="inlineStr">
        <is>
          <t>ID</t>
        </is>
      </c>
      <c r="C1748" s="6" t="inlineStr">
        <is>
          <t>CO2</t>
        </is>
      </c>
      <c r="D1748" s="6" t="inlineStr">
        <is>
          <t>Cement and other carbonates</t>
        </is>
      </c>
      <c r="E1748" s="54" t="n">
        <v>2.76401025492811e-06</v>
      </c>
      <c r="F1748" s="6" t="n"/>
      <c r="G1748" s="6" t="n"/>
      <c r="H1748" s="6" t="n"/>
      <c r="I1748" s="6" t="n"/>
    </row>
    <row r="1749" ht="15.75" customHeight="1" s="120">
      <c r="A1749" s="6" t="n">
        <v>2011</v>
      </c>
      <c r="B1749" s="6" t="inlineStr">
        <is>
          <t>IL</t>
        </is>
      </c>
      <c r="C1749" s="6" t="inlineStr">
        <is>
          <t>CO2</t>
        </is>
      </c>
      <c r="D1749" s="6" t="inlineStr">
        <is>
          <t>Cement and other carbonates</t>
        </is>
      </c>
      <c r="E1749" s="6" t="n">
        <v>0.0160943584082655</v>
      </c>
      <c r="F1749" s="6" t="n"/>
      <c r="G1749" s="6" t="n"/>
      <c r="H1749" s="6" t="n"/>
      <c r="I1749" s="6" t="n"/>
    </row>
    <row r="1750" ht="15.75" customHeight="1" s="120">
      <c r="A1750" s="6" t="n">
        <v>2011</v>
      </c>
      <c r="B1750" s="6" t="inlineStr">
        <is>
          <t>IN</t>
        </is>
      </c>
      <c r="C1750" s="6" t="inlineStr">
        <is>
          <t>CO2</t>
        </is>
      </c>
      <c r="D1750" s="6" t="inlineStr">
        <is>
          <t>Cement and other carbonates</t>
        </is>
      </c>
      <c r="E1750" s="6" t="n">
        <v>0.0443447214004734</v>
      </c>
      <c r="F1750" s="6" t="n"/>
      <c r="G1750" s="6" t="n"/>
      <c r="H1750" s="6" t="n"/>
      <c r="I1750" s="6" t="n"/>
    </row>
    <row r="1751" ht="15.75" customHeight="1" s="120">
      <c r="A1751" s="6" t="n">
        <v>2011</v>
      </c>
      <c r="B1751" s="6" t="inlineStr">
        <is>
          <t>KS</t>
        </is>
      </c>
      <c r="C1751" s="6" t="inlineStr">
        <is>
          <t>CO2</t>
        </is>
      </c>
      <c r="D1751" s="6" t="inlineStr">
        <is>
          <t>Cement and other carbonates</t>
        </is>
      </c>
      <c r="E1751" s="6" t="n">
        <v>0.0185138078786224</v>
      </c>
      <c r="F1751" s="6" t="n"/>
      <c r="G1751" s="6" t="n"/>
      <c r="H1751" s="6" t="n"/>
      <c r="I1751" s="6" t="n"/>
    </row>
    <row r="1752" ht="15.75" customHeight="1" s="120">
      <c r="A1752" s="6" t="n">
        <v>2011</v>
      </c>
      <c r="B1752" s="6" t="inlineStr">
        <is>
          <t>KY</t>
        </is>
      </c>
      <c r="C1752" s="6" t="inlineStr">
        <is>
          <t>CO2</t>
        </is>
      </c>
      <c r="D1752" s="6" t="inlineStr">
        <is>
          <t>Cement and other carbonates</t>
        </is>
      </c>
      <c r="E1752" s="6" t="n">
        <v>0.048201226276876</v>
      </c>
      <c r="F1752" s="6" t="n"/>
      <c r="G1752" s="6" t="n"/>
      <c r="H1752" s="6" t="n"/>
      <c r="I1752" s="6" t="n"/>
    </row>
    <row r="1753" ht="15.75" customHeight="1" s="120">
      <c r="A1753" s="6" t="n">
        <v>2011</v>
      </c>
      <c r="B1753" s="6" t="inlineStr">
        <is>
          <t>MA</t>
        </is>
      </c>
      <c r="C1753" s="6" t="inlineStr">
        <is>
          <t>CO2</t>
        </is>
      </c>
      <c r="D1753" s="6" t="inlineStr">
        <is>
          <t>Cement and other carbonates</t>
        </is>
      </c>
      <c r="E1753" s="6" t="n">
        <v>0.00183982673579128</v>
      </c>
      <c r="F1753" s="6" t="n"/>
      <c r="G1753" s="6" t="n"/>
      <c r="H1753" s="6" t="n"/>
      <c r="I1753" s="6" t="n"/>
    </row>
    <row r="1754" ht="15.75" customHeight="1" s="120">
      <c r="A1754" s="6" t="n">
        <v>2011</v>
      </c>
      <c r="B1754" s="6" t="inlineStr">
        <is>
          <t>MD</t>
        </is>
      </c>
      <c r="C1754" s="6" t="inlineStr">
        <is>
          <t>CO2</t>
        </is>
      </c>
      <c r="D1754" s="6" t="inlineStr">
        <is>
          <t>Cement and other carbonates</t>
        </is>
      </c>
      <c r="E1754" s="6" t="n">
        <v>0.0198816077055948</v>
      </c>
      <c r="F1754" s="6" t="n"/>
      <c r="G1754" s="6" t="n"/>
      <c r="H1754" s="6" t="n"/>
      <c r="I1754" s="6" t="n"/>
    </row>
    <row r="1755" ht="15.75" customHeight="1" s="120">
      <c r="A1755" s="6" t="n">
        <v>2011</v>
      </c>
      <c r="B1755" s="6" t="inlineStr">
        <is>
          <t>ME</t>
        </is>
      </c>
      <c r="C1755" s="6" t="inlineStr">
        <is>
          <t>CO2</t>
        </is>
      </c>
      <c r="D1755" s="6" t="inlineStr">
        <is>
          <t>Cement and other carbonates</t>
        </is>
      </c>
      <c r="E1755" s="6" t="n">
        <v>0.00401812609551271</v>
      </c>
      <c r="F1755" s="6" t="n"/>
      <c r="G1755" s="6" t="n"/>
      <c r="H1755" s="6" t="n"/>
      <c r="I1755" s="6" t="n"/>
    </row>
    <row r="1756" ht="15.75" customHeight="1" s="120">
      <c r="A1756" s="6" t="n">
        <v>2011</v>
      </c>
      <c r="B1756" s="6" t="inlineStr">
        <is>
          <t>MI</t>
        </is>
      </c>
      <c r="C1756" s="6" t="inlineStr">
        <is>
          <t>CO2</t>
        </is>
      </c>
      <c r="D1756" s="6" t="inlineStr">
        <is>
          <t>Cement and other carbonates</t>
        </is>
      </c>
      <c r="E1756" s="6" t="n">
        <v>0.0432982793480915</v>
      </c>
      <c r="F1756" s="6" t="n"/>
      <c r="G1756" s="6" t="n"/>
      <c r="H1756" s="6" t="n"/>
      <c r="I1756" s="6" t="n"/>
    </row>
    <row r="1757" ht="15.75" customHeight="1" s="120">
      <c r="A1757" s="6" t="n">
        <v>2011</v>
      </c>
      <c r="B1757" s="6" t="inlineStr">
        <is>
          <t>MO</t>
        </is>
      </c>
      <c r="C1757" s="6" t="inlineStr">
        <is>
          <t>CO2</t>
        </is>
      </c>
      <c r="D1757" s="6" t="inlineStr">
        <is>
          <t>Cement and other carbonates</t>
        </is>
      </c>
      <c r="E1757" s="6" t="n">
        <v>0.112077515498398</v>
      </c>
      <c r="F1757" s="6" t="n"/>
      <c r="G1757" s="6" t="n"/>
      <c r="H1757" s="6" t="n"/>
      <c r="I1757" s="6" t="n"/>
    </row>
    <row r="1758" ht="15.75" customHeight="1" s="120">
      <c r="A1758" s="6" t="n">
        <v>2011</v>
      </c>
      <c r="B1758" s="6" t="inlineStr">
        <is>
          <t>MT</t>
        </is>
      </c>
      <c r="C1758" s="6" t="inlineStr">
        <is>
          <t>CO2</t>
        </is>
      </c>
      <c r="D1758" s="6" t="inlineStr">
        <is>
          <t>Cement and other carbonates</t>
        </is>
      </c>
      <c r="E1758" s="6" t="n">
        <v>0.00901533555809741</v>
      </c>
      <c r="F1758" s="6" t="n"/>
      <c r="G1758" s="6" t="n"/>
      <c r="H1758" s="6" t="n"/>
      <c r="I1758" s="6" t="n"/>
    </row>
    <row r="1759" ht="15.75" customHeight="1" s="120">
      <c r="A1759" s="6" t="n">
        <v>2011</v>
      </c>
      <c r="B1759" s="6" t="inlineStr">
        <is>
          <t>NC</t>
        </is>
      </c>
      <c r="C1759" s="6" t="inlineStr">
        <is>
          <t>CO2</t>
        </is>
      </c>
      <c r="D1759" s="6" t="inlineStr">
        <is>
          <t>Cement and other carbonates</t>
        </is>
      </c>
      <c r="E1759" s="6" t="n">
        <v>0.00073140358796269</v>
      </c>
      <c r="F1759" s="6" t="n"/>
      <c r="G1759" s="6" t="n"/>
      <c r="H1759" s="6" t="n"/>
      <c r="I1759" s="6" t="n"/>
    </row>
    <row r="1760" ht="15.75" customHeight="1" s="120">
      <c r="A1760" s="6" t="n">
        <v>2011</v>
      </c>
      <c r="B1760" s="6" t="inlineStr">
        <is>
          <t>NE</t>
        </is>
      </c>
      <c r="C1760" s="6" t="inlineStr">
        <is>
          <t>CO2</t>
        </is>
      </c>
      <c r="D1760" s="6" t="inlineStr">
        <is>
          <t>Cement and other carbonates</t>
        </is>
      </c>
      <c r="E1760" s="6" t="n">
        <v>0.009824472653933099</v>
      </c>
      <c r="F1760" s="6" t="n"/>
      <c r="G1760" s="6" t="n"/>
      <c r="H1760" s="6" t="n"/>
      <c r="I1760" s="6" t="n"/>
    </row>
    <row r="1761" ht="15.75" customHeight="1" s="120">
      <c r="A1761" s="6" t="n">
        <v>2011</v>
      </c>
      <c r="B1761" s="6" t="inlineStr">
        <is>
          <t>NH</t>
        </is>
      </c>
      <c r="C1761" s="6" t="inlineStr">
        <is>
          <t>CO2</t>
        </is>
      </c>
      <c r="D1761" s="6" t="inlineStr">
        <is>
          <t>Cement and other carbonates</t>
        </is>
      </c>
      <c r="E1761" s="6" t="n">
        <v>0.000799296730122789</v>
      </c>
      <c r="F1761" s="6" t="n"/>
      <c r="G1761" s="6" t="n"/>
      <c r="H1761" s="6" t="n"/>
      <c r="I1761" s="6" t="n"/>
    </row>
    <row r="1762" ht="15.75" customHeight="1" s="120">
      <c r="A1762" s="6" t="n">
        <v>2011</v>
      </c>
      <c r="B1762" s="6" t="inlineStr">
        <is>
          <t>NJ</t>
        </is>
      </c>
      <c r="C1762" s="6" t="inlineStr">
        <is>
          <t>CO2</t>
        </is>
      </c>
      <c r="D1762" s="6" t="inlineStr">
        <is>
          <t>Cement and other carbonates</t>
        </is>
      </c>
      <c r="E1762" s="6" t="n">
        <v>0.00043972101019761</v>
      </c>
      <c r="F1762" s="6" t="n"/>
      <c r="G1762" s="6" t="n"/>
      <c r="H1762" s="6" t="n"/>
      <c r="I1762" s="6" t="n"/>
    </row>
    <row r="1763" ht="15.75" customHeight="1" s="120">
      <c r="A1763" s="6" t="n">
        <v>2011</v>
      </c>
      <c r="B1763" s="6" t="inlineStr">
        <is>
          <t>NM</t>
        </is>
      </c>
      <c r="C1763" s="6" t="inlineStr">
        <is>
          <t>CO2</t>
        </is>
      </c>
      <c r="D1763" s="6" t="inlineStr">
        <is>
          <t>Cement and other carbonates</t>
        </is>
      </c>
      <c r="E1763" s="6" t="n">
        <v>0.00293037798899365</v>
      </c>
      <c r="F1763" s="6" t="n"/>
      <c r="G1763" s="6" t="n"/>
      <c r="H1763" s="6" t="n"/>
      <c r="I1763" s="6" t="n"/>
    </row>
    <row r="1764" ht="15.75" customHeight="1" s="120">
      <c r="A1764" s="6" t="n">
        <v>2011</v>
      </c>
      <c r="B1764" s="6" t="inlineStr">
        <is>
          <t>NV</t>
        </is>
      </c>
      <c r="C1764" s="6" t="inlineStr">
        <is>
          <t>CO2</t>
        </is>
      </c>
      <c r="D1764" s="6" t="inlineStr">
        <is>
          <t>Cement and other carbonates</t>
        </is>
      </c>
      <c r="E1764" s="6" t="n">
        <v>0.0245067092300764</v>
      </c>
      <c r="F1764" s="6" t="n"/>
      <c r="G1764" s="6" t="n"/>
      <c r="H1764" s="6" t="n"/>
      <c r="I1764" s="6" t="n"/>
    </row>
    <row r="1765" ht="15.75" customHeight="1" s="120">
      <c r="A1765" s="6" t="n">
        <v>2011</v>
      </c>
      <c r="B1765" s="6" t="inlineStr">
        <is>
          <t>NY</t>
        </is>
      </c>
      <c r="C1765" s="6" t="inlineStr">
        <is>
          <t>CO2</t>
        </is>
      </c>
      <c r="D1765" s="6" t="inlineStr">
        <is>
          <t>Cement and other carbonates</t>
        </is>
      </c>
      <c r="E1765" s="6" t="n">
        <v>0.0173921639560788</v>
      </c>
      <c r="F1765" s="6" t="n"/>
      <c r="G1765" s="6" t="n"/>
      <c r="H1765" s="6" t="n"/>
      <c r="I1765" s="6" t="n"/>
    </row>
    <row r="1766" ht="15.75" customHeight="1" s="120">
      <c r="A1766" s="6" t="n">
        <v>2011</v>
      </c>
      <c r="B1766" s="6" t="inlineStr">
        <is>
          <t>OH</t>
        </is>
      </c>
      <c r="C1766" s="6" t="inlineStr">
        <is>
          <t>CO2</t>
        </is>
      </c>
      <c r="D1766" s="6" t="inlineStr">
        <is>
          <t>Cement and other carbonates</t>
        </is>
      </c>
      <c r="E1766" s="6" t="n">
        <v>0.043846168554301</v>
      </c>
      <c r="F1766" s="6" t="n"/>
      <c r="G1766" s="6" t="n"/>
      <c r="H1766" s="6" t="n"/>
      <c r="I1766" s="6" t="n"/>
    </row>
    <row r="1767" ht="15.75" customHeight="1" s="120">
      <c r="A1767" s="6" t="n">
        <v>2011</v>
      </c>
      <c r="B1767" s="6" t="inlineStr">
        <is>
          <t>OK</t>
        </is>
      </c>
      <c r="C1767" s="6" t="inlineStr">
        <is>
          <t>CO2</t>
        </is>
      </c>
      <c r="D1767" s="6" t="inlineStr">
        <is>
          <t>Cement and other carbonates</t>
        </is>
      </c>
      <c r="E1767" s="6" t="n">
        <v>0.0187180780205686</v>
      </c>
      <c r="F1767" s="6" t="n"/>
      <c r="G1767" s="6" t="n"/>
      <c r="H1767" s="6" t="n"/>
      <c r="I1767" s="6" t="n"/>
    </row>
    <row r="1768" ht="15.75" customHeight="1" s="120">
      <c r="A1768" s="6" t="n">
        <v>2011</v>
      </c>
      <c r="B1768" s="6" t="inlineStr">
        <is>
          <t>OR</t>
        </is>
      </c>
      <c r="C1768" s="6" t="inlineStr">
        <is>
          <t>CO2</t>
        </is>
      </c>
      <c r="D1768" s="6" t="inlineStr">
        <is>
          <t>Cement and other carbonates</t>
        </is>
      </c>
      <c r="E1768" s="6" t="n">
        <v>0.006052684691844</v>
      </c>
      <c r="F1768" s="6" t="n"/>
      <c r="G1768" s="6" t="n"/>
      <c r="H1768" s="6" t="n"/>
      <c r="I1768" s="6" t="n"/>
    </row>
    <row r="1769" ht="15.75" customHeight="1" s="120">
      <c r="A1769" s="6" t="n">
        <v>2011</v>
      </c>
      <c r="B1769" s="6" t="inlineStr">
        <is>
          <t>PA</t>
        </is>
      </c>
      <c r="C1769" s="6" t="inlineStr">
        <is>
          <t>CO2</t>
        </is>
      </c>
      <c r="D1769" s="6" t="inlineStr">
        <is>
          <t>Cement and other carbonates</t>
        </is>
      </c>
      <c r="E1769" s="6" t="n">
        <v>0.0531985213503978</v>
      </c>
      <c r="F1769" s="6" t="n"/>
      <c r="G1769" s="6" t="n"/>
      <c r="H1769" s="6" t="n"/>
      <c r="I1769" s="6" t="n"/>
    </row>
    <row r="1770" ht="15.75" customHeight="1" s="120">
      <c r="A1770" s="6" t="n">
        <v>2011</v>
      </c>
      <c r="B1770" s="6" t="inlineStr">
        <is>
          <t>PR</t>
        </is>
      </c>
      <c r="C1770" s="6" t="inlineStr">
        <is>
          <t>CO2</t>
        </is>
      </c>
      <c r="D1770" s="6" t="inlineStr">
        <is>
          <t>Cement and other carbonates</t>
        </is>
      </c>
      <c r="E1770" s="6" t="n">
        <v>0.00730803332992283</v>
      </c>
      <c r="F1770" s="6" t="n"/>
      <c r="G1770" s="6" t="n"/>
      <c r="H1770" s="6" t="n"/>
      <c r="I1770" s="6" t="n"/>
    </row>
    <row r="1771" ht="15.75" customHeight="1" s="120">
      <c r="A1771" s="6" t="n">
        <v>2011</v>
      </c>
      <c r="B1771" s="6" t="inlineStr">
        <is>
          <t>SC</t>
        </is>
      </c>
      <c r="C1771" s="6" t="inlineStr">
        <is>
          <t>CO2</t>
        </is>
      </c>
      <c r="D1771" s="6" t="inlineStr">
        <is>
          <t>Cement and other carbonates</t>
        </is>
      </c>
      <c r="E1771" s="6" t="n">
        <v>0.0242923957021949</v>
      </c>
      <c r="F1771" s="6" t="n"/>
      <c r="G1771" s="6" t="n"/>
      <c r="H1771" s="6" t="n"/>
      <c r="I1771" s="6" t="n"/>
    </row>
    <row r="1772" ht="15.75" customHeight="1" s="120">
      <c r="A1772" s="6" t="n">
        <v>2011</v>
      </c>
      <c r="B1772" s="6" t="inlineStr">
        <is>
          <t>SD</t>
        </is>
      </c>
      <c r="C1772" s="6" t="inlineStr">
        <is>
          <t>CO2</t>
        </is>
      </c>
      <c r="D1772" s="6" t="inlineStr">
        <is>
          <t>Cement and other carbonates</t>
        </is>
      </c>
      <c r="E1772" s="6" t="n">
        <v>0.008778173694117481</v>
      </c>
      <c r="F1772" s="6" t="n"/>
      <c r="G1772" s="6" t="n"/>
      <c r="H1772" s="6" t="n"/>
      <c r="I1772" s="6" t="n"/>
    </row>
    <row r="1773" ht="15.75" customHeight="1" s="120">
      <c r="A1773" s="6" t="n">
        <v>2011</v>
      </c>
      <c r="B1773" s="6" t="inlineStr">
        <is>
          <t>TN</t>
        </is>
      </c>
      <c r="C1773" s="6" t="inlineStr">
        <is>
          <t>CO2</t>
        </is>
      </c>
      <c r="D1773" s="6" t="inlineStr">
        <is>
          <t>Cement and other carbonates</t>
        </is>
      </c>
      <c r="E1773" s="6" t="n">
        <v>0.0128771226293191</v>
      </c>
      <c r="F1773" s="6" t="n"/>
      <c r="G1773" s="6" t="n"/>
      <c r="H1773" s="6" t="n"/>
      <c r="I1773" s="6" t="n"/>
    </row>
    <row r="1774" ht="15.75" customHeight="1" s="120">
      <c r="A1774" s="6" t="n">
        <v>2011</v>
      </c>
      <c r="B1774" s="6" t="inlineStr">
        <is>
          <t>TX</t>
        </is>
      </c>
      <c r="C1774" s="6" t="inlineStr">
        <is>
          <t>CO2</t>
        </is>
      </c>
      <c r="D1774" s="6" t="inlineStr">
        <is>
          <t>Cement and other carbonates</t>
        </is>
      </c>
      <c r="E1774" s="6" t="n">
        <v>0.108521276307712</v>
      </c>
      <c r="F1774" s="6" t="n"/>
      <c r="G1774" s="6" t="n"/>
      <c r="H1774" s="6" t="n"/>
      <c r="I1774" s="6" t="n"/>
    </row>
    <row r="1775" ht="15.75" customHeight="1" s="120">
      <c r="A1775" s="6" t="n">
        <v>2011</v>
      </c>
      <c r="B1775" s="6" t="inlineStr">
        <is>
          <t>UT</t>
        </is>
      </c>
      <c r="C1775" s="6" t="inlineStr">
        <is>
          <t>CO2</t>
        </is>
      </c>
      <c r="D1775" s="6" t="inlineStr">
        <is>
          <t>Cement and other carbonates</t>
        </is>
      </c>
      <c r="E1775" s="6" t="n">
        <v>0.0223959862520478</v>
      </c>
      <c r="F1775" s="6" t="n"/>
      <c r="G1775" s="6" t="n"/>
      <c r="H1775" s="6" t="n"/>
      <c r="I1775" s="6" t="n"/>
    </row>
    <row r="1776" ht="15.75" customHeight="1" s="120">
      <c r="A1776" s="6" t="n">
        <v>2011</v>
      </c>
      <c r="B1776" s="6" t="inlineStr">
        <is>
          <t>VA</t>
        </is>
      </c>
      <c r="C1776" s="6" t="inlineStr">
        <is>
          <t>CO2</t>
        </is>
      </c>
      <c r="D1776" s="6" t="inlineStr">
        <is>
          <t>Cement and other carbonates</t>
        </is>
      </c>
      <c r="E1776" s="6" t="n">
        <v>0.0176674324711751</v>
      </c>
      <c r="F1776" s="6" t="n"/>
      <c r="G1776" s="6" t="n"/>
      <c r="H1776" s="6" t="n"/>
      <c r="I1776" s="6" t="n"/>
    </row>
    <row r="1777" ht="15.75" customHeight="1" s="120">
      <c r="A1777" s="6" t="n">
        <v>2011</v>
      </c>
      <c r="B1777" s="6" t="inlineStr">
        <is>
          <t>WA</t>
        </is>
      </c>
      <c r="C1777" s="6" t="inlineStr">
        <is>
          <t>CO2</t>
        </is>
      </c>
      <c r="D1777" s="6" t="inlineStr">
        <is>
          <t>Cement and other carbonates</t>
        </is>
      </c>
      <c r="E1777" s="6" t="n">
        <v>0.00590358957584499</v>
      </c>
      <c r="F1777" s="6" t="n"/>
      <c r="G1777" s="6" t="n"/>
      <c r="H1777" s="6" t="n"/>
      <c r="I1777" s="6" t="n"/>
    </row>
    <row r="1778" ht="15.75" customHeight="1" s="120">
      <c r="A1778" s="6" t="n">
        <v>2011</v>
      </c>
      <c r="B1778" s="6" t="inlineStr">
        <is>
          <t>WI</t>
        </is>
      </c>
      <c r="C1778" s="6" t="inlineStr">
        <is>
          <t>CO2</t>
        </is>
      </c>
      <c r="D1778" s="6" t="inlineStr">
        <is>
          <t>Cement and other carbonates</t>
        </is>
      </c>
      <c r="E1778" s="6" t="n">
        <v>0.0162037973151867</v>
      </c>
      <c r="F1778" s="6" t="n"/>
      <c r="G1778" s="6" t="n"/>
      <c r="H1778" s="6" t="n"/>
      <c r="I1778" s="6" t="n"/>
    </row>
    <row r="1779" ht="15.75" customHeight="1" s="120">
      <c r="A1779" s="6" t="n">
        <v>2011</v>
      </c>
      <c r="B1779" s="6" t="inlineStr">
        <is>
          <t>WV</t>
        </is>
      </c>
      <c r="C1779" s="6" t="inlineStr">
        <is>
          <t>CO2</t>
        </is>
      </c>
      <c r="D1779" s="6" t="inlineStr">
        <is>
          <t>Cement and other carbonates</t>
        </is>
      </c>
      <c r="E1779" s="6" t="n">
        <v>0.0129507455891979</v>
      </c>
      <c r="F1779" s="6" t="n"/>
      <c r="G1779" s="6" t="n"/>
      <c r="H1779" s="6" t="n"/>
      <c r="I1779" s="6" t="n"/>
    </row>
    <row r="1780" ht="15.75" customHeight="1" s="120">
      <c r="A1780" s="6" t="n">
        <v>2011</v>
      </c>
      <c r="B1780" s="6" t="inlineStr">
        <is>
          <t>WY</t>
        </is>
      </c>
      <c r="C1780" s="6" t="inlineStr">
        <is>
          <t>CO2</t>
        </is>
      </c>
      <c r="D1780" s="6" t="inlineStr">
        <is>
          <t>Cement and other carbonates</t>
        </is>
      </c>
      <c r="E1780" s="6" t="n">
        <v>0.008871224221650979</v>
      </c>
      <c r="F1780" s="6" t="n"/>
      <c r="G1780" s="6" t="n"/>
      <c r="H1780" s="6" t="n"/>
      <c r="I1780" s="6" t="n"/>
    </row>
    <row r="1781" ht="15.75" customHeight="1" s="120">
      <c r="A1781" s="6" t="n">
        <v>2011</v>
      </c>
      <c r="B1781" s="6" t="inlineStr">
        <is>
          <t>AL</t>
        </is>
      </c>
      <c r="C1781" s="6" t="inlineStr">
        <is>
          <t>CO2</t>
        </is>
      </c>
      <c r="D1781" s="6" t="inlineStr">
        <is>
          <t>Chemicals</t>
        </is>
      </c>
      <c r="E1781" s="6" t="n">
        <v>0.0148886059963071</v>
      </c>
      <c r="F1781" s="6" t="n"/>
      <c r="G1781" s="6" t="n"/>
      <c r="H1781" s="6" t="n"/>
      <c r="I1781" s="6" t="n"/>
    </row>
    <row r="1782" ht="15.75" customHeight="1" s="120">
      <c r="A1782" s="6" t="n">
        <v>2011</v>
      </c>
      <c r="B1782" s="6" t="inlineStr">
        <is>
          <t>AR</t>
        </is>
      </c>
      <c r="C1782" s="6" t="inlineStr">
        <is>
          <t>CO2</t>
        </is>
      </c>
      <c r="D1782" s="6" t="inlineStr">
        <is>
          <t>Chemicals</t>
        </is>
      </c>
      <c r="E1782" s="6" t="n">
        <v>0.00387956646307936</v>
      </c>
      <c r="F1782" s="6" t="n"/>
      <c r="G1782" s="6" t="n"/>
      <c r="H1782" s="6" t="n"/>
      <c r="I1782" s="6" t="n"/>
    </row>
    <row r="1783" ht="15.75" customHeight="1" s="120">
      <c r="A1783" s="6" t="n">
        <v>2011</v>
      </c>
      <c r="B1783" s="6" t="inlineStr">
        <is>
          <t>AZ</t>
        </is>
      </c>
      <c r="C1783" s="6" t="inlineStr">
        <is>
          <t>CO2</t>
        </is>
      </c>
      <c r="D1783" s="6" t="inlineStr">
        <is>
          <t>Chemicals</t>
        </is>
      </c>
      <c r="E1783" s="6" t="n">
        <v>0.000571878015758844</v>
      </c>
      <c r="F1783" s="6" t="n"/>
      <c r="G1783" s="6" t="n"/>
      <c r="H1783" s="6" t="n"/>
      <c r="I1783" s="6" t="n"/>
    </row>
    <row r="1784" ht="15.75" customHeight="1" s="120">
      <c r="A1784" s="6" t="n">
        <v>2011</v>
      </c>
      <c r="B1784" s="6" t="inlineStr">
        <is>
          <t>CA</t>
        </is>
      </c>
      <c r="C1784" s="6" t="inlineStr">
        <is>
          <t>CO2</t>
        </is>
      </c>
      <c r="D1784" s="6" t="inlineStr">
        <is>
          <t>Chemicals</t>
        </is>
      </c>
      <c r="E1784" s="6" t="n">
        <v>0.0246109249588135</v>
      </c>
      <c r="F1784" s="6" t="n"/>
      <c r="G1784" s="6" t="n"/>
      <c r="H1784" s="6" t="n"/>
      <c r="I1784" s="6" t="n"/>
    </row>
    <row r="1785" ht="15.75" customHeight="1" s="120">
      <c r="A1785" s="6" t="n">
        <v>2011</v>
      </c>
      <c r="B1785" s="6" t="inlineStr">
        <is>
          <t>CO</t>
        </is>
      </c>
      <c r="C1785" s="6" t="inlineStr">
        <is>
          <t>CO2</t>
        </is>
      </c>
      <c r="D1785" s="6" t="inlineStr">
        <is>
          <t>Chemicals</t>
        </is>
      </c>
      <c r="E1785" s="6" t="n">
        <v>0.00129188581804333</v>
      </c>
      <c r="F1785" s="6" t="n"/>
      <c r="G1785" s="6" t="n"/>
      <c r="H1785" s="6" t="n"/>
      <c r="I1785" s="6" t="n"/>
    </row>
    <row r="1786" ht="15.75" customHeight="1" s="120">
      <c r="A1786" s="6" t="n">
        <v>2011</v>
      </c>
      <c r="B1786" s="6" t="inlineStr">
        <is>
          <t>DE</t>
        </is>
      </c>
      <c r="C1786" s="6" t="inlineStr">
        <is>
          <t>CO2</t>
        </is>
      </c>
      <c r="D1786" s="6" t="inlineStr">
        <is>
          <t>Chemicals</t>
        </is>
      </c>
      <c r="E1786" s="6" t="n">
        <v>0.00133652744335395</v>
      </c>
      <c r="F1786" s="6" t="n"/>
      <c r="G1786" s="6" t="n"/>
      <c r="H1786" s="6" t="n"/>
      <c r="I1786" s="6" t="n"/>
    </row>
    <row r="1787" ht="15.75" customHeight="1" s="120">
      <c r="A1787" s="6" t="n">
        <v>2011</v>
      </c>
      <c r="B1787" s="6" t="inlineStr">
        <is>
          <t>FL</t>
        </is>
      </c>
      <c r="C1787" s="6" t="inlineStr">
        <is>
          <t>CO2</t>
        </is>
      </c>
      <c r="D1787" s="6" t="inlineStr">
        <is>
          <t>Chemicals</t>
        </is>
      </c>
      <c r="E1787" s="6" t="n">
        <v>0.0132410362380933</v>
      </c>
      <c r="F1787" s="6" t="n"/>
      <c r="G1787" s="6" t="n"/>
      <c r="H1787" s="6" t="n"/>
      <c r="I1787" s="6" t="n"/>
    </row>
    <row r="1788" ht="15.75" customHeight="1" s="120">
      <c r="A1788" s="6" t="n">
        <v>2011</v>
      </c>
      <c r="B1788" s="6" t="inlineStr">
        <is>
          <t>GA</t>
        </is>
      </c>
      <c r="C1788" s="6" t="inlineStr">
        <is>
          <t>CO2</t>
        </is>
      </c>
      <c r="D1788" s="6" t="inlineStr">
        <is>
          <t>Chemicals</t>
        </is>
      </c>
      <c r="E1788" s="6" t="n">
        <v>0.0147005514040208</v>
      </c>
      <c r="F1788" s="6" t="n"/>
      <c r="G1788" s="6" t="n"/>
      <c r="H1788" s="6" t="n"/>
      <c r="I1788" s="6" t="n"/>
    </row>
    <row r="1789" ht="15.75" customHeight="1" s="120">
      <c r="A1789" s="6" t="n">
        <v>2011</v>
      </c>
      <c r="B1789" s="6" t="inlineStr">
        <is>
          <t>IA</t>
        </is>
      </c>
      <c r="C1789" s="6" t="inlineStr">
        <is>
          <t>CO2</t>
        </is>
      </c>
      <c r="D1789" s="6" t="inlineStr">
        <is>
          <t>Chemicals</t>
        </is>
      </c>
      <c r="E1789" s="6" t="n">
        <v>0.0394642627514663</v>
      </c>
      <c r="F1789" s="6" t="n"/>
      <c r="G1789" s="6" t="n"/>
      <c r="H1789" s="6" t="n"/>
      <c r="I1789" s="6" t="n"/>
    </row>
    <row r="1790" ht="15.75" customHeight="1" s="120">
      <c r="A1790" s="6" t="n">
        <v>2011</v>
      </c>
      <c r="B1790" s="6" t="inlineStr">
        <is>
          <t>ID</t>
        </is>
      </c>
      <c r="C1790" s="6" t="inlineStr">
        <is>
          <t>CO2</t>
        </is>
      </c>
      <c r="D1790" s="6" t="inlineStr">
        <is>
          <t>Chemicals</t>
        </is>
      </c>
      <c r="E1790" s="6" t="n">
        <v>0.00474665088723648</v>
      </c>
      <c r="F1790" s="6" t="n"/>
      <c r="G1790" s="6" t="n"/>
      <c r="H1790" s="6" t="n"/>
      <c r="I1790" s="6" t="n"/>
    </row>
    <row r="1791" ht="15.75" customHeight="1" s="120">
      <c r="A1791" s="6" t="n">
        <v>2011</v>
      </c>
      <c r="B1791" s="6" t="inlineStr">
        <is>
          <t>IL</t>
        </is>
      </c>
      <c r="C1791" s="6" t="inlineStr">
        <is>
          <t>CO2</t>
        </is>
      </c>
      <c r="D1791" s="6" t="inlineStr">
        <is>
          <t>Chemicals</t>
        </is>
      </c>
      <c r="E1791" s="6" t="n">
        <v>0.0317874393834636</v>
      </c>
      <c r="F1791" s="6" t="n"/>
      <c r="G1791" s="6" t="n"/>
      <c r="H1791" s="6" t="n"/>
      <c r="I1791" s="6" t="n"/>
    </row>
    <row r="1792" ht="15.75" customHeight="1" s="120">
      <c r="A1792" s="6" t="n">
        <v>2011</v>
      </c>
      <c r="B1792" s="6" t="inlineStr">
        <is>
          <t>IN</t>
        </is>
      </c>
      <c r="C1792" s="6" t="inlineStr">
        <is>
          <t>CO2</t>
        </is>
      </c>
      <c r="D1792" s="6" t="inlineStr">
        <is>
          <t>Chemicals</t>
        </is>
      </c>
      <c r="E1792" s="6" t="n">
        <v>0.0206545088660073</v>
      </c>
      <c r="F1792" s="6" t="n"/>
      <c r="G1792" s="6" t="n"/>
      <c r="H1792" s="6" t="n"/>
      <c r="I1792" s="6" t="n"/>
    </row>
    <row r="1793" ht="15.75" customHeight="1" s="120">
      <c r="A1793" s="6" t="n">
        <v>2011</v>
      </c>
      <c r="B1793" s="6" t="inlineStr">
        <is>
          <t>KS</t>
        </is>
      </c>
      <c r="C1793" s="6" t="inlineStr">
        <is>
          <t>CO2</t>
        </is>
      </c>
      <c r="D1793" s="6" t="inlineStr">
        <is>
          <t>Chemicals</t>
        </is>
      </c>
      <c r="E1793" s="6" t="n">
        <v>0.0172168064735376</v>
      </c>
      <c r="F1793" s="6" t="n"/>
      <c r="G1793" s="6" t="n"/>
      <c r="H1793" s="6" t="n"/>
      <c r="I1793" s="6" t="n"/>
    </row>
    <row r="1794" ht="15.75" customHeight="1" s="120">
      <c r="A1794" s="6" t="n">
        <v>2011</v>
      </c>
      <c r="B1794" s="6" t="inlineStr">
        <is>
          <t>KY</t>
        </is>
      </c>
      <c r="C1794" s="6" t="inlineStr">
        <is>
          <t>CO2</t>
        </is>
      </c>
      <c r="D1794" s="6" t="inlineStr">
        <is>
          <t>Chemicals</t>
        </is>
      </c>
      <c r="E1794" s="6" t="n">
        <v>0.0108548636591137</v>
      </c>
      <c r="F1794" s="6" t="n"/>
      <c r="G1794" s="6" t="n"/>
      <c r="H1794" s="6" t="n"/>
      <c r="I1794" s="6" t="n"/>
    </row>
    <row r="1795" ht="15.75" customHeight="1" s="120">
      <c r="A1795" s="6" t="n">
        <v>2011</v>
      </c>
      <c r="B1795" s="6" t="inlineStr">
        <is>
          <t>LA</t>
        </is>
      </c>
      <c r="C1795" s="6" t="inlineStr">
        <is>
          <t>CO2</t>
        </is>
      </c>
      <c r="D1795" s="6" t="inlineStr">
        <is>
          <t>Chemicals</t>
        </is>
      </c>
      <c r="E1795" s="6" t="n">
        <v>0.228702553171501</v>
      </c>
      <c r="F1795" s="6" t="n"/>
      <c r="G1795" s="6" t="n"/>
      <c r="H1795" s="6" t="n"/>
      <c r="I1795" s="6" t="n"/>
    </row>
    <row r="1796" ht="15.75" customHeight="1" s="120">
      <c r="A1796" s="6" t="n">
        <v>2011</v>
      </c>
      <c r="B1796" s="6" t="inlineStr">
        <is>
          <t>MA</t>
        </is>
      </c>
      <c r="C1796" s="6" t="inlineStr">
        <is>
          <t>CO2</t>
        </is>
      </c>
      <c r="D1796" s="6" t="inlineStr">
        <is>
          <t>Chemicals</t>
        </is>
      </c>
      <c r="E1796" s="6" t="n">
        <v>0.00124675220340575</v>
      </c>
      <c r="F1796" s="6" t="n"/>
      <c r="G1796" s="6" t="n"/>
      <c r="H1796" s="6" t="n"/>
      <c r="I1796" s="6" t="n"/>
    </row>
    <row r="1797" ht="15.75" customHeight="1" s="120">
      <c r="A1797" s="6" t="n">
        <v>2011</v>
      </c>
      <c r="B1797" s="6" t="inlineStr">
        <is>
          <t>MD</t>
        </is>
      </c>
      <c r="C1797" s="6" t="inlineStr">
        <is>
          <t>CO2</t>
        </is>
      </c>
      <c r="D1797" s="6" t="inlineStr">
        <is>
          <t>Chemicals</t>
        </is>
      </c>
      <c r="E1797" s="6" t="n">
        <v>0.000627955830476885</v>
      </c>
      <c r="F1797" s="6" t="n"/>
      <c r="G1797" s="6" t="n"/>
      <c r="H1797" s="6" t="n"/>
      <c r="I1797" s="6" t="n"/>
    </row>
    <row r="1798" ht="15.75" customHeight="1" s="120">
      <c r="A1798" s="6" t="n">
        <v>2011</v>
      </c>
      <c r="B1798" s="6" t="inlineStr">
        <is>
          <t>MI</t>
        </is>
      </c>
      <c r="C1798" s="6" t="inlineStr">
        <is>
          <t>CO2</t>
        </is>
      </c>
      <c r="D1798" s="6" t="inlineStr">
        <is>
          <t>Chemicals</t>
        </is>
      </c>
      <c r="E1798" s="6" t="n">
        <v>0.00523519692951921</v>
      </c>
      <c r="F1798" s="6" t="n"/>
      <c r="G1798" s="6" t="n"/>
      <c r="H1798" s="6" t="n"/>
      <c r="I1798" s="6" t="n"/>
    </row>
    <row r="1799" ht="15.75" customHeight="1" s="120">
      <c r="A1799" s="6" t="n">
        <v>2011</v>
      </c>
      <c r="B1799" s="6" t="inlineStr">
        <is>
          <t>MN</t>
        </is>
      </c>
      <c r="C1799" s="6" t="inlineStr">
        <is>
          <t>CO2</t>
        </is>
      </c>
      <c r="D1799" s="6" t="inlineStr">
        <is>
          <t>Chemicals</t>
        </is>
      </c>
      <c r="E1799" s="6" t="n">
        <v>0.0120088765149985</v>
      </c>
      <c r="F1799" s="6" t="n"/>
      <c r="G1799" s="6" t="n"/>
      <c r="H1799" s="6" t="n"/>
      <c r="I1799" s="6" t="n"/>
    </row>
    <row r="1800" ht="15.75" customHeight="1" s="120">
      <c r="A1800" s="6" t="n">
        <v>2011</v>
      </c>
      <c r="B1800" s="6" t="inlineStr">
        <is>
          <t>MO</t>
        </is>
      </c>
      <c r="C1800" s="6" t="inlineStr">
        <is>
          <t>CO2</t>
        </is>
      </c>
      <c r="D1800" s="6" t="inlineStr">
        <is>
          <t>Chemicals</t>
        </is>
      </c>
      <c r="E1800" s="6" t="n">
        <v>0.00458179474481638</v>
      </c>
      <c r="F1800" s="6" t="n"/>
      <c r="G1800" s="6" t="n"/>
      <c r="H1800" s="6" t="n"/>
      <c r="I1800" s="6" t="n"/>
    </row>
    <row r="1801" ht="15.75" customHeight="1" s="120">
      <c r="A1801" s="6" t="n">
        <v>2011</v>
      </c>
      <c r="B1801" s="6" t="inlineStr">
        <is>
          <t>MS</t>
        </is>
      </c>
      <c r="C1801" s="6" t="inlineStr">
        <is>
          <t>CO2</t>
        </is>
      </c>
      <c r="D1801" s="6" t="inlineStr">
        <is>
          <t>Chemicals</t>
        </is>
      </c>
      <c r="E1801" s="6" t="n">
        <v>0.0166344967465806</v>
      </c>
      <c r="F1801" s="6" t="n"/>
      <c r="G1801" s="6" t="n"/>
      <c r="H1801" s="6" t="n"/>
      <c r="I1801" s="6" t="n"/>
    </row>
    <row r="1802" ht="15.75" customHeight="1" s="120">
      <c r="A1802" s="6" t="n">
        <v>2011</v>
      </c>
      <c r="B1802" s="6" t="inlineStr">
        <is>
          <t>NC</t>
        </is>
      </c>
      <c r="C1802" s="6" t="inlineStr">
        <is>
          <t>CO2</t>
        </is>
      </c>
      <c r="D1802" s="6" t="inlineStr">
        <is>
          <t>Chemicals</t>
        </is>
      </c>
      <c r="E1802" s="6" t="n">
        <v>0.00693823720312554</v>
      </c>
      <c r="F1802" s="6" t="n"/>
      <c r="G1802" s="6" t="n"/>
      <c r="H1802" s="6" t="n"/>
      <c r="I1802" s="6" t="n"/>
    </row>
    <row r="1803" ht="15.75" customHeight="1" s="120">
      <c r="A1803" s="6" t="n">
        <v>2011</v>
      </c>
      <c r="B1803" s="6" t="inlineStr">
        <is>
          <t>ND</t>
        </is>
      </c>
      <c r="C1803" s="6" t="inlineStr">
        <is>
          <t>CO2</t>
        </is>
      </c>
      <c r="D1803" s="6" t="inlineStr">
        <is>
          <t>Chemicals</t>
        </is>
      </c>
      <c r="E1803" s="6" t="n">
        <v>0.00258562940828482</v>
      </c>
      <c r="F1803" s="6" t="n"/>
      <c r="G1803" s="6" t="n"/>
      <c r="H1803" s="6" t="n"/>
      <c r="I1803" s="6" t="n"/>
    </row>
    <row r="1804" ht="15.75" customHeight="1" s="120">
      <c r="A1804" s="6" t="n">
        <v>2011</v>
      </c>
      <c r="B1804" s="6" t="inlineStr">
        <is>
          <t>NE</t>
        </is>
      </c>
      <c r="C1804" s="6" t="inlineStr">
        <is>
          <t>CO2</t>
        </is>
      </c>
      <c r="D1804" s="6" t="inlineStr">
        <is>
          <t>Chemicals</t>
        </is>
      </c>
      <c r="E1804" s="6" t="n">
        <v>0.0151821493782824</v>
      </c>
      <c r="F1804" s="6" t="n"/>
      <c r="G1804" s="6" t="n"/>
      <c r="H1804" s="6" t="n"/>
      <c r="I1804" s="6" t="n"/>
    </row>
    <row r="1805" ht="15.75" customHeight="1" s="120">
      <c r="A1805" s="6" t="n">
        <v>2011</v>
      </c>
      <c r="B1805" s="6" t="inlineStr">
        <is>
          <t>NJ</t>
        </is>
      </c>
      <c r="C1805" s="6" t="inlineStr">
        <is>
          <t>CO2</t>
        </is>
      </c>
      <c r="D1805" s="6" t="inlineStr">
        <is>
          <t>Chemicals</t>
        </is>
      </c>
      <c r="E1805" s="6" t="n">
        <v>0.0005357955953929051</v>
      </c>
      <c r="F1805" s="6" t="n"/>
      <c r="G1805" s="6" t="n"/>
      <c r="H1805" s="6" t="n"/>
      <c r="I1805" s="6" t="n"/>
    </row>
    <row r="1806" ht="15.75" customHeight="1" s="120">
      <c r="A1806" s="6" t="n">
        <v>2011</v>
      </c>
      <c r="B1806" s="6" t="inlineStr">
        <is>
          <t>NM</t>
        </is>
      </c>
      <c r="C1806" s="6" t="inlineStr">
        <is>
          <t>CO2</t>
        </is>
      </c>
      <c r="D1806" s="6" t="inlineStr">
        <is>
          <t>Chemicals</t>
        </is>
      </c>
      <c r="E1806" s="6" t="n">
        <v>0.000292695212875239</v>
      </c>
      <c r="F1806" s="6" t="n"/>
      <c r="G1806" s="6" t="n"/>
      <c r="H1806" s="6" t="n"/>
      <c r="I1806" s="6" t="n"/>
    </row>
    <row r="1807" ht="15.75" customHeight="1" s="120">
      <c r="A1807" s="6" t="n">
        <v>2011</v>
      </c>
      <c r="B1807" s="6" t="inlineStr">
        <is>
          <t>NV</t>
        </is>
      </c>
      <c r="C1807" s="6" t="inlineStr">
        <is>
          <t>CO2</t>
        </is>
      </c>
      <c r="D1807" s="6" t="inlineStr">
        <is>
          <t>Chemicals</t>
        </is>
      </c>
      <c r="E1807" s="6" t="n">
        <v>0.000195725910242442</v>
      </c>
      <c r="F1807" s="6" t="n"/>
      <c r="G1807" s="6" t="n"/>
      <c r="H1807" s="6" t="n"/>
      <c r="I1807" s="6" t="n"/>
    </row>
    <row r="1808" ht="15.75" customHeight="1" s="120">
      <c r="A1808" s="6" t="n">
        <v>2011</v>
      </c>
      <c r="B1808" s="6" t="inlineStr">
        <is>
          <t>NY</t>
        </is>
      </c>
      <c r="C1808" s="6" t="inlineStr">
        <is>
          <t>CO2</t>
        </is>
      </c>
      <c r="D1808" s="6" t="inlineStr">
        <is>
          <t>Chemicals</t>
        </is>
      </c>
      <c r="E1808" s="6" t="n">
        <v>0.00851588105641175</v>
      </c>
      <c r="F1808" s="6" t="n"/>
      <c r="G1808" s="6" t="n"/>
      <c r="H1808" s="6" t="n"/>
      <c r="I1808" s="6" t="n"/>
    </row>
    <row r="1809" ht="15.75" customHeight="1" s="120">
      <c r="A1809" s="6" t="n">
        <v>2011</v>
      </c>
      <c r="B1809" s="6" t="inlineStr">
        <is>
          <t>OH</t>
        </is>
      </c>
      <c r="C1809" s="6" t="inlineStr">
        <is>
          <t>CO2</t>
        </is>
      </c>
      <c r="D1809" s="6" t="inlineStr">
        <is>
          <t>Chemicals</t>
        </is>
      </c>
      <c r="E1809" s="6" t="n">
        <v>0.031394182320891</v>
      </c>
      <c r="F1809" s="6" t="n"/>
      <c r="G1809" s="6" t="n"/>
      <c r="H1809" s="6" t="n"/>
      <c r="I1809" s="6" t="n"/>
    </row>
    <row r="1810" ht="15.75" customHeight="1" s="120">
      <c r="A1810" s="6" t="n">
        <v>2011</v>
      </c>
      <c r="B1810" s="6" t="inlineStr">
        <is>
          <t>OK</t>
        </is>
      </c>
      <c r="C1810" s="6" t="inlineStr">
        <is>
          <t>CO2</t>
        </is>
      </c>
      <c r="D1810" s="6" t="inlineStr">
        <is>
          <t>Chemicals</t>
        </is>
      </c>
      <c r="E1810" s="6" t="n">
        <v>0.0370602888711617</v>
      </c>
      <c r="F1810" s="6" t="n"/>
      <c r="G1810" s="6" t="n"/>
      <c r="H1810" s="6" t="n"/>
      <c r="I1810" s="6" t="n"/>
    </row>
    <row r="1811" ht="15.75" customHeight="1" s="120">
      <c r="A1811" s="6" t="n">
        <v>2011</v>
      </c>
      <c r="B1811" s="6" t="inlineStr">
        <is>
          <t>OR</t>
        </is>
      </c>
      <c r="C1811" s="6" t="inlineStr">
        <is>
          <t>CO2</t>
        </is>
      </c>
      <c r="D1811" s="6" t="inlineStr">
        <is>
          <t>Chemicals</t>
        </is>
      </c>
      <c r="E1811" s="6" t="n">
        <v>0.00153831930012893</v>
      </c>
      <c r="F1811" s="6" t="n"/>
      <c r="G1811" s="6" t="n"/>
      <c r="H1811" s="6" t="n"/>
      <c r="I1811" s="6" t="n"/>
    </row>
    <row r="1812" ht="15.75" customHeight="1" s="120">
      <c r="A1812" s="6" t="n">
        <v>2011</v>
      </c>
      <c r="B1812" s="6" t="inlineStr">
        <is>
          <t>PA</t>
        </is>
      </c>
      <c r="C1812" s="6" t="inlineStr">
        <is>
          <t>CO2</t>
        </is>
      </c>
      <c r="D1812" s="6" t="inlineStr">
        <is>
          <t>Chemicals</t>
        </is>
      </c>
      <c r="E1812" s="6" t="n">
        <v>0.002094397283648</v>
      </c>
      <c r="F1812" s="6" t="n"/>
      <c r="G1812" s="6" t="n"/>
      <c r="H1812" s="6" t="n"/>
      <c r="I1812" s="6" t="n"/>
    </row>
    <row r="1813" ht="15.75" customHeight="1" s="120">
      <c r="A1813" s="6" t="n">
        <v>2011</v>
      </c>
      <c r="B1813" s="6" t="inlineStr">
        <is>
          <t>RI</t>
        </is>
      </c>
      <c r="C1813" s="6" t="inlineStr">
        <is>
          <t>CO2</t>
        </is>
      </c>
      <c r="D1813" s="6" t="inlineStr">
        <is>
          <t>Chemicals</t>
        </is>
      </c>
      <c r="E1813" s="6" t="n">
        <v>0.000367735116236543</v>
      </c>
      <c r="F1813" s="6" t="n"/>
      <c r="G1813" s="6" t="n"/>
      <c r="H1813" s="6" t="n"/>
      <c r="I1813" s="6" t="n"/>
    </row>
    <row r="1814" ht="15.75" customHeight="1" s="120">
      <c r="A1814" s="6" t="n">
        <v>2011</v>
      </c>
      <c r="B1814" s="6" t="inlineStr">
        <is>
          <t>SC</t>
        </is>
      </c>
      <c r="C1814" s="6" t="inlineStr">
        <is>
          <t>CO2</t>
        </is>
      </c>
      <c r="D1814" s="6" t="inlineStr">
        <is>
          <t>Chemicals</t>
        </is>
      </c>
      <c r="E1814" s="6" t="n">
        <v>0.00854584307830142</v>
      </c>
      <c r="F1814" s="6" t="n"/>
      <c r="G1814" s="6" t="n"/>
      <c r="H1814" s="6" t="n"/>
      <c r="I1814" s="6" t="n"/>
    </row>
    <row r="1815" ht="15.75" customHeight="1" s="120">
      <c r="A1815" s="6" t="n">
        <v>2011</v>
      </c>
      <c r="B1815" s="6" t="inlineStr">
        <is>
          <t>SD</t>
        </is>
      </c>
      <c r="C1815" s="6" t="inlineStr">
        <is>
          <t>CO2</t>
        </is>
      </c>
      <c r="D1815" s="6" t="inlineStr">
        <is>
          <t>Chemicals</t>
        </is>
      </c>
      <c r="E1815" s="6" t="n">
        <v>0.00905040503876558</v>
      </c>
      <c r="F1815" s="6" t="n"/>
      <c r="G1815" s="6" t="n"/>
      <c r="H1815" s="6" t="n"/>
      <c r="I1815" s="6" t="n"/>
    </row>
    <row r="1816" ht="15.75" customHeight="1" s="120">
      <c r="A1816" s="6" t="n">
        <v>2011</v>
      </c>
      <c r="B1816" s="6" t="inlineStr">
        <is>
          <t>TN</t>
        </is>
      </c>
      <c r="C1816" s="6" t="inlineStr">
        <is>
          <t>CO2</t>
        </is>
      </c>
      <c r="D1816" s="6" t="inlineStr">
        <is>
          <t>Chemicals</t>
        </is>
      </c>
      <c r="E1816" s="6" t="n">
        <v>0.0381739457900138</v>
      </c>
      <c r="F1816" s="6" t="n"/>
      <c r="G1816" s="6" t="n"/>
      <c r="H1816" s="6" t="n"/>
      <c r="I1816" s="6" t="n"/>
    </row>
    <row r="1817" ht="15.75" customHeight="1" s="120">
      <c r="A1817" s="6" t="n">
        <v>2011</v>
      </c>
      <c r="B1817" s="6" t="inlineStr">
        <is>
          <t>TX</t>
        </is>
      </c>
      <c r="C1817" s="6" t="inlineStr">
        <is>
          <t>CO2</t>
        </is>
      </c>
      <c r="D1817" s="6" t="inlineStr">
        <is>
          <t>Chemicals</t>
        </is>
      </c>
      <c r="E1817" s="6" t="n">
        <v>0.331123968778118</v>
      </c>
      <c r="F1817" s="6" t="n"/>
      <c r="G1817" s="6" t="n"/>
      <c r="H1817" s="6" t="n"/>
      <c r="I1817" s="6" t="n"/>
    </row>
    <row r="1818" ht="15.75" customHeight="1" s="120">
      <c r="A1818" s="6" t="n">
        <v>2011</v>
      </c>
      <c r="B1818" s="6" t="inlineStr">
        <is>
          <t>UT</t>
        </is>
      </c>
      <c r="C1818" s="6" t="inlineStr">
        <is>
          <t>CO2</t>
        </is>
      </c>
      <c r="D1818" s="6" t="inlineStr">
        <is>
          <t>Chemicals</t>
        </is>
      </c>
      <c r="E1818" s="6" t="n">
        <v>0.00111220337225974</v>
      </c>
      <c r="F1818" s="6" t="n"/>
      <c r="G1818" s="6" t="n"/>
      <c r="H1818" s="6" t="n"/>
      <c r="I1818" s="6" t="n"/>
    </row>
    <row r="1819" ht="15.75" customHeight="1" s="120">
      <c r="A1819" s="6" t="n">
        <v>2011</v>
      </c>
      <c r="B1819" s="6" t="inlineStr">
        <is>
          <t>VA</t>
        </is>
      </c>
      <c r="C1819" s="6" t="inlineStr">
        <is>
          <t>CO2</t>
        </is>
      </c>
      <c r="D1819" s="6" t="inlineStr">
        <is>
          <t>Chemicals</t>
        </is>
      </c>
      <c r="E1819" s="6" t="n">
        <v>0.0152614250022555</v>
      </c>
      <c r="F1819" s="6" t="n"/>
      <c r="G1819" s="6" t="n"/>
      <c r="H1819" s="6" t="n"/>
      <c r="I1819" s="6" t="n"/>
    </row>
    <row r="1820" ht="15.75" customHeight="1" s="120">
      <c r="A1820" s="6" t="n">
        <v>2011</v>
      </c>
      <c r="B1820" s="6" t="inlineStr">
        <is>
          <t>WA</t>
        </is>
      </c>
      <c r="C1820" s="6" t="inlineStr">
        <is>
          <t>CO2</t>
        </is>
      </c>
      <c r="D1820" s="6" t="inlineStr">
        <is>
          <t>Chemicals</t>
        </is>
      </c>
      <c r="E1820" s="6" t="n">
        <v>0.00113022312197076</v>
      </c>
      <c r="F1820" s="6" t="n"/>
      <c r="G1820" s="6" t="n"/>
      <c r="H1820" s="6" t="n"/>
      <c r="I1820" s="6" t="n"/>
    </row>
    <row r="1821" ht="15.75" customHeight="1" s="120">
      <c r="A1821" s="6" t="n">
        <v>2011</v>
      </c>
      <c r="B1821" s="6" t="inlineStr">
        <is>
          <t>WI</t>
        </is>
      </c>
      <c r="C1821" s="6" t="inlineStr">
        <is>
          <t>CO2</t>
        </is>
      </c>
      <c r="D1821" s="6" t="inlineStr">
        <is>
          <t>Chemicals</t>
        </is>
      </c>
      <c r="E1821" s="6" t="n">
        <v>0.0045501652122261</v>
      </c>
      <c r="F1821" s="6" t="n"/>
      <c r="G1821" s="6" t="n"/>
      <c r="H1821" s="6" t="n"/>
      <c r="I1821" s="6" t="n"/>
    </row>
    <row r="1822" ht="15.75" customHeight="1" s="120">
      <c r="A1822" s="6" t="n">
        <v>2011</v>
      </c>
      <c r="B1822" s="6" t="inlineStr">
        <is>
          <t>WV</t>
        </is>
      </c>
      <c r="C1822" s="6" t="inlineStr">
        <is>
          <t>CO2</t>
        </is>
      </c>
      <c r="D1822" s="6" t="inlineStr">
        <is>
          <t>Chemicals</t>
        </is>
      </c>
      <c r="E1822" s="6" t="n">
        <v>0.0133706177707481</v>
      </c>
      <c r="F1822" s="6" t="n"/>
      <c r="G1822" s="6" t="n"/>
      <c r="H1822" s="6" t="n"/>
      <c r="I1822" s="6" t="n"/>
    </row>
    <row r="1823" ht="15.75" customHeight="1" s="120">
      <c r="A1823" s="6" t="n">
        <v>2011</v>
      </c>
      <c r="B1823" s="6" t="inlineStr">
        <is>
          <t>WY</t>
        </is>
      </c>
      <c r="C1823" s="6" t="inlineStr">
        <is>
          <t>CO2</t>
        </is>
      </c>
      <c r="D1823" s="6" t="inlineStr">
        <is>
          <t>Chemicals</t>
        </is>
      </c>
      <c r="E1823" s="6" t="n">
        <v>0.002697031679064</v>
      </c>
      <c r="F1823" s="6" t="n"/>
      <c r="G1823" s="6" t="n"/>
      <c r="H1823" s="6" t="n"/>
      <c r="I1823" s="6" t="n"/>
    </row>
    <row r="1824" ht="15.75" customHeight="1" s="120">
      <c r="A1824" s="6" t="n">
        <v>2011</v>
      </c>
      <c r="B1824" s="6" t="inlineStr">
        <is>
          <t>AL</t>
        </is>
      </c>
      <c r="C1824" s="6" t="inlineStr">
        <is>
          <t>CO2</t>
        </is>
      </c>
      <c r="D1824" s="6" t="inlineStr">
        <is>
          <t>Iron and steel</t>
        </is>
      </c>
      <c r="E1824" s="6" t="n">
        <v>0.0642843709798448</v>
      </c>
      <c r="F1824" s="6" t="n"/>
      <c r="G1824" s="6" t="n"/>
      <c r="H1824" s="6" t="n"/>
      <c r="I1824" s="6" t="n"/>
    </row>
    <row r="1825" ht="15.75" customHeight="1" s="120">
      <c r="A1825" s="6" t="n">
        <v>2011</v>
      </c>
      <c r="B1825" s="6" t="inlineStr">
        <is>
          <t>AR</t>
        </is>
      </c>
      <c r="C1825" s="6" t="inlineStr">
        <is>
          <t>CO2</t>
        </is>
      </c>
      <c r="D1825" s="6" t="inlineStr">
        <is>
          <t>Iron and steel</t>
        </is>
      </c>
      <c r="E1825" s="6" t="n">
        <v>0.0158125890752831</v>
      </c>
      <c r="F1825" s="6" t="n"/>
      <c r="G1825" s="6" t="n"/>
      <c r="H1825" s="6" t="n"/>
      <c r="I1825" s="6" t="n"/>
    </row>
    <row r="1826" ht="15.75" customHeight="1" s="120">
      <c r="A1826" s="6" t="n">
        <v>2011</v>
      </c>
      <c r="B1826" s="6" t="inlineStr">
        <is>
          <t>AZ</t>
        </is>
      </c>
      <c r="C1826" s="6" t="inlineStr">
        <is>
          <t>CO2</t>
        </is>
      </c>
      <c r="D1826" s="6" t="inlineStr">
        <is>
          <t>Iron and steel</t>
        </is>
      </c>
      <c r="E1826" s="6" t="n">
        <v>0.000327563516655479</v>
      </c>
      <c r="F1826" s="6" t="n"/>
      <c r="G1826" s="6" t="n"/>
      <c r="H1826" s="6" t="n"/>
      <c r="I1826" s="6" t="n"/>
    </row>
    <row r="1827" ht="15.75" customHeight="1" s="120">
      <c r="A1827" s="6" t="n">
        <v>2011</v>
      </c>
      <c r="B1827" s="6" t="inlineStr">
        <is>
          <t>CA</t>
        </is>
      </c>
      <c r="C1827" s="6" t="inlineStr">
        <is>
          <t>CO2</t>
        </is>
      </c>
      <c r="D1827" s="6" t="inlineStr">
        <is>
          <t>Iron and steel</t>
        </is>
      </c>
      <c r="E1827" s="6" t="n">
        <v>0.00616418890231354</v>
      </c>
      <c r="F1827" s="6" t="n"/>
      <c r="G1827" s="6" t="n"/>
      <c r="H1827" s="6" t="n"/>
      <c r="I1827" s="6" t="n"/>
    </row>
    <row r="1828" ht="15.75" customHeight="1" s="120">
      <c r="A1828" s="6" t="n">
        <v>2011</v>
      </c>
      <c r="B1828" s="6" t="inlineStr">
        <is>
          <t>CO</t>
        </is>
      </c>
      <c r="C1828" s="6" t="inlineStr">
        <is>
          <t>CO2</t>
        </is>
      </c>
      <c r="D1828" s="6" t="inlineStr">
        <is>
          <t>Iron and steel</t>
        </is>
      </c>
      <c r="E1828" s="6" t="n">
        <v>0.00299538073158141</v>
      </c>
      <c r="F1828" s="6" t="n"/>
      <c r="G1828" s="6" t="n"/>
      <c r="H1828" s="6" t="n"/>
      <c r="I1828" s="6" t="n"/>
    </row>
    <row r="1829" ht="15.75" customHeight="1" s="120">
      <c r="A1829" s="6" t="n">
        <v>2011</v>
      </c>
      <c r="B1829" s="6" t="inlineStr">
        <is>
          <t>DE</t>
        </is>
      </c>
      <c r="C1829" s="6" t="inlineStr">
        <is>
          <t>CO2</t>
        </is>
      </c>
      <c r="D1829" s="6" t="inlineStr">
        <is>
          <t>Iron and steel</t>
        </is>
      </c>
      <c r="E1829" s="6" t="n">
        <v>0.00153429207892494</v>
      </c>
      <c r="F1829" s="6" t="n"/>
      <c r="G1829" s="6" t="n"/>
      <c r="H1829" s="6" t="n"/>
      <c r="I1829" s="6" t="n"/>
    </row>
    <row r="1830" ht="15.75" customHeight="1" s="120">
      <c r="A1830" s="6" t="n">
        <v>2011</v>
      </c>
      <c r="B1830" s="6" t="inlineStr">
        <is>
          <t>FL</t>
        </is>
      </c>
      <c r="C1830" s="6" t="inlineStr">
        <is>
          <t>CO2</t>
        </is>
      </c>
      <c r="D1830" s="6" t="inlineStr">
        <is>
          <t>Iron and steel</t>
        </is>
      </c>
      <c r="E1830" s="6" t="n">
        <v>0.000950515993952082</v>
      </c>
      <c r="F1830" s="6" t="n"/>
      <c r="G1830" s="6" t="n"/>
      <c r="H1830" s="6" t="n"/>
      <c r="I1830" s="6" t="n"/>
    </row>
    <row r="1831" ht="15.75" customHeight="1" s="120">
      <c r="A1831" s="6" t="n">
        <v>2011</v>
      </c>
      <c r="B1831" s="6" t="inlineStr">
        <is>
          <t>GA</t>
        </is>
      </c>
      <c r="C1831" s="6" t="inlineStr">
        <is>
          <t>CO2</t>
        </is>
      </c>
      <c r="D1831" s="6" t="inlineStr">
        <is>
          <t>Iron and steel</t>
        </is>
      </c>
      <c r="E1831" s="6" t="n">
        <v>0.00102663589138663</v>
      </c>
      <c r="F1831" s="6" t="n"/>
      <c r="G1831" s="6" t="n"/>
      <c r="H1831" s="6" t="n"/>
      <c r="I1831" s="6" t="n"/>
    </row>
    <row r="1832" ht="15.75" customHeight="1" s="120">
      <c r="A1832" s="6" t="n">
        <v>2011</v>
      </c>
      <c r="B1832" s="6" t="inlineStr">
        <is>
          <t>IA</t>
        </is>
      </c>
      <c r="C1832" s="6" t="inlineStr">
        <is>
          <t>CO2</t>
        </is>
      </c>
      <c r="D1832" s="6" t="inlineStr">
        <is>
          <t>Iron and steel</t>
        </is>
      </c>
      <c r="E1832" s="6" t="n">
        <v>0.00528679218348562</v>
      </c>
      <c r="F1832" s="6" t="n"/>
      <c r="G1832" s="6" t="n"/>
      <c r="H1832" s="6" t="n"/>
      <c r="I1832" s="6" t="n"/>
    </row>
    <row r="1833" ht="15.75" customHeight="1" s="120">
      <c r="A1833" s="6" t="n">
        <v>2011</v>
      </c>
      <c r="B1833" s="6" t="inlineStr">
        <is>
          <t>IL</t>
        </is>
      </c>
      <c r="C1833" s="6" t="inlineStr">
        <is>
          <t>CO2</t>
        </is>
      </c>
      <c r="D1833" s="6" t="inlineStr">
        <is>
          <t>Iron and steel</t>
        </is>
      </c>
      <c r="E1833" s="6" t="n">
        <v>0.0508624686516526</v>
      </c>
      <c r="F1833" s="6" t="n"/>
      <c r="G1833" s="6" t="n"/>
      <c r="H1833" s="6" t="n"/>
      <c r="I1833" s="6" t="n"/>
    </row>
    <row r="1834" ht="15.75" customHeight="1" s="120">
      <c r="A1834" s="6" t="n">
        <v>2011</v>
      </c>
      <c r="B1834" s="6" t="inlineStr">
        <is>
          <t>IN</t>
        </is>
      </c>
      <c r="C1834" s="6" t="inlineStr">
        <is>
          <t>CO2</t>
        </is>
      </c>
      <c r="D1834" s="6" t="inlineStr">
        <is>
          <t>Iron and steel</t>
        </is>
      </c>
      <c r="E1834" s="6" t="n">
        <v>0.398866934582853</v>
      </c>
      <c r="F1834" s="6" t="n"/>
      <c r="G1834" s="6" t="n"/>
      <c r="H1834" s="6" t="n"/>
      <c r="I1834" s="6" t="n"/>
    </row>
    <row r="1835" ht="15.75" customHeight="1" s="120">
      <c r="A1835" s="6" t="n">
        <v>2011</v>
      </c>
      <c r="B1835" s="6" t="inlineStr">
        <is>
          <t>KS</t>
        </is>
      </c>
      <c r="C1835" s="6" t="inlineStr">
        <is>
          <t>CO2</t>
        </is>
      </c>
      <c r="D1835" s="6" t="inlineStr">
        <is>
          <t>Iron and steel</t>
        </is>
      </c>
      <c r="E1835" s="6" t="n">
        <v>0.000326184821195152</v>
      </c>
      <c r="F1835" s="6" t="n"/>
      <c r="G1835" s="6" t="n"/>
      <c r="H1835" s="6" t="n"/>
      <c r="I1835" s="6" t="n"/>
    </row>
    <row r="1836" ht="15.75" customHeight="1" s="120">
      <c r="A1836" s="6" t="n">
        <v>2011</v>
      </c>
      <c r="B1836" s="6" t="inlineStr">
        <is>
          <t>KY</t>
        </is>
      </c>
      <c r="C1836" s="6" t="inlineStr">
        <is>
          <t>CO2</t>
        </is>
      </c>
      <c r="D1836" s="6" t="inlineStr">
        <is>
          <t>Iron and steel</t>
        </is>
      </c>
      <c r="E1836" s="6" t="n">
        <v>0.0409517589870465</v>
      </c>
      <c r="F1836" s="6" t="n"/>
      <c r="G1836" s="6" t="n"/>
      <c r="H1836" s="6" t="n"/>
      <c r="I1836" s="6" t="n"/>
    </row>
    <row r="1837" ht="15.75" customHeight="1" s="120">
      <c r="A1837" s="6" t="n">
        <v>2011</v>
      </c>
      <c r="B1837" s="6" t="inlineStr">
        <is>
          <t>LA</t>
        </is>
      </c>
      <c r="C1837" s="6" t="inlineStr">
        <is>
          <t>CO2</t>
        </is>
      </c>
      <c r="D1837" s="6" t="inlineStr">
        <is>
          <t>Iron and steel</t>
        </is>
      </c>
      <c r="E1837" s="6" t="n">
        <v>0.0008522920116916419</v>
      </c>
      <c r="F1837" s="6" t="n"/>
      <c r="G1837" s="6" t="n"/>
      <c r="H1837" s="6" t="n"/>
      <c r="I1837" s="6" t="n"/>
    </row>
    <row r="1838" ht="15.75" customHeight="1" s="120">
      <c r="A1838" s="6" t="n">
        <v>2011</v>
      </c>
      <c r="B1838" s="6" t="inlineStr">
        <is>
          <t>MA</t>
        </is>
      </c>
      <c r="C1838" s="6" t="inlineStr">
        <is>
          <t>CO2</t>
        </is>
      </c>
      <c r="D1838" s="6" t="inlineStr">
        <is>
          <t>Iron and steel</t>
        </is>
      </c>
      <c r="E1838" s="6" t="n">
        <v>0.000555531272122601</v>
      </c>
      <c r="F1838" s="6" t="n"/>
      <c r="G1838" s="6" t="n"/>
      <c r="H1838" s="6" t="n"/>
      <c r="I1838" s="6" t="n"/>
    </row>
    <row r="1839" ht="15.75" customHeight="1" s="120">
      <c r="A1839" s="6" t="n">
        <v>2011</v>
      </c>
      <c r="B1839" s="6" t="inlineStr">
        <is>
          <t>MD</t>
        </is>
      </c>
      <c r="C1839" s="6" t="inlineStr">
        <is>
          <t>CO2</t>
        </is>
      </c>
      <c r="D1839" s="6" t="inlineStr">
        <is>
          <t>Iron and steel</t>
        </is>
      </c>
      <c r="E1839" s="6" t="n">
        <v>0.026858706325461</v>
      </c>
      <c r="F1839" s="6" t="n"/>
      <c r="G1839" s="6" t="n"/>
      <c r="H1839" s="6" t="n"/>
      <c r="I1839" s="6" t="n"/>
    </row>
    <row r="1840" ht="15.75" customHeight="1" s="120">
      <c r="A1840" s="6" t="n">
        <v>2011</v>
      </c>
      <c r="B1840" s="6" t="inlineStr">
        <is>
          <t>MI</t>
        </is>
      </c>
      <c r="C1840" s="6" t="inlineStr">
        <is>
          <t>CO2</t>
        </is>
      </c>
      <c r="D1840" s="6" t="inlineStr">
        <is>
          <t>Iron and steel</t>
        </is>
      </c>
      <c r="E1840" s="6" t="n">
        <v>0.0698664195571003</v>
      </c>
      <c r="F1840" s="6" t="n"/>
      <c r="G1840" s="6" t="n"/>
      <c r="H1840" s="6" t="n"/>
      <c r="I1840" s="6" t="n"/>
    </row>
    <row r="1841" ht="15.75" customHeight="1" s="120">
      <c r="A1841" s="6" t="n">
        <v>2011</v>
      </c>
      <c r="B1841" s="6" t="inlineStr">
        <is>
          <t>MN</t>
        </is>
      </c>
      <c r="C1841" s="6" t="inlineStr">
        <is>
          <t>CO2</t>
        </is>
      </c>
      <c r="D1841" s="6" t="inlineStr">
        <is>
          <t>Iron and steel</t>
        </is>
      </c>
      <c r="E1841" s="6" t="n">
        <v>0.0061507005113593</v>
      </c>
      <c r="F1841" s="6" t="n"/>
      <c r="G1841" s="6" t="n"/>
      <c r="H1841" s="6" t="n"/>
      <c r="I1841" s="6" t="n"/>
    </row>
    <row r="1842" ht="15.75" customHeight="1" s="120">
      <c r="A1842" s="6" t="n">
        <v>2011</v>
      </c>
      <c r="B1842" s="6" t="inlineStr">
        <is>
          <t>MO</t>
        </is>
      </c>
      <c r="C1842" s="6" t="inlineStr">
        <is>
          <t>CO2</t>
        </is>
      </c>
      <c r="D1842" s="6" t="inlineStr">
        <is>
          <t>Iron and steel</t>
        </is>
      </c>
      <c r="E1842" s="54" t="n">
        <v>2.11830332599974e-05</v>
      </c>
      <c r="F1842" s="6" t="n"/>
      <c r="G1842" s="6" t="n"/>
      <c r="H1842" s="6" t="n"/>
      <c r="I1842" s="6" t="n"/>
    </row>
    <row r="1843" ht="15.75" customHeight="1" s="120">
      <c r="A1843" s="6" t="n">
        <v>2011</v>
      </c>
      <c r="B1843" s="6" t="inlineStr">
        <is>
          <t>MS</t>
        </is>
      </c>
      <c r="C1843" s="6" t="inlineStr">
        <is>
          <t>CO2</t>
        </is>
      </c>
      <c r="D1843" s="6" t="inlineStr">
        <is>
          <t>Iron and steel</t>
        </is>
      </c>
      <c r="E1843" s="6" t="n">
        <v>0.00623622228184939</v>
      </c>
      <c r="F1843" s="6" t="n"/>
      <c r="G1843" s="6" t="n"/>
      <c r="H1843" s="6" t="n"/>
      <c r="I1843" s="6" t="n"/>
    </row>
    <row r="1844" ht="15.75" customHeight="1" s="120">
      <c r="A1844" s="6" t="n">
        <v>2011</v>
      </c>
      <c r="B1844" s="6" t="inlineStr">
        <is>
          <t>NC</t>
        </is>
      </c>
      <c r="C1844" s="6" t="inlineStr">
        <is>
          <t>CO2</t>
        </is>
      </c>
      <c r="D1844" s="6" t="inlineStr">
        <is>
          <t>Iron and steel</t>
        </is>
      </c>
      <c r="E1844" s="6" t="n">
        <v>0.00573349297089756</v>
      </c>
      <c r="F1844" s="6" t="n"/>
      <c r="G1844" s="6" t="n"/>
      <c r="H1844" s="6" t="n"/>
      <c r="I1844" s="6" t="n"/>
    </row>
    <row r="1845" ht="15.75" customHeight="1" s="120">
      <c r="A1845" s="6" t="n">
        <v>2011</v>
      </c>
      <c r="B1845" s="6" t="inlineStr">
        <is>
          <t>NE</t>
        </is>
      </c>
      <c r="C1845" s="6" t="inlineStr">
        <is>
          <t>CO2</t>
        </is>
      </c>
      <c r="D1845" s="6" t="inlineStr">
        <is>
          <t>Iron and steel</t>
        </is>
      </c>
      <c r="E1845" s="6" t="n">
        <v>0.00251070587572961</v>
      </c>
      <c r="F1845" s="6" t="n"/>
      <c r="G1845" s="6" t="n"/>
      <c r="H1845" s="6" t="n"/>
      <c r="I1845" s="6" t="n"/>
    </row>
    <row r="1846" ht="15.75" customHeight="1" s="120">
      <c r="A1846" s="6" t="n">
        <v>2011</v>
      </c>
      <c r="B1846" s="6" t="inlineStr">
        <is>
          <t>NJ</t>
        </is>
      </c>
      <c r="C1846" s="6" t="inlineStr">
        <is>
          <t>CO2</t>
        </is>
      </c>
      <c r="D1846" s="6" t="inlineStr">
        <is>
          <t>Iron and steel</t>
        </is>
      </c>
      <c r="E1846" s="6" t="n">
        <v>0.0009963126605472699</v>
      </c>
      <c r="F1846" s="6" t="n"/>
      <c r="G1846" s="6" t="n"/>
      <c r="H1846" s="6" t="n"/>
      <c r="I1846" s="6" t="n"/>
    </row>
    <row r="1847" ht="15.75" customHeight="1" s="120">
      <c r="A1847" s="6" t="n">
        <v>2011</v>
      </c>
      <c r="B1847" s="6" t="inlineStr">
        <is>
          <t>NY</t>
        </is>
      </c>
      <c r="C1847" s="6" t="inlineStr">
        <is>
          <t>CO2</t>
        </is>
      </c>
      <c r="D1847" s="6" t="inlineStr">
        <is>
          <t>Iron and steel</t>
        </is>
      </c>
      <c r="E1847" s="6" t="n">
        <v>0.00463220579245802</v>
      </c>
      <c r="F1847" s="6" t="n"/>
      <c r="G1847" s="6" t="n"/>
      <c r="H1847" s="6" t="n"/>
      <c r="I1847" s="6" t="n"/>
    </row>
    <row r="1848" ht="15.75" customHeight="1" s="120">
      <c r="A1848" s="6" t="n">
        <v>2011</v>
      </c>
      <c r="B1848" s="6" t="inlineStr">
        <is>
          <t>OH</t>
        </is>
      </c>
      <c r="C1848" s="6" t="inlineStr">
        <is>
          <t>CO2</t>
        </is>
      </c>
      <c r="D1848" s="6" t="inlineStr">
        <is>
          <t>Iron and steel</t>
        </is>
      </c>
      <c r="E1848" s="6" t="n">
        <v>0.156166651533678</v>
      </c>
      <c r="F1848" s="6" t="n"/>
      <c r="G1848" s="6" t="n"/>
      <c r="H1848" s="6" t="n"/>
      <c r="I1848" s="6" t="n"/>
    </row>
    <row r="1849" ht="15.75" customHeight="1" s="120">
      <c r="A1849" s="6" t="n">
        <v>2011</v>
      </c>
      <c r="B1849" s="6" t="inlineStr">
        <is>
          <t>OK</t>
        </is>
      </c>
      <c r="C1849" s="6" t="inlineStr">
        <is>
          <t>CO2</t>
        </is>
      </c>
      <c r="D1849" s="6" t="inlineStr">
        <is>
          <t>Iron and steel</t>
        </is>
      </c>
      <c r="E1849" s="6" t="n">
        <v>0.000395381269687635</v>
      </c>
      <c r="F1849" s="6" t="n"/>
      <c r="G1849" s="6" t="n"/>
      <c r="H1849" s="6" t="n"/>
      <c r="I1849" s="6" t="n"/>
    </row>
    <row r="1850" ht="15.75" customHeight="1" s="120">
      <c r="A1850" s="6" t="n">
        <v>2011</v>
      </c>
      <c r="B1850" s="6" t="inlineStr">
        <is>
          <t>OR</t>
        </is>
      </c>
      <c r="C1850" s="6" t="inlineStr">
        <is>
          <t>CO2</t>
        </is>
      </c>
      <c r="D1850" s="6" t="inlineStr">
        <is>
          <t>Iron and steel</t>
        </is>
      </c>
      <c r="E1850" s="6" t="n">
        <v>0.00254530121808735</v>
      </c>
      <c r="F1850" s="6" t="n"/>
      <c r="G1850" s="6" t="n"/>
      <c r="H1850" s="6" t="n"/>
      <c r="I1850" s="6" t="n"/>
    </row>
    <row r="1851" ht="15.75" customHeight="1" s="120">
      <c r="A1851" s="6" t="n">
        <v>2011</v>
      </c>
      <c r="B1851" s="6" t="inlineStr">
        <is>
          <t>PA</t>
        </is>
      </c>
      <c r="C1851" s="6" t="inlineStr">
        <is>
          <t>CO2</t>
        </is>
      </c>
      <c r="D1851" s="6" t="inlineStr">
        <is>
          <t>Iron and steel</t>
        </is>
      </c>
      <c r="E1851" s="6" t="n">
        <v>0.0737301697799596</v>
      </c>
      <c r="F1851" s="6" t="n"/>
      <c r="G1851" s="6" t="n"/>
      <c r="H1851" s="6" t="n"/>
      <c r="I1851" s="6" t="n"/>
    </row>
    <row r="1852" ht="15.75" customHeight="1" s="120">
      <c r="A1852" s="6" t="n">
        <v>2011</v>
      </c>
      <c r="B1852" s="6" t="inlineStr">
        <is>
          <t>SC</t>
        </is>
      </c>
      <c r="C1852" s="6" t="inlineStr">
        <is>
          <t>CO2</t>
        </is>
      </c>
      <c r="D1852" s="6" t="inlineStr">
        <is>
          <t>Iron and steel</t>
        </is>
      </c>
      <c r="E1852" s="6" t="n">
        <v>0.00929782535298713</v>
      </c>
      <c r="F1852" s="6" t="n"/>
      <c r="G1852" s="6" t="n"/>
      <c r="H1852" s="6" t="n"/>
      <c r="I1852" s="6" t="n"/>
    </row>
    <row r="1853" ht="15.75" customHeight="1" s="120">
      <c r="A1853" s="6" t="n">
        <v>2011</v>
      </c>
      <c r="B1853" s="6" t="inlineStr">
        <is>
          <t>TN</t>
        </is>
      </c>
      <c r="C1853" s="6" t="inlineStr">
        <is>
          <t>CO2</t>
        </is>
      </c>
      <c r="D1853" s="6" t="inlineStr">
        <is>
          <t>Iron and steel</t>
        </is>
      </c>
      <c r="E1853" s="6" t="n">
        <v>0.00385489821413035</v>
      </c>
      <c r="F1853" s="6" t="n"/>
      <c r="G1853" s="6" t="n"/>
      <c r="H1853" s="6" t="n"/>
      <c r="I1853" s="6" t="n"/>
    </row>
    <row r="1854" ht="15.75" customHeight="1" s="120">
      <c r="A1854" s="6" t="n">
        <v>2011</v>
      </c>
      <c r="B1854" s="6" t="inlineStr">
        <is>
          <t>TX</t>
        </is>
      </c>
      <c r="C1854" s="6" t="inlineStr">
        <is>
          <t>CO2</t>
        </is>
      </c>
      <c r="D1854" s="6" t="inlineStr">
        <is>
          <t>Iron and steel</t>
        </is>
      </c>
      <c r="E1854" s="6" t="n">
        <v>0.0118457594644117</v>
      </c>
      <c r="F1854" s="6" t="n"/>
      <c r="G1854" s="6" t="n"/>
      <c r="H1854" s="6" t="n"/>
      <c r="I1854" s="6" t="n"/>
    </row>
    <row r="1855" ht="15.75" customHeight="1" s="120">
      <c r="A1855" s="6" t="n">
        <v>2011</v>
      </c>
      <c r="B1855" s="6" t="inlineStr">
        <is>
          <t>UT</t>
        </is>
      </c>
      <c r="C1855" s="6" t="inlineStr">
        <is>
          <t>CO2</t>
        </is>
      </c>
      <c r="D1855" s="6" t="inlineStr">
        <is>
          <t>Iron and steel</t>
        </is>
      </c>
      <c r="E1855" s="6" t="n">
        <v>0.00203965197770324</v>
      </c>
      <c r="F1855" s="6" t="n"/>
      <c r="G1855" s="6" t="n"/>
      <c r="H1855" s="6" t="n"/>
      <c r="I1855" s="6" t="n"/>
    </row>
    <row r="1856" ht="15.75" customHeight="1" s="120">
      <c r="A1856" s="6" t="n">
        <v>2011</v>
      </c>
      <c r="B1856" s="6" t="inlineStr">
        <is>
          <t>VA</t>
        </is>
      </c>
      <c r="C1856" s="6" t="inlineStr">
        <is>
          <t>CO2</t>
        </is>
      </c>
      <c r="D1856" s="6" t="inlineStr">
        <is>
          <t>Iron and steel</t>
        </is>
      </c>
      <c r="E1856" s="6" t="n">
        <v>0.00185733794716151</v>
      </c>
      <c r="F1856" s="6" t="n"/>
      <c r="G1856" s="6" t="n"/>
      <c r="H1856" s="6" t="n"/>
      <c r="I1856" s="6" t="n"/>
    </row>
    <row r="1857" ht="15.75" customHeight="1" s="120">
      <c r="A1857" s="6" t="n">
        <v>2011</v>
      </c>
      <c r="B1857" s="6" t="inlineStr">
        <is>
          <t>WA</t>
        </is>
      </c>
      <c r="C1857" s="6" t="inlineStr">
        <is>
          <t>CO2</t>
        </is>
      </c>
      <c r="D1857" s="6" t="inlineStr">
        <is>
          <t>Iron and steel</t>
        </is>
      </c>
      <c r="E1857" s="6" t="n">
        <v>0.00154831189011933</v>
      </c>
      <c r="F1857" s="6" t="n"/>
      <c r="G1857" s="6" t="n"/>
      <c r="H1857" s="6" t="n"/>
      <c r="I1857" s="6" t="n"/>
    </row>
    <row r="1858" ht="15.75" customHeight="1" s="120">
      <c r="A1858" s="6" t="n">
        <v>2011</v>
      </c>
      <c r="B1858" s="6" t="inlineStr">
        <is>
          <t>WI</t>
        </is>
      </c>
      <c r="C1858" s="6" t="inlineStr">
        <is>
          <t>CO2</t>
        </is>
      </c>
      <c r="D1858" s="6" t="inlineStr">
        <is>
          <t>Iron and steel</t>
        </is>
      </c>
      <c r="E1858" s="6" t="n">
        <v>0.00719094583301735</v>
      </c>
      <c r="F1858" s="6" t="n"/>
      <c r="G1858" s="6" t="n"/>
      <c r="H1858" s="6" t="n"/>
      <c r="I1858" s="6" t="n"/>
    </row>
    <row r="1859" ht="15.75" customHeight="1" s="120">
      <c r="A1859" s="6" t="n">
        <v>2011</v>
      </c>
      <c r="B1859" s="6" t="inlineStr">
        <is>
          <t>WV</t>
        </is>
      </c>
      <c r="C1859" s="6" t="inlineStr">
        <is>
          <t>CO2</t>
        </is>
      </c>
      <c r="D1859" s="6" t="inlineStr">
        <is>
          <t>Iron and steel</t>
        </is>
      </c>
      <c r="E1859" s="6" t="n">
        <v>0.0157243168304047</v>
      </c>
      <c r="F1859" s="6" t="n"/>
      <c r="G1859" s="6" t="n"/>
      <c r="H1859" s="6" t="n"/>
      <c r="I1859" s="6" t="n"/>
    </row>
    <row r="1860" ht="15.75" customHeight="1" s="120">
      <c r="A1860" s="6" t="n">
        <v>2011</v>
      </c>
      <c r="B1860" s="6" t="inlineStr">
        <is>
          <t>AL</t>
        </is>
      </c>
      <c r="C1860" s="6" t="inlineStr">
        <is>
          <t>F-gases</t>
        </is>
      </c>
      <c r="D1860" s="6" t="inlineStr">
        <is>
          <t>Chemicals</t>
        </is>
      </c>
      <c r="E1860" s="6" t="n">
        <v>0.0180661449955987</v>
      </c>
      <c r="F1860" s="6" t="n"/>
      <c r="G1860" s="6" t="n"/>
      <c r="H1860" s="6" t="n"/>
      <c r="I1860" s="6" t="n"/>
    </row>
    <row r="1861" ht="15.75" customHeight="1" s="120">
      <c r="A1861" s="6" t="n">
        <v>2011</v>
      </c>
      <c r="B1861" s="6" t="inlineStr">
        <is>
          <t>AR</t>
        </is>
      </c>
      <c r="C1861" s="6" t="inlineStr">
        <is>
          <t>F-gases</t>
        </is>
      </c>
      <c r="D1861" s="6" t="inlineStr">
        <is>
          <t>Chemicals</t>
        </is>
      </c>
      <c r="E1861" s="6" t="n">
        <v>0.00360682433429422</v>
      </c>
      <c r="F1861" s="6" t="n"/>
      <c r="G1861" s="6" t="n"/>
      <c r="H1861" s="6" t="n"/>
      <c r="I1861" s="6" t="n"/>
    </row>
    <row r="1862" ht="15.75" customHeight="1" s="120">
      <c r="A1862" s="6" t="n">
        <v>2011</v>
      </c>
      <c r="B1862" s="6" t="inlineStr">
        <is>
          <t>IL</t>
        </is>
      </c>
      <c r="C1862" s="6" t="inlineStr">
        <is>
          <t>F-gases</t>
        </is>
      </c>
      <c r="D1862" s="6" t="inlineStr">
        <is>
          <t>Chemicals</t>
        </is>
      </c>
      <c r="E1862" s="6" t="n">
        <v>0.078756634575556</v>
      </c>
      <c r="F1862" s="6" t="n"/>
      <c r="G1862" s="6" t="n"/>
      <c r="H1862" s="6" t="n"/>
      <c r="I1862" s="6" t="n"/>
    </row>
    <row r="1863" ht="15.75" customHeight="1" s="120">
      <c r="A1863" s="6" t="n">
        <v>2011</v>
      </c>
      <c r="B1863" s="6" t="inlineStr">
        <is>
          <t>KY</t>
        </is>
      </c>
      <c r="C1863" s="6" t="inlineStr">
        <is>
          <t>F-gases</t>
        </is>
      </c>
      <c r="D1863" s="6" t="inlineStr">
        <is>
          <t>Chemicals</t>
        </is>
      </c>
      <c r="E1863" s="6" t="n">
        <v>0.5161515401604601</v>
      </c>
      <c r="F1863" s="6" t="n"/>
      <c r="G1863" s="6" t="n"/>
      <c r="H1863" s="6" t="n"/>
      <c r="I1863" s="6" t="n"/>
    </row>
    <row r="1864" ht="15.75" customHeight="1" s="120">
      <c r="A1864" s="6" t="n">
        <v>2011</v>
      </c>
      <c r="B1864" s="6" t="inlineStr">
        <is>
          <t>LA</t>
        </is>
      </c>
      <c r="C1864" s="6" t="inlineStr">
        <is>
          <t>F-gases</t>
        </is>
      </c>
      <c r="D1864" s="6" t="inlineStr">
        <is>
          <t>Chemicals</t>
        </is>
      </c>
      <c r="E1864" s="6" t="n">
        <v>0.221742064946069</v>
      </c>
      <c r="F1864" s="6" t="n"/>
      <c r="G1864" s="6" t="n"/>
      <c r="H1864" s="6" t="n"/>
      <c r="I1864" s="6" t="n"/>
    </row>
    <row r="1865" ht="15.75" customHeight="1" s="120">
      <c r="A1865" s="6" t="n">
        <v>2011</v>
      </c>
      <c r="B1865" s="6" t="inlineStr">
        <is>
          <t>MI</t>
        </is>
      </c>
      <c r="C1865" s="6" t="inlineStr">
        <is>
          <t>F-gases</t>
        </is>
      </c>
      <c r="D1865" s="6" t="inlineStr">
        <is>
          <t>Chemicals</t>
        </is>
      </c>
      <c r="E1865" s="6" t="n">
        <v>0.00553268009984206</v>
      </c>
      <c r="F1865" s="6" t="n"/>
      <c r="G1865" s="6" t="n"/>
      <c r="H1865" s="6" t="n"/>
      <c r="I1865" s="6" t="n"/>
    </row>
    <row r="1866" ht="15.75" customHeight="1" s="120">
      <c r="A1866" s="6" t="n">
        <v>2011</v>
      </c>
      <c r="B1866" s="6" t="inlineStr">
        <is>
          <t>MN</t>
        </is>
      </c>
      <c r="C1866" s="6" t="inlineStr">
        <is>
          <t>F-gases</t>
        </is>
      </c>
      <c r="D1866" s="6" t="inlineStr">
        <is>
          <t>Chemicals</t>
        </is>
      </c>
      <c r="E1866" s="6" t="n">
        <v>0.0011685119766331</v>
      </c>
      <c r="F1866" s="6" t="n"/>
      <c r="G1866" s="6" t="n"/>
      <c r="H1866" s="6" t="n"/>
      <c r="I1866" s="6" t="n"/>
    </row>
    <row r="1867" ht="15.75" customHeight="1" s="120">
      <c r="A1867" s="6" t="n">
        <v>2011</v>
      </c>
      <c r="B1867" s="6" t="inlineStr">
        <is>
          <t>NC</t>
        </is>
      </c>
      <c r="C1867" s="6" t="inlineStr">
        <is>
          <t>F-gases</t>
        </is>
      </c>
      <c r="D1867" s="6" t="inlineStr">
        <is>
          <t>Chemicals</t>
        </is>
      </c>
      <c r="E1867" s="6" t="n">
        <v>0.0532387892983393</v>
      </c>
      <c r="F1867" s="6" t="n"/>
      <c r="G1867" s="6" t="n"/>
      <c r="H1867" s="6" t="n"/>
      <c r="I1867" s="6" t="n"/>
    </row>
    <row r="1868" ht="15.75" customHeight="1" s="120">
      <c r="A1868" s="6" t="n">
        <v>2011</v>
      </c>
      <c r="B1868" s="6" t="inlineStr">
        <is>
          <t>NJ</t>
        </is>
      </c>
      <c r="C1868" s="6" t="inlineStr">
        <is>
          <t>F-gases</t>
        </is>
      </c>
      <c r="D1868" s="6" t="inlineStr">
        <is>
          <t>Chemicals</t>
        </is>
      </c>
      <c r="E1868" s="6" t="n">
        <v>0.0468777986564296</v>
      </c>
      <c r="F1868" s="6" t="n"/>
      <c r="G1868" s="6" t="n"/>
      <c r="H1868" s="6" t="n"/>
      <c r="I1868" s="6" t="n"/>
    </row>
    <row r="1869" ht="15.75" customHeight="1" s="120">
      <c r="A1869" s="6" t="n">
        <v>2011</v>
      </c>
      <c r="B1869" s="6" t="inlineStr">
        <is>
          <t>NY</t>
        </is>
      </c>
      <c r="C1869" s="6" t="inlineStr">
        <is>
          <t>F-gases</t>
        </is>
      </c>
      <c r="D1869" s="6" t="inlineStr">
        <is>
          <t>Chemicals</t>
        </is>
      </c>
      <c r="E1869" s="6" t="n">
        <v>0.000487926523813991</v>
      </c>
      <c r="F1869" s="6" t="n"/>
      <c r="G1869" s="6" t="n"/>
      <c r="H1869" s="6" t="n"/>
      <c r="I1869" s="6" t="n"/>
    </row>
    <row r="1870" ht="15.75" customHeight="1" s="120">
      <c r="A1870" s="6" t="n">
        <v>2011</v>
      </c>
      <c r="B1870" s="6" t="inlineStr">
        <is>
          <t>PA</t>
        </is>
      </c>
      <c r="C1870" s="6" t="inlineStr">
        <is>
          <t>F-gases</t>
        </is>
      </c>
      <c r="D1870" s="6" t="inlineStr">
        <is>
          <t>Chemicals</t>
        </is>
      </c>
      <c r="E1870" s="6" t="n">
        <v>0.0255979313574455</v>
      </c>
      <c r="F1870" s="6" t="n"/>
      <c r="G1870" s="6" t="n"/>
      <c r="H1870" s="6" t="n"/>
      <c r="I1870" s="6" t="n"/>
    </row>
    <row r="1871" ht="15.75" customHeight="1" s="120">
      <c r="A1871" s="6" t="n">
        <v>2011</v>
      </c>
      <c r="B1871" s="6" t="inlineStr">
        <is>
          <t>TX</t>
        </is>
      </c>
      <c r="C1871" s="6" t="inlineStr">
        <is>
          <t>F-gases</t>
        </is>
      </c>
      <c r="D1871" s="6" t="inlineStr">
        <is>
          <t>Chemicals</t>
        </is>
      </c>
      <c r="E1871" s="6" t="n">
        <v>0.00124669985263099</v>
      </c>
      <c r="F1871" s="6" t="n"/>
      <c r="G1871" s="6" t="n"/>
      <c r="H1871" s="6" t="n"/>
      <c r="I1871" s="6" t="n"/>
    </row>
    <row r="1872" ht="15.75" customHeight="1" s="120">
      <c r="A1872" s="6" t="n">
        <v>2011</v>
      </c>
      <c r="B1872" s="6" t="inlineStr">
        <is>
          <t>WV</t>
        </is>
      </c>
      <c r="C1872" s="6" t="inlineStr">
        <is>
          <t>F-gases</t>
        </is>
      </c>
      <c r="D1872" s="6" t="inlineStr">
        <is>
          <t>Chemicals</t>
        </is>
      </c>
      <c r="E1872" s="6" t="n">
        <v>0.0275264532228855</v>
      </c>
      <c r="F1872" s="6" t="n"/>
      <c r="G1872" s="6" t="n"/>
      <c r="H1872" s="6" t="n"/>
      <c r="I1872" s="6" t="n"/>
    </row>
    <row r="1873" ht="15.75" customHeight="1" s="120">
      <c r="A1873" s="6" t="n">
        <v>2011</v>
      </c>
      <c r="B1873" s="6" t="inlineStr">
        <is>
          <t>AL</t>
        </is>
      </c>
      <c r="C1873" s="6" t="inlineStr">
        <is>
          <t>N2O</t>
        </is>
      </c>
      <c r="D1873" s="6" t="inlineStr">
        <is>
          <t>Cement and other carbonates</t>
        </is>
      </c>
      <c r="E1873" s="6" t="n">
        <v>0.0856074382862845</v>
      </c>
      <c r="F1873" s="6" t="n"/>
      <c r="G1873" s="6" t="n"/>
      <c r="H1873" s="6" t="n"/>
      <c r="I1873" s="6" t="n"/>
    </row>
    <row r="1874" ht="15.75" customHeight="1" s="120">
      <c r="A1874" s="6" t="n">
        <v>2011</v>
      </c>
      <c r="B1874" s="6" t="inlineStr">
        <is>
          <t>AR</t>
        </is>
      </c>
      <c r="C1874" s="6" t="inlineStr">
        <is>
          <t>N2O</t>
        </is>
      </c>
      <c r="D1874" s="6" t="inlineStr">
        <is>
          <t>Cement and other carbonates</t>
        </is>
      </c>
      <c r="E1874" s="6" t="n">
        <v>0.01084594652566</v>
      </c>
      <c r="F1874" s="6" t="n"/>
      <c r="G1874" s="6" t="n"/>
      <c r="H1874" s="6" t="n"/>
      <c r="I1874" s="6" t="n"/>
    </row>
    <row r="1875" ht="15.75" customHeight="1" s="120">
      <c r="A1875" s="6" t="n">
        <v>2011</v>
      </c>
      <c r="B1875" s="6" t="inlineStr">
        <is>
          <t>AZ</t>
        </is>
      </c>
      <c r="C1875" s="6" t="inlineStr">
        <is>
          <t>N2O</t>
        </is>
      </c>
      <c r="D1875" s="6" t="inlineStr">
        <is>
          <t>Cement and other carbonates</t>
        </is>
      </c>
      <c r="E1875" s="6" t="n">
        <v>0.0204049277714051</v>
      </c>
      <c r="F1875" s="6" t="n"/>
      <c r="G1875" s="6" t="n"/>
      <c r="H1875" s="6" t="n"/>
      <c r="I1875" s="6" t="n"/>
    </row>
    <row r="1876" ht="15.75" customHeight="1" s="120">
      <c r="A1876" s="6" t="n">
        <v>2011</v>
      </c>
      <c r="B1876" s="6" t="inlineStr">
        <is>
          <t>CA</t>
        </is>
      </c>
      <c r="C1876" s="6" t="inlineStr">
        <is>
          <t>N2O</t>
        </is>
      </c>
      <c r="D1876" s="6" t="inlineStr">
        <is>
          <t>Cement and other carbonates</t>
        </is>
      </c>
      <c r="E1876" s="6" t="n">
        <v>0.0602019975939344</v>
      </c>
      <c r="F1876" s="6" t="n"/>
      <c r="G1876" s="6" t="n"/>
      <c r="H1876" s="6" t="n"/>
      <c r="I1876" s="6" t="n"/>
    </row>
    <row r="1877" ht="15.75" customHeight="1" s="120">
      <c r="A1877" s="6" t="n">
        <v>2011</v>
      </c>
      <c r="B1877" s="6" t="inlineStr">
        <is>
          <t>CO</t>
        </is>
      </c>
      <c r="C1877" s="6" t="inlineStr">
        <is>
          <t>N2O</t>
        </is>
      </c>
      <c r="D1877" s="6" t="inlineStr">
        <is>
          <t>Cement and other carbonates</t>
        </is>
      </c>
      <c r="E1877" s="6" t="n">
        <v>0.022803532626435</v>
      </c>
      <c r="F1877" s="6" t="n"/>
      <c r="G1877" s="6" t="n"/>
      <c r="H1877" s="6" t="n"/>
      <c r="I1877" s="6" t="n"/>
    </row>
    <row r="1878" ht="15.75" customHeight="1" s="120">
      <c r="A1878" s="6" t="n">
        <v>2011</v>
      </c>
      <c r="B1878" s="6" t="inlineStr">
        <is>
          <t>FL</t>
        </is>
      </c>
      <c r="C1878" s="6" t="inlineStr">
        <is>
          <t>N2O</t>
        </is>
      </c>
      <c r="D1878" s="6" t="inlineStr">
        <is>
          <t>Cement and other carbonates</t>
        </is>
      </c>
      <c r="E1878" s="6" t="n">
        <v>0.0273321582780777</v>
      </c>
      <c r="F1878" s="6" t="n"/>
      <c r="G1878" s="6" t="n"/>
      <c r="H1878" s="6" t="n"/>
      <c r="I1878" s="6" t="n"/>
    </row>
    <row r="1879" ht="15.75" customHeight="1" s="120">
      <c r="A1879" s="6" t="n">
        <v>2011</v>
      </c>
      <c r="B1879" s="6" t="inlineStr">
        <is>
          <t>GA</t>
        </is>
      </c>
      <c r="C1879" s="6" t="inlineStr">
        <is>
          <t>N2O</t>
        </is>
      </c>
      <c r="D1879" s="6" t="inlineStr">
        <is>
          <t>Cement and other carbonates</t>
        </is>
      </c>
      <c r="E1879" s="6" t="n">
        <v>0.00689179233229816</v>
      </c>
      <c r="F1879" s="6" t="n"/>
      <c r="G1879" s="6" t="n"/>
      <c r="H1879" s="6" t="n"/>
      <c r="I1879" s="6" t="n"/>
    </row>
    <row r="1880" ht="15.75" customHeight="1" s="120">
      <c r="A1880" s="6" t="n">
        <v>2011</v>
      </c>
      <c r="B1880" s="6" t="inlineStr">
        <is>
          <t>IA</t>
        </is>
      </c>
      <c r="C1880" s="6" t="inlineStr">
        <is>
          <t>N2O</t>
        </is>
      </c>
      <c r="D1880" s="6" t="inlineStr">
        <is>
          <t>Cement and other carbonates</t>
        </is>
      </c>
      <c r="E1880" s="6" t="n">
        <v>0.0106072051404004</v>
      </c>
      <c r="F1880" s="6" t="n"/>
      <c r="G1880" s="6" t="n"/>
      <c r="H1880" s="6" t="n"/>
      <c r="I1880" s="6" t="n"/>
    </row>
    <row r="1881" ht="15.75" customHeight="1" s="120">
      <c r="A1881" s="6" t="n">
        <v>2011</v>
      </c>
      <c r="B1881" s="6" t="inlineStr">
        <is>
          <t>IL</t>
        </is>
      </c>
      <c r="C1881" s="6" t="inlineStr">
        <is>
          <t>N2O</t>
        </is>
      </c>
      <c r="D1881" s="6" t="inlineStr">
        <is>
          <t>Cement and other carbonates</t>
        </is>
      </c>
      <c r="E1881" s="6" t="n">
        <v>0.018136884611439</v>
      </c>
      <c r="F1881" s="6" t="n"/>
      <c r="G1881" s="6" t="n"/>
      <c r="H1881" s="6" t="n"/>
      <c r="I1881" s="6" t="n"/>
    </row>
    <row r="1882" ht="15.75" customHeight="1" s="120">
      <c r="A1882" s="6" t="n">
        <v>2011</v>
      </c>
      <c r="B1882" s="6" t="inlineStr">
        <is>
          <t>IN</t>
        </is>
      </c>
      <c r="C1882" s="6" t="inlineStr">
        <is>
          <t>N2O</t>
        </is>
      </c>
      <c r="D1882" s="6" t="inlineStr">
        <is>
          <t>Cement and other carbonates</t>
        </is>
      </c>
      <c r="E1882" s="6" t="n">
        <v>0.0562497085676449</v>
      </c>
      <c r="F1882" s="6" t="n"/>
      <c r="G1882" s="6" t="n"/>
      <c r="H1882" s="6" t="n"/>
      <c r="I1882" s="6" t="n"/>
    </row>
    <row r="1883" ht="15.75" customHeight="1" s="120">
      <c r="A1883" s="6" t="n">
        <v>2011</v>
      </c>
      <c r="B1883" s="6" t="inlineStr">
        <is>
          <t>KS</t>
        </is>
      </c>
      <c r="C1883" s="6" t="inlineStr">
        <is>
          <t>N2O</t>
        </is>
      </c>
      <c r="D1883" s="6" t="inlineStr">
        <is>
          <t>Cement and other carbonates</t>
        </is>
      </c>
      <c r="E1883" s="6" t="n">
        <v>0.0141025282339665</v>
      </c>
      <c r="F1883" s="6" t="n"/>
      <c r="G1883" s="6" t="n"/>
      <c r="H1883" s="6" t="n"/>
      <c r="I1883" s="6" t="n"/>
    </row>
    <row r="1884" ht="15.75" customHeight="1" s="120">
      <c r="A1884" s="6" t="n">
        <v>2011</v>
      </c>
      <c r="B1884" s="6" t="inlineStr">
        <is>
          <t>KY</t>
        </is>
      </c>
      <c r="C1884" s="6" t="inlineStr">
        <is>
          <t>N2O</t>
        </is>
      </c>
      <c r="D1884" s="6" t="inlineStr">
        <is>
          <t>Cement and other carbonates</t>
        </is>
      </c>
      <c r="E1884" s="6" t="n">
        <v>0.0496246351266914</v>
      </c>
      <c r="F1884" s="6" t="n"/>
      <c r="G1884" s="6" t="n"/>
      <c r="H1884" s="6" t="n"/>
      <c r="I1884" s="6" t="n"/>
    </row>
    <row r="1885" ht="15.75" customHeight="1" s="120">
      <c r="A1885" s="6" t="n">
        <v>2011</v>
      </c>
      <c r="B1885" s="6" t="inlineStr">
        <is>
          <t>MA</t>
        </is>
      </c>
      <c r="C1885" s="6" t="inlineStr">
        <is>
          <t>N2O</t>
        </is>
      </c>
      <c r="D1885" s="6" t="inlineStr">
        <is>
          <t>Cement and other carbonates</t>
        </is>
      </c>
      <c r="E1885" s="6" t="n">
        <v>0.000690111816765987</v>
      </c>
      <c r="F1885" s="6" t="n"/>
      <c r="G1885" s="6" t="n"/>
      <c r="H1885" s="6" t="n"/>
      <c r="I1885" s="6" t="n"/>
    </row>
    <row r="1886" ht="15.75" customHeight="1" s="120">
      <c r="A1886" s="6" t="n">
        <v>2011</v>
      </c>
      <c r="B1886" s="6" t="inlineStr">
        <is>
          <t>MD</t>
        </is>
      </c>
      <c r="C1886" s="6" t="inlineStr">
        <is>
          <t>N2O</t>
        </is>
      </c>
      <c r="D1886" s="6" t="inlineStr">
        <is>
          <t>Cement and other carbonates</t>
        </is>
      </c>
      <c r="E1886" s="6" t="n">
        <v>0.0219959152841115</v>
      </c>
      <c r="F1886" s="6" t="n"/>
      <c r="G1886" s="6" t="n"/>
      <c r="H1886" s="6" t="n"/>
      <c r="I1886" s="6" t="n"/>
    </row>
    <row r="1887" ht="15.75" customHeight="1" s="120">
      <c r="A1887" s="6" t="n">
        <v>2011</v>
      </c>
      <c r="B1887" s="6" t="inlineStr">
        <is>
          <t>ME</t>
        </is>
      </c>
      <c r="C1887" s="6" t="inlineStr">
        <is>
          <t>N2O</t>
        </is>
      </c>
      <c r="D1887" s="6" t="inlineStr">
        <is>
          <t>Cement and other carbonates</t>
        </is>
      </c>
      <c r="E1887" s="6" t="n">
        <v>0.00355314327280866</v>
      </c>
      <c r="F1887" s="6" t="n"/>
      <c r="G1887" s="6" t="n"/>
      <c r="H1887" s="6" t="n"/>
      <c r="I1887" s="6" t="n"/>
    </row>
    <row r="1888" ht="15.75" customHeight="1" s="120">
      <c r="A1888" s="6" t="n">
        <v>2011</v>
      </c>
      <c r="B1888" s="6" t="inlineStr">
        <is>
          <t>MI</t>
        </is>
      </c>
      <c r="C1888" s="6" t="inlineStr">
        <is>
          <t>N2O</t>
        </is>
      </c>
      <c r="D1888" s="6" t="inlineStr">
        <is>
          <t>Cement and other carbonates</t>
        </is>
      </c>
      <c r="E1888" s="6" t="n">
        <v>0.0446614255471934</v>
      </c>
      <c r="F1888" s="6" t="n"/>
      <c r="G1888" s="6" t="n"/>
      <c r="H1888" s="6" t="n"/>
      <c r="I1888" s="6" t="n"/>
    </row>
    <row r="1889" ht="15.75" customHeight="1" s="120">
      <c r="A1889" s="6" t="n">
        <v>2011</v>
      </c>
      <c r="B1889" s="6" t="inlineStr">
        <is>
          <t>MO</t>
        </is>
      </c>
      <c r="C1889" s="6" t="inlineStr">
        <is>
          <t>N2O</t>
        </is>
      </c>
      <c r="D1889" s="6" t="inlineStr">
        <is>
          <t>Cement and other carbonates</t>
        </is>
      </c>
      <c r="E1889" s="6" t="n">
        <v>0.09239664642960389</v>
      </c>
      <c r="F1889" s="6" t="n"/>
      <c r="G1889" s="6" t="n"/>
      <c r="H1889" s="6" t="n"/>
      <c r="I1889" s="6" t="n"/>
    </row>
    <row r="1890" ht="15.75" customHeight="1" s="120">
      <c r="A1890" s="6" t="n">
        <v>2011</v>
      </c>
      <c r="B1890" s="6" t="inlineStr">
        <is>
          <t>MT</t>
        </is>
      </c>
      <c r="C1890" s="6" t="inlineStr">
        <is>
          <t>N2O</t>
        </is>
      </c>
      <c r="D1890" s="6" t="inlineStr">
        <is>
          <t>Cement and other carbonates</t>
        </is>
      </c>
      <c r="E1890" s="6" t="n">
        <v>0.0102416323942217</v>
      </c>
      <c r="F1890" s="6" t="n"/>
      <c r="G1890" s="6" t="n"/>
      <c r="H1890" s="6" t="n"/>
      <c r="I1890" s="6" t="n"/>
    </row>
    <row r="1891" ht="15.75" customHeight="1" s="120">
      <c r="A1891" s="6" t="n">
        <v>2011</v>
      </c>
      <c r="B1891" s="6" t="inlineStr">
        <is>
          <t>NC</t>
        </is>
      </c>
      <c r="C1891" s="6" t="inlineStr">
        <is>
          <t>N2O</t>
        </is>
      </c>
      <c r="D1891" s="6" t="inlineStr">
        <is>
          <t>Cement and other carbonates</t>
        </is>
      </c>
      <c r="E1891" s="6" t="n">
        <v>0.000210763879174477</v>
      </c>
      <c r="F1891" s="6" t="n"/>
      <c r="G1891" s="6" t="n"/>
      <c r="H1891" s="6" t="n"/>
      <c r="I1891" s="6" t="n"/>
    </row>
    <row r="1892" ht="15.75" customHeight="1" s="120">
      <c r="A1892" s="6" t="n">
        <v>2011</v>
      </c>
      <c r="B1892" s="6" t="inlineStr">
        <is>
          <t>NE</t>
        </is>
      </c>
      <c r="C1892" s="6" t="inlineStr">
        <is>
          <t>N2O</t>
        </is>
      </c>
      <c r="D1892" s="6" t="inlineStr">
        <is>
          <t>Cement and other carbonates</t>
        </is>
      </c>
      <c r="E1892" s="6" t="n">
        <v>0.00884089192289399</v>
      </c>
      <c r="F1892" s="6" t="n"/>
      <c r="G1892" s="6" t="n"/>
      <c r="H1892" s="6" t="n"/>
      <c r="I1892" s="6" t="n"/>
    </row>
    <row r="1893" ht="15.75" customHeight="1" s="120">
      <c r="A1893" s="6" t="n">
        <v>2011</v>
      </c>
      <c r="B1893" s="6" t="inlineStr">
        <is>
          <t>NH</t>
        </is>
      </c>
      <c r="C1893" s="6" t="inlineStr">
        <is>
          <t>N2O</t>
        </is>
      </c>
      <c r="D1893" s="6" t="inlineStr">
        <is>
          <t>Cement and other carbonates</t>
        </is>
      </c>
      <c r="E1893" s="6" t="n">
        <v>0.000229415549897882</v>
      </c>
      <c r="F1893" s="6" t="n"/>
      <c r="G1893" s="6" t="n"/>
      <c r="H1893" s="6" t="n"/>
      <c r="I1893" s="6" t="n"/>
    </row>
    <row r="1894" ht="15.75" customHeight="1" s="120">
      <c r="A1894" s="6" t="n">
        <v>2011</v>
      </c>
      <c r="B1894" s="6" t="inlineStr">
        <is>
          <t>NJ</t>
        </is>
      </c>
      <c r="C1894" s="6" t="inlineStr">
        <is>
          <t>N2O</t>
        </is>
      </c>
      <c r="D1894" s="6" t="inlineStr">
        <is>
          <t>Cement and other carbonates</t>
        </is>
      </c>
      <c r="E1894" s="6" t="n">
        <v>0.000126831360919154</v>
      </c>
      <c r="F1894" s="6" t="n"/>
      <c r="G1894" s="6" t="n"/>
      <c r="H1894" s="6" t="n"/>
      <c r="I1894" s="6" t="n"/>
    </row>
    <row r="1895" ht="15.75" customHeight="1" s="120">
      <c r="A1895" s="6" t="n">
        <v>2011</v>
      </c>
      <c r="B1895" s="6" t="inlineStr">
        <is>
          <t>NM</t>
        </is>
      </c>
      <c r="C1895" s="6" t="inlineStr">
        <is>
          <t>N2O</t>
        </is>
      </c>
      <c r="D1895" s="6" t="inlineStr">
        <is>
          <t>Cement and other carbonates</t>
        </is>
      </c>
      <c r="E1895" s="6" t="n">
        <v>0.00291898646821289</v>
      </c>
      <c r="F1895" s="6" t="n"/>
      <c r="G1895" s="6" t="n"/>
      <c r="H1895" s="6" t="n"/>
      <c r="I1895" s="6" t="n"/>
    </row>
    <row r="1896" ht="15.75" customHeight="1" s="120">
      <c r="A1896" s="6" t="n">
        <v>2011</v>
      </c>
      <c r="B1896" s="6" t="inlineStr">
        <is>
          <t>NV</t>
        </is>
      </c>
      <c r="C1896" s="6" t="inlineStr">
        <is>
          <t>N2O</t>
        </is>
      </c>
      <c r="D1896" s="6" t="inlineStr">
        <is>
          <t>Cement and other carbonates</t>
        </is>
      </c>
      <c r="E1896" s="6" t="n">
        <v>0.0249204972535414</v>
      </c>
      <c r="F1896" s="6" t="n"/>
      <c r="G1896" s="6" t="n"/>
      <c r="H1896" s="6" t="n"/>
      <c r="I1896" s="6" t="n"/>
    </row>
    <row r="1897" ht="15.75" customHeight="1" s="120">
      <c r="A1897" s="6" t="n">
        <v>2011</v>
      </c>
      <c r="B1897" s="6" t="inlineStr">
        <is>
          <t>NY</t>
        </is>
      </c>
      <c r="C1897" s="6" t="inlineStr">
        <is>
          <t>N2O</t>
        </is>
      </c>
      <c r="D1897" s="6" t="inlineStr">
        <is>
          <t>Cement and other carbonates</t>
        </is>
      </c>
      <c r="E1897" s="6" t="n">
        <v>0.0254446092008691</v>
      </c>
      <c r="F1897" s="6" t="n"/>
      <c r="G1897" s="6" t="n"/>
      <c r="H1897" s="6" t="n"/>
      <c r="I1897" s="6" t="n"/>
    </row>
    <row r="1898" ht="15.75" customHeight="1" s="120">
      <c r="A1898" s="6" t="n">
        <v>2011</v>
      </c>
      <c r="B1898" s="6" t="inlineStr">
        <is>
          <t>OH</t>
        </is>
      </c>
      <c r="C1898" s="6" t="inlineStr">
        <is>
          <t>N2O</t>
        </is>
      </c>
      <c r="D1898" s="6" t="inlineStr">
        <is>
          <t>Cement and other carbonates</t>
        </is>
      </c>
      <c r="E1898" s="6" t="n">
        <v>0.0460491098490147</v>
      </c>
      <c r="F1898" s="6" t="n"/>
      <c r="G1898" s="6" t="n"/>
      <c r="H1898" s="6" t="n"/>
      <c r="I1898" s="6" t="n"/>
    </row>
    <row r="1899" ht="15.75" customHeight="1" s="120">
      <c r="A1899" s="6" t="n">
        <v>2011</v>
      </c>
      <c r="B1899" s="6" t="inlineStr">
        <is>
          <t>OK</t>
        </is>
      </c>
      <c r="C1899" s="6" t="inlineStr">
        <is>
          <t>N2O</t>
        </is>
      </c>
      <c r="D1899" s="6" t="inlineStr">
        <is>
          <t>Cement and other carbonates</t>
        </is>
      </c>
      <c r="E1899" s="6" t="n">
        <v>0.0241501832526648</v>
      </c>
      <c r="F1899" s="6" t="n"/>
      <c r="G1899" s="6" t="n"/>
      <c r="H1899" s="6" t="n"/>
      <c r="I1899" s="6" t="n"/>
    </row>
    <row r="1900" ht="15.75" customHeight="1" s="120">
      <c r="A1900" s="6" t="n">
        <v>2011</v>
      </c>
      <c r="B1900" s="6" t="inlineStr">
        <is>
          <t>OR</t>
        </is>
      </c>
      <c r="C1900" s="6" t="inlineStr">
        <is>
          <t>N2O</t>
        </is>
      </c>
      <c r="D1900" s="6" t="inlineStr">
        <is>
          <t>Cement and other carbonates</t>
        </is>
      </c>
      <c r="E1900" s="6" t="n">
        <v>0.00601516380829812</v>
      </c>
      <c r="F1900" s="6" t="n"/>
      <c r="G1900" s="6" t="n"/>
      <c r="H1900" s="6" t="n"/>
      <c r="I1900" s="6" t="n"/>
    </row>
    <row r="1901" ht="15.75" customHeight="1" s="120">
      <c r="A1901" s="6" t="n">
        <v>2011</v>
      </c>
      <c r="B1901" s="6" t="inlineStr">
        <is>
          <t>PA</t>
        </is>
      </c>
      <c r="C1901" s="6" t="inlineStr">
        <is>
          <t>N2O</t>
        </is>
      </c>
      <c r="D1901" s="6" t="inlineStr">
        <is>
          <t>Cement and other carbonates</t>
        </is>
      </c>
      <c r="E1901" s="6" t="n">
        <v>0.0590586501785897</v>
      </c>
      <c r="F1901" s="6" t="n"/>
      <c r="G1901" s="6" t="n"/>
      <c r="H1901" s="6" t="n"/>
      <c r="I1901" s="6" t="n"/>
    </row>
    <row r="1902" ht="15.75" customHeight="1" s="120">
      <c r="A1902" s="6" t="n">
        <v>2011</v>
      </c>
      <c r="B1902" s="6" t="inlineStr">
        <is>
          <t>PR</t>
        </is>
      </c>
      <c r="C1902" s="6" t="inlineStr">
        <is>
          <t>N2O</t>
        </is>
      </c>
      <c r="D1902" s="6" t="inlineStr">
        <is>
          <t>Cement and other carbonates</t>
        </is>
      </c>
      <c r="E1902" s="6" t="n">
        <v>0.0054891866938981</v>
      </c>
      <c r="F1902" s="6" t="n"/>
      <c r="G1902" s="6" t="n"/>
      <c r="H1902" s="6" t="n"/>
      <c r="I1902" s="6" t="n"/>
    </row>
    <row r="1903" ht="15.75" customHeight="1" s="120">
      <c r="A1903" s="6" t="n">
        <v>2011</v>
      </c>
      <c r="B1903" s="6" t="inlineStr">
        <is>
          <t>SC</t>
        </is>
      </c>
      <c r="C1903" s="6" t="inlineStr">
        <is>
          <t>N2O</t>
        </is>
      </c>
      <c r="D1903" s="6" t="inlineStr">
        <is>
          <t>Cement and other carbonates</t>
        </is>
      </c>
      <c r="E1903" s="6" t="n">
        <v>0.0170289753704688</v>
      </c>
      <c r="F1903" s="6" t="n"/>
      <c r="G1903" s="6" t="n"/>
      <c r="H1903" s="6" t="n"/>
      <c r="I1903" s="6" t="n"/>
    </row>
    <row r="1904" ht="15.75" customHeight="1" s="120">
      <c r="A1904" s="6" t="n">
        <v>2011</v>
      </c>
      <c r="B1904" s="6" t="inlineStr">
        <is>
          <t>SD</t>
        </is>
      </c>
      <c r="C1904" s="6" t="inlineStr">
        <is>
          <t>N2O</t>
        </is>
      </c>
      <c r="D1904" s="6" t="inlineStr">
        <is>
          <t>Cement and other carbonates</t>
        </is>
      </c>
      <c r="E1904" s="6" t="n">
        <v>0.00926801518245997</v>
      </c>
      <c r="F1904" s="6" t="n"/>
      <c r="G1904" s="6" t="n"/>
      <c r="H1904" s="6" t="n"/>
      <c r="I1904" s="6" t="n"/>
    </row>
    <row r="1905" ht="15.75" customHeight="1" s="120">
      <c r="A1905" s="6" t="n">
        <v>2011</v>
      </c>
      <c r="B1905" s="6" t="inlineStr">
        <is>
          <t>TN</t>
        </is>
      </c>
      <c r="C1905" s="6" t="inlineStr">
        <is>
          <t>N2O</t>
        </is>
      </c>
      <c r="D1905" s="6" t="inlineStr">
        <is>
          <t>Cement and other carbonates</t>
        </is>
      </c>
      <c r="E1905" s="6" t="n">
        <v>0.0129834279905622</v>
      </c>
      <c r="F1905" s="6" t="n"/>
      <c r="G1905" s="6" t="n"/>
      <c r="H1905" s="6" t="n"/>
      <c r="I1905" s="6" t="n"/>
    </row>
    <row r="1906" ht="15.75" customHeight="1" s="120">
      <c r="A1906" s="6" t="n">
        <v>2011</v>
      </c>
      <c r="B1906" s="6" t="inlineStr">
        <is>
          <t>TX</t>
        </is>
      </c>
      <c r="C1906" s="6" t="inlineStr">
        <is>
          <t>N2O</t>
        </is>
      </c>
      <c r="D1906" s="6" t="inlineStr">
        <is>
          <t>Cement and other carbonates</t>
        </is>
      </c>
      <c r="E1906" s="6" t="n">
        <v>0.114394426880787</v>
      </c>
      <c r="F1906" s="6" t="n"/>
      <c r="G1906" s="6" t="n"/>
      <c r="H1906" s="6" t="n"/>
      <c r="I1906" s="6" t="n"/>
    </row>
    <row r="1907" ht="15.75" customHeight="1" s="120">
      <c r="A1907" s="6" t="n">
        <v>2011</v>
      </c>
      <c r="B1907" s="6" t="inlineStr">
        <is>
          <t>UT</t>
        </is>
      </c>
      <c r="C1907" s="6" t="inlineStr">
        <is>
          <t>N2O</t>
        </is>
      </c>
      <c r="D1907" s="6" t="inlineStr">
        <is>
          <t>Cement and other carbonates</t>
        </is>
      </c>
      <c r="E1907" s="6" t="n">
        <v>0.0274291469658394</v>
      </c>
      <c r="F1907" s="6" t="n"/>
      <c r="G1907" s="6" t="n"/>
      <c r="H1907" s="6" t="n"/>
      <c r="I1907" s="6" t="n"/>
    </row>
    <row r="1908" ht="15.75" customHeight="1" s="120">
      <c r="A1908" s="6" t="n">
        <v>2011</v>
      </c>
      <c r="B1908" s="6" t="inlineStr">
        <is>
          <t>VA</t>
        </is>
      </c>
      <c r="C1908" s="6" t="inlineStr">
        <is>
          <t>N2O</t>
        </is>
      </c>
      <c r="D1908" s="6" t="inlineStr">
        <is>
          <t>Cement and other carbonates</t>
        </is>
      </c>
      <c r="E1908" s="6" t="n">
        <v>0.0197297372912178</v>
      </c>
      <c r="F1908" s="6" t="n"/>
      <c r="G1908" s="6" t="n"/>
      <c r="H1908" s="6" t="n"/>
      <c r="I1908" s="6" t="n"/>
    </row>
    <row r="1909" ht="15.75" customHeight="1" s="120">
      <c r="A1909" s="6" t="n">
        <v>2011</v>
      </c>
      <c r="B1909" s="6" t="inlineStr">
        <is>
          <t>WA</t>
        </is>
      </c>
      <c r="C1909" s="6" t="inlineStr">
        <is>
          <t>N2O</t>
        </is>
      </c>
      <c r="D1909" s="6" t="inlineStr">
        <is>
          <t>Cement and other carbonates</t>
        </is>
      </c>
      <c r="E1909" s="6" t="n">
        <v>0.00330694121925971</v>
      </c>
      <c r="F1909" s="6" t="n"/>
      <c r="G1909" s="6" t="n"/>
      <c r="H1909" s="6" t="n"/>
      <c r="I1909" s="6" t="n"/>
    </row>
    <row r="1910" ht="15.75" customHeight="1" s="120">
      <c r="A1910" s="6" t="n">
        <v>2011</v>
      </c>
      <c r="B1910" s="6" t="inlineStr">
        <is>
          <t>WI</t>
        </is>
      </c>
      <c r="C1910" s="6" t="inlineStr">
        <is>
          <t>N2O</t>
        </is>
      </c>
      <c r="D1910" s="6" t="inlineStr">
        <is>
          <t>Cement and other carbonates</t>
        </is>
      </c>
      <c r="E1910" s="6" t="n">
        <v>0.0175605479860858</v>
      </c>
      <c r="F1910" s="6" t="n"/>
      <c r="G1910" s="6" t="n"/>
      <c r="H1910" s="6" t="n"/>
      <c r="I1910" s="6" t="n"/>
    </row>
    <row r="1911" ht="15.75" customHeight="1" s="120">
      <c r="A1911" s="6" t="n">
        <v>2011</v>
      </c>
      <c r="B1911" s="6" t="inlineStr">
        <is>
          <t>WV</t>
        </is>
      </c>
      <c r="C1911" s="6" t="inlineStr">
        <is>
          <t>N2O</t>
        </is>
      </c>
      <c r="D1911" s="6" t="inlineStr">
        <is>
          <t>Cement and other carbonates</t>
        </is>
      </c>
      <c r="E1911" s="6" t="n">
        <v>0.0164675600816943</v>
      </c>
      <c r="F1911" s="6" t="n"/>
      <c r="G1911" s="6" t="n"/>
      <c r="H1911" s="6" t="n"/>
      <c r="I1911" s="6" t="n"/>
    </row>
    <row r="1912" ht="15.75" customHeight="1" s="120">
      <c r="A1912" s="6" t="n">
        <v>2011</v>
      </c>
      <c r="B1912" s="6" t="inlineStr">
        <is>
          <t>WY</t>
        </is>
      </c>
      <c r="C1912" s="6" t="inlineStr">
        <is>
          <t>N2O</t>
        </is>
      </c>
      <c r="D1912" s="6" t="inlineStr">
        <is>
          <t>Cement and other carbonates</t>
        </is>
      </c>
      <c r="E1912" s="6" t="n">
        <v>0.00202930177470647</v>
      </c>
      <c r="F1912" s="6" t="n"/>
      <c r="G1912" s="6" t="n"/>
      <c r="H1912" s="6" t="n"/>
      <c r="I1912" s="6" t="n"/>
    </row>
    <row r="1913" ht="15.75" customHeight="1" s="120">
      <c r="A1913" s="6" t="n">
        <v>2011</v>
      </c>
      <c r="B1913" s="6" t="inlineStr">
        <is>
          <t>AL</t>
        </is>
      </c>
      <c r="C1913" s="6" t="inlineStr">
        <is>
          <t>N2O</t>
        </is>
      </c>
      <c r="D1913" s="6" t="inlineStr">
        <is>
          <t>Chemicals</t>
        </is>
      </c>
      <c r="E1913" s="6" t="n">
        <v>0.0052239004345738</v>
      </c>
      <c r="F1913" s="6" t="n"/>
      <c r="G1913" s="6" t="n"/>
      <c r="H1913" s="6" t="n"/>
      <c r="I1913" s="6" t="n"/>
    </row>
    <row r="1914" ht="15.75" customHeight="1" s="120">
      <c r="A1914" s="6" t="n">
        <v>2011</v>
      </c>
      <c r="B1914" s="6" t="inlineStr">
        <is>
          <t>AR</t>
        </is>
      </c>
      <c r="C1914" s="6" t="inlineStr">
        <is>
          <t>N2O</t>
        </is>
      </c>
      <c r="D1914" s="6" t="inlineStr">
        <is>
          <t>Chemicals</t>
        </is>
      </c>
      <c r="E1914" s="6" t="n">
        <v>0.0367692315532033</v>
      </c>
      <c r="F1914" s="6" t="n"/>
      <c r="G1914" s="6" t="n"/>
      <c r="H1914" s="6" t="n"/>
      <c r="I1914" s="6" t="n"/>
    </row>
    <row r="1915" ht="15.75" customHeight="1" s="120">
      <c r="A1915" s="6" t="n">
        <v>2011</v>
      </c>
      <c r="B1915" s="6" t="inlineStr">
        <is>
          <t>AZ</t>
        </is>
      </c>
      <c r="C1915" s="6" t="inlineStr">
        <is>
          <t>N2O</t>
        </is>
      </c>
      <c r="D1915" s="6" t="inlineStr">
        <is>
          <t>Chemicals</t>
        </is>
      </c>
      <c r="E1915" s="6" t="n">
        <v>0.0191098313535102</v>
      </c>
      <c r="F1915" s="6" t="n"/>
      <c r="G1915" s="6" t="n"/>
      <c r="H1915" s="6" t="n"/>
      <c r="I1915" s="6" t="n"/>
    </row>
    <row r="1916" ht="15.75" customHeight="1" s="120">
      <c r="A1916" s="6" t="n">
        <v>2011</v>
      </c>
      <c r="B1916" s="6" t="inlineStr">
        <is>
          <t>CA</t>
        </is>
      </c>
      <c r="C1916" s="6" t="inlineStr">
        <is>
          <t>N2O</t>
        </is>
      </c>
      <c r="D1916" s="6" t="inlineStr">
        <is>
          <t>Chemicals</t>
        </is>
      </c>
      <c r="E1916" s="6" t="n">
        <v>0.00132516324229183</v>
      </c>
      <c r="F1916" s="6" t="n"/>
      <c r="G1916" s="6" t="n"/>
      <c r="H1916" s="6" t="n"/>
      <c r="I1916" s="6" t="n"/>
    </row>
    <row r="1917" ht="15.75" customHeight="1" s="120">
      <c r="A1917" s="6" t="n">
        <v>2011</v>
      </c>
      <c r="B1917" s="6" t="inlineStr">
        <is>
          <t>CO</t>
        </is>
      </c>
      <c r="C1917" s="6" t="inlineStr">
        <is>
          <t>N2O</t>
        </is>
      </c>
      <c r="D1917" s="6" t="inlineStr">
        <is>
          <t>Chemicals</t>
        </is>
      </c>
      <c r="E1917" s="54" t="n">
        <v>5.05642125573451e-06</v>
      </c>
      <c r="F1917" s="6" t="n"/>
      <c r="G1917" s="6" t="n"/>
      <c r="H1917" s="6" t="n"/>
      <c r="I1917" s="6" t="n"/>
    </row>
    <row r="1918" ht="15.75" customHeight="1" s="120">
      <c r="A1918" s="6" t="n">
        <v>2011</v>
      </c>
      <c r="B1918" s="6" t="inlineStr">
        <is>
          <t>DE</t>
        </is>
      </c>
      <c r="C1918" s="6" t="inlineStr">
        <is>
          <t>N2O</t>
        </is>
      </c>
      <c r="D1918" s="6" t="inlineStr">
        <is>
          <t>Chemicals</t>
        </is>
      </c>
      <c r="E1918" s="54" t="n">
        <v>2.92878425981505e-06</v>
      </c>
      <c r="F1918" s="6" t="n"/>
      <c r="G1918" s="6" t="n"/>
      <c r="H1918" s="6" t="n"/>
      <c r="I1918" s="6" t="n"/>
    </row>
    <row r="1919" ht="15.75" customHeight="1" s="120">
      <c r="A1919" s="6" t="n">
        <v>2011</v>
      </c>
      <c r="B1919" s="6" t="inlineStr">
        <is>
          <t>FL</t>
        </is>
      </c>
      <c r="C1919" s="6" t="inlineStr">
        <is>
          <t>N2O</t>
        </is>
      </c>
      <c r="D1919" s="6" t="inlineStr">
        <is>
          <t>Chemicals</t>
        </is>
      </c>
      <c r="E1919" s="6" t="n">
        <v>0.455360153257107</v>
      </c>
      <c r="F1919" s="6" t="n"/>
      <c r="G1919" s="6" t="n"/>
      <c r="H1919" s="6" t="n"/>
      <c r="I1919" s="6" t="n"/>
    </row>
    <row r="1920" ht="15.75" customHeight="1" s="120">
      <c r="A1920" s="6" t="n">
        <v>2011</v>
      </c>
      <c r="B1920" s="6" t="inlineStr">
        <is>
          <t>GA</t>
        </is>
      </c>
      <c r="C1920" s="6" t="inlineStr">
        <is>
          <t>N2O</t>
        </is>
      </c>
      <c r="D1920" s="6" t="inlineStr">
        <is>
          <t>Chemicals</t>
        </is>
      </c>
      <c r="E1920" s="6" t="n">
        <v>0.0223313101694429</v>
      </c>
      <c r="F1920" s="6" t="n"/>
      <c r="G1920" s="6" t="n"/>
      <c r="H1920" s="6" t="n"/>
      <c r="I1920" s="6" t="n"/>
    </row>
    <row r="1921" ht="15.75" customHeight="1" s="120">
      <c r="A1921" s="6" t="n">
        <v>2011</v>
      </c>
      <c r="B1921" s="6" t="inlineStr">
        <is>
          <t>IA</t>
        </is>
      </c>
      <c r="C1921" s="6" t="inlineStr">
        <is>
          <t>N2O</t>
        </is>
      </c>
      <c r="D1921" s="6" t="inlineStr">
        <is>
          <t>Chemicals</t>
        </is>
      </c>
      <c r="E1921" s="6" t="n">
        <v>0.0399440074237194</v>
      </c>
      <c r="F1921" s="6" t="n"/>
      <c r="G1921" s="6" t="n"/>
      <c r="H1921" s="6" t="n"/>
      <c r="I1921" s="6" t="n"/>
    </row>
    <row r="1922" ht="15.75" customHeight="1" s="120">
      <c r="A1922" s="6" t="n">
        <v>2011</v>
      </c>
      <c r="B1922" s="6" t="inlineStr">
        <is>
          <t>ID</t>
        </is>
      </c>
      <c r="C1922" s="6" t="inlineStr">
        <is>
          <t>N2O</t>
        </is>
      </c>
      <c r="D1922" s="6" t="inlineStr">
        <is>
          <t>Chemicals</t>
        </is>
      </c>
      <c r="E1922" s="54" t="n">
        <v>1.21091438903564e-05</v>
      </c>
      <c r="F1922" s="6" t="n"/>
      <c r="G1922" s="6" t="n"/>
      <c r="H1922" s="6" t="n"/>
      <c r="I1922" s="6" t="n"/>
    </row>
    <row r="1923" ht="15.75" customHeight="1" s="120">
      <c r="A1923" s="6" t="n">
        <v>2011</v>
      </c>
      <c r="B1923" s="6" t="inlineStr">
        <is>
          <t>IL</t>
        </is>
      </c>
      <c r="C1923" s="6" t="inlineStr">
        <is>
          <t>N2O</t>
        </is>
      </c>
      <c r="D1923" s="6" t="inlineStr">
        <is>
          <t>Chemicals</t>
        </is>
      </c>
      <c r="E1923" s="6" t="n">
        <v>0.0103216267418648</v>
      </c>
      <c r="F1923" s="6" t="n"/>
      <c r="G1923" s="6" t="n"/>
      <c r="H1923" s="6" t="n"/>
      <c r="I1923" s="6" t="n"/>
    </row>
    <row r="1924" ht="15.75" customHeight="1" s="120">
      <c r="A1924" s="6" t="n">
        <v>2011</v>
      </c>
      <c r="B1924" s="6" t="inlineStr">
        <is>
          <t>IN</t>
        </is>
      </c>
      <c r="C1924" s="6" t="inlineStr">
        <is>
          <t>N2O</t>
        </is>
      </c>
      <c r="D1924" s="6" t="inlineStr">
        <is>
          <t>Chemicals</t>
        </is>
      </c>
      <c r="E1924" s="6" t="n">
        <v>0.000195979007735247</v>
      </c>
      <c r="F1924" s="6" t="n"/>
      <c r="G1924" s="6" t="n"/>
      <c r="H1924" s="6" t="n"/>
      <c r="I1924" s="6" t="n"/>
    </row>
    <row r="1925" ht="15.75" customHeight="1" s="120">
      <c r="A1925" s="6" t="n">
        <v>2011</v>
      </c>
      <c r="B1925" s="6" t="inlineStr">
        <is>
          <t>KS</t>
        </is>
      </c>
      <c r="C1925" s="6" t="inlineStr">
        <is>
          <t>N2O</t>
        </is>
      </c>
      <c r="D1925" s="6" t="inlineStr">
        <is>
          <t>Chemicals</t>
        </is>
      </c>
      <c r="E1925" s="6" t="n">
        <v>0.00790235900832573</v>
      </c>
      <c r="F1925" s="6" t="n"/>
      <c r="G1925" s="6" t="n"/>
      <c r="H1925" s="6" t="n"/>
      <c r="I1925" s="6" t="n"/>
    </row>
    <row r="1926" ht="15.75" customHeight="1" s="120">
      <c r="A1926" s="6" t="n">
        <v>2011</v>
      </c>
      <c r="B1926" s="6" t="inlineStr">
        <is>
          <t>KY</t>
        </is>
      </c>
      <c r="C1926" s="6" t="inlineStr">
        <is>
          <t>N2O</t>
        </is>
      </c>
      <c r="D1926" s="6" t="inlineStr">
        <is>
          <t>Chemicals</t>
        </is>
      </c>
      <c r="E1926" s="6" t="n">
        <v>0.000165167671979525</v>
      </c>
      <c r="F1926" s="6" t="n"/>
      <c r="G1926" s="6" t="n"/>
      <c r="H1926" s="6" t="n"/>
      <c r="I1926" s="6" t="n"/>
    </row>
    <row r="1927" ht="15.75" customHeight="1" s="120">
      <c r="A1927" s="6" t="n">
        <v>2011</v>
      </c>
      <c r="B1927" s="6" t="inlineStr">
        <is>
          <t>LA</t>
        </is>
      </c>
      <c r="C1927" s="6" t="inlineStr">
        <is>
          <t>N2O</t>
        </is>
      </c>
      <c r="D1927" s="6" t="inlineStr">
        <is>
          <t>Chemicals</t>
        </is>
      </c>
      <c r="E1927" s="6" t="n">
        <v>0.159233679264344</v>
      </c>
      <c r="F1927" s="6" t="n"/>
      <c r="G1927" s="6" t="n"/>
      <c r="H1927" s="6" t="n"/>
      <c r="I1927" s="6" t="n"/>
    </row>
    <row r="1928" ht="15.75" customHeight="1" s="120">
      <c r="A1928" s="6" t="n">
        <v>2011</v>
      </c>
      <c r="B1928" s="6" t="inlineStr">
        <is>
          <t>MA</t>
        </is>
      </c>
      <c r="C1928" s="6" t="inlineStr">
        <is>
          <t>N2O</t>
        </is>
      </c>
      <c r="D1928" s="6" t="inlineStr">
        <is>
          <t>Chemicals</t>
        </is>
      </c>
      <c r="E1928" s="54" t="n">
        <v>2.9891986436498e-05</v>
      </c>
      <c r="F1928" s="6" t="n"/>
      <c r="G1928" s="6" t="n"/>
      <c r="H1928" s="6" t="n"/>
      <c r="I1928" s="6" t="n"/>
    </row>
    <row r="1929" ht="15.75" customHeight="1" s="120">
      <c r="A1929" s="6" t="n">
        <v>2011</v>
      </c>
      <c r="B1929" s="6" t="inlineStr">
        <is>
          <t>MD</t>
        </is>
      </c>
      <c r="C1929" s="6" t="inlineStr">
        <is>
          <t>N2O</t>
        </is>
      </c>
      <c r="D1929" s="6" t="inlineStr">
        <is>
          <t>Chemicals</t>
        </is>
      </c>
      <c r="E1929" s="54" t="n">
        <v>2.40344179168679e-06</v>
      </c>
      <c r="F1929" s="6" t="n"/>
      <c r="G1929" s="6" t="n"/>
      <c r="H1929" s="6" t="n"/>
      <c r="I1929" s="6" t="n"/>
    </row>
    <row r="1930" ht="15.75" customHeight="1" s="120">
      <c r="A1930" s="6" t="n">
        <v>2011</v>
      </c>
      <c r="B1930" s="6" t="inlineStr">
        <is>
          <t>MI</t>
        </is>
      </c>
      <c r="C1930" s="6" t="inlineStr">
        <is>
          <t>N2O</t>
        </is>
      </c>
      <c r="D1930" s="6" t="inlineStr">
        <is>
          <t>Chemicals</t>
        </is>
      </c>
      <c r="E1930" s="54" t="n">
        <v>3.10214727429737e-05</v>
      </c>
      <c r="F1930" s="6" t="n"/>
      <c r="G1930" s="6" t="n"/>
      <c r="H1930" s="6" t="n"/>
      <c r="I1930" s="6" t="n"/>
    </row>
    <row r="1931" ht="15.75" customHeight="1" s="120">
      <c r="A1931" s="6" t="n">
        <v>2011</v>
      </c>
      <c r="B1931" s="6" t="inlineStr">
        <is>
          <t>MN</t>
        </is>
      </c>
      <c r="C1931" s="6" t="inlineStr">
        <is>
          <t>N2O</t>
        </is>
      </c>
      <c r="D1931" s="6" t="inlineStr">
        <is>
          <t>Chemicals</t>
        </is>
      </c>
      <c r="E1931" s="54" t="n">
        <v>7.3836883895427e-05</v>
      </c>
      <c r="F1931" s="6" t="n"/>
      <c r="G1931" s="6" t="n"/>
      <c r="H1931" s="6" t="n"/>
      <c r="I1931" s="6" t="n"/>
    </row>
    <row r="1932" ht="15.75" customHeight="1" s="120">
      <c r="A1932" s="6" t="n">
        <v>2011</v>
      </c>
      <c r="B1932" s="6" t="inlineStr">
        <is>
          <t>MO</t>
        </is>
      </c>
      <c r="C1932" s="6" t="inlineStr">
        <is>
          <t>N2O</t>
        </is>
      </c>
      <c r="D1932" s="6" t="inlineStr">
        <is>
          <t>Chemicals</t>
        </is>
      </c>
      <c r="E1932" s="6" t="n">
        <v>0.0173179932632183</v>
      </c>
      <c r="F1932" s="6" t="n"/>
      <c r="G1932" s="6" t="n"/>
      <c r="H1932" s="6" t="n"/>
      <c r="I1932" s="6" t="n"/>
    </row>
    <row r="1933" ht="15.75" customHeight="1" s="120">
      <c r="A1933" s="6" t="n">
        <v>2011</v>
      </c>
      <c r="B1933" s="6" t="inlineStr">
        <is>
          <t>MS</t>
        </is>
      </c>
      <c r="C1933" s="6" t="inlineStr">
        <is>
          <t>N2O</t>
        </is>
      </c>
      <c r="D1933" s="6" t="inlineStr">
        <is>
          <t>Chemicals</t>
        </is>
      </c>
      <c r="E1933" s="6" t="n">
        <v>0.0619584572835108</v>
      </c>
      <c r="F1933" s="6" t="n"/>
      <c r="G1933" s="6" t="n"/>
      <c r="H1933" s="6" t="n"/>
      <c r="I1933" s="6" t="n"/>
    </row>
    <row r="1934" ht="15.75" customHeight="1" s="120">
      <c r="A1934" s="6" t="n">
        <v>2011</v>
      </c>
      <c r="B1934" s="6" t="inlineStr">
        <is>
          <t>NC</t>
        </is>
      </c>
      <c r="C1934" s="6" t="inlineStr">
        <is>
          <t>N2O</t>
        </is>
      </c>
      <c r="D1934" s="6" t="inlineStr">
        <is>
          <t>Chemicals</t>
        </is>
      </c>
      <c r="E1934" s="54" t="n">
        <v>8.65633051858341e-05</v>
      </c>
      <c r="F1934" s="6" t="n"/>
      <c r="G1934" s="6" t="n"/>
      <c r="H1934" s="6" t="n"/>
      <c r="I1934" s="6" t="n"/>
    </row>
    <row r="1935" ht="15.75" customHeight="1" s="120">
      <c r="A1935" s="6" t="n">
        <v>2011</v>
      </c>
      <c r="B1935" s="6" t="inlineStr">
        <is>
          <t>ND</t>
        </is>
      </c>
      <c r="C1935" s="6" t="inlineStr">
        <is>
          <t>N2O</t>
        </is>
      </c>
      <c r="D1935" s="6" t="inlineStr">
        <is>
          <t>Chemicals</t>
        </is>
      </c>
      <c r="E1935" s="54" t="n">
        <v>4.52057193824368e-05</v>
      </c>
      <c r="F1935" s="6" t="n"/>
      <c r="G1935" s="6" t="n"/>
      <c r="H1935" s="6" t="n"/>
      <c r="I1935" s="6" t="n"/>
    </row>
    <row r="1936" ht="15.75" customHeight="1" s="120">
      <c r="A1936" s="6" t="n">
        <v>2011</v>
      </c>
      <c r="B1936" s="6" t="inlineStr">
        <is>
          <t>NE</t>
        </is>
      </c>
      <c r="C1936" s="6" t="inlineStr">
        <is>
          <t>N2O</t>
        </is>
      </c>
      <c r="D1936" s="6" t="inlineStr">
        <is>
          <t>Chemicals</t>
        </is>
      </c>
      <c r="E1936" s="6" t="n">
        <v>0.000124177825903817</v>
      </c>
      <c r="F1936" s="6" t="n"/>
      <c r="G1936" s="6" t="n"/>
      <c r="H1936" s="6" t="n"/>
      <c r="I1936" s="6" t="n"/>
    </row>
    <row r="1937" ht="15.75" customHeight="1" s="120">
      <c r="A1937" s="6" t="n">
        <v>2011</v>
      </c>
      <c r="B1937" s="6" t="inlineStr">
        <is>
          <t>NJ</t>
        </is>
      </c>
      <c r="C1937" s="6" t="inlineStr">
        <is>
          <t>N2O</t>
        </is>
      </c>
      <c r="D1937" s="6" t="inlineStr">
        <is>
          <t>Chemicals</t>
        </is>
      </c>
      <c r="E1937" s="54" t="n">
        <v>1.23455480010141e-06</v>
      </c>
      <c r="F1937" s="6" t="n"/>
      <c r="G1937" s="6" t="n"/>
      <c r="H1937" s="6" t="n"/>
      <c r="I1937" s="6" t="n"/>
    </row>
    <row r="1938" ht="15.75" customHeight="1" s="120">
      <c r="A1938" s="6" t="n">
        <v>2011</v>
      </c>
      <c r="B1938" s="6" t="inlineStr">
        <is>
          <t>NM</t>
        </is>
      </c>
      <c r="C1938" s="6" t="inlineStr">
        <is>
          <t>N2O</t>
        </is>
      </c>
      <c r="D1938" s="6" t="inlineStr">
        <is>
          <t>Chemicals</t>
        </is>
      </c>
      <c r="E1938" s="54" t="n">
        <v>1.12948630647576e-06</v>
      </c>
      <c r="F1938" s="6" t="n"/>
      <c r="G1938" s="6" t="n"/>
      <c r="H1938" s="6" t="n"/>
      <c r="I1938" s="6" t="n"/>
    </row>
    <row r="1939" ht="15.75" customHeight="1" s="120">
      <c r="A1939" s="6" t="n">
        <v>2011</v>
      </c>
      <c r="B1939" s="6" t="inlineStr">
        <is>
          <t>NV</t>
        </is>
      </c>
      <c r="C1939" s="6" t="inlineStr">
        <is>
          <t>N2O</t>
        </is>
      </c>
      <c r="D1939" s="6" t="inlineStr">
        <is>
          <t>Chemicals</t>
        </is>
      </c>
      <c r="E1939" s="54" t="n">
        <v>7.56493154104695e-06</v>
      </c>
      <c r="F1939" s="6" t="n"/>
      <c r="G1939" s="6" t="n"/>
      <c r="H1939" s="6" t="n"/>
      <c r="I1939" s="6" t="n"/>
    </row>
    <row r="1940" ht="15.75" customHeight="1" s="120">
      <c r="A1940" s="6" t="n">
        <v>2011</v>
      </c>
      <c r="B1940" s="6" t="inlineStr">
        <is>
          <t>NY</t>
        </is>
      </c>
      <c r="C1940" s="6" t="inlineStr">
        <is>
          <t>N2O</t>
        </is>
      </c>
      <c r="D1940" s="6" t="inlineStr">
        <is>
          <t>Chemicals</t>
        </is>
      </c>
      <c r="E1940" s="6" t="n">
        <v>0.000253753545667653</v>
      </c>
      <c r="F1940" s="6" t="n"/>
      <c r="G1940" s="6" t="n"/>
      <c r="H1940" s="6" t="n"/>
      <c r="I1940" s="6" t="n"/>
    </row>
    <row r="1941" ht="15.75" customHeight="1" s="120">
      <c r="A1941" s="6" t="n">
        <v>2011</v>
      </c>
      <c r="B1941" s="6" t="inlineStr">
        <is>
          <t>OH</t>
        </is>
      </c>
      <c r="C1941" s="6" t="inlineStr">
        <is>
          <t>N2O</t>
        </is>
      </c>
      <c r="D1941" s="6" t="inlineStr">
        <is>
          <t>Chemicals</t>
        </is>
      </c>
      <c r="E1941" s="6" t="n">
        <v>0.0174083127670512</v>
      </c>
      <c r="F1941" s="6" t="n"/>
      <c r="G1941" s="6" t="n"/>
      <c r="H1941" s="6" t="n"/>
      <c r="I1941" s="6" t="n"/>
    </row>
    <row r="1942" ht="15.75" customHeight="1" s="120">
      <c r="A1942" s="6" t="n">
        <v>2011</v>
      </c>
      <c r="B1942" s="6" t="inlineStr">
        <is>
          <t>OK</t>
        </is>
      </c>
      <c r="C1942" s="6" t="inlineStr">
        <is>
          <t>N2O</t>
        </is>
      </c>
      <c r="D1942" s="6" t="inlineStr">
        <is>
          <t>Chemicals</t>
        </is>
      </c>
      <c r="E1942" s="6" t="n">
        <v>0.0636122353731786</v>
      </c>
      <c r="F1942" s="6" t="n"/>
      <c r="G1942" s="6" t="n"/>
      <c r="H1942" s="6" t="n"/>
      <c r="I1942" s="6" t="n"/>
    </row>
    <row r="1943" ht="15.75" customHeight="1" s="120">
      <c r="A1943" s="6" t="n">
        <v>2011</v>
      </c>
      <c r="B1943" s="6" t="inlineStr">
        <is>
          <t>OR</t>
        </is>
      </c>
      <c r="C1943" s="6" t="inlineStr">
        <is>
          <t>N2O</t>
        </is>
      </c>
      <c r="D1943" s="6" t="inlineStr">
        <is>
          <t>Chemicals</t>
        </is>
      </c>
      <c r="E1943" s="54" t="n">
        <v>2.10793665336464e-05</v>
      </c>
      <c r="F1943" s="6" t="n"/>
      <c r="G1943" s="6" t="n"/>
      <c r="H1943" s="6" t="n"/>
      <c r="I1943" s="6" t="n"/>
    </row>
    <row r="1944" ht="15.75" customHeight="1" s="120">
      <c r="A1944" s="6" t="n">
        <v>2011</v>
      </c>
      <c r="B1944" s="6" t="inlineStr">
        <is>
          <t>PA</t>
        </is>
      </c>
      <c r="C1944" s="6" t="inlineStr">
        <is>
          <t>N2O</t>
        </is>
      </c>
      <c r="D1944" s="6" t="inlineStr">
        <is>
          <t>Chemicals</t>
        </is>
      </c>
      <c r="E1944" s="6" t="n">
        <v>0.00314615783956482</v>
      </c>
      <c r="F1944" s="6" t="n"/>
      <c r="G1944" s="6" t="n"/>
      <c r="H1944" s="6" t="n"/>
      <c r="I1944" s="6" t="n"/>
    </row>
    <row r="1945" ht="15.75" customHeight="1" s="120">
      <c r="A1945" s="6" t="n">
        <v>2011</v>
      </c>
      <c r="B1945" s="6" t="inlineStr">
        <is>
          <t>RI</t>
        </is>
      </c>
      <c r="C1945" s="6" t="inlineStr">
        <is>
          <t>N2O</t>
        </is>
      </c>
      <c r="D1945" s="6" t="inlineStr">
        <is>
          <t>Chemicals</t>
        </is>
      </c>
      <c r="E1945" s="54" t="n">
        <v>1.43155822564951e-06</v>
      </c>
      <c r="F1945" s="6" t="n"/>
      <c r="G1945" s="6" t="n"/>
      <c r="H1945" s="6" t="n"/>
      <c r="I1945" s="6" t="n"/>
    </row>
    <row r="1946" ht="15.75" customHeight="1" s="120">
      <c r="A1946" s="6" t="n">
        <v>2011</v>
      </c>
      <c r="B1946" s="6" t="inlineStr">
        <is>
          <t>SC</t>
        </is>
      </c>
      <c r="C1946" s="6" t="inlineStr">
        <is>
          <t>N2O</t>
        </is>
      </c>
      <c r="D1946" s="6" t="inlineStr">
        <is>
          <t>Chemicals</t>
        </is>
      </c>
      <c r="E1946" s="6" t="n">
        <v>0.000176541336414502</v>
      </c>
      <c r="F1946" s="6" t="n"/>
      <c r="G1946" s="6" t="n"/>
      <c r="H1946" s="6" t="n"/>
      <c r="I1946" s="6" t="n"/>
    </row>
    <row r="1947" ht="15.75" customHeight="1" s="120">
      <c r="A1947" s="6" t="n">
        <v>2011</v>
      </c>
      <c r="B1947" s="6" t="inlineStr">
        <is>
          <t>SD</t>
        </is>
      </c>
      <c r="C1947" s="6" t="inlineStr">
        <is>
          <t>N2O</t>
        </is>
      </c>
      <c r="D1947" s="6" t="inlineStr">
        <is>
          <t>Chemicals</t>
        </is>
      </c>
      <c r="E1947" s="54" t="n">
        <v>9.064784287553129e-05</v>
      </c>
      <c r="F1947" s="6" t="n"/>
      <c r="G1947" s="6" t="n"/>
      <c r="H1947" s="6" t="n"/>
      <c r="I1947" s="6" t="n"/>
    </row>
    <row r="1948" ht="15.75" customHeight="1" s="120">
      <c r="A1948" s="6" t="n">
        <v>2011</v>
      </c>
      <c r="B1948" s="6" t="inlineStr">
        <is>
          <t>TN</t>
        </is>
      </c>
      <c r="C1948" s="6" t="inlineStr">
        <is>
          <t>N2O</t>
        </is>
      </c>
      <c r="D1948" s="6" t="inlineStr">
        <is>
          <t>Chemicals</t>
        </is>
      </c>
      <c r="E1948" s="6" t="n">
        <v>0.000963281083121682</v>
      </c>
      <c r="F1948" s="6" t="n"/>
      <c r="G1948" s="6" t="n"/>
      <c r="H1948" s="6" t="n"/>
      <c r="I1948" s="6" t="n"/>
    </row>
    <row r="1949" ht="15.75" customHeight="1" s="120">
      <c r="A1949" s="6" t="n">
        <v>2011</v>
      </c>
      <c r="B1949" s="6" t="inlineStr">
        <is>
          <t>TX</t>
        </is>
      </c>
      <c r="C1949" s="6" t="inlineStr">
        <is>
          <t>N2O</t>
        </is>
      </c>
      <c r="D1949" s="6" t="inlineStr">
        <is>
          <t>Chemicals</t>
        </is>
      </c>
      <c r="E1949" s="6" t="n">
        <v>0.0658423272839448</v>
      </c>
      <c r="F1949" s="6" t="n"/>
      <c r="G1949" s="6" t="n"/>
      <c r="H1949" s="6" t="n"/>
      <c r="I1949" s="6" t="n"/>
    </row>
    <row r="1950" ht="15.75" customHeight="1" s="120">
      <c r="A1950" s="6" t="n">
        <v>2011</v>
      </c>
      <c r="B1950" s="6" t="inlineStr">
        <is>
          <t>UT</t>
        </is>
      </c>
      <c r="C1950" s="6" t="inlineStr">
        <is>
          <t>N2O</t>
        </is>
      </c>
      <c r="D1950" s="6" t="inlineStr">
        <is>
          <t>Chemicals</t>
        </is>
      </c>
      <c r="E1950" s="6" t="n">
        <v>0.00375139176353369</v>
      </c>
      <c r="F1950" s="6" t="n"/>
      <c r="G1950" s="6" t="n"/>
      <c r="H1950" s="6" t="n"/>
      <c r="I1950" s="6" t="n"/>
    </row>
    <row r="1951" ht="15.75" customHeight="1" s="120">
      <c r="A1951" s="6" t="n">
        <v>2011</v>
      </c>
      <c r="B1951" s="6" t="inlineStr">
        <is>
          <t>VA</t>
        </is>
      </c>
      <c r="C1951" s="6" t="inlineStr">
        <is>
          <t>N2O</t>
        </is>
      </c>
      <c r="D1951" s="6" t="inlineStr">
        <is>
          <t>Chemicals</t>
        </is>
      </c>
      <c r="E1951" s="6" t="n">
        <v>0.00103680276153623</v>
      </c>
      <c r="F1951" s="6" t="n"/>
      <c r="G1951" s="6" t="n"/>
      <c r="H1951" s="6" t="n"/>
      <c r="I1951" s="6" t="n"/>
    </row>
    <row r="1952" ht="15.75" customHeight="1" s="120">
      <c r="A1952" s="6" t="n">
        <v>2011</v>
      </c>
      <c r="B1952" s="6" t="inlineStr">
        <is>
          <t>WA</t>
        </is>
      </c>
      <c r="C1952" s="6" t="inlineStr">
        <is>
          <t>N2O</t>
        </is>
      </c>
      <c r="D1952" s="6" t="inlineStr">
        <is>
          <t>Chemicals</t>
        </is>
      </c>
      <c r="E1952" s="6" t="n">
        <v>0.00461016909618295</v>
      </c>
      <c r="F1952" s="6" t="n"/>
      <c r="G1952" s="6" t="n"/>
      <c r="H1952" s="6" t="n"/>
      <c r="I1952" s="6" t="n"/>
    </row>
    <row r="1953" ht="15.75" customHeight="1" s="120">
      <c r="A1953" s="6" t="n">
        <v>2011</v>
      </c>
      <c r="B1953" s="6" t="inlineStr">
        <is>
          <t>WI</t>
        </is>
      </c>
      <c r="C1953" s="6" t="inlineStr">
        <is>
          <t>N2O</t>
        </is>
      </c>
      <c r="D1953" s="6" t="inlineStr">
        <is>
          <t>Chemicals</t>
        </is>
      </c>
      <c r="E1953" s="54" t="n">
        <v>3.50272090624517e-05</v>
      </c>
      <c r="F1953" s="6" t="n"/>
      <c r="G1953" s="6" t="n"/>
      <c r="H1953" s="6" t="n"/>
      <c r="I1953" s="6" t="n"/>
    </row>
    <row r="1954" ht="15.75" customHeight="1" s="120">
      <c r="A1954" s="6" t="n">
        <v>2011</v>
      </c>
      <c r="B1954" s="6" t="inlineStr">
        <is>
          <t>WV</t>
        </is>
      </c>
      <c r="C1954" s="6" t="inlineStr">
        <is>
          <t>N2O</t>
        </is>
      </c>
      <c r="D1954" s="6" t="inlineStr">
        <is>
          <t>Chemicals</t>
        </is>
      </c>
      <c r="E1954" s="6" t="n">
        <v>0.000353594881735429</v>
      </c>
      <c r="F1954" s="6" t="n"/>
      <c r="G1954" s="6" t="n"/>
      <c r="H1954" s="6" t="n"/>
      <c r="I1954" s="6" t="n"/>
    </row>
    <row r="1955" ht="15.75" customHeight="1" s="120">
      <c r="A1955" s="6" t="n">
        <v>2011</v>
      </c>
      <c r="B1955" s="6" t="inlineStr">
        <is>
          <t>WY</t>
        </is>
      </c>
      <c r="C1955" s="6" t="inlineStr">
        <is>
          <t>N2O</t>
        </is>
      </c>
      <c r="D1955" s="6" t="inlineStr">
        <is>
          <t>Chemicals</t>
        </is>
      </c>
      <c r="E1955" s="6" t="n">
        <v>0.00111526265915118</v>
      </c>
      <c r="F1955" s="6" t="n"/>
      <c r="G1955" s="6" t="n"/>
      <c r="H1955" s="6" t="n"/>
      <c r="I1955" s="6" t="n"/>
    </row>
    <row r="1956" ht="15.75" customHeight="1" s="120">
      <c r="A1956" s="6" t="n">
        <v>2011</v>
      </c>
      <c r="B1956" s="6" t="inlineStr">
        <is>
          <t>AL</t>
        </is>
      </c>
      <c r="C1956" s="6" t="inlineStr">
        <is>
          <t>N2O</t>
        </is>
      </c>
      <c r="D1956" s="6" t="inlineStr">
        <is>
          <t>Iron and steel</t>
        </is>
      </c>
      <c r="E1956" s="6" t="n">
        <v>0.08159797051833061</v>
      </c>
      <c r="F1956" s="6" t="n"/>
      <c r="G1956" s="6" t="n"/>
      <c r="H1956" s="6" t="n"/>
      <c r="I1956" s="6" t="n"/>
    </row>
    <row r="1957" ht="15.75" customHeight="1" s="120">
      <c r="A1957" s="6" t="n">
        <v>2011</v>
      </c>
      <c r="B1957" s="6" t="inlineStr">
        <is>
          <t>AR</t>
        </is>
      </c>
      <c r="C1957" s="6" t="inlineStr">
        <is>
          <t>N2O</t>
        </is>
      </c>
      <c r="D1957" s="6" t="inlineStr">
        <is>
          <t>Iron and steel</t>
        </is>
      </c>
      <c r="E1957" s="6" t="n">
        <v>0.0125118530103567</v>
      </c>
      <c r="F1957" s="6" t="n"/>
      <c r="G1957" s="6" t="n"/>
      <c r="H1957" s="6" t="n"/>
      <c r="I1957" s="6" t="n"/>
    </row>
    <row r="1958" ht="15.75" customHeight="1" s="120">
      <c r="A1958" s="6" t="n">
        <v>2011</v>
      </c>
      <c r="B1958" s="6" t="inlineStr">
        <is>
          <t>AZ</t>
        </is>
      </c>
      <c r="C1958" s="6" t="inlineStr">
        <is>
          <t>N2O</t>
        </is>
      </c>
      <c r="D1958" s="6" t="inlineStr">
        <is>
          <t>Iron and steel</t>
        </is>
      </c>
      <c r="E1958" s="54" t="n">
        <v>2.46296319101511e-05</v>
      </c>
      <c r="F1958" s="6" t="n"/>
      <c r="G1958" s="6" t="n"/>
      <c r="H1958" s="6" t="n"/>
      <c r="I1958" s="6" t="n"/>
    </row>
    <row r="1959" ht="15.75" customHeight="1" s="120">
      <c r="A1959" s="6" t="n">
        <v>2011</v>
      </c>
      <c r="B1959" s="6" t="inlineStr">
        <is>
          <t>CA</t>
        </is>
      </c>
      <c r="C1959" s="6" t="inlineStr">
        <is>
          <t>N2O</t>
        </is>
      </c>
      <c r="D1959" s="6" t="inlineStr">
        <is>
          <t>Iron and steel</t>
        </is>
      </c>
      <c r="E1959" s="6" t="n">
        <v>0.0149009273056414</v>
      </c>
      <c r="F1959" s="6" t="n"/>
      <c r="G1959" s="6" t="n"/>
      <c r="H1959" s="6" t="n"/>
      <c r="I1959" s="6" t="n"/>
    </row>
    <row r="1960" ht="15.75" customHeight="1" s="120">
      <c r="A1960" s="6" t="n">
        <v>2011</v>
      </c>
      <c r="B1960" s="6" t="inlineStr">
        <is>
          <t>CO</t>
        </is>
      </c>
      <c r="C1960" s="6" t="inlineStr">
        <is>
          <t>N2O</t>
        </is>
      </c>
      <c r="D1960" s="6" t="inlineStr">
        <is>
          <t>Iron and steel</t>
        </is>
      </c>
      <c r="E1960" s="6" t="n">
        <v>0.00431018558427644</v>
      </c>
      <c r="F1960" s="6" t="n"/>
      <c r="G1960" s="6" t="n"/>
      <c r="H1960" s="6" t="n"/>
      <c r="I1960" s="6" t="n"/>
    </row>
    <row r="1961" ht="15.75" customHeight="1" s="120">
      <c r="A1961" s="6" t="n">
        <v>2011</v>
      </c>
      <c r="B1961" s="6" t="inlineStr">
        <is>
          <t>DE</t>
        </is>
      </c>
      <c r="C1961" s="6" t="inlineStr">
        <is>
          <t>N2O</t>
        </is>
      </c>
      <c r="D1961" s="6" t="inlineStr">
        <is>
          <t>Iron and steel</t>
        </is>
      </c>
      <c r="E1961" s="6" t="n">
        <v>0.00153935199438444</v>
      </c>
      <c r="F1961" s="6" t="n"/>
      <c r="G1961" s="6" t="n"/>
      <c r="H1961" s="6" t="n"/>
      <c r="I1961" s="6" t="n"/>
    </row>
    <row r="1962" ht="15.75" customHeight="1" s="120">
      <c r="A1962" s="6" t="n">
        <v>2011</v>
      </c>
      <c r="B1962" s="6" t="inlineStr">
        <is>
          <t>FL</t>
        </is>
      </c>
      <c r="C1962" s="6" t="inlineStr">
        <is>
          <t>N2O</t>
        </is>
      </c>
      <c r="D1962" s="6" t="inlineStr">
        <is>
          <t>Iron and steel</t>
        </is>
      </c>
      <c r="E1962" s="6" t="n">
        <v>0.00113296306786695</v>
      </c>
      <c r="F1962" s="6" t="n"/>
      <c r="G1962" s="6" t="n"/>
      <c r="H1962" s="6" t="n"/>
      <c r="I1962" s="6" t="n"/>
    </row>
    <row r="1963" ht="15.75" customHeight="1" s="120">
      <c r="A1963" s="6" t="n">
        <v>2011</v>
      </c>
      <c r="B1963" s="6" t="inlineStr">
        <is>
          <t>GA</t>
        </is>
      </c>
      <c r="C1963" s="6" t="inlineStr">
        <is>
          <t>N2O</t>
        </is>
      </c>
      <c r="D1963" s="6" t="inlineStr">
        <is>
          <t>Iron and steel</t>
        </is>
      </c>
      <c r="E1963" s="6" t="n">
        <v>0.00134231493910323</v>
      </c>
      <c r="F1963" s="6" t="n"/>
      <c r="G1963" s="6" t="n"/>
      <c r="H1963" s="6" t="n"/>
      <c r="I1963" s="6" t="n"/>
    </row>
    <row r="1964" ht="15.75" customHeight="1" s="120">
      <c r="A1964" s="6" t="n">
        <v>2011</v>
      </c>
      <c r="B1964" s="6" t="inlineStr">
        <is>
          <t>IA</t>
        </is>
      </c>
      <c r="C1964" s="6" t="inlineStr">
        <is>
          <t>N2O</t>
        </is>
      </c>
      <c r="D1964" s="6" t="inlineStr">
        <is>
          <t>Iron and steel</t>
        </is>
      </c>
      <c r="E1964" s="6" t="n">
        <v>0.0124133344827161</v>
      </c>
      <c r="F1964" s="6" t="n"/>
      <c r="G1964" s="6" t="n"/>
      <c r="H1964" s="6" t="n"/>
      <c r="I1964" s="6" t="n"/>
    </row>
    <row r="1965" ht="15.75" customHeight="1" s="120">
      <c r="A1965" s="6" t="n">
        <v>2011</v>
      </c>
      <c r="B1965" s="6" t="inlineStr">
        <is>
          <t>IL</t>
        </is>
      </c>
      <c r="C1965" s="6" t="inlineStr">
        <is>
          <t>N2O</t>
        </is>
      </c>
      <c r="D1965" s="6" t="inlineStr">
        <is>
          <t>Iron and steel</t>
        </is>
      </c>
      <c r="E1965" s="6" t="n">
        <v>0.0444688004137778</v>
      </c>
      <c r="F1965" s="6" t="n"/>
      <c r="G1965" s="6" t="n"/>
      <c r="H1965" s="6" t="n"/>
      <c r="I1965" s="6" t="n"/>
    </row>
    <row r="1966" ht="15.75" customHeight="1" s="120">
      <c r="A1966" s="6" t="n">
        <v>2011</v>
      </c>
      <c r="B1966" s="6" t="inlineStr">
        <is>
          <t>IN</t>
        </is>
      </c>
      <c r="C1966" s="6" t="inlineStr">
        <is>
          <t>N2O</t>
        </is>
      </c>
      <c r="D1966" s="6" t="inlineStr">
        <is>
          <t>Iron and steel</t>
        </is>
      </c>
      <c r="E1966" s="6" t="n">
        <v>0.30481632452003</v>
      </c>
      <c r="F1966" s="6" t="n"/>
      <c r="G1966" s="6" t="n"/>
      <c r="H1966" s="6" t="n"/>
      <c r="I1966" s="6" t="n"/>
    </row>
    <row r="1967" ht="15.75" customHeight="1" s="120">
      <c r="A1967" s="6" t="n">
        <v>2011</v>
      </c>
      <c r="B1967" s="6" t="inlineStr">
        <is>
          <t>KS</t>
        </is>
      </c>
      <c r="C1967" s="6" t="inlineStr">
        <is>
          <t>N2O</t>
        </is>
      </c>
      <c r="D1967" s="6" t="inlineStr">
        <is>
          <t>Iron and steel</t>
        </is>
      </c>
      <c r="E1967" s="6" t="n">
        <v>0.000615740797753777</v>
      </c>
      <c r="F1967" s="6" t="n"/>
      <c r="G1967" s="6" t="n"/>
      <c r="H1967" s="6" t="n"/>
      <c r="I1967" s="6" t="n"/>
    </row>
    <row r="1968" ht="15.75" customHeight="1" s="120">
      <c r="A1968" s="6" t="n">
        <v>2011</v>
      </c>
      <c r="B1968" s="6" t="inlineStr">
        <is>
          <t>KY</t>
        </is>
      </c>
      <c r="C1968" s="6" t="inlineStr">
        <is>
          <t>N2O</t>
        </is>
      </c>
      <c r="D1968" s="6" t="inlineStr">
        <is>
          <t>Iron and steel</t>
        </is>
      </c>
      <c r="E1968" s="6" t="n">
        <v>0.0275112988436387</v>
      </c>
      <c r="F1968" s="6" t="n"/>
      <c r="G1968" s="6" t="n"/>
      <c r="H1968" s="6" t="n"/>
      <c r="I1968" s="6" t="n"/>
    </row>
    <row r="1969" ht="15.75" customHeight="1" s="120">
      <c r="A1969" s="6" t="n">
        <v>2011</v>
      </c>
      <c r="B1969" s="6" t="inlineStr">
        <is>
          <t>LA</t>
        </is>
      </c>
      <c r="C1969" s="6" t="inlineStr">
        <is>
          <t>N2O</t>
        </is>
      </c>
      <c r="D1969" s="6" t="inlineStr">
        <is>
          <t>Iron and steel</t>
        </is>
      </c>
      <c r="E1969" s="6" t="n">
        <v>0.00088666674876544</v>
      </c>
      <c r="F1969" s="6" t="n"/>
      <c r="G1969" s="6" t="n"/>
      <c r="H1969" s="6" t="n"/>
      <c r="I1969" s="6" t="n"/>
    </row>
    <row r="1970" ht="15.75" customHeight="1" s="120">
      <c r="A1970" s="6" t="n">
        <v>2011</v>
      </c>
      <c r="B1970" s="6" t="inlineStr">
        <is>
          <t>MA</t>
        </is>
      </c>
      <c r="C1970" s="6" t="inlineStr">
        <is>
          <t>N2O</t>
        </is>
      </c>
      <c r="D1970" s="6" t="inlineStr">
        <is>
          <t>Iron and steel</t>
        </is>
      </c>
      <c r="E1970" s="6" t="n">
        <v>0.00112064825191187</v>
      </c>
      <c r="F1970" s="6" t="n"/>
      <c r="G1970" s="6" t="n"/>
      <c r="H1970" s="6" t="n"/>
      <c r="I1970" s="6" t="n"/>
    </row>
    <row r="1971" ht="15.75" customHeight="1" s="120">
      <c r="A1971" s="6" t="n">
        <v>2011</v>
      </c>
      <c r="B1971" s="6" t="inlineStr">
        <is>
          <t>MD</t>
        </is>
      </c>
      <c r="C1971" s="6" t="inlineStr">
        <is>
          <t>N2O</t>
        </is>
      </c>
      <c r="D1971" s="6" t="inlineStr">
        <is>
          <t>Iron and steel</t>
        </is>
      </c>
      <c r="E1971" s="6" t="n">
        <v>0.0158861125820474</v>
      </c>
      <c r="F1971" s="6" t="n"/>
      <c r="G1971" s="6" t="n"/>
      <c r="H1971" s="6" t="n"/>
      <c r="I1971" s="6" t="n"/>
    </row>
    <row r="1972" ht="15.75" customHeight="1" s="120">
      <c r="A1972" s="6" t="n">
        <v>2011</v>
      </c>
      <c r="B1972" s="6" t="inlineStr">
        <is>
          <t>MI</t>
        </is>
      </c>
      <c r="C1972" s="6" t="inlineStr">
        <is>
          <t>N2O</t>
        </is>
      </c>
      <c r="D1972" s="6" t="inlineStr">
        <is>
          <t>Iron and steel</t>
        </is>
      </c>
      <c r="E1972" s="6" t="n">
        <v>0.0753789884610174</v>
      </c>
      <c r="F1972" s="6" t="n"/>
      <c r="G1972" s="6" t="n"/>
      <c r="H1972" s="6" t="n"/>
      <c r="I1972" s="6" t="n"/>
    </row>
    <row r="1973" ht="15.75" customHeight="1" s="120">
      <c r="A1973" s="6" t="n">
        <v>2011</v>
      </c>
      <c r="B1973" s="6" t="inlineStr">
        <is>
          <t>MN</t>
        </is>
      </c>
      <c r="C1973" s="6" t="inlineStr">
        <is>
          <t>N2O</t>
        </is>
      </c>
      <c r="D1973" s="6" t="inlineStr">
        <is>
          <t>Iron and steel</t>
        </is>
      </c>
      <c r="E1973" s="6" t="n">
        <v>0.00113296306786695</v>
      </c>
      <c r="F1973" s="6" t="n"/>
      <c r="G1973" s="6" t="n"/>
      <c r="H1973" s="6" t="n"/>
      <c r="I1973" s="6" t="n"/>
    </row>
    <row r="1974" ht="15.75" customHeight="1" s="120">
      <c r="A1974" s="6" t="n">
        <v>2011</v>
      </c>
      <c r="B1974" s="6" t="inlineStr">
        <is>
          <t>MO</t>
        </is>
      </c>
      <c r="C1974" s="6" t="inlineStr">
        <is>
          <t>N2O</t>
        </is>
      </c>
      <c r="D1974" s="6" t="inlineStr">
        <is>
          <t>Iron and steel</t>
        </is>
      </c>
      <c r="E1974" s="6" t="n">
        <v>0.000431018558427644</v>
      </c>
      <c r="F1974" s="6" t="n"/>
      <c r="G1974" s="6" t="n"/>
      <c r="H1974" s="6" t="n"/>
      <c r="I1974" s="6" t="n"/>
    </row>
    <row r="1975" ht="15.75" customHeight="1" s="120">
      <c r="A1975" s="6" t="n">
        <v>2011</v>
      </c>
      <c r="B1975" s="6" t="inlineStr">
        <is>
          <t>MS</t>
        </is>
      </c>
      <c r="C1975" s="6" t="inlineStr">
        <is>
          <t>N2O</t>
        </is>
      </c>
      <c r="D1975" s="6" t="inlineStr">
        <is>
          <t>Iron and steel</t>
        </is>
      </c>
      <c r="E1975" s="6" t="n">
        <v>0.00381759294607342</v>
      </c>
      <c r="F1975" s="6" t="n"/>
      <c r="G1975" s="6" t="n"/>
      <c r="H1975" s="6" t="n"/>
      <c r="I1975" s="6" t="n"/>
    </row>
    <row r="1976" ht="15.75" customHeight="1" s="120">
      <c r="A1976" s="6" t="n">
        <v>2011</v>
      </c>
      <c r="B1976" s="6" t="inlineStr">
        <is>
          <t>NC</t>
        </is>
      </c>
      <c r="C1976" s="6" t="inlineStr">
        <is>
          <t>N2O</t>
        </is>
      </c>
      <c r="D1976" s="6" t="inlineStr">
        <is>
          <t>Iron and steel</t>
        </is>
      </c>
      <c r="E1976" s="6" t="n">
        <v>0.00855879708877751</v>
      </c>
      <c r="F1976" s="6" t="n"/>
      <c r="G1976" s="6" t="n"/>
      <c r="H1976" s="6" t="n"/>
      <c r="I1976" s="6" t="n"/>
    </row>
    <row r="1977" ht="15.75" customHeight="1" s="120">
      <c r="A1977" s="6" t="n">
        <v>2011</v>
      </c>
      <c r="B1977" s="6" t="inlineStr">
        <is>
          <t>NE</t>
        </is>
      </c>
      <c r="C1977" s="6" t="inlineStr">
        <is>
          <t>N2O</t>
        </is>
      </c>
      <c r="D1977" s="6" t="inlineStr">
        <is>
          <t>Iron and steel</t>
        </is>
      </c>
      <c r="E1977" s="6" t="n">
        <v>0.0022659261357339</v>
      </c>
      <c r="F1977" s="6" t="n"/>
      <c r="G1977" s="6" t="n"/>
      <c r="H1977" s="6" t="n"/>
      <c r="I1977" s="6" t="n"/>
    </row>
    <row r="1978" ht="15.75" customHeight="1" s="120">
      <c r="A1978" s="6" t="n">
        <v>2011</v>
      </c>
      <c r="B1978" s="6" t="inlineStr">
        <is>
          <t>NJ</t>
        </is>
      </c>
      <c r="C1978" s="6" t="inlineStr">
        <is>
          <t>N2O</t>
        </is>
      </c>
      <c r="D1978" s="6" t="inlineStr">
        <is>
          <t>Iron and steel</t>
        </is>
      </c>
      <c r="E1978" s="6" t="n">
        <v>0.00628055613708853</v>
      </c>
      <c r="F1978" s="6" t="n"/>
      <c r="G1978" s="6" t="n"/>
      <c r="H1978" s="6" t="n"/>
      <c r="I1978" s="6" t="n"/>
    </row>
    <row r="1979" ht="15.75" customHeight="1" s="120">
      <c r="A1979" s="6" t="n">
        <v>2011</v>
      </c>
      <c r="B1979" s="6" t="inlineStr">
        <is>
          <t>NY</t>
        </is>
      </c>
      <c r="C1979" s="6" t="inlineStr">
        <is>
          <t>N2O</t>
        </is>
      </c>
      <c r="D1979" s="6" t="inlineStr">
        <is>
          <t>Iron and steel</t>
        </is>
      </c>
      <c r="E1979" s="6" t="n">
        <v>0.00332500030787039</v>
      </c>
      <c r="F1979" s="6" t="n"/>
      <c r="G1979" s="6" t="n"/>
      <c r="H1979" s="6" t="n"/>
      <c r="I1979" s="6" t="n"/>
    </row>
    <row r="1980" ht="15.75" customHeight="1" s="120">
      <c r="A1980" s="6" t="n">
        <v>2011</v>
      </c>
      <c r="B1980" s="6" t="inlineStr">
        <is>
          <t>OH</t>
        </is>
      </c>
      <c r="C1980" s="6" t="inlineStr">
        <is>
          <t>N2O</t>
        </is>
      </c>
      <c r="D1980" s="6" t="inlineStr">
        <is>
          <t>Iron and steel</t>
        </is>
      </c>
      <c r="E1980" s="6" t="n">
        <v>0.160782237109466</v>
      </c>
      <c r="F1980" s="6" t="n"/>
      <c r="G1980" s="6" t="n"/>
      <c r="H1980" s="6" t="n"/>
      <c r="I1980" s="6" t="n"/>
    </row>
    <row r="1981" ht="15.75" customHeight="1" s="120">
      <c r="A1981" s="6" t="n">
        <v>2011</v>
      </c>
      <c r="B1981" s="6" t="inlineStr">
        <is>
          <t>OK</t>
        </is>
      </c>
      <c r="C1981" s="6" t="inlineStr">
        <is>
          <t>N2O</t>
        </is>
      </c>
      <c r="D1981" s="6" t="inlineStr">
        <is>
          <t>Iron and steel</t>
        </is>
      </c>
      <c r="E1981" s="6" t="n">
        <v>0.000529537086068248</v>
      </c>
      <c r="F1981" s="6" t="n"/>
      <c r="G1981" s="6" t="n"/>
      <c r="H1981" s="6" t="n"/>
      <c r="I1981" s="6" t="n"/>
    </row>
    <row r="1982" ht="15.75" customHeight="1" s="120">
      <c r="A1982" s="6" t="n">
        <v>2011</v>
      </c>
      <c r="B1982" s="6" t="inlineStr">
        <is>
          <t>OR</t>
        </is>
      </c>
      <c r="C1982" s="6" t="inlineStr">
        <is>
          <t>N2O</t>
        </is>
      </c>
      <c r="D1982" s="6" t="inlineStr">
        <is>
          <t>Iron and steel</t>
        </is>
      </c>
      <c r="E1982" s="6" t="n">
        <v>0.00440870411191705</v>
      </c>
      <c r="F1982" s="6" t="n"/>
      <c r="G1982" s="6" t="n"/>
      <c r="H1982" s="6" t="n"/>
      <c r="I1982" s="6" t="n"/>
    </row>
    <row r="1983" ht="15.75" customHeight="1" s="120">
      <c r="A1983" s="6" t="n">
        <v>2011</v>
      </c>
      <c r="B1983" s="6" t="inlineStr">
        <is>
          <t>PA</t>
        </is>
      </c>
      <c r="C1983" s="6" t="inlineStr">
        <is>
          <t>N2O</t>
        </is>
      </c>
      <c r="D1983" s="6" t="inlineStr">
        <is>
          <t>Iron and steel</t>
        </is>
      </c>
      <c r="E1983" s="6" t="n">
        <v>0.07212787704887751</v>
      </c>
      <c r="F1983" s="6" t="n"/>
      <c r="G1983" s="6" t="n"/>
      <c r="H1983" s="6" t="n"/>
      <c r="I1983" s="6" t="n"/>
    </row>
    <row r="1984" ht="15.75" customHeight="1" s="120">
      <c r="A1984" s="6" t="n">
        <v>2011</v>
      </c>
      <c r="B1984" s="6" t="inlineStr">
        <is>
          <t>SC</t>
        </is>
      </c>
      <c r="C1984" s="6" t="inlineStr">
        <is>
          <t>N2O</t>
        </is>
      </c>
      <c r="D1984" s="6" t="inlineStr">
        <is>
          <t>Iron and steel</t>
        </is>
      </c>
      <c r="E1984" s="6" t="n">
        <v>0.00817703779417017</v>
      </c>
      <c r="F1984" s="6" t="n"/>
      <c r="G1984" s="6" t="n"/>
      <c r="H1984" s="6" t="n"/>
      <c r="I1984" s="6" t="n"/>
    </row>
    <row r="1985" ht="15.75" customHeight="1" s="120">
      <c r="A1985" s="6" t="n">
        <v>2011</v>
      </c>
      <c r="B1985" s="6" t="inlineStr">
        <is>
          <t>TN</t>
        </is>
      </c>
      <c r="C1985" s="6" t="inlineStr">
        <is>
          <t>N2O</t>
        </is>
      </c>
      <c r="D1985" s="6" t="inlineStr">
        <is>
          <t>Iron and steel</t>
        </is>
      </c>
      <c r="E1985" s="6" t="n">
        <v>0.00455648190337795</v>
      </c>
      <c r="F1985" s="6" t="n"/>
      <c r="G1985" s="6" t="n"/>
      <c r="H1985" s="6" t="n"/>
      <c r="I1985" s="6" t="n"/>
    </row>
    <row r="1986" ht="15.75" customHeight="1" s="120">
      <c r="A1986" s="6" t="n">
        <v>2011</v>
      </c>
      <c r="B1986" s="6" t="inlineStr">
        <is>
          <t>TX</t>
        </is>
      </c>
      <c r="C1986" s="6" t="inlineStr">
        <is>
          <t>N2O</t>
        </is>
      </c>
      <c r="D1986" s="6" t="inlineStr">
        <is>
          <t>Iron and steel</t>
        </is>
      </c>
      <c r="E1986" s="6" t="n">
        <v>0.0234227799465537</v>
      </c>
      <c r="F1986" s="6" t="n"/>
      <c r="G1986" s="6" t="n"/>
      <c r="H1986" s="6" t="n"/>
      <c r="I1986" s="6" t="n"/>
    </row>
    <row r="1987" ht="15.75" customHeight="1" s="120">
      <c r="A1987" s="6" t="n">
        <v>2011</v>
      </c>
      <c r="B1987" s="6" t="inlineStr">
        <is>
          <t>UT</t>
        </is>
      </c>
      <c r="C1987" s="6" t="inlineStr">
        <is>
          <t>N2O</t>
        </is>
      </c>
      <c r="D1987" s="6" t="inlineStr">
        <is>
          <t>Iron and steel</t>
        </is>
      </c>
      <c r="E1987" s="6" t="n">
        <v>0.00746277846877578</v>
      </c>
      <c r="F1987" s="6" t="n"/>
      <c r="G1987" s="6" t="n"/>
      <c r="H1987" s="6" t="n"/>
      <c r="I1987" s="6" t="n"/>
    </row>
    <row r="1988" ht="15.75" customHeight="1" s="120">
      <c r="A1988" s="6" t="n">
        <v>2011</v>
      </c>
      <c r="B1988" s="6" t="inlineStr">
        <is>
          <t>VA</t>
        </is>
      </c>
      <c r="C1988" s="6" t="inlineStr">
        <is>
          <t>N2O</t>
        </is>
      </c>
      <c r="D1988" s="6" t="inlineStr">
        <is>
          <t>Iron and steel</t>
        </is>
      </c>
      <c r="E1988" s="6" t="n">
        <v>0.008189352610125241</v>
      </c>
      <c r="F1988" s="6" t="n"/>
      <c r="G1988" s="6" t="n"/>
      <c r="H1988" s="6" t="n"/>
      <c r="I1988" s="6" t="n"/>
    </row>
    <row r="1989" ht="15.75" customHeight="1" s="120">
      <c r="A1989" s="6" t="n">
        <v>2011</v>
      </c>
      <c r="B1989" s="6" t="inlineStr">
        <is>
          <t>WA</t>
        </is>
      </c>
      <c r="C1989" s="6" t="inlineStr">
        <is>
          <t>N2O</t>
        </is>
      </c>
      <c r="D1989" s="6" t="inlineStr">
        <is>
          <t>Iron and steel</t>
        </is>
      </c>
      <c r="E1989" s="54" t="n">
        <v>8.62037116855288e-05</v>
      </c>
      <c r="F1989" s="6" t="n"/>
      <c r="G1989" s="6" t="n"/>
      <c r="H1989" s="6" t="n"/>
      <c r="I1989" s="6" t="n"/>
    </row>
    <row r="1990" ht="15.75" customHeight="1" s="120">
      <c r="A1990" s="6" t="n">
        <v>2011</v>
      </c>
      <c r="B1990" s="6" t="inlineStr">
        <is>
          <t>WI</t>
        </is>
      </c>
      <c r="C1990" s="6" t="inlineStr">
        <is>
          <t>N2O</t>
        </is>
      </c>
      <c r="D1990" s="6" t="inlineStr">
        <is>
          <t>Iron and steel</t>
        </is>
      </c>
      <c r="E1990" s="6" t="n">
        <v>0.06545324680122649</v>
      </c>
      <c r="F1990" s="6" t="n"/>
      <c r="G1990" s="6" t="n"/>
      <c r="H1990" s="6" t="n"/>
      <c r="I1990" s="6" t="n"/>
    </row>
    <row r="1991" ht="15.75" customHeight="1" s="120">
      <c r="A1991" s="6" t="n">
        <v>2011</v>
      </c>
      <c r="B1991" s="6" t="inlineStr">
        <is>
          <t>WV</t>
        </is>
      </c>
      <c r="C1991" s="6" t="inlineStr">
        <is>
          <t>N2O</t>
        </is>
      </c>
      <c r="D1991" s="6" t="inlineStr">
        <is>
          <t>Iron and steel</t>
        </is>
      </c>
      <c r="E1991" s="6" t="n">
        <v>0.0185337980123887</v>
      </c>
      <c r="F1991" s="6" t="n"/>
      <c r="G1991" s="6" t="n"/>
      <c r="H1991" s="6" t="n"/>
      <c r="I1991" s="6" t="n"/>
    </row>
    <row r="1992" ht="15.75" customHeight="1" s="120">
      <c r="A1992" s="6" t="n">
        <v>2012</v>
      </c>
      <c r="B1992" s="6" t="inlineStr">
        <is>
          <t>AL</t>
        </is>
      </c>
      <c r="C1992" s="6" t="inlineStr">
        <is>
          <t>CH4</t>
        </is>
      </c>
      <c r="D1992" s="6" t="inlineStr">
        <is>
          <t>Cement and other carbonates</t>
        </is>
      </c>
      <c r="E1992" s="6" t="n">
        <v>0.0791692488764132</v>
      </c>
      <c r="F1992" s="6" t="n"/>
      <c r="G1992" s="6" t="n"/>
      <c r="H1992" s="6" t="n"/>
      <c r="I1992" s="6" t="n"/>
    </row>
    <row r="1993" ht="15.75" customHeight="1" s="120">
      <c r="A1993" s="6" t="n">
        <v>2012</v>
      </c>
      <c r="B1993" s="6" t="inlineStr">
        <is>
          <t>AR</t>
        </is>
      </c>
      <c r="C1993" s="6" t="inlineStr">
        <is>
          <t>CH4</t>
        </is>
      </c>
      <c r="D1993" s="6" t="inlineStr">
        <is>
          <t>Cement and other carbonates</t>
        </is>
      </c>
      <c r="E1993" s="6" t="n">
        <v>0.00788724032517615</v>
      </c>
      <c r="F1993" s="6" t="n"/>
      <c r="G1993" s="6" t="n"/>
      <c r="H1993" s="6" t="n"/>
      <c r="I1993" s="6" t="n"/>
    </row>
    <row r="1994" ht="15.75" customHeight="1" s="120">
      <c r="A1994" s="6" t="n">
        <v>2012</v>
      </c>
      <c r="B1994" s="6" t="inlineStr">
        <is>
          <t>AZ</t>
        </is>
      </c>
      <c r="C1994" s="6" t="inlineStr">
        <is>
          <t>CH4</t>
        </is>
      </c>
      <c r="D1994" s="6" t="inlineStr">
        <is>
          <t>Cement and other carbonates</t>
        </is>
      </c>
      <c r="E1994" s="6" t="n">
        <v>0.0214145475187351</v>
      </c>
      <c r="F1994" s="6" t="n"/>
      <c r="G1994" s="6" t="n"/>
      <c r="H1994" s="6" t="n"/>
      <c r="I1994" s="6" t="n"/>
    </row>
    <row r="1995" ht="15.75" customHeight="1" s="120">
      <c r="A1995" s="6" t="n">
        <v>2012</v>
      </c>
      <c r="B1995" s="6" t="inlineStr">
        <is>
          <t>CA</t>
        </is>
      </c>
      <c r="C1995" s="6" t="inlineStr">
        <is>
          <t>CH4</t>
        </is>
      </c>
      <c r="D1995" s="6" t="inlineStr">
        <is>
          <t>Cement and other carbonates</t>
        </is>
      </c>
      <c r="E1995" s="6" t="n">
        <v>0.0820153214004864</v>
      </c>
      <c r="F1995" s="6" t="n"/>
      <c r="G1995" s="6" t="n"/>
      <c r="H1995" s="6" t="n"/>
      <c r="I1995" s="6" t="n"/>
    </row>
    <row r="1996" ht="15.75" customHeight="1" s="120">
      <c r="A1996" s="6" t="n">
        <v>2012</v>
      </c>
      <c r="B1996" s="6" t="inlineStr">
        <is>
          <t>CO</t>
        </is>
      </c>
      <c r="C1996" s="6" t="inlineStr">
        <is>
          <t>CH4</t>
        </is>
      </c>
      <c r="D1996" s="6" t="inlineStr">
        <is>
          <t>Cement and other carbonates</t>
        </is>
      </c>
      <c r="E1996" s="6" t="n">
        <v>0.0222790453028085</v>
      </c>
      <c r="F1996" s="6" t="n"/>
      <c r="G1996" s="6" t="n"/>
      <c r="H1996" s="6" t="n"/>
      <c r="I1996" s="6" t="n"/>
    </row>
    <row r="1997" ht="15.75" customHeight="1" s="120">
      <c r="A1997" s="6" t="n">
        <v>2012</v>
      </c>
      <c r="B1997" s="6" t="inlineStr">
        <is>
          <t>FL</t>
        </is>
      </c>
      <c r="C1997" s="6" t="inlineStr">
        <is>
          <t>CH4</t>
        </is>
      </c>
      <c r="D1997" s="6" t="inlineStr">
        <is>
          <t>Cement and other carbonates</t>
        </is>
      </c>
      <c r="E1997" s="6" t="n">
        <v>0.0397981449752368</v>
      </c>
      <c r="F1997" s="6" t="n"/>
      <c r="G1997" s="6" t="n"/>
      <c r="H1997" s="6" t="n"/>
      <c r="I1997" s="6" t="n"/>
    </row>
    <row r="1998" ht="15.75" customHeight="1" s="120">
      <c r="A1998" s="6" t="n">
        <v>2012</v>
      </c>
      <c r="B1998" s="6" t="inlineStr">
        <is>
          <t>GA</t>
        </is>
      </c>
      <c r="C1998" s="6" t="inlineStr">
        <is>
          <t>CH4</t>
        </is>
      </c>
      <c r="D1998" s="6" t="inlineStr">
        <is>
          <t>Cement and other carbonates</t>
        </is>
      </c>
      <c r="E1998" s="6" t="n">
        <v>0.00646810992662184</v>
      </c>
      <c r="F1998" s="6" t="n"/>
      <c r="G1998" s="6" t="n"/>
      <c r="H1998" s="6" t="n"/>
      <c r="I1998" s="6" t="n"/>
    </row>
    <row r="1999" ht="15.75" customHeight="1" s="120">
      <c r="A1999" s="6" t="n">
        <v>2012</v>
      </c>
      <c r="B1999" s="6" t="inlineStr">
        <is>
          <t>IA</t>
        </is>
      </c>
      <c r="C1999" s="6" t="inlineStr">
        <is>
          <t>CH4</t>
        </is>
      </c>
      <c r="D1999" s="6" t="inlineStr">
        <is>
          <t>Cement and other carbonates</t>
        </is>
      </c>
      <c r="E1999" s="6" t="n">
        <v>0.0112436790109312</v>
      </c>
      <c r="F1999" s="6" t="n"/>
      <c r="G1999" s="6" t="n"/>
      <c r="H1999" s="6" t="n"/>
      <c r="I1999" s="6" t="n"/>
    </row>
    <row r="2000" ht="15.75" customHeight="1" s="120">
      <c r="A2000" s="6" t="n">
        <v>2012</v>
      </c>
      <c r="B2000" s="6" t="inlineStr">
        <is>
          <t>IL</t>
        </is>
      </c>
      <c r="C2000" s="6" t="inlineStr">
        <is>
          <t>CH4</t>
        </is>
      </c>
      <c r="D2000" s="6" t="inlineStr">
        <is>
          <t>Cement and other carbonates</t>
        </is>
      </c>
      <c r="E2000" s="6" t="n">
        <v>0.0113504392794463</v>
      </c>
      <c r="F2000" s="6" t="n"/>
      <c r="G2000" s="6" t="n"/>
      <c r="H2000" s="6" t="n"/>
      <c r="I2000" s="6" t="n"/>
    </row>
    <row r="2001" ht="15.75" customHeight="1" s="120">
      <c r="A2001" s="6" t="n">
        <v>2012</v>
      </c>
      <c r="B2001" s="6" t="inlineStr">
        <is>
          <t>IN</t>
        </is>
      </c>
      <c r="C2001" s="6" t="inlineStr">
        <is>
          <t>CH4</t>
        </is>
      </c>
      <c r="D2001" s="6" t="inlineStr">
        <is>
          <t>Cement and other carbonates</t>
        </is>
      </c>
      <c r="E2001" s="6" t="n">
        <v>0.0417719079882719</v>
      </c>
      <c r="F2001" s="6" t="n"/>
      <c r="G2001" s="6" t="n"/>
      <c r="H2001" s="6" t="n"/>
      <c r="I2001" s="6" t="n"/>
    </row>
    <row r="2002" ht="15.75" customHeight="1" s="120">
      <c r="A2002" s="6" t="n">
        <v>2012</v>
      </c>
      <c r="B2002" s="6" t="inlineStr">
        <is>
          <t>KS</t>
        </is>
      </c>
      <c r="C2002" s="6" t="inlineStr">
        <is>
          <t>CH4</t>
        </is>
      </c>
      <c r="D2002" s="6" t="inlineStr">
        <is>
          <t>Cement and other carbonates</t>
        </is>
      </c>
      <c r="E2002" s="6" t="n">
        <v>0.0120951572500637</v>
      </c>
      <c r="F2002" s="6" t="n"/>
      <c r="G2002" s="6" t="n"/>
      <c r="H2002" s="6" t="n"/>
      <c r="I2002" s="6" t="n"/>
    </row>
    <row r="2003" ht="15.75" customHeight="1" s="120">
      <c r="A2003" s="6" t="n">
        <v>2012</v>
      </c>
      <c r="B2003" s="6" t="inlineStr">
        <is>
          <t>KY</t>
        </is>
      </c>
      <c r="C2003" s="6" t="inlineStr">
        <is>
          <t>CH4</t>
        </is>
      </c>
      <c r="D2003" s="6" t="inlineStr">
        <is>
          <t>Cement and other carbonates</t>
        </is>
      </c>
      <c r="E2003" s="6" t="n">
        <v>0.0516954051421994</v>
      </c>
      <c r="F2003" s="6" t="n"/>
      <c r="G2003" s="6" t="n"/>
      <c r="H2003" s="6" t="n"/>
      <c r="I2003" s="6" t="n"/>
    </row>
    <row r="2004" ht="15.75" customHeight="1" s="120">
      <c r="A2004" s="6" t="n">
        <v>2012</v>
      </c>
      <c r="B2004" s="6" t="inlineStr">
        <is>
          <t>MA</t>
        </is>
      </c>
      <c r="C2004" s="6" t="inlineStr">
        <is>
          <t>CH4</t>
        </is>
      </c>
      <c r="D2004" s="6" t="inlineStr">
        <is>
          <t>Cement and other carbonates</t>
        </is>
      </c>
      <c r="E2004" s="6" t="n">
        <v>0.000302053442628073</v>
      </c>
      <c r="F2004" s="6" t="n"/>
      <c r="G2004" s="6" t="n"/>
      <c r="H2004" s="6" t="n"/>
      <c r="I2004" s="6" t="n"/>
    </row>
    <row r="2005" ht="15.75" customHeight="1" s="120">
      <c r="A2005" s="6" t="n">
        <v>2012</v>
      </c>
      <c r="B2005" s="6" t="inlineStr">
        <is>
          <t>MD</t>
        </is>
      </c>
      <c r="C2005" s="6" t="inlineStr">
        <is>
          <t>CH4</t>
        </is>
      </c>
      <c r="D2005" s="6" t="inlineStr">
        <is>
          <t>Cement and other carbonates</t>
        </is>
      </c>
      <c r="E2005" s="6" t="n">
        <v>0.027085861294976</v>
      </c>
      <c r="F2005" s="6" t="n"/>
      <c r="G2005" s="6" t="n"/>
      <c r="H2005" s="6" t="n"/>
      <c r="I2005" s="6" t="n"/>
    </row>
    <row r="2006" ht="15.75" customHeight="1" s="120">
      <c r="A2006" s="6" t="n">
        <v>2012</v>
      </c>
      <c r="B2006" s="6" t="inlineStr">
        <is>
          <t>ME</t>
        </is>
      </c>
      <c r="C2006" s="6" t="inlineStr">
        <is>
          <t>CH4</t>
        </is>
      </c>
      <c r="D2006" s="6" t="inlineStr">
        <is>
          <t>Cement and other carbonates</t>
        </is>
      </c>
      <c r="E2006" s="6" t="n">
        <v>0.00322884714533457</v>
      </c>
      <c r="F2006" s="6" t="n"/>
      <c r="G2006" s="6" t="n"/>
      <c r="H2006" s="6" t="n"/>
      <c r="I2006" s="6" t="n"/>
    </row>
    <row r="2007" ht="15.75" customHeight="1" s="120">
      <c r="A2007" s="6" t="n">
        <v>2012</v>
      </c>
      <c r="B2007" s="6" t="inlineStr">
        <is>
          <t>MI</t>
        </is>
      </c>
      <c r="C2007" s="6" t="inlineStr">
        <is>
          <t>CH4</t>
        </is>
      </c>
      <c r="D2007" s="6" t="inlineStr">
        <is>
          <t>Cement and other carbonates</t>
        </is>
      </c>
      <c r="E2007" s="6" t="n">
        <v>0.0469823298736062</v>
      </c>
      <c r="F2007" s="6" t="n"/>
      <c r="G2007" s="6" t="n"/>
      <c r="H2007" s="6" t="n"/>
      <c r="I2007" s="6" t="n"/>
    </row>
    <row r="2008" ht="15.75" customHeight="1" s="120">
      <c r="A2008" s="6" t="n">
        <v>2012</v>
      </c>
      <c r="B2008" s="6" t="inlineStr">
        <is>
          <t>MO</t>
        </is>
      </c>
      <c r="C2008" s="6" t="inlineStr">
        <is>
          <t>CH4</t>
        </is>
      </c>
      <c r="D2008" s="6" t="inlineStr">
        <is>
          <t>Cement and other carbonates</t>
        </is>
      </c>
      <c r="E2008" s="6" t="n">
        <v>0.08955884573922369</v>
      </c>
      <c r="F2008" s="6" t="n"/>
      <c r="G2008" s="6" t="n"/>
      <c r="H2008" s="6" t="n"/>
      <c r="I2008" s="6" t="n"/>
    </row>
    <row r="2009" ht="15.75" customHeight="1" s="120">
      <c r="A2009" s="6" t="n">
        <v>2012</v>
      </c>
      <c r="B2009" s="6" t="inlineStr">
        <is>
          <t>MT</t>
        </is>
      </c>
      <c r="C2009" s="6" t="inlineStr">
        <is>
          <t>CH4</t>
        </is>
      </c>
      <c r="D2009" s="6" t="inlineStr">
        <is>
          <t>Cement and other carbonates</t>
        </is>
      </c>
      <c r="E2009" s="6" t="n">
        <v>0.0106916503054385</v>
      </c>
      <c r="F2009" s="6" t="n"/>
      <c r="G2009" s="6" t="n"/>
      <c r="H2009" s="6" t="n"/>
      <c r="I2009" s="6" t="n"/>
    </row>
    <row r="2010" ht="15.75" customHeight="1" s="120">
      <c r="A2010" s="6" t="n">
        <v>2012</v>
      </c>
      <c r="B2010" s="6" t="inlineStr">
        <is>
          <t>NC</t>
        </is>
      </c>
      <c r="C2010" s="6" t="inlineStr">
        <is>
          <t>CH4</t>
        </is>
      </c>
      <c r="D2010" s="6" t="inlineStr">
        <is>
          <t>Cement and other carbonates</t>
        </is>
      </c>
      <c r="E2010" s="6" t="n">
        <v>0.000346319895427015</v>
      </c>
      <c r="F2010" s="6" t="n"/>
      <c r="G2010" s="6" t="n"/>
      <c r="H2010" s="6" t="n"/>
      <c r="I2010" s="6" t="n"/>
    </row>
    <row r="2011" ht="15.75" customHeight="1" s="120">
      <c r="A2011" s="6" t="n">
        <v>2012</v>
      </c>
      <c r="B2011" s="6" t="inlineStr">
        <is>
          <t>NE</t>
        </is>
      </c>
      <c r="C2011" s="6" t="inlineStr">
        <is>
          <t>CH4</t>
        </is>
      </c>
      <c r="D2011" s="6" t="inlineStr">
        <is>
          <t>Cement and other carbonates</t>
        </is>
      </c>
      <c r="E2011" s="6" t="n">
        <v>0.00768413542409865</v>
      </c>
      <c r="F2011" s="6" t="n"/>
      <c r="G2011" s="6" t="n"/>
      <c r="H2011" s="6" t="n"/>
      <c r="I2011" s="6" t="n"/>
    </row>
    <row r="2012" ht="15.75" customHeight="1" s="120">
      <c r="A2012" s="6" t="n">
        <v>2012</v>
      </c>
      <c r="B2012" s="6" t="inlineStr">
        <is>
          <t>NH</t>
        </is>
      </c>
      <c r="C2012" s="6" t="inlineStr">
        <is>
          <t>CH4</t>
        </is>
      </c>
      <c r="D2012" s="6" t="inlineStr">
        <is>
          <t>Cement and other carbonates</t>
        </is>
      </c>
      <c r="E2012" s="6" t="n">
        <v>0.000322884714533457</v>
      </c>
      <c r="F2012" s="6" t="n"/>
      <c r="G2012" s="6" t="n"/>
      <c r="H2012" s="6" t="n"/>
      <c r="I2012" s="6" t="n"/>
    </row>
    <row r="2013" ht="15.75" customHeight="1" s="120">
      <c r="A2013" s="6" t="n">
        <v>2012</v>
      </c>
      <c r="B2013" s="6" t="inlineStr">
        <is>
          <t>NJ</t>
        </is>
      </c>
      <c r="C2013" s="6" t="inlineStr">
        <is>
          <t>CH4</t>
        </is>
      </c>
      <c r="D2013" s="6" t="inlineStr">
        <is>
          <t>Cement and other carbonates</t>
        </is>
      </c>
      <c r="E2013" s="6" t="n">
        <v>0.000166650175243074</v>
      </c>
      <c r="F2013" s="6" t="n"/>
      <c r="G2013" s="6" t="n"/>
      <c r="H2013" s="6" t="n"/>
      <c r="I2013" s="6" t="n"/>
    </row>
    <row r="2014" ht="15.75" customHeight="1" s="120">
      <c r="A2014" s="6" t="n">
        <v>2012</v>
      </c>
      <c r="B2014" s="6" t="inlineStr">
        <is>
          <t>NM</t>
        </is>
      </c>
      <c r="C2014" s="6" t="inlineStr">
        <is>
          <t>CH4</t>
        </is>
      </c>
      <c r="D2014" s="6" t="inlineStr">
        <is>
          <t>Cement and other carbonates</t>
        </is>
      </c>
      <c r="E2014" s="6" t="n">
        <v>0.00303355397122159</v>
      </c>
      <c r="F2014" s="6" t="n"/>
      <c r="G2014" s="6" t="n"/>
      <c r="H2014" s="6" t="n"/>
      <c r="I2014" s="6" t="n"/>
    </row>
    <row r="2015" ht="15.75" customHeight="1" s="120">
      <c r="A2015" s="6" t="n">
        <v>2012</v>
      </c>
      <c r="B2015" s="6" t="inlineStr">
        <is>
          <t>NV</t>
        </is>
      </c>
      <c r="C2015" s="6" t="inlineStr">
        <is>
          <t>CH4</t>
        </is>
      </c>
      <c r="D2015" s="6" t="inlineStr">
        <is>
          <t>Cement and other carbonates</t>
        </is>
      </c>
      <c r="E2015" s="6" t="n">
        <v>0.0234221613486165</v>
      </c>
      <c r="F2015" s="6" t="n"/>
      <c r="G2015" s="6" t="n"/>
      <c r="H2015" s="6" t="n"/>
      <c r="I2015" s="6" t="n"/>
    </row>
    <row r="2016" ht="15.75" customHeight="1" s="120">
      <c r="A2016" s="6" t="n">
        <v>2012</v>
      </c>
      <c r="B2016" s="6" t="inlineStr">
        <is>
          <t>NY</t>
        </is>
      </c>
      <c r="C2016" s="6" t="inlineStr">
        <is>
          <t>CH4</t>
        </is>
      </c>
      <c r="D2016" s="6" t="inlineStr">
        <is>
          <t>Cement and other carbonates</t>
        </is>
      </c>
      <c r="E2016" s="6" t="n">
        <v>0.0212713325243856</v>
      </c>
      <c r="F2016" s="6" t="n"/>
      <c r="G2016" s="6" t="n"/>
      <c r="H2016" s="6" t="n"/>
      <c r="I2016" s="6" t="n"/>
    </row>
    <row r="2017" ht="15.75" customHeight="1" s="120">
      <c r="A2017" s="6" t="n">
        <v>2012</v>
      </c>
      <c r="B2017" s="6" t="inlineStr">
        <is>
          <t>OH</t>
        </is>
      </c>
      <c r="C2017" s="6" t="inlineStr">
        <is>
          <t>CH4</t>
        </is>
      </c>
      <c r="D2017" s="6" t="inlineStr">
        <is>
          <t>Cement and other carbonates</t>
        </is>
      </c>
      <c r="E2017" s="6" t="n">
        <v>0.0423551836016227</v>
      </c>
      <c r="F2017" s="6" t="n"/>
      <c r="G2017" s="6" t="n"/>
      <c r="H2017" s="6" t="n"/>
      <c r="I2017" s="6" t="n"/>
    </row>
    <row r="2018" ht="15.75" customHeight="1" s="120">
      <c r="A2018" s="6" t="n">
        <v>2012</v>
      </c>
      <c r="B2018" s="6" t="inlineStr">
        <is>
          <t>OK</t>
        </is>
      </c>
      <c r="C2018" s="6" t="inlineStr">
        <is>
          <t>CH4</t>
        </is>
      </c>
      <c r="D2018" s="6" t="inlineStr">
        <is>
          <t>Cement and other carbonates</t>
        </is>
      </c>
      <c r="E2018" s="6" t="n">
        <v>0.0202453923830454</v>
      </c>
      <c r="F2018" s="6" t="n"/>
      <c r="G2018" s="6" t="n"/>
      <c r="H2018" s="6" t="n"/>
      <c r="I2018" s="6" t="n"/>
    </row>
    <row r="2019" ht="15.75" customHeight="1" s="120">
      <c r="A2019" s="6" t="n">
        <v>2012</v>
      </c>
      <c r="B2019" s="6" t="inlineStr">
        <is>
          <t>OR</t>
        </is>
      </c>
      <c r="C2019" s="6" t="inlineStr">
        <is>
          <t>CH4</t>
        </is>
      </c>
      <c r="D2019" s="6" t="inlineStr">
        <is>
          <t>Cement and other carbonates</t>
        </is>
      </c>
      <c r="E2019" s="6" t="n">
        <v>0.00524166879319234</v>
      </c>
      <c r="F2019" s="6" t="n"/>
      <c r="G2019" s="6" t="n"/>
      <c r="H2019" s="6" t="n"/>
      <c r="I2019" s="6" t="n"/>
    </row>
    <row r="2020" ht="15.75" customHeight="1" s="120">
      <c r="A2020" s="6" t="n">
        <v>2012</v>
      </c>
      <c r="B2020" s="6" t="inlineStr">
        <is>
          <t>PA</t>
        </is>
      </c>
      <c r="C2020" s="6" t="inlineStr">
        <is>
          <t>CH4</t>
        </is>
      </c>
      <c r="D2020" s="6" t="inlineStr">
        <is>
          <t>Cement and other carbonates</t>
        </is>
      </c>
      <c r="E2020" s="6" t="n">
        <v>0.0526900983756815</v>
      </c>
      <c r="F2020" s="6" t="n"/>
      <c r="G2020" s="6" t="n"/>
      <c r="H2020" s="6" t="n"/>
      <c r="I2020" s="6" t="n"/>
    </row>
    <row r="2021" ht="15.75" customHeight="1" s="120">
      <c r="A2021" s="6" t="n">
        <v>2012</v>
      </c>
      <c r="B2021" s="6" t="inlineStr">
        <is>
          <t>PR</t>
        </is>
      </c>
      <c r="C2021" s="6" t="inlineStr">
        <is>
          <t>CH4</t>
        </is>
      </c>
      <c r="D2021" s="6" t="inlineStr">
        <is>
          <t>Cement and other carbonates</t>
        </is>
      </c>
      <c r="E2021" s="6" t="n">
        <v>0.00512449288872455</v>
      </c>
      <c r="F2021" s="6" t="n"/>
      <c r="G2021" s="6" t="n"/>
      <c r="H2021" s="6" t="n"/>
      <c r="I2021" s="6" t="n"/>
    </row>
    <row r="2022" ht="15.75" customHeight="1" s="120">
      <c r="A2022" s="6" t="n">
        <v>2012</v>
      </c>
      <c r="B2022" s="6" t="inlineStr">
        <is>
          <t>SC</t>
        </is>
      </c>
      <c r="C2022" s="6" t="inlineStr">
        <is>
          <t>CH4</t>
        </is>
      </c>
      <c r="D2022" s="6" t="inlineStr">
        <is>
          <t>Cement and other carbonates</t>
        </is>
      </c>
      <c r="E2022" s="6" t="n">
        <v>0.0188054307125857</v>
      </c>
      <c r="F2022" s="6" t="n"/>
      <c r="G2022" s="6" t="n"/>
      <c r="H2022" s="6" t="n"/>
      <c r="I2022" s="6" t="n"/>
    </row>
    <row r="2023" ht="15.75" customHeight="1" s="120">
      <c r="A2023" s="6" t="n">
        <v>2012</v>
      </c>
      <c r="B2023" s="6" t="inlineStr">
        <is>
          <t>SD</t>
        </is>
      </c>
      <c r="C2023" s="6" t="inlineStr">
        <is>
          <t>CH4</t>
        </is>
      </c>
      <c r="D2023" s="6" t="inlineStr">
        <is>
          <t>Cement and other carbonates</t>
        </is>
      </c>
      <c r="E2023" s="6" t="n">
        <v>0.0131237013003921</v>
      </c>
      <c r="F2023" s="6" t="n"/>
      <c r="G2023" s="6" t="n"/>
      <c r="H2023" s="6" t="n"/>
      <c r="I2023" s="6" t="n"/>
    </row>
    <row r="2024" ht="15.75" customHeight="1" s="120">
      <c r="A2024" s="6" t="n">
        <v>2012</v>
      </c>
      <c r="B2024" s="6" t="inlineStr">
        <is>
          <t>TN</t>
        </is>
      </c>
      <c r="C2024" s="6" t="inlineStr">
        <is>
          <t>CH4</t>
        </is>
      </c>
      <c r="D2024" s="6" t="inlineStr">
        <is>
          <t>Cement and other carbonates</t>
        </is>
      </c>
      <c r="E2024" s="6" t="n">
        <v>0.0115899989063582</v>
      </c>
      <c r="F2024" s="6" t="n"/>
      <c r="G2024" s="6" t="n"/>
      <c r="H2024" s="6" t="n"/>
      <c r="I2024" s="6" t="n"/>
    </row>
    <row r="2025" ht="15.75" customHeight="1" s="120">
      <c r="A2025" s="6" t="n">
        <v>2012</v>
      </c>
      <c r="B2025" s="6" t="inlineStr">
        <is>
          <t>TX</t>
        </is>
      </c>
      <c r="C2025" s="6" t="inlineStr">
        <is>
          <t>CH4</t>
        </is>
      </c>
      <c r="D2025" s="6" t="inlineStr">
        <is>
          <t>Cement and other carbonates</t>
        </is>
      </c>
      <c r="E2025" s="6" t="n">
        <v>0.120024580900848</v>
      </c>
      <c r="F2025" s="6" t="n"/>
      <c r="G2025" s="6" t="n"/>
      <c r="H2025" s="6" t="n"/>
      <c r="I2025" s="6" t="n"/>
    </row>
    <row r="2026" ht="15.75" customHeight="1" s="120">
      <c r="A2026" s="6" t="n">
        <v>2012</v>
      </c>
      <c r="B2026" s="6" t="inlineStr">
        <is>
          <t>UT</t>
        </is>
      </c>
      <c r="C2026" s="6" t="inlineStr">
        <is>
          <t>CH4</t>
        </is>
      </c>
      <c r="D2026" s="6" t="inlineStr">
        <is>
          <t>Cement and other carbonates</t>
        </is>
      </c>
      <c r="E2026" s="6" t="n">
        <v>0.0280284763486946</v>
      </c>
      <c r="F2026" s="6" t="n"/>
      <c r="G2026" s="6" t="n"/>
      <c r="H2026" s="6" t="n"/>
      <c r="I2026" s="6" t="n"/>
    </row>
    <row r="2027" ht="15.75" customHeight="1" s="120">
      <c r="A2027" s="6" t="n">
        <v>2012</v>
      </c>
      <c r="B2027" s="6" t="inlineStr">
        <is>
          <t>VA</t>
        </is>
      </c>
      <c r="C2027" s="6" t="inlineStr">
        <is>
          <t>CH4</t>
        </is>
      </c>
      <c r="D2027" s="6" t="inlineStr">
        <is>
          <t>Cement and other carbonates</t>
        </is>
      </c>
      <c r="E2027" s="6" t="n">
        <v>0.0195709799551086</v>
      </c>
      <c r="F2027" s="6" t="n"/>
      <c r="G2027" s="6" t="n"/>
      <c r="H2027" s="6" t="n"/>
      <c r="I2027" s="6" t="n"/>
    </row>
    <row r="2028" ht="15.75" customHeight="1" s="120">
      <c r="A2028" s="6" t="n">
        <v>2012</v>
      </c>
      <c r="B2028" s="6" t="inlineStr">
        <is>
          <t>WA</t>
        </is>
      </c>
      <c r="C2028" s="6" t="inlineStr">
        <is>
          <t>CH4</t>
        </is>
      </c>
      <c r="D2028" s="6" t="inlineStr">
        <is>
          <t>Cement and other carbonates</t>
        </is>
      </c>
      <c r="E2028" s="6" t="n">
        <v>0.0034866341351637</v>
      </c>
      <c r="F2028" s="6" t="n"/>
      <c r="G2028" s="6" t="n"/>
      <c r="H2028" s="6" t="n"/>
      <c r="I2028" s="6" t="n"/>
    </row>
    <row r="2029" ht="15.75" customHeight="1" s="120">
      <c r="A2029" s="6" t="n">
        <v>2012</v>
      </c>
      <c r="B2029" s="6" t="inlineStr">
        <is>
          <t>WI</t>
        </is>
      </c>
      <c r="C2029" s="6" t="inlineStr">
        <is>
          <t>CH4</t>
        </is>
      </c>
      <c r="D2029" s="6" t="inlineStr">
        <is>
          <t>Cement and other carbonates</t>
        </is>
      </c>
      <c r="E2029" s="6" t="n">
        <v>0.0135767814643342</v>
      </c>
      <c r="F2029" s="6" t="n"/>
      <c r="G2029" s="6" t="n"/>
      <c r="H2029" s="6" t="n"/>
      <c r="I2029" s="6" t="n"/>
    </row>
    <row r="2030" ht="15.75" customHeight="1" s="120">
      <c r="A2030" s="6" t="n">
        <v>2012</v>
      </c>
      <c r="B2030" s="6" t="inlineStr">
        <is>
          <t>WV</t>
        </is>
      </c>
      <c r="C2030" s="6" t="inlineStr">
        <is>
          <t>CH4</t>
        </is>
      </c>
      <c r="D2030" s="6" t="inlineStr">
        <is>
          <t>Cement and other carbonates</t>
        </is>
      </c>
      <c r="E2030" s="6" t="n">
        <v>0.0147225014191303</v>
      </c>
      <c r="F2030" s="6" t="n"/>
      <c r="G2030" s="6" t="n"/>
      <c r="H2030" s="6" t="n"/>
      <c r="I2030" s="6" t="n"/>
    </row>
    <row r="2031" ht="15.75" customHeight="1" s="120">
      <c r="A2031" s="6" t="n">
        <v>2012</v>
      </c>
      <c r="B2031" s="6" t="inlineStr">
        <is>
          <t>WY</t>
        </is>
      </c>
      <c r="C2031" s="6" t="inlineStr">
        <is>
          <t>CH4</t>
        </is>
      </c>
      <c r="D2031" s="6" t="inlineStr">
        <is>
          <t>Cement and other carbonates</t>
        </is>
      </c>
      <c r="E2031" s="6" t="n">
        <v>0.0101292059639931</v>
      </c>
      <c r="F2031" s="6" t="n"/>
      <c r="G2031" s="6" t="n"/>
      <c r="H2031" s="6" t="n"/>
      <c r="I2031" s="6" t="n"/>
    </row>
    <row r="2032" ht="15.75" customHeight="1" s="120">
      <c r="A2032" s="6" t="n">
        <v>2012</v>
      </c>
      <c r="B2032" s="6" t="inlineStr">
        <is>
          <t>AL</t>
        </is>
      </c>
      <c r="C2032" s="6" t="inlineStr">
        <is>
          <t>CH4</t>
        </is>
      </c>
      <c r="D2032" s="6" t="inlineStr">
        <is>
          <t>Chemicals</t>
        </is>
      </c>
      <c r="E2032" s="6" t="n">
        <v>0.00208583959164295</v>
      </c>
      <c r="F2032" s="6" t="n"/>
      <c r="G2032" s="6" t="n"/>
      <c r="H2032" s="6" t="n"/>
      <c r="I2032" s="6" t="n"/>
    </row>
    <row r="2033" ht="15.75" customHeight="1" s="120">
      <c r="A2033" s="6" t="n">
        <v>2012</v>
      </c>
      <c r="B2033" s="6" t="inlineStr">
        <is>
          <t>AR</t>
        </is>
      </c>
      <c r="C2033" s="6" t="inlineStr">
        <is>
          <t>CH4</t>
        </is>
      </c>
      <c r="D2033" s="6" t="inlineStr">
        <is>
          <t>Chemicals</t>
        </is>
      </c>
      <c r="E2033" s="6" t="n">
        <v>0.000481751026374432</v>
      </c>
      <c r="F2033" s="6" t="n"/>
      <c r="G2033" s="6" t="n"/>
      <c r="H2033" s="6" t="n"/>
      <c r="I2033" s="6" t="n"/>
    </row>
    <row r="2034" ht="15.75" customHeight="1" s="120">
      <c r="A2034" s="6" t="n">
        <v>2012</v>
      </c>
      <c r="B2034" s="6" t="inlineStr">
        <is>
          <t>AZ</t>
        </is>
      </c>
      <c r="C2034" s="6" t="inlineStr">
        <is>
          <t>CH4</t>
        </is>
      </c>
      <c r="D2034" s="6" t="inlineStr">
        <is>
          <t>Chemicals</t>
        </is>
      </c>
      <c r="E2034" s="54" t="n">
        <v>2.27264610679488e-05</v>
      </c>
      <c r="F2034" s="6" t="n"/>
      <c r="G2034" s="6" t="n"/>
      <c r="H2034" s="6" t="n"/>
      <c r="I2034" s="6" t="n"/>
    </row>
    <row r="2035" ht="15.75" customHeight="1" s="120">
      <c r="A2035" s="6" t="n">
        <v>2012</v>
      </c>
      <c r="B2035" s="6" t="inlineStr">
        <is>
          <t>CA</t>
        </is>
      </c>
      <c r="C2035" s="6" t="inlineStr">
        <is>
          <t>CH4</t>
        </is>
      </c>
      <c r="D2035" s="6" t="inlineStr">
        <is>
          <t>Chemicals</t>
        </is>
      </c>
      <c r="E2035" s="6" t="n">
        <v>0.000139355662372697</v>
      </c>
      <c r="F2035" s="6" t="n"/>
      <c r="G2035" s="6" t="n"/>
      <c r="H2035" s="6" t="n"/>
      <c r="I2035" s="6" t="n"/>
    </row>
    <row r="2036" ht="15.75" customHeight="1" s="120">
      <c r="A2036" s="6" t="n">
        <v>2012</v>
      </c>
      <c r="B2036" s="6" t="inlineStr">
        <is>
          <t>CO</t>
        </is>
      </c>
      <c r="C2036" s="6" t="inlineStr">
        <is>
          <t>CH4</t>
        </is>
      </c>
      <c r="D2036" s="6" t="inlineStr">
        <is>
          <t>Chemicals</t>
        </is>
      </c>
      <c r="E2036" s="54" t="n">
        <v>9.24042922542976e-05</v>
      </c>
      <c r="F2036" s="6" t="n"/>
      <c r="G2036" s="6" t="n"/>
      <c r="H2036" s="6" t="n"/>
      <c r="I2036" s="6" t="n"/>
    </row>
    <row r="2037" ht="15.75" customHeight="1" s="120">
      <c r="A2037" s="6" t="n">
        <v>2012</v>
      </c>
      <c r="B2037" s="6" t="inlineStr">
        <is>
          <t>DE</t>
        </is>
      </c>
      <c r="C2037" s="6" t="inlineStr">
        <is>
          <t>CH4</t>
        </is>
      </c>
      <c r="D2037" s="6" t="inlineStr">
        <is>
          <t>Chemicals</t>
        </is>
      </c>
      <c r="E2037" s="54" t="n">
        <v>4.42042154838126e-05</v>
      </c>
      <c r="F2037" s="6" t="n"/>
      <c r="G2037" s="6" t="n"/>
      <c r="H2037" s="6" t="n"/>
      <c r="I2037" s="6" t="n"/>
    </row>
    <row r="2038" ht="15.75" customHeight="1" s="120">
      <c r="A2038" s="6" t="n">
        <v>2012</v>
      </c>
      <c r="B2038" s="6" t="inlineStr">
        <is>
          <t>FL</t>
        </is>
      </c>
      <c r="C2038" s="6" t="inlineStr">
        <is>
          <t>CH4</t>
        </is>
      </c>
      <c r="D2038" s="6" t="inlineStr">
        <is>
          <t>Chemicals</t>
        </is>
      </c>
      <c r="E2038" s="6" t="n">
        <v>0.00129915440082934</v>
      </c>
      <c r="F2038" s="6" t="n"/>
      <c r="G2038" s="6" t="n"/>
      <c r="H2038" s="6" t="n"/>
      <c r="I2038" s="6" t="n"/>
    </row>
    <row r="2039" ht="15.75" customHeight="1" s="120">
      <c r="A2039" s="6" t="n">
        <v>2012</v>
      </c>
      <c r="B2039" s="6" t="inlineStr">
        <is>
          <t>GA</t>
        </is>
      </c>
      <c r="C2039" s="6" t="inlineStr">
        <is>
          <t>CH4</t>
        </is>
      </c>
      <c r="D2039" s="6" t="inlineStr">
        <is>
          <t>Chemicals</t>
        </is>
      </c>
      <c r="E2039" s="6" t="n">
        <v>0.0007257483061918609</v>
      </c>
      <c r="F2039" s="6" t="n"/>
      <c r="G2039" s="6" t="n"/>
      <c r="H2039" s="6" t="n"/>
      <c r="I2039" s="6" t="n"/>
    </row>
    <row r="2040" ht="15.75" customHeight="1" s="120">
      <c r="A2040" s="6" t="n">
        <v>2012</v>
      </c>
      <c r="B2040" s="6" t="inlineStr">
        <is>
          <t>IA</t>
        </is>
      </c>
      <c r="C2040" s="6" t="inlineStr">
        <is>
          <t>CH4</t>
        </is>
      </c>
      <c r="D2040" s="6" t="inlineStr">
        <is>
          <t>Chemicals</t>
        </is>
      </c>
      <c r="E2040" s="6" t="n">
        <v>0.00758589291141699</v>
      </c>
      <c r="F2040" s="6" t="n"/>
      <c r="G2040" s="6" t="n"/>
      <c r="H2040" s="6" t="n"/>
      <c r="I2040" s="6" t="n"/>
    </row>
    <row r="2041" ht="15.75" customHeight="1" s="120">
      <c r="A2041" s="6" t="n">
        <v>2012</v>
      </c>
      <c r="B2041" s="6" t="inlineStr">
        <is>
          <t>ID</t>
        </is>
      </c>
      <c r="C2041" s="6" t="inlineStr">
        <is>
          <t>CH4</t>
        </is>
      </c>
      <c r="D2041" s="6" t="inlineStr">
        <is>
          <t>Chemicals</t>
        </is>
      </c>
      <c r="E2041" s="6" t="n">
        <v>0.000209782717550297</v>
      </c>
      <c r="F2041" s="6" t="n"/>
      <c r="G2041" s="6" t="n"/>
      <c r="H2041" s="6" t="n"/>
      <c r="I2041" s="6" t="n"/>
    </row>
    <row r="2042" ht="15.75" customHeight="1" s="120">
      <c r="A2042" s="6" t="n">
        <v>2012</v>
      </c>
      <c r="B2042" s="6" t="inlineStr">
        <is>
          <t>IL</t>
        </is>
      </c>
      <c r="C2042" s="6" t="inlineStr">
        <is>
          <t>CH4</t>
        </is>
      </c>
      <c r="D2042" s="6" t="inlineStr">
        <is>
          <t>Chemicals</t>
        </is>
      </c>
      <c r="E2042" s="6" t="n">
        <v>0.0516972046203145</v>
      </c>
      <c r="F2042" s="6" t="n"/>
      <c r="G2042" s="6" t="n"/>
      <c r="H2042" s="6" t="n"/>
      <c r="I2042" s="6" t="n"/>
    </row>
    <row r="2043" ht="15.75" customHeight="1" s="120">
      <c r="A2043" s="6" t="n">
        <v>2012</v>
      </c>
      <c r="B2043" s="6" t="inlineStr">
        <is>
          <t>IN</t>
        </is>
      </c>
      <c r="C2043" s="6" t="inlineStr">
        <is>
          <t>CH4</t>
        </is>
      </c>
      <c r="D2043" s="6" t="inlineStr">
        <is>
          <t>Chemicals</t>
        </is>
      </c>
      <c r="E2043" s="6" t="n">
        <v>0.008053908164618489</v>
      </c>
      <c r="F2043" s="6" t="n"/>
      <c r="G2043" s="6" t="n"/>
      <c r="H2043" s="6" t="n"/>
      <c r="I2043" s="6" t="n"/>
    </row>
    <row r="2044" ht="15.75" customHeight="1" s="120">
      <c r="A2044" s="6" t="n">
        <v>2012</v>
      </c>
      <c r="B2044" s="6" t="inlineStr">
        <is>
          <t>KS</t>
        </is>
      </c>
      <c r="C2044" s="6" t="inlineStr">
        <is>
          <t>CH4</t>
        </is>
      </c>
      <c r="D2044" s="6" t="inlineStr">
        <is>
          <t>Chemicals</t>
        </is>
      </c>
      <c r="E2044" s="6" t="n">
        <v>0.000767954591032338</v>
      </c>
      <c r="F2044" s="6" t="n"/>
      <c r="G2044" s="6" t="n"/>
      <c r="H2044" s="6" t="n"/>
      <c r="I2044" s="6" t="n"/>
    </row>
    <row r="2045" ht="15.75" customHeight="1" s="120">
      <c r="A2045" s="6" t="n">
        <v>2012</v>
      </c>
      <c r="B2045" s="6" t="inlineStr">
        <is>
          <t>KY</t>
        </is>
      </c>
      <c r="C2045" s="6" t="inlineStr">
        <is>
          <t>CH4</t>
        </is>
      </c>
      <c r="D2045" s="6" t="inlineStr">
        <is>
          <t>Chemicals</t>
        </is>
      </c>
      <c r="E2045" s="6" t="n">
        <v>0.0110887648118461</v>
      </c>
      <c r="F2045" s="6" t="n"/>
      <c r="G2045" s="6" t="n"/>
      <c r="H2045" s="6" t="n"/>
      <c r="I2045" s="6" t="n"/>
    </row>
    <row r="2046" ht="15.75" customHeight="1" s="120">
      <c r="A2046" s="6" t="n">
        <v>2012</v>
      </c>
      <c r="B2046" s="6" t="inlineStr">
        <is>
          <t>LA</t>
        </is>
      </c>
      <c r="C2046" s="6" t="inlineStr">
        <is>
          <t>CH4</t>
        </is>
      </c>
      <c r="D2046" s="6" t="inlineStr">
        <is>
          <t>Chemicals</t>
        </is>
      </c>
      <c r="E2046" s="6" t="n">
        <v>0.236498296888997</v>
      </c>
      <c r="F2046" s="6" t="n"/>
      <c r="G2046" s="6" t="n"/>
      <c r="H2046" s="6" t="n"/>
      <c r="I2046" s="6" t="n"/>
    </row>
    <row r="2047" ht="15.75" customHeight="1" s="120">
      <c r="A2047" s="6" t="n">
        <v>2012</v>
      </c>
      <c r="B2047" s="6" t="inlineStr">
        <is>
          <t>MA</t>
        </is>
      </c>
      <c r="C2047" s="6" t="inlineStr">
        <is>
          <t>CH4</t>
        </is>
      </c>
      <c r="D2047" s="6" t="inlineStr">
        <is>
          <t>Chemicals</t>
        </is>
      </c>
      <c r="E2047" s="6" t="n">
        <v>0.000415319832483505</v>
      </c>
      <c r="F2047" s="6" t="n"/>
      <c r="G2047" s="6" t="n"/>
      <c r="H2047" s="6" t="n"/>
      <c r="I2047" s="6" t="n"/>
    </row>
    <row r="2048" ht="15.75" customHeight="1" s="120">
      <c r="A2048" s="6" t="n">
        <v>2012</v>
      </c>
      <c r="B2048" s="6" t="inlineStr">
        <is>
          <t>MD</t>
        </is>
      </c>
      <c r="C2048" s="6" t="inlineStr">
        <is>
          <t>CH4</t>
        </is>
      </c>
      <c r="D2048" s="6" t="inlineStr">
        <is>
          <t>Chemicals</t>
        </is>
      </c>
      <c r="E2048" s="54" t="n">
        <v>4.62021461271488e-05</v>
      </c>
      <c r="F2048" s="6" t="n"/>
      <c r="G2048" s="6" t="n"/>
      <c r="H2048" s="6" t="n"/>
      <c r="I2048" s="6" t="n"/>
    </row>
    <row r="2049" ht="15.75" customHeight="1" s="120">
      <c r="A2049" s="6" t="n">
        <v>2012</v>
      </c>
      <c r="B2049" s="6" t="inlineStr">
        <is>
          <t>MI</t>
        </is>
      </c>
      <c r="C2049" s="6" t="inlineStr">
        <is>
          <t>CH4</t>
        </is>
      </c>
      <c r="D2049" s="6" t="inlineStr">
        <is>
          <t>Chemicals</t>
        </is>
      </c>
      <c r="E2049" s="6" t="n">
        <v>0.0393217724741598</v>
      </c>
      <c r="F2049" s="6" t="n"/>
      <c r="G2049" s="6" t="n"/>
      <c r="H2049" s="6" t="n"/>
      <c r="I2049" s="6" t="n"/>
    </row>
    <row r="2050" ht="15.75" customHeight="1" s="120">
      <c r="A2050" s="6" t="n">
        <v>2012</v>
      </c>
      <c r="B2050" s="6" t="inlineStr">
        <is>
          <t>MN</t>
        </is>
      </c>
      <c r="C2050" s="6" t="inlineStr">
        <is>
          <t>CH4</t>
        </is>
      </c>
      <c r="D2050" s="6" t="inlineStr">
        <is>
          <t>Chemicals</t>
        </is>
      </c>
      <c r="E2050" s="6" t="n">
        <v>0.00120275424728837</v>
      </c>
      <c r="F2050" s="6" t="n"/>
      <c r="G2050" s="6" t="n"/>
      <c r="H2050" s="6" t="n"/>
      <c r="I2050" s="6" t="n"/>
    </row>
    <row r="2051" ht="15.75" customHeight="1" s="120">
      <c r="A2051" s="6" t="n">
        <v>2012</v>
      </c>
      <c r="B2051" s="6" t="inlineStr">
        <is>
          <t>MO</t>
        </is>
      </c>
      <c r="C2051" s="6" t="inlineStr">
        <is>
          <t>CH4</t>
        </is>
      </c>
      <c r="D2051" s="6" t="inlineStr">
        <is>
          <t>Chemicals</t>
        </is>
      </c>
      <c r="E2051" s="6" t="n">
        <v>0.000729494426148117</v>
      </c>
      <c r="F2051" s="6" t="n"/>
      <c r="G2051" s="6" t="n"/>
      <c r="H2051" s="6" t="n"/>
      <c r="I2051" s="6" t="n"/>
    </row>
    <row r="2052" ht="15.75" customHeight="1" s="120">
      <c r="A2052" s="6" t="n">
        <v>2012</v>
      </c>
      <c r="B2052" s="6" t="inlineStr">
        <is>
          <t>MS</t>
        </is>
      </c>
      <c r="C2052" s="6" t="inlineStr">
        <is>
          <t>CH4</t>
        </is>
      </c>
      <c r="D2052" s="6" t="inlineStr">
        <is>
          <t>Chemicals</t>
        </is>
      </c>
      <c r="E2052" s="6" t="n">
        <v>0.00122398226037381</v>
      </c>
      <c r="F2052" s="6" t="n"/>
      <c r="G2052" s="6" t="n"/>
      <c r="H2052" s="6" t="n"/>
      <c r="I2052" s="6" t="n"/>
    </row>
    <row r="2053" ht="15.75" customHeight="1" s="120">
      <c r="A2053" s="6" t="n">
        <v>2012</v>
      </c>
      <c r="B2053" s="6" t="inlineStr">
        <is>
          <t>NC</t>
        </is>
      </c>
      <c r="C2053" s="6" t="inlineStr">
        <is>
          <t>CH4</t>
        </is>
      </c>
      <c r="D2053" s="6" t="inlineStr">
        <is>
          <t>Chemicals</t>
        </is>
      </c>
      <c r="E2053" s="6" t="n">
        <v>0.00082564483835867</v>
      </c>
      <c r="F2053" s="6" t="n"/>
      <c r="G2053" s="6" t="n"/>
      <c r="H2053" s="6" t="n"/>
      <c r="I2053" s="6" t="n"/>
    </row>
    <row r="2054" ht="15.75" customHeight="1" s="120">
      <c r="A2054" s="6" t="n">
        <v>2012</v>
      </c>
      <c r="B2054" s="6" t="inlineStr">
        <is>
          <t>ND</t>
        </is>
      </c>
      <c r="C2054" s="6" t="inlineStr">
        <is>
          <t>CH4</t>
        </is>
      </c>
      <c r="D2054" s="6" t="inlineStr">
        <is>
          <t>Chemicals</t>
        </is>
      </c>
      <c r="E2054" s="6" t="n">
        <v>0.000737735890051878</v>
      </c>
      <c r="F2054" s="6" t="n"/>
      <c r="G2054" s="6" t="n"/>
      <c r="H2054" s="6" t="n"/>
      <c r="I2054" s="6" t="n"/>
    </row>
    <row r="2055" ht="15.75" customHeight="1" s="120">
      <c r="A2055" s="6" t="n">
        <v>2012</v>
      </c>
      <c r="B2055" s="6" t="inlineStr">
        <is>
          <t>NE</t>
        </is>
      </c>
      <c r="C2055" s="6" t="inlineStr">
        <is>
          <t>CH4</t>
        </is>
      </c>
      <c r="D2055" s="6" t="inlineStr">
        <is>
          <t>Chemicals</t>
        </is>
      </c>
      <c r="E2055" s="6" t="n">
        <v>0.00188754497529184</v>
      </c>
      <c r="F2055" s="6" t="n"/>
      <c r="G2055" s="6" t="n"/>
      <c r="H2055" s="6" t="n"/>
      <c r="I2055" s="6" t="n"/>
    </row>
    <row r="2056" ht="15.75" customHeight="1" s="120">
      <c r="A2056" s="6" t="n">
        <v>2012</v>
      </c>
      <c r="B2056" s="6" t="inlineStr">
        <is>
          <t>NJ</t>
        </is>
      </c>
      <c r="C2056" s="6" t="inlineStr">
        <is>
          <t>CH4</t>
        </is>
      </c>
      <c r="D2056" s="6" t="inlineStr">
        <is>
          <t>Chemicals</t>
        </is>
      </c>
      <c r="E2056" s="6" t="n">
        <v>0.0159152657634854</v>
      </c>
      <c r="F2056" s="6" t="n"/>
      <c r="G2056" s="6" t="n"/>
      <c r="H2056" s="6" t="n"/>
      <c r="I2056" s="6" t="n"/>
    </row>
    <row r="2057" ht="15.75" customHeight="1" s="120">
      <c r="A2057" s="6" t="n">
        <v>2012</v>
      </c>
      <c r="B2057" s="6" t="inlineStr">
        <is>
          <t>NM</t>
        </is>
      </c>
      <c r="C2057" s="6" t="inlineStr">
        <is>
          <t>CH4</t>
        </is>
      </c>
      <c r="D2057" s="6" t="inlineStr">
        <is>
          <t>Chemicals</t>
        </is>
      </c>
      <c r="E2057" s="54" t="n">
        <v>2.07285304246127e-05</v>
      </c>
      <c r="F2057" s="6" t="n"/>
      <c r="G2057" s="6" t="n"/>
      <c r="H2057" s="6" t="n"/>
      <c r="I2057" s="6" t="n"/>
    </row>
    <row r="2058" ht="15.75" customHeight="1" s="120">
      <c r="A2058" s="6" t="n">
        <v>2012</v>
      </c>
      <c r="B2058" s="6" t="inlineStr">
        <is>
          <t>NV</t>
        </is>
      </c>
      <c r="C2058" s="6" t="inlineStr">
        <is>
          <t>CH4</t>
        </is>
      </c>
      <c r="D2058" s="6" t="inlineStr">
        <is>
          <t>Chemicals</t>
        </is>
      </c>
      <c r="E2058" s="54" t="n">
        <v>1.2487066520851e-05</v>
      </c>
      <c r="F2058" s="6" t="n"/>
      <c r="G2058" s="6" t="n"/>
      <c r="H2058" s="6" t="n"/>
      <c r="I2058" s="6" t="n"/>
    </row>
    <row r="2059" ht="15.75" customHeight="1" s="120">
      <c r="A2059" s="6" t="n">
        <v>2012</v>
      </c>
      <c r="B2059" s="6" t="inlineStr">
        <is>
          <t>NY</t>
        </is>
      </c>
      <c r="C2059" s="6" t="inlineStr">
        <is>
          <t>CH4</t>
        </is>
      </c>
      <c r="D2059" s="6" t="inlineStr">
        <is>
          <t>Chemicals</t>
        </is>
      </c>
      <c r="E2059" s="6" t="n">
        <v>0.00417767297521592</v>
      </c>
      <c r="F2059" s="6" t="n"/>
      <c r="G2059" s="6" t="n"/>
      <c r="H2059" s="6" t="n"/>
      <c r="I2059" s="6" t="n"/>
    </row>
    <row r="2060" ht="15.75" customHeight="1" s="120">
      <c r="A2060" s="6" t="n">
        <v>2012</v>
      </c>
      <c r="B2060" s="6" t="inlineStr">
        <is>
          <t>OH</t>
        </is>
      </c>
      <c r="C2060" s="6" t="inlineStr">
        <is>
          <t>CH4</t>
        </is>
      </c>
      <c r="D2060" s="6" t="inlineStr">
        <is>
          <t>Chemicals</t>
        </is>
      </c>
      <c r="E2060" s="6" t="n">
        <v>0.00261554095345745</v>
      </c>
      <c r="F2060" s="6" t="n"/>
      <c r="G2060" s="6" t="n"/>
      <c r="H2060" s="6" t="n"/>
      <c r="I2060" s="6" t="n"/>
    </row>
    <row r="2061" ht="15.75" customHeight="1" s="120">
      <c r="A2061" s="6" t="n">
        <v>2012</v>
      </c>
      <c r="B2061" s="6" t="inlineStr">
        <is>
          <t>OK</t>
        </is>
      </c>
      <c r="C2061" s="6" t="inlineStr">
        <is>
          <t>CH4</t>
        </is>
      </c>
      <c r="D2061" s="6" t="inlineStr">
        <is>
          <t>Chemicals</t>
        </is>
      </c>
      <c r="E2061" s="6" t="n">
        <v>0.00136508611205943</v>
      </c>
      <c r="F2061" s="6" t="n"/>
      <c r="G2061" s="6" t="n"/>
      <c r="H2061" s="6" t="n"/>
      <c r="I2061" s="6" t="n"/>
    </row>
    <row r="2062" ht="15.75" customHeight="1" s="120">
      <c r="A2062" s="6" t="n">
        <v>2012</v>
      </c>
      <c r="B2062" s="6" t="inlineStr">
        <is>
          <t>OR</t>
        </is>
      </c>
      <c r="C2062" s="6" t="inlineStr">
        <is>
          <t>CH4</t>
        </is>
      </c>
      <c r="D2062" s="6" t="inlineStr">
        <is>
          <t>Chemicals</t>
        </is>
      </c>
      <c r="E2062" s="54" t="n">
        <v>4.79503354400679e-05</v>
      </c>
      <c r="F2062" s="6" t="n"/>
      <c r="G2062" s="6" t="n"/>
      <c r="H2062" s="6" t="n"/>
      <c r="I2062" s="6" t="n"/>
    </row>
    <row r="2063" ht="15.75" customHeight="1" s="120">
      <c r="A2063" s="6" t="n">
        <v>2012</v>
      </c>
      <c r="B2063" s="6" t="inlineStr">
        <is>
          <t>PA</t>
        </is>
      </c>
      <c r="C2063" s="6" t="inlineStr">
        <is>
          <t>CH4</t>
        </is>
      </c>
      <c r="D2063" s="6" t="inlineStr">
        <is>
          <t>Chemicals</t>
        </is>
      </c>
      <c r="E2063" s="6" t="n">
        <v>0.000205537114933207</v>
      </c>
      <c r="F2063" s="6" t="n"/>
      <c r="G2063" s="6" t="n"/>
      <c r="H2063" s="6" t="n"/>
      <c r="I2063" s="6" t="n"/>
    </row>
    <row r="2064" ht="15.75" customHeight="1" s="120">
      <c r="A2064" s="6" t="n">
        <v>2012</v>
      </c>
      <c r="B2064" s="6" t="inlineStr">
        <is>
          <t>RI</t>
        </is>
      </c>
      <c r="C2064" s="6" t="inlineStr">
        <is>
          <t>CH4</t>
        </is>
      </c>
      <c r="D2064" s="6" t="inlineStr">
        <is>
          <t>Chemicals</t>
        </is>
      </c>
      <c r="E2064" s="54" t="n">
        <v>2.69720636850382e-05</v>
      </c>
      <c r="F2064" s="6" t="n"/>
      <c r="G2064" s="6" t="n"/>
      <c r="H2064" s="6" t="n"/>
      <c r="I2064" s="6" t="n"/>
    </row>
    <row r="2065" ht="15.75" customHeight="1" s="120">
      <c r="A2065" s="6" t="n">
        <v>2012</v>
      </c>
      <c r="B2065" s="6" t="inlineStr">
        <is>
          <t>SC</t>
        </is>
      </c>
      <c r="C2065" s="6" t="inlineStr">
        <is>
          <t>CH4</t>
        </is>
      </c>
      <c r="D2065" s="6" t="inlineStr">
        <is>
          <t>Chemicals</t>
        </is>
      </c>
      <c r="E2065" s="6" t="n">
        <v>0.0267188259759953</v>
      </c>
      <c r="F2065" s="6" t="n"/>
      <c r="G2065" s="6" t="n"/>
      <c r="H2065" s="6" t="n"/>
      <c r="I2065" s="6" t="n"/>
    </row>
    <row r="2066" ht="15.75" customHeight="1" s="120">
      <c r="A2066" s="6" t="n">
        <v>2012</v>
      </c>
      <c r="B2066" s="6" t="inlineStr">
        <is>
          <t>SD</t>
        </is>
      </c>
      <c r="C2066" s="6" t="inlineStr">
        <is>
          <t>CH4</t>
        </is>
      </c>
      <c r="D2066" s="6" t="inlineStr">
        <is>
          <t>Chemicals</t>
        </is>
      </c>
      <c r="E2066" s="6" t="n">
        <v>0.00164579536744816</v>
      </c>
      <c r="F2066" s="6" t="n"/>
      <c r="G2066" s="6" t="n"/>
      <c r="H2066" s="6" t="n"/>
      <c r="I2066" s="6" t="n"/>
    </row>
    <row r="2067" ht="15.75" customHeight="1" s="120">
      <c r="A2067" s="6" t="n">
        <v>2012</v>
      </c>
      <c r="B2067" s="6" t="inlineStr">
        <is>
          <t>TN</t>
        </is>
      </c>
      <c r="C2067" s="6" t="inlineStr">
        <is>
          <t>CH4</t>
        </is>
      </c>
      <c r="D2067" s="6" t="inlineStr">
        <is>
          <t>Chemicals</t>
        </is>
      </c>
      <c r="E2067" s="6" t="n">
        <v>0.220571293282982</v>
      </c>
      <c r="F2067" s="6" t="n"/>
      <c r="G2067" s="6" t="n"/>
      <c r="H2067" s="6" t="n"/>
      <c r="I2067" s="6" t="n"/>
    </row>
    <row r="2068" ht="15.75" customHeight="1" s="120">
      <c r="A2068" s="6" t="n">
        <v>2012</v>
      </c>
      <c r="B2068" s="6" t="inlineStr">
        <is>
          <t>TX</t>
        </is>
      </c>
      <c r="C2068" s="6" t="inlineStr">
        <is>
          <t>CH4</t>
        </is>
      </c>
      <c r="D2068" s="6" t="inlineStr">
        <is>
          <t>Chemicals</t>
        </is>
      </c>
      <c r="E2068" s="6" t="n">
        <v>0.299006054479073</v>
      </c>
      <c r="F2068" s="6" t="n"/>
      <c r="G2068" s="6" t="n"/>
      <c r="H2068" s="6" t="n"/>
      <c r="I2068" s="6" t="n"/>
    </row>
    <row r="2069" ht="15.75" customHeight="1" s="120">
      <c r="A2069" s="6" t="n">
        <v>2012</v>
      </c>
      <c r="B2069" s="6" t="inlineStr">
        <is>
          <t>UT</t>
        </is>
      </c>
      <c r="C2069" s="6" t="inlineStr">
        <is>
          <t>CH4</t>
        </is>
      </c>
      <c r="D2069" s="6" t="inlineStr">
        <is>
          <t>Chemicals</t>
        </is>
      </c>
      <c r="E2069" s="54" t="n">
        <v>2.57233570329531e-05</v>
      </c>
      <c r="F2069" s="6" t="n"/>
      <c r="G2069" s="6" t="n"/>
      <c r="H2069" s="6" t="n"/>
      <c r="I2069" s="6" t="n"/>
    </row>
    <row r="2070" ht="15.75" customHeight="1" s="120">
      <c r="A2070" s="6" t="n">
        <v>2012</v>
      </c>
      <c r="B2070" s="6" t="inlineStr">
        <is>
          <t>VA</t>
        </is>
      </c>
      <c r="C2070" s="6" t="inlineStr">
        <is>
          <t>CH4</t>
        </is>
      </c>
      <c r="D2070" s="6" t="inlineStr">
        <is>
          <t>Chemicals</t>
        </is>
      </c>
      <c r="E2070" s="6" t="n">
        <v>0.0413706503489011</v>
      </c>
      <c r="F2070" s="6" t="n"/>
      <c r="G2070" s="6" t="n"/>
      <c r="H2070" s="6" t="n"/>
      <c r="I2070" s="6" t="n"/>
    </row>
    <row r="2071" ht="15.75" customHeight="1" s="120">
      <c r="A2071" s="6" t="n">
        <v>2012</v>
      </c>
      <c r="B2071" s="6" t="inlineStr">
        <is>
          <t>WA</t>
        </is>
      </c>
      <c r="C2071" s="6" t="inlineStr">
        <is>
          <t>CH4</t>
        </is>
      </c>
      <c r="D2071" s="6" t="inlineStr">
        <is>
          <t>Chemicals</t>
        </is>
      </c>
      <c r="E2071" s="54" t="n">
        <v>3.49637862583828e-05</v>
      </c>
      <c r="F2071" s="6" t="n"/>
      <c r="G2071" s="6" t="n"/>
      <c r="H2071" s="6" t="n"/>
      <c r="I2071" s="6" t="n"/>
    </row>
    <row r="2072" ht="15.75" customHeight="1" s="120">
      <c r="A2072" s="6" t="n">
        <v>2012</v>
      </c>
      <c r="B2072" s="6" t="inlineStr">
        <is>
          <t>WI</t>
        </is>
      </c>
      <c r="C2072" s="6" t="inlineStr">
        <is>
          <t>CH4</t>
        </is>
      </c>
      <c r="D2072" s="6" t="inlineStr">
        <is>
          <t>Chemicals</t>
        </is>
      </c>
      <c r="E2072" s="6" t="n">
        <v>0.000441542672177292</v>
      </c>
      <c r="F2072" s="6" t="n"/>
      <c r="G2072" s="6" t="n"/>
      <c r="H2072" s="6" t="n"/>
      <c r="I2072" s="6" t="n"/>
    </row>
    <row r="2073" ht="15.75" customHeight="1" s="120">
      <c r="A2073" s="6" t="n">
        <v>2012</v>
      </c>
      <c r="B2073" s="6" t="inlineStr">
        <is>
          <t>WV</t>
        </is>
      </c>
      <c r="C2073" s="6" t="inlineStr">
        <is>
          <t>CH4</t>
        </is>
      </c>
      <c r="D2073" s="6" t="inlineStr">
        <is>
          <t>Chemicals</t>
        </is>
      </c>
      <c r="E2073" s="6" t="n">
        <v>0.0185298077516212</v>
      </c>
      <c r="F2073" s="6" t="n"/>
      <c r="G2073" s="6" t="n"/>
      <c r="H2073" s="6" t="n"/>
      <c r="I2073" s="6" t="n"/>
    </row>
    <row r="2074" ht="15.75" customHeight="1" s="120">
      <c r="A2074" s="6" t="n">
        <v>2012</v>
      </c>
      <c r="B2074" s="6" t="inlineStr">
        <is>
          <t>WY</t>
        </is>
      </c>
      <c r="C2074" s="6" t="inlineStr">
        <is>
          <t>CH4</t>
        </is>
      </c>
      <c r="D2074" s="6" t="inlineStr">
        <is>
          <t>Chemicals</t>
        </is>
      </c>
      <c r="E2074" s="54" t="n">
        <v>8.466231101136989e-05</v>
      </c>
      <c r="F2074" s="6" t="n"/>
      <c r="G2074" s="6" t="n"/>
      <c r="H2074" s="6" t="n"/>
      <c r="I2074" s="6" t="n"/>
    </row>
    <row r="2075" ht="15.75" customHeight="1" s="120">
      <c r="A2075" s="6" t="n">
        <v>2012</v>
      </c>
      <c r="B2075" s="6" t="inlineStr">
        <is>
          <t>AL</t>
        </is>
      </c>
      <c r="C2075" s="6" t="inlineStr">
        <is>
          <t>CH4</t>
        </is>
      </c>
      <c r="D2075" s="6" t="inlineStr">
        <is>
          <t>Iron and steel</t>
        </is>
      </c>
      <c r="E2075" s="6" t="n">
        <v>0.113258262978548</v>
      </c>
      <c r="F2075" s="6" t="n"/>
      <c r="G2075" s="6" t="n"/>
      <c r="H2075" s="6" t="n"/>
      <c r="I2075" s="6" t="n"/>
    </row>
    <row r="2076" ht="15.75" customHeight="1" s="120">
      <c r="A2076" s="6" t="n">
        <v>2012</v>
      </c>
      <c r="B2076" s="6" t="inlineStr">
        <is>
          <t>AR</t>
        </is>
      </c>
      <c r="C2076" s="6" t="inlineStr">
        <is>
          <t>CH4</t>
        </is>
      </c>
      <c r="D2076" s="6" t="inlineStr">
        <is>
          <t>Iron and steel</t>
        </is>
      </c>
      <c r="E2076" s="6" t="n">
        <v>0.000384231606226992</v>
      </c>
      <c r="F2076" s="6" t="n"/>
      <c r="G2076" s="6" t="n"/>
      <c r="H2076" s="6" t="n"/>
      <c r="I2076" s="6" t="n"/>
    </row>
    <row r="2077" ht="15.75" customHeight="1" s="120">
      <c r="A2077" s="6" t="n">
        <v>2012</v>
      </c>
      <c r="B2077" s="6" t="inlineStr">
        <is>
          <t>AZ</t>
        </is>
      </c>
      <c r="C2077" s="6" t="inlineStr">
        <is>
          <t>CH4</t>
        </is>
      </c>
      <c r="D2077" s="6" t="inlineStr">
        <is>
          <t>Iron and steel</t>
        </is>
      </c>
      <c r="E2077" s="54" t="n">
        <v>8.41690265557487e-07</v>
      </c>
      <c r="F2077" s="6" t="n"/>
      <c r="G2077" s="6" t="n"/>
      <c r="H2077" s="6" t="n"/>
      <c r="I2077" s="6" t="n"/>
    </row>
    <row r="2078" ht="15.75" customHeight="1" s="120">
      <c r="A2078" s="6" t="n">
        <v>2012</v>
      </c>
      <c r="B2078" s="6" t="inlineStr">
        <is>
          <t>CA</t>
        </is>
      </c>
      <c r="C2078" s="6" t="inlineStr">
        <is>
          <t>CH4</t>
        </is>
      </c>
      <c r="D2078" s="6" t="inlineStr">
        <is>
          <t>Iron and steel</t>
        </is>
      </c>
      <c r="E2078" s="6" t="n">
        <v>0.000486496973492227</v>
      </c>
      <c r="F2078" s="6" t="n"/>
      <c r="G2078" s="6" t="n"/>
      <c r="H2078" s="6" t="n"/>
      <c r="I2078" s="6" t="n"/>
    </row>
    <row r="2079" ht="15.75" customHeight="1" s="120">
      <c r="A2079" s="6" t="n">
        <v>2012</v>
      </c>
      <c r="B2079" s="6" t="inlineStr">
        <is>
          <t>CO</t>
        </is>
      </c>
      <c r="C2079" s="6" t="inlineStr">
        <is>
          <t>CH4</t>
        </is>
      </c>
      <c r="D2079" s="6" t="inlineStr">
        <is>
          <t>Iron and steel</t>
        </is>
      </c>
      <c r="E2079" s="6" t="n">
        <v>0.09664960981343509</v>
      </c>
      <c r="F2079" s="6" t="n"/>
      <c r="G2079" s="6" t="n"/>
      <c r="H2079" s="6" t="n"/>
      <c r="I2079" s="6" t="n"/>
    </row>
    <row r="2080" ht="15.75" customHeight="1" s="120">
      <c r="A2080" s="6" t="n">
        <v>2012</v>
      </c>
      <c r="B2080" s="6" t="inlineStr">
        <is>
          <t>DE</t>
        </is>
      </c>
      <c r="C2080" s="6" t="inlineStr">
        <is>
          <t>CH4</t>
        </is>
      </c>
      <c r="D2080" s="6" t="inlineStr">
        <is>
          <t>Iron and steel</t>
        </is>
      </c>
      <c r="E2080" s="54" t="n">
        <v>3.74552168173081e-05</v>
      </c>
      <c r="F2080" s="6" t="n"/>
      <c r="G2080" s="6" t="n"/>
      <c r="H2080" s="6" t="n"/>
      <c r="I2080" s="6" t="n"/>
    </row>
    <row r="2081" ht="15.75" customHeight="1" s="120">
      <c r="A2081" s="6" t="n">
        <v>2012</v>
      </c>
      <c r="B2081" s="6" t="inlineStr">
        <is>
          <t>FL</t>
        </is>
      </c>
      <c r="C2081" s="6" t="inlineStr">
        <is>
          <t>CH4</t>
        </is>
      </c>
      <c r="D2081" s="6" t="inlineStr">
        <is>
          <t>Iron and steel</t>
        </is>
      </c>
      <c r="E2081" s="54" t="n">
        <v>3.78760619500869e-05</v>
      </c>
      <c r="F2081" s="6" t="n"/>
      <c r="G2081" s="6" t="n"/>
      <c r="H2081" s="6" t="n"/>
      <c r="I2081" s="6" t="n"/>
    </row>
    <row r="2082" ht="15.75" customHeight="1" s="120">
      <c r="A2082" s="6" t="n">
        <v>2012</v>
      </c>
      <c r="B2082" s="6" t="inlineStr">
        <is>
          <t>GA</t>
        </is>
      </c>
      <c r="C2082" s="6" t="inlineStr">
        <is>
          <t>CH4</t>
        </is>
      </c>
      <c r="D2082" s="6" t="inlineStr">
        <is>
          <t>Iron and steel</t>
        </is>
      </c>
      <c r="E2082" s="54" t="n">
        <v>4.5872119472883e-05</v>
      </c>
      <c r="F2082" s="6" t="n"/>
      <c r="G2082" s="6" t="n"/>
      <c r="H2082" s="6" t="n"/>
      <c r="I2082" s="6" t="n"/>
    </row>
    <row r="2083" ht="15.75" customHeight="1" s="120">
      <c r="A2083" s="6" t="n">
        <v>2012</v>
      </c>
      <c r="B2083" s="6" t="inlineStr">
        <is>
          <t>IA</t>
        </is>
      </c>
      <c r="C2083" s="6" t="inlineStr">
        <is>
          <t>CH4</t>
        </is>
      </c>
      <c r="D2083" s="6" t="inlineStr">
        <is>
          <t>Iron and steel</t>
        </is>
      </c>
      <c r="E2083" s="6" t="n">
        <v>0.000333309345160764</v>
      </c>
      <c r="F2083" s="6" t="n"/>
      <c r="G2083" s="6" t="n"/>
      <c r="H2083" s="6" t="n"/>
      <c r="I2083" s="6" t="n"/>
    </row>
    <row r="2084" ht="15.75" customHeight="1" s="120">
      <c r="A2084" s="6" t="n">
        <v>2012</v>
      </c>
      <c r="B2084" s="6" t="inlineStr">
        <is>
          <t>IL</t>
        </is>
      </c>
      <c r="C2084" s="6" t="inlineStr">
        <is>
          <t>CH4</t>
        </is>
      </c>
      <c r="D2084" s="6" t="inlineStr">
        <is>
          <t>Iron and steel</t>
        </is>
      </c>
      <c r="E2084" s="6" t="n">
        <v>0.339097228271871</v>
      </c>
      <c r="F2084" s="6" t="n"/>
      <c r="G2084" s="6" t="n"/>
      <c r="H2084" s="6" t="n"/>
      <c r="I2084" s="6" t="n"/>
    </row>
    <row r="2085" ht="15.75" customHeight="1" s="120">
      <c r="A2085" s="6" t="n">
        <v>2012</v>
      </c>
      <c r="B2085" s="6" t="inlineStr">
        <is>
          <t>IN</t>
        </is>
      </c>
      <c r="C2085" s="6" t="inlineStr">
        <is>
          <t>CH4</t>
        </is>
      </c>
      <c r="D2085" s="6" t="inlineStr">
        <is>
          <t>Iron and steel</t>
        </is>
      </c>
      <c r="E2085" s="6" t="n">
        <v>0.162565741270304</v>
      </c>
      <c r="F2085" s="6" t="n"/>
      <c r="G2085" s="6" t="n"/>
      <c r="H2085" s="6" t="n"/>
      <c r="I2085" s="6" t="n"/>
    </row>
    <row r="2086" ht="15.75" customHeight="1" s="120">
      <c r="A2086" s="6" t="n">
        <v>2012</v>
      </c>
      <c r="B2086" s="6" t="inlineStr">
        <is>
          <t>KS</t>
        </is>
      </c>
      <c r="C2086" s="6" t="inlineStr">
        <is>
          <t>CH4</t>
        </is>
      </c>
      <c r="D2086" s="6" t="inlineStr">
        <is>
          <t>Iron and steel</t>
        </is>
      </c>
      <c r="E2086" s="54" t="n">
        <v>1.85171858422647e-05</v>
      </c>
      <c r="F2086" s="6" t="n"/>
      <c r="G2086" s="6" t="n"/>
      <c r="H2086" s="6" t="n"/>
      <c r="I2086" s="6" t="n"/>
    </row>
    <row r="2087" ht="15.75" customHeight="1" s="120">
      <c r="A2087" s="6" t="n">
        <v>2012</v>
      </c>
      <c r="B2087" s="6" t="inlineStr">
        <is>
          <t>KY</t>
        </is>
      </c>
      <c r="C2087" s="6" t="inlineStr">
        <is>
          <t>CH4</t>
        </is>
      </c>
      <c r="D2087" s="6" t="inlineStr">
        <is>
          <t>Iron and steel</t>
        </is>
      </c>
      <c r="E2087" s="6" t="n">
        <v>0.00427368232336814</v>
      </c>
      <c r="F2087" s="6" t="n"/>
      <c r="G2087" s="6" t="n"/>
      <c r="H2087" s="6" t="n"/>
      <c r="I2087" s="6" t="n"/>
    </row>
    <row r="2088" ht="15.75" customHeight="1" s="120">
      <c r="A2088" s="6" t="n">
        <v>2012</v>
      </c>
      <c r="B2088" s="6" t="inlineStr">
        <is>
          <t>LA</t>
        </is>
      </c>
      <c r="C2088" s="6" t="inlineStr">
        <is>
          <t>CH4</t>
        </is>
      </c>
      <c r="D2088" s="6" t="inlineStr">
        <is>
          <t>Iron and steel</t>
        </is>
      </c>
      <c r="E2088" s="54" t="n">
        <v>3.03008495600695e-05</v>
      </c>
      <c r="F2088" s="6" t="n"/>
      <c r="G2088" s="6" t="n"/>
      <c r="H2088" s="6" t="n"/>
      <c r="I2088" s="6" t="n"/>
    </row>
    <row r="2089" ht="15.75" customHeight="1" s="120">
      <c r="A2089" s="6" t="n">
        <v>2012</v>
      </c>
      <c r="B2089" s="6" t="inlineStr">
        <is>
          <t>MA</t>
        </is>
      </c>
      <c r="C2089" s="6" t="inlineStr">
        <is>
          <t>CH4</t>
        </is>
      </c>
      <c r="D2089" s="6" t="inlineStr">
        <is>
          <t>Iron and steel</t>
        </is>
      </c>
      <c r="E2089" s="54" t="n">
        <v>3.95594424812019e-05</v>
      </c>
      <c r="F2089" s="6" t="n"/>
      <c r="G2089" s="6" t="n"/>
      <c r="H2089" s="6" t="n"/>
      <c r="I2089" s="6" t="n"/>
    </row>
    <row r="2090" ht="15.75" customHeight="1" s="120">
      <c r="A2090" s="6" t="n">
        <v>2012</v>
      </c>
      <c r="B2090" s="6" t="inlineStr">
        <is>
          <t>MI</t>
        </is>
      </c>
      <c r="C2090" s="6" t="inlineStr">
        <is>
          <t>CH4</t>
        </is>
      </c>
      <c r="D2090" s="6" t="inlineStr">
        <is>
          <t>Iron and steel</t>
        </is>
      </c>
      <c r="E2090" s="6" t="n">
        <v>0.009263222217592919</v>
      </c>
      <c r="F2090" s="6" t="n"/>
      <c r="G2090" s="6" t="n"/>
      <c r="H2090" s="6" t="n"/>
      <c r="I2090" s="6" t="n"/>
    </row>
    <row r="2091" ht="15.75" customHeight="1" s="120">
      <c r="A2091" s="6" t="n">
        <v>2012</v>
      </c>
      <c r="B2091" s="6" t="inlineStr">
        <is>
          <t>MN</t>
        </is>
      </c>
      <c r="C2091" s="6" t="inlineStr">
        <is>
          <t>CH4</t>
        </is>
      </c>
      <c r="D2091" s="6" t="inlineStr">
        <is>
          <t>Iron and steel</t>
        </is>
      </c>
      <c r="E2091" s="54" t="n">
        <v>4.25053584106531e-05</v>
      </c>
      <c r="F2091" s="6" t="n"/>
      <c r="G2091" s="6" t="n"/>
      <c r="H2091" s="6" t="n"/>
      <c r="I2091" s="6" t="n"/>
    </row>
    <row r="2092" ht="15.75" customHeight="1" s="120">
      <c r="A2092" s="6" t="n">
        <v>2012</v>
      </c>
      <c r="B2092" s="6" t="inlineStr">
        <is>
          <t>MO</t>
        </is>
      </c>
      <c r="C2092" s="6" t="inlineStr">
        <is>
          <t>CH4</t>
        </is>
      </c>
      <c r="D2092" s="6" t="inlineStr">
        <is>
          <t>Iron and steel</t>
        </is>
      </c>
      <c r="E2092" s="54" t="n">
        <v>8.41690265557487e-07</v>
      </c>
      <c r="F2092" s="6" t="n"/>
      <c r="G2092" s="6" t="n"/>
      <c r="H2092" s="6" t="n"/>
      <c r="I2092" s="6" t="n"/>
    </row>
    <row r="2093" ht="15.75" customHeight="1" s="120">
      <c r="A2093" s="6" t="n">
        <v>2012</v>
      </c>
      <c r="B2093" s="6" t="inlineStr">
        <is>
          <t>MS</t>
        </is>
      </c>
      <c r="C2093" s="6" t="inlineStr">
        <is>
          <t>CH4</t>
        </is>
      </c>
      <c r="D2093" s="6" t="inlineStr">
        <is>
          <t>Iron and steel</t>
        </is>
      </c>
      <c r="E2093" s="6" t="n">
        <v>0.000161183685854258</v>
      </c>
      <c r="F2093" s="6" t="n"/>
      <c r="G2093" s="6" t="n"/>
      <c r="H2093" s="6" t="n"/>
      <c r="I2093" s="6" t="n"/>
    </row>
    <row r="2094" ht="15.75" customHeight="1" s="120">
      <c r="A2094" s="6" t="n">
        <v>2012</v>
      </c>
      <c r="B2094" s="6" t="inlineStr">
        <is>
          <t>NC</t>
        </is>
      </c>
      <c r="C2094" s="6" t="inlineStr">
        <is>
          <t>CH4</t>
        </is>
      </c>
      <c r="D2094" s="6" t="inlineStr">
        <is>
          <t>Iron and steel</t>
        </is>
      </c>
      <c r="E2094" s="6" t="n">
        <v>0.00024787778320668</v>
      </c>
      <c r="F2094" s="6" t="n"/>
      <c r="G2094" s="6" t="n"/>
      <c r="H2094" s="6" t="n"/>
      <c r="I2094" s="6" t="n"/>
    </row>
    <row r="2095" ht="15.75" customHeight="1" s="120">
      <c r="A2095" s="6" t="n">
        <v>2012</v>
      </c>
      <c r="B2095" s="6" t="inlineStr">
        <is>
          <t>NE</t>
        </is>
      </c>
      <c r="C2095" s="6" t="inlineStr">
        <is>
          <t>CH4</t>
        </is>
      </c>
      <c r="D2095" s="6" t="inlineStr">
        <is>
          <t>Iron and steel</t>
        </is>
      </c>
      <c r="E2095" s="54" t="n">
        <v>7.743550443128881e-05</v>
      </c>
      <c r="F2095" s="6" t="n"/>
      <c r="G2095" s="6" t="n"/>
      <c r="H2095" s="6" t="n"/>
      <c r="I2095" s="6" t="n"/>
    </row>
    <row r="2096" ht="15.75" customHeight="1" s="120">
      <c r="A2096" s="6" t="n">
        <v>2012</v>
      </c>
      <c r="B2096" s="6" t="inlineStr">
        <is>
          <t>NJ</t>
        </is>
      </c>
      <c r="C2096" s="6" t="inlineStr">
        <is>
          <t>CH4</t>
        </is>
      </c>
      <c r="D2096" s="6" t="inlineStr">
        <is>
          <t>Iron and steel</t>
        </is>
      </c>
      <c r="E2096" s="6" t="n">
        <v>0.000146033261074224</v>
      </c>
      <c r="F2096" s="6" t="n"/>
      <c r="G2096" s="6" t="n"/>
      <c r="H2096" s="6" t="n"/>
      <c r="I2096" s="6" t="n"/>
    </row>
    <row r="2097" ht="15.75" customHeight="1" s="120">
      <c r="A2097" s="6" t="n">
        <v>2012</v>
      </c>
      <c r="B2097" s="6" t="inlineStr">
        <is>
          <t>NY</t>
        </is>
      </c>
      <c r="C2097" s="6" t="inlineStr">
        <is>
          <t>CH4</t>
        </is>
      </c>
      <c r="D2097" s="6" t="inlineStr">
        <is>
          <t>Iron and steel</t>
        </is>
      </c>
      <c r="E2097" s="6" t="n">
        <v>0.00186013548688204</v>
      </c>
      <c r="F2097" s="6" t="n"/>
      <c r="G2097" s="6" t="n"/>
      <c r="H2097" s="6" t="n"/>
      <c r="I2097" s="6" t="n"/>
    </row>
    <row r="2098" ht="15.75" customHeight="1" s="120">
      <c r="A2098" s="6" t="n">
        <v>2012</v>
      </c>
      <c r="B2098" s="6" t="inlineStr">
        <is>
          <t>OH</t>
        </is>
      </c>
      <c r="C2098" s="6" t="inlineStr">
        <is>
          <t>CH4</t>
        </is>
      </c>
      <c r="D2098" s="6" t="inlineStr">
        <is>
          <t>Iron and steel</t>
        </is>
      </c>
      <c r="E2098" s="6" t="n">
        <v>0.0298589621706518</v>
      </c>
      <c r="F2098" s="6" t="n"/>
      <c r="G2098" s="6" t="n"/>
      <c r="H2098" s="6" t="n"/>
      <c r="I2098" s="6" t="n"/>
    </row>
    <row r="2099" ht="15.75" customHeight="1" s="120">
      <c r="A2099" s="6" t="n">
        <v>2012</v>
      </c>
      <c r="B2099" s="6" t="inlineStr">
        <is>
          <t>OK</t>
        </is>
      </c>
      <c r="C2099" s="6" t="inlineStr">
        <is>
          <t>CH4</t>
        </is>
      </c>
      <c r="D2099" s="6" t="inlineStr">
        <is>
          <t>Iron and steel</t>
        </is>
      </c>
      <c r="E2099" s="54" t="n">
        <v>1.89380309750434e-05</v>
      </c>
      <c r="F2099" s="6" t="n"/>
      <c r="G2099" s="6" t="n"/>
      <c r="H2099" s="6" t="n"/>
      <c r="I2099" s="6" t="n"/>
    </row>
    <row r="2100" ht="15.75" customHeight="1" s="120">
      <c r="A2100" s="6" t="n">
        <v>2012</v>
      </c>
      <c r="B2100" s="6" t="inlineStr">
        <is>
          <t>OR</t>
        </is>
      </c>
      <c r="C2100" s="6" t="inlineStr">
        <is>
          <t>CH4</t>
        </is>
      </c>
      <c r="D2100" s="6" t="inlineStr">
        <is>
          <t>Iron and steel</t>
        </is>
      </c>
      <c r="E2100" s="6" t="n">
        <v>0.000142245654879215</v>
      </c>
      <c r="F2100" s="6" t="n"/>
      <c r="G2100" s="6" t="n"/>
      <c r="H2100" s="6" t="n"/>
      <c r="I2100" s="6" t="n"/>
    </row>
    <row r="2101" ht="15.75" customHeight="1" s="120">
      <c r="A2101" s="6" t="n">
        <v>2012</v>
      </c>
      <c r="B2101" s="6" t="inlineStr">
        <is>
          <t>PA</t>
        </is>
      </c>
      <c r="C2101" s="6" t="inlineStr">
        <is>
          <t>CH4</t>
        </is>
      </c>
      <c r="D2101" s="6" t="inlineStr">
        <is>
          <t>Iron and steel</t>
        </is>
      </c>
      <c r="E2101" s="6" t="n">
        <v>0.00164171686296987</v>
      </c>
      <c r="F2101" s="6" t="n"/>
      <c r="G2101" s="6" t="n"/>
      <c r="H2101" s="6" t="n"/>
      <c r="I2101" s="6" t="n"/>
    </row>
    <row r="2102" ht="15.75" customHeight="1" s="120">
      <c r="A2102" s="6" t="n">
        <v>2012</v>
      </c>
      <c r="B2102" s="6" t="inlineStr">
        <is>
          <t>SC</t>
        </is>
      </c>
      <c r="C2102" s="6" t="inlineStr">
        <is>
          <t>CH4</t>
        </is>
      </c>
      <c r="D2102" s="6" t="inlineStr">
        <is>
          <t>Iron and steel</t>
        </is>
      </c>
      <c r="E2102" s="6" t="n">
        <v>0.000285753845156766</v>
      </c>
      <c r="F2102" s="6" t="n"/>
      <c r="G2102" s="6" t="n"/>
      <c r="H2102" s="6" t="n"/>
      <c r="I2102" s="6" t="n"/>
    </row>
    <row r="2103" ht="15.75" customHeight="1" s="120">
      <c r="A2103" s="6" t="n">
        <v>2012</v>
      </c>
      <c r="B2103" s="6" t="inlineStr">
        <is>
          <t>TN</t>
        </is>
      </c>
      <c r="C2103" s="6" t="inlineStr">
        <is>
          <t>CH4</t>
        </is>
      </c>
      <c r="D2103" s="6" t="inlineStr">
        <is>
          <t>Iron and steel</t>
        </is>
      </c>
      <c r="E2103" s="6" t="n">
        <v>0.000507960075263943</v>
      </c>
      <c r="F2103" s="6" t="n"/>
      <c r="G2103" s="6" t="n"/>
      <c r="H2103" s="6" t="n"/>
      <c r="I2103" s="6" t="n"/>
    </row>
    <row r="2104" ht="15.75" customHeight="1" s="120">
      <c r="A2104" s="6" t="n">
        <v>2012</v>
      </c>
      <c r="B2104" s="6" t="inlineStr">
        <is>
          <t>TX</t>
        </is>
      </c>
      <c r="C2104" s="6" t="inlineStr">
        <is>
          <t>CH4</t>
        </is>
      </c>
      <c r="D2104" s="6" t="inlineStr">
        <is>
          <t>Iron and steel</t>
        </is>
      </c>
      <c r="E2104" s="6" t="n">
        <v>0.0786121874225382</v>
      </c>
      <c r="F2104" s="6" t="n"/>
      <c r="G2104" s="6" t="n"/>
      <c r="H2104" s="6" t="n"/>
      <c r="I2104" s="6" t="n"/>
    </row>
    <row r="2105" ht="15.75" customHeight="1" s="120">
      <c r="A2105" s="6" t="n">
        <v>2012</v>
      </c>
      <c r="B2105" s="6" t="inlineStr">
        <is>
          <t>UT</t>
        </is>
      </c>
      <c r="C2105" s="6" t="inlineStr">
        <is>
          <t>CH4</t>
        </is>
      </c>
      <c r="D2105" s="6" t="inlineStr">
        <is>
          <t>Iron and steel</t>
        </is>
      </c>
      <c r="E2105" s="6" t="n">
        <v>0.135212070175084</v>
      </c>
      <c r="F2105" s="6" t="n"/>
      <c r="G2105" s="6" t="n"/>
      <c r="H2105" s="6" t="n"/>
      <c r="I2105" s="6" t="n"/>
    </row>
    <row r="2106" ht="15.75" customHeight="1" s="120">
      <c r="A2106" s="6" t="n">
        <v>2012</v>
      </c>
      <c r="B2106" s="6" t="inlineStr">
        <is>
          <t>VA</t>
        </is>
      </c>
      <c r="C2106" s="6" t="inlineStr">
        <is>
          <t>CH4</t>
        </is>
      </c>
      <c r="D2106" s="6" t="inlineStr">
        <is>
          <t>Iron and steel</t>
        </is>
      </c>
      <c r="E2106" s="6" t="n">
        <v>0.000230623132762751</v>
      </c>
      <c r="F2106" s="6" t="n"/>
      <c r="G2106" s="6" t="n"/>
      <c r="H2106" s="6" t="n"/>
      <c r="I2106" s="6" t="n"/>
    </row>
    <row r="2107" ht="15.75" customHeight="1" s="120">
      <c r="A2107" s="6" t="n">
        <v>2012</v>
      </c>
      <c r="B2107" s="6" t="inlineStr">
        <is>
          <t>WA</t>
        </is>
      </c>
      <c r="C2107" s="6" t="inlineStr">
        <is>
          <t>CH4</t>
        </is>
      </c>
      <c r="D2107" s="6" t="inlineStr">
        <is>
          <t>Iron and steel</t>
        </is>
      </c>
      <c r="E2107" s="54" t="n">
        <v>3.32467654895207e-05</v>
      </c>
      <c r="F2107" s="6" t="n"/>
      <c r="G2107" s="6" t="n"/>
      <c r="H2107" s="6" t="n"/>
      <c r="I2107" s="6" t="n"/>
    </row>
    <row r="2108" ht="15.75" customHeight="1" s="120">
      <c r="A2108" s="6" t="n">
        <v>2012</v>
      </c>
      <c r="B2108" s="6" t="inlineStr">
        <is>
          <t>WI</t>
        </is>
      </c>
      <c r="C2108" s="6" t="inlineStr">
        <is>
          <t>CH4</t>
        </is>
      </c>
      <c r="D2108" s="6" t="inlineStr">
        <is>
          <t>Iron and steel</t>
        </is>
      </c>
      <c r="E2108" s="6" t="n">
        <v>0.0194018023113656</v>
      </c>
      <c r="F2108" s="6" t="n"/>
      <c r="G2108" s="6" t="n"/>
      <c r="H2108" s="6" t="n"/>
      <c r="I2108" s="6" t="n"/>
    </row>
    <row r="2109" ht="15.75" customHeight="1" s="120">
      <c r="A2109" s="6" t="n">
        <v>2012</v>
      </c>
      <c r="B2109" s="6" t="inlineStr">
        <is>
          <t>WV</t>
        </is>
      </c>
      <c r="C2109" s="6" t="inlineStr">
        <is>
          <t>CH4</t>
        </is>
      </c>
      <c r="D2109" s="6" t="inlineStr">
        <is>
          <t>Iron and steel</t>
        </is>
      </c>
      <c r="E2109" s="6" t="n">
        <v>0.00499627341634924</v>
      </c>
      <c r="F2109" s="6" t="n"/>
      <c r="G2109" s="6" t="n"/>
      <c r="H2109" s="6" t="n"/>
      <c r="I2109" s="6" t="n"/>
    </row>
    <row r="2110" ht="15.75" customHeight="1" s="120">
      <c r="A2110" s="6" t="n">
        <v>2012</v>
      </c>
      <c r="B2110" s="6" t="inlineStr">
        <is>
          <t>AL</t>
        </is>
      </c>
      <c r="C2110" s="6" t="inlineStr">
        <is>
          <t>CO2</t>
        </is>
      </c>
      <c r="D2110" s="6" t="inlineStr">
        <is>
          <t>Cement and other carbonates</t>
        </is>
      </c>
      <c r="E2110" s="6" t="n">
        <v>0.0714678368377329</v>
      </c>
      <c r="F2110" s="6" t="n"/>
      <c r="G2110" s="6" t="n"/>
      <c r="H2110" s="6" t="n"/>
      <c r="I2110" s="6" t="n"/>
    </row>
    <row r="2111" ht="15.75" customHeight="1" s="120">
      <c r="A2111" s="6" t="n">
        <v>2012</v>
      </c>
      <c r="B2111" s="6" t="inlineStr">
        <is>
          <t>AR</t>
        </is>
      </c>
      <c r="C2111" s="6" t="inlineStr">
        <is>
          <t>CO2</t>
        </is>
      </c>
      <c r="D2111" s="6" t="inlineStr">
        <is>
          <t>Cement and other carbonates</t>
        </is>
      </c>
      <c r="E2111" s="6" t="n">
        <v>0.0112048054305942</v>
      </c>
      <c r="F2111" s="6" t="n"/>
      <c r="G2111" s="6" t="n"/>
      <c r="H2111" s="6" t="n"/>
      <c r="I2111" s="6" t="n"/>
    </row>
    <row r="2112" ht="15.75" customHeight="1" s="120">
      <c r="A2112" s="6" t="n">
        <v>2012</v>
      </c>
      <c r="B2112" s="6" t="inlineStr">
        <is>
          <t>AZ</t>
        </is>
      </c>
      <c r="C2112" s="6" t="inlineStr">
        <is>
          <t>CO2</t>
        </is>
      </c>
      <c r="D2112" s="6" t="inlineStr">
        <is>
          <t>Cement and other carbonates</t>
        </is>
      </c>
      <c r="E2112" s="6" t="n">
        <v>0.0223315473244245</v>
      </c>
      <c r="F2112" s="6" t="n"/>
      <c r="G2112" s="6" t="n"/>
      <c r="H2112" s="6" t="n"/>
      <c r="I2112" s="6" t="n"/>
    </row>
    <row r="2113" ht="15.75" customHeight="1" s="120">
      <c r="A2113" s="6" t="n">
        <v>2012</v>
      </c>
      <c r="B2113" s="6" t="inlineStr">
        <is>
          <t>CA</t>
        </is>
      </c>
      <c r="C2113" s="6" t="inlineStr">
        <is>
          <t>CO2</t>
        </is>
      </c>
      <c r="D2113" s="6" t="inlineStr">
        <is>
          <t>Cement and other carbonates</t>
        </is>
      </c>
      <c r="E2113" s="6" t="n">
        <v>0.0813133316505915</v>
      </c>
      <c r="F2113" s="6" t="n"/>
      <c r="G2113" s="6" t="n"/>
      <c r="H2113" s="6" t="n"/>
      <c r="I2113" s="6" t="n"/>
    </row>
    <row r="2114" ht="15.75" customHeight="1" s="120">
      <c r="A2114" s="6" t="n">
        <v>2012</v>
      </c>
      <c r="B2114" s="6" t="inlineStr">
        <is>
          <t>CO</t>
        </is>
      </c>
      <c r="C2114" s="6" t="inlineStr">
        <is>
          <t>CO2</t>
        </is>
      </c>
      <c r="D2114" s="6" t="inlineStr">
        <is>
          <t>Cement and other carbonates</t>
        </is>
      </c>
      <c r="E2114" s="6" t="n">
        <v>0.0199160728040476</v>
      </c>
      <c r="F2114" s="6" t="n"/>
      <c r="G2114" s="6" t="n"/>
      <c r="H2114" s="6" t="n"/>
      <c r="I2114" s="6" t="n"/>
    </row>
    <row r="2115" ht="15.75" customHeight="1" s="120">
      <c r="A2115" s="6" t="n">
        <v>2012</v>
      </c>
      <c r="B2115" s="6" t="inlineStr">
        <is>
          <t>FL</t>
        </is>
      </c>
      <c r="C2115" s="6" t="inlineStr">
        <is>
          <t>CO2</t>
        </is>
      </c>
      <c r="D2115" s="6" t="inlineStr">
        <is>
          <t>Cement and other carbonates</t>
        </is>
      </c>
      <c r="E2115" s="6" t="n">
        <v>0.0364470330101952</v>
      </c>
      <c r="F2115" s="6" t="n"/>
      <c r="G2115" s="6" t="n"/>
      <c r="H2115" s="6" t="n"/>
      <c r="I2115" s="6" t="n"/>
    </row>
    <row r="2116" ht="15.75" customHeight="1" s="120">
      <c r="A2116" s="6" t="n">
        <v>2012</v>
      </c>
      <c r="B2116" s="6" t="inlineStr">
        <is>
          <t>GA</t>
        </is>
      </c>
      <c r="C2116" s="6" t="inlineStr">
        <is>
          <t>CO2</t>
        </is>
      </c>
      <c r="D2116" s="6" t="inlineStr">
        <is>
          <t>Cement and other carbonates</t>
        </is>
      </c>
      <c r="E2116" s="6" t="n">
        <v>0.00442546700118182</v>
      </c>
      <c r="F2116" s="6" t="n"/>
      <c r="G2116" s="6" t="n"/>
      <c r="H2116" s="6" t="n"/>
      <c r="I2116" s="6" t="n"/>
    </row>
    <row r="2117" ht="15.75" customHeight="1" s="120">
      <c r="A2117" s="6" t="n">
        <v>2012</v>
      </c>
      <c r="B2117" s="6" t="inlineStr">
        <is>
          <t>IA</t>
        </is>
      </c>
      <c r="C2117" s="6" t="inlineStr">
        <is>
          <t>CO2</t>
        </is>
      </c>
      <c r="D2117" s="6" t="inlineStr">
        <is>
          <t>Cement and other carbonates</t>
        </is>
      </c>
      <c r="E2117" s="6" t="n">
        <v>0.0165468300426789</v>
      </c>
      <c r="F2117" s="6" t="n"/>
      <c r="G2117" s="6" t="n"/>
      <c r="H2117" s="6" t="n"/>
      <c r="I2117" s="6" t="n"/>
    </row>
    <row r="2118" ht="15.75" customHeight="1" s="120">
      <c r="A2118" s="6" t="n">
        <v>2012</v>
      </c>
      <c r="B2118" s="6" t="inlineStr">
        <is>
          <t>ID</t>
        </is>
      </c>
      <c r="C2118" s="6" t="inlineStr">
        <is>
          <t>CO2</t>
        </is>
      </c>
      <c r="D2118" s="6" t="inlineStr">
        <is>
          <t>Cement and other carbonates</t>
        </is>
      </c>
      <c r="E2118" s="54" t="n">
        <v>2.25104064274534e-06</v>
      </c>
      <c r="F2118" s="6" t="n"/>
      <c r="G2118" s="6" t="n"/>
      <c r="H2118" s="6" t="n"/>
      <c r="I2118" s="6" t="n"/>
    </row>
    <row r="2119" ht="15.75" customHeight="1" s="120">
      <c r="A2119" s="6" t="n">
        <v>2012</v>
      </c>
      <c r="B2119" s="6" t="inlineStr">
        <is>
          <t>IL</t>
        </is>
      </c>
      <c r="C2119" s="6" t="inlineStr">
        <is>
          <t>CO2</t>
        </is>
      </c>
      <c r="D2119" s="6" t="inlineStr">
        <is>
          <t>Cement and other carbonates</t>
        </is>
      </c>
      <c r="E2119" s="6" t="n">
        <v>0.0110361143013552</v>
      </c>
      <c r="F2119" s="6" t="n"/>
      <c r="G2119" s="6" t="n"/>
      <c r="H2119" s="6" t="n"/>
      <c r="I2119" s="6" t="n"/>
    </row>
    <row r="2120" ht="15.75" customHeight="1" s="120">
      <c r="A2120" s="6" t="n">
        <v>2012</v>
      </c>
      <c r="B2120" s="6" t="inlineStr">
        <is>
          <t>IN</t>
        </is>
      </c>
      <c r="C2120" s="6" t="inlineStr">
        <is>
          <t>CO2</t>
        </is>
      </c>
      <c r="D2120" s="6" t="inlineStr">
        <is>
          <t>Cement and other carbonates</t>
        </is>
      </c>
      <c r="E2120" s="6" t="n">
        <v>0.0384126544630729</v>
      </c>
      <c r="F2120" s="6" t="n"/>
      <c r="G2120" s="6" t="n"/>
      <c r="H2120" s="6" t="n"/>
      <c r="I2120" s="6" t="n"/>
    </row>
    <row r="2121" ht="15.75" customHeight="1" s="120">
      <c r="A2121" s="6" t="n">
        <v>2012</v>
      </c>
      <c r="B2121" s="6" t="inlineStr">
        <is>
          <t>KS</t>
        </is>
      </c>
      <c r="C2121" s="6" t="inlineStr">
        <is>
          <t>CO2</t>
        </is>
      </c>
      <c r="D2121" s="6" t="inlineStr">
        <is>
          <t>Cement and other carbonates</t>
        </is>
      </c>
      <c r="E2121" s="6" t="n">
        <v>0.016308906650043</v>
      </c>
      <c r="F2121" s="6" t="n"/>
      <c r="G2121" s="6" t="n"/>
      <c r="H2121" s="6" t="n"/>
      <c r="I2121" s="6" t="n"/>
    </row>
    <row r="2122" ht="15.75" customHeight="1" s="120">
      <c r="A2122" s="6" t="n">
        <v>2012</v>
      </c>
      <c r="B2122" s="6" t="inlineStr">
        <is>
          <t>KY</t>
        </is>
      </c>
      <c r="C2122" s="6" t="inlineStr">
        <is>
          <t>CO2</t>
        </is>
      </c>
      <c r="D2122" s="6" t="inlineStr">
        <is>
          <t>Cement and other carbonates</t>
        </is>
      </c>
      <c r="E2122" s="6" t="n">
        <v>0.0462171933829866</v>
      </c>
      <c r="F2122" s="6" t="n"/>
      <c r="G2122" s="6" t="n"/>
      <c r="H2122" s="6" t="n"/>
      <c r="I2122" s="6" t="n"/>
    </row>
    <row r="2123" ht="15.75" customHeight="1" s="120">
      <c r="A2123" s="6" t="n">
        <v>2012</v>
      </c>
      <c r="B2123" s="6" t="inlineStr">
        <is>
          <t>MA</t>
        </is>
      </c>
      <c r="C2123" s="6" t="inlineStr">
        <is>
          <t>CO2</t>
        </is>
      </c>
      <c r="D2123" s="6" t="inlineStr">
        <is>
          <t>Cement and other carbonates</t>
        </is>
      </c>
      <c r="E2123" s="6" t="n">
        <v>0.00126135786052984</v>
      </c>
      <c r="F2123" s="6" t="n"/>
      <c r="G2123" s="6" t="n"/>
      <c r="H2123" s="6" t="n"/>
      <c r="I2123" s="6" t="n"/>
    </row>
    <row r="2124" ht="15.75" customHeight="1" s="120">
      <c r="A2124" s="6" t="n">
        <v>2012</v>
      </c>
      <c r="B2124" s="6" t="inlineStr">
        <is>
          <t>MD</t>
        </is>
      </c>
      <c r="C2124" s="6" t="inlineStr">
        <is>
          <t>CO2</t>
        </is>
      </c>
      <c r="D2124" s="6" t="inlineStr">
        <is>
          <t>Cement and other carbonates</t>
        </is>
      </c>
      <c r="E2124" s="6" t="n">
        <v>0.0249569603929932</v>
      </c>
      <c r="F2124" s="6" t="n"/>
      <c r="G2124" s="6" t="n"/>
      <c r="H2124" s="6" t="n"/>
      <c r="I2124" s="6" t="n"/>
    </row>
    <row r="2125" ht="15.75" customHeight="1" s="120">
      <c r="A2125" s="6" t="n">
        <v>2012</v>
      </c>
      <c r="B2125" s="6" t="inlineStr">
        <is>
          <t>ME</t>
        </is>
      </c>
      <c r="C2125" s="6" t="inlineStr">
        <is>
          <t>CO2</t>
        </is>
      </c>
      <c r="D2125" s="6" t="inlineStr">
        <is>
          <t>Cement and other carbonates</t>
        </is>
      </c>
      <c r="E2125" s="6" t="n">
        <v>0.0036374484523006</v>
      </c>
      <c r="F2125" s="6" t="n"/>
      <c r="G2125" s="6" t="n"/>
      <c r="H2125" s="6" t="n"/>
      <c r="I2125" s="6" t="n"/>
    </row>
    <row r="2126" ht="15.75" customHeight="1" s="120">
      <c r="A2126" s="6" t="n">
        <v>2012</v>
      </c>
      <c r="B2126" s="6" t="inlineStr">
        <is>
          <t>MI</t>
        </is>
      </c>
      <c r="C2126" s="6" t="inlineStr">
        <is>
          <t>CO2</t>
        </is>
      </c>
      <c r="D2126" s="6" t="inlineStr">
        <is>
          <t>Cement and other carbonates</t>
        </is>
      </c>
      <c r="E2126" s="6" t="n">
        <v>0.0441689158063017</v>
      </c>
      <c r="F2126" s="6" t="n"/>
      <c r="G2126" s="6" t="n"/>
      <c r="H2126" s="6" t="n"/>
      <c r="I2126" s="6" t="n"/>
    </row>
    <row r="2127" ht="15.75" customHeight="1" s="120">
      <c r="A2127" s="6" t="n">
        <v>2012</v>
      </c>
      <c r="B2127" s="6" t="inlineStr">
        <is>
          <t>MO</t>
        </is>
      </c>
      <c r="C2127" s="6" t="inlineStr">
        <is>
          <t>CO2</t>
        </is>
      </c>
      <c r="D2127" s="6" t="inlineStr">
        <is>
          <t>Cement and other carbonates</t>
        </is>
      </c>
      <c r="E2127" s="6" t="n">
        <v>0.119229369417307</v>
      </c>
      <c r="F2127" s="6" t="n"/>
      <c r="G2127" s="6" t="n"/>
      <c r="H2127" s="6" t="n"/>
      <c r="I2127" s="6" t="n"/>
    </row>
    <row r="2128" ht="15.75" customHeight="1" s="120">
      <c r="A2128" s="6" t="n">
        <v>2012</v>
      </c>
      <c r="B2128" s="6" t="inlineStr">
        <is>
          <t>MT</t>
        </is>
      </c>
      <c r="C2128" s="6" t="inlineStr">
        <is>
          <t>CO2</t>
        </is>
      </c>
      <c r="D2128" s="6" t="inlineStr">
        <is>
          <t>Cement and other carbonates</t>
        </is>
      </c>
      <c r="E2128" s="6" t="n">
        <v>0.00982339864432261</v>
      </c>
      <c r="F2128" s="6" t="n"/>
      <c r="G2128" s="6" t="n"/>
      <c r="H2128" s="6" t="n"/>
      <c r="I2128" s="6" t="n"/>
    </row>
    <row r="2129" ht="15.75" customHeight="1" s="120">
      <c r="A2129" s="6" t="n">
        <v>2012</v>
      </c>
      <c r="B2129" s="6" t="inlineStr">
        <is>
          <t>NC</t>
        </is>
      </c>
      <c r="C2129" s="6" t="inlineStr">
        <is>
          <t>CO2</t>
        </is>
      </c>
      <c r="D2129" s="6" t="inlineStr">
        <is>
          <t>Cement and other carbonates</t>
        </is>
      </c>
      <c r="E2129" s="6" t="n">
        <v>0.0008204799473458851</v>
      </c>
      <c r="F2129" s="6" t="n"/>
      <c r="G2129" s="6" t="n"/>
      <c r="H2129" s="6" t="n"/>
      <c r="I2129" s="6" t="n"/>
    </row>
    <row r="2130" ht="15.75" customHeight="1" s="120">
      <c r="A2130" s="6" t="n">
        <v>2012</v>
      </c>
      <c r="B2130" s="6" t="inlineStr">
        <is>
          <t>NE</t>
        </is>
      </c>
      <c r="C2130" s="6" t="inlineStr">
        <is>
          <t>CO2</t>
        </is>
      </c>
      <c r="D2130" s="6" t="inlineStr">
        <is>
          <t>Cement and other carbonates</t>
        </is>
      </c>
      <c r="E2130" s="6" t="n">
        <v>0.00784470026977283</v>
      </c>
      <c r="F2130" s="6" t="n"/>
      <c r="G2130" s="6" t="n"/>
      <c r="H2130" s="6" t="n"/>
      <c r="I2130" s="6" t="n"/>
    </row>
    <row r="2131" ht="15.75" customHeight="1" s="120">
      <c r="A2131" s="6" t="n">
        <v>2012</v>
      </c>
      <c r="B2131" s="6" t="inlineStr">
        <is>
          <t>NH</t>
        </is>
      </c>
      <c r="C2131" s="6" t="inlineStr">
        <is>
          <t>CO2</t>
        </is>
      </c>
      <c r="D2131" s="6" t="inlineStr">
        <is>
          <t>Cement and other carbonates</t>
        </is>
      </c>
      <c r="E2131" s="6" t="n">
        <v>0.000760922517391847</v>
      </c>
      <c r="F2131" s="6" t="n"/>
      <c r="G2131" s="6" t="n"/>
      <c r="H2131" s="6" t="n"/>
      <c r="I2131" s="6" t="n"/>
    </row>
    <row r="2132" ht="15.75" customHeight="1" s="120">
      <c r="A2132" s="6" t="n">
        <v>2012</v>
      </c>
      <c r="B2132" s="6" t="inlineStr">
        <is>
          <t>NJ</t>
        </is>
      </c>
      <c r="C2132" s="6" t="inlineStr">
        <is>
          <t>CO2</t>
        </is>
      </c>
      <c r="D2132" s="6" t="inlineStr">
        <is>
          <t>Cement and other carbonates</t>
        </is>
      </c>
      <c r="E2132" s="6" t="n">
        <v>0.000396275979541438</v>
      </c>
      <c r="F2132" s="6" t="n"/>
      <c r="G2132" s="6" t="n"/>
      <c r="H2132" s="6" t="n"/>
      <c r="I2132" s="6" t="n"/>
    </row>
    <row r="2133" ht="15.75" customHeight="1" s="120">
      <c r="A2133" s="6" t="n">
        <v>2012</v>
      </c>
      <c r="B2133" s="6" t="inlineStr">
        <is>
          <t>NM</t>
        </is>
      </c>
      <c r="C2133" s="6" t="inlineStr">
        <is>
          <t>CO2</t>
        </is>
      </c>
      <c r="D2133" s="6" t="inlineStr">
        <is>
          <t>Cement and other carbonates</t>
        </is>
      </c>
      <c r="E2133" s="6" t="n">
        <v>0.00295910779758134</v>
      </c>
      <c r="F2133" s="6" t="n"/>
      <c r="G2133" s="6" t="n"/>
      <c r="H2133" s="6" t="n"/>
      <c r="I2133" s="6" t="n"/>
    </row>
    <row r="2134" ht="15.75" customHeight="1" s="120">
      <c r="A2134" s="6" t="n">
        <v>2012</v>
      </c>
      <c r="B2134" s="6" t="inlineStr">
        <is>
          <t>NV</t>
        </is>
      </c>
      <c r="C2134" s="6" t="inlineStr">
        <is>
          <t>CO2</t>
        </is>
      </c>
      <c r="D2134" s="6" t="inlineStr">
        <is>
          <t>Cement and other carbonates</t>
        </is>
      </c>
      <c r="E2134" s="6" t="n">
        <v>0.0233090280739601</v>
      </c>
      <c r="F2134" s="6" t="n"/>
      <c r="G2134" s="6" t="n"/>
      <c r="H2134" s="6" t="n"/>
      <c r="I2134" s="6" t="n"/>
    </row>
    <row r="2135" ht="15.75" customHeight="1" s="120">
      <c r="A2135" s="6" t="n">
        <v>2012</v>
      </c>
      <c r="B2135" s="6" t="inlineStr">
        <is>
          <t>NY</t>
        </is>
      </c>
      <c r="C2135" s="6" t="inlineStr">
        <is>
          <t>CO2</t>
        </is>
      </c>
      <c r="D2135" s="6" t="inlineStr">
        <is>
          <t>Cement and other carbonates</t>
        </is>
      </c>
      <c r="E2135" s="6" t="n">
        <v>0.0174717397105645</v>
      </c>
      <c r="F2135" s="6" t="n"/>
      <c r="G2135" s="6" t="n"/>
      <c r="H2135" s="6" t="n"/>
      <c r="I2135" s="6" t="n"/>
    </row>
    <row r="2136" ht="15.75" customHeight="1" s="120">
      <c r="A2136" s="6" t="n">
        <v>2012</v>
      </c>
      <c r="B2136" s="6" t="inlineStr">
        <is>
          <t>OH</t>
        </is>
      </c>
      <c r="C2136" s="6" t="inlineStr">
        <is>
          <t>CO2</t>
        </is>
      </c>
      <c r="D2136" s="6" t="inlineStr">
        <is>
          <t>Cement and other carbonates</t>
        </is>
      </c>
      <c r="E2136" s="6" t="n">
        <v>0.0435956639396918</v>
      </c>
      <c r="F2136" s="6" t="n"/>
      <c r="G2136" s="6" t="n"/>
      <c r="H2136" s="6" t="n"/>
      <c r="I2136" s="6" t="n"/>
    </row>
    <row r="2137" ht="15.75" customHeight="1" s="120">
      <c r="A2137" s="6" t="n">
        <v>2012</v>
      </c>
      <c r="B2137" s="6" t="inlineStr">
        <is>
          <t>OK</t>
        </is>
      </c>
      <c r="C2137" s="6" t="inlineStr">
        <is>
          <t>CO2</t>
        </is>
      </c>
      <c r="D2137" s="6" t="inlineStr">
        <is>
          <t>Cement and other carbonates</t>
        </is>
      </c>
      <c r="E2137" s="6" t="n">
        <v>0.0183295579243243</v>
      </c>
      <c r="F2137" s="6" t="n"/>
      <c r="G2137" s="6" t="n"/>
      <c r="H2137" s="6" t="n"/>
      <c r="I2137" s="6" t="n"/>
    </row>
    <row r="2138" ht="15.75" customHeight="1" s="120">
      <c r="A2138" s="6" t="n">
        <v>2012</v>
      </c>
      <c r="B2138" s="6" t="inlineStr">
        <is>
          <t>OR</t>
        </is>
      </c>
      <c r="C2138" s="6" t="inlineStr">
        <is>
          <t>CO2</t>
        </is>
      </c>
      <c r="D2138" s="6" t="inlineStr">
        <is>
          <t>Cement and other carbonates</t>
        </is>
      </c>
      <c r="E2138" s="6" t="n">
        <v>0.00574979134187621</v>
      </c>
      <c r="F2138" s="6" t="n"/>
      <c r="G2138" s="6" t="n"/>
      <c r="H2138" s="6" t="n"/>
      <c r="I2138" s="6" t="n"/>
    </row>
    <row r="2139" ht="15.75" customHeight="1" s="120">
      <c r="A2139" s="6" t="n">
        <v>2012</v>
      </c>
      <c r="B2139" s="6" t="inlineStr">
        <is>
          <t>PA</t>
        </is>
      </c>
      <c r="C2139" s="6" t="inlineStr">
        <is>
          <t>CO2</t>
        </is>
      </c>
      <c r="D2139" s="6" t="inlineStr">
        <is>
          <t>Cement and other carbonates</t>
        </is>
      </c>
      <c r="E2139" s="6" t="n">
        <v>0.0500413111210822</v>
      </c>
      <c r="F2139" s="6" t="n"/>
      <c r="G2139" s="6" t="n"/>
      <c r="H2139" s="6" t="n"/>
      <c r="I2139" s="6" t="n"/>
    </row>
    <row r="2140" ht="15.75" customHeight="1" s="120">
      <c r="A2140" s="6" t="n">
        <v>2012</v>
      </c>
      <c r="B2140" s="6" t="inlineStr">
        <is>
          <t>PR</t>
        </is>
      </c>
      <c r="C2140" s="6" t="inlineStr">
        <is>
          <t>CO2</t>
        </is>
      </c>
      <c r="D2140" s="6" t="inlineStr">
        <is>
          <t>Cement and other carbonates</t>
        </is>
      </c>
      <c r="E2140" s="6" t="n">
        <v>0.00663029981324879</v>
      </c>
      <c r="F2140" s="6" t="n"/>
      <c r="G2140" s="6" t="n"/>
      <c r="H2140" s="6" t="n"/>
      <c r="I2140" s="6" t="n"/>
    </row>
    <row r="2141" ht="15.75" customHeight="1" s="120">
      <c r="A2141" s="6" t="n">
        <v>2012</v>
      </c>
      <c r="B2141" s="6" t="inlineStr">
        <is>
          <t>SC</t>
        </is>
      </c>
      <c r="C2141" s="6" t="inlineStr">
        <is>
          <t>CO2</t>
        </is>
      </c>
      <c r="D2141" s="6" t="inlineStr">
        <is>
          <t>Cement and other carbonates</t>
        </is>
      </c>
      <c r="E2141" s="6" t="n">
        <v>0.0261059750808269</v>
      </c>
      <c r="F2141" s="6" t="n"/>
      <c r="G2141" s="6" t="n"/>
      <c r="H2141" s="6" t="n"/>
      <c r="I2141" s="6" t="n"/>
    </row>
    <row r="2142" ht="15.75" customHeight="1" s="120">
      <c r="A2142" s="6" t="n">
        <v>2012</v>
      </c>
      <c r="B2142" s="6" t="inlineStr">
        <is>
          <t>SD</t>
        </is>
      </c>
      <c r="C2142" s="6" t="inlineStr">
        <is>
          <t>CO2</t>
        </is>
      </c>
      <c r="D2142" s="6" t="inlineStr">
        <is>
          <t>Cement and other carbonates</t>
        </is>
      </c>
      <c r="E2142" s="6" t="n">
        <v>0.00851300290768776</v>
      </c>
      <c r="F2142" s="6" t="n"/>
      <c r="G2142" s="6" t="n"/>
      <c r="H2142" s="6" t="n"/>
      <c r="I2142" s="6" t="n"/>
    </row>
    <row r="2143" ht="15.75" customHeight="1" s="120">
      <c r="A2143" s="6" t="n">
        <v>2012</v>
      </c>
      <c r="B2143" s="6" t="inlineStr">
        <is>
          <t>TN</t>
        </is>
      </c>
      <c r="C2143" s="6" t="inlineStr">
        <is>
          <t>CO2</t>
        </is>
      </c>
      <c r="D2143" s="6" t="inlineStr">
        <is>
          <t>Cement and other carbonates</t>
        </is>
      </c>
      <c r="E2143" s="6" t="n">
        <v>0.0128732059748531</v>
      </c>
      <c r="F2143" s="6" t="n"/>
      <c r="G2143" s="6" t="n"/>
      <c r="H2143" s="6" t="n"/>
      <c r="I2143" s="6" t="n"/>
    </row>
    <row r="2144" ht="15.75" customHeight="1" s="120">
      <c r="A2144" s="6" t="n">
        <v>2012</v>
      </c>
      <c r="B2144" s="6" t="inlineStr">
        <is>
          <t>TX</t>
        </is>
      </c>
      <c r="C2144" s="6" t="inlineStr">
        <is>
          <t>CO2</t>
        </is>
      </c>
      <c r="D2144" s="6" t="inlineStr">
        <is>
          <t>Cement and other carbonates</t>
        </is>
      </c>
      <c r="E2144" s="6" t="n">
        <v>0.112429478058562</v>
      </c>
      <c r="F2144" s="6" t="n"/>
      <c r="G2144" s="6" t="n"/>
      <c r="H2144" s="6" t="n"/>
      <c r="I2144" s="6" t="n"/>
    </row>
    <row r="2145" ht="15.75" customHeight="1" s="120">
      <c r="A2145" s="6" t="n">
        <v>2012</v>
      </c>
      <c r="B2145" s="6" t="inlineStr">
        <is>
          <t>UT</t>
        </is>
      </c>
      <c r="C2145" s="6" t="inlineStr">
        <is>
          <t>CO2</t>
        </is>
      </c>
      <c r="D2145" s="6" t="inlineStr">
        <is>
          <t>Cement and other carbonates</t>
        </is>
      </c>
      <c r="E2145" s="6" t="n">
        <v>0.0215216669937134</v>
      </c>
      <c r="F2145" s="6" t="n"/>
      <c r="G2145" s="6" t="n"/>
      <c r="H2145" s="6" t="n"/>
      <c r="I2145" s="6" t="n"/>
    </row>
    <row r="2146" ht="15.75" customHeight="1" s="120">
      <c r="A2146" s="6" t="n">
        <v>2012</v>
      </c>
      <c r="B2146" s="6" t="inlineStr">
        <is>
          <t>VA</t>
        </is>
      </c>
      <c r="C2146" s="6" t="inlineStr">
        <is>
          <t>CO2</t>
        </is>
      </c>
      <c r="D2146" s="6" t="inlineStr">
        <is>
          <t>Cement and other carbonates</t>
        </is>
      </c>
      <c r="E2146" s="6" t="n">
        <v>0.0188932683954675</v>
      </c>
      <c r="F2146" s="6" t="n"/>
      <c r="G2146" s="6" t="n"/>
      <c r="H2146" s="6" t="n"/>
      <c r="I2146" s="6" t="n"/>
    </row>
    <row r="2147" ht="15.75" customHeight="1" s="120">
      <c r="A2147" s="6" t="n">
        <v>2012</v>
      </c>
      <c r="B2147" s="6" t="inlineStr">
        <is>
          <t>WA</t>
        </is>
      </c>
      <c r="C2147" s="6" t="inlineStr">
        <is>
          <t>CO2</t>
        </is>
      </c>
      <c r="D2147" s="6" t="inlineStr">
        <is>
          <t>Cement and other carbonates</t>
        </is>
      </c>
      <c r="E2147" s="6" t="n">
        <v>0.00547559602630618</v>
      </c>
      <c r="F2147" s="6" t="n"/>
      <c r="G2147" s="6" t="n"/>
      <c r="H2147" s="6" t="n"/>
      <c r="I2147" s="6" t="n"/>
    </row>
    <row r="2148" ht="15.75" customHeight="1" s="120">
      <c r="A2148" s="6" t="n">
        <v>2012</v>
      </c>
      <c r="B2148" s="6" t="inlineStr">
        <is>
          <t>WI</t>
        </is>
      </c>
      <c r="C2148" s="6" t="inlineStr">
        <is>
          <t>CO2</t>
        </is>
      </c>
      <c r="D2148" s="6" t="inlineStr">
        <is>
          <t>Cement and other carbonates</t>
        </is>
      </c>
      <c r="E2148" s="6" t="n">
        <v>0.0150307506887992</v>
      </c>
      <c r="F2148" s="6" t="n"/>
      <c r="G2148" s="6" t="n"/>
      <c r="H2148" s="6" t="n"/>
      <c r="I2148" s="6" t="n"/>
    </row>
    <row r="2149" ht="15.75" customHeight="1" s="120">
      <c r="A2149" s="6" t="n">
        <v>2012</v>
      </c>
      <c r="B2149" s="6" t="inlineStr">
        <is>
          <t>WV</t>
        </is>
      </c>
      <c r="C2149" s="6" t="inlineStr">
        <is>
          <t>CO2</t>
        </is>
      </c>
      <c r="D2149" s="6" t="inlineStr">
        <is>
          <t>Cement and other carbonates</t>
        </is>
      </c>
      <c r="E2149" s="6" t="n">
        <v>0.0130697113799927</v>
      </c>
      <c r="F2149" s="6" t="n"/>
      <c r="G2149" s="6" t="n"/>
      <c r="H2149" s="6" t="n"/>
      <c r="I2149" s="6" t="n"/>
    </row>
    <row r="2150" ht="15.75" customHeight="1" s="120">
      <c r="A2150" s="6" t="n">
        <v>2012</v>
      </c>
      <c r="B2150" s="6" t="inlineStr">
        <is>
          <t>WY</t>
        </is>
      </c>
      <c r="C2150" s="6" t="inlineStr">
        <is>
          <t>CO2</t>
        </is>
      </c>
      <c r="D2150" s="6" t="inlineStr">
        <is>
          <t>Cement and other carbonates</t>
        </is>
      </c>
      <c r="E2150" s="6" t="n">
        <v>0.00947097154410557</v>
      </c>
      <c r="F2150" s="6" t="n"/>
      <c r="G2150" s="6" t="n"/>
      <c r="H2150" s="6" t="n"/>
      <c r="I2150" s="6" t="n"/>
    </row>
    <row r="2151" ht="15.75" customHeight="1" s="120">
      <c r="A2151" s="6" t="n">
        <v>2012</v>
      </c>
      <c r="B2151" s="6" t="inlineStr">
        <is>
          <t>AL</t>
        </is>
      </c>
      <c r="C2151" s="6" t="inlineStr">
        <is>
          <t>CO2</t>
        </is>
      </c>
      <c r="D2151" s="6" t="inlineStr">
        <is>
          <t>Chemicals</t>
        </is>
      </c>
      <c r="E2151" s="6" t="n">
        <v>0.0159030846169015</v>
      </c>
      <c r="F2151" s="6" t="n"/>
      <c r="G2151" s="6" t="n"/>
      <c r="H2151" s="6" t="n"/>
      <c r="I2151" s="6" t="n"/>
    </row>
    <row r="2152" ht="15.75" customHeight="1" s="120">
      <c r="A2152" s="6" t="n">
        <v>2012</v>
      </c>
      <c r="B2152" s="6" t="inlineStr">
        <is>
          <t>AR</t>
        </is>
      </c>
      <c r="C2152" s="6" t="inlineStr">
        <is>
          <t>CO2</t>
        </is>
      </c>
      <c r="D2152" s="6" t="inlineStr">
        <is>
          <t>Chemicals</t>
        </is>
      </c>
      <c r="E2152" s="6" t="n">
        <v>0.00378760039371153</v>
      </c>
      <c r="F2152" s="6" t="n"/>
      <c r="G2152" s="6" t="n"/>
      <c r="H2152" s="6" t="n"/>
      <c r="I2152" s="6" t="n"/>
    </row>
    <row r="2153" ht="15.75" customHeight="1" s="120">
      <c r="A2153" s="6" t="n">
        <v>2012</v>
      </c>
      <c r="B2153" s="6" t="inlineStr">
        <is>
          <t>AZ</t>
        </is>
      </c>
      <c r="C2153" s="6" t="inlineStr">
        <is>
          <t>CO2</t>
        </is>
      </c>
      <c r="D2153" s="6" t="inlineStr">
        <is>
          <t>Chemicals</t>
        </is>
      </c>
      <c r="E2153" s="6" t="n">
        <v>0.000311836851043003</v>
      </c>
      <c r="F2153" s="6" t="n"/>
      <c r="G2153" s="6" t="n"/>
      <c r="H2153" s="6" t="n"/>
      <c r="I2153" s="6" t="n"/>
    </row>
    <row r="2154" ht="15.75" customHeight="1" s="120">
      <c r="A2154" s="6" t="n">
        <v>2012</v>
      </c>
      <c r="B2154" s="6" t="inlineStr">
        <is>
          <t>CA</t>
        </is>
      </c>
      <c r="C2154" s="6" t="inlineStr">
        <is>
          <t>CO2</t>
        </is>
      </c>
      <c r="D2154" s="6" t="inlineStr">
        <is>
          <t>Chemicals</t>
        </is>
      </c>
      <c r="E2154" s="6" t="n">
        <v>0.025225349954267</v>
      </c>
      <c r="F2154" s="6" t="n"/>
      <c r="G2154" s="6" t="n"/>
      <c r="H2154" s="6" t="n"/>
      <c r="I2154" s="6" t="n"/>
    </row>
    <row r="2155" ht="15.75" customHeight="1" s="120">
      <c r="A2155" s="6" t="n">
        <v>2012</v>
      </c>
      <c r="B2155" s="6" t="inlineStr">
        <is>
          <t>CO</t>
        </is>
      </c>
      <c r="C2155" s="6" t="inlineStr">
        <is>
          <t>CO2</t>
        </is>
      </c>
      <c r="D2155" s="6" t="inlineStr">
        <is>
          <t>Chemicals</t>
        </is>
      </c>
      <c r="E2155" s="6" t="n">
        <v>0.00126387833888315</v>
      </c>
      <c r="F2155" s="6" t="n"/>
      <c r="G2155" s="6" t="n"/>
      <c r="H2155" s="6" t="n"/>
      <c r="I2155" s="6" t="n"/>
    </row>
    <row r="2156" ht="15.75" customHeight="1" s="120">
      <c r="A2156" s="6" t="n">
        <v>2012</v>
      </c>
      <c r="B2156" s="6" t="inlineStr">
        <is>
          <t>DE</t>
        </is>
      </c>
      <c r="C2156" s="6" t="inlineStr">
        <is>
          <t>CO2</t>
        </is>
      </c>
      <c r="D2156" s="6" t="inlineStr">
        <is>
          <t>Chemicals</t>
        </is>
      </c>
      <c r="E2156" s="6" t="n">
        <v>0.00122321699520646</v>
      </c>
      <c r="F2156" s="6" t="n"/>
      <c r="G2156" s="6" t="n"/>
      <c r="H2156" s="6" t="n"/>
      <c r="I2156" s="6" t="n"/>
    </row>
    <row r="2157" ht="15.75" customHeight="1" s="120">
      <c r="A2157" s="6" t="n">
        <v>2012</v>
      </c>
      <c r="B2157" s="6" t="inlineStr">
        <is>
          <t>FL</t>
        </is>
      </c>
      <c r="C2157" s="6" t="inlineStr">
        <is>
          <t>CO2</t>
        </is>
      </c>
      <c r="D2157" s="6" t="inlineStr">
        <is>
          <t>Chemicals</t>
        </is>
      </c>
      <c r="E2157" s="6" t="n">
        <v>0.013053654237885</v>
      </c>
      <c r="F2157" s="6" t="n"/>
      <c r="G2157" s="6" t="n"/>
      <c r="H2157" s="6" t="n"/>
      <c r="I2157" s="6" t="n"/>
    </row>
    <row r="2158" ht="15.75" customHeight="1" s="120">
      <c r="A2158" s="6" t="n">
        <v>2012</v>
      </c>
      <c r="B2158" s="6" t="inlineStr">
        <is>
          <t>GA</t>
        </is>
      </c>
      <c r="C2158" s="6" t="inlineStr">
        <is>
          <t>CO2</t>
        </is>
      </c>
      <c r="D2158" s="6" t="inlineStr">
        <is>
          <t>Chemicals</t>
        </is>
      </c>
      <c r="E2158" s="6" t="n">
        <v>0.0135848048403378</v>
      </c>
      <c r="F2158" s="6" t="n"/>
      <c r="G2158" s="6" t="n"/>
      <c r="H2158" s="6" t="n"/>
      <c r="I2158" s="6" t="n"/>
    </row>
    <row r="2159" ht="15.75" customHeight="1" s="120">
      <c r="A2159" s="6" t="n">
        <v>2012</v>
      </c>
      <c r="B2159" s="6" t="inlineStr">
        <is>
          <t>IA</t>
        </is>
      </c>
      <c r="C2159" s="6" t="inlineStr">
        <is>
          <t>CO2</t>
        </is>
      </c>
      <c r="D2159" s="6" t="inlineStr">
        <is>
          <t>Chemicals</t>
        </is>
      </c>
      <c r="E2159" s="6" t="n">
        <v>0.0402145811986333</v>
      </c>
      <c r="F2159" s="6" t="n"/>
      <c r="G2159" s="6" t="n"/>
      <c r="H2159" s="6" t="n"/>
      <c r="I2159" s="6" t="n"/>
    </row>
    <row r="2160" ht="15.75" customHeight="1" s="120">
      <c r="A2160" s="6" t="n">
        <v>2012</v>
      </c>
      <c r="B2160" s="6" t="inlineStr">
        <is>
          <t>ID</t>
        </is>
      </c>
      <c r="C2160" s="6" t="inlineStr">
        <is>
          <t>CO2</t>
        </is>
      </c>
      <c r="D2160" s="6" t="inlineStr">
        <is>
          <t>Chemicals</t>
        </is>
      </c>
      <c r="E2160" s="6" t="n">
        <v>0.0047311022196489</v>
      </c>
      <c r="F2160" s="6" t="n"/>
      <c r="G2160" s="6" t="n"/>
      <c r="H2160" s="6" t="n"/>
      <c r="I2160" s="6" t="n"/>
    </row>
    <row r="2161" ht="15.75" customHeight="1" s="120">
      <c r="A2161" s="6" t="n">
        <v>2012</v>
      </c>
      <c r="B2161" s="6" t="inlineStr">
        <is>
          <t>IL</t>
        </is>
      </c>
      <c r="C2161" s="6" t="inlineStr">
        <is>
          <t>CO2</t>
        </is>
      </c>
      <c r="D2161" s="6" t="inlineStr">
        <is>
          <t>Chemicals</t>
        </is>
      </c>
      <c r="E2161" s="6" t="n">
        <v>0.0312142673012956</v>
      </c>
      <c r="F2161" s="6" t="n"/>
      <c r="G2161" s="6" t="n"/>
      <c r="H2161" s="6" t="n"/>
      <c r="I2161" s="6" t="n"/>
    </row>
    <row r="2162" ht="15.75" customHeight="1" s="120">
      <c r="A2162" s="6" t="n">
        <v>2012</v>
      </c>
      <c r="B2162" s="6" t="inlineStr">
        <is>
          <t>IN</t>
        </is>
      </c>
      <c r="C2162" s="6" t="inlineStr">
        <is>
          <t>CO2</t>
        </is>
      </c>
      <c r="D2162" s="6" t="inlineStr">
        <is>
          <t>Chemicals</t>
        </is>
      </c>
      <c r="E2162" s="6" t="n">
        <v>0.018520547697789</v>
      </c>
      <c r="F2162" s="6" t="n"/>
      <c r="G2162" s="6" t="n"/>
      <c r="H2162" s="6" t="n"/>
      <c r="I2162" s="6" t="n"/>
    </row>
    <row r="2163" ht="15.75" customHeight="1" s="120">
      <c r="A2163" s="6" t="n">
        <v>2012</v>
      </c>
      <c r="B2163" s="6" t="inlineStr">
        <is>
          <t>KS</t>
        </is>
      </c>
      <c r="C2163" s="6" t="inlineStr">
        <is>
          <t>CO2</t>
        </is>
      </c>
      <c r="D2163" s="6" t="inlineStr">
        <is>
          <t>Chemicals</t>
        </is>
      </c>
      <c r="E2163" s="6" t="n">
        <v>0.0165476441461782</v>
      </c>
      <c r="F2163" s="6" t="n"/>
      <c r="G2163" s="6" t="n"/>
      <c r="H2163" s="6" t="n"/>
      <c r="I2163" s="6" t="n"/>
    </row>
    <row r="2164" ht="15.75" customHeight="1" s="120">
      <c r="A2164" s="6" t="n">
        <v>2012</v>
      </c>
      <c r="B2164" s="6" t="inlineStr">
        <is>
          <t>KY</t>
        </is>
      </c>
      <c r="C2164" s="6" t="inlineStr">
        <is>
          <t>CO2</t>
        </is>
      </c>
      <c r="D2164" s="6" t="inlineStr">
        <is>
          <t>Chemicals</t>
        </is>
      </c>
      <c r="E2164" s="6" t="n">
        <v>0.0102881389896142</v>
      </c>
      <c r="F2164" s="6" t="n"/>
      <c r="G2164" s="6" t="n"/>
      <c r="H2164" s="6" t="n"/>
      <c r="I2164" s="6" t="n"/>
    </row>
    <row r="2165" ht="15.75" customHeight="1" s="120">
      <c r="A2165" s="6" t="n">
        <v>2012</v>
      </c>
      <c r="B2165" s="6" t="inlineStr">
        <is>
          <t>LA</t>
        </is>
      </c>
      <c r="C2165" s="6" t="inlineStr">
        <is>
          <t>CO2</t>
        </is>
      </c>
      <c r="D2165" s="6" t="inlineStr">
        <is>
          <t>Chemicals</t>
        </is>
      </c>
      <c r="E2165" s="6" t="n">
        <v>0.238883778769254</v>
      </c>
      <c r="F2165" s="6" t="n"/>
      <c r="G2165" s="6" t="n"/>
      <c r="H2165" s="6" t="n"/>
      <c r="I2165" s="6" t="n"/>
    </row>
    <row r="2166" ht="15.75" customHeight="1" s="120">
      <c r="A2166" s="6" t="n">
        <v>2012</v>
      </c>
      <c r="B2166" s="6" t="inlineStr">
        <is>
          <t>MA</t>
        </is>
      </c>
      <c r="C2166" s="6" t="inlineStr">
        <is>
          <t>CO2</t>
        </is>
      </c>
      <c r="D2166" s="6" t="inlineStr">
        <is>
          <t>Chemicals</t>
        </is>
      </c>
      <c r="E2166" s="6" t="n">
        <v>0.00126648173716923</v>
      </c>
      <c r="F2166" s="6" t="n"/>
      <c r="G2166" s="6" t="n"/>
      <c r="H2166" s="6" t="n"/>
      <c r="I2166" s="6" t="n"/>
    </row>
    <row r="2167" ht="15.75" customHeight="1" s="120">
      <c r="A2167" s="6" t="n">
        <v>2012</v>
      </c>
      <c r="B2167" s="6" t="inlineStr">
        <is>
          <t>MD</t>
        </is>
      </c>
      <c r="C2167" s="6" t="inlineStr">
        <is>
          <t>CO2</t>
        </is>
      </c>
      <c r="D2167" s="6" t="inlineStr">
        <is>
          <t>Chemicals</t>
        </is>
      </c>
      <c r="E2167" s="6" t="n">
        <v>0.000631342127730669</v>
      </c>
      <c r="F2167" s="6" t="n"/>
      <c r="G2167" s="6" t="n"/>
      <c r="H2167" s="6" t="n"/>
      <c r="I2167" s="6" t="n"/>
    </row>
    <row r="2168" ht="15.75" customHeight="1" s="120">
      <c r="A2168" s="6" t="n">
        <v>2012</v>
      </c>
      <c r="B2168" s="6" t="inlineStr">
        <is>
          <t>MI</t>
        </is>
      </c>
      <c r="C2168" s="6" t="inlineStr">
        <is>
          <t>CO2</t>
        </is>
      </c>
      <c r="D2168" s="6" t="inlineStr">
        <is>
          <t>Chemicals</t>
        </is>
      </c>
      <c r="E2168" s="6" t="n">
        <v>0.00550032908452578</v>
      </c>
      <c r="F2168" s="6" t="n"/>
      <c r="G2168" s="6" t="n"/>
      <c r="H2168" s="6" t="n"/>
      <c r="I2168" s="6" t="n"/>
    </row>
    <row r="2169" ht="15.75" customHeight="1" s="120">
      <c r="A2169" s="6" t="n">
        <v>2012</v>
      </c>
      <c r="B2169" s="6" t="inlineStr">
        <is>
          <t>MN</t>
        </is>
      </c>
      <c r="C2169" s="6" t="inlineStr">
        <is>
          <t>CO2</t>
        </is>
      </c>
      <c r="D2169" s="6" t="inlineStr">
        <is>
          <t>Chemicals</t>
        </is>
      </c>
      <c r="E2169" s="6" t="n">
        <v>0.0105022556105345</v>
      </c>
      <c r="F2169" s="6" t="n"/>
      <c r="G2169" s="6" t="n"/>
      <c r="H2169" s="6" t="n"/>
      <c r="I2169" s="6" t="n"/>
    </row>
    <row r="2170" ht="15.75" customHeight="1" s="120">
      <c r="A2170" s="6" t="n">
        <v>2012</v>
      </c>
      <c r="B2170" s="6" t="inlineStr">
        <is>
          <t>MO</t>
        </is>
      </c>
      <c r="C2170" s="6" t="inlineStr">
        <is>
          <t>CO2</t>
        </is>
      </c>
      <c r="D2170" s="6" t="inlineStr">
        <is>
          <t>Chemicals</t>
        </is>
      </c>
      <c r="E2170" s="6" t="n">
        <v>0.00364061665067434</v>
      </c>
      <c r="F2170" s="6" t="n"/>
      <c r="G2170" s="6" t="n"/>
      <c r="H2170" s="6" t="n"/>
      <c r="I2170" s="6" t="n"/>
    </row>
    <row r="2171" ht="15.75" customHeight="1" s="120">
      <c r="A2171" s="6" t="n">
        <v>2012</v>
      </c>
      <c r="B2171" s="6" t="inlineStr">
        <is>
          <t>MS</t>
        </is>
      </c>
      <c r="C2171" s="6" t="inlineStr">
        <is>
          <t>CO2</t>
        </is>
      </c>
      <c r="D2171" s="6" t="inlineStr">
        <is>
          <t>Chemicals</t>
        </is>
      </c>
      <c r="E2171" s="6" t="n">
        <v>0.0150582715625779</v>
      </c>
      <c r="F2171" s="6" t="n"/>
      <c r="G2171" s="6" t="n"/>
      <c r="H2171" s="6" t="n"/>
      <c r="I2171" s="6" t="n"/>
    </row>
    <row r="2172" ht="15.75" customHeight="1" s="120">
      <c r="A2172" s="6" t="n">
        <v>2012</v>
      </c>
      <c r="B2172" s="6" t="inlineStr">
        <is>
          <t>NC</t>
        </is>
      </c>
      <c r="C2172" s="6" t="inlineStr">
        <is>
          <t>CO2</t>
        </is>
      </c>
      <c r="D2172" s="6" t="inlineStr">
        <is>
          <t>Chemicals</t>
        </is>
      </c>
      <c r="E2172" s="6" t="n">
        <v>0.00583012745052624</v>
      </c>
      <c r="F2172" s="6" t="n"/>
      <c r="G2172" s="6" t="n"/>
      <c r="H2172" s="6" t="n"/>
      <c r="I2172" s="6" t="n"/>
    </row>
    <row r="2173" ht="15.75" customHeight="1" s="120">
      <c r="A2173" s="6" t="n">
        <v>2012</v>
      </c>
      <c r="B2173" s="6" t="inlineStr">
        <is>
          <t>ND</t>
        </is>
      </c>
      <c r="C2173" s="6" t="inlineStr">
        <is>
          <t>CO2</t>
        </is>
      </c>
      <c r="D2173" s="6" t="inlineStr">
        <is>
          <t>Chemicals</t>
        </is>
      </c>
      <c r="E2173" s="6" t="n">
        <v>0.00219818965334621</v>
      </c>
      <c r="F2173" s="6" t="n"/>
      <c r="G2173" s="6" t="n"/>
      <c r="H2173" s="6" t="n"/>
      <c r="I2173" s="6" t="n"/>
    </row>
    <row r="2174" ht="15.75" customHeight="1" s="120">
      <c r="A2174" s="6" t="n">
        <v>2012</v>
      </c>
      <c r="B2174" s="6" t="inlineStr">
        <is>
          <t>NE</t>
        </is>
      </c>
      <c r="C2174" s="6" t="inlineStr">
        <is>
          <t>CO2</t>
        </is>
      </c>
      <c r="D2174" s="6" t="inlineStr">
        <is>
          <t>Chemicals</t>
        </is>
      </c>
      <c r="E2174" s="6" t="n">
        <v>0.0145524145210476</v>
      </c>
      <c r="F2174" s="6" t="n"/>
      <c r="G2174" s="6" t="n"/>
      <c r="H2174" s="6" t="n"/>
      <c r="I2174" s="6" t="n"/>
    </row>
    <row r="2175" ht="15.75" customHeight="1" s="120">
      <c r="A2175" s="6" t="n">
        <v>2012</v>
      </c>
      <c r="B2175" s="6" t="inlineStr">
        <is>
          <t>NJ</t>
        </is>
      </c>
      <c r="C2175" s="6" t="inlineStr">
        <is>
          <t>CO2</t>
        </is>
      </c>
      <c r="D2175" s="6" t="inlineStr">
        <is>
          <t>Chemicals</t>
        </is>
      </c>
      <c r="E2175" s="6" t="n">
        <v>0.00046811872127573</v>
      </c>
      <c r="F2175" s="6" t="n"/>
      <c r="G2175" s="6" t="n"/>
      <c r="H2175" s="6" t="n"/>
      <c r="I2175" s="6" t="n"/>
    </row>
    <row r="2176" ht="15.75" customHeight="1" s="120">
      <c r="A2176" s="6" t="n">
        <v>2012</v>
      </c>
      <c r="B2176" s="6" t="inlineStr">
        <is>
          <t>NM</t>
        </is>
      </c>
      <c r="C2176" s="6" t="inlineStr">
        <is>
          <t>CO2</t>
        </is>
      </c>
      <c r="D2176" s="6" t="inlineStr">
        <is>
          <t>Chemicals</t>
        </is>
      </c>
      <c r="E2176" s="6" t="n">
        <v>0.000284215052989821</v>
      </c>
      <c r="F2176" s="6" t="n"/>
      <c r="G2176" s="6" t="n"/>
      <c r="H2176" s="6" t="n"/>
      <c r="I2176" s="6" t="n"/>
    </row>
    <row r="2177" ht="15.75" customHeight="1" s="120">
      <c r="A2177" s="6" t="n">
        <v>2012</v>
      </c>
      <c r="B2177" s="6" t="inlineStr">
        <is>
          <t>NV</t>
        </is>
      </c>
      <c r="C2177" s="6" t="inlineStr">
        <is>
          <t>CO2</t>
        </is>
      </c>
      <c r="D2177" s="6" t="inlineStr">
        <is>
          <t>Chemicals</t>
        </is>
      </c>
      <c r="E2177" s="6" t="n">
        <v>0.000170806126165927</v>
      </c>
      <c r="F2177" s="6" t="n"/>
      <c r="G2177" s="6" t="n"/>
      <c r="H2177" s="6" t="n"/>
      <c r="I2177" s="6" t="n"/>
    </row>
    <row r="2178" ht="15.75" customHeight="1" s="120">
      <c r="A2178" s="6" t="n">
        <v>2012</v>
      </c>
      <c r="B2178" s="6" t="inlineStr">
        <is>
          <t>NY</t>
        </is>
      </c>
      <c r="C2178" s="6" t="inlineStr">
        <is>
          <t>CO2</t>
        </is>
      </c>
      <c r="D2178" s="6" t="inlineStr">
        <is>
          <t>Chemicals</t>
        </is>
      </c>
      <c r="E2178" s="6" t="n">
        <v>0.007842109041460059</v>
      </c>
      <c r="F2178" s="6" t="n"/>
      <c r="G2178" s="6" t="n"/>
      <c r="H2178" s="6" t="n"/>
      <c r="I2178" s="6" t="n"/>
    </row>
    <row r="2179" ht="15.75" customHeight="1" s="120">
      <c r="A2179" s="6" t="n">
        <v>2012</v>
      </c>
      <c r="B2179" s="6" t="inlineStr">
        <is>
          <t>OH</t>
        </is>
      </c>
      <c r="C2179" s="6" t="inlineStr">
        <is>
          <t>CO2</t>
        </is>
      </c>
      <c r="D2179" s="6" t="inlineStr">
        <is>
          <t>Chemicals</t>
        </is>
      </c>
      <c r="E2179" s="6" t="n">
        <v>0.0293669248757362</v>
      </c>
      <c r="F2179" s="6" t="n"/>
      <c r="G2179" s="6" t="n"/>
      <c r="H2179" s="6" t="n"/>
      <c r="I2179" s="6" t="n"/>
    </row>
    <row r="2180" ht="15.75" customHeight="1" s="120">
      <c r="A2180" s="6" t="n">
        <v>2012</v>
      </c>
      <c r="B2180" s="6" t="inlineStr">
        <is>
          <t>OK</t>
        </is>
      </c>
      <c r="C2180" s="6" t="inlineStr">
        <is>
          <t>CO2</t>
        </is>
      </c>
      <c r="D2180" s="6" t="inlineStr">
        <is>
          <t>Chemicals</t>
        </is>
      </c>
      <c r="E2180" s="6" t="n">
        <v>0.0360055789059599</v>
      </c>
      <c r="F2180" s="6" t="n"/>
      <c r="G2180" s="6" t="n"/>
      <c r="H2180" s="6" t="n"/>
      <c r="I2180" s="6" t="n"/>
    </row>
    <row r="2181" ht="15.75" customHeight="1" s="120">
      <c r="A2181" s="6" t="n">
        <v>2012</v>
      </c>
      <c r="B2181" s="6" t="inlineStr">
        <is>
          <t>OR</t>
        </is>
      </c>
      <c r="C2181" s="6" t="inlineStr">
        <is>
          <t>CO2</t>
        </is>
      </c>
      <c r="D2181" s="6" t="inlineStr">
        <is>
          <t>Chemicals</t>
        </is>
      </c>
      <c r="E2181" s="6" t="n">
        <v>0.00139508059082473</v>
      </c>
      <c r="F2181" s="6" t="n"/>
      <c r="G2181" s="6" t="n"/>
      <c r="H2181" s="6" t="n"/>
      <c r="I2181" s="6" t="n"/>
    </row>
    <row r="2182" ht="15.75" customHeight="1" s="120">
      <c r="A2182" s="6" t="n">
        <v>2012</v>
      </c>
      <c r="B2182" s="6" t="inlineStr">
        <is>
          <t>PA</t>
        </is>
      </c>
      <c r="C2182" s="6" t="inlineStr">
        <is>
          <t>CO2</t>
        </is>
      </c>
      <c r="D2182" s="6" t="inlineStr">
        <is>
          <t>Chemicals</t>
        </is>
      </c>
      <c r="E2182" s="6" t="n">
        <v>0.00237543016859298</v>
      </c>
      <c r="F2182" s="6" t="n"/>
      <c r="G2182" s="6" t="n"/>
      <c r="H2182" s="6" t="n"/>
      <c r="I2182" s="6" t="n"/>
    </row>
    <row r="2183" ht="15.75" customHeight="1" s="120">
      <c r="A2183" s="6" t="n">
        <v>2012</v>
      </c>
      <c r="B2183" s="6" t="inlineStr">
        <is>
          <t>RI</t>
        </is>
      </c>
      <c r="C2183" s="6" t="inlineStr">
        <is>
          <t>CO2</t>
        </is>
      </c>
      <c r="D2183" s="6" t="inlineStr">
        <is>
          <t>Chemicals</t>
        </is>
      </c>
      <c r="E2183" s="6" t="n">
        <v>0.000372299487426352</v>
      </c>
      <c r="F2183" s="6" t="n"/>
      <c r="G2183" s="6" t="n"/>
      <c r="H2183" s="6" t="n"/>
      <c r="I2183" s="6" t="n"/>
    </row>
    <row r="2184" ht="15.75" customHeight="1" s="120">
      <c r="A2184" s="6" t="n">
        <v>2012</v>
      </c>
      <c r="B2184" s="6" t="inlineStr">
        <is>
          <t>SC</t>
        </is>
      </c>
      <c r="C2184" s="6" t="inlineStr">
        <is>
          <t>CO2</t>
        </is>
      </c>
      <c r="D2184" s="6" t="inlineStr">
        <is>
          <t>Chemicals</t>
        </is>
      </c>
      <c r="E2184" s="6" t="n">
        <v>0.00676190238487692</v>
      </c>
      <c r="F2184" s="6" t="n"/>
      <c r="G2184" s="6" t="n"/>
      <c r="H2184" s="6" t="n"/>
      <c r="I2184" s="6" t="n"/>
    </row>
    <row r="2185" ht="15.75" customHeight="1" s="120">
      <c r="A2185" s="6" t="n">
        <v>2012</v>
      </c>
      <c r="B2185" s="6" t="inlineStr">
        <is>
          <t>SD</t>
        </is>
      </c>
      <c r="C2185" s="6" t="inlineStr">
        <is>
          <t>CO2</t>
        </is>
      </c>
      <c r="D2185" s="6" t="inlineStr">
        <is>
          <t>Chemicals</t>
        </is>
      </c>
      <c r="E2185" s="6" t="n">
        <v>0.008461723633198521</v>
      </c>
      <c r="F2185" s="6" t="n"/>
      <c r="G2185" s="6" t="n"/>
      <c r="H2185" s="6" t="n"/>
      <c r="I2185" s="6" t="n"/>
    </row>
    <row r="2186" ht="15.75" customHeight="1" s="120">
      <c r="A2186" s="6" t="n">
        <v>2012</v>
      </c>
      <c r="B2186" s="6" t="inlineStr">
        <is>
          <t>TN</t>
        </is>
      </c>
      <c r="C2186" s="6" t="inlineStr">
        <is>
          <t>CO2</t>
        </is>
      </c>
      <c r="D2186" s="6" t="inlineStr">
        <is>
          <t>Chemicals</t>
        </is>
      </c>
      <c r="E2186" s="6" t="n">
        <v>0.0371880282305795</v>
      </c>
      <c r="F2186" s="6" t="n"/>
      <c r="G2186" s="6" t="n"/>
      <c r="H2186" s="6" t="n"/>
      <c r="I2186" s="6" t="n"/>
    </row>
    <row r="2187" ht="15.75" customHeight="1" s="120">
      <c r="A2187" s="6" t="n">
        <v>2012</v>
      </c>
      <c r="B2187" s="6" t="inlineStr">
        <is>
          <t>TX</t>
        </is>
      </c>
      <c r="C2187" s="6" t="inlineStr">
        <is>
          <t>CO2</t>
        </is>
      </c>
      <c r="D2187" s="6" t="inlineStr">
        <is>
          <t>Chemicals</t>
        </is>
      </c>
      <c r="E2187" s="6" t="n">
        <v>0.338256798139159</v>
      </c>
      <c r="F2187" s="6" t="n"/>
      <c r="G2187" s="6" t="n"/>
      <c r="H2187" s="6" t="n"/>
      <c r="I2187" s="6" t="n"/>
    </row>
    <row r="2188" ht="15.75" customHeight="1" s="120">
      <c r="A2188" s="6" t="n">
        <v>2012</v>
      </c>
      <c r="B2188" s="6" t="inlineStr">
        <is>
          <t>UT</t>
        </is>
      </c>
      <c r="C2188" s="6" t="inlineStr">
        <is>
          <t>CO2</t>
        </is>
      </c>
      <c r="D2188" s="6" t="inlineStr">
        <is>
          <t>Chemicals</t>
        </is>
      </c>
      <c r="E2188" s="6" t="n">
        <v>0.00121283691114896</v>
      </c>
      <c r="F2188" s="6" t="n"/>
      <c r="G2188" s="6" t="n"/>
      <c r="H2188" s="6" t="n"/>
      <c r="I2188" s="6" t="n"/>
    </row>
    <row r="2189" ht="15.75" customHeight="1" s="120">
      <c r="A2189" s="6" t="n">
        <v>2012</v>
      </c>
      <c r="B2189" s="6" t="inlineStr">
        <is>
          <t>VA</t>
        </is>
      </c>
      <c r="C2189" s="6" t="inlineStr">
        <is>
          <t>CO2</t>
        </is>
      </c>
      <c r="D2189" s="6" t="inlineStr">
        <is>
          <t>Chemicals</t>
        </is>
      </c>
      <c r="E2189" s="6" t="n">
        <v>0.0155643393247119</v>
      </c>
      <c r="F2189" s="6" t="n"/>
      <c r="G2189" s="6" t="n"/>
      <c r="H2189" s="6" t="n"/>
      <c r="I2189" s="6" t="n"/>
    </row>
    <row r="2190" ht="15.75" customHeight="1" s="120">
      <c r="A2190" s="6" t="n">
        <v>2012</v>
      </c>
      <c r="B2190" s="6" t="inlineStr">
        <is>
          <t>WA</t>
        </is>
      </c>
      <c r="C2190" s="6" t="inlineStr">
        <is>
          <t>CO2</t>
        </is>
      </c>
      <c r="D2190" s="6" t="inlineStr">
        <is>
          <t>Chemicals</t>
        </is>
      </c>
      <c r="E2190" s="6" t="n">
        <v>0.00130197945944335</v>
      </c>
      <c r="F2190" s="6" t="n"/>
      <c r="G2190" s="6" t="n"/>
      <c r="H2190" s="6" t="n"/>
      <c r="I2190" s="6" t="n"/>
    </row>
    <row r="2191" ht="15.75" customHeight="1" s="120">
      <c r="A2191" s="6" t="n">
        <v>2012</v>
      </c>
      <c r="B2191" s="6" t="inlineStr">
        <is>
          <t>WI</t>
        </is>
      </c>
      <c r="C2191" s="6" t="inlineStr">
        <is>
          <t>CO2</t>
        </is>
      </c>
      <c r="D2191" s="6" t="inlineStr">
        <is>
          <t>Chemicals</t>
        </is>
      </c>
      <c r="E2191" s="6" t="n">
        <v>0.00437746342716525</v>
      </c>
      <c r="F2191" s="6" t="n"/>
      <c r="G2191" s="6" t="n"/>
      <c r="H2191" s="6" t="n"/>
      <c r="I2191" s="6" t="n"/>
    </row>
    <row r="2192" ht="15.75" customHeight="1" s="120">
      <c r="A2192" s="6" t="n">
        <v>2012</v>
      </c>
      <c r="B2192" s="6" t="inlineStr">
        <is>
          <t>WV</t>
        </is>
      </c>
      <c r="C2192" s="6" t="inlineStr">
        <is>
          <t>CO2</t>
        </is>
      </c>
      <c r="D2192" s="6" t="inlineStr">
        <is>
          <t>Chemicals</t>
        </is>
      </c>
      <c r="E2192" s="6" t="n">
        <v>0.0117945019690588</v>
      </c>
      <c r="F2192" s="6" t="n"/>
      <c r="G2192" s="6" t="n"/>
      <c r="H2192" s="6" t="n"/>
      <c r="I2192" s="6" t="n"/>
    </row>
    <row r="2193" ht="15.75" customHeight="1" s="120">
      <c r="A2193" s="6" t="n">
        <v>2012</v>
      </c>
      <c r="B2193" s="6" t="inlineStr">
        <is>
          <t>WY</t>
        </is>
      </c>
      <c r="C2193" s="6" t="inlineStr">
        <is>
          <t>CO2</t>
        </is>
      </c>
      <c r="D2193" s="6" t="inlineStr">
        <is>
          <t>Chemicals</t>
        </is>
      </c>
      <c r="E2193" s="6" t="n">
        <v>0.00286634860144298</v>
      </c>
      <c r="F2193" s="6" t="n"/>
      <c r="G2193" s="6" t="n"/>
      <c r="H2193" s="6" t="n"/>
      <c r="I2193" s="6" t="n"/>
    </row>
    <row r="2194" ht="15.75" customHeight="1" s="120">
      <c r="A2194" s="6" t="n">
        <v>2012</v>
      </c>
      <c r="B2194" s="6" t="inlineStr">
        <is>
          <t>AL</t>
        </is>
      </c>
      <c r="C2194" s="6" t="inlineStr">
        <is>
          <t>CO2</t>
        </is>
      </c>
      <c r="D2194" s="6" t="inlineStr">
        <is>
          <t>Iron and steel</t>
        </is>
      </c>
      <c r="E2194" s="6" t="n">
        <v>0.0762076435331266</v>
      </c>
      <c r="F2194" s="6" t="n"/>
      <c r="G2194" s="6" t="n"/>
      <c r="H2194" s="6" t="n"/>
      <c r="I2194" s="6" t="n"/>
    </row>
    <row r="2195" ht="15.75" customHeight="1" s="120">
      <c r="A2195" s="6" t="n">
        <v>2012</v>
      </c>
      <c r="B2195" s="6" t="inlineStr">
        <is>
          <t>AR</t>
        </is>
      </c>
      <c r="C2195" s="6" t="inlineStr">
        <is>
          <t>CO2</t>
        </is>
      </c>
      <c r="D2195" s="6" t="inlineStr">
        <is>
          <t>Iron and steel</t>
        </is>
      </c>
      <c r="E2195" s="6" t="n">
        <v>0.0158517236640315</v>
      </c>
      <c r="F2195" s="6" t="n"/>
      <c r="G2195" s="6" t="n"/>
      <c r="H2195" s="6" t="n"/>
      <c r="I2195" s="6" t="n"/>
    </row>
    <row r="2196" ht="15.75" customHeight="1" s="120">
      <c r="A2196" s="6" t="n">
        <v>2012</v>
      </c>
      <c r="B2196" s="6" t="inlineStr">
        <is>
          <t>AZ</t>
        </is>
      </c>
      <c r="C2196" s="6" t="inlineStr">
        <is>
          <t>CO2</t>
        </is>
      </c>
      <c r="D2196" s="6" t="inlineStr">
        <is>
          <t>Iron and steel</t>
        </is>
      </c>
      <c r="E2196" s="6" t="n">
        <v>0.000514881567735748</v>
      </c>
      <c r="F2196" s="6" t="n"/>
      <c r="G2196" s="6" t="n"/>
      <c r="H2196" s="6" t="n"/>
      <c r="I2196" s="6" t="n"/>
    </row>
    <row r="2197" ht="15.75" customHeight="1" s="120">
      <c r="A2197" s="6" t="n">
        <v>2012</v>
      </c>
      <c r="B2197" s="6" t="inlineStr">
        <is>
          <t>CA</t>
        </is>
      </c>
      <c r="C2197" s="6" t="inlineStr">
        <is>
          <t>CO2</t>
        </is>
      </c>
      <c r="D2197" s="6" t="inlineStr">
        <is>
          <t>Iron and steel</t>
        </is>
      </c>
      <c r="E2197" s="6" t="n">
        <v>0.00664066016131645</v>
      </c>
      <c r="F2197" s="6" t="n"/>
      <c r="G2197" s="6" t="n"/>
      <c r="H2197" s="6" t="n"/>
      <c r="I2197" s="6" t="n"/>
    </row>
    <row r="2198" ht="15.75" customHeight="1" s="120">
      <c r="A2198" s="6" t="n">
        <v>2012</v>
      </c>
      <c r="B2198" s="6" t="inlineStr">
        <is>
          <t>CO</t>
        </is>
      </c>
      <c r="C2198" s="6" t="inlineStr">
        <is>
          <t>CO2</t>
        </is>
      </c>
      <c r="D2198" s="6" t="inlineStr">
        <is>
          <t>Iron and steel</t>
        </is>
      </c>
      <c r="E2198" s="6" t="n">
        <v>0.00354281308189243</v>
      </c>
      <c r="F2198" s="6" t="n"/>
      <c r="G2198" s="6" t="n"/>
      <c r="H2198" s="6" t="n"/>
      <c r="I2198" s="6" t="n"/>
    </row>
    <row r="2199" ht="15.75" customHeight="1" s="120">
      <c r="A2199" s="6" t="n">
        <v>2012</v>
      </c>
      <c r="B2199" s="6" t="inlineStr">
        <is>
          <t>DE</t>
        </is>
      </c>
      <c r="C2199" s="6" t="inlineStr">
        <is>
          <t>CO2</t>
        </is>
      </c>
      <c r="D2199" s="6" t="inlineStr">
        <is>
          <t>Iron and steel</t>
        </is>
      </c>
      <c r="E2199" s="6" t="n">
        <v>0.00124120108065877</v>
      </c>
      <c r="F2199" s="6" t="n"/>
      <c r="G2199" s="6" t="n"/>
      <c r="H2199" s="6" t="n"/>
      <c r="I2199" s="6" t="n"/>
    </row>
    <row r="2200" ht="15.75" customHeight="1" s="120">
      <c r="A2200" s="6" t="n">
        <v>2012</v>
      </c>
      <c r="B2200" s="6" t="inlineStr">
        <is>
          <t>FL</t>
        </is>
      </c>
      <c r="C2200" s="6" t="inlineStr">
        <is>
          <t>CO2</t>
        </is>
      </c>
      <c r="D2200" s="6" t="inlineStr">
        <is>
          <t>Iron and steel</t>
        </is>
      </c>
      <c r="E2200" s="6" t="n">
        <v>0.000939486589526634</v>
      </c>
      <c r="F2200" s="6" t="n"/>
      <c r="G2200" s="6" t="n"/>
      <c r="H2200" s="6" t="n"/>
      <c r="I2200" s="6" t="n"/>
    </row>
    <row r="2201" ht="15.75" customHeight="1" s="120">
      <c r="A2201" s="6" t="n">
        <v>2012</v>
      </c>
      <c r="B2201" s="6" t="inlineStr">
        <is>
          <t>GA</t>
        </is>
      </c>
      <c r="C2201" s="6" t="inlineStr">
        <is>
          <t>CO2</t>
        </is>
      </c>
      <c r="D2201" s="6" t="inlineStr">
        <is>
          <t>Iron and steel</t>
        </is>
      </c>
      <c r="E2201" s="6" t="n">
        <v>0.00103727233162222</v>
      </c>
      <c r="F2201" s="6" t="n"/>
      <c r="G2201" s="6" t="n"/>
      <c r="H2201" s="6" t="n"/>
      <c r="I2201" s="6" t="n"/>
    </row>
    <row r="2202" ht="15.75" customHeight="1" s="120">
      <c r="A2202" s="6" t="n">
        <v>2012</v>
      </c>
      <c r="B2202" s="6" t="inlineStr">
        <is>
          <t>IA</t>
        </is>
      </c>
      <c r="C2202" s="6" t="inlineStr">
        <is>
          <t>CO2</t>
        </is>
      </c>
      <c r="D2202" s="6" t="inlineStr">
        <is>
          <t>Iron and steel</t>
        </is>
      </c>
      <c r="E2202" s="6" t="n">
        <v>0.0057681416706429</v>
      </c>
      <c r="F2202" s="6" t="n"/>
      <c r="G2202" s="6" t="n"/>
      <c r="H2202" s="6" t="n"/>
      <c r="I2202" s="6" t="n"/>
    </row>
    <row r="2203" ht="15.75" customHeight="1" s="120">
      <c r="A2203" s="6" t="n">
        <v>2012</v>
      </c>
      <c r="B2203" s="6" t="inlineStr">
        <is>
          <t>IL</t>
        </is>
      </c>
      <c r="C2203" s="6" t="inlineStr">
        <is>
          <t>CO2</t>
        </is>
      </c>
      <c r="D2203" s="6" t="inlineStr">
        <is>
          <t>Iron and steel</t>
        </is>
      </c>
      <c r="E2203" s="6" t="n">
        <v>0.0542790811936007</v>
      </c>
      <c r="F2203" s="6" t="n"/>
      <c r="G2203" s="6" t="n"/>
      <c r="H2203" s="6" t="n"/>
      <c r="I2203" s="6" t="n"/>
    </row>
    <row r="2204" ht="15.75" customHeight="1" s="120">
      <c r="A2204" s="6" t="n">
        <v>2012</v>
      </c>
      <c r="B2204" s="6" t="inlineStr">
        <is>
          <t>IN</t>
        </is>
      </c>
      <c r="C2204" s="6" t="inlineStr">
        <is>
          <t>CO2</t>
        </is>
      </c>
      <c r="D2204" s="6" t="inlineStr">
        <is>
          <t>Iron and steel</t>
        </is>
      </c>
      <c r="E2204" s="6" t="n">
        <v>0.405764843355032</v>
      </c>
      <c r="F2204" s="6" t="n"/>
      <c r="G2204" s="6" t="n"/>
      <c r="H2204" s="6" t="n"/>
      <c r="I2204" s="6" t="n"/>
    </row>
    <row r="2205" ht="15.75" customHeight="1" s="120">
      <c r="A2205" s="6" t="n">
        <v>2012</v>
      </c>
      <c r="B2205" s="6" t="inlineStr">
        <is>
          <t>KS</t>
        </is>
      </c>
      <c r="C2205" s="6" t="inlineStr">
        <is>
          <t>CO2</t>
        </is>
      </c>
      <c r="D2205" s="6" t="inlineStr">
        <is>
          <t>Iron and steel</t>
        </is>
      </c>
      <c r="E2205" s="6" t="n">
        <v>0.000282375103291393</v>
      </c>
      <c r="F2205" s="6" t="n"/>
      <c r="G2205" s="6" t="n"/>
      <c r="H2205" s="6" t="n"/>
      <c r="I2205" s="6" t="n"/>
    </row>
    <row r="2206" ht="15.75" customHeight="1" s="120">
      <c r="A2206" s="6" t="n">
        <v>2012</v>
      </c>
      <c r="B2206" s="6" t="inlineStr">
        <is>
          <t>KY</t>
        </is>
      </c>
      <c r="C2206" s="6" t="inlineStr">
        <is>
          <t>CO2</t>
        </is>
      </c>
      <c r="D2206" s="6" t="inlineStr">
        <is>
          <t>Iron and steel</t>
        </is>
      </c>
      <c r="E2206" s="6" t="n">
        <v>0.040284861373037</v>
      </c>
      <c r="F2206" s="6" t="n"/>
      <c r="G2206" s="6" t="n"/>
      <c r="H2206" s="6" t="n"/>
      <c r="I2206" s="6" t="n"/>
    </row>
    <row r="2207" ht="15.75" customHeight="1" s="120">
      <c r="A2207" s="6" t="n">
        <v>2012</v>
      </c>
      <c r="B2207" s="6" t="inlineStr">
        <is>
          <t>LA</t>
        </is>
      </c>
      <c r="C2207" s="6" t="inlineStr">
        <is>
          <t>CO2</t>
        </is>
      </c>
      <c r="D2207" s="6" t="inlineStr">
        <is>
          <t>Iron and steel</t>
        </is>
      </c>
      <c r="E2207" s="6" t="n">
        <v>0.000830752940463692</v>
      </c>
      <c r="F2207" s="6" t="n"/>
      <c r="G2207" s="6" t="n"/>
      <c r="H2207" s="6" t="n"/>
      <c r="I2207" s="6" t="n"/>
    </row>
    <row r="2208" ht="15.75" customHeight="1" s="120">
      <c r="A2208" s="6" t="n">
        <v>2012</v>
      </c>
      <c r="B2208" s="6" t="inlineStr">
        <is>
          <t>MA</t>
        </is>
      </c>
      <c r="C2208" s="6" t="inlineStr">
        <is>
          <t>CO2</t>
        </is>
      </c>
      <c r="D2208" s="6" t="inlineStr">
        <is>
          <t>Iron and steel</t>
        </is>
      </c>
      <c r="E2208" s="6" t="n">
        <v>0.000606867693080914</v>
      </c>
      <c r="F2208" s="6" t="n"/>
      <c r="G2208" s="6" t="n"/>
      <c r="H2208" s="6" t="n"/>
      <c r="I2208" s="6" t="n"/>
    </row>
    <row r="2209" ht="15.75" customHeight="1" s="120">
      <c r="A2209" s="6" t="n">
        <v>2012</v>
      </c>
      <c r="B2209" s="6" t="inlineStr">
        <is>
          <t>MI</t>
        </is>
      </c>
      <c r="C2209" s="6" t="inlineStr">
        <is>
          <t>CO2</t>
        </is>
      </c>
      <c r="D2209" s="6" t="inlineStr">
        <is>
          <t>Iron and steel</t>
        </is>
      </c>
      <c r="E2209" s="6" t="n">
        <v>0.0807065735456995</v>
      </c>
      <c r="F2209" s="6" t="n"/>
      <c r="G2209" s="6" t="n"/>
      <c r="H2209" s="6" t="n"/>
      <c r="I2209" s="6" t="n"/>
    </row>
    <row r="2210" ht="15.75" customHeight="1" s="120">
      <c r="A2210" s="6" t="n">
        <v>2012</v>
      </c>
      <c r="B2210" s="6" t="inlineStr">
        <is>
          <t>MN</t>
        </is>
      </c>
      <c r="C2210" s="6" t="inlineStr">
        <is>
          <t>CO2</t>
        </is>
      </c>
      <c r="D2210" s="6" t="inlineStr">
        <is>
          <t>Iron and steel</t>
        </is>
      </c>
      <c r="E2210" s="6" t="n">
        <v>0.00672355358495385</v>
      </c>
      <c r="F2210" s="6" t="n"/>
      <c r="G2210" s="6" t="n"/>
      <c r="H2210" s="6" t="n"/>
      <c r="I2210" s="6" t="n"/>
    </row>
    <row r="2211" ht="15.75" customHeight="1" s="120">
      <c r="A2211" s="6" t="n">
        <v>2012</v>
      </c>
      <c r="B2211" s="6" t="inlineStr">
        <is>
          <t>MO</t>
        </is>
      </c>
      <c r="C2211" s="6" t="inlineStr">
        <is>
          <t>CO2</t>
        </is>
      </c>
      <c r="D2211" s="6" t="inlineStr">
        <is>
          <t>Iron and steel</t>
        </is>
      </c>
      <c r="E2211" s="54" t="n">
        <v>1.31426207650251e-05</v>
      </c>
      <c r="F2211" s="6" t="n"/>
      <c r="G2211" s="6" t="n"/>
      <c r="H2211" s="6" t="n"/>
      <c r="I2211" s="6" t="n"/>
    </row>
    <row r="2212" ht="15.75" customHeight="1" s="120">
      <c r="A2212" s="6" t="n">
        <v>2012</v>
      </c>
      <c r="B2212" s="6" t="inlineStr">
        <is>
          <t>MS</t>
        </is>
      </c>
      <c r="C2212" s="6" t="inlineStr">
        <is>
          <t>CO2</t>
        </is>
      </c>
      <c r="D2212" s="6" t="inlineStr">
        <is>
          <t>Iron and steel</t>
        </is>
      </c>
      <c r="E2212" s="6" t="n">
        <v>0.00788970282239821</v>
      </c>
      <c r="F2212" s="6" t="n"/>
      <c r="G2212" s="6" t="n"/>
      <c r="H2212" s="6" t="n"/>
      <c r="I2212" s="6" t="n"/>
    </row>
    <row r="2213" ht="15.75" customHeight="1" s="120">
      <c r="A2213" s="6" t="n">
        <v>2012</v>
      </c>
      <c r="B2213" s="6" t="inlineStr">
        <is>
          <t>NC</t>
        </is>
      </c>
      <c r="C2213" s="6" t="inlineStr">
        <is>
          <t>CO2</t>
        </is>
      </c>
      <c r="D2213" s="6" t="inlineStr">
        <is>
          <t>Iron and steel</t>
        </is>
      </c>
      <c r="E2213" s="6" t="n">
        <v>0.00505515907664404</v>
      </c>
      <c r="F2213" s="6" t="n"/>
      <c r="G2213" s="6" t="n"/>
      <c r="H2213" s="6" t="n"/>
      <c r="I2213" s="6" t="n"/>
    </row>
    <row r="2214" ht="15.75" customHeight="1" s="120">
      <c r="A2214" s="6" t="n">
        <v>2012</v>
      </c>
      <c r="B2214" s="6" t="inlineStr">
        <is>
          <t>NE</t>
        </is>
      </c>
      <c r="C2214" s="6" t="inlineStr">
        <is>
          <t>CO2</t>
        </is>
      </c>
      <c r="D2214" s="6" t="inlineStr">
        <is>
          <t>Iron and steel</t>
        </is>
      </c>
      <c r="E2214" s="6" t="n">
        <v>0.00236463670285672</v>
      </c>
      <c r="F2214" s="6" t="n"/>
      <c r="G2214" s="6" t="n"/>
      <c r="H2214" s="6" t="n"/>
      <c r="I2214" s="6" t="n"/>
    </row>
    <row r="2215" ht="15.75" customHeight="1" s="120">
      <c r="A2215" s="6" t="n">
        <v>2012</v>
      </c>
      <c r="B2215" s="6" t="inlineStr">
        <is>
          <t>NJ</t>
        </is>
      </c>
      <c r="C2215" s="6" t="inlineStr">
        <is>
          <t>CO2</t>
        </is>
      </c>
      <c r="D2215" s="6" t="inlineStr">
        <is>
          <t>Iron and steel</t>
        </is>
      </c>
      <c r="E2215" s="6" t="n">
        <v>0.00102147430268217</v>
      </c>
      <c r="F2215" s="6" t="n"/>
      <c r="G2215" s="6" t="n"/>
      <c r="H2215" s="6" t="n"/>
      <c r="I2215" s="6" t="n"/>
    </row>
    <row r="2216" ht="15.75" customHeight="1" s="120">
      <c r="A2216" s="6" t="n">
        <v>2012</v>
      </c>
      <c r="B2216" s="6" t="inlineStr">
        <is>
          <t>NY</t>
        </is>
      </c>
      <c r="C2216" s="6" t="inlineStr">
        <is>
          <t>CO2</t>
        </is>
      </c>
      <c r="D2216" s="6" t="inlineStr">
        <is>
          <t>Iron and steel</t>
        </is>
      </c>
      <c r="E2216" s="6" t="n">
        <v>0.00533790811224172</v>
      </c>
      <c r="F2216" s="6" t="n"/>
      <c r="G2216" s="6" t="n"/>
      <c r="H2216" s="6" t="n"/>
      <c r="I2216" s="6" t="n"/>
    </row>
    <row r="2217" ht="15.75" customHeight="1" s="120">
      <c r="A2217" s="6" t="n">
        <v>2012</v>
      </c>
      <c r="B2217" s="6" t="inlineStr">
        <is>
          <t>OH</t>
        </is>
      </c>
      <c r="C2217" s="6" t="inlineStr">
        <is>
          <t>CO2</t>
        </is>
      </c>
      <c r="D2217" s="6" t="inlineStr">
        <is>
          <t>Iron and steel</t>
        </is>
      </c>
      <c r="E2217" s="6" t="n">
        <v>0.139530794460659</v>
      </c>
      <c r="F2217" s="6" t="n"/>
      <c r="G2217" s="6" t="n"/>
      <c r="H2217" s="6" t="n"/>
      <c r="I2217" s="6" t="n"/>
    </row>
    <row r="2218" ht="15.75" customHeight="1" s="120">
      <c r="A2218" s="6" t="n">
        <v>2012</v>
      </c>
      <c r="B2218" s="6" t="inlineStr">
        <is>
          <t>OK</t>
        </is>
      </c>
      <c r="C2218" s="6" t="inlineStr">
        <is>
          <t>CO2</t>
        </is>
      </c>
      <c r="D2218" s="6" t="inlineStr">
        <is>
          <t>Iron and steel</t>
        </is>
      </c>
      <c r="E2218" s="6" t="n">
        <v>0.000606207812540411</v>
      </c>
      <c r="F2218" s="6" t="n"/>
      <c r="G2218" s="6" t="n"/>
      <c r="H2218" s="6" t="n"/>
      <c r="I2218" s="6" t="n"/>
    </row>
    <row r="2219" ht="15.75" customHeight="1" s="120">
      <c r="A2219" s="6" t="n">
        <v>2012</v>
      </c>
      <c r="B2219" s="6" t="inlineStr">
        <is>
          <t>OR</t>
        </is>
      </c>
      <c r="C2219" s="6" t="inlineStr">
        <is>
          <t>CO2</t>
        </is>
      </c>
      <c r="D2219" s="6" t="inlineStr">
        <is>
          <t>Iron and steel</t>
        </is>
      </c>
      <c r="E2219" s="6" t="n">
        <v>0.00254992016062106</v>
      </c>
      <c r="F2219" s="6" t="n"/>
      <c r="G2219" s="6" t="n"/>
      <c r="H2219" s="6" t="n"/>
      <c r="I2219" s="6" t="n"/>
    </row>
    <row r="2220" ht="15.75" customHeight="1" s="120">
      <c r="A2220" s="6" t="n">
        <v>2012</v>
      </c>
      <c r="B2220" s="6" t="inlineStr">
        <is>
          <t>PA</t>
        </is>
      </c>
      <c r="C2220" s="6" t="inlineStr">
        <is>
          <t>CO2</t>
        </is>
      </c>
      <c r="D2220" s="6" t="inlineStr">
        <is>
          <t>Iron and steel</t>
        </is>
      </c>
      <c r="E2220" s="6" t="n">
        <v>0.0778660308674996</v>
      </c>
      <c r="F2220" s="6" t="n"/>
      <c r="G2220" s="6" t="n"/>
      <c r="H2220" s="6" t="n"/>
      <c r="I2220" s="6" t="n"/>
    </row>
    <row r="2221" ht="15.75" customHeight="1" s="120">
      <c r="A2221" s="6" t="n">
        <v>2012</v>
      </c>
      <c r="B2221" s="6" t="inlineStr">
        <is>
          <t>SC</t>
        </is>
      </c>
      <c r="C2221" s="6" t="inlineStr">
        <is>
          <t>CO2</t>
        </is>
      </c>
      <c r="D2221" s="6" t="inlineStr">
        <is>
          <t>Iron and steel</t>
        </is>
      </c>
      <c r="E2221" s="6" t="n">
        <v>0.0115009161883168</v>
      </c>
      <c r="F2221" s="6" t="n"/>
      <c r="G2221" s="6" t="n"/>
      <c r="H2221" s="6" t="n"/>
      <c r="I2221" s="6" t="n"/>
    </row>
    <row r="2222" ht="15.75" customHeight="1" s="120">
      <c r="A2222" s="6" t="n">
        <v>2012</v>
      </c>
      <c r="B2222" s="6" t="inlineStr">
        <is>
          <t>TN</t>
        </is>
      </c>
      <c r="C2222" s="6" t="inlineStr">
        <is>
          <t>CO2</t>
        </is>
      </c>
      <c r="D2222" s="6" t="inlineStr">
        <is>
          <t>Iron and steel</t>
        </is>
      </c>
      <c r="E2222" s="6" t="n">
        <v>0.00458249764349049</v>
      </c>
      <c r="F2222" s="6" t="n"/>
      <c r="G2222" s="6" t="n"/>
      <c r="H2222" s="6" t="n"/>
      <c r="I2222" s="6" t="n"/>
    </row>
    <row r="2223" ht="15.75" customHeight="1" s="120">
      <c r="A2223" s="6" t="n">
        <v>2012</v>
      </c>
      <c r="B2223" s="6" t="inlineStr">
        <is>
          <t>TX</t>
        </is>
      </c>
      <c r="C2223" s="6" t="inlineStr">
        <is>
          <t>CO2</t>
        </is>
      </c>
      <c r="D2223" s="6" t="inlineStr">
        <is>
          <t>Iron and steel</t>
        </is>
      </c>
      <c r="E2223" s="6" t="n">
        <v>0.0126978490607158</v>
      </c>
      <c r="F2223" s="6" t="n"/>
      <c r="G2223" s="6" t="n"/>
      <c r="H2223" s="6" t="n"/>
      <c r="I2223" s="6" t="n"/>
    </row>
    <row r="2224" ht="15.75" customHeight="1" s="120">
      <c r="A2224" s="6" t="n">
        <v>2012</v>
      </c>
      <c r="B2224" s="6" t="inlineStr">
        <is>
          <t>UT</t>
        </is>
      </c>
      <c r="C2224" s="6" t="inlineStr">
        <is>
          <t>CO2</t>
        </is>
      </c>
      <c r="D2224" s="6" t="inlineStr">
        <is>
          <t>Iron and steel</t>
        </is>
      </c>
      <c r="E2224" s="6" t="n">
        <v>0.00202320717919428</v>
      </c>
      <c r="F2224" s="6" t="n"/>
      <c r="G2224" s="6" t="n"/>
      <c r="H2224" s="6" t="n"/>
      <c r="I2224" s="6" t="n"/>
    </row>
    <row r="2225" ht="15.75" customHeight="1" s="120">
      <c r="A2225" s="6" t="n">
        <v>2012</v>
      </c>
      <c r="B2225" s="6" t="inlineStr">
        <is>
          <t>VA</t>
        </is>
      </c>
      <c r="C2225" s="6" t="inlineStr">
        <is>
          <t>CO2</t>
        </is>
      </c>
      <c r="D2225" s="6" t="inlineStr">
        <is>
          <t>Iron and steel</t>
        </is>
      </c>
      <c r="E2225" s="6" t="n">
        <v>0.00204320155957154</v>
      </c>
      <c r="F2225" s="6" t="n"/>
      <c r="G2225" s="6" t="n"/>
      <c r="H2225" s="6" t="n"/>
      <c r="I2225" s="6" t="n"/>
    </row>
    <row r="2226" ht="15.75" customHeight="1" s="120">
      <c r="A2226" s="6" t="n">
        <v>2012</v>
      </c>
      <c r="B2226" s="6" t="inlineStr">
        <is>
          <t>WA</t>
        </is>
      </c>
      <c r="C2226" s="6" t="inlineStr">
        <is>
          <t>CO2</t>
        </is>
      </c>
      <c r="D2226" s="6" t="inlineStr">
        <is>
          <t>Iron and steel</t>
        </is>
      </c>
      <c r="E2226" s="6" t="n">
        <v>0.0015204747454098</v>
      </c>
      <c r="F2226" s="6" t="n"/>
      <c r="G2226" s="6" t="n"/>
      <c r="H2226" s="6" t="n"/>
      <c r="I2226" s="6" t="n"/>
    </row>
    <row r="2227" ht="15.75" customHeight="1" s="120">
      <c r="A2227" s="6" t="n">
        <v>2012</v>
      </c>
      <c r="B2227" s="6" t="inlineStr">
        <is>
          <t>WI</t>
        </is>
      </c>
      <c r="C2227" s="6" t="inlineStr">
        <is>
          <t>CO2</t>
        </is>
      </c>
      <c r="D2227" s="6" t="inlineStr">
        <is>
          <t>Iron and steel</t>
        </is>
      </c>
      <c r="E2227" s="6" t="n">
        <v>0.00735305252883185</v>
      </c>
      <c r="F2227" s="6" t="n"/>
      <c r="G2227" s="6" t="n"/>
      <c r="H2227" s="6" t="n"/>
      <c r="I2227" s="6" t="n"/>
    </row>
    <row r="2228" ht="15.75" customHeight="1" s="120">
      <c r="A2228" s="6" t="n">
        <v>2012</v>
      </c>
      <c r="B2228" s="6" t="inlineStr">
        <is>
          <t>WV</t>
        </is>
      </c>
      <c r="C2228" s="6" t="inlineStr">
        <is>
          <t>CO2</t>
        </is>
      </c>
      <c r="D2228" s="6" t="inlineStr">
        <is>
          <t>Iron and steel</t>
        </is>
      </c>
      <c r="E2228" s="6" t="n">
        <v>0.0148210916858484</v>
      </c>
      <c r="F2228" s="6" t="n"/>
      <c r="G2228" s="6" t="n"/>
      <c r="H2228" s="6" t="n"/>
      <c r="I2228" s="6" t="n"/>
    </row>
    <row r="2229" ht="15.75" customHeight="1" s="120">
      <c r="A2229" s="6" t="n">
        <v>2012</v>
      </c>
      <c r="B2229" s="6" t="inlineStr">
        <is>
          <t>AL</t>
        </is>
      </c>
      <c r="C2229" s="6" t="inlineStr">
        <is>
          <t>F-gases</t>
        </is>
      </c>
      <c r="D2229" s="6" t="inlineStr">
        <is>
          <t>Chemicals</t>
        </is>
      </c>
      <c r="E2229" s="6" t="n">
        <v>0.0187800999242028</v>
      </c>
      <c r="F2229" s="6" t="n"/>
      <c r="G2229" s="6" t="n"/>
      <c r="H2229" s="6" t="n"/>
      <c r="I2229" s="6" t="n"/>
    </row>
    <row r="2230" ht="15.75" customHeight="1" s="120">
      <c r="A2230" s="6" t="n">
        <v>2012</v>
      </c>
      <c r="B2230" s="6" t="inlineStr">
        <is>
          <t>AR</t>
        </is>
      </c>
      <c r="C2230" s="6" t="inlineStr">
        <is>
          <t>F-gases</t>
        </is>
      </c>
      <c r="D2230" s="6" t="inlineStr">
        <is>
          <t>Chemicals</t>
        </is>
      </c>
      <c r="E2230" s="6" t="n">
        <v>0.00413711521774266</v>
      </c>
      <c r="F2230" s="6" t="n"/>
      <c r="G2230" s="6" t="n"/>
      <c r="H2230" s="6" t="n"/>
      <c r="I2230" s="6" t="n"/>
    </row>
    <row r="2231" ht="15.75" customHeight="1" s="120">
      <c r="A2231" s="6" t="n">
        <v>2012</v>
      </c>
      <c r="B2231" s="6" t="inlineStr">
        <is>
          <t>IL</t>
        </is>
      </c>
      <c r="C2231" s="6" t="inlineStr">
        <is>
          <t>F-gases</t>
        </is>
      </c>
      <c r="D2231" s="6" t="inlineStr">
        <is>
          <t>Chemicals</t>
        </is>
      </c>
      <c r="E2231" s="6" t="n">
        <v>0.103421485578059</v>
      </c>
      <c r="F2231" s="6" t="n"/>
      <c r="G2231" s="6" t="n"/>
      <c r="H2231" s="6" t="n"/>
      <c r="I2231" s="6" t="n"/>
    </row>
    <row r="2232" ht="15.75" customHeight="1" s="120">
      <c r="A2232" s="6" t="n">
        <v>2012</v>
      </c>
      <c r="B2232" s="6" t="inlineStr">
        <is>
          <t>KY</t>
        </is>
      </c>
      <c r="C2232" s="6" t="inlineStr">
        <is>
          <t>F-gases</t>
        </is>
      </c>
      <c r="D2232" s="6" t="inlineStr">
        <is>
          <t>Chemicals</t>
        </is>
      </c>
      <c r="E2232" s="6" t="n">
        <v>0.450395712256578</v>
      </c>
      <c r="F2232" s="6" t="n"/>
      <c r="G2232" s="6" t="n"/>
      <c r="H2232" s="6" t="n"/>
      <c r="I2232" s="6" t="n"/>
    </row>
    <row r="2233" ht="15.75" customHeight="1" s="120">
      <c r="A2233" s="6" t="n">
        <v>2012</v>
      </c>
      <c r="B2233" s="6" t="inlineStr">
        <is>
          <t>LA</t>
        </is>
      </c>
      <c r="C2233" s="6" t="inlineStr">
        <is>
          <t>F-gases</t>
        </is>
      </c>
      <c r="D2233" s="6" t="inlineStr">
        <is>
          <t>Chemicals</t>
        </is>
      </c>
      <c r="E2233" s="6" t="n">
        <v>0.224275257057377</v>
      </c>
      <c r="F2233" s="6" t="n"/>
      <c r="G2233" s="6" t="n"/>
      <c r="H2233" s="6" t="n"/>
      <c r="I2233" s="6" t="n"/>
    </row>
    <row r="2234" ht="15.75" customHeight="1" s="120">
      <c r="A2234" s="6" t="n">
        <v>2012</v>
      </c>
      <c r="B2234" s="6" t="inlineStr">
        <is>
          <t>MI</t>
        </is>
      </c>
      <c r="C2234" s="6" t="inlineStr">
        <is>
          <t>F-gases</t>
        </is>
      </c>
      <c r="D2234" s="6" t="inlineStr">
        <is>
          <t>Chemicals</t>
        </is>
      </c>
      <c r="E2234" s="6" t="n">
        <v>0.00685742464021087</v>
      </c>
      <c r="F2234" s="6" t="n"/>
      <c r="G2234" s="6" t="n"/>
      <c r="H2234" s="6" t="n"/>
      <c r="I2234" s="6" t="n"/>
    </row>
    <row r="2235" ht="15.75" customHeight="1" s="120">
      <c r="A2235" s="6" t="n">
        <v>2012</v>
      </c>
      <c r="B2235" s="6" t="inlineStr">
        <is>
          <t>MN</t>
        </is>
      </c>
      <c r="C2235" s="6" t="inlineStr">
        <is>
          <t>F-gases</t>
        </is>
      </c>
      <c r="D2235" s="6" t="inlineStr">
        <is>
          <t>Chemicals</t>
        </is>
      </c>
      <c r="E2235" s="6" t="n">
        <v>0.00109428897016399</v>
      </c>
      <c r="F2235" s="6" t="n"/>
      <c r="G2235" s="6" t="n"/>
      <c r="H2235" s="6" t="n"/>
      <c r="I2235" s="6" t="n"/>
    </row>
    <row r="2236" ht="15.75" customHeight="1" s="120">
      <c r="A2236" s="6" t="n">
        <v>2012</v>
      </c>
      <c r="B2236" s="6" t="inlineStr">
        <is>
          <t>NC</t>
        </is>
      </c>
      <c r="C2236" s="6" t="inlineStr">
        <is>
          <t>F-gases</t>
        </is>
      </c>
      <c r="D2236" s="6" t="inlineStr">
        <is>
          <t>Chemicals</t>
        </is>
      </c>
      <c r="E2236" s="6" t="n">
        <v>0.0501754193509352</v>
      </c>
      <c r="F2236" s="6" t="n"/>
      <c r="G2236" s="6" t="n"/>
      <c r="H2236" s="6" t="n"/>
      <c r="I2236" s="6" t="n"/>
    </row>
    <row r="2237" ht="15.75" customHeight="1" s="120">
      <c r="A2237" s="6" t="n">
        <v>2012</v>
      </c>
      <c r="B2237" s="6" t="inlineStr">
        <is>
          <t>NJ</t>
        </is>
      </c>
      <c r="C2237" s="6" t="inlineStr">
        <is>
          <t>F-gases</t>
        </is>
      </c>
      <c r="D2237" s="6" t="inlineStr">
        <is>
          <t>Chemicals</t>
        </is>
      </c>
      <c r="E2237" s="6" t="n">
        <v>0.0601374849917696</v>
      </c>
      <c r="F2237" s="6" t="n"/>
      <c r="G2237" s="6" t="n"/>
      <c r="H2237" s="6" t="n"/>
      <c r="I2237" s="6" t="n"/>
    </row>
    <row r="2238" ht="15.75" customHeight="1" s="120">
      <c r="A2238" s="6" t="n">
        <v>2012</v>
      </c>
      <c r="B2238" s="6" t="inlineStr">
        <is>
          <t>NY</t>
        </is>
      </c>
      <c r="C2238" s="6" t="inlineStr">
        <is>
          <t>F-gases</t>
        </is>
      </c>
      <c r="D2238" s="6" t="inlineStr">
        <is>
          <t>Chemicals</t>
        </is>
      </c>
      <c r="E2238" s="54" t="n">
        <v>4.90215122052026e-05</v>
      </c>
      <c r="F2238" s="6" t="n"/>
      <c r="G2238" s="6" t="n"/>
      <c r="H2238" s="6" t="n"/>
      <c r="I2238" s="6" t="n"/>
    </row>
    <row r="2239" ht="15.75" customHeight="1" s="120">
      <c r="A2239" s="6" t="n">
        <v>2012</v>
      </c>
      <c r="B2239" s="6" t="inlineStr">
        <is>
          <t>PA</t>
        </is>
      </c>
      <c r="C2239" s="6" t="inlineStr">
        <is>
          <t>F-gases</t>
        </is>
      </c>
      <c r="D2239" s="6" t="inlineStr">
        <is>
          <t>Chemicals</t>
        </is>
      </c>
      <c r="E2239" s="6" t="n">
        <v>0.0291857772294868</v>
      </c>
      <c r="F2239" s="6" t="n"/>
      <c r="G2239" s="6" t="n"/>
      <c r="H2239" s="6" t="n"/>
      <c r="I2239" s="6" t="n"/>
    </row>
    <row r="2240" ht="15.75" customHeight="1" s="120">
      <c r="A2240" s="6" t="n">
        <v>2012</v>
      </c>
      <c r="B2240" s="6" t="inlineStr">
        <is>
          <t>TX</t>
        </is>
      </c>
      <c r="C2240" s="6" t="inlineStr">
        <is>
          <t>F-gases</t>
        </is>
      </c>
      <c r="D2240" s="6" t="inlineStr">
        <is>
          <t>Chemicals</t>
        </is>
      </c>
      <c r="E2240" s="6" t="n">
        <v>0.00260207130856537</v>
      </c>
      <c r="F2240" s="6" t="n"/>
      <c r="G2240" s="6" t="n"/>
      <c r="H2240" s="6" t="n"/>
      <c r="I2240" s="6" t="n"/>
    </row>
    <row r="2241" ht="15.75" customHeight="1" s="120">
      <c r="A2241" s="6" t="n">
        <v>2012</v>
      </c>
      <c r="B2241" s="6" t="inlineStr">
        <is>
          <t>WV</t>
        </is>
      </c>
      <c r="C2241" s="6" t="inlineStr">
        <is>
          <t>F-gases</t>
        </is>
      </c>
      <c r="D2241" s="6" t="inlineStr">
        <is>
          <t>Chemicals</t>
        </is>
      </c>
      <c r="E2241" s="6" t="n">
        <v>0.0488888419627024</v>
      </c>
      <c r="F2241" s="6" t="n"/>
      <c r="G2241" s="6" t="n"/>
      <c r="H2241" s="6" t="n"/>
      <c r="I2241" s="6" t="n"/>
    </row>
    <row r="2242" ht="15.75" customHeight="1" s="120">
      <c r="A2242" s="6" t="n">
        <v>2012</v>
      </c>
      <c r="B2242" s="6" t="inlineStr">
        <is>
          <t>AL</t>
        </is>
      </c>
      <c r="C2242" s="6" t="inlineStr">
        <is>
          <t>N2O</t>
        </is>
      </c>
      <c r="D2242" s="6" t="inlineStr">
        <is>
          <t>Cement and other carbonates</t>
        </is>
      </c>
      <c r="E2242" s="6" t="n">
        <v>0.0734727540301207</v>
      </c>
      <c r="F2242" s="6" t="n"/>
      <c r="G2242" s="6" t="n"/>
      <c r="H2242" s="6" t="n"/>
      <c r="I2242" s="6" t="n"/>
    </row>
    <row r="2243" ht="15.75" customHeight="1" s="120">
      <c r="A2243" s="6" t="n">
        <v>2012</v>
      </c>
      <c r="B2243" s="6" t="inlineStr">
        <is>
          <t>AR</t>
        </is>
      </c>
      <c r="C2243" s="6" t="inlineStr">
        <is>
          <t>N2O</t>
        </is>
      </c>
      <c r="D2243" s="6" t="inlineStr">
        <is>
          <t>Cement and other carbonates</t>
        </is>
      </c>
      <c r="E2243" s="6" t="n">
        <v>0.00700264694974182</v>
      </c>
      <c r="F2243" s="6" t="n"/>
      <c r="G2243" s="6" t="n"/>
      <c r="H2243" s="6" t="n"/>
      <c r="I2243" s="6" t="n"/>
    </row>
    <row r="2244" ht="15.75" customHeight="1" s="120">
      <c r="A2244" s="6" t="n">
        <v>2012</v>
      </c>
      <c r="B2244" s="6" t="inlineStr">
        <is>
          <t>AZ</t>
        </is>
      </c>
      <c r="C2244" s="6" t="inlineStr">
        <is>
          <t>N2O</t>
        </is>
      </c>
      <c r="D2244" s="6" t="inlineStr">
        <is>
          <t>Cement and other carbonates</t>
        </is>
      </c>
      <c r="E2244" s="6" t="n">
        <v>0.020249250200257</v>
      </c>
      <c r="F2244" s="6" t="n"/>
      <c r="G2244" s="6" t="n"/>
      <c r="H2244" s="6" t="n"/>
      <c r="I2244" s="6" t="n"/>
    </row>
    <row r="2245" ht="15.75" customHeight="1" s="120">
      <c r="A2245" s="6" t="n">
        <v>2012</v>
      </c>
      <c r="B2245" s="6" t="inlineStr">
        <is>
          <t>CA</t>
        </is>
      </c>
      <c r="C2245" s="6" t="inlineStr">
        <is>
          <t>N2O</t>
        </is>
      </c>
      <c r="D2245" s="6" t="inlineStr">
        <is>
          <t>Cement and other carbonates</t>
        </is>
      </c>
      <c r="E2245" s="6" t="n">
        <v>0.07734072153512921</v>
      </c>
      <c r="F2245" s="6" t="n"/>
      <c r="G2245" s="6" t="n"/>
      <c r="H2245" s="6" t="n"/>
      <c r="I2245" s="6" t="n"/>
    </row>
    <row r="2246" ht="15.75" customHeight="1" s="120">
      <c r="A2246" s="6" t="n">
        <v>2012</v>
      </c>
      <c r="B2246" s="6" t="inlineStr">
        <is>
          <t>CO</t>
        </is>
      </c>
      <c r="C2246" s="6" t="inlineStr">
        <is>
          <t>N2O</t>
        </is>
      </c>
      <c r="D2246" s="6" t="inlineStr">
        <is>
          <t>Cement and other carbonates</t>
        </is>
      </c>
      <c r="E2246" s="6" t="n">
        <v>0.0204253748151961</v>
      </c>
      <c r="F2246" s="6" t="n"/>
      <c r="G2246" s="6" t="n"/>
      <c r="H2246" s="6" t="n"/>
      <c r="I2246" s="6" t="n"/>
    </row>
    <row r="2247" ht="15.75" customHeight="1" s="120">
      <c r="A2247" s="6" t="n">
        <v>2012</v>
      </c>
      <c r="B2247" s="6" t="inlineStr">
        <is>
          <t>FL</t>
        </is>
      </c>
      <c r="C2247" s="6" t="inlineStr">
        <is>
          <t>N2O</t>
        </is>
      </c>
      <c r="D2247" s="6" t="inlineStr">
        <is>
          <t>Cement and other carbonates</t>
        </is>
      </c>
      <c r="E2247" s="6" t="n">
        <v>0.0364916654106497</v>
      </c>
      <c r="F2247" s="6" t="n"/>
      <c r="G2247" s="6" t="n"/>
      <c r="H2247" s="6" t="n"/>
      <c r="I2247" s="6" t="n"/>
    </row>
    <row r="2248" ht="15.75" customHeight="1" s="120">
      <c r="A2248" s="6" t="n">
        <v>2012</v>
      </c>
      <c r="B2248" s="6" t="inlineStr">
        <is>
          <t>GA</t>
        </is>
      </c>
      <c r="C2248" s="6" t="inlineStr">
        <is>
          <t>N2O</t>
        </is>
      </c>
      <c r="D2248" s="6" t="inlineStr">
        <is>
          <t>Cement and other carbonates</t>
        </is>
      </c>
      <c r="E2248" s="6" t="n">
        <v>0.0055851825006647</v>
      </c>
      <c r="F2248" s="6" t="n"/>
      <c r="G2248" s="6" t="n"/>
      <c r="H2248" s="6" t="n"/>
      <c r="I2248" s="6" t="n"/>
    </row>
    <row r="2249" ht="15.75" customHeight="1" s="120">
      <c r="A2249" s="6" t="n">
        <v>2012</v>
      </c>
      <c r="B2249" s="6" t="inlineStr">
        <is>
          <t>IA</t>
        </is>
      </c>
      <c r="C2249" s="6" t="inlineStr">
        <is>
          <t>N2O</t>
        </is>
      </c>
      <c r="D2249" s="6" t="inlineStr">
        <is>
          <t>Cement and other carbonates</t>
        </is>
      </c>
      <c r="E2249" s="6" t="n">
        <v>0.009981523850490521</v>
      </c>
      <c r="F2249" s="6" t="n"/>
      <c r="G2249" s="6" t="n"/>
      <c r="H2249" s="6" t="n"/>
      <c r="I2249" s="6" t="n"/>
    </row>
    <row r="2250" ht="15.75" customHeight="1" s="120">
      <c r="A2250" s="6" t="n">
        <v>2012</v>
      </c>
      <c r="B2250" s="6" t="inlineStr">
        <is>
          <t>IL</t>
        </is>
      </c>
      <c r="C2250" s="6" t="inlineStr">
        <is>
          <t>N2O</t>
        </is>
      </c>
      <c r="D2250" s="6" t="inlineStr">
        <is>
          <t>Cement and other carbonates</t>
        </is>
      </c>
      <c r="E2250" s="6" t="n">
        <v>0.0110416585519508</v>
      </c>
      <c r="F2250" s="6" t="n"/>
      <c r="G2250" s="6" t="n"/>
      <c r="H2250" s="6" t="n"/>
      <c r="I2250" s="6" t="n"/>
    </row>
    <row r="2251" ht="15.75" customHeight="1" s="120">
      <c r="A2251" s="6" t="n">
        <v>2012</v>
      </c>
      <c r="B2251" s="6" t="inlineStr">
        <is>
          <t>IN</t>
        </is>
      </c>
      <c r="C2251" s="6" t="inlineStr">
        <is>
          <t>N2O</t>
        </is>
      </c>
      <c r="D2251" s="6" t="inlineStr">
        <is>
          <t>Cement and other carbonates</t>
        </is>
      </c>
      <c r="E2251" s="6" t="n">
        <v>0.0389709580671</v>
      </c>
      <c r="F2251" s="6" t="n"/>
      <c r="G2251" s="6" t="n"/>
      <c r="H2251" s="6" t="n"/>
      <c r="I2251" s="6" t="n"/>
    </row>
    <row r="2252" ht="15.75" customHeight="1" s="120">
      <c r="A2252" s="6" t="n">
        <v>2012</v>
      </c>
      <c r="B2252" s="6" t="inlineStr">
        <is>
          <t>KS</t>
        </is>
      </c>
      <c r="C2252" s="6" t="inlineStr">
        <is>
          <t>N2O</t>
        </is>
      </c>
      <c r="D2252" s="6" t="inlineStr">
        <is>
          <t>Cement and other carbonates</t>
        </is>
      </c>
      <c r="E2252" s="6" t="n">
        <v>0.0114785830774728</v>
      </c>
      <c r="F2252" s="6" t="n"/>
      <c r="G2252" s="6" t="n"/>
      <c r="H2252" s="6" t="n"/>
      <c r="I2252" s="6" t="n"/>
    </row>
    <row r="2253" ht="15.75" customHeight="1" s="120">
      <c r="A2253" s="6" t="n">
        <v>2012</v>
      </c>
      <c r="B2253" s="6" t="inlineStr">
        <is>
          <t>KY</t>
        </is>
      </c>
      <c r="C2253" s="6" t="inlineStr">
        <is>
          <t>N2O</t>
        </is>
      </c>
      <c r="D2253" s="6" t="inlineStr">
        <is>
          <t>Cement and other carbonates</t>
        </is>
      </c>
      <c r="E2253" s="6" t="n">
        <v>0.048346206800781</v>
      </c>
      <c r="F2253" s="6" t="n"/>
      <c r="G2253" s="6" t="n"/>
      <c r="H2253" s="6" t="n"/>
      <c r="I2253" s="6" t="n"/>
    </row>
    <row r="2254" ht="15.75" customHeight="1" s="120">
      <c r="A2254" s="6" t="n">
        <v>2012</v>
      </c>
      <c r="B2254" s="6" t="inlineStr">
        <is>
          <t>MA</t>
        </is>
      </c>
      <c r="C2254" s="6" t="inlineStr">
        <is>
          <t>N2O</t>
        </is>
      </c>
      <c r="D2254" s="6" t="inlineStr">
        <is>
          <t>Cement and other carbonates</t>
        </is>
      </c>
      <c r="E2254" s="6" t="n">
        <v>0.000694337424279116</v>
      </c>
      <c r="F2254" s="6" t="n"/>
      <c r="G2254" s="6" t="n"/>
      <c r="H2254" s="6" t="n"/>
      <c r="I2254" s="6" t="n"/>
    </row>
    <row r="2255" ht="15.75" customHeight="1" s="120">
      <c r="A2255" s="6" t="n">
        <v>2012</v>
      </c>
      <c r="B2255" s="6" t="inlineStr">
        <is>
          <t>MD</t>
        </is>
      </c>
      <c r="C2255" s="6" t="inlineStr">
        <is>
          <t>N2O</t>
        </is>
      </c>
      <c r="D2255" s="6" t="inlineStr">
        <is>
          <t>Cement and other carbonates</t>
        </is>
      </c>
      <c r="E2255" s="6" t="n">
        <v>0.0253043653501916</v>
      </c>
      <c r="F2255" s="6" t="n"/>
      <c r="G2255" s="6" t="n"/>
      <c r="H2255" s="6" t="n"/>
      <c r="I2255" s="6" t="n"/>
    </row>
    <row r="2256" ht="15.75" customHeight="1" s="120">
      <c r="A2256" s="6" t="n">
        <v>2012</v>
      </c>
      <c r="B2256" s="6" t="inlineStr">
        <is>
          <t>ME</t>
        </is>
      </c>
      <c r="C2256" s="6" t="inlineStr">
        <is>
          <t>N2O</t>
        </is>
      </c>
      <c r="D2256" s="6" t="inlineStr">
        <is>
          <t>Cement and other carbonates</t>
        </is>
      </c>
      <c r="E2256" s="6" t="n">
        <v>0.00306185869047961</v>
      </c>
      <c r="F2256" s="6" t="n"/>
      <c r="G2256" s="6" t="n"/>
      <c r="H2256" s="6" t="n"/>
      <c r="I2256" s="6" t="n"/>
    </row>
    <row r="2257" ht="15.75" customHeight="1" s="120">
      <c r="A2257" s="6" t="n">
        <v>2012</v>
      </c>
      <c r="B2257" s="6" t="inlineStr">
        <is>
          <t>MI</t>
        </is>
      </c>
      <c r="C2257" s="6" t="inlineStr">
        <is>
          <t>N2O</t>
        </is>
      </c>
      <c r="D2257" s="6" t="inlineStr">
        <is>
          <t>Cement and other carbonates</t>
        </is>
      </c>
      <c r="E2257" s="6" t="n">
        <v>0.0456298233165281</v>
      </c>
      <c r="F2257" s="6" t="n"/>
      <c r="G2257" s="6" t="n"/>
      <c r="H2257" s="6" t="n"/>
      <c r="I2257" s="6" t="n"/>
    </row>
    <row r="2258" ht="15.75" customHeight="1" s="120">
      <c r="A2258" s="6" t="n">
        <v>2012</v>
      </c>
      <c r="B2258" s="6" t="inlineStr">
        <is>
          <t>MO</t>
        </is>
      </c>
      <c r="C2258" s="6" t="inlineStr">
        <is>
          <t>N2O</t>
        </is>
      </c>
      <c r="D2258" s="6" t="inlineStr">
        <is>
          <t>Cement and other carbonates</t>
        </is>
      </c>
      <c r="E2258" s="6" t="n">
        <v>0.09323088751564371</v>
      </c>
      <c r="F2258" s="6" t="n"/>
      <c r="G2258" s="6" t="n"/>
      <c r="H2258" s="6" t="n"/>
      <c r="I2258" s="6" t="n"/>
    </row>
    <row r="2259" ht="15.75" customHeight="1" s="120">
      <c r="A2259" s="6" t="n">
        <v>2012</v>
      </c>
      <c r="B2259" s="6" t="inlineStr">
        <is>
          <t>MT</t>
        </is>
      </c>
      <c r="C2259" s="6" t="inlineStr">
        <is>
          <t>N2O</t>
        </is>
      </c>
      <c r="D2259" s="6" t="inlineStr">
        <is>
          <t>Cement and other carbonates</t>
        </is>
      </c>
      <c r="E2259" s="6" t="n">
        <v>0.0102220016901189</v>
      </c>
      <c r="F2259" s="6" t="n"/>
      <c r="G2259" s="6" t="n"/>
      <c r="H2259" s="6" t="n"/>
      <c r="I2259" s="6" t="n"/>
    </row>
    <row r="2260" ht="15.75" customHeight="1" s="120">
      <c r="A2260" s="6" t="n">
        <v>2012</v>
      </c>
      <c r="B2260" s="6" t="inlineStr">
        <is>
          <t>NC</t>
        </is>
      </c>
      <c r="C2260" s="6" t="inlineStr">
        <is>
          <t>N2O</t>
        </is>
      </c>
      <c r="D2260" s="6" t="inlineStr">
        <is>
          <t>Cement and other carbonates</t>
        </is>
      </c>
      <c r="E2260" s="6" t="n">
        <v>0.000225236286412494</v>
      </c>
      <c r="F2260" s="6" t="n"/>
      <c r="G2260" s="6" t="n"/>
      <c r="H2260" s="6" t="n"/>
      <c r="I2260" s="6" t="n"/>
    </row>
    <row r="2261" ht="15.75" customHeight="1" s="120">
      <c r="A2261" s="6" t="n">
        <v>2012</v>
      </c>
      <c r="B2261" s="6" t="inlineStr">
        <is>
          <t>NE</t>
        </is>
      </c>
      <c r="C2261" s="6" t="inlineStr">
        <is>
          <t>N2O</t>
        </is>
      </c>
      <c r="D2261" s="6" t="inlineStr">
        <is>
          <t>Cement and other carbonates</t>
        </is>
      </c>
      <c r="E2261" s="6" t="n">
        <v>0.00723127024798007</v>
      </c>
      <c r="F2261" s="6" t="n"/>
      <c r="G2261" s="6" t="n"/>
      <c r="H2261" s="6" t="n"/>
      <c r="I2261" s="6" t="n"/>
    </row>
    <row r="2262" ht="15.75" customHeight="1" s="120">
      <c r="A2262" s="6" t="n">
        <v>2012</v>
      </c>
      <c r="B2262" s="6" t="inlineStr">
        <is>
          <t>NH</t>
        </is>
      </c>
      <c r="C2262" s="6" t="inlineStr">
        <is>
          <t>N2O</t>
        </is>
      </c>
      <c r="D2262" s="6" t="inlineStr">
        <is>
          <t>Cement and other carbonates</t>
        </is>
      </c>
      <c r="E2262" s="6" t="n">
        <v>0.00020999473319661</v>
      </c>
      <c r="F2262" s="6" t="n"/>
      <c r="G2262" s="6" t="n"/>
      <c r="H2262" s="6" t="n"/>
      <c r="I2262" s="6" t="n"/>
    </row>
    <row r="2263" ht="15.75" customHeight="1" s="120">
      <c r="A2263" s="6" t="n">
        <v>2012</v>
      </c>
      <c r="B2263" s="6" t="inlineStr">
        <is>
          <t>NJ</t>
        </is>
      </c>
      <c r="C2263" s="6" t="inlineStr">
        <is>
          <t>N2O</t>
        </is>
      </c>
      <c r="D2263" s="6" t="inlineStr">
        <is>
          <t>Cement and other carbonates</t>
        </is>
      </c>
      <c r="E2263" s="6" t="n">
        <v>0.000108384378424057</v>
      </c>
      <c r="F2263" s="6" t="n"/>
      <c r="G2263" s="6" t="n"/>
      <c r="H2263" s="6" t="n"/>
      <c r="I2263" s="6" t="n"/>
    </row>
    <row r="2264" ht="15.75" customHeight="1" s="120">
      <c r="A2264" s="6" t="n">
        <v>2012</v>
      </c>
      <c r="B2264" s="6" t="inlineStr">
        <is>
          <t>NM</t>
        </is>
      </c>
      <c r="C2264" s="6" t="inlineStr">
        <is>
          <t>N2O</t>
        </is>
      </c>
      <c r="D2264" s="6" t="inlineStr">
        <is>
          <t>Cement and other carbonates</t>
        </is>
      </c>
      <c r="E2264" s="6" t="n">
        <v>0.00281799383902548</v>
      </c>
      <c r="F2264" s="6" t="n"/>
      <c r="G2264" s="6" t="n"/>
      <c r="H2264" s="6" t="n"/>
      <c r="I2264" s="6" t="n"/>
    </row>
    <row r="2265" ht="15.75" customHeight="1" s="120">
      <c r="A2265" s="6" t="n">
        <v>2012</v>
      </c>
      <c r="B2265" s="6" t="inlineStr">
        <is>
          <t>NV</t>
        </is>
      </c>
      <c r="C2265" s="6" t="inlineStr">
        <is>
          <t>N2O</t>
        </is>
      </c>
      <c r="D2265" s="6" t="inlineStr">
        <is>
          <t>Cement and other carbonates</t>
        </is>
      </c>
      <c r="E2265" s="6" t="n">
        <v>0.0220714625625115</v>
      </c>
      <c r="F2265" s="6" t="n"/>
      <c r="G2265" s="6" t="n"/>
      <c r="H2265" s="6" t="n"/>
      <c r="I2265" s="6" t="n"/>
    </row>
    <row r="2266" ht="15.75" customHeight="1" s="120">
      <c r="A2266" s="6" t="n">
        <v>2012</v>
      </c>
      <c r="B2266" s="6" t="inlineStr">
        <is>
          <t>NY</t>
        </is>
      </c>
      <c r="C2266" s="6" t="inlineStr">
        <is>
          <t>N2O</t>
        </is>
      </c>
      <c r="D2266" s="6" t="inlineStr">
        <is>
          <t>Cement and other carbonates</t>
        </is>
      </c>
      <c r="E2266" s="6" t="n">
        <v>0.0201747359400905</v>
      </c>
      <c r="F2266" s="6" t="n"/>
      <c r="G2266" s="6" t="n"/>
      <c r="H2266" s="6" t="n"/>
      <c r="I2266" s="6" t="n"/>
    </row>
    <row r="2267" ht="15.75" customHeight="1" s="120">
      <c r="A2267" s="6" t="n">
        <v>2012</v>
      </c>
      <c r="B2267" s="6" t="inlineStr">
        <is>
          <t>OH</t>
        </is>
      </c>
      <c r="C2267" s="6" t="inlineStr">
        <is>
          <t>N2O</t>
        </is>
      </c>
      <c r="D2267" s="6" t="inlineStr">
        <is>
          <t>Cement and other carbonates</t>
        </is>
      </c>
      <c r="E2267" s="6" t="n">
        <v>0.0405882562138965</v>
      </c>
      <c r="F2267" s="6" t="n"/>
      <c r="G2267" s="6" t="n"/>
      <c r="H2267" s="6" t="n"/>
      <c r="I2267" s="6" t="n"/>
    </row>
    <row r="2268" ht="15.75" customHeight="1" s="120">
      <c r="A2268" s="6" t="n">
        <v>2012</v>
      </c>
      <c r="B2268" s="6" t="inlineStr">
        <is>
          <t>OK</t>
        </is>
      </c>
      <c r="C2268" s="6" t="inlineStr">
        <is>
          <t>N2O</t>
        </is>
      </c>
      <c r="D2268" s="6" t="inlineStr">
        <is>
          <t>Cement and other carbonates</t>
        </is>
      </c>
      <c r="E2268" s="6" t="n">
        <v>0.018802996150661</v>
      </c>
      <c r="F2268" s="6" t="n"/>
      <c r="G2268" s="6" t="n"/>
      <c r="H2268" s="6" t="n"/>
      <c r="I2268" s="6" t="n"/>
    </row>
    <row r="2269" ht="15.75" customHeight="1" s="120">
      <c r="A2269" s="6" t="n">
        <v>2012</v>
      </c>
      <c r="B2269" s="6" t="inlineStr">
        <is>
          <t>OR</t>
        </is>
      </c>
      <c r="C2269" s="6" t="inlineStr">
        <is>
          <t>N2O</t>
        </is>
      </c>
      <c r="D2269" s="6" t="inlineStr">
        <is>
          <t>Cement and other carbonates</t>
        </is>
      </c>
      <c r="E2269" s="6" t="n">
        <v>0.00488068404090832</v>
      </c>
      <c r="F2269" s="6" t="n"/>
      <c r="G2269" s="6" t="n"/>
      <c r="H2269" s="6" t="n"/>
      <c r="I2269" s="6" t="n"/>
    </row>
    <row r="2270" ht="15.75" customHeight="1" s="120">
      <c r="A2270" s="6" t="n">
        <v>2012</v>
      </c>
      <c r="B2270" s="6" t="inlineStr">
        <is>
          <t>PA</t>
        </is>
      </c>
      <c r="C2270" s="6" t="inlineStr">
        <is>
          <t>N2O</t>
        </is>
      </c>
      <c r="D2270" s="6" t="inlineStr">
        <is>
          <t>Cement and other carbonates</t>
        </is>
      </c>
      <c r="E2270" s="6" t="n">
        <v>0.109392014442218</v>
      </c>
      <c r="F2270" s="6" t="n"/>
      <c r="G2270" s="6" t="n"/>
      <c r="H2270" s="6" t="n"/>
      <c r="I2270" s="6" t="n"/>
    </row>
    <row r="2271" ht="15.75" customHeight="1" s="120">
      <c r="A2271" s="6" t="n">
        <v>2012</v>
      </c>
      <c r="B2271" s="6" t="inlineStr">
        <is>
          <t>PR</t>
        </is>
      </c>
      <c r="C2271" s="6" t="inlineStr">
        <is>
          <t>N2O</t>
        </is>
      </c>
      <c r="D2271" s="6" t="inlineStr">
        <is>
          <t>Cement and other carbonates</t>
        </is>
      </c>
      <c r="E2271" s="6" t="n">
        <v>0.00476891265065851</v>
      </c>
      <c r="F2271" s="6" t="n"/>
      <c r="G2271" s="6" t="n"/>
      <c r="H2271" s="6" t="n"/>
      <c r="I2271" s="6" t="n"/>
    </row>
    <row r="2272" ht="15.75" customHeight="1" s="120">
      <c r="A2272" s="6" t="n">
        <v>2012</v>
      </c>
      <c r="B2272" s="6" t="inlineStr">
        <is>
          <t>SC</t>
        </is>
      </c>
      <c r="C2272" s="6" t="inlineStr">
        <is>
          <t>N2O</t>
        </is>
      </c>
      <c r="D2272" s="6" t="inlineStr">
        <is>
          <t>Cement and other carbonates</t>
        </is>
      </c>
      <c r="E2272" s="6" t="n">
        <v>0.0170790071313533</v>
      </c>
      <c r="F2272" s="6" t="n"/>
      <c r="G2272" s="6" t="n"/>
      <c r="H2272" s="6" t="n"/>
      <c r="I2272" s="6" t="n"/>
    </row>
    <row r="2273" ht="15.75" customHeight="1" s="120">
      <c r="A2273" s="6" t="n">
        <v>2012</v>
      </c>
      <c r="B2273" s="6" t="inlineStr">
        <is>
          <t>SD</t>
        </is>
      </c>
      <c r="C2273" s="6" t="inlineStr">
        <is>
          <t>N2O</t>
        </is>
      </c>
      <c r="D2273" s="6" t="inlineStr">
        <is>
          <t>Cement and other carbonates</t>
        </is>
      </c>
      <c r="E2273" s="6" t="n">
        <v>0.0123456581048652</v>
      </c>
      <c r="F2273" s="6" t="n"/>
      <c r="G2273" s="6" t="n"/>
      <c r="H2273" s="6" t="n"/>
      <c r="I2273" s="6" t="n"/>
    </row>
    <row r="2274" ht="15.75" customHeight="1" s="120">
      <c r="A2274" s="6" t="n">
        <v>2012</v>
      </c>
      <c r="B2274" s="6" t="inlineStr">
        <is>
          <t>TN</t>
        </is>
      </c>
      <c r="C2274" s="6" t="inlineStr">
        <is>
          <t>N2O</t>
        </is>
      </c>
      <c r="D2274" s="6" t="inlineStr">
        <is>
          <t>Cement and other carbonates</t>
        </is>
      </c>
      <c r="E2274" s="6" t="n">
        <v>0.0105674768963455</v>
      </c>
      <c r="F2274" s="6" t="n"/>
      <c r="G2274" s="6" t="n"/>
      <c r="H2274" s="6" t="n"/>
      <c r="I2274" s="6" t="n"/>
    </row>
    <row r="2275" ht="15.75" customHeight="1" s="120">
      <c r="A2275" s="6" t="n">
        <v>2012</v>
      </c>
      <c r="B2275" s="6" t="inlineStr">
        <is>
          <t>TX</t>
        </is>
      </c>
      <c r="C2275" s="6" t="inlineStr">
        <is>
          <t>N2O</t>
        </is>
      </c>
      <c r="D2275" s="6" t="inlineStr">
        <is>
          <t>Cement and other carbonates</t>
        </is>
      </c>
      <c r="E2275" s="6" t="n">
        <v>0.107307308663468</v>
      </c>
      <c r="F2275" s="6" t="n"/>
      <c r="G2275" s="6" t="n"/>
      <c r="H2275" s="6" t="n"/>
      <c r="I2275" s="6" t="n"/>
    </row>
    <row r="2276" ht="15.75" customHeight="1" s="120">
      <c r="A2276" s="6" t="n">
        <v>2012</v>
      </c>
      <c r="B2276" s="6" t="inlineStr">
        <is>
          <t>UT</t>
        </is>
      </c>
      <c r="C2276" s="6" t="inlineStr">
        <is>
          <t>N2O</t>
        </is>
      </c>
      <c r="D2276" s="6" t="inlineStr">
        <is>
          <t>Cement and other carbonates</t>
        </is>
      </c>
      <c r="E2276" s="6" t="n">
        <v>0.0258937054078724</v>
      </c>
      <c r="F2276" s="6" t="n"/>
      <c r="G2276" s="6" t="n"/>
      <c r="H2276" s="6" t="n"/>
      <c r="I2276" s="6" t="n"/>
    </row>
    <row r="2277" ht="15.75" customHeight="1" s="120">
      <c r="A2277" s="6" t="n">
        <v>2012</v>
      </c>
      <c r="B2277" s="6" t="inlineStr">
        <is>
          <t>VA</t>
        </is>
      </c>
      <c r="C2277" s="6" t="inlineStr">
        <is>
          <t>N2O</t>
        </is>
      </c>
      <c r="D2277" s="6" t="inlineStr">
        <is>
          <t>Cement and other carbonates</t>
        </is>
      </c>
      <c r="E2277" s="6" t="n">
        <v>0.0185015520981691</v>
      </c>
      <c r="F2277" s="6" t="n"/>
      <c r="G2277" s="6" t="n"/>
      <c r="H2277" s="6" t="n"/>
      <c r="I2277" s="6" t="n"/>
    </row>
    <row r="2278" ht="15.75" customHeight="1" s="120">
      <c r="A2278" s="6" t="n">
        <v>2012</v>
      </c>
      <c r="B2278" s="6" t="inlineStr">
        <is>
          <t>WA</t>
        </is>
      </c>
      <c r="C2278" s="6" t="inlineStr">
        <is>
          <t>N2O</t>
        </is>
      </c>
      <c r="D2278" s="6" t="inlineStr">
        <is>
          <t>Cement and other carbonates</t>
        </is>
      </c>
      <c r="E2278" s="6" t="n">
        <v>0.0023251836183786</v>
      </c>
      <c r="F2278" s="6" t="n"/>
      <c r="G2278" s="6" t="n"/>
      <c r="H2278" s="6" t="n"/>
      <c r="I2278" s="6" t="n"/>
    </row>
    <row r="2279" ht="15.75" customHeight="1" s="120">
      <c r="A2279" s="6" t="n">
        <v>2012</v>
      </c>
      <c r="B2279" s="6" t="inlineStr">
        <is>
          <t>WI</t>
        </is>
      </c>
      <c r="C2279" s="6" t="inlineStr">
        <is>
          <t>N2O</t>
        </is>
      </c>
      <c r="D2279" s="6" t="inlineStr">
        <is>
          <t>Cement and other carbonates</t>
        </is>
      </c>
      <c r="E2279" s="6" t="n">
        <v>0.0127978241836031</v>
      </c>
      <c r="F2279" s="6" t="n"/>
      <c r="G2279" s="6" t="n"/>
      <c r="H2279" s="6" t="n"/>
      <c r="I2279" s="6" t="n"/>
    </row>
    <row r="2280" ht="15.75" customHeight="1" s="120">
      <c r="A2280" s="6" t="n">
        <v>2012</v>
      </c>
      <c r="B2280" s="6" t="inlineStr">
        <is>
          <t>WV</t>
        </is>
      </c>
      <c r="C2280" s="6" t="inlineStr">
        <is>
          <t>N2O</t>
        </is>
      </c>
      <c r="D2280" s="6" t="inlineStr">
        <is>
          <t>Cement and other carbonates</t>
        </is>
      </c>
      <c r="E2280" s="6" t="n">
        <v>0.0138511848614119</v>
      </c>
      <c r="F2280" s="6" t="n"/>
      <c r="G2280" s="6" t="n"/>
      <c r="H2280" s="6" t="n"/>
      <c r="I2280" s="6" t="n"/>
    </row>
    <row r="2281" ht="15.75" customHeight="1" s="120">
      <c r="A2281" s="6" t="n">
        <v>2012</v>
      </c>
      <c r="B2281" s="6" t="inlineStr">
        <is>
          <t>WY</t>
        </is>
      </c>
      <c r="C2281" s="6" t="inlineStr">
        <is>
          <t>N2O</t>
        </is>
      </c>
      <c r="D2281" s="6" t="inlineStr">
        <is>
          <t>Cement and other carbonates</t>
        </is>
      </c>
      <c r="E2281" s="6" t="n">
        <v>0.00952935777175266</v>
      </c>
      <c r="F2281" s="6" t="n"/>
      <c r="G2281" s="6" t="n"/>
      <c r="H2281" s="6" t="n"/>
      <c r="I2281" s="6" t="n"/>
    </row>
    <row r="2282" ht="15.75" customHeight="1" s="120">
      <c r="A2282" s="6" t="n">
        <v>2012</v>
      </c>
      <c r="B2282" s="6" t="inlineStr">
        <is>
          <t>AL</t>
        </is>
      </c>
      <c r="C2282" s="6" t="inlineStr">
        <is>
          <t>N2O</t>
        </is>
      </c>
      <c r="D2282" s="6" t="inlineStr">
        <is>
          <t>Chemicals</t>
        </is>
      </c>
      <c r="E2282" s="6" t="n">
        <v>0.0053955631157316</v>
      </c>
      <c r="F2282" s="6" t="n"/>
      <c r="G2282" s="6" t="n"/>
      <c r="H2282" s="6" t="n"/>
      <c r="I2282" s="6" t="n"/>
    </row>
    <row r="2283" ht="15.75" customHeight="1" s="120">
      <c r="A2283" s="6" t="n">
        <v>2012</v>
      </c>
      <c r="B2283" s="6" t="inlineStr">
        <is>
          <t>AR</t>
        </is>
      </c>
      <c r="C2283" s="6" t="inlineStr">
        <is>
          <t>N2O</t>
        </is>
      </c>
      <c r="D2283" s="6" t="inlineStr">
        <is>
          <t>Chemicals</t>
        </is>
      </c>
      <c r="E2283" s="6" t="n">
        <v>0.0391964954956582</v>
      </c>
      <c r="F2283" s="6" t="n"/>
      <c r="G2283" s="6" t="n"/>
      <c r="H2283" s="6" t="n"/>
      <c r="I2283" s="6" t="n"/>
    </row>
    <row r="2284" ht="15.75" customHeight="1" s="120">
      <c r="A2284" s="6" t="n">
        <v>2012</v>
      </c>
      <c r="B2284" s="6" t="inlineStr">
        <is>
          <t>AZ</t>
        </is>
      </c>
      <c r="C2284" s="6" t="inlineStr">
        <is>
          <t>N2O</t>
        </is>
      </c>
      <c r="D2284" s="6" t="inlineStr">
        <is>
          <t>Chemicals</t>
        </is>
      </c>
      <c r="E2284" s="6" t="n">
        <v>0.0233574117577668</v>
      </c>
      <c r="F2284" s="6" t="n"/>
      <c r="G2284" s="6" t="n"/>
      <c r="H2284" s="6" t="n"/>
      <c r="I2284" s="6" t="n"/>
    </row>
    <row r="2285" ht="15.75" customHeight="1" s="120">
      <c r="A2285" s="6" t="n">
        <v>2012</v>
      </c>
      <c r="B2285" s="6" t="inlineStr">
        <is>
          <t>CA</t>
        </is>
      </c>
      <c r="C2285" s="6" t="inlineStr">
        <is>
          <t>N2O</t>
        </is>
      </c>
      <c r="D2285" s="6" t="inlineStr">
        <is>
          <t>Chemicals</t>
        </is>
      </c>
      <c r="E2285" s="6" t="n">
        <v>0.00293634982834295</v>
      </c>
      <c r="F2285" s="6" t="n"/>
      <c r="G2285" s="6" t="n"/>
      <c r="H2285" s="6" t="n"/>
      <c r="I2285" s="6" t="n"/>
    </row>
    <row r="2286" ht="15.75" customHeight="1" s="120">
      <c r="A2286" s="6" t="n">
        <v>2012</v>
      </c>
      <c r="B2286" s="6" t="inlineStr">
        <is>
          <t>CO</t>
        </is>
      </c>
      <c r="C2286" s="6" t="inlineStr">
        <is>
          <t>N2O</t>
        </is>
      </c>
      <c r="D2286" s="6" t="inlineStr">
        <is>
          <t>Chemicals</t>
        </is>
      </c>
      <c r="E2286" s="54" t="n">
        <v>6.65863251182112e-06</v>
      </c>
      <c r="F2286" s="6" t="n"/>
      <c r="G2286" s="6" t="n"/>
      <c r="H2286" s="6" t="n"/>
      <c r="I2286" s="6" t="n"/>
    </row>
    <row r="2287" ht="15.75" customHeight="1" s="120">
      <c r="A2287" s="6" t="n">
        <v>2012</v>
      </c>
      <c r="B2287" s="6" t="inlineStr">
        <is>
          <t>DE</t>
        </is>
      </c>
      <c r="C2287" s="6" t="inlineStr">
        <is>
          <t>N2O</t>
        </is>
      </c>
      <c r="D2287" s="6" t="inlineStr">
        <is>
          <t>Chemicals</t>
        </is>
      </c>
      <c r="E2287" s="54" t="n">
        <v>1.30494915982338e-05</v>
      </c>
      <c r="F2287" s="6" t="n"/>
      <c r="G2287" s="6" t="n"/>
      <c r="H2287" s="6" t="n"/>
      <c r="I2287" s="6" t="n"/>
    </row>
    <row r="2288" ht="15.75" customHeight="1" s="120">
      <c r="A2288" s="6" t="n">
        <v>2012</v>
      </c>
      <c r="B2288" s="6" t="inlineStr">
        <is>
          <t>FL</t>
        </is>
      </c>
      <c r="C2288" s="6" t="inlineStr">
        <is>
          <t>N2O</t>
        </is>
      </c>
      <c r="D2288" s="6" t="inlineStr">
        <is>
          <t>Chemicals</t>
        </is>
      </c>
      <c r="E2288" s="6" t="n">
        <v>0.314463345995327</v>
      </c>
      <c r="F2288" s="6" t="n"/>
      <c r="G2288" s="6" t="n"/>
      <c r="H2288" s="6" t="n"/>
      <c r="I2288" s="6" t="n"/>
    </row>
    <row r="2289" ht="15.75" customHeight="1" s="120">
      <c r="A2289" s="6" t="n">
        <v>2012</v>
      </c>
      <c r="B2289" s="6" t="inlineStr">
        <is>
          <t>GA</t>
        </is>
      </c>
      <c r="C2289" s="6" t="inlineStr">
        <is>
          <t>N2O</t>
        </is>
      </c>
      <c r="D2289" s="6" t="inlineStr">
        <is>
          <t>Chemicals</t>
        </is>
      </c>
      <c r="E2289" s="6" t="n">
        <v>0.0293161202386939</v>
      </c>
      <c r="F2289" s="6" t="n"/>
      <c r="G2289" s="6" t="n"/>
      <c r="H2289" s="6" t="n"/>
      <c r="I2289" s="6" t="n"/>
    </row>
    <row r="2290" ht="15.75" customHeight="1" s="120">
      <c r="A2290" s="6" t="n">
        <v>2012</v>
      </c>
      <c r="B2290" s="6" t="inlineStr">
        <is>
          <t>IA</t>
        </is>
      </c>
      <c r="C2290" s="6" t="inlineStr">
        <is>
          <t>N2O</t>
        </is>
      </c>
      <c r="D2290" s="6" t="inlineStr">
        <is>
          <t>Chemicals</t>
        </is>
      </c>
      <c r="E2290" s="6" t="n">
        <v>0.0575216055666024</v>
      </c>
      <c r="F2290" s="6" t="n"/>
      <c r="G2290" s="6" t="n"/>
      <c r="H2290" s="6" t="n"/>
      <c r="I2290" s="6" t="n"/>
    </row>
    <row r="2291" ht="15.75" customHeight="1" s="120">
      <c r="A2291" s="6" t="n">
        <v>2012</v>
      </c>
      <c r="B2291" s="6" t="inlineStr">
        <is>
          <t>ID</t>
        </is>
      </c>
      <c r="C2291" s="6" t="inlineStr">
        <is>
          <t>N2O</t>
        </is>
      </c>
      <c r="D2291" s="6" t="inlineStr">
        <is>
          <t>Chemicals</t>
        </is>
      </c>
      <c r="E2291" s="54" t="n">
        <v>1.77087492003392e-05</v>
      </c>
      <c r="F2291" s="6" t="n"/>
      <c r="G2291" s="6" t="n"/>
      <c r="H2291" s="6" t="n"/>
      <c r="I2291" s="6" t="n"/>
    </row>
    <row r="2292" ht="15.75" customHeight="1" s="120">
      <c r="A2292" s="6" t="n">
        <v>2012</v>
      </c>
      <c r="B2292" s="6" t="inlineStr">
        <is>
          <t>IL</t>
        </is>
      </c>
      <c r="C2292" s="6" t="inlineStr">
        <is>
          <t>N2O</t>
        </is>
      </c>
      <c r="D2292" s="6" t="inlineStr">
        <is>
          <t>Chemicals</t>
        </is>
      </c>
      <c r="E2292" s="6" t="n">
        <v>0.010958913059824</v>
      </c>
      <c r="F2292" s="6" t="n"/>
      <c r="G2292" s="6" t="n"/>
      <c r="H2292" s="6" t="n"/>
      <c r="I2292" s="6" t="n"/>
    </row>
    <row r="2293" ht="15.75" customHeight="1" s="120">
      <c r="A2293" s="6" t="n">
        <v>2012</v>
      </c>
      <c r="B2293" s="6" t="inlineStr">
        <is>
          <t>IN</t>
        </is>
      </c>
      <c r="C2293" s="6" t="inlineStr">
        <is>
          <t>N2O</t>
        </is>
      </c>
      <c r="D2293" s="6" t="inlineStr">
        <is>
          <t>Chemicals</t>
        </is>
      </c>
      <c r="E2293" s="6" t="n">
        <v>0.00868017906116066</v>
      </c>
      <c r="F2293" s="6" t="n"/>
      <c r="G2293" s="6" t="n"/>
      <c r="H2293" s="6" t="n"/>
      <c r="I2293" s="6" t="n"/>
    </row>
    <row r="2294" ht="15.75" customHeight="1" s="120">
      <c r="A2294" s="6" t="n">
        <v>2012</v>
      </c>
      <c r="B2294" s="6" t="inlineStr">
        <is>
          <t>KS</t>
        </is>
      </c>
      <c r="C2294" s="6" t="inlineStr">
        <is>
          <t>N2O</t>
        </is>
      </c>
      <c r="D2294" s="6" t="inlineStr">
        <is>
          <t>Chemicals</t>
        </is>
      </c>
      <c r="E2294" s="6" t="n">
        <v>0.0158230530354902</v>
      </c>
      <c r="F2294" s="6" t="n"/>
      <c r="G2294" s="6" t="n"/>
      <c r="H2294" s="6" t="n"/>
      <c r="I2294" s="6" t="n"/>
    </row>
    <row r="2295" ht="15.75" customHeight="1" s="120">
      <c r="A2295" s="6" t="n">
        <v>2012</v>
      </c>
      <c r="B2295" s="6" t="inlineStr">
        <is>
          <t>KY</t>
        </is>
      </c>
      <c r="C2295" s="6" t="inlineStr">
        <is>
          <t>N2O</t>
        </is>
      </c>
      <c r="D2295" s="6" t="inlineStr">
        <is>
          <t>Chemicals</t>
        </is>
      </c>
      <c r="E2295" s="6" t="n">
        <v>0.000201294209660308</v>
      </c>
      <c r="F2295" s="6" t="n"/>
      <c r="G2295" s="6" t="n"/>
      <c r="H2295" s="6" t="n"/>
      <c r="I2295" s="6" t="n"/>
    </row>
    <row r="2296" ht="15.75" customHeight="1" s="120">
      <c r="A2296" s="6" t="n">
        <v>2012</v>
      </c>
      <c r="B2296" s="6" t="inlineStr">
        <is>
          <t>LA</t>
        </is>
      </c>
      <c r="C2296" s="6" t="inlineStr">
        <is>
          <t>N2O</t>
        </is>
      </c>
      <c r="D2296" s="6" t="inlineStr">
        <is>
          <t>Chemicals</t>
        </is>
      </c>
      <c r="E2296" s="6" t="n">
        <v>0.138918050406669</v>
      </c>
      <c r="F2296" s="6" t="n"/>
      <c r="G2296" s="6" t="n"/>
      <c r="H2296" s="6" t="n"/>
      <c r="I2296" s="6" t="n"/>
    </row>
    <row r="2297" ht="15.75" customHeight="1" s="120">
      <c r="A2297" s="6" t="n">
        <v>2012</v>
      </c>
      <c r="B2297" s="6" t="inlineStr">
        <is>
          <t>MA</t>
        </is>
      </c>
      <c r="C2297" s="6" t="inlineStr">
        <is>
          <t>N2O</t>
        </is>
      </c>
      <c r="D2297" s="6" t="inlineStr">
        <is>
          <t>Chemicals</t>
        </is>
      </c>
      <c r="E2297" s="54" t="n">
        <v>4.22367949677447e-05</v>
      </c>
      <c r="F2297" s="6" t="n"/>
      <c r="G2297" s="6" t="n"/>
      <c r="H2297" s="6" t="n"/>
      <c r="I2297" s="6" t="n"/>
    </row>
    <row r="2298" ht="15.75" customHeight="1" s="120">
      <c r="A2298" s="6" t="n">
        <v>2012</v>
      </c>
      <c r="B2298" s="6" t="inlineStr">
        <is>
          <t>MD</t>
        </is>
      </c>
      <c r="C2298" s="6" t="inlineStr">
        <is>
          <t>N2O</t>
        </is>
      </c>
      <c r="D2298" s="6" t="inlineStr">
        <is>
          <t>Chemicals</t>
        </is>
      </c>
      <c r="E2298" s="54" t="n">
        <v>3.30253891336972e-06</v>
      </c>
      <c r="F2298" s="6" t="n"/>
      <c r="G2298" s="6" t="n"/>
      <c r="H2298" s="6" t="n"/>
      <c r="I2298" s="6" t="n"/>
    </row>
    <row r="2299" ht="15.75" customHeight="1" s="120">
      <c r="A2299" s="6" t="n">
        <v>2012</v>
      </c>
      <c r="B2299" s="6" t="inlineStr">
        <is>
          <t>MI</t>
        </is>
      </c>
      <c r="C2299" s="6" t="inlineStr">
        <is>
          <t>N2O</t>
        </is>
      </c>
      <c r="D2299" s="6" t="inlineStr">
        <is>
          <t>Chemicals</t>
        </is>
      </c>
      <c r="E2299" s="54" t="n">
        <v>3.941624822011e-05</v>
      </c>
      <c r="F2299" s="6" t="n"/>
      <c r="G2299" s="6" t="n"/>
      <c r="H2299" s="6" t="n"/>
      <c r="I2299" s="6" t="n"/>
    </row>
    <row r="2300" ht="15.75" customHeight="1" s="120">
      <c r="A2300" s="6" t="n">
        <v>2012</v>
      </c>
      <c r="B2300" s="6" t="inlineStr">
        <is>
          <t>MN</t>
        </is>
      </c>
      <c r="C2300" s="6" t="inlineStr">
        <is>
          <t>N2O</t>
        </is>
      </c>
      <c r="D2300" s="6" t="inlineStr">
        <is>
          <t>Chemicals</t>
        </is>
      </c>
      <c r="E2300" s="54" t="n">
        <v>5.74463255309393e-05</v>
      </c>
      <c r="F2300" s="6" t="n"/>
      <c r="G2300" s="6" t="n"/>
      <c r="H2300" s="6" t="n"/>
      <c r="I2300" s="6" t="n"/>
    </row>
    <row r="2301" ht="15.75" customHeight="1" s="120">
      <c r="A2301" s="6" t="n">
        <v>2012</v>
      </c>
      <c r="B2301" s="6" t="inlineStr">
        <is>
          <t>MO</t>
        </is>
      </c>
      <c r="C2301" s="6" t="inlineStr">
        <is>
          <t>N2O</t>
        </is>
      </c>
      <c r="D2301" s="6" t="inlineStr">
        <is>
          <t>Chemicals</t>
        </is>
      </c>
      <c r="E2301" s="6" t="n">
        <v>0.0231938736010891</v>
      </c>
      <c r="F2301" s="6" t="n"/>
      <c r="G2301" s="6" t="n"/>
      <c r="H2301" s="6" t="n"/>
      <c r="I2301" s="6" t="n"/>
    </row>
    <row r="2302" ht="15.75" customHeight="1" s="120">
      <c r="A2302" s="6" t="n">
        <v>2012</v>
      </c>
      <c r="B2302" s="6" t="inlineStr">
        <is>
          <t>MS</t>
        </is>
      </c>
      <c r="C2302" s="6" t="inlineStr">
        <is>
          <t>N2O</t>
        </is>
      </c>
      <c r="D2302" s="6" t="inlineStr">
        <is>
          <t>Chemicals</t>
        </is>
      </c>
      <c r="E2302" s="6" t="n">
        <v>0.09508343355795119</v>
      </c>
      <c r="F2302" s="6" t="n"/>
      <c r="G2302" s="6" t="n"/>
      <c r="H2302" s="6" t="n"/>
      <c r="I2302" s="6" t="n"/>
    </row>
    <row r="2303" ht="15.75" customHeight="1" s="120">
      <c r="A2303" s="6" t="n">
        <v>2012</v>
      </c>
      <c r="B2303" s="6" t="inlineStr">
        <is>
          <t>NC</t>
        </is>
      </c>
      <c r="C2303" s="6" t="inlineStr">
        <is>
          <t>N2O</t>
        </is>
      </c>
      <c r="D2303" s="6" t="inlineStr">
        <is>
          <t>Chemicals</t>
        </is>
      </c>
      <c r="E2303" s="54" t="n">
        <v>7.98500354567718e-05</v>
      </c>
      <c r="F2303" s="6" t="n"/>
      <c r="G2303" s="6" t="n"/>
      <c r="H2303" s="6" t="n"/>
      <c r="I2303" s="6" t="n"/>
    </row>
    <row r="2304" ht="15.75" customHeight="1" s="120">
      <c r="A2304" s="6" t="n">
        <v>2012</v>
      </c>
      <c r="B2304" s="6" t="inlineStr">
        <is>
          <t>ND</t>
        </is>
      </c>
      <c r="C2304" s="6" t="inlineStr">
        <is>
          <t>N2O</t>
        </is>
      </c>
      <c r="D2304" s="6" t="inlineStr">
        <is>
          <t>Chemicals</t>
        </is>
      </c>
      <c r="E2304" s="54" t="n">
        <v>4.54322245109511e-05</v>
      </c>
      <c r="F2304" s="6" t="n"/>
      <c r="G2304" s="6" t="n"/>
      <c r="H2304" s="6" t="n"/>
      <c r="I2304" s="6" t="n"/>
    </row>
    <row r="2305" ht="15.75" customHeight="1" s="120">
      <c r="A2305" s="6" t="n">
        <v>2012</v>
      </c>
      <c r="B2305" s="6" t="inlineStr">
        <is>
          <t>NE</t>
        </is>
      </c>
      <c r="C2305" s="6" t="inlineStr">
        <is>
          <t>N2O</t>
        </is>
      </c>
      <c r="D2305" s="6" t="inlineStr">
        <is>
          <t>Chemicals</t>
        </is>
      </c>
      <c r="E2305" s="54" t="n">
        <v>8.8133160082737e-05</v>
      </c>
      <c r="F2305" s="6" t="n"/>
      <c r="G2305" s="6" t="n"/>
      <c r="H2305" s="6" t="n"/>
      <c r="I2305" s="6" t="n"/>
    </row>
    <row r="2306" ht="15.75" customHeight="1" s="120">
      <c r="A2306" s="6" t="n">
        <v>2012</v>
      </c>
      <c r="B2306" s="6" t="inlineStr">
        <is>
          <t>NJ</t>
        </is>
      </c>
      <c r="C2306" s="6" t="inlineStr">
        <is>
          <t>N2O</t>
        </is>
      </c>
      <c r="D2306" s="6" t="inlineStr">
        <is>
          <t>Chemicals</t>
        </is>
      </c>
      <c r="E2306" s="54" t="n">
        <v>1.39242181212345e-06</v>
      </c>
      <c r="F2306" s="6" t="n"/>
      <c r="G2306" s="6" t="n"/>
      <c r="H2306" s="6" t="n"/>
      <c r="I2306" s="6" t="n"/>
    </row>
    <row r="2307" ht="15.75" customHeight="1" s="120">
      <c r="A2307" s="6" t="n">
        <v>2012</v>
      </c>
      <c r="B2307" s="6" t="inlineStr">
        <is>
          <t>NM</t>
        </is>
      </c>
      <c r="C2307" s="6" t="inlineStr">
        <is>
          <t>N2O</t>
        </is>
      </c>
      <c r="D2307" s="6" t="inlineStr">
        <is>
          <t>Chemicals</t>
        </is>
      </c>
      <c r="E2307" s="54" t="n">
        <v>1.4816796205929e-06</v>
      </c>
      <c r="F2307" s="6" t="n"/>
      <c r="G2307" s="6" t="n"/>
      <c r="H2307" s="6" t="n"/>
      <c r="I2307" s="6" t="n"/>
    </row>
    <row r="2308" ht="15.75" customHeight="1" s="120">
      <c r="A2308" s="6" t="n">
        <v>2012</v>
      </c>
      <c r="B2308" s="6" t="inlineStr">
        <is>
          <t>NV</t>
        </is>
      </c>
      <c r="C2308" s="6" t="inlineStr">
        <is>
          <t>N2O</t>
        </is>
      </c>
      <c r="D2308" s="6" t="inlineStr">
        <is>
          <t>Chemicals</t>
        </is>
      </c>
      <c r="E2308" s="54" t="n">
        <v>8.9257808469452e-07</v>
      </c>
      <c r="F2308" s="6" t="n"/>
      <c r="G2308" s="6" t="n"/>
      <c r="H2308" s="6" t="n"/>
      <c r="I2308" s="6" t="n"/>
    </row>
    <row r="2309" ht="15.75" customHeight="1" s="120">
      <c r="A2309" s="6" t="n">
        <v>2012</v>
      </c>
      <c r="B2309" s="6" t="inlineStr">
        <is>
          <t>NY</t>
        </is>
      </c>
      <c r="C2309" s="6" t="inlineStr">
        <is>
          <t>N2O</t>
        </is>
      </c>
      <c r="D2309" s="6" t="inlineStr">
        <is>
          <t>Chemicals</t>
        </is>
      </c>
      <c r="E2309" s="6" t="n">
        <v>0.00028789213543737</v>
      </c>
      <c r="F2309" s="6" t="n"/>
      <c r="G2309" s="6" t="n"/>
      <c r="H2309" s="6" t="n"/>
      <c r="I2309" s="6" t="n"/>
    </row>
    <row r="2310" ht="15.75" customHeight="1" s="120">
      <c r="A2310" s="6" t="n">
        <v>2012</v>
      </c>
      <c r="B2310" s="6" t="inlineStr">
        <is>
          <t>OH</t>
        </is>
      </c>
      <c r="C2310" s="6" t="inlineStr">
        <is>
          <t>N2O</t>
        </is>
      </c>
      <c r="D2310" s="6" t="inlineStr">
        <is>
          <t>Chemicals</t>
        </is>
      </c>
      <c r="E2310" s="6" t="n">
        <v>0.022462227345065</v>
      </c>
      <c r="F2310" s="6" t="n"/>
      <c r="G2310" s="6" t="n"/>
      <c r="H2310" s="6" t="n"/>
      <c r="I2310" s="6" t="n"/>
    </row>
    <row r="2311" ht="15.75" customHeight="1" s="120">
      <c r="A2311" s="6" t="n">
        <v>2012</v>
      </c>
      <c r="B2311" s="6" t="inlineStr">
        <is>
          <t>OK</t>
        </is>
      </c>
      <c r="C2311" s="6" t="inlineStr">
        <is>
          <t>N2O</t>
        </is>
      </c>
      <c r="D2311" s="6" t="inlineStr">
        <is>
          <t>Chemicals</t>
        </is>
      </c>
      <c r="E2311" s="6" t="n">
        <v>0.0898783644570551</v>
      </c>
      <c r="F2311" s="6" t="n"/>
      <c r="G2311" s="6" t="n"/>
      <c r="H2311" s="6" t="n"/>
      <c r="I2311" s="6" t="n"/>
    </row>
    <row r="2312" ht="15.75" customHeight="1" s="120">
      <c r="A2312" s="6" t="n">
        <v>2012</v>
      </c>
      <c r="B2312" s="6" t="inlineStr">
        <is>
          <t>OR</t>
        </is>
      </c>
      <c r="C2312" s="6" t="inlineStr">
        <is>
          <t>N2O</t>
        </is>
      </c>
      <c r="D2312" s="6" t="inlineStr">
        <is>
          <t>Chemicals</t>
        </is>
      </c>
      <c r="E2312" s="54" t="n">
        <v>7.943944953781231e-06</v>
      </c>
      <c r="F2312" s="6" t="n"/>
      <c r="G2312" s="6" t="n"/>
      <c r="H2312" s="6" t="n"/>
      <c r="I2312" s="6" t="n"/>
    </row>
    <row r="2313" ht="15.75" customHeight="1" s="120">
      <c r="A2313" s="6" t="n">
        <v>2012</v>
      </c>
      <c r="B2313" s="6" t="inlineStr">
        <is>
          <t>PA</t>
        </is>
      </c>
      <c r="C2313" s="6" t="inlineStr">
        <is>
          <t>N2O</t>
        </is>
      </c>
      <c r="D2313" s="6" t="inlineStr">
        <is>
          <t>Chemicals</t>
        </is>
      </c>
      <c r="E2313" s="6" t="n">
        <v>0.00131589216714174</v>
      </c>
      <c r="F2313" s="6" t="n"/>
      <c r="G2313" s="6" t="n"/>
      <c r="H2313" s="6" t="n"/>
      <c r="I2313" s="6" t="n"/>
    </row>
    <row r="2314" ht="15.75" customHeight="1" s="120">
      <c r="A2314" s="6" t="n">
        <v>2012</v>
      </c>
      <c r="B2314" s="6" t="inlineStr">
        <is>
          <t>RI</t>
        </is>
      </c>
      <c r="C2314" s="6" t="inlineStr">
        <is>
          <t>N2O</t>
        </is>
      </c>
      <c r="D2314" s="6" t="inlineStr">
        <is>
          <t>Chemicals</t>
        </is>
      </c>
      <c r="E2314" s="54" t="n">
        <v>1.94582022463405e-06</v>
      </c>
      <c r="F2314" s="6" t="n"/>
      <c r="G2314" s="6" t="n"/>
      <c r="H2314" s="6" t="n"/>
      <c r="I2314" s="6" t="n"/>
    </row>
    <row r="2315" ht="15.75" customHeight="1" s="120">
      <c r="A2315" s="6" t="n">
        <v>2012</v>
      </c>
      <c r="B2315" s="6" t="inlineStr">
        <is>
          <t>SC</t>
        </is>
      </c>
      <c r="C2315" s="6" t="inlineStr">
        <is>
          <t>N2O</t>
        </is>
      </c>
      <c r="D2315" s="6" t="inlineStr">
        <is>
          <t>Chemicals</t>
        </is>
      </c>
      <c r="E2315" s="6" t="n">
        <v>0.000403195372418209</v>
      </c>
      <c r="F2315" s="6" t="n"/>
      <c r="G2315" s="6" t="n"/>
      <c r="H2315" s="6" t="n"/>
      <c r="I2315" s="6" t="n"/>
    </row>
    <row r="2316" ht="15.75" customHeight="1" s="120">
      <c r="A2316" s="6" t="n">
        <v>2012</v>
      </c>
      <c r="B2316" s="6" t="inlineStr">
        <is>
          <t>SD</t>
        </is>
      </c>
      <c r="C2316" s="6" t="inlineStr">
        <is>
          <t>N2O</t>
        </is>
      </c>
      <c r="D2316" s="6" t="inlineStr">
        <is>
          <t>Chemicals</t>
        </is>
      </c>
      <c r="E2316" s="6" t="n">
        <v>0.000102218042259216</v>
      </c>
      <c r="F2316" s="6" t="n"/>
      <c r="G2316" s="6" t="n"/>
      <c r="H2316" s="6" t="n"/>
      <c r="I2316" s="6" t="n"/>
    </row>
    <row r="2317" ht="15.75" customHeight="1" s="120">
      <c r="A2317" s="6" t="n">
        <v>2012</v>
      </c>
      <c r="B2317" s="6" t="inlineStr">
        <is>
          <t>TN</t>
        </is>
      </c>
      <c r="C2317" s="6" t="inlineStr">
        <is>
          <t>N2O</t>
        </is>
      </c>
      <c r="D2317" s="6" t="inlineStr">
        <is>
          <t>Chemicals</t>
        </is>
      </c>
      <c r="E2317" s="6" t="n">
        <v>0.00127879662194184</v>
      </c>
      <c r="F2317" s="6" t="n"/>
      <c r="G2317" s="6" t="n"/>
      <c r="H2317" s="6" t="n"/>
      <c r="I2317" s="6" t="n"/>
    </row>
    <row r="2318" ht="15.75" customHeight="1" s="120">
      <c r="A2318" s="6" t="n">
        <v>2012</v>
      </c>
      <c r="B2318" s="6" t="inlineStr">
        <is>
          <t>TX</t>
        </is>
      </c>
      <c r="C2318" s="6" t="inlineStr">
        <is>
          <t>N2O</t>
        </is>
      </c>
      <c r="D2318" s="6" t="inlineStr">
        <is>
          <t>Chemicals</t>
        </is>
      </c>
      <c r="E2318" s="6" t="n">
        <v>0.0986177392967927</v>
      </c>
      <c r="F2318" s="6" t="n"/>
      <c r="G2318" s="6" t="n"/>
      <c r="H2318" s="6" t="n"/>
      <c r="I2318" s="6" t="n"/>
    </row>
    <row r="2319" ht="15.75" customHeight="1" s="120">
      <c r="A2319" s="6" t="n">
        <v>2012</v>
      </c>
      <c r="B2319" s="6" t="inlineStr">
        <is>
          <t>UT</t>
        </is>
      </c>
      <c r="C2319" s="6" t="inlineStr">
        <is>
          <t>N2O</t>
        </is>
      </c>
      <c r="D2319" s="6" t="inlineStr">
        <is>
          <t>Chemicals</t>
        </is>
      </c>
      <c r="E2319" s="6" t="n">
        <v>0.00469572834264601</v>
      </c>
      <c r="F2319" s="6" t="n"/>
      <c r="G2319" s="6" t="n"/>
      <c r="H2319" s="6" t="n"/>
      <c r="I2319" s="6" t="n"/>
    </row>
    <row r="2320" ht="15.75" customHeight="1" s="120">
      <c r="A2320" s="6" t="n">
        <v>2012</v>
      </c>
      <c r="B2320" s="6" t="inlineStr">
        <is>
          <t>VA</t>
        </is>
      </c>
      <c r="C2320" s="6" t="inlineStr">
        <is>
          <t>N2O</t>
        </is>
      </c>
      <c r="D2320" s="6" t="inlineStr">
        <is>
          <t>Chemicals</t>
        </is>
      </c>
      <c r="E2320" s="6" t="n">
        <v>0.0008656043749750519</v>
      </c>
      <c r="F2320" s="6" t="n"/>
      <c r="G2320" s="6" t="n"/>
      <c r="H2320" s="6" t="n"/>
      <c r="I2320" s="6" t="n"/>
    </row>
    <row r="2321" ht="15.75" customHeight="1" s="120">
      <c r="A2321" s="6" t="n">
        <v>2012</v>
      </c>
      <c r="B2321" s="6" t="inlineStr">
        <is>
          <t>WA</t>
        </is>
      </c>
      <c r="C2321" s="6" t="inlineStr">
        <is>
          <t>N2O</t>
        </is>
      </c>
      <c r="D2321" s="6" t="inlineStr">
        <is>
          <t>Chemicals</t>
        </is>
      </c>
      <c r="E2321" s="6" t="n">
        <v>0.00833944630310937</v>
      </c>
      <c r="F2321" s="6" t="n"/>
      <c r="G2321" s="6" t="n"/>
      <c r="H2321" s="6" t="n"/>
      <c r="I2321" s="6" t="n"/>
    </row>
    <row r="2322" ht="15.75" customHeight="1" s="120">
      <c r="A2322" s="6" t="n">
        <v>2012</v>
      </c>
      <c r="B2322" s="6" t="inlineStr">
        <is>
          <t>WI</t>
        </is>
      </c>
      <c r="C2322" s="6" t="inlineStr">
        <is>
          <t>N2O</t>
        </is>
      </c>
      <c r="D2322" s="6" t="inlineStr">
        <is>
          <t>Chemicals</t>
        </is>
      </c>
      <c r="E2322" s="54" t="n">
        <v>4.62176932254822e-05</v>
      </c>
      <c r="F2322" s="6" t="n"/>
      <c r="G2322" s="6" t="n"/>
      <c r="H2322" s="6" t="n"/>
      <c r="I2322" s="6" t="n"/>
    </row>
    <row r="2323" ht="15.75" customHeight="1" s="120">
      <c r="A2323" s="6" t="n">
        <v>2012</v>
      </c>
      <c r="B2323" s="6" t="inlineStr">
        <is>
          <t>WV</t>
        </is>
      </c>
      <c r="C2323" s="6" t="inlineStr">
        <is>
          <t>N2O</t>
        </is>
      </c>
      <c r="D2323" s="6" t="inlineStr">
        <is>
          <t>Chemicals</t>
        </is>
      </c>
      <c r="E2323" s="6" t="n">
        <v>0.000410960801755051</v>
      </c>
      <c r="F2323" s="6" t="n"/>
      <c r="G2323" s="6" t="n"/>
      <c r="H2323" s="6" t="n"/>
      <c r="I2323" s="6" t="n"/>
    </row>
    <row r="2324" ht="15.75" customHeight="1" s="120">
      <c r="A2324" s="6" t="n">
        <v>2012</v>
      </c>
      <c r="B2324" s="6" t="inlineStr">
        <is>
          <t>WY</t>
        </is>
      </c>
      <c r="C2324" s="6" t="inlineStr">
        <is>
          <t>N2O</t>
        </is>
      </c>
      <c r="D2324" s="6" t="inlineStr">
        <is>
          <t>Chemicals</t>
        </is>
      </c>
      <c r="E2324" s="6" t="n">
        <v>0.00584313747052082</v>
      </c>
      <c r="F2324" s="6" t="n"/>
      <c r="G2324" s="6" t="n"/>
      <c r="H2324" s="6" t="n"/>
      <c r="I2324" s="6" t="n"/>
    </row>
    <row r="2325" ht="15.75" customHeight="1" s="120">
      <c r="A2325" s="6" t="n">
        <v>2012</v>
      </c>
      <c r="B2325" s="6" t="inlineStr">
        <is>
          <t>AL</t>
        </is>
      </c>
      <c r="C2325" s="6" t="inlineStr">
        <is>
          <t>N2O</t>
        </is>
      </c>
      <c r="D2325" s="6" t="inlineStr">
        <is>
          <t>Iron and steel</t>
        </is>
      </c>
      <c r="E2325" s="6" t="n">
        <v>0.0711101089507722</v>
      </c>
      <c r="F2325" s="6" t="n"/>
      <c r="G2325" s="6" t="n"/>
      <c r="H2325" s="6" t="n"/>
      <c r="I2325" s="6" t="n"/>
    </row>
    <row r="2326" ht="15.75" customHeight="1" s="120">
      <c r="A2326" s="6" t="n">
        <v>2012</v>
      </c>
      <c r="B2326" s="6" t="inlineStr">
        <is>
          <t>AR</t>
        </is>
      </c>
      <c r="C2326" s="6" t="inlineStr">
        <is>
          <t>N2O</t>
        </is>
      </c>
      <c r="D2326" s="6" t="inlineStr">
        <is>
          <t>Iron and steel</t>
        </is>
      </c>
      <c r="E2326" s="6" t="n">
        <v>0.00936792153084547</v>
      </c>
      <c r="F2326" s="6" t="n"/>
      <c r="G2326" s="6" t="n"/>
      <c r="H2326" s="6" t="n"/>
      <c r="I2326" s="6" t="n"/>
    </row>
    <row r="2327" ht="15.75" customHeight="1" s="120">
      <c r="A2327" s="6" t="n">
        <v>2012</v>
      </c>
      <c r="B2327" s="6" t="inlineStr">
        <is>
          <t>AZ</t>
        </is>
      </c>
      <c r="C2327" s="6" t="inlineStr">
        <is>
          <t>N2O</t>
        </is>
      </c>
      <c r="D2327" s="6" t="inlineStr">
        <is>
          <t>Iron and steel</t>
        </is>
      </c>
      <c r="E2327" s="54" t="n">
        <v>2.04987342031629e-05</v>
      </c>
      <c r="F2327" s="6" t="n"/>
      <c r="G2327" s="6" t="n"/>
      <c r="H2327" s="6" t="n"/>
      <c r="I2327" s="6" t="n"/>
    </row>
    <row r="2328" ht="15.75" customHeight="1" s="120">
      <c r="A2328" s="6" t="n">
        <v>2012</v>
      </c>
      <c r="B2328" s="6" t="inlineStr">
        <is>
          <t>CA</t>
        </is>
      </c>
      <c r="C2328" s="6" t="inlineStr">
        <is>
          <t>N2O</t>
        </is>
      </c>
      <c r="D2328" s="6" t="inlineStr">
        <is>
          <t>Iron and steel</t>
        </is>
      </c>
      <c r="E2328" s="6" t="n">
        <v>0.0127399633072657</v>
      </c>
      <c r="F2328" s="6" t="n"/>
      <c r="G2328" s="6" t="n"/>
      <c r="H2328" s="6" t="n"/>
      <c r="I2328" s="6" t="n"/>
    </row>
    <row r="2329" ht="15.75" customHeight="1" s="120">
      <c r="A2329" s="6" t="n">
        <v>2012</v>
      </c>
      <c r="B2329" s="6" t="inlineStr">
        <is>
          <t>CO</t>
        </is>
      </c>
      <c r="C2329" s="6" t="inlineStr">
        <is>
          <t>N2O</t>
        </is>
      </c>
      <c r="D2329" s="6" t="inlineStr">
        <is>
          <t>Iron and steel</t>
        </is>
      </c>
      <c r="E2329" s="6" t="n">
        <v>0.00379226582758514</v>
      </c>
      <c r="F2329" s="6" t="n"/>
      <c r="G2329" s="6" t="n"/>
      <c r="H2329" s="6" t="n"/>
      <c r="I2329" s="6" t="n"/>
    </row>
    <row r="2330" ht="15.75" customHeight="1" s="120">
      <c r="A2330" s="6" t="n">
        <v>2012</v>
      </c>
      <c r="B2330" s="6" t="inlineStr">
        <is>
          <t>DE</t>
        </is>
      </c>
      <c r="C2330" s="6" t="inlineStr">
        <is>
          <t>N2O</t>
        </is>
      </c>
      <c r="D2330" s="6" t="inlineStr">
        <is>
          <t>Iron and steel</t>
        </is>
      </c>
      <c r="E2330" s="6" t="n">
        <v>0.000912193672040751</v>
      </c>
      <c r="F2330" s="6" t="n"/>
      <c r="G2330" s="6" t="n"/>
      <c r="H2330" s="6" t="n"/>
      <c r="I2330" s="6" t="n"/>
    </row>
    <row r="2331" ht="15.75" customHeight="1" s="120">
      <c r="A2331" s="6" t="n">
        <v>2012</v>
      </c>
      <c r="B2331" s="6" t="inlineStr">
        <is>
          <t>FL</t>
        </is>
      </c>
      <c r="C2331" s="6" t="inlineStr">
        <is>
          <t>N2O</t>
        </is>
      </c>
      <c r="D2331" s="6" t="inlineStr">
        <is>
          <t>Iron and steel</t>
        </is>
      </c>
      <c r="E2331" s="6" t="n">
        <v>0.000922443039142332</v>
      </c>
      <c r="F2331" s="6" t="n"/>
      <c r="G2331" s="6" t="n"/>
      <c r="H2331" s="6" t="n"/>
      <c r="I2331" s="6" t="n"/>
    </row>
    <row r="2332" ht="15.75" customHeight="1" s="120">
      <c r="A2332" s="6" t="n">
        <v>2012</v>
      </c>
      <c r="B2332" s="6" t="inlineStr">
        <is>
          <t>GA</t>
        </is>
      </c>
      <c r="C2332" s="6" t="inlineStr">
        <is>
          <t>N2O</t>
        </is>
      </c>
      <c r="D2332" s="6" t="inlineStr">
        <is>
          <t>Iron and steel</t>
        </is>
      </c>
      <c r="E2332" s="6" t="n">
        <v>0.00112743038117396</v>
      </c>
      <c r="F2332" s="6" t="n"/>
      <c r="G2332" s="6" t="n"/>
      <c r="H2332" s="6" t="n"/>
      <c r="I2332" s="6" t="n"/>
    </row>
    <row r="2333" ht="15.75" customHeight="1" s="120">
      <c r="A2333" s="6" t="n">
        <v>2012</v>
      </c>
      <c r="B2333" s="6" t="inlineStr">
        <is>
          <t>IA</t>
        </is>
      </c>
      <c r="C2333" s="6" t="inlineStr">
        <is>
          <t>N2O</t>
        </is>
      </c>
      <c r="D2333" s="6" t="inlineStr">
        <is>
          <t>Iron and steel</t>
        </is>
      </c>
      <c r="E2333" s="6" t="n">
        <v>0.0100033822911435</v>
      </c>
      <c r="F2333" s="6" t="n"/>
      <c r="G2333" s="6" t="n"/>
      <c r="H2333" s="6" t="n"/>
      <c r="I2333" s="6" t="n"/>
    </row>
    <row r="2334" ht="15.75" customHeight="1" s="120">
      <c r="A2334" s="6" t="n">
        <v>2012</v>
      </c>
      <c r="B2334" s="6" t="inlineStr">
        <is>
          <t>IL</t>
        </is>
      </c>
      <c r="C2334" s="6" t="inlineStr">
        <is>
          <t>N2O</t>
        </is>
      </c>
      <c r="D2334" s="6" t="inlineStr">
        <is>
          <t>Iron and steel</t>
        </is>
      </c>
      <c r="E2334" s="6" t="n">
        <v>0.0340483975114536</v>
      </c>
      <c r="F2334" s="6" t="n"/>
      <c r="G2334" s="6" t="n"/>
      <c r="H2334" s="6" t="n"/>
      <c r="I2334" s="6" t="n"/>
    </row>
    <row r="2335" ht="15.75" customHeight="1" s="120">
      <c r="A2335" s="6" t="n">
        <v>2012</v>
      </c>
      <c r="B2335" s="6" t="inlineStr">
        <is>
          <t>IN</t>
        </is>
      </c>
      <c r="C2335" s="6" t="inlineStr">
        <is>
          <t>N2O</t>
        </is>
      </c>
      <c r="D2335" s="6" t="inlineStr">
        <is>
          <t>Iron and steel</t>
        </is>
      </c>
      <c r="E2335" s="6" t="n">
        <v>0.24776820031363</v>
      </c>
      <c r="F2335" s="6" t="n"/>
      <c r="G2335" s="6" t="n"/>
      <c r="H2335" s="6" t="n"/>
      <c r="I2335" s="6" t="n"/>
    </row>
    <row r="2336" ht="15.75" customHeight="1" s="120">
      <c r="A2336" s="6" t="n">
        <v>2012</v>
      </c>
      <c r="B2336" s="6" t="inlineStr">
        <is>
          <t>KS</t>
        </is>
      </c>
      <c r="C2336" s="6" t="inlineStr">
        <is>
          <t>N2O</t>
        </is>
      </c>
      <c r="D2336" s="6" t="inlineStr">
        <is>
          <t>Iron and steel</t>
        </is>
      </c>
      <c r="E2336" s="6" t="n">
        <v>0.000450972152469585</v>
      </c>
      <c r="F2336" s="6" t="n"/>
      <c r="G2336" s="6" t="n"/>
      <c r="H2336" s="6" t="n"/>
      <c r="I2336" s="6" t="n"/>
    </row>
    <row r="2337" ht="15.75" customHeight="1" s="120">
      <c r="A2337" s="6" t="n">
        <v>2012</v>
      </c>
      <c r="B2337" s="6" t="inlineStr">
        <is>
          <t>KY</t>
        </is>
      </c>
      <c r="C2337" s="6" t="inlineStr">
        <is>
          <t>N2O</t>
        </is>
      </c>
      <c r="D2337" s="6" t="inlineStr">
        <is>
          <t>Iron and steel</t>
        </is>
      </c>
      <c r="E2337" s="6" t="n">
        <v>0.0189408304037225</v>
      </c>
      <c r="F2337" s="6" t="n"/>
      <c r="G2337" s="6" t="n"/>
      <c r="H2337" s="6" t="n"/>
      <c r="I2337" s="6" t="n"/>
    </row>
    <row r="2338" ht="15.75" customHeight="1" s="120">
      <c r="A2338" s="6" t="n">
        <v>2012</v>
      </c>
      <c r="B2338" s="6" t="inlineStr">
        <is>
          <t>LA</t>
        </is>
      </c>
      <c r="C2338" s="6" t="inlineStr">
        <is>
          <t>N2O</t>
        </is>
      </c>
      <c r="D2338" s="6" t="inlineStr">
        <is>
          <t>Iron and steel</t>
        </is>
      </c>
      <c r="E2338" s="6" t="n">
        <v>0.000737954431313866</v>
      </c>
      <c r="F2338" s="6" t="n"/>
      <c r="G2338" s="6" t="n"/>
      <c r="H2338" s="6" t="n"/>
      <c r="I2338" s="6" t="n"/>
    </row>
    <row r="2339" ht="15.75" customHeight="1" s="120">
      <c r="A2339" s="6" t="n">
        <v>2012</v>
      </c>
      <c r="B2339" s="6" t="inlineStr">
        <is>
          <t>MA</t>
        </is>
      </c>
      <c r="C2339" s="6" t="inlineStr">
        <is>
          <t>N2O</t>
        </is>
      </c>
      <c r="D2339" s="6" t="inlineStr">
        <is>
          <t>Iron and steel</t>
        </is>
      </c>
      <c r="E2339" s="6" t="n">
        <v>0.000963440507548658</v>
      </c>
      <c r="F2339" s="6" t="n"/>
      <c r="G2339" s="6" t="n"/>
      <c r="H2339" s="6" t="n"/>
      <c r="I2339" s="6" t="n"/>
    </row>
    <row r="2340" ht="15.75" customHeight="1" s="120">
      <c r="A2340" s="6" t="n">
        <v>2012</v>
      </c>
      <c r="B2340" s="6" t="inlineStr">
        <is>
          <t>MI</t>
        </is>
      </c>
      <c r="C2340" s="6" t="inlineStr">
        <is>
          <t>N2O</t>
        </is>
      </c>
      <c r="D2340" s="6" t="inlineStr">
        <is>
          <t>Iron and steel</t>
        </is>
      </c>
      <c r="E2340" s="6" t="n">
        <v>0.06562669755142619</v>
      </c>
      <c r="F2340" s="6" t="n"/>
      <c r="G2340" s="6" t="n"/>
      <c r="H2340" s="6" t="n"/>
      <c r="I2340" s="6" t="n"/>
    </row>
    <row r="2341" ht="15.75" customHeight="1" s="120">
      <c r="A2341" s="6" t="n">
        <v>2012</v>
      </c>
      <c r="B2341" s="6" t="inlineStr">
        <is>
          <t>MN</t>
        </is>
      </c>
      <c r="C2341" s="6" t="inlineStr">
        <is>
          <t>N2O</t>
        </is>
      </c>
      <c r="D2341" s="6" t="inlineStr">
        <is>
          <t>Iron and steel</t>
        </is>
      </c>
      <c r="E2341" s="6" t="n">
        <v>0.00103518607725972</v>
      </c>
      <c r="F2341" s="6" t="n"/>
      <c r="G2341" s="6" t="n"/>
      <c r="H2341" s="6" t="n"/>
      <c r="I2341" s="6" t="n"/>
    </row>
    <row r="2342" ht="15.75" customHeight="1" s="120">
      <c r="A2342" s="6" t="n">
        <v>2012</v>
      </c>
      <c r="B2342" s="6" t="inlineStr">
        <is>
          <t>MO</t>
        </is>
      </c>
      <c r="C2342" s="6" t="inlineStr">
        <is>
          <t>N2O</t>
        </is>
      </c>
      <c r="D2342" s="6" t="inlineStr">
        <is>
          <t>Iron and steel</t>
        </is>
      </c>
      <c r="E2342" s="6" t="n">
        <v>0.000174239240726885</v>
      </c>
      <c r="F2342" s="6" t="n"/>
      <c r="G2342" s="6" t="n"/>
      <c r="H2342" s="6" t="n"/>
      <c r="I2342" s="6" t="n"/>
    </row>
    <row r="2343" ht="15.75" customHeight="1" s="120">
      <c r="A2343" s="6" t="n">
        <v>2012</v>
      </c>
      <c r="B2343" s="6" t="inlineStr">
        <is>
          <t>MS</t>
        </is>
      </c>
      <c r="C2343" s="6" t="inlineStr">
        <is>
          <t>N2O</t>
        </is>
      </c>
      <c r="D2343" s="6" t="inlineStr">
        <is>
          <t>Iron and steel</t>
        </is>
      </c>
      <c r="E2343" s="6" t="n">
        <v>0.00388451013149938</v>
      </c>
      <c r="F2343" s="6" t="n"/>
      <c r="G2343" s="6" t="n"/>
      <c r="H2343" s="6" t="n"/>
      <c r="I2343" s="6" t="n"/>
    </row>
    <row r="2344" ht="15.75" customHeight="1" s="120">
      <c r="A2344" s="6" t="n">
        <v>2012</v>
      </c>
      <c r="B2344" s="6" t="inlineStr">
        <is>
          <t>NC</t>
        </is>
      </c>
      <c r="C2344" s="6" t="inlineStr">
        <is>
          <t>N2O</t>
        </is>
      </c>
      <c r="D2344" s="6" t="inlineStr">
        <is>
          <t>Iron and steel</t>
        </is>
      </c>
      <c r="E2344" s="6" t="n">
        <v>0.00728730000922443</v>
      </c>
      <c r="F2344" s="6" t="n"/>
      <c r="G2344" s="6" t="n"/>
      <c r="H2344" s="6" t="n"/>
      <c r="I2344" s="6" t="n"/>
    </row>
    <row r="2345" ht="15.75" customHeight="1" s="120">
      <c r="A2345" s="6" t="n">
        <v>2012</v>
      </c>
      <c r="B2345" s="6" t="inlineStr">
        <is>
          <t>NE</t>
        </is>
      </c>
      <c r="C2345" s="6" t="inlineStr">
        <is>
          <t>N2O</t>
        </is>
      </c>
      <c r="D2345" s="6" t="inlineStr">
        <is>
          <t>Iron and steel</t>
        </is>
      </c>
      <c r="E2345" s="6" t="n">
        <v>0.00188588354669099</v>
      </c>
      <c r="F2345" s="6" t="n"/>
      <c r="G2345" s="6" t="n"/>
      <c r="H2345" s="6" t="n"/>
      <c r="I2345" s="6" t="n"/>
    </row>
    <row r="2346" ht="15.75" customHeight="1" s="120">
      <c r="A2346" s="6" t="n">
        <v>2012</v>
      </c>
      <c r="B2346" s="6" t="inlineStr">
        <is>
          <t>NJ</t>
        </is>
      </c>
      <c r="C2346" s="6" t="inlineStr">
        <is>
          <t>N2O</t>
        </is>
      </c>
      <c r="D2346" s="6" t="inlineStr">
        <is>
          <t>Iron and steel</t>
        </is>
      </c>
      <c r="E2346" s="6" t="n">
        <v>0.00484795063904803</v>
      </c>
      <c r="F2346" s="6" t="n"/>
      <c r="G2346" s="6" t="n"/>
      <c r="H2346" s="6" t="n"/>
      <c r="I2346" s="6" t="n"/>
    </row>
    <row r="2347" ht="15.75" customHeight="1" s="120">
      <c r="A2347" s="6" t="n">
        <v>2012</v>
      </c>
      <c r="B2347" s="6" t="inlineStr">
        <is>
          <t>NY</t>
        </is>
      </c>
      <c r="C2347" s="6" t="inlineStr">
        <is>
          <t>N2O</t>
        </is>
      </c>
      <c r="D2347" s="6" t="inlineStr">
        <is>
          <t>Iron and steel</t>
        </is>
      </c>
      <c r="E2347" s="6" t="n">
        <v>0.00297231645945862</v>
      </c>
      <c r="F2347" s="6" t="n"/>
      <c r="G2347" s="6" t="n"/>
      <c r="H2347" s="6" t="n"/>
      <c r="I2347" s="6" t="n"/>
    </row>
    <row r="2348" ht="15.75" customHeight="1" s="120">
      <c r="A2348" s="6" t="n">
        <v>2012</v>
      </c>
      <c r="B2348" s="6" t="inlineStr">
        <is>
          <t>OH</t>
        </is>
      </c>
      <c r="C2348" s="6" t="inlineStr">
        <is>
          <t>N2O</t>
        </is>
      </c>
      <c r="D2348" s="6" t="inlineStr">
        <is>
          <t>Iron and steel</t>
        </is>
      </c>
      <c r="E2348" s="6" t="n">
        <v>0.089507722898111</v>
      </c>
      <c r="F2348" s="6" t="n"/>
      <c r="G2348" s="6" t="n"/>
      <c r="H2348" s="6" t="n"/>
      <c r="I2348" s="6" t="n"/>
    </row>
    <row r="2349" ht="15.75" customHeight="1" s="120">
      <c r="A2349" s="6" t="n">
        <v>2012</v>
      </c>
      <c r="B2349" s="6" t="inlineStr">
        <is>
          <t>OK</t>
        </is>
      </c>
      <c r="C2349" s="6" t="inlineStr">
        <is>
          <t>N2O</t>
        </is>
      </c>
      <c r="D2349" s="6" t="inlineStr">
        <is>
          <t>Iron and steel</t>
        </is>
      </c>
      <c r="E2349" s="6" t="n">
        <v>0.000461221519571166</v>
      </c>
      <c r="F2349" s="6" t="n"/>
      <c r="G2349" s="6" t="n"/>
      <c r="H2349" s="6" t="n"/>
      <c r="I2349" s="6" t="n"/>
    </row>
    <row r="2350" ht="15.75" customHeight="1" s="120">
      <c r="A2350" s="6" t="n">
        <v>2012</v>
      </c>
      <c r="B2350" s="6" t="inlineStr">
        <is>
          <t>OR</t>
        </is>
      </c>
      <c r="C2350" s="6" t="inlineStr">
        <is>
          <t>N2O</t>
        </is>
      </c>
      <c r="D2350" s="6" t="inlineStr">
        <is>
          <t>Iron and steel</t>
        </is>
      </c>
      <c r="E2350" s="6" t="n">
        <v>0.00345403671323295</v>
      </c>
      <c r="F2350" s="6" t="n"/>
      <c r="G2350" s="6" t="n"/>
      <c r="H2350" s="6" t="n"/>
      <c r="I2350" s="6" t="n"/>
    </row>
    <row r="2351" ht="15.75" customHeight="1" s="120">
      <c r="A2351" s="6" t="n">
        <v>2012</v>
      </c>
      <c r="B2351" s="6" t="inlineStr">
        <is>
          <t>PA</t>
        </is>
      </c>
      <c r="C2351" s="6" t="inlineStr">
        <is>
          <t>N2O</t>
        </is>
      </c>
      <c r="D2351" s="6" t="inlineStr">
        <is>
          <t>Iron and steel</t>
        </is>
      </c>
      <c r="E2351" s="6" t="n">
        <v>0.0594770772904772</v>
      </c>
      <c r="F2351" s="6" t="n"/>
      <c r="G2351" s="6" t="n"/>
      <c r="H2351" s="6" t="n"/>
      <c r="I2351" s="6" t="n"/>
    </row>
    <row r="2352" ht="15.75" customHeight="1" s="120">
      <c r="A2352" s="6" t="n">
        <v>2012</v>
      </c>
      <c r="B2352" s="6" t="inlineStr">
        <is>
          <t>SC</t>
        </is>
      </c>
      <c r="C2352" s="6" t="inlineStr">
        <is>
          <t>N2O</t>
        </is>
      </c>
      <c r="D2352" s="6" t="inlineStr">
        <is>
          <t>Iron and steel</t>
        </is>
      </c>
      <c r="E2352" s="6" t="n">
        <v>0.00697981899617698</v>
      </c>
      <c r="F2352" s="6" t="n"/>
      <c r="G2352" s="6" t="n"/>
      <c r="H2352" s="6" t="n"/>
      <c r="I2352" s="6" t="n"/>
    </row>
    <row r="2353" ht="15.75" customHeight="1" s="120">
      <c r="A2353" s="6" t="n">
        <v>2012</v>
      </c>
      <c r="B2353" s="6" t="inlineStr">
        <is>
          <t>TN</t>
        </is>
      </c>
      <c r="C2353" s="6" t="inlineStr">
        <is>
          <t>N2O</t>
        </is>
      </c>
      <c r="D2353" s="6" t="inlineStr">
        <is>
          <t>Iron and steel</t>
        </is>
      </c>
      <c r="E2353" s="6" t="n">
        <v>0.0171984379964537</v>
      </c>
      <c r="F2353" s="6" t="n"/>
      <c r="G2353" s="6" t="n"/>
      <c r="H2353" s="6" t="n"/>
      <c r="I2353" s="6" t="n"/>
    </row>
    <row r="2354" ht="15.75" customHeight="1" s="120">
      <c r="A2354" s="6" t="n">
        <v>2012</v>
      </c>
      <c r="B2354" s="6" t="inlineStr">
        <is>
          <t>TX</t>
        </is>
      </c>
      <c r="C2354" s="6" t="inlineStr">
        <is>
          <t>N2O</t>
        </is>
      </c>
      <c r="D2354" s="6" t="inlineStr">
        <is>
          <t>Iron and steel</t>
        </is>
      </c>
      <c r="E2354" s="6" t="n">
        <v>0.0218106531921653</v>
      </c>
      <c r="F2354" s="6" t="n"/>
      <c r="G2354" s="6" t="n"/>
      <c r="H2354" s="6" t="n"/>
      <c r="I2354" s="6" t="n"/>
    </row>
    <row r="2355" ht="15.75" customHeight="1" s="120">
      <c r="A2355" s="6" t="n">
        <v>2012</v>
      </c>
      <c r="B2355" s="6" t="inlineStr">
        <is>
          <t>UT</t>
        </is>
      </c>
      <c r="C2355" s="6" t="inlineStr">
        <is>
          <t>N2O</t>
        </is>
      </c>
      <c r="D2355" s="6" t="inlineStr">
        <is>
          <t>Iron and steel</t>
        </is>
      </c>
      <c r="E2355" s="6" t="n">
        <v>0.224799368638986</v>
      </c>
      <c r="F2355" s="6" t="n"/>
      <c r="G2355" s="6" t="n"/>
      <c r="H2355" s="6" t="n"/>
      <c r="I2355" s="6" t="n"/>
    </row>
    <row r="2356" ht="15.75" customHeight="1" s="120">
      <c r="A2356" s="6" t="n">
        <v>2012</v>
      </c>
      <c r="B2356" s="6" t="inlineStr">
        <is>
          <t>VA</t>
        </is>
      </c>
      <c r="C2356" s="6" t="inlineStr">
        <is>
          <t>N2O</t>
        </is>
      </c>
      <c r="D2356" s="6" t="inlineStr">
        <is>
          <t>Iron and steel</t>
        </is>
      </c>
      <c r="E2356" s="6" t="n">
        <v>0.00717455697110703</v>
      </c>
      <c r="F2356" s="6" t="n"/>
      <c r="G2356" s="6" t="n"/>
      <c r="H2356" s="6" t="n"/>
      <c r="I2356" s="6" t="n"/>
    </row>
    <row r="2357" ht="15.75" customHeight="1" s="120">
      <c r="A2357" s="6" t="n">
        <v>2012</v>
      </c>
      <c r="B2357" s="6" t="inlineStr">
        <is>
          <t>WA</t>
        </is>
      </c>
      <c r="C2357" s="6" t="inlineStr">
        <is>
          <t>N2O</t>
        </is>
      </c>
      <c r="D2357" s="6" t="inlineStr">
        <is>
          <t>Iron and steel</t>
        </is>
      </c>
      <c r="E2357" s="6" t="n">
        <v>0.000809700001024936</v>
      </c>
      <c r="F2357" s="6" t="n"/>
      <c r="G2357" s="6" t="n"/>
      <c r="H2357" s="6" t="n"/>
      <c r="I2357" s="6" t="n"/>
    </row>
    <row r="2358" ht="15.75" customHeight="1" s="120">
      <c r="A2358" s="6" t="n">
        <v>2012</v>
      </c>
      <c r="B2358" s="6" t="inlineStr">
        <is>
          <t>WI</t>
        </is>
      </c>
      <c r="C2358" s="6" t="inlineStr">
        <is>
          <t>N2O</t>
        </is>
      </c>
      <c r="D2358" s="6" t="inlineStr">
        <is>
          <t>Iron and steel</t>
        </is>
      </c>
      <c r="E2358" s="6" t="n">
        <v>0.0526919962692303</v>
      </c>
      <c r="F2358" s="6" t="n"/>
      <c r="G2358" s="6" t="n"/>
      <c r="H2358" s="6" t="n"/>
      <c r="I2358" s="6" t="n"/>
    </row>
    <row r="2359" ht="15.75" customHeight="1" s="120">
      <c r="A2359" s="6" t="n">
        <v>2012</v>
      </c>
      <c r="B2359" s="6" t="inlineStr">
        <is>
          <t>WV</t>
        </is>
      </c>
      <c r="C2359" s="6" t="inlineStr">
        <is>
          <t>N2O</t>
        </is>
      </c>
      <c r="D2359" s="6" t="inlineStr">
        <is>
          <t>Iron and steel</t>
        </is>
      </c>
      <c r="E2359" s="6" t="n">
        <v>0.0150153228038168</v>
      </c>
      <c r="F2359" s="6" t="n"/>
      <c r="G2359" s="6" t="n"/>
      <c r="H2359" s="6" t="n"/>
      <c r="I2359" s="6" t="n"/>
    </row>
    <row r="2360" ht="15.75" customHeight="1" s="120">
      <c r="A2360" s="6" t="n">
        <v>2013</v>
      </c>
      <c r="B2360" s="6" t="inlineStr">
        <is>
          <t>AL</t>
        </is>
      </c>
      <c r="C2360" s="6" t="inlineStr">
        <is>
          <t>CH4</t>
        </is>
      </c>
      <c r="D2360" s="6" t="inlineStr">
        <is>
          <t>Cement and other carbonates</t>
        </is>
      </c>
      <c r="E2360" s="6" t="n">
        <v>0.0882372907908822</v>
      </c>
      <c r="F2360" s="6" t="n"/>
      <c r="G2360" s="6" t="n"/>
      <c r="H2360" s="6" t="n"/>
      <c r="I2360" s="6" t="n"/>
    </row>
    <row r="2361" ht="15.75" customHeight="1" s="120">
      <c r="A2361" s="6" t="n">
        <v>2013</v>
      </c>
      <c r="B2361" s="6" t="inlineStr">
        <is>
          <t>AR</t>
        </is>
      </c>
      <c r="C2361" s="6" t="inlineStr">
        <is>
          <t>CH4</t>
        </is>
      </c>
      <c r="D2361" s="6" t="inlineStr">
        <is>
          <t>Cement and other carbonates</t>
        </is>
      </c>
      <c r="E2361" s="6" t="n">
        <v>0.00586699391629024</v>
      </c>
      <c r="F2361" s="6" t="n"/>
      <c r="G2361" s="6" t="n"/>
      <c r="H2361" s="6" t="n"/>
      <c r="I2361" s="6" t="n"/>
    </row>
    <row r="2362" ht="15.75" customHeight="1" s="120">
      <c r="A2362" s="6" t="n">
        <v>2013</v>
      </c>
      <c r="B2362" s="6" t="inlineStr">
        <is>
          <t>AZ</t>
        </is>
      </c>
      <c r="C2362" s="6" t="inlineStr">
        <is>
          <t>CH4</t>
        </is>
      </c>
      <c r="D2362" s="6" t="inlineStr">
        <is>
          <t>Cement and other carbonates</t>
        </is>
      </c>
      <c r="E2362" s="6" t="n">
        <v>0.0236115825478472</v>
      </c>
      <c r="F2362" s="6" t="n"/>
      <c r="G2362" s="6" t="n"/>
      <c r="H2362" s="6" t="n"/>
      <c r="I2362" s="6" t="n"/>
    </row>
    <row r="2363" ht="15.75" customHeight="1" s="120">
      <c r="A2363" s="6" t="n">
        <v>2013</v>
      </c>
      <c r="B2363" s="6" t="inlineStr">
        <is>
          <t>CA</t>
        </is>
      </c>
      <c r="C2363" s="6" t="inlineStr">
        <is>
          <t>CH4</t>
        </is>
      </c>
      <c r="D2363" s="6" t="inlineStr">
        <is>
          <t>Cement and other carbonates</t>
        </is>
      </c>
      <c r="E2363" s="6" t="n">
        <v>0.08484816835948709</v>
      </c>
      <c r="F2363" s="6" t="n"/>
      <c r="G2363" s="6" t="n"/>
      <c r="H2363" s="6" t="n"/>
      <c r="I2363" s="6" t="n"/>
    </row>
    <row r="2364" ht="15.75" customHeight="1" s="120">
      <c r="A2364" s="6" t="n">
        <v>2013</v>
      </c>
      <c r="B2364" s="6" t="inlineStr">
        <is>
          <t>CO</t>
        </is>
      </c>
      <c r="C2364" s="6" t="inlineStr">
        <is>
          <t>CH4</t>
        </is>
      </c>
      <c r="D2364" s="6" t="inlineStr">
        <is>
          <t>Cement and other carbonates</t>
        </is>
      </c>
      <c r="E2364" s="6" t="n">
        <v>0.0268858194730932</v>
      </c>
      <c r="F2364" s="6" t="n"/>
      <c r="G2364" s="6" t="n"/>
      <c r="H2364" s="6" t="n"/>
      <c r="I2364" s="6" t="n"/>
    </row>
    <row r="2365" ht="15.75" customHeight="1" s="120">
      <c r="A2365" s="6" t="n">
        <v>2013</v>
      </c>
      <c r="B2365" s="6" t="inlineStr">
        <is>
          <t>FL</t>
        </is>
      </c>
      <c r="C2365" s="6" t="inlineStr">
        <is>
          <t>CH4</t>
        </is>
      </c>
      <c r="D2365" s="6" t="inlineStr">
        <is>
          <t>Cement and other carbonates</t>
        </is>
      </c>
      <c r="E2365" s="6" t="n">
        <v>0.046230972088044</v>
      </c>
      <c r="F2365" s="6" t="n"/>
      <c r="G2365" s="6" t="n"/>
      <c r="H2365" s="6" t="n"/>
      <c r="I2365" s="6" t="n"/>
    </row>
    <row r="2366" ht="15.75" customHeight="1" s="120">
      <c r="A2366" s="6" t="n">
        <v>2013</v>
      </c>
      <c r="B2366" s="6" t="inlineStr">
        <is>
          <t>GA</t>
        </is>
      </c>
      <c r="C2366" s="6" t="inlineStr">
        <is>
          <t>CH4</t>
        </is>
      </c>
      <c r="D2366" s="6" t="inlineStr">
        <is>
          <t>Cement and other carbonates</t>
        </is>
      </c>
      <c r="E2366" s="6" t="n">
        <v>0.00965299355074545</v>
      </c>
      <c r="F2366" s="6" t="n"/>
      <c r="G2366" s="6" t="n"/>
      <c r="H2366" s="6" t="n"/>
      <c r="I2366" s="6" t="n"/>
    </row>
    <row r="2367" ht="15.75" customHeight="1" s="120">
      <c r="A2367" s="6" t="n">
        <v>2013</v>
      </c>
      <c r="B2367" s="6" t="inlineStr">
        <is>
          <t>IA</t>
        </is>
      </c>
      <c r="C2367" s="6" t="inlineStr">
        <is>
          <t>CH4</t>
        </is>
      </c>
      <c r="D2367" s="6" t="inlineStr">
        <is>
          <t>Cement and other carbonates</t>
        </is>
      </c>
      <c r="E2367" s="6" t="n">
        <v>0.0141204731194025</v>
      </c>
      <c r="F2367" s="6" t="n"/>
      <c r="G2367" s="6" t="n"/>
      <c r="H2367" s="6" t="n"/>
      <c r="I2367" s="6" t="n"/>
    </row>
    <row r="2368" ht="15.75" customHeight="1" s="120">
      <c r="A2368" s="6" t="n">
        <v>2013</v>
      </c>
      <c r="B2368" s="6" t="inlineStr">
        <is>
          <t>IL</t>
        </is>
      </c>
      <c r="C2368" s="6" t="inlineStr">
        <is>
          <t>CH4</t>
        </is>
      </c>
      <c r="D2368" s="6" t="inlineStr">
        <is>
          <t>Cement and other carbonates</t>
        </is>
      </c>
      <c r="E2368" s="6" t="n">
        <v>0.0104806914018642</v>
      </c>
      <c r="F2368" s="6" t="n"/>
      <c r="G2368" s="6" t="n"/>
      <c r="H2368" s="6" t="n"/>
      <c r="I2368" s="6" t="n"/>
    </row>
    <row r="2369" ht="15.75" customHeight="1" s="120">
      <c r="A2369" s="6" t="n">
        <v>2013</v>
      </c>
      <c r="B2369" s="6" t="inlineStr">
        <is>
          <t>IN</t>
        </is>
      </c>
      <c r="C2369" s="6" t="inlineStr">
        <is>
          <t>CH4</t>
        </is>
      </c>
      <c r="D2369" s="6" t="inlineStr">
        <is>
          <t>Cement and other carbonates</t>
        </is>
      </c>
      <c r="E2369" s="6" t="n">
        <v>0.0407869657171205</v>
      </c>
      <c r="F2369" s="6" t="n"/>
      <c r="G2369" s="6" t="n"/>
      <c r="H2369" s="6" t="n"/>
      <c r="I2369" s="6" t="n"/>
    </row>
    <row r="2370" ht="15.75" customHeight="1" s="120">
      <c r="A2370" s="6" t="n">
        <v>2013</v>
      </c>
      <c r="B2370" s="6" t="inlineStr">
        <is>
          <t>KS</t>
        </is>
      </c>
      <c r="C2370" s="6" t="inlineStr">
        <is>
          <t>CH4</t>
        </is>
      </c>
      <c r="D2370" s="6" t="inlineStr">
        <is>
          <t>Cement and other carbonates</t>
        </is>
      </c>
      <c r="E2370" s="6" t="n">
        <v>0.0113057782187524</v>
      </c>
      <c r="F2370" s="6" t="n"/>
      <c r="G2370" s="6" t="n"/>
      <c r="H2370" s="6" t="n"/>
      <c r="I2370" s="6" t="n"/>
    </row>
    <row r="2371" ht="15.75" customHeight="1" s="120">
      <c r="A2371" s="6" t="n">
        <v>2013</v>
      </c>
      <c r="B2371" s="6" t="inlineStr">
        <is>
          <t>KY</t>
        </is>
      </c>
      <c r="C2371" s="6" t="inlineStr">
        <is>
          <t>CH4</t>
        </is>
      </c>
      <c r="D2371" s="6" t="inlineStr">
        <is>
          <t>Cement and other carbonates</t>
        </is>
      </c>
      <c r="E2371" s="6" t="n">
        <v>0.0481318050079636</v>
      </c>
      <c r="F2371" s="6" t="n"/>
      <c r="G2371" s="6" t="n"/>
      <c r="H2371" s="6" t="n"/>
      <c r="I2371" s="6" t="n"/>
    </row>
    <row r="2372" ht="15.75" customHeight="1" s="120">
      <c r="A2372" s="6" t="n">
        <v>2013</v>
      </c>
      <c r="B2372" s="6" t="inlineStr">
        <is>
          <t>MA</t>
        </is>
      </c>
      <c r="C2372" s="6" t="inlineStr">
        <is>
          <t>CH4</t>
        </is>
      </c>
      <c r="D2372" s="6" t="inlineStr">
        <is>
          <t>Cement and other carbonates</t>
        </is>
      </c>
      <c r="E2372" s="6" t="n">
        <v>0.000266325491527193</v>
      </c>
      <c r="F2372" s="6" t="n"/>
      <c r="G2372" s="6" t="n"/>
      <c r="H2372" s="6" t="n"/>
      <c r="I2372" s="6" t="n"/>
    </row>
    <row r="2373" ht="15.75" customHeight="1" s="120">
      <c r="A2373" s="6" t="n">
        <v>2013</v>
      </c>
      <c r="B2373" s="6" t="inlineStr">
        <is>
          <t>MD</t>
        </is>
      </c>
      <c r="C2373" s="6" t="inlineStr">
        <is>
          <t>CH4</t>
        </is>
      </c>
      <c r="D2373" s="6" t="inlineStr">
        <is>
          <t>Cement and other carbonates</t>
        </is>
      </c>
      <c r="E2373" s="6" t="n">
        <v>0.0269745946369356</v>
      </c>
      <c r="F2373" s="6" t="n"/>
      <c r="G2373" s="6" t="n"/>
      <c r="H2373" s="6" t="n"/>
      <c r="I2373" s="6" t="n"/>
    </row>
    <row r="2374" ht="15.75" customHeight="1" s="120">
      <c r="A2374" s="6" t="n">
        <v>2013</v>
      </c>
      <c r="B2374" s="6" t="inlineStr">
        <is>
          <t>ME</t>
        </is>
      </c>
      <c r="C2374" s="6" t="inlineStr">
        <is>
          <t>CH4</t>
        </is>
      </c>
      <c r="D2374" s="6" t="inlineStr">
        <is>
          <t>Cement and other carbonates</t>
        </is>
      </c>
      <c r="E2374" s="6" t="n">
        <v>0.00329512519909136</v>
      </c>
      <c r="F2374" s="6" t="n"/>
      <c r="G2374" s="6" t="n"/>
      <c r="H2374" s="6" t="n"/>
      <c r="I2374" s="6" t="n"/>
    </row>
    <row r="2375" ht="15.75" customHeight="1" s="120">
      <c r="A2375" s="6" t="n">
        <v>2013</v>
      </c>
      <c r="B2375" s="6" t="inlineStr">
        <is>
          <t>MI</t>
        </is>
      </c>
      <c r="C2375" s="6" t="inlineStr">
        <is>
          <t>CH4</t>
        </is>
      </c>
      <c r="D2375" s="6" t="inlineStr">
        <is>
          <t>Cement and other carbonates</t>
        </is>
      </c>
      <c r="E2375" s="6" t="n">
        <v>0.0373638998407269</v>
      </c>
      <c r="F2375" s="6" t="n"/>
      <c r="G2375" s="6" t="n"/>
      <c r="H2375" s="6" t="n"/>
      <c r="I2375" s="6" t="n"/>
    </row>
    <row r="2376" ht="15.75" customHeight="1" s="120">
      <c r="A2376" s="6" t="n">
        <v>2013</v>
      </c>
      <c r="B2376" s="6" t="inlineStr">
        <is>
          <t>MO</t>
        </is>
      </c>
      <c r="C2376" s="6" t="inlineStr">
        <is>
          <t>CH4</t>
        </is>
      </c>
      <c r="D2376" s="6" t="inlineStr">
        <is>
          <t>Cement and other carbonates</t>
        </is>
      </c>
      <c r="E2376" s="6" t="n">
        <v>0.09551946526018951</v>
      </c>
      <c r="F2376" s="6" t="n"/>
      <c r="G2376" s="6" t="n"/>
      <c r="H2376" s="6" t="n"/>
      <c r="I2376" s="6" t="n"/>
    </row>
    <row r="2377" ht="15.75" customHeight="1" s="120">
      <c r="A2377" s="6" t="n">
        <v>2013</v>
      </c>
      <c r="B2377" s="6" t="inlineStr">
        <is>
          <t>MT</t>
        </is>
      </c>
      <c r="C2377" s="6" t="inlineStr">
        <is>
          <t>CH4</t>
        </is>
      </c>
      <c r="D2377" s="6" t="inlineStr">
        <is>
          <t>Cement and other carbonates</t>
        </is>
      </c>
      <c r="E2377" s="6" t="n">
        <v>0.0119559257421864</v>
      </c>
      <c r="F2377" s="6" t="n"/>
      <c r="G2377" s="6" t="n"/>
      <c r="H2377" s="6" t="n"/>
      <c r="I2377" s="6" t="n"/>
    </row>
    <row r="2378" ht="15.75" customHeight="1" s="120">
      <c r="A2378" s="6" t="n">
        <v>2013</v>
      </c>
      <c r="B2378" s="6" t="inlineStr">
        <is>
          <t>NC</t>
        </is>
      </c>
      <c r="C2378" s="6" t="inlineStr">
        <is>
          <t>CH4</t>
        </is>
      </c>
      <c r="D2378" s="6" t="inlineStr">
        <is>
          <t>Cement and other carbonates</t>
        </is>
      </c>
      <c r="E2378" s="6" t="n">
        <v>0.000592704770359539</v>
      </c>
      <c r="F2378" s="6" t="n"/>
      <c r="G2378" s="6" t="n"/>
      <c r="H2378" s="6" t="n"/>
      <c r="I2378" s="6" t="n"/>
    </row>
    <row r="2379" ht="15.75" customHeight="1" s="120">
      <c r="A2379" s="6" t="n">
        <v>2013</v>
      </c>
      <c r="B2379" s="6" t="inlineStr">
        <is>
          <t>NE</t>
        </is>
      </c>
      <c r="C2379" s="6" t="inlineStr">
        <is>
          <t>CH4</t>
        </is>
      </c>
      <c r="D2379" s="6" t="inlineStr">
        <is>
          <t>Cement and other carbonates</t>
        </is>
      </c>
      <c r="E2379" s="6" t="n">
        <v>0.007921877855818689</v>
      </c>
      <c r="F2379" s="6" t="n"/>
      <c r="G2379" s="6" t="n"/>
      <c r="H2379" s="6" t="n"/>
      <c r="I2379" s="6" t="n"/>
    </row>
    <row r="2380" ht="15.75" customHeight="1" s="120">
      <c r="A2380" s="6" t="n">
        <v>2013</v>
      </c>
      <c r="B2380" s="6" t="inlineStr">
        <is>
          <t>NH</t>
        </is>
      </c>
      <c r="C2380" s="6" t="inlineStr">
        <is>
          <t>CH4</t>
        </is>
      </c>
      <c r="D2380" s="6" t="inlineStr">
        <is>
          <t>Cement and other carbonates</t>
        </is>
      </c>
      <c r="E2380" s="6" t="n">
        <v>0.000355100655369591</v>
      </c>
      <c r="F2380" s="6" t="n"/>
      <c r="G2380" s="6" t="n"/>
      <c r="H2380" s="6" t="n"/>
      <c r="I2380" s="6" t="n"/>
    </row>
    <row r="2381" ht="15.75" customHeight="1" s="120">
      <c r="A2381" s="6" t="n">
        <v>2013</v>
      </c>
      <c r="B2381" s="6" t="inlineStr">
        <is>
          <t>NJ</t>
        </is>
      </c>
      <c r="C2381" s="6" t="inlineStr">
        <is>
          <t>CH4</t>
        </is>
      </c>
      <c r="D2381" s="6" t="inlineStr">
        <is>
          <t>Cement and other carbonates</t>
        </is>
      </c>
      <c r="E2381" s="6" t="n">
        <v>0.000159273088070184</v>
      </c>
      <c r="F2381" s="6" t="n"/>
      <c r="G2381" s="6" t="n"/>
      <c r="H2381" s="6" t="n"/>
      <c r="I2381" s="6" t="n"/>
    </row>
    <row r="2382" ht="15.75" customHeight="1" s="120">
      <c r="A2382" s="6" t="n">
        <v>2013</v>
      </c>
      <c r="B2382" s="6" t="inlineStr">
        <is>
          <t>NM</t>
        </is>
      </c>
      <c r="C2382" s="6" t="inlineStr">
        <is>
          <t>CH4</t>
        </is>
      </c>
      <c r="D2382" s="6" t="inlineStr">
        <is>
          <t>Cement and other carbonates</t>
        </is>
      </c>
      <c r="E2382" s="6" t="n">
        <v>0.00379122170291652</v>
      </c>
      <c r="F2382" s="6" t="n"/>
      <c r="G2382" s="6" t="n"/>
      <c r="H2382" s="6" t="n"/>
      <c r="I2382" s="6" t="n"/>
    </row>
    <row r="2383" ht="15.75" customHeight="1" s="120">
      <c r="A2383" s="6" t="n">
        <v>2013</v>
      </c>
      <c r="B2383" s="6" t="inlineStr">
        <is>
          <t>NV</t>
        </is>
      </c>
      <c r="C2383" s="6" t="inlineStr">
        <is>
          <t>CH4</t>
        </is>
      </c>
      <c r="D2383" s="6" t="inlineStr">
        <is>
          <t>Cement and other carbonates</t>
        </is>
      </c>
      <c r="E2383" s="6" t="n">
        <v>0.0244784459124259</v>
      </c>
      <c r="F2383" s="6" t="n"/>
      <c r="G2383" s="6" t="n"/>
      <c r="H2383" s="6" t="n"/>
      <c r="I2383" s="6" t="n"/>
    </row>
    <row r="2384" ht="15.75" customHeight="1" s="120">
      <c r="A2384" s="6" t="n">
        <v>2013</v>
      </c>
      <c r="B2384" s="6" t="inlineStr">
        <is>
          <t>NY</t>
        </is>
      </c>
      <c r="C2384" s="6" t="inlineStr">
        <is>
          <t>CH4</t>
        </is>
      </c>
      <c r="D2384" s="6" t="inlineStr">
        <is>
          <t>Cement and other carbonates</t>
        </is>
      </c>
      <c r="E2384" s="6" t="n">
        <v>0.0157837019243322</v>
      </c>
      <c r="F2384" s="6" t="n"/>
      <c r="G2384" s="6" t="n"/>
      <c r="H2384" s="6" t="n"/>
      <c r="I2384" s="6" t="n"/>
    </row>
    <row r="2385" ht="15.75" customHeight="1" s="120">
      <c r="A2385" s="6" t="n">
        <v>2013</v>
      </c>
      <c r="B2385" s="6" t="inlineStr">
        <is>
          <t>OH</t>
        </is>
      </c>
      <c r="C2385" s="6" t="inlineStr">
        <is>
          <t>CH4</t>
        </is>
      </c>
      <c r="D2385" s="6" t="inlineStr">
        <is>
          <t>Cement and other carbonates</t>
        </is>
      </c>
      <c r="E2385" s="6" t="n">
        <v>0.0411577325778741</v>
      </c>
      <c r="F2385" s="6" t="n"/>
      <c r="G2385" s="6" t="n"/>
      <c r="H2385" s="6" t="n"/>
      <c r="I2385" s="6" t="n"/>
    </row>
    <row r="2386" ht="15.75" customHeight="1" s="120">
      <c r="A2386" s="6" t="n">
        <v>2013</v>
      </c>
      <c r="B2386" s="6" t="inlineStr">
        <is>
          <t>OK</t>
        </is>
      </c>
      <c r="C2386" s="6" t="inlineStr">
        <is>
          <t>CH4</t>
        </is>
      </c>
      <c r="D2386" s="6" t="inlineStr">
        <is>
          <t>Cement and other carbonates</t>
        </is>
      </c>
      <c r="E2386" s="6" t="n">
        <v>0.0201597952949163</v>
      </c>
      <c r="F2386" s="6" t="n"/>
      <c r="G2386" s="6" t="n"/>
      <c r="H2386" s="6" t="n"/>
      <c r="I2386" s="6" t="n"/>
    </row>
    <row r="2387" ht="15.75" customHeight="1" s="120">
      <c r="A2387" s="6" t="n">
        <v>2013</v>
      </c>
      <c r="B2387" s="6" t="inlineStr">
        <is>
          <t>OR</t>
        </is>
      </c>
      <c r="C2387" s="6" t="inlineStr">
        <is>
          <t>CH4</t>
        </is>
      </c>
      <c r="D2387" s="6" t="inlineStr">
        <is>
          <t>Cement and other carbonates</t>
        </is>
      </c>
      <c r="E2387" s="6" t="n">
        <v>0.00590615942975012</v>
      </c>
      <c r="F2387" s="6" t="n"/>
      <c r="G2387" s="6" t="n"/>
      <c r="H2387" s="6" t="n"/>
      <c r="I2387" s="6" t="n"/>
    </row>
    <row r="2388" ht="15.75" customHeight="1" s="120">
      <c r="A2388" s="6" t="n">
        <v>2013</v>
      </c>
      <c r="B2388" s="6" t="inlineStr">
        <is>
          <t>PA</t>
        </is>
      </c>
      <c r="C2388" s="6" t="inlineStr">
        <is>
          <t>CH4</t>
        </is>
      </c>
      <c r="D2388" s="6" t="inlineStr">
        <is>
          <t>Cement and other carbonates</t>
        </is>
      </c>
      <c r="E2388" s="6" t="n">
        <v>0.0437713778427635</v>
      </c>
      <c r="F2388" s="6" t="n"/>
      <c r="G2388" s="6" t="n"/>
      <c r="H2388" s="6" t="n"/>
      <c r="I2388" s="6" t="n"/>
    </row>
    <row r="2389" ht="15.75" customHeight="1" s="120">
      <c r="A2389" s="6" t="n">
        <v>2013</v>
      </c>
      <c r="B2389" s="6" t="inlineStr">
        <is>
          <t>PR</t>
        </is>
      </c>
      <c r="C2389" s="6" t="inlineStr">
        <is>
          <t>CH4</t>
        </is>
      </c>
      <c r="D2389" s="6" t="inlineStr">
        <is>
          <t>Cement and other carbonates</t>
        </is>
      </c>
      <c r="E2389" s="6" t="n">
        <v>0.00422204235097522</v>
      </c>
      <c r="F2389" s="6" t="n"/>
      <c r="G2389" s="6" t="n"/>
      <c r="H2389" s="6" t="n"/>
      <c r="I2389" s="6" t="n"/>
    </row>
    <row r="2390" ht="15.75" customHeight="1" s="120">
      <c r="A2390" s="6" t="n">
        <v>2013</v>
      </c>
      <c r="B2390" s="6" t="inlineStr">
        <is>
          <t>SC</t>
        </is>
      </c>
      <c r="C2390" s="6" t="inlineStr">
        <is>
          <t>CH4</t>
        </is>
      </c>
      <c r="D2390" s="6" t="inlineStr">
        <is>
          <t>Cement and other carbonates</t>
        </is>
      </c>
      <c r="E2390" s="6" t="n">
        <v>0.0189874409253505</v>
      </c>
      <c r="F2390" s="6" t="n"/>
      <c r="G2390" s="6" t="n"/>
      <c r="H2390" s="6" t="n"/>
      <c r="I2390" s="6" t="n"/>
    </row>
    <row r="2391" ht="15.75" customHeight="1" s="120">
      <c r="A2391" s="6" t="n">
        <v>2013</v>
      </c>
      <c r="B2391" s="6" t="inlineStr">
        <is>
          <t>SD</t>
        </is>
      </c>
      <c r="C2391" s="6" t="inlineStr">
        <is>
          <t>CH4</t>
        </is>
      </c>
      <c r="D2391" s="6" t="inlineStr">
        <is>
          <t>Cement and other carbonates</t>
        </is>
      </c>
      <c r="E2391" s="6" t="n">
        <v>0.0121778636517924</v>
      </c>
      <c r="F2391" s="6" t="n"/>
      <c r="G2391" s="6" t="n"/>
      <c r="H2391" s="6" t="n"/>
      <c r="I2391" s="6" t="n"/>
    </row>
    <row r="2392" ht="15.75" customHeight="1" s="120">
      <c r="A2392" s="6" t="n">
        <v>2013</v>
      </c>
      <c r="B2392" s="6" t="inlineStr">
        <is>
          <t>TN</t>
        </is>
      </c>
      <c r="C2392" s="6" t="inlineStr">
        <is>
          <t>CH4</t>
        </is>
      </c>
      <c r="D2392" s="6" t="inlineStr">
        <is>
          <t>Cement and other carbonates</t>
        </is>
      </c>
      <c r="E2392" s="6" t="n">
        <v>0.0123371367398626</v>
      </c>
      <c r="F2392" s="6" t="n"/>
      <c r="G2392" s="6" t="n"/>
      <c r="H2392" s="6" t="n"/>
      <c r="I2392" s="6" t="n"/>
    </row>
    <row r="2393" ht="15.75" customHeight="1" s="120">
      <c r="A2393" s="6" t="n">
        <v>2013</v>
      </c>
      <c r="B2393" s="6" t="inlineStr">
        <is>
          <t>TX</t>
        </is>
      </c>
      <c r="C2393" s="6" t="inlineStr">
        <is>
          <t>CH4</t>
        </is>
      </c>
      <c r="D2393" s="6" t="inlineStr">
        <is>
          <t>Cement and other carbonates</t>
        </is>
      </c>
      <c r="E2393" s="6" t="n">
        <v>0.109224783936917</v>
      </c>
      <c r="F2393" s="6" t="n"/>
      <c r="G2393" s="6" t="n"/>
      <c r="H2393" s="6" t="n"/>
      <c r="I2393" s="6" t="n"/>
    </row>
    <row r="2394" ht="15.75" customHeight="1" s="120">
      <c r="A2394" s="6" t="n">
        <v>2013</v>
      </c>
      <c r="B2394" s="6" t="inlineStr">
        <is>
          <t>UT</t>
        </is>
      </c>
      <c r="C2394" s="6" t="inlineStr">
        <is>
          <t>CH4</t>
        </is>
      </c>
      <c r="D2394" s="6" t="inlineStr">
        <is>
          <t>Cement and other carbonates</t>
        </is>
      </c>
      <c r="E2394" s="6" t="n">
        <v>0.0305595446356301</v>
      </c>
      <c r="F2394" s="6" t="n"/>
      <c r="G2394" s="6" t="n"/>
      <c r="H2394" s="6" t="n"/>
      <c r="I2394" s="6" t="n"/>
    </row>
    <row r="2395" ht="15.75" customHeight="1" s="120">
      <c r="A2395" s="6" t="n">
        <v>2013</v>
      </c>
      <c r="B2395" s="6" t="inlineStr">
        <is>
          <t>VA</t>
        </is>
      </c>
      <c r="C2395" s="6" t="inlineStr">
        <is>
          <t>CH4</t>
        </is>
      </c>
      <c r="D2395" s="6" t="inlineStr">
        <is>
          <t>Cement and other carbonates</t>
        </is>
      </c>
      <c r="E2395" s="6" t="n">
        <v>0.0179534713700096</v>
      </c>
      <c r="F2395" s="6" t="n"/>
      <c r="G2395" s="6" t="n"/>
      <c r="H2395" s="6" t="n"/>
      <c r="I2395" s="6" t="n"/>
    </row>
    <row r="2396" ht="15.75" customHeight="1" s="120">
      <c r="A2396" s="6" t="n">
        <v>2013</v>
      </c>
      <c r="B2396" s="6" t="inlineStr">
        <is>
          <t>WA</t>
        </is>
      </c>
      <c r="C2396" s="6" t="inlineStr">
        <is>
          <t>CH4</t>
        </is>
      </c>
      <c r="D2396" s="6" t="inlineStr">
        <is>
          <t>Cement and other carbonates</t>
        </is>
      </c>
      <c r="E2396" s="6" t="n">
        <v>0.00402099271521449</v>
      </c>
      <c r="F2396" s="6" t="n"/>
      <c r="G2396" s="6" t="n"/>
      <c r="H2396" s="6" t="n"/>
      <c r="I2396" s="6" t="n"/>
    </row>
    <row r="2397" ht="15.75" customHeight="1" s="120">
      <c r="A2397" s="6" t="n">
        <v>2013</v>
      </c>
      <c r="B2397" s="6" t="inlineStr">
        <is>
          <t>WI</t>
        </is>
      </c>
      <c r="C2397" s="6" t="inlineStr">
        <is>
          <t>CH4</t>
        </is>
      </c>
      <c r="D2397" s="6" t="inlineStr">
        <is>
          <t>Cement and other carbonates</t>
        </is>
      </c>
      <c r="E2397" s="6" t="n">
        <v>0.0135643228282722</v>
      </c>
      <c r="F2397" s="6" t="n"/>
      <c r="G2397" s="6" t="n"/>
      <c r="H2397" s="6" t="n"/>
      <c r="I2397" s="6" t="n"/>
    </row>
    <row r="2398" ht="15.75" customHeight="1" s="120">
      <c r="A2398" s="6" t="n">
        <v>2013</v>
      </c>
      <c r="B2398" s="6" t="inlineStr">
        <is>
          <t>WV</t>
        </is>
      </c>
      <c r="C2398" s="6" t="inlineStr">
        <is>
          <t>CH4</t>
        </is>
      </c>
      <c r="D2398" s="6" t="inlineStr">
        <is>
          <t>Cement and other carbonates</t>
        </is>
      </c>
      <c r="E2398" s="6" t="n">
        <v>0.0169847776704352</v>
      </c>
      <c r="F2398" s="6" t="n"/>
      <c r="G2398" s="6" t="n"/>
      <c r="H2398" s="6" t="n"/>
      <c r="I2398" s="6" t="n"/>
    </row>
    <row r="2399" ht="15.75" customHeight="1" s="120">
      <c r="A2399" s="6" t="n">
        <v>2013</v>
      </c>
      <c r="B2399" s="6" t="inlineStr">
        <is>
          <t>WY</t>
        </is>
      </c>
      <c r="C2399" s="6" t="inlineStr">
        <is>
          <t>CH4</t>
        </is>
      </c>
      <c r="D2399" s="6" t="inlineStr">
        <is>
          <t>Cement and other carbonates</t>
        </is>
      </c>
      <c r="E2399" s="6" t="n">
        <v>0.0103553617587926</v>
      </c>
      <c r="F2399" s="6" t="n"/>
      <c r="G2399" s="6" t="n"/>
      <c r="H2399" s="6" t="n"/>
      <c r="I2399" s="6" t="n"/>
    </row>
    <row r="2400" ht="15.75" customHeight="1" s="120">
      <c r="A2400" s="6" t="n">
        <v>2013</v>
      </c>
      <c r="B2400" s="6" t="inlineStr">
        <is>
          <t>AL</t>
        </is>
      </c>
      <c r="C2400" s="6" t="inlineStr">
        <is>
          <t>CH4</t>
        </is>
      </c>
      <c r="D2400" s="6" t="inlineStr">
        <is>
          <t>Chemicals</t>
        </is>
      </c>
      <c r="E2400" s="6" t="n">
        <v>0.0131319566174504</v>
      </c>
      <c r="F2400" s="6" t="n"/>
      <c r="G2400" s="6" t="n"/>
      <c r="H2400" s="6" t="n"/>
      <c r="I2400" s="6" t="n"/>
    </row>
    <row r="2401" ht="15.75" customHeight="1" s="120">
      <c r="A2401" s="6" t="n">
        <v>2013</v>
      </c>
      <c r="B2401" s="6" t="inlineStr">
        <is>
          <t>AR</t>
        </is>
      </c>
      <c r="C2401" s="6" t="inlineStr">
        <is>
          <t>CH4</t>
        </is>
      </c>
      <c r="D2401" s="6" t="inlineStr">
        <is>
          <t>Chemicals</t>
        </is>
      </c>
      <c r="E2401" s="6" t="n">
        <v>0.000570484964772407</v>
      </c>
      <c r="F2401" s="6" t="n"/>
      <c r="G2401" s="6" t="n"/>
      <c r="H2401" s="6" t="n"/>
      <c r="I2401" s="6" t="n"/>
    </row>
    <row r="2402" ht="15.75" customHeight="1" s="120">
      <c r="A2402" s="6" t="n">
        <v>2013</v>
      </c>
      <c r="B2402" s="6" t="inlineStr">
        <is>
          <t>AZ</t>
        </is>
      </c>
      <c r="C2402" s="6" t="inlineStr">
        <is>
          <t>CH4</t>
        </is>
      </c>
      <c r="D2402" s="6" t="inlineStr">
        <is>
          <t>Chemicals</t>
        </is>
      </c>
      <c r="E2402" s="54" t="n">
        <v>1.25541727150529e-05</v>
      </c>
      <c r="F2402" s="6" t="n"/>
      <c r="G2402" s="6" t="n"/>
      <c r="H2402" s="6" t="n"/>
      <c r="I2402" s="6" t="n"/>
    </row>
    <row r="2403" ht="15.75" customHeight="1" s="120">
      <c r="A2403" s="6" t="n">
        <v>2013</v>
      </c>
      <c r="B2403" s="6" t="inlineStr">
        <is>
          <t>CA</t>
        </is>
      </c>
      <c r="C2403" s="6" t="inlineStr">
        <is>
          <t>CH4</t>
        </is>
      </c>
      <c r="D2403" s="6" t="inlineStr">
        <is>
          <t>Chemicals</t>
        </is>
      </c>
      <c r="E2403" s="6" t="n">
        <v>0.000422170552231781</v>
      </c>
      <c r="F2403" s="6" t="n"/>
      <c r="G2403" s="6" t="n"/>
      <c r="H2403" s="6" t="n"/>
      <c r="I2403" s="6" t="n"/>
    </row>
    <row r="2404" ht="15.75" customHeight="1" s="120">
      <c r="A2404" s="6" t="n">
        <v>2013</v>
      </c>
      <c r="B2404" s="6" t="inlineStr">
        <is>
          <t>CO</t>
        </is>
      </c>
      <c r="C2404" s="6" t="inlineStr">
        <is>
          <t>CH4</t>
        </is>
      </c>
      <c r="D2404" s="6" t="inlineStr">
        <is>
          <t>Chemicals</t>
        </is>
      </c>
      <c r="E2404" s="6" t="n">
        <v>0.000111235809405469</v>
      </c>
      <c r="F2404" s="6" t="n"/>
      <c r="G2404" s="6" t="n"/>
      <c r="H2404" s="6" t="n"/>
      <c r="I2404" s="6" t="n"/>
    </row>
    <row r="2405" ht="15.75" customHeight="1" s="120">
      <c r="A2405" s="6" t="n">
        <v>2013</v>
      </c>
      <c r="B2405" s="6" t="inlineStr">
        <is>
          <t>DE</t>
        </is>
      </c>
      <c r="C2405" s="6" t="inlineStr">
        <is>
          <t>CH4</t>
        </is>
      </c>
      <c r="D2405" s="6" t="inlineStr">
        <is>
          <t>Chemicals</t>
        </is>
      </c>
      <c r="E2405" s="54" t="n">
        <v>6.9193928685292e-05</v>
      </c>
      <c r="F2405" s="6" t="n"/>
      <c r="G2405" s="6" t="n"/>
      <c r="H2405" s="6" t="n"/>
      <c r="I2405" s="6" t="n"/>
    </row>
    <row r="2406" ht="15.75" customHeight="1" s="120">
      <c r="A2406" s="6" t="n">
        <v>2013</v>
      </c>
      <c r="B2406" s="6" t="inlineStr">
        <is>
          <t>FL</t>
        </is>
      </c>
      <c r="C2406" s="6" t="inlineStr">
        <is>
          <t>CH4</t>
        </is>
      </c>
      <c r="D2406" s="6" t="inlineStr">
        <is>
          <t>Chemicals</t>
        </is>
      </c>
      <c r="E2406" s="6" t="n">
        <v>0.00160372257497176</v>
      </c>
      <c r="F2406" s="6" t="n"/>
      <c r="G2406" s="6" t="n"/>
      <c r="H2406" s="6" t="n"/>
      <c r="I2406" s="6" t="n"/>
    </row>
    <row r="2407" ht="15.75" customHeight="1" s="120">
      <c r="A2407" s="6" t="n">
        <v>2013</v>
      </c>
      <c r="B2407" s="6" t="inlineStr">
        <is>
          <t>GA</t>
        </is>
      </c>
      <c r="C2407" s="6" t="inlineStr">
        <is>
          <t>CH4</t>
        </is>
      </c>
      <c r="D2407" s="6" t="inlineStr">
        <is>
          <t>Chemicals</t>
        </is>
      </c>
      <c r="E2407" s="6" t="n">
        <v>0.000723178739888051</v>
      </c>
      <c r="F2407" s="6" t="n"/>
      <c r="G2407" s="6" t="n"/>
      <c r="H2407" s="6" t="n"/>
      <c r="I2407" s="6" t="n"/>
    </row>
    <row r="2408" ht="15.75" customHeight="1" s="120">
      <c r="A2408" s="6" t="n">
        <v>2013</v>
      </c>
      <c r="B2408" s="6" t="inlineStr">
        <is>
          <t>IA</t>
        </is>
      </c>
      <c r="C2408" s="6" t="inlineStr">
        <is>
          <t>CH4</t>
        </is>
      </c>
      <c r="D2408" s="6" t="inlineStr">
        <is>
          <t>Chemicals</t>
        </is>
      </c>
      <c r="E2408" s="6" t="n">
        <v>0.0362106134727878</v>
      </c>
      <c r="F2408" s="6" t="n"/>
      <c r="G2408" s="6" t="n"/>
      <c r="H2408" s="6" t="n"/>
      <c r="I2408" s="6" t="n"/>
    </row>
    <row r="2409" ht="15.75" customHeight="1" s="120">
      <c r="A2409" s="6" t="n">
        <v>2013</v>
      </c>
      <c r="B2409" s="6" t="inlineStr">
        <is>
          <t>ID</t>
        </is>
      </c>
      <c r="C2409" s="6" t="inlineStr">
        <is>
          <t>CH4</t>
        </is>
      </c>
      <c r="D2409" s="6" t="inlineStr">
        <is>
          <t>Chemicals</t>
        </is>
      </c>
      <c r="E2409" s="6" t="n">
        <v>0.00024903975176605</v>
      </c>
      <c r="F2409" s="6" t="n"/>
      <c r="G2409" s="6" t="n"/>
      <c r="H2409" s="6" t="n"/>
      <c r="I2409" s="6" t="n"/>
    </row>
    <row r="2410" ht="15.75" customHeight="1" s="120">
      <c r="A2410" s="6" t="n">
        <v>2013</v>
      </c>
      <c r="B2410" s="6" t="inlineStr">
        <is>
          <t>IL</t>
        </is>
      </c>
      <c r="C2410" s="6" t="inlineStr">
        <is>
          <t>CH4</t>
        </is>
      </c>
      <c r="D2410" s="6" t="inlineStr">
        <is>
          <t>Chemicals</t>
        </is>
      </c>
      <c r="E2410" s="6" t="n">
        <v>0.009403075363574679</v>
      </c>
      <c r="F2410" s="6" t="n"/>
      <c r="G2410" s="6" t="n"/>
      <c r="H2410" s="6" t="n"/>
      <c r="I2410" s="6" t="n"/>
    </row>
    <row r="2411" ht="15.75" customHeight="1" s="120">
      <c r="A2411" s="6" t="n">
        <v>2013</v>
      </c>
      <c r="B2411" s="6" t="inlineStr">
        <is>
          <t>IN</t>
        </is>
      </c>
      <c r="C2411" s="6" t="inlineStr">
        <is>
          <t>CH4</t>
        </is>
      </c>
      <c r="D2411" s="6" t="inlineStr">
        <is>
          <t>Chemicals</t>
        </is>
      </c>
      <c r="E2411" s="6" t="n">
        <v>0.00303635805201281</v>
      </c>
      <c r="F2411" s="6" t="n"/>
      <c r="G2411" s="6" t="n"/>
      <c r="H2411" s="6" t="n"/>
      <c r="I2411" s="6" t="n"/>
    </row>
    <row r="2412" ht="15.75" customHeight="1" s="120">
      <c r="A2412" s="6" t="n">
        <v>2013</v>
      </c>
      <c r="B2412" s="6" t="inlineStr">
        <is>
          <t>KS</t>
        </is>
      </c>
      <c r="C2412" s="6" t="inlineStr">
        <is>
          <t>CH4</t>
        </is>
      </c>
      <c r="D2412" s="6" t="inlineStr">
        <is>
          <t>Chemicals</t>
        </is>
      </c>
      <c r="E2412" s="6" t="n">
        <v>0.0159627765859423</v>
      </c>
      <c r="F2412" s="6" t="n"/>
      <c r="G2412" s="6" t="n"/>
      <c r="H2412" s="6" t="n"/>
      <c r="I2412" s="6" t="n"/>
    </row>
    <row r="2413" ht="15.75" customHeight="1" s="120">
      <c r="A2413" s="6" t="n">
        <v>2013</v>
      </c>
      <c r="B2413" s="6" t="inlineStr">
        <is>
          <t>KY</t>
        </is>
      </c>
      <c r="C2413" s="6" t="inlineStr">
        <is>
          <t>CH4</t>
        </is>
      </c>
      <c r="D2413" s="6" t="inlineStr">
        <is>
          <t>Chemicals</t>
        </is>
      </c>
      <c r="E2413" s="6" t="n">
        <v>0.00900951664683302</v>
      </c>
      <c r="F2413" s="6" t="n"/>
      <c r="G2413" s="6" t="n"/>
      <c r="H2413" s="6" t="n"/>
      <c r="I2413" s="6" t="n"/>
    </row>
    <row r="2414" ht="15.75" customHeight="1" s="120">
      <c r="A2414" s="6" t="n">
        <v>2013</v>
      </c>
      <c r="B2414" s="6" t="inlineStr">
        <is>
          <t>LA</t>
        </is>
      </c>
      <c r="C2414" s="6" t="inlineStr">
        <is>
          <t>CH4</t>
        </is>
      </c>
      <c r="D2414" s="6" t="inlineStr">
        <is>
          <t>Chemicals</t>
        </is>
      </c>
      <c r="E2414" s="6" t="n">
        <v>0.155847208127162</v>
      </c>
      <c r="F2414" s="6" t="n"/>
      <c r="G2414" s="6" t="n"/>
      <c r="H2414" s="6" t="n"/>
      <c r="I2414" s="6" t="n"/>
    </row>
    <row r="2415" ht="15.75" customHeight="1" s="120">
      <c r="A2415" s="6" t="n">
        <v>2013</v>
      </c>
      <c r="B2415" s="6" t="inlineStr">
        <is>
          <t>MA</t>
        </is>
      </c>
      <c r="C2415" s="6" t="inlineStr">
        <is>
          <t>CH4</t>
        </is>
      </c>
      <c r="D2415" s="6" t="inlineStr">
        <is>
          <t>Chemicals</t>
        </is>
      </c>
      <c r="E2415" s="6" t="n">
        <v>0.000512969336287164</v>
      </c>
      <c r="F2415" s="6" t="n"/>
      <c r="G2415" s="6" t="n"/>
      <c r="H2415" s="6" t="n"/>
      <c r="I2415" s="6" t="n"/>
    </row>
    <row r="2416" ht="15.75" customHeight="1" s="120">
      <c r="A2416" s="6" t="n">
        <v>2013</v>
      </c>
      <c r="B2416" s="6" t="inlineStr">
        <is>
          <t>MD</t>
        </is>
      </c>
      <c r="C2416" s="6" t="inlineStr">
        <is>
          <t>CH4</t>
        </is>
      </c>
      <c r="D2416" s="6" t="inlineStr">
        <is>
          <t>Chemicals</t>
        </is>
      </c>
      <c r="E2416" s="54" t="n">
        <v>6.598239613027841e-05</v>
      </c>
      <c r="F2416" s="6" t="n"/>
      <c r="G2416" s="6" t="n"/>
      <c r="H2416" s="6" t="n"/>
      <c r="I2416" s="6" t="n"/>
    </row>
    <row r="2417" ht="15.75" customHeight="1" s="120">
      <c r="A2417" s="6" t="n">
        <v>2013</v>
      </c>
      <c r="B2417" s="6" t="inlineStr">
        <is>
          <t>MI</t>
        </is>
      </c>
      <c r="C2417" s="6" t="inlineStr">
        <is>
          <t>CH4</t>
        </is>
      </c>
      <c r="D2417" s="6" t="inlineStr">
        <is>
          <t>Chemicals</t>
        </is>
      </c>
      <c r="E2417" s="6" t="n">
        <v>0.0321480247906956</v>
      </c>
      <c r="F2417" s="6" t="n"/>
      <c r="G2417" s="6" t="n"/>
      <c r="H2417" s="6" t="n"/>
      <c r="I2417" s="6" t="n"/>
    </row>
    <row r="2418" ht="15.75" customHeight="1" s="120">
      <c r="A2418" s="6" t="n">
        <v>2013</v>
      </c>
      <c r="B2418" s="6" t="inlineStr">
        <is>
          <t>MN</t>
        </is>
      </c>
      <c r="C2418" s="6" t="inlineStr">
        <is>
          <t>CH4</t>
        </is>
      </c>
      <c r="D2418" s="6" t="inlineStr">
        <is>
          <t>Chemicals</t>
        </is>
      </c>
      <c r="E2418" s="6" t="n">
        <v>0.00134913563061069</v>
      </c>
      <c r="F2418" s="6" t="n"/>
      <c r="G2418" s="6" t="n"/>
      <c r="H2418" s="6" t="n"/>
      <c r="I2418" s="6" t="n"/>
    </row>
    <row r="2419" ht="15.75" customHeight="1" s="120">
      <c r="A2419" s="6" t="n">
        <v>2013</v>
      </c>
      <c r="B2419" s="6" t="inlineStr">
        <is>
          <t>MO</t>
        </is>
      </c>
      <c r="C2419" s="6" t="inlineStr">
        <is>
          <t>CH4</t>
        </is>
      </c>
      <c r="D2419" s="6" t="inlineStr">
        <is>
          <t>Chemicals</t>
        </is>
      </c>
      <c r="E2419" s="6" t="n">
        <v>0.000888426687718749</v>
      </c>
      <c r="F2419" s="6" t="n"/>
      <c r="G2419" s="6" t="n"/>
      <c r="H2419" s="6" t="n"/>
      <c r="I2419" s="6" t="n"/>
    </row>
    <row r="2420" ht="15.75" customHeight="1" s="120">
      <c r="A2420" s="6" t="n">
        <v>2013</v>
      </c>
      <c r="B2420" s="6" t="inlineStr">
        <is>
          <t>MS</t>
        </is>
      </c>
      <c r="C2420" s="6" t="inlineStr">
        <is>
          <t>CH4</t>
        </is>
      </c>
      <c r="D2420" s="6" t="inlineStr">
        <is>
          <t>Chemicals</t>
        </is>
      </c>
      <c r="E2420" s="6" t="n">
        <v>0.00148839936049628</v>
      </c>
      <c r="F2420" s="6" t="n"/>
      <c r="G2420" s="6" t="n"/>
      <c r="H2420" s="6" t="n"/>
      <c r="I2420" s="6" t="n"/>
    </row>
    <row r="2421" ht="15.75" customHeight="1" s="120">
      <c r="A2421" s="6" t="n">
        <v>2013</v>
      </c>
      <c r="B2421" s="6" t="inlineStr">
        <is>
          <t>NC</t>
        </is>
      </c>
      <c r="C2421" s="6" t="inlineStr">
        <is>
          <t>CH4</t>
        </is>
      </c>
      <c r="D2421" s="6" t="inlineStr">
        <is>
          <t>Chemicals</t>
        </is>
      </c>
      <c r="E2421" s="6" t="n">
        <v>0.000825071909133481</v>
      </c>
      <c r="F2421" s="6" t="n"/>
      <c r="G2421" s="6" t="n"/>
      <c r="H2421" s="6" t="n"/>
      <c r="I2421" s="6" t="n"/>
    </row>
    <row r="2422" ht="15.75" customHeight="1" s="120">
      <c r="A2422" s="6" t="n">
        <v>2013</v>
      </c>
      <c r="B2422" s="6" t="inlineStr">
        <is>
          <t>ND</t>
        </is>
      </c>
      <c r="C2422" s="6" t="inlineStr">
        <is>
          <t>CH4</t>
        </is>
      </c>
      <c r="D2422" s="6" t="inlineStr">
        <is>
          <t>Chemicals</t>
        </is>
      </c>
      <c r="E2422" s="6" t="n">
        <v>0.000814269481448436</v>
      </c>
      <c r="F2422" s="6" t="n"/>
      <c r="G2422" s="6" t="n"/>
      <c r="H2422" s="6" t="n"/>
      <c r="I2422" s="6" t="n"/>
    </row>
    <row r="2423" ht="15.75" customHeight="1" s="120">
      <c r="A2423" s="6" t="n">
        <v>2013</v>
      </c>
      <c r="B2423" s="6" t="inlineStr">
        <is>
          <t>NE</t>
        </is>
      </c>
      <c r="C2423" s="6" t="inlineStr">
        <is>
          <t>CH4</t>
        </is>
      </c>
      <c r="D2423" s="6" t="inlineStr">
        <is>
          <t>Chemicals</t>
        </is>
      </c>
      <c r="E2423" s="6" t="n">
        <v>0.00256951800151584</v>
      </c>
      <c r="F2423" s="6" t="n"/>
      <c r="G2423" s="6" t="n"/>
      <c r="H2423" s="6" t="n"/>
      <c r="I2423" s="6" t="n"/>
    </row>
    <row r="2424" ht="15.75" customHeight="1" s="120">
      <c r="A2424" s="6" t="n">
        <v>2013</v>
      </c>
      <c r="B2424" s="6" t="inlineStr">
        <is>
          <t>NJ</t>
        </is>
      </c>
      <c r="C2424" s="6" t="inlineStr">
        <is>
          <t>CH4</t>
        </is>
      </c>
      <c r="D2424" s="6" t="inlineStr">
        <is>
          <t>Chemicals</t>
        </is>
      </c>
      <c r="E2424" s="6" t="n">
        <v>0.017537011452909</v>
      </c>
      <c r="F2424" s="6" t="n"/>
      <c r="G2424" s="6" t="n"/>
      <c r="H2424" s="6" t="n"/>
      <c r="I2424" s="6" t="n"/>
    </row>
    <row r="2425" ht="15.75" customHeight="1" s="120">
      <c r="A2425" s="6" t="n">
        <v>2013</v>
      </c>
      <c r="B2425" s="6" t="inlineStr">
        <is>
          <t>NM</t>
        </is>
      </c>
      <c r="C2425" s="6" t="inlineStr">
        <is>
          <t>CH4</t>
        </is>
      </c>
      <c r="D2425" s="6" t="inlineStr">
        <is>
          <t>Chemicals</t>
        </is>
      </c>
      <c r="E2425" s="54" t="n">
        <v>2.62761754501108e-05</v>
      </c>
      <c r="F2425" s="6" t="n"/>
      <c r="G2425" s="6" t="n"/>
      <c r="H2425" s="6" t="n"/>
      <c r="I2425" s="6" t="n"/>
    </row>
    <row r="2426" ht="15.75" customHeight="1" s="120">
      <c r="A2426" s="6" t="n">
        <v>2013</v>
      </c>
      <c r="B2426" s="6" t="inlineStr">
        <is>
          <t>NV</t>
        </is>
      </c>
      <c r="C2426" s="6" t="inlineStr">
        <is>
          <t>CH4</t>
        </is>
      </c>
      <c r="D2426" s="6" t="inlineStr">
        <is>
          <t>Chemicals</t>
        </is>
      </c>
      <c r="E2426" s="54" t="n">
        <v>1.37220027350579e-05</v>
      </c>
      <c r="F2426" s="6" t="n"/>
      <c r="G2426" s="6" t="n"/>
      <c r="H2426" s="6" t="n"/>
      <c r="I2426" s="6" t="n"/>
    </row>
    <row r="2427" ht="15.75" customHeight="1" s="120">
      <c r="A2427" s="6" t="n">
        <v>2013</v>
      </c>
      <c r="B2427" s="6" t="inlineStr">
        <is>
          <t>NY</t>
        </is>
      </c>
      <c r="C2427" s="6" t="inlineStr">
        <is>
          <t>CH4</t>
        </is>
      </c>
      <c r="D2427" s="6" t="inlineStr">
        <is>
          <t>Chemicals</t>
        </is>
      </c>
      <c r="E2427" s="6" t="n">
        <v>0.00176050375515742</v>
      </c>
      <c r="F2427" s="6" t="n"/>
      <c r="G2427" s="6" t="n"/>
      <c r="H2427" s="6" t="n"/>
      <c r="I2427" s="6" t="n"/>
    </row>
    <row r="2428" ht="15.75" customHeight="1" s="120">
      <c r="A2428" s="6" t="n">
        <v>2013</v>
      </c>
      <c r="B2428" s="6" t="inlineStr">
        <is>
          <t>OH</t>
        </is>
      </c>
      <c r="C2428" s="6" t="inlineStr">
        <is>
          <t>CH4</t>
        </is>
      </c>
      <c r="D2428" s="6" t="inlineStr">
        <is>
          <t>Chemicals</t>
        </is>
      </c>
      <c r="E2428" s="6" t="n">
        <v>0.0027493638245966</v>
      </c>
      <c r="F2428" s="6" t="n"/>
      <c r="G2428" s="6" t="n"/>
      <c r="H2428" s="6" t="n"/>
      <c r="I2428" s="6" t="n"/>
    </row>
    <row r="2429" ht="15.75" customHeight="1" s="120">
      <c r="A2429" s="6" t="n">
        <v>2013</v>
      </c>
      <c r="B2429" s="6" t="inlineStr">
        <is>
          <t>OK</t>
        </is>
      </c>
      <c r="C2429" s="6" t="inlineStr">
        <is>
          <t>CH4</t>
        </is>
      </c>
      <c r="D2429" s="6" t="inlineStr">
        <is>
          <t>Chemicals</t>
        </is>
      </c>
      <c r="E2429" s="6" t="n">
        <v>0.00157978205956166</v>
      </c>
      <c r="F2429" s="6" t="n"/>
      <c r="G2429" s="6" t="n"/>
      <c r="H2429" s="6" t="n"/>
      <c r="I2429" s="6" t="n"/>
    </row>
    <row r="2430" ht="15.75" customHeight="1" s="120">
      <c r="A2430" s="6" t="n">
        <v>2013</v>
      </c>
      <c r="B2430" s="6" t="inlineStr">
        <is>
          <t>OR</t>
        </is>
      </c>
      <c r="C2430" s="6" t="inlineStr">
        <is>
          <t>CH4</t>
        </is>
      </c>
      <c r="D2430" s="6" t="inlineStr">
        <is>
          <t>Chemicals</t>
        </is>
      </c>
      <c r="E2430" s="54" t="n">
        <v>7.6784823815324e-05</v>
      </c>
      <c r="F2430" s="6" t="n"/>
      <c r="G2430" s="6" t="n"/>
      <c r="H2430" s="6" t="n"/>
      <c r="I2430" s="6" t="n"/>
    </row>
    <row r="2431" ht="15.75" customHeight="1" s="120">
      <c r="A2431" s="6" t="n">
        <v>2013</v>
      </c>
      <c r="B2431" s="6" t="inlineStr">
        <is>
          <t>PA</t>
        </is>
      </c>
      <c r="C2431" s="6" t="inlineStr">
        <is>
          <t>CH4</t>
        </is>
      </c>
      <c r="D2431" s="6" t="inlineStr">
        <is>
          <t>Chemicals</t>
        </is>
      </c>
      <c r="E2431" s="6" t="n">
        <v>0.000349473133486474</v>
      </c>
      <c r="F2431" s="6" t="n"/>
      <c r="G2431" s="6" t="n"/>
      <c r="H2431" s="6" t="n"/>
      <c r="I2431" s="6" t="n"/>
    </row>
    <row r="2432" ht="15.75" customHeight="1" s="120">
      <c r="A2432" s="6" t="n">
        <v>2013</v>
      </c>
      <c r="B2432" s="6" t="inlineStr">
        <is>
          <t>RI</t>
        </is>
      </c>
      <c r="C2432" s="6" t="inlineStr">
        <is>
          <t>CH4</t>
        </is>
      </c>
      <c r="D2432" s="6" t="inlineStr">
        <is>
          <t>Chemicals</t>
        </is>
      </c>
      <c r="E2432" s="54" t="n">
        <v>3.21153255501355e-05</v>
      </c>
      <c r="F2432" s="6" t="n"/>
      <c r="G2432" s="6" t="n"/>
      <c r="H2432" s="6" t="n"/>
      <c r="I2432" s="6" t="n"/>
    </row>
    <row r="2433" ht="15.75" customHeight="1" s="120">
      <c r="A2433" s="6" t="n">
        <v>2013</v>
      </c>
      <c r="B2433" s="6" t="inlineStr">
        <is>
          <t>SC</t>
        </is>
      </c>
      <c r="C2433" s="6" t="inlineStr">
        <is>
          <t>CH4</t>
        </is>
      </c>
      <c r="D2433" s="6" t="inlineStr">
        <is>
          <t>Chemicals</t>
        </is>
      </c>
      <c r="E2433" s="6" t="n">
        <v>0.0286649717560309</v>
      </c>
      <c r="F2433" s="6" t="n"/>
      <c r="G2433" s="6" t="n"/>
      <c r="H2433" s="6" t="n"/>
      <c r="I2433" s="6" t="n"/>
    </row>
    <row r="2434" ht="15.75" customHeight="1" s="120">
      <c r="A2434" s="6" t="n">
        <v>2013</v>
      </c>
      <c r="B2434" s="6" t="inlineStr">
        <is>
          <t>SD</t>
        </is>
      </c>
      <c r="C2434" s="6" t="inlineStr">
        <is>
          <t>CH4</t>
        </is>
      </c>
      <c r="D2434" s="6" t="inlineStr">
        <is>
          <t>Chemicals</t>
        </is>
      </c>
      <c r="E2434" s="6" t="n">
        <v>0.00224865670351948</v>
      </c>
      <c r="F2434" s="6" t="n"/>
      <c r="G2434" s="6" t="n"/>
      <c r="H2434" s="6" t="n"/>
      <c r="I2434" s="6" t="n"/>
    </row>
    <row r="2435" ht="15.75" customHeight="1" s="120">
      <c r="A2435" s="6" t="n">
        <v>2013</v>
      </c>
      <c r="B2435" s="6" t="inlineStr">
        <is>
          <t>TN</t>
        </is>
      </c>
      <c r="C2435" s="6" t="inlineStr">
        <is>
          <t>CH4</t>
        </is>
      </c>
      <c r="D2435" s="6" t="inlineStr">
        <is>
          <t>Chemicals</t>
        </is>
      </c>
      <c r="E2435" s="6" t="n">
        <v>0.266759236659585</v>
      </c>
      <c r="F2435" s="6" t="n"/>
      <c r="G2435" s="6" t="n"/>
      <c r="H2435" s="6" t="n"/>
      <c r="I2435" s="6" t="n"/>
    </row>
    <row r="2436" ht="15.75" customHeight="1" s="120">
      <c r="A2436" s="6" t="n">
        <v>2013</v>
      </c>
      <c r="B2436" s="6" t="inlineStr">
        <is>
          <t>TX</t>
        </is>
      </c>
      <c r="C2436" s="6" t="inlineStr">
        <is>
          <t>CH4</t>
        </is>
      </c>
      <c r="D2436" s="6" t="inlineStr">
        <is>
          <t>Chemicals</t>
        </is>
      </c>
      <c r="E2436" s="6" t="n">
        <v>0.325118914291787</v>
      </c>
      <c r="F2436" s="6" t="n"/>
      <c r="G2436" s="6" t="n"/>
      <c r="H2436" s="6" t="n"/>
      <c r="I2436" s="6" t="n"/>
    </row>
    <row r="2437" ht="15.75" customHeight="1" s="120">
      <c r="A2437" s="6" t="n">
        <v>2013</v>
      </c>
      <c r="B2437" s="6" t="inlineStr">
        <is>
          <t>UT</t>
        </is>
      </c>
      <c r="C2437" s="6" t="inlineStr">
        <is>
          <t>CH4</t>
        </is>
      </c>
      <c r="D2437" s="6" t="inlineStr">
        <is>
          <t>Chemicals</t>
        </is>
      </c>
      <c r="E2437" s="54" t="n">
        <v>7.32813337553092e-05</v>
      </c>
      <c r="F2437" s="6" t="n"/>
      <c r="G2437" s="6" t="n"/>
      <c r="H2437" s="6" t="n"/>
      <c r="I2437" s="6" t="n"/>
    </row>
    <row r="2438" ht="15.75" customHeight="1" s="120">
      <c r="A2438" s="6" t="n">
        <v>2013</v>
      </c>
      <c r="B2438" s="6" t="inlineStr">
        <is>
          <t>VA</t>
        </is>
      </c>
      <c r="C2438" s="6" t="inlineStr">
        <is>
          <t>CH4</t>
        </is>
      </c>
      <c r="D2438" s="6" t="inlineStr">
        <is>
          <t>Chemicals</t>
        </is>
      </c>
      <c r="E2438" s="6" t="n">
        <v>0.0479184013808422</v>
      </c>
      <c r="F2438" s="6" t="n"/>
      <c r="G2438" s="6" t="n"/>
      <c r="H2438" s="6" t="n"/>
      <c r="I2438" s="6" t="n"/>
    </row>
    <row r="2439" ht="15.75" customHeight="1" s="120">
      <c r="A2439" s="6" t="n">
        <v>2013</v>
      </c>
      <c r="B2439" s="6" t="inlineStr">
        <is>
          <t>WA</t>
        </is>
      </c>
      <c r="C2439" s="6" t="inlineStr">
        <is>
          <t>CH4</t>
        </is>
      </c>
      <c r="D2439" s="6" t="inlineStr">
        <is>
          <t>Chemicals</t>
        </is>
      </c>
      <c r="E2439" s="54" t="n">
        <v>4.84649458302045e-05</v>
      </c>
      <c r="F2439" s="6" t="n"/>
      <c r="G2439" s="6" t="n"/>
      <c r="H2439" s="6" t="n"/>
      <c r="I2439" s="6" t="n"/>
    </row>
    <row r="2440" ht="15.75" customHeight="1" s="120">
      <c r="A2440" s="6" t="n">
        <v>2013</v>
      </c>
      <c r="B2440" s="6" t="inlineStr">
        <is>
          <t>WI</t>
        </is>
      </c>
      <c r="C2440" s="6" t="inlineStr">
        <is>
          <t>CH4</t>
        </is>
      </c>
      <c r="D2440" s="6" t="inlineStr">
        <is>
          <t>Chemicals</t>
        </is>
      </c>
      <c r="E2440" s="6" t="n">
        <v>0.000636467360902685</v>
      </c>
      <c r="F2440" s="6" t="n"/>
      <c r="G2440" s="6" t="n"/>
      <c r="H2440" s="6" t="n"/>
      <c r="I2440" s="6" t="n"/>
    </row>
    <row r="2441" ht="15.75" customHeight="1" s="120">
      <c r="A2441" s="6" t="n">
        <v>2013</v>
      </c>
      <c r="B2441" s="6" t="inlineStr">
        <is>
          <t>WV</t>
        </is>
      </c>
      <c r="C2441" s="6" t="inlineStr">
        <is>
          <t>CH4</t>
        </is>
      </c>
      <c r="D2441" s="6" t="inlineStr">
        <is>
          <t>Chemicals</t>
        </is>
      </c>
      <c r="E2441" s="6" t="n">
        <v>0.0172946867237579</v>
      </c>
      <c r="F2441" s="6" t="n"/>
      <c r="G2441" s="6" t="n"/>
      <c r="H2441" s="6" t="n"/>
      <c r="I2441" s="6" t="n"/>
    </row>
    <row r="2442" ht="15.75" customHeight="1" s="120">
      <c r="A2442" s="6" t="n">
        <v>2013</v>
      </c>
      <c r="B2442" s="6" t="inlineStr">
        <is>
          <t>WY</t>
        </is>
      </c>
      <c r="C2442" s="6" t="inlineStr">
        <is>
          <t>CH4</t>
        </is>
      </c>
      <c r="D2442" s="6" t="inlineStr">
        <is>
          <t>Chemicals</t>
        </is>
      </c>
      <c r="E2442" s="54" t="n">
        <v>8.70033364903671e-05</v>
      </c>
      <c r="F2442" s="6" t="n"/>
      <c r="G2442" s="6" t="n"/>
      <c r="H2442" s="6" t="n"/>
      <c r="I2442" s="6" t="n"/>
    </row>
    <row r="2443" ht="15.75" customHeight="1" s="120">
      <c r="A2443" s="6" t="n">
        <v>2013</v>
      </c>
      <c r="B2443" s="6" t="inlineStr">
        <is>
          <t>AL</t>
        </is>
      </c>
      <c r="C2443" s="6" t="inlineStr">
        <is>
          <t>CH4</t>
        </is>
      </c>
      <c r="D2443" s="6" t="inlineStr">
        <is>
          <t>Iron and steel</t>
        </is>
      </c>
      <c r="E2443" s="6" t="n">
        <v>0.112594006460353</v>
      </c>
      <c r="F2443" s="6" t="n"/>
      <c r="G2443" s="6" t="n"/>
      <c r="H2443" s="6" t="n"/>
      <c r="I2443" s="6" t="n"/>
    </row>
    <row r="2444" ht="15.75" customHeight="1" s="120">
      <c r="A2444" s="6" t="n">
        <v>2013</v>
      </c>
      <c r="B2444" s="6" t="inlineStr">
        <is>
          <t>AR</t>
        </is>
      </c>
      <c r="C2444" s="6" t="inlineStr">
        <is>
          <t>CH4</t>
        </is>
      </c>
      <c r="D2444" s="6" t="inlineStr">
        <is>
          <t>Iron and steel</t>
        </is>
      </c>
      <c r="E2444" s="6" t="n">
        <v>0.000394080736005743</v>
      </c>
      <c r="F2444" s="6" t="n"/>
      <c r="G2444" s="6" t="n"/>
      <c r="H2444" s="6" t="n"/>
      <c r="I2444" s="6" t="n"/>
    </row>
    <row r="2445" ht="15.75" customHeight="1" s="120">
      <c r="A2445" s="6" t="n">
        <v>2013</v>
      </c>
      <c r="B2445" s="6" t="inlineStr">
        <is>
          <t>AZ</t>
        </is>
      </c>
      <c r="C2445" s="6" t="inlineStr">
        <is>
          <t>CH4</t>
        </is>
      </c>
      <c r="D2445" s="6" t="inlineStr">
        <is>
          <t>Iron and steel</t>
        </is>
      </c>
      <c r="E2445" s="54" t="n">
        <v>8.56697252186398e-07</v>
      </c>
      <c r="F2445" s="6" t="n"/>
      <c r="G2445" s="6" t="n"/>
      <c r="H2445" s="6" t="n"/>
      <c r="I2445" s="6" t="n"/>
    </row>
    <row r="2446" ht="15.75" customHeight="1" s="120">
      <c r="A2446" s="6" t="n">
        <v>2013</v>
      </c>
      <c r="B2446" s="6" t="inlineStr">
        <is>
          <t>CA</t>
        </is>
      </c>
      <c r="C2446" s="6" t="inlineStr">
        <is>
          <t>CH4</t>
        </is>
      </c>
      <c r="D2446" s="6" t="inlineStr">
        <is>
          <t>Iron and steel</t>
        </is>
      </c>
      <c r="E2446" s="6" t="n">
        <v>0.000508449819172627</v>
      </c>
      <c r="F2446" s="6" t="n"/>
      <c r="G2446" s="6" t="n"/>
      <c r="H2446" s="6" t="n"/>
      <c r="I2446" s="6" t="n"/>
    </row>
    <row r="2447" ht="15.75" customHeight="1" s="120">
      <c r="A2447" s="6" t="n">
        <v>2013</v>
      </c>
      <c r="B2447" s="6" t="inlineStr">
        <is>
          <t>CO</t>
        </is>
      </c>
      <c r="C2447" s="6" t="inlineStr">
        <is>
          <t>CH4</t>
        </is>
      </c>
      <c r="D2447" s="6" t="inlineStr">
        <is>
          <t>Iron and steel</t>
        </is>
      </c>
      <c r="E2447" s="6" t="n">
        <v>0.0964281293115966</v>
      </c>
      <c r="F2447" s="6" t="n"/>
      <c r="G2447" s="6" t="n"/>
      <c r="H2447" s="6" t="n"/>
      <c r="I2447" s="6" t="n"/>
    </row>
    <row r="2448" ht="15.75" customHeight="1" s="120">
      <c r="A2448" s="6" t="n">
        <v>2013</v>
      </c>
      <c r="B2448" s="6" t="inlineStr">
        <is>
          <t>DE</t>
        </is>
      </c>
      <c r="C2448" s="6" t="inlineStr">
        <is>
          <t>CH4</t>
        </is>
      </c>
      <c r="D2448" s="6" t="inlineStr">
        <is>
          <t>Iron and steel</t>
        </is>
      </c>
      <c r="E2448" s="54" t="n">
        <v>3.25544955830831e-05</v>
      </c>
      <c r="F2448" s="6" t="n"/>
      <c r="G2448" s="6" t="n"/>
      <c r="H2448" s="6" t="n"/>
      <c r="I2448" s="6" t="n"/>
    </row>
    <row r="2449" ht="15.75" customHeight="1" s="120">
      <c r="A2449" s="6" t="n">
        <v>2013</v>
      </c>
      <c r="B2449" s="6" t="inlineStr">
        <is>
          <t>FL</t>
        </is>
      </c>
      <c r="C2449" s="6" t="inlineStr">
        <is>
          <t>CH4</t>
        </is>
      </c>
      <c r="D2449" s="6" t="inlineStr">
        <is>
          <t>Iron and steel</t>
        </is>
      </c>
      <c r="E2449" s="54" t="n">
        <v>3.68379818440151e-05</v>
      </c>
      <c r="F2449" s="6" t="n"/>
      <c r="G2449" s="6" t="n"/>
      <c r="H2449" s="6" t="n"/>
      <c r="I2449" s="6" t="n"/>
    </row>
    <row r="2450" ht="15.75" customHeight="1" s="120">
      <c r="A2450" s="6" t="n">
        <v>2013</v>
      </c>
      <c r="B2450" s="6" t="inlineStr">
        <is>
          <t>GA</t>
        </is>
      </c>
      <c r="C2450" s="6" t="inlineStr">
        <is>
          <t>CH4</t>
        </is>
      </c>
      <c r="D2450" s="6" t="inlineStr">
        <is>
          <t>Iron and steel</t>
        </is>
      </c>
      <c r="E2450" s="54" t="n">
        <v>4.19781653571335e-05</v>
      </c>
      <c r="F2450" s="6" t="n"/>
      <c r="G2450" s="6" t="n"/>
      <c r="H2450" s="6" t="n"/>
      <c r="I2450" s="6" t="n"/>
    </row>
    <row r="2451" ht="15.75" customHeight="1" s="120">
      <c r="A2451" s="6" t="n">
        <v>2013</v>
      </c>
      <c r="B2451" s="6" t="inlineStr">
        <is>
          <t>IA</t>
        </is>
      </c>
      <c r="C2451" s="6" t="inlineStr">
        <is>
          <t>CH4</t>
        </is>
      </c>
      <c r="D2451" s="6" t="inlineStr">
        <is>
          <t>Iron and steel</t>
        </is>
      </c>
      <c r="E2451" s="6" t="n">
        <v>0.00103317688613679</v>
      </c>
      <c r="F2451" s="6" t="n"/>
      <c r="G2451" s="6" t="n"/>
      <c r="H2451" s="6" t="n"/>
      <c r="I2451" s="6" t="n"/>
    </row>
    <row r="2452" ht="15.75" customHeight="1" s="120">
      <c r="A2452" s="6" t="n">
        <v>2013</v>
      </c>
      <c r="B2452" s="6" t="inlineStr">
        <is>
          <t>IL</t>
        </is>
      </c>
      <c r="C2452" s="6" t="inlineStr">
        <is>
          <t>CH4</t>
        </is>
      </c>
      <c r="D2452" s="6" t="inlineStr">
        <is>
          <t>Iron and steel</t>
        </is>
      </c>
      <c r="E2452" s="6" t="n">
        <v>0.349572743662903</v>
      </c>
      <c r="F2452" s="6" t="n"/>
      <c r="G2452" s="6" t="n"/>
      <c r="H2452" s="6" t="n"/>
      <c r="I2452" s="6" t="n"/>
    </row>
    <row r="2453" ht="15.75" customHeight="1" s="120">
      <c r="A2453" s="6" t="n">
        <v>2013</v>
      </c>
      <c r="B2453" s="6" t="inlineStr">
        <is>
          <t>IN</t>
        </is>
      </c>
      <c r="C2453" s="6" t="inlineStr">
        <is>
          <t>CH4</t>
        </is>
      </c>
      <c r="D2453" s="6" t="inlineStr">
        <is>
          <t>Iron and steel</t>
        </is>
      </c>
      <c r="E2453" s="6" t="n">
        <v>0.151100406203002</v>
      </c>
      <c r="F2453" s="6" t="n"/>
      <c r="G2453" s="6" t="n"/>
      <c r="H2453" s="6" t="n"/>
      <c r="I2453" s="6" t="n"/>
    </row>
    <row r="2454" ht="15.75" customHeight="1" s="120">
      <c r="A2454" s="6" t="n">
        <v>2013</v>
      </c>
      <c r="B2454" s="6" t="inlineStr">
        <is>
          <t>KS</t>
        </is>
      </c>
      <c r="C2454" s="6" t="inlineStr">
        <is>
          <t>CH4</t>
        </is>
      </c>
      <c r="D2454" s="6" t="inlineStr">
        <is>
          <t>Iron and steel</t>
        </is>
      </c>
      <c r="E2454" s="54" t="n">
        <v>1.62772477915415e-05</v>
      </c>
      <c r="F2454" s="6" t="n"/>
      <c r="G2454" s="6" t="n"/>
      <c r="H2454" s="6" t="n"/>
      <c r="I2454" s="6" t="n"/>
    </row>
    <row r="2455" ht="15.75" customHeight="1" s="120">
      <c r="A2455" s="6" t="n">
        <v>2013</v>
      </c>
      <c r="B2455" s="6" t="inlineStr">
        <is>
          <t>KY</t>
        </is>
      </c>
      <c r="C2455" s="6" t="inlineStr">
        <is>
          <t>CH4</t>
        </is>
      </c>
      <c r="D2455" s="6" t="inlineStr">
        <is>
          <t>Iron and steel</t>
        </is>
      </c>
      <c r="E2455" s="6" t="n">
        <v>0.00361740414735706</v>
      </c>
      <c r="F2455" s="6" t="n"/>
      <c r="G2455" s="6" t="n"/>
      <c r="H2455" s="6" t="n"/>
      <c r="I2455" s="6" t="n"/>
    </row>
    <row r="2456" ht="15.75" customHeight="1" s="120">
      <c r="A2456" s="6" t="n">
        <v>2013</v>
      </c>
      <c r="B2456" s="6" t="inlineStr">
        <is>
          <t>LA</t>
        </is>
      </c>
      <c r="C2456" s="6" t="inlineStr">
        <is>
          <t>CH4</t>
        </is>
      </c>
      <c r="D2456" s="6" t="inlineStr">
        <is>
          <t>Iron and steel</t>
        </is>
      </c>
      <c r="E2456" s="54" t="n">
        <v>3.04127524526171e-05</v>
      </c>
      <c r="F2456" s="6" t="n"/>
      <c r="G2456" s="6" t="n"/>
      <c r="H2456" s="6" t="n"/>
      <c r="I2456" s="6" t="n"/>
    </row>
    <row r="2457" ht="15.75" customHeight="1" s="120">
      <c r="A2457" s="6" t="n">
        <v>2013</v>
      </c>
      <c r="B2457" s="6" t="inlineStr">
        <is>
          <t>MA</t>
        </is>
      </c>
      <c r="C2457" s="6" t="inlineStr">
        <is>
          <t>CH4</t>
        </is>
      </c>
      <c r="D2457" s="6" t="inlineStr">
        <is>
          <t>Iron and steel</t>
        </is>
      </c>
      <c r="E2457" s="54" t="n">
        <v>4.24065139832267e-05</v>
      </c>
      <c r="F2457" s="6" t="n"/>
      <c r="G2457" s="6" t="n"/>
      <c r="H2457" s="6" t="n"/>
      <c r="I2457" s="6" t="n"/>
    </row>
    <row r="2458" ht="15.75" customHeight="1" s="120">
      <c r="A2458" s="6" t="n">
        <v>2013</v>
      </c>
      <c r="B2458" s="6" t="inlineStr">
        <is>
          <t>MI</t>
        </is>
      </c>
      <c r="C2458" s="6" t="inlineStr">
        <is>
          <t>CH4</t>
        </is>
      </c>
      <c r="D2458" s="6" t="inlineStr">
        <is>
          <t>Iron and steel</t>
        </is>
      </c>
      <c r="E2458" s="6" t="n">
        <v>0.0155040785214433</v>
      </c>
      <c r="F2458" s="6" t="n"/>
      <c r="G2458" s="6" t="n"/>
      <c r="H2458" s="6" t="n"/>
      <c r="I2458" s="6" t="n"/>
    </row>
    <row r="2459" ht="15.75" customHeight="1" s="120">
      <c r="A2459" s="6" t="n">
        <v>2013</v>
      </c>
      <c r="B2459" s="6" t="inlineStr">
        <is>
          <t>MN</t>
        </is>
      </c>
      <c r="C2459" s="6" t="inlineStr">
        <is>
          <t>CH4</t>
        </is>
      </c>
      <c r="D2459" s="6" t="inlineStr">
        <is>
          <t>Iron and steel</t>
        </is>
      </c>
      <c r="E2459" s="54" t="n">
        <v>4.15498167310403e-05</v>
      </c>
      <c r="F2459" s="6" t="n"/>
      <c r="G2459" s="6" t="n"/>
      <c r="H2459" s="6" t="n"/>
      <c r="I2459" s="6" t="n"/>
    </row>
    <row r="2460" ht="15.75" customHeight="1" s="120">
      <c r="A2460" s="6" t="n">
        <v>2013</v>
      </c>
      <c r="B2460" s="6" t="inlineStr">
        <is>
          <t>MO</t>
        </is>
      </c>
      <c r="C2460" s="6" t="inlineStr">
        <is>
          <t>CH4</t>
        </is>
      </c>
      <c r="D2460" s="6" t="inlineStr">
        <is>
          <t>Iron and steel</t>
        </is>
      </c>
      <c r="E2460" s="54" t="n">
        <v>1.71339450437279e-06</v>
      </c>
      <c r="F2460" s="6" t="n"/>
      <c r="G2460" s="6" t="n"/>
      <c r="H2460" s="6" t="n"/>
      <c r="I2460" s="6" t="n"/>
    </row>
    <row r="2461" ht="15.75" customHeight="1" s="120">
      <c r="A2461" s="6" t="n">
        <v>2013</v>
      </c>
      <c r="B2461" s="6" t="inlineStr">
        <is>
          <t>MS</t>
        </is>
      </c>
      <c r="C2461" s="6" t="inlineStr">
        <is>
          <t>CH4</t>
        </is>
      </c>
      <c r="D2461" s="6" t="inlineStr">
        <is>
          <t>Iron and steel</t>
        </is>
      </c>
      <c r="E2461" s="6" t="n">
        <v>0.000167912661428534</v>
      </c>
      <c r="F2461" s="6" t="n"/>
      <c r="G2461" s="6" t="n"/>
      <c r="H2461" s="6" t="n"/>
      <c r="I2461" s="6" t="n"/>
    </row>
    <row r="2462" ht="15.75" customHeight="1" s="120">
      <c r="A2462" s="6" t="n">
        <v>2013</v>
      </c>
      <c r="B2462" s="6" t="inlineStr">
        <is>
          <t>NC</t>
        </is>
      </c>
      <c r="C2462" s="6" t="inlineStr">
        <is>
          <t>CH4</t>
        </is>
      </c>
      <c r="D2462" s="6" t="inlineStr">
        <is>
          <t>Iron and steel</t>
        </is>
      </c>
      <c r="E2462" s="6" t="n">
        <v>0.000260435964664665</v>
      </c>
      <c r="F2462" s="6" t="n"/>
      <c r="G2462" s="6" t="n"/>
      <c r="H2462" s="6" t="n"/>
      <c r="I2462" s="6" t="n"/>
    </row>
    <row r="2463" ht="15.75" customHeight="1" s="120">
      <c r="A2463" s="6" t="n">
        <v>2013</v>
      </c>
      <c r="B2463" s="6" t="inlineStr">
        <is>
          <t>NE</t>
        </is>
      </c>
      <c r="C2463" s="6" t="inlineStr">
        <is>
          <t>CH4</t>
        </is>
      </c>
      <c r="D2463" s="6" t="inlineStr">
        <is>
          <t>Iron and steel</t>
        </is>
      </c>
      <c r="E2463" s="54" t="n">
        <v>7.795944994896219e-05</v>
      </c>
      <c r="F2463" s="6" t="n"/>
      <c r="G2463" s="6" t="n"/>
      <c r="H2463" s="6" t="n"/>
      <c r="I2463" s="6" t="n"/>
    </row>
    <row r="2464" ht="15.75" customHeight="1" s="120">
      <c r="A2464" s="6" t="n">
        <v>2013</v>
      </c>
      <c r="B2464" s="6" t="inlineStr">
        <is>
          <t>NJ</t>
        </is>
      </c>
      <c r="C2464" s="6" t="inlineStr">
        <is>
          <t>CH4</t>
        </is>
      </c>
      <c r="D2464" s="6" t="inlineStr">
        <is>
          <t>Iron and steel</t>
        </is>
      </c>
      <c r="E2464" s="6" t="n">
        <v>0.000155918899897924</v>
      </c>
      <c r="F2464" s="6" t="n"/>
      <c r="G2464" s="6" t="n"/>
      <c r="H2464" s="6" t="n"/>
      <c r="I2464" s="6" t="n"/>
    </row>
    <row r="2465" ht="15.75" customHeight="1" s="120">
      <c r="A2465" s="6" t="n">
        <v>2013</v>
      </c>
      <c r="B2465" s="6" t="inlineStr">
        <is>
          <t>NY</t>
        </is>
      </c>
      <c r="C2465" s="6" t="inlineStr">
        <is>
          <t>CH4</t>
        </is>
      </c>
      <c r="D2465" s="6" t="inlineStr">
        <is>
          <t>Iron and steel</t>
        </is>
      </c>
      <c r="E2465" s="6" t="n">
        <v>0.00174594899995588</v>
      </c>
      <c r="F2465" s="6" t="n"/>
      <c r="G2465" s="6" t="n"/>
      <c r="H2465" s="6" t="n"/>
      <c r="I2465" s="6" t="n"/>
    </row>
    <row r="2466" ht="15.75" customHeight="1" s="120">
      <c r="A2466" s="6" t="n">
        <v>2013</v>
      </c>
      <c r="B2466" s="6" t="inlineStr">
        <is>
          <t>OH</t>
        </is>
      </c>
      <c r="C2466" s="6" t="inlineStr">
        <is>
          <t>CH4</t>
        </is>
      </c>
      <c r="D2466" s="6" t="inlineStr">
        <is>
          <t>Iron and steel</t>
        </is>
      </c>
      <c r="E2466" s="6" t="n">
        <v>0.0294802374936122</v>
      </c>
      <c r="F2466" s="6" t="n"/>
      <c r="G2466" s="6" t="n"/>
      <c r="H2466" s="6" t="n"/>
      <c r="I2466" s="6" t="n"/>
    </row>
    <row r="2467" ht="15.75" customHeight="1" s="120">
      <c r="A2467" s="6" t="n">
        <v>2013</v>
      </c>
      <c r="B2467" s="6" t="inlineStr">
        <is>
          <t>OK</t>
        </is>
      </c>
      <c r="C2467" s="6" t="inlineStr">
        <is>
          <t>CH4</t>
        </is>
      </c>
      <c r="D2467" s="6" t="inlineStr">
        <is>
          <t>Iron and steel</t>
        </is>
      </c>
      <c r="E2467" s="54" t="n">
        <v>1.58488991654483e-05</v>
      </c>
      <c r="F2467" s="6" t="n"/>
      <c r="G2467" s="6" t="n"/>
      <c r="H2467" s="6" t="n"/>
      <c r="I2467" s="6" t="n"/>
    </row>
    <row r="2468" ht="15.75" customHeight="1" s="120">
      <c r="A2468" s="6" t="n">
        <v>2013</v>
      </c>
      <c r="B2468" s="6" t="inlineStr">
        <is>
          <t>OR</t>
        </is>
      </c>
      <c r="C2468" s="6" t="inlineStr">
        <is>
          <t>CH4</t>
        </is>
      </c>
      <c r="D2468" s="6" t="inlineStr">
        <is>
          <t>Iron and steel</t>
        </is>
      </c>
      <c r="E2468" s="6" t="n">
        <v>0.000143068441115128</v>
      </c>
      <c r="F2468" s="6" t="n"/>
      <c r="G2468" s="6" t="n"/>
      <c r="H2468" s="6" t="n"/>
      <c r="I2468" s="6" t="n"/>
    </row>
    <row r="2469" ht="15.75" customHeight="1" s="120">
      <c r="A2469" s="6" t="n">
        <v>2013</v>
      </c>
      <c r="B2469" s="6" t="inlineStr">
        <is>
          <t>PA</t>
        </is>
      </c>
      <c r="C2469" s="6" t="inlineStr">
        <is>
          <t>CH4</t>
        </is>
      </c>
      <c r="D2469" s="6" t="inlineStr">
        <is>
          <t>Iron and steel</t>
        </is>
      </c>
      <c r="E2469" s="6" t="n">
        <v>0.00162258459564103</v>
      </c>
      <c r="F2469" s="6" t="n"/>
      <c r="G2469" s="6" t="n"/>
      <c r="H2469" s="6" t="n"/>
      <c r="I2469" s="6" t="n"/>
    </row>
    <row r="2470" ht="15.75" customHeight="1" s="120">
      <c r="A2470" s="6" t="n">
        <v>2013</v>
      </c>
      <c r="B2470" s="6" t="inlineStr">
        <is>
          <t>SC</t>
        </is>
      </c>
      <c r="C2470" s="6" t="inlineStr">
        <is>
          <t>CH4</t>
        </is>
      </c>
      <c r="D2470" s="6" t="inlineStr">
        <is>
          <t>Iron and steel</t>
        </is>
      </c>
      <c r="E2470" s="6" t="n">
        <v>0.000287421928108536</v>
      </c>
      <c r="F2470" s="6" t="n"/>
      <c r="G2470" s="6" t="n"/>
      <c r="H2470" s="6" t="n"/>
      <c r="I2470" s="6" t="n"/>
    </row>
    <row r="2471" ht="15.75" customHeight="1" s="120">
      <c r="A2471" s="6" t="n">
        <v>2013</v>
      </c>
      <c r="B2471" s="6" t="inlineStr">
        <is>
          <t>TN</t>
        </is>
      </c>
      <c r="C2471" s="6" t="inlineStr">
        <is>
          <t>CH4</t>
        </is>
      </c>
      <c r="D2471" s="6" t="inlineStr">
        <is>
          <t>Iron and steel</t>
        </is>
      </c>
      <c r="E2471" s="6" t="n">
        <v>0.000598831379278292</v>
      </c>
      <c r="F2471" s="6" t="n"/>
      <c r="G2471" s="6" t="n"/>
      <c r="H2471" s="6" t="n"/>
      <c r="I2471" s="6" t="n"/>
    </row>
    <row r="2472" ht="15.75" customHeight="1" s="120">
      <c r="A2472" s="6" t="n">
        <v>2013</v>
      </c>
      <c r="B2472" s="6" t="inlineStr">
        <is>
          <t>TX</t>
        </is>
      </c>
      <c r="C2472" s="6" t="inlineStr">
        <is>
          <t>CH4</t>
        </is>
      </c>
      <c r="D2472" s="6" t="inlineStr">
        <is>
          <t>Iron and steel</t>
        </is>
      </c>
      <c r="E2472" s="6" t="n">
        <v>0.0770432122377489</v>
      </c>
      <c r="F2472" s="6" t="n"/>
      <c r="G2472" s="6" t="n"/>
      <c r="H2472" s="6" t="n"/>
      <c r="I2472" s="6" t="n"/>
    </row>
    <row r="2473" ht="15.75" customHeight="1" s="120">
      <c r="A2473" s="6" t="n">
        <v>2013</v>
      </c>
      <c r="B2473" s="6" t="inlineStr">
        <is>
          <t>UT</t>
        </is>
      </c>
      <c r="C2473" s="6" t="inlineStr">
        <is>
          <t>CH4</t>
        </is>
      </c>
      <c r="D2473" s="6" t="inlineStr">
        <is>
          <t>Iron and steel</t>
        </is>
      </c>
      <c r="E2473" s="6" t="n">
        <v>0.132008479589402</v>
      </c>
      <c r="F2473" s="6" t="n"/>
      <c r="G2473" s="6" t="n"/>
      <c r="H2473" s="6" t="n"/>
      <c r="I2473" s="6" t="n"/>
    </row>
    <row r="2474" ht="15.75" customHeight="1" s="120">
      <c r="A2474" s="6" t="n">
        <v>2013</v>
      </c>
      <c r="B2474" s="6" t="inlineStr">
        <is>
          <t>VA</t>
        </is>
      </c>
      <c r="C2474" s="6" t="inlineStr">
        <is>
          <t>CH4</t>
        </is>
      </c>
      <c r="D2474" s="6" t="inlineStr">
        <is>
          <t>Iron and steel</t>
        </is>
      </c>
      <c r="E2474" s="6" t="n">
        <v>0.000454477892284884</v>
      </c>
      <c r="F2474" s="6" t="n"/>
      <c r="G2474" s="6" t="n"/>
      <c r="H2474" s="6" t="n"/>
      <c r="I2474" s="6" t="n"/>
    </row>
    <row r="2475" ht="15.75" customHeight="1" s="120">
      <c r="A2475" s="6" t="n">
        <v>2013</v>
      </c>
      <c r="B2475" s="6" t="inlineStr">
        <is>
          <t>WA</t>
        </is>
      </c>
      <c r="C2475" s="6" t="inlineStr">
        <is>
          <t>CH4</t>
        </is>
      </c>
      <c r="D2475" s="6" t="inlineStr">
        <is>
          <t>Iron and steel</t>
        </is>
      </c>
      <c r="E2475" s="54" t="n">
        <v>2.78426606960579e-05</v>
      </c>
      <c r="F2475" s="6" t="n"/>
      <c r="G2475" s="6" t="n"/>
      <c r="H2475" s="6" t="n"/>
      <c r="I2475" s="6" t="n"/>
    </row>
    <row r="2476" ht="15.75" customHeight="1" s="120">
      <c r="A2476" s="6" t="n">
        <v>2013</v>
      </c>
      <c r="B2476" s="6" t="inlineStr">
        <is>
          <t>WI</t>
        </is>
      </c>
      <c r="C2476" s="6" t="inlineStr">
        <is>
          <t>CH4</t>
        </is>
      </c>
      <c r="D2476" s="6" t="inlineStr">
        <is>
          <t>Iron and steel</t>
        </is>
      </c>
      <c r="E2476" s="6" t="n">
        <v>0.0198106956081843</v>
      </c>
      <c r="F2476" s="6" t="n"/>
      <c r="G2476" s="6" t="n"/>
      <c r="H2476" s="6" t="n"/>
      <c r="I2476" s="6" t="n"/>
    </row>
    <row r="2477" ht="15.75" customHeight="1" s="120">
      <c r="A2477" s="6" t="n">
        <v>2013</v>
      </c>
      <c r="B2477" s="6" t="inlineStr">
        <is>
          <t>WV</t>
        </is>
      </c>
      <c r="C2477" s="6" t="inlineStr">
        <is>
          <t>CH4</t>
        </is>
      </c>
      <c r="D2477" s="6" t="inlineStr">
        <is>
          <t>Iron and steel</t>
        </is>
      </c>
      <c r="E2477" s="6" t="n">
        <v>0.00510206048539609</v>
      </c>
      <c r="F2477" s="6" t="n"/>
      <c r="G2477" s="6" t="n"/>
      <c r="H2477" s="6" t="n"/>
      <c r="I2477" s="6" t="n"/>
    </row>
    <row r="2478" ht="15.75" customHeight="1" s="120">
      <c r="A2478" s="6" t="n">
        <v>2013</v>
      </c>
      <c r="B2478" s="6" t="inlineStr">
        <is>
          <t>AL</t>
        </is>
      </c>
      <c r="C2478" s="6" t="inlineStr">
        <is>
          <t>CO2</t>
        </is>
      </c>
      <c r="D2478" s="6" t="inlineStr">
        <is>
          <t>Cement and other carbonates</t>
        </is>
      </c>
      <c r="E2478" s="6" t="n">
        <v>0.0756201785823875</v>
      </c>
      <c r="F2478" s="6" t="n"/>
      <c r="G2478" s="6" t="n"/>
      <c r="H2478" s="6" t="n"/>
      <c r="I2478" s="6" t="n"/>
    </row>
    <row r="2479" ht="15.75" customHeight="1" s="120">
      <c r="A2479" s="6" t="n">
        <v>2013</v>
      </c>
      <c r="B2479" s="6" t="inlineStr">
        <is>
          <t>AR</t>
        </is>
      </c>
      <c r="C2479" s="6" t="inlineStr">
        <is>
          <t>CO2</t>
        </is>
      </c>
      <c r="D2479" s="6" t="inlineStr">
        <is>
          <t>Cement and other carbonates</t>
        </is>
      </c>
      <c r="E2479" s="6" t="n">
        <v>0.0117867107036523</v>
      </c>
      <c r="F2479" s="6" t="n"/>
      <c r="G2479" s="6" t="n"/>
      <c r="H2479" s="6" t="n"/>
      <c r="I2479" s="6" t="n"/>
    </row>
    <row r="2480" ht="15.75" customHeight="1" s="120">
      <c r="A2480" s="6" t="n">
        <v>2013</v>
      </c>
      <c r="B2480" s="6" t="inlineStr">
        <is>
          <t>AZ</t>
        </is>
      </c>
      <c r="C2480" s="6" t="inlineStr">
        <is>
          <t>CO2</t>
        </is>
      </c>
      <c r="D2480" s="6" t="inlineStr">
        <is>
          <t>Cement and other carbonates</t>
        </is>
      </c>
      <c r="E2480" s="6" t="n">
        <v>0.022079365155527</v>
      </c>
      <c r="F2480" s="6" t="n"/>
      <c r="G2480" s="6" t="n"/>
      <c r="H2480" s="6" t="n"/>
      <c r="I2480" s="6" t="n"/>
    </row>
    <row r="2481" ht="15.75" customHeight="1" s="120">
      <c r="A2481" s="6" t="n">
        <v>2013</v>
      </c>
      <c r="B2481" s="6" t="inlineStr">
        <is>
          <t>CA</t>
        </is>
      </c>
      <c r="C2481" s="6" t="inlineStr">
        <is>
          <t>CO2</t>
        </is>
      </c>
      <c r="D2481" s="6" t="inlineStr">
        <is>
          <t>Cement and other carbonates</t>
        </is>
      </c>
      <c r="E2481" s="6" t="n">
        <v>0.0821071784006709</v>
      </c>
      <c r="F2481" s="6" t="n"/>
      <c r="G2481" s="6" t="n"/>
      <c r="H2481" s="6" t="n"/>
      <c r="I2481" s="6" t="n"/>
    </row>
    <row r="2482" ht="15.75" customHeight="1" s="120">
      <c r="A2482" s="6" t="n">
        <v>2013</v>
      </c>
      <c r="B2482" s="6" t="inlineStr">
        <is>
          <t>CO</t>
        </is>
      </c>
      <c r="C2482" s="6" t="inlineStr">
        <is>
          <t>CO2</t>
        </is>
      </c>
      <c r="D2482" s="6" t="inlineStr">
        <is>
          <t>Cement and other carbonates</t>
        </is>
      </c>
      <c r="E2482" s="6" t="n">
        <v>0.0195124341727716</v>
      </c>
      <c r="F2482" s="6" t="n"/>
      <c r="G2482" s="6" t="n"/>
      <c r="H2482" s="6" t="n"/>
      <c r="I2482" s="6" t="n"/>
    </row>
    <row r="2483" ht="15.75" customHeight="1" s="120">
      <c r="A2483" s="6" t="n">
        <v>2013</v>
      </c>
      <c r="B2483" s="6" t="inlineStr">
        <is>
          <t>FL</t>
        </is>
      </c>
      <c r="C2483" s="6" t="inlineStr">
        <is>
          <t>CO2</t>
        </is>
      </c>
      <c r="D2483" s="6" t="inlineStr">
        <is>
          <t>Cement and other carbonates</t>
        </is>
      </c>
      <c r="E2483" s="6" t="n">
        <v>0.0426752010248334</v>
      </c>
      <c r="F2483" s="6" t="n"/>
      <c r="G2483" s="6" t="n"/>
      <c r="H2483" s="6" t="n"/>
      <c r="I2483" s="6" t="n"/>
    </row>
    <row r="2484" ht="15.75" customHeight="1" s="120">
      <c r="A2484" s="6" t="n">
        <v>2013</v>
      </c>
      <c r="B2484" s="6" t="inlineStr">
        <is>
          <t>GA</t>
        </is>
      </c>
      <c r="C2484" s="6" t="inlineStr">
        <is>
          <t>CO2</t>
        </is>
      </c>
      <c r="D2484" s="6" t="inlineStr">
        <is>
          <t>Cement and other carbonates</t>
        </is>
      </c>
      <c r="E2484" s="6" t="n">
        <v>0.00404706797333912</v>
      </c>
      <c r="F2484" s="6" t="n"/>
      <c r="G2484" s="6" t="n"/>
      <c r="H2484" s="6" t="n"/>
      <c r="I2484" s="6" t="n"/>
    </row>
    <row r="2485" ht="15.75" customHeight="1" s="120">
      <c r="A2485" s="6" t="n">
        <v>2013</v>
      </c>
      <c r="B2485" s="6" t="inlineStr">
        <is>
          <t>IA</t>
        </is>
      </c>
      <c r="C2485" s="6" t="inlineStr">
        <is>
          <t>CO2</t>
        </is>
      </c>
      <c r="D2485" s="6" t="inlineStr">
        <is>
          <t>Cement and other carbonates</t>
        </is>
      </c>
      <c r="E2485" s="6" t="n">
        <v>0.0161508995997818</v>
      </c>
      <c r="F2485" s="6" t="n"/>
      <c r="G2485" s="6" t="n"/>
      <c r="H2485" s="6" t="n"/>
      <c r="I2485" s="6" t="n"/>
    </row>
    <row r="2486" ht="15.75" customHeight="1" s="120">
      <c r="A2486" s="6" t="n">
        <v>2013</v>
      </c>
      <c r="B2486" s="6" t="inlineStr">
        <is>
          <t>IL</t>
        </is>
      </c>
      <c r="C2486" s="6" t="inlineStr">
        <is>
          <t>CO2</t>
        </is>
      </c>
      <c r="D2486" s="6" t="inlineStr">
        <is>
          <t>Cement and other carbonates</t>
        </is>
      </c>
      <c r="E2486" s="6" t="n">
        <v>0.00899094684317475</v>
      </c>
      <c r="F2486" s="6" t="n"/>
      <c r="G2486" s="6" t="n"/>
      <c r="H2486" s="6" t="n"/>
      <c r="I2486" s="6" t="n"/>
    </row>
    <row r="2487" ht="15.75" customHeight="1" s="120">
      <c r="A2487" s="6" t="n">
        <v>2013</v>
      </c>
      <c r="B2487" s="6" t="inlineStr">
        <is>
          <t>IN</t>
        </is>
      </c>
      <c r="C2487" s="6" t="inlineStr">
        <is>
          <t>CO2</t>
        </is>
      </c>
      <c r="D2487" s="6" t="inlineStr">
        <is>
          <t>Cement and other carbonates</t>
        </is>
      </c>
      <c r="E2487" s="6" t="n">
        <v>0.0371304004146989</v>
      </c>
      <c r="F2487" s="6" t="n"/>
      <c r="G2487" s="6" t="n"/>
      <c r="H2487" s="6" t="n"/>
      <c r="I2487" s="6" t="n"/>
    </row>
    <row r="2488" ht="15.75" customHeight="1" s="120">
      <c r="A2488" s="6" t="n">
        <v>2013</v>
      </c>
      <c r="B2488" s="6" t="inlineStr">
        <is>
          <t>KS</t>
        </is>
      </c>
      <c r="C2488" s="6" t="inlineStr">
        <is>
          <t>CO2</t>
        </is>
      </c>
      <c r="D2488" s="6" t="inlineStr">
        <is>
          <t>Cement and other carbonates</t>
        </is>
      </c>
      <c r="E2488" s="6" t="n">
        <v>0.0147145392169228</v>
      </c>
      <c r="F2488" s="6" t="n"/>
      <c r="G2488" s="6" t="n"/>
      <c r="H2488" s="6" t="n"/>
      <c r="I2488" s="6" t="n"/>
    </row>
    <row r="2489" ht="15.75" customHeight="1" s="120">
      <c r="A2489" s="6" t="n">
        <v>2013</v>
      </c>
      <c r="B2489" s="6" t="inlineStr">
        <is>
          <t>KY</t>
        </is>
      </c>
      <c r="C2489" s="6" t="inlineStr">
        <is>
          <t>CO2</t>
        </is>
      </c>
      <c r="D2489" s="6" t="inlineStr">
        <is>
          <t>Cement and other carbonates</t>
        </is>
      </c>
      <c r="E2489" s="6" t="n">
        <v>0.043642058967538</v>
      </c>
      <c r="F2489" s="6" t="n"/>
      <c r="G2489" s="6" t="n"/>
      <c r="H2489" s="6" t="n"/>
      <c r="I2489" s="6" t="n"/>
    </row>
    <row r="2490" ht="15.75" customHeight="1" s="120">
      <c r="A2490" s="6" t="n">
        <v>2013</v>
      </c>
      <c r="B2490" s="6" t="inlineStr">
        <is>
          <t>MA</t>
        </is>
      </c>
      <c r="C2490" s="6" t="inlineStr">
        <is>
          <t>CO2</t>
        </is>
      </c>
      <c r="D2490" s="6" t="inlineStr">
        <is>
          <t>Cement and other carbonates</t>
        </is>
      </c>
      <c r="E2490" s="6" t="n">
        <v>0.00141674367558039</v>
      </c>
      <c r="F2490" s="6" t="n"/>
      <c r="G2490" s="6" t="n"/>
      <c r="H2490" s="6" t="n"/>
      <c r="I2490" s="6" t="n"/>
    </row>
    <row r="2491" ht="15.75" customHeight="1" s="120">
      <c r="A2491" s="6" t="n">
        <v>2013</v>
      </c>
      <c r="B2491" s="6" t="inlineStr">
        <is>
          <t>MD</t>
        </is>
      </c>
      <c r="C2491" s="6" t="inlineStr">
        <is>
          <t>CO2</t>
        </is>
      </c>
      <c r="D2491" s="6" t="inlineStr">
        <is>
          <t>Cement and other carbonates</t>
        </is>
      </c>
      <c r="E2491" s="6" t="n">
        <v>0.0238223519310209</v>
      </c>
      <c r="F2491" s="6" t="n"/>
      <c r="G2491" s="6" t="n"/>
      <c r="H2491" s="6" t="n"/>
      <c r="I2491" s="6" t="n"/>
    </row>
    <row r="2492" ht="15.75" customHeight="1" s="120">
      <c r="A2492" s="6" t="n">
        <v>2013</v>
      </c>
      <c r="B2492" s="6" t="inlineStr">
        <is>
          <t>ME</t>
        </is>
      </c>
      <c r="C2492" s="6" t="inlineStr">
        <is>
          <t>CO2</t>
        </is>
      </c>
      <c r="D2492" s="6" t="inlineStr">
        <is>
          <t>Cement and other carbonates</t>
        </is>
      </c>
      <c r="E2492" s="6" t="n">
        <v>0.00387773728087383</v>
      </c>
      <c r="F2492" s="6" t="n"/>
      <c r="G2492" s="6" t="n"/>
      <c r="H2492" s="6" t="n"/>
      <c r="I2492" s="6" t="n"/>
    </row>
    <row r="2493" ht="15.75" customHeight="1" s="120">
      <c r="A2493" s="6" t="n">
        <v>2013</v>
      </c>
      <c r="B2493" s="6" t="inlineStr">
        <is>
          <t>MI</t>
        </is>
      </c>
      <c r="C2493" s="6" t="inlineStr">
        <is>
          <t>CO2</t>
        </is>
      </c>
      <c r="D2493" s="6" t="inlineStr">
        <is>
          <t>Cement and other carbonates</t>
        </is>
      </c>
      <c r="E2493" s="6" t="n">
        <v>0.0425102547039133</v>
      </c>
      <c r="F2493" s="6" t="n"/>
      <c r="G2493" s="6" t="n"/>
      <c r="H2493" s="6" t="n"/>
      <c r="I2493" s="6" t="n"/>
    </row>
    <row r="2494" ht="15.75" customHeight="1" s="120">
      <c r="A2494" s="6" t="n">
        <v>2013</v>
      </c>
      <c r="B2494" s="6" t="inlineStr">
        <is>
          <t>MO</t>
        </is>
      </c>
      <c r="C2494" s="6" t="inlineStr">
        <is>
          <t>CO2</t>
        </is>
      </c>
      <c r="D2494" s="6" t="inlineStr">
        <is>
          <t>Cement and other carbonates</t>
        </is>
      </c>
      <c r="E2494" s="6" t="n">
        <v>0.11704101314505</v>
      </c>
      <c r="F2494" s="6" t="n"/>
      <c r="G2494" s="6" t="n"/>
      <c r="H2494" s="6" t="n"/>
      <c r="I2494" s="6" t="n"/>
    </row>
    <row r="2495" ht="15.75" customHeight="1" s="120">
      <c r="A2495" s="6" t="n">
        <v>2013</v>
      </c>
      <c r="B2495" s="6" t="inlineStr">
        <is>
          <t>MT</t>
        </is>
      </c>
      <c r="C2495" s="6" t="inlineStr">
        <is>
          <t>CO2</t>
        </is>
      </c>
      <c r="D2495" s="6" t="inlineStr">
        <is>
          <t>Cement and other carbonates</t>
        </is>
      </c>
      <c r="E2495" s="6" t="n">
        <v>0.010025523193935</v>
      </c>
      <c r="F2495" s="6" t="n"/>
      <c r="G2495" s="6" t="n"/>
      <c r="H2495" s="6" t="n"/>
      <c r="I2495" s="6" t="n"/>
    </row>
    <row r="2496" ht="15.75" customHeight="1" s="120">
      <c r="A2496" s="6" t="n">
        <v>2013</v>
      </c>
      <c r="B2496" s="6" t="inlineStr">
        <is>
          <t>NC</t>
        </is>
      </c>
      <c r="C2496" s="6" t="inlineStr">
        <is>
          <t>CO2</t>
        </is>
      </c>
      <c r="D2496" s="6" t="inlineStr">
        <is>
          <t>Cement and other carbonates</t>
        </is>
      </c>
      <c r="E2496" s="6" t="n">
        <v>0.00134330880758392</v>
      </c>
      <c r="F2496" s="6" t="n"/>
      <c r="G2496" s="6" t="n"/>
      <c r="H2496" s="6" t="n"/>
      <c r="I2496" s="6" t="n"/>
    </row>
    <row r="2497" ht="15.75" customHeight="1" s="120">
      <c r="A2497" s="6" t="n">
        <v>2013</v>
      </c>
      <c r="B2497" s="6" t="inlineStr">
        <is>
          <t>NE</t>
        </is>
      </c>
      <c r="C2497" s="6" t="inlineStr">
        <is>
          <t>CO2</t>
        </is>
      </c>
      <c r="D2497" s="6" t="inlineStr">
        <is>
          <t>Cement and other carbonates</t>
        </is>
      </c>
      <c r="E2497" s="6" t="n">
        <v>0.00729789157250082</v>
      </c>
      <c r="F2497" s="6" t="n"/>
      <c r="G2497" s="6" t="n"/>
      <c r="H2497" s="6" t="n"/>
      <c r="I2497" s="6" t="n"/>
    </row>
    <row r="2498" ht="15.75" customHeight="1" s="120">
      <c r="A2498" s="6" t="n">
        <v>2013</v>
      </c>
      <c r="B2498" s="6" t="inlineStr">
        <is>
          <t>NH</t>
        </is>
      </c>
      <c r="C2498" s="6" t="inlineStr">
        <is>
          <t>CO2</t>
        </is>
      </c>
      <c r="D2498" s="6" t="inlineStr">
        <is>
          <t>Cement and other carbonates</t>
        </is>
      </c>
      <c r="E2498" s="6" t="n">
        <v>0.000809715132057774</v>
      </c>
      <c r="F2498" s="6" t="n"/>
      <c r="G2498" s="6" t="n"/>
      <c r="H2498" s="6" t="n"/>
      <c r="I2498" s="6" t="n"/>
    </row>
    <row r="2499" ht="15.75" customHeight="1" s="120">
      <c r="A2499" s="6" t="n">
        <v>2013</v>
      </c>
      <c r="B2499" s="6" t="inlineStr">
        <is>
          <t>NJ</t>
        </is>
      </c>
      <c r="C2499" s="6" t="inlineStr">
        <is>
          <t>CO2</t>
        </is>
      </c>
      <c r="D2499" s="6" t="inlineStr">
        <is>
          <t>Cement and other carbonates</t>
        </is>
      </c>
      <c r="E2499" s="6" t="n">
        <v>0.000358998381820176</v>
      </c>
      <c r="F2499" s="6" t="n"/>
      <c r="G2499" s="6" t="n"/>
      <c r="H2499" s="6" t="n"/>
      <c r="I2499" s="6" t="n"/>
    </row>
    <row r="2500" ht="15.75" customHeight="1" s="120">
      <c r="A2500" s="6" t="n">
        <v>2013</v>
      </c>
      <c r="B2500" s="6" t="inlineStr">
        <is>
          <t>NM</t>
        </is>
      </c>
      <c r="C2500" s="6" t="inlineStr">
        <is>
          <t>CO2</t>
        </is>
      </c>
      <c r="D2500" s="6" t="inlineStr">
        <is>
          <t>Cement and other carbonates</t>
        </is>
      </c>
      <c r="E2500" s="6" t="n">
        <v>0.00362890406336284</v>
      </c>
      <c r="F2500" s="6" t="n"/>
      <c r="G2500" s="6" t="n"/>
      <c r="H2500" s="6" t="n"/>
      <c r="I2500" s="6" t="n"/>
    </row>
    <row r="2501" ht="15.75" customHeight="1" s="120">
      <c r="A2501" s="6" t="n">
        <v>2013</v>
      </c>
      <c r="B2501" s="6" t="inlineStr">
        <is>
          <t>NV</t>
        </is>
      </c>
      <c r="C2501" s="6" t="inlineStr">
        <is>
          <t>CO2</t>
        </is>
      </c>
      <c r="D2501" s="6" t="inlineStr">
        <is>
          <t>Cement and other carbonates</t>
        </is>
      </c>
      <c r="E2501" s="6" t="n">
        <v>0.0238683632260791</v>
      </c>
      <c r="F2501" s="6" t="n"/>
      <c r="G2501" s="6" t="n"/>
      <c r="H2501" s="6" t="n"/>
      <c r="I2501" s="6" t="n"/>
    </row>
    <row r="2502" ht="15.75" customHeight="1" s="120">
      <c r="A2502" s="6" t="n">
        <v>2013</v>
      </c>
      <c r="B2502" s="6" t="inlineStr">
        <is>
          <t>NY</t>
        </is>
      </c>
      <c r="C2502" s="6" t="inlineStr">
        <is>
          <t>CO2</t>
        </is>
      </c>
      <c r="D2502" s="6" t="inlineStr">
        <is>
          <t>Cement and other carbonates</t>
        </is>
      </c>
      <c r="E2502" s="6" t="n">
        <v>0.0156496697444172</v>
      </c>
      <c r="F2502" s="6" t="n"/>
      <c r="G2502" s="6" t="n"/>
      <c r="H2502" s="6" t="n"/>
      <c r="I2502" s="6" t="n"/>
    </row>
    <row r="2503" ht="15.75" customHeight="1" s="120">
      <c r="A2503" s="6" t="n">
        <v>2013</v>
      </c>
      <c r="B2503" s="6" t="inlineStr">
        <is>
          <t>OH</t>
        </is>
      </c>
      <c r="C2503" s="6" t="inlineStr">
        <is>
          <t>CO2</t>
        </is>
      </c>
      <c r="D2503" s="6" t="inlineStr">
        <is>
          <t>Cement and other carbonates</t>
        </is>
      </c>
      <c r="E2503" s="6" t="n">
        <v>0.0438678473913453</v>
      </c>
      <c r="F2503" s="6" t="n"/>
      <c r="G2503" s="6" t="n"/>
      <c r="H2503" s="6" t="n"/>
      <c r="I2503" s="6" t="n"/>
    </row>
    <row r="2504" ht="15.75" customHeight="1" s="120">
      <c r="A2504" s="6" t="n">
        <v>2013</v>
      </c>
      <c r="B2504" s="6" t="inlineStr">
        <is>
          <t>OK</t>
        </is>
      </c>
      <c r="C2504" s="6" t="inlineStr">
        <is>
          <t>CO2</t>
        </is>
      </c>
      <c r="D2504" s="6" t="inlineStr">
        <is>
          <t>Cement and other carbonates</t>
        </is>
      </c>
      <c r="E2504" s="6" t="n">
        <v>0.019193957673881</v>
      </c>
      <c r="F2504" s="6" t="n"/>
      <c r="G2504" s="6" t="n"/>
      <c r="H2504" s="6" t="n"/>
      <c r="I2504" s="6" t="n"/>
    </row>
    <row r="2505" ht="15.75" customHeight="1" s="120">
      <c r="A2505" s="6" t="n">
        <v>2013</v>
      </c>
      <c r="B2505" s="6" t="inlineStr">
        <is>
          <t>OR</t>
        </is>
      </c>
      <c r="C2505" s="6" t="inlineStr">
        <is>
          <t>CO2</t>
        </is>
      </c>
      <c r="D2505" s="6" t="inlineStr">
        <is>
          <t>Cement and other carbonates</t>
        </is>
      </c>
      <c r="E2505" s="6" t="n">
        <v>0.00601123734559364</v>
      </c>
      <c r="F2505" s="6" t="n"/>
      <c r="G2505" s="6" t="n"/>
      <c r="H2505" s="6" t="n"/>
      <c r="I2505" s="6" t="n"/>
    </row>
    <row r="2506" ht="15.75" customHeight="1" s="120">
      <c r="A2506" s="6" t="n">
        <v>2013</v>
      </c>
      <c r="B2506" s="6" t="inlineStr">
        <is>
          <t>PA</t>
        </is>
      </c>
      <c r="C2506" s="6" t="inlineStr">
        <is>
          <t>CO2</t>
        </is>
      </c>
      <c r="D2506" s="6" t="inlineStr">
        <is>
          <t>Cement and other carbonates</t>
        </is>
      </c>
      <c r="E2506" s="6" t="n">
        <v>0.0489280183610322</v>
      </c>
      <c r="F2506" s="6" t="n"/>
      <c r="G2506" s="6" t="n"/>
      <c r="H2506" s="6" t="n"/>
      <c r="I2506" s="6" t="n"/>
    </row>
    <row r="2507" ht="15.75" customHeight="1" s="120">
      <c r="A2507" s="6" t="n">
        <v>2013</v>
      </c>
      <c r="B2507" s="6" t="inlineStr">
        <is>
          <t>PR</t>
        </is>
      </c>
      <c r="C2507" s="6" t="inlineStr">
        <is>
          <t>CO2</t>
        </is>
      </c>
      <c r="D2507" s="6" t="inlineStr">
        <is>
          <t>Cement and other carbonates</t>
        </is>
      </c>
      <c r="E2507" s="6" t="n">
        <v>0.00491560191029305</v>
      </c>
      <c r="F2507" s="6" t="n"/>
      <c r="G2507" s="6" t="n"/>
      <c r="H2507" s="6" t="n"/>
      <c r="I2507" s="6" t="n"/>
    </row>
    <row r="2508" ht="15.75" customHeight="1" s="120">
      <c r="A2508" s="6" t="n">
        <v>2013</v>
      </c>
      <c r="B2508" s="6" t="inlineStr">
        <is>
          <t>SC</t>
        </is>
      </c>
      <c r="C2508" s="6" t="inlineStr">
        <is>
          <t>CO2</t>
        </is>
      </c>
      <c r="D2508" s="6" t="inlineStr">
        <is>
          <t>Cement and other carbonates</t>
        </is>
      </c>
      <c r="E2508" s="6" t="n">
        <v>0.0247683807534992</v>
      </c>
      <c r="F2508" s="6" t="n"/>
      <c r="G2508" s="6" t="n"/>
      <c r="H2508" s="6" t="n"/>
      <c r="I2508" s="6" t="n"/>
    </row>
    <row r="2509" ht="15.75" customHeight="1" s="120">
      <c r="A2509" s="6" t="n">
        <v>2013</v>
      </c>
      <c r="B2509" s="6" t="inlineStr">
        <is>
          <t>SD</t>
        </is>
      </c>
      <c r="C2509" s="6" t="inlineStr">
        <is>
          <t>CO2</t>
        </is>
      </c>
      <c r="D2509" s="6" t="inlineStr">
        <is>
          <t>Cement and other carbonates</t>
        </is>
      </c>
      <c r="E2509" s="6" t="n">
        <v>0.009523433241193299</v>
      </c>
      <c r="F2509" s="6" t="n"/>
      <c r="G2509" s="6" t="n"/>
      <c r="H2509" s="6" t="n"/>
      <c r="I2509" s="6" t="n"/>
    </row>
    <row r="2510" ht="15.75" customHeight="1" s="120">
      <c r="A2510" s="6" t="n">
        <v>2013</v>
      </c>
      <c r="B2510" s="6" t="inlineStr">
        <is>
          <t>TN</t>
        </is>
      </c>
      <c r="C2510" s="6" t="inlineStr">
        <is>
          <t>CO2</t>
        </is>
      </c>
      <c r="D2510" s="6" t="inlineStr">
        <is>
          <t>Cement and other carbonates</t>
        </is>
      </c>
      <c r="E2510" s="6" t="n">
        <v>0.0131897420335325</v>
      </c>
      <c r="F2510" s="6" t="n"/>
      <c r="G2510" s="6" t="n"/>
      <c r="H2510" s="6" t="n"/>
      <c r="I2510" s="6" t="n"/>
    </row>
    <row r="2511" ht="15.75" customHeight="1" s="120">
      <c r="A2511" s="6" t="n">
        <v>2013</v>
      </c>
      <c r="B2511" s="6" t="inlineStr">
        <is>
          <t>TX</t>
        </is>
      </c>
      <c r="C2511" s="6" t="inlineStr">
        <is>
          <t>CO2</t>
        </is>
      </c>
      <c r="D2511" s="6" t="inlineStr">
        <is>
          <t>Cement and other carbonates</t>
        </is>
      </c>
      <c r="E2511" s="6" t="n">
        <v>0.116390869004921</v>
      </c>
      <c r="F2511" s="6" t="n"/>
      <c r="G2511" s="6" t="n"/>
      <c r="H2511" s="6" t="n"/>
      <c r="I2511" s="6" t="n"/>
    </row>
    <row r="2512" ht="15.75" customHeight="1" s="120">
      <c r="A2512" s="6" t="n">
        <v>2013</v>
      </c>
      <c r="B2512" s="6" t="inlineStr">
        <is>
          <t>UT</t>
        </is>
      </c>
      <c r="C2512" s="6" t="inlineStr">
        <is>
          <t>CO2</t>
        </is>
      </c>
      <c r="D2512" s="6" t="inlineStr">
        <is>
          <t>Cement and other carbonates</t>
        </is>
      </c>
      <c r="E2512" s="6" t="n">
        <v>0.0220810931795161</v>
      </c>
      <c r="F2512" s="6" t="n"/>
      <c r="G2512" s="6" t="n"/>
      <c r="H2512" s="6" t="n"/>
      <c r="I2512" s="6" t="n"/>
    </row>
    <row r="2513" ht="15.75" customHeight="1" s="120">
      <c r="A2513" s="6" t="n">
        <v>2013</v>
      </c>
      <c r="B2513" s="6" t="inlineStr">
        <is>
          <t>VA</t>
        </is>
      </c>
      <c r="C2513" s="6" t="inlineStr">
        <is>
          <t>CO2</t>
        </is>
      </c>
      <c r="D2513" s="6" t="inlineStr">
        <is>
          <t>Cement and other carbonates</t>
        </is>
      </c>
      <c r="E2513" s="6" t="n">
        <v>0.0169175013721573</v>
      </c>
      <c r="F2513" s="6" t="n"/>
      <c r="G2513" s="6" t="n"/>
      <c r="H2513" s="6" t="n"/>
      <c r="I2513" s="6" t="n"/>
    </row>
    <row r="2514" ht="15.75" customHeight="1" s="120">
      <c r="A2514" s="6" t="n">
        <v>2013</v>
      </c>
      <c r="B2514" s="6" t="inlineStr">
        <is>
          <t>WA</t>
        </is>
      </c>
      <c r="C2514" s="6" t="inlineStr">
        <is>
          <t>CO2</t>
        </is>
      </c>
      <c r="D2514" s="6" t="inlineStr">
        <is>
          <t>Cement and other carbonates</t>
        </is>
      </c>
      <c r="E2514" s="6" t="n">
        <v>0.00589992911298873</v>
      </c>
      <c r="F2514" s="6" t="n"/>
      <c r="G2514" s="6" t="n"/>
      <c r="H2514" s="6" t="n"/>
      <c r="I2514" s="6" t="n"/>
    </row>
    <row r="2515" ht="15.75" customHeight="1" s="120">
      <c r="A2515" s="6" t="n">
        <v>2013</v>
      </c>
      <c r="B2515" s="6" t="inlineStr">
        <is>
          <t>WI</t>
        </is>
      </c>
      <c r="C2515" s="6" t="inlineStr">
        <is>
          <t>CO2</t>
        </is>
      </c>
      <c r="D2515" s="6" t="inlineStr">
        <is>
          <t>Cement and other carbonates</t>
        </is>
      </c>
      <c r="E2515" s="6" t="n">
        <v>0.0144783010014452</v>
      </c>
      <c r="F2515" s="6" t="n"/>
      <c r="G2515" s="6" t="n"/>
      <c r="H2515" s="6" t="n"/>
      <c r="I2515" s="6" t="n"/>
    </row>
    <row r="2516" ht="15.75" customHeight="1" s="120">
      <c r="A2516" s="6" t="n">
        <v>2013</v>
      </c>
      <c r="B2516" s="6" t="inlineStr">
        <is>
          <t>WV</t>
        </is>
      </c>
      <c r="C2516" s="6" t="inlineStr">
        <is>
          <t>CO2</t>
        </is>
      </c>
      <c r="D2516" s="6" t="inlineStr">
        <is>
          <t>Cement and other carbonates</t>
        </is>
      </c>
      <c r="E2516" s="6" t="n">
        <v>0.014553838578244</v>
      </c>
      <c r="F2516" s="6" t="n"/>
      <c r="G2516" s="6" t="n"/>
      <c r="H2516" s="6" t="n"/>
      <c r="I2516" s="6" t="n"/>
    </row>
    <row r="2517" ht="15.75" customHeight="1" s="120">
      <c r="A2517" s="6" t="n">
        <v>2013</v>
      </c>
      <c r="B2517" s="6" t="inlineStr">
        <is>
          <t>WY</t>
        </is>
      </c>
      <c r="C2517" s="6" t="inlineStr">
        <is>
          <t>CO2</t>
        </is>
      </c>
      <c r="D2517" s="6" t="inlineStr">
        <is>
          <t>Cement and other carbonates</t>
        </is>
      </c>
      <c r="E2517" s="6" t="n">
        <v>0.009172793126862311</v>
      </c>
      <c r="F2517" s="6" t="n"/>
      <c r="G2517" s="6" t="n"/>
      <c r="H2517" s="6" t="n"/>
      <c r="I2517" s="6" t="n"/>
    </row>
    <row r="2518" ht="15.75" customHeight="1" s="120">
      <c r="A2518" s="6" t="n">
        <v>2013</v>
      </c>
      <c r="B2518" s="6" t="inlineStr">
        <is>
          <t>AL</t>
        </is>
      </c>
      <c r="C2518" s="6" t="inlineStr">
        <is>
          <t>CO2</t>
        </is>
      </c>
      <c r="D2518" s="6" t="inlineStr">
        <is>
          <t>Chemicals</t>
        </is>
      </c>
      <c r="E2518" s="6" t="n">
        <v>0.0163406755576287</v>
      </c>
      <c r="F2518" s="6" t="n"/>
      <c r="G2518" s="6" t="n"/>
      <c r="H2518" s="6" t="n"/>
      <c r="I2518" s="6" t="n"/>
    </row>
    <row r="2519" ht="15.75" customHeight="1" s="120">
      <c r="A2519" s="6" t="n">
        <v>2013</v>
      </c>
      <c r="B2519" s="6" t="inlineStr">
        <is>
          <t>AR</t>
        </is>
      </c>
      <c r="C2519" s="6" t="inlineStr">
        <is>
          <t>CO2</t>
        </is>
      </c>
      <c r="D2519" s="6" t="inlineStr">
        <is>
          <t>Chemicals</t>
        </is>
      </c>
      <c r="E2519" s="6" t="n">
        <v>0.00367878436871836</v>
      </c>
      <c r="F2519" s="6" t="n"/>
      <c r="G2519" s="6" t="n"/>
      <c r="H2519" s="6" t="n"/>
      <c r="I2519" s="6" t="n"/>
    </row>
    <row r="2520" ht="15.75" customHeight="1" s="120">
      <c r="A2520" s="6" t="n">
        <v>2013</v>
      </c>
      <c r="B2520" s="6" t="inlineStr">
        <is>
          <t>AZ</t>
        </is>
      </c>
      <c r="C2520" s="6" t="inlineStr">
        <is>
          <t>CO2</t>
        </is>
      </c>
      <c r="D2520" s="6" t="inlineStr">
        <is>
          <t>Chemicals</t>
        </is>
      </c>
      <c r="E2520" s="6" t="n">
        <v>0.000143685455152468</v>
      </c>
      <c r="F2520" s="6" t="n"/>
      <c r="G2520" s="6" t="n"/>
      <c r="H2520" s="6" t="n"/>
      <c r="I2520" s="6" t="n"/>
    </row>
    <row r="2521" ht="15.75" customHeight="1" s="120">
      <c r="A2521" s="6" t="n">
        <v>2013</v>
      </c>
      <c r="B2521" s="6" t="inlineStr">
        <is>
          <t>CA</t>
        </is>
      </c>
      <c r="C2521" s="6" t="inlineStr">
        <is>
          <t>CO2</t>
        </is>
      </c>
      <c r="D2521" s="6" t="inlineStr">
        <is>
          <t>Chemicals</t>
        </is>
      </c>
      <c r="E2521" s="6" t="n">
        <v>0.0257191572925902</v>
      </c>
      <c r="F2521" s="6" t="n"/>
      <c r="G2521" s="6" t="n"/>
      <c r="H2521" s="6" t="n"/>
      <c r="I2521" s="6" t="n"/>
    </row>
    <row r="2522" ht="15.75" customHeight="1" s="120">
      <c r="A2522" s="6" t="n">
        <v>2013</v>
      </c>
      <c r="B2522" s="6" t="inlineStr">
        <is>
          <t>CO</t>
        </is>
      </c>
      <c r="C2522" s="6" t="inlineStr">
        <is>
          <t>CO2</t>
        </is>
      </c>
      <c r="D2522" s="6" t="inlineStr">
        <is>
          <t>Chemicals</t>
        </is>
      </c>
      <c r="E2522" s="6" t="n">
        <v>0.00126921402322909</v>
      </c>
      <c r="F2522" s="6" t="n"/>
      <c r="G2522" s="6" t="n"/>
      <c r="H2522" s="6" t="n"/>
      <c r="I2522" s="6" t="n"/>
    </row>
    <row r="2523" ht="15.75" customHeight="1" s="120">
      <c r="A2523" s="6" t="n">
        <v>2013</v>
      </c>
      <c r="B2523" s="6" t="inlineStr">
        <is>
          <t>DE</t>
        </is>
      </c>
      <c r="C2523" s="6" t="inlineStr">
        <is>
          <t>CO2</t>
        </is>
      </c>
      <c r="D2523" s="6" t="inlineStr">
        <is>
          <t>Chemicals</t>
        </is>
      </c>
      <c r="E2523" s="6" t="n">
        <v>0.00122176371038484</v>
      </c>
      <c r="F2523" s="6" t="n"/>
      <c r="G2523" s="6" t="n"/>
      <c r="H2523" s="6" t="n"/>
      <c r="I2523" s="6" t="n"/>
    </row>
    <row r="2524" ht="15.75" customHeight="1" s="120">
      <c r="A2524" s="6" t="n">
        <v>2013</v>
      </c>
      <c r="B2524" s="6" t="inlineStr">
        <is>
          <t>FL</t>
        </is>
      </c>
      <c r="C2524" s="6" t="inlineStr">
        <is>
          <t>CO2</t>
        </is>
      </c>
      <c r="D2524" s="6" t="inlineStr">
        <is>
          <t>Chemicals</t>
        </is>
      </c>
      <c r="E2524" s="6" t="n">
        <v>0.0133185995701049</v>
      </c>
      <c r="F2524" s="6" t="n"/>
      <c r="G2524" s="6" t="n"/>
      <c r="H2524" s="6" t="n"/>
      <c r="I2524" s="6" t="n"/>
    </row>
    <row r="2525" ht="15.75" customHeight="1" s="120">
      <c r="A2525" s="6" t="n">
        <v>2013</v>
      </c>
      <c r="B2525" s="6" t="inlineStr">
        <is>
          <t>GA</t>
        </is>
      </c>
      <c r="C2525" s="6" t="inlineStr">
        <is>
          <t>CO2</t>
        </is>
      </c>
      <c r="D2525" s="6" t="inlineStr">
        <is>
          <t>Chemicals</t>
        </is>
      </c>
      <c r="E2525" s="6" t="n">
        <v>0.0143632493086057</v>
      </c>
      <c r="F2525" s="6" t="n"/>
      <c r="G2525" s="6" t="n"/>
      <c r="H2525" s="6" t="n"/>
      <c r="I2525" s="6" t="n"/>
    </row>
    <row r="2526" ht="15.75" customHeight="1" s="120">
      <c r="A2526" s="6" t="n">
        <v>2013</v>
      </c>
      <c r="B2526" s="6" t="inlineStr">
        <is>
          <t>IA</t>
        </is>
      </c>
      <c r="C2526" s="6" t="inlineStr">
        <is>
          <t>CO2</t>
        </is>
      </c>
      <c r="D2526" s="6" t="inlineStr">
        <is>
          <t>Chemicals</t>
        </is>
      </c>
      <c r="E2526" s="6" t="n">
        <v>0.0388720300162376</v>
      </c>
      <c r="F2526" s="6" t="n"/>
      <c r="G2526" s="6" t="n"/>
      <c r="H2526" s="6" t="n"/>
      <c r="I2526" s="6" t="n"/>
    </row>
    <row r="2527" ht="15.75" customHeight="1" s="120">
      <c r="A2527" s="6" t="n">
        <v>2013</v>
      </c>
      <c r="B2527" s="6" t="inlineStr">
        <is>
          <t>ID</t>
        </is>
      </c>
      <c r="C2527" s="6" t="inlineStr">
        <is>
          <t>CO2</t>
        </is>
      </c>
      <c r="D2527" s="6" t="inlineStr">
        <is>
          <t>Chemicals</t>
        </is>
      </c>
      <c r="E2527" s="6" t="n">
        <v>0.00523744854912059</v>
      </c>
      <c r="F2527" s="6" t="n"/>
      <c r="G2527" s="6" t="n"/>
      <c r="H2527" s="6" t="n"/>
      <c r="I2527" s="6" t="n"/>
    </row>
    <row r="2528" ht="15.75" customHeight="1" s="120">
      <c r="A2528" s="6" t="n">
        <v>2013</v>
      </c>
      <c r="B2528" s="6" t="inlineStr">
        <is>
          <t>IL</t>
        </is>
      </c>
      <c r="C2528" s="6" t="inlineStr">
        <is>
          <t>CO2</t>
        </is>
      </c>
      <c r="D2528" s="6" t="inlineStr">
        <is>
          <t>Chemicals</t>
        </is>
      </c>
      <c r="E2528" s="6" t="n">
        <v>0.0301532668221495</v>
      </c>
      <c r="F2528" s="6" t="n"/>
      <c r="G2528" s="6" t="n"/>
      <c r="H2528" s="6" t="n"/>
      <c r="I2528" s="6" t="n"/>
    </row>
    <row r="2529" ht="15.75" customHeight="1" s="120">
      <c r="A2529" s="6" t="n">
        <v>2013</v>
      </c>
      <c r="B2529" s="6" t="inlineStr">
        <is>
          <t>IN</t>
        </is>
      </c>
      <c r="C2529" s="6" t="inlineStr">
        <is>
          <t>CO2</t>
        </is>
      </c>
      <c r="D2529" s="6" t="inlineStr">
        <is>
          <t>Chemicals</t>
        </is>
      </c>
      <c r="E2529" s="6" t="n">
        <v>0.0192188842808538</v>
      </c>
      <c r="F2529" s="6" t="n"/>
      <c r="G2529" s="6" t="n"/>
      <c r="H2529" s="6" t="n"/>
      <c r="I2529" s="6" t="n"/>
    </row>
    <row r="2530" ht="15.75" customHeight="1" s="120">
      <c r="A2530" s="6" t="n">
        <v>2013</v>
      </c>
      <c r="B2530" s="6" t="inlineStr">
        <is>
          <t>KS</t>
        </is>
      </c>
      <c r="C2530" s="6" t="inlineStr">
        <is>
          <t>CO2</t>
        </is>
      </c>
      <c r="D2530" s="6" t="inlineStr">
        <is>
          <t>Chemicals</t>
        </is>
      </c>
      <c r="E2530" s="6" t="n">
        <v>0.0161424061235439</v>
      </c>
      <c r="F2530" s="6" t="n"/>
      <c r="G2530" s="6" t="n"/>
      <c r="H2530" s="6" t="n"/>
      <c r="I2530" s="6" t="n"/>
    </row>
    <row r="2531" ht="15.75" customHeight="1" s="120">
      <c r="A2531" s="6" t="n">
        <v>2013</v>
      </c>
      <c r="B2531" s="6" t="inlineStr">
        <is>
          <t>KY</t>
        </is>
      </c>
      <c r="C2531" s="6" t="inlineStr">
        <is>
          <t>CO2</t>
        </is>
      </c>
      <c r="D2531" s="6" t="inlineStr">
        <is>
          <t>Chemicals</t>
        </is>
      </c>
      <c r="E2531" s="6" t="n">
        <v>0.0104342355764034</v>
      </c>
      <c r="F2531" s="6" t="n"/>
      <c r="G2531" s="6" t="n"/>
      <c r="H2531" s="6" t="n"/>
      <c r="I2531" s="6" t="n"/>
    </row>
    <row r="2532" ht="15.75" customHeight="1" s="120">
      <c r="A2532" s="6" t="n">
        <v>2013</v>
      </c>
      <c r="B2532" s="6" t="inlineStr">
        <is>
          <t>LA</t>
        </is>
      </c>
      <c r="C2532" s="6" t="inlineStr">
        <is>
          <t>CO2</t>
        </is>
      </c>
      <c r="D2532" s="6" t="inlineStr">
        <is>
          <t>Chemicals</t>
        </is>
      </c>
      <c r="E2532" s="6" t="n">
        <v>0.250762846499008</v>
      </c>
      <c r="F2532" s="6" t="n"/>
      <c r="G2532" s="6" t="n"/>
      <c r="H2532" s="6" t="n"/>
      <c r="I2532" s="6" t="n"/>
    </row>
    <row r="2533" ht="15.75" customHeight="1" s="120">
      <c r="A2533" s="6" t="n">
        <v>2013</v>
      </c>
      <c r="B2533" s="6" t="inlineStr">
        <is>
          <t>MA</t>
        </is>
      </c>
      <c r="C2533" s="6" t="inlineStr">
        <is>
          <t>CO2</t>
        </is>
      </c>
      <c r="D2533" s="6" t="inlineStr">
        <is>
          <t>Chemicals</t>
        </is>
      </c>
      <c r="E2533" s="6" t="n">
        <v>0.00127054541598033</v>
      </c>
      <c r="F2533" s="6" t="n"/>
      <c r="G2533" s="6" t="n"/>
      <c r="H2533" s="6" t="n"/>
      <c r="I2533" s="6" t="n"/>
    </row>
    <row r="2534" ht="15.75" customHeight="1" s="120">
      <c r="A2534" s="6" t="n">
        <v>2013</v>
      </c>
      <c r="B2534" s="6" t="inlineStr">
        <is>
          <t>MD</t>
        </is>
      </c>
      <c r="C2534" s="6" t="inlineStr">
        <is>
          <t>CO2</t>
        </is>
      </c>
      <c r="D2534" s="6" t="inlineStr">
        <is>
          <t>Chemicals</t>
        </is>
      </c>
      <c r="E2534" s="6" t="n">
        <v>0.000745713642265208</v>
      </c>
      <c r="F2534" s="6" t="n"/>
      <c r="G2534" s="6" t="n"/>
      <c r="H2534" s="6" t="n"/>
      <c r="I2534" s="6" t="n"/>
    </row>
    <row r="2535" ht="15.75" customHeight="1" s="120">
      <c r="A2535" s="6" t="n">
        <v>2013</v>
      </c>
      <c r="B2535" s="6" t="inlineStr">
        <is>
          <t>MI</t>
        </is>
      </c>
      <c r="C2535" s="6" t="inlineStr">
        <is>
          <t>CO2</t>
        </is>
      </c>
      <c r="D2535" s="6" t="inlineStr">
        <is>
          <t>Chemicals</t>
        </is>
      </c>
      <c r="E2535" s="6" t="n">
        <v>0.00751322360710268</v>
      </c>
      <c r="F2535" s="6" t="n"/>
      <c r="G2535" s="6" t="n"/>
      <c r="H2535" s="6" t="n"/>
      <c r="I2535" s="6" t="n"/>
    </row>
    <row r="2536" ht="15.75" customHeight="1" s="120">
      <c r="A2536" s="6" t="n">
        <v>2013</v>
      </c>
      <c r="B2536" s="6" t="inlineStr">
        <is>
          <t>MN</t>
        </is>
      </c>
      <c r="C2536" s="6" t="inlineStr">
        <is>
          <t>CO2</t>
        </is>
      </c>
      <c r="D2536" s="6" t="inlineStr">
        <is>
          <t>Chemicals</t>
        </is>
      </c>
      <c r="E2536" s="6" t="n">
        <v>0.009713322950869</v>
      </c>
      <c r="F2536" s="6" t="n"/>
      <c r="G2536" s="6" t="n"/>
      <c r="H2536" s="6" t="n"/>
      <c r="I2536" s="6" t="n"/>
    </row>
    <row r="2537" ht="15.75" customHeight="1" s="120">
      <c r="A2537" s="6" t="n">
        <v>2013</v>
      </c>
      <c r="B2537" s="6" t="inlineStr">
        <is>
          <t>MO</t>
        </is>
      </c>
      <c r="C2537" s="6" t="inlineStr">
        <is>
          <t>CO2</t>
        </is>
      </c>
      <c r="D2537" s="6" t="inlineStr">
        <is>
          <t>Chemicals</t>
        </is>
      </c>
      <c r="E2537" s="6" t="n">
        <v>0.00382569740479664</v>
      </c>
      <c r="F2537" s="6" t="n"/>
      <c r="G2537" s="6" t="n"/>
      <c r="H2537" s="6" t="n"/>
      <c r="I2537" s="6" t="n"/>
    </row>
    <row r="2538" ht="15.75" customHeight="1" s="120">
      <c r="A2538" s="6" t="n">
        <v>2013</v>
      </c>
      <c r="B2538" s="6" t="inlineStr">
        <is>
          <t>MS</t>
        </is>
      </c>
      <c r="C2538" s="6" t="inlineStr">
        <is>
          <t>CO2</t>
        </is>
      </c>
      <c r="D2538" s="6" t="inlineStr">
        <is>
          <t>Chemicals</t>
        </is>
      </c>
      <c r="E2538" s="6" t="n">
        <v>0.0160142525425331</v>
      </c>
      <c r="F2538" s="6" t="n"/>
      <c r="G2538" s="6" t="n"/>
      <c r="H2538" s="6" t="n"/>
      <c r="I2538" s="6" t="n"/>
    </row>
    <row r="2539" ht="15.75" customHeight="1" s="120">
      <c r="A2539" s="6" t="n">
        <v>2013</v>
      </c>
      <c r="B2539" s="6" t="inlineStr">
        <is>
          <t>NC</t>
        </is>
      </c>
      <c r="C2539" s="6" t="inlineStr">
        <is>
          <t>CO2</t>
        </is>
      </c>
      <c r="D2539" s="6" t="inlineStr">
        <is>
          <t>Chemicals</t>
        </is>
      </c>
      <c r="E2539" s="6" t="n">
        <v>0.00534721004199864</v>
      </c>
      <c r="F2539" s="6" t="n"/>
      <c r="G2539" s="6" t="n"/>
      <c r="H2539" s="6" t="n"/>
      <c r="I2539" s="6" t="n"/>
    </row>
    <row r="2540" ht="15.75" customHeight="1" s="120">
      <c r="A2540" s="6" t="n">
        <v>2013</v>
      </c>
      <c r="B2540" s="6" t="inlineStr">
        <is>
          <t>ND</t>
        </is>
      </c>
      <c r="C2540" s="6" t="inlineStr">
        <is>
          <t>CO2</t>
        </is>
      </c>
      <c r="D2540" s="6" t="inlineStr">
        <is>
          <t>Chemicals</t>
        </is>
      </c>
      <c r="E2540" s="6" t="n">
        <v>0.00211950915963912</v>
      </c>
      <c r="F2540" s="6" t="n"/>
      <c r="G2540" s="6" t="n"/>
      <c r="H2540" s="6" t="n"/>
      <c r="I2540" s="6" t="n"/>
    </row>
    <row r="2541" ht="15.75" customHeight="1" s="120">
      <c r="A2541" s="6" t="n">
        <v>2013</v>
      </c>
      <c r="B2541" s="6" t="inlineStr">
        <is>
          <t>NE</t>
        </is>
      </c>
      <c r="C2541" s="6" t="inlineStr">
        <is>
          <t>CO2</t>
        </is>
      </c>
      <c r="D2541" s="6" t="inlineStr">
        <is>
          <t>Chemicals</t>
        </is>
      </c>
      <c r="E2541" s="6" t="n">
        <v>0.0137216010974104</v>
      </c>
      <c r="F2541" s="6" t="n"/>
      <c r="G2541" s="6" t="n"/>
      <c r="H2541" s="6" t="n"/>
      <c r="I2541" s="6" t="n"/>
    </row>
    <row r="2542" ht="15.75" customHeight="1" s="120">
      <c r="A2542" s="6" t="n">
        <v>2013</v>
      </c>
      <c r="B2542" s="6" t="inlineStr">
        <is>
          <t>NJ</t>
        </is>
      </c>
      <c r="C2542" s="6" t="inlineStr">
        <is>
          <t>CO2</t>
        </is>
      </c>
      <c r="D2542" s="6" t="inlineStr">
        <is>
          <t>Chemicals</t>
        </is>
      </c>
      <c r="E2542" s="6" t="n">
        <v>0.00064338383252933</v>
      </c>
      <c r="F2542" s="6" t="n"/>
      <c r="G2542" s="6" t="n"/>
      <c r="H2542" s="6" t="n"/>
      <c r="I2542" s="6" t="n"/>
    </row>
    <row r="2543" ht="15.75" customHeight="1" s="120">
      <c r="A2543" s="6" t="n">
        <v>2013</v>
      </c>
      <c r="B2543" s="6" t="inlineStr">
        <is>
          <t>NM</t>
        </is>
      </c>
      <c r="C2543" s="6" t="inlineStr">
        <is>
          <t>CO2</t>
        </is>
      </c>
      <c r="D2543" s="6" t="inlineStr">
        <is>
          <t>Chemicals</t>
        </is>
      </c>
      <c r="E2543" s="6" t="n">
        <v>0.000296623808777883</v>
      </c>
      <c r="F2543" s="6" t="n"/>
      <c r="G2543" s="6" t="n"/>
      <c r="H2543" s="6" t="n"/>
      <c r="I2543" s="6" t="n"/>
    </row>
    <row r="2544" ht="15.75" customHeight="1" s="120">
      <c r="A2544" s="6" t="n">
        <v>2013</v>
      </c>
      <c r="B2544" s="6" t="inlineStr">
        <is>
          <t>NV</t>
        </is>
      </c>
      <c r="C2544" s="6" t="inlineStr">
        <is>
          <t>CO2</t>
        </is>
      </c>
      <c r="D2544" s="6" t="inlineStr">
        <is>
          <t>Chemicals</t>
        </is>
      </c>
      <c r="E2544" s="6" t="n">
        <v>0.000155175043465599</v>
      </c>
      <c r="F2544" s="6" t="n"/>
      <c r="G2544" s="6" t="n"/>
      <c r="H2544" s="6" t="n"/>
      <c r="I2544" s="6" t="n"/>
    </row>
    <row r="2545" ht="15.75" customHeight="1" s="120">
      <c r="A2545" s="6" t="n">
        <v>2013</v>
      </c>
      <c r="B2545" s="6" t="inlineStr">
        <is>
          <t>NY</t>
        </is>
      </c>
      <c r="C2545" s="6" t="inlineStr">
        <is>
          <t>CO2</t>
        </is>
      </c>
      <c r="D2545" s="6" t="inlineStr">
        <is>
          <t>Chemicals</t>
        </is>
      </c>
      <c r="E2545" s="6" t="n">
        <v>0.0024174043828932</v>
      </c>
      <c r="F2545" s="6" t="n"/>
      <c r="G2545" s="6" t="n"/>
      <c r="H2545" s="6" t="n"/>
      <c r="I2545" s="6" t="n"/>
    </row>
    <row r="2546" ht="15.75" customHeight="1" s="120">
      <c r="A2546" s="6" t="n">
        <v>2013</v>
      </c>
      <c r="B2546" s="6" t="inlineStr">
        <is>
          <t>OH</t>
        </is>
      </c>
      <c r="C2546" s="6" t="inlineStr">
        <is>
          <t>CO2</t>
        </is>
      </c>
      <c r="D2546" s="6" t="inlineStr">
        <is>
          <t>Chemicals</t>
        </is>
      </c>
      <c r="E2546" s="6" t="n">
        <v>0.0278485697401222</v>
      </c>
      <c r="F2546" s="6" t="n"/>
      <c r="G2546" s="6" t="n"/>
      <c r="H2546" s="6" t="n"/>
      <c r="I2546" s="6" t="n"/>
    </row>
    <row r="2547" ht="15.75" customHeight="1" s="120">
      <c r="A2547" s="6" t="n">
        <v>2013</v>
      </c>
      <c r="B2547" s="6" t="inlineStr">
        <is>
          <t>OK</t>
        </is>
      </c>
      <c r="C2547" s="6" t="inlineStr">
        <is>
          <t>CO2</t>
        </is>
      </c>
      <c r="D2547" s="6" t="inlineStr">
        <is>
          <t>Chemicals</t>
        </is>
      </c>
      <c r="E2547" s="6" t="n">
        <v>0.0333570826060202</v>
      </c>
      <c r="F2547" s="6" t="n"/>
      <c r="G2547" s="6" t="n"/>
      <c r="H2547" s="6" t="n"/>
      <c r="I2547" s="6" t="n"/>
    </row>
    <row r="2548" ht="15.75" customHeight="1" s="120">
      <c r="A2548" s="6" t="n">
        <v>2013</v>
      </c>
      <c r="B2548" s="6" t="inlineStr">
        <is>
          <t>OR</t>
        </is>
      </c>
      <c r="C2548" s="6" t="inlineStr">
        <is>
          <t>CO2</t>
        </is>
      </c>
      <c r="D2548" s="6" t="inlineStr">
        <is>
          <t>Chemicals</t>
        </is>
      </c>
      <c r="E2548" s="6" t="n">
        <v>0.00168059564015094</v>
      </c>
      <c r="F2548" s="6" t="n"/>
      <c r="G2548" s="6" t="n"/>
      <c r="H2548" s="6" t="n"/>
      <c r="I2548" s="6" t="n"/>
    </row>
    <row r="2549" ht="15.75" customHeight="1" s="120">
      <c r="A2549" s="6" t="n">
        <v>2013</v>
      </c>
      <c r="B2549" s="6" t="inlineStr">
        <is>
          <t>PA</t>
        </is>
      </c>
      <c r="C2549" s="6" t="inlineStr">
        <is>
          <t>CO2</t>
        </is>
      </c>
      <c r="D2549" s="6" t="inlineStr">
        <is>
          <t>Chemicals</t>
        </is>
      </c>
      <c r="E2549" s="6" t="n">
        <v>0.00293310258991177</v>
      </c>
      <c r="F2549" s="6" t="n"/>
      <c r="G2549" s="6" t="n"/>
      <c r="H2549" s="6" t="n"/>
      <c r="I2549" s="6" t="n"/>
    </row>
    <row r="2550" ht="15.75" customHeight="1" s="120">
      <c r="A2550" s="6" t="n">
        <v>2013</v>
      </c>
      <c r="B2550" s="6" t="inlineStr">
        <is>
          <t>RI</t>
        </is>
      </c>
      <c r="C2550" s="6" t="inlineStr">
        <is>
          <t>CO2</t>
        </is>
      </c>
      <c r="D2550" s="6" t="inlineStr">
        <is>
          <t>Chemicals</t>
        </is>
      </c>
      <c r="E2550" s="6" t="n">
        <v>0.000363567061011454</v>
      </c>
      <c r="F2550" s="6" t="n"/>
      <c r="G2550" s="6" t="n"/>
      <c r="H2550" s="6" t="n"/>
      <c r="I2550" s="6" t="n"/>
    </row>
    <row r="2551" ht="15.75" customHeight="1" s="120">
      <c r="A2551" s="6" t="n">
        <v>2013</v>
      </c>
      <c r="B2551" s="6" t="inlineStr">
        <is>
          <t>SC</t>
        </is>
      </c>
      <c r="C2551" s="6" t="inlineStr">
        <is>
          <t>CO2</t>
        </is>
      </c>
      <c r="D2551" s="6" t="inlineStr">
        <is>
          <t>Chemicals</t>
        </is>
      </c>
      <c r="E2551" s="6" t="n">
        <v>0.00611027864805734</v>
      </c>
      <c r="F2551" s="6" t="n"/>
      <c r="G2551" s="6" t="n"/>
      <c r="H2551" s="6" t="n"/>
      <c r="I2551" s="6" t="n"/>
    </row>
    <row r="2552" ht="15.75" customHeight="1" s="120">
      <c r="A2552" s="6" t="n">
        <v>2013</v>
      </c>
      <c r="B2552" s="6" t="inlineStr">
        <is>
          <t>SD</t>
        </is>
      </c>
      <c r="C2552" s="6" t="inlineStr">
        <is>
          <t>CO2</t>
        </is>
      </c>
      <c r="D2552" s="6" t="inlineStr">
        <is>
          <t>Chemicals</t>
        </is>
      </c>
      <c r="E2552" s="6" t="n">
        <v>0.00894167120374202</v>
      </c>
      <c r="F2552" s="6" t="n"/>
      <c r="G2552" s="6" t="n"/>
      <c r="H2552" s="6" t="n"/>
      <c r="I2552" s="6" t="n"/>
    </row>
    <row r="2553" ht="15.75" customHeight="1" s="120">
      <c r="A2553" s="6" t="n">
        <v>2013</v>
      </c>
      <c r="B2553" s="6" t="inlineStr">
        <is>
          <t>TN</t>
        </is>
      </c>
      <c r="C2553" s="6" t="inlineStr">
        <is>
          <t>CO2</t>
        </is>
      </c>
      <c r="D2553" s="6" t="inlineStr">
        <is>
          <t>Chemicals</t>
        </is>
      </c>
      <c r="E2553" s="6" t="n">
        <v>0.0371671369269569</v>
      </c>
      <c r="F2553" s="6" t="n"/>
      <c r="G2553" s="6" t="n"/>
      <c r="H2553" s="6" t="n"/>
      <c r="I2553" s="6" t="n"/>
    </row>
    <row r="2554" ht="15.75" customHeight="1" s="120">
      <c r="A2554" s="6" t="n">
        <v>2013</v>
      </c>
      <c r="B2554" s="6" t="inlineStr">
        <is>
          <t>TX</t>
        </is>
      </c>
      <c r="C2554" s="6" t="inlineStr">
        <is>
          <t>CO2</t>
        </is>
      </c>
      <c r="D2554" s="6" t="inlineStr">
        <is>
          <t>Chemicals</t>
        </is>
      </c>
      <c r="E2554" s="6" t="n">
        <v>0.333897515228893</v>
      </c>
      <c r="F2554" s="6" t="n"/>
      <c r="G2554" s="6" t="n"/>
      <c r="H2554" s="6" t="n"/>
      <c r="I2554" s="6" t="n"/>
    </row>
    <row r="2555" ht="15.75" customHeight="1" s="120">
      <c r="A2555" s="6" t="n">
        <v>2013</v>
      </c>
      <c r="B2555" s="6" t="inlineStr">
        <is>
          <t>UT</t>
        </is>
      </c>
      <c r="C2555" s="6" t="inlineStr">
        <is>
          <t>CO2</t>
        </is>
      </c>
      <c r="D2555" s="6" t="inlineStr">
        <is>
          <t>Chemicals</t>
        </is>
      </c>
      <c r="E2555" s="6" t="n">
        <v>0.00176397293974659</v>
      </c>
      <c r="F2555" s="6" t="n"/>
      <c r="G2555" s="6" t="n"/>
      <c r="H2555" s="6" t="n"/>
      <c r="I2555" s="6" t="n"/>
    </row>
    <row r="2556" ht="15.75" customHeight="1" s="120">
      <c r="A2556" s="6" t="n">
        <v>2013</v>
      </c>
      <c r="B2556" s="6" t="inlineStr">
        <is>
          <t>VA</t>
        </is>
      </c>
      <c r="C2556" s="6" t="inlineStr">
        <is>
          <t>CO2</t>
        </is>
      </c>
      <c r="D2556" s="6" t="inlineStr">
        <is>
          <t>Chemicals</t>
        </is>
      </c>
      <c r="E2556" s="6" t="n">
        <v>0.0154528433926465</v>
      </c>
      <c r="F2556" s="6" t="n"/>
      <c r="G2556" s="6" t="n"/>
      <c r="H2556" s="6" t="n"/>
      <c r="I2556" s="6" t="n"/>
    </row>
    <row r="2557" ht="15.75" customHeight="1" s="120">
      <c r="A2557" s="6" t="n">
        <v>2013</v>
      </c>
      <c r="B2557" s="6" t="inlineStr">
        <is>
          <t>WA</t>
        </is>
      </c>
      <c r="C2557" s="6" t="inlineStr">
        <is>
          <t>CO2</t>
        </is>
      </c>
      <c r="D2557" s="6" t="inlineStr">
        <is>
          <t>Chemicals</t>
        </is>
      </c>
      <c r="E2557" s="6" t="n">
        <v>0.00158190888585029</v>
      </c>
      <c r="F2557" s="6" t="n"/>
      <c r="G2557" s="6" t="n"/>
      <c r="H2557" s="6" t="n"/>
      <c r="I2557" s="6" t="n"/>
    </row>
    <row r="2558" ht="15.75" customHeight="1" s="120">
      <c r="A2558" s="6" t="n">
        <v>2013</v>
      </c>
      <c r="B2558" s="6" t="inlineStr">
        <is>
          <t>WI</t>
        </is>
      </c>
      <c r="C2558" s="6" t="inlineStr">
        <is>
          <t>CO2</t>
        </is>
      </c>
      <c r="D2558" s="6" t="inlineStr">
        <is>
          <t>Chemicals</t>
        </is>
      </c>
      <c r="E2558" s="6" t="n">
        <v>0.00422529578976712</v>
      </c>
      <c r="F2558" s="6" t="n"/>
      <c r="G2558" s="6" t="n"/>
      <c r="H2558" s="6" t="n"/>
      <c r="I2558" s="6" t="n"/>
    </row>
    <row r="2559" ht="15.75" customHeight="1" s="120">
      <c r="A2559" s="6" t="n">
        <v>2013</v>
      </c>
      <c r="B2559" s="6" t="inlineStr">
        <is>
          <t>WV</t>
        </is>
      </c>
      <c r="C2559" s="6" t="inlineStr">
        <is>
          <t>CO2</t>
        </is>
      </c>
      <c r="D2559" s="6" t="inlineStr">
        <is>
          <t>Chemicals</t>
        </is>
      </c>
      <c r="E2559" s="6" t="n">
        <v>0.0114846613477457</v>
      </c>
      <c r="F2559" s="6" t="n"/>
      <c r="G2559" s="6" t="n"/>
      <c r="H2559" s="6" t="n"/>
      <c r="I2559" s="6" t="n"/>
    </row>
    <row r="2560" ht="15.75" customHeight="1" s="120">
      <c r="A2560" s="6" t="n">
        <v>2013</v>
      </c>
      <c r="B2560" s="6" t="inlineStr">
        <is>
          <t>WY</t>
        </is>
      </c>
      <c r="C2560" s="6" t="inlineStr">
        <is>
          <t>CO2</t>
        </is>
      </c>
      <c r="D2560" s="6" t="inlineStr">
        <is>
          <t>Chemicals</t>
        </is>
      </c>
      <c r="E2560" s="6" t="n">
        <v>0.00253188791538358</v>
      </c>
      <c r="F2560" s="6" t="n"/>
      <c r="G2560" s="6" t="n"/>
      <c r="H2560" s="6" t="n"/>
      <c r="I2560" s="6" t="n"/>
    </row>
    <row r="2561" ht="15.75" customHeight="1" s="120">
      <c r="A2561" s="6" t="n">
        <v>2013</v>
      </c>
      <c r="B2561" s="6" t="inlineStr">
        <is>
          <t>AL</t>
        </is>
      </c>
      <c r="C2561" s="6" t="inlineStr">
        <is>
          <t>CO2</t>
        </is>
      </c>
      <c r="D2561" s="6" t="inlineStr">
        <is>
          <t>Iron and steel</t>
        </is>
      </c>
      <c r="E2561" s="6" t="n">
        <v>0.0709467035731782</v>
      </c>
      <c r="F2561" s="6" t="n"/>
      <c r="G2561" s="6" t="n"/>
      <c r="H2561" s="6" t="n"/>
      <c r="I2561" s="6" t="n"/>
    </row>
    <row r="2562" ht="15.75" customHeight="1" s="120">
      <c r="A2562" s="6" t="n">
        <v>2013</v>
      </c>
      <c r="B2562" s="6" t="inlineStr">
        <is>
          <t>AR</t>
        </is>
      </c>
      <c r="C2562" s="6" t="inlineStr">
        <is>
          <t>CO2</t>
        </is>
      </c>
      <c r="D2562" s="6" t="inlineStr">
        <is>
          <t>Iron and steel</t>
        </is>
      </c>
      <c r="E2562" s="6" t="n">
        <v>0.0132638528313915</v>
      </c>
      <c r="F2562" s="6" t="n"/>
      <c r="G2562" s="6" t="n"/>
      <c r="H2562" s="6" t="n"/>
      <c r="I2562" s="6" t="n"/>
    </row>
    <row r="2563" ht="15.75" customHeight="1" s="120">
      <c r="A2563" s="6" t="n">
        <v>2013</v>
      </c>
      <c r="B2563" s="6" t="inlineStr">
        <is>
          <t>AZ</t>
        </is>
      </c>
      <c r="C2563" s="6" t="inlineStr">
        <is>
          <t>CO2</t>
        </is>
      </c>
      <c r="D2563" s="6" t="inlineStr">
        <is>
          <t>Iron and steel</t>
        </is>
      </c>
      <c r="E2563" s="6" t="n">
        <v>0.000572798046981574</v>
      </c>
      <c r="F2563" s="6" t="n"/>
      <c r="G2563" s="6" t="n"/>
      <c r="H2563" s="6" t="n"/>
      <c r="I2563" s="6" t="n"/>
    </row>
    <row r="2564" ht="15.75" customHeight="1" s="120">
      <c r="A2564" s="6" t="n">
        <v>2013</v>
      </c>
      <c r="B2564" s="6" t="inlineStr">
        <is>
          <t>CA</t>
        </is>
      </c>
      <c r="C2564" s="6" t="inlineStr">
        <is>
          <t>CO2</t>
        </is>
      </c>
      <c r="D2564" s="6" t="inlineStr">
        <is>
          <t>Iron and steel</t>
        </is>
      </c>
      <c r="E2564" s="6" t="n">
        <v>0.00700745603600591</v>
      </c>
      <c r="F2564" s="6" t="n"/>
      <c r="G2564" s="6" t="n"/>
      <c r="H2564" s="6" t="n"/>
      <c r="I2564" s="6" t="n"/>
    </row>
    <row r="2565" ht="15.75" customHeight="1" s="120">
      <c r="A2565" s="6" t="n">
        <v>2013</v>
      </c>
      <c r="B2565" s="6" t="inlineStr">
        <is>
          <t>CO</t>
        </is>
      </c>
      <c r="C2565" s="6" t="inlineStr">
        <is>
          <t>CO2</t>
        </is>
      </c>
      <c r="D2565" s="6" t="inlineStr">
        <is>
          <t>Iron and steel</t>
        </is>
      </c>
      <c r="E2565" s="6" t="n">
        <v>0.00323778593692786</v>
      </c>
      <c r="F2565" s="6" t="n"/>
      <c r="G2565" s="6" t="n"/>
      <c r="H2565" s="6" t="n"/>
      <c r="I2565" s="6" t="n"/>
    </row>
    <row r="2566" ht="15.75" customHeight="1" s="120">
      <c r="A2566" s="6" t="n">
        <v>2013</v>
      </c>
      <c r="B2566" s="6" t="inlineStr">
        <is>
          <t>DE</t>
        </is>
      </c>
      <c r="C2566" s="6" t="inlineStr">
        <is>
          <t>CO2</t>
        </is>
      </c>
      <c r="D2566" s="6" t="inlineStr">
        <is>
          <t>Iron and steel</t>
        </is>
      </c>
      <c r="E2566" s="6" t="n">
        <v>0.00118064527310407</v>
      </c>
      <c r="F2566" s="6" t="n"/>
      <c r="G2566" s="6" t="n"/>
      <c r="H2566" s="6" t="n"/>
      <c r="I2566" s="6" t="n"/>
    </row>
    <row r="2567" ht="15.75" customHeight="1" s="120">
      <c r="A2567" s="6" t="n">
        <v>2013</v>
      </c>
      <c r="B2567" s="6" t="inlineStr">
        <is>
          <t>FL</t>
        </is>
      </c>
      <c r="C2567" s="6" t="inlineStr">
        <is>
          <t>CO2</t>
        </is>
      </c>
      <c r="D2567" s="6" t="inlineStr">
        <is>
          <t>Iron and steel</t>
        </is>
      </c>
      <c r="E2567" s="6" t="n">
        <v>0.000894793321265157</v>
      </c>
      <c r="F2567" s="6" t="n"/>
      <c r="G2567" s="6" t="n"/>
      <c r="H2567" s="6" t="n"/>
      <c r="I2567" s="6" t="n"/>
    </row>
    <row r="2568" ht="15.75" customHeight="1" s="120">
      <c r="A2568" s="6" t="n">
        <v>2013</v>
      </c>
      <c r="B2568" s="6" t="inlineStr">
        <is>
          <t>GA</t>
        </is>
      </c>
      <c r="C2568" s="6" t="inlineStr">
        <is>
          <t>CO2</t>
        </is>
      </c>
      <c r="D2568" s="6" t="inlineStr">
        <is>
          <t>Iron and steel</t>
        </is>
      </c>
      <c r="E2568" s="6" t="n">
        <v>0.00087933991935326</v>
      </c>
      <c r="F2568" s="6" t="n"/>
      <c r="G2568" s="6" t="n"/>
      <c r="H2568" s="6" t="n"/>
      <c r="I2568" s="6" t="n"/>
    </row>
    <row r="2569" ht="15.75" customHeight="1" s="120">
      <c r="A2569" s="6" t="n">
        <v>2013</v>
      </c>
      <c r="B2569" s="6" t="inlineStr">
        <is>
          <t>IA</t>
        </is>
      </c>
      <c r="C2569" s="6" t="inlineStr">
        <is>
          <t>CO2</t>
        </is>
      </c>
      <c r="D2569" s="6" t="inlineStr">
        <is>
          <t>Iron and steel</t>
        </is>
      </c>
      <c r="E2569" s="6" t="n">
        <v>0.00543498182275211</v>
      </c>
      <c r="F2569" s="6" t="n"/>
      <c r="G2569" s="6" t="n"/>
      <c r="H2569" s="6" t="n"/>
      <c r="I2569" s="6" t="n"/>
    </row>
    <row r="2570" ht="15.75" customHeight="1" s="120">
      <c r="A2570" s="6" t="n">
        <v>2013</v>
      </c>
      <c r="B2570" s="6" t="inlineStr">
        <is>
          <t>IL</t>
        </is>
      </c>
      <c r="C2570" s="6" t="inlineStr">
        <is>
          <t>CO2</t>
        </is>
      </c>
      <c r="D2570" s="6" t="inlineStr">
        <is>
          <t>Iron and steel</t>
        </is>
      </c>
      <c r="E2570" s="6" t="n">
        <v>0.0561061036366789</v>
      </c>
      <c r="F2570" s="6" t="n"/>
      <c r="G2570" s="6" t="n"/>
      <c r="H2570" s="6" t="n"/>
      <c r="I2570" s="6" t="n"/>
    </row>
    <row r="2571" ht="15.75" customHeight="1" s="120">
      <c r="A2571" s="6" t="n">
        <v>2013</v>
      </c>
      <c r="B2571" s="6" t="inlineStr">
        <is>
          <t>IN</t>
        </is>
      </c>
      <c r="C2571" s="6" t="inlineStr">
        <is>
          <t>CO2</t>
        </is>
      </c>
      <c r="D2571" s="6" t="inlineStr">
        <is>
          <t>Iron and steel</t>
        </is>
      </c>
      <c r="E2571" s="6" t="n">
        <v>0.415459165278205</v>
      </c>
      <c r="F2571" s="6" t="n"/>
      <c r="G2571" s="6" t="n"/>
      <c r="H2571" s="6" t="n"/>
      <c r="I2571" s="6" t="n"/>
    </row>
    <row r="2572" ht="15.75" customHeight="1" s="120">
      <c r="A2572" s="6" t="n">
        <v>2013</v>
      </c>
      <c r="B2572" s="6" t="inlineStr">
        <is>
          <t>KS</t>
        </is>
      </c>
      <c r="C2572" s="6" t="inlineStr">
        <is>
          <t>CO2</t>
        </is>
      </c>
      <c r="D2572" s="6" t="inlineStr">
        <is>
          <t>Iron and steel</t>
        </is>
      </c>
      <c r="E2572" s="6" t="n">
        <v>0.000246368869789336</v>
      </c>
      <c r="F2572" s="6" t="n"/>
      <c r="G2572" s="6" t="n"/>
      <c r="H2572" s="6" t="n"/>
      <c r="I2572" s="6" t="n"/>
    </row>
    <row r="2573" ht="15.75" customHeight="1" s="120">
      <c r="A2573" s="6" t="n">
        <v>2013</v>
      </c>
      <c r="B2573" s="6" t="inlineStr">
        <is>
          <t>KY</t>
        </is>
      </c>
      <c r="C2573" s="6" t="inlineStr">
        <is>
          <t>CO2</t>
        </is>
      </c>
      <c r="D2573" s="6" t="inlineStr">
        <is>
          <t>Iron and steel</t>
        </is>
      </c>
      <c r="E2573" s="6" t="n">
        <v>0.0385999595902261</v>
      </c>
      <c r="F2573" s="6" t="n"/>
      <c r="G2573" s="6" t="n"/>
      <c r="H2573" s="6" t="n"/>
      <c r="I2573" s="6" t="n"/>
    </row>
    <row r="2574" ht="15.75" customHeight="1" s="120">
      <c r="A2574" s="6" t="n">
        <v>2013</v>
      </c>
      <c r="B2574" s="6" t="inlineStr">
        <is>
          <t>LA</t>
        </is>
      </c>
      <c r="C2574" s="6" t="inlineStr">
        <is>
          <t>CO2</t>
        </is>
      </c>
      <c r="D2574" s="6" t="inlineStr">
        <is>
          <t>Iron and steel</t>
        </is>
      </c>
      <c r="E2574" s="6" t="n">
        <v>0.000921738277318026</v>
      </c>
      <c r="F2574" s="6" t="n"/>
      <c r="G2574" s="6" t="n"/>
      <c r="H2574" s="6" t="n"/>
      <c r="I2574" s="6" t="n"/>
    </row>
    <row r="2575" ht="15.75" customHeight="1" s="120">
      <c r="A2575" s="6" t="n">
        <v>2013</v>
      </c>
      <c r="B2575" s="6" t="inlineStr">
        <is>
          <t>MA</t>
        </is>
      </c>
      <c r="C2575" s="6" t="inlineStr">
        <is>
          <t>CO2</t>
        </is>
      </c>
      <c r="D2575" s="6" t="inlineStr">
        <is>
          <t>Iron and steel</t>
        </is>
      </c>
      <c r="E2575" s="6" t="n">
        <v>0.000643222086715047</v>
      </c>
      <c r="F2575" s="6" t="n"/>
      <c r="G2575" s="6" t="n"/>
      <c r="H2575" s="6" t="n"/>
      <c r="I2575" s="6" t="n"/>
    </row>
    <row r="2576" ht="15.75" customHeight="1" s="120">
      <c r="A2576" s="6" t="n">
        <v>2013</v>
      </c>
      <c r="B2576" s="6" t="inlineStr">
        <is>
          <t>MI</t>
        </is>
      </c>
      <c r="C2576" s="6" t="inlineStr">
        <is>
          <t>CO2</t>
        </is>
      </c>
      <c r="D2576" s="6" t="inlineStr">
        <is>
          <t>Iron and steel</t>
        </is>
      </c>
      <c r="E2576" s="6" t="n">
        <v>0.08271617377264059</v>
      </c>
      <c r="F2576" s="6" t="n"/>
      <c r="G2576" s="6" t="n"/>
      <c r="H2576" s="6" t="n"/>
      <c r="I2576" s="6" t="n"/>
    </row>
    <row r="2577" ht="15.75" customHeight="1" s="120">
      <c r="A2577" s="6" t="n">
        <v>2013</v>
      </c>
      <c r="B2577" s="6" t="inlineStr">
        <is>
          <t>MN</t>
        </is>
      </c>
      <c r="C2577" s="6" t="inlineStr">
        <is>
          <t>CO2</t>
        </is>
      </c>
      <c r="D2577" s="6" t="inlineStr">
        <is>
          <t>Iron and steel</t>
        </is>
      </c>
      <c r="E2577" s="6" t="n">
        <v>0.008528382560087989</v>
      </c>
      <c r="F2577" s="6" t="n"/>
      <c r="G2577" s="6" t="n"/>
      <c r="H2577" s="6" t="n"/>
      <c r="I2577" s="6" t="n"/>
    </row>
    <row r="2578" ht="15.75" customHeight="1" s="120">
      <c r="A2578" s="6" t="n">
        <v>2013</v>
      </c>
      <c r="B2578" s="6" t="inlineStr">
        <is>
          <t>MO</t>
        </is>
      </c>
      <c r="C2578" s="6" t="inlineStr">
        <is>
          <t>CO2</t>
        </is>
      </c>
      <c r="D2578" s="6" t="inlineStr">
        <is>
          <t>Iron and steel</t>
        </is>
      </c>
      <c r="E2578" s="54" t="n">
        <v>2.92515613899438e-05</v>
      </c>
      <c r="F2578" s="6" t="n"/>
      <c r="G2578" s="6" t="n"/>
      <c r="H2578" s="6" t="n"/>
      <c r="I2578" s="6" t="n"/>
    </row>
    <row r="2579" ht="15.75" customHeight="1" s="120">
      <c r="A2579" s="6" t="n">
        <v>2013</v>
      </c>
      <c r="B2579" s="6" t="inlineStr">
        <is>
          <t>MS</t>
        </is>
      </c>
      <c r="C2579" s="6" t="inlineStr">
        <is>
          <t>CO2</t>
        </is>
      </c>
      <c r="D2579" s="6" t="inlineStr">
        <is>
          <t>Iron and steel</t>
        </is>
      </c>
      <c r="E2579" s="6" t="n">
        <v>0.008689034755330539</v>
      </c>
      <c r="F2579" s="6" t="n"/>
      <c r="G2579" s="6" t="n"/>
      <c r="H2579" s="6" t="n"/>
      <c r="I2579" s="6" t="n"/>
    </row>
    <row r="2580" ht="15.75" customHeight="1" s="120">
      <c r="A2580" s="6" t="n">
        <v>2013</v>
      </c>
      <c r="B2580" s="6" t="inlineStr">
        <is>
          <t>NC</t>
        </is>
      </c>
      <c r="C2580" s="6" t="inlineStr">
        <is>
          <t>CO2</t>
        </is>
      </c>
      <c r="D2580" s="6" t="inlineStr">
        <is>
          <t>Iron and steel</t>
        </is>
      </c>
      <c r="E2580" s="6" t="n">
        <v>0.00534977770006289</v>
      </c>
      <c r="F2580" s="6" t="n"/>
      <c r="G2580" s="6" t="n"/>
      <c r="H2580" s="6" t="n"/>
      <c r="I2580" s="6" t="n"/>
    </row>
    <row r="2581" ht="15.75" customHeight="1" s="120">
      <c r="A2581" s="6" t="n">
        <v>2013</v>
      </c>
      <c r="B2581" s="6" t="inlineStr">
        <is>
          <t>NE</t>
        </is>
      </c>
      <c r="C2581" s="6" t="inlineStr">
        <is>
          <t>CO2</t>
        </is>
      </c>
      <c r="D2581" s="6" t="inlineStr">
        <is>
          <t>Iron and steel</t>
        </is>
      </c>
      <c r="E2581" s="6" t="n">
        <v>0.0023080629750321</v>
      </c>
      <c r="F2581" s="6" t="n"/>
      <c r="G2581" s="6" t="n"/>
      <c r="H2581" s="6" t="n"/>
      <c r="I2581" s="6" t="n"/>
    </row>
    <row r="2582" ht="15.75" customHeight="1" s="120">
      <c r="A2582" s="6" t="n">
        <v>2013</v>
      </c>
      <c r="B2582" s="6" t="inlineStr">
        <is>
          <t>NJ</t>
        </is>
      </c>
      <c r="C2582" s="6" t="inlineStr">
        <is>
          <t>CO2</t>
        </is>
      </c>
      <c r="D2582" s="6" t="inlineStr">
        <is>
          <t>Iron and steel</t>
        </is>
      </c>
      <c r="E2582" s="6" t="n">
        <v>0.00106407692882193</v>
      </c>
      <c r="F2582" s="6" t="n"/>
      <c r="G2582" s="6" t="n"/>
      <c r="H2582" s="6" t="n"/>
      <c r="I2582" s="6" t="n"/>
    </row>
    <row r="2583" ht="15.75" customHeight="1" s="120">
      <c r="A2583" s="6" t="n">
        <v>2013</v>
      </c>
      <c r="B2583" s="6" t="inlineStr">
        <is>
          <t>NY</t>
        </is>
      </c>
      <c r="C2583" s="6" t="inlineStr">
        <is>
          <t>CO2</t>
        </is>
      </c>
      <c r="D2583" s="6" t="inlineStr">
        <is>
          <t>Iron and steel</t>
        </is>
      </c>
      <c r="E2583" s="6" t="n">
        <v>0.00490310131994408</v>
      </c>
      <c r="F2583" s="6" t="n"/>
      <c r="G2583" s="6" t="n"/>
      <c r="H2583" s="6" t="n"/>
      <c r="I2583" s="6" t="n"/>
    </row>
    <row r="2584" ht="15.75" customHeight="1" s="120">
      <c r="A2584" s="6" t="n">
        <v>2013</v>
      </c>
      <c r="B2584" s="6" t="inlineStr">
        <is>
          <t>OH</t>
        </is>
      </c>
      <c r="C2584" s="6" t="inlineStr">
        <is>
          <t>CO2</t>
        </is>
      </c>
      <c r="D2584" s="6" t="inlineStr">
        <is>
          <t>Iron and steel</t>
        </is>
      </c>
      <c r="E2584" s="6" t="n">
        <v>0.132009138540538</v>
      </c>
      <c r="F2584" s="6" t="n"/>
      <c r="G2584" s="6" t="n"/>
      <c r="H2584" s="6" t="n"/>
      <c r="I2584" s="6" t="n"/>
    </row>
    <row r="2585" ht="15.75" customHeight="1" s="120">
      <c r="A2585" s="6" t="n">
        <v>2013</v>
      </c>
      <c r="B2585" s="6" t="inlineStr">
        <is>
          <t>OK</t>
        </is>
      </c>
      <c r="C2585" s="6" t="inlineStr">
        <is>
          <t>CO2</t>
        </is>
      </c>
      <c r="D2585" s="6" t="inlineStr">
        <is>
          <t>Iron and steel</t>
        </is>
      </c>
      <c r="E2585" s="6" t="n">
        <v>0.000485828901593908</v>
      </c>
      <c r="F2585" s="6" t="n"/>
      <c r="G2585" s="6" t="n"/>
      <c r="H2585" s="6" t="n"/>
      <c r="I2585" s="6" t="n"/>
    </row>
    <row r="2586" ht="15.75" customHeight="1" s="120">
      <c r="A2586" s="6" t="n">
        <v>2013</v>
      </c>
      <c r="B2586" s="6" t="inlineStr">
        <is>
          <t>OR</t>
        </is>
      </c>
      <c r="C2586" s="6" t="inlineStr">
        <is>
          <t>CO2</t>
        </is>
      </c>
      <c r="D2586" s="6" t="inlineStr">
        <is>
          <t>Iron and steel</t>
        </is>
      </c>
      <c r="E2586" s="6" t="n">
        <v>0.00258912362821209</v>
      </c>
      <c r="F2586" s="6" t="n"/>
      <c r="G2586" s="6" t="n"/>
      <c r="H2586" s="6" t="n"/>
      <c r="I2586" s="6" t="n"/>
    </row>
    <row r="2587" ht="15.75" customHeight="1" s="120">
      <c r="A2587" s="6" t="n">
        <v>2013</v>
      </c>
      <c r="B2587" s="6" t="inlineStr">
        <is>
          <t>PA</t>
        </is>
      </c>
      <c r="C2587" s="6" t="inlineStr">
        <is>
          <t>CO2</t>
        </is>
      </c>
      <c r="D2587" s="6" t="inlineStr">
        <is>
          <t>Iron and steel</t>
        </is>
      </c>
      <c r="E2587" s="6" t="n">
        <v>0.0802287883947454</v>
      </c>
      <c r="F2587" s="6" t="n"/>
      <c r="G2587" s="6" t="n"/>
      <c r="H2587" s="6" t="n"/>
      <c r="I2587" s="6" t="n"/>
    </row>
    <row r="2588" ht="15.75" customHeight="1" s="120">
      <c r="A2588" s="6" t="n">
        <v>2013</v>
      </c>
      <c r="B2588" s="6" t="inlineStr">
        <is>
          <t>SC</t>
        </is>
      </c>
      <c r="C2588" s="6" t="inlineStr">
        <is>
          <t>CO2</t>
        </is>
      </c>
      <c r="D2588" s="6" t="inlineStr">
        <is>
          <t>Iron and steel</t>
        </is>
      </c>
      <c r="E2588" s="6" t="n">
        <v>0.0112779485812592</v>
      </c>
      <c r="F2588" s="6" t="n"/>
      <c r="G2588" s="6" t="n"/>
      <c r="H2588" s="6" t="n"/>
      <c r="I2588" s="6" t="n"/>
    </row>
    <row r="2589" ht="15.75" customHeight="1" s="120">
      <c r="A2589" s="6" t="n">
        <v>2013</v>
      </c>
      <c r="B2589" s="6" t="inlineStr">
        <is>
          <t>TN</t>
        </is>
      </c>
      <c r="C2589" s="6" t="inlineStr">
        <is>
          <t>CO2</t>
        </is>
      </c>
      <c r="D2589" s="6" t="inlineStr">
        <is>
          <t>Iron and steel</t>
        </is>
      </c>
      <c r="E2589" s="6" t="n">
        <v>0.00575050006142498</v>
      </c>
      <c r="F2589" s="6" t="n"/>
      <c r="G2589" s="6" t="n"/>
      <c r="H2589" s="6" t="n"/>
      <c r="I2589" s="6" t="n"/>
    </row>
    <row r="2590" ht="15.75" customHeight="1" s="120">
      <c r="A2590" s="6" t="n">
        <v>2013</v>
      </c>
      <c r="B2590" s="6" t="inlineStr">
        <is>
          <t>TX</t>
        </is>
      </c>
      <c r="C2590" s="6" t="inlineStr">
        <is>
          <t>CO2</t>
        </is>
      </c>
      <c r="D2590" s="6" t="inlineStr">
        <is>
          <t>Iron and steel</t>
        </is>
      </c>
      <c r="E2590" s="6" t="n">
        <v>0.011587794839595</v>
      </c>
      <c r="F2590" s="6" t="n"/>
      <c r="G2590" s="6" t="n"/>
      <c r="H2590" s="6" t="n"/>
      <c r="I2590" s="6" t="n"/>
    </row>
    <row r="2591" ht="15.75" customHeight="1" s="120">
      <c r="A2591" s="6" t="n">
        <v>2013</v>
      </c>
      <c r="B2591" s="6" t="inlineStr">
        <is>
          <t>UT</t>
        </is>
      </c>
      <c r="C2591" s="6" t="inlineStr">
        <is>
          <t>CO2</t>
        </is>
      </c>
      <c r="D2591" s="6" t="inlineStr">
        <is>
          <t>Iron and steel</t>
        </is>
      </c>
      <c r="E2591" s="6" t="n">
        <v>0.0023569395883883</v>
      </c>
      <c r="F2591" s="6" t="n"/>
      <c r="G2591" s="6" t="n"/>
      <c r="H2591" s="6" t="n"/>
      <c r="I2591" s="6" t="n"/>
    </row>
    <row r="2592" ht="15.75" customHeight="1" s="120">
      <c r="A2592" s="6" t="n">
        <v>2013</v>
      </c>
      <c r="B2592" s="6" t="inlineStr">
        <is>
          <t>VA</t>
        </is>
      </c>
      <c r="C2592" s="6" t="inlineStr">
        <is>
          <t>CO2</t>
        </is>
      </c>
      <c r="D2592" s="6" t="inlineStr">
        <is>
          <t>Iron and steel</t>
        </is>
      </c>
      <c r="E2592" s="6" t="n">
        <v>0.00206661835999991</v>
      </c>
      <c r="F2592" s="6" t="n"/>
      <c r="G2592" s="6" t="n"/>
      <c r="H2592" s="6" t="n"/>
      <c r="I2592" s="6" t="n"/>
    </row>
    <row r="2593" ht="15.75" customHeight="1" s="120">
      <c r="A2593" s="6" t="n">
        <v>2013</v>
      </c>
      <c r="B2593" s="6" t="inlineStr">
        <is>
          <t>WA</t>
        </is>
      </c>
      <c r="C2593" s="6" t="inlineStr">
        <is>
          <t>CO2</t>
        </is>
      </c>
      <c r="D2593" s="6" t="inlineStr">
        <is>
          <t>Iron and steel</t>
        </is>
      </c>
      <c r="E2593" s="6" t="n">
        <v>0.00156951502523277</v>
      </c>
      <c r="F2593" s="6" t="n"/>
      <c r="G2593" s="6" t="n"/>
      <c r="H2593" s="6" t="n"/>
      <c r="I2593" s="6" t="n"/>
    </row>
    <row r="2594" ht="15.75" customHeight="1" s="120">
      <c r="A2594" s="6" t="n">
        <v>2013</v>
      </c>
      <c r="B2594" s="6" t="inlineStr">
        <is>
          <t>WI</t>
        </is>
      </c>
      <c r="C2594" s="6" t="inlineStr">
        <is>
          <t>CO2</t>
        </is>
      </c>
      <c r="D2594" s="6" t="inlineStr">
        <is>
          <t>Iron and steel</t>
        </is>
      </c>
      <c r="E2594" s="6" t="n">
        <v>0.00744841164455894</v>
      </c>
      <c r="F2594" s="6" t="n"/>
      <c r="G2594" s="6" t="n"/>
      <c r="H2594" s="6" t="n"/>
      <c r="I2594" s="6" t="n"/>
    </row>
    <row r="2595" ht="15.75" customHeight="1" s="120">
      <c r="A2595" s="6" t="n">
        <v>2013</v>
      </c>
      <c r="B2595" s="6" t="inlineStr">
        <is>
          <t>WV</t>
        </is>
      </c>
      <c r="C2595" s="6" t="inlineStr">
        <is>
          <t>CO2</t>
        </is>
      </c>
      <c r="D2595" s="6" t="inlineStr">
        <is>
          <t>Iron and steel</t>
        </is>
      </c>
      <c r="E2595" s="6" t="n">
        <v>0.0136466163612477</v>
      </c>
      <c r="F2595" s="6" t="n"/>
      <c r="G2595" s="6" t="n"/>
      <c r="H2595" s="6" t="n"/>
      <c r="I2595" s="6" t="n"/>
    </row>
    <row r="2596" ht="15.75" customHeight="1" s="120">
      <c r="A2596" s="6" t="n">
        <v>2013</v>
      </c>
      <c r="B2596" s="6" t="inlineStr">
        <is>
          <t>AL</t>
        </is>
      </c>
      <c r="C2596" s="6" t="inlineStr">
        <is>
          <t>F-gases</t>
        </is>
      </c>
      <c r="D2596" s="6" t="inlineStr">
        <is>
          <t>Chemicals</t>
        </is>
      </c>
      <c r="E2596" s="6" t="n">
        <v>0.0209485919394789</v>
      </c>
      <c r="F2596" s="6" t="n"/>
      <c r="G2596" s="6" t="n"/>
      <c r="H2596" s="6" t="n"/>
      <c r="I2596" s="6" t="n"/>
    </row>
    <row r="2597" ht="15.75" customHeight="1" s="120">
      <c r="A2597" s="6" t="n">
        <v>2013</v>
      </c>
      <c r="B2597" s="6" t="inlineStr">
        <is>
          <t>AR</t>
        </is>
      </c>
      <c r="C2597" s="6" t="inlineStr">
        <is>
          <t>F-gases</t>
        </is>
      </c>
      <c r="D2597" s="6" t="inlineStr">
        <is>
          <t>Chemicals</t>
        </is>
      </c>
      <c r="E2597" s="6" t="n">
        <v>0.00471219264310691</v>
      </c>
      <c r="F2597" s="6" t="n"/>
      <c r="G2597" s="6" t="n"/>
      <c r="H2597" s="6" t="n"/>
      <c r="I2597" s="6" t="n"/>
    </row>
    <row r="2598" ht="15.75" customHeight="1" s="120">
      <c r="A2598" s="6" t="n">
        <v>2013</v>
      </c>
      <c r="B2598" s="6" t="inlineStr">
        <is>
          <t>IL</t>
        </is>
      </c>
      <c r="C2598" s="6" t="inlineStr">
        <is>
          <t>F-gases</t>
        </is>
      </c>
      <c r="D2598" s="6" t="inlineStr">
        <is>
          <t>Chemicals</t>
        </is>
      </c>
      <c r="E2598" s="6" t="n">
        <v>0.172657179301989</v>
      </c>
      <c r="F2598" s="6" t="n"/>
      <c r="G2598" s="6" t="n"/>
      <c r="H2598" s="6" t="n"/>
      <c r="I2598" s="6" t="n"/>
    </row>
    <row r="2599" ht="15.75" customHeight="1" s="120">
      <c r="A2599" s="6" t="n">
        <v>2013</v>
      </c>
      <c r="B2599" s="6" t="inlineStr">
        <is>
          <t>KY</t>
        </is>
      </c>
      <c r="C2599" s="6" t="inlineStr">
        <is>
          <t>F-gases</t>
        </is>
      </c>
      <c r="D2599" s="6" t="inlineStr">
        <is>
          <t>Chemicals</t>
        </is>
      </c>
      <c r="E2599" s="6" t="n">
        <v>0.519843628629294</v>
      </c>
      <c r="F2599" s="6" t="n"/>
      <c r="G2599" s="6" t="n"/>
      <c r="H2599" s="6" t="n"/>
      <c r="I2599" s="6" t="n"/>
    </row>
    <row r="2600" ht="15.75" customHeight="1" s="120">
      <c r="A2600" s="6" t="n">
        <v>2013</v>
      </c>
      <c r="B2600" s="6" t="inlineStr">
        <is>
          <t>LA</t>
        </is>
      </c>
      <c r="C2600" s="6" t="inlineStr">
        <is>
          <t>F-gases</t>
        </is>
      </c>
      <c r="D2600" s="6" t="inlineStr">
        <is>
          <t>Chemicals</t>
        </is>
      </c>
      <c r="E2600" s="6" t="n">
        <v>0.0681570286218703</v>
      </c>
      <c r="F2600" s="6" t="n"/>
      <c r="G2600" s="6" t="n"/>
      <c r="H2600" s="6" t="n"/>
      <c r="I2600" s="6" t="n"/>
    </row>
    <row r="2601" ht="15.75" customHeight="1" s="120">
      <c r="A2601" s="6" t="n">
        <v>2013</v>
      </c>
      <c r="B2601" s="6" t="inlineStr">
        <is>
          <t>MI</t>
        </is>
      </c>
      <c r="C2601" s="6" t="inlineStr">
        <is>
          <t>F-gases</t>
        </is>
      </c>
      <c r="D2601" s="6" t="inlineStr">
        <is>
          <t>Chemicals</t>
        </is>
      </c>
      <c r="E2601" s="6" t="n">
        <v>0.00353017971836045</v>
      </c>
      <c r="F2601" s="6" t="n"/>
      <c r="G2601" s="6" t="n"/>
      <c r="H2601" s="6" t="n"/>
      <c r="I2601" s="6" t="n"/>
    </row>
    <row r="2602" ht="15.75" customHeight="1" s="120">
      <c r="A2602" s="6" t="n">
        <v>2013</v>
      </c>
      <c r="B2602" s="6" t="inlineStr">
        <is>
          <t>MN</t>
        </is>
      </c>
      <c r="C2602" s="6" t="inlineStr">
        <is>
          <t>F-gases</t>
        </is>
      </c>
      <c r="D2602" s="6" t="inlineStr">
        <is>
          <t>Chemicals</t>
        </is>
      </c>
      <c r="E2602" s="6" t="n">
        <v>0.00172328955876182</v>
      </c>
      <c r="F2602" s="6" t="n"/>
      <c r="G2602" s="6" t="n"/>
      <c r="H2602" s="6" t="n"/>
      <c r="I2602" s="6" t="n"/>
    </row>
    <row r="2603" ht="15.75" customHeight="1" s="120">
      <c r="A2603" s="6" t="n">
        <v>2013</v>
      </c>
      <c r="B2603" s="6" t="inlineStr">
        <is>
          <t>NC</t>
        </is>
      </c>
      <c r="C2603" s="6" t="inlineStr">
        <is>
          <t>F-gases</t>
        </is>
      </c>
      <c r="D2603" s="6" t="inlineStr">
        <is>
          <t>Chemicals</t>
        </is>
      </c>
      <c r="E2603" s="6" t="n">
        <v>0.0660958414049803</v>
      </c>
      <c r="F2603" s="6" t="n"/>
      <c r="G2603" s="6" t="n"/>
      <c r="H2603" s="6" t="n"/>
      <c r="I2603" s="6" t="n"/>
    </row>
    <row r="2604" ht="15.75" customHeight="1" s="120">
      <c r="A2604" s="6" t="n">
        <v>2013</v>
      </c>
      <c r="B2604" s="6" t="inlineStr">
        <is>
          <t>NJ</t>
        </is>
      </c>
      <c r="C2604" s="6" t="inlineStr">
        <is>
          <t>F-gases</t>
        </is>
      </c>
      <c r="D2604" s="6" t="inlineStr">
        <is>
          <t>Chemicals</t>
        </is>
      </c>
      <c r="E2604" s="6" t="n">
        <v>0.0756216825389885</v>
      </c>
      <c r="F2604" s="6" t="n"/>
      <c r="G2604" s="6" t="n"/>
      <c r="H2604" s="6" t="n"/>
      <c r="I2604" s="6" t="n"/>
    </row>
    <row r="2605" ht="15.75" customHeight="1" s="120">
      <c r="A2605" s="6" t="n">
        <v>2013</v>
      </c>
      <c r="B2605" s="6" t="inlineStr">
        <is>
          <t>NY</t>
        </is>
      </c>
      <c r="C2605" s="6" t="inlineStr">
        <is>
          <t>F-gases</t>
        </is>
      </c>
      <c r="D2605" s="6" t="inlineStr">
        <is>
          <t>Chemicals</t>
        </is>
      </c>
      <c r="E2605" s="54" t="n">
        <v>4.56120421989108e-05</v>
      </c>
      <c r="F2605" s="6" t="n"/>
      <c r="G2605" s="6" t="n"/>
      <c r="H2605" s="6" t="n"/>
      <c r="I2605" s="6" t="n"/>
    </row>
    <row r="2606" ht="15.75" customHeight="1" s="120">
      <c r="A2606" s="6" t="n">
        <v>2013</v>
      </c>
      <c r="B2606" s="6" t="inlineStr">
        <is>
          <t>PA</t>
        </is>
      </c>
      <c r="C2606" s="6" t="inlineStr">
        <is>
          <t>F-gases</t>
        </is>
      </c>
      <c r="D2606" s="6" t="inlineStr">
        <is>
          <t>Chemicals</t>
        </is>
      </c>
      <c r="E2606" s="6" t="n">
        <v>0.0227207093587023</v>
      </c>
      <c r="F2606" s="6" t="n"/>
      <c r="G2606" s="6" t="n"/>
      <c r="H2606" s="6" t="n"/>
      <c r="I2606" s="6" t="n"/>
    </row>
    <row r="2607" ht="15.75" customHeight="1" s="120">
      <c r="A2607" s="6" t="n">
        <v>2013</v>
      </c>
      <c r="B2607" s="6" t="inlineStr">
        <is>
          <t>TX</t>
        </is>
      </c>
      <c r="C2607" s="6" t="inlineStr">
        <is>
          <t>F-gases</t>
        </is>
      </c>
      <c r="D2607" s="6" t="inlineStr">
        <is>
          <t>Chemicals</t>
        </is>
      </c>
      <c r="E2607" s="6" t="n">
        <v>0.00210531662284803</v>
      </c>
      <c r="F2607" s="6" t="n"/>
      <c r="G2607" s="6" t="n"/>
      <c r="H2607" s="6" t="n"/>
      <c r="I2607" s="6" t="n"/>
    </row>
    <row r="2608" ht="15.75" customHeight="1" s="120">
      <c r="A2608" s="6" t="n">
        <v>2013</v>
      </c>
      <c r="B2608" s="6" t="inlineStr">
        <is>
          <t>WV</t>
        </is>
      </c>
      <c r="C2608" s="6" t="inlineStr">
        <is>
          <t>F-gases</t>
        </is>
      </c>
      <c r="D2608" s="6" t="inlineStr">
        <is>
          <t>Chemicals</t>
        </is>
      </c>
      <c r="E2608" s="6" t="n">
        <v>0.0418387476194193</v>
      </c>
      <c r="F2608" s="6" t="n"/>
      <c r="G2608" s="6" t="n"/>
      <c r="H2608" s="6" t="n"/>
      <c r="I2608" s="6" t="n"/>
    </row>
    <row r="2609" ht="15.75" customHeight="1" s="120">
      <c r="A2609" s="6" t="n">
        <v>2013</v>
      </c>
      <c r="B2609" s="6" t="inlineStr">
        <is>
          <t>AL</t>
        </is>
      </c>
      <c r="C2609" s="6" t="inlineStr">
        <is>
          <t>N2O</t>
        </is>
      </c>
      <c r="D2609" s="6" t="inlineStr">
        <is>
          <t>Cement and other carbonates</t>
        </is>
      </c>
      <c r="E2609" s="6" t="n">
        <v>0.08688490875109139</v>
      </c>
      <c r="F2609" s="6" t="n"/>
      <c r="G2609" s="6" t="n"/>
      <c r="H2609" s="6" t="n"/>
      <c r="I2609" s="6" t="n"/>
    </row>
    <row r="2610" ht="15.75" customHeight="1" s="120">
      <c r="A2610" s="6" t="n">
        <v>2013</v>
      </c>
      <c r="B2610" s="6" t="inlineStr">
        <is>
          <t>AR</t>
        </is>
      </c>
      <c r="C2610" s="6" t="inlineStr">
        <is>
          <t>N2O</t>
        </is>
      </c>
      <c r="D2610" s="6" t="inlineStr">
        <is>
          <t>Cement and other carbonates</t>
        </is>
      </c>
      <c r="E2610" s="6" t="n">
        <v>0.00567734905503799</v>
      </c>
      <c r="F2610" s="6" t="n"/>
      <c r="G2610" s="6" t="n"/>
      <c r="H2610" s="6" t="n"/>
      <c r="I2610" s="6" t="n"/>
    </row>
    <row r="2611" ht="15.75" customHeight="1" s="120">
      <c r="A2611" s="6" t="n">
        <v>2013</v>
      </c>
      <c r="B2611" s="6" t="inlineStr">
        <is>
          <t>AZ</t>
        </is>
      </c>
      <c r="C2611" s="6" t="inlineStr">
        <is>
          <t>N2O</t>
        </is>
      </c>
      <c r="D2611" s="6" t="inlineStr">
        <is>
          <t>Cement and other carbonates</t>
        </is>
      </c>
      <c r="E2611" s="6" t="n">
        <v>0.023696212214148</v>
      </c>
      <c r="F2611" s="6" t="n"/>
      <c r="G2611" s="6" t="n"/>
      <c r="H2611" s="6" t="n"/>
      <c r="I2611" s="6" t="n"/>
    </row>
    <row r="2612" ht="15.75" customHeight="1" s="120">
      <c r="A2612" s="6" t="n">
        <v>2013</v>
      </c>
      <c r="B2612" s="6" t="inlineStr">
        <is>
          <t>CA</t>
        </is>
      </c>
      <c r="C2612" s="6" t="inlineStr">
        <is>
          <t>N2O</t>
        </is>
      </c>
      <c r="D2612" s="6" t="inlineStr">
        <is>
          <t>Cement and other carbonates</t>
        </is>
      </c>
      <c r="E2612" s="6" t="n">
        <v>0.0886204059836769</v>
      </c>
      <c r="F2612" s="6" t="n"/>
      <c r="G2612" s="6" t="n"/>
      <c r="H2612" s="6" t="n"/>
      <c r="I2612" s="6" t="n"/>
    </row>
    <row r="2613" ht="15.75" customHeight="1" s="120">
      <c r="A2613" s="6" t="n">
        <v>2013</v>
      </c>
      <c r="B2613" s="6" t="inlineStr">
        <is>
          <t>CO</t>
        </is>
      </c>
      <c r="C2613" s="6" t="inlineStr">
        <is>
          <t>N2O</t>
        </is>
      </c>
      <c r="D2613" s="6" t="inlineStr">
        <is>
          <t>Cement and other carbonates</t>
        </is>
      </c>
      <c r="E2613" s="6" t="n">
        <v>0.0245892175469233</v>
      </c>
      <c r="F2613" s="6" t="n"/>
      <c r="G2613" s="6" t="n"/>
      <c r="H2613" s="6" t="n"/>
      <c r="I2613" s="6" t="n"/>
    </row>
    <row r="2614" ht="15.75" customHeight="1" s="120">
      <c r="A2614" s="6" t="n">
        <v>2013</v>
      </c>
      <c r="B2614" s="6" t="inlineStr">
        <is>
          <t>FL</t>
        </is>
      </c>
      <c r="C2614" s="6" t="inlineStr">
        <is>
          <t>N2O</t>
        </is>
      </c>
      <c r="D2614" s="6" t="inlineStr">
        <is>
          <t>Cement and other carbonates</t>
        </is>
      </c>
      <c r="E2614" s="6" t="n">
        <v>0.046477770481393</v>
      </c>
      <c r="F2614" s="6" t="n"/>
      <c r="G2614" s="6" t="n"/>
      <c r="H2614" s="6" t="n"/>
      <c r="I2614" s="6" t="n"/>
    </row>
    <row r="2615" ht="15.75" customHeight="1" s="120">
      <c r="A2615" s="6" t="n">
        <v>2013</v>
      </c>
      <c r="B2615" s="6" t="inlineStr">
        <is>
          <t>GA</t>
        </is>
      </c>
      <c r="C2615" s="6" t="inlineStr">
        <is>
          <t>N2O</t>
        </is>
      </c>
      <c r="D2615" s="6" t="inlineStr">
        <is>
          <t>Cement and other carbonates</t>
        </is>
      </c>
      <c r="E2615" s="6" t="n">
        <v>0.00937204586619713</v>
      </c>
      <c r="F2615" s="6" t="n"/>
      <c r="G2615" s="6" t="n"/>
      <c r="H2615" s="6" t="n"/>
      <c r="I2615" s="6" t="n"/>
    </row>
    <row r="2616" ht="15.75" customHeight="1" s="120">
      <c r="A2616" s="6" t="n">
        <v>2013</v>
      </c>
      <c r="B2616" s="6" t="inlineStr">
        <is>
          <t>IA</t>
        </is>
      </c>
      <c r="C2616" s="6" t="inlineStr">
        <is>
          <t>N2O</t>
        </is>
      </c>
      <c r="D2616" s="6" t="inlineStr">
        <is>
          <t>Cement and other carbonates</t>
        </is>
      </c>
      <c r="E2616" s="6" t="n">
        <v>0.0132615802045072</v>
      </c>
      <c r="F2616" s="6" t="n"/>
      <c r="G2616" s="6" t="n"/>
      <c r="H2616" s="6" t="n"/>
      <c r="I2616" s="6" t="n"/>
    </row>
    <row r="2617" ht="15.75" customHeight="1" s="120">
      <c r="A2617" s="6" t="n">
        <v>2013</v>
      </c>
      <c r="B2617" s="6" t="inlineStr">
        <is>
          <t>IL</t>
        </is>
      </c>
      <c r="C2617" s="6" t="inlineStr">
        <is>
          <t>N2O</t>
        </is>
      </c>
      <c r="D2617" s="6" t="inlineStr">
        <is>
          <t>Cement and other carbonates</t>
        </is>
      </c>
      <c r="E2617" s="6" t="n">
        <v>0.0104707130331873</v>
      </c>
      <c r="F2617" s="6" t="n"/>
      <c r="G2617" s="6" t="n"/>
      <c r="H2617" s="6" t="n"/>
      <c r="I2617" s="6" t="n"/>
    </row>
    <row r="2618" ht="15.75" customHeight="1" s="120">
      <c r="A2618" s="6" t="n">
        <v>2013</v>
      </c>
      <c r="B2618" s="6" t="inlineStr">
        <is>
          <t>IN</t>
        </is>
      </c>
      <c r="C2618" s="6" t="inlineStr">
        <is>
          <t>N2O</t>
        </is>
      </c>
      <c r="D2618" s="6" t="inlineStr">
        <is>
          <t>Cement and other carbonates</t>
        </is>
      </c>
      <c r="E2618" s="6" t="n">
        <v>0.0420199600222259</v>
      </c>
      <c r="F2618" s="6" t="n"/>
      <c r="G2618" s="6" t="n"/>
      <c r="H2618" s="6" t="n"/>
      <c r="I2618" s="6" t="n"/>
    </row>
    <row r="2619" ht="15.75" customHeight="1" s="120">
      <c r="A2619" s="6" t="n">
        <v>2013</v>
      </c>
      <c r="B2619" s="6" t="inlineStr">
        <is>
          <t>KS</t>
        </is>
      </c>
      <c r="C2619" s="6" t="inlineStr">
        <is>
          <t>N2O</t>
        </is>
      </c>
      <c r="D2619" s="6" t="inlineStr">
        <is>
          <t>Cement and other carbonates</t>
        </is>
      </c>
      <c r="E2619" s="6" t="n">
        <v>0.0111562524805703</v>
      </c>
      <c r="F2619" s="6" t="n"/>
      <c r="G2619" s="6" t="n"/>
      <c r="H2619" s="6" t="n"/>
      <c r="I2619" s="6" t="n"/>
    </row>
    <row r="2620" ht="15.75" customHeight="1" s="120">
      <c r="A2620" s="6" t="n">
        <v>2013</v>
      </c>
      <c r="B2620" s="6" t="inlineStr">
        <is>
          <t>KY</t>
        </is>
      </c>
      <c r="C2620" s="6" t="inlineStr">
        <is>
          <t>N2O</t>
        </is>
      </c>
      <c r="D2620" s="6" t="inlineStr">
        <is>
          <t>Cement and other carbonates</t>
        </is>
      </c>
      <c r="E2620" s="6" t="n">
        <v>0.0478019440455486</v>
      </c>
      <c r="F2620" s="6" t="n"/>
      <c r="G2620" s="6" t="n"/>
      <c r="H2620" s="6" t="n"/>
      <c r="I2620" s="6" t="n"/>
    </row>
    <row r="2621" ht="15.75" customHeight="1" s="120">
      <c r="A2621" s="6" t="n">
        <v>2013</v>
      </c>
      <c r="B2621" s="6" t="inlineStr">
        <is>
          <t>MA</t>
        </is>
      </c>
      <c r="C2621" s="6" t="inlineStr">
        <is>
          <t>N2O</t>
        </is>
      </c>
      <c r="D2621" s="6" t="inlineStr">
        <is>
          <t>Cement and other carbonates</t>
        </is>
      </c>
      <c r="E2621" s="6" t="n">
        <v>0.000193033475973646</v>
      </c>
      <c r="F2621" s="6" t="n"/>
      <c r="G2621" s="6" t="n"/>
      <c r="H2621" s="6" t="n"/>
      <c r="I2621" s="6" t="n"/>
    </row>
    <row r="2622" ht="15.75" customHeight="1" s="120">
      <c r="A2622" s="6" t="n">
        <v>2013</v>
      </c>
      <c r="B2622" s="6" t="inlineStr">
        <is>
          <t>MD</t>
        </is>
      </c>
      <c r="C2622" s="6" t="inlineStr">
        <is>
          <t>N2O</t>
        </is>
      </c>
      <c r="D2622" s="6" t="inlineStr">
        <is>
          <t>Cement and other carbonates</t>
        </is>
      </c>
      <c r="E2622" s="6" t="n">
        <v>0.0265015117948865</v>
      </c>
      <c r="F2622" s="6" t="n"/>
      <c r="G2622" s="6" t="n"/>
      <c r="H2622" s="6" t="n"/>
      <c r="I2622" s="6" t="n"/>
    </row>
    <row r="2623" ht="15.75" customHeight="1" s="120">
      <c r="A2623" s="6" t="n">
        <v>2013</v>
      </c>
      <c r="B2623" s="6" t="inlineStr">
        <is>
          <t>ME</t>
        </is>
      </c>
      <c r="C2623" s="6" t="inlineStr">
        <is>
          <t>N2O</t>
        </is>
      </c>
      <c r="D2623" s="6" t="inlineStr">
        <is>
          <t>Cement and other carbonates</t>
        </is>
      </c>
      <c r="E2623" s="6" t="n">
        <v>0.00332125821745311</v>
      </c>
      <c r="F2623" s="6" t="n"/>
      <c r="G2623" s="6" t="n"/>
      <c r="H2623" s="6" t="n"/>
      <c r="I2623" s="6" t="n"/>
    </row>
    <row r="2624" ht="15.75" customHeight="1" s="120">
      <c r="A2624" s="6" t="n">
        <v>2013</v>
      </c>
      <c r="B2624" s="6" t="inlineStr">
        <is>
          <t>MI</t>
        </is>
      </c>
      <c r="C2624" s="6" t="inlineStr">
        <is>
          <t>N2O</t>
        </is>
      </c>
      <c r="D2624" s="6" t="inlineStr">
        <is>
          <t>Cement and other carbonates</t>
        </is>
      </c>
      <c r="E2624" s="6" t="n">
        <v>0.0384695873052526</v>
      </c>
      <c r="F2624" s="6" t="n"/>
      <c r="G2624" s="6" t="n"/>
      <c r="H2624" s="6" t="n"/>
      <c r="I2624" s="6" t="n"/>
    </row>
    <row r="2625" ht="15.75" customHeight="1" s="120">
      <c r="A2625" s="6" t="n">
        <v>2013</v>
      </c>
      <c r="B2625" s="6" t="inlineStr">
        <is>
          <t>MO</t>
        </is>
      </c>
      <c r="C2625" s="6" t="inlineStr">
        <is>
          <t>N2O</t>
        </is>
      </c>
      <c r="D2625" s="6" t="inlineStr">
        <is>
          <t>Cement and other carbonates</t>
        </is>
      </c>
      <c r="E2625" s="6" t="n">
        <v>0.0965474068568377</v>
      </c>
      <c r="F2625" s="6" t="n"/>
      <c r="G2625" s="6" t="n"/>
      <c r="H2625" s="6" t="n"/>
      <c r="I2625" s="6" t="n"/>
    </row>
    <row r="2626" ht="15.75" customHeight="1" s="120">
      <c r="A2626" s="6" t="n">
        <v>2013</v>
      </c>
      <c r="B2626" s="6" t="inlineStr">
        <is>
          <t>MT</t>
        </is>
      </c>
      <c r="C2626" s="6" t="inlineStr">
        <is>
          <t>N2O</t>
        </is>
      </c>
      <c r="D2626" s="6" t="inlineStr">
        <is>
          <t>Cement and other carbonates</t>
        </is>
      </c>
      <c r="E2626" s="6" t="n">
        <v>0.0121123996045519</v>
      </c>
      <c r="F2626" s="6" t="n"/>
      <c r="G2626" s="6" t="n"/>
      <c r="H2626" s="6" t="n"/>
      <c r="I2626" s="6" t="n"/>
    </row>
    <row r="2627" ht="15.75" customHeight="1" s="120">
      <c r="A2627" s="6" t="n">
        <v>2013</v>
      </c>
      <c r="B2627" s="6" t="inlineStr">
        <is>
          <t>NC</t>
        </is>
      </c>
      <c r="C2627" s="6" t="inlineStr">
        <is>
          <t>N2O</t>
        </is>
      </c>
      <c r="D2627" s="6" t="inlineStr">
        <is>
          <t>Cement and other carbonates</t>
        </is>
      </c>
      <c r="E2627" s="6" t="n">
        <v>0.000409519617252502</v>
      </c>
      <c r="F2627" s="6" t="n"/>
      <c r="G2627" s="6" t="n"/>
      <c r="H2627" s="6" t="n"/>
      <c r="I2627" s="6" t="n"/>
    </row>
    <row r="2628" ht="15.75" customHeight="1" s="120">
      <c r="A2628" s="6" t="n">
        <v>2013</v>
      </c>
      <c r="B2628" s="6" t="inlineStr">
        <is>
          <t>NE</t>
        </is>
      </c>
      <c r="C2628" s="6" t="inlineStr">
        <is>
          <t>N2O</t>
        </is>
      </c>
      <c r="D2628" s="6" t="inlineStr">
        <is>
          <t>Cement and other carbonates</t>
        </is>
      </c>
      <c r="E2628" s="6" t="n">
        <v>0.007937825180224709</v>
      </c>
      <c r="F2628" s="6" t="n"/>
      <c r="G2628" s="6" t="n"/>
      <c r="H2628" s="6" t="n"/>
      <c r="I2628" s="6" t="n"/>
    </row>
    <row r="2629" ht="15.75" customHeight="1" s="120">
      <c r="A2629" s="6" t="n">
        <v>2013</v>
      </c>
      <c r="B2629" s="6" t="inlineStr">
        <is>
          <t>NH</t>
        </is>
      </c>
      <c r="C2629" s="6" t="inlineStr">
        <is>
          <t>N2O</t>
        </is>
      </c>
      <c r="D2629" s="6" t="inlineStr">
        <is>
          <t>Cement and other carbonates</t>
        </is>
      </c>
      <c r="E2629" s="6" t="n">
        <v>0.000245350960116036</v>
      </c>
      <c r="F2629" s="6" t="n"/>
      <c r="G2629" s="6" t="n"/>
      <c r="H2629" s="6" t="n"/>
      <c r="I2629" s="6" t="n"/>
    </row>
    <row r="2630" ht="15.75" customHeight="1" s="120">
      <c r="A2630" s="6" t="n">
        <v>2013</v>
      </c>
      <c r="B2630" s="6" t="inlineStr">
        <is>
          <t>NJ</t>
        </is>
      </c>
      <c r="C2630" s="6" t="inlineStr">
        <is>
          <t>N2O</t>
        </is>
      </c>
      <c r="D2630" s="6" t="inlineStr">
        <is>
          <t>Cement and other carbonates</t>
        </is>
      </c>
      <c r="E2630" s="6" t="n">
        <v>0.000110047121816751</v>
      </c>
      <c r="F2630" s="6" t="n"/>
      <c r="G2630" s="6" t="n"/>
      <c r="H2630" s="6" t="n"/>
      <c r="I2630" s="6" t="n"/>
    </row>
    <row r="2631" ht="15.75" customHeight="1" s="120">
      <c r="A2631" s="6" t="n">
        <v>2013</v>
      </c>
      <c r="B2631" s="6" t="inlineStr">
        <is>
          <t>NM</t>
        </is>
      </c>
      <c r="C2631" s="6" t="inlineStr">
        <is>
          <t>N2O</t>
        </is>
      </c>
      <c r="D2631" s="6" t="inlineStr">
        <is>
          <t>Cement and other carbonates</t>
        </is>
      </c>
      <c r="E2631" s="6" t="n">
        <v>0.00374881834647885</v>
      </c>
      <c r="F2631" s="6" t="n"/>
      <c r="G2631" s="6" t="n"/>
      <c r="H2631" s="6" t="n"/>
      <c r="I2631" s="6" t="n"/>
    </row>
    <row r="2632" ht="15.75" customHeight="1" s="120">
      <c r="A2632" s="6" t="n">
        <v>2013</v>
      </c>
      <c r="B2632" s="6" t="inlineStr">
        <is>
          <t>NV</t>
        </is>
      </c>
      <c r="C2632" s="6" t="inlineStr">
        <is>
          <t>N2O</t>
        </is>
      </c>
      <c r="D2632" s="6" t="inlineStr">
        <is>
          <t>Cement and other carbonates</t>
        </is>
      </c>
      <c r="E2632" s="6" t="n">
        <v>0.0235951853482179</v>
      </c>
      <c r="F2632" s="6" t="n"/>
      <c r="G2632" s="6" t="n"/>
      <c r="H2632" s="6" t="n"/>
      <c r="I2632" s="6" t="n"/>
    </row>
    <row r="2633" ht="15.75" customHeight="1" s="120">
      <c r="A2633" s="6" t="n">
        <v>2013</v>
      </c>
      <c r="B2633" s="6" t="inlineStr">
        <is>
          <t>NY</t>
        </is>
      </c>
      <c r="C2633" s="6" t="inlineStr">
        <is>
          <t>N2O</t>
        </is>
      </c>
      <c r="D2633" s="6" t="inlineStr">
        <is>
          <t>Cement and other carbonates</t>
        </is>
      </c>
      <c r="E2633" s="6" t="n">
        <v>0.0159694610216702</v>
      </c>
      <c r="F2633" s="6" t="n"/>
      <c r="G2633" s="6" t="n"/>
      <c r="H2633" s="6" t="n"/>
      <c r="I2633" s="6" t="n"/>
    </row>
    <row r="2634" ht="15.75" customHeight="1" s="120">
      <c r="A2634" s="6" t="n">
        <v>2013</v>
      </c>
      <c r="B2634" s="6" t="inlineStr">
        <is>
          <t>OH</t>
        </is>
      </c>
      <c r="C2634" s="6" t="inlineStr">
        <is>
          <t>N2O</t>
        </is>
      </c>
      <c r="D2634" s="6" t="inlineStr">
        <is>
          <t>Cement and other carbonates</t>
        </is>
      </c>
      <c r="E2634" s="6" t="n">
        <v>0.0417186834756128</v>
      </c>
      <c r="F2634" s="6" t="n"/>
      <c r="G2634" s="6" t="n"/>
      <c r="H2634" s="6" t="n"/>
      <c r="I2634" s="6" t="n"/>
    </row>
    <row r="2635" ht="15.75" customHeight="1" s="120">
      <c r="A2635" s="6" t="n">
        <v>2013</v>
      </c>
      <c r="B2635" s="6" t="inlineStr">
        <is>
          <t>OK</t>
        </is>
      </c>
      <c r="C2635" s="6" t="inlineStr">
        <is>
          <t>N2O</t>
        </is>
      </c>
      <c r="D2635" s="6" t="inlineStr">
        <is>
          <t>Cement and other carbonates</t>
        </is>
      </c>
      <c r="E2635" s="6" t="n">
        <v>0.019923941202364</v>
      </c>
      <c r="F2635" s="6" t="n"/>
      <c r="G2635" s="6" t="n"/>
      <c r="H2635" s="6" t="n"/>
      <c r="I2635" s="6" t="n"/>
    </row>
    <row r="2636" ht="15.75" customHeight="1" s="120">
      <c r="A2636" s="6" t="n">
        <v>2013</v>
      </c>
      <c r="B2636" s="6" t="inlineStr">
        <is>
          <t>OR</t>
        </is>
      </c>
      <c r="C2636" s="6" t="inlineStr">
        <is>
          <t>N2O</t>
        </is>
      </c>
      <c r="D2636" s="6" t="inlineStr">
        <is>
          <t>Cement and other carbonates</t>
        </is>
      </c>
      <c r="E2636" s="6" t="n">
        <v>0.00593893647574994</v>
      </c>
      <c r="F2636" s="6" t="n"/>
      <c r="G2636" s="6" t="n"/>
      <c r="H2636" s="6" t="n"/>
      <c r="I2636" s="6" t="n"/>
    </row>
    <row r="2637" ht="15.75" customHeight="1" s="120">
      <c r="A2637" s="6" t="n">
        <v>2013</v>
      </c>
      <c r="B2637" s="6" t="inlineStr">
        <is>
          <t>PA</t>
        </is>
      </c>
      <c r="C2637" s="6" t="inlineStr">
        <is>
          <t>N2O</t>
        </is>
      </c>
      <c r="D2637" s="6" t="inlineStr">
        <is>
          <t>Cement and other carbonates</t>
        </is>
      </c>
      <c r="E2637" s="6" t="n">
        <v>0.0455450760227166</v>
      </c>
      <c r="F2637" s="6" t="n"/>
      <c r="G2637" s="6" t="n"/>
      <c r="H2637" s="6" t="n"/>
      <c r="I2637" s="6" t="n"/>
    </row>
    <row r="2638" ht="15.75" customHeight="1" s="120">
      <c r="A2638" s="6" t="n">
        <v>2013</v>
      </c>
      <c r="B2638" s="6" t="inlineStr">
        <is>
          <t>PR</t>
        </is>
      </c>
      <c r="C2638" s="6" t="inlineStr">
        <is>
          <t>N2O</t>
        </is>
      </c>
      <c r="D2638" s="6" t="inlineStr">
        <is>
          <t>Cement and other carbonates</t>
        </is>
      </c>
      <c r="E2638" s="6" t="n">
        <v>0.00414751365666741</v>
      </c>
      <c r="F2638" s="6" t="n"/>
      <c r="G2638" s="6" t="n"/>
      <c r="H2638" s="6" t="n"/>
      <c r="I2638" s="6" t="n"/>
    </row>
    <row r="2639" ht="15.75" customHeight="1" s="120">
      <c r="A2639" s="6" t="n">
        <v>2013</v>
      </c>
      <c r="B2639" s="6" t="inlineStr">
        <is>
          <t>SC</t>
        </is>
      </c>
      <c r="C2639" s="6" t="inlineStr">
        <is>
          <t>N2O</t>
        </is>
      </c>
      <c r="D2639" s="6" t="inlineStr">
        <is>
          <t>Cement and other carbonates</t>
        </is>
      </c>
      <c r="E2639" s="6" t="n">
        <v>0.0182732343751127</v>
      </c>
      <c r="F2639" s="6" t="n"/>
      <c r="G2639" s="6" t="n"/>
      <c r="H2639" s="6" t="n"/>
      <c r="I2639" s="6" t="n"/>
    </row>
    <row r="2640" ht="15.75" customHeight="1" s="120">
      <c r="A2640" s="6" t="n">
        <v>2013</v>
      </c>
      <c r="B2640" s="6" t="inlineStr">
        <is>
          <t>SD</t>
        </is>
      </c>
      <c r="C2640" s="6" t="inlineStr">
        <is>
          <t>N2O</t>
        </is>
      </c>
      <c r="D2640" s="6" t="inlineStr">
        <is>
          <t>Cement and other carbonates</t>
        </is>
      </c>
      <c r="E2640" s="6" t="n">
        <v>0.0122260548287233</v>
      </c>
      <c r="F2640" s="6" t="n"/>
      <c r="G2640" s="6" t="n"/>
      <c r="H2640" s="6" t="n"/>
      <c r="I2640" s="6" t="n"/>
    </row>
    <row r="2641" ht="15.75" customHeight="1" s="120">
      <c r="A2641" s="6" t="n">
        <v>2013</v>
      </c>
      <c r="B2641" s="6" t="inlineStr">
        <is>
          <t>TN</t>
        </is>
      </c>
      <c r="C2641" s="6" t="inlineStr">
        <is>
          <t>N2O</t>
        </is>
      </c>
      <c r="D2641" s="6" t="inlineStr">
        <is>
          <t>Cement and other carbonates</t>
        </is>
      </c>
      <c r="E2641" s="6" t="n">
        <v>0.0119608593056567</v>
      </c>
      <c r="F2641" s="6" t="n"/>
      <c r="G2641" s="6" t="n"/>
      <c r="H2641" s="6" t="n"/>
      <c r="I2641" s="6" t="n"/>
    </row>
    <row r="2642" ht="15.75" customHeight="1" s="120">
      <c r="A2642" s="6" t="n">
        <v>2013</v>
      </c>
      <c r="B2642" s="6" t="inlineStr">
        <is>
          <t>TX</t>
        </is>
      </c>
      <c r="C2642" s="6" t="inlineStr">
        <is>
          <t>N2O</t>
        </is>
      </c>
      <c r="D2642" s="6" t="inlineStr">
        <is>
          <t>Cement and other carbonates</t>
        </is>
      </c>
      <c r="E2642" s="6" t="n">
        <v>0.110739877468843</v>
      </c>
      <c r="F2642" s="6" t="n"/>
      <c r="G2642" s="6" t="n"/>
      <c r="H2642" s="6" t="n"/>
      <c r="I2642" s="6" t="n"/>
    </row>
    <row r="2643" ht="15.75" customHeight="1" s="120">
      <c r="A2643" s="6" t="n">
        <v>2013</v>
      </c>
      <c r="B2643" s="6" t="inlineStr">
        <is>
          <t>UT</t>
        </is>
      </c>
      <c r="C2643" s="6" t="inlineStr">
        <is>
          <t>N2O</t>
        </is>
      </c>
      <c r="D2643" s="6" t="inlineStr">
        <is>
          <t>Cement and other carbonates</t>
        </is>
      </c>
      <c r="E2643" s="6" t="n">
        <v>0.0295413380286771</v>
      </c>
      <c r="F2643" s="6" t="n"/>
      <c r="G2643" s="6" t="n"/>
      <c r="H2643" s="6" t="n"/>
      <c r="I2643" s="6" t="n"/>
    </row>
    <row r="2644" ht="15.75" customHeight="1" s="120">
      <c r="A2644" s="6" t="n">
        <v>2013</v>
      </c>
      <c r="B2644" s="6" t="inlineStr">
        <is>
          <t>VA</t>
        </is>
      </c>
      <c r="C2644" s="6" t="inlineStr">
        <is>
          <t>N2O</t>
        </is>
      </c>
      <c r="D2644" s="6" t="inlineStr">
        <is>
          <t>Cement and other carbonates</t>
        </is>
      </c>
      <c r="E2644" s="6" t="n">
        <v>0.0180405117732379</v>
      </c>
      <c r="F2644" s="6" t="n"/>
      <c r="G2644" s="6" t="n"/>
      <c r="H2644" s="6" t="n"/>
      <c r="I2644" s="6" t="n"/>
    </row>
    <row r="2645" ht="15.75" customHeight="1" s="120">
      <c r="A2645" s="6" t="n">
        <v>2013</v>
      </c>
      <c r="B2645" s="6" t="inlineStr">
        <is>
          <t>WA</t>
        </is>
      </c>
      <c r="C2645" s="6" t="inlineStr">
        <is>
          <t>N2O</t>
        </is>
      </c>
      <c r="D2645" s="6" t="inlineStr">
        <is>
          <t>Cement and other carbonates</t>
        </is>
      </c>
      <c r="E2645" s="6" t="n">
        <v>0.00178781471672788</v>
      </c>
      <c r="F2645" s="6" t="n"/>
      <c r="G2645" s="6" t="n"/>
      <c r="H2645" s="6" t="n"/>
      <c r="I2645" s="6" t="n"/>
    </row>
    <row r="2646" ht="15.75" customHeight="1" s="120">
      <c r="A2646" s="6" t="n">
        <v>2013</v>
      </c>
      <c r="B2646" s="6" t="inlineStr">
        <is>
          <t>WI</t>
        </is>
      </c>
      <c r="C2646" s="6" t="inlineStr">
        <is>
          <t>N2O</t>
        </is>
      </c>
      <c r="D2646" s="6" t="inlineStr">
        <is>
          <t>Cement and other carbonates</t>
        </is>
      </c>
      <c r="E2646" s="6" t="n">
        <v>0.0135953296723121</v>
      </c>
      <c r="F2646" s="6" t="n"/>
      <c r="G2646" s="6" t="n"/>
      <c r="H2646" s="6" t="n"/>
      <c r="I2646" s="6" t="n"/>
    </row>
    <row r="2647" ht="15.75" customHeight="1" s="120">
      <c r="A2647" s="6" t="n">
        <v>2013</v>
      </c>
      <c r="B2647" s="6" t="inlineStr">
        <is>
          <t>WV</t>
        </is>
      </c>
      <c r="C2647" s="6" t="inlineStr">
        <is>
          <t>N2O</t>
        </is>
      </c>
      <c r="D2647" s="6" t="inlineStr">
        <is>
          <t>Cement and other carbonates</t>
        </is>
      </c>
      <c r="E2647" s="6" t="n">
        <v>0.0170013782950994</v>
      </c>
      <c r="F2647" s="6" t="n"/>
      <c r="G2647" s="6" t="n"/>
      <c r="H2647" s="6" t="n"/>
      <c r="I2647" s="6" t="n"/>
    </row>
    <row r="2648" ht="15.75" customHeight="1" s="120">
      <c r="A2648" s="6" t="n">
        <v>2013</v>
      </c>
      <c r="B2648" s="6" t="inlineStr">
        <is>
          <t>WY</t>
        </is>
      </c>
      <c r="C2648" s="6" t="inlineStr">
        <is>
          <t>N2O</t>
        </is>
      </c>
      <c r="D2648" s="6" t="inlineStr">
        <is>
          <t>Cement and other carbonates</t>
        </is>
      </c>
      <c r="E2648" s="6" t="n">
        <v>0.0103696861672571</v>
      </c>
      <c r="F2648" s="6" t="n"/>
      <c r="G2648" s="6" t="n"/>
      <c r="H2648" s="6" t="n"/>
      <c r="I2648" s="6" t="n"/>
    </row>
    <row r="2649" ht="15.75" customHeight="1" s="120">
      <c r="A2649" s="6" t="n">
        <v>2013</v>
      </c>
      <c r="B2649" s="6" t="inlineStr">
        <is>
          <t>AL</t>
        </is>
      </c>
      <c r="C2649" s="6" t="inlineStr">
        <is>
          <t>N2O</t>
        </is>
      </c>
      <c r="D2649" s="6" t="inlineStr">
        <is>
          <t>Chemicals</t>
        </is>
      </c>
      <c r="E2649" s="6" t="n">
        <v>0.00614238797958128</v>
      </c>
      <c r="F2649" s="6" t="n"/>
      <c r="G2649" s="6" t="n"/>
      <c r="H2649" s="6" t="n"/>
      <c r="I2649" s="6" t="n"/>
    </row>
    <row r="2650" ht="15.75" customHeight="1" s="120">
      <c r="A2650" s="6" t="n">
        <v>2013</v>
      </c>
      <c r="B2650" s="6" t="inlineStr">
        <is>
          <t>AR</t>
        </is>
      </c>
      <c r="C2650" s="6" t="inlineStr">
        <is>
          <t>N2O</t>
        </is>
      </c>
      <c r="D2650" s="6" t="inlineStr">
        <is>
          <t>Chemicals</t>
        </is>
      </c>
      <c r="E2650" s="6" t="n">
        <v>0.0226849047437036</v>
      </c>
      <c r="F2650" s="6" t="n"/>
      <c r="G2650" s="6" t="n"/>
      <c r="H2650" s="6" t="n"/>
      <c r="I2650" s="6" t="n"/>
    </row>
    <row r="2651" ht="15.75" customHeight="1" s="120">
      <c r="A2651" s="6" t="n">
        <v>2013</v>
      </c>
      <c r="B2651" s="6" t="inlineStr">
        <is>
          <t>AZ</t>
        </is>
      </c>
      <c r="C2651" s="6" t="inlineStr">
        <is>
          <t>N2O</t>
        </is>
      </c>
      <c r="D2651" s="6" t="inlineStr">
        <is>
          <t>Chemicals</t>
        </is>
      </c>
      <c r="E2651" s="6" t="n">
        <v>0.0238975356852561</v>
      </c>
      <c r="F2651" s="6" t="n"/>
      <c r="G2651" s="6" t="n"/>
      <c r="H2651" s="6" t="n"/>
      <c r="I2651" s="6" t="n"/>
    </row>
    <row r="2652" ht="15.75" customHeight="1" s="120">
      <c r="A2652" s="6" t="n">
        <v>2013</v>
      </c>
      <c r="B2652" s="6" t="inlineStr">
        <is>
          <t>CA</t>
        </is>
      </c>
      <c r="C2652" s="6" t="inlineStr">
        <is>
          <t>N2O</t>
        </is>
      </c>
      <c r="D2652" s="6" t="inlineStr">
        <is>
          <t>Chemicals</t>
        </is>
      </c>
      <c r="E2652" s="6" t="n">
        <v>0.00326199189855032</v>
      </c>
      <c r="F2652" s="6" t="n"/>
      <c r="G2652" s="6" t="n"/>
      <c r="H2652" s="6" t="n"/>
      <c r="I2652" s="6" t="n"/>
    </row>
    <row r="2653" ht="15.75" customHeight="1" s="120">
      <c r="A2653" s="6" t="n">
        <v>2013</v>
      </c>
      <c r="B2653" s="6" t="inlineStr">
        <is>
          <t>CO</t>
        </is>
      </c>
      <c r="C2653" s="6" t="inlineStr">
        <is>
          <t>N2O</t>
        </is>
      </c>
      <c r="D2653" s="6" t="inlineStr">
        <is>
          <t>Chemicals</t>
        </is>
      </c>
      <c r="E2653" s="54" t="n">
        <v>7.23765463725293e-06</v>
      </c>
      <c r="F2653" s="6" t="n"/>
      <c r="G2653" s="6" t="n"/>
      <c r="H2653" s="6" t="n"/>
      <c r="I2653" s="6" t="n"/>
    </row>
    <row r="2654" ht="15.75" customHeight="1" s="120">
      <c r="A2654" s="6" t="n">
        <v>2013</v>
      </c>
      <c r="B2654" s="6" t="inlineStr">
        <is>
          <t>DE</t>
        </is>
      </c>
      <c r="C2654" s="6" t="inlineStr">
        <is>
          <t>N2O</t>
        </is>
      </c>
      <c r="D2654" s="6" t="inlineStr">
        <is>
          <t>Chemicals</t>
        </is>
      </c>
      <c r="E2654" s="54" t="n">
        <v>4.45687153978207e-06</v>
      </c>
      <c r="F2654" s="6" t="n"/>
      <c r="G2654" s="6" t="n"/>
      <c r="H2654" s="6" t="n"/>
      <c r="I2654" s="6" t="n"/>
    </row>
    <row r="2655" ht="15.75" customHeight="1" s="120">
      <c r="A2655" s="6" t="n">
        <v>2013</v>
      </c>
      <c r="B2655" s="6" t="inlineStr">
        <is>
          <t>FL</t>
        </is>
      </c>
      <c r="C2655" s="6" t="inlineStr">
        <is>
          <t>N2O</t>
        </is>
      </c>
      <c r="D2655" s="6" t="inlineStr">
        <is>
          <t>Chemicals</t>
        </is>
      </c>
      <c r="E2655" s="6" t="n">
        <v>0.260783972084289</v>
      </c>
      <c r="F2655" s="6" t="n"/>
      <c r="G2655" s="6" t="n"/>
      <c r="H2655" s="6" t="n"/>
      <c r="I2655" s="6" t="n"/>
    </row>
    <row r="2656" ht="15.75" customHeight="1" s="120">
      <c r="A2656" s="6" t="n">
        <v>2013</v>
      </c>
      <c r="B2656" s="6" t="inlineStr">
        <is>
          <t>GA</t>
        </is>
      </c>
      <c r="C2656" s="6" t="inlineStr">
        <is>
          <t>N2O</t>
        </is>
      </c>
      <c r="D2656" s="6" t="inlineStr">
        <is>
          <t>Chemicals</t>
        </is>
      </c>
      <c r="E2656" s="6" t="n">
        <v>0.0411491521392335</v>
      </c>
      <c r="F2656" s="6" t="n"/>
      <c r="G2656" s="6" t="n"/>
      <c r="H2656" s="6" t="n"/>
      <c r="I2656" s="6" t="n"/>
    </row>
    <row r="2657" ht="15.75" customHeight="1" s="120">
      <c r="A2657" s="6" t="n">
        <v>2013</v>
      </c>
      <c r="B2657" s="6" t="inlineStr">
        <is>
          <t>IA</t>
        </is>
      </c>
      <c r="C2657" s="6" t="inlineStr">
        <is>
          <t>N2O</t>
        </is>
      </c>
      <c r="D2657" s="6" t="inlineStr">
        <is>
          <t>Chemicals</t>
        </is>
      </c>
      <c r="E2657" s="6" t="n">
        <v>0.0514366211154079</v>
      </c>
      <c r="F2657" s="6" t="n"/>
      <c r="G2657" s="6" t="n"/>
      <c r="H2657" s="6" t="n"/>
      <c r="I2657" s="6" t="n"/>
    </row>
    <row r="2658" ht="15.75" customHeight="1" s="120">
      <c r="A2658" s="6" t="n">
        <v>2013</v>
      </c>
      <c r="B2658" s="6" t="inlineStr">
        <is>
          <t>ID</t>
        </is>
      </c>
      <c r="C2658" s="6" t="inlineStr">
        <is>
          <t>N2O</t>
        </is>
      </c>
      <c r="D2658" s="6" t="inlineStr">
        <is>
          <t>Chemicals</t>
        </is>
      </c>
      <c r="E2658" s="54" t="n">
        <v>1.90464595717182e-05</v>
      </c>
      <c r="F2658" s="6" t="n"/>
      <c r="G2658" s="6" t="n"/>
      <c r="H2658" s="6" t="n"/>
      <c r="I2658" s="6" t="n"/>
    </row>
    <row r="2659" ht="15.75" customHeight="1" s="120">
      <c r="A2659" s="6" t="n">
        <v>2013</v>
      </c>
      <c r="B2659" s="6" t="inlineStr">
        <is>
          <t>IL</t>
        </is>
      </c>
      <c r="C2659" s="6" t="inlineStr">
        <is>
          <t>N2O</t>
        </is>
      </c>
      <c r="D2659" s="6" t="inlineStr">
        <is>
          <t>Chemicals</t>
        </is>
      </c>
      <c r="E2659" s="6" t="n">
        <v>0.00943424472674006</v>
      </c>
      <c r="F2659" s="6" t="n"/>
      <c r="G2659" s="6" t="n"/>
      <c r="H2659" s="6" t="n"/>
      <c r="I2659" s="6" t="n"/>
    </row>
    <row r="2660" ht="15.75" customHeight="1" s="120">
      <c r="A2660" s="6" t="n">
        <v>2013</v>
      </c>
      <c r="B2660" s="6" t="inlineStr">
        <is>
          <t>IN</t>
        </is>
      </c>
      <c r="C2660" s="6" t="inlineStr">
        <is>
          <t>N2O</t>
        </is>
      </c>
      <c r="D2660" s="6" t="inlineStr">
        <is>
          <t>Chemicals</t>
        </is>
      </c>
      <c r="E2660" s="6" t="n">
        <v>0.000210901446837636</v>
      </c>
      <c r="F2660" s="6" t="n"/>
      <c r="G2660" s="6" t="n"/>
      <c r="H2660" s="6" t="n"/>
      <c r="I2660" s="6" t="n"/>
    </row>
    <row r="2661" ht="15.75" customHeight="1" s="120">
      <c r="A2661" s="6" t="n">
        <v>2013</v>
      </c>
      <c r="B2661" s="6" t="inlineStr">
        <is>
          <t>KS</t>
        </is>
      </c>
      <c r="C2661" s="6" t="inlineStr">
        <is>
          <t>N2O</t>
        </is>
      </c>
      <c r="D2661" s="6" t="inlineStr">
        <is>
          <t>Chemicals</t>
        </is>
      </c>
      <c r="E2661" s="6" t="n">
        <v>0.0360855746762539</v>
      </c>
      <c r="F2661" s="6" t="n"/>
      <c r="G2661" s="6" t="n"/>
      <c r="H2661" s="6" t="n"/>
      <c r="I2661" s="6" t="n"/>
    </row>
    <row r="2662" ht="15.75" customHeight="1" s="120">
      <c r="A2662" s="6" t="n">
        <v>2013</v>
      </c>
      <c r="B2662" s="6" t="inlineStr">
        <is>
          <t>KY</t>
        </is>
      </c>
      <c r="C2662" s="6" t="inlineStr">
        <is>
          <t>N2O</t>
        </is>
      </c>
      <c r="D2662" s="6" t="inlineStr">
        <is>
          <t>Chemicals</t>
        </is>
      </c>
      <c r="E2662" s="6" t="n">
        <v>0.000230328835600788</v>
      </c>
      <c r="F2662" s="6" t="n"/>
      <c r="G2662" s="6" t="n"/>
      <c r="H2662" s="6" t="n"/>
      <c r="I2662" s="6" t="n"/>
    </row>
    <row r="2663" ht="15.75" customHeight="1" s="120">
      <c r="A2663" s="6" t="n">
        <v>2013</v>
      </c>
      <c r="B2663" s="6" t="inlineStr">
        <is>
          <t>LA</t>
        </is>
      </c>
      <c r="C2663" s="6" t="inlineStr">
        <is>
          <t>N2O</t>
        </is>
      </c>
      <c r="D2663" s="6" t="inlineStr">
        <is>
          <t>Chemicals</t>
        </is>
      </c>
      <c r="E2663" s="6" t="n">
        <v>0.181678521056127</v>
      </c>
      <c r="F2663" s="6" t="n"/>
      <c r="G2663" s="6" t="n"/>
      <c r="H2663" s="6" t="n"/>
      <c r="I2663" s="6" t="n"/>
    </row>
    <row r="2664" ht="15.75" customHeight="1" s="120">
      <c r="A2664" s="6" t="n">
        <v>2013</v>
      </c>
      <c r="B2664" s="6" t="inlineStr">
        <is>
          <t>MA</t>
        </is>
      </c>
      <c r="C2664" s="6" t="inlineStr">
        <is>
          <t>N2O</t>
        </is>
      </c>
      <c r="D2664" s="6" t="inlineStr">
        <is>
          <t>Chemicals</t>
        </is>
      </c>
      <c r="E2664" s="54" t="n">
        <v>4.71780803591461e-05</v>
      </c>
      <c r="F2664" s="6" t="n"/>
      <c r="G2664" s="6" t="n"/>
      <c r="H2664" s="6" t="n"/>
      <c r="I2664" s="6" t="n"/>
    </row>
    <row r="2665" ht="15.75" customHeight="1" s="120">
      <c r="A2665" s="6" t="n">
        <v>2013</v>
      </c>
      <c r="B2665" s="6" t="inlineStr">
        <is>
          <t>MD</t>
        </is>
      </c>
      <c r="C2665" s="6" t="inlineStr">
        <is>
          <t>N2O</t>
        </is>
      </c>
      <c r="D2665" s="6" t="inlineStr">
        <is>
          <t>Chemicals</t>
        </is>
      </c>
      <c r="E2665" s="54" t="n">
        <v>4.30449986320832e-06</v>
      </c>
      <c r="F2665" s="6" t="n"/>
      <c r="G2665" s="6" t="n"/>
      <c r="H2665" s="6" t="n"/>
      <c r="I2665" s="6" t="n"/>
    </row>
    <row r="2666" ht="15.75" customHeight="1" s="120">
      <c r="A2666" s="6" t="n">
        <v>2013</v>
      </c>
      <c r="B2666" s="6" t="inlineStr">
        <is>
          <t>MI</t>
        </is>
      </c>
      <c r="C2666" s="6" t="inlineStr">
        <is>
          <t>N2O</t>
        </is>
      </c>
      <c r="D2666" s="6" t="inlineStr">
        <is>
          <t>Chemicals</t>
        </is>
      </c>
      <c r="E2666" s="54" t="n">
        <v>3.59406692118323e-05</v>
      </c>
      <c r="F2666" s="6" t="n"/>
      <c r="G2666" s="6" t="n"/>
      <c r="H2666" s="6" t="n"/>
      <c r="I2666" s="6" t="n"/>
    </row>
    <row r="2667" ht="15.75" customHeight="1" s="120">
      <c r="A2667" s="6" t="n">
        <v>2013</v>
      </c>
      <c r="B2667" s="6" t="inlineStr">
        <is>
          <t>MN</t>
        </is>
      </c>
      <c r="C2667" s="6" t="inlineStr">
        <is>
          <t>N2O</t>
        </is>
      </c>
      <c r="D2667" s="6" t="inlineStr">
        <is>
          <t>Chemicals</t>
        </is>
      </c>
      <c r="E2667" s="54" t="n">
        <v>5.786314417888e-05</v>
      </c>
      <c r="F2667" s="6" t="n"/>
      <c r="G2667" s="6" t="n"/>
      <c r="H2667" s="6" t="n"/>
      <c r="I2667" s="6" t="n"/>
    </row>
    <row r="2668" ht="15.75" customHeight="1" s="120">
      <c r="A2668" s="6" t="n">
        <v>2013</v>
      </c>
      <c r="B2668" s="6" t="inlineStr">
        <is>
          <t>MO</t>
        </is>
      </c>
      <c r="C2668" s="6" t="inlineStr">
        <is>
          <t>N2O</t>
        </is>
      </c>
      <c r="D2668" s="6" t="inlineStr">
        <is>
          <t>Chemicals</t>
        </is>
      </c>
      <c r="E2668" s="6" t="n">
        <v>0.0230334168609469</v>
      </c>
      <c r="F2668" s="6" t="n"/>
      <c r="G2668" s="6" t="n"/>
      <c r="H2668" s="6" t="n"/>
      <c r="I2668" s="6" t="n"/>
    </row>
    <row r="2669" ht="15.75" customHeight="1" s="120">
      <c r="A2669" s="6" t="n">
        <v>2013</v>
      </c>
      <c r="B2669" s="6" t="inlineStr">
        <is>
          <t>MS</t>
        </is>
      </c>
      <c r="C2669" s="6" t="inlineStr">
        <is>
          <t>N2O</t>
        </is>
      </c>
      <c r="D2669" s="6" t="inlineStr">
        <is>
          <t>Chemicals</t>
        </is>
      </c>
      <c r="E2669" s="6" t="n">
        <v>0.0926939571450088</v>
      </c>
      <c r="F2669" s="6" t="n"/>
      <c r="G2669" s="6" t="n"/>
      <c r="H2669" s="6" t="n"/>
      <c r="I2669" s="6" t="n"/>
    </row>
    <row r="2670" ht="15.75" customHeight="1" s="120">
      <c r="A2670" s="6" t="n">
        <v>2013</v>
      </c>
      <c r="B2670" s="6" t="inlineStr">
        <is>
          <t>NC</t>
        </is>
      </c>
      <c r="C2670" s="6" t="inlineStr">
        <is>
          <t>N2O</t>
        </is>
      </c>
      <c r="D2670" s="6" t="inlineStr">
        <is>
          <t>Chemicals</t>
        </is>
      </c>
      <c r="E2670" s="54" t="n">
        <v>7.123375879822631e-05</v>
      </c>
      <c r="F2670" s="6" t="n"/>
      <c r="G2670" s="6" t="n"/>
      <c r="H2670" s="6" t="n"/>
      <c r="I2670" s="6" t="n"/>
    </row>
    <row r="2671" ht="15.75" customHeight="1" s="120">
      <c r="A2671" s="6" t="n">
        <v>2013</v>
      </c>
      <c r="B2671" s="6" t="inlineStr">
        <is>
          <t>ND</t>
        </is>
      </c>
      <c r="C2671" s="6" t="inlineStr">
        <is>
          <t>N2O</t>
        </is>
      </c>
      <c r="D2671" s="6" t="inlineStr">
        <is>
          <t>Chemicals</t>
        </is>
      </c>
      <c r="E2671" s="54" t="n">
        <v>4.78827993632997e-05</v>
      </c>
      <c r="F2671" s="6" t="n"/>
      <c r="G2671" s="6" t="n"/>
      <c r="H2671" s="6" t="n"/>
      <c r="I2671" s="6" t="n"/>
    </row>
    <row r="2672" ht="15.75" customHeight="1" s="120">
      <c r="A2672" s="6" t="n">
        <v>2013</v>
      </c>
      <c r="B2672" s="6" t="inlineStr">
        <is>
          <t>NE</t>
        </is>
      </c>
      <c r="C2672" s="6" t="inlineStr">
        <is>
          <t>N2O</t>
        </is>
      </c>
      <c r="D2672" s="6" t="inlineStr">
        <is>
          <t>Chemicals</t>
        </is>
      </c>
      <c r="E2672" s="6" t="n">
        <v>0.000103136578580854</v>
      </c>
      <c r="F2672" s="6" t="n"/>
      <c r="G2672" s="6" t="n"/>
      <c r="H2672" s="6" t="n"/>
      <c r="I2672" s="6" t="n"/>
    </row>
    <row r="2673" ht="15.75" customHeight="1" s="120">
      <c r="A2673" s="6" t="n">
        <v>2013</v>
      </c>
      <c r="B2673" s="6" t="inlineStr">
        <is>
          <t>NJ</t>
        </is>
      </c>
      <c r="C2673" s="6" t="inlineStr">
        <is>
          <t>N2O</t>
        </is>
      </c>
      <c r="D2673" s="6" t="inlineStr">
        <is>
          <t>Chemicals</t>
        </is>
      </c>
      <c r="E2673" s="54" t="n">
        <v>2.3998539060365e-06</v>
      </c>
      <c r="F2673" s="6" t="n"/>
      <c r="G2673" s="6" t="n"/>
      <c r="H2673" s="6" t="n"/>
      <c r="I2673" s="6" t="n"/>
    </row>
    <row r="2674" ht="15.75" customHeight="1" s="120">
      <c r="A2674" s="6" t="n">
        <v>2013</v>
      </c>
      <c r="B2674" s="6" t="inlineStr">
        <is>
          <t>NM</t>
        </is>
      </c>
      <c r="C2674" s="6" t="inlineStr">
        <is>
          <t>N2O</t>
        </is>
      </c>
      <c r="D2674" s="6" t="inlineStr">
        <is>
          <t>Chemicals</t>
        </is>
      </c>
      <c r="E2674" s="54" t="n">
        <v>1.71418136145464e-06</v>
      </c>
      <c r="F2674" s="6" t="n"/>
      <c r="G2674" s="6" t="n"/>
      <c r="H2674" s="6" t="n"/>
      <c r="I2674" s="6" t="n"/>
    </row>
    <row r="2675" ht="15.75" customHeight="1" s="120">
      <c r="A2675" s="6" t="n">
        <v>2013</v>
      </c>
      <c r="B2675" s="6" t="inlineStr">
        <is>
          <t>NV</t>
        </is>
      </c>
      <c r="C2675" s="6" t="inlineStr">
        <is>
          <t>N2O</t>
        </is>
      </c>
      <c r="D2675" s="6" t="inlineStr">
        <is>
          <t>Chemicals</t>
        </is>
      </c>
      <c r="E2675" s="54" t="n">
        <v>8.951835998707579e-07</v>
      </c>
      <c r="F2675" s="6" t="n"/>
      <c r="G2675" s="6" t="n"/>
      <c r="H2675" s="6" t="n"/>
      <c r="I2675" s="6" t="n"/>
    </row>
    <row r="2676" ht="15.75" customHeight="1" s="120">
      <c r="A2676" s="6" t="n">
        <v>2013</v>
      </c>
      <c r="B2676" s="6" t="inlineStr">
        <is>
          <t>NY</t>
        </is>
      </c>
      <c r="C2676" s="6" t="inlineStr">
        <is>
          <t>N2O</t>
        </is>
      </c>
      <c r="D2676" s="6" t="inlineStr">
        <is>
          <t>Chemicals</t>
        </is>
      </c>
      <c r="E2676" s="54" t="n">
        <v>5.67584495237204e-05</v>
      </c>
      <c r="F2676" s="6" t="n"/>
      <c r="G2676" s="6" t="n"/>
      <c r="H2676" s="6" t="n"/>
      <c r="I2676" s="6" t="n"/>
    </row>
    <row r="2677" ht="15.75" customHeight="1" s="120">
      <c r="A2677" s="6" t="n">
        <v>2013</v>
      </c>
      <c r="B2677" s="6" t="inlineStr">
        <is>
          <t>OH</t>
        </is>
      </c>
      <c r="C2677" s="6" t="inlineStr">
        <is>
          <t>N2O</t>
        </is>
      </c>
      <c r="D2677" s="6" t="inlineStr">
        <is>
          <t>Chemicals</t>
        </is>
      </c>
      <c r="E2677" s="6" t="n">
        <v>0.0233312653957294</v>
      </c>
      <c r="F2677" s="6" t="n"/>
      <c r="G2677" s="6" t="n"/>
      <c r="H2677" s="6" t="n"/>
      <c r="I2677" s="6" t="n"/>
    </row>
    <row r="2678" ht="15.75" customHeight="1" s="120">
      <c r="A2678" s="6" t="n">
        <v>2013</v>
      </c>
      <c r="B2678" s="6" t="inlineStr">
        <is>
          <t>OK</t>
        </is>
      </c>
      <c r="C2678" s="6" t="inlineStr">
        <is>
          <t>N2O</t>
        </is>
      </c>
      <c r="D2678" s="6" t="inlineStr">
        <is>
          <t>Chemicals</t>
        </is>
      </c>
      <c r="E2678" s="6" t="n">
        <v>0.10187332214976</v>
      </c>
      <c r="F2678" s="6" t="n"/>
      <c r="G2678" s="6" t="n"/>
      <c r="H2678" s="6" t="n"/>
      <c r="I2678" s="6" t="n"/>
    </row>
    <row r="2679" ht="15.75" customHeight="1" s="120">
      <c r="A2679" s="6" t="n">
        <v>2013</v>
      </c>
      <c r="B2679" s="6" t="inlineStr">
        <is>
          <t>OR</t>
        </is>
      </c>
      <c r="C2679" s="6" t="inlineStr">
        <is>
          <t>N2O</t>
        </is>
      </c>
      <c r="D2679" s="6" t="inlineStr">
        <is>
          <t>Chemicals</t>
        </is>
      </c>
      <c r="E2679" s="54" t="n">
        <v>1.53133534956614e-05</v>
      </c>
      <c r="F2679" s="6" t="n"/>
      <c r="G2679" s="6" t="n"/>
      <c r="H2679" s="6" t="n"/>
      <c r="I2679" s="6" t="n"/>
    </row>
    <row r="2680" ht="15.75" customHeight="1" s="120">
      <c r="A2680" s="6" t="n">
        <v>2013</v>
      </c>
      <c r="B2680" s="6" t="inlineStr">
        <is>
          <t>PA</t>
        </is>
      </c>
      <c r="C2680" s="6" t="inlineStr">
        <is>
          <t>N2O</t>
        </is>
      </c>
      <c r="D2680" s="6" t="inlineStr">
        <is>
          <t>Chemicals</t>
        </is>
      </c>
      <c r="E2680" s="6" t="n">
        <v>0.00118745152199877</v>
      </c>
      <c r="F2680" s="6" t="n"/>
      <c r="G2680" s="6" t="n"/>
      <c r="H2680" s="6" t="n"/>
      <c r="I2680" s="6" t="n"/>
    </row>
    <row r="2681" ht="15.75" customHeight="1" s="120">
      <c r="A2681" s="6" t="n">
        <v>2013</v>
      </c>
      <c r="B2681" s="6" t="inlineStr">
        <is>
          <t>RI</t>
        </is>
      </c>
      <c r="C2681" s="6" t="inlineStr">
        <is>
          <t>N2O</t>
        </is>
      </c>
      <c r="D2681" s="6" t="inlineStr">
        <is>
          <t>Chemicals</t>
        </is>
      </c>
      <c r="E2681" s="54" t="n">
        <v>2.095110552889e-06</v>
      </c>
      <c r="F2681" s="6" t="n"/>
      <c r="G2681" s="6" t="n"/>
      <c r="H2681" s="6" t="n"/>
      <c r="I2681" s="6" t="n"/>
    </row>
    <row r="2682" ht="15.75" customHeight="1" s="120">
      <c r="A2682" s="6" t="n">
        <v>2013</v>
      </c>
      <c r="B2682" s="6" t="inlineStr">
        <is>
          <t>SC</t>
        </is>
      </c>
      <c r="C2682" s="6" t="inlineStr">
        <is>
          <t>N2O</t>
        </is>
      </c>
      <c r="D2682" s="6" t="inlineStr">
        <is>
          <t>Chemicals</t>
        </is>
      </c>
      <c r="E2682" s="6" t="n">
        <v>0.000416146095182472</v>
      </c>
      <c r="F2682" s="6" t="n"/>
      <c r="G2682" s="6" t="n"/>
      <c r="H2682" s="6" t="n"/>
      <c r="I2682" s="6" t="n"/>
    </row>
    <row r="2683" ht="15.75" customHeight="1" s="120">
      <c r="A2683" s="6" t="n">
        <v>2013</v>
      </c>
      <c r="B2683" s="6" t="inlineStr">
        <is>
          <t>SD</t>
        </is>
      </c>
      <c r="C2683" s="6" t="inlineStr">
        <is>
          <t>N2O</t>
        </is>
      </c>
      <c r="D2683" s="6" t="inlineStr">
        <is>
          <t>Chemicals</t>
        </is>
      </c>
      <c r="E2683" s="6" t="n">
        <v>0.000122202084612144</v>
      </c>
      <c r="F2683" s="6" t="n"/>
      <c r="G2683" s="6" t="n"/>
      <c r="H2683" s="6" t="n"/>
      <c r="I2683" s="6" t="n"/>
    </row>
    <row r="2684" ht="15.75" customHeight="1" s="120">
      <c r="A2684" s="6" t="n">
        <v>2013</v>
      </c>
      <c r="B2684" s="6" t="inlineStr">
        <is>
          <t>TN</t>
        </is>
      </c>
      <c r="C2684" s="6" t="inlineStr">
        <is>
          <t>N2O</t>
        </is>
      </c>
      <c r="D2684" s="6" t="inlineStr">
        <is>
          <t>Chemicals</t>
        </is>
      </c>
      <c r="E2684" s="6" t="n">
        <v>0.00142025639734388</v>
      </c>
      <c r="F2684" s="6" t="n"/>
      <c r="G2684" s="6" t="n"/>
      <c r="H2684" s="6" t="n"/>
      <c r="I2684" s="6" t="n"/>
    </row>
    <row r="2685" ht="15.75" customHeight="1" s="120">
      <c r="A2685" s="6" t="n">
        <v>2013</v>
      </c>
      <c r="B2685" s="6" t="inlineStr">
        <is>
          <t>TX</t>
        </is>
      </c>
      <c r="C2685" s="6" t="inlineStr">
        <is>
          <t>N2O</t>
        </is>
      </c>
      <c r="D2685" s="6" t="inlineStr">
        <is>
          <t>Chemicals</t>
        </is>
      </c>
      <c r="E2685" s="6" t="n">
        <v>0.0921519139520573</v>
      </c>
      <c r="F2685" s="6" t="n"/>
      <c r="G2685" s="6" t="n"/>
      <c r="H2685" s="6" t="n"/>
      <c r="I2685" s="6" t="n"/>
    </row>
    <row r="2686" ht="15.75" customHeight="1" s="120">
      <c r="A2686" s="6" t="n">
        <v>2013</v>
      </c>
      <c r="B2686" s="6" t="inlineStr">
        <is>
          <t>UT</t>
        </is>
      </c>
      <c r="C2686" s="6" t="inlineStr">
        <is>
          <t>N2O</t>
        </is>
      </c>
      <c r="D2686" s="6" t="inlineStr">
        <is>
          <t>Chemicals</t>
        </is>
      </c>
      <c r="E2686" s="6" t="n">
        <v>0.00479363199146962</v>
      </c>
      <c r="F2686" s="6" t="n"/>
      <c r="G2686" s="6" t="n"/>
      <c r="H2686" s="6" t="n"/>
      <c r="I2686" s="6" t="n"/>
    </row>
    <row r="2687" ht="15.75" customHeight="1" s="120">
      <c r="A2687" s="6" t="n">
        <v>2013</v>
      </c>
      <c r="B2687" s="6" t="inlineStr">
        <is>
          <t>VA</t>
        </is>
      </c>
      <c r="C2687" s="6" t="inlineStr">
        <is>
          <t>N2O</t>
        </is>
      </c>
      <c r="D2687" s="6" t="inlineStr">
        <is>
          <t>Chemicals</t>
        </is>
      </c>
      <c r="E2687" s="6" t="n">
        <v>0.000411841595319264</v>
      </c>
      <c r="F2687" s="6" t="n"/>
      <c r="G2687" s="6" t="n"/>
      <c r="H2687" s="6" t="n"/>
      <c r="I2687" s="6" t="n"/>
    </row>
    <row r="2688" ht="15.75" customHeight="1" s="120">
      <c r="A2688" s="6" t="n">
        <v>2013</v>
      </c>
      <c r="B2688" s="6" t="inlineStr">
        <is>
          <t>WA</t>
        </is>
      </c>
      <c r="C2688" s="6" t="inlineStr">
        <is>
          <t>N2O</t>
        </is>
      </c>
      <c r="D2688" s="6" t="inlineStr">
        <is>
          <t>Chemicals</t>
        </is>
      </c>
      <c r="E2688" s="6" t="n">
        <v>0.00938765708662764</v>
      </c>
      <c r="F2688" s="6" t="n"/>
      <c r="G2688" s="6" t="n"/>
      <c r="H2688" s="6" t="n"/>
      <c r="I2688" s="6" t="n"/>
    </row>
    <row r="2689" ht="15.75" customHeight="1" s="120">
      <c r="A2689" s="6" t="n">
        <v>2013</v>
      </c>
      <c r="B2689" s="6" t="inlineStr">
        <is>
          <t>WI</t>
        </is>
      </c>
      <c r="C2689" s="6" t="inlineStr">
        <is>
          <t>N2O</t>
        </is>
      </c>
      <c r="D2689" s="6" t="inlineStr">
        <is>
          <t>Chemicals</t>
        </is>
      </c>
      <c r="E2689" s="54" t="n">
        <v>4.63019432188471e-05</v>
      </c>
      <c r="F2689" s="6" t="n"/>
      <c r="G2689" s="6" t="n"/>
      <c r="H2689" s="6" t="n"/>
      <c r="I2689" s="6" t="n"/>
    </row>
    <row r="2690" ht="15.75" customHeight="1" s="120">
      <c r="A2690" s="6" t="n">
        <v>2013</v>
      </c>
      <c r="B2690" s="6" t="inlineStr">
        <is>
          <t>WV</t>
        </is>
      </c>
      <c r="C2690" s="6" t="inlineStr">
        <is>
          <t>N2O</t>
        </is>
      </c>
      <c r="D2690" s="6" t="inlineStr">
        <is>
          <t>Chemicals</t>
        </is>
      </c>
      <c r="E2690" s="6" t="n">
        <v>0.000448391751237391</v>
      </c>
      <c r="F2690" s="6" t="n"/>
      <c r="G2690" s="6" t="n"/>
      <c r="H2690" s="6" t="n"/>
      <c r="I2690" s="6" t="n"/>
    </row>
    <row r="2691" ht="15.75" customHeight="1" s="120">
      <c r="A2691" s="6" t="n">
        <v>2013</v>
      </c>
      <c r="B2691" s="6" t="inlineStr">
        <is>
          <t>WY</t>
        </is>
      </c>
      <c r="C2691" s="6" t="inlineStr">
        <is>
          <t>N2O</t>
        </is>
      </c>
      <c r="D2691" s="6" t="inlineStr">
        <is>
          <t>Chemicals</t>
        </is>
      </c>
      <c r="E2691" s="6" t="n">
        <v>0.0112086509933604</v>
      </c>
      <c r="F2691" s="6" t="n"/>
      <c r="G2691" s="6" t="n"/>
      <c r="H2691" s="6" t="n"/>
      <c r="I2691" s="6" t="n"/>
    </row>
    <row r="2692" ht="15.75" customHeight="1" s="120">
      <c r="A2692" s="6" t="n">
        <v>2013</v>
      </c>
      <c r="B2692" s="6" t="inlineStr">
        <is>
          <t>AL</t>
        </is>
      </c>
      <c r="C2692" s="6" t="inlineStr">
        <is>
          <t>N2O</t>
        </is>
      </c>
      <c r="D2692" s="6" t="inlineStr">
        <is>
          <t>Iron and steel</t>
        </is>
      </c>
      <c r="E2692" s="6" t="n">
        <v>0.09073004201680671</v>
      </c>
      <c r="F2692" s="6" t="n"/>
      <c r="G2692" s="6" t="n"/>
      <c r="H2692" s="6" t="n"/>
      <c r="I2692" s="6" t="n"/>
    </row>
    <row r="2693" ht="15.75" customHeight="1" s="120">
      <c r="A2693" s="6" t="n">
        <v>2013</v>
      </c>
      <c r="B2693" s="6" t="inlineStr">
        <is>
          <t>AR</t>
        </is>
      </c>
      <c r="C2693" s="6" t="inlineStr">
        <is>
          <t>N2O</t>
        </is>
      </c>
      <c r="D2693" s="6" t="inlineStr">
        <is>
          <t>Iron and steel</t>
        </is>
      </c>
      <c r="E2693" s="6" t="n">
        <v>0.0120798319327731</v>
      </c>
      <c r="F2693" s="6" t="n"/>
      <c r="G2693" s="6" t="n"/>
      <c r="H2693" s="6" t="n"/>
      <c r="I2693" s="6" t="n"/>
    </row>
    <row r="2694" ht="15.75" customHeight="1" s="120">
      <c r="A2694" s="6" t="n">
        <v>2013</v>
      </c>
      <c r="B2694" s="6" t="inlineStr">
        <is>
          <t>AZ</t>
        </is>
      </c>
      <c r="C2694" s="6" t="inlineStr">
        <is>
          <t>N2O</t>
        </is>
      </c>
      <c r="D2694" s="6" t="inlineStr">
        <is>
          <t>Iron and steel</t>
        </is>
      </c>
      <c r="E2694" s="54" t="n">
        <v>2.62605042016806e-05</v>
      </c>
      <c r="F2694" s="6" t="n"/>
      <c r="G2694" s="6" t="n"/>
      <c r="H2694" s="6" t="n"/>
      <c r="I2694" s="6" t="n"/>
    </row>
    <row r="2695" ht="15.75" customHeight="1" s="120">
      <c r="A2695" s="6" t="n">
        <v>2013</v>
      </c>
      <c r="B2695" s="6" t="inlineStr">
        <is>
          <t>CA</t>
        </is>
      </c>
      <c r="C2695" s="6" t="inlineStr">
        <is>
          <t>N2O</t>
        </is>
      </c>
      <c r="D2695" s="6" t="inlineStr">
        <is>
          <t>Iron and steel</t>
        </is>
      </c>
      <c r="E2695" s="6" t="n">
        <v>0.0165441176470588</v>
      </c>
      <c r="F2695" s="6" t="n"/>
      <c r="G2695" s="6" t="n"/>
      <c r="H2695" s="6" t="n"/>
      <c r="I2695" s="6" t="n"/>
    </row>
    <row r="2696" ht="15.75" customHeight="1" s="120">
      <c r="A2696" s="6" t="n">
        <v>2013</v>
      </c>
      <c r="B2696" s="6" t="inlineStr">
        <is>
          <t>CO</t>
        </is>
      </c>
      <c r="C2696" s="6" t="inlineStr">
        <is>
          <t>N2O</t>
        </is>
      </c>
      <c r="D2696" s="6" t="inlineStr">
        <is>
          <t>Iron and steel</t>
        </is>
      </c>
      <c r="E2696" s="6" t="n">
        <v>0.00485819327731092</v>
      </c>
      <c r="F2696" s="6" t="n"/>
      <c r="G2696" s="6" t="n"/>
      <c r="H2696" s="6" t="n"/>
      <c r="I2696" s="6" t="n"/>
    </row>
    <row r="2697" ht="15.75" customHeight="1" s="120">
      <c r="A2697" s="6" t="n">
        <v>2013</v>
      </c>
      <c r="B2697" s="6" t="inlineStr">
        <is>
          <t>DE</t>
        </is>
      </c>
      <c r="C2697" s="6" t="inlineStr">
        <is>
          <t>N2O</t>
        </is>
      </c>
      <c r="D2697" s="6" t="inlineStr">
        <is>
          <t>Iron and steel</t>
        </is>
      </c>
      <c r="E2697" s="6" t="n">
        <v>0.000997899159663865</v>
      </c>
      <c r="F2697" s="6" t="n"/>
      <c r="G2697" s="6" t="n"/>
      <c r="H2697" s="6" t="n"/>
      <c r="I2697" s="6" t="n"/>
    </row>
    <row r="2698" ht="15.75" customHeight="1" s="120">
      <c r="A2698" s="6" t="n">
        <v>2013</v>
      </c>
      <c r="B2698" s="6" t="inlineStr">
        <is>
          <t>FL</t>
        </is>
      </c>
      <c r="C2698" s="6" t="inlineStr">
        <is>
          <t>N2O</t>
        </is>
      </c>
      <c r="D2698" s="6" t="inlineStr">
        <is>
          <t>Iron and steel</t>
        </is>
      </c>
      <c r="E2698" s="6" t="n">
        <v>0.00112920168067226</v>
      </c>
      <c r="F2698" s="6" t="n"/>
      <c r="G2698" s="6" t="n"/>
      <c r="H2698" s="6" t="n"/>
      <c r="I2698" s="6" t="n"/>
    </row>
    <row r="2699" ht="15.75" customHeight="1" s="120">
      <c r="A2699" s="6" t="n">
        <v>2013</v>
      </c>
      <c r="B2699" s="6" t="inlineStr">
        <is>
          <t>GA</t>
        </is>
      </c>
      <c r="C2699" s="6" t="inlineStr">
        <is>
          <t>N2O</t>
        </is>
      </c>
      <c r="D2699" s="6" t="inlineStr">
        <is>
          <t>Iron and steel</t>
        </is>
      </c>
      <c r="E2699" s="6" t="n">
        <v>0.00128676470588235</v>
      </c>
      <c r="F2699" s="6" t="n"/>
      <c r="G2699" s="6" t="n"/>
      <c r="H2699" s="6" t="n"/>
      <c r="I2699" s="6" t="n"/>
    </row>
    <row r="2700" ht="15.75" customHeight="1" s="120">
      <c r="A2700" s="6" t="n">
        <v>2013</v>
      </c>
      <c r="B2700" s="6" t="inlineStr">
        <is>
          <t>IA</t>
        </is>
      </c>
      <c r="C2700" s="6" t="inlineStr">
        <is>
          <t>N2O</t>
        </is>
      </c>
      <c r="D2700" s="6" t="inlineStr">
        <is>
          <t>Iron and steel</t>
        </is>
      </c>
      <c r="E2700" s="6" t="n">
        <v>0.0119091386554621</v>
      </c>
      <c r="F2700" s="6" t="n"/>
      <c r="G2700" s="6" t="n"/>
      <c r="H2700" s="6" t="n"/>
      <c r="I2700" s="6" t="n"/>
    </row>
    <row r="2701" ht="15.75" customHeight="1" s="120">
      <c r="A2701" s="6" t="n">
        <v>2013</v>
      </c>
      <c r="B2701" s="6" t="inlineStr">
        <is>
          <t>IL</t>
        </is>
      </c>
      <c r="C2701" s="6" t="inlineStr">
        <is>
          <t>N2O</t>
        </is>
      </c>
      <c r="D2701" s="6" t="inlineStr">
        <is>
          <t>Iron and steel</t>
        </is>
      </c>
      <c r="E2701" s="6" t="n">
        <v>0.0466386554621848</v>
      </c>
      <c r="F2701" s="6" t="n"/>
      <c r="G2701" s="6" t="n"/>
      <c r="H2701" s="6" t="n"/>
      <c r="I2701" s="6" t="n"/>
    </row>
    <row r="2702" ht="15.75" customHeight="1" s="120">
      <c r="A2702" s="6" t="n">
        <v>2013</v>
      </c>
      <c r="B2702" s="6" t="inlineStr">
        <is>
          <t>IN</t>
        </is>
      </c>
      <c r="C2702" s="6" t="inlineStr">
        <is>
          <t>N2O</t>
        </is>
      </c>
      <c r="D2702" s="6" t="inlineStr">
        <is>
          <t>Iron and steel</t>
        </is>
      </c>
      <c r="E2702" s="6" t="n">
        <v>0.311843487394957</v>
      </c>
      <c r="F2702" s="6" t="n"/>
      <c r="G2702" s="6" t="n"/>
      <c r="H2702" s="6" t="n"/>
      <c r="I2702" s="6" t="n"/>
    </row>
    <row r="2703" ht="15.75" customHeight="1" s="120">
      <c r="A2703" s="6" t="n">
        <v>2013</v>
      </c>
      <c r="B2703" s="6" t="inlineStr">
        <is>
          <t>KS</t>
        </is>
      </c>
      <c r="C2703" s="6" t="inlineStr">
        <is>
          <t>N2O</t>
        </is>
      </c>
      <c r="D2703" s="6" t="inlineStr">
        <is>
          <t>Iron and steel</t>
        </is>
      </c>
      <c r="E2703" s="6" t="n">
        <v>0.000498949579831932</v>
      </c>
      <c r="F2703" s="6" t="n"/>
      <c r="G2703" s="6" t="n"/>
      <c r="H2703" s="6" t="n"/>
      <c r="I2703" s="6" t="n"/>
    </row>
    <row r="2704" ht="15.75" customHeight="1" s="120">
      <c r="A2704" s="6" t="n">
        <v>2013</v>
      </c>
      <c r="B2704" s="6" t="inlineStr">
        <is>
          <t>KY</t>
        </is>
      </c>
      <c r="C2704" s="6" t="inlineStr">
        <is>
          <t>N2O</t>
        </is>
      </c>
      <c r="D2704" s="6" t="inlineStr">
        <is>
          <t>Iron and steel</t>
        </is>
      </c>
      <c r="E2704" s="6" t="n">
        <v>0.0243040966386554</v>
      </c>
      <c r="F2704" s="6" t="n"/>
      <c r="G2704" s="6" t="n"/>
      <c r="H2704" s="6" t="n"/>
      <c r="I2704" s="6" t="n"/>
    </row>
    <row r="2705" ht="15.75" customHeight="1" s="120">
      <c r="A2705" s="6" t="n">
        <v>2013</v>
      </c>
      <c r="B2705" s="6" t="inlineStr">
        <is>
          <t>LA</t>
        </is>
      </c>
      <c r="C2705" s="6" t="inlineStr">
        <is>
          <t>N2O</t>
        </is>
      </c>
      <c r="D2705" s="6" t="inlineStr">
        <is>
          <t>Iron and steel</t>
        </is>
      </c>
      <c r="E2705" s="6" t="n">
        <v>0.000919117647058823</v>
      </c>
      <c r="F2705" s="6" t="n"/>
      <c r="G2705" s="6" t="n"/>
      <c r="H2705" s="6" t="n"/>
      <c r="I2705" s="6" t="n"/>
    </row>
    <row r="2706" ht="15.75" customHeight="1" s="120">
      <c r="A2706" s="6" t="n">
        <v>2013</v>
      </c>
      <c r="B2706" s="6" t="inlineStr">
        <is>
          <t>MA</t>
        </is>
      </c>
      <c r="C2706" s="6" t="inlineStr">
        <is>
          <t>N2O</t>
        </is>
      </c>
      <c r="D2706" s="6" t="inlineStr">
        <is>
          <t>Iron and steel</t>
        </is>
      </c>
      <c r="E2706" s="6" t="n">
        <v>0.00129989495798319</v>
      </c>
      <c r="F2706" s="6" t="n"/>
      <c r="G2706" s="6" t="n"/>
      <c r="H2706" s="6" t="n"/>
      <c r="I2706" s="6" t="n"/>
    </row>
    <row r="2707" ht="15.75" customHeight="1" s="120">
      <c r="A2707" s="6" t="n">
        <v>2013</v>
      </c>
      <c r="B2707" s="6" t="inlineStr">
        <is>
          <t>MI</t>
        </is>
      </c>
      <c r="C2707" s="6" t="inlineStr">
        <is>
          <t>N2O</t>
        </is>
      </c>
      <c r="D2707" s="6" t="inlineStr">
        <is>
          <t>Iron and steel</t>
        </is>
      </c>
      <c r="E2707" s="6" t="n">
        <v>0.08525472689075619</v>
      </c>
      <c r="F2707" s="6" t="n"/>
      <c r="G2707" s="6" t="n"/>
      <c r="H2707" s="6" t="n"/>
      <c r="I2707" s="6" t="n"/>
    </row>
    <row r="2708" ht="15.75" customHeight="1" s="120">
      <c r="A2708" s="6" t="n">
        <v>2013</v>
      </c>
      <c r="B2708" s="6" t="inlineStr">
        <is>
          <t>MN</t>
        </is>
      </c>
      <c r="C2708" s="6" t="inlineStr">
        <is>
          <t>N2O</t>
        </is>
      </c>
      <c r="D2708" s="6" t="inlineStr">
        <is>
          <t>Iron and steel</t>
        </is>
      </c>
      <c r="E2708" s="6" t="n">
        <v>0.00127363445378151</v>
      </c>
      <c r="F2708" s="6" t="n"/>
      <c r="G2708" s="6" t="n"/>
      <c r="H2708" s="6" t="n"/>
      <c r="I2708" s="6" t="n"/>
    </row>
    <row r="2709" ht="15.75" customHeight="1" s="120">
      <c r="A2709" s="6" t="n">
        <v>2013</v>
      </c>
      <c r="B2709" s="6" t="inlineStr">
        <is>
          <t>MO</t>
        </is>
      </c>
      <c r="C2709" s="6" t="inlineStr">
        <is>
          <t>N2O</t>
        </is>
      </c>
      <c r="D2709" s="6" t="inlineStr">
        <is>
          <t>Iron and steel</t>
        </is>
      </c>
      <c r="E2709" s="54" t="n">
        <v>5.25210084033613e-05</v>
      </c>
      <c r="F2709" s="6" t="n"/>
      <c r="G2709" s="6" t="n"/>
      <c r="H2709" s="6" t="n"/>
      <c r="I2709" s="6" t="n"/>
    </row>
    <row r="2710" ht="15.75" customHeight="1" s="120">
      <c r="A2710" s="6" t="n">
        <v>2013</v>
      </c>
      <c r="B2710" s="6" t="inlineStr">
        <is>
          <t>MS</t>
        </is>
      </c>
      <c r="C2710" s="6" t="inlineStr">
        <is>
          <t>N2O</t>
        </is>
      </c>
      <c r="D2710" s="6" t="inlineStr">
        <is>
          <t>Iron and steel</t>
        </is>
      </c>
      <c r="E2710" s="6" t="n">
        <v>0.00525210084033613</v>
      </c>
      <c r="F2710" s="6" t="n"/>
      <c r="G2710" s="6" t="n"/>
      <c r="H2710" s="6" t="n"/>
      <c r="I2710" s="6" t="n"/>
    </row>
    <row r="2711" ht="15.75" customHeight="1" s="120">
      <c r="A2711" s="6" t="n">
        <v>2013</v>
      </c>
      <c r="B2711" s="6" t="inlineStr">
        <is>
          <t>NC</t>
        </is>
      </c>
      <c r="C2711" s="6" t="inlineStr">
        <is>
          <t>N2O</t>
        </is>
      </c>
      <c r="D2711" s="6" t="inlineStr">
        <is>
          <t>Iron and steel</t>
        </is>
      </c>
      <c r="E2711" s="6" t="n">
        <v>0.009663865546218481</v>
      </c>
      <c r="F2711" s="6" t="n"/>
      <c r="G2711" s="6" t="n"/>
      <c r="H2711" s="6" t="n"/>
      <c r="I2711" s="6" t="n"/>
    </row>
    <row r="2712" ht="15.75" customHeight="1" s="120">
      <c r="A2712" s="6" t="n">
        <v>2013</v>
      </c>
      <c r="B2712" s="6" t="inlineStr">
        <is>
          <t>NE</t>
        </is>
      </c>
      <c r="C2712" s="6" t="inlineStr">
        <is>
          <t>N2O</t>
        </is>
      </c>
      <c r="D2712" s="6" t="inlineStr">
        <is>
          <t>Iron and steel</t>
        </is>
      </c>
      <c r="E2712" s="6" t="n">
        <v>0.00238970588235294</v>
      </c>
      <c r="F2712" s="6" t="n"/>
      <c r="G2712" s="6" t="n"/>
      <c r="H2712" s="6" t="n"/>
      <c r="I2712" s="6" t="n"/>
    </row>
    <row r="2713" ht="15.75" customHeight="1" s="120">
      <c r="A2713" s="6" t="n">
        <v>2013</v>
      </c>
      <c r="B2713" s="6" t="inlineStr">
        <is>
          <t>NJ</t>
        </is>
      </c>
      <c r="C2713" s="6" t="inlineStr">
        <is>
          <t>N2O</t>
        </is>
      </c>
      <c r="D2713" s="6" t="inlineStr">
        <is>
          <t>Iron and steel</t>
        </is>
      </c>
      <c r="E2713" s="6" t="n">
        <v>0.00653886554621848</v>
      </c>
      <c r="F2713" s="6" t="n"/>
      <c r="G2713" s="6" t="n"/>
      <c r="H2713" s="6" t="n"/>
      <c r="I2713" s="6" t="n"/>
    </row>
    <row r="2714" ht="15.75" customHeight="1" s="120">
      <c r="A2714" s="6" t="n">
        <v>2013</v>
      </c>
      <c r="B2714" s="6" t="inlineStr">
        <is>
          <t>NY</t>
        </is>
      </c>
      <c r="C2714" s="6" t="inlineStr">
        <is>
          <t>N2O</t>
        </is>
      </c>
      <c r="D2714" s="6" t="inlineStr">
        <is>
          <t>Iron and steel</t>
        </is>
      </c>
      <c r="E2714" s="6" t="n">
        <v>0.00357142857142857</v>
      </c>
      <c r="F2714" s="6" t="n"/>
      <c r="G2714" s="6" t="n"/>
      <c r="H2714" s="6" t="n"/>
      <c r="I2714" s="6" t="n"/>
    </row>
    <row r="2715" ht="15.75" customHeight="1" s="120">
      <c r="A2715" s="6" t="n">
        <v>2013</v>
      </c>
      <c r="B2715" s="6" t="inlineStr">
        <is>
          <t>OH</t>
        </is>
      </c>
      <c r="C2715" s="6" t="inlineStr">
        <is>
          <t>N2O</t>
        </is>
      </c>
      <c r="D2715" s="6" t="inlineStr">
        <is>
          <t>Iron and steel</t>
        </is>
      </c>
      <c r="E2715" s="6" t="n">
        <v>0.129424894957983</v>
      </c>
      <c r="F2715" s="6" t="n"/>
      <c r="G2715" s="6" t="n"/>
      <c r="H2715" s="6" t="n"/>
      <c r="I2715" s="6" t="n"/>
    </row>
    <row r="2716" ht="15.75" customHeight="1" s="120">
      <c r="A2716" s="6" t="n">
        <v>2013</v>
      </c>
      <c r="B2716" s="6" t="inlineStr">
        <is>
          <t>OK</t>
        </is>
      </c>
      <c r="C2716" s="6" t="inlineStr">
        <is>
          <t>N2O</t>
        </is>
      </c>
      <c r="D2716" s="6" t="inlineStr">
        <is>
          <t>Iron and steel</t>
        </is>
      </c>
      <c r="E2716" s="6" t="n">
        <v>0.000485819327731092</v>
      </c>
      <c r="F2716" s="6" t="n"/>
      <c r="G2716" s="6" t="n"/>
      <c r="H2716" s="6" t="n"/>
      <c r="I2716" s="6" t="n"/>
    </row>
    <row r="2717" ht="15.75" customHeight="1" s="120">
      <c r="A2717" s="6" t="n">
        <v>2013</v>
      </c>
      <c r="B2717" s="6" t="inlineStr">
        <is>
          <t>OR</t>
        </is>
      </c>
      <c r="C2717" s="6" t="inlineStr">
        <is>
          <t>N2O</t>
        </is>
      </c>
      <c r="D2717" s="6" t="inlineStr">
        <is>
          <t>Iron and steel</t>
        </is>
      </c>
      <c r="E2717" s="6" t="n">
        <v>0.00438550420168067</v>
      </c>
      <c r="F2717" s="6" t="n"/>
      <c r="G2717" s="6" t="n"/>
      <c r="H2717" s="6" t="n"/>
      <c r="I2717" s="6" t="n"/>
    </row>
    <row r="2718" ht="15.75" customHeight="1" s="120">
      <c r="A2718" s="6" t="n">
        <v>2013</v>
      </c>
      <c r="B2718" s="6" t="inlineStr">
        <is>
          <t>PA</t>
        </is>
      </c>
      <c r="C2718" s="6" t="inlineStr">
        <is>
          <t>N2O</t>
        </is>
      </c>
      <c r="D2718" s="6" t="inlineStr">
        <is>
          <t>Iron and steel</t>
        </is>
      </c>
      <c r="E2718" s="6" t="n">
        <v>0.0741465336134453</v>
      </c>
      <c r="F2718" s="6" t="n"/>
      <c r="G2718" s="6" t="n"/>
      <c r="H2718" s="6" t="n"/>
      <c r="I2718" s="6" t="n"/>
    </row>
    <row r="2719" ht="15.75" customHeight="1" s="120">
      <c r="A2719" s="6" t="n">
        <v>2013</v>
      </c>
      <c r="B2719" s="6" t="inlineStr">
        <is>
          <t>SC</t>
        </is>
      </c>
      <c r="C2719" s="6" t="inlineStr">
        <is>
          <t>N2O</t>
        </is>
      </c>
      <c r="D2719" s="6" t="inlineStr">
        <is>
          <t>Iron and steel</t>
        </is>
      </c>
      <c r="E2719" s="6" t="n">
        <v>0.008836659663865541</v>
      </c>
      <c r="F2719" s="6" t="n"/>
      <c r="G2719" s="6" t="n"/>
      <c r="H2719" s="6" t="n"/>
      <c r="I2719" s="6" t="n"/>
    </row>
    <row r="2720" ht="15.75" customHeight="1" s="120">
      <c r="A2720" s="6" t="n">
        <v>2013</v>
      </c>
      <c r="B2720" s="6" t="inlineStr">
        <is>
          <t>TN</t>
        </is>
      </c>
      <c r="C2720" s="6" t="inlineStr">
        <is>
          <t>N2O</t>
        </is>
      </c>
      <c r="D2720" s="6" t="inlineStr">
        <is>
          <t>Iron and steel</t>
        </is>
      </c>
      <c r="E2720" s="6" t="n">
        <v>0.0252888655462184</v>
      </c>
      <c r="F2720" s="6" t="n"/>
      <c r="G2720" s="6" t="n"/>
      <c r="H2720" s="6" t="n"/>
      <c r="I2720" s="6" t="n"/>
    </row>
    <row r="2721" ht="15.75" customHeight="1" s="120">
      <c r="A2721" s="6" t="n">
        <v>2013</v>
      </c>
      <c r="B2721" s="6" t="inlineStr">
        <is>
          <t>TX</t>
        </is>
      </c>
      <c r="C2721" s="6" t="inlineStr">
        <is>
          <t>N2O</t>
        </is>
      </c>
      <c r="D2721" s="6" t="inlineStr">
        <is>
          <t>Iron and steel</t>
        </is>
      </c>
      <c r="E2721" s="6" t="n">
        <v>0.0240677521008403</v>
      </c>
      <c r="F2721" s="6" t="n"/>
      <c r="G2721" s="6" t="n"/>
      <c r="H2721" s="6" t="n"/>
      <c r="I2721" s="6" t="n"/>
    </row>
    <row r="2722" ht="15.75" customHeight="1" s="120">
      <c r="A2722" s="6" t="n">
        <v>2013</v>
      </c>
      <c r="B2722" s="6" t="inlineStr">
        <is>
          <t>UT</t>
        </is>
      </c>
      <c r="C2722" s="6" t="inlineStr">
        <is>
          <t>N2O</t>
        </is>
      </c>
      <c r="D2722" s="6" t="inlineStr">
        <is>
          <t>Iron and steel</t>
        </is>
      </c>
      <c r="E2722" s="6" t="n">
        <v>0.00593487394957983</v>
      </c>
      <c r="F2722" s="6" t="n"/>
      <c r="G2722" s="6" t="n"/>
      <c r="H2722" s="6" t="n"/>
      <c r="I2722" s="6" t="n"/>
    </row>
    <row r="2723" ht="15.75" customHeight="1" s="120">
      <c r="A2723" s="6" t="n">
        <v>2013</v>
      </c>
      <c r="B2723" s="6" t="inlineStr">
        <is>
          <t>VA</t>
        </is>
      </c>
      <c r="C2723" s="6" t="inlineStr">
        <is>
          <t>N2O</t>
        </is>
      </c>
      <c r="D2723" s="6" t="inlineStr">
        <is>
          <t>Iron and steel</t>
        </is>
      </c>
      <c r="E2723" s="6" t="n">
        <v>0.009519432773109239</v>
      </c>
      <c r="F2723" s="6" t="n"/>
      <c r="G2723" s="6" t="n"/>
      <c r="H2723" s="6" t="n"/>
      <c r="I2723" s="6" t="n"/>
    </row>
    <row r="2724" ht="15.75" customHeight="1" s="120">
      <c r="A2724" s="6" t="n">
        <v>2013</v>
      </c>
      <c r="B2724" s="6" t="inlineStr">
        <is>
          <t>WA</t>
        </is>
      </c>
      <c r="C2724" s="6" t="inlineStr">
        <is>
          <t>N2O</t>
        </is>
      </c>
      <c r="D2724" s="6" t="inlineStr">
        <is>
          <t>Iron and steel</t>
        </is>
      </c>
      <c r="E2724" s="6" t="n">
        <v>0.000853466386554621</v>
      </c>
      <c r="F2724" s="6" t="n"/>
      <c r="G2724" s="6" t="n"/>
      <c r="H2724" s="6" t="n"/>
      <c r="I2724" s="6" t="n"/>
    </row>
    <row r="2725" ht="15.75" customHeight="1" s="120">
      <c r="A2725" s="6" t="n">
        <v>2013</v>
      </c>
      <c r="B2725" s="6" t="inlineStr">
        <is>
          <t>WI</t>
        </is>
      </c>
      <c r="C2725" s="6" t="inlineStr">
        <is>
          <t>N2O</t>
        </is>
      </c>
      <c r="D2725" s="6" t="inlineStr">
        <is>
          <t>Iron and steel</t>
        </is>
      </c>
      <c r="E2725" s="6" t="n">
        <v>0.0649816176470588</v>
      </c>
      <c r="F2725" s="6" t="n"/>
      <c r="G2725" s="6" t="n"/>
      <c r="H2725" s="6" t="n"/>
      <c r="I2725" s="6" t="n"/>
    </row>
    <row r="2726" ht="15.75" customHeight="1" s="120">
      <c r="A2726" s="6" t="n">
        <v>2013</v>
      </c>
      <c r="B2726" s="6" t="inlineStr">
        <is>
          <t>WV</t>
        </is>
      </c>
      <c r="C2726" s="6" t="inlineStr">
        <is>
          <t>N2O</t>
        </is>
      </c>
      <c r="D2726" s="6" t="inlineStr">
        <is>
          <t>Iron and steel</t>
        </is>
      </c>
      <c r="E2726" s="6" t="n">
        <v>0.0130120798319327</v>
      </c>
      <c r="F2726" s="6" t="n"/>
      <c r="G2726" s="6" t="n"/>
      <c r="H2726" s="6" t="n"/>
      <c r="I2726" s="6" t="n"/>
    </row>
    <row r="2727" ht="15.75" customHeight="1" s="120">
      <c r="A2727" s="6" t="n">
        <v>2014</v>
      </c>
      <c r="B2727" s="6" t="inlineStr">
        <is>
          <t>AL</t>
        </is>
      </c>
      <c r="C2727" s="6" t="inlineStr">
        <is>
          <t>CH4</t>
        </is>
      </c>
      <c r="D2727" s="6" t="inlineStr">
        <is>
          <t>Cement and other carbonates</t>
        </is>
      </c>
      <c r="E2727" s="6" t="n">
        <v>0.0822363972936804</v>
      </c>
      <c r="F2727" s="6" t="n"/>
      <c r="G2727" s="6" t="n"/>
      <c r="H2727" s="6" t="n"/>
      <c r="I2727" s="6" t="n"/>
    </row>
    <row r="2728" ht="15.75" customHeight="1" s="120">
      <c r="A2728" s="6" t="n">
        <v>2014</v>
      </c>
      <c r="B2728" s="6" t="inlineStr">
        <is>
          <t>AR</t>
        </is>
      </c>
      <c r="C2728" s="6" t="inlineStr">
        <is>
          <t>CH4</t>
        </is>
      </c>
      <c r="D2728" s="6" t="inlineStr">
        <is>
          <t>Cement and other carbonates</t>
        </is>
      </c>
      <c r="E2728" s="6" t="n">
        <v>0.00663523904113102</v>
      </c>
      <c r="F2728" s="6" t="n"/>
      <c r="G2728" s="6" t="n"/>
      <c r="H2728" s="6" t="n"/>
      <c r="I2728" s="6" t="n"/>
    </row>
    <row r="2729" ht="15.75" customHeight="1" s="120">
      <c r="A2729" s="6" t="n">
        <v>2014</v>
      </c>
      <c r="B2729" s="6" t="inlineStr">
        <is>
          <t>AZ</t>
        </is>
      </c>
      <c r="C2729" s="6" t="inlineStr">
        <is>
          <t>CH4</t>
        </is>
      </c>
      <c r="D2729" s="6" t="inlineStr">
        <is>
          <t>Cement and other carbonates</t>
        </is>
      </c>
      <c r="E2729" s="6" t="n">
        <v>0.0247737350847007</v>
      </c>
      <c r="F2729" s="6" t="n"/>
      <c r="G2729" s="6" t="n"/>
      <c r="H2729" s="6" t="n"/>
      <c r="I2729" s="6" t="n"/>
    </row>
    <row r="2730" ht="15.75" customHeight="1" s="120">
      <c r="A2730" s="6" t="n">
        <v>2014</v>
      </c>
      <c r="B2730" s="6" t="inlineStr">
        <is>
          <t>CA</t>
        </is>
      </c>
      <c r="C2730" s="6" t="inlineStr">
        <is>
          <t>CH4</t>
        </is>
      </c>
      <c r="D2730" s="6" t="inlineStr">
        <is>
          <t>Cement and other carbonates</t>
        </is>
      </c>
      <c r="E2730" s="6" t="n">
        <v>0.0783708926098451</v>
      </c>
      <c r="F2730" s="6" t="n"/>
      <c r="G2730" s="6" t="n"/>
      <c r="H2730" s="6" t="n"/>
      <c r="I2730" s="6" t="n"/>
    </row>
    <row r="2731" ht="15.75" customHeight="1" s="120">
      <c r="A2731" s="6" t="n">
        <v>2014</v>
      </c>
      <c r="B2731" s="6" t="inlineStr">
        <is>
          <t>CO</t>
        </is>
      </c>
      <c r="C2731" s="6" t="inlineStr">
        <is>
          <t>CH4</t>
        </is>
      </c>
      <c r="D2731" s="6" t="inlineStr">
        <is>
          <t>Cement and other carbonates</t>
        </is>
      </c>
      <c r="E2731" s="6" t="n">
        <v>0.0254218715757177</v>
      </c>
      <c r="F2731" s="6" t="n"/>
      <c r="G2731" s="6" t="n"/>
      <c r="H2731" s="6" t="n"/>
      <c r="I2731" s="6" t="n"/>
    </row>
    <row r="2732" ht="15.75" customHeight="1" s="120">
      <c r="A2732" s="6" t="n">
        <v>2014</v>
      </c>
      <c r="B2732" s="6" t="inlineStr">
        <is>
          <t>FL</t>
        </is>
      </c>
      <c r="C2732" s="6" t="inlineStr">
        <is>
          <t>CH4</t>
        </is>
      </c>
      <c r="D2732" s="6" t="inlineStr">
        <is>
          <t>Cement and other carbonates</t>
        </is>
      </c>
      <c r="E2732" s="6" t="n">
        <v>0.0460969593539151</v>
      </c>
      <c r="F2732" s="6" t="n"/>
      <c r="G2732" s="6" t="n"/>
      <c r="H2732" s="6" t="n"/>
      <c r="I2732" s="6" t="n"/>
    </row>
    <row r="2733" ht="15.75" customHeight="1" s="120">
      <c r="A2733" s="6" t="n">
        <v>2014</v>
      </c>
      <c r="B2733" s="6" t="inlineStr">
        <is>
          <t>GA</t>
        </is>
      </c>
      <c r="C2733" s="6" t="inlineStr">
        <is>
          <t>CH4</t>
        </is>
      </c>
      <c r="D2733" s="6" t="inlineStr">
        <is>
          <t>Cement and other carbonates</t>
        </is>
      </c>
      <c r="E2733" s="6" t="n">
        <v>0.00814134038356624</v>
      </c>
      <c r="F2733" s="6" t="n"/>
      <c r="G2733" s="6" t="n"/>
      <c r="H2733" s="6" t="n"/>
      <c r="I2733" s="6" t="n"/>
    </row>
    <row r="2734" ht="15.75" customHeight="1" s="120">
      <c r="A2734" s="6" t="n">
        <v>2014</v>
      </c>
      <c r="B2734" s="6" t="inlineStr">
        <is>
          <t>IA</t>
        </is>
      </c>
      <c r="C2734" s="6" t="inlineStr">
        <is>
          <t>CH4</t>
        </is>
      </c>
      <c r="D2734" s="6" t="inlineStr">
        <is>
          <t>Cement and other carbonates</t>
        </is>
      </c>
      <c r="E2734" s="6" t="n">
        <v>0.0123518961489501</v>
      </c>
      <c r="F2734" s="6" t="n"/>
      <c r="G2734" s="6" t="n"/>
      <c r="H2734" s="6" t="n"/>
      <c r="I2734" s="6" t="n"/>
    </row>
    <row r="2735" ht="15.75" customHeight="1" s="120">
      <c r="A2735" s="6" t="n">
        <v>2014</v>
      </c>
      <c r="B2735" s="6" t="inlineStr">
        <is>
          <t>IL</t>
        </is>
      </c>
      <c r="C2735" s="6" t="inlineStr">
        <is>
          <t>CH4</t>
        </is>
      </c>
      <c r="D2735" s="6" t="inlineStr">
        <is>
          <t>Cement and other carbonates</t>
        </is>
      </c>
      <c r="E2735" s="6" t="n">
        <v>0.011340057166571</v>
      </c>
      <c r="F2735" s="6" t="n"/>
      <c r="G2735" s="6" t="n"/>
      <c r="H2735" s="6" t="n"/>
      <c r="I2735" s="6" t="n"/>
    </row>
    <row r="2736" ht="15.75" customHeight="1" s="120">
      <c r="A2736" s="6" t="n">
        <v>2014</v>
      </c>
      <c r="B2736" s="6" t="inlineStr">
        <is>
          <t>IN</t>
        </is>
      </c>
      <c r="C2736" s="6" t="inlineStr">
        <is>
          <t>CH4</t>
        </is>
      </c>
      <c r="D2736" s="6" t="inlineStr">
        <is>
          <t>Cement and other carbonates</t>
        </is>
      </c>
      <c r="E2736" s="6" t="n">
        <v>0.0382307272650971</v>
      </c>
      <c r="F2736" s="6" t="n"/>
      <c r="G2736" s="6" t="n"/>
      <c r="H2736" s="6" t="n"/>
      <c r="I2736" s="6" t="n"/>
    </row>
    <row r="2737" ht="15.75" customHeight="1" s="120">
      <c r="A2737" s="6" t="n">
        <v>2014</v>
      </c>
      <c r="B2737" s="6" t="inlineStr">
        <is>
          <t>KS</t>
        </is>
      </c>
      <c r="C2737" s="6" t="inlineStr">
        <is>
          <t>CH4</t>
        </is>
      </c>
      <c r="D2737" s="6" t="inlineStr">
        <is>
          <t>Cement and other carbonates</t>
        </is>
      </c>
      <c r="E2737" s="6" t="n">
        <v>0.0128345013778729</v>
      </c>
      <c r="F2737" s="6" t="n"/>
      <c r="G2737" s="6" t="n"/>
      <c r="H2737" s="6" t="n"/>
      <c r="I2737" s="6" t="n"/>
    </row>
    <row r="2738" ht="15.75" customHeight="1" s="120">
      <c r="A2738" s="6" t="n">
        <v>2014</v>
      </c>
      <c r="B2738" s="6" t="inlineStr">
        <is>
          <t>KY</t>
        </is>
      </c>
      <c r="C2738" s="6" t="inlineStr">
        <is>
          <t>CH4</t>
        </is>
      </c>
      <c r="D2738" s="6" t="inlineStr">
        <is>
          <t>Cement and other carbonates</t>
        </is>
      </c>
      <c r="E2738" s="6" t="n">
        <v>0.0390420635919817</v>
      </c>
      <c r="F2738" s="6" t="n"/>
      <c r="G2738" s="6" t="n"/>
      <c r="H2738" s="6" t="n"/>
      <c r="I2738" s="6" t="n"/>
    </row>
    <row r="2739" ht="15.75" customHeight="1" s="120">
      <c r="A2739" s="6" t="n">
        <v>2014</v>
      </c>
      <c r="B2739" s="6" t="inlineStr">
        <is>
          <t>MA</t>
        </is>
      </c>
      <c r="C2739" s="6" t="inlineStr">
        <is>
          <t>CH4</t>
        </is>
      </c>
      <c r="D2739" s="6" t="inlineStr">
        <is>
          <t>Cement and other carbonates</t>
        </is>
      </c>
      <c r="E2739" s="6" t="n">
        <v>0.00023780547512135</v>
      </c>
      <c r="F2739" s="6" t="n"/>
      <c r="G2739" s="6" t="n"/>
      <c r="H2739" s="6" t="n"/>
      <c r="I2739" s="6" t="n"/>
    </row>
    <row r="2740" ht="15.75" customHeight="1" s="120">
      <c r="A2740" s="6" t="n">
        <v>2014</v>
      </c>
      <c r="B2740" s="6" t="inlineStr">
        <is>
          <t>MD</t>
        </is>
      </c>
      <c r="C2740" s="6" t="inlineStr">
        <is>
          <t>CH4</t>
        </is>
      </c>
      <c r="D2740" s="6" t="inlineStr">
        <is>
          <t>Cement and other carbonates</t>
        </is>
      </c>
      <c r="E2740" s="6" t="n">
        <v>0.022717417152769</v>
      </c>
      <c r="F2740" s="6" t="n"/>
      <c r="G2740" s="6" t="n"/>
      <c r="H2740" s="6" t="n"/>
      <c r="I2740" s="6" t="n"/>
    </row>
    <row r="2741" ht="15.75" customHeight="1" s="120">
      <c r="A2741" s="6" t="n">
        <v>2014</v>
      </c>
      <c r="B2741" s="6" t="inlineStr">
        <is>
          <t>ME</t>
        </is>
      </c>
      <c r="C2741" s="6" t="inlineStr">
        <is>
          <t>CH4</t>
        </is>
      </c>
      <c r="D2741" s="6" t="inlineStr">
        <is>
          <t>Cement and other carbonates</t>
        </is>
      </c>
      <c r="E2741" s="6" t="n">
        <v>0.00445768694541198</v>
      </c>
      <c r="F2741" s="6" t="n"/>
      <c r="G2741" s="6" t="n"/>
      <c r="H2741" s="6" t="n"/>
      <c r="I2741" s="6" t="n"/>
    </row>
    <row r="2742" ht="15.75" customHeight="1" s="120">
      <c r="A2742" s="6" t="n">
        <v>2014</v>
      </c>
      <c r="B2742" s="6" t="inlineStr">
        <is>
          <t>MI</t>
        </is>
      </c>
      <c r="C2742" s="6" t="inlineStr">
        <is>
          <t>CH4</t>
        </is>
      </c>
      <c r="D2742" s="6" t="inlineStr">
        <is>
          <t>Cement and other carbonates</t>
        </is>
      </c>
      <c r="E2742" s="6" t="n">
        <v>0.0373238024629186</v>
      </c>
      <c r="F2742" s="6" t="n"/>
      <c r="G2742" s="6" t="n"/>
      <c r="H2742" s="6" t="n"/>
      <c r="I2742" s="6" t="n"/>
    </row>
    <row r="2743" ht="15.75" customHeight="1" s="120">
      <c r="A2743" s="6" t="n">
        <v>2014</v>
      </c>
      <c r="B2743" s="6" t="inlineStr">
        <is>
          <t>MO</t>
        </is>
      </c>
      <c r="C2743" s="6" t="inlineStr">
        <is>
          <t>CH4</t>
        </is>
      </c>
      <c r="D2743" s="6" t="inlineStr">
        <is>
          <t>Cement and other carbonates</t>
        </is>
      </c>
      <c r="E2743" s="6" t="n">
        <v>0.129149355826933</v>
      </c>
      <c r="F2743" s="6" t="n"/>
      <c r="G2743" s="6" t="n"/>
      <c r="H2743" s="6" t="n"/>
      <c r="I2743" s="6" t="n"/>
    </row>
    <row r="2744" ht="15.75" customHeight="1" s="120">
      <c r="A2744" s="6" t="n">
        <v>2014</v>
      </c>
      <c r="B2744" s="6" t="inlineStr">
        <is>
          <t>MT</t>
        </is>
      </c>
      <c r="C2744" s="6" t="inlineStr">
        <is>
          <t>CH4</t>
        </is>
      </c>
      <c r="D2744" s="6" t="inlineStr">
        <is>
          <t>Cement and other carbonates</t>
        </is>
      </c>
      <c r="E2744" s="6" t="n">
        <v>0.0104074866758991</v>
      </c>
      <c r="F2744" s="6" t="n"/>
      <c r="G2744" s="6" t="n"/>
      <c r="H2744" s="6" t="n"/>
      <c r="I2744" s="6" t="n"/>
    </row>
    <row r="2745" ht="15.75" customHeight="1" s="120">
      <c r="A2745" s="6" t="n">
        <v>2014</v>
      </c>
      <c r="B2745" s="6" t="inlineStr">
        <is>
          <t>NC</t>
        </is>
      </c>
      <c r="C2745" s="6" t="inlineStr">
        <is>
          <t>CH4</t>
        </is>
      </c>
      <c r="D2745" s="6" t="inlineStr">
        <is>
          <t>Cement and other carbonates</t>
        </is>
      </c>
      <c r="E2745" s="6" t="n">
        <v>0.000571199425536577</v>
      </c>
      <c r="F2745" s="6" t="n"/>
      <c r="G2745" s="6" t="n"/>
      <c r="H2745" s="6" t="n"/>
      <c r="I2745" s="6" t="n"/>
    </row>
    <row r="2746" ht="15.75" customHeight="1" s="120">
      <c r="A2746" s="6" t="n">
        <v>2014</v>
      </c>
      <c r="B2746" s="6" t="inlineStr">
        <is>
          <t>NE</t>
        </is>
      </c>
      <c r="C2746" s="6" t="inlineStr">
        <is>
          <t>CH4</t>
        </is>
      </c>
      <c r="D2746" s="6" t="inlineStr">
        <is>
          <t>Cement and other carbonates</t>
        </is>
      </c>
      <c r="E2746" s="6" t="n">
        <v>0.008215946022819999</v>
      </c>
      <c r="F2746" s="6" t="n"/>
      <c r="G2746" s="6" t="n"/>
      <c r="H2746" s="6" t="n"/>
      <c r="I2746" s="6" t="n"/>
    </row>
    <row r="2747" ht="15.75" customHeight="1" s="120">
      <c r="A2747" s="6" t="n">
        <v>2014</v>
      </c>
      <c r="B2747" s="6" t="inlineStr">
        <is>
          <t>NH</t>
        </is>
      </c>
      <c r="C2747" s="6" t="inlineStr">
        <is>
          <t>CH4</t>
        </is>
      </c>
      <c r="D2747" s="6" t="inlineStr">
        <is>
          <t>Cement and other carbonates</t>
        </is>
      </c>
      <c r="E2747" s="6" t="n">
        <v>0.000326399671735187</v>
      </c>
      <c r="F2747" s="6" t="n"/>
      <c r="G2747" s="6" t="n"/>
      <c r="H2747" s="6" t="n"/>
      <c r="I2747" s="6" t="n"/>
    </row>
    <row r="2748" ht="15.75" customHeight="1" s="120">
      <c r="A2748" s="6" t="n">
        <v>2014</v>
      </c>
      <c r="B2748" s="6" t="inlineStr">
        <is>
          <t>NJ</t>
        </is>
      </c>
      <c r="C2748" s="6" t="inlineStr">
        <is>
          <t>CH4</t>
        </is>
      </c>
      <c r="D2748" s="6" t="inlineStr">
        <is>
          <t>Cement and other carbonates</t>
        </is>
      </c>
      <c r="E2748" s="6" t="n">
        <v>0.000146879852280834</v>
      </c>
      <c r="F2748" s="6" t="n"/>
      <c r="G2748" s="6" t="n"/>
      <c r="H2748" s="6" t="n"/>
      <c r="I2748" s="6" t="n"/>
    </row>
    <row r="2749" ht="15.75" customHeight="1" s="120">
      <c r="A2749" s="6" t="n">
        <v>2014</v>
      </c>
      <c r="B2749" s="6" t="inlineStr">
        <is>
          <t>NM</t>
        </is>
      </c>
      <c r="C2749" s="6" t="inlineStr">
        <is>
          <t>CH4</t>
        </is>
      </c>
      <c r="D2749" s="6" t="inlineStr">
        <is>
          <t>Cement and other carbonates</t>
        </is>
      </c>
      <c r="E2749" s="6" t="n">
        <v>0.00413828155235683</v>
      </c>
      <c r="F2749" s="6" t="n"/>
      <c r="G2749" s="6" t="n"/>
      <c r="H2749" s="6" t="n"/>
      <c r="I2749" s="6" t="n"/>
    </row>
    <row r="2750" ht="15.75" customHeight="1" s="120">
      <c r="A2750" s="6" t="n">
        <v>2014</v>
      </c>
      <c r="B2750" s="6" t="inlineStr">
        <is>
          <t>NV</t>
        </is>
      </c>
      <c r="C2750" s="6" t="inlineStr">
        <is>
          <t>CH4</t>
        </is>
      </c>
      <c r="D2750" s="6" t="inlineStr">
        <is>
          <t>Cement and other carbonates</t>
        </is>
      </c>
      <c r="E2750" s="6" t="n">
        <v>0.0219830178913648</v>
      </c>
      <c r="F2750" s="6" t="n"/>
      <c r="G2750" s="6" t="n"/>
      <c r="H2750" s="6" t="n"/>
      <c r="I2750" s="6" t="n"/>
    </row>
    <row r="2751" ht="15.75" customHeight="1" s="120">
      <c r="A2751" s="6" t="n">
        <v>2014</v>
      </c>
      <c r="B2751" s="6" t="inlineStr">
        <is>
          <t>NY</t>
        </is>
      </c>
      <c r="C2751" s="6" t="inlineStr">
        <is>
          <t>CH4</t>
        </is>
      </c>
      <c r="D2751" s="6" t="inlineStr">
        <is>
          <t>Cement and other carbonates</t>
        </is>
      </c>
      <c r="E2751" s="6" t="n">
        <v>0.0373587738563188</v>
      </c>
      <c r="F2751" s="6" t="n"/>
      <c r="G2751" s="6" t="n"/>
      <c r="H2751" s="6" t="n"/>
      <c r="I2751" s="6" t="n"/>
    </row>
    <row r="2752" ht="15.75" customHeight="1" s="120">
      <c r="A2752" s="6" t="n">
        <v>2014</v>
      </c>
      <c r="B2752" s="6" t="inlineStr">
        <is>
          <t>OH</t>
        </is>
      </c>
      <c r="C2752" s="6" t="inlineStr">
        <is>
          <t>CH4</t>
        </is>
      </c>
      <c r="D2752" s="6" t="inlineStr">
        <is>
          <t>Cement and other carbonates</t>
        </is>
      </c>
      <c r="E2752" s="6" t="n">
        <v>0.040445582180443</v>
      </c>
      <c r="F2752" s="6" t="n"/>
      <c r="G2752" s="6" t="n"/>
      <c r="H2752" s="6" t="n"/>
      <c r="I2752" s="6" t="n"/>
    </row>
    <row r="2753" ht="15.75" customHeight="1" s="120">
      <c r="A2753" s="6" t="n">
        <v>2014</v>
      </c>
      <c r="B2753" s="6" t="inlineStr">
        <is>
          <t>OK</t>
        </is>
      </c>
      <c r="C2753" s="6" t="inlineStr">
        <is>
          <t>CH4</t>
        </is>
      </c>
      <c r="D2753" s="6" t="inlineStr">
        <is>
          <t>Cement and other carbonates</t>
        </is>
      </c>
      <c r="E2753" s="6" t="n">
        <v>0.0174670452902858</v>
      </c>
      <c r="F2753" s="6" t="n"/>
      <c r="G2753" s="6" t="n"/>
      <c r="H2753" s="6" t="n"/>
      <c r="I2753" s="6" t="n"/>
    </row>
    <row r="2754" ht="15.75" customHeight="1" s="120">
      <c r="A2754" s="6" t="n">
        <v>2014</v>
      </c>
      <c r="B2754" s="6" t="inlineStr">
        <is>
          <t>OR</t>
        </is>
      </c>
      <c r="C2754" s="6" t="inlineStr">
        <is>
          <t>CH4</t>
        </is>
      </c>
      <c r="D2754" s="6" t="inlineStr">
        <is>
          <t>Cement and other carbonates</t>
        </is>
      </c>
      <c r="E2754" s="6" t="n">
        <v>0.00664456474603774</v>
      </c>
      <c r="F2754" s="6" t="n"/>
      <c r="G2754" s="6" t="n"/>
      <c r="H2754" s="6" t="n"/>
      <c r="I2754" s="6" t="n"/>
    </row>
    <row r="2755" ht="15.75" customHeight="1" s="120">
      <c r="A2755" s="6" t="n">
        <v>2014</v>
      </c>
      <c r="B2755" s="6" t="inlineStr">
        <is>
          <t>PA</t>
        </is>
      </c>
      <c r="C2755" s="6" t="inlineStr">
        <is>
          <t>CH4</t>
        </is>
      </c>
      <c r="D2755" s="6" t="inlineStr">
        <is>
          <t>Cement and other carbonates</t>
        </is>
      </c>
      <c r="E2755" s="6" t="n">
        <v>0.0417651694247438</v>
      </c>
      <c r="F2755" s="6" t="n"/>
      <c r="G2755" s="6" t="n"/>
      <c r="H2755" s="6" t="n"/>
      <c r="I2755" s="6" t="n"/>
    </row>
    <row r="2756" ht="15.75" customHeight="1" s="120">
      <c r="A2756" s="6" t="n">
        <v>2014</v>
      </c>
      <c r="B2756" s="6" t="inlineStr">
        <is>
          <t>PR</t>
        </is>
      </c>
      <c r="C2756" s="6" t="inlineStr">
        <is>
          <t>CH4</t>
        </is>
      </c>
      <c r="D2756" s="6" t="inlineStr">
        <is>
          <t>Cement and other carbonates</t>
        </is>
      </c>
      <c r="E2756" s="6" t="n">
        <v>0.00532031464928355</v>
      </c>
      <c r="F2756" s="6" t="n"/>
      <c r="G2756" s="6" t="n"/>
      <c r="H2756" s="6" t="n"/>
      <c r="I2756" s="6" t="n"/>
    </row>
    <row r="2757" ht="15.75" customHeight="1" s="120">
      <c r="A2757" s="6" t="n">
        <v>2014</v>
      </c>
      <c r="B2757" s="6" t="inlineStr">
        <is>
          <t>SC</t>
        </is>
      </c>
      <c r="C2757" s="6" t="inlineStr">
        <is>
          <t>CH4</t>
        </is>
      </c>
      <c r="D2757" s="6" t="inlineStr">
        <is>
          <t>Cement and other carbonates</t>
        </is>
      </c>
      <c r="E2757" s="6" t="n">
        <v>0.0208499447451984</v>
      </c>
      <c r="F2757" s="6" t="n"/>
      <c r="G2757" s="6" t="n"/>
      <c r="H2757" s="6" t="n"/>
      <c r="I2757" s="6" t="n"/>
    </row>
    <row r="2758" ht="15.75" customHeight="1" s="120">
      <c r="A2758" s="6" t="n">
        <v>2014</v>
      </c>
      <c r="B2758" s="6" t="inlineStr">
        <is>
          <t>SD</t>
        </is>
      </c>
      <c r="C2758" s="6" t="inlineStr">
        <is>
          <t>CH4</t>
        </is>
      </c>
      <c r="D2758" s="6" t="inlineStr">
        <is>
          <t>Cement and other carbonates</t>
        </is>
      </c>
      <c r="E2758" s="6" t="n">
        <v>0.009239442136332481</v>
      </c>
      <c r="F2758" s="6" t="n"/>
      <c r="G2758" s="6" t="n"/>
      <c r="H2758" s="6" t="n"/>
      <c r="I2758" s="6" t="n"/>
    </row>
    <row r="2759" ht="15.75" customHeight="1" s="120">
      <c r="A2759" s="6" t="n">
        <v>2014</v>
      </c>
      <c r="B2759" s="6" t="inlineStr">
        <is>
          <t>TN</t>
        </is>
      </c>
      <c r="C2759" s="6" t="inlineStr">
        <is>
          <t>CH4</t>
        </is>
      </c>
      <c r="D2759" s="6" t="inlineStr">
        <is>
          <t>Cement and other carbonates</t>
        </is>
      </c>
      <c r="E2759" s="6" t="n">
        <v>0.0133987065247294</v>
      </c>
      <c r="F2759" s="6" t="n"/>
      <c r="G2759" s="6" t="n"/>
      <c r="H2759" s="6" t="n"/>
      <c r="I2759" s="6" t="n"/>
    </row>
    <row r="2760" ht="15.75" customHeight="1" s="120">
      <c r="A2760" s="6" t="n">
        <v>2014</v>
      </c>
      <c r="B2760" s="6" t="inlineStr">
        <is>
          <t>TX</t>
        </is>
      </c>
      <c r="C2760" s="6" t="inlineStr">
        <is>
          <t>CH4</t>
        </is>
      </c>
      <c r="D2760" s="6" t="inlineStr">
        <is>
          <t>Cement and other carbonates</t>
        </is>
      </c>
      <c r="E2760" s="6" t="n">
        <v>0.103494341628547</v>
      </c>
      <c r="F2760" s="6" t="n"/>
      <c r="G2760" s="6" t="n"/>
      <c r="H2760" s="6" t="n"/>
      <c r="I2760" s="6" t="n"/>
    </row>
    <row r="2761" ht="15.75" customHeight="1" s="120">
      <c r="A2761" s="6" t="n">
        <v>2014</v>
      </c>
      <c r="B2761" s="6" t="inlineStr">
        <is>
          <t>UT</t>
        </is>
      </c>
      <c r="C2761" s="6" t="inlineStr">
        <is>
          <t>CH4</t>
        </is>
      </c>
      <c r="D2761" s="6" t="inlineStr">
        <is>
          <t>Cement and other carbonates</t>
        </is>
      </c>
      <c r="E2761" s="6" t="n">
        <v>0.0270142356885401</v>
      </c>
      <c r="F2761" s="6" t="n"/>
      <c r="G2761" s="6" t="n"/>
      <c r="H2761" s="6" t="n"/>
      <c r="I2761" s="6" t="n"/>
    </row>
    <row r="2762" ht="15.75" customHeight="1" s="120">
      <c r="A2762" s="6" t="n">
        <v>2014</v>
      </c>
      <c r="B2762" s="6" t="inlineStr">
        <is>
          <t>VA</t>
        </is>
      </c>
      <c r="C2762" s="6" t="inlineStr">
        <is>
          <t>CH4</t>
        </is>
      </c>
      <c r="D2762" s="6" t="inlineStr">
        <is>
          <t>Cement and other carbonates</t>
        </is>
      </c>
      <c r="E2762" s="6" t="n">
        <v>0.0100204699222702</v>
      </c>
      <c r="F2762" s="6" t="n"/>
      <c r="G2762" s="6" t="n"/>
      <c r="H2762" s="6" t="n"/>
      <c r="I2762" s="6" t="n"/>
    </row>
    <row r="2763" ht="15.75" customHeight="1" s="120">
      <c r="A2763" s="6" t="n">
        <v>2014</v>
      </c>
      <c r="B2763" s="6" t="inlineStr">
        <is>
          <t>WA</t>
        </is>
      </c>
      <c r="C2763" s="6" t="inlineStr">
        <is>
          <t>CH4</t>
        </is>
      </c>
      <c r="D2763" s="6" t="inlineStr">
        <is>
          <t>Cement and other carbonates</t>
        </is>
      </c>
      <c r="E2763" s="6" t="n">
        <v>0.00636712502506283</v>
      </c>
      <c r="F2763" s="6" t="n"/>
      <c r="G2763" s="6" t="n"/>
      <c r="H2763" s="6" t="n"/>
      <c r="I2763" s="6" t="n"/>
    </row>
    <row r="2764" ht="15.75" customHeight="1" s="120">
      <c r="A2764" s="6" t="n">
        <v>2014</v>
      </c>
      <c r="B2764" s="6" t="inlineStr">
        <is>
          <t>WI</t>
        </is>
      </c>
      <c r="C2764" s="6" t="inlineStr">
        <is>
          <t>CH4</t>
        </is>
      </c>
      <c r="D2764" s="6" t="inlineStr">
        <is>
          <t>Cement and other carbonates</t>
        </is>
      </c>
      <c r="E2764" s="6" t="n">
        <v>0.0125454045257645</v>
      </c>
      <c r="F2764" s="6" t="n"/>
      <c r="G2764" s="6" t="n"/>
      <c r="H2764" s="6" t="n"/>
      <c r="I2764" s="6" t="n"/>
    </row>
    <row r="2765" ht="15.75" customHeight="1" s="120">
      <c r="A2765" s="6" t="n">
        <v>2014</v>
      </c>
      <c r="B2765" s="6" t="inlineStr">
        <is>
          <t>WV</t>
        </is>
      </c>
      <c r="C2765" s="6" t="inlineStr">
        <is>
          <t>CH4</t>
        </is>
      </c>
      <c r="D2765" s="6" t="inlineStr">
        <is>
          <t>Cement and other carbonates</t>
        </is>
      </c>
      <c r="E2765" s="6" t="n">
        <v>0.0138906374585588</v>
      </c>
      <c r="F2765" s="6" t="n"/>
      <c r="G2765" s="6" t="n"/>
      <c r="H2765" s="6" t="n"/>
      <c r="I2765" s="6" t="n"/>
    </row>
    <row r="2766" ht="15.75" customHeight="1" s="120">
      <c r="A2766" s="6" t="n">
        <v>2014</v>
      </c>
      <c r="B2766" s="6" t="inlineStr">
        <is>
          <t>WY</t>
        </is>
      </c>
      <c r="C2766" s="6" t="inlineStr">
        <is>
          <t>CH4</t>
        </is>
      </c>
      <c r="D2766" s="6" t="inlineStr">
        <is>
          <t>Cement and other carbonates</t>
        </is>
      </c>
      <c r="E2766" s="6" t="n">
        <v>0.0090272823497046</v>
      </c>
      <c r="F2766" s="6" t="n"/>
      <c r="G2766" s="6" t="n"/>
      <c r="H2766" s="6" t="n"/>
      <c r="I2766" s="6" t="n"/>
    </row>
    <row r="2767" ht="15.75" customHeight="1" s="120">
      <c r="A2767" s="6" t="n">
        <v>2014</v>
      </c>
      <c r="B2767" s="6" t="inlineStr">
        <is>
          <t>AL</t>
        </is>
      </c>
      <c r="C2767" s="6" t="inlineStr">
        <is>
          <t>CH4</t>
        </is>
      </c>
      <c r="D2767" s="6" t="inlineStr">
        <is>
          <t>Chemicals</t>
        </is>
      </c>
      <c r="E2767" s="6" t="n">
        <v>0.00867422402128059</v>
      </c>
      <c r="F2767" s="6" t="n"/>
      <c r="G2767" s="6" t="n"/>
      <c r="H2767" s="6" t="n"/>
      <c r="I2767" s="6" t="n"/>
    </row>
    <row r="2768" ht="15.75" customHeight="1" s="120">
      <c r="A2768" s="6" t="n">
        <v>2014</v>
      </c>
      <c r="B2768" s="6" t="inlineStr">
        <is>
          <t>AR</t>
        </is>
      </c>
      <c r="C2768" s="6" t="inlineStr">
        <is>
          <t>CH4</t>
        </is>
      </c>
      <c r="D2768" s="6" t="inlineStr">
        <is>
          <t>Chemicals</t>
        </is>
      </c>
      <c r="E2768" s="6" t="n">
        <v>0.00046696695048629</v>
      </c>
      <c r="F2768" s="6" t="n"/>
      <c r="G2768" s="6" t="n"/>
      <c r="H2768" s="6" t="n"/>
      <c r="I2768" s="6" t="n"/>
    </row>
    <row r="2769" ht="15.75" customHeight="1" s="120">
      <c r="A2769" s="6" t="n">
        <v>2014</v>
      </c>
      <c r="B2769" s="6" t="inlineStr">
        <is>
          <t>AZ</t>
        </is>
      </c>
      <c r="C2769" s="6" t="inlineStr">
        <is>
          <t>CH4</t>
        </is>
      </c>
      <c r="D2769" s="6" t="inlineStr">
        <is>
          <t>Chemicals</t>
        </is>
      </c>
      <c r="E2769" s="54" t="n">
        <v>3.02324994747825e-05</v>
      </c>
      <c r="F2769" s="6" t="n"/>
      <c r="G2769" s="6" t="n"/>
      <c r="H2769" s="6" t="n"/>
      <c r="I2769" s="6" t="n"/>
    </row>
    <row r="2770" ht="15.75" customHeight="1" s="120">
      <c r="A2770" s="6" t="n">
        <v>2014</v>
      </c>
      <c r="B2770" s="6" t="inlineStr">
        <is>
          <t>CA</t>
        </is>
      </c>
      <c r="C2770" s="6" t="inlineStr">
        <is>
          <t>CH4</t>
        </is>
      </c>
      <c r="D2770" s="6" t="inlineStr">
        <is>
          <t>Chemicals</t>
        </is>
      </c>
      <c r="E2770" s="6" t="n">
        <v>0.000279409915528085</v>
      </c>
      <c r="F2770" s="6" t="n"/>
      <c r="G2770" s="6" t="n"/>
      <c r="H2770" s="6" t="n"/>
      <c r="I2770" s="6" t="n"/>
    </row>
    <row r="2771" ht="15.75" customHeight="1" s="120">
      <c r="A2771" s="6" t="n">
        <v>2014</v>
      </c>
      <c r="B2771" s="6" t="inlineStr">
        <is>
          <t>CO</t>
        </is>
      </c>
      <c r="C2771" s="6" t="inlineStr">
        <is>
          <t>CH4</t>
        </is>
      </c>
      <c r="D2771" s="6" t="inlineStr">
        <is>
          <t>Chemicals</t>
        </is>
      </c>
      <c r="E2771" s="54" t="n">
        <v>7.798829482348361e-05</v>
      </c>
      <c r="F2771" s="6" t="n"/>
      <c r="G2771" s="6" t="n"/>
      <c r="H2771" s="6" t="n"/>
      <c r="I2771" s="6" t="n"/>
    </row>
    <row r="2772" ht="15.75" customHeight="1" s="120">
      <c r="A2772" s="6" t="n">
        <v>2014</v>
      </c>
      <c r="B2772" s="6" t="inlineStr">
        <is>
          <t>DE</t>
        </is>
      </c>
      <c r="C2772" s="6" t="inlineStr">
        <is>
          <t>CH4</t>
        </is>
      </c>
      <c r="D2772" s="6" t="inlineStr">
        <is>
          <t>Chemicals</t>
        </is>
      </c>
      <c r="E2772" s="54" t="n">
        <v>4.66004132031679e-05</v>
      </c>
      <c r="F2772" s="6" t="n"/>
      <c r="G2772" s="6" t="n"/>
      <c r="H2772" s="6" t="n"/>
      <c r="I2772" s="6" t="n"/>
    </row>
    <row r="2773" ht="15.75" customHeight="1" s="120">
      <c r="A2773" s="6" t="n">
        <v>2014</v>
      </c>
      <c r="B2773" s="6" t="inlineStr">
        <is>
          <t>FL</t>
        </is>
      </c>
      <c r="C2773" s="6" t="inlineStr">
        <is>
          <t>CH4</t>
        </is>
      </c>
      <c r="D2773" s="6" t="inlineStr">
        <is>
          <t>Chemicals</t>
        </is>
      </c>
      <c r="E2773" s="6" t="n">
        <v>0.00104138444050715</v>
      </c>
      <c r="F2773" s="6" t="n"/>
      <c r="G2773" s="6" t="n"/>
      <c r="H2773" s="6" t="n"/>
      <c r="I2773" s="6" t="n"/>
    </row>
    <row r="2774" ht="15.75" customHeight="1" s="120">
      <c r="A2774" s="6" t="n">
        <v>2014</v>
      </c>
      <c r="B2774" s="6" t="inlineStr">
        <is>
          <t>GA</t>
        </is>
      </c>
      <c r="C2774" s="6" t="inlineStr">
        <is>
          <t>CH4</t>
        </is>
      </c>
      <c r="D2774" s="6" t="inlineStr">
        <is>
          <t>Chemicals</t>
        </is>
      </c>
      <c r="E2774" s="6" t="n">
        <v>0.000580194400748533</v>
      </c>
      <c r="F2774" s="6" t="n"/>
      <c r="G2774" s="6" t="n"/>
      <c r="H2774" s="6" t="n"/>
      <c r="I2774" s="6" t="n"/>
    </row>
    <row r="2775" ht="15.75" customHeight="1" s="120">
      <c r="A2775" s="6" t="n">
        <v>2014</v>
      </c>
      <c r="B2775" s="6" t="inlineStr">
        <is>
          <t>IA</t>
        </is>
      </c>
      <c r="C2775" s="6" t="inlineStr">
        <is>
          <t>CH4</t>
        </is>
      </c>
      <c r="D2775" s="6" t="inlineStr">
        <is>
          <t>Chemicals</t>
        </is>
      </c>
      <c r="E2775" s="6" t="n">
        <v>0.00783349094671435</v>
      </c>
      <c r="F2775" s="6" t="n"/>
      <c r="G2775" s="6" t="n"/>
      <c r="H2775" s="6" t="n"/>
      <c r="I2775" s="6" t="n"/>
    </row>
    <row r="2776" ht="15.75" customHeight="1" s="120">
      <c r="A2776" s="6" t="n">
        <v>2014</v>
      </c>
      <c r="B2776" s="6" t="inlineStr">
        <is>
          <t>ID</t>
        </is>
      </c>
      <c r="C2776" s="6" t="inlineStr">
        <is>
          <t>CH4</t>
        </is>
      </c>
      <c r="D2776" s="6" t="inlineStr">
        <is>
          <t>Chemicals</t>
        </is>
      </c>
      <c r="E2776" s="6" t="n">
        <v>0.000173114758139041</v>
      </c>
      <c r="F2776" s="6" t="n"/>
      <c r="G2776" s="6" t="n"/>
      <c r="H2776" s="6" t="n"/>
      <c r="I2776" s="6" t="n"/>
    </row>
    <row r="2777" ht="15.75" customHeight="1" s="120">
      <c r="A2777" s="6" t="n">
        <v>2014</v>
      </c>
      <c r="B2777" s="6" t="inlineStr">
        <is>
          <t>IL</t>
        </is>
      </c>
      <c r="C2777" s="6" t="inlineStr">
        <is>
          <t>CH4</t>
        </is>
      </c>
      <c r="D2777" s="6" t="inlineStr">
        <is>
          <t>Chemicals</t>
        </is>
      </c>
      <c r="E2777" s="6" t="n">
        <v>0.00691823572376122</v>
      </c>
      <c r="F2777" s="6" t="n"/>
      <c r="G2777" s="6" t="n"/>
      <c r="H2777" s="6" t="n"/>
      <c r="I2777" s="6" t="n"/>
    </row>
    <row r="2778" ht="15.75" customHeight="1" s="120">
      <c r="A2778" s="6" t="n">
        <v>2014</v>
      </c>
      <c r="B2778" s="6" t="inlineStr">
        <is>
          <t>IN</t>
        </is>
      </c>
      <c r="C2778" s="6" t="inlineStr">
        <is>
          <t>CH4</t>
        </is>
      </c>
      <c r="D2778" s="6" t="inlineStr">
        <is>
          <t>Chemicals</t>
        </is>
      </c>
      <c r="E2778" s="6" t="n">
        <v>0.00205677278273982</v>
      </c>
      <c r="F2778" s="6" t="n"/>
      <c r="G2778" s="6" t="n"/>
      <c r="H2778" s="6" t="n"/>
      <c r="I2778" s="6" t="n"/>
    </row>
    <row r="2779" ht="15.75" customHeight="1" s="120">
      <c r="A2779" s="6" t="n">
        <v>2014</v>
      </c>
      <c r="B2779" s="6" t="inlineStr">
        <is>
          <t>KS</t>
        </is>
      </c>
      <c r="C2779" s="6" t="inlineStr">
        <is>
          <t>CH4</t>
        </is>
      </c>
      <c r="D2779" s="6" t="inlineStr">
        <is>
          <t>Chemicals</t>
        </is>
      </c>
      <c r="E2779" s="6" t="n">
        <v>0.00120217512242718</v>
      </c>
      <c r="F2779" s="6" t="n"/>
      <c r="G2779" s="6" t="n"/>
      <c r="H2779" s="6" t="n"/>
      <c r="I2779" s="6" t="n"/>
    </row>
    <row r="2780" ht="15.75" customHeight="1" s="120">
      <c r="A2780" s="6" t="n">
        <v>2014</v>
      </c>
      <c r="B2780" s="6" t="inlineStr">
        <is>
          <t>KY</t>
        </is>
      </c>
      <c r="C2780" s="6" t="inlineStr">
        <is>
          <t>CH4</t>
        </is>
      </c>
      <c r="D2780" s="6" t="inlineStr">
        <is>
          <t>Chemicals</t>
        </is>
      </c>
      <c r="E2780" s="6" t="n">
        <v>0.00586972642668994</v>
      </c>
      <c r="F2780" s="6" t="n"/>
      <c r="G2780" s="6" t="n"/>
      <c r="H2780" s="6" t="n"/>
      <c r="I2780" s="6" t="n"/>
    </row>
    <row r="2781" ht="15.75" customHeight="1" s="120">
      <c r="A2781" s="6" t="n">
        <v>2014</v>
      </c>
      <c r="B2781" s="6" t="inlineStr">
        <is>
          <t>LA</t>
        </is>
      </c>
      <c r="C2781" s="6" t="inlineStr">
        <is>
          <t>CH4</t>
        </is>
      </c>
      <c r="D2781" s="6" t="inlineStr">
        <is>
          <t>Chemicals</t>
        </is>
      </c>
      <c r="E2781" s="6" t="n">
        <v>0.174151328487275</v>
      </c>
      <c r="F2781" s="6" t="n"/>
      <c r="G2781" s="6" t="n"/>
      <c r="H2781" s="6" t="n"/>
      <c r="I2781" s="6" t="n"/>
    </row>
    <row r="2782" ht="15.75" customHeight="1" s="120">
      <c r="A2782" s="6" t="n">
        <v>2014</v>
      </c>
      <c r="B2782" s="6" t="inlineStr">
        <is>
          <t>MA</t>
        </is>
      </c>
      <c r="C2782" s="6" t="inlineStr">
        <is>
          <t>CH4</t>
        </is>
      </c>
      <c r="D2782" s="6" t="inlineStr">
        <is>
          <t>Chemicals</t>
        </is>
      </c>
      <c r="E2782" s="6" t="n">
        <v>0.00032312187336742</v>
      </c>
      <c r="F2782" s="6" t="n"/>
      <c r="G2782" s="6" t="n"/>
      <c r="H2782" s="6" t="n"/>
      <c r="I2782" s="6" t="n"/>
    </row>
    <row r="2783" ht="15.75" customHeight="1" s="120">
      <c r="A2783" s="6" t="n">
        <v>2014</v>
      </c>
      <c r="B2783" s="6" t="inlineStr">
        <is>
          <t>MD</t>
        </is>
      </c>
      <c r="C2783" s="6" t="inlineStr">
        <is>
          <t>CH4</t>
        </is>
      </c>
      <c r="D2783" s="6" t="inlineStr">
        <is>
          <t>Chemicals</t>
        </is>
      </c>
      <c r="E2783" s="54" t="n">
        <v>4.9873995948845e-05</v>
      </c>
      <c r="F2783" s="6" t="n"/>
      <c r="G2783" s="6" t="n"/>
      <c r="H2783" s="6" t="n"/>
      <c r="I2783" s="6" t="n"/>
    </row>
    <row r="2784" ht="15.75" customHeight="1" s="120">
      <c r="A2784" s="6" t="n">
        <v>2014</v>
      </c>
      <c r="B2784" s="6" t="inlineStr">
        <is>
          <t>MI</t>
        </is>
      </c>
      <c r="C2784" s="6" t="inlineStr">
        <is>
          <t>CH4</t>
        </is>
      </c>
      <c r="D2784" s="6" t="inlineStr">
        <is>
          <t>Chemicals</t>
        </is>
      </c>
      <c r="E2784" s="6" t="n">
        <v>0.0203204760482541</v>
      </c>
      <c r="F2784" s="6" t="n"/>
      <c r="G2784" s="6" t="n"/>
      <c r="H2784" s="6" t="n"/>
      <c r="I2784" s="6" t="n"/>
    </row>
    <row r="2785" ht="15.75" customHeight="1" s="120">
      <c r="A2785" s="6" t="n">
        <v>2014</v>
      </c>
      <c r="B2785" s="6" t="inlineStr">
        <is>
          <t>MN</t>
        </is>
      </c>
      <c r="C2785" s="6" t="inlineStr">
        <is>
          <t>CH4</t>
        </is>
      </c>
      <c r="D2785" s="6" t="inlineStr">
        <is>
          <t>Chemicals</t>
        </is>
      </c>
      <c r="E2785" s="6" t="n">
        <v>0.00803741589540094</v>
      </c>
      <c r="F2785" s="6" t="n"/>
      <c r="G2785" s="6" t="n"/>
      <c r="H2785" s="6" t="n"/>
      <c r="I2785" s="6" t="n"/>
    </row>
    <row r="2786" ht="15.75" customHeight="1" s="120">
      <c r="A2786" s="6" t="n">
        <v>2014</v>
      </c>
      <c r="B2786" s="6" t="inlineStr">
        <is>
          <t>MO</t>
        </is>
      </c>
      <c r="C2786" s="6" t="inlineStr">
        <is>
          <t>CH4</t>
        </is>
      </c>
      <c r="D2786" s="6" t="inlineStr">
        <is>
          <t>Chemicals</t>
        </is>
      </c>
      <c r="E2786" s="6" t="n">
        <v>0.000492192793997096</v>
      </c>
      <c r="F2786" s="6" t="n"/>
      <c r="G2786" s="6" t="n"/>
      <c r="H2786" s="6" t="n"/>
      <c r="I2786" s="6" t="n"/>
    </row>
    <row r="2787" ht="15.75" customHeight="1" s="120">
      <c r="A2787" s="6" t="n">
        <v>2014</v>
      </c>
      <c r="B2787" s="6" t="inlineStr">
        <is>
          <t>MS</t>
        </is>
      </c>
      <c r="C2787" s="6" t="inlineStr">
        <is>
          <t>CH4</t>
        </is>
      </c>
      <c r="D2787" s="6" t="inlineStr">
        <is>
          <t>Chemicals</t>
        </is>
      </c>
      <c r="E2787" s="6" t="n">
        <v>0.000971291257011484</v>
      </c>
      <c r="F2787" s="6" t="n"/>
      <c r="G2787" s="6" t="n"/>
      <c r="H2787" s="6" t="n"/>
      <c r="I2787" s="6" t="n"/>
    </row>
    <row r="2788" ht="15.75" customHeight="1" s="120">
      <c r="A2788" s="6" t="n">
        <v>2014</v>
      </c>
      <c r="B2788" s="6" t="inlineStr">
        <is>
          <t>NC</t>
        </is>
      </c>
      <c r="C2788" s="6" t="inlineStr">
        <is>
          <t>CH4</t>
        </is>
      </c>
      <c r="D2788" s="6" t="inlineStr">
        <is>
          <t>Chemicals</t>
        </is>
      </c>
      <c r="E2788" s="6" t="n">
        <v>0.000160405554538177</v>
      </c>
      <c r="F2788" s="6" t="n"/>
      <c r="G2788" s="6" t="n"/>
      <c r="H2788" s="6" t="n"/>
      <c r="I2788" s="6" t="n"/>
    </row>
    <row r="2789" ht="15.75" customHeight="1" s="120">
      <c r="A2789" s="6" t="n">
        <v>2014</v>
      </c>
      <c r="B2789" s="6" t="inlineStr">
        <is>
          <t>ND</t>
        </is>
      </c>
      <c r="C2789" s="6" t="inlineStr">
        <is>
          <t>CH4</t>
        </is>
      </c>
      <c r="D2789" s="6" t="inlineStr">
        <is>
          <t>Chemicals</t>
        </is>
      </c>
      <c r="E2789" s="6" t="n">
        <v>0.000501050723779516</v>
      </c>
      <c r="F2789" s="6" t="n"/>
      <c r="G2789" s="6" t="n"/>
      <c r="H2789" s="6" t="n"/>
      <c r="I2789" s="6" t="n"/>
    </row>
    <row r="2790" ht="15.75" customHeight="1" s="120">
      <c r="A2790" s="6" t="n">
        <v>2014</v>
      </c>
      <c r="B2790" s="6" t="inlineStr">
        <is>
          <t>NE</t>
        </is>
      </c>
      <c r="C2790" s="6" t="inlineStr">
        <is>
          <t>CH4</t>
        </is>
      </c>
      <c r="D2790" s="6" t="inlineStr">
        <is>
          <t>Chemicals</t>
        </is>
      </c>
      <c r="E2790" s="6" t="n">
        <v>0.00128343699999634</v>
      </c>
      <c r="F2790" s="6" t="n"/>
      <c r="G2790" s="6" t="n"/>
      <c r="H2790" s="6" t="n"/>
      <c r="I2790" s="6" t="n"/>
    </row>
    <row r="2791" ht="15.75" customHeight="1" s="120">
      <c r="A2791" s="6" t="n">
        <v>2014</v>
      </c>
      <c r="B2791" s="6" t="inlineStr">
        <is>
          <t>NJ</t>
        </is>
      </c>
      <c r="C2791" s="6" t="inlineStr">
        <is>
          <t>CH4</t>
        </is>
      </c>
      <c r="D2791" s="6" t="inlineStr">
        <is>
          <t>Chemicals</t>
        </is>
      </c>
      <c r="E2791" s="6" t="n">
        <v>0.0108944833776133</v>
      </c>
      <c r="F2791" s="6" t="n"/>
      <c r="G2791" s="6" t="n"/>
      <c r="H2791" s="6" t="n"/>
      <c r="I2791" s="6" t="n"/>
    </row>
    <row r="2792" ht="15.75" customHeight="1" s="120">
      <c r="A2792" s="6" t="n">
        <v>2014</v>
      </c>
      <c r="B2792" s="6" t="inlineStr">
        <is>
          <t>NM</t>
        </is>
      </c>
      <c r="C2792" s="6" t="inlineStr">
        <is>
          <t>CH4</t>
        </is>
      </c>
      <c r="D2792" s="6" t="inlineStr">
        <is>
          <t>Chemicals</t>
        </is>
      </c>
      <c r="E2792" s="54" t="n">
        <v>1.27092036008639e-05</v>
      </c>
      <c r="F2792" s="6" t="n"/>
      <c r="G2792" s="6" t="n"/>
      <c r="H2792" s="6" t="n"/>
      <c r="I2792" s="6" t="n"/>
    </row>
    <row r="2793" ht="15.75" customHeight="1" s="120">
      <c r="A2793" s="6" t="n">
        <v>2014</v>
      </c>
      <c r="B2793" s="6" t="inlineStr">
        <is>
          <t>NV</t>
        </is>
      </c>
      <c r="C2793" s="6" t="inlineStr">
        <is>
          <t>CH4</t>
        </is>
      </c>
      <c r="D2793" s="6" t="inlineStr">
        <is>
          <t>Chemicals</t>
        </is>
      </c>
      <c r="E2793" s="54" t="n">
        <v>9.435620855186899e-06</v>
      </c>
      <c r="F2793" s="6" t="n"/>
      <c r="G2793" s="6" t="n"/>
      <c r="H2793" s="6" t="n"/>
      <c r="I2793" s="6" t="n"/>
    </row>
    <row r="2794" ht="15.75" customHeight="1" s="120">
      <c r="A2794" s="6" t="n">
        <v>2014</v>
      </c>
      <c r="B2794" s="6" t="inlineStr">
        <is>
          <t>NY</t>
        </is>
      </c>
      <c r="C2794" s="6" t="inlineStr">
        <is>
          <t>CH4</t>
        </is>
      </c>
      <c r="D2794" s="6" t="inlineStr">
        <is>
          <t>Chemicals</t>
        </is>
      </c>
      <c r="E2794" s="6" t="n">
        <v>0.00112264631807631</v>
      </c>
      <c r="F2794" s="6" t="n"/>
      <c r="G2794" s="6" t="n"/>
      <c r="H2794" s="6" t="n"/>
      <c r="I2794" s="6" t="n"/>
    </row>
    <row r="2795" ht="15.75" customHeight="1" s="120">
      <c r="A2795" s="6" t="n">
        <v>2014</v>
      </c>
      <c r="B2795" s="6" t="inlineStr">
        <is>
          <t>OH</t>
        </is>
      </c>
      <c r="C2795" s="6" t="inlineStr">
        <is>
          <t>CH4</t>
        </is>
      </c>
      <c r="D2795" s="6" t="inlineStr">
        <is>
          <t>Chemicals</t>
        </is>
      </c>
      <c r="E2795" s="6" t="n">
        <v>0.00199707803855394</v>
      </c>
      <c r="F2795" s="6" t="n"/>
      <c r="G2795" s="6" t="n"/>
      <c r="H2795" s="6" t="n"/>
      <c r="I2795" s="6" t="n"/>
    </row>
    <row r="2796" ht="15.75" customHeight="1" s="120">
      <c r="A2796" s="6" t="n">
        <v>2014</v>
      </c>
      <c r="B2796" s="6" t="inlineStr">
        <is>
          <t>OK</t>
        </is>
      </c>
      <c r="C2796" s="6" t="inlineStr">
        <is>
          <t>CH4</t>
        </is>
      </c>
      <c r="D2796" s="6" t="inlineStr">
        <is>
          <t>Chemicals</t>
        </is>
      </c>
      <c r="E2796" s="6" t="n">
        <v>0.000982652514775893</v>
      </c>
      <c r="F2796" s="6" t="n"/>
      <c r="G2796" s="6" t="n"/>
      <c r="H2796" s="6" t="n"/>
      <c r="I2796" s="6" t="n"/>
    </row>
    <row r="2797" ht="15.75" customHeight="1" s="120">
      <c r="A2797" s="6" t="n">
        <v>2014</v>
      </c>
      <c r="B2797" s="6" t="inlineStr">
        <is>
          <t>OR</t>
        </is>
      </c>
      <c r="C2797" s="6" t="inlineStr">
        <is>
          <t>CH4</t>
        </is>
      </c>
      <c r="D2797" s="6" t="inlineStr">
        <is>
          <t>Chemicals</t>
        </is>
      </c>
      <c r="E2797" s="54" t="n">
        <v>4.85260501123898e-05</v>
      </c>
      <c r="F2797" s="6" t="n"/>
      <c r="G2797" s="6" t="n"/>
      <c r="H2797" s="6" t="n"/>
      <c r="I2797" s="6" t="n"/>
    </row>
    <row r="2798" ht="15.75" customHeight="1" s="120">
      <c r="A2798" s="6" t="n">
        <v>2014</v>
      </c>
      <c r="B2798" s="6" t="inlineStr">
        <is>
          <t>PA</t>
        </is>
      </c>
      <c r="C2798" s="6" t="inlineStr">
        <is>
          <t>CH4</t>
        </is>
      </c>
      <c r="D2798" s="6" t="inlineStr">
        <is>
          <t>Chemicals</t>
        </is>
      </c>
      <c r="E2798" s="6" t="n">
        <v>0.00037954303480762</v>
      </c>
      <c r="F2798" s="6" t="n"/>
      <c r="G2798" s="6" t="n"/>
      <c r="H2798" s="6" t="n"/>
      <c r="I2798" s="6" t="n"/>
    </row>
    <row r="2799" ht="15.75" customHeight="1" s="120">
      <c r="A2799" s="6" t="n">
        <v>2014</v>
      </c>
      <c r="B2799" s="6" t="inlineStr">
        <is>
          <t>RI</t>
        </is>
      </c>
      <c r="C2799" s="6" t="inlineStr">
        <is>
          <t>CH4</t>
        </is>
      </c>
      <c r="D2799" s="6" t="inlineStr">
        <is>
          <t>Chemicals</t>
        </is>
      </c>
      <c r="E2799" s="54" t="n">
        <v>2.61886619654167e-05</v>
      </c>
      <c r="F2799" s="6" t="n"/>
      <c r="G2799" s="6" t="n"/>
      <c r="H2799" s="6" t="n"/>
      <c r="I2799" s="6" t="n"/>
    </row>
    <row r="2800" ht="15.75" customHeight="1" s="120">
      <c r="A2800" s="6" t="n">
        <v>2014</v>
      </c>
      <c r="B2800" s="6" t="inlineStr">
        <is>
          <t>SC</t>
        </is>
      </c>
      <c r="C2800" s="6" t="inlineStr">
        <is>
          <t>CH4</t>
        </is>
      </c>
      <c r="D2800" s="6" t="inlineStr">
        <is>
          <t>Chemicals</t>
        </is>
      </c>
      <c r="E2800" s="6" t="n">
        <v>0.00152240854043076</v>
      </c>
      <c r="F2800" s="6" t="n"/>
      <c r="G2800" s="6" t="n"/>
      <c r="H2800" s="6" t="n"/>
      <c r="I2800" s="6" t="n"/>
    </row>
    <row r="2801" ht="15.75" customHeight="1" s="120">
      <c r="A2801" s="6" t="n">
        <v>2014</v>
      </c>
      <c r="B2801" s="6" t="inlineStr">
        <is>
          <t>SD</t>
        </is>
      </c>
      <c r="C2801" s="6" t="inlineStr">
        <is>
          <t>CH4</t>
        </is>
      </c>
      <c r="D2801" s="6" t="inlineStr">
        <is>
          <t>Chemicals</t>
        </is>
      </c>
      <c r="E2801" s="6" t="n">
        <v>0.290298814558662</v>
      </c>
      <c r="F2801" s="6" t="n"/>
      <c r="G2801" s="6" t="n"/>
      <c r="H2801" s="6" t="n"/>
      <c r="I2801" s="6" t="n"/>
    </row>
    <row r="2802" ht="15.75" customHeight="1" s="120">
      <c r="A2802" s="6" t="n">
        <v>2014</v>
      </c>
      <c r="B2802" s="6" t="inlineStr">
        <is>
          <t>TN</t>
        </is>
      </c>
      <c r="C2802" s="6" t="inlineStr">
        <is>
          <t>CH4</t>
        </is>
      </c>
      <c r="D2802" s="6" t="inlineStr">
        <is>
          <t>Chemicals</t>
        </is>
      </c>
      <c r="E2802" s="6" t="n">
        <v>0.179196112062054</v>
      </c>
      <c r="F2802" s="6" t="n"/>
      <c r="G2802" s="6" t="n"/>
      <c r="H2802" s="6" t="n"/>
      <c r="I2802" s="6" t="n"/>
    </row>
    <row r="2803" ht="15.75" customHeight="1" s="120">
      <c r="A2803" s="6" t="n">
        <v>2014</v>
      </c>
      <c r="B2803" s="6" t="inlineStr">
        <is>
          <t>TX</t>
        </is>
      </c>
      <c r="C2803" s="6" t="inlineStr">
        <is>
          <t>CH4</t>
        </is>
      </c>
      <c r="D2803" s="6" t="inlineStr">
        <is>
          <t>Chemicals</t>
        </is>
      </c>
      <c r="E2803" s="6" t="n">
        <v>0.22864839352778</v>
      </c>
      <c r="F2803" s="6" t="n"/>
      <c r="G2803" s="6" t="n"/>
      <c r="H2803" s="6" t="n"/>
      <c r="I2803" s="6" t="n"/>
    </row>
    <row r="2804" ht="15.75" customHeight="1" s="120">
      <c r="A2804" s="6" t="n">
        <v>2014</v>
      </c>
      <c r="B2804" s="6" t="inlineStr">
        <is>
          <t>UT</t>
        </is>
      </c>
      <c r="C2804" s="6" t="inlineStr">
        <is>
          <t>CH4</t>
        </is>
      </c>
      <c r="D2804" s="6" t="inlineStr">
        <is>
          <t>Chemicals</t>
        </is>
      </c>
      <c r="E2804" s="54" t="n">
        <v>5.25698876217556e-05</v>
      </c>
      <c r="F2804" s="6" t="n"/>
      <c r="G2804" s="6" t="n"/>
      <c r="H2804" s="6" t="n"/>
      <c r="I2804" s="6" t="n"/>
    </row>
    <row r="2805" ht="15.75" customHeight="1" s="120">
      <c r="A2805" s="6" t="n">
        <v>2014</v>
      </c>
      <c r="B2805" s="6" t="inlineStr">
        <is>
          <t>VA</t>
        </is>
      </c>
      <c r="C2805" s="6" t="inlineStr">
        <is>
          <t>CH4</t>
        </is>
      </c>
      <c r="D2805" s="6" t="inlineStr">
        <is>
          <t>Chemicals</t>
        </is>
      </c>
      <c r="E2805" s="6" t="n">
        <v>0.0316828891948084</v>
      </c>
      <c r="F2805" s="6" t="n"/>
      <c r="G2805" s="6" t="n"/>
      <c r="H2805" s="6" t="n"/>
      <c r="I2805" s="6" t="n"/>
    </row>
    <row r="2806" ht="15.75" customHeight="1" s="120">
      <c r="A2806" s="6" t="n">
        <v>2014</v>
      </c>
      <c r="B2806" s="6" t="inlineStr">
        <is>
          <t>WA</t>
        </is>
      </c>
      <c r="C2806" s="6" t="inlineStr">
        <is>
          <t>CH4</t>
        </is>
      </c>
      <c r="D2806" s="6" t="inlineStr">
        <is>
          <t>Chemicals</t>
        </is>
      </c>
      <c r="E2806" s="54" t="n">
        <v>2.8691989947405e-05</v>
      </c>
      <c r="F2806" s="6" t="n"/>
      <c r="G2806" s="6" t="n"/>
      <c r="H2806" s="6" t="n"/>
      <c r="I2806" s="6" t="n"/>
    </row>
    <row r="2807" ht="15.75" customHeight="1" s="120">
      <c r="A2807" s="6" t="n">
        <v>2014</v>
      </c>
      <c r="B2807" s="6" t="inlineStr">
        <is>
          <t>WI</t>
        </is>
      </c>
      <c r="C2807" s="6" t="inlineStr">
        <is>
          <t>CH4</t>
        </is>
      </c>
      <c r="D2807" s="6" t="inlineStr">
        <is>
          <t>Chemicals</t>
        </is>
      </c>
      <c r="E2807" s="6" t="n">
        <v>0.000545340372691618</v>
      </c>
      <c r="F2807" s="6" t="n"/>
      <c r="G2807" s="6" t="n"/>
      <c r="H2807" s="6" t="n"/>
      <c r="I2807" s="6" t="n"/>
    </row>
    <row r="2808" ht="15.75" customHeight="1" s="120">
      <c r="A2808" s="6" t="n">
        <v>2014</v>
      </c>
      <c r="B2808" s="6" t="inlineStr">
        <is>
          <t>WV</t>
        </is>
      </c>
      <c r="C2808" s="6" t="inlineStr">
        <is>
          <t>CH4</t>
        </is>
      </c>
      <c r="D2808" s="6" t="inlineStr">
        <is>
          <t>Chemicals</t>
        </is>
      </c>
      <c r="E2808" s="6" t="n">
        <v>0.0109601475962178</v>
      </c>
      <c r="F2808" s="6" t="n"/>
      <c r="G2808" s="6" t="n"/>
      <c r="H2808" s="6" t="n"/>
      <c r="I2808" s="6" t="n"/>
    </row>
    <row r="2809" ht="15.75" customHeight="1" s="120">
      <c r="A2809" s="6" t="n">
        <v>2014</v>
      </c>
      <c r="B2809" s="6" t="inlineStr">
        <is>
          <t>WY</t>
        </is>
      </c>
      <c r="C2809" s="6" t="inlineStr">
        <is>
          <t>CH4</t>
        </is>
      </c>
      <c r="D2809" s="6" t="inlineStr">
        <is>
          <t>Chemicals</t>
        </is>
      </c>
      <c r="E2809" s="54" t="n">
        <v>5.02591233306894e-05</v>
      </c>
      <c r="F2809" s="6" t="n"/>
      <c r="G2809" s="6" t="n"/>
      <c r="H2809" s="6" t="n"/>
      <c r="I2809" s="6" t="n"/>
    </row>
    <row r="2810" ht="15.75" customHeight="1" s="120">
      <c r="A2810" s="6" t="n">
        <v>2014</v>
      </c>
      <c r="B2810" s="6" t="inlineStr">
        <is>
          <t>AL</t>
        </is>
      </c>
      <c r="C2810" s="6" t="inlineStr">
        <is>
          <t>CH4</t>
        </is>
      </c>
      <c r="D2810" s="6" t="inlineStr">
        <is>
          <t>Iron and steel</t>
        </is>
      </c>
      <c r="E2810" s="6" t="n">
        <v>0.104297184132449</v>
      </c>
      <c r="F2810" s="6" t="n"/>
      <c r="G2810" s="6" t="n"/>
      <c r="H2810" s="6" t="n"/>
      <c r="I2810" s="6" t="n"/>
    </row>
    <row r="2811" ht="15.75" customHeight="1" s="120">
      <c r="A2811" s="6" t="n">
        <v>2014</v>
      </c>
      <c r="B2811" s="6" t="inlineStr">
        <is>
          <t>AR</t>
        </is>
      </c>
      <c r="C2811" s="6" t="inlineStr">
        <is>
          <t>CH4</t>
        </is>
      </c>
      <c r="D2811" s="6" t="inlineStr">
        <is>
          <t>Iron and steel</t>
        </is>
      </c>
      <c r="E2811" s="6" t="n">
        <v>0.000340668240992423</v>
      </c>
      <c r="F2811" s="6" t="n"/>
      <c r="G2811" s="6" t="n"/>
      <c r="H2811" s="6" t="n"/>
      <c r="I2811" s="6" t="n"/>
    </row>
    <row r="2812" ht="15.75" customHeight="1" s="120">
      <c r="A2812" s="6" t="n">
        <v>2014</v>
      </c>
      <c r="B2812" s="6" t="inlineStr">
        <is>
          <t>AZ</t>
        </is>
      </c>
      <c r="C2812" s="6" t="inlineStr">
        <is>
          <t>CH4</t>
        </is>
      </c>
      <c r="D2812" s="6" t="inlineStr">
        <is>
          <t>Iron and steel</t>
        </is>
      </c>
      <c r="E2812" s="54" t="n">
        <v>8.43238220278277e-07</v>
      </c>
      <c r="F2812" s="6" t="n"/>
      <c r="G2812" s="6" t="n"/>
      <c r="H2812" s="6" t="n"/>
      <c r="I2812" s="6" t="n"/>
    </row>
    <row r="2813" ht="15.75" customHeight="1" s="120">
      <c r="A2813" s="6" t="n">
        <v>2014</v>
      </c>
      <c r="B2813" s="6" t="inlineStr">
        <is>
          <t>CA</t>
        </is>
      </c>
      <c r="C2813" s="6" t="inlineStr">
        <is>
          <t>CH4</t>
        </is>
      </c>
      <c r="D2813" s="6" t="inlineStr">
        <is>
          <t>Iron and steel</t>
        </is>
      </c>
      <c r="E2813" s="6" t="n">
        <v>0.000559910178264775</v>
      </c>
      <c r="F2813" s="6" t="n"/>
      <c r="G2813" s="6" t="n"/>
      <c r="H2813" s="6" t="n"/>
      <c r="I2813" s="6" t="n"/>
    </row>
    <row r="2814" ht="15.75" customHeight="1" s="120">
      <c r="A2814" s="6" t="n">
        <v>2014</v>
      </c>
      <c r="B2814" s="6" t="inlineStr">
        <is>
          <t>CO</t>
        </is>
      </c>
      <c r="C2814" s="6" t="inlineStr">
        <is>
          <t>CH4</t>
        </is>
      </c>
      <c r="D2814" s="6" t="inlineStr">
        <is>
          <t>Iron and steel</t>
        </is>
      </c>
      <c r="E2814" s="6" t="n">
        <v>0.0930382674152935</v>
      </c>
      <c r="F2814" s="6" t="n"/>
      <c r="G2814" s="6" t="n"/>
      <c r="H2814" s="6" t="n"/>
      <c r="I2814" s="6" t="n"/>
    </row>
    <row r="2815" ht="15.75" customHeight="1" s="120">
      <c r="A2815" s="6" t="n">
        <v>2014</v>
      </c>
      <c r="B2815" s="6" t="inlineStr">
        <is>
          <t>FL</t>
        </is>
      </c>
      <c r="C2815" s="6" t="inlineStr">
        <is>
          <t>CH4</t>
        </is>
      </c>
      <c r="D2815" s="6" t="inlineStr">
        <is>
          <t>Iron and steel</t>
        </is>
      </c>
      <c r="E2815" s="54" t="n">
        <v>3.58376243618267e-05</v>
      </c>
      <c r="F2815" s="6" t="n"/>
      <c r="G2815" s="6" t="n"/>
      <c r="H2815" s="6" t="n"/>
      <c r="I2815" s="6" t="n"/>
    </row>
    <row r="2816" ht="15.75" customHeight="1" s="120">
      <c r="A2816" s="6" t="n">
        <v>2014</v>
      </c>
      <c r="B2816" s="6" t="inlineStr">
        <is>
          <t>GA</t>
        </is>
      </c>
      <c r="C2816" s="6" t="inlineStr">
        <is>
          <t>CH4</t>
        </is>
      </c>
      <c r="D2816" s="6" t="inlineStr">
        <is>
          <t>Iron and steel</t>
        </is>
      </c>
      <c r="E2816" s="54" t="n">
        <v>4.34267683443312e-05</v>
      </c>
      <c r="F2816" s="6" t="n"/>
      <c r="G2816" s="6" t="n"/>
      <c r="H2816" s="6" t="n"/>
      <c r="I2816" s="6" t="n"/>
    </row>
    <row r="2817" ht="15.75" customHeight="1" s="120">
      <c r="A2817" s="6" t="n">
        <v>2014</v>
      </c>
      <c r="B2817" s="6" t="inlineStr">
        <is>
          <t>IA</t>
        </is>
      </c>
      <c r="C2817" s="6" t="inlineStr">
        <is>
          <t>CH4</t>
        </is>
      </c>
      <c r="D2817" s="6" t="inlineStr">
        <is>
          <t>Iron and steel</t>
        </is>
      </c>
      <c r="E2817" s="6" t="n">
        <v>0.000182139455580107</v>
      </c>
      <c r="F2817" s="6" t="n"/>
      <c r="G2817" s="6" t="n"/>
      <c r="H2817" s="6" t="n"/>
      <c r="I2817" s="6" t="n"/>
    </row>
    <row r="2818" ht="15.75" customHeight="1" s="120">
      <c r="A2818" s="6" t="n">
        <v>2014</v>
      </c>
      <c r="B2818" s="6" t="inlineStr">
        <is>
          <t>IL</t>
        </is>
      </c>
      <c r="C2818" s="6" t="inlineStr">
        <is>
          <t>CH4</t>
        </is>
      </c>
      <c r="D2818" s="6" t="inlineStr">
        <is>
          <t>Iron and steel</t>
        </is>
      </c>
      <c r="E2818" s="6" t="n">
        <v>0.347846306342542</v>
      </c>
      <c r="F2818" s="6" t="n"/>
      <c r="G2818" s="6" t="n"/>
      <c r="H2818" s="6" t="n"/>
      <c r="I2818" s="6" t="n"/>
    </row>
    <row r="2819" ht="15.75" customHeight="1" s="120">
      <c r="A2819" s="6" t="n">
        <v>2014</v>
      </c>
      <c r="B2819" s="6" t="inlineStr">
        <is>
          <t>IN</t>
        </is>
      </c>
      <c r="C2819" s="6" t="inlineStr">
        <is>
          <t>CH4</t>
        </is>
      </c>
      <c r="D2819" s="6" t="inlineStr">
        <is>
          <t>Iron and steel</t>
        </is>
      </c>
      <c r="E2819" s="6" t="n">
        <v>0.160899971287738</v>
      </c>
      <c r="F2819" s="6" t="n"/>
      <c r="G2819" s="6" t="n"/>
      <c r="H2819" s="6" t="n"/>
      <c r="I2819" s="6" t="n"/>
    </row>
    <row r="2820" ht="15.75" customHeight="1" s="120">
      <c r="A2820" s="6" t="n">
        <v>2014</v>
      </c>
      <c r="B2820" s="6" t="inlineStr">
        <is>
          <t>KS</t>
        </is>
      </c>
      <c r="C2820" s="6" t="inlineStr">
        <is>
          <t>CH4</t>
        </is>
      </c>
      <c r="D2820" s="6" t="inlineStr">
        <is>
          <t>Iron and steel</t>
        </is>
      </c>
      <c r="E2820" s="54" t="n">
        <v>1.8551240846122e-05</v>
      </c>
      <c r="F2820" s="6" t="n"/>
      <c r="G2820" s="6" t="n"/>
      <c r="H2820" s="6" t="n"/>
      <c r="I2820" s="6" t="n"/>
    </row>
    <row r="2821" ht="15.75" customHeight="1" s="120">
      <c r="A2821" s="6" t="n">
        <v>2014</v>
      </c>
      <c r="B2821" s="6" t="inlineStr">
        <is>
          <t>KY</t>
        </is>
      </c>
      <c r="C2821" s="6" t="inlineStr">
        <is>
          <t>CH4</t>
        </is>
      </c>
      <c r="D2821" s="6" t="inlineStr">
        <is>
          <t>Iron and steel</t>
        </is>
      </c>
      <c r="E2821" s="6" t="n">
        <v>0.00380764218366656</v>
      </c>
      <c r="F2821" s="6" t="n"/>
      <c r="G2821" s="6" t="n"/>
      <c r="H2821" s="6" t="n"/>
      <c r="I2821" s="6" t="n"/>
    </row>
    <row r="2822" ht="15.75" customHeight="1" s="120">
      <c r="A2822" s="6" t="n">
        <v>2014</v>
      </c>
      <c r="B2822" s="6" t="inlineStr">
        <is>
          <t>LA</t>
        </is>
      </c>
      <c r="C2822" s="6" t="inlineStr">
        <is>
          <t>CH4</t>
        </is>
      </c>
      <c r="D2822" s="6" t="inlineStr">
        <is>
          <t>Iron and steel</t>
        </is>
      </c>
      <c r="E2822" s="6" t="n">
        <v>0.00031790080904491</v>
      </c>
      <c r="F2822" s="6" t="n"/>
      <c r="G2822" s="6" t="n"/>
      <c r="H2822" s="6" t="n"/>
      <c r="I2822" s="6" t="n"/>
    </row>
    <row r="2823" ht="15.75" customHeight="1" s="120">
      <c r="A2823" s="6" t="n">
        <v>2014</v>
      </c>
      <c r="B2823" s="6" t="inlineStr">
        <is>
          <t>MA</t>
        </is>
      </c>
      <c r="C2823" s="6" t="inlineStr">
        <is>
          <t>CH4</t>
        </is>
      </c>
      <c r="D2823" s="6" t="inlineStr">
        <is>
          <t>Iron and steel</t>
        </is>
      </c>
      <c r="E2823" s="54" t="n">
        <v>4.04754345733572e-05</v>
      </c>
      <c r="F2823" s="6" t="n"/>
      <c r="G2823" s="6" t="n"/>
      <c r="H2823" s="6" t="n"/>
      <c r="I2823" s="6" t="n"/>
    </row>
    <row r="2824" ht="15.75" customHeight="1" s="120">
      <c r="A2824" s="6" t="n">
        <v>2014</v>
      </c>
      <c r="B2824" s="6" t="inlineStr">
        <is>
          <t>MI</t>
        </is>
      </c>
      <c r="C2824" s="6" t="inlineStr">
        <is>
          <t>CH4</t>
        </is>
      </c>
      <c r="D2824" s="6" t="inlineStr">
        <is>
          <t>Iron and steel</t>
        </is>
      </c>
      <c r="E2824" s="6" t="n">
        <v>0.0147419121860149</v>
      </c>
      <c r="F2824" s="6" t="n"/>
      <c r="G2824" s="6" t="n"/>
      <c r="H2824" s="6" t="n"/>
      <c r="I2824" s="6" t="n"/>
    </row>
    <row r="2825" ht="15.75" customHeight="1" s="120">
      <c r="A2825" s="6" t="n">
        <v>2014</v>
      </c>
      <c r="B2825" s="6" t="inlineStr">
        <is>
          <t>MN</t>
        </is>
      </c>
      <c r="C2825" s="6" t="inlineStr">
        <is>
          <t>CH4</t>
        </is>
      </c>
      <c r="D2825" s="6" t="inlineStr">
        <is>
          <t>Iron and steel</t>
        </is>
      </c>
      <c r="E2825" s="54" t="n">
        <v>3.92105772429398e-05</v>
      </c>
      <c r="F2825" s="6" t="n"/>
      <c r="G2825" s="6" t="n"/>
      <c r="H2825" s="6" t="n"/>
      <c r="I2825" s="6" t="n"/>
    </row>
    <row r="2826" ht="15.75" customHeight="1" s="120">
      <c r="A2826" s="6" t="n">
        <v>2014</v>
      </c>
      <c r="B2826" s="6" t="inlineStr">
        <is>
          <t>MO</t>
        </is>
      </c>
      <c r="C2826" s="6" t="inlineStr">
        <is>
          <t>CH4</t>
        </is>
      </c>
      <c r="D2826" s="6" t="inlineStr">
        <is>
          <t>Iron and steel</t>
        </is>
      </c>
      <c r="E2826" s="54" t="n">
        <v>4.21619110139138e-06</v>
      </c>
      <c r="F2826" s="6" t="n"/>
      <c r="G2826" s="6" t="n"/>
      <c r="H2826" s="6" t="n"/>
      <c r="I2826" s="6" t="n"/>
    </row>
    <row r="2827" ht="15.75" customHeight="1" s="120">
      <c r="A2827" s="6" t="n">
        <v>2014</v>
      </c>
      <c r="B2827" s="6" t="inlineStr">
        <is>
          <t>MS</t>
        </is>
      </c>
      <c r="C2827" s="6" t="inlineStr">
        <is>
          <t>CH4</t>
        </is>
      </c>
      <c r="D2827" s="6" t="inlineStr">
        <is>
          <t>Iron and steel</t>
        </is>
      </c>
      <c r="E2827" s="6" t="n">
        <v>0.000172442216046907</v>
      </c>
      <c r="F2827" s="6" t="n"/>
      <c r="G2827" s="6" t="n"/>
      <c r="H2827" s="6" t="n"/>
      <c r="I2827" s="6" t="n"/>
    </row>
    <row r="2828" ht="15.75" customHeight="1" s="120">
      <c r="A2828" s="6" t="n">
        <v>2014</v>
      </c>
      <c r="B2828" s="6" t="inlineStr">
        <is>
          <t>NC</t>
        </is>
      </c>
      <c r="C2828" s="6" t="inlineStr">
        <is>
          <t>CH4</t>
        </is>
      </c>
      <c r="D2828" s="6" t="inlineStr">
        <is>
          <t>Iron and steel</t>
        </is>
      </c>
      <c r="E2828" s="6" t="n">
        <v>0.000270679468709326</v>
      </c>
      <c r="F2828" s="6" t="n"/>
      <c r="G2828" s="6" t="n"/>
      <c r="H2828" s="6" t="n"/>
      <c r="I2828" s="6" t="n"/>
    </row>
    <row r="2829" ht="15.75" customHeight="1" s="120">
      <c r="A2829" s="6" t="n">
        <v>2014</v>
      </c>
      <c r="B2829" s="6" t="inlineStr">
        <is>
          <t>NE</t>
        </is>
      </c>
      <c r="C2829" s="6" t="inlineStr">
        <is>
          <t>CH4</t>
        </is>
      </c>
      <c r="D2829" s="6" t="inlineStr">
        <is>
          <t>Iron and steel</t>
        </is>
      </c>
      <c r="E2829" s="54" t="n">
        <v>7.46265824946275e-05</v>
      </c>
      <c r="F2829" s="6" t="n"/>
      <c r="G2829" s="6" t="n"/>
      <c r="H2829" s="6" t="n"/>
      <c r="I2829" s="6" t="n"/>
    </row>
    <row r="2830" ht="15.75" customHeight="1" s="120">
      <c r="A2830" s="6" t="n">
        <v>2014</v>
      </c>
      <c r="B2830" s="6" t="inlineStr">
        <is>
          <t>NJ</t>
        </is>
      </c>
      <c r="C2830" s="6" t="inlineStr">
        <is>
          <t>CH4</t>
        </is>
      </c>
      <c r="D2830" s="6" t="inlineStr">
        <is>
          <t>Iron and steel</t>
        </is>
      </c>
      <c r="E2830" s="6" t="n">
        <v>0.000153047736980507</v>
      </c>
      <c r="F2830" s="6" t="n"/>
      <c r="G2830" s="6" t="n"/>
      <c r="H2830" s="6" t="n"/>
      <c r="I2830" s="6" t="n"/>
    </row>
    <row r="2831" ht="15.75" customHeight="1" s="120">
      <c r="A2831" s="6" t="n">
        <v>2014</v>
      </c>
      <c r="B2831" s="6" t="inlineStr">
        <is>
          <t>NY</t>
        </is>
      </c>
      <c r="C2831" s="6" t="inlineStr">
        <is>
          <t>CH4</t>
        </is>
      </c>
      <c r="D2831" s="6" t="inlineStr">
        <is>
          <t>Iron and steel</t>
        </is>
      </c>
      <c r="E2831" s="6" t="n">
        <v>0.00159962290386789</v>
      </c>
      <c r="F2831" s="6" t="n"/>
      <c r="G2831" s="6" t="n"/>
      <c r="H2831" s="6" t="n"/>
      <c r="I2831" s="6" t="n"/>
    </row>
    <row r="2832" ht="15.75" customHeight="1" s="120">
      <c r="A2832" s="6" t="n">
        <v>2014</v>
      </c>
      <c r="B2832" s="6" t="inlineStr">
        <is>
          <t>OH</t>
        </is>
      </c>
      <c r="C2832" s="6" t="inlineStr">
        <is>
          <t>CH4</t>
        </is>
      </c>
      <c r="D2832" s="6" t="inlineStr">
        <is>
          <t>Iron and steel</t>
        </is>
      </c>
      <c r="E2832" s="6" t="n">
        <v>0.0295550780016434</v>
      </c>
      <c r="F2832" s="6" t="n"/>
      <c r="G2832" s="6" t="n"/>
      <c r="H2832" s="6" t="n"/>
      <c r="I2832" s="6" t="n"/>
    </row>
    <row r="2833" ht="15.75" customHeight="1" s="120">
      <c r="A2833" s="6" t="n">
        <v>2014</v>
      </c>
      <c r="B2833" s="6" t="inlineStr">
        <is>
          <t>OK</t>
        </is>
      </c>
      <c r="C2833" s="6" t="inlineStr">
        <is>
          <t>CH4</t>
        </is>
      </c>
      <c r="D2833" s="6" t="inlineStr">
        <is>
          <t>Iron and steel</t>
        </is>
      </c>
      <c r="E2833" s="54" t="n">
        <v>1.09620968636176e-05</v>
      </c>
      <c r="F2833" s="6" t="n"/>
      <c r="G2833" s="6" t="n"/>
      <c r="H2833" s="6" t="n"/>
      <c r="I2833" s="6" t="n"/>
    </row>
    <row r="2834" ht="15.75" customHeight="1" s="120">
      <c r="A2834" s="6" t="n">
        <v>2014</v>
      </c>
      <c r="B2834" s="6" t="inlineStr">
        <is>
          <t>OR</t>
        </is>
      </c>
      <c r="C2834" s="6" t="inlineStr">
        <is>
          <t>CH4</t>
        </is>
      </c>
      <c r="D2834" s="6" t="inlineStr">
        <is>
          <t>Iron and steel</t>
        </is>
      </c>
      <c r="E2834" s="6" t="n">
        <v>0.00014672345032842</v>
      </c>
      <c r="F2834" s="6" t="n"/>
      <c r="G2834" s="6" t="n"/>
      <c r="H2834" s="6" t="n"/>
      <c r="I2834" s="6" t="n"/>
    </row>
    <row r="2835" ht="15.75" customHeight="1" s="120">
      <c r="A2835" s="6" t="n">
        <v>2014</v>
      </c>
      <c r="B2835" s="6" t="inlineStr">
        <is>
          <t>PA</t>
        </is>
      </c>
      <c r="C2835" s="6" t="inlineStr">
        <is>
          <t>CH4</t>
        </is>
      </c>
      <c r="D2835" s="6" t="inlineStr">
        <is>
          <t>Iron and steel</t>
        </is>
      </c>
      <c r="E2835" s="6" t="n">
        <v>0.0017796542638973</v>
      </c>
      <c r="F2835" s="6" t="n"/>
      <c r="G2835" s="6" t="n"/>
      <c r="H2835" s="6" t="n"/>
      <c r="I2835" s="6" t="n"/>
    </row>
    <row r="2836" ht="15.75" customHeight="1" s="120">
      <c r="A2836" s="6" t="n">
        <v>2014</v>
      </c>
      <c r="B2836" s="6" t="inlineStr">
        <is>
          <t>SC</t>
        </is>
      </c>
      <c r="C2836" s="6" t="inlineStr">
        <is>
          <t>CH4</t>
        </is>
      </c>
      <c r="D2836" s="6" t="inlineStr">
        <is>
          <t>Iron and steel</t>
        </is>
      </c>
      <c r="E2836" s="6" t="n">
        <v>0.000292603662436562</v>
      </c>
      <c r="F2836" s="6" t="n"/>
      <c r="G2836" s="6" t="n"/>
      <c r="H2836" s="6" t="n"/>
      <c r="I2836" s="6" t="n"/>
    </row>
    <row r="2837" ht="15.75" customHeight="1" s="120">
      <c r="A2837" s="6" t="n">
        <v>2014</v>
      </c>
      <c r="B2837" s="6" t="inlineStr">
        <is>
          <t>TN</t>
        </is>
      </c>
      <c r="C2837" s="6" t="inlineStr">
        <is>
          <t>CH4</t>
        </is>
      </c>
      <c r="D2837" s="6" t="inlineStr">
        <is>
          <t>Iron and steel</t>
        </is>
      </c>
      <c r="E2837" s="6" t="n">
        <v>0.000589845135084654</v>
      </c>
      <c r="F2837" s="6" t="n"/>
      <c r="G2837" s="6" t="n"/>
      <c r="H2837" s="6" t="n"/>
      <c r="I2837" s="6" t="n"/>
    </row>
    <row r="2838" ht="15.75" customHeight="1" s="120">
      <c r="A2838" s="6" t="n">
        <v>2014</v>
      </c>
      <c r="B2838" s="6" t="inlineStr">
        <is>
          <t>TX</t>
        </is>
      </c>
      <c r="C2838" s="6" t="inlineStr">
        <is>
          <t>CH4</t>
        </is>
      </c>
      <c r="D2838" s="6" t="inlineStr">
        <is>
          <t>Iron and steel</t>
        </is>
      </c>
      <c r="E2838" s="6" t="n">
        <v>0.0731306778918538</v>
      </c>
      <c r="F2838" s="6" t="n"/>
      <c r="G2838" s="6" t="n"/>
      <c r="H2838" s="6" t="n"/>
      <c r="I2838" s="6" t="n"/>
    </row>
    <row r="2839" ht="15.75" customHeight="1" s="120">
      <c r="A2839" s="6" t="n">
        <v>2014</v>
      </c>
      <c r="B2839" s="6" t="inlineStr">
        <is>
          <t>UT</t>
        </is>
      </c>
      <c r="C2839" s="6" t="inlineStr">
        <is>
          <t>CH4</t>
        </is>
      </c>
      <c r="D2839" s="6" t="inlineStr">
        <is>
          <t>Iron and steel</t>
        </is>
      </c>
      <c r="E2839" s="6" t="n">
        <v>0.138904102311779</v>
      </c>
      <c r="F2839" s="6" t="n"/>
      <c r="G2839" s="6" t="n"/>
      <c r="H2839" s="6" t="n"/>
      <c r="I2839" s="6" t="n"/>
    </row>
    <row r="2840" ht="15.75" customHeight="1" s="120">
      <c r="A2840" s="6" t="n">
        <v>2014</v>
      </c>
      <c r="B2840" s="6" t="inlineStr">
        <is>
          <t>VA</t>
        </is>
      </c>
      <c r="C2840" s="6" t="inlineStr">
        <is>
          <t>CH4</t>
        </is>
      </c>
      <c r="D2840" s="6" t="inlineStr">
        <is>
          <t>Iron and steel</t>
        </is>
      </c>
      <c r="E2840" s="6" t="n">
        <v>0.000287965852225031</v>
      </c>
      <c r="F2840" s="6" t="n"/>
      <c r="G2840" s="6" t="n"/>
      <c r="H2840" s="6" t="n"/>
      <c r="I2840" s="6" t="n"/>
    </row>
    <row r="2841" ht="15.75" customHeight="1" s="120">
      <c r="A2841" s="6" t="n">
        <v>2014</v>
      </c>
      <c r="B2841" s="6" t="inlineStr">
        <is>
          <t>WA</t>
        </is>
      </c>
      <c r="C2841" s="6" t="inlineStr">
        <is>
          <t>CH4</t>
        </is>
      </c>
      <c r="D2841" s="6" t="inlineStr">
        <is>
          <t>Iron and steel</t>
        </is>
      </c>
      <c r="E2841" s="54" t="n">
        <v>3.28862905908528e-05</v>
      </c>
      <c r="F2841" s="6" t="n"/>
      <c r="G2841" s="6" t="n"/>
      <c r="H2841" s="6" t="n"/>
      <c r="I2841" s="6" t="n"/>
    </row>
    <row r="2842" ht="15.75" customHeight="1" s="120">
      <c r="A2842" s="6" t="n">
        <v>2014</v>
      </c>
      <c r="B2842" s="6" t="inlineStr">
        <is>
          <t>WI</t>
        </is>
      </c>
      <c r="C2842" s="6" t="inlineStr">
        <is>
          <t>CH4</t>
        </is>
      </c>
      <c r="D2842" s="6" t="inlineStr">
        <is>
          <t>Iron and steel</t>
        </is>
      </c>
      <c r="E2842" s="6" t="n">
        <v>0.0201183990785092</v>
      </c>
      <c r="F2842" s="6" t="n"/>
      <c r="G2842" s="6" t="n"/>
      <c r="H2842" s="6" t="n"/>
      <c r="I2842" s="6" t="n"/>
    </row>
    <row r="2843" ht="15.75" customHeight="1" s="120">
      <c r="A2843" s="6" t="n">
        <v>2014</v>
      </c>
      <c r="B2843" s="6" t="inlineStr">
        <is>
          <t>WV</t>
        </is>
      </c>
      <c r="C2843" s="6" t="inlineStr">
        <is>
          <t>CH4</t>
        </is>
      </c>
      <c r="D2843" s="6" t="inlineStr">
        <is>
          <t>Iron and steel</t>
        </is>
      </c>
      <c r="E2843" s="6" t="n">
        <v>0.00666621975040991</v>
      </c>
      <c r="F2843" s="6" t="n"/>
      <c r="G2843" s="6" t="n"/>
      <c r="H2843" s="6" t="n"/>
      <c r="I2843" s="6" t="n"/>
    </row>
    <row r="2844" ht="15.75" customHeight="1" s="120">
      <c r="A2844" s="6" t="n">
        <v>2014</v>
      </c>
      <c r="B2844" s="6" t="inlineStr">
        <is>
          <t>AL</t>
        </is>
      </c>
      <c r="C2844" s="6" t="inlineStr">
        <is>
          <t>CO2</t>
        </is>
      </c>
      <c r="D2844" s="6" t="inlineStr">
        <is>
          <t>Cement and other carbonates</t>
        </is>
      </c>
      <c r="E2844" s="6" t="n">
        <v>0.0835713775863636</v>
      </c>
      <c r="F2844" s="6" t="n"/>
      <c r="G2844" s="6" t="n"/>
      <c r="H2844" s="6" t="n"/>
      <c r="I2844" s="6" t="n"/>
    </row>
    <row r="2845" ht="15.75" customHeight="1" s="120">
      <c r="A2845" s="6" t="n">
        <v>2014</v>
      </c>
      <c r="B2845" s="6" t="inlineStr">
        <is>
          <t>AR</t>
        </is>
      </c>
      <c r="C2845" s="6" t="inlineStr">
        <is>
          <t>CO2</t>
        </is>
      </c>
      <c r="D2845" s="6" t="inlineStr">
        <is>
          <t>Cement and other carbonates</t>
        </is>
      </c>
      <c r="E2845" s="6" t="n">
        <v>0.0136291121418104</v>
      </c>
      <c r="F2845" s="6" t="n"/>
      <c r="G2845" s="6" t="n"/>
      <c r="H2845" s="6" t="n"/>
      <c r="I2845" s="6" t="n"/>
    </row>
    <row r="2846" ht="15.75" customHeight="1" s="120">
      <c r="A2846" s="6" t="n">
        <v>2014</v>
      </c>
      <c r="B2846" s="6" t="inlineStr">
        <is>
          <t>AZ</t>
        </is>
      </c>
      <c r="C2846" s="6" t="inlineStr">
        <is>
          <t>CO2</t>
        </is>
      </c>
      <c r="D2846" s="6" t="inlineStr">
        <is>
          <t>Cement and other carbonates</t>
        </is>
      </c>
      <c r="E2846" s="6" t="n">
        <v>0.0249225331331522</v>
      </c>
      <c r="F2846" s="6" t="n"/>
      <c r="G2846" s="6" t="n"/>
      <c r="H2846" s="6" t="n"/>
      <c r="I2846" s="6" t="n"/>
    </row>
    <row r="2847" ht="15.75" customHeight="1" s="120">
      <c r="A2847" s="6" t="n">
        <v>2014</v>
      </c>
      <c r="B2847" s="6" t="inlineStr">
        <is>
          <t>CA</t>
        </is>
      </c>
      <c r="C2847" s="6" t="inlineStr">
        <is>
          <t>CO2</t>
        </is>
      </c>
      <c r="D2847" s="6" t="inlineStr">
        <is>
          <t>Cement and other carbonates</t>
        </is>
      </c>
      <c r="E2847" s="6" t="n">
        <v>0.0821920810028476</v>
      </c>
      <c r="F2847" s="6" t="n"/>
      <c r="G2847" s="6" t="n"/>
      <c r="H2847" s="6" t="n"/>
      <c r="I2847" s="6" t="n"/>
    </row>
    <row r="2848" ht="15.75" customHeight="1" s="120">
      <c r="A2848" s="6" t="n">
        <v>2014</v>
      </c>
      <c r="B2848" s="6" t="inlineStr">
        <is>
          <t>CO</t>
        </is>
      </c>
      <c r="C2848" s="6" t="inlineStr">
        <is>
          <t>CO2</t>
        </is>
      </c>
      <c r="D2848" s="6" t="inlineStr">
        <is>
          <t>Cement and other carbonates</t>
        </is>
      </c>
      <c r="E2848" s="6" t="n">
        <v>0.0214236662450954</v>
      </c>
      <c r="F2848" s="6" t="n"/>
      <c r="G2848" s="6" t="n"/>
      <c r="H2848" s="6" t="n"/>
      <c r="I2848" s="6" t="n"/>
    </row>
    <row r="2849" ht="15.75" customHeight="1" s="120">
      <c r="A2849" s="6" t="n">
        <v>2014</v>
      </c>
      <c r="B2849" s="6" t="inlineStr">
        <is>
          <t>FL</t>
        </is>
      </c>
      <c r="C2849" s="6" t="inlineStr">
        <is>
          <t>CO2</t>
        </is>
      </c>
      <c r="D2849" s="6" t="inlineStr">
        <is>
          <t>Cement and other carbonates</t>
        </is>
      </c>
      <c r="E2849" s="6" t="n">
        <v>0.0430449797284943</v>
      </c>
      <c r="F2849" s="6" t="n"/>
      <c r="G2849" s="6" t="n"/>
      <c r="H2849" s="6" t="n"/>
      <c r="I2849" s="6" t="n"/>
    </row>
    <row r="2850" ht="15.75" customHeight="1" s="120">
      <c r="A2850" s="6" t="n">
        <v>2014</v>
      </c>
      <c r="B2850" s="6" t="inlineStr">
        <is>
          <t>GA</t>
        </is>
      </c>
      <c r="C2850" s="6" t="inlineStr">
        <is>
          <t>CO2</t>
        </is>
      </c>
      <c r="D2850" s="6" t="inlineStr">
        <is>
          <t>Cement and other carbonates</t>
        </is>
      </c>
      <c r="E2850" s="6" t="n">
        <v>0.00399804045762484</v>
      </c>
      <c r="F2850" s="6" t="n"/>
      <c r="G2850" s="6" t="n"/>
      <c r="H2850" s="6" t="n"/>
      <c r="I2850" s="6" t="n"/>
    </row>
    <row r="2851" ht="15.75" customHeight="1" s="120">
      <c r="A2851" s="6" t="n">
        <v>2014</v>
      </c>
      <c r="B2851" s="6" t="inlineStr">
        <is>
          <t>IA</t>
        </is>
      </c>
      <c r="C2851" s="6" t="inlineStr">
        <is>
          <t>CO2</t>
        </is>
      </c>
      <c r="D2851" s="6" t="inlineStr">
        <is>
          <t>Cement and other carbonates</t>
        </is>
      </c>
      <c r="E2851" s="6" t="n">
        <v>0.0154963434538175</v>
      </c>
      <c r="F2851" s="6" t="n"/>
      <c r="G2851" s="6" t="n"/>
      <c r="H2851" s="6" t="n"/>
      <c r="I2851" s="6" t="n"/>
    </row>
    <row r="2852" ht="15.75" customHeight="1" s="120">
      <c r="A2852" s="6" t="n">
        <v>2014</v>
      </c>
      <c r="B2852" s="6" t="inlineStr">
        <is>
          <t>IL</t>
        </is>
      </c>
      <c r="C2852" s="6" t="inlineStr">
        <is>
          <t>CO2</t>
        </is>
      </c>
      <c r="D2852" s="6" t="inlineStr">
        <is>
          <t>Cement and other carbonates</t>
        </is>
      </c>
      <c r="E2852" s="6" t="n">
        <v>0.00812622441592095</v>
      </c>
      <c r="F2852" s="6" t="n"/>
      <c r="G2852" s="6" t="n"/>
      <c r="H2852" s="6" t="n"/>
      <c r="I2852" s="6" t="n"/>
    </row>
    <row r="2853" ht="15.75" customHeight="1" s="120">
      <c r="A2853" s="6" t="n">
        <v>2014</v>
      </c>
      <c r="B2853" s="6" t="inlineStr">
        <is>
          <t>IN</t>
        </is>
      </c>
      <c r="C2853" s="6" t="inlineStr">
        <is>
          <t>CO2</t>
        </is>
      </c>
      <c r="D2853" s="6" t="inlineStr">
        <is>
          <t>Cement and other carbonates</t>
        </is>
      </c>
      <c r="E2853" s="6" t="n">
        <v>0.0382087445619867</v>
      </c>
      <c r="F2853" s="6" t="n"/>
      <c r="G2853" s="6" t="n"/>
      <c r="H2853" s="6" t="n"/>
      <c r="I2853" s="6" t="n"/>
    </row>
    <row r="2854" ht="15.75" customHeight="1" s="120">
      <c r="A2854" s="6" t="n">
        <v>2014</v>
      </c>
      <c r="B2854" s="6" t="inlineStr">
        <is>
          <t>KS</t>
        </is>
      </c>
      <c r="C2854" s="6" t="inlineStr">
        <is>
          <t>CO2</t>
        </is>
      </c>
      <c r="D2854" s="6" t="inlineStr">
        <is>
          <t>Cement and other carbonates</t>
        </is>
      </c>
      <c r="E2854" s="6" t="n">
        <v>0.0176945487176729</v>
      </c>
      <c r="F2854" s="6" t="n"/>
      <c r="G2854" s="6" t="n"/>
      <c r="H2854" s="6" t="n"/>
      <c r="I2854" s="6" t="n"/>
    </row>
    <row r="2855" ht="15.75" customHeight="1" s="120">
      <c r="A2855" s="6" t="n">
        <v>2014</v>
      </c>
      <c r="B2855" s="6" t="inlineStr">
        <is>
          <t>KY</t>
        </is>
      </c>
      <c r="C2855" s="6" t="inlineStr">
        <is>
          <t>CO2</t>
        </is>
      </c>
      <c r="D2855" s="6" t="inlineStr">
        <is>
          <t>Cement and other carbonates</t>
        </is>
      </c>
      <c r="E2855" s="6" t="n">
        <v>0.042428405005578</v>
      </c>
      <c r="F2855" s="6" t="n"/>
      <c r="G2855" s="6" t="n"/>
      <c r="H2855" s="6" t="n"/>
      <c r="I2855" s="6" t="n"/>
    </row>
    <row r="2856" ht="15.75" customHeight="1" s="120">
      <c r="A2856" s="6" t="n">
        <v>2014</v>
      </c>
      <c r="B2856" s="6" t="inlineStr">
        <is>
          <t>MA</t>
        </is>
      </c>
      <c r="C2856" s="6" t="inlineStr">
        <is>
          <t>CO2</t>
        </is>
      </c>
      <c r="D2856" s="6" t="inlineStr">
        <is>
          <t>Cement and other carbonates</t>
        </is>
      </c>
      <c r="E2856" s="6" t="n">
        <v>0.00134942481590721</v>
      </c>
      <c r="F2856" s="6" t="n"/>
      <c r="G2856" s="6" t="n"/>
      <c r="H2856" s="6" t="n"/>
      <c r="I2856" s="6" t="n"/>
    </row>
    <row r="2857" ht="15.75" customHeight="1" s="120">
      <c r="A2857" s="6" t="n">
        <v>2014</v>
      </c>
      <c r="B2857" s="6" t="inlineStr">
        <is>
          <t>MD</t>
        </is>
      </c>
      <c r="C2857" s="6" t="inlineStr">
        <is>
          <t>CO2</t>
        </is>
      </c>
      <c r="D2857" s="6" t="inlineStr">
        <is>
          <t>Cement and other carbonates</t>
        </is>
      </c>
      <c r="E2857" s="6" t="n">
        <v>0.0241346895295896</v>
      </c>
      <c r="F2857" s="6" t="n"/>
      <c r="G2857" s="6" t="n"/>
      <c r="H2857" s="6" t="n"/>
      <c r="I2857" s="6" t="n"/>
    </row>
    <row r="2858" ht="15.75" customHeight="1" s="120">
      <c r="A2858" s="6" t="n">
        <v>2014</v>
      </c>
      <c r="B2858" s="6" t="inlineStr">
        <is>
          <t>ME</t>
        </is>
      </c>
      <c r="C2858" s="6" t="inlineStr">
        <is>
          <t>CO2</t>
        </is>
      </c>
      <c r="D2858" s="6" t="inlineStr">
        <is>
          <t>Cement and other carbonates</t>
        </is>
      </c>
      <c r="E2858" s="6" t="n">
        <v>0.00426704779519534</v>
      </c>
      <c r="F2858" s="6" t="n"/>
      <c r="G2858" s="6" t="n"/>
      <c r="H2858" s="6" t="n"/>
      <c r="I2858" s="6" t="n"/>
    </row>
    <row r="2859" ht="15.75" customHeight="1" s="120">
      <c r="A2859" s="6" t="n">
        <v>2014</v>
      </c>
      <c r="B2859" s="6" t="inlineStr">
        <is>
          <t>MI</t>
        </is>
      </c>
      <c r="C2859" s="6" t="inlineStr">
        <is>
          <t>CO2</t>
        </is>
      </c>
      <c r="D2859" s="6" t="inlineStr">
        <is>
          <t>Cement and other carbonates</t>
        </is>
      </c>
      <c r="E2859" s="6" t="n">
        <v>0.0371229767115977</v>
      </c>
      <c r="F2859" s="6" t="n"/>
      <c r="G2859" s="6" t="n"/>
      <c r="H2859" s="6" t="n"/>
      <c r="I2859" s="6" t="n"/>
    </row>
    <row r="2860" ht="15.75" customHeight="1" s="120">
      <c r="A2860" s="6" t="n">
        <v>2014</v>
      </c>
      <c r="B2860" s="6" t="inlineStr">
        <is>
          <t>MO</t>
        </is>
      </c>
      <c r="C2860" s="6" t="inlineStr">
        <is>
          <t>CO2</t>
        </is>
      </c>
      <c r="D2860" s="6" t="inlineStr">
        <is>
          <t>Cement and other carbonates</t>
        </is>
      </c>
      <c r="E2860" s="6" t="n">
        <v>0.116074004691842</v>
      </c>
      <c r="F2860" s="6" t="n"/>
      <c r="G2860" s="6" t="n"/>
      <c r="H2860" s="6" t="n"/>
      <c r="I2860" s="6" t="n"/>
    </row>
    <row r="2861" ht="15.75" customHeight="1" s="120">
      <c r="A2861" s="6" t="n">
        <v>2014</v>
      </c>
      <c r="B2861" s="6" t="inlineStr">
        <is>
          <t>MT</t>
        </is>
      </c>
      <c r="C2861" s="6" t="inlineStr">
        <is>
          <t>CO2</t>
        </is>
      </c>
      <c r="D2861" s="6" t="inlineStr">
        <is>
          <t>Cement and other carbonates</t>
        </is>
      </c>
      <c r="E2861" s="6" t="n">
        <v>0.008982579370073631</v>
      </c>
      <c r="F2861" s="6" t="n"/>
      <c r="G2861" s="6" t="n"/>
      <c r="H2861" s="6" t="n"/>
      <c r="I2861" s="6" t="n"/>
    </row>
    <row r="2862" ht="15.75" customHeight="1" s="120">
      <c r="A2862" s="6" t="n">
        <v>2014</v>
      </c>
      <c r="B2862" s="6" t="inlineStr">
        <is>
          <t>NC</t>
        </is>
      </c>
      <c r="C2862" s="6" t="inlineStr">
        <is>
          <t>CO2</t>
        </is>
      </c>
      <c r="D2862" s="6" t="inlineStr">
        <is>
          <t>Cement and other carbonates</t>
        </is>
      </c>
      <c r="E2862" s="6" t="n">
        <v>0.00136983240735566</v>
      </c>
      <c r="F2862" s="6" t="n"/>
      <c r="G2862" s="6" t="n"/>
      <c r="H2862" s="6" t="n"/>
      <c r="I2862" s="6" t="n"/>
    </row>
    <row r="2863" ht="15.75" customHeight="1" s="120">
      <c r="A2863" s="6" t="n">
        <v>2014</v>
      </c>
      <c r="B2863" s="6" t="inlineStr">
        <is>
          <t>NE</t>
        </is>
      </c>
      <c r="C2863" s="6" t="inlineStr">
        <is>
          <t>CO2</t>
        </is>
      </c>
      <c r="D2863" s="6" t="inlineStr">
        <is>
          <t>Cement and other carbonates</t>
        </is>
      </c>
      <c r="E2863" s="6" t="n">
        <v>0.00861820225734929</v>
      </c>
      <c r="F2863" s="6" t="n"/>
      <c r="G2863" s="6" t="n"/>
      <c r="H2863" s="6" t="n"/>
      <c r="I2863" s="6" t="n"/>
    </row>
    <row r="2864" ht="15.75" customHeight="1" s="120">
      <c r="A2864" s="6" t="n">
        <v>2014</v>
      </c>
      <c r="B2864" s="6" t="inlineStr">
        <is>
          <t>NH</t>
        </is>
      </c>
      <c r="C2864" s="6" t="inlineStr">
        <is>
          <t>CO2</t>
        </is>
      </c>
      <c r="D2864" s="6" t="inlineStr">
        <is>
          <t>Cement and other carbonates</t>
        </is>
      </c>
      <c r="E2864" s="6" t="n">
        <v>0.000787178895537943</v>
      </c>
      <c r="F2864" s="6" t="n"/>
      <c r="G2864" s="6" t="n"/>
      <c r="H2864" s="6" t="n"/>
      <c r="I2864" s="6" t="n"/>
    </row>
    <row r="2865" ht="15.75" customHeight="1" s="120">
      <c r="A2865" s="6" t="n">
        <v>2014</v>
      </c>
      <c r="B2865" s="6" t="inlineStr">
        <is>
          <t>NJ</t>
        </is>
      </c>
      <c r="C2865" s="6" t="inlineStr">
        <is>
          <t>CO2</t>
        </is>
      </c>
      <c r="D2865" s="6" t="inlineStr">
        <is>
          <t>Cement and other carbonates</t>
        </is>
      </c>
      <c r="E2865" s="6" t="n">
        <v>0.000353279653989213</v>
      </c>
      <c r="F2865" s="6" t="n"/>
      <c r="G2865" s="6" t="n"/>
      <c r="H2865" s="6" t="n"/>
      <c r="I2865" s="6" t="n"/>
    </row>
    <row r="2866" ht="15.75" customHeight="1" s="120">
      <c r="A2866" s="6" t="n">
        <v>2014</v>
      </c>
      <c r="B2866" s="6" t="inlineStr">
        <is>
          <t>NM</t>
        </is>
      </c>
      <c r="C2866" s="6" t="inlineStr">
        <is>
          <t>CO2</t>
        </is>
      </c>
      <c r="D2866" s="6" t="inlineStr">
        <is>
          <t>Cement and other carbonates</t>
        </is>
      </c>
      <c r="E2866" s="6" t="n">
        <v>0.00480906865504991</v>
      </c>
      <c r="F2866" s="6" t="n"/>
      <c r="G2866" s="6" t="n"/>
      <c r="H2866" s="6" t="n"/>
      <c r="I2866" s="6" t="n"/>
    </row>
    <row r="2867" ht="15.75" customHeight="1" s="120">
      <c r="A2867" s="6" t="n">
        <v>2014</v>
      </c>
      <c r="B2867" s="6" t="inlineStr">
        <is>
          <t>NV</t>
        </is>
      </c>
      <c r="C2867" s="6" t="inlineStr">
        <is>
          <t>CO2</t>
        </is>
      </c>
      <c r="D2867" s="6" t="inlineStr">
        <is>
          <t>Cement and other carbonates</t>
        </is>
      </c>
      <c r="E2867" s="6" t="n">
        <v>0.0223456373771087</v>
      </c>
      <c r="F2867" s="6" t="n"/>
      <c r="G2867" s="6" t="n"/>
      <c r="H2867" s="6" t="n"/>
      <c r="I2867" s="6" t="n"/>
    </row>
    <row r="2868" ht="15.75" customHeight="1" s="120">
      <c r="A2868" s="6" t="n">
        <v>2014</v>
      </c>
      <c r="B2868" s="6" t="inlineStr">
        <is>
          <t>NY</t>
        </is>
      </c>
      <c r="C2868" s="6" t="inlineStr">
        <is>
          <t>CO2</t>
        </is>
      </c>
      <c r="D2868" s="6" t="inlineStr">
        <is>
          <t>Cement and other carbonates</t>
        </is>
      </c>
      <c r="E2868" s="6" t="n">
        <v>0.0127593026531654</v>
      </c>
      <c r="F2868" s="6" t="n"/>
      <c r="G2868" s="6" t="n"/>
      <c r="H2868" s="6" t="n"/>
      <c r="I2868" s="6" t="n"/>
    </row>
    <row r="2869" ht="15.75" customHeight="1" s="120">
      <c r="A2869" s="6" t="n">
        <v>2014</v>
      </c>
      <c r="B2869" s="6" t="inlineStr">
        <is>
          <t>OH</t>
        </is>
      </c>
      <c r="C2869" s="6" t="inlineStr">
        <is>
          <t>CO2</t>
        </is>
      </c>
      <c r="D2869" s="6" t="inlineStr">
        <is>
          <t>Cement and other carbonates</t>
        </is>
      </c>
      <c r="E2869" s="6" t="n">
        <v>0.0409912830442871</v>
      </c>
      <c r="F2869" s="6" t="n"/>
      <c r="G2869" s="6" t="n"/>
      <c r="H2869" s="6" t="n"/>
      <c r="I2869" s="6" t="n"/>
    </row>
    <row r="2870" ht="15.75" customHeight="1" s="120">
      <c r="A2870" s="6" t="n">
        <v>2014</v>
      </c>
      <c r="B2870" s="6" t="inlineStr">
        <is>
          <t>OK</t>
        </is>
      </c>
      <c r="C2870" s="6" t="inlineStr">
        <is>
          <t>CO2</t>
        </is>
      </c>
      <c r="D2870" s="6" t="inlineStr">
        <is>
          <t>Cement and other carbonates</t>
        </is>
      </c>
      <c r="E2870" s="6" t="n">
        <v>0.0203795418249039</v>
      </c>
      <c r="F2870" s="6" t="n"/>
      <c r="G2870" s="6" t="n"/>
      <c r="H2870" s="6" t="n"/>
      <c r="I2870" s="6" t="n"/>
    </row>
    <row r="2871" ht="15.75" customHeight="1" s="120">
      <c r="A2871" s="6" t="n">
        <v>2014</v>
      </c>
      <c r="B2871" s="6" t="inlineStr">
        <is>
          <t>OR</t>
        </is>
      </c>
      <c r="C2871" s="6" t="inlineStr">
        <is>
          <t>CO2</t>
        </is>
      </c>
      <c r="D2871" s="6" t="inlineStr">
        <is>
          <t>Cement and other carbonates</t>
        </is>
      </c>
      <c r="E2871" s="6" t="n">
        <v>0.00786656835965578</v>
      </c>
      <c r="F2871" s="6" t="n"/>
      <c r="G2871" s="6" t="n"/>
      <c r="H2871" s="6" t="n"/>
      <c r="I2871" s="6" t="n"/>
    </row>
    <row r="2872" ht="15.75" customHeight="1" s="120">
      <c r="A2872" s="6" t="n">
        <v>2014</v>
      </c>
      <c r="B2872" s="6" t="inlineStr">
        <is>
          <t>PA</t>
        </is>
      </c>
      <c r="C2872" s="6" t="inlineStr">
        <is>
          <t>CO2</t>
        </is>
      </c>
      <c r="D2872" s="6" t="inlineStr">
        <is>
          <t>Cement and other carbonates</t>
        </is>
      </c>
      <c r="E2872" s="6" t="n">
        <v>0.0466590774454442</v>
      </c>
      <c r="F2872" s="6" t="n"/>
      <c r="G2872" s="6" t="n"/>
      <c r="H2872" s="6" t="n"/>
      <c r="I2872" s="6" t="n"/>
    </row>
    <row r="2873" ht="15.75" customHeight="1" s="120">
      <c r="A2873" s="6" t="n">
        <v>2014</v>
      </c>
      <c r="B2873" s="6" t="inlineStr">
        <is>
          <t>PR</t>
        </is>
      </c>
      <c r="C2873" s="6" t="inlineStr">
        <is>
          <t>CO2</t>
        </is>
      </c>
      <c r="D2873" s="6" t="inlineStr">
        <is>
          <t>Cement and other carbonates</t>
        </is>
      </c>
      <c r="E2873" s="6" t="n">
        <v>0.00623669267723328</v>
      </c>
      <c r="F2873" s="6" t="n"/>
      <c r="G2873" s="6" t="n"/>
      <c r="H2873" s="6" t="n"/>
      <c r="I2873" s="6" t="n"/>
    </row>
    <row r="2874" ht="15.75" customHeight="1" s="120">
      <c r="A2874" s="6" t="n">
        <v>2014</v>
      </c>
      <c r="B2874" s="6" t="inlineStr">
        <is>
          <t>SC</t>
        </is>
      </c>
      <c r="C2874" s="6" t="inlineStr">
        <is>
          <t>CO2</t>
        </is>
      </c>
      <c r="D2874" s="6" t="inlineStr">
        <is>
          <t>Cement and other carbonates</t>
        </is>
      </c>
      <c r="E2874" s="6" t="n">
        <v>0.0250562016965383</v>
      </c>
      <c r="F2874" s="6" t="n"/>
      <c r="G2874" s="6" t="n"/>
      <c r="H2874" s="6" t="n"/>
      <c r="I2874" s="6" t="n"/>
    </row>
    <row r="2875" ht="15.75" customHeight="1" s="120">
      <c r="A2875" s="6" t="n">
        <v>2014</v>
      </c>
      <c r="B2875" s="6" t="inlineStr">
        <is>
          <t>SD</t>
        </is>
      </c>
      <c r="C2875" s="6" t="inlineStr">
        <is>
          <t>CO2</t>
        </is>
      </c>
      <c r="D2875" s="6" t="inlineStr">
        <is>
          <t>Cement and other carbonates</t>
        </is>
      </c>
      <c r="E2875" s="6" t="n">
        <v>0.009374293919176289</v>
      </c>
      <c r="F2875" s="6" t="n"/>
      <c r="G2875" s="6" t="n"/>
      <c r="H2875" s="6" t="n"/>
      <c r="I2875" s="6" t="n"/>
    </row>
    <row r="2876" ht="15.75" customHeight="1" s="120">
      <c r="A2876" s="6" t="n">
        <v>2014</v>
      </c>
      <c r="B2876" s="6" t="inlineStr">
        <is>
          <t>TN</t>
        </is>
      </c>
      <c r="C2876" s="6" t="inlineStr">
        <is>
          <t>CO2</t>
        </is>
      </c>
      <c r="D2876" s="6" t="inlineStr">
        <is>
          <t>Cement and other carbonates</t>
        </is>
      </c>
      <c r="E2876" s="6" t="n">
        <v>0.0128162997836398</v>
      </c>
      <c r="F2876" s="6" t="n"/>
      <c r="G2876" s="6" t="n"/>
      <c r="H2876" s="6" t="n"/>
      <c r="I2876" s="6" t="n"/>
    </row>
    <row r="2877" ht="15.75" customHeight="1" s="120">
      <c r="A2877" s="6" t="n">
        <v>2014</v>
      </c>
      <c r="B2877" s="6" t="inlineStr">
        <is>
          <t>TX</t>
        </is>
      </c>
      <c r="C2877" s="6" t="inlineStr">
        <is>
          <t>CO2</t>
        </is>
      </c>
      <c r="D2877" s="6" t="inlineStr">
        <is>
          <t>Cement and other carbonates</t>
        </is>
      </c>
      <c r="E2877" s="6" t="n">
        <v>0.109088881376539</v>
      </c>
      <c r="F2877" s="6" t="n"/>
      <c r="G2877" s="6" t="n"/>
      <c r="H2877" s="6" t="n"/>
      <c r="I2877" s="6" t="n"/>
    </row>
    <row r="2878" ht="15.75" customHeight="1" s="120">
      <c r="A2878" s="6" t="n">
        <v>2014</v>
      </c>
      <c r="B2878" s="6" t="inlineStr">
        <is>
          <t>UT</t>
        </is>
      </c>
      <c r="C2878" s="6" t="inlineStr">
        <is>
          <t>CO2</t>
        </is>
      </c>
      <c r="D2878" s="6" t="inlineStr">
        <is>
          <t>Cement and other carbonates</t>
        </is>
      </c>
      <c r="E2878" s="6" t="n">
        <v>0.0217257844830297</v>
      </c>
      <c r="F2878" s="6" t="n"/>
      <c r="G2878" s="6" t="n"/>
      <c r="H2878" s="6" t="n"/>
      <c r="I2878" s="6" t="n"/>
    </row>
    <row r="2879" ht="15.75" customHeight="1" s="120">
      <c r="A2879" s="6" t="n">
        <v>2014</v>
      </c>
      <c r="B2879" s="6" t="inlineStr">
        <is>
          <t>VA</t>
        </is>
      </c>
      <c r="C2879" s="6" t="inlineStr">
        <is>
          <t>CO2</t>
        </is>
      </c>
      <c r="D2879" s="6" t="inlineStr">
        <is>
          <t>Cement and other carbonates</t>
        </is>
      </c>
      <c r="E2879" s="6" t="n">
        <v>0.0171239527984036</v>
      </c>
      <c r="F2879" s="6" t="n"/>
      <c r="G2879" s="6" t="n"/>
      <c r="H2879" s="6" t="n"/>
      <c r="I2879" s="6" t="n"/>
    </row>
    <row r="2880" ht="15.75" customHeight="1" s="120">
      <c r="A2880" s="6" t="n">
        <v>2014</v>
      </c>
      <c r="B2880" s="6" t="inlineStr">
        <is>
          <t>WA</t>
        </is>
      </c>
      <c r="C2880" s="6" t="inlineStr">
        <is>
          <t>CO2</t>
        </is>
      </c>
      <c r="D2880" s="6" t="inlineStr">
        <is>
          <t>Cement and other carbonates</t>
        </is>
      </c>
      <c r="E2880" s="6" t="n">
        <v>0.00748724903257444</v>
      </c>
      <c r="F2880" s="6" t="n"/>
      <c r="G2880" s="6" t="n"/>
      <c r="H2880" s="6" t="n"/>
      <c r="I2880" s="6" t="n"/>
    </row>
    <row r="2881" ht="15.75" customHeight="1" s="120">
      <c r="A2881" s="6" t="n">
        <v>2014</v>
      </c>
      <c r="B2881" s="6" t="inlineStr">
        <is>
          <t>WI</t>
        </is>
      </c>
      <c r="C2881" s="6" t="inlineStr">
        <is>
          <t>CO2</t>
        </is>
      </c>
      <c r="D2881" s="6" t="inlineStr">
        <is>
          <t>Cement and other carbonates</t>
        </is>
      </c>
      <c r="E2881" s="6" t="n">
        <v>0.0141693815487746</v>
      </c>
      <c r="F2881" s="6" t="n"/>
      <c r="G2881" s="6" t="n"/>
      <c r="H2881" s="6" t="n"/>
      <c r="I2881" s="6" t="n"/>
    </row>
    <row r="2882" ht="15.75" customHeight="1" s="120">
      <c r="A2882" s="6" t="n">
        <v>2014</v>
      </c>
      <c r="B2882" s="6" t="inlineStr">
        <is>
          <t>WV</t>
        </is>
      </c>
      <c r="C2882" s="6" t="inlineStr">
        <is>
          <t>CO2</t>
        </is>
      </c>
      <c r="D2882" s="6" t="inlineStr">
        <is>
          <t>Cement and other carbonates</t>
        </is>
      </c>
      <c r="E2882" s="6" t="n">
        <v>0.0147577610454332</v>
      </c>
      <c r="F2882" s="6" t="n"/>
      <c r="G2882" s="6" t="n"/>
      <c r="H2882" s="6" t="n"/>
      <c r="I2882" s="6" t="n"/>
    </row>
    <row r="2883" ht="15.75" customHeight="1" s="120">
      <c r="A2883" s="6" t="n">
        <v>2014</v>
      </c>
      <c r="B2883" s="6" t="inlineStr">
        <is>
          <t>WY</t>
        </is>
      </c>
      <c r="C2883" s="6" t="inlineStr">
        <is>
          <t>CO2</t>
        </is>
      </c>
      <c r="D2883" s="6" t="inlineStr">
        <is>
          <t>Cement and other carbonates</t>
        </is>
      </c>
      <c r="E2883" s="6" t="n">
        <v>0.00855774970023883</v>
      </c>
      <c r="F2883" s="6" t="n"/>
      <c r="G2883" s="6" t="n"/>
      <c r="H2883" s="6" t="n"/>
      <c r="I2883" s="6" t="n"/>
    </row>
    <row r="2884" ht="15.75" customHeight="1" s="120">
      <c r="A2884" s="6" t="n">
        <v>2014</v>
      </c>
      <c r="B2884" s="6" t="inlineStr">
        <is>
          <t>AL</t>
        </is>
      </c>
      <c r="C2884" s="6" t="inlineStr">
        <is>
          <t>CO2</t>
        </is>
      </c>
      <c r="D2884" s="6" t="inlineStr">
        <is>
          <t>Chemicals</t>
        </is>
      </c>
      <c r="E2884" s="6" t="n">
        <v>0.0155154382865958</v>
      </c>
      <c r="F2884" s="6" t="n"/>
      <c r="G2884" s="6" t="n"/>
      <c r="H2884" s="6" t="n"/>
      <c r="I2884" s="6" t="n"/>
    </row>
    <row r="2885" ht="15.75" customHeight="1" s="120">
      <c r="A2885" s="6" t="n">
        <v>2014</v>
      </c>
      <c r="B2885" s="6" t="inlineStr">
        <is>
          <t>AR</t>
        </is>
      </c>
      <c r="C2885" s="6" t="inlineStr">
        <is>
          <t>CO2</t>
        </is>
      </c>
      <c r="D2885" s="6" t="inlineStr">
        <is>
          <t>Chemicals</t>
        </is>
      </c>
      <c r="E2885" s="6" t="n">
        <v>0.00381992158859403</v>
      </c>
      <c r="F2885" s="6" t="n"/>
      <c r="G2885" s="6" t="n"/>
      <c r="H2885" s="6" t="n"/>
      <c r="I2885" s="6" t="n"/>
    </row>
    <row r="2886" ht="15.75" customHeight="1" s="120">
      <c r="A2886" s="6" t="n">
        <v>2014</v>
      </c>
      <c r="B2886" s="6" t="inlineStr">
        <is>
          <t>AZ</t>
        </is>
      </c>
      <c r="C2886" s="6" t="inlineStr">
        <is>
          <t>CO2</t>
        </is>
      </c>
      <c r="D2886" s="6" t="inlineStr">
        <is>
          <t>Chemicals</t>
        </is>
      </c>
      <c r="E2886" s="6" t="n">
        <v>0.000504383338500618</v>
      </c>
      <c r="F2886" s="6" t="n"/>
      <c r="G2886" s="6" t="n"/>
      <c r="H2886" s="6" t="n"/>
      <c r="I2886" s="6" t="n"/>
    </row>
    <row r="2887" ht="15.75" customHeight="1" s="120">
      <c r="A2887" s="6" t="n">
        <v>2014</v>
      </c>
      <c r="B2887" s="6" t="inlineStr">
        <is>
          <t>CA</t>
        </is>
      </c>
      <c r="C2887" s="6" t="inlineStr">
        <is>
          <t>CO2</t>
        </is>
      </c>
      <c r="D2887" s="6" t="inlineStr">
        <is>
          <t>Chemicals</t>
        </is>
      </c>
      <c r="E2887" s="6" t="n">
        <v>0.0253644936168085</v>
      </c>
      <c r="F2887" s="6" t="n"/>
      <c r="G2887" s="6" t="n"/>
      <c r="H2887" s="6" t="n"/>
      <c r="I2887" s="6" t="n"/>
    </row>
    <row r="2888" ht="15.75" customHeight="1" s="120">
      <c r="A2888" s="6" t="n">
        <v>2014</v>
      </c>
      <c r="B2888" s="6" t="inlineStr">
        <is>
          <t>CO</t>
        </is>
      </c>
      <c r="C2888" s="6" t="inlineStr">
        <is>
          <t>CO2</t>
        </is>
      </c>
      <c r="D2888" s="6" t="inlineStr">
        <is>
          <t>Chemicals</t>
        </is>
      </c>
      <c r="E2888" s="6" t="n">
        <v>0.00130313486727868</v>
      </c>
      <c r="F2888" s="6" t="n"/>
      <c r="G2888" s="6" t="n"/>
      <c r="H2888" s="6" t="n"/>
      <c r="I2888" s="6" t="n"/>
    </row>
    <row r="2889" ht="15.75" customHeight="1" s="120">
      <c r="A2889" s="6" t="n">
        <v>2014</v>
      </c>
      <c r="B2889" s="6" t="inlineStr">
        <is>
          <t>DE</t>
        </is>
      </c>
      <c r="C2889" s="6" t="inlineStr">
        <is>
          <t>CO2</t>
        </is>
      </c>
      <c r="D2889" s="6" t="inlineStr">
        <is>
          <t>Chemicals</t>
        </is>
      </c>
      <c r="E2889" s="6" t="n">
        <v>0.00128698570095879</v>
      </c>
      <c r="F2889" s="6" t="n"/>
      <c r="G2889" s="6" t="n"/>
      <c r="H2889" s="6" t="n"/>
      <c r="I2889" s="6" t="n"/>
    </row>
    <row r="2890" ht="15.75" customHeight="1" s="120">
      <c r="A2890" s="6" t="n">
        <v>2014</v>
      </c>
      <c r="B2890" s="6" t="inlineStr">
        <is>
          <t>FL</t>
        </is>
      </c>
      <c r="C2890" s="6" t="inlineStr">
        <is>
          <t>CO2</t>
        </is>
      </c>
      <c r="D2890" s="6" t="inlineStr">
        <is>
          <t>Chemicals</t>
        </is>
      </c>
      <c r="E2890" s="6" t="n">
        <v>0.0131115960358031</v>
      </c>
      <c r="F2890" s="6" t="n"/>
      <c r="G2890" s="6" t="n"/>
      <c r="H2890" s="6" t="n"/>
      <c r="I2890" s="6" t="n"/>
    </row>
    <row r="2891" ht="15.75" customHeight="1" s="120">
      <c r="A2891" s="6" t="n">
        <v>2014</v>
      </c>
      <c r="B2891" s="6" t="inlineStr">
        <is>
          <t>GA</t>
        </is>
      </c>
      <c r="C2891" s="6" t="inlineStr">
        <is>
          <t>CO2</t>
        </is>
      </c>
      <c r="D2891" s="6" t="inlineStr">
        <is>
          <t>Chemicals</t>
        </is>
      </c>
      <c r="E2891" s="6" t="n">
        <v>0.0149364451431777</v>
      </c>
      <c r="F2891" s="6" t="n"/>
      <c r="G2891" s="6" t="n"/>
      <c r="H2891" s="6" t="n"/>
      <c r="I2891" s="6" t="n"/>
    </row>
    <row r="2892" ht="15.75" customHeight="1" s="120">
      <c r="A2892" s="6" t="n">
        <v>2014</v>
      </c>
      <c r="B2892" s="6" t="inlineStr">
        <is>
          <t>IA</t>
        </is>
      </c>
      <c r="C2892" s="6" t="inlineStr">
        <is>
          <t>CO2</t>
        </is>
      </c>
      <c r="D2892" s="6" t="inlineStr">
        <is>
          <t>Chemicals</t>
        </is>
      </c>
      <c r="E2892" s="6" t="n">
        <v>0.0380624002412772</v>
      </c>
      <c r="F2892" s="6" t="n"/>
      <c r="G2892" s="6" t="n"/>
      <c r="H2892" s="6" t="n"/>
      <c r="I2892" s="6" t="n"/>
    </row>
    <row r="2893" ht="15.75" customHeight="1" s="120">
      <c r="A2893" s="6" t="n">
        <v>2014</v>
      </c>
      <c r="B2893" s="6" t="inlineStr">
        <is>
          <t>ID</t>
        </is>
      </c>
      <c r="C2893" s="6" t="inlineStr">
        <is>
          <t>CO2</t>
        </is>
      </c>
      <c r="D2893" s="6" t="inlineStr">
        <is>
          <t>Chemicals</t>
        </is>
      </c>
      <c r="E2893" s="6" t="n">
        <v>0.00508228780464897</v>
      </c>
      <c r="F2893" s="6" t="n"/>
      <c r="G2893" s="6" t="n"/>
      <c r="H2893" s="6" t="n"/>
      <c r="I2893" s="6" t="n"/>
    </row>
    <row r="2894" ht="15.75" customHeight="1" s="120">
      <c r="A2894" s="6" t="n">
        <v>2014</v>
      </c>
      <c r="B2894" s="6" t="inlineStr">
        <is>
          <t>IL</t>
        </is>
      </c>
      <c r="C2894" s="6" t="inlineStr">
        <is>
          <t>CO2</t>
        </is>
      </c>
      <c r="D2894" s="6" t="inlineStr">
        <is>
          <t>Chemicals</t>
        </is>
      </c>
      <c r="E2894" s="6" t="n">
        <v>0.0299932516046635</v>
      </c>
      <c r="F2894" s="6" t="n"/>
      <c r="G2894" s="6" t="n"/>
      <c r="H2894" s="6" t="n"/>
      <c r="I2894" s="6" t="n"/>
    </row>
    <row r="2895" ht="15.75" customHeight="1" s="120">
      <c r="A2895" s="6" t="n">
        <v>2014</v>
      </c>
      <c r="B2895" s="6" t="inlineStr">
        <is>
          <t>IN</t>
        </is>
      </c>
      <c r="C2895" s="6" t="inlineStr">
        <is>
          <t>CO2</t>
        </is>
      </c>
      <c r="D2895" s="6" t="inlineStr">
        <is>
          <t>Chemicals</t>
        </is>
      </c>
      <c r="E2895" s="6" t="n">
        <v>0.0238946009481155</v>
      </c>
      <c r="F2895" s="6" t="n"/>
      <c r="G2895" s="6" t="n"/>
      <c r="H2895" s="6" t="n"/>
      <c r="I2895" s="6" t="n"/>
    </row>
    <row r="2896" ht="15.75" customHeight="1" s="120">
      <c r="A2896" s="6" t="n">
        <v>2014</v>
      </c>
      <c r="B2896" s="6" t="inlineStr">
        <is>
          <t>KS</t>
        </is>
      </c>
      <c r="C2896" s="6" t="inlineStr">
        <is>
          <t>CO2</t>
        </is>
      </c>
      <c r="D2896" s="6" t="inlineStr">
        <is>
          <t>Chemicals</t>
        </is>
      </c>
      <c r="E2896" s="6" t="n">
        <v>0.0169313109423016</v>
      </c>
      <c r="F2896" s="6" t="n"/>
      <c r="G2896" s="6" t="n"/>
      <c r="H2896" s="6" t="n"/>
      <c r="I2896" s="6" t="n"/>
    </row>
    <row r="2897" ht="15.75" customHeight="1" s="120">
      <c r="A2897" s="6" t="n">
        <v>2014</v>
      </c>
      <c r="B2897" s="6" t="inlineStr">
        <is>
          <t>KY</t>
        </is>
      </c>
      <c r="C2897" s="6" t="inlineStr">
        <is>
          <t>CO2</t>
        </is>
      </c>
      <c r="D2897" s="6" t="inlineStr">
        <is>
          <t>Chemicals</t>
        </is>
      </c>
      <c r="E2897" s="6" t="n">
        <v>0.009600083646432439</v>
      </c>
      <c r="F2897" s="6" t="n"/>
      <c r="G2897" s="6" t="n"/>
      <c r="H2897" s="6" t="n"/>
      <c r="I2897" s="6" t="n"/>
    </row>
    <row r="2898" ht="15.75" customHeight="1" s="120">
      <c r="A2898" s="6" t="n">
        <v>2014</v>
      </c>
      <c r="B2898" s="6" t="inlineStr">
        <is>
          <t>LA</t>
        </is>
      </c>
      <c r="C2898" s="6" t="inlineStr">
        <is>
          <t>CO2</t>
        </is>
      </c>
      <c r="D2898" s="6" t="inlineStr">
        <is>
          <t>Chemicals</t>
        </is>
      </c>
      <c r="E2898" s="6" t="n">
        <v>0.254694709788609</v>
      </c>
      <c r="F2898" s="6" t="n"/>
      <c r="G2898" s="6" t="n"/>
      <c r="H2898" s="6" t="n"/>
      <c r="I2898" s="6" t="n"/>
    </row>
    <row r="2899" ht="15.75" customHeight="1" s="120">
      <c r="A2899" s="6" t="n">
        <v>2014</v>
      </c>
      <c r="B2899" s="6" t="inlineStr">
        <is>
          <t>MA</t>
        </is>
      </c>
      <c r="C2899" s="6" t="inlineStr">
        <is>
          <t>CO2</t>
        </is>
      </c>
      <c r="D2899" s="6" t="inlineStr">
        <is>
          <t>Chemicals</t>
        </is>
      </c>
      <c r="E2899" s="6" t="n">
        <v>0.00121368103268543</v>
      </c>
      <c r="F2899" s="6" t="n"/>
      <c r="G2899" s="6" t="n"/>
      <c r="H2899" s="6" t="n"/>
      <c r="I2899" s="6" t="n"/>
    </row>
    <row r="2900" ht="15.75" customHeight="1" s="120">
      <c r="A2900" s="6" t="n">
        <v>2014</v>
      </c>
      <c r="B2900" s="6" t="inlineStr">
        <is>
          <t>MD</t>
        </is>
      </c>
      <c r="C2900" s="6" t="inlineStr">
        <is>
          <t>CO2</t>
        </is>
      </c>
      <c r="D2900" s="6" t="inlineStr">
        <is>
          <t>Chemicals</t>
        </is>
      </c>
      <c r="E2900" s="6" t="n">
        <v>0.0008332765570524991</v>
      </c>
      <c r="F2900" s="6" t="n"/>
      <c r="G2900" s="6" t="n"/>
      <c r="H2900" s="6" t="n"/>
      <c r="I2900" s="6" t="n"/>
    </row>
    <row r="2901" ht="15.75" customHeight="1" s="120">
      <c r="A2901" s="6" t="n">
        <v>2014</v>
      </c>
      <c r="B2901" s="6" t="inlineStr">
        <is>
          <t>MI</t>
        </is>
      </c>
      <c r="C2901" s="6" t="inlineStr">
        <is>
          <t>CO2</t>
        </is>
      </c>
      <c r="D2901" s="6" t="inlineStr">
        <is>
          <t>Chemicals</t>
        </is>
      </c>
      <c r="E2901" s="6" t="n">
        <v>0.00701076853047885</v>
      </c>
      <c r="F2901" s="6" t="n"/>
      <c r="G2901" s="6" t="n"/>
      <c r="H2901" s="6" t="n"/>
      <c r="I2901" s="6" t="n"/>
    </row>
    <row r="2902" ht="15.75" customHeight="1" s="120">
      <c r="A2902" s="6" t="n">
        <v>2014</v>
      </c>
      <c r="B2902" s="6" t="inlineStr">
        <is>
          <t>MN</t>
        </is>
      </c>
      <c r="C2902" s="6" t="inlineStr">
        <is>
          <t>CO2</t>
        </is>
      </c>
      <c r="D2902" s="6" t="inlineStr">
        <is>
          <t>Chemicals</t>
        </is>
      </c>
      <c r="E2902" s="6" t="n">
        <v>0.0101110066495897</v>
      </c>
      <c r="F2902" s="6" t="n"/>
      <c r="G2902" s="6" t="n"/>
      <c r="H2902" s="6" t="n"/>
      <c r="I2902" s="6" t="n"/>
    </row>
    <row r="2903" ht="15.75" customHeight="1" s="120">
      <c r="A2903" s="6" t="n">
        <v>2014</v>
      </c>
      <c r="B2903" s="6" t="inlineStr">
        <is>
          <t>MO</t>
        </is>
      </c>
      <c r="C2903" s="6" t="inlineStr">
        <is>
          <t>CO2</t>
        </is>
      </c>
      <c r="D2903" s="6" t="inlineStr">
        <is>
          <t>Chemicals</t>
        </is>
      </c>
      <c r="E2903" s="6" t="n">
        <v>0.0039873213202814</v>
      </c>
      <c r="F2903" s="6" t="n"/>
      <c r="G2903" s="6" t="n"/>
      <c r="H2903" s="6" t="n"/>
      <c r="I2903" s="6" t="n"/>
    </row>
    <row r="2904" ht="15.75" customHeight="1" s="120">
      <c r="A2904" s="6" t="n">
        <v>2014</v>
      </c>
      <c r="B2904" s="6" t="inlineStr">
        <is>
          <t>MS</t>
        </is>
      </c>
      <c r="C2904" s="6" t="inlineStr">
        <is>
          <t>CO2</t>
        </is>
      </c>
      <c r="D2904" s="6" t="inlineStr">
        <is>
          <t>Chemicals</t>
        </is>
      </c>
      <c r="E2904" s="6" t="n">
        <v>0.0164784765499701</v>
      </c>
      <c r="F2904" s="6" t="n"/>
      <c r="G2904" s="6" t="n"/>
      <c r="H2904" s="6" t="n"/>
      <c r="I2904" s="6" t="n"/>
    </row>
    <row r="2905" ht="15.75" customHeight="1" s="120">
      <c r="A2905" s="6" t="n">
        <v>2014</v>
      </c>
      <c r="B2905" s="6" t="inlineStr">
        <is>
          <t>NC</t>
        </is>
      </c>
      <c r="C2905" s="6" t="inlineStr">
        <is>
          <t>CO2</t>
        </is>
      </c>
      <c r="D2905" s="6" t="inlineStr">
        <is>
          <t>Chemicals</t>
        </is>
      </c>
      <c r="E2905" s="6" t="n">
        <v>0.00285162083433551</v>
      </c>
      <c r="F2905" s="6" t="n"/>
      <c r="G2905" s="6" t="n"/>
      <c r="H2905" s="6" t="n"/>
      <c r="I2905" s="6" t="n"/>
    </row>
    <row r="2906" ht="15.75" customHeight="1" s="120">
      <c r="A2906" s="6" t="n">
        <v>2014</v>
      </c>
      <c r="B2906" s="6" t="inlineStr">
        <is>
          <t>ND</t>
        </is>
      </c>
      <c r="C2906" s="6" t="inlineStr">
        <is>
          <t>CO2</t>
        </is>
      </c>
      <c r="D2906" s="6" t="inlineStr">
        <is>
          <t>Chemicals</t>
        </is>
      </c>
      <c r="E2906" s="6" t="n">
        <v>0.0030818902200281</v>
      </c>
      <c r="F2906" s="6" t="n"/>
      <c r="G2906" s="6" t="n"/>
      <c r="H2906" s="6" t="n"/>
      <c r="I2906" s="6" t="n"/>
    </row>
    <row r="2907" ht="15.75" customHeight="1" s="120">
      <c r="A2907" s="6" t="n">
        <v>2014</v>
      </c>
      <c r="B2907" s="6" t="inlineStr">
        <is>
          <t>NE</t>
        </is>
      </c>
      <c r="C2907" s="6" t="inlineStr">
        <is>
          <t>CO2</t>
        </is>
      </c>
      <c r="D2907" s="6" t="inlineStr">
        <is>
          <t>Chemicals</t>
        </is>
      </c>
      <c r="E2907" s="6" t="n">
        <v>0.0143718838810213</v>
      </c>
      <c r="F2907" s="6" t="n"/>
      <c r="G2907" s="6" t="n"/>
      <c r="H2907" s="6" t="n"/>
      <c r="I2907" s="6" t="n"/>
    </row>
    <row r="2908" ht="15.75" customHeight="1" s="120">
      <c r="A2908" s="6" t="n">
        <v>2014</v>
      </c>
      <c r="B2908" s="6" t="inlineStr">
        <is>
          <t>NJ</t>
        </is>
      </c>
      <c r="C2908" s="6" t="inlineStr">
        <is>
          <t>CO2</t>
        </is>
      </c>
      <c r="D2908" s="6" t="inlineStr">
        <is>
          <t>Chemicals</t>
        </is>
      </c>
      <c r="E2908" s="6" t="n">
        <v>0.00063838689088804</v>
      </c>
      <c r="F2908" s="6" t="n"/>
      <c r="G2908" s="6" t="n"/>
      <c r="H2908" s="6" t="n"/>
      <c r="I2908" s="6" t="n"/>
    </row>
    <row r="2909" ht="15.75" customHeight="1" s="120">
      <c r="A2909" s="6" t="n">
        <v>2014</v>
      </c>
      <c r="B2909" s="6" t="inlineStr">
        <is>
          <t>NM</t>
        </is>
      </c>
      <c r="C2909" s="6" t="inlineStr">
        <is>
          <t>CO2</t>
        </is>
      </c>
      <c r="D2909" s="6" t="inlineStr">
        <is>
          <t>Chemicals</t>
        </is>
      </c>
      <c r="E2909" s="6" t="n">
        <v>0.000212245491188902</v>
      </c>
      <c r="F2909" s="6" t="n"/>
      <c r="G2909" s="6" t="n"/>
      <c r="H2909" s="6" t="n"/>
      <c r="I2909" s="6" t="n"/>
    </row>
    <row r="2910" ht="15.75" customHeight="1" s="120">
      <c r="A2910" s="6" t="n">
        <v>2014</v>
      </c>
      <c r="B2910" s="6" t="inlineStr">
        <is>
          <t>NV</t>
        </is>
      </c>
      <c r="C2910" s="6" t="inlineStr">
        <is>
          <t>CO2</t>
        </is>
      </c>
      <c r="D2910" s="6" t="inlineStr">
        <is>
          <t>Chemicals</t>
        </is>
      </c>
      <c r="E2910" s="6" t="n">
        <v>0.000157227933146723</v>
      </c>
      <c r="F2910" s="6" t="n"/>
      <c r="G2910" s="6" t="n"/>
      <c r="H2910" s="6" t="n"/>
      <c r="I2910" s="6" t="n"/>
    </row>
    <row r="2911" ht="15.75" customHeight="1" s="120">
      <c r="A2911" s="6" t="n">
        <v>2014</v>
      </c>
      <c r="B2911" s="6" t="inlineStr">
        <is>
          <t>NY</t>
        </is>
      </c>
      <c r="C2911" s="6" t="inlineStr">
        <is>
          <t>CO2</t>
        </is>
      </c>
      <c r="D2911" s="6" t="inlineStr">
        <is>
          <t>Chemicals</t>
        </is>
      </c>
      <c r="E2911" s="6" t="n">
        <v>0.00244231004398286</v>
      </c>
      <c r="F2911" s="6" t="n"/>
      <c r="G2911" s="6" t="n"/>
      <c r="H2911" s="6" t="n"/>
      <c r="I2911" s="6" t="n"/>
    </row>
    <row r="2912" ht="15.75" customHeight="1" s="120">
      <c r="A2912" s="6" t="n">
        <v>2014</v>
      </c>
      <c r="B2912" s="6" t="inlineStr">
        <is>
          <t>OH</t>
        </is>
      </c>
      <c r="C2912" s="6" t="inlineStr">
        <is>
          <t>CO2</t>
        </is>
      </c>
      <c r="D2912" s="6" t="inlineStr">
        <is>
          <t>Chemicals</t>
        </is>
      </c>
      <c r="E2912" s="6" t="n">
        <v>0.0277051191092533</v>
      </c>
      <c r="F2912" s="6" t="n"/>
      <c r="G2912" s="6" t="n"/>
      <c r="H2912" s="6" t="n"/>
      <c r="I2912" s="6" t="n"/>
    </row>
    <row r="2913" ht="15.75" customHeight="1" s="120">
      <c r="A2913" s="6" t="n">
        <v>2014</v>
      </c>
      <c r="B2913" s="6" t="inlineStr">
        <is>
          <t>OK</t>
        </is>
      </c>
      <c r="C2913" s="6" t="inlineStr">
        <is>
          <t>CO2</t>
        </is>
      </c>
      <c r="D2913" s="6" t="inlineStr">
        <is>
          <t>Chemicals</t>
        </is>
      </c>
      <c r="E2913" s="6" t="n">
        <v>0.0306895331899406</v>
      </c>
      <c r="F2913" s="6" t="n"/>
      <c r="G2913" s="6" t="n"/>
      <c r="H2913" s="6" t="n"/>
      <c r="I2913" s="6" t="n"/>
    </row>
    <row r="2914" ht="15.75" customHeight="1" s="120">
      <c r="A2914" s="6" t="n">
        <v>2014</v>
      </c>
      <c r="B2914" s="6" t="inlineStr">
        <is>
          <t>OR</t>
        </is>
      </c>
      <c r="C2914" s="6" t="inlineStr">
        <is>
          <t>CO2</t>
        </is>
      </c>
      <c r="D2914" s="6" t="inlineStr">
        <is>
          <t>Chemicals</t>
        </is>
      </c>
      <c r="E2914" s="6" t="n">
        <v>0.00159669942893779</v>
      </c>
      <c r="F2914" s="6" t="n"/>
      <c r="G2914" s="6" t="n"/>
      <c r="H2914" s="6" t="n"/>
      <c r="I2914" s="6" t="n"/>
    </row>
    <row r="2915" ht="15.75" customHeight="1" s="120">
      <c r="A2915" s="6" t="n">
        <v>2014</v>
      </c>
      <c r="B2915" s="6" t="inlineStr">
        <is>
          <t>PA</t>
        </is>
      </c>
      <c r="C2915" s="6" t="inlineStr">
        <is>
          <t>CO2</t>
        </is>
      </c>
      <c r="D2915" s="6" t="inlineStr">
        <is>
          <t>Chemicals</t>
        </is>
      </c>
      <c r="E2915" s="6" t="n">
        <v>0.00310562097192135</v>
      </c>
      <c r="F2915" s="6" t="n"/>
      <c r="G2915" s="6" t="n"/>
      <c r="H2915" s="6" t="n"/>
      <c r="I2915" s="6" t="n"/>
    </row>
    <row r="2916" ht="15.75" customHeight="1" s="120">
      <c r="A2916" s="6" t="n">
        <v>2014</v>
      </c>
      <c r="B2916" s="6" t="inlineStr">
        <is>
          <t>RI</t>
        </is>
      </c>
      <c r="C2916" s="6" t="inlineStr">
        <is>
          <t>CO2</t>
        </is>
      </c>
      <c r="D2916" s="6" t="inlineStr">
        <is>
          <t>Chemicals</t>
        </is>
      </c>
      <c r="E2916" s="6" t="n">
        <v>0.000439710687156516</v>
      </c>
      <c r="F2916" s="6" t="n"/>
      <c r="G2916" s="6" t="n"/>
      <c r="H2916" s="6" t="n"/>
      <c r="I2916" s="6" t="n"/>
    </row>
    <row r="2917" ht="15.75" customHeight="1" s="120">
      <c r="A2917" s="6" t="n">
        <v>2014</v>
      </c>
      <c r="B2917" s="6" t="inlineStr">
        <is>
          <t>SC</t>
        </is>
      </c>
      <c r="C2917" s="6" t="inlineStr">
        <is>
          <t>CO2</t>
        </is>
      </c>
      <c r="D2917" s="6" t="inlineStr">
        <is>
          <t>Chemicals</t>
        </is>
      </c>
      <c r="E2917" s="6" t="n">
        <v>0.00601138704427837</v>
      </c>
      <c r="F2917" s="6" t="n"/>
      <c r="G2917" s="6" t="n"/>
      <c r="H2917" s="6" t="n"/>
      <c r="I2917" s="6" t="n"/>
    </row>
    <row r="2918" ht="15.75" customHeight="1" s="120">
      <c r="A2918" s="6" t="n">
        <v>2014</v>
      </c>
      <c r="B2918" s="6" t="inlineStr">
        <is>
          <t>SD</t>
        </is>
      </c>
      <c r="C2918" s="6" t="inlineStr">
        <is>
          <t>CO2</t>
        </is>
      </c>
      <c r="D2918" s="6" t="inlineStr">
        <is>
          <t>Chemicals</t>
        </is>
      </c>
      <c r="E2918" s="6" t="n">
        <v>0.00836422440912399</v>
      </c>
      <c r="F2918" s="6" t="n"/>
      <c r="G2918" s="6" t="n"/>
      <c r="H2918" s="6" t="n"/>
      <c r="I2918" s="6" t="n"/>
    </row>
    <row r="2919" ht="15.75" customHeight="1" s="120">
      <c r="A2919" s="6" t="n">
        <v>2014</v>
      </c>
      <c r="B2919" s="6" t="inlineStr">
        <is>
          <t>TN</t>
        </is>
      </c>
      <c r="C2919" s="6" t="inlineStr">
        <is>
          <t>CO2</t>
        </is>
      </c>
      <c r="D2919" s="6" t="inlineStr">
        <is>
          <t>Chemicals</t>
        </is>
      </c>
      <c r="E2919" s="6" t="n">
        <v>0.0356092229742912</v>
      </c>
      <c r="F2919" s="6" t="n"/>
      <c r="G2919" s="6" t="n"/>
      <c r="H2919" s="6" t="n"/>
      <c r="I2919" s="6" t="n"/>
    </row>
    <row r="2920" ht="15.75" customHeight="1" s="120">
      <c r="A2920" s="6" t="n">
        <v>2014</v>
      </c>
      <c r="B2920" s="6" t="inlineStr">
        <is>
          <t>TX</t>
        </is>
      </c>
      <c r="C2920" s="6" t="inlineStr">
        <is>
          <t>CO2</t>
        </is>
      </c>
      <c r="D2920" s="6" t="inlineStr">
        <is>
          <t>Chemicals</t>
        </is>
      </c>
      <c r="E2920" s="6" t="n">
        <v>0.331969714977104</v>
      </c>
      <c r="F2920" s="6" t="n"/>
      <c r="G2920" s="6" t="n"/>
      <c r="H2920" s="6" t="n"/>
      <c r="I2920" s="6" t="n"/>
    </row>
    <row r="2921" ht="15.75" customHeight="1" s="120">
      <c r="A2921" s="6" t="n">
        <v>2014</v>
      </c>
      <c r="B2921" s="6" t="inlineStr">
        <is>
          <t>UT</t>
        </is>
      </c>
      <c r="C2921" s="6" t="inlineStr">
        <is>
          <t>CO2</t>
        </is>
      </c>
      <c r="D2921" s="6" t="inlineStr">
        <is>
          <t>Chemicals</t>
        </is>
      </c>
      <c r="E2921" s="6" t="n">
        <v>0.00173547794561953</v>
      </c>
      <c r="F2921" s="6" t="n"/>
      <c r="G2921" s="6" t="n"/>
      <c r="H2921" s="6" t="n"/>
      <c r="I2921" s="6" t="n"/>
    </row>
    <row r="2922" ht="15.75" customHeight="1" s="120">
      <c r="A2922" s="6" t="n">
        <v>2014</v>
      </c>
      <c r="B2922" s="6" t="inlineStr">
        <is>
          <t>VA</t>
        </is>
      </c>
      <c r="C2922" s="6" t="inlineStr">
        <is>
          <t>CO2</t>
        </is>
      </c>
      <c r="D2922" s="6" t="inlineStr">
        <is>
          <t>Chemicals</t>
        </is>
      </c>
      <c r="E2922" s="6" t="n">
        <v>0.0142663781422708</v>
      </c>
      <c r="F2922" s="6" t="n"/>
      <c r="G2922" s="6" t="n"/>
      <c r="H2922" s="6" t="n"/>
      <c r="I2922" s="6" t="n"/>
    </row>
    <row r="2923" ht="15.75" customHeight="1" s="120">
      <c r="A2923" s="6" t="n">
        <v>2014</v>
      </c>
      <c r="B2923" s="6" t="inlineStr">
        <is>
          <t>WA</t>
        </is>
      </c>
      <c r="C2923" s="6" t="inlineStr">
        <is>
          <t>CO2</t>
        </is>
      </c>
      <c r="D2923" s="6" t="inlineStr">
        <is>
          <t>Chemicals</t>
        </is>
      </c>
      <c r="E2923" s="6" t="n">
        <v>0.00159814741938325</v>
      </c>
      <c r="F2923" s="6" t="n"/>
      <c r="G2923" s="6" t="n"/>
      <c r="H2923" s="6" t="n"/>
      <c r="I2923" s="6" t="n"/>
    </row>
    <row r="2924" ht="15.75" customHeight="1" s="120">
      <c r="A2924" s="6" t="n">
        <v>2014</v>
      </c>
      <c r="B2924" s="6" t="inlineStr">
        <is>
          <t>WI</t>
        </is>
      </c>
      <c r="C2924" s="6" t="inlineStr">
        <is>
          <t>CO2</t>
        </is>
      </c>
      <c r="D2924" s="6" t="inlineStr">
        <is>
          <t>Chemicals</t>
        </is>
      </c>
      <c r="E2924" s="6" t="n">
        <v>0.00468456640885662</v>
      </c>
      <c r="F2924" s="6" t="n"/>
      <c r="G2924" s="6" t="n"/>
      <c r="H2924" s="6" t="n"/>
      <c r="I2924" s="6" t="n"/>
    </row>
    <row r="2925" ht="15.75" customHeight="1" s="120">
      <c r="A2925" s="6" t="n">
        <v>2014</v>
      </c>
      <c r="B2925" s="6" t="inlineStr">
        <is>
          <t>WV</t>
        </is>
      </c>
      <c r="C2925" s="6" t="inlineStr">
        <is>
          <t>CO2</t>
        </is>
      </c>
      <c r="D2925" s="6" t="inlineStr">
        <is>
          <t>Chemicals</t>
        </is>
      </c>
      <c r="E2925" s="6" t="n">
        <v>0.0122671276432798</v>
      </c>
      <c r="F2925" s="6" t="n"/>
      <c r="G2925" s="6" t="n"/>
      <c r="H2925" s="6" t="n"/>
      <c r="I2925" s="6" t="n"/>
    </row>
    <row r="2926" ht="15.75" customHeight="1" s="120">
      <c r="A2926" s="6" t="n">
        <v>2014</v>
      </c>
      <c r="B2926" s="6" t="inlineStr">
        <is>
          <t>WY</t>
        </is>
      </c>
      <c r="C2926" s="6" t="inlineStr">
        <is>
          <t>CO2</t>
        </is>
      </c>
      <c r="D2926" s="6" t="inlineStr">
        <is>
          <t>Chemicals</t>
        </is>
      </c>
      <c r="E2926" s="6" t="n">
        <v>0.00246593016016618</v>
      </c>
      <c r="F2926" s="6" t="n"/>
      <c r="G2926" s="6" t="n"/>
      <c r="H2926" s="6" t="n"/>
      <c r="I2926" s="6" t="n"/>
    </row>
    <row r="2927" ht="15.75" customHeight="1" s="120">
      <c r="A2927" s="6" t="n">
        <v>2014</v>
      </c>
      <c r="B2927" s="6" t="inlineStr">
        <is>
          <t>AL</t>
        </is>
      </c>
      <c r="C2927" s="6" t="inlineStr">
        <is>
          <t>CO2</t>
        </is>
      </c>
      <c r="D2927" s="6" t="inlineStr">
        <is>
          <t>Iron and steel</t>
        </is>
      </c>
      <c r="E2927" s="6" t="n">
        <v>0.0797273308963702</v>
      </c>
      <c r="F2927" s="6" t="n"/>
      <c r="G2927" s="6" t="n"/>
      <c r="H2927" s="6" t="n"/>
      <c r="I2927" s="6" t="n"/>
    </row>
    <row r="2928" ht="15.75" customHeight="1" s="120">
      <c r="A2928" s="6" t="n">
        <v>2014</v>
      </c>
      <c r="B2928" s="6" t="inlineStr">
        <is>
          <t>AR</t>
        </is>
      </c>
      <c r="C2928" s="6" t="inlineStr">
        <is>
          <t>CO2</t>
        </is>
      </c>
      <c r="D2928" s="6" t="inlineStr">
        <is>
          <t>Iron and steel</t>
        </is>
      </c>
      <c r="E2928" s="6" t="n">
        <v>0.0122528026883203</v>
      </c>
      <c r="F2928" s="6" t="n"/>
      <c r="G2928" s="6" t="n"/>
      <c r="H2928" s="6" t="n"/>
      <c r="I2928" s="6" t="n"/>
    </row>
    <row r="2929" ht="15.75" customHeight="1" s="120">
      <c r="A2929" s="6" t="n">
        <v>2014</v>
      </c>
      <c r="B2929" s="6" t="inlineStr">
        <is>
          <t>AZ</t>
        </is>
      </c>
      <c r="C2929" s="6" t="inlineStr">
        <is>
          <t>CO2</t>
        </is>
      </c>
      <c r="D2929" s="6" t="inlineStr">
        <is>
          <t>Iron and steel</t>
        </is>
      </c>
      <c r="E2929" s="6" t="n">
        <v>0.000568329189736018</v>
      </c>
      <c r="F2929" s="6" t="n"/>
      <c r="G2929" s="6" t="n"/>
      <c r="H2929" s="6" t="n"/>
      <c r="I2929" s="6" t="n"/>
    </row>
    <row r="2930" ht="15.75" customHeight="1" s="120">
      <c r="A2930" s="6" t="n">
        <v>2014</v>
      </c>
      <c r="B2930" s="6" t="inlineStr">
        <is>
          <t>CA</t>
        </is>
      </c>
      <c r="C2930" s="6" t="inlineStr">
        <is>
          <t>CO2</t>
        </is>
      </c>
      <c r="D2930" s="6" t="inlineStr">
        <is>
          <t>Iron and steel</t>
        </is>
      </c>
      <c r="E2930" s="6" t="n">
        <v>0.00780361154899295</v>
      </c>
      <c r="F2930" s="6" t="n"/>
      <c r="G2930" s="6" t="n"/>
      <c r="H2930" s="6" t="n"/>
      <c r="I2930" s="6" t="n"/>
    </row>
    <row r="2931" ht="15.75" customHeight="1" s="120">
      <c r="A2931" s="6" t="n">
        <v>2014</v>
      </c>
      <c r="B2931" s="6" t="inlineStr">
        <is>
          <t>CO</t>
        </is>
      </c>
      <c r="C2931" s="6" t="inlineStr">
        <is>
          <t>CO2</t>
        </is>
      </c>
      <c r="D2931" s="6" t="inlineStr">
        <is>
          <t>Iron and steel</t>
        </is>
      </c>
      <c r="E2931" s="6" t="n">
        <v>0.00318969347467588</v>
      </c>
      <c r="F2931" s="6" t="n"/>
      <c r="G2931" s="6" t="n"/>
      <c r="H2931" s="6" t="n"/>
      <c r="I2931" s="6" t="n"/>
    </row>
    <row r="2932" ht="15.75" customHeight="1" s="120">
      <c r="A2932" s="6" t="n">
        <v>2014</v>
      </c>
      <c r="B2932" s="6" t="inlineStr">
        <is>
          <t>FL</t>
        </is>
      </c>
      <c r="C2932" s="6" t="inlineStr">
        <is>
          <t>CO2</t>
        </is>
      </c>
      <c r="D2932" s="6" t="inlineStr">
        <is>
          <t>Iron and steel</t>
        </is>
      </c>
      <c r="E2932" s="6" t="n">
        <v>0.000877648998420058</v>
      </c>
      <c r="F2932" s="6" t="n"/>
      <c r="G2932" s="6" t="n"/>
      <c r="H2932" s="6" t="n"/>
      <c r="I2932" s="6" t="n"/>
    </row>
    <row r="2933" ht="15.75" customHeight="1" s="120">
      <c r="A2933" s="6" t="n">
        <v>2014</v>
      </c>
      <c r="B2933" s="6" t="inlineStr">
        <is>
          <t>GA</t>
        </is>
      </c>
      <c r="C2933" s="6" t="inlineStr">
        <is>
          <t>CO2</t>
        </is>
      </c>
      <c r="D2933" s="6" t="inlineStr">
        <is>
          <t>Iron and steel</t>
        </is>
      </c>
      <c r="E2933" s="6" t="n">
        <v>0.000982107267798198</v>
      </c>
      <c r="F2933" s="6" t="n"/>
      <c r="G2933" s="6" t="n"/>
      <c r="H2933" s="6" t="n"/>
      <c r="I2933" s="6" t="n"/>
    </row>
    <row r="2934" ht="15.75" customHeight="1" s="120">
      <c r="A2934" s="6" t="n">
        <v>2014</v>
      </c>
      <c r="B2934" s="6" t="inlineStr">
        <is>
          <t>IA</t>
        </is>
      </c>
      <c r="C2934" s="6" t="inlineStr">
        <is>
          <t>CO2</t>
        </is>
      </c>
      <c r="D2934" s="6" t="inlineStr">
        <is>
          <t>Iron and steel</t>
        </is>
      </c>
      <c r="E2934" s="6" t="n">
        <v>0.00496732363922077</v>
      </c>
      <c r="F2934" s="6" t="n"/>
      <c r="G2934" s="6" t="n"/>
      <c r="H2934" s="6" t="n"/>
      <c r="I2934" s="6" t="n"/>
    </row>
    <row r="2935" ht="15.75" customHeight="1" s="120">
      <c r="A2935" s="6" t="n">
        <v>2014</v>
      </c>
      <c r="B2935" s="6" t="inlineStr">
        <is>
          <t>IL</t>
        </is>
      </c>
      <c r="C2935" s="6" t="inlineStr">
        <is>
          <t>CO2</t>
        </is>
      </c>
      <c r="D2935" s="6" t="inlineStr">
        <is>
          <t>Iron and steel</t>
        </is>
      </c>
      <c r="E2935" s="6" t="n">
        <v>0.0535151443851887</v>
      </c>
      <c r="F2935" s="6" t="n"/>
      <c r="G2935" s="6" t="n"/>
      <c r="H2935" s="6" t="n"/>
      <c r="I2935" s="6" t="n"/>
    </row>
    <row r="2936" ht="15.75" customHeight="1" s="120">
      <c r="A2936" s="6" t="n">
        <v>2014</v>
      </c>
      <c r="B2936" s="6" t="inlineStr">
        <is>
          <t>IN</t>
        </is>
      </c>
      <c r="C2936" s="6" t="inlineStr">
        <is>
          <t>CO2</t>
        </is>
      </c>
      <c r="D2936" s="6" t="inlineStr">
        <is>
          <t>Iron and steel</t>
        </is>
      </c>
      <c r="E2936" s="6" t="n">
        <v>0.403992931690303</v>
      </c>
      <c r="F2936" s="6" t="n"/>
      <c r="G2936" s="6" t="n"/>
      <c r="H2936" s="6" t="n"/>
      <c r="I2936" s="6" t="n"/>
    </row>
    <row r="2937" ht="15.75" customHeight="1" s="120">
      <c r="A2937" s="6" t="n">
        <v>2014</v>
      </c>
      <c r="B2937" s="6" t="inlineStr">
        <is>
          <t>KS</t>
        </is>
      </c>
      <c r="C2937" s="6" t="inlineStr">
        <is>
          <t>CO2</t>
        </is>
      </c>
      <c r="D2937" s="6" t="inlineStr">
        <is>
          <t>Iron and steel</t>
        </is>
      </c>
      <c r="E2937" s="6" t="n">
        <v>0.000282428239158235</v>
      </c>
      <c r="F2937" s="6" t="n"/>
      <c r="G2937" s="6" t="n"/>
      <c r="H2937" s="6" t="n"/>
      <c r="I2937" s="6" t="n"/>
    </row>
    <row r="2938" ht="15.75" customHeight="1" s="120">
      <c r="A2938" s="6" t="n">
        <v>2014</v>
      </c>
      <c r="B2938" s="6" t="inlineStr">
        <is>
          <t>KY</t>
        </is>
      </c>
      <c r="C2938" s="6" t="inlineStr">
        <is>
          <t>CO2</t>
        </is>
      </c>
      <c r="D2938" s="6" t="inlineStr">
        <is>
          <t>Iron and steel</t>
        </is>
      </c>
      <c r="E2938" s="6" t="n">
        <v>0.031448861016333</v>
      </c>
      <c r="F2938" s="6" t="n"/>
      <c r="G2938" s="6" t="n"/>
      <c r="H2938" s="6" t="n"/>
      <c r="I2938" s="6" t="n"/>
    </row>
    <row r="2939" ht="15.75" customHeight="1" s="120">
      <c r="A2939" s="6" t="n">
        <v>2014</v>
      </c>
      <c r="B2939" s="6" t="inlineStr">
        <is>
          <t>LA</t>
        </is>
      </c>
      <c r="C2939" s="6" t="inlineStr">
        <is>
          <t>CO2</t>
        </is>
      </c>
      <c r="D2939" s="6" t="inlineStr">
        <is>
          <t>Iron and steel</t>
        </is>
      </c>
      <c r="E2939" s="6" t="n">
        <v>0.00182479673132258</v>
      </c>
      <c r="F2939" s="6" t="n"/>
      <c r="G2939" s="6" t="n"/>
      <c r="H2939" s="6" t="n"/>
      <c r="I2939" s="6" t="n"/>
    </row>
    <row r="2940" ht="15.75" customHeight="1" s="120">
      <c r="A2940" s="6" t="n">
        <v>2014</v>
      </c>
      <c r="B2940" s="6" t="inlineStr">
        <is>
          <t>MA</t>
        </is>
      </c>
      <c r="C2940" s="6" t="inlineStr">
        <is>
          <t>CO2</t>
        </is>
      </c>
      <c r="D2940" s="6" t="inlineStr">
        <is>
          <t>Iron and steel</t>
        </is>
      </c>
      <c r="E2940" s="6" t="n">
        <v>0.000630091281974438</v>
      </c>
      <c r="F2940" s="6" t="n"/>
      <c r="G2940" s="6" t="n"/>
      <c r="H2940" s="6" t="n"/>
      <c r="I2940" s="6" t="n"/>
    </row>
    <row r="2941" ht="15.75" customHeight="1" s="120">
      <c r="A2941" s="6" t="n">
        <v>2014</v>
      </c>
      <c r="B2941" s="6" t="inlineStr">
        <is>
          <t>MI</t>
        </is>
      </c>
      <c r="C2941" s="6" t="inlineStr">
        <is>
          <t>CO2</t>
        </is>
      </c>
      <c r="D2941" s="6" t="inlineStr">
        <is>
          <t>Iron and steel</t>
        </is>
      </c>
      <c r="E2941" s="6" t="n">
        <v>0.0725069321158886</v>
      </c>
      <c r="F2941" s="6" t="n"/>
      <c r="G2941" s="6" t="n"/>
      <c r="H2941" s="6" t="n"/>
      <c r="I2941" s="6" t="n"/>
    </row>
    <row r="2942" ht="15.75" customHeight="1" s="120">
      <c r="A2942" s="6" t="n">
        <v>2014</v>
      </c>
      <c r="B2942" s="6" t="inlineStr">
        <is>
          <t>MN</t>
        </is>
      </c>
      <c r="C2942" s="6" t="inlineStr">
        <is>
          <t>CO2</t>
        </is>
      </c>
      <c r="D2942" s="6" t="inlineStr">
        <is>
          <t>Iron and steel</t>
        </is>
      </c>
      <c r="E2942" s="6" t="n">
        <v>0.008591914717023089</v>
      </c>
      <c r="F2942" s="6" t="n"/>
      <c r="G2942" s="6" t="n"/>
      <c r="H2942" s="6" t="n"/>
      <c r="I2942" s="6" t="n"/>
    </row>
    <row r="2943" ht="15.75" customHeight="1" s="120">
      <c r="A2943" s="6" t="n">
        <v>2014</v>
      </c>
      <c r="B2943" s="6" t="inlineStr">
        <is>
          <t>MO</t>
        </is>
      </c>
      <c r="C2943" s="6" t="inlineStr">
        <is>
          <t>CO2</t>
        </is>
      </c>
      <c r="D2943" s="6" t="inlineStr">
        <is>
          <t>Iron and steel</t>
        </is>
      </c>
      <c r="E2943" s="54" t="n">
        <v>6.60260230629192e-05</v>
      </c>
      <c r="F2943" s="6" t="n"/>
      <c r="G2943" s="6" t="n"/>
      <c r="H2943" s="6" t="n"/>
      <c r="I2943" s="6" t="n"/>
    </row>
    <row r="2944" ht="15.75" customHeight="1" s="120">
      <c r="A2944" s="6" t="n">
        <v>2014</v>
      </c>
      <c r="B2944" s="6" t="inlineStr">
        <is>
          <t>MS</t>
        </is>
      </c>
      <c r="C2944" s="6" t="inlineStr">
        <is>
          <t>CO2</t>
        </is>
      </c>
      <c r="D2944" s="6" t="inlineStr">
        <is>
          <t>Iron and steel</t>
        </is>
      </c>
      <c r="E2944" s="6" t="n">
        <v>0.0100004421170845</v>
      </c>
      <c r="F2944" s="6" t="n"/>
      <c r="G2944" s="6" t="n"/>
      <c r="H2944" s="6" t="n"/>
      <c r="I2944" s="6" t="n"/>
    </row>
    <row r="2945" ht="15.75" customHeight="1" s="120">
      <c r="A2945" s="6" t="n">
        <v>2014</v>
      </c>
      <c r="B2945" s="6" t="inlineStr">
        <is>
          <t>NC</t>
        </is>
      </c>
      <c r="C2945" s="6" t="inlineStr">
        <is>
          <t>CO2</t>
        </is>
      </c>
      <c r="D2945" s="6" t="inlineStr">
        <is>
          <t>Iron and steel</t>
        </is>
      </c>
      <c r="E2945" s="6" t="n">
        <v>0.00651747822484197</v>
      </c>
      <c r="F2945" s="6" t="n"/>
      <c r="G2945" s="6" t="n"/>
      <c r="H2945" s="6" t="n"/>
      <c r="I2945" s="6" t="n"/>
    </row>
    <row r="2946" ht="15.75" customHeight="1" s="120">
      <c r="A2946" s="6" t="n">
        <v>2014</v>
      </c>
      <c r="B2946" s="6" t="inlineStr">
        <is>
          <t>NE</t>
        </is>
      </c>
      <c r="C2946" s="6" t="inlineStr">
        <is>
          <t>CO2</t>
        </is>
      </c>
      <c r="D2946" s="6" t="inlineStr">
        <is>
          <t>Iron and steel</t>
        </is>
      </c>
      <c r="E2946" s="6" t="n">
        <v>0.00214969243576129</v>
      </c>
      <c r="F2946" s="6" t="n"/>
      <c r="G2946" s="6" t="n"/>
      <c r="H2946" s="6" t="n"/>
      <c r="I2946" s="6" t="n"/>
    </row>
    <row r="2947" ht="15.75" customHeight="1" s="120">
      <c r="A2947" s="6" t="n">
        <v>2014</v>
      </c>
      <c r="B2947" s="6" t="inlineStr">
        <is>
          <t>NJ</t>
        </is>
      </c>
      <c r="C2947" s="6" t="inlineStr">
        <is>
          <t>CO2</t>
        </is>
      </c>
      <c r="D2947" s="6" t="inlineStr">
        <is>
          <t>Iron and steel</t>
        </is>
      </c>
      <c r="E2947" s="6" t="n">
        <v>0.00114063425698192</v>
      </c>
      <c r="F2947" s="6" t="n"/>
      <c r="G2947" s="6" t="n"/>
      <c r="H2947" s="6" t="n"/>
      <c r="I2947" s="6" t="n"/>
    </row>
    <row r="2948" ht="15.75" customHeight="1" s="120">
      <c r="A2948" s="6" t="n">
        <v>2014</v>
      </c>
      <c r="B2948" s="6" t="inlineStr">
        <is>
          <t>NY</t>
        </is>
      </c>
      <c r="C2948" s="6" t="inlineStr">
        <is>
          <t>CO2</t>
        </is>
      </c>
      <c r="D2948" s="6" t="inlineStr">
        <is>
          <t>Iron and steel</t>
        </is>
      </c>
      <c r="E2948" s="6" t="n">
        <v>0.00503862487041014</v>
      </c>
      <c r="F2948" s="6" t="n"/>
      <c r="G2948" s="6" t="n"/>
      <c r="H2948" s="6" t="n"/>
      <c r="I2948" s="6" t="n"/>
    </row>
    <row r="2949" ht="15.75" customHeight="1" s="120">
      <c r="A2949" s="6" t="n">
        <v>2014</v>
      </c>
      <c r="B2949" s="6" t="inlineStr">
        <is>
          <t>OH</t>
        </is>
      </c>
      <c r="C2949" s="6" t="inlineStr">
        <is>
          <t>CO2</t>
        </is>
      </c>
      <c r="D2949" s="6" t="inlineStr">
        <is>
          <t>Iron and steel</t>
        </is>
      </c>
      <c r="E2949" s="6" t="n">
        <v>0.156040997593848</v>
      </c>
      <c r="F2949" s="6" t="n"/>
      <c r="G2949" s="6" t="n"/>
      <c r="H2949" s="6" t="n"/>
      <c r="I2949" s="6" t="n"/>
    </row>
    <row r="2950" ht="15.75" customHeight="1" s="120">
      <c r="A2950" s="6" t="n">
        <v>2014</v>
      </c>
      <c r="B2950" s="6" t="inlineStr">
        <is>
          <t>OK</t>
        </is>
      </c>
      <c r="C2950" s="6" t="inlineStr">
        <is>
          <t>CO2</t>
        </is>
      </c>
      <c r="D2950" s="6" t="inlineStr">
        <is>
          <t>Iron and steel</t>
        </is>
      </c>
      <c r="E2950" s="6" t="n">
        <v>0.000305620857965889</v>
      </c>
      <c r="F2950" s="6" t="n"/>
      <c r="G2950" s="6" t="n"/>
      <c r="H2950" s="6" t="n"/>
      <c r="I2950" s="6" t="n"/>
    </row>
    <row r="2951" ht="15.75" customHeight="1" s="120">
      <c r="A2951" s="6" t="n">
        <v>2014</v>
      </c>
      <c r="B2951" s="6" t="inlineStr">
        <is>
          <t>OR</t>
        </is>
      </c>
      <c r="C2951" s="6" t="inlineStr">
        <is>
          <t>CO2</t>
        </is>
      </c>
      <c r="D2951" s="6" t="inlineStr">
        <is>
          <t>Iron and steel</t>
        </is>
      </c>
      <c r="E2951" s="6" t="n">
        <v>0.00269407982081559</v>
      </c>
      <c r="F2951" s="6" t="n"/>
      <c r="G2951" s="6" t="n"/>
      <c r="H2951" s="6" t="n"/>
      <c r="I2951" s="6" t="n"/>
    </row>
    <row r="2952" ht="15.75" customHeight="1" s="120">
      <c r="A2952" s="6" t="n">
        <v>2014</v>
      </c>
      <c r="B2952" s="6" t="inlineStr">
        <is>
          <t>PA</t>
        </is>
      </c>
      <c r="C2952" s="6" t="inlineStr">
        <is>
          <t>CO2</t>
        </is>
      </c>
      <c r="D2952" s="6" t="inlineStr">
        <is>
          <t>Iron and steel</t>
        </is>
      </c>
      <c r="E2952" s="6" t="n">
        <v>0.0746088608614775</v>
      </c>
      <c r="F2952" s="6" t="n"/>
      <c r="G2952" s="6" t="n"/>
      <c r="H2952" s="6" t="n"/>
      <c r="I2952" s="6" t="n"/>
    </row>
    <row r="2953" ht="15.75" customHeight="1" s="120">
      <c r="A2953" s="6" t="n">
        <v>2014</v>
      </c>
      <c r="B2953" s="6" t="inlineStr">
        <is>
          <t>SC</t>
        </is>
      </c>
      <c r="C2953" s="6" t="inlineStr">
        <is>
          <t>CO2</t>
        </is>
      </c>
      <c r="D2953" s="6" t="inlineStr">
        <is>
          <t>Iron and steel</t>
        </is>
      </c>
      <c r="E2953" s="6" t="n">
        <v>0.0111867643495811</v>
      </c>
      <c r="F2953" s="6" t="n"/>
      <c r="G2953" s="6" t="n"/>
      <c r="H2953" s="6" t="n"/>
      <c r="I2953" s="6" t="n"/>
    </row>
    <row r="2954" ht="15.75" customHeight="1" s="120">
      <c r="A2954" s="6" t="n">
        <v>2014</v>
      </c>
      <c r="B2954" s="6" t="inlineStr">
        <is>
          <t>TN</t>
        </is>
      </c>
      <c r="C2954" s="6" t="inlineStr">
        <is>
          <t>CO2</t>
        </is>
      </c>
      <c r="D2954" s="6" t="inlineStr">
        <is>
          <t>Iron and steel</t>
        </is>
      </c>
      <c r="E2954" s="6" t="n">
        <v>0.00560236498759744</v>
      </c>
      <c r="F2954" s="6" t="n"/>
      <c r="G2954" s="6" t="n"/>
      <c r="H2954" s="6" t="n"/>
      <c r="I2954" s="6" t="n"/>
    </row>
    <row r="2955" ht="15.75" customHeight="1" s="120">
      <c r="A2955" s="6" t="n">
        <v>2014</v>
      </c>
      <c r="B2955" s="6" t="inlineStr">
        <is>
          <t>TX</t>
        </is>
      </c>
      <c r="C2955" s="6" t="inlineStr">
        <is>
          <t>CO2</t>
        </is>
      </c>
      <c r="D2955" s="6" t="inlineStr">
        <is>
          <t>Iron and steel</t>
        </is>
      </c>
      <c r="E2955" s="6" t="n">
        <v>0.0122215594120672</v>
      </c>
      <c r="F2955" s="6" t="n"/>
      <c r="G2955" s="6" t="n"/>
      <c r="H2955" s="6" t="n"/>
      <c r="I2955" s="6" t="n"/>
    </row>
    <row r="2956" ht="15.75" customHeight="1" s="120">
      <c r="A2956" s="6" t="n">
        <v>2014</v>
      </c>
      <c r="B2956" s="6" t="inlineStr">
        <is>
          <t>UT</t>
        </is>
      </c>
      <c r="C2956" s="6" t="inlineStr">
        <is>
          <t>CO2</t>
        </is>
      </c>
      <c r="D2956" s="6" t="inlineStr">
        <is>
          <t>Iron and steel</t>
        </is>
      </c>
      <c r="E2956" s="6" t="n">
        <v>0.00236685743681419</v>
      </c>
      <c r="F2956" s="6" t="n"/>
      <c r="G2956" s="6" t="n"/>
      <c r="H2956" s="6" t="n"/>
      <c r="I2956" s="6" t="n"/>
    </row>
    <row r="2957" ht="15.75" customHeight="1" s="120">
      <c r="A2957" s="6" t="n">
        <v>2014</v>
      </c>
      <c r="B2957" s="6" t="inlineStr">
        <is>
          <t>VA</t>
        </is>
      </c>
      <c r="C2957" s="6" t="inlineStr">
        <is>
          <t>CO2</t>
        </is>
      </c>
      <c r="D2957" s="6" t="inlineStr">
        <is>
          <t>Iron and steel</t>
        </is>
      </c>
      <c r="E2957" s="6" t="n">
        <v>0.00304094546282524</v>
      </c>
      <c r="F2957" s="6" t="n"/>
      <c r="G2957" s="6" t="n"/>
      <c r="H2957" s="6" t="n"/>
      <c r="I2957" s="6" t="n"/>
    </row>
    <row r="2958" ht="15.75" customHeight="1" s="120">
      <c r="A2958" s="6" t="n">
        <v>2014</v>
      </c>
      <c r="B2958" s="6" t="inlineStr">
        <is>
          <t>WA</t>
        </is>
      </c>
      <c r="C2958" s="6" t="inlineStr">
        <is>
          <t>CO2</t>
        </is>
      </c>
      <c r="D2958" s="6" t="inlineStr">
        <is>
          <t>Iron and steel</t>
        </is>
      </c>
      <c r="E2958" s="6" t="n">
        <v>0.00205304004032513</v>
      </c>
      <c r="F2958" s="6" t="n"/>
      <c r="G2958" s="6" t="n"/>
      <c r="H2958" s="6" t="n"/>
      <c r="I2958" s="6" t="n"/>
    </row>
    <row r="2959" ht="15.75" customHeight="1" s="120">
      <c r="A2959" s="6" t="n">
        <v>2014</v>
      </c>
      <c r="B2959" s="6" t="inlineStr">
        <is>
          <t>WI</t>
        </is>
      </c>
      <c r="C2959" s="6" t="inlineStr">
        <is>
          <t>CO2</t>
        </is>
      </c>
      <c r="D2959" s="6" t="inlineStr">
        <is>
          <t>Iron and steel</t>
        </is>
      </c>
      <c r="E2959" s="6" t="n">
        <v>0.00867541170521797</v>
      </c>
      <c r="F2959" s="6" t="n"/>
      <c r="G2959" s="6" t="n"/>
      <c r="H2959" s="6" t="n"/>
      <c r="I2959" s="6" t="n"/>
    </row>
    <row r="2960" ht="15.75" customHeight="1" s="120">
      <c r="A2960" s="6" t="n">
        <v>2014</v>
      </c>
      <c r="B2960" s="6" t="inlineStr">
        <is>
          <t>WV</t>
        </is>
      </c>
      <c r="C2960" s="6" t="inlineStr">
        <is>
          <t>CO2</t>
        </is>
      </c>
      <c r="D2960" s="6" t="inlineStr">
        <is>
          <t>Iron and steel</t>
        </is>
      </c>
      <c r="E2960" s="6" t="n">
        <v>0.0131286516625941</v>
      </c>
      <c r="F2960" s="6" t="n"/>
      <c r="G2960" s="6" t="n"/>
      <c r="H2960" s="6" t="n"/>
      <c r="I2960" s="6" t="n"/>
    </row>
    <row r="2961" ht="15.75" customHeight="1" s="120">
      <c r="A2961" s="6" t="n">
        <v>2014</v>
      </c>
      <c r="B2961" s="6" t="inlineStr">
        <is>
          <t>AL</t>
        </is>
      </c>
      <c r="C2961" s="6" t="inlineStr">
        <is>
          <t>F-gases</t>
        </is>
      </c>
      <c r="D2961" s="6" t="inlineStr">
        <is>
          <t>Chemicals</t>
        </is>
      </c>
      <c r="E2961" s="6" t="n">
        <v>0.0273039180263617</v>
      </c>
      <c r="F2961" s="6" t="n"/>
      <c r="G2961" s="6" t="n"/>
      <c r="H2961" s="6" t="n"/>
      <c r="I2961" s="6" t="n"/>
    </row>
    <row r="2962" ht="15.75" customHeight="1" s="120">
      <c r="A2962" s="6" t="n">
        <v>2014</v>
      </c>
      <c r="B2962" s="6" t="inlineStr">
        <is>
          <t>AR</t>
        </is>
      </c>
      <c r="C2962" s="6" t="inlineStr">
        <is>
          <t>F-gases</t>
        </is>
      </c>
      <c r="D2962" s="6" t="inlineStr">
        <is>
          <t>Chemicals</t>
        </is>
      </c>
      <c r="E2962" s="6" t="n">
        <v>0.00525426986051672</v>
      </c>
      <c r="F2962" s="6" t="n"/>
      <c r="G2962" s="6" t="n"/>
      <c r="H2962" s="6" t="n"/>
      <c r="I2962" s="6" t="n"/>
    </row>
    <row r="2963" ht="15.75" customHeight="1" s="120">
      <c r="A2963" s="6" t="n">
        <v>2014</v>
      </c>
      <c r="B2963" s="6" t="inlineStr">
        <is>
          <t>IL</t>
        </is>
      </c>
      <c r="C2963" s="6" t="inlineStr">
        <is>
          <t>F-gases</t>
        </is>
      </c>
      <c r="D2963" s="6" t="inlineStr">
        <is>
          <t>Chemicals</t>
        </is>
      </c>
      <c r="E2963" s="6" t="n">
        <v>0.104529438660818</v>
      </c>
      <c r="F2963" s="6" t="n"/>
      <c r="G2963" s="6" t="n"/>
      <c r="H2963" s="6" t="n"/>
      <c r="I2963" s="6" t="n"/>
    </row>
    <row r="2964" ht="15.75" customHeight="1" s="120">
      <c r="A2964" s="6" t="n">
        <v>2014</v>
      </c>
      <c r="B2964" s="6" t="inlineStr">
        <is>
          <t>KY</t>
        </is>
      </c>
      <c r="C2964" s="6" t="inlineStr">
        <is>
          <t>F-gases</t>
        </is>
      </c>
      <c r="D2964" s="6" t="inlineStr">
        <is>
          <t>Chemicals</t>
        </is>
      </c>
      <c r="E2964" s="6" t="n">
        <v>0.5747204847571999</v>
      </c>
      <c r="F2964" s="6" t="n"/>
      <c r="G2964" s="6" t="n"/>
      <c r="H2964" s="6" t="n"/>
      <c r="I2964" s="6" t="n"/>
    </row>
    <row r="2965" ht="15.75" customHeight="1" s="120">
      <c r="A2965" s="6" t="n">
        <v>2014</v>
      </c>
      <c r="B2965" s="6" t="inlineStr">
        <is>
          <t>LA</t>
        </is>
      </c>
      <c r="C2965" s="6" t="inlineStr">
        <is>
          <t>F-gases</t>
        </is>
      </c>
      <c r="D2965" s="6" t="inlineStr">
        <is>
          <t>Chemicals</t>
        </is>
      </c>
      <c r="E2965" s="6" t="n">
        <v>0.06839015646739841</v>
      </c>
      <c r="F2965" s="6" t="n"/>
      <c r="G2965" s="6" t="n"/>
      <c r="H2965" s="6" t="n"/>
      <c r="I2965" s="6" t="n"/>
    </row>
    <row r="2966" ht="15.75" customHeight="1" s="120">
      <c r="A2966" s="6" t="n">
        <v>2014</v>
      </c>
      <c r="B2966" s="6" t="inlineStr">
        <is>
          <t>MN</t>
        </is>
      </c>
      <c r="C2966" s="6" t="inlineStr">
        <is>
          <t>F-gases</t>
        </is>
      </c>
      <c r="D2966" s="6" t="inlineStr">
        <is>
          <t>Chemicals</t>
        </is>
      </c>
      <c r="E2966" s="6" t="n">
        <v>0.00259715726306727</v>
      </c>
      <c r="F2966" s="6" t="n"/>
      <c r="G2966" s="6" t="n"/>
      <c r="H2966" s="6" t="n"/>
      <c r="I2966" s="6" t="n"/>
    </row>
    <row r="2967" ht="15.75" customHeight="1" s="120">
      <c r="A2967" s="6" t="n">
        <v>2014</v>
      </c>
      <c r="B2967" s="6" t="inlineStr">
        <is>
          <t>NC</t>
        </is>
      </c>
      <c r="C2967" s="6" t="inlineStr">
        <is>
          <t>F-gases</t>
        </is>
      </c>
      <c r="D2967" s="6" t="inlineStr">
        <is>
          <t>Chemicals</t>
        </is>
      </c>
      <c r="E2967" s="6" t="n">
        <v>0.0798191646118392</v>
      </c>
      <c r="F2967" s="6" t="n"/>
      <c r="G2967" s="6" t="n"/>
      <c r="H2967" s="6" t="n"/>
      <c r="I2967" s="6" t="n"/>
    </row>
    <row r="2968" ht="15.75" customHeight="1" s="120">
      <c r="A2968" s="6" t="n">
        <v>2014</v>
      </c>
      <c r="B2968" s="6" t="inlineStr">
        <is>
          <t>NJ</t>
        </is>
      </c>
      <c r="C2968" s="6" t="inlineStr">
        <is>
          <t>F-gases</t>
        </is>
      </c>
      <c r="D2968" s="6" t="inlineStr">
        <is>
          <t>Chemicals</t>
        </is>
      </c>
      <c r="E2968" s="6" t="n">
        <v>0.0645415630889901</v>
      </c>
      <c r="F2968" s="6" t="n"/>
      <c r="G2968" s="6" t="n"/>
      <c r="H2968" s="6" t="n"/>
      <c r="I2968" s="6" t="n"/>
    </row>
    <row r="2969" ht="15.75" customHeight="1" s="120">
      <c r="A2969" s="6" t="n">
        <v>2014</v>
      </c>
      <c r="B2969" s="6" t="inlineStr">
        <is>
          <t>NY</t>
        </is>
      </c>
      <c r="C2969" s="6" t="inlineStr">
        <is>
          <t>F-gases</t>
        </is>
      </c>
      <c r="D2969" s="6" t="inlineStr">
        <is>
          <t>Chemicals</t>
        </is>
      </c>
      <c r="E2969" s="6" t="n">
        <v>0.000235426405775462</v>
      </c>
      <c r="F2969" s="6" t="n"/>
      <c r="G2969" s="6" t="n"/>
      <c r="H2969" s="6" t="n"/>
      <c r="I2969" s="6" t="n"/>
    </row>
    <row r="2970" ht="15.75" customHeight="1" s="120">
      <c r="A2970" s="6" t="n">
        <v>2014</v>
      </c>
      <c r="B2970" s="6" t="inlineStr">
        <is>
          <t>PA</t>
        </is>
      </c>
      <c r="C2970" s="6" t="inlineStr">
        <is>
          <t>F-gases</t>
        </is>
      </c>
      <c r="D2970" s="6" t="inlineStr">
        <is>
          <t>Chemicals</t>
        </is>
      </c>
      <c r="E2970" s="6" t="n">
        <v>0.0244988002398176</v>
      </c>
      <c r="F2970" s="6" t="n"/>
      <c r="G2970" s="6" t="n"/>
      <c r="H2970" s="6" t="n"/>
      <c r="I2970" s="6" t="n"/>
    </row>
    <row r="2971" ht="15.75" customHeight="1" s="120">
      <c r="A2971" s="6" t="n">
        <v>2014</v>
      </c>
      <c r="B2971" s="6" t="inlineStr">
        <is>
          <t>TX</t>
        </is>
      </c>
      <c r="C2971" s="6" t="inlineStr">
        <is>
          <t>F-gases</t>
        </is>
      </c>
      <c r="D2971" s="6" t="inlineStr">
        <is>
          <t>Chemicals</t>
        </is>
      </c>
      <c r="E2971" s="6" t="n">
        <v>0.0012907137688981</v>
      </c>
      <c r="F2971" s="6" t="n"/>
      <c r="G2971" s="6" t="n"/>
      <c r="H2971" s="6" t="n"/>
      <c r="I2971" s="6" t="n"/>
    </row>
    <row r="2972" ht="15.75" customHeight="1" s="120">
      <c r="A2972" s="6" t="n">
        <v>2014</v>
      </c>
      <c r="B2972" s="6" t="inlineStr">
        <is>
          <t>WV</t>
        </is>
      </c>
      <c r="C2972" s="6" t="inlineStr">
        <is>
          <t>F-gases</t>
        </is>
      </c>
      <c r="D2972" s="6" t="inlineStr">
        <is>
          <t>Chemicals</t>
        </is>
      </c>
      <c r="E2972" s="6" t="n">
        <v>0.0468189068493157</v>
      </c>
      <c r="F2972" s="6" t="n"/>
      <c r="G2972" s="6" t="n"/>
      <c r="H2972" s="6" t="n"/>
      <c r="I2972" s="6" t="n"/>
    </row>
    <row r="2973" ht="15.75" customHeight="1" s="120">
      <c r="A2973" s="6" t="n">
        <v>2014</v>
      </c>
      <c r="B2973" s="6" t="inlineStr">
        <is>
          <t>AL</t>
        </is>
      </c>
      <c r="C2973" s="6" t="inlineStr">
        <is>
          <t>N2O</t>
        </is>
      </c>
      <c r="D2973" s="6" t="inlineStr">
        <is>
          <t>Cement and other carbonates</t>
        </is>
      </c>
      <c r="E2973" s="6" t="n">
        <v>0.0593691349816453</v>
      </c>
      <c r="F2973" s="6" t="n"/>
      <c r="G2973" s="6" t="n"/>
      <c r="H2973" s="6" t="n"/>
      <c r="I2973" s="6" t="n"/>
    </row>
    <row r="2974" ht="15.75" customHeight="1" s="120">
      <c r="A2974" s="6" t="n">
        <v>2014</v>
      </c>
      <c r="B2974" s="6" t="inlineStr">
        <is>
          <t>AR</t>
        </is>
      </c>
      <c r="C2974" s="6" t="inlineStr">
        <is>
          <t>N2O</t>
        </is>
      </c>
      <c r="D2974" s="6" t="inlineStr">
        <is>
          <t>Cement and other carbonates</t>
        </is>
      </c>
      <c r="E2974" s="6" t="n">
        <v>0.00465067285246176</v>
      </c>
      <c r="F2974" s="6" t="n"/>
      <c r="G2974" s="6" t="n"/>
      <c r="H2974" s="6" t="n"/>
      <c r="I2974" s="6" t="n"/>
    </row>
    <row r="2975" ht="15.75" customHeight="1" s="120">
      <c r="A2975" s="6" t="n">
        <v>2014</v>
      </c>
      <c r="B2975" s="6" t="inlineStr">
        <is>
          <t>AZ</t>
        </is>
      </c>
      <c r="C2975" s="6" t="inlineStr">
        <is>
          <t>N2O</t>
        </is>
      </c>
      <c r="D2975" s="6" t="inlineStr">
        <is>
          <t>Cement and other carbonates</t>
        </is>
      </c>
      <c r="E2975" s="6" t="n">
        <v>0.017398681365481</v>
      </c>
      <c r="F2975" s="6" t="n"/>
      <c r="G2975" s="6" t="n"/>
      <c r="H2975" s="6" t="n"/>
      <c r="I2975" s="6" t="n"/>
    </row>
    <row r="2976" ht="15.75" customHeight="1" s="120">
      <c r="A2976" s="6" t="n">
        <v>2014</v>
      </c>
      <c r="B2976" s="6" t="inlineStr">
        <is>
          <t>CA</t>
        </is>
      </c>
      <c r="C2976" s="6" t="inlineStr">
        <is>
          <t>N2O</t>
        </is>
      </c>
      <c r="D2976" s="6" t="inlineStr">
        <is>
          <t>Cement and other carbonates</t>
        </is>
      </c>
      <c r="E2976" s="6" t="n">
        <v>0.0582194922770061</v>
      </c>
      <c r="F2976" s="6" t="n"/>
      <c r="G2976" s="6" t="n"/>
      <c r="H2976" s="6" t="n"/>
      <c r="I2976" s="6" t="n"/>
    </row>
    <row r="2977" ht="15.75" customHeight="1" s="120">
      <c r="A2977" s="6" t="n">
        <v>2014</v>
      </c>
      <c r="B2977" s="6" t="inlineStr">
        <is>
          <t>CO</t>
        </is>
      </c>
      <c r="C2977" s="6" t="inlineStr">
        <is>
          <t>N2O</t>
        </is>
      </c>
      <c r="D2977" s="6" t="inlineStr">
        <is>
          <t>Cement and other carbonates</t>
        </is>
      </c>
      <c r="E2977" s="6" t="n">
        <v>0.0174813650279821</v>
      </c>
      <c r="F2977" s="6" t="n"/>
      <c r="G2977" s="6" t="n"/>
      <c r="H2977" s="6" t="n"/>
      <c r="I2977" s="6" t="n"/>
    </row>
    <row r="2978" ht="15.75" customHeight="1" s="120">
      <c r="A2978" s="6" t="n">
        <v>2014</v>
      </c>
      <c r="B2978" s="6" t="inlineStr">
        <is>
          <t>FL</t>
        </is>
      </c>
      <c r="C2978" s="6" t="inlineStr">
        <is>
          <t>N2O</t>
        </is>
      </c>
      <c r="D2978" s="6" t="inlineStr">
        <is>
          <t>Cement and other carbonates</t>
        </is>
      </c>
      <c r="E2978" s="6" t="n">
        <v>0.032570567107986</v>
      </c>
      <c r="F2978" s="6" t="n"/>
      <c r="G2978" s="6" t="n"/>
      <c r="H2978" s="6" t="n"/>
      <c r="I2978" s="6" t="n"/>
    </row>
    <row r="2979" ht="15.75" customHeight="1" s="120">
      <c r="A2979" s="6" t="n">
        <v>2014</v>
      </c>
      <c r="B2979" s="6" t="inlineStr">
        <is>
          <t>GA</t>
        </is>
      </c>
      <c r="C2979" s="6" t="inlineStr">
        <is>
          <t>N2O</t>
        </is>
      </c>
      <c r="D2979" s="6" t="inlineStr">
        <is>
          <t>Cement and other carbonates</t>
        </is>
      </c>
      <c r="E2979" s="6" t="n">
        <v>0.00590338697199968</v>
      </c>
      <c r="F2979" s="6" t="n"/>
      <c r="G2979" s="6" t="n"/>
      <c r="H2979" s="6" t="n"/>
      <c r="I2979" s="6" t="n"/>
    </row>
    <row r="2980" ht="15.75" customHeight="1" s="120">
      <c r="A2980" s="6" t="n">
        <v>2014</v>
      </c>
      <c r="B2980" s="6" t="inlineStr">
        <is>
          <t>IA</t>
        </is>
      </c>
      <c r="C2980" s="6" t="inlineStr">
        <is>
          <t>N2O</t>
        </is>
      </c>
      <c r="D2980" s="6" t="inlineStr">
        <is>
          <t>Cement and other carbonates</t>
        </is>
      </c>
      <c r="E2980" s="6" t="n">
        <v>0.008311407060731709</v>
      </c>
      <c r="F2980" s="6" t="n"/>
      <c r="G2980" s="6" t="n"/>
      <c r="H2980" s="6" t="n"/>
      <c r="I2980" s="6" t="n"/>
    </row>
    <row r="2981" ht="15.75" customHeight="1" s="120">
      <c r="A2981" s="6" t="n">
        <v>2014</v>
      </c>
      <c r="B2981" s="6" t="inlineStr">
        <is>
          <t>IL</t>
        </is>
      </c>
      <c r="C2981" s="6" t="inlineStr">
        <is>
          <t>N2O</t>
        </is>
      </c>
      <c r="D2981" s="6" t="inlineStr">
        <is>
          <t>Cement and other carbonates</t>
        </is>
      </c>
      <c r="E2981" s="6" t="n">
        <v>0.007976141799083229</v>
      </c>
      <c r="F2981" s="6" t="n"/>
      <c r="G2981" s="6" t="n"/>
      <c r="H2981" s="6" t="n"/>
      <c r="I2981" s="6" t="n"/>
    </row>
    <row r="2982" ht="15.75" customHeight="1" s="120">
      <c r="A2982" s="6" t="n">
        <v>2014</v>
      </c>
      <c r="B2982" s="6" t="inlineStr">
        <is>
          <t>IN</t>
        </is>
      </c>
      <c r="C2982" s="6" t="inlineStr">
        <is>
          <t>N2O</t>
        </is>
      </c>
      <c r="D2982" s="6" t="inlineStr">
        <is>
          <t>Cement and other carbonates</t>
        </is>
      </c>
      <c r="E2982" s="6" t="n">
        <v>0.0266218740195473</v>
      </c>
      <c r="F2982" s="6" t="n"/>
      <c r="G2982" s="6" t="n"/>
      <c r="H2982" s="6" t="n"/>
      <c r="I2982" s="6" t="n"/>
    </row>
    <row r="2983" ht="15.75" customHeight="1" s="120">
      <c r="A2983" s="6" t="n">
        <v>2014</v>
      </c>
      <c r="B2983" s="6" t="inlineStr">
        <is>
          <t>KS</t>
        </is>
      </c>
      <c r="C2983" s="6" t="inlineStr">
        <is>
          <t>N2O</t>
        </is>
      </c>
      <c r="D2983" s="6" t="inlineStr">
        <is>
          <t>Cement and other carbonates</t>
        </is>
      </c>
      <c r="E2983" s="6" t="n">
        <v>0.00895815187289821</v>
      </c>
      <c r="F2983" s="6" t="n"/>
      <c r="G2983" s="6" t="n"/>
      <c r="H2983" s="6" t="n"/>
      <c r="I2983" s="6" t="n"/>
    </row>
    <row r="2984" ht="15.75" customHeight="1" s="120">
      <c r="A2984" s="6" t="n">
        <v>2014</v>
      </c>
      <c r="B2984" s="6" t="inlineStr">
        <is>
          <t>KY</t>
        </is>
      </c>
      <c r="C2984" s="6" t="inlineStr">
        <is>
          <t>N2O</t>
        </is>
      </c>
      <c r="D2984" s="6" t="inlineStr">
        <is>
          <t>Cement and other carbonates</t>
        </is>
      </c>
      <c r="E2984" s="6" t="n">
        <v>0.0274147310572295</v>
      </c>
      <c r="F2984" s="6" t="n"/>
      <c r="G2984" s="6" t="n"/>
      <c r="H2984" s="6" t="n"/>
      <c r="I2984" s="6" t="n"/>
    </row>
    <row r="2985" ht="15.75" customHeight="1" s="120">
      <c r="A2985" s="6" t="n">
        <v>2014</v>
      </c>
      <c r="B2985" s="6" t="inlineStr">
        <is>
          <t>MA</t>
        </is>
      </c>
      <c r="C2985" s="6" t="inlineStr">
        <is>
          <t>N2O</t>
        </is>
      </c>
      <c r="D2985" s="6" t="inlineStr">
        <is>
          <t>Cement and other carbonates</t>
        </is>
      </c>
      <c r="E2985" s="6" t="n">
        <v>0.000143846919693775</v>
      </c>
      <c r="F2985" s="6" t="n"/>
      <c r="G2985" s="6" t="n"/>
      <c r="H2985" s="6" t="n"/>
      <c r="I2985" s="6" t="n"/>
    </row>
    <row r="2986" ht="15.75" customHeight="1" s="120">
      <c r="A2986" s="6" t="n">
        <v>2014</v>
      </c>
      <c r="B2986" s="6" t="inlineStr">
        <is>
          <t>MD</t>
        </is>
      </c>
      <c r="C2986" s="6" t="inlineStr">
        <is>
          <t>N2O</t>
        </is>
      </c>
      <c r="D2986" s="6" t="inlineStr">
        <is>
          <t>Cement and other carbonates</t>
        </is>
      </c>
      <c r="E2986" s="6" t="n">
        <v>0.0157869162731641</v>
      </c>
      <c r="F2986" s="6" t="n"/>
      <c r="G2986" s="6" t="n"/>
      <c r="H2986" s="6" t="n"/>
      <c r="I2986" s="6" t="n"/>
    </row>
    <row r="2987" ht="15.75" customHeight="1" s="120">
      <c r="A2987" s="6" t="n">
        <v>2014</v>
      </c>
      <c r="B2987" s="6" t="inlineStr">
        <is>
          <t>ME</t>
        </is>
      </c>
      <c r="C2987" s="6" t="inlineStr">
        <is>
          <t>N2O</t>
        </is>
      </c>
      <c r="D2987" s="6" t="inlineStr">
        <is>
          <t>Cement and other carbonates</t>
        </is>
      </c>
      <c r="E2987" s="6" t="n">
        <v>0.00313291795175578</v>
      </c>
      <c r="F2987" s="6" t="n"/>
      <c r="G2987" s="6" t="n"/>
      <c r="H2987" s="6" t="n"/>
      <c r="I2987" s="6" t="n"/>
    </row>
    <row r="2988" ht="15.75" customHeight="1" s="120">
      <c r="A2988" s="6" t="n">
        <v>2014</v>
      </c>
      <c r="B2988" s="6" t="inlineStr">
        <is>
          <t>MI</t>
        </is>
      </c>
      <c r="C2988" s="6" t="inlineStr">
        <is>
          <t>N2O</t>
        </is>
      </c>
      <c r="D2988" s="6" t="inlineStr">
        <is>
          <t>Cement and other carbonates</t>
        </is>
      </c>
      <c r="E2988" s="6" t="n">
        <v>0.0266048842258827</v>
      </c>
      <c r="F2988" s="6" t="n"/>
      <c r="G2988" s="6" t="n"/>
      <c r="H2988" s="6" t="n"/>
      <c r="I2988" s="6" t="n"/>
    </row>
    <row r="2989" ht="15.75" customHeight="1" s="120">
      <c r="A2989" s="6" t="n">
        <v>2014</v>
      </c>
      <c r="B2989" s="6" t="inlineStr">
        <is>
          <t>MO</t>
        </is>
      </c>
      <c r="C2989" s="6" t="inlineStr">
        <is>
          <t>N2O</t>
        </is>
      </c>
      <c r="D2989" s="6" t="inlineStr">
        <is>
          <t>Cement and other carbonates</t>
        </is>
      </c>
      <c r="E2989" s="6" t="n">
        <v>0.131097778527845</v>
      </c>
      <c r="F2989" s="6" t="n"/>
      <c r="G2989" s="6" t="n"/>
      <c r="H2989" s="6" t="n"/>
      <c r="I2989" s="6" t="n"/>
    </row>
    <row r="2990" ht="15.75" customHeight="1" s="120">
      <c r="A2990" s="6" t="n">
        <v>2014</v>
      </c>
      <c r="B2990" s="6" t="inlineStr">
        <is>
          <t>MT</t>
        </is>
      </c>
      <c r="C2990" s="6" t="inlineStr">
        <is>
          <t>N2O</t>
        </is>
      </c>
      <c r="D2990" s="6" t="inlineStr">
        <is>
          <t>Cement and other carbonates</t>
        </is>
      </c>
      <c r="E2990" s="6" t="n">
        <v>0.00740528473195202</v>
      </c>
      <c r="F2990" s="6" t="n"/>
      <c r="G2990" s="6" t="n"/>
      <c r="H2990" s="6" t="n"/>
      <c r="I2990" s="6" t="n"/>
    </row>
    <row r="2991" ht="15.75" customHeight="1" s="120">
      <c r="A2991" s="6" t="n">
        <v>2014</v>
      </c>
      <c r="B2991" s="6" t="inlineStr">
        <is>
          <t>NC</t>
        </is>
      </c>
      <c r="C2991" s="6" t="inlineStr">
        <is>
          <t>N2O</t>
        </is>
      </c>
      <c r="D2991" s="6" t="inlineStr">
        <is>
          <t>Cement and other carbonates</t>
        </is>
      </c>
      <c r="E2991" s="6" t="n">
        <v>0.00027749996318878</v>
      </c>
      <c r="F2991" s="6" t="n"/>
      <c r="G2991" s="6" t="n"/>
      <c r="H2991" s="6" t="n"/>
      <c r="I2991" s="6" t="n"/>
    </row>
    <row r="2992" ht="15.75" customHeight="1" s="120">
      <c r="A2992" s="6" t="n">
        <v>2014</v>
      </c>
      <c r="B2992" s="6" t="inlineStr">
        <is>
          <t>NE</t>
        </is>
      </c>
      <c r="C2992" s="6" t="inlineStr">
        <is>
          <t>N2O</t>
        </is>
      </c>
      <c r="D2992" s="6" t="inlineStr">
        <is>
          <t>Cement and other carbonates</t>
        </is>
      </c>
      <c r="E2992" s="6" t="n">
        <v>0.00579465229254612</v>
      </c>
      <c r="F2992" s="6" t="n"/>
      <c r="G2992" s="6" t="n"/>
      <c r="H2992" s="6" t="n"/>
      <c r="I2992" s="6" t="n"/>
    </row>
    <row r="2993" ht="15.75" customHeight="1" s="120">
      <c r="A2993" s="6" t="n">
        <v>2014</v>
      </c>
      <c r="B2993" s="6" t="inlineStr">
        <is>
          <t>NH</t>
        </is>
      </c>
      <c r="C2993" s="6" t="inlineStr">
        <is>
          <t>N2O</t>
        </is>
      </c>
      <c r="D2993" s="6" t="inlineStr">
        <is>
          <t>Cement and other carbonates</t>
        </is>
      </c>
      <c r="E2993" s="6" t="n">
        <v>0.000158571407536445</v>
      </c>
      <c r="F2993" s="6" t="n"/>
      <c r="G2993" s="6" t="n"/>
      <c r="H2993" s="6" t="n"/>
      <c r="I2993" s="6" t="n"/>
    </row>
    <row r="2994" ht="15.75" customHeight="1" s="120">
      <c r="A2994" s="6" t="n">
        <v>2014</v>
      </c>
      <c r="B2994" s="6" t="inlineStr">
        <is>
          <t>NJ</t>
        </is>
      </c>
      <c r="C2994" s="6" t="inlineStr">
        <is>
          <t>N2O</t>
        </is>
      </c>
      <c r="D2994" s="6" t="inlineStr">
        <is>
          <t>Cement and other carbonates</t>
        </is>
      </c>
      <c r="E2994" s="54" t="n">
        <v>7.13571333914006e-05</v>
      </c>
      <c r="F2994" s="6" t="n"/>
      <c r="G2994" s="6" t="n"/>
      <c r="H2994" s="6" t="n"/>
      <c r="I2994" s="6" t="n"/>
    </row>
    <row r="2995" ht="15.75" customHeight="1" s="120">
      <c r="A2995" s="6" t="n">
        <v>2014</v>
      </c>
      <c r="B2995" s="6" t="inlineStr">
        <is>
          <t>NM</t>
        </is>
      </c>
      <c r="C2995" s="6" t="inlineStr">
        <is>
          <t>N2O</t>
        </is>
      </c>
      <c r="D2995" s="6" t="inlineStr">
        <is>
          <t>Cement and other carbonates</t>
        </is>
      </c>
      <c r="E2995" s="6" t="n">
        <v>0.00288599961716331</v>
      </c>
      <c r="F2995" s="6" t="n"/>
      <c r="G2995" s="6" t="n"/>
      <c r="H2995" s="6" t="n"/>
      <c r="I2995" s="6" t="n"/>
    </row>
    <row r="2996" ht="15.75" customHeight="1" s="120">
      <c r="A2996" s="6" t="n">
        <v>2014</v>
      </c>
      <c r="B2996" s="6" t="inlineStr">
        <is>
          <t>NV</t>
        </is>
      </c>
      <c r="C2996" s="6" t="inlineStr">
        <is>
          <t>N2O</t>
        </is>
      </c>
      <c r="D2996" s="6" t="inlineStr">
        <is>
          <t>Cement and other carbonates</t>
        </is>
      </c>
      <c r="E2996" s="6" t="n">
        <v>0.0153814265310352</v>
      </c>
      <c r="F2996" s="6" t="n"/>
      <c r="G2996" s="6" t="n"/>
      <c r="H2996" s="6" t="n"/>
      <c r="I2996" s="6" t="n"/>
    </row>
    <row r="2997" ht="15.75" customHeight="1" s="120">
      <c r="A2997" s="6" t="n">
        <v>2014</v>
      </c>
      <c r="B2997" s="6" t="inlineStr">
        <is>
          <t>NY</t>
        </is>
      </c>
      <c r="C2997" s="6" t="inlineStr">
        <is>
          <t>N2O</t>
        </is>
      </c>
      <c r="D2997" s="6" t="inlineStr">
        <is>
          <t>Cement and other carbonates</t>
        </is>
      </c>
      <c r="E2997" s="6" t="n">
        <v>0.278804779342223</v>
      </c>
      <c r="F2997" s="6" t="n"/>
      <c r="G2997" s="6" t="n"/>
      <c r="H2997" s="6" t="n"/>
      <c r="I2997" s="6" t="n"/>
    </row>
    <row r="2998" ht="15.75" customHeight="1" s="120">
      <c r="A2998" s="6" t="n">
        <v>2014</v>
      </c>
      <c r="B2998" s="6" t="inlineStr">
        <is>
          <t>OH</t>
        </is>
      </c>
      <c r="C2998" s="6" t="inlineStr">
        <is>
          <t>N2O</t>
        </is>
      </c>
      <c r="D2998" s="6" t="inlineStr">
        <is>
          <t>Cement and other carbonates</t>
        </is>
      </c>
      <c r="E2998" s="6" t="n">
        <v>0.0287569247567344</v>
      </c>
      <c r="F2998" s="6" t="n"/>
      <c r="G2998" s="6" t="n"/>
      <c r="H2998" s="6" t="n"/>
      <c r="I2998" s="6" t="n"/>
    </row>
    <row r="2999" ht="15.75" customHeight="1" s="120">
      <c r="A2999" s="6" t="n">
        <v>2014</v>
      </c>
      <c r="B2999" s="6" t="inlineStr">
        <is>
          <t>OK</t>
        </is>
      </c>
      <c r="C2999" s="6" t="inlineStr">
        <is>
          <t>N2O</t>
        </is>
      </c>
      <c r="D2999" s="6" t="inlineStr">
        <is>
          <t>Cement and other carbonates</t>
        </is>
      </c>
      <c r="E2999" s="6" t="n">
        <v>0.0120253759558174</v>
      </c>
      <c r="F2999" s="6" t="n"/>
      <c r="G2999" s="6" t="n"/>
      <c r="H2999" s="6" t="n"/>
      <c r="I2999" s="6" t="n"/>
    </row>
    <row r="3000" ht="15.75" customHeight="1" s="120">
      <c r="A3000" s="6" t="n">
        <v>2014</v>
      </c>
      <c r="B3000" s="6" t="inlineStr">
        <is>
          <t>OR</t>
        </is>
      </c>
      <c r="C3000" s="6" t="inlineStr">
        <is>
          <t>N2O</t>
        </is>
      </c>
      <c r="D3000" s="6" t="inlineStr">
        <is>
          <t>Cement and other carbonates</t>
        </is>
      </c>
      <c r="E3000" s="6" t="n">
        <v>0.00462915244715324</v>
      </c>
      <c r="F3000" s="6" t="n"/>
      <c r="G3000" s="6" t="n"/>
      <c r="H3000" s="6" t="n"/>
      <c r="I3000" s="6" t="n"/>
    </row>
    <row r="3001" ht="15.75" customHeight="1" s="120">
      <c r="A3001" s="6" t="n">
        <v>2014</v>
      </c>
      <c r="B3001" s="6" t="inlineStr">
        <is>
          <t>PA</t>
        </is>
      </c>
      <c r="C3001" s="6" t="inlineStr">
        <is>
          <t>N2O</t>
        </is>
      </c>
      <c r="D3001" s="6" t="inlineStr">
        <is>
          <t>Cement and other carbonates</t>
        </is>
      </c>
      <c r="E3001" s="6" t="n">
        <v>0.0307571897975156</v>
      </c>
      <c r="F3001" s="6" t="n"/>
      <c r="G3001" s="6" t="n"/>
      <c r="H3001" s="6" t="n"/>
      <c r="I3001" s="6" t="n"/>
    </row>
    <row r="3002" ht="15.75" customHeight="1" s="120">
      <c r="A3002" s="6" t="n">
        <v>2014</v>
      </c>
      <c r="B3002" s="6" t="inlineStr">
        <is>
          <t>PR</t>
        </is>
      </c>
      <c r="C3002" s="6" t="inlineStr">
        <is>
          <t>N2O</t>
        </is>
      </c>
      <c r="D3002" s="6" t="inlineStr">
        <is>
          <t>Cement and other carbonates</t>
        </is>
      </c>
      <c r="E3002" s="6" t="n">
        <v>0.0037117035892638</v>
      </c>
      <c r="F3002" s="6" t="n"/>
      <c r="G3002" s="6" t="n"/>
      <c r="H3002" s="6" t="n"/>
      <c r="I3002" s="6" t="n"/>
    </row>
    <row r="3003" ht="15.75" customHeight="1" s="120">
      <c r="A3003" s="6" t="n">
        <v>2014</v>
      </c>
      <c r="B3003" s="6" t="inlineStr">
        <is>
          <t>SC</t>
        </is>
      </c>
      <c r="C3003" s="6" t="inlineStr">
        <is>
          <t>N2O</t>
        </is>
      </c>
      <c r="D3003" s="6" t="inlineStr">
        <is>
          <t>Cement and other carbonates</t>
        </is>
      </c>
      <c r="E3003" s="6" t="n">
        <v>0.0139690083510499</v>
      </c>
      <c r="F3003" s="6" t="n"/>
      <c r="G3003" s="6" t="n"/>
      <c r="H3003" s="6" t="n"/>
      <c r="I3003" s="6" t="n"/>
    </row>
    <row r="3004" ht="15.75" customHeight="1" s="120">
      <c r="A3004" s="6" t="n">
        <v>2014</v>
      </c>
      <c r="B3004" s="6" t="inlineStr">
        <is>
          <t>SD</t>
        </is>
      </c>
      <c r="C3004" s="6" t="inlineStr">
        <is>
          <t>N2O</t>
        </is>
      </c>
      <c r="D3004" s="6" t="inlineStr">
        <is>
          <t>Cement and other carbonates</t>
        </is>
      </c>
      <c r="E3004" s="6" t="n">
        <v>0.00647084608039796</v>
      </c>
      <c r="F3004" s="6" t="n"/>
      <c r="G3004" s="6" t="n"/>
      <c r="H3004" s="6" t="n"/>
      <c r="I3004" s="6" t="n"/>
    </row>
    <row r="3005" ht="15.75" customHeight="1" s="120">
      <c r="A3005" s="6" t="n">
        <v>2014</v>
      </c>
      <c r="B3005" s="6" t="inlineStr">
        <is>
          <t>TN</t>
        </is>
      </c>
      <c r="C3005" s="6" t="inlineStr">
        <is>
          <t>N2O</t>
        </is>
      </c>
      <c r="D3005" s="6" t="inlineStr">
        <is>
          <t>Cement and other carbonates</t>
        </is>
      </c>
      <c r="E3005" s="6" t="n">
        <v>0.009220927348244329</v>
      </c>
      <c r="F3005" s="6" t="n"/>
      <c r="G3005" s="6" t="n"/>
      <c r="H3005" s="6" t="n"/>
      <c r="I3005" s="6" t="n"/>
    </row>
    <row r="3006" ht="15.75" customHeight="1" s="120">
      <c r="A3006" s="6" t="n">
        <v>2014</v>
      </c>
      <c r="B3006" s="6" t="inlineStr">
        <is>
          <t>TX</t>
        </is>
      </c>
      <c r="C3006" s="6" t="inlineStr">
        <is>
          <t>N2O</t>
        </is>
      </c>
      <c r="D3006" s="6" t="inlineStr">
        <is>
          <t>Cement and other carbonates</t>
        </is>
      </c>
      <c r="E3006" s="6" t="n">
        <v>0.07562157160122</v>
      </c>
      <c r="F3006" s="6" t="n"/>
      <c r="G3006" s="6" t="n"/>
      <c r="H3006" s="6" t="n"/>
      <c r="I3006" s="6" t="n"/>
    </row>
    <row r="3007" ht="15.75" customHeight="1" s="120">
      <c r="A3007" s="6" t="n">
        <v>2014</v>
      </c>
      <c r="B3007" s="6" t="inlineStr">
        <is>
          <t>UT</t>
        </is>
      </c>
      <c r="C3007" s="6" t="inlineStr">
        <is>
          <t>N2O</t>
        </is>
      </c>
      <c r="D3007" s="6" t="inlineStr">
        <is>
          <t>Cement and other carbonates</t>
        </is>
      </c>
      <c r="E3007" s="6" t="n">
        <v>0.0186378036500872</v>
      </c>
      <c r="F3007" s="6" t="n"/>
      <c r="G3007" s="6" t="n"/>
      <c r="H3007" s="6" t="n"/>
      <c r="I3007" s="6" t="n"/>
    </row>
    <row r="3008" ht="15.75" customHeight="1" s="120">
      <c r="A3008" s="6" t="n">
        <v>2014</v>
      </c>
      <c r="B3008" s="6" t="inlineStr">
        <is>
          <t>VA</t>
        </is>
      </c>
      <c r="C3008" s="6" t="inlineStr">
        <is>
          <t>N2O</t>
        </is>
      </c>
      <c r="D3008" s="6" t="inlineStr">
        <is>
          <t>Cement and other carbonates</t>
        </is>
      </c>
      <c r="E3008" s="6" t="n">
        <v>0.00708134599941328</v>
      </c>
      <c r="F3008" s="6" t="n"/>
      <c r="G3008" s="6" t="n"/>
      <c r="H3008" s="6" t="n"/>
      <c r="I3008" s="6" t="n"/>
    </row>
    <row r="3009" ht="15.75" customHeight="1" s="120">
      <c r="A3009" s="6" t="n">
        <v>2014</v>
      </c>
      <c r="B3009" s="6" t="inlineStr">
        <is>
          <t>WA</t>
        </is>
      </c>
      <c r="C3009" s="6" t="inlineStr">
        <is>
          <t>N2O</t>
        </is>
      </c>
      <c r="D3009" s="6" t="inlineStr">
        <is>
          <t>Cement and other carbonates</t>
        </is>
      </c>
      <c r="E3009" s="6" t="n">
        <v>0.00173635691252408</v>
      </c>
      <c r="F3009" s="6" t="n"/>
      <c r="G3009" s="6" t="n"/>
      <c r="H3009" s="6" t="n"/>
      <c r="I3009" s="6" t="n"/>
    </row>
    <row r="3010" ht="15.75" customHeight="1" s="120">
      <c r="A3010" s="6" t="n">
        <v>2014</v>
      </c>
      <c r="B3010" s="6" t="inlineStr">
        <is>
          <t>WI</t>
        </is>
      </c>
      <c r="C3010" s="6" t="inlineStr">
        <is>
          <t>N2O</t>
        </is>
      </c>
      <c r="D3010" s="6" t="inlineStr">
        <is>
          <t>Cement and other carbonates</t>
        </is>
      </c>
      <c r="E3010" s="6" t="n">
        <v>0.00884375392888978</v>
      </c>
      <c r="F3010" s="6" t="n"/>
      <c r="G3010" s="6" t="n"/>
      <c r="H3010" s="6" t="n"/>
      <c r="I3010" s="6" t="n"/>
    </row>
    <row r="3011" ht="15.75" customHeight="1" s="120">
      <c r="A3011" s="6" t="n">
        <v>2014</v>
      </c>
      <c r="B3011" s="6" t="inlineStr">
        <is>
          <t>WV</t>
        </is>
      </c>
      <c r="C3011" s="6" t="inlineStr">
        <is>
          <t>N2O</t>
        </is>
      </c>
      <c r="D3011" s="6" t="inlineStr">
        <is>
          <t>Cement and other carbonates</t>
        </is>
      </c>
      <c r="E3011" s="6" t="n">
        <v>0.00976460074551214</v>
      </c>
      <c r="F3011" s="6" t="n"/>
      <c r="G3011" s="6" t="n"/>
      <c r="H3011" s="6" t="n"/>
      <c r="I3011" s="6" t="n"/>
    </row>
    <row r="3012" ht="15.75" customHeight="1" s="120">
      <c r="A3012" s="6" t="n">
        <v>2014</v>
      </c>
      <c r="B3012" s="6" t="inlineStr">
        <is>
          <t>WY</t>
        </is>
      </c>
      <c r="C3012" s="6" t="inlineStr">
        <is>
          <t>N2O</t>
        </is>
      </c>
      <c r="D3012" s="6" t="inlineStr">
        <is>
          <t>Cement and other carbonates</t>
        </is>
      </c>
      <c r="E3012" s="6" t="n">
        <v>0.00635191752474563</v>
      </c>
      <c r="F3012" s="6" t="n"/>
      <c r="G3012" s="6" t="n"/>
      <c r="H3012" s="6" t="n"/>
      <c r="I3012" s="6" t="n"/>
    </row>
    <row r="3013" ht="15.75" customHeight="1" s="120">
      <c r="A3013" s="6" t="n">
        <v>2014</v>
      </c>
      <c r="B3013" s="6" t="inlineStr">
        <is>
          <t>AL</t>
        </is>
      </c>
      <c r="C3013" s="6" t="inlineStr">
        <is>
          <t>N2O</t>
        </is>
      </c>
      <c r="D3013" s="6" t="inlineStr">
        <is>
          <t>Chemicals</t>
        </is>
      </c>
      <c r="E3013" s="6" t="n">
        <v>0.0101061965569874</v>
      </c>
      <c r="F3013" s="6" t="n"/>
      <c r="G3013" s="6" t="n"/>
      <c r="H3013" s="6" t="n"/>
      <c r="I3013" s="6" t="n"/>
    </row>
    <row r="3014" ht="15.75" customHeight="1" s="120">
      <c r="A3014" s="6" t="n">
        <v>2014</v>
      </c>
      <c r="B3014" s="6" t="inlineStr">
        <is>
          <t>AR</t>
        </is>
      </c>
      <c r="C3014" s="6" t="inlineStr">
        <is>
          <t>N2O</t>
        </is>
      </c>
      <c r="D3014" s="6" t="inlineStr">
        <is>
          <t>Chemicals</t>
        </is>
      </c>
      <c r="E3014" s="6" t="n">
        <v>0.0348714404311078</v>
      </c>
      <c r="F3014" s="6" t="n"/>
      <c r="G3014" s="6" t="n"/>
      <c r="H3014" s="6" t="n"/>
      <c r="I3014" s="6" t="n"/>
    </row>
    <row r="3015" ht="15.75" customHeight="1" s="120">
      <c r="A3015" s="6" t="n">
        <v>2014</v>
      </c>
      <c r="B3015" s="6" t="inlineStr">
        <is>
          <t>AZ</t>
        </is>
      </c>
      <c r="C3015" s="6" t="inlineStr">
        <is>
          <t>N2O</t>
        </is>
      </c>
      <c r="D3015" s="6" t="inlineStr">
        <is>
          <t>Chemicals</t>
        </is>
      </c>
      <c r="E3015" s="6" t="n">
        <v>0.0234993317013186</v>
      </c>
      <c r="F3015" s="6" t="n"/>
      <c r="G3015" s="6" t="n"/>
      <c r="H3015" s="6" t="n"/>
      <c r="I3015" s="6" t="n"/>
    </row>
    <row r="3016" ht="15.75" customHeight="1" s="120">
      <c r="A3016" s="6" t="n">
        <v>2014</v>
      </c>
      <c r="B3016" s="6" t="inlineStr">
        <is>
          <t>CA</t>
        </is>
      </c>
      <c r="C3016" s="6" t="inlineStr">
        <is>
          <t>N2O</t>
        </is>
      </c>
      <c r="D3016" s="6" t="inlineStr">
        <is>
          <t>Chemicals</t>
        </is>
      </c>
      <c r="E3016" s="6" t="n">
        <v>0.000831413727661346</v>
      </c>
      <c r="F3016" s="6" t="n"/>
      <c r="G3016" s="6" t="n"/>
      <c r="H3016" s="6" t="n"/>
      <c r="I3016" s="6" t="n"/>
    </row>
    <row r="3017" ht="15.75" customHeight="1" s="120">
      <c r="A3017" s="6" t="n">
        <v>2014</v>
      </c>
      <c r="B3017" s="6" t="inlineStr">
        <is>
          <t>CO</t>
        </is>
      </c>
      <c r="C3017" s="6" t="inlineStr">
        <is>
          <t>N2O</t>
        </is>
      </c>
      <c r="D3017" s="6" t="inlineStr">
        <is>
          <t>Chemicals</t>
        </is>
      </c>
      <c r="E3017" s="54" t="n">
        <v>7.00499330688341e-06</v>
      </c>
      <c r="F3017" s="6" t="n"/>
      <c r="G3017" s="6" t="n"/>
      <c r="H3017" s="6" t="n"/>
      <c r="I3017" s="6" t="n"/>
    </row>
    <row r="3018" ht="15.75" customHeight="1" s="120">
      <c r="A3018" s="6" t="n">
        <v>2014</v>
      </c>
      <c r="B3018" s="6" t="inlineStr">
        <is>
          <t>DE</t>
        </is>
      </c>
      <c r="C3018" s="6" t="inlineStr">
        <is>
          <t>N2O</t>
        </is>
      </c>
      <c r="D3018" s="6" t="inlineStr">
        <is>
          <t>Chemicals</t>
        </is>
      </c>
      <c r="E3018" s="54" t="n">
        <v>4.15492250065143e-06</v>
      </c>
      <c r="F3018" s="6" t="n"/>
      <c r="G3018" s="6" t="n"/>
      <c r="H3018" s="6" t="n"/>
      <c r="I3018" s="6" t="n"/>
    </row>
    <row r="3019" ht="15.75" customHeight="1" s="120">
      <c r="A3019" s="6" t="n">
        <v>2014</v>
      </c>
      <c r="B3019" s="6" t="inlineStr">
        <is>
          <t>FL</t>
        </is>
      </c>
      <c r="C3019" s="6" t="inlineStr">
        <is>
          <t>N2O</t>
        </is>
      </c>
      <c r="D3019" s="6" t="inlineStr">
        <is>
          <t>Chemicals</t>
        </is>
      </c>
      <c r="E3019" s="6" t="n">
        <v>0.26154052473615</v>
      </c>
      <c r="F3019" s="6" t="n"/>
      <c r="G3019" s="6" t="n"/>
      <c r="H3019" s="6" t="n"/>
      <c r="I3019" s="6" t="n"/>
    </row>
    <row r="3020" ht="15.75" customHeight="1" s="120">
      <c r="A3020" s="6" t="n">
        <v>2014</v>
      </c>
      <c r="B3020" s="6" t="inlineStr">
        <is>
          <t>GA</t>
        </is>
      </c>
      <c r="C3020" s="6" t="inlineStr">
        <is>
          <t>N2O</t>
        </is>
      </c>
      <c r="D3020" s="6" t="inlineStr">
        <is>
          <t>Chemicals</t>
        </is>
      </c>
      <c r="E3020" s="6" t="n">
        <v>0.0323640648856734</v>
      </c>
      <c r="F3020" s="6" t="n"/>
      <c r="G3020" s="6" t="n"/>
      <c r="H3020" s="6" t="n"/>
      <c r="I3020" s="6" t="n"/>
    </row>
    <row r="3021" ht="15.75" customHeight="1" s="120">
      <c r="A3021" s="6" t="n">
        <v>2014</v>
      </c>
      <c r="B3021" s="6" t="inlineStr">
        <is>
          <t>IA</t>
        </is>
      </c>
      <c r="C3021" s="6" t="inlineStr">
        <is>
          <t>N2O</t>
        </is>
      </c>
      <c r="D3021" s="6" t="inlineStr">
        <is>
          <t>Chemicals</t>
        </is>
      </c>
      <c r="E3021" s="6" t="n">
        <v>0.047854749128784</v>
      </c>
      <c r="F3021" s="6" t="n"/>
      <c r="G3021" s="6" t="n"/>
      <c r="H3021" s="6" t="n"/>
      <c r="I3021" s="6" t="n"/>
    </row>
    <row r="3022" ht="15.75" customHeight="1" s="120">
      <c r="A3022" s="6" t="n">
        <v>2014</v>
      </c>
      <c r="B3022" s="6" t="inlineStr">
        <is>
          <t>ID</t>
        </is>
      </c>
      <c r="C3022" s="6" t="inlineStr">
        <is>
          <t>N2O</t>
        </is>
      </c>
      <c r="D3022" s="6" t="inlineStr">
        <is>
          <t>Chemicals</t>
        </is>
      </c>
      <c r="E3022" s="54" t="n">
        <v>1.91092096827481e-05</v>
      </c>
      <c r="F3022" s="6" t="n"/>
      <c r="G3022" s="6" t="n"/>
      <c r="H3022" s="6" t="n"/>
      <c r="I3022" s="6" t="n"/>
    </row>
    <row r="3023" ht="15.75" customHeight="1" s="120">
      <c r="A3023" s="6" t="n">
        <v>2014</v>
      </c>
      <c r="B3023" s="6" t="inlineStr">
        <is>
          <t>IL</t>
        </is>
      </c>
      <c r="C3023" s="6" t="inlineStr">
        <is>
          <t>N2O</t>
        </is>
      </c>
      <c r="D3023" s="6" t="inlineStr">
        <is>
          <t>Chemicals</t>
        </is>
      </c>
      <c r="E3023" s="6" t="n">
        <v>0.00139461175571452</v>
      </c>
      <c r="F3023" s="6" t="n"/>
      <c r="G3023" s="6" t="n"/>
      <c r="H3023" s="6" t="n"/>
      <c r="I3023" s="6" t="n"/>
    </row>
    <row r="3024" ht="15.75" customHeight="1" s="120">
      <c r="A3024" s="6" t="n">
        <v>2014</v>
      </c>
      <c r="B3024" s="6" t="inlineStr">
        <is>
          <t>IN</t>
        </is>
      </c>
      <c r="C3024" s="6" t="inlineStr">
        <is>
          <t>N2O</t>
        </is>
      </c>
      <c r="D3024" s="6" t="inlineStr">
        <is>
          <t>Chemicals</t>
        </is>
      </c>
      <c r="E3024" s="6" t="n">
        <v>0.00020046642610581</v>
      </c>
      <c r="F3024" s="6" t="n"/>
      <c r="G3024" s="6" t="n"/>
      <c r="H3024" s="6" t="n"/>
      <c r="I3024" s="6" t="n"/>
    </row>
    <row r="3025" ht="15.75" customHeight="1" s="120">
      <c r="A3025" s="6" t="n">
        <v>2014</v>
      </c>
      <c r="B3025" s="6" t="inlineStr">
        <is>
          <t>KS</t>
        </is>
      </c>
      <c r="C3025" s="6" t="inlineStr">
        <is>
          <t>N2O</t>
        </is>
      </c>
      <c r="D3025" s="6" t="inlineStr">
        <is>
          <t>Chemicals</t>
        </is>
      </c>
      <c r="E3025" s="6" t="n">
        <v>0.0353684859120742</v>
      </c>
      <c r="F3025" s="6" t="n"/>
      <c r="G3025" s="6" t="n"/>
      <c r="H3025" s="6" t="n"/>
      <c r="I3025" s="6" t="n"/>
    </row>
    <row r="3026" ht="15.75" customHeight="1" s="120">
      <c r="A3026" s="6" t="n">
        <v>2014</v>
      </c>
      <c r="B3026" s="6" t="inlineStr">
        <is>
          <t>KY</t>
        </is>
      </c>
      <c r="C3026" s="6" t="inlineStr">
        <is>
          <t>N2O</t>
        </is>
      </c>
      <c r="D3026" s="6" t="inlineStr">
        <is>
          <t>Chemicals</t>
        </is>
      </c>
      <c r="E3026" s="6" t="n">
        <v>0.000157921393227239</v>
      </c>
      <c r="F3026" s="6" t="n"/>
      <c r="G3026" s="6" t="n"/>
      <c r="H3026" s="6" t="n"/>
      <c r="I3026" s="6" t="n"/>
    </row>
    <row r="3027" ht="15.75" customHeight="1" s="120">
      <c r="A3027" s="6" t="n">
        <v>2014</v>
      </c>
      <c r="B3027" s="6" t="inlineStr">
        <is>
          <t>LA</t>
        </is>
      </c>
      <c r="C3027" s="6" t="inlineStr">
        <is>
          <t>N2O</t>
        </is>
      </c>
      <c r="D3027" s="6" t="inlineStr">
        <is>
          <t>Chemicals</t>
        </is>
      </c>
      <c r="E3027" s="6" t="n">
        <v>0.157558575779785</v>
      </c>
      <c r="F3027" s="6" t="n"/>
      <c r="G3027" s="6" t="n"/>
      <c r="H3027" s="6" t="n"/>
      <c r="I3027" s="6" t="n"/>
    </row>
    <row r="3028" ht="15.75" customHeight="1" s="120">
      <c r="A3028" s="6" t="n">
        <v>2014</v>
      </c>
      <c r="B3028" s="6" t="inlineStr">
        <is>
          <t>MA</t>
        </is>
      </c>
      <c r="C3028" s="6" t="inlineStr">
        <is>
          <t>N2O</t>
        </is>
      </c>
      <c r="D3028" s="6" t="inlineStr">
        <is>
          <t>Chemicals</t>
        </is>
      </c>
      <c r="E3028" s="54" t="n">
        <v>4.08967991593046e-05</v>
      </c>
      <c r="F3028" s="6" t="n"/>
      <c r="G3028" s="6" t="n"/>
      <c r="H3028" s="6" t="n"/>
      <c r="I3028" s="6" t="n"/>
    </row>
    <row r="3029" ht="15.75" customHeight="1" s="120">
      <c r="A3029" s="6" t="n">
        <v>2014</v>
      </c>
      <c r="B3029" s="6" t="inlineStr">
        <is>
          <t>MD</t>
        </is>
      </c>
      <c r="C3029" s="6" t="inlineStr">
        <is>
          <t>N2O</t>
        </is>
      </c>
      <c r="D3029" s="6" t="inlineStr">
        <is>
          <t>Chemicals</t>
        </is>
      </c>
      <c r="E3029" s="54" t="n">
        <v>4.4811354242563e-06</v>
      </c>
      <c r="F3029" s="6" t="n"/>
      <c r="G3029" s="6" t="n"/>
      <c r="H3029" s="6" t="n"/>
      <c r="I3029" s="6" t="n"/>
    </row>
    <row r="3030" ht="15.75" customHeight="1" s="120">
      <c r="A3030" s="6" t="n">
        <v>2014</v>
      </c>
      <c r="B3030" s="6" t="inlineStr">
        <is>
          <t>MI</t>
        </is>
      </c>
      <c r="C3030" s="6" t="inlineStr">
        <is>
          <t>N2O</t>
        </is>
      </c>
      <c r="D3030" s="6" t="inlineStr">
        <is>
          <t>Chemicals</t>
        </is>
      </c>
      <c r="E3030" s="54" t="n">
        <v>3.19860356145191e-05</v>
      </c>
      <c r="F3030" s="6" t="n"/>
      <c r="G3030" s="6" t="n"/>
      <c r="H3030" s="6" t="n"/>
      <c r="I3030" s="6" t="n"/>
    </row>
    <row r="3031" ht="15.75" customHeight="1" s="120">
      <c r="A3031" s="6" t="n">
        <v>2014</v>
      </c>
      <c r="B3031" s="6" t="inlineStr">
        <is>
          <t>MN</t>
        </is>
      </c>
      <c r="C3031" s="6" t="inlineStr">
        <is>
          <t>N2O</t>
        </is>
      </c>
      <c r="D3031" s="6" t="inlineStr">
        <is>
          <t>Chemicals</t>
        </is>
      </c>
      <c r="E3031" s="6" t="n">
        <v>0.000698181502020622</v>
      </c>
      <c r="F3031" s="6" t="n"/>
      <c r="G3031" s="6" t="n"/>
      <c r="H3031" s="6" t="n"/>
      <c r="I3031" s="6" t="n"/>
    </row>
    <row r="3032" ht="15.75" customHeight="1" s="120">
      <c r="A3032" s="6" t="n">
        <v>2014</v>
      </c>
      <c r="B3032" s="6" t="inlineStr">
        <is>
          <t>MO</t>
        </is>
      </c>
      <c r="C3032" s="6" t="inlineStr">
        <is>
          <t>N2O</t>
        </is>
      </c>
      <c r="D3032" s="6" t="inlineStr">
        <is>
          <t>Chemicals</t>
        </is>
      </c>
      <c r="E3032" s="6" t="n">
        <v>0.0254170859718879</v>
      </c>
      <c r="F3032" s="6" t="n"/>
      <c r="G3032" s="6" t="n"/>
      <c r="H3032" s="6" t="n"/>
      <c r="I3032" s="6" t="n"/>
    </row>
    <row r="3033" ht="15.75" customHeight="1" s="120">
      <c r="A3033" s="6" t="n">
        <v>2014</v>
      </c>
      <c r="B3033" s="6" t="inlineStr">
        <is>
          <t>MS</t>
        </is>
      </c>
      <c r="C3033" s="6" t="inlineStr">
        <is>
          <t>N2O</t>
        </is>
      </c>
      <c r="D3033" s="6" t="inlineStr">
        <is>
          <t>Chemicals</t>
        </is>
      </c>
      <c r="E3033" s="6" t="n">
        <v>0.0677748898014113</v>
      </c>
      <c r="F3033" s="6" t="n"/>
      <c r="G3033" s="6" t="n"/>
      <c r="H3033" s="6" t="n"/>
      <c r="I3033" s="6" t="n"/>
    </row>
    <row r="3034" ht="15.75" customHeight="1" s="120">
      <c r="A3034" s="6" t="n">
        <v>2014</v>
      </c>
      <c r="B3034" s="6" t="inlineStr">
        <is>
          <t>NC</t>
        </is>
      </c>
      <c r="C3034" s="6" t="inlineStr">
        <is>
          <t>N2O</t>
        </is>
      </c>
      <c r="D3034" s="6" t="inlineStr">
        <is>
          <t>Chemicals</t>
        </is>
      </c>
      <c r="E3034" s="54" t="n">
        <v>1.46109051572494e-05</v>
      </c>
      <c r="F3034" s="6" t="n"/>
      <c r="G3034" s="6" t="n"/>
      <c r="H3034" s="6" t="n"/>
      <c r="I3034" s="6" t="n"/>
    </row>
    <row r="3035" ht="15.75" customHeight="1" s="120">
      <c r="A3035" s="6" t="n">
        <v>2014</v>
      </c>
      <c r="B3035" s="6" t="inlineStr">
        <is>
          <t>ND</t>
        </is>
      </c>
      <c r="C3035" s="6" t="inlineStr">
        <is>
          <t>N2O</t>
        </is>
      </c>
      <c r="D3035" s="6" t="inlineStr">
        <is>
          <t>Chemicals</t>
        </is>
      </c>
      <c r="E3035" s="54" t="n">
        <v>4.82280053897929e-05</v>
      </c>
      <c r="F3035" s="6" t="n"/>
      <c r="G3035" s="6" t="n"/>
      <c r="H3035" s="6" t="n"/>
      <c r="I3035" s="6" t="n"/>
    </row>
    <row r="3036" ht="15.75" customHeight="1" s="120">
      <c r="A3036" s="6" t="n">
        <v>2014</v>
      </c>
      <c r="B3036" s="6" t="inlineStr">
        <is>
          <t>NE</t>
        </is>
      </c>
      <c r="C3036" s="6" t="inlineStr">
        <is>
          <t>N2O</t>
        </is>
      </c>
      <c r="D3036" s="6" t="inlineStr">
        <is>
          <t>Chemicals</t>
        </is>
      </c>
      <c r="E3036" s="54" t="n">
        <v>9.13224495081198e-05</v>
      </c>
      <c r="F3036" s="6" t="n"/>
      <c r="G3036" s="6" t="n"/>
      <c r="H3036" s="6" t="n"/>
      <c r="I3036" s="6" t="n"/>
    </row>
    <row r="3037" ht="15.75" customHeight="1" s="120">
      <c r="A3037" s="6" t="n">
        <v>2014</v>
      </c>
      <c r="B3037" s="6" t="inlineStr">
        <is>
          <t>NJ</t>
        </is>
      </c>
      <c r="C3037" s="6" t="inlineStr">
        <is>
          <t>N2O</t>
        </is>
      </c>
      <c r="D3037" s="6" t="inlineStr">
        <is>
          <t>Chemicals</t>
        </is>
      </c>
      <c r="E3037" s="54" t="n">
        <v>2.1289685540528e-06</v>
      </c>
      <c r="F3037" s="6" t="n"/>
      <c r="G3037" s="6" t="n"/>
      <c r="H3037" s="6" t="n"/>
      <c r="I3037" s="6" t="n"/>
    </row>
    <row r="3038" ht="15.75" customHeight="1" s="120">
      <c r="A3038" s="6" t="n">
        <v>2014</v>
      </c>
      <c r="B3038" s="6" t="inlineStr">
        <is>
          <t>NM</t>
        </is>
      </c>
      <c r="C3038" s="6" t="inlineStr">
        <is>
          <t>N2O</t>
        </is>
      </c>
      <c r="D3038" s="6" t="inlineStr">
        <is>
          <t>Chemicals</t>
        </is>
      </c>
      <c r="E3038" s="54" t="n">
        <v>1.13316068199584e-06</v>
      </c>
      <c r="F3038" s="6" t="n"/>
      <c r="G3038" s="6" t="n"/>
      <c r="H3038" s="6" t="n"/>
      <c r="I3038" s="6" t="n"/>
    </row>
    <row r="3039" ht="15.75" customHeight="1" s="120">
      <c r="A3039" s="6" t="n">
        <v>2014</v>
      </c>
      <c r="B3039" s="6" t="inlineStr">
        <is>
          <t>NV</t>
        </is>
      </c>
      <c r="C3039" s="6" t="inlineStr">
        <is>
          <t>N2O</t>
        </is>
      </c>
      <c r="D3039" s="6" t="inlineStr">
        <is>
          <t>Chemicals</t>
        </is>
      </c>
      <c r="E3039" s="54" t="n">
        <v>8.412859608757039e-07</v>
      </c>
      <c r="F3039" s="6" t="n"/>
      <c r="G3039" s="6" t="n"/>
      <c r="H3039" s="6" t="n"/>
      <c r="I3039" s="6" t="n"/>
    </row>
    <row r="3040" ht="15.75" customHeight="1" s="120">
      <c r="A3040" s="6" t="n">
        <v>2014</v>
      </c>
      <c r="B3040" s="6" t="inlineStr">
        <is>
          <t>NY</t>
        </is>
      </c>
      <c r="C3040" s="6" t="inlineStr">
        <is>
          <t>N2O</t>
        </is>
      </c>
      <c r="D3040" s="6" t="inlineStr">
        <is>
          <t>Chemicals</t>
        </is>
      </c>
      <c r="E3040" s="54" t="n">
        <v>1.30656860454369e-05</v>
      </c>
      <c r="F3040" s="6" t="n"/>
      <c r="G3040" s="6" t="n"/>
      <c r="H3040" s="6" t="n"/>
      <c r="I3040" s="6" t="n"/>
    </row>
    <row r="3041" ht="15.75" customHeight="1" s="120">
      <c r="A3041" s="6" t="n">
        <v>2014</v>
      </c>
      <c r="B3041" s="6" t="inlineStr">
        <is>
          <t>OH</t>
        </is>
      </c>
      <c r="C3041" s="6" t="inlineStr">
        <is>
          <t>N2O</t>
        </is>
      </c>
      <c r="D3041" s="6" t="inlineStr">
        <is>
          <t>Chemicals</t>
        </is>
      </c>
      <c r="E3041" s="6" t="n">
        <v>0.0243780119647002</v>
      </c>
      <c r="F3041" s="6" t="n"/>
      <c r="G3041" s="6" t="n"/>
      <c r="H3041" s="6" t="n"/>
      <c r="I3041" s="6" t="n"/>
    </row>
    <row r="3042" ht="15.75" customHeight="1" s="120">
      <c r="A3042" s="6" t="n">
        <v>2014</v>
      </c>
      <c r="B3042" s="6" t="inlineStr">
        <is>
          <t>OK</t>
        </is>
      </c>
      <c r="C3042" s="6" t="inlineStr">
        <is>
          <t>N2O</t>
        </is>
      </c>
      <c r="D3042" s="6" t="inlineStr">
        <is>
          <t>Chemicals</t>
        </is>
      </c>
      <c r="E3042" s="6" t="n">
        <v>0.0998926295915606</v>
      </c>
      <c r="F3042" s="6" t="n"/>
      <c r="G3042" s="6" t="n"/>
      <c r="H3042" s="6" t="n"/>
      <c r="I3042" s="6" t="n"/>
    </row>
    <row r="3043" ht="15.75" customHeight="1" s="120">
      <c r="A3043" s="6" t="n">
        <v>2014</v>
      </c>
      <c r="B3043" s="6" t="inlineStr">
        <is>
          <t>OR</t>
        </is>
      </c>
      <c r="C3043" s="6" t="inlineStr">
        <is>
          <t>N2O</t>
        </is>
      </c>
      <c r="D3043" s="6" t="inlineStr">
        <is>
          <t>Chemicals</t>
        </is>
      </c>
      <c r="E3043" s="54" t="n">
        <v>1.74094686597543e-05</v>
      </c>
      <c r="F3043" s="6" t="n"/>
      <c r="G3043" s="6" t="n"/>
      <c r="H3043" s="6" t="n"/>
      <c r="I3043" s="6" t="n"/>
    </row>
    <row r="3044" ht="15.75" customHeight="1" s="120">
      <c r="A3044" s="6" t="n">
        <v>2014</v>
      </c>
      <c r="B3044" s="6" t="inlineStr">
        <is>
          <t>PA</t>
        </is>
      </c>
      <c r="C3044" s="6" t="inlineStr">
        <is>
          <t>N2O</t>
        </is>
      </c>
      <c r="D3044" s="6" t="inlineStr">
        <is>
          <t>Chemicals</t>
        </is>
      </c>
      <c r="E3044" s="6" t="n">
        <v>0.00150688050873832</v>
      </c>
      <c r="F3044" s="6" t="n"/>
      <c r="G3044" s="6" t="n"/>
      <c r="H3044" s="6" t="n"/>
      <c r="I3044" s="6" t="n"/>
    </row>
    <row r="3045" ht="15.75" customHeight="1" s="120">
      <c r="A3045" s="6" t="n">
        <v>2014</v>
      </c>
      <c r="B3045" s="6" t="inlineStr">
        <is>
          <t>RI</t>
        </is>
      </c>
      <c r="C3045" s="6" t="inlineStr">
        <is>
          <t>N2O</t>
        </is>
      </c>
      <c r="D3045" s="6" t="inlineStr">
        <is>
          <t>Chemicals</t>
        </is>
      </c>
      <c r="E3045" s="54" t="n">
        <v>2.33499776896113e-06</v>
      </c>
      <c r="F3045" s="6" t="n"/>
      <c r="G3045" s="6" t="n"/>
      <c r="H3045" s="6" t="n"/>
      <c r="I3045" s="6" t="n"/>
    </row>
    <row r="3046" ht="15.75" customHeight="1" s="120">
      <c r="A3046" s="6" t="n">
        <v>2014</v>
      </c>
      <c r="B3046" s="6" t="inlineStr">
        <is>
          <t>SC</t>
        </is>
      </c>
      <c r="C3046" s="6" t="inlineStr">
        <is>
          <t>N2O</t>
        </is>
      </c>
      <c r="D3046" s="6" t="inlineStr">
        <is>
          <t>Chemicals</t>
        </is>
      </c>
      <c r="E3046" s="6" t="n">
        <v>0.000395524585320277</v>
      </c>
      <c r="F3046" s="6" t="n"/>
      <c r="G3046" s="6" t="n"/>
      <c r="H3046" s="6" t="n"/>
      <c r="I3046" s="6" t="n"/>
    </row>
    <row r="3047" ht="15.75" customHeight="1" s="120">
      <c r="A3047" s="6" t="n">
        <v>2014</v>
      </c>
      <c r="B3047" s="6" t="inlineStr">
        <is>
          <t>SD</t>
        </is>
      </c>
      <c r="C3047" s="6" t="inlineStr">
        <is>
          <t>N2O</t>
        </is>
      </c>
      <c r="D3047" s="6" t="inlineStr">
        <is>
          <t>Chemicals</t>
        </is>
      </c>
      <c r="E3047" s="6" t="n">
        <v>0.00012469918232327</v>
      </c>
      <c r="F3047" s="6" t="n"/>
      <c r="G3047" s="6" t="n"/>
      <c r="H3047" s="6" t="n"/>
      <c r="I3047" s="6" t="n"/>
    </row>
    <row r="3048" ht="15.75" customHeight="1" s="120">
      <c r="A3048" s="6" t="n">
        <v>2014</v>
      </c>
      <c r="B3048" s="6" t="inlineStr">
        <is>
          <t>TN</t>
        </is>
      </c>
      <c r="C3048" s="6" t="inlineStr">
        <is>
          <t>N2O</t>
        </is>
      </c>
      <c r="D3048" s="6" t="inlineStr">
        <is>
          <t>Chemicals</t>
        </is>
      </c>
      <c r="E3048" s="6" t="n">
        <v>0.00119922738357645</v>
      </c>
      <c r="F3048" s="6" t="n"/>
      <c r="G3048" s="6" t="n"/>
      <c r="H3048" s="6" t="n"/>
      <c r="I3048" s="6" t="n"/>
    </row>
    <row r="3049" ht="15.75" customHeight="1" s="120">
      <c r="A3049" s="6" t="n">
        <v>2014</v>
      </c>
      <c r="B3049" s="6" t="inlineStr">
        <is>
          <t>TX</t>
        </is>
      </c>
      <c r="C3049" s="6" t="inlineStr">
        <is>
          <t>N2O</t>
        </is>
      </c>
      <c r="D3049" s="6" t="inlineStr">
        <is>
          <t>Chemicals</t>
        </is>
      </c>
      <c r="E3049" s="6" t="n">
        <v>0.151562765074827</v>
      </c>
      <c r="F3049" s="6" t="n"/>
      <c r="G3049" s="6" t="n"/>
      <c r="H3049" s="6" t="n"/>
      <c r="I3049" s="6" t="n"/>
    </row>
    <row r="3050" ht="15.75" customHeight="1" s="120">
      <c r="A3050" s="6" t="n">
        <v>2014</v>
      </c>
      <c r="B3050" s="6" t="inlineStr">
        <is>
          <t>UT</t>
        </is>
      </c>
      <c r="C3050" s="6" t="inlineStr">
        <is>
          <t>N2O</t>
        </is>
      </c>
      <c r="D3050" s="6" t="inlineStr">
        <is>
          <t>Chemicals</t>
        </is>
      </c>
      <c r="E3050" s="6" t="n">
        <v>0.00494904494041437</v>
      </c>
      <c r="F3050" s="6" t="n"/>
      <c r="G3050" s="6" t="n"/>
      <c r="H3050" s="6" t="n"/>
      <c r="I3050" s="6" t="n"/>
    </row>
    <row r="3051" ht="15.75" customHeight="1" s="120">
      <c r="A3051" s="6" t="n">
        <v>2014</v>
      </c>
      <c r="B3051" s="6" t="inlineStr">
        <is>
          <t>VA</t>
        </is>
      </c>
      <c r="C3051" s="6" t="inlineStr">
        <is>
          <t>N2O</t>
        </is>
      </c>
      <c r="D3051" s="6" t="inlineStr">
        <is>
          <t>Chemicals</t>
        </is>
      </c>
      <c r="E3051" s="6" t="n">
        <v>0.000338025265259609</v>
      </c>
      <c r="F3051" s="6" t="n"/>
      <c r="G3051" s="6" t="n"/>
      <c r="H3051" s="6" t="n"/>
      <c r="I3051" s="6" t="n"/>
    </row>
    <row r="3052" ht="15.75" customHeight="1" s="120">
      <c r="A3052" s="6" t="n">
        <v>2014</v>
      </c>
      <c r="B3052" s="6" t="inlineStr">
        <is>
          <t>WA</t>
        </is>
      </c>
      <c r="C3052" s="6" t="inlineStr">
        <is>
          <t>N2O</t>
        </is>
      </c>
      <c r="D3052" s="6" t="inlineStr">
        <is>
          <t>Chemicals</t>
        </is>
      </c>
      <c r="E3052" s="6" t="n">
        <v>0.00714859566967452</v>
      </c>
      <c r="F3052" s="6" t="n"/>
      <c r="G3052" s="6" t="n"/>
      <c r="H3052" s="6" t="n"/>
      <c r="I3052" s="6" t="n"/>
    </row>
    <row r="3053" ht="15.75" customHeight="1" s="120">
      <c r="A3053" s="6" t="n">
        <v>2014</v>
      </c>
      <c r="B3053" s="6" t="inlineStr">
        <is>
          <t>WI</t>
        </is>
      </c>
      <c r="C3053" s="6" t="inlineStr">
        <is>
          <t>N2O</t>
        </is>
      </c>
      <c r="D3053" s="6" t="inlineStr">
        <is>
          <t>Chemicals</t>
        </is>
      </c>
      <c r="E3053" s="54" t="n">
        <v>2.50497187126051e-05</v>
      </c>
      <c r="F3053" s="6" t="n"/>
      <c r="G3053" s="6" t="n"/>
      <c r="H3053" s="6" t="n"/>
      <c r="I3053" s="6" t="n"/>
    </row>
    <row r="3054" ht="15.75" customHeight="1" s="120">
      <c r="A3054" s="6" t="n">
        <v>2014</v>
      </c>
      <c r="B3054" s="6" t="inlineStr">
        <is>
          <t>WV</t>
        </is>
      </c>
      <c r="C3054" s="6" t="inlineStr">
        <is>
          <t>N2O</t>
        </is>
      </c>
      <c r="D3054" s="6" t="inlineStr">
        <is>
          <t>Chemicals</t>
        </is>
      </c>
      <c r="E3054" s="6" t="n">
        <v>0.000391163633604717</v>
      </c>
      <c r="F3054" s="6" t="n"/>
      <c r="G3054" s="6" t="n"/>
      <c r="H3054" s="6" t="n"/>
      <c r="I3054" s="6" t="n"/>
    </row>
    <row r="3055" ht="15.75" customHeight="1" s="120">
      <c r="A3055" s="6" t="n">
        <v>2014</v>
      </c>
      <c r="B3055" s="6" t="inlineStr">
        <is>
          <t>WY</t>
        </is>
      </c>
      <c r="C3055" s="6" t="inlineStr">
        <is>
          <t>N2O</t>
        </is>
      </c>
      <c r="D3055" s="6" t="inlineStr">
        <is>
          <t>Chemicals</t>
        </is>
      </c>
      <c r="E3055" s="6" t="n">
        <v>0.008151734747961969</v>
      </c>
      <c r="F3055" s="6" t="n"/>
      <c r="G3055" s="6" t="n"/>
      <c r="H3055" s="6" t="n"/>
      <c r="I3055" s="6" t="n"/>
    </row>
    <row r="3056" ht="15.75" customHeight="1" s="120">
      <c r="A3056" s="6" t="n">
        <v>2014</v>
      </c>
      <c r="B3056" s="6" t="inlineStr">
        <is>
          <t>AL</t>
        </is>
      </c>
      <c r="C3056" s="6" t="inlineStr">
        <is>
          <t>N2O</t>
        </is>
      </c>
      <c r="D3056" s="6" t="inlineStr">
        <is>
          <t>Iron and steel</t>
        </is>
      </c>
      <c r="E3056" s="6" t="n">
        <v>0.09546084546084541</v>
      </c>
      <c r="F3056" s="6" t="n"/>
      <c r="G3056" s="6" t="n"/>
      <c r="H3056" s="6" t="n"/>
      <c r="I3056" s="6" t="n"/>
    </row>
    <row r="3057" ht="15.75" customHeight="1" s="120">
      <c r="A3057" s="6" t="n">
        <v>2014</v>
      </c>
      <c r="B3057" s="6" t="inlineStr">
        <is>
          <t>AR</t>
        </is>
      </c>
      <c r="C3057" s="6" t="inlineStr">
        <is>
          <t>N2O</t>
        </is>
      </c>
      <c r="D3057" s="6" t="inlineStr">
        <is>
          <t>Iron and steel</t>
        </is>
      </c>
      <c r="E3057" s="6" t="n">
        <v>0.01004851004851</v>
      </c>
      <c r="F3057" s="6" t="n"/>
      <c r="G3057" s="6" t="n"/>
      <c r="H3057" s="6" t="n"/>
      <c r="I3057" s="6" t="n"/>
    </row>
    <row r="3058" ht="15.75" customHeight="1" s="120">
      <c r="A3058" s="6" t="n">
        <v>2014</v>
      </c>
      <c r="B3058" s="6" t="inlineStr">
        <is>
          <t>AZ</t>
        </is>
      </c>
      <c r="C3058" s="6" t="inlineStr">
        <is>
          <t>N2O</t>
        </is>
      </c>
      <c r="D3058" s="6" t="inlineStr">
        <is>
          <t>Iron and steel</t>
        </is>
      </c>
      <c r="E3058" s="54" t="n">
        <v>2.47500247500247e-05</v>
      </c>
      <c r="F3058" s="6" t="n"/>
      <c r="G3058" s="6" t="n"/>
      <c r="H3058" s="6" t="n"/>
      <c r="I3058" s="6" t="n"/>
    </row>
    <row r="3059" ht="15.75" customHeight="1" s="120">
      <c r="A3059" s="6" t="n">
        <v>2014</v>
      </c>
      <c r="B3059" s="6" t="inlineStr">
        <is>
          <t>CA</t>
        </is>
      </c>
      <c r="C3059" s="6" t="inlineStr">
        <is>
          <t>N2O</t>
        </is>
      </c>
      <c r="D3059" s="6" t="inlineStr">
        <is>
          <t>Iron and steel</t>
        </is>
      </c>
      <c r="E3059" s="6" t="n">
        <v>0.0176838926838926</v>
      </c>
      <c r="F3059" s="6" t="n"/>
      <c r="G3059" s="6" t="n"/>
      <c r="H3059" s="6" t="n"/>
      <c r="I3059" s="6" t="n"/>
    </row>
    <row r="3060" ht="15.75" customHeight="1" s="120">
      <c r="A3060" s="6" t="n">
        <v>2014</v>
      </c>
      <c r="B3060" s="6" t="inlineStr">
        <is>
          <t>CO</t>
        </is>
      </c>
      <c r="C3060" s="6" t="inlineStr">
        <is>
          <t>N2O</t>
        </is>
      </c>
      <c r="D3060" s="6" t="inlineStr">
        <is>
          <t>Iron and steel</t>
        </is>
      </c>
      <c r="E3060" s="6" t="n">
        <v>0.00455400455400455</v>
      </c>
      <c r="F3060" s="6" t="n"/>
      <c r="G3060" s="6" t="n"/>
      <c r="H3060" s="6" t="n"/>
      <c r="I3060" s="6" t="n"/>
    </row>
    <row r="3061" ht="15.75" customHeight="1" s="120">
      <c r="A3061" s="6" t="n">
        <v>2014</v>
      </c>
      <c r="B3061" s="6" t="inlineStr">
        <is>
          <t>FL</t>
        </is>
      </c>
      <c r="C3061" s="6" t="inlineStr">
        <is>
          <t>N2O</t>
        </is>
      </c>
      <c r="D3061" s="6" t="inlineStr">
        <is>
          <t>Iron and steel</t>
        </is>
      </c>
      <c r="E3061" s="6" t="n">
        <v>0.00105187605187605</v>
      </c>
      <c r="F3061" s="6" t="n"/>
      <c r="G3061" s="6" t="n"/>
      <c r="H3061" s="6" t="n"/>
      <c r="I3061" s="6" t="n"/>
    </row>
    <row r="3062" ht="15.75" customHeight="1" s="120">
      <c r="A3062" s="6" t="n">
        <v>2014</v>
      </c>
      <c r="B3062" s="6" t="inlineStr">
        <is>
          <t>GA</t>
        </is>
      </c>
      <c r="C3062" s="6" t="inlineStr">
        <is>
          <t>N2O</t>
        </is>
      </c>
      <c r="D3062" s="6" t="inlineStr">
        <is>
          <t>Iron and steel</t>
        </is>
      </c>
      <c r="E3062" s="6" t="n">
        <v>0.00127462627462627</v>
      </c>
      <c r="F3062" s="6" t="n"/>
      <c r="G3062" s="6" t="n"/>
      <c r="H3062" s="6" t="n"/>
      <c r="I3062" s="6" t="n"/>
    </row>
    <row r="3063" ht="15.75" customHeight="1" s="120">
      <c r="A3063" s="6" t="n">
        <v>2014</v>
      </c>
      <c r="B3063" s="6" t="inlineStr">
        <is>
          <t>IA</t>
        </is>
      </c>
      <c r="C3063" s="6" t="inlineStr">
        <is>
          <t>N2O</t>
        </is>
      </c>
      <c r="D3063" s="6" t="inlineStr">
        <is>
          <t>Iron and steel</t>
        </is>
      </c>
      <c r="E3063" s="6" t="n">
        <v>0.0055068805068805</v>
      </c>
      <c r="F3063" s="6" t="n"/>
      <c r="G3063" s="6" t="n"/>
      <c r="H3063" s="6" t="n"/>
      <c r="I3063" s="6" t="n"/>
    </row>
    <row r="3064" ht="15.75" customHeight="1" s="120">
      <c r="A3064" s="6" t="n">
        <v>2014</v>
      </c>
      <c r="B3064" s="6" t="inlineStr">
        <is>
          <t>IL</t>
        </is>
      </c>
      <c r="C3064" s="6" t="inlineStr">
        <is>
          <t>N2O</t>
        </is>
      </c>
      <c r="D3064" s="6" t="inlineStr">
        <is>
          <t>Iron and steel</t>
        </is>
      </c>
      <c r="E3064" s="6" t="n">
        <v>0.042062667062667</v>
      </c>
      <c r="F3064" s="6" t="n"/>
      <c r="G3064" s="6" t="n"/>
      <c r="H3064" s="6" t="n"/>
      <c r="I3064" s="6" t="n"/>
    </row>
    <row r="3065" ht="15.75" customHeight="1" s="120">
      <c r="A3065" s="6" t="n">
        <v>2014</v>
      </c>
      <c r="B3065" s="6" t="inlineStr">
        <is>
          <t>IN</t>
        </is>
      </c>
      <c r="C3065" s="6" t="inlineStr">
        <is>
          <t>N2O</t>
        </is>
      </c>
      <c r="D3065" s="6" t="inlineStr">
        <is>
          <t>Iron and steel</t>
        </is>
      </c>
      <c r="E3065" s="6" t="n">
        <v>0.298287298287298</v>
      </c>
      <c r="F3065" s="6" t="n"/>
      <c r="G3065" s="6" t="n"/>
      <c r="H3065" s="6" t="n"/>
      <c r="I3065" s="6" t="n"/>
    </row>
    <row r="3066" ht="15.75" customHeight="1" s="120">
      <c r="A3066" s="6" t="n">
        <v>2014</v>
      </c>
      <c r="B3066" s="6" t="inlineStr">
        <is>
          <t>KS</t>
        </is>
      </c>
      <c r="C3066" s="6" t="inlineStr">
        <is>
          <t>N2O</t>
        </is>
      </c>
      <c r="D3066" s="6" t="inlineStr">
        <is>
          <t>Iron and steel</t>
        </is>
      </c>
      <c r="E3066" s="6" t="n">
        <v>0.000544500544500544</v>
      </c>
      <c r="F3066" s="6" t="n"/>
      <c r="G3066" s="6" t="n"/>
      <c r="H3066" s="6" t="n"/>
      <c r="I3066" s="6" t="n"/>
    </row>
    <row r="3067" ht="15.75" customHeight="1" s="120">
      <c r="A3067" s="6" t="n">
        <v>2014</v>
      </c>
      <c r="B3067" s="6" t="inlineStr">
        <is>
          <t>KY</t>
        </is>
      </c>
      <c r="C3067" s="6" t="inlineStr">
        <is>
          <t>N2O</t>
        </is>
      </c>
      <c r="D3067" s="6" t="inlineStr">
        <is>
          <t>Iron and steel</t>
        </is>
      </c>
      <c r="E3067" s="6" t="n">
        <v>0.0223245223245223</v>
      </c>
      <c r="F3067" s="6" t="n"/>
      <c r="G3067" s="6" t="n"/>
      <c r="H3067" s="6" t="n"/>
      <c r="I3067" s="6" t="n"/>
    </row>
    <row r="3068" ht="15.75" customHeight="1" s="120">
      <c r="A3068" s="6" t="n">
        <v>2014</v>
      </c>
      <c r="B3068" s="6" t="inlineStr">
        <is>
          <t>LA</t>
        </is>
      </c>
      <c r="C3068" s="6" t="inlineStr">
        <is>
          <t>N2O</t>
        </is>
      </c>
      <c r="D3068" s="6" t="inlineStr">
        <is>
          <t>Iron and steel</t>
        </is>
      </c>
      <c r="E3068" s="6" t="n">
        <v>0.0126225126225126</v>
      </c>
      <c r="F3068" s="6" t="n"/>
      <c r="G3068" s="6" t="n"/>
      <c r="H3068" s="6" t="n"/>
      <c r="I3068" s="6" t="n"/>
    </row>
    <row r="3069" ht="15.75" customHeight="1" s="120">
      <c r="A3069" s="6" t="n">
        <v>2014</v>
      </c>
      <c r="B3069" s="6" t="inlineStr">
        <is>
          <t>MA</t>
        </is>
      </c>
      <c r="C3069" s="6" t="inlineStr">
        <is>
          <t>N2O</t>
        </is>
      </c>
      <c r="D3069" s="6" t="inlineStr">
        <is>
          <t>Iron and steel</t>
        </is>
      </c>
      <c r="E3069" s="6" t="n">
        <v>0.00118800118800118</v>
      </c>
      <c r="F3069" s="6" t="n"/>
      <c r="G3069" s="6" t="n"/>
      <c r="H3069" s="6" t="n"/>
      <c r="I3069" s="6" t="n"/>
    </row>
    <row r="3070" ht="15.75" customHeight="1" s="120">
      <c r="A3070" s="6" t="n">
        <v>2014</v>
      </c>
      <c r="B3070" s="6" t="inlineStr">
        <is>
          <t>MI</t>
        </is>
      </c>
      <c r="C3070" s="6" t="inlineStr">
        <is>
          <t>N2O</t>
        </is>
      </c>
      <c r="D3070" s="6" t="inlineStr">
        <is>
          <t>Iron and steel</t>
        </is>
      </c>
      <c r="E3070" s="6" t="n">
        <v>0.0767869517869517</v>
      </c>
      <c r="F3070" s="6" t="n"/>
      <c r="G3070" s="6" t="n"/>
      <c r="H3070" s="6" t="n"/>
      <c r="I3070" s="6" t="n"/>
    </row>
    <row r="3071" ht="15.75" customHeight="1" s="120">
      <c r="A3071" s="6" t="n">
        <v>2014</v>
      </c>
      <c r="B3071" s="6" t="inlineStr">
        <is>
          <t>MN</t>
        </is>
      </c>
      <c r="C3071" s="6" t="inlineStr">
        <is>
          <t>N2O</t>
        </is>
      </c>
      <c r="D3071" s="6" t="inlineStr">
        <is>
          <t>Iron and steel</t>
        </is>
      </c>
      <c r="E3071" s="6" t="n">
        <v>0.00116325116325116</v>
      </c>
      <c r="F3071" s="6" t="n"/>
      <c r="G3071" s="6" t="n"/>
      <c r="H3071" s="6" t="n"/>
      <c r="I3071" s="6" t="n"/>
    </row>
    <row r="3072" ht="15.75" customHeight="1" s="120">
      <c r="A3072" s="6" t="n">
        <v>2014</v>
      </c>
      <c r="B3072" s="6" t="inlineStr">
        <is>
          <t>MO</t>
        </is>
      </c>
      <c r="C3072" s="6" t="inlineStr">
        <is>
          <t>N2O</t>
        </is>
      </c>
      <c r="D3072" s="6" t="inlineStr">
        <is>
          <t>Iron and steel</t>
        </is>
      </c>
      <c r="E3072" s="6" t="n">
        <v>0.000123750123750123</v>
      </c>
      <c r="F3072" s="6" t="n"/>
      <c r="G3072" s="6" t="n"/>
      <c r="H3072" s="6" t="n"/>
      <c r="I3072" s="6" t="n"/>
    </row>
    <row r="3073" ht="15.75" customHeight="1" s="120">
      <c r="A3073" s="6" t="n">
        <v>2014</v>
      </c>
      <c r="B3073" s="6" t="inlineStr">
        <is>
          <t>MS</t>
        </is>
      </c>
      <c r="C3073" s="6" t="inlineStr">
        <is>
          <t>N2O</t>
        </is>
      </c>
      <c r="D3073" s="6" t="inlineStr">
        <is>
          <t>Iron and steel</t>
        </is>
      </c>
      <c r="E3073" s="6" t="n">
        <v>0.00511088011088011</v>
      </c>
      <c r="F3073" s="6" t="n"/>
      <c r="G3073" s="6" t="n"/>
      <c r="H3073" s="6" t="n"/>
      <c r="I3073" s="6" t="n"/>
    </row>
    <row r="3074" ht="15.75" customHeight="1" s="120">
      <c r="A3074" s="6" t="n">
        <v>2014</v>
      </c>
      <c r="B3074" s="6" t="inlineStr">
        <is>
          <t>NC</t>
        </is>
      </c>
      <c r="C3074" s="6" t="inlineStr">
        <is>
          <t>N2O</t>
        </is>
      </c>
      <c r="D3074" s="6" t="inlineStr">
        <is>
          <t>Iron and steel</t>
        </is>
      </c>
      <c r="E3074" s="6" t="n">
        <v>0.0096030096030096</v>
      </c>
      <c r="F3074" s="6" t="n"/>
      <c r="G3074" s="6" t="n"/>
      <c r="H3074" s="6" t="n"/>
      <c r="I3074" s="6" t="n"/>
    </row>
    <row r="3075" ht="15.75" customHeight="1" s="120">
      <c r="A3075" s="6" t="n">
        <v>2014</v>
      </c>
      <c r="B3075" s="6" t="inlineStr">
        <is>
          <t>NE</t>
        </is>
      </c>
      <c r="C3075" s="6" t="inlineStr">
        <is>
          <t>N2O</t>
        </is>
      </c>
      <c r="D3075" s="6" t="inlineStr">
        <is>
          <t>Iron and steel</t>
        </is>
      </c>
      <c r="E3075" s="6" t="n">
        <v>0.00219037719037719</v>
      </c>
      <c r="F3075" s="6" t="n"/>
      <c r="G3075" s="6" t="n"/>
      <c r="H3075" s="6" t="n"/>
      <c r="I3075" s="6" t="n"/>
    </row>
    <row r="3076" ht="15.75" customHeight="1" s="120">
      <c r="A3076" s="6" t="n">
        <v>2014</v>
      </c>
      <c r="B3076" s="6" t="inlineStr">
        <is>
          <t>NJ</t>
        </is>
      </c>
      <c r="C3076" s="6" t="inlineStr">
        <is>
          <t>N2O</t>
        </is>
      </c>
      <c r="D3076" s="6" t="inlineStr">
        <is>
          <t>Iron and steel</t>
        </is>
      </c>
      <c r="E3076" s="6" t="n">
        <v>0.0061008811008811</v>
      </c>
      <c r="F3076" s="6" t="n"/>
      <c r="G3076" s="6" t="n"/>
      <c r="H3076" s="6" t="n"/>
      <c r="I3076" s="6" t="n"/>
    </row>
    <row r="3077" ht="15.75" customHeight="1" s="120">
      <c r="A3077" s="6" t="n">
        <v>2014</v>
      </c>
      <c r="B3077" s="6" t="inlineStr">
        <is>
          <t>NY</t>
        </is>
      </c>
      <c r="C3077" s="6" t="inlineStr">
        <is>
          <t>N2O</t>
        </is>
      </c>
      <c r="D3077" s="6" t="inlineStr">
        <is>
          <t>Iron and steel</t>
        </is>
      </c>
      <c r="E3077" s="6" t="n">
        <v>0.0036011286011286</v>
      </c>
      <c r="F3077" s="6" t="n"/>
      <c r="G3077" s="6" t="n"/>
      <c r="H3077" s="6" t="n"/>
      <c r="I3077" s="6" t="n"/>
    </row>
    <row r="3078" ht="15.75" customHeight="1" s="120">
      <c r="A3078" s="6" t="n">
        <v>2014</v>
      </c>
      <c r="B3078" s="6" t="inlineStr">
        <is>
          <t>OH</t>
        </is>
      </c>
      <c r="C3078" s="6" t="inlineStr">
        <is>
          <t>N2O</t>
        </is>
      </c>
      <c r="D3078" s="6" t="inlineStr">
        <is>
          <t>Iron and steel</t>
        </is>
      </c>
      <c r="E3078" s="6" t="n">
        <v>0.149774774774774</v>
      </c>
      <c r="F3078" s="6" t="n"/>
      <c r="G3078" s="6" t="n"/>
      <c r="H3078" s="6" t="n"/>
      <c r="I3078" s="6" t="n"/>
    </row>
    <row r="3079" ht="15.75" customHeight="1" s="120">
      <c r="A3079" s="6" t="n">
        <v>2014</v>
      </c>
      <c r="B3079" s="6" t="inlineStr">
        <is>
          <t>OK</t>
        </is>
      </c>
      <c r="C3079" s="6" t="inlineStr">
        <is>
          <t>N2O</t>
        </is>
      </c>
      <c r="D3079" s="6" t="inlineStr">
        <is>
          <t>Iron and steel</t>
        </is>
      </c>
      <c r="E3079" s="6" t="n">
        <v>0.000321750321750321</v>
      </c>
      <c r="F3079" s="6" t="n"/>
      <c r="G3079" s="6" t="n"/>
      <c r="H3079" s="6" t="n"/>
      <c r="I3079" s="6" t="n"/>
    </row>
    <row r="3080" ht="15.75" customHeight="1" s="120">
      <c r="A3080" s="6" t="n">
        <v>2014</v>
      </c>
      <c r="B3080" s="6" t="inlineStr">
        <is>
          <t>OR</t>
        </is>
      </c>
      <c r="C3080" s="6" t="inlineStr">
        <is>
          <t>N2O</t>
        </is>
      </c>
      <c r="D3080" s="6" t="inlineStr">
        <is>
          <t>Iron and steel</t>
        </is>
      </c>
      <c r="E3080" s="6" t="n">
        <v>0.0043065043065043</v>
      </c>
      <c r="F3080" s="6" t="n"/>
      <c r="G3080" s="6" t="n"/>
      <c r="H3080" s="6" t="n"/>
      <c r="I3080" s="6" t="n"/>
    </row>
    <row r="3081" ht="15.75" customHeight="1" s="120">
      <c r="A3081" s="6" t="n">
        <v>2014</v>
      </c>
      <c r="B3081" s="6" t="inlineStr">
        <is>
          <t>PA</t>
        </is>
      </c>
      <c r="C3081" s="6" t="inlineStr">
        <is>
          <t>N2O</t>
        </is>
      </c>
      <c r="D3081" s="6" t="inlineStr">
        <is>
          <t>Iron and steel</t>
        </is>
      </c>
      <c r="E3081" s="6" t="n">
        <v>0.0735199485199485</v>
      </c>
      <c r="F3081" s="6" t="n"/>
      <c r="G3081" s="6" t="n"/>
      <c r="H3081" s="6" t="n"/>
      <c r="I3081" s="6" t="n"/>
    </row>
    <row r="3082" ht="15.75" customHeight="1" s="120">
      <c r="A3082" s="6" t="n">
        <v>2014</v>
      </c>
      <c r="B3082" s="6" t="inlineStr">
        <is>
          <t>SC</t>
        </is>
      </c>
      <c r="C3082" s="6" t="inlineStr">
        <is>
          <t>N2O</t>
        </is>
      </c>
      <c r="D3082" s="6" t="inlineStr">
        <is>
          <t>Iron and steel</t>
        </is>
      </c>
      <c r="E3082" s="6" t="n">
        <v>0.008736758736758729</v>
      </c>
      <c r="F3082" s="6" t="n"/>
      <c r="G3082" s="6" t="n"/>
      <c r="H3082" s="6" t="n"/>
      <c r="I3082" s="6" t="n"/>
    </row>
    <row r="3083" ht="15.75" customHeight="1" s="120">
      <c r="A3083" s="6" t="n">
        <v>2014</v>
      </c>
      <c r="B3083" s="6" t="inlineStr">
        <is>
          <t>TN</t>
        </is>
      </c>
      <c r="C3083" s="6" t="inlineStr">
        <is>
          <t>N2O</t>
        </is>
      </c>
      <c r="D3083" s="6" t="inlineStr">
        <is>
          <t>Iron and steel</t>
        </is>
      </c>
      <c r="E3083" s="6" t="n">
        <v>0.0228318978318978</v>
      </c>
      <c r="F3083" s="6" t="n"/>
      <c r="G3083" s="6" t="n"/>
      <c r="H3083" s="6" t="n"/>
      <c r="I3083" s="6" t="n"/>
    </row>
    <row r="3084" ht="15.75" customHeight="1" s="120">
      <c r="A3084" s="6" t="n">
        <v>2014</v>
      </c>
      <c r="B3084" s="6" t="inlineStr">
        <is>
          <t>TX</t>
        </is>
      </c>
      <c r="C3084" s="6" t="inlineStr">
        <is>
          <t>N2O</t>
        </is>
      </c>
      <c r="D3084" s="6" t="inlineStr">
        <is>
          <t>Iron and steel</t>
        </is>
      </c>
      <c r="E3084" s="6" t="n">
        <v>0.0236362736362736</v>
      </c>
      <c r="F3084" s="6" t="n"/>
      <c r="G3084" s="6" t="n"/>
      <c r="H3084" s="6" t="n"/>
      <c r="I3084" s="6" t="n"/>
    </row>
    <row r="3085" ht="15.75" customHeight="1" s="120">
      <c r="A3085" s="6" t="n">
        <v>2014</v>
      </c>
      <c r="B3085" s="6" t="inlineStr">
        <is>
          <t>UT</t>
        </is>
      </c>
      <c r="C3085" s="6" t="inlineStr">
        <is>
          <t>N2O</t>
        </is>
      </c>
      <c r="D3085" s="6" t="inlineStr">
        <is>
          <t>Iron and steel</t>
        </is>
      </c>
      <c r="E3085" s="6" t="n">
        <v>0.00653400653400653</v>
      </c>
      <c r="F3085" s="6" t="n"/>
      <c r="G3085" s="6" t="n"/>
      <c r="H3085" s="6" t="n"/>
      <c r="I3085" s="6" t="n"/>
    </row>
    <row r="3086" ht="15.75" customHeight="1" s="120">
      <c r="A3086" s="6" t="n">
        <v>2014</v>
      </c>
      <c r="B3086" s="6" t="inlineStr">
        <is>
          <t>VA</t>
        </is>
      </c>
      <c r="C3086" s="6" t="inlineStr">
        <is>
          <t>N2O</t>
        </is>
      </c>
      <c r="D3086" s="6" t="inlineStr">
        <is>
          <t>Iron and steel</t>
        </is>
      </c>
      <c r="E3086" s="6" t="n">
        <v>0.0108405108405108</v>
      </c>
      <c r="F3086" s="6" t="n"/>
      <c r="G3086" s="6" t="n"/>
      <c r="H3086" s="6" t="n"/>
      <c r="I3086" s="6" t="n"/>
    </row>
    <row r="3087" ht="15.75" customHeight="1" s="120">
      <c r="A3087" s="6" t="n">
        <v>2014</v>
      </c>
      <c r="B3087" s="6" t="inlineStr">
        <is>
          <t>WA</t>
        </is>
      </c>
      <c r="C3087" s="6" t="inlineStr">
        <is>
          <t>N2O</t>
        </is>
      </c>
      <c r="D3087" s="6" t="inlineStr">
        <is>
          <t>Iron and steel</t>
        </is>
      </c>
      <c r="E3087" s="6" t="n">
        <v>0.0009652509652509649</v>
      </c>
      <c r="F3087" s="6" t="n"/>
      <c r="G3087" s="6" t="n"/>
      <c r="H3087" s="6" t="n"/>
      <c r="I3087" s="6" t="n"/>
    </row>
    <row r="3088" ht="15.75" customHeight="1" s="120">
      <c r="A3088" s="6" t="n">
        <v>2014</v>
      </c>
      <c r="B3088" s="6" t="inlineStr">
        <is>
          <t>WI</t>
        </is>
      </c>
      <c r="C3088" s="6" t="inlineStr">
        <is>
          <t>N2O</t>
        </is>
      </c>
      <c r="D3088" s="6" t="inlineStr">
        <is>
          <t>Iron and steel</t>
        </is>
      </c>
      <c r="E3088" s="6" t="n">
        <v>0.069077319077319</v>
      </c>
      <c r="F3088" s="6" t="n"/>
      <c r="G3088" s="6" t="n"/>
      <c r="H3088" s="6" t="n"/>
      <c r="I3088" s="6" t="n"/>
    </row>
    <row r="3089" ht="15.75" customHeight="1" s="120">
      <c r="A3089" s="6" t="n">
        <v>2014</v>
      </c>
      <c r="B3089" s="6" t="inlineStr">
        <is>
          <t>WV</t>
        </is>
      </c>
      <c r="C3089" s="6" t="inlineStr">
        <is>
          <t>N2O</t>
        </is>
      </c>
      <c r="D3089" s="6" t="inlineStr">
        <is>
          <t>Iron and steel</t>
        </is>
      </c>
      <c r="E3089" s="6" t="n">
        <v>0.0121398871398871</v>
      </c>
      <c r="F3089" s="6" t="n"/>
      <c r="G3089" s="6" t="n"/>
      <c r="H3089" s="6" t="n"/>
      <c r="I3089" s="6" t="n"/>
    </row>
    <row r="3090" ht="15.75" customHeight="1" s="120">
      <c r="A3090" s="6" t="n">
        <v>2015</v>
      </c>
      <c r="B3090" s="6" t="inlineStr">
        <is>
          <t>AL</t>
        </is>
      </c>
      <c r="C3090" s="6" t="inlineStr">
        <is>
          <t>CH4</t>
        </is>
      </c>
      <c r="D3090" s="6" t="inlineStr">
        <is>
          <t>Cement and other carbonates</t>
        </is>
      </c>
      <c r="E3090" s="6" t="n">
        <v>0.09862154586527749</v>
      </c>
      <c r="F3090" s="6" t="n"/>
      <c r="G3090" s="6" t="n"/>
      <c r="H3090" s="6" t="n"/>
      <c r="I3090" s="6" t="n"/>
    </row>
    <row r="3091" ht="15.75" customHeight="1" s="120">
      <c r="A3091" s="6" t="n">
        <v>2015</v>
      </c>
      <c r="B3091" s="6" t="inlineStr">
        <is>
          <t>AR</t>
        </is>
      </c>
      <c r="C3091" s="6" t="inlineStr">
        <is>
          <t>CH4</t>
        </is>
      </c>
      <c r="D3091" s="6" t="inlineStr">
        <is>
          <t>Cement and other carbonates</t>
        </is>
      </c>
      <c r="E3091" s="6" t="n">
        <v>0.00674508197770411</v>
      </c>
      <c r="F3091" s="6" t="n"/>
      <c r="G3091" s="6" t="n"/>
      <c r="H3091" s="6" t="n"/>
      <c r="I3091" s="6" t="n"/>
    </row>
    <row r="3092" ht="15.75" customHeight="1" s="120">
      <c r="A3092" s="6" t="n">
        <v>2015</v>
      </c>
      <c r="B3092" s="6" t="inlineStr">
        <is>
          <t>AZ</t>
        </is>
      </c>
      <c r="C3092" s="6" t="inlineStr">
        <is>
          <t>CH4</t>
        </is>
      </c>
      <c r="D3092" s="6" t="inlineStr">
        <is>
          <t>Cement and other carbonates</t>
        </is>
      </c>
      <c r="E3092" s="6" t="n">
        <v>0.0200151028401018</v>
      </c>
      <c r="F3092" s="6" t="n"/>
      <c r="G3092" s="6" t="n"/>
      <c r="H3092" s="6" t="n"/>
      <c r="I3092" s="6" t="n"/>
    </row>
    <row r="3093" ht="15.75" customHeight="1" s="120">
      <c r="A3093" s="6" t="n">
        <v>2015</v>
      </c>
      <c r="B3093" s="6" t="inlineStr">
        <is>
          <t>CA</t>
        </is>
      </c>
      <c r="C3093" s="6" t="inlineStr">
        <is>
          <t>CH4</t>
        </is>
      </c>
      <c r="D3093" s="6" t="inlineStr">
        <is>
          <t>Cement and other carbonates</t>
        </is>
      </c>
      <c r="E3093" s="6" t="n">
        <v>0.08334207932830751</v>
      </c>
      <c r="F3093" s="6" t="n"/>
      <c r="G3093" s="6" t="n"/>
      <c r="H3093" s="6" t="n"/>
      <c r="I3093" s="6" t="n"/>
    </row>
    <row r="3094" ht="15.75" customHeight="1" s="120">
      <c r="A3094" s="6" t="n">
        <v>2015</v>
      </c>
      <c r="B3094" s="6" t="inlineStr">
        <is>
          <t>CO</t>
        </is>
      </c>
      <c r="C3094" s="6" t="inlineStr">
        <is>
          <t>CH4</t>
        </is>
      </c>
      <c r="D3094" s="6" t="inlineStr">
        <is>
          <t>Cement and other carbonates</t>
        </is>
      </c>
      <c r="E3094" s="6" t="n">
        <v>0.0261330329830669</v>
      </c>
      <c r="F3094" s="6" t="n"/>
      <c r="G3094" s="6" t="n"/>
      <c r="H3094" s="6" t="n"/>
      <c r="I3094" s="6" t="n"/>
    </row>
    <row r="3095" ht="15.75" customHeight="1" s="120">
      <c r="A3095" s="6" t="n">
        <v>2015</v>
      </c>
      <c r="B3095" s="6" t="inlineStr">
        <is>
          <t>FL</t>
        </is>
      </c>
      <c r="C3095" s="6" t="inlineStr">
        <is>
          <t>CH4</t>
        </is>
      </c>
      <c r="D3095" s="6" t="inlineStr">
        <is>
          <t>Cement and other carbonates</t>
        </is>
      </c>
      <c r="E3095" s="6" t="n">
        <v>0.047978395259244</v>
      </c>
      <c r="F3095" s="6" t="n"/>
      <c r="G3095" s="6" t="n"/>
      <c r="H3095" s="6" t="n"/>
      <c r="I3095" s="6" t="n"/>
    </row>
    <row r="3096" ht="15.75" customHeight="1" s="120">
      <c r="A3096" s="6" t="n">
        <v>2015</v>
      </c>
      <c r="B3096" s="6" t="inlineStr">
        <is>
          <t>GA</t>
        </is>
      </c>
      <c r="C3096" s="6" t="inlineStr">
        <is>
          <t>CH4</t>
        </is>
      </c>
      <c r="D3096" s="6" t="inlineStr">
        <is>
          <t>Cement and other carbonates</t>
        </is>
      </c>
      <c r="E3096" s="6" t="n">
        <v>0.00862909728532848</v>
      </c>
      <c r="F3096" s="6" t="n"/>
      <c r="G3096" s="6" t="n"/>
      <c r="H3096" s="6" t="n"/>
      <c r="I3096" s="6" t="n"/>
    </row>
    <row r="3097" ht="15.75" customHeight="1" s="120">
      <c r="A3097" s="6" t="n">
        <v>2015</v>
      </c>
      <c r="B3097" s="6" t="inlineStr">
        <is>
          <t>IA</t>
        </is>
      </c>
      <c r="C3097" s="6" t="inlineStr">
        <is>
          <t>CH4</t>
        </is>
      </c>
      <c r="D3097" s="6" t="inlineStr">
        <is>
          <t>Cement and other carbonates</t>
        </is>
      </c>
      <c r="E3097" s="6" t="n">
        <v>0.0147188695908154</v>
      </c>
      <c r="F3097" s="6" t="n"/>
      <c r="G3097" s="6" t="n"/>
      <c r="H3097" s="6" t="n"/>
      <c r="I3097" s="6" t="n"/>
    </row>
    <row r="3098" ht="15.75" customHeight="1" s="120">
      <c r="A3098" s="6" t="n">
        <v>2015</v>
      </c>
      <c r="B3098" s="6" t="inlineStr">
        <is>
          <t>IL</t>
        </is>
      </c>
      <c r="C3098" s="6" t="inlineStr">
        <is>
          <t>CH4</t>
        </is>
      </c>
      <c r="D3098" s="6" t="inlineStr">
        <is>
          <t>Cement and other carbonates</t>
        </is>
      </c>
      <c r="E3098" s="6" t="n">
        <v>0.0125814337458883</v>
      </c>
      <c r="F3098" s="6" t="n"/>
      <c r="G3098" s="6" t="n"/>
      <c r="H3098" s="6" t="n"/>
      <c r="I3098" s="6" t="n"/>
    </row>
    <row r="3099" ht="15.75" customHeight="1" s="120">
      <c r="A3099" s="6" t="n">
        <v>2015</v>
      </c>
      <c r="B3099" s="6" t="inlineStr">
        <is>
          <t>IN</t>
        </is>
      </c>
      <c r="C3099" s="6" t="inlineStr">
        <is>
          <t>CH4</t>
        </is>
      </c>
      <c r="D3099" s="6" t="inlineStr">
        <is>
          <t>Cement and other carbonates</t>
        </is>
      </c>
      <c r="E3099" s="6" t="n">
        <v>0.0416352024164544</v>
      </c>
      <c r="F3099" s="6" t="n"/>
      <c r="G3099" s="6" t="n"/>
      <c r="H3099" s="6" t="n"/>
      <c r="I3099" s="6" t="n"/>
    </row>
    <row r="3100" ht="15.75" customHeight="1" s="120">
      <c r="A3100" s="6" t="n">
        <v>2015</v>
      </c>
      <c r="B3100" s="6" t="inlineStr">
        <is>
          <t>KS</t>
        </is>
      </c>
      <c r="C3100" s="6" t="inlineStr">
        <is>
          <t>CH4</t>
        </is>
      </c>
      <c r="D3100" s="6" t="inlineStr">
        <is>
          <t>Cement and other carbonates</t>
        </is>
      </c>
      <c r="E3100" s="6" t="n">
        <v>0.0131036336409363</v>
      </c>
      <c r="F3100" s="6" t="n"/>
      <c r="G3100" s="6" t="n"/>
      <c r="H3100" s="6" t="n"/>
      <c r="I3100" s="6" t="n"/>
    </row>
    <row r="3101" ht="15.75" customHeight="1" s="120">
      <c r="A3101" s="6" t="n">
        <v>2015</v>
      </c>
      <c r="B3101" s="6" t="inlineStr">
        <is>
          <t>KY</t>
        </is>
      </c>
      <c r="C3101" s="6" t="inlineStr">
        <is>
          <t>CH4</t>
        </is>
      </c>
      <c r="D3101" s="6" t="inlineStr">
        <is>
          <t>Cement and other carbonates</t>
        </is>
      </c>
      <c r="E3101" s="6" t="n">
        <v>0.0481243040534487</v>
      </c>
      <c r="F3101" s="6" t="n"/>
      <c r="G3101" s="6" t="n"/>
      <c r="H3101" s="6" t="n"/>
      <c r="I3101" s="6" t="n"/>
    </row>
    <row r="3102" ht="15.75" customHeight="1" s="120">
      <c r="A3102" s="6" t="n">
        <v>2015</v>
      </c>
      <c r="B3102" s="6" t="inlineStr">
        <is>
          <t>MA</t>
        </is>
      </c>
      <c r="C3102" s="6" t="inlineStr">
        <is>
          <t>CH4</t>
        </is>
      </c>
      <c r="D3102" s="6" t="inlineStr">
        <is>
          <t>Cement and other carbonates</t>
        </is>
      </c>
      <c r="E3102" s="6" t="n">
        <v>0.000225262699824653</v>
      </c>
      <c r="F3102" s="6" t="n"/>
      <c r="G3102" s="6" t="n"/>
      <c r="H3102" s="6" t="n"/>
      <c r="I3102" s="6" t="n"/>
    </row>
    <row r="3103" ht="15.75" customHeight="1" s="120">
      <c r="A3103" s="6" t="n">
        <v>2015</v>
      </c>
      <c r="B3103" s="6" t="inlineStr">
        <is>
          <t>MD</t>
        </is>
      </c>
      <c r="C3103" s="6" t="inlineStr">
        <is>
          <t>CH4</t>
        </is>
      </c>
      <c r="D3103" s="6" t="inlineStr">
        <is>
          <t>Cement and other carbonates</t>
        </is>
      </c>
      <c r="E3103" s="6" t="n">
        <v>0.0255237997721774</v>
      </c>
      <c r="F3103" s="6" t="n"/>
      <c r="G3103" s="6" t="n"/>
      <c r="H3103" s="6" t="n"/>
      <c r="I3103" s="6" t="n"/>
    </row>
    <row r="3104" ht="15.75" customHeight="1" s="120">
      <c r="A3104" s="6" t="n">
        <v>2015</v>
      </c>
      <c r="B3104" s="6" t="inlineStr">
        <is>
          <t>ME</t>
        </is>
      </c>
      <c r="C3104" s="6" t="inlineStr">
        <is>
          <t>CH4</t>
        </is>
      </c>
      <c r="D3104" s="6" t="inlineStr">
        <is>
          <t>Cement and other carbonates</t>
        </is>
      </c>
      <c r="E3104" s="6" t="n">
        <v>0.00389090117878946</v>
      </c>
      <c r="F3104" s="6" t="n"/>
      <c r="G3104" s="6" t="n"/>
      <c r="H3104" s="6" t="n"/>
      <c r="I3104" s="6" t="n"/>
    </row>
    <row r="3105" ht="15.75" customHeight="1" s="120">
      <c r="A3105" s="6" t="n">
        <v>2015</v>
      </c>
      <c r="B3105" s="6" t="inlineStr">
        <is>
          <t>MI</t>
        </is>
      </c>
      <c r="C3105" s="6" t="inlineStr">
        <is>
          <t>CH4</t>
        </is>
      </c>
      <c r="D3105" s="6" t="inlineStr">
        <is>
          <t>Cement and other carbonates</t>
        </is>
      </c>
      <c r="E3105" s="6" t="n">
        <v>0.0453929938180747</v>
      </c>
      <c r="F3105" s="6" t="n"/>
      <c r="G3105" s="6" t="n"/>
      <c r="H3105" s="6" t="n"/>
      <c r="I3105" s="6" t="n"/>
    </row>
    <row r="3106" ht="15.75" customHeight="1" s="120">
      <c r="A3106" s="6" t="n">
        <v>2015</v>
      </c>
      <c r="B3106" s="6" t="inlineStr">
        <is>
          <t>MO</t>
        </is>
      </c>
      <c r="C3106" s="6" t="inlineStr">
        <is>
          <t>CH4</t>
        </is>
      </c>
      <c r="D3106" s="6" t="inlineStr">
        <is>
          <t>Cement and other carbonates</t>
        </is>
      </c>
      <c r="E3106" s="6" t="n">
        <v>0.105904186558472</v>
      </c>
      <c r="F3106" s="6" t="n"/>
      <c r="G3106" s="6" t="n"/>
      <c r="H3106" s="6" t="n"/>
      <c r="I3106" s="6" t="n"/>
    </row>
    <row r="3107" ht="15.75" customHeight="1" s="120">
      <c r="A3107" s="6" t="n">
        <v>2015</v>
      </c>
      <c r="B3107" s="6" t="inlineStr">
        <is>
          <t>MT</t>
        </is>
      </c>
      <c r="C3107" s="6" t="inlineStr">
        <is>
          <t>CH4</t>
        </is>
      </c>
      <c r="D3107" s="6" t="inlineStr">
        <is>
          <t>Cement and other carbonates</t>
        </is>
      </c>
      <c r="E3107" s="6" t="n">
        <v>0.0123766494733204</v>
      </c>
      <c r="F3107" s="6" t="n"/>
      <c r="G3107" s="6" t="n"/>
      <c r="H3107" s="6" t="n"/>
      <c r="I3107" s="6" t="n"/>
    </row>
    <row r="3108" ht="15.75" customHeight="1" s="120">
      <c r="A3108" s="6" t="n">
        <v>2015</v>
      </c>
      <c r="B3108" s="6" t="inlineStr">
        <is>
          <t>NC</t>
        </is>
      </c>
      <c r="C3108" s="6" t="inlineStr">
        <is>
          <t>CH4</t>
        </is>
      </c>
      <c r="D3108" s="6" t="inlineStr">
        <is>
          <t>Cement and other carbonates</t>
        </is>
      </c>
      <c r="E3108" s="6" t="n">
        <v>0.000627151834739092</v>
      </c>
      <c r="F3108" s="6" t="n"/>
      <c r="G3108" s="6" t="n"/>
      <c r="H3108" s="6" t="n"/>
      <c r="I3108" s="6" t="n"/>
    </row>
    <row r="3109" ht="15.75" customHeight="1" s="120">
      <c r="A3109" s="6" t="n">
        <v>2015</v>
      </c>
      <c r="B3109" s="6" t="inlineStr">
        <is>
          <t>NE</t>
        </is>
      </c>
      <c r="C3109" s="6" t="inlineStr">
        <is>
          <t>CH4</t>
        </is>
      </c>
      <c r="D3109" s="6" t="inlineStr">
        <is>
          <t>Cement and other carbonates</t>
        </is>
      </c>
      <c r="E3109" s="6" t="n">
        <v>0.009015627599800329</v>
      </c>
      <c r="F3109" s="6" t="n"/>
      <c r="G3109" s="6" t="n"/>
      <c r="H3109" s="6" t="n"/>
      <c r="I3109" s="6" t="n"/>
    </row>
    <row r="3110" ht="15.75" customHeight="1" s="120">
      <c r="A3110" s="6" t="n">
        <v>2015</v>
      </c>
      <c r="B3110" s="6" t="inlineStr">
        <is>
          <t>NH</t>
        </is>
      </c>
      <c r="C3110" s="6" t="inlineStr">
        <is>
          <t>CH4</t>
        </is>
      </c>
      <c r="D3110" s="6" t="inlineStr">
        <is>
          <t>Cement and other carbonates</t>
        </is>
      </c>
      <c r="E3110" s="6" t="n">
        <v>0.000302056802037603</v>
      </c>
      <c r="F3110" s="6" t="n"/>
      <c r="G3110" s="6" t="n"/>
      <c r="H3110" s="6" t="n"/>
      <c r="I3110" s="6" t="n"/>
    </row>
    <row r="3111" ht="15.75" customHeight="1" s="120">
      <c r="A3111" s="6" t="n">
        <v>2015</v>
      </c>
      <c r="B3111" s="6" t="inlineStr">
        <is>
          <t>NJ</t>
        </is>
      </c>
      <c r="C3111" s="6" t="inlineStr">
        <is>
          <t>CH4</t>
        </is>
      </c>
      <c r="D3111" s="6" t="inlineStr">
        <is>
          <t>Cement and other carbonates</t>
        </is>
      </c>
      <c r="E3111" s="6" t="n">
        <v>0.000163827418054293</v>
      </c>
      <c r="F3111" s="6" t="n"/>
      <c r="G3111" s="6" t="n"/>
      <c r="H3111" s="6" t="n"/>
      <c r="I3111" s="6" t="n"/>
    </row>
    <row r="3112" ht="15.75" customHeight="1" s="120">
      <c r="A3112" s="6" t="n">
        <v>2015</v>
      </c>
      <c r="B3112" s="6" t="inlineStr">
        <is>
          <t>NM</t>
        </is>
      </c>
      <c r="C3112" s="6" t="inlineStr">
        <is>
          <t>CH4</t>
        </is>
      </c>
      <c r="D3112" s="6" t="inlineStr">
        <is>
          <t>Cement and other carbonates</t>
        </is>
      </c>
      <c r="E3112" s="6" t="n">
        <v>0.00527063521521547</v>
      </c>
      <c r="F3112" s="6" t="n"/>
      <c r="G3112" s="6" t="n"/>
      <c r="H3112" s="6" t="n"/>
      <c r="I3112" s="6" t="n"/>
    </row>
    <row r="3113" ht="15.75" customHeight="1" s="120">
      <c r="A3113" s="6" t="n">
        <v>2015</v>
      </c>
      <c r="B3113" s="6" t="inlineStr">
        <is>
          <t>NV</t>
        </is>
      </c>
      <c r="C3113" s="6" t="inlineStr">
        <is>
          <t>CH4</t>
        </is>
      </c>
      <c r="D3113" s="6" t="inlineStr">
        <is>
          <t>Cement and other carbonates</t>
        </is>
      </c>
      <c r="E3113" s="6" t="n">
        <v>0.0229435179378223</v>
      </c>
      <c r="F3113" s="6" t="n"/>
      <c r="G3113" s="6" t="n"/>
      <c r="H3113" s="6" t="n"/>
      <c r="I3113" s="6" t="n"/>
    </row>
    <row r="3114" ht="15.75" customHeight="1" s="120">
      <c r="A3114" s="6" t="n">
        <v>2015</v>
      </c>
      <c r="B3114" s="6" t="inlineStr">
        <is>
          <t>NY</t>
        </is>
      </c>
      <c r="C3114" s="6" t="inlineStr">
        <is>
          <t>CH4</t>
        </is>
      </c>
      <c r="D3114" s="6" t="inlineStr">
        <is>
          <t>Cement and other carbonates</t>
        </is>
      </c>
      <c r="E3114" s="6" t="n">
        <v>0.0135567188439927</v>
      </c>
      <c r="F3114" s="6" t="n"/>
      <c r="G3114" s="6" t="n"/>
      <c r="H3114" s="6" t="n"/>
      <c r="I3114" s="6" t="n"/>
    </row>
    <row r="3115" ht="15.75" customHeight="1" s="120">
      <c r="A3115" s="6" t="n">
        <v>2015</v>
      </c>
      <c r="B3115" s="6" t="inlineStr">
        <is>
          <t>OH</t>
        </is>
      </c>
      <c r="C3115" s="6" t="inlineStr">
        <is>
          <t>CH4</t>
        </is>
      </c>
      <c r="D3115" s="6" t="inlineStr">
        <is>
          <t>Cement and other carbonates</t>
        </is>
      </c>
      <c r="E3115" s="6" t="n">
        <v>0.0328806747641781</v>
      </c>
      <c r="F3115" s="6" t="n"/>
      <c r="G3115" s="6" t="n"/>
      <c r="H3115" s="6" t="n"/>
      <c r="I3115" s="6" t="n"/>
    </row>
    <row r="3116" ht="15.75" customHeight="1" s="120">
      <c r="A3116" s="6" t="n">
        <v>2015</v>
      </c>
      <c r="B3116" s="6" t="inlineStr">
        <is>
          <t>OK</t>
        </is>
      </c>
      <c r="C3116" s="6" t="inlineStr">
        <is>
          <t>CH4</t>
        </is>
      </c>
      <c r="D3116" s="6" t="inlineStr">
        <is>
          <t>Cement and other carbonates</t>
        </is>
      </c>
      <c r="E3116" s="6" t="n">
        <v>0.0179544610973877</v>
      </c>
      <c r="F3116" s="6" t="n"/>
      <c r="G3116" s="6" t="n"/>
      <c r="H3116" s="6" t="n"/>
      <c r="I3116" s="6" t="n"/>
    </row>
    <row r="3117" ht="15.75" customHeight="1" s="120">
      <c r="A3117" s="6" t="n">
        <v>2015</v>
      </c>
      <c r="B3117" s="6" t="inlineStr">
        <is>
          <t>OR</t>
        </is>
      </c>
      <c r="C3117" s="6" t="inlineStr">
        <is>
          <t>CH4</t>
        </is>
      </c>
      <c r="D3117" s="6" t="inlineStr">
        <is>
          <t>Cement and other carbonates</t>
        </is>
      </c>
      <c r="E3117" s="6" t="n">
        <v>0.0069140290025726</v>
      </c>
      <c r="F3117" s="6" t="n"/>
      <c r="G3117" s="6" t="n"/>
      <c r="H3117" s="6" t="n"/>
      <c r="I3117" s="6" t="n"/>
    </row>
    <row r="3118" ht="15.75" customHeight="1" s="120">
      <c r="A3118" s="6" t="n">
        <v>2015</v>
      </c>
      <c r="B3118" s="6" t="inlineStr">
        <is>
          <t>PA</t>
        </is>
      </c>
      <c r="C3118" s="6" t="inlineStr">
        <is>
          <t>CH4</t>
        </is>
      </c>
      <c r="D3118" s="6" t="inlineStr">
        <is>
          <t>Cement and other carbonates</t>
        </is>
      </c>
      <c r="E3118" s="6" t="n">
        <v>0.049201981287837</v>
      </c>
      <c r="F3118" s="6" t="n"/>
      <c r="G3118" s="6" t="n"/>
      <c r="H3118" s="6" t="n"/>
      <c r="I3118" s="6" t="n"/>
    </row>
    <row r="3119" ht="15.75" customHeight="1" s="120">
      <c r="A3119" s="6" t="n">
        <v>2015</v>
      </c>
      <c r="B3119" s="6" t="inlineStr">
        <is>
          <t>PR</t>
        </is>
      </c>
      <c r="C3119" s="6" t="inlineStr">
        <is>
          <t>CH4</t>
        </is>
      </c>
      <c r="D3119" s="6" t="inlineStr">
        <is>
          <t>Cement and other carbonates</t>
        </is>
      </c>
      <c r="E3119" s="6" t="n">
        <v>0.00698570349797135</v>
      </c>
      <c r="F3119" s="6" t="n"/>
      <c r="G3119" s="6" t="n"/>
      <c r="H3119" s="6" t="n"/>
      <c r="I3119" s="6" t="n"/>
    </row>
    <row r="3120" ht="15.75" customHeight="1" s="120">
      <c r="A3120" s="6" t="n">
        <v>2015</v>
      </c>
      <c r="B3120" s="6" t="inlineStr">
        <is>
          <t>SC</t>
        </is>
      </c>
      <c r="C3120" s="6" t="inlineStr">
        <is>
          <t>CH4</t>
        </is>
      </c>
      <c r="D3120" s="6" t="inlineStr">
        <is>
          <t>Cement and other carbonates</t>
        </is>
      </c>
      <c r="E3120" s="6" t="n">
        <v>0.0219682328397179</v>
      </c>
      <c r="F3120" s="6" t="n"/>
      <c r="G3120" s="6" t="n"/>
      <c r="H3120" s="6" t="n"/>
      <c r="I3120" s="6" t="n"/>
    </row>
    <row r="3121" ht="15.75" customHeight="1" s="120">
      <c r="A3121" s="6" t="n">
        <v>2015</v>
      </c>
      <c r="B3121" s="6" t="inlineStr">
        <is>
          <t>SD</t>
        </is>
      </c>
      <c r="C3121" s="6" t="inlineStr">
        <is>
          <t>CH4</t>
        </is>
      </c>
      <c r="D3121" s="6" t="inlineStr">
        <is>
          <t>Cement and other carbonates</t>
        </is>
      </c>
      <c r="E3121" s="6" t="n">
        <v>0.0101086636546313</v>
      </c>
      <c r="F3121" s="6" t="n"/>
      <c r="G3121" s="6" t="n"/>
      <c r="H3121" s="6" t="n"/>
      <c r="I3121" s="6" t="n"/>
    </row>
    <row r="3122" ht="15.75" customHeight="1" s="120">
      <c r="A3122" s="6" t="n">
        <v>2015</v>
      </c>
      <c r="B3122" s="6" t="inlineStr">
        <is>
          <t>TN</t>
        </is>
      </c>
      <c r="C3122" s="6" t="inlineStr">
        <is>
          <t>CH4</t>
        </is>
      </c>
      <c r="D3122" s="6" t="inlineStr">
        <is>
          <t>Cement and other carbonates</t>
        </is>
      </c>
      <c r="E3122" s="6" t="n">
        <v>0.0118621289884936</v>
      </c>
      <c r="F3122" s="6" t="n"/>
      <c r="G3122" s="6" t="n"/>
      <c r="H3122" s="6" t="n"/>
      <c r="I3122" s="6" t="n"/>
    </row>
    <row r="3123" ht="15.75" customHeight="1" s="120">
      <c r="A3123" s="6" t="n">
        <v>2015</v>
      </c>
      <c r="B3123" s="6" t="inlineStr">
        <is>
          <t>TX</t>
        </is>
      </c>
      <c r="C3123" s="6" t="inlineStr">
        <is>
          <t>CH4</t>
        </is>
      </c>
      <c r="D3123" s="6" t="inlineStr">
        <is>
          <t>Cement and other carbonates</t>
        </is>
      </c>
      <c r="E3123" s="6" t="n">
        <v>0.09003596523786971</v>
      </c>
      <c r="F3123" s="6" t="n"/>
      <c r="G3123" s="6" t="n"/>
      <c r="H3123" s="6" t="n"/>
      <c r="I3123" s="6" t="n"/>
    </row>
    <row r="3124" ht="15.75" customHeight="1" s="120">
      <c r="A3124" s="6" t="n">
        <v>2015</v>
      </c>
      <c r="B3124" s="6" t="inlineStr">
        <is>
          <t>UT</t>
        </is>
      </c>
      <c r="C3124" s="6" t="inlineStr">
        <is>
          <t>CH4</t>
        </is>
      </c>
      <c r="D3124" s="6" t="inlineStr">
        <is>
          <t>Cement and other carbonates</t>
        </is>
      </c>
      <c r="E3124" s="6" t="n">
        <v>0.0290896059182654</v>
      </c>
      <c r="F3124" s="6" t="n"/>
      <c r="G3124" s="6" t="n"/>
      <c r="H3124" s="6" t="n"/>
      <c r="I3124" s="6" t="n"/>
    </row>
    <row r="3125" ht="15.75" customHeight="1" s="120">
      <c r="A3125" s="6" t="n">
        <v>2015</v>
      </c>
      <c r="B3125" s="6" t="inlineStr">
        <is>
          <t>VA</t>
        </is>
      </c>
      <c r="C3125" s="6" t="inlineStr">
        <is>
          <t>CH4</t>
        </is>
      </c>
      <c r="D3125" s="6" t="inlineStr">
        <is>
          <t>Cement and other carbonates</t>
        </is>
      </c>
      <c r="E3125" s="6" t="n">
        <v>0.0136719099973122</v>
      </c>
      <c r="F3125" s="6" t="n"/>
      <c r="G3125" s="6" t="n"/>
      <c r="H3125" s="6" t="n"/>
      <c r="I3125" s="6" t="n"/>
    </row>
    <row r="3126" ht="15.75" customHeight="1" s="120">
      <c r="A3126" s="6" t="n">
        <v>2015</v>
      </c>
      <c r="B3126" s="6" t="inlineStr">
        <is>
          <t>WA</t>
        </is>
      </c>
      <c r="C3126" s="6" t="inlineStr">
        <is>
          <t>CH4</t>
        </is>
      </c>
      <c r="D3126" s="6" t="inlineStr">
        <is>
          <t>Cement and other carbonates</t>
        </is>
      </c>
      <c r="E3126" s="6" t="n">
        <v>0.00442078048405882</v>
      </c>
      <c r="F3126" s="6" t="n"/>
      <c r="G3126" s="6" t="n"/>
      <c r="H3126" s="6" t="n"/>
      <c r="I3126" s="6" t="n"/>
    </row>
    <row r="3127" ht="15.75" customHeight="1" s="120">
      <c r="A3127" s="6" t="n">
        <v>2015</v>
      </c>
      <c r="B3127" s="6" t="inlineStr">
        <is>
          <t>WI</t>
        </is>
      </c>
      <c r="C3127" s="6" t="inlineStr">
        <is>
          <t>CH4</t>
        </is>
      </c>
      <c r="D3127" s="6" t="inlineStr">
        <is>
          <t>Cement and other carbonates</t>
        </is>
      </c>
      <c r="E3127" s="6" t="n">
        <v>0.0138126991847026</v>
      </c>
      <c r="F3127" s="6" t="n"/>
      <c r="G3127" s="6" t="n"/>
      <c r="H3127" s="6" t="n"/>
      <c r="I3127" s="6" t="n"/>
    </row>
    <row r="3128" ht="15.75" customHeight="1" s="120">
      <c r="A3128" s="6" t="n">
        <v>2015</v>
      </c>
      <c r="B3128" s="6" t="inlineStr">
        <is>
          <t>WV</t>
        </is>
      </c>
      <c r="C3128" s="6" t="inlineStr">
        <is>
          <t>CH4</t>
        </is>
      </c>
      <c r="D3128" s="6" t="inlineStr">
        <is>
          <t>Cement and other carbonates</t>
        </is>
      </c>
      <c r="E3128" s="6" t="n">
        <v>0.0142094687128028</v>
      </c>
      <c r="F3128" s="6" t="n"/>
      <c r="G3128" s="6" t="n"/>
      <c r="H3128" s="6" t="n"/>
      <c r="I3128" s="6" t="n"/>
    </row>
    <row r="3129" ht="15.75" customHeight="1" s="120">
      <c r="A3129" s="6" t="n">
        <v>2015</v>
      </c>
      <c r="B3129" s="6" t="inlineStr">
        <is>
          <t>WY</t>
        </is>
      </c>
      <c r="C3129" s="6" t="inlineStr">
        <is>
          <t>CH4</t>
        </is>
      </c>
      <c r="D3129" s="6" t="inlineStr">
        <is>
          <t>Cement and other carbonates</t>
        </is>
      </c>
      <c r="E3129" s="6" t="n">
        <v>0.0100625871933035</v>
      </c>
      <c r="F3129" s="6" t="n"/>
      <c r="G3129" s="6" t="n"/>
      <c r="H3129" s="6" t="n"/>
      <c r="I3129" s="6" t="n"/>
    </row>
    <row r="3130" ht="15.75" customHeight="1" s="120">
      <c r="A3130" s="6" t="n">
        <v>2015</v>
      </c>
      <c r="B3130" s="6" t="inlineStr">
        <is>
          <t>AL</t>
        </is>
      </c>
      <c r="C3130" s="6" t="inlineStr">
        <is>
          <t>CH4</t>
        </is>
      </c>
      <c r="D3130" s="6" t="inlineStr">
        <is>
          <t>Chemicals</t>
        </is>
      </c>
      <c r="E3130" s="6" t="n">
        <v>0.00353823406685528</v>
      </c>
      <c r="F3130" s="6" t="n"/>
      <c r="G3130" s="6" t="n"/>
      <c r="H3130" s="6" t="n"/>
      <c r="I3130" s="6" t="n"/>
    </row>
    <row r="3131" ht="15.75" customHeight="1" s="120">
      <c r="A3131" s="6" t="n">
        <v>2015</v>
      </c>
      <c r="B3131" s="6" t="inlineStr">
        <is>
          <t>AR</t>
        </is>
      </c>
      <c r="C3131" s="6" t="inlineStr">
        <is>
          <t>CH4</t>
        </is>
      </c>
      <c r="D3131" s="6" t="inlineStr">
        <is>
          <t>Chemicals</t>
        </is>
      </c>
      <c r="E3131" s="6" t="n">
        <v>0.0006240189896633799</v>
      </c>
      <c r="F3131" s="6" t="n"/>
      <c r="G3131" s="6" t="n"/>
      <c r="H3131" s="6" t="n"/>
      <c r="I3131" s="6" t="n"/>
    </row>
    <row r="3132" ht="15.75" customHeight="1" s="120">
      <c r="A3132" s="6" t="n">
        <v>2015</v>
      </c>
      <c r="B3132" s="6" t="inlineStr">
        <is>
          <t>AZ</t>
        </is>
      </c>
      <c r="C3132" s="6" t="inlineStr">
        <is>
          <t>CH4</t>
        </is>
      </c>
      <c r="D3132" s="6" t="inlineStr">
        <is>
          <t>Chemicals</t>
        </is>
      </c>
      <c r="E3132" s="54" t="n">
        <v>5.27748402038732e-05</v>
      </c>
      <c r="F3132" s="6" t="n"/>
      <c r="G3132" s="6" t="n"/>
      <c r="H3132" s="6" t="n"/>
      <c r="I3132" s="6" t="n"/>
    </row>
    <row r="3133" ht="15.75" customHeight="1" s="120">
      <c r="A3133" s="6" t="n">
        <v>2015</v>
      </c>
      <c r="B3133" s="6" t="inlineStr">
        <is>
          <t>CA</t>
        </is>
      </c>
      <c r="C3133" s="6" t="inlineStr">
        <is>
          <t>CH4</t>
        </is>
      </c>
      <c r="D3133" s="6" t="inlineStr">
        <is>
          <t>Chemicals</t>
        </is>
      </c>
      <c r="E3133" s="6" t="n">
        <v>0.000350285752561972</v>
      </c>
      <c r="F3133" s="6" t="n"/>
      <c r="G3133" s="6" t="n"/>
      <c r="H3133" s="6" t="n"/>
      <c r="I3133" s="6" t="n"/>
    </row>
    <row r="3134" ht="15.75" customHeight="1" s="120">
      <c r="A3134" s="6" t="n">
        <v>2015</v>
      </c>
      <c r="B3134" s="6" t="inlineStr">
        <is>
          <t>CO</t>
        </is>
      </c>
      <c r="C3134" s="6" t="inlineStr">
        <is>
          <t>CH4</t>
        </is>
      </c>
      <c r="D3134" s="6" t="inlineStr">
        <is>
          <t>Chemicals</t>
        </is>
      </c>
      <c r="E3134" s="6" t="n">
        <v>0.000121498121128697</v>
      </c>
      <c r="F3134" s="6" t="n"/>
      <c r="G3134" s="6" t="n"/>
      <c r="H3134" s="6" t="n"/>
      <c r="I3134" s="6" t="n"/>
    </row>
    <row r="3135" ht="15.75" customHeight="1" s="120">
      <c r="A3135" s="6" t="n">
        <v>2015</v>
      </c>
      <c r="B3135" s="6" t="inlineStr">
        <is>
          <t>DE</t>
        </is>
      </c>
      <c r="C3135" s="6" t="inlineStr">
        <is>
          <t>CH4</t>
        </is>
      </c>
      <c r="D3135" s="6" t="inlineStr">
        <is>
          <t>Chemicals</t>
        </is>
      </c>
      <c r="E3135" s="54" t="n">
        <v>6.93032242237676e-05</v>
      </c>
      <c r="F3135" s="6" t="n"/>
      <c r="G3135" s="6" t="n"/>
      <c r="H3135" s="6" t="n"/>
      <c r="I3135" s="6" t="n"/>
    </row>
    <row r="3136" ht="15.75" customHeight="1" s="120">
      <c r="A3136" s="6" t="n">
        <v>2015</v>
      </c>
      <c r="B3136" s="6" t="inlineStr">
        <is>
          <t>FL</t>
        </is>
      </c>
      <c r="C3136" s="6" t="inlineStr">
        <is>
          <t>CH4</t>
        </is>
      </c>
      <c r="D3136" s="6" t="inlineStr">
        <is>
          <t>Chemicals</t>
        </is>
      </c>
      <c r="E3136" s="6" t="n">
        <v>0.00150524283240827</v>
      </c>
      <c r="F3136" s="6" t="n"/>
      <c r="G3136" s="6" t="n"/>
      <c r="H3136" s="6" t="n"/>
      <c r="I3136" s="6" t="n"/>
    </row>
    <row r="3137" ht="15.75" customHeight="1" s="120">
      <c r="A3137" s="6" t="n">
        <v>2015</v>
      </c>
      <c r="B3137" s="6" t="inlineStr">
        <is>
          <t>GA</t>
        </is>
      </c>
      <c r="C3137" s="6" t="inlineStr">
        <is>
          <t>CH4</t>
        </is>
      </c>
      <c r="D3137" s="6" t="inlineStr">
        <is>
          <t>Chemicals</t>
        </is>
      </c>
      <c r="E3137" s="6" t="n">
        <v>0.000837148152025176</v>
      </c>
      <c r="F3137" s="6" t="n"/>
      <c r="G3137" s="6" t="n"/>
      <c r="H3137" s="6" t="n"/>
      <c r="I3137" s="6" t="n"/>
    </row>
    <row r="3138" ht="15.75" customHeight="1" s="120">
      <c r="A3138" s="6" t="n">
        <v>2015</v>
      </c>
      <c r="B3138" s="6" t="inlineStr">
        <is>
          <t>IA</t>
        </is>
      </c>
      <c r="C3138" s="6" t="inlineStr">
        <is>
          <t>CH4</t>
        </is>
      </c>
      <c r="D3138" s="6" t="inlineStr">
        <is>
          <t>Chemicals</t>
        </is>
      </c>
      <c r="E3138" s="6" t="n">
        <v>0.00561936059511461</v>
      </c>
      <c r="F3138" s="6" t="n"/>
      <c r="G3138" s="6" t="n"/>
      <c r="H3138" s="6" t="n"/>
      <c r="I3138" s="6" t="n"/>
    </row>
    <row r="3139" ht="15.75" customHeight="1" s="120">
      <c r="A3139" s="6" t="n">
        <v>2015</v>
      </c>
      <c r="B3139" s="6" t="inlineStr">
        <is>
          <t>ID</t>
        </is>
      </c>
      <c r="C3139" s="6" t="inlineStr">
        <is>
          <t>CH4</t>
        </is>
      </c>
      <c r="D3139" s="6" t="inlineStr">
        <is>
          <t>Chemicals</t>
        </is>
      </c>
      <c r="E3139" s="6" t="n">
        <v>0.000256914881432042</v>
      </c>
      <c r="F3139" s="6" t="n"/>
      <c r="G3139" s="6" t="n"/>
      <c r="H3139" s="6" t="n"/>
      <c r="I3139" s="6" t="n"/>
    </row>
    <row r="3140" ht="15.75" customHeight="1" s="120">
      <c r="A3140" s="6" t="n">
        <v>2015</v>
      </c>
      <c r="B3140" s="6" t="inlineStr">
        <is>
          <t>IL</t>
        </is>
      </c>
      <c r="C3140" s="6" t="inlineStr">
        <is>
          <t>CH4</t>
        </is>
      </c>
      <c r="D3140" s="6" t="inlineStr">
        <is>
          <t>Chemicals</t>
        </is>
      </c>
      <c r="E3140" s="6" t="n">
        <v>0.00619582423426461</v>
      </c>
      <c r="F3140" s="6" t="n"/>
      <c r="G3140" s="6" t="n"/>
      <c r="H3140" s="6" t="n"/>
      <c r="I3140" s="6" t="n"/>
    </row>
    <row r="3141" ht="15.75" customHeight="1" s="120">
      <c r="A3141" s="6" t="n">
        <v>2015</v>
      </c>
      <c r="B3141" s="6" t="inlineStr">
        <is>
          <t>IN</t>
        </is>
      </c>
      <c r="C3141" s="6" t="inlineStr">
        <is>
          <t>CH4</t>
        </is>
      </c>
      <c r="D3141" s="6" t="inlineStr">
        <is>
          <t>Chemicals</t>
        </is>
      </c>
      <c r="E3141" s="6" t="n">
        <v>0.00272399367513838</v>
      </c>
      <c r="F3141" s="6" t="n"/>
      <c r="G3141" s="6" t="n"/>
      <c r="H3141" s="6" t="n"/>
      <c r="I3141" s="6" t="n"/>
    </row>
    <row r="3142" ht="15.75" customHeight="1" s="120">
      <c r="A3142" s="6" t="n">
        <v>2015</v>
      </c>
      <c r="B3142" s="6" t="inlineStr">
        <is>
          <t>KS</t>
        </is>
      </c>
      <c r="C3142" s="6" t="inlineStr">
        <is>
          <t>CH4</t>
        </is>
      </c>
      <c r="D3142" s="6" t="inlineStr">
        <is>
          <t>Chemicals</t>
        </is>
      </c>
      <c r="E3142" s="6" t="n">
        <v>0.000664904992238908</v>
      </c>
      <c r="F3142" s="6" t="n"/>
      <c r="G3142" s="6" t="n"/>
      <c r="H3142" s="6" t="n"/>
      <c r="I3142" s="6" t="n"/>
    </row>
    <row r="3143" ht="15.75" customHeight="1" s="120">
      <c r="A3143" s="6" t="n">
        <v>2015</v>
      </c>
      <c r="B3143" s="6" t="inlineStr">
        <is>
          <t>KY</t>
        </is>
      </c>
      <c r="C3143" s="6" t="inlineStr">
        <is>
          <t>CH4</t>
        </is>
      </c>
      <c r="D3143" s="6" t="inlineStr">
        <is>
          <t>Chemicals</t>
        </is>
      </c>
      <c r="E3143" s="6" t="n">
        <v>0.00833117546097518</v>
      </c>
      <c r="F3143" s="6" t="n"/>
      <c r="G3143" s="6" t="n"/>
      <c r="H3143" s="6" t="n"/>
      <c r="I3143" s="6" t="n"/>
    </row>
    <row r="3144" ht="15.75" customHeight="1" s="120">
      <c r="A3144" s="6" t="n">
        <v>2015</v>
      </c>
      <c r="B3144" s="6" t="inlineStr">
        <is>
          <t>LA</t>
        </is>
      </c>
      <c r="C3144" s="6" t="inlineStr">
        <is>
          <t>CH4</t>
        </is>
      </c>
      <c r="D3144" s="6" t="inlineStr">
        <is>
          <t>Chemicals</t>
        </is>
      </c>
      <c r="E3144" s="6" t="n">
        <v>0.200598907444819</v>
      </c>
      <c r="F3144" s="6" t="n"/>
      <c r="G3144" s="6" t="n"/>
      <c r="H3144" s="6" t="n"/>
      <c r="I3144" s="6" t="n"/>
    </row>
    <row r="3145" ht="15.75" customHeight="1" s="120">
      <c r="A3145" s="6" t="n">
        <v>2015</v>
      </c>
      <c r="B3145" s="6" t="inlineStr">
        <is>
          <t>MA</t>
        </is>
      </c>
      <c r="C3145" s="6" t="inlineStr">
        <is>
          <t>CH4</t>
        </is>
      </c>
      <c r="D3145" s="6" t="inlineStr">
        <is>
          <t>Chemicals</t>
        </is>
      </c>
      <c r="E3145" s="6" t="n">
        <v>0.000389431925240669</v>
      </c>
      <c r="F3145" s="6" t="n"/>
      <c r="G3145" s="6" t="n"/>
      <c r="H3145" s="6" t="n"/>
      <c r="I3145" s="6" t="n"/>
    </row>
    <row r="3146" ht="15.75" customHeight="1" s="120">
      <c r="A3146" s="6" t="n">
        <v>2015</v>
      </c>
      <c r="B3146" s="6" t="inlineStr">
        <is>
          <t>MD</t>
        </is>
      </c>
      <c r="C3146" s="6" t="inlineStr">
        <is>
          <t>CH4</t>
        </is>
      </c>
      <c r="D3146" s="6" t="inlineStr">
        <is>
          <t>Chemicals</t>
        </is>
      </c>
      <c r="E3146" s="54" t="n">
        <v>5.6544471647007e-05</v>
      </c>
      <c r="F3146" s="6" t="n"/>
      <c r="G3146" s="6" t="n"/>
      <c r="H3146" s="6" t="n"/>
      <c r="I3146" s="6" t="n"/>
    </row>
    <row r="3147" ht="15.75" customHeight="1" s="120">
      <c r="A3147" s="6" t="n">
        <v>2015</v>
      </c>
      <c r="B3147" s="6" t="inlineStr">
        <is>
          <t>MI</t>
        </is>
      </c>
      <c r="C3147" s="6" t="inlineStr">
        <is>
          <t>CH4</t>
        </is>
      </c>
      <c r="D3147" s="6" t="inlineStr">
        <is>
          <t>Chemicals</t>
        </is>
      </c>
      <c r="E3147" s="6" t="n">
        <v>0.0294280628182982</v>
      </c>
      <c r="F3147" s="6" t="n"/>
      <c r="G3147" s="6" t="n"/>
      <c r="H3147" s="6" t="n"/>
      <c r="I3147" s="6" t="n"/>
    </row>
    <row r="3148" ht="15.75" customHeight="1" s="120">
      <c r="A3148" s="6" t="n">
        <v>2015</v>
      </c>
      <c r="B3148" s="6" t="inlineStr">
        <is>
          <t>MN</t>
        </is>
      </c>
      <c r="C3148" s="6" t="inlineStr">
        <is>
          <t>CH4</t>
        </is>
      </c>
      <c r="D3148" s="6" t="inlineStr">
        <is>
          <t>Chemicals</t>
        </is>
      </c>
      <c r="E3148" s="6" t="n">
        <v>0.00120338234530809</v>
      </c>
      <c r="F3148" s="6" t="n"/>
      <c r="G3148" s="6" t="n"/>
      <c r="H3148" s="6" t="n"/>
      <c r="I3148" s="6" t="n"/>
    </row>
    <row r="3149" ht="15.75" customHeight="1" s="120">
      <c r="A3149" s="6" t="n">
        <v>2015</v>
      </c>
      <c r="B3149" s="6" t="inlineStr">
        <is>
          <t>MO</t>
        </is>
      </c>
      <c r="C3149" s="6" t="inlineStr">
        <is>
          <t>CH4</t>
        </is>
      </c>
      <c r="D3149" s="6" t="inlineStr">
        <is>
          <t>Chemicals</t>
        </is>
      </c>
      <c r="E3149" s="6" t="n">
        <v>0.000683173206155634</v>
      </c>
      <c r="F3149" s="6" t="n"/>
      <c r="G3149" s="6" t="n"/>
      <c r="H3149" s="6" t="n"/>
      <c r="I3149" s="6" t="n"/>
    </row>
    <row r="3150" ht="15.75" customHeight="1" s="120">
      <c r="A3150" s="6" t="n">
        <v>2015</v>
      </c>
      <c r="B3150" s="6" t="inlineStr">
        <is>
          <t>MS</t>
        </is>
      </c>
      <c r="C3150" s="6" t="inlineStr">
        <is>
          <t>CH4</t>
        </is>
      </c>
      <c r="D3150" s="6" t="inlineStr">
        <is>
          <t>Chemicals</t>
        </is>
      </c>
      <c r="E3150" s="6" t="n">
        <v>0.00147160612106954</v>
      </c>
      <c r="F3150" s="6" t="n"/>
      <c r="G3150" s="6" t="n"/>
      <c r="H3150" s="6" t="n"/>
      <c r="I3150" s="6" t="n"/>
    </row>
    <row r="3151" ht="15.75" customHeight="1" s="120">
      <c r="A3151" s="6" t="n">
        <v>2015</v>
      </c>
      <c r="B3151" s="6" t="inlineStr">
        <is>
          <t>NC</t>
        </is>
      </c>
      <c r="C3151" s="6" t="inlineStr">
        <is>
          <t>CH4</t>
        </is>
      </c>
      <c r="D3151" s="6" t="inlineStr">
        <is>
          <t>Chemicals</t>
        </is>
      </c>
      <c r="E3151" s="6" t="n">
        <v>0.000215738907207042</v>
      </c>
      <c r="F3151" s="6" t="n"/>
      <c r="G3151" s="6" t="n"/>
      <c r="H3151" s="6" t="n"/>
      <c r="I3151" s="6" t="n"/>
    </row>
    <row r="3152" ht="15.75" customHeight="1" s="120">
      <c r="A3152" s="6" t="n">
        <v>2015</v>
      </c>
      <c r="B3152" s="6" t="inlineStr">
        <is>
          <t>ND</t>
        </is>
      </c>
      <c r="C3152" s="6" t="inlineStr">
        <is>
          <t>CH4</t>
        </is>
      </c>
      <c r="D3152" s="6" t="inlineStr">
        <is>
          <t>Chemicals</t>
        </is>
      </c>
      <c r="E3152" s="6" t="n">
        <v>0.000355505242252465</v>
      </c>
      <c r="F3152" s="6" t="n"/>
      <c r="G3152" s="6" t="n"/>
      <c r="H3152" s="6" t="n"/>
      <c r="I3152" s="6" t="n"/>
    </row>
    <row r="3153" ht="15.75" customHeight="1" s="120">
      <c r="A3153" s="6" t="n">
        <v>2015</v>
      </c>
      <c r="B3153" s="6" t="inlineStr">
        <is>
          <t>NE</t>
        </is>
      </c>
      <c r="C3153" s="6" t="inlineStr">
        <is>
          <t>CH4</t>
        </is>
      </c>
      <c r="D3153" s="6" t="inlineStr">
        <is>
          <t>Chemicals</t>
        </is>
      </c>
      <c r="E3153" s="6" t="n">
        <v>0.0333676176480225</v>
      </c>
      <c r="F3153" s="6" t="n"/>
      <c r="G3153" s="6" t="n"/>
      <c r="H3153" s="6" t="n"/>
      <c r="I3153" s="6" t="n"/>
    </row>
    <row r="3154" ht="15.75" customHeight="1" s="120">
      <c r="A3154" s="6" t="n">
        <v>2015</v>
      </c>
      <c r="B3154" s="6" t="inlineStr">
        <is>
          <t>NJ</t>
        </is>
      </c>
      <c r="C3154" s="6" t="inlineStr">
        <is>
          <t>CH4</t>
        </is>
      </c>
      <c r="D3154" s="6" t="inlineStr">
        <is>
          <t>Chemicals</t>
        </is>
      </c>
      <c r="E3154" s="6" t="n">
        <v>0.0154491095405602</v>
      </c>
      <c r="F3154" s="6" t="n"/>
      <c r="G3154" s="6" t="n"/>
      <c r="H3154" s="6" t="n"/>
      <c r="I3154" s="6" t="n"/>
    </row>
    <row r="3155" ht="15.75" customHeight="1" s="120">
      <c r="A3155" s="6" t="n">
        <v>2015</v>
      </c>
      <c r="B3155" s="6" t="inlineStr">
        <is>
          <t>NM</t>
        </is>
      </c>
      <c r="C3155" s="6" t="inlineStr">
        <is>
          <t>CH4</t>
        </is>
      </c>
      <c r="D3155" s="6" t="inlineStr">
        <is>
          <t>Chemicals</t>
        </is>
      </c>
      <c r="E3155" s="54" t="n">
        <v>1.82682139167253e-05</v>
      </c>
      <c r="F3155" s="6" t="n"/>
      <c r="G3155" s="6" t="n"/>
      <c r="H3155" s="6" t="n"/>
      <c r="I3155" s="6" t="n"/>
    </row>
    <row r="3156" ht="15.75" customHeight="1" s="120">
      <c r="A3156" s="6" t="n">
        <v>2015</v>
      </c>
      <c r="B3156" s="6" t="inlineStr">
        <is>
          <t>NV</t>
        </is>
      </c>
      <c r="C3156" s="6" t="inlineStr">
        <is>
          <t>CH4</t>
        </is>
      </c>
      <c r="D3156" s="6" t="inlineStr">
        <is>
          <t>Chemicals</t>
        </is>
      </c>
      <c r="E3156" s="54" t="n">
        <v>1.44985824735915e-05</v>
      </c>
      <c r="F3156" s="6" t="n"/>
      <c r="G3156" s="6" t="n"/>
      <c r="H3156" s="6" t="n"/>
      <c r="I3156" s="6" t="n"/>
    </row>
    <row r="3157" ht="15.75" customHeight="1" s="120">
      <c r="A3157" s="6" t="n">
        <v>2015</v>
      </c>
      <c r="B3157" s="6" t="inlineStr">
        <is>
          <t>NY</t>
        </is>
      </c>
      <c r="C3157" s="6" t="inlineStr">
        <is>
          <t>CH4</t>
        </is>
      </c>
      <c r="D3157" s="6" t="inlineStr">
        <is>
          <t>Chemicals</t>
        </is>
      </c>
      <c r="E3157" s="6" t="n">
        <v>0.00160354322157922</v>
      </c>
      <c r="F3157" s="6" t="n"/>
      <c r="G3157" s="6" t="n"/>
      <c r="H3157" s="6" t="n"/>
      <c r="I3157" s="6" t="n"/>
    </row>
    <row r="3158" ht="15.75" customHeight="1" s="120">
      <c r="A3158" s="6" t="n">
        <v>2015</v>
      </c>
      <c r="B3158" s="6" t="inlineStr">
        <is>
          <t>OH</t>
        </is>
      </c>
      <c r="C3158" s="6" t="inlineStr">
        <is>
          <t>CH4</t>
        </is>
      </c>
      <c r="D3158" s="6" t="inlineStr">
        <is>
          <t>Chemicals</t>
        </is>
      </c>
      <c r="E3158" s="6" t="n">
        <v>0.00226786827051919</v>
      </c>
      <c r="F3158" s="6" t="n"/>
      <c r="G3158" s="6" t="n"/>
      <c r="H3158" s="6" t="n"/>
      <c r="I3158" s="6" t="n"/>
    </row>
    <row r="3159" ht="15.75" customHeight="1" s="120">
      <c r="A3159" s="6" t="n">
        <v>2015</v>
      </c>
      <c r="B3159" s="6" t="inlineStr">
        <is>
          <t>OK</t>
        </is>
      </c>
      <c r="C3159" s="6" t="inlineStr">
        <is>
          <t>CH4</t>
        </is>
      </c>
      <c r="D3159" s="6" t="inlineStr">
        <is>
          <t>Chemicals</t>
        </is>
      </c>
      <c r="E3159" s="6" t="n">
        <v>0.00139360374736162</v>
      </c>
      <c r="F3159" s="6" t="n"/>
      <c r="G3159" s="6" t="n"/>
      <c r="H3159" s="6" t="n"/>
      <c r="I3159" s="6" t="n"/>
    </row>
    <row r="3160" ht="15.75" customHeight="1" s="120">
      <c r="A3160" s="6" t="n">
        <v>2015</v>
      </c>
      <c r="B3160" s="6" t="inlineStr">
        <is>
          <t>OR</t>
        </is>
      </c>
      <c r="C3160" s="6" t="inlineStr">
        <is>
          <t>CH4</t>
        </is>
      </c>
      <c r="D3160" s="6" t="inlineStr">
        <is>
          <t>Chemicals</t>
        </is>
      </c>
      <c r="E3160" s="54" t="n">
        <v>6.64035077290493e-05</v>
      </c>
      <c r="F3160" s="6" t="n"/>
      <c r="G3160" s="6" t="n"/>
      <c r="H3160" s="6" t="n"/>
      <c r="I3160" s="6" t="n"/>
    </row>
    <row r="3161" ht="15.75" customHeight="1" s="120">
      <c r="A3161" s="6" t="n">
        <v>2015</v>
      </c>
      <c r="B3161" s="6" t="inlineStr">
        <is>
          <t>PA</t>
        </is>
      </c>
      <c r="C3161" s="6" t="inlineStr">
        <is>
          <t>CH4</t>
        </is>
      </c>
      <c r="D3161" s="6" t="inlineStr">
        <is>
          <t>Chemicals</t>
        </is>
      </c>
      <c r="E3161" s="6" t="n">
        <v>0.0005254286288429581</v>
      </c>
      <c r="F3161" s="6" t="n"/>
      <c r="G3161" s="6" t="n"/>
      <c r="H3161" s="6" t="n"/>
      <c r="I3161" s="6" t="n"/>
    </row>
    <row r="3162" ht="15.75" customHeight="1" s="120">
      <c r="A3162" s="6" t="n">
        <v>2015</v>
      </c>
      <c r="B3162" s="6" t="inlineStr">
        <is>
          <t>RI</t>
        </is>
      </c>
      <c r="C3162" s="6" t="inlineStr">
        <is>
          <t>CH4</t>
        </is>
      </c>
      <c r="D3162" s="6" t="inlineStr">
        <is>
          <t>Chemicals</t>
        </is>
      </c>
      <c r="E3162" s="54" t="n">
        <v>5.19049252554577e-05</v>
      </c>
      <c r="F3162" s="6" t="n"/>
      <c r="G3162" s="6" t="n"/>
      <c r="H3162" s="6" t="n"/>
      <c r="I3162" s="6" t="n"/>
    </row>
    <row r="3163" ht="15.75" customHeight="1" s="120">
      <c r="A3163" s="6" t="n">
        <v>2015</v>
      </c>
      <c r="B3163" s="6" t="inlineStr">
        <is>
          <t>SC</t>
        </is>
      </c>
      <c r="C3163" s="6" t="inlineStr">
        <is>
          <t>CH4</t>
        </is>
      </c>
      <c r="D3163" s="6" t="inlineStr">
        <is>
          <t>Chemicals</t>
        </is>
      </c>
      <c r="E3163" s="6" t="n">
        <v>0.00182624144837359</v>
      </c>
      <c r="F3163" s="6" t="n"/>
      <c r="G3163" s="6" t="n"/>
      <c r="H3163" s="6" t="n"/>
      <c r="I3163" s="6" t="n"/>
    </row>
    <row r="3164" ht="15.75" customHeight="1" s="120">
      <c r="A3164" s="6" t="n">
        <v>2015</v>
      </c>
      <c r="B3164" s="6" t="inlineStr">
        <is>
          <t>SD</t>
        </is>
      </c>
      <c r="C3164" s="6" t="inlineStr">
        <is>
          <t>CH4</t>
        </is>
      </c>
      <c r="D3164" s="6" t="inlineStr">
        <is>
          <t>Chemicals</t>
        </is>
      </c>
      <c r="E3164" s="6" t="n">
        <v>0.00816038215943627</v>
      </c>
      <c r="F3164" s="6" t="n"/>
      <c r="G3164" s="6" t="n"/>
      <c r="H3164" s="6" t="n"/>
      <c r="I3164" s="6" t="n"/>
    </row>
    <row r="3165" ht="15.75" customHeight="1" s="120">
      <c r="A3165" s="6" t="n">
        <v>2015</v>
      </c>
      <c r="B3165" s="6" t="inlineStr">
        <is>
          <t>TN</t>
        </is>
      </c>
      <c r="C3165" s="6" t="inlineStr">
        <is>
          <t>CH4</t>
        </is>
      </c>
      <c r="D3165" s="6" t="inlineStr">
        <is>
          <t>Chemicals</t>
        </is>
      </c>
      <c r="E3165" s="6" t="n">
        <v>0.278559525235217</v>
      </c>
      <c r="F3165" s="6" t="n"/>
      <c r="G3165" s="6" t="n"/>
      <c r="H3165" s="6" t="n"/>
      <c r="I3165" s="6" t="n"/>
    </row>
    <row r="3166" ht="15.75" customHeight="1" s="120">
      <c r="A3166" s="6" t="n">
        <v>2015</v>
      </c>
      <c r="B3166" s="6" t="inlineStr">
        <is>
          <t>TX</t>
        </is>
      </c>
      <c r="C3166" s="6" t="inlineStr">
        <is>
          <t>CH4</t>
        </is>
      </c>
      <c r="D3166" s="6" t="inlineStr">
        <is>
          <t>Chemicals</t>
        </is>
      </c>
      <c r="E3166" s="6" t="n">
        <v>0.329413593232989</v>
      </c>
      <c r="F3166" s="6" t="n"/>
      <c r="G3166" s="6" t="n"/>
      <c r="H3166" s="6" t="n"/>
      <c r="I3166" s="6" t="n"/>
    </row>
    <row r="3167" ht="15.75" customHeight="1" s="120">
      <c r="A3167" s="6" t="n">
        <v>2015</v>
      </c>
      <c r="B3167" s="6" t="inlineStr">
        <is>
          <t>UT</t>
        </is>
      </c>
      <c r="C3167" s="6" t="inlineStr">
        <is>
          <t>CH4</t>
        </is>
      </c>
      <c r="D3167" s="6" t="inlineStr">
        <is>
          <t>Chemicals</t>
        </is>
      </c>
      <c r="E3167" s="54" t="n">
        <v>7.33628273163732e-05</v>
      </c>
      <c r="F3167" s="6" t="n"/>
      <c r="G3167" s="6" t="n"/>
      <c r="H3167" s="6" t="n"/>
      <c r="I3167" s="6" t="n"/>
    </row>
    <row r="3168" ht="15.75" customHeight="1" s="120">
      <c r="A3168" s="6" t="n">
        <v>2015</v>
      </c>
      <c r="B3168" s="6" t="inlineStr">
        <is>
          <t>VA</t>
        </is>
      </c>
      <c r="C3168" s="6" t="inlineStr">
        <is>
          <t>CH4</t>
        </is>
      </c>
      <c r="D3168" s="6" t="inlineStr">
        <is>
          <t>Chemicals</t>
        </is>
      </c>
      <c r="E3168" s="6" t="n">
        <v>0.0450601444696752</v>
      </c>
      <c r="F3168" s="6" t="n"/>
      <c r="G3168" s="6" t="n"/>
      <c r="H3168" s="6" t="n"/>
      <c r="I3168" s="6" t="n"/>
    </row>
    <row r="3169" ht="15.75" customHeight="1" s="120">
      <c r="A3169" s="6" t="n">
        <v>2015</v>
      </c>
      <c r="B3169" s="6" t="inlineStr">
        <is>
          <t>WA</t>
        </is>
      </c>
      <c r="C3169" s="6" t="inlineStr">
        <is>
          <t>CH4</t>
        </is>
      </c>
      <c r="D3169" s="6" t="inlineStr">
        <is>
          <t>Chemicals</t>
        </is>
      </c>
      <c r="E3169" s="54" t="n">
        <v>4.37857190702465e-05</v>
      </c>
      <c r="F3169" s="6" t="n"/>
      <c r="G3169" s="6" t="n"/>
      <c r="H3169" s="6" t="n"/>
      <c r="I3169" s="6" t="n"/>
    </row>
    <row r="3170" ht="15.75" customHeight="1" s="120">
      <c r="A3170" s="6" t="n">
        <v>2015</v>
      </c>
      <c r="B3170" s="6" t="inlineStr">
        <is>
          <t>WI</t>
        </is>
      </c>
      <c r="C3170" s="6" t="inlineStr">
        <is>
          <t>CH4</t>
        </is>
      </c>
      <c r="D3170" s="6" t="inlineStr">
        <is>
          <t>Chemicals</t>
        </is>
      </c>
      <c r="E3170" s="6" t="n">
        <v>0.000615029868529753</v>
      </c>
      <c r="F3170" s="6" t="n"/>
      <c r="G3170" s="6" t="n"/>
      <c r="H3170" s="6" t="n"/>
      <c r="I3170" s="6" t="n"/>
    </row>
    <row r="3171" ht="15.75" customHeight="1" s="120">
      <c r="A3171" s="6" t="n">
        <v>2015</v>
      </c>
      <c r="B3171" s="6" t="inlineStr">
        <is>
          <t>WV</t>
        </is>
      </c>
      <c r="C3171" s="6" t="inlineStr">
        <is>
          <t>CH4</t>
        </is>
      </c>
      <c r="D3171" s="6" t="inlineStr">
        <is>
          <t>Chemicals</t>
        </is>
      </c>
      <c r="E3171" s="6" t="n">
        <v>0.0161227136822832</v>
      </c>
      <c r="F3171" s="6" t="n"/>
      <c r="G3171" s="6" t="n"/>
      <c r="H3171" s="6" t="n"/>
      <c r="I3171" s="6" t="n"/>
    </row>
    <row r="3172" ht="15.75" customHeight="1" s="120">
      <c r="A3172" s="6" t="n">
        <v>2015</v>
      </c>
      <c r="B3172" s="6" t="inlineStr">
        <is>
          <t>WY</t>
        </is>
      </c>
      <c r="C3172" s="6" t="inlineStr">
        <is>
          <t>CH4</t>
        </is>
      </c>
      <c r="D3172" s="6" t="inlineStr">
        <is>
          <t>Chemicals</t>
        </is>
      </c>
      <c r="E3172" s="54" t="n">
        <v>7.39427706153169e-05</v>
      </c>
      <c r="F3172" s="6" t="n"/>
      <c r="G3172" s="6" t="n"/>
      <c r="H3172" s="6" t="n"/>
      <c r="I3172" s="6" t="n"/>
    </row>
    <row r="3173" ht="15.75" customHeight="1" s="120">
      <c r="A3173" s="6" t="n">
        <v>2015</v>
      </c>
      <c r="B3173" s="6" t="inlineStr">
        <is>
          <t>AL</t>
        </is>
      </c>
      <c r="C3173" s="6" t="inlineStr">
        <is>
          <t>CH4</t>
        </is>
      </c>
      <c r="D3173" s="6" t="inlineStr">
        <is>
          <t>Iron and steel</t>
        </is>
      </c>
      <c r="E3173" s="6" t="n">
        <v>0.101894715241863</v>
      </c>
      <c r="F3173" s="6" t="n"/>
      <c r="G3173" s="6" t="n"/>
      <c r="H3173" s="6" t="n"/>
      <c r="I3173" s="6" t="n"/>
    </row>
    <row r="3174" ht="15.75" customHeight="1" s="120">
      <c r="A3174" s="6" t="n">
        <v>2015</v>
      </c>
      <c r="B3174" s="6" t="inlineStr">
        <is>
          <t>AR</t>
        </is>
      </c>
      <c r="C3174" s="6" t="inlineStr">
        <is>
          <t>CH4</t>
        </is>
      </c>
      <c r="D3174" s="6" t="inlineStr">
        <is>
          <t>Iron and steel</t>
        </is>
      </c>
      <c r="E3174" s="6" t="n">
        <v>0.000334715225043426</v>
      </c>
      <c r="F3174" s="6" t="n"/>
      <c r="G3174" s="6" t="n"/>
      <c r="H3174" s="6" t="n"/>
      <c r="I3174" s="6" t="n"/>
    </row>
    <row r="3175" ht="15.75" customHeight="1" s="120">
      <c r="A3175" s="6" t="n">
        <v>2015</v>
      </c>
      <c r="B3175" s="6" t="inlineStr">
        <is>
          <t>AZ</t>
        </is>
      </c>
      <c r="C3175" s="6" t="inlineStr">
        <is>
          <t>CH4</t>
        </is>
      </c>
      <c r="D3175" s="6" t="inlineStr">
        <is>
          <t>Iron and steel</t>
        </is>
      </c>
      <c r="E3175" s="54" t="n">
        <v>2.52297908324191e-06</v>
      </c>
      <c r="F3175" s="6" t="n"/>
      <c r="G3175" s="6" t="n"/>
      <c r="H3175" s="6" t="n"/>
      <c r="I3175" s="6" t="n"/>
    </row>
    <row r="3176" ht="15.75" customHeight="1" s="120">
      <c r="A3176" s="6" t="n">
        <v>2015</v>
      </c>
      <c r="B3176" s="6" t="inlineStr">
        <is>
          <t>CA</t>
        </is>
      </c>
      <c r="C3176" s="6" t="inlineStr">
        <is>
          <t>CH4</t>
        </is>
      </c>
      <c r="D3176" s="6" t="inlineStr">
        <is>
          <t>Iron and steel</t>
        </is>
      </c>
      <c r="E3176" s="6" t="n">
        <v>0.0004755815571911</v>
      </c>
      <c r="F3176" s="6" t="n"/>
      <c r="G3176" s="6" t="n"/>
      <c r="H3176" s="6" t="n"/>
      <c r="I3176" s="6" t="n"/>
    </row>
    <row r="3177" ht="15.75" customHeight="1" s="120">
      <c r="A3177" s="6" t="n">
        <v>2015</v>
      </c>
      <c r="B3177" s="6" t="inlineStr">
        <is>
          <t>CO</t>
        </is>
      </c>
      <c r="C3177" s="6" t="inlineStr">
        <is>
          <t>CH4</t>
        </is>
      </c>
      <c r="D3177" s="6" t="inlineStr">
        <is>
          <t>Iron and steel</t>
        </is>
      </c>
      <c r="E3177" s="6" t="n">
        <v>0.0909214382158164</v>
      </c>
      <c r="F3177" s="6" t="n"/>
      <c r="G3177" s="6" t="n"/>
      <c r="H3177" s="6" t="n"/>
      <c r="I3177" s="6" t="n"/>
    </row>
    <row r="3178" ht="15.75" customHeight="1" s="120">
      <c r="A3178" s="6" t="n">
        <v>2015</v>
      </c>
      <c r="B3178" s="6" t="inlineStr">
        <is>
          <t>FL</t>
        </is>
      </c>
      <c r="C3178" s="6" t="inlineStr">
        <is>
          <t>CH4</t>
        </is>
      </c>
      <c r="D3178" s="6" t="inlineStr">
        <is>
          <t>Iron and steel</t>
        </is>
      </c>
      <c r="E3178" s="54" t="n">
        <v>3.82651827625023e-05</v>
      </c>
      <c r="F3178" s="6" t="n"/>
      <c r="G3178" s="6" t="n"/>
      <c r="H3178" s="6" t="n"/>
      <c r="I3178" s="6" t="n"/>
    </row>
    <row r="3179" ht="15.75" customHeight="1" s="120">
      <c r="A3179" s="6" t="n">
        <v>2015</v>
      </c>
      <c r="B3179" s="6" t="inlineStr">
        <is>
          <t>GA</t>
        </is>
      </c>
      <c r="C3179" s="6" t="inlineStr">
        <is>
          <t>CH4</t>
        </is>
      </c>
      <c r="D3179" s="6" t="inlineStr">
        <is>
          <t>Iron and steel</t>
        </is>
      </c>
      <c r="E3179" s="54" t="n">
        <v>4.28906444151124e-05</v>
      </c>
      <c r="F3179" s="6" t="n"/>
      <c r="G3179" s="6" t="n"/>
      <c r="H3179" s="6" t="n"/>
      <c r="I3179" s="6" t="n"/>
    </row>
    <row r="3180" ht="15.75" customHeight="1" s="120">
      <c r="A3180" s="6" t="n">
        <v>2015</v>
      </c>
      <c r="B3180" s="6" t="inlineStr">
        <is>
          <t>IA</t>
        </is>
      </c>
      <c r="C3180" s="6" t="inlineStr">
        <is>
          <t>CH4</t>
        </is>
      </c>
      <c r="D3180" s="6" t="inlineStr">
        <is>
          <t>Iron and steel</t>
        </is>
      </c>
      <c r="E3180" s="6" t="n">
        <v>0.000157265696188745</v>
      </c>
      <c r="F3180" s="6" t="n"/>
      <c r="G3180" s="6" t="n"/>
      <c r="H3180" s="6" t="n"/>
      <c r="I3180" s="6" t="n"/>
    </row>
    <row r="3181" ht="15.75" customHeight="1" s="120">
      <c r="A3181" s="6" t="n">
        <v>2015</v>
      </c>
      <c r="B3181" s="6" t="inlineStr">
        <is>
          <t>IL</t>
        </is>
      </c>
      <c r="C3181" s="6" t="inlineStr">
        <is>
          <t>CH4</t>
        </is>
      </c>
      <c r="D3181" s="6" t="inlineStr">
        <is>
          <t>Iron and steel</t>
        </is>
      </c>
      <c r="E3181" s="6" t="n">
        <v>0.354216171370831</v>
      </c>
      <c r="F3181" s="6" t="n"/>
      <c r="G3181" s="6" t="n"/>
      <c r="H3181" s="6" t="n"/>
      <c r="I3181" s="6" t="n"/>
    </row>
    <row r="3182" ht="15.75" customHeight="1" s="120">
      <c r="A3182" s="6" t="n">
        <v>2015</v>
      </c>
      <c r="B3182" s="6" t="inlineStr">
        <is>
          <t>IN</t>
        </is>
      </c>
      <c r="C3182" s="6" t="inlineStr">
        <is>
          <t>CH4</t>
        </is>
      </c>
      <c r="D3182" s="6" t="inlineStr">
        <is>
          <t>Iron and steel</t>
        </is>
      </c>
      <c r="E3182" s="6" t="n">
        <v>0.162456725652515</v>
      </c>
      <c r="F3182" s="6" t="n"/>
      <c r="G3182" s="6" t="n"/>
      <c r="H3182" s="6" t="n"/>
      <c r="I3182" s="6" t="n"/>
    </row>
    <row r="3183" ht="15.75" customHeight="1" s="120">
      <c r="A3183" s="6" t="n">
        <v>2015</v>
      </c>
      <c r="B3183" s="6" t="inlineStr">
        <is>
          <t>KS</t>
        </is>
      </c>
      <c r="C3183" s="6" t="inlineStr">
        <is>
          <t>CH4</t>
        </is>
      </c>
      <c r="D3183" s="6" t="inlineStr">
        <is>
          <t>Iron and steel</t>
        </is>
      </c>
      <c r="E3183" s="54" t="n">
        <v>1.34558884439568e-05</v>
      </c>
      <c r="F3183" s="6" t="n"/>
      <c r="G3183" s="6" t="n"/>
      <c r="H3183" s="6" t="n"/>
      <c r="I3183" s="6" t="n"/>
    </row>
    <row r="3184" ht="15.75" customHeight="1" s="120">
      <c r="A3184" s="6" t="n">
        <v>2015</v>
      </c>
      <c r="B3184" s="6" t="inlineStr">
        <is>
          <t>KY</t>
        </is>
      </c>
      <c r="C3184" s="6" t="inlineStr">
        <is>
          <t>CH4</t>
        </is>
      </c>
      <c r="D3184" s="6" t="inlineStr">
        <is>
          <t>Iron and steel</t>
        </is>
      </c>
      <c r="E3184" s="6" t="n">
        <v>0.00308308043972161</v>
      </c>
      <c r="F3184" s="6" t="n"/>
      <c r="G3184" s="6" t="n"/>
      <c r="H3184" s="6" t="n"/>
      <c r="I3184" s="6" t="n"/>
    </row>
    <row r="3185" ht="15.75" customHeight="1" s="120">
      <c r="A3185" s="6" t="n">
        <v>2015</v>
      </c>
      <c r="B3185" s="6" t="inlineStr">
        <is>
          <t>LA</t>
        </is>
      </c>
      <c r="C3185" s="6" t="inlineStr">
        <is>
          <t>CH4</t>
        </is>
      </c>
      <c r="D3185" s="6" t="inlineStr">
        <is>
          <t>Iron and steel</t>
        </is>
      </c>
      <c r="E3185" s="6" t="n">
        <v>0.000170301088118828</v>
      </c>
      <c r="F3185" s="6" t="n"/>
      <c r="G3185" s="6" t="n"/>
      <c r="H3185" s="6" t="n"/>
      <c r="I3185" s="6" t="n"/>
    </row>
    <row r="3186" ht="15.75" customHeight="1" s="120">
      <c r="A3186" s="6" t="n">
        <v>2015</v>
      </c>
      <c r="B3186" s="6" t="inlineStr">
        <is>
          <t>MA</t>
        </is>
      </c>
      <c r="C3186" s="6" t="inlineStr">
        <is>
          <t>CH4</t>
        </is>
      </c>
      <c r="D3186" s="6" t="inlineStr">
        <is>
          <t>Iron and steel</t>
        </is>
      </c>
      <c r="E3186" s="54" t="n">
        <v>4.12086583596178e-05</v>
      </c>
      <c r="F3186" s="6" t="n"/>
      <c r="G3186" s="6" t="n"/>
      <c r="H3186" s="6" t="n"/>
      <c r="I3186" s="6" t="n"/>
    </row>
    <row r="3187" ht="15.75" customHeight="1" s="120">
      <c r="A3187" s="6" t="n">
        <v>2015</v>
      </c>
      <c r="B3187" s="6" t="inlineStr">
        <is>
          <t>MI</t>
        </is>
      </c>
      <c r="C3187" s="6" t="inlineStr">
        <is>
          <t>CH4</t>
        </is>
      </c>
      <c r="D3187" s="6" t="inlineStr">
        <is>
          <t>Iron and steel</t>
        </is>
      </c>
      <c r="E3187" s="6" t="n">
        <v>0.0140529934936574</v>
      </c>
      <c r="F3187" s="6" t="n"/>
      <c r="G3187" s="6" t="n"/>
      <c r="H3187" s="6" t="n"/>
      <c r="I3187" s="6" t="n"/>
    </row>
    <row r="3188" ht="15.75" customHeight="1" s="120">
      <c r="A3188" s="6" t="n">
        <v>2015</v>
      </c>
      <c r="B3188" s="6" t="inlineStr">
        <is>
          <t>MN</t>
        </is>
      </c>
      <c r="C3188" s="6" t="inlineStr">
        <is>
          <t>CH4</t>
        </is>
      </c>
      <c r="D3188" s="6" t="inlineStr">
        <is>
          <t>Iron and steel</t>
        </is>
      </c>
      <c r="E3188" s="54" t="n">
        <v>3.4901210651513e-05</v>
      </c>
      <c r="F3188" s="6" t="n"/>
      <c r="G3188" s="6" t="n"/>
      <c r="H3188" s="6" t="n"/>
      <c r="I3188" s="6" t="n"/>
    </row>
    <row r="3189" ht="15.75" customHeight="1" s="120">
      <c r="A3189" s="6" t="n">
        <v>2015</v>
      </c>
      <c r="B3189" s="6" t="inlineStr">
        <is>
          <t>MO</t>
        </is>
      </c>
      <c r="C3189" s="6" t="inlineStr">
        <is>
          <t>CH4</t>
        </is>
      </c>
      <c r="D3189" s="6" t="inlineStr">
        <is>
          <t>Iron and steel</t>
        </is>
      </c>
      <c r="E3189" s="54" t="n">
        <v>3.36397211098921e-06</v>
      </c>
      <c r="F3189" s="6" t="n"/>
      <c r="G3189" s="6" t="n"/>
      <c r="H3189" s="6" t="n"/>
      <c r="I3189" s="6" t="n"/>
    </row>
    <row r="3190" ht="15.75" customHeight="1" s="120">
      <c r="A3190" s="6" t="n">
        <v>2015</v>
      </c>
      <c r="B3190" s="6" t="inlineStr">
        <is>
          <t>MS</t>
        </is>
      </c>
      <c r="C3190" s="6" t="inlineStr">
        <is>
          <t>CH4</t>
        </is>
      </c>
      <c r="D3190" s="6" t="inlineStr">
        <is>
          <t>Iron and steel</t>
        </is>
      </c>
      <c r="E3190" s="6" t="n">
        <v>0.000157265696188745</v>
      </c>
      <c r="F3190" s="6" t="n"/>
      <c r="G3190" s="6" t="n"/>
      <c r="H3190" s="6" t="n"/>
      <c r="I3190" s="6" t="n"/>
    </row>
    <row r="3191" ht="15.75" customHeight="1" s="120">
      <c r="A3191" s="6" t="n">
        <v>2015</v>
      </c>
      <c r="B3191" s="6" t="inlineStr">
        <is>
          <t>NC</t>
        </is>
      </c>
      <c r="C3191" s="6" t="inlineStr">
        <is>
          <t>CH4</t>
        </is>
      </c>
      <c r="D3191" s="6" t="inlineStr">
        <is>
          <t>Iron and steel</t>
        </is>
      </c>
      <c r="E3191" s="6" t="n">
        <v>0.000250615922268696</v>
      </c>
      <c r="F3191" s="6" t="n"/>
      <c r="G3191" s="6" t="n"/>
      <c r="H3191" s="6" t="n"/>
      <c r="I3191" s="6" t="n"/>
    </row>
    <row r="3192" ht="15.75" customHeight="1" s="120">
      <c r="A3192" s="6" t="n">
        <v>2015</v>
      </c>
      <c r="B3192" s="6" t="inlineStr">
        <is>
          <t>NE</t>
        </is>
      </c>
      <c r="C3192" s="6" t="inlineStr">
        <is>
          <t>CH4</t>
        </is>
      </c>
      <c r="D3192" s="6" t="inlineStr">
        <is>
          <t>Iron and steel</t>
        </is>
      </c>
      <c r="E3192" s="54" t="n">
        <v>6.22334840533004e-05</v>
      </c>
      <c r="F3192" s="6" t="n"/>
      <c r="G3192" s="6" t="n"/>
      <c r="H3192" s="6" t="n"/>
      <c r="I3192" s="6" t="n"/>
    </row>
    <row r="3193" ht="15.75" customHeight="1" s="120">
      <c r="A3193" s="6" t="n">
        <v>2015</v>
      </c>
      <c r="B3193" s="6" t="inlineStr">
        <is>
          <t>NJ</t>
        </is>
      </c>
      <c r="C3193" s="6" t="inlineStr">
        <is>
          <t>CH4</t>
        </is>
      </c>
      <c r="D3193" s="6" t="inlineStr">
        <is>
          <t>Iron and steel</t>
        </is>
      </c>
      <c r="E3193" s="6" t="n">
        <v>0.000162311654355229</v>
      </c>
      <c r="F3193" s="6" t="n"/>
      <c r="G3193" s="6" t="n"/>
      <c r="H3193" s="6" t="n"/>
      <c r="I3193" s="6" t="n"/>
    </row>
    <row r="3194" ht="15.75" customHeight="1" s="120">
      <c r="A3194" s="6" t="n">
        <v>2015</v>
      </c>
      <c r="B3194" s="6" t="inlineStr">
        <is>
          <t>NY</t>
        </is>
      </c>
      <c r="C3194" s="6" t="inlineStr">
        <is>
          <t>CH4</t>
        </is>
      </c>
      <c r="D3194" s="6" t="inlineStr">
        <is>
          <t>Iron and steel</t>
        </is>
      </c>
      <c r="E3194" s="6" t="n">
        <v>0.00163615193548237</v>
      </c>
      <c r="F3194" s="6" t="n"/>
      <c r="G3194" s="6" t="n"/>
      <c r="H3194" s="6" t="n"/>
      <c r="I3194" s="6" t="n"/>
    </row>
    <row r="3195" ht="15.75" customHeight="1" s="120">
      <c r="A3195" s="6" t="n">
        <v>2015</v>
      </c>
      <c r="B3195" s="6" t="inlineStr">
        <is>
          <t>OH</t>
        </is>
      </c>
      <c r="C3195" s="6" t="inlineStr">
        <is>
          <t>CH4</t>
        </is>
      </c>
      <c r="D3195" s="6" t="inlineStr">
        <is>
          <t>Iron and steel</t>
        </is>
      </c>
      <c r="E3195" s="6" t="n">
        <v>0.0273802100043689</v>
      </c>
      <c r="F3195" s="6" t="n"/>
      <c r="G3195" s="6" t="n"/>
      <c r="H3195" s="6" t="n"/>
      <c r="I3195" s="6" t="n"/>
    </row>
    <row r="3196" ht="15.75" customHeight="1" s="120">
      <c r="A3196" s="6" t="n">
        <v>2015</v>
      </c>
      <c r="B3196" s="6" t="inlineStr">
        <is>
          <t>OK</t>
        </is>
      </c>
      <c r="C3196" s="6" t="inlineStr">
        <is>
          <t>CH4</t>
        </is>
      </c>
      <c r="D3196" s="6" t="inlineStr">
        <is>
          <t>Iron and steel</t>
        </is>
      </c>
      <c r="E3196" s="54" t="n">
        <v>1.93428396381879e-05</v>
      </c>
      <c r="F3196" s="6" t="n"/>
      <c r="G3196" s="6" t="n"/>
      <c r="H3196" s="6" t="n"/>
      <c r="I3196" s="6" t="n"/>
    </row>
    <row r="3197" ht="15.75" customHeight="1" s="120">
      <c r="A3197" s="6" t="n">
        <v>2015</v>
      </c>
      <c r="B3197" s="6" t="inlineStr">
        <is>
          <t>OR</t>
        </is>
      </c>
      <c r="C3197" s="6" t="inlineStr">
        <is>
          <t>CH4</t>
        </is>
      </c>
      <c r="D3197" s="6" t="inlineStr">
        <is>
          <t>Iron and steel</t>
        </is>
      </c>
      <c r="E3197" s="6" t="n">
        <v>0.000132035905356326</v>
      </c>
      <c r="F3197" s="6" t="n"/>
      <c r="G3197" s="6" t="n"/>
      <c r="H3197" s="6" t="n"/>
      <c r="I3197" s="6" t="n"/>
    </row>
    <row r="3198" ht="15.75" customHeight="1" s="120">
      <c r="A3198" s="6" t="n">
        <v>2015</v>
      </c>
      <c r="B3198" s="6" t="inlineStr">
        <is>
          <t>PA</t>
        </is>
      </c>
      <c r="C3198" s="6" t="inlineStr">
        <is>
          <t>CH4</t>
        </is>
      </c>
      <c r="D3198" s="6" t="inlineStr">
        <is>
          <t>Iron and steel</t>
        </is>
      </c>
      <c r="E3198" s="6" t="n">
        <v>0.00156214454904061</v>
      </c>
      <c r="F3198" s="6" t="n"/>
      <c r="G3198" s="6" t="n"/>
      <c r="H3198" s="6" t="n"/>
      <c r="I3198" s="6" t="n"/>
    </row>
    <row r="3199" ht="15.75" customHeight="1" s="120">
      <c r="A3199" s="6" t="n">
        <v>2015</v>
      </c>
      <c r="B3199" s="6" t="inlineStr">
        <is>
          <t>SC</t>
        </is>
      </c>
      <c r="C3199" s="6" t="inlineStr">
        <is>
          <t>CH4</t>
        </is>
      </c>
      <c r="D3199" s="6" t="inlineStr">
        <is>
          <t>Iron and steel</t>
        </is>
      </c>
      <c r="E3199" s="6" t="n">
        <v>0.000289722098058946</v>
      </c>
      <c r="F3199" s="6" t="n"/>
      <c r="G3199" s="6" t="n"/>
      <c r="H3199" s="6" t="n"/>
      <c r="I3199" s="6" t="n"/>
    </row>
    <row r="3200" ht="15.75" customHeight="1" s="120">
      <c r="A3200" s="6" t="n">
        <v>2015</v>
      </c>
      <c r="B3200" s="6" t="inlineStr">
        <is>
          <t>TN</t>
        </is>
      </c>
      <c r="C3200" s="6" t="inlineStr">
        <is>
          <t>CH4</t>
        </is>
      </c>
      <c r="D3200" s="6" t="inlineStr">
        <is>
          <t>Iron and steel</t>
        </is>
      </c>
      <c r="E3200" s="6" t="n">
        <v>0.000580285189145639</v>
      </c>
      <c r="F3200" s="6" t="n"/>
      <c r="G3200" s="6" t="n"/>
      <c r="H3200" s="6" t="n"/>
      <c r="I3200" s="6" t="n"/>
    </row>
    <row r="3201" ht="15.75" customHeight="1" s="120">
      <c r="A3201" s="6" t="n">
        <v>2015</v>
      </c>
      <c r="B3201" s="6" t="inlineStr">
        <is>
          <t>TX</t>
        </is>
      </c>
      <c r="C3201" s="6" t="inlineStr">
        <is>
          <t>CH4</t>
        </is>
      </c>
      <c r="D3201" s="6" t="inlineStr">
        <is>
          <t>Iron and steel</t>
        </is>
      </c>
      <c r="E3201" s="6" t="n">
        <v>0.0701060197860429</v>
      </c>
      <c r="F3201" s="6" t="n"/>
      <c r="G3201" s="6" t="n"/>
      <c r="H3201" s="6" t="n"/>
      <c r="I3201" s="6" t="n"/>
    </row>
    <row r="3202" ht="15.75" customHeight="1" s="120">
      <c r="A3202" s="6" t="n">
        <v>2015</v>
      </c>
      <c r="B3202" s="6" t="inlineStr">
        <is>
          <t>UT</t>
        </is>
      </c>
      <c r="C3202" s="6" t="inlineStr">
        <is>
          <t>CH4</t>
        </is>
      </c>
      <c r="D3202" s="6" t="inlineStr">
        <is>
          <t>Iron and steel</t>
        </is>
      </c>
      <c r="E3202" s="6" t="n">
        <v>0.139581294801275</v>
      </c>
      <c r="F3202" s="6" t="n"/>
      <c r="G3202" s="6" t="n"/>
      <c r="H3202" s="6" t="n"/>
      <c r="I3202" s="6" t="n"/>
    </row>
    <row r="3203" ht="15.75" customHeight="1" s="120">
      <c r="A3203" s="6" t="n">
        <v>2015</v>
      </c>
      <c r="B3203" s="6" t="inlineStr">
        <is>
          <t>VA</t>
        </is>
      </c>
      <c r="C3203" s="6" t="inlineStr">
        <is>
          <t>CH4</t>
        </is>
      </c>
      <c r="D3203" s="6" t="inlineStr">
        <is>
          <t>Iron and steel</t>
        </is>
      </c>
      <c r="E3203" s="6" t="n">
        <v>0.000281312167781473</v>
      </c>
      <c r="F3203" s="6" t="n"/>
      <c r="G3203" s="6" t="n"/>
      <c r="H3203" s="6" t="n"/>
      <c r="I3203" s="6" t="n"/>
    </row>
    <row r="3204" ht="15.75" customHeight="1" s="120">
      <c r="A3204" s="6" t="n">
        <v>2015</v>
      </c>
      <c r="B3204" s="6" t="inlineStr">
        <is>
          <t>WA</t>
        </is>
      </c>
      <c r="C3204" s="6" t="inlineStr">
        <is>
          <t>CH4</t>
        </is>
      </c>
      <c r="D3204" s="6" t="inlineStr">
        <is>
          <t>Iron and steel</t>
        </is>
      </c>
      <c r="E3204" s="54" t="n">
        <v>3.40602176237657e-05</v>
      </c>
      <c r="F3204" s="6" t="n"/>
      <c r="G3204" s="6" t="n"/>
      <c r="H3204" s="6" t="n"/>
      <c r="I3204" s="6" t="n"/>
    </row>
    <row r="3205" ht="15.75" customHeight="1" s="120">
      <c r="A3205" s="6" t="n">
        <v>2015</v>
      </c>
      <c r="B3205" s="6" t="inlineStr">
        <is>
          <t>WI</t>
        </is>
      </c>
      <c r="C3205" s="6" t="inlineStr">
        <is>
          <t>CH4</t>
        </is>
      </c>
      <c r="D3205" s="6" t="inlineStr">
        <is>
          <t>Iron and steel</t>
        </is>
      </c>
      <c r="E3205" s="6" t="n">
        <v>0.0230516188905535</v>
      </c>
      <c r="F3205" s="6" t="n"/>
      <c r="G3205" s="6" t="n"/>
      <c r="H3205" s="6" t="n"/>
      <c r="I3205" s="6" t="n"/>
    </row>
    <row r="3206" ht="15.75" customHeight="1" s="120">
      <c r="A3206" s="6" t="n">
        <v>2015</v>
      </c>
      <c r="B3206" s="6" t="inlineStr">
        <is>
          <t>WV</t>
        </is>
      </c>
      <c r="C3206" s="6" t="inlineStr">
        <is>
          <t>CH4</t>
        </is>
      </c>
      <c r="D3206" s="6" t="inlineStr">
        <is>
          <t>Iron and steel</t>
        </is>
      </c>
      <c r="E3206" s="6" t="n">
        <v>0.00677377834199065</v>
      </c>
      <c r="F3206" s="6" t="n"/>
      <c r="G3206" s="6" t="n"/>
      <c r="H3206" s="6" t="n"/>
      <c r="I3206" s="6" t="n"/>
    </row>
    <row r="3207" ht="15.75" customHeight="1" s="120">
      <c r="A3207" s="6" t="n">
        <v>2015</v>
      </c>
      <c r="B3207" s="6" t="inlineStr">
        <is>
          <t>AL</t>
        </is>
      </c>
      <c r="C3207" s="6" t="inlineStr">
        <is>
          <t>CO2</t>
        </is>
      </c>
      <c r="D3207" s="6" t="inlineStr">
        <is>
          <t>Cement and other carbonates</t>
        </is>
      </c>
      <c r="E3207" s="6" t="n">
        <v>0.0756751998677596</v>
      </c>
      <c r="F3207" s="6" t="n"/>
      <c r="G3207" s="6" t="n"/>
      <c r="H3207" s="6" t="n"/>
      <c r="I3207" s="6" t="n"/>
    </row>
    <row r="3208" ht="15.75" customHeight="1" s="120">
      <c r="A3208" s="6" t="n">
        <v>2015</v>
      </c>
      <c r="B3208" s="6" t="inlineStr">
        <is>
          <t>AR</t>
        </is>
      </c>
      <c r="C3208" s="6" t="inlineStr">
        <is>
          <t>CO2</t>
        </is>
      </c>
      <c r="D3208" s="6" t="inlineStr">
        <is>
          <t>Cement and other carbonates</t>
        </is>
      </c>
      <c r="E3208" s="6" t="n">
        <v>0.013908095345256</v>
      </c>
      <c r="F3208" s="6" t="n"/>
      <c r="G3208" s="6" t="n"/>
      <c r="H3208" s="6" t="n"/>
      <c r="I3208" s="6" t="n"/>
    </row>
    <row r="3209" ht="15.75" customHeight="1" s="120">
      <c r="A3209" s="6" t="n">
        <v>2015</v>
      </c>
      <c r="B3209" s="6" t="inlineStr">
        <is>
          <t>AZ</t>
        </is>
      </c>
      <c r="C3209" s="6" t="inlineStr">
        <is>
          <t>CO2</t>
        </is>
      </c>
      <c r="D3209" s="6" t="inlineStr">
        <is>
          <t>Cement and other carbonates</t>
        </is>
      </c>
      <c r="E3209" s="6" t="n">
        <v>0.0253032503804028</v>
      </c>
      <c r="F3209" s="6" t="n"/>
      <c r="G3209" s="6" t="n"/>
      <c r="H3209" s="6" t="n"/>
      <c r="I3209" s="6" t="n"/>
    </row>
    <row r="3210" ht="15.75" customHeight="1" s="120">
      <c r="A3210" s="6" t="n">
        <v>2015</v>
      </c>
      <c r="B3210" s="6" t="inlineStr">
        <is>
          <t>CA</t>
        </is>
      </c>
      <c r="C3210" s="6" t="inlineStr">
        <is>
          <t>CO2</t>
        </is>
      </c>
      <c r="D3210" s="6" t="inlineStr">
        <is>
          <t>Cement and other carbonates</t>
        </is>
      </c>
      <c r="E3210" s="6" t="n">
        <v>0.0808704648489023</v>
      </c>
      <c r="F3210" s="6" t="n"/>
      <c r="G3210" s="6" t="n"/>
      <c r="H3210" s="6" t="n"/>
      <c r="I3210" s="6" t="n"/>
    </row>
    <row r="3211" ht="15.75" customHeight="1" s="120">
      <c r="A3211" s="6" t="n">
        <v>2015</v>
      </c>
      <c r="B3211" s="6" t="inlineStr">
        <is>
          <t>CO</t>
        </is>
      </c>
      <c r="C3211" s="6" t="inlineStr">
        <is>
          <t>CO2</t>
        </is>
      </c>
      <c r="D3211" s="6" t="inlineStr">
        <is>
          <t>Cement and other carbonates</t>
        </is>
      </c>
      <c r="E3211" s="6" t="n">
        <v>0.0209490506881268</v>
      </c>
      <c r="F3211" s="6" t="n"/>
      <c r="G3211" s="6" t="n"/>
      <c r="H3211" s="6" t="n"/>
      <c r="I3211" s="6" t="n"/>
    </row>
    <row r="3212" ht="15.75" customHeight="1" s="120">
      <c r="A3212" s="6" t="n">
        <v>2015</v>
      </c>
      <c r="B3212" s="6" t="inlineStr">
        <is>
          <t>FL</t>
        </is>
      </c>
      <c r="C3212" s="6" t="inlineStr">
        <is>
          <t>CO2</t>
        </is>
      </c>
      <c r="D3212" s="6" t="inlineStr">
        <is>
          <t>Cement and other carbonates</t>
        </is>
      </c>
      <c r="E3212" s="6" t="n">
        <v>0.0447756542402272</v>
      </c>
      <c r="F3212" s="6" t="n"/>
      <c r="G3212" s="6" t="n"/>
      <c r="H3212" s="6" t="n"/>
      <c r="I3212" s="6" t="n"/>
    </row>
    <row r="3213" ht="15.75" customHeight="1" s="120">
      <c r="A3213" s="6" t="n">
        <v>2015</v>
      </c>
      <c r="B3213" s="6" t="inlineStr">
        <is>
          <t>GA</t>
        </is>
      </c>
      <c r="C3213" s="6" t="inlineStr">
        <is>
          <t>CO2</t>
        </is>
      </c>
      <c r="D3213" s="6" t="inlineStr">
        <is>
          <t>Cement and other carbonates</t>
        </is>
      </c>
      <c r="E3213" s="6" t="n">
        <v>0.00521550567874478</v>
      </c>
      <c r="F3213" s="6" t="n"/>
      <c r="G3213" s="6" t="n"/>
      <c r="H3213" s="6" t="n"/>
      <c r="I3213" s="6" t="n"/>
    </row>
    <row r="3214" ht="15.75" customHeight="1" s="120">
      <c r="A3214" s="6" t="n">
        <v>2015</v>
      </c>
      <c r="B3214" s="6" t="inlineStr">
        <is>
          <t>IA</t>
        </is>
      </c>
      <c r="C3214" s="6" t="inlineStr">
        <is>
          <t>CO2</t>
        </is>
      </c>
      <c r="D3214" s="6" t="inlineStr">
        <is>
          <t>Cement and other carbonates</t>
        </is>
      </c>
      <c r="E3214" s="6" t="n">
        <v>0.0173995880013029</v>
      </c>
      <c r="F3214" s="6" t="n"/>
      <c r="G3214" s="6" t="n"/>
      <c r="H3214" s="6" t="n"/>
      <c r="I3214" s="6" t="n"/>
    </row>
    <row r="3215" ht="15.75" customHeight="1" s="120">
      <c r="A3215" s="6" t="n">
        <v>2015</v>
      </c>
      <c r="B3215" s="6" t="inlineStr">
        <is>
          <t>IL</t>
        </is>
      </c>
      <c r="C3215" s="6" t="inlineStr">
        <is>
          <t>CO2</t>
        </is>
      </c>
      <c r="D3215" s="6" t="inlineStr">
        <is>
          <t>Cement and other carbonates</t>
        </is>
      </c>
      <c r="E3215" s="6" t="n">
        <v>0.0156058195216522</v>
      </c>
      <c r="F3215" s="6" t="n"/>
      <c r="G3215" s="6" t="n"/>
      <c r="H3215" s="6" t="n"/>
      <c r="I3215" s="6" t="n"/>
    </row>
    <row r="3216" ht="15.75" customHeight="1" s="120">
      <c r="A3216" s="6" t="n">
        <v>2015</v>
      </c>
      <c r="B3216" s="6" t="inlineStr">
        <is>
          <t>IN</t>
        </is>
      </c>
      <c r="C3216" s="6" t="inlineStr">
        <is>
          <t>CO2</t>
        </is>
      </c>
      <c r="D3216" s="6" t="inlineStr">
        <is>
          <t>Cement and other carbonates</t>
        </is>
      </c>
      <c r="E3216" s="6" t="n">
        <v>0.0402409693163192</v>
      </c>
      <c r="F3216" s="6" t="n"/>
      <c r="G3216" s="6" t="n"/>
      <c r="H3216" s="6" t="n"/>
      <c r="I3216" s="6" t="n"/>
    </row>
    <row r="3217" ht="15.75" customHeight="1" s="120">
      <c r="A3217" s="6" t="n">
        <v>2015</v>
      </c>
      <c r="B3217" s="6" t="inlineStr">
        <is>
          <t>KS</t>
        </is>
      </c>
      <c r="C3217" s="6" t="inlineStr">
        <is>
          <t>CO2</t>
        </is>
      </c>
      <c r="D3217" s="6" t="inlineStr">
        <is>
          <t>Cement and other carbonates</t>
        </is>
      </c>
      <c r="E3217" s="6" t="n">
        <v>0.0176329298579374</v>
      </c>
      <c r="F3217" s="6" t="n"/>
      <c r="G3217" s="6" t="n"/>
      <c r="H3217" s="6" t="n"/>
      <c r="I3217" s="6" t="n"/>
    </row>
    <row r="3218" ht="15.75" customHeight="1" s="120">
      <c r="A3218" s="6" t="n">
        <v>2015</v>
      </c>
      <c r="B3218" s="6" t="inlineStr">
        <is>
          <t>KY</t>
        </is>
      </c>
      <c r="C3218" s="6" t="inlineStr">
        <is>
          <t>CO2</t>
        </is>
      </c>
      <c r="D3218" s="6" t="inlineStr">
        <is>
          <t>Cement and other carbonates</t>
        </is>
      </c>
      <c r="E3218" s="6" t="n">
        <v>0.0410389800053686</v>
      </c>
      <c r="F3218" s="6" t="n"/>
      <c r="G3218" s="6" t="n"/>
      <c r="H3218" s="6" t="n"/>
      <c r="I3218" s="6" t="n"/>
    </row>
    <row r="3219" ht="15.75" customHeight="1" s="120">
      <c r="A3219" s="6" t="n">
        <v>2015</v>
      </c>
      <c r="B3219" s="6" t="inlineStr">
        <is>
          <t>MA</t>
        </is>
      </c>
      <c r="C3219" s="6" t="inlineStr">
        <is>
          <t>CO2</t>
        </is>
      </c>
      <c r="D3219" s="6" t="inlineStr">
        <is>
          <t>Cement and other carbonates</t>
        </is>
      </c>
      <c r="E3219" s="6" t="n">
        <v>0.00136128698872373</v>
      </c>
      <c r="F3219" s="6" t="n"/>
      <c r="G3219" s="6" t="n"/>
      <c r="H3219" s="6" t="n"/>
      <c r="I3219" s="6" t="n"/>
    </row>
    <row r="3220" ht="15.75" customHeight="1" s="120">
      <c r="A3220" s="6" t="n">
        <v>2015</v>
      </c>
      <c r="B3220" s="6" t="inlineStr">
        <is>
          <t>MD</t>
        </is>
      </c>
      <c r="C3220" s="6" t="inlineStr">
        <is>
          <t>CO2</t>
        </is>
      </c>
      <c r="D3220" s="6" t="inlineStr">
        <is>
          <t>Cement and other carbonates</t>
        </is>
      </c>
      <c r="E3220" s="6" t="n">
        <v>0.0255436102613689</v>
      </c>
      <c r="F3220" s="6" t="n"/>
      <c r="G3220" s="6" t="n"/>
      <c r="H3220" s="6" t="n"/>
      <c r="I3220" s="6" t="n"/>
    </row>
    <row r="3221" ht="15.75" customHeight="1" s="120">
      <c r="A3221" s="6" t="n">
        <v>2015</v>
      </c>
      <c r="B3221" s="6" t="inlineStr">
        <is>
          <t>ME</t>
        </is>
      </c>
      <c r="C3221" s="6" t="inlineStr">
        <is>
          <t>CO2</t>
        </is>
      </c>
      <c r="D3221" s="6" t="inlineStr">
        <is>
          <t>Cement and other carbonates</t>
        </is>
      </c>
      <c r="E3221" s="6" t="n">
        <v>0.00381624449252635</v>
      </c>
      <c r="F3221" s="6" t="n"/>
      <c r="G3221" s="6" t="n"/>
      <c r="H3221" s="6" t="n"/>
      <c r="I3221" s="6" t="n"/>
    </row>
    <row r="3222" ht="15.75" customHeight="1" s="120">
      <c r="A3222" s="6" t="n">
        <v>2015</v>
      </c>
      <c r="B3222" s="6" t="inlineStr">
        <is>
          <t>MI</t>
        </is>
      </c>
      <c r="C3222" s="6" t="inlineStr">
        <is>
          <t>CO2</t>
        </is>
      </c>
      <c r="D3222" s="6" t="inlineStr">
        <is>
          <t>Cement and other carbonates</t>
        </is>
      </c>
      <c r="E3222" s="6" t="n">
        <v>0.0404935159880202</v>
      </c>
      <c r="F3222" s="6" t="n"/>
      <c r="G3222" s="6" t="n"/>
      <c r="H3222" s="6" t="n"/>
      <c r="I3222" s="6" t="n"/>
    </row>
    <row r="3223" ht="15.75" customHeight="1" s="120">
      <c r="A3223" s="6" t="n">
        <v>2015</v>
      </c>
      <c r="B3223" s="6" t="inlineStr">
        <is>
          <t>MO</t>
        </is>
      </c>
      <c r="C3223" s="6" t="inlineStr">
        <is>
          <t>CO2</t>
        </is>
      </c>
      <c r="D3223" s="6" t="inlineStr">
        <is>
          <t>Cement and other carbonates</t>
        </is>
      </c>
      <c r="E3223" s="6" t="n">
        <v>0.109710405580281</v>
      </c>
      <c r="F3223" s="6" t="n"/>
      <c r="G3223" s="6" t="n"/>
      <c r="H3223" s="6" t="n"/>
      <c r="I3223" s="6" t="n"/>
    </row>
    <row r="3224" ht="15.75" customHeight="1" s="120">
      <c r="A3224" s="6" t="n">
        <v>2015</v>
      </c>
      <c r="B3224" s="6" t="inlineStr">
        <is>
          <t>MT</t>
        </is>
      </c>
      <c r="C3224" s="6" t="inlineStr">
        <is>
          <t>CO2</t>
        </is>
      </c>
      <c r="D3224" s="6" t="inlineStr">
        <is>
          <t>Cement and other carbonates</t>
        </is>
      </c>
      <c r="E3224" s="6" t="n">
        <v>0.0104482710981546</v>
      </c>
      <c r="F3224" s="6" t="n"/>
      <c r="G3224" s="6" t="n"/>
      <c r="H3224" s="6" t="n"/>
      <c r="I3224" s="6" t="n"/>
    </row>
    <row r="3225" ht="15.75" customHeight="1" s="120">
      <c r="A3225" s="6" t="n">
        <v>2015</v>
      </c>
      <c r="B3225" s="6" t="inlineStr">
        <is>
          <t>NC</t>
        </is>
      </c>
      <c r="C3225" s="6" t="inlineStr">
        <is>
          <t>CO2</t>
        </is>
      </c>
      <c r="D3225" s="6" t="inlineStr">
        <is>
          <t>Cement and other carbonates</t>
        </is>
      </c>
      <c r="E3225" s="6" t="n">
        <v>0.00137915143779606</v>
      </c>
      <c r="F3225" s="6" t="n"/>
      <c r="G3225" s="6" t="n"/>
      <c r="H3225" s="6" t="n"/>
      <c r="I3225" s="6" t="n"/>
    </row>
    <row r="3226" ht="15.75" customHeight="1" s="120">
      <c r="A3226" s="6" t="n">
        <v>2015</v>
      </c>
      <c r="B3226" s="6" t="inlineStr">
        <is>
          <t>NE</t>
        </is>
      </c>
      <c r="C3226" s="6" t="inlineStr">
        <is>
          <t>CO2</t>
        </is>
      </c>
      <c r="D3226" s="6" t="inlineStr">
        <is>
          <t>Cement and other carbonates</t>
        </is>
      </c>
      <c r="E3226" s="6" t="n">
        <v>0.007867070068070969</v>
      </c>
      <c r="F3226" s="6" t="n"/>
      <c r="G3226" s="6" t="n"/>
      <c r="H3226" s="6" t="n"/>
      <c r="I3226" s="6" t="n"/>
    </row>
    <row r="3227" ht="15.75" customHeight="1" s="120">
      <c r="A3227" s="6" t="n">
        <v>2015</v>
      </c>
      <c r="B3227" s="6" t="inlineStr">
        <is>
          <t>NH</t>
        </is>
      </c>
      <c r="C3227" s="6" t="inlineStr">
        <is>
          <t>CO2</t>
        </is>
      </c>
      <c r="D3227" s="6" t="inlineStr">
        <is>
          <t>Cement and other carbonates</t>
        </is>
      </c>
      <c r="E3227" s="6" t="n">
        <v>0.000669272740588506</v>
      </c>
      <c r="F3227" s="6" t="n"/>
      <c r="G3227" s="6" t="n"/>
      <c r="H3227" s="6" t="n"/>
      <c r="I3227" s="6" t="n"/>
    </row>
    <row r="3228" ht="15.75" customHeight="1" s="120">
      <c r="A3228" s="6" t="n">
        <v>2015</v>
      </c>
      <c r="B3228" s="6" t="inlineStr">
        <is>
          <t>NJ</t>
        </is>
      </c>
      <c r="C3228" s="6" t="inlineStr">
        <is>
          <t>CO2</t>
        </is>
      </c>
      <c r="D3228" s="6" t="inlineStr">
        <is>
          <t>Cement and other carbonates</t>
        </is>
      </c>
      <c r="E3228" s="6" t="n">
        <v>0.000360266744501155</v>
      </c>
      <c r="F3228" s="6" t="n"/>
      <c r="G3228" s="6" t="n"/>
      <c r="H3228" s="6" t="n"/>
      <c r="I3228" s="6" t="n"/>
    </row>
    <row r="3229" ht="15.75" customHeight="1" s="120">
      <c r="A3229" s="6" t="n">
        <v>2015</v>
      </c>
      <c r="B3229" s="6" t="inlineStr">
        <is>
          <t>NM</t>
        </is>
      </c>
      <c r="C3229" s="6" t="inlineStr">
        <is>
          <t>CO2</t>
        </is>
      </c>
      <c r="D3229" s="6" t="inlineStr">
        <is>
          <t>Cement and other carbonates</t>
        </is>
      </c>
      <c r="E3229" s="6" t="n">
        <v>0.00546044345786409</v>
      </c>
      <c r="F3229" s="6" t="n"/>
      <c r="G3229" s="6" t="n"/>
      <c r="H3229" s="6" t="n"/>
      <c r="I3229" s="6" t="n"/>
    </row>
    <row r="3230" ht="15.75" customHeight="1" s="120">
      <c r="A3230" s="6" t="n">
        <v>2015</v>
      </c>
      <c r="B3230" s="6" t="inlineStr">
        <is>
          <t>NV</t>
        </is>
      </c>
      <c r="C3230" s="6" t="inlineStr">
        <is>
          <t>CO2</t>
        </is>
      </c>
      <c r="D3230" s="6" t="inlineStr">
        <is>
          <t>Cement and other carbonates</t>
        </is>
      </c>
      <c r="E3230" s="6" t="n">
        <v>0.0213905144410813</v>
      </c>
      <c r="F3230" s="6" t="n"/>
      <c r="G3230" s="6" t="n"/>
      <c r="H3230" s="6" t="n"/>
      <c r="I3230" s="6" t="n"/>
    </row>
    <row r="3231" ht="15.75" customHeight="1" s="120">
      <c r="A3231" s="6" t="n">
        <v>2015</v>
      </c>
      <c r="B3231" s="6" t="inlineStr">
        <is>
          <t>NY</t>
        </is>
      </c>
      <c r="C3231" s="6" t="inlineStr">
        <is>
          <t>CO2</t>
        </is>
      </c>
      <c r="D3231" s="6" t="inlineStr">
        <is>
          <t>Cement and other carbonates</t>
        </is>
      </c>
      <c r="E3231" s="6" t="n">
        <v>0.0158297585884054</v>
      </c>
      <c r="F3231" s="6" t="n"/>
      <c r="G3231" s="6" t="n"/>
      <c r="H3231" s="6" t="n"/>
      <c r="I3231" s="6" t="n"/>
    </row>
    <row r="3232" ht="15.75" customHeight="1" s="120">
      <c r="A3232" s="6" t="n">
        <v>2015</v>
      </c>
      <c r="B3232" s="6" t="inlineStr">
        <is>
          <t>OH</t>
        </is>
      </c>
      <c r="C3232" s="6" t="inlineStr">
        <is>
          <t>CO2</t>
        </is>
      </c>
      <c r="D3232" s="6" t="inlineStr">
        <is>
          <t>Cement and other carbonates</t>
        </is>
      </c>
      <c r="E3232" s="6" t="n">
        <v>0.0378604037221339</v>
      </c>
      <c r="F3232" s="6" t="n"/>
      <c r="G3232" s="6" t="n"/>
      <c r="H3232" s="6" t="n"/>
      <c r="I3232" s="6" t="n"/>
    </row>
    <row r="3233" ht="15.75" customHeight="1" s="120">
      <c r="A3233" s="6" t="n">
        <v>2015</v>
      </c>
      <c r="B3233" s="6" t="inlineStr">
        <is>
          <t>OK</t>
        </is>
      </c>
      <c r="C3233" s="6" t="inlineStr">
        <is>
          <t>CO2</t>
        </is>
      </c>
      <c r="D3233" s="6" t="inlineStr">
        <is>
          <t>Cement and other carbonates</t>
        </is>
      </c>
      <c r="E3233" s="6" t="n">
        <v>0.01765846707724</v>
      </c>
      <c r="F3233" s="6" t="n"/>
      <c r="G3233" s="6" t="n"/>
      <c r="H3233" s="6" t="n"/>
      <c r="I3233" s="6" t="n"/>
    </row>
    <row r="3234" ht="15.75" customHeight="1" s="120">
      <c r="A3234" s="6" t="n">
        <v>2015</v>
      </c>
      <c r="B3234" s="6" t="inlineStr">
        <is>
          <t>OR</t>
        </is>
      </c>
      <c r="C3234" s="6" t="inlineStr">
        <is>
          <t>CO2</t>
        </is>
      </c>
      <c r="D3234" s="6" t="inlineStr">
        <is>
          <t>Cement and other carbonates</t>
        </is>
      </c>
      <c r="E3234" s="6" t="n">
        <v>0.00816164929721081</v>
      </c>
      <c r="F3234" s="6" t="n"/>
      <c r="G3234" s="6" t="n"/>
      <c r="H3234" s="6" t="n"/>
      <c r="I3234" s="6" t="n"/>
    </row>
    <row r="3235" ht="15.75" customHeight="1" s="120">
      <c r="A3235" s="6" t="n">
        <v>2015</v>
      </c>
      <c r="B3235" s="6" t="inlineStr">
        <is>
          <t>PA</t>
        </is>
      </c>
      <c r="C3235" s="6" t="inlineStr">
        <is>
          <t>CO2</t>
        </is>
      </c>
      <c r="D3235" s="6" t="inlineStr">
        <is>
          <t>Cement and other carbonates</t>
        </is>
      </c>
      <c r="E3235" s="6" t="n">
        <v>0.0498251908829957</v>
      </c>
      <c r="F3235" s="6" t="n"/>
      <c r="G3235" s="6" t="n"/>
      <c r="H3235" s="6" t="n"/>
      <c r="I3235" s="6" t="n"/>
    </row>
    <row r="3236" ht="15.75" customHeight="1" s="120">
      <c r="A3236" s="6" t="n">
        <v>2015</v>
      </c>
      <c r="B3236" s="6" t="inlineStr">
        <is>
          <t>PR</t>
        </is>
      </c>
      <c r="C3236" s="6" t="inlineStr">
        <is>
          <t>CO2</t>
        </is>
      </c>
      <c r="D3236" s="6" t="inlineStr">
        <is>
          <t>Cement and other carbonates</t>
        </is>
      </c>
      <c r="E3236" s="6" t="n">
        <v>0.00620318294679195</v>
      </c>
      <c r="F3236" s="6" t="n"/>
      <c r="G3236" s="6" t="n"/>
      <c r="H3236" s="6" t="n"/>
      <c r="I3236" s="6" t="n"/>
    </row>
    <row r="3237" ht="15.75" customHeight="1" s="120">
      <c r="A3237" s="6" t="n">
        <v>2015</v>
      </c>
      <c r="B3237" s="6" t="inlineStr">
        <is>
          <t>SC</t>
        </is>
      </c>
      <c r="C3237" s="6" t="inlineStr">
        <is>
          <t>CO2</t>
        </is>
      </c>
      <c r="D3237" s="6" t="inlineStr">
        <is>
          <t>Cement and other carbonates</t>
        </is>
      </c>
      <c r="E3237" s="6" t="n">
        <v>0.026416843269468</v>
      </c>
      <c r="F3237" s="6" t="n"/>
      <c r="G3237" s="6" t="n"/>
      <c r="H3237" s="6" t="n"/>
      <c r="I3237" s="6" t="n"/>
    </row>
    <row r="3238" ht="15.75" customHeight="1" s="120">
      <c r="A3238" s="6" t="n">
        <v>2015</v>
      </c>
      <c r="B3238" s="6" t="inlineStr">
        <is>
          <t>SD</t>
        </is>
      </c>
      <c r="C3238" s="6" t="inlineStr">
        <is>
          <t>CO2</t>
        </is>
      </c>
      <c r="D3238" s="6" t="inlineStr">
        <is>
          <t>Cement and other carbonates</t>
        </is>
      </c>
      <c r="E3238" s="6" t="n">
        <v>0.009840022804576069</v>
      </c>
      <c r="F3238" s="6" t="n"/>
      <c r="G3238" s="6" t="n"/>
      <c r="H3238" s="6" t="n"/>
      <c r="I3238" s="6" t="n"/>
    </row>
    <row r="3239" ht="15.75" customHeight="1" s="120">
      <c r="A3239" s="6" t="n">
        <v>2015</v>
      </c>
      <c r="B3239" s="6" t="inlineStr">
        <is>
          <t>TN</t>
        </is>
      </c>
      <c r="C3239" s="6" t="inlineStr">
        <is>
          <t>CO2</t>
        </is>
      </c>
      <c r="D3239" s="6" t="inlineStr">
        <is>
          <t>Cement and other carbonates</t>
        </is>
      </c>
      <c r="E3239" s="6" t="n">
        <v>0.0140983996361128</v>
      </c>
      <c r="F3239" s="6" t="n"/>
      <c r="G3239" s="6" t="n"/>
      <c r="H3239" s="6" t="n"/>
      <c r="I3239" s="6" t="n"/>
    </row>
    <row r="3240" ht="15.75" customHeight="1" s="120">
      <c r="A3240" s="6" t="n">
        <v>2015</v>
      </c>
      <c r="B3240" s="6" t="inlineStr">
        <is>
          <t>TX</t>
        </is>
      </c>
      <c r="C3240" s="6" t="inlineStr">
        <is>
          <t>CO2</t>
        </is>
      </c>
      <c r="D3240" s="6" t="inlineStr">
        <is>
          <t>Cement and other carbonates</t>
        </is>
      </c>
      <c r="E3240" s="6" t="n">
        <v>0.105700189155238</v>
      </c>
      <c r="F3240" s="6" t="n"/>
      <c r="G3240" s="6" t="n"/>
      <c r="H3240" s="6" t="n"/>
      <c r="I3240" s="6" t="n"/>
    </row>
    <row r="3241" ht="15.75" customHeight="1" s="120">
      <c r="A3241" s="6" t="n">
        <v>2015</v>
      </c>
      <c r="B3241" s="6" t="inlineStr">
        <is>
          <t>UT</t>
        </is>
      </c>
      <c r="C3241" s="6" t="inlineStr">
        <is>
          <t>CO2</t>
        </is>
      </c>
      <c r="D3241" s="6" t="inlineStr">
        <is>
          <t>Cement and other carbonates</t>
        </is>
      </c>
      <c r="E3241" s="6" t="n">
        <v>0.0217755114172572</v>
      </c>
      <c r="F3241" s="6" t="n"/>
      <c r="G3241" s="6" t="n"/>
      <c r="H3241" s="6" t="n"/>
      <c r="I3241" s="6" t="n"/>
    </row>
    <row r="3242" ht="15.75" customHeight="1" s="120">
      <c r="A3242" s="6" t="n">
        <v>2015</v>
      </c>
      <c r="B3242" s="6" t="inlineStr">
        <is>
          <t>VA</t>
        </is>
      </c>
      <c r="C3242" s="6" t="inlineStr">
        <is>
          <t>CO2</t>
        </is>
      </c>
      <c r="D3242" s="6" t="inlineStr">
        <is>
          <t>Cement and other carbonates</t>
        </is>
      </c>
      <c r="E3242" s="6" t="n">
        <v>0.0162481444115304</v>
      </c>
      <c r="F3242" s="6" t="n"/>
      <c r="G3242" s="6" t="n"/>
      <c r="H3242" s="6" t="n"/>
      <c r="I3242" s="6" t="n"/>
    </row>
    <row r="3243" ht="15.75" customHeight="1" s="120">
      <c r="A3243" s="6" t="n">
        <v>2015</v>
      </c>
      <c r="B3243" s="6" t="inlineStr">
        <is>
          <t>WA</t>
        </is>
      </c>
      <c r="C3243" s="6" t="inlineStr">
        <is>
          <t>CO2</t>
        </is>
      </c>
      <c r="D3243" s="6" t="inlineStr">
        <is>
          <t>Cement and other carbonates</t>
        </is>
      </c>
      <c r="E3243" s="6" t="n">
        <v>0.00698247535553205</v>
      </c>
      <c r="F3243" s="6" t="n"/>
      <c r="G3243" s="6" t="n"/>
      <c r="H3243" s="6" t="n"/>
      <c r="I3243" s="6" t="n"/>
    </row>
    <row r="3244" ht="15.75" customHeight="1" s="120">
      <c r="A3244" s="6" t="n">
        <v>2015</v>
      </c>
      <c r="B3244" s="6" t="inlineStr">
        <is>
          <t>WI</t>
        </is>
      </c>
      <c r="C3244" s="6" t="inlineStr">
        <is>
          <t>CO2</t>
        </is>
      </c>
      <c r="D3244" s="6" t="inlineStr">
        <is>
          <t>Cement and other carbonates</t>
        </is>
      </c>
      <c r="E3244" s="6" t="n">
        <v>0.0127177577198483</v>
      </c>
      <c r="F3244" s="6" t="n"/>
      <c r="G3244" s="6" t="n"/>
      <c r="H3244" s="6" t="n"/>
      <c r="I3244" s="6" t="n"/>
    </row>
    <row r="3245" ht="15.75" customHeight="1" s="120">
      <c r="A3245" s="6" t="n">
        <v>2015</v>
      </c>
      <c r="B3245" s="6" t="inlineStr">
        <is>
          <t>WV</t>
        </is>
      </c>
      <c r="C3245" s="6" t="inlineStr">
        <is>
          <t>CO2</t>
        </is>
      </c>
      <c r="D3245" s="6" t="inlineStr">
        <is>
          <t>Cement and other carbonates</t>
        </is>
      </c>
      <c r="E3245" s="6" t="n">
        <v>0.014487424098036</v>
      </c>
      <c r="F3245" s="6" t="n"/>
      <c r="G3245" s="6" t="n"/>
      <c r="H3245" s="6" t="n"/>
      <c r="I3245" s="6" t="n"/>
    </row>
    <row r="3246" ht="15.75" customHeight="1" s="120">
      <c r="A3246" s="6" t="n">
        <v>2015</v>
      </c>
      <c r="B3246" s="6" t="inlineStr">
        <is>
          <t>WY</t>
        </is>
      </c>
      <c r="C3246" s="6" t="inlineStr">
        <is>
          <t>CO2</t>
        </is>
      </c>
      <c r="D3246" s="6" t="inlineStr">
        <is>
          <t>Cement and other carbonates</t>
        </is>
      </c>
      <c r="E3246" s="6" t="n">
        <v>0.009079018566644351</v>
      </c>
      <c r="F3246" s="6" t="n"/>
      <c r="G3246" s="6" t="n"/>
      <c r="H3246" s="6" t="n"/>
      <c r="I3246" s="6" t="n"/>
    </row>
    <row r="3247" ht="15.75" customHeight="1" s="120">
      <c r="A3247" s="6" t="n">
        <v>2015</v>
      </c>
      <c r="B3247" s="6" t="inlineStr">
        <is>
          <t>AL</t>
        </is>
      </c>
      <c r="C3247" s="6" t="inlineStr">
        <is>
          <t>CO2</t>
        </is>
      </c>
      <c r="D3247" s="6" t="inlineStr">
        <is>
          <t>Chemicals</t>
        </is>
      </c>
      <c r="E3247" s="6" t="n">
        <v>0.0153812139752028</v>
      </c>
      <c r="F3247" s="6" t="n"/>
      <c r="G3247" s="6" t="n"/>
      <c r="H3247" s="6" t="n"/>
      <c r="I3247" s="6" t="n"/>
    </row>
    <row r="3248" ht="15.75" customHeight="1" s="120">
      <c r="A3248" s="6" t="n">
        <v>2015</v>
      </c>
      <c r="B3248" s="6" t="inlineStr">
        <is>
          <t>AR</t>
        </is>
      </c>
      <c r="C3248" s="6" t="inlineStr">
        <is>
          <t>CO2</t>
        </is>
      </c>
      <c r="D3248" s="6" t="inlineStr">
        <is>
          <t>Chemicals</t>
        </is>
      </c>
      <c r="E3248" s="6" t="n">
        <v>0.0034479711843503</v>
      </c>
      <c r="F3248" s="6" t="n"/>
      <c r="G3248" s="6" t="n"/>
      <c r="H3248" s="6" t="n"/>
      <c r="I3248" s="6" t="n"/>
    </row>
    <row r="3249" ht="15.75" customHeight="1" s="120">
      <c r="A3249" s="6" t="n">
        <v>2015</v>
      </c>
      <c r="B3249" s="6" t="inlineStr">
        <is>
          <t>AZ</t>
        </is>
      </c>
      <c r="C3249" s="6" t="inlineStr">
        <is>
          <t>CO2</t>
        </is>
      </c>
      <c r="D3249" s="6" t="inlineStr">
        <is>
          <t>Chemicals</t>
        </is>
      </c>
      <c r="E3249" s="6" t="n">
        <v>0.000586269313340401</v>
      </c>
      <c r="F3249" s="6" t="n"/>
      <c r="G3249" s="6" t="n"/>
      <c r="H3249" s="6" t="n"/>
      <c r="I3249" s="6" t="n"/>
    </row>
    <row r="3250" ht="15.75" customHeight="1" s="120">
      <c r="A3250" s="6" t="n">
        <v>2015</v>
      </c>
      <c r="B3250" s="6" t="inlineStr">
        <is>
          <t>CA</t>
        </is>
      </c>
      <c r="C3250" s="6" t="inlineStr">
        <is>
          <t>CO2</t>
        </is>
      </c>
      <c r="D3250" s="6" t="inlineStr">
        <is>
          <t>Chemicals</t>
        </is>
      </c>
      <c r="E3250" s="6" t="n">
        <v>0.0239295493379828</v>
      </c>
      <c r="F3250" s="6" t="n"/>
      <c r="G3250" s="6" t="n"/>
      <c r="H3250" s="6" t="n"/>
      <c r="I3250" s="6" t="n"/>
    </row>
    <row r="3251" ht="15.75" customHeight="1" s="120">
      <c r="A3251" s="6" t="n">
        <v>2015</v>
      </c>
      <c r="B3251" s="6" t="inlineStr">
        <is>
          <t>CO</t>
        </is>
      </c>
      <c r="C3251" s="6" t="inlineStr">
        <is>
          <t>CO2</t>
        </is>
      </c>
      <c r="D3251" s="6" t="inlineStr">
        <is>
          <t>Chemicals</t>
        </is>
      </c>
      <c r="E3251" s="6" t="n">
        <v>0.00133881307633641</v>
      </c>
      <c r="F3251" s="6" t="n"/>
      <c r="G3251" s="6" t="n"/>
      <c r="H3251" s="6" t="n"/>
      <c r="I3251" s="6" t="n"/>
    </row>
    <row r="3252" ht="15.75" customHeight="1" s="120">
      <c r="A3252" s="6" t="n">
        <v>2015</v>
      </c>
      <c r="B3252" s="6" t="inlineStr">
        <is>
          <t>DE</t>
        </is>
      </c>
      <c r="C3252" s="6" t="inlineStr">
        <is>
          <t>CO2</t>
        </is>
      </c>
      <c r="D3252" s="6" t="inlineStr">
        <is>
          <t>Chemicals</t>
        </is>
      </c>
      <c r="E3252" s="6" t="n">
        <v>0.0010766155507752</v>
      </c>
      <c r="F3252" s="6" t="n"/>
      <c r="G3252" s="6" t="n"/>
      <c r="H3252" s="6" t="n"/>
      <c r="I3252" s="6" t="n"/>
    </row>
    <row r="3253" ht="15.75" customHeight="1" s="120">
      <c r="A3253" s="6" t="n">
        <v>2015</v>
      </c>
      <c r="B3253" s="6" t="inlineStr">
        <is>
          <t>FL</t>
        </is>
      </c>
      <c r="C3253" s="6" t="inlineStr">
        <is>
          <t>CO2</t>
        </is>
      </c>
      <c r="D3253" s="6" t="inlineStr">
        <is>
          <t>Chemicals</t>
        </is>
      </c>
      <c r="E3253" s="6" t="n">
        <v>0.012895620324377</v>
      </c>
      <c r="F3253" s="6" t="n"/>
      <c r="G3253" s="6" t="n"/>
      <c r="H3253" s="6" t="n"/>
      <c r="I3253" s="6" t="n"/>
    </row>
    <row r="3254" ht="15.75" customHeight="1" s="120">
      <c r="A3254" s="6" t="n">
        <v>2015</v>
      </c>
      <c r="B3254" s="6" t="inlineStr">
        <is>
          <t>GA</t>
        </is>
      </c>
      <c r="C3254" s="6" t="inlineStr">
        <is>
          <t>CO2</t>
        </is>
      </c>
      <c r="D3254" s="6" t="inlineStr">
        <is>
          <t>Chemicals</t>
        </is>
      </c>
      <c r="E3254" s="6" t="n">
        <v>0.0141299255174758</v>
      </c>
      <c r="F3254" s="6" t="n"/>
      <c r="G3254" s="6" t="n"/>
      <c r="H3254" s="6" t="n"/>
      <c r="I3254" s="6" t="n"/>
    </row>
    <row r="3255" ht="15.75" customHeight="1" s="120">
      <c r="A3255" s="6" t="n">
        <v>2015</v>
      </c>
      <c r="B3255" s="6" t="inlineStr">
        <is>
          <t>IA</t>
        </is>
      </c>
      <c r="C3255" s="6" t="inlineStr">
        <is>
          <t>CO2</t>
        </is>
      </c>
      <c r="D3255" s="6" t="inlineStr">
        <is>
          <t>Chemicals</t>
        </is>
      </c>
      <c r="E3255" s="6" t="n">
        <v>0.0374643962676977</v>
      </c>
      <c r="F3255" s="6" t="n"/>
      <c r="G3255" s="6" t="n"/>
      <c r="H3255" s="6" t="n"/>
      <c r="I3255" s="6" t="n"/>
    </row>
    <row r="3256" ht="15.75" customHeight="1" s="120">
      <c r="A3256" s="6" t="n">
        <v>2015</v>
      </c>
      <c r="B3256" s="6" t="inlineStr">
        <is>
          <t>ID</t>
        </is>
      </c>
      <c r="C3256" s="6" t="inlineStr">
        <is>
          <t>CO2</t>
        </is>
      </c>
      <c r="D3256" s="6" t="inlineStr">
        <is>
          <t>Chemicals</t>
        </is>
      </c>
      <c r="E3256" s="6" t="n">
        <v>0.00520824572335471</v>
      </c>
      <c r="F3256" s="6" t="n"/>
      <c r="G3256" s="6" t="n"/>
      <c r="H3256" s="6" t="n"/>
      <c r="I3256" s="6" t="n"/>
    </row>
    <row r="3257" ht="15.75" customHeight="1" s="120">
      <c r="A3257" s="6" t="n">
        <v>2015</v>
      </c>
      <c r="B3257" s="6" t="inlineStr">
        <is>
          <t>IL</t>
        </is>
      </c>
      <c r="C3257" s="6" t="inlineStr">
        <is>
          <t>CO2</t>
        </is>
      </c>
      <c r="D3257" s="6" t="inlineStr">
        <is>
          <t>Chemicals</t>
        </is>
      </c>
      <c r="E3257" s="6" t="n">
        <v>0.0280401800396427</v>
      </c>
      <c r="F3257" s="6" t="n"/>
      <c r="G3257" s="6" t="n"/>
      <c r="H3257" s="6" t="n"/>
      <c r="I3257" s="6" t="n"/>
    </row>
    <row r="3258" ht="15.75" customHeight="1" s="120">
      <c r="A3258" s="6" t="n">
        <v>2015</v>
      </c>
      <c r="B3258" s="6" t="inlineStr">
        <is>
          <t>IN</t>
        </is>
      </c>
      <c r="C3258" s="6" t="inlineStr">
        <is>
          <t>CO2</t>
        </is>
      </c>
      <c r="D3258" s="6" t="inlineStr">
        <is>
          <t>Chemicals</t>
        </is>
      </c>
      <c r="E3258" s="6" t="n">
        <v>0.0248739459081484</v>
      </c>
      <c r="F3258" s="6" t="n"/>
      <c r="G3258" s="6" t="n"/>
      <c r="H3258" s="6" t="n"/>
      <c r="I3258" s="6" t="n"/>
    </row>
    <row r="3259" ht="15.75" customHeight="1" s="120">
      <c r="A3259" s="6" t="n">
        <v>2015</v>
      </c>
      <c r="B3259" s="6" t="inlineStr">
        <is>
          <t>KS</t>
        </is>
      </c>
      <c r="C3259" s="6" t="inlineStr">
        <is>
          <t>CO2</t>
        </is>
      </c>
      <c r="D3259" s="6" t="inlineStr">
        <is>
          <t>Chemicals</t>
        </is>
      </c>
      <c r="E3259" s="6" t="n">
        <v>0.015748510500836</v>
      </c>
      <c r="F3259" s="6" t="n"/>
      <c r="G3259" s="6" t="n"/>
      <c r="H3259" s="6" t="n"/>
      <c r="I3259" s="6" t="n"/>
    </row>
    <row r="3260" ht="15.75" customHeight="1" s="120">
      <c r="A3260" s="6" t="n">
        <v>2015</v>
      </c>
      <c r="B3260" s="6" t="inlineStr">
        <is>
          <t>KY</t>
        </is>
      </c>
      <c r="C3260" s="6" t="inlineStr">
        <is>
          <t>CO2</t>
        </is>
      </c>
      <c r="D3260" s="6" t="inlineStr">
        <is>
          <t>Chemicals</t>
        </is>
      </c>
      <c r="E3260" s="6" t="n">
        <v>0.009555632935458381</v>
      </c>
      <c r="F3260" s="6" t="n"/>
      <c r="G3260" s="6" t="n"/>
      <c r="H3260" s="6" t="n"/>
      <c r="I3260" s="6" t="n"/>
    </row>
    <row r="3261" ht="15.75" customHeight="1" s="120">
      <c r="A3261" s="6" t="n">
        <v>2015</v>
      </c>
      <c r="B3261" s="6" t="inlineStr">
        <is>
          <t>LA</t>
        </is>
      </c>
      <c r="C3261" s="6" t="inlineStr">
        <is>
          <t>CO2</t>
        </is>
      </c>
      <c r="D3261" s="6" t="inlineStr">
        <is>
          <t>Chemicals</t>
        </is>
      </c>
      <c r="E3261" s="6" t="n">
        <v>0.253434343732948</v>
      </c>
      <c r="F3261" s="6" t="n"/>
      <c r="G3261" s="6" t="n"/>
      <c r="H3261" s="6" t="n"/>
      <c r="I3261" s="6" t="n"/>
    </row>
    <row r="3262" ht="15.75" customHeight="1" s="120">
      <c r="A3262" s="6" t="n">
        <v>2015</v>
      </c>
      <c r="B3262" s="6" t="inlineStr">
        <is>
          <t>MA</t>
        </is>
      </c>
      <c r="C3262" s="6" t="inlineStr">
        <is>
          <t>CO2</t>
        </is>
      </c>
      <c r="D3262" s="6" t="inlineStr">
        <is>
          <t>Chemicals</t>
        </is>
      </c>
      <c r="E3262" s="6" t="n">
        <v>0.00106720305886855</v>
      </c>
      <c r="F3262" s="6" t="n"/>
      <c r="G3262" s="6" t="n"/>
      <c r="H3262" s="6" t="n"/>
      <c r="I3262" s="6" t="n"/>
    </row>
    <row r="3263" ht="15.75" customHeight="1" s="120">
      <c r="A3263" s="6" t="n">
        <v>2015</v>
      </c>
      <c r="B3263" s="6" t="inlineStr">
        <is>
          <t>MD</t>
        </is>
      </c>
      <c r="C3263" s="6" t="inlineStr">
        <is>
          <t>CO2</t>
        </is>
      </c>
      <c r="D3263" s="6" t="inlineStr">
        <is>
          <t>Chemicals</t>
        </is>
      </c>
      <c r="E3263" s="6" t="n">
        <v>0.00062399309494221</v>
      </c>
      <c r="F3263" s="6" t="n"/>
      <c r="G3263" s="6" t="n"/>
      <c r="H3263" s="6" t="n"/>
      <c r="I3263" s="6" t="n"/>
    </row>
    <row r="3264" ht="15.75" customHeight="1" s="120">
      <c r="A3264" s="6" t="n">
        <v>2015</v>
      </c>
      <c r="B3264" s="6" t="inlineStr">
        <is>
          <t>MI</t>
        </is>
      </c>
      <c r="C3264" s="6" t="inlineStr">
        <is>
          <t>CO2</t>
        </is>
      </c>
      <c r="D3264" s="6" t="inlineStr">
        <is>
          <t>Chemicals</t>
        </is>
      </c>
      <c r="E3264" s="6" t="n">
        <v>0.00700050651996846</v>
      </c>
      <c r="F3264" s="6" t="n"/>
      <c r="G3264" s="6" t="n"/>
      <c r="H3264" s="6" t="n"/>
      <c r="I3264" s="6" t="n"/>
    </row>
    <row r="3265" ht="15.75" customHeight="1" s="120">
      <c r="A3265" s="6" t="n">
        <v>2015</v>
      </c>
      <c r="B3265" s="6" t="inlineStr">
        <is>
          <t>MN</t>
        </is>
      </c>
      <c r="C3265" s="6" t="inlineStr">
        <is>
          <t>CO2</t>
        </is>
      </c>
      <c r="D3265" s="6" t="inlineStr">
        <is>
          <t>Chemicals</t>
        </is>
      </c>
      <c r="E3265" s="6" t="n">
        <v>0.0102179493992929</v>
      </c>
      <c r="F3265" s="6" t="n"/>
      <c r="G3265" s="6" t="n"/>
      <c r="H3265" s="6" t="n"/>
      <c r="I3265" s="6" t="n"/>
    </row>
    <row r="3266" ht="15.75" customHeight="1" s="120">
      <c r="A3266" s="6" t="n">
        <v>2015</v>
      </c>
      <c r="B3266" s="6" t="inlineStr">
        <is>
          <t>MO</t>
        </is>
      </c>
      <c r="C3266" s="6" t="inlineStr">
        <is>
          <t>CO2</t>
        </is>
      </c>
      <c r="D3266" s="6" t="inlineStr">
        <is>
          <t>Chemicals</t>
        </is>
      </c>
      <c r="E3266" s="6" t="n">
        <v>0.00386280633016018</v>
      </c>
      <c r="F3266" s="6" t="n"/>
      <c r="G3266" s="6" t="n"/>
      <c r="H3266" s="6" t="n"/>
      <c r="I3266" s="6" t="n"/>
    </row>
    <row r="3267" ht="15.75" customHeight="1" s="120">
      <c r="A3267" s="6" t="n">
        <v>2015</v>
      </c>
      <c r="B3267" s="6" t="inlineStr">
        <is>
          <t>MS</t>
        </is>
      </c>
      <c r="C3267" s="6" t="inlineStr">
        <is>
          <t>CO2</t>
        </is>
      </c>
      <c r="D3267" s="6" t="inlineStr">
        <is>
          <t>Chemicals</t>
        </is>
      </c>
      <c r="E3267" s="6" t="n">
        <v>0.0161581096946654</v>
      </c>
      <c r="F3267" s="6" t="n"/>
      <c r="G3267" s="6" t="n"/>
      <c r="H3267" s="6" t="n"/>
      <c r="I3267" s="6" t="n"/>
    </row>
    <row r="3268" ht="15.75" customHeight="1" s="120">
      <c r="A3268" s="6" t="n">
        <v>2015</v>
      </c>
      <c r="B3268" s="6" t="inlineStr">
        <is>
          <t>NC</t>
        </is>
      </c>
      <c r="C3268" s="6" t="inlineStr">
        <is>
          <t>CO2</t>
        </is>
      </c>
      <c r="D3268" s="6" t="inlineStr">
        <is>
          <t>Chemicals</t>
        </is>
      </c>
      <c r="E3268" s="6" t="n">
        <v>0.00255075445003915</v>
      </c>
      <c r="F3268" s="6" t="n"/>
      <c r="G3268" s="6" t="n"/>
      <c r="H3268" s="6" t="n"/>
      <c r="I3268" s="6" t="n"/>
    </row>
    <row r="3269" ht="15.75" customHeight="1" s="120">
      <c r="A3269" s="6" t="n">
        <v>2015</v>
      </c>
      <c r="B3269" s="6" t="inlineStr">
        <is>
          <t>ND</t>
        </is>
      </c>
      <c r="C3269" s="6" t="inlineStr">
        <is>
          <t>CO2</t>
        </is>
      </c>
      <c r="D3269" s="6" t="inlineStr">
        <is>
          <t>Chemicals</t>
        </is>
      </c>
      <c r="E3269" s="6" t="n">
        <v>0.00282198269194662</v>
      </c>
      <c r="F3269" s="6" t="n"/>
      <c r="G3269" s="6" t="n"/>
      <c r="H3269" s="6" t="n"/>
      <c r="I3269" s="6" t="n"/>
    </row>
    <row r="3270" ht="15.75" customHeight="1" s="120">
      <c r="A3270" s="6" t="n">
        <v>2015</v>
      </c>
      <c r="B3270" s="6" t="inlineStr">
        <is>
          <t>NE</t>
        </is>
      </c>
      <c r="C3270" s="6" t="inlineStr">
        <is>
          <t>CO2</t>
        </is>
      </c>
      <c r="D3270" s="6" t="inlineStr">
        <is>
          <t>Chemicals</t>
        </is>
      </c>
      <c r="E3270" s="6" t="n">
        <v>0.0140792685593621</v>
      </c>
      <c r="F3270" s="6" t="n"/>
      <c r="G3270" s="6" t="n"/>
      <c r="H3270" s="6" t="n"/>
      <c r="I3270" s="6" t="n"/>
    </row>
    <row r="3271" ht="15.75" customHeight="1" s="120">
      <c r="A3271" s="6" t="n">
        <v>2015</v>
      </c>
      <c r="B3271" s="6" t="inlineStr">
        <is>
          <t>NJ</t>
        </is>
      </c>
      <c r="C3271" s="6" t="inlineStr">
        <is>
          <t>CO2</t>
        </is>
      </c>
      <c r="D3271" s="6" t="inlineStr">
        <is>
          <t>Chemicals</t>
        </is>
      </c>
      <c r="E3271" s="6" t="n">
        <v>0.000573670719847306</v>
      </c>
      <c r="F3271" s="6" t="n"/>
      <c r="G3271" s="6" t="n"/>
      <c r="H3271" s="6" t="n"/>
      <c r="I3271" s="6" t="n"/>
    </row>
    <row r="3272" ht="15.75" customHeight="1" s="120">
      <c r="A3272" s="6" t="n">
        <v>2015</v>
      </c>
      <c r="B3272" s="6" t="inlineStr">
        <is>
          <t>NM</t>
        </is>
      </c>
      <c r="C3272" s="6" t="inlineStr">
        <is>
          <t>CO2</t>
        </is>
      </c>
      <c r="D3272" s="6" t="inlineStr">
        <is>
          <t>Chemicals</t>
        </is>
      </c>
      <c r="E3272" s="6" t="n">
        <v>0.000200688703023874</v>
      </c>
      <c r="F3272" s="6" t="n"/>
      <c r="G3272" s="6" t="n"/>
      <c r="H3272" s="6" t="n"/>
      <c r="I3272" s="6" t="n"/>
    </row>
    <row r="3273" ht="15.75" customHeight="1" s="120">
      <c r="A3273" s="6" t="n">
        <v>2015</v>
      </c>
      <c r="B3273" s="6" t="inlineStr">
        <is>
          <t>NV</t>
        </is>
      </c>
      <c r="C3273" s="6" t="inlineStr">
        <is>
          <t>CO2</t>
        </is>
      </c>
      <c r="D3273" s="6" t="inlineStr">
        <is>
          <t>Chemicals</t>
        </is>
      </c>
      <c r="E3273" s="6" t="n">
        <v>0.000161728234820716</v>
      </c>
      <c r="F3273" s="6" t="n"/>
      <c r="G3273" s="6" t="n"/>
      <c r="H3273" s="6" t="n"/>
      <c r="I3273" s="6" t="n"/>
    </row>
    <row r="3274" ht="15.75" customHeight="1" s="120">
      <c r="A3274" s="6" t="n">
        <v>2015</v>
      </c>
      <c r="B3274" s="6" t="inlineStr">
        <is>
          <t>NY</t>
        </is>
      </c>
      <c r="C3274" s="6" t="inlineStr">
        <is>
          <t>CO2</t>
        </is>
      </c>
      <c r="D3274" s="6" t="inlineStr">
        <is>
          <t>Chemicals</t>
        </is>
      </c>
      <c r="E3274" s="6" t="n">
        <v>0.00267834130118692</v>
      </c>
      <c r="F3274" s="6" t="n"/>
      <c r="G3274" s="6" t="n"/>
      <c r="H3274" s="6" t="n"/>
      <c r="I3274" s="6" t="n"/>
    </row>
    <row r="3275" ht="15.75" customHeight="1" s="120">
      <c r="A3275" s="6" t="n">
        <v>2015</v>
      </c>
      <c r="B3275" s="6" t="inlineStr">
        <is>
          <t>OH</t>
        </is>
      </c>
      <c r="C3275" s="6" t="inlineStr">
        <is>
          <t>CO2</t>
        </is>
      </c>
      <c r="D3275" s="6" t="inlineStr">
        <is>
          <t>Chemicals</t>
        </is>
      </c>
      <c r="E3275" s="6" t="n">
        <v>0.0268331430600645</v>
      </c>
      <c r="F3275" s="6" t="n"/>
      <c r="G3275" s="6" t="n"/>
      <c r="H3275" s="6" t="n"/>
      <c r="I3275" s="6" t="n"/>
    </row>
    <row r="3276" ht="15.75" customHeight="1" s="120">
      <c r="A3276" s="6" t="n">
        <v>2015</v>
      </c>
      <c r="B3276" s="6" t="inlineStr">
        <is>
          <t>OK</t>
        </is>
      </c>
      <c r="C3276" s="6" t="inlineStr">
        <is>
          <t>CO2</t>
        </is>
      </c>
      <c r="D3276" s="6" t="inlineStr">
        <is>
          <t>Chemicals</t>
        </is>
      </c>
      <c r="E3276" s="6" t="n">
        <v>0.02950851486133</v>
      </c>
      <c r="F3276" s="6" t="n"/>
      <c r="G3276" s="6" t="n"/>
      <c r="H3276" s="6" t="n"/>
      <c r="I3276" s="6" t="n"/>
    </row>
    <row r="3277" ht="15.75" customHeight="1" s="120">
      <c r="A3277" s="6" t="n">
        <v>2015</v>
      </c>
      <c r="B3277" s="6" t="inlineStr">
        <is>
          <t>OR</t>
        </is>
      </c>
      <c r="C3277" s="6" t="inlineStr">
        <is>
          <t>CO2</t>
        </is>
      </c>
      <c r="D3277" s="6" t="inlineStr">
        <is>
          <t>Chemicals</t>
        </is>
      </c>
      <c r="E3277" s="6" t="n">
        <v>0.0014145274589095</v>
      </c>
      <c r="F3277" s="6" t="n"/>
      <c r="G3277" s="6" t="n"/>
      <c r="H3277" s="6" t="n"/>
      <c r="I3277" s="6" t="n"/>
    </row>
    <row r="3278" ht="15.75" customHeight="1" s="120">
      <c r="A3278" s="6" t="n">
        <v>2015</v>
      </c>
      <c r="B3278" s="6" t="inlineStr">
        <is>
          <t>PA</t>
        </is>
      </c>
      <c r="C3278" s="6" t="inlineStr">
        <is>
          <t>CO2</t>
        </is>
      </c>
      <c r="D3278" s="6" t="inlineStr">
        <is>
          <t>Chemicals</t>
        </is>
      </c>
      <c r="E3278" s="6" t="n">
        <v>0.00334640073430723</v>
      </c>
      <c r="F3278" s="6" t="n"/>
      <c r="G3278" s="6" t="n"/>
      <c r="H3278" s="6" t="n"/>
      <c r="I3278" s="6" t="n"/>
    </row>
    <row r="3279" ht="15.75" customHeight="1" s="120">
      <c r="A3279" s="6" t="n">
        <v>2015</v>
      </c>
      <c r="B3279" s="6" t="inlineStr">
        <is>
          <t>RI</t>
        </is>
      </c>
      <c r="C3279" s="6" t="inlineStr">
        <is>
          <t>CO2</t>
        </is>
      </c>
      <c r="D3279" s="6" t="inlineStr">
        <is>
          <t>Chemicals</t>
        </is>
      </c>
      <c r="E3279" s="6" t="n">
        <v>0.000577726253256719</v>
      </c>
      <c r="F3279" s="6" t="n"/>
      <c r="G3279" s="6" t="n"/>
      <c r="H3279" s="6" t="n"/>
      <c r="I3279" s="6" t="n"/>
    </row>
    <row r="3280" ht="15.75" customHeight="1" s="120">
      <c r="A3280" s="6" t="n">
        <v>2015</v>
      </c>
      <c r="B3280" s="6" t="inlineStr">
        <is>
          <t>SC</t>
        </is>
      </c>
      <c r="C3280" s="6" t="inlineStr">
        <is>
          <t>CO2</t>
        </is>
      </c>
      <c r="D3280" s="6" t="inlineStr">
        <is>
          <t>Chemicals</t>
        </is>
      </c>
      <c r="E3280" s="6" t="n">
        <v>0.00549844778709108</v>
      </c>
      <c r="F3280" s="6" t="n"/>
      <c r="G3280" s="6" t="n"/>
      <c r="H3280" s="6" t="n"/>
      <c r="I3280" s="6" t="n"/>
    </row>
    <row r="3281" ht="15.75" customHeight="1" s="120">
      <c r="A3281" s="6" t="n">
        <v>2015</v>
      </c>
      <c r="B3281" s="6" t="inlineStr">
        <is>
          <t>SD</t>
        </is>
      </c>
      <c r="C3281" s="6" t="inlineStr">
        <is>
          <t>CO2</t>
        </is>
      </c>
      <c r="D3281" s="6" t="inlineStr">
        <is>
          <t>Chemicals</t>
        </is>
      </c>
      <c r="E3281" s="6" t="n">
        <v>0.009256804922174341</v>
      </c>
      <c r="F3281" s="6" t="n"/>
      <c r="G3281" s="6" t="n"/>
      <c r="H3281" s="6" t="n"/>
      <c r="I3281" s="6" t="n"/>
    </row>
    <row r="3282" ht="15.75" customHeight="1" s="120">
      <c r="A3282" s="6" t="n">
        <v>2015</v>
      </c>
      <c r="B3282" s="6" t="inlineStr">
        <is>
          <t>TN</t>
        </is>
      </c>
      <c r="C3282" s="6" t="inlineStr">
        <is>
          <t>CO2</t>
        </is>
      </c>
      <c r="D3282" s="6" t="inlineStr">
        <is>
          <t>Chemicals</t>
        </is>
      </c>
      <c r="E3282" s="6" t="n">
        <v>0.0342691090765605</v>
      </c>
      <c r="F3282" s="6" t="n"/>
      <c r="G3282" s="6" t="n"/>
      <c r="H3282" s="6" t="n"/>
      <c r="I3282" s="6" t="n"/>
    </row>
    <row r="3283" ht="15.75" customHeight="1" s="120">
      <c r="A3283" s="6" t="n">
        <v>2015</v>
      </c>
      <c r="B3283" s="6" t="inlineStr">
        <is>
          <t>TX</t>
        </is>
      </c>
      <c r="C3283" s="6" t="inlineStr">
        <is>
          <t>CO2</t>
        </is>
      </c>
      <c r="D3283" s="6" t="inlineStr">
        <is>
          <t>Chemicals</t>
        </is>
      </c>
      <c r="E3283" s="6" t="n">
        <v>0.345836071312494</v>
      </c>
      <c r="F3283" s="6" t="n"/>
      <c r="G3283" s="6" t="n"/>
      <c r="H3283" s="6" t="n"/>
      <c r="I3283" s="6" t="n"/>
    </row>
    <row r="3284" ht="15.75" customHeight="1" s="120">
      <c r="A3284" s="6" t="n">
        <v>2015</v>
      </c>
      <c r="B3284" s="6" t="inlineStr">
        <is>
          <t>UT</t>
        </is>
      </c>
      <c r="C3284" s="6" t="inlineStr">
        <is>
          <t>CO2</t>
        </is>
      </c>
      <c r="D3284" s="6" t="inlineStr">
        <is>
          <t>Chemicals</t>
        </is>
      </c>
      <c r="E3284" s="6" t="n">
        <v>0.00178528658601994</v>
      </c>
      <c r="F3284" s="6" t="n"/>
      <c r="G3284" s="6" t="n"/>
      <c r="H3284" s="6" t="n"/>
      <c r="I3284" s="6" t="n"/>
    </row>
    <row r="3285" ht="15.75" customHeight="1" s="120">
      <c r="A3285" s="6" t="n">
        <v>2015</v>
      </c>
      <c r="B3285" s="6" t="inlineStr">
        <is>
          <t>VA</t>
        </is>
      </c>
      <c r="C3285" s="6" t="inlineStr">
        <is>
          <t>CO2</t>
        </is>
      </c>
      <c r="D3285" s="6" t="inlineStr">
        <is>
          <t>Chemicals</t>
        </is>
      </c>
      <c r="E3285" s="6" t="n">
        <v>0.0119524138533037</v>
      </c>
      <c r="F3285" s="6" t="n"/>
      <c r="G3285" s="6" t="n"/>
      <c r="H3285" s="6" t="n"/>
      <c r="I3285" s="6" t="n"/>
    </row>
    <row r="3286" ht="15.75" customHeight="1" s="120">
      <c r="A3286" s="6" t="n">
        <v>2015</v>
      </c>
      <c r="B3286" s="6" t="inlineStr">
        <is>
          <t>WA</t>
        </is>
      </c>
      <c r="C3286" s="6" t="inlineStr">
        <is>
          <t>CO2</t>
        </is>
      </c>
      <c r="D3286" s="6" t="inlineStr">
        <is>
          <t>Chemicals</t>
        </is>
      </c>
      <c r="E3286" s="6" t="n">
        <v>0.00161185339083245</v>
      </c>
      <c r="F3286" s="6" t="n"/>
      <c r="G3286" s="6" t="n"/>
      <c r="H3286" s="6" t="n"/>
      <c r="I3286" s="6" t="n"/>
    </row>
    <row r="3287" ht="15.75" customHeight="1" s="120">
      <c r="A3287" s="6" t="n">
        <v>2015</v>
      </c>
      <c r="B3287" s="6" t="inlineStr">
        <is>
          <t>WI</t>
        </is>
      </c>
      <c r="C3287" s="6" t="inlineStr">
        <is>
          <t>CO2</t>
        </is>
      </c>
      <c r="D3287" s="6" t="inlineStr">
        <is>
          <t>Chemicals</t>
        </is>
      </c>
      <c r="E3287" s="6" t="n">
        <v>0.00479346442544479</v>
      </c>
      <c r="F3287" s="6" t="n"/>
      <c r="G3287" s="6" t="n"/>
      <c r="H3287" s="6" t="n"/>
      <c r="I3287" s="6" t="n"/>
    </row>
    <row r="3288" ht="15.75" customHeight="1" s="120">
      <c r="A3288" s="6" t="n">
        <v>2015</v>
      </c>
      <c r="B3288" s="6" t="inlineStr">
        <is>
          <t>WV</t>
        </is>
      </c>
      <c r="C3288" s="6" t="inlineStr">
        <is>
          <t>CO2</t>
        </is>
      </c>
      <c r="D3288" s="6" t="inlineStr">
        <is>
          <t>Chemicals</t>
        </is>
      </c>
      <c r="E3288" s="6" t="n">
        <v>0.0116731350478358</v>
      </c>
      <c r="F3288" s="6" t="n"/>
      <c r="G3288" s="6" t="n"/>
      <c r="H3288" s="6" t="n"/>
      <c r="I3288" s="6" t="n"/>
    </row>
    <row r="3289" ht="15.75" customHeight="1" s="120">
      <c r="A3289" s="6" t="n">
        <v>2015</v>
      </c>
      <c r="B3289" s="6" t="inlineStr">
        <is>
          <t>WY</t>
        </is>
      </c>
      <c r="C3289" s="6" t="inlineStr">
        <is>
          <t>CO2</t>
        </is>
      </c>
      <c r="D3289" s="6" t="inlineStr">
        <is>
          <t>Chemicals</t>
        </is>
      </c>
      <c r="E3289" s="6" t="n">
        <v>0.00253486508432261</v>
      </c>
      <c r="F3289" s="6" t="n"/>
      <c r="G3289" s="6" t="n"/>
      <c r="H3289" s="6" t="n"/>
      <c r="I3289" s="6" t="n"/>
    </row>
    <row r="3290" ht="15.75" customHeight="1" s="120">
      <c r="A3290" s="6" t="n">
        <v>2015</v>
      </c>
      <c r="B3290" s="6" t="inlineStr">
        <is>
          <t>AL</t>
        </is>
      </c>
      <c r="C3290" s="6" t="inlineStr">
        <is>
          <t>CO2</t>
        </is>
      </c>
      <c r="D3290" s="6" t="inlineStr">
        <is>
          <t>Iron and steel</t>
        </is>
      </c>
      <c r="E3290" s="6" t="n">
        <v>0.0567147196398353</v>
      </c>
      <c r="F3290" s="6" t="n"/>
      <c r="G3290" s="6" t="n"/>
      <c r="H3290" s="6" t="n"/>
      <c r="I3290" s="6" t="n"/>
    </row>
    <row r="3291" ht="15.75" customHeight="1" s="120">
      <c r="A3291" s="6" t="n">
        <v>2015</v>
      </c>
      <c r="B3291" s="6" t="inlineStr">
        <is>
          <t>AR</t>
        </is>
      </c>
      <c r="C3291" s="6" t="inlineStr">
        <is>
          <t>CO2</t>
        </is>
      </c>
      <c r="D3291" s="6" t="inlineStr">
        <is>
          <t>Iron and steel</t>
        </is>
      </c>
      <c r="E3291" s="6" t="n">
        <v>0.0120389352023965</v>
      </c>
      <c r="F3291" s="6" t="n"/>
      <c r="G3291" s="6" t="n"/>
      <c r="H3291" s="6" t="n"/>
      <c r="I3291" s="6" t="n"/>
    </row>
    <row r="3292" ht="15.75" customHeight="1" s="120">
      <c r="A3292" s="6" t="n">
        <v>2015</v>
      </c>
      <c r="B3292" s="6" t="inlineStr">
        <is>
          <t>AZ</t>
        </is>
      </c>
      <c r="C3292" s="6" t="inlineStr">
        <is>
          <t>CO2</t>
        </is>
      </c>
      <c r="D3292" s="6" t="inlineStr">
        <is>
          <t>Iron and steel</t>
        </is>
      </c>
      <c r="E3292" s="6" t="n">
        <v>0.000536314938219593</v>
      </c>
      <c r="F3292" s="6" t="n"/>
      <c r="G3292" s="6" t="n"/>
      <c r="H3292" s="6" t="n"/>
      <c r="I3292" s="6" t="n"/>
    </row>
    <row r="3293" ht="15.75" customHeight="1" s="120">
      <c r="A3293" s="6" t="n">
        <v>2015</v>
      </c>
      <c r="B3293" s="6" t="inlineStr">
        <is>
          <t>CA</t>
        </is>
      </c>
      <c r="C3293" s="6" t="inlineStr">
        <is>
          <t>CO2</t>
        </is>
      </c>
      <c r="D3293" s="6" t="inlineStr">
        <is>
          <t>Iron and steel</t>
        </is>
      </c>
      <c r="E3293" s="6" t="n">
        <v>0.00765281290466794</v>
      </c>
      <c r="F3293" s="6" t="n"/>
      <c r="G3293" s="6" t="n"/>
      <c r="H3293" s="6" t="n"/>
      <c r="I3293" s="6" t="n"/>
    </row>
    <row r="3294" ht="15.75" customHeight="1" s="120">
      <c r="A3294" s="6" t="n">
        <v>2015</v>
      </c>
      <c r="B3294" s="6" t="inlineStr">
        <is>
          <t>CO</t>
        </is>
      </c>
      <c r="C3294" s="6" t="inlineStr">
        <is>
          <t>CO2</t>
        </is>
      </c>
      <c r="D3294" s="6" t="inlineStr">
        <is>
          <t>Iron and steel</t>
        </is>
      </c>
      <c r="E3294" s="6" t="n">
        <v>0.00358785625880619</v>
      </c>
      <c r="F3294" s="6" t="n"/>
      <c r="G3294" s="6" t="n"/>
      <c r="H3294" s="6" t="n"/>
      <c r="I3294" s="6" t="n"/>
    </row>
    <row r="3295" ht="15.75" customHeight="1" s="120">
      <c r="A3295" s="6" t="n">
        <v>2015</v>
      </c>
      <c r="B3295" s="6" t="inlineStr">
        <is>
          <t>FL</t>
        </is>
      </c>
      <c r="C3295" s="6" t="inlineStr">
        <is>
          <t>CO2</t>
        </is>
      </c>
      <c r="D3295" s="6" t="inlineStr">
        <is>
          <t>Iron and steel</t>
        </is>
      </c>
      <c r="E3295" s="6" t="n">
        <v>0.00107071889028942</v>
      </c>
      <c r="F3295" s="6" t="n"/>
      <c r="G3295" s="6" t="n"/>
      <c r="H3295" s="6" t="n"/>
      <c r="I3295" s="6" t="n"/>
    </row>
    <row r="3296" ht="15.75" customHeight="1" s="120">
      <c r="A3296" s="6" t="n">
        <v>2015</v>
      </c>
      <c r="B3296" s="6" t="inlineStr">
        <is>
          <t>GA</t>
        </is>
      </c>
      <c r="C3296" s="6" t="inlineStr">
        <is>
          <t>CO2</t>
        </is>
      </c>
      <c r="D3296" s="6" t="inlineStr">
        <is>
          <t>Iron and steel</t>
        </is>
      </c>
      <c r="E3296" s="6" t="n">
        <v>0.00119035789837192</v>
      </c>
      <c r="F3296" s="6" t="n"/>
      <c r="G3296" s="6" t="n"/>
      <c r="H3296" s="6" t="n"/>
      <c r="I3296" s="6" t="n"/>
    </row>
    <row r="3297" ht="15.75" customHeight="1" s="120">
      <c r="A3297" s="6" t="n">
        <v>2015</v>
      </c>
      <c r="B3297" s="6" t="inlineStr">
        <is>
          <t>IA</t>
        </is>
      </c>
      <c r="C3297" s="6" t="inlineStr">
        <is>
          <t>CO2</t>
        </is>
      </c>
      <c r="D3297" s="6" t="inlineStr">
        <is>
          <t>Iron and steel</t>
        </is>
      </c>
      <c r="E3297" s="6" t="n">
        <v>0.00525058044465691</v>
      </c>
      <c r="F3297" s="6" t="n"/>
      <c r="G3297" s="6" t="n"/>
      <c r="H3297" s="6" t="n"/>
      <c r="I3297" s="6" t="n"/>
    </row>
    <row r="3298" ht="15.75" customHeight="1" s="120">
      <c r="A3298" s="6" t="n">
        <v>2015</v>
      </c>
      <c r="B3298" s="6" t="inlineStr">
        <is>
          <t>IL</t>
        </is>
      </c>
      <c r="C3298" s="6" t="inlineStr">
        <is>
          <t>CO2</t>
        </is>
      </c>
      <c r="D3298" s="6" t="inlineStr">
        <is>
          <t>Iron and steel</t>
        </is>
      </c>
      <c r="E3298" s="6" t="n">
        <v>0.0371427131732411</v>
      </c>
      <c r="F3298" s="6" t="n"/>
      <c r="G3298" s="6" t="n"/>
      <c r="H3298" s="6" t="n"/>
      <c r="I3298" s="6" t="n"/>
    </row>
    <row r="3299" ht="15.75" customHeight="1" s="120">
      <c r="A3299" s="6" t="n">
        <v>2015</v>
      </c>
      <c r="B3299" s="6" t="inlineStr">
        <is>
          <t>IN</t>
        </is>
      </c>
      <c r="C3299" s="6" t="inlineStr">
        <is>
          <t>CO2</t>
        </is>
      </c>
      <c r="D3299" s="6" t="inlineStr">
        <is>
          <t>Iron and steel</t>
        </is>
      </c>
      <c r="E3299" s="6" t="n">
        <v>0.43165736191636</v>
      </c>
      <c r="F3299" s="6" t="n"/>
      <c r="G3299" s="6" t="n"/>
      <c r="H3299" s="6" t="n"/>
      <c r="I3299" s="6" t="n"/>
    </row>
    <row r="3300" ht="15.75" customHeight="1" s="120">
      <c r="A3300" s="6" t="n">
        <v>2015</v>
      </c>
      <c r="B3300" s="6" t="inlineStr">
        <is>
          <t>KS</t>
        </is>
      </c>
      <c r="C3300" s="6" t="inlineStr">
        <is>
          <t>CO2</t>
        </is>
      </c>
      <c r="D3300" s="6" t="inlineStr">
        <is>
          <t>Iron and steel</t>
        </is>
      </c>
      <c r="E3300" s="6" t="n">
        <v>0.000241877072970802</v>
      </c>
      <c r="F3300" s="6" t="n"/>
      <c r="G3300" s="6" t="n"/>
      <c r="H3300" s="6" t="n"/>
      <c r="I3300" s="6" t="n"/>
    </row>
    <row r="3301" ht="15.75" customHeight="1" s="120">
      <c r="A3301" s="6" t="n">
        <v>2015</v>
      </c>
      <c r="B3301" s="6" t="inlineStr">
        <is>
          <t>KY</t>
        </is>
      </c>
      <c r="C3301" s="6" t="inlineStr">
        <is>
          <t>CO2</t>
        </is>
      </c>
      <c r="D3301" s="6" t="inlineStr">
        <is>
          <t>Iron and steel</t>
        </is>
      </c>
      <c r="E3301" s="6" t="n">
        <v>0.0307391257917279</v>
      </c>
      <c r="F3301" s="6" t="n"/>
      <c r="G3301" s="6" t="n"/>
      <c r="H3301" s="6" t="n"/>
      <c r="I3301" s="6" t="n"/>
    </row>
    <row r="3302" ht="15.75" customHeight="1" s="120">
      <c r="A3302" s="6" t="n">
        <v>2015</v>
      </c>
      <c r="B3302" s="6" t="inlineStr">
        <is>
          <t>LA</t>
        </is>
      </c>
      <c r="C3302" s="6" t="inlineStr">
        <is>
          <t>CO2</t>
        </is>
      </c>
      <c r="D3302" s="6" t="inlineStr">
        <is>
          <t>Iron and steel</t>
        </is>
      </c>
      <c r="E3302" s="6" t="n">
        <v>0.00249697516366284</v>
      </c>
      <c r="F3302" s="6" t="n"/>
      <c r="G3302" s="6" t="n"/>
      <c r="H3302" s="6" t="n"/>
      <c r="I3302" s="6" t="n"/>
    </row>
    <row r="3303" ht="15.75" customHeight="1" s="120">
      <c r="A3303" s="6" t="n">
        <v>2015</v>
      </c>
      <c r="B3303" s="6" t="inlineStr">
        <is>
          <t>MA</t>
        </is>
      </c>
      <c r="C3303" s="6" t="inlineStr">
        <is>
          <t>CO2</t>
        </is>
      </c>
      <c r="D3303" s="6" t="inlineStr">
        <is>
          <t>Iron and steel</t>
        </is>
      </c>
      <c r="E3303" s="6" t="n">
        <v>0.000750027371143522</v>
      </c>
      <c r="F3303" s="6" t="n"/>
      <c r="G3303" s="6" t="n"/>
      <c r="H3303" s="6" t="n"/>
      <c r="I3303" s="6" t="n"/>
    </row>
    <row r="3304" ht="15.75" customHeight="1" s="120">
      <c r="A3304" s="6" t="n">
        <v>2015</v>
      </c>
      <c r="B3304" s="6" t="inlineStr">
        <is>
          <t>MI</t>
        </is>
      </c>
      <c r="C3304" s="6" t="inlineStr">
        <is>
          <t>CO2</t>
        </is>
      </c>
      <c r="D3304" s="6" t="inlineStr">
        <is>
          <t>Iron and steel</t>
        </is>
      </c>
      <c r="E3304" s="6" t="n">
        <v>0.0762287980739291</v>
      </c>
      <c r="F3304" s="6" t="n"/>
      <c r="G3304" s="6" t="n"/>
      <c r="H3304" s="6" t="n"/>
      <c r="I3304" s="6" t="n"/>
    </row>
    <row r="3305" ht="15.75" customHeight="1" s="120">
      <c r="A3305" s="6" t="n">
        <v>2015</v>
      </c>
      <c r="B3305" s="6" t="inlineStr">
        <is>
          <t>MN</t>
        </is>
      </c>
      <c r="C3305" s="6" t="inlineStr">
        <is>
          <t>CO2</t>
        </is>
      </c>
      <c r="D3305" s="6" t="inlineStr">
        <is>
          <t>Iron and steel</t>
        </is>
      </c>
      <c r="E3305" s="6" t="n">
        <v>0.00210823101369451</v>
      </c>
      <c r="F3305" s="6" t="n"/>
      <c r="G3305" s="6" t="n"/>
      <c r="H3305" s="6" t="n"/>
      <c r="I3305" s="6" t="n"/>
    </row>
    <row r="3306" ht="15.75" customHeight="1" s="120">
      <c r="A3306" s="6" t="n">
        <v>2015</v>
      </c>
      <c r="B3306" s="6" t="inlineStr">
        <is>
          <t>MO</t>
        </is>
      </c>
      <c r="C3306" s="6" t="inlineStr">
        <is>
          <t>CO2</t>
        </is>
      </c>
      <c r="D3306" s="6" t="inlineStr">
        <is>
          <t>Iron and steel</t>
        </is>
      </c>
      <c r="E3306" s="54" t="n">
        <v>6.275464577883809e-05</v>
      </c>
      <c r="F3306" s="6" t="n"/>
      <c r="G3306" s="6" t="n"/>
      <c r="H3306" s="6" t="n"/>
      <c r="I3306" s="6" t="n"/>
    </row>
    <row r="3307" ht="15.75" customHeight="1" s="120">
      <c r="A3307" s="6" t="n">
        <v>2015</v>
      </c>
      <c r="B3307" s="6" t="inlineStr">
        <is>
          <t>MS</t>
        </is>
      </c>
      <c r="C3307" s="6" t="inlineStr">
        <is>
          <t>CO2</t>
        </is>
      </c>
      <c r="D3307" s="6" t="inlineStr">
        <is>
          <t>Iron and steel</t>
        </is>
      </c>
      <c r="E3307" s="6" t="n">
        <v>0.0102397084952839</v>
      </c>
      <c r="F3307" s="6" t="n"/>
      <c r="G3307" s="6" t="n"/>
      <c r="H3307" s="6" t="n"/>
      <c r="I3307" s="6" t="n"/>
    </row>
    <row r="3308" ht="15.75" customHeight="1" s="120">
      <c r="A3308" s="6" t="n">
        <v>2015</v>
      </c>
      <c r="B3308" s="6" t="inlineStr">
        <is>
          <t>NC</t>
        </is>
      </c>
      <c r="C3308" s="6" t="inlineStr">
        <is>
          <t>CO2</t>
        </is>
      </c>
      <c r="D3308" s="6" t="inlineStr">
        <is>
          <t>Iron and steel</t>
        </is>
      </c>
      <c r="E3308" s="6" t="n">
        <v>0.00582745685894483</v>
      </c>
      <c r="F3308" s="6" t="n"/>
      <c r="G3308" s="6" t="n"/>
      <c r="H3308" s="6" t="n"/>
      <c r="I3308" s="6" t="n"/>
    </row>
    <row r="3309" ht="15.75" customHeight="1" s="120">
      <c r="A3309" s="6" t="n">
        <v>2015</v>
      </c>
      <c r="B3309" s="6" t="inlineStr">
        <is>
          <t>NE</t>
        </is>
      </c>
      <c r="C3309" s="6" t="inlineStr">
        <is>
          <t>CO2</t>
        </is>
      </c>
      <c r="D3309" s="6" t="inlineStr">
        <is>
          <t>Iron and steel</t>
        </is>
      </c>
      <c r="E3309" s="6" t="n">
        <v>0.00218905776297795</v>
      </c>
      <c r="F3309" s="6" t="n"/>
      <c r="G3309" s="6" t="n"/>
      <c r="H3309" s="6" t="n"/>
      <c r="I3309" s="6" t="n"/>
    </row>
    <row r="3310" ht="15.75" customHeight="1" s="120">
      <c r="A3310" s="6" t="n">
        <v>2015</v>
      </c>
      <c r="B3310" s="6" t="inlineStr">
        <is>
          <t>NJ</t>
        </is>
      </c>
      <c r="C3310" s="6" t="inlineStr">
        <is>
          <t>CO2</t>
        </is>
      </c>
      <c r="D3310" s="6" t="inlineStr">
        <is>
          <t>Iron and steel</t>
        </is>
      </c>
      <c r="E3310" s="6" t="n">
        <v>0.0013721025107951</v>
      </c>
      <c r="F3310" s="6" t="n"/>
      <c r="G3310" s="6" t="n"/>
      <c r="H3310" s="6" t="n"/>
      <c r="I3310" s="6" t="n"/>
    </row>
    <row r="3311" ht="15.75" customHeight="1" s="120">
      <c r="A3311" s="6" t="n">
        <v>2015</v>
      </c>
      <c r="B3311" s="6" t="inlineStr">
        <is>
          <t>NY</t>
        </is>
      </c>
      <c r="C3311" s="6" t="inlineStr">
        <is>
          <t>CO2</t>
        </is>
      </c>
      <c r="D3311" s="6" t="inlineStr">
        <is>
          <t>Iron and steel</t>
        </is>
      </c>
      <c r="E3311" s="6" t="n">
        <v>0.00598144013323928</v>
      </c>
      <c r="F3311" s="6" t="n"/>
      <c r="G3311" s="6" t="n"/>
      <c r="H3311" s="6" t="n"/>
      <c r="I3311" s="6" t="n"/>
    </row>
    <row r="3312" ht="15.75" customHeight="1" s="120">
      <c r="A3312" s="6" t="n">
        <v>2015</v>
      </c>
      <c r="B3312" s="6" t="inlineStr">
        <is>
          <t>OH</t>
        </is>
      </c>
      <c r="C3312" s="6" t="inlineStr">
        <is>
          <t>CO2</t>
        </is>
      </c>
      <c r="D3312" s="6" t="inlineStr">
        <is>
          <t>Iron and steel</t>
        </is>
      </c>
      <c r="E3312" s="6" t="n">
        <v>0.161430095323702</v>
      </c>
      <c r="F3312" s="6" t="n"/>
      <c r="G3312" s="6" t="n"/>
      <c r="H3312" s="6" t="n"/>
      <c r="I3312" s="6" t="n"/>
    </row>
    <row r="3313" ht="15.75" customHeight="1" s="120">
      <c r="A3313" s="6" t="n">
        <v>2015</v>
      </c>
      <c r="B3313" s="6" t="inlineStr">
        <is>
          <t>OK</t>
        </is>
      </c>
      <c r="C3313" s="6" t="inlineStr">
        <is>
          <t>CO2</t>
        </is>
      </c>
      <c r="D3313" s="6" t="inlineStr">
        <is>
          <t>Iron and steel</t>
        </is>
      </c>
      <c r="E3313" s="6" t="n">
        <v>0.000514869105755242</v>
      </c>
      <c r="F3313" s="6" t="n"/>
      <c r="G3313" s="6" t="n"/>
      <c r="H3313" s="6" t="n"/>
      <c r="I3313" s="6" t="n"/>
    </row>
    <row r="3314" ht="15.75" customHeight="1" s="120">
      <c r="A3314" s="6" t="n">
        <v>2015</v>
      </c>
      <c r="B3314" s="6" t="inlineStr">
        <is>
          <t>OR</t>
        </is>
      </c>
      <c r="C3314" s="6" t="inlineStr">
        <is>
          <t>CO2</t>
        </is>
      </c>
      <c r="D3314" s="6" t="inlineStr">
        <is>
          <t>Iron and steel</t>
        </is>
      </c>
      <c r="E3314" s="6" t="n">
        <v>0.00295000608749625</v>
      </c>
      <c r="F3314" s="6" t="n"/>
      <c r="G3314" s="6" t="n"/>
      <c r="H3314" s="6" t="n"/>
      <c r="I3314" s="6" t="n"/>
    </row>
    <row r="3315" ht="15.75" customHeight="1" s="120">
      <c r="A3315" s="6" t="n">
        <v>2015</v>
      </c>
      <c r="B3315" s="6" t="inlineStr">
        <is>
          <t>PA</t>
        </is>
      </c>
      <c r="C3315" s="6" t="inlineStr">
        <is>
          <t>CO2</t>
        </is>
      </c>
      <c r="D3315" s="6" t="inlineStr">
        <is>
          <t>Iron and steel</t>
        </is>
      </c>
      <c r="E3315" s="6" t="n">
        <v>0.0756358141568675</v>
      </c>
      <c r="F3315" s="6" t="n"/>
      <c r="G3315" s="6" t="n"/>
      <c r="H3315" s="6" t="n"/>
      <c r="I3315" s="6" t="n"/>
    </row>
    <row r="3316" ht="15.75" customHeight="1" s="120">
      <c r="A3316" s="6" t="n">
        <v>2015</v>
      </c>
      <c r="B3316" s="6" t="inlineStr">
        <is>
          <t>SC</t>
        </is>
      </c>
      <c r="C3316" s="6" t="inlineStr">
        <is>
          <t>CO2</t>
        </is>
      </c>
      <c r="D3316" s="6" t="inlineStr">
        <is>
          <t>Iron and steel</t>
        </is>
      </c>
      <c r="E3316" s="6" t="n">
        <v>0.0142953487222839</v>
      </c>
      <c r="F3316" s="6" t="n"/>
      <c r="G3316" s="6" t="n"/>
      <c r="H3316" s="6" t="n"/>
      <c r="I3316" s="6" t="n"/>
    </row>
    <row r="3317" ht="15.75" customHeight="1" s="120">
      <c r="A3317" s="6" t="n">
        <v>2015</v>
      </c>
      <c r="B3317" s="6" t="inlineStr">
        <is>
          <t>TN</t>
        </is>
      </c>
      <c r="C3317" s="6" t="inlineStr">
        <is>
          <t>CO2</t>
        </is>
      </c>
      <c r="D3317" s="6" t="inlineStr">
        <is>
          <t>Iron and steel</t>
        </is>
      </c>
      <c r="E3317" s="6" t="n">
        <v>0.00601393701647136</v>
      </c>
      <c r="F3317" s="6" t="n"/>
      <c r="G3317" s="6" t="n"/>
      <c r="H3317" s="6" t="n"/>
      <c r="I3317" s="6" t="n"/>
    </row>
    <row r="3318" ht="15.75" customHeight="1" s="120">
      <c r="A3318" s="6" t="n">
        <v>2015</v>
      </c>
      <c r="B3318" s="6" t="inlineStr">
        <is>
          <t>TX</t>
        </is>
      </c>
      <c r="C3318" s="6" t="inlineStr">
        <is>
          <t>CO2</t>
        </is>
      </c>
      <c r="D3318" s="6" t="inlineStr">
        <is>
          <t>Iron and steel</t>
        </is>
      </c>
      <c r="E3318" s="6" t="n">
        <v>0.0125476694933109</v>
      </c>
      <c r="F3318" s="6" t="n"/>
      <c r="G3318" s="6" t="n"/>
      <c r="H3318" s="6" t="n"/>
      <c r="I3318" s="6" t="n"/>
    </row>
    <row r="3319" ht="15.75" customHeight="1" s="120">
      <c r="A3319" s="6" t="n">
        <v>2015</v>
      </c>
      <c r="B3319" s="6" t="inlineStr">
        <is>
          <t>UT</t>
        </is>
      </c>
      <c r="C3319" s="6" t="inlineStr">
        <is>
          <t>CO2</t>
        </is>
      </c>
      <c r="D3319" s="6" t="inlineStr">
        <is>
          <t>Iron and steel</t>
        </is>
      </c>
      <c r="E3319" s="6" t="n">
        <v>0.00270968584666107</v>
      </c>
      <c r="F3319" s="6" t="n"/>
      <c r="G3319" s="6" t="n"/>
      <c r="H3319" s="6" t="n"/>
      <c r="I3319" s="6" t="n"/>
    </row>
    <row r="3320" ht="15.75" customHeight="1" s="120">
      <c r="A3320" s="6" t="n">
        <v>2015</v>
      </c>
      <c r="B3320" s="6" t="inlineStr">
        <is>
          <t>VA</t>
        </is>
      </c>
      <c r="C3320" s="6" t="inlineStr">
        <is>
          <t>CO2</t>
        </is>
      </c>
      <c r="D3320" s="6" t="inlineStr">
        <is>
          <t>Iron and steel</t>
        </is>
      </c>
      <c r="E3320" s="6" t="n">
        <v>0.0033241546254049</v>
      </c>
      <c r="F3320" s="6" t="n"/>
      <c r="G3320" s="6" t="n"/>
      <c r="H3320" s="6" t="n"/>
      <c r="I3320" s="6" t="n"/>
    </row>
    <row r="3321" ht="15.75" customHeight="1" s="120">
      <c r="A3321" s="6" t="n">
        <v>2015</v>
      </c>
      <c r="B3321" s="6" t="inlineStr">
        <is>
          <t>WA</t>
        </is>
      </c>
      <c r="C3321" s="6" t="inlineStr">
        <is>
          <t>CO2</t>
        </is>
      </c>
      <c r="D3321" s="6" t="inlineStr">
        <is>
          <t>Iron and steel</t>
        </is>
      </c>
      <c r="E3321" s="6" t="n">
        <v>0.00166421018718352</v>
      </c>
      <c r="F3321" s="6" t="n"/>
      <c r="G3321" s="6" t="n"/>
      <c r="H3321" s="6" t="n"/>
      <c r="I3321" s="6" t="n"/>
    </row>
    <row r="3322" ht="15.75" customHeight="1" s="120">
      <c r="A3322" s="6" t="n">
        <v>2015</v>
      </c>
      <c r="B3322" s="6" t="inlineStr">
        <is>
          <t>WI</t>
        </is>
      </c>
      <c r="C3322" s="6" t="inlineStr">
        <is>
          <t>CO2</t>
        </is>
      </c>
      <c r="D3322" s="6" t="inlineStr">
        <is>
          <t>Iron and steel</t>
        </is>
      </c>
      <c r="E3322" s="6" t="n">
        <v>0.00924612001269425</v>
      </c>
      <c r="F3322" s="6" t="n"/>
      <c r="G3322" s="6" t="n"/>
      <c r="H3322" s="6" t="n"/>
      <c r="I3322" s="6" t="n"/>
    </row>
    <row r="3323" ht="15.75" customHeight="1" s="120">
      <c r="A3323" s="6" t="n">
        <v>2015</v>
      </c>
      <c r="B3323" s="6" t="inlineStr">
        <is>
          <t>WV</t>
        </is>
      </c>
      <c r="C3323" s="6" t="inlineStr">
        <is>
          <t>CO2</t>
        </is>
      </c>
      <c r="D3323" s="6" t="inlineStr">
        <is>
          <t>Iron and steel</t>
        </is>
      </c>
      <c r="E3323" s="6" t="n">
        <v>0.014588163261174</v>
      </c>
      <c r="F3323" s="6" t="n"/>
      <c r="G3323" s="6" t="n"/>
      <c r="H3323" s="6" t="n"/>
      <c r="I3323" s="6" t="n"/>
    </row>
    <row r="3324" ht="15.75" customHeight="1" s="120">
      <c r="A3324" s="6" t="n">
        <v>2015</v>
      </c>
      <c r="B3324" s="6" t="inlineStr">
        <is>
          <t>AL</t>
        </is>
      </c>
      <c r="C3324" s="6" t="inlineStr">
        <is>
          <t>F-gases</t>
        </is>
      </c>
      <c r="D3324" s="6" t="inlineStr">
        <is>
          <t>Chemicals</t>
        </is>
      </c>
      <c r="E3324" s="6" t="n">
        <v>0.0258747804527296</v>
      </c>
      <c r="F3324" s="6" t="n"/>
      <c r="G3324" s="6" t="n"/>
      <c r="H3324" s="6" t="n"/>
      <c r="I3324" s="6" t="n"/>
    </row>
    <row r="3325" ht="15.75" customHeight="1" s="120">
      <c r="A3325" s="6" t="n">
        <v>2015</v>
      </c>
      <c r="B3325" s="6" t="inlineStr">
        <is>
          <t>AR</t>
        </is>
      </c>
      <c r="C3325" s="6" t="inlineStr">
        <is>
          <t>F-gases</t>
        </is>
      </c>
      <c r="D3325" s="6" t="inlineStr">
        <is>
          <t>Chemicals</t>
        </is>
      </c>
      <c r="E3325" s="6" t="n">
        <v>0.00691372729346244</v>
      </c>
      <c r="F3325" s="6" t="n"/>
      <c r="G3325" s="6" t="n"/>
      <c r="H3325" s="6" t="n"/>
      <c r="I3325" s="6" t="n"/>
    </row>
    <row r="3326" ht="15.75" customHeight="1" s="120">
      <c r="A3326" s="6" t="n">
        <v>2015</v>
      </c>
      <c r="B3326" s="6" t="inlineStr">
        <is>
          <t>IL</t>
        </is>
      </c>
      <c r="C3326" s="6" t="inlineStr">
        <is>
          <t>F-gases</t>
        </is>
      </c>
      <c r="D3326" s="6" t="inlineStr">
        <is>
          <t>Chemicals</t>
        </is>
      </c>
      <c r="E3326" s="6" t="n">
        <v>0.0842682315363061</v>
      </c>
      <c r="F3326" s="6" t="n"/>
      <c r="G3326" s="6" t="n"/>
      <c r="H3326" s="6" t="n"/>
      <c r="I3326" s="6" t="n"/>
    </row>
    <row r="3327" ht="15.75" customHeight="1" s="120">
      <c r="A3327" s="6" t="n">
        <v>2015</v>
      </c>
      <c r="B3327" s="6" t="inlineStr">
        <is>
          <t>KY</t>
        </is>
      </c>
      <c r="C3327" s="6" t="inlineStr">
        <is>
          <t>F-gases</t>
        </is>
      </c>
      <c r="D3327" s="6" t="inlineStr">
        <is>
          <t>Chemicals</t>
        </is>
      </c>
      <c r="E3327" s="6" t="n">
        <v>0.540287304771874</v>
      </c>
      <c r="F3327" s="6" t="n"/>
      <c r="G3327" s="6" t="n"/>
      <c r="H3327" s="6" t="n"/>
      <c r="I3327" s="6" t="n"/>
    </row>
    <row r="3328" ht="15.75" customHeight="1" s="120">
      <c r="A3328" s="6" t="n">
        <v>2015</v>
      </c>
      <c r="B3328" s="6" t="inlineStr">
        <is>
          <t>LA</t>
        </is>
      </c>
      <c r="C3328" s="6" t="inlineStr">
        <is>
          <t>F-gases</t>
        </is>
      </c>
      <c r="D3328" s="6" t="inlineStr">
        <is>
          <t>Chemicals</t>
        </is>
      </c>
      <c r="E3328" s="6" t="n">
        <v>0.0730690611472453</v>
      </c>
      <c r="F3328" s="6" t="n"/>
      <c r="G3328" s="6" t="n"/>
      <c r="H3328" s="6" t="n"/>
      <c r="I3328" s="6" t="n"/>
    </row>
    <row r="3329" ht="15.75" customHeight="1" s="120">
      <c r="A3329" s="6" t="n">
        <v>2015</v>
      </c>
      <c r="B3329" s="6" t="inlineStr">
        <is>
          <t>MN</t>
        </is>
      </c>
      <c r="C3329" s="6" t="inlineStr">
        <is>
          <t>F-gases</t>
        </is>
      </c>
      <c r="D3329" s="6" t="inlineStr">
        <is>
          <t>Chemicals</t>
        </is>
      </c>
      <c r="E3329" s="6" t="n">
        <v>0.00137742238085844</v>
      </c>
      <c r="F3329" s="6" t="n"/>
      <c r="G3329" s="6" t="n"/>
      <c r="H3329" s="6" t="n"/>
      <c r="I3329" s="6" t="n"/>
    </row>
    <row r="3330" ht="15.75" customHeight="1" s="120">
      <c r="A3330" s="6" t="n">
        <v>2015</v>
      </c>
      <c r="B3330" s="6" t="inlineStr">
        <is>
          <t>NC</t>
        </is>
      </c>
      <c r="C3330" s="6" t="inlineStr">
        <is>
          <t>F-gases</t>
        </is>
      </c>
      <c r="D3330" s="6" t="inlineStr">
        <is>
          <t>Chemicals</t>
        </is>
      </c>
      <c r="E3330" s="6" t="n">
        <v>0.117880180451624</v>
      </c>
      <c r="F3330" s="6" t="n"/>
      <c r="G3330" s="6" t="n"/>
      <c r="H3330" s="6" t="n"/>
      <c r="I3330" s="6" t="n"/>
    </row>
    <row r="3331" ht="15.75" customHeight="1" s="120">
      <c r="A3331" s="6" t="n">
        <v>2015</v>
      </c>
      <c r="B3331" s="6" t="inlineStr">
        <is>
          <t>NJ</t>
        </is>
      </c>
      <c r="C3331" s="6" t="inlineStr">
        <is>
          <t>F-gases</t>
        </is>
      </c>
      <c r="D3331" s="6" t="inlineStr">
        <is>
          <t>Chemicals</t>
        </is>
      </c>
      <c r="E3331" s="6" t="n">
        <v>0.0626148464719731</v>
      </c>
      <c r="F3331" s="6" t="n"/>
      <c r="G3331" s="6" t="n"/>
      <c r="H3331" s="6" t="n"/>
      <c r="I3331" s="6" t="n"/>
    </row>
    <row r="3332" ht="15.75" customHeight="1" s="120">
      <c r="A3332" s="6" t="n">
        <v>2015</v>
      </c>
      <c r="B3332" s="6" t="inlineStr">
        <is>
          <t>NY</t>
        </is>
      </c>
      <c r="C3332" s="6" t="inlineStr">
        <is>
          <t>F-gases</t>
        </is>
      </c>
      <c r="D3332" s="6" t="inlineStr">
        <is>
          <t>Chemicals</t>
        </is>
      </c>
      <c r="E3332" s="6" t="n">
        <v>0.00010846265348272</v>
      </c>
      <c r="F3332" s="6" t="n"/>
      <c r="G3332" s="6" t="n"/>
      <c r="H3332" s="6" t="n"/>
      <c r="I3332" s="6" t="n"/>
    </row>
    <row r="3333" ht="15.75" customHeight="1" s="120">
      <c r="A3333" s="6" t="n">
        <v>2015</v>
      </c>
      <c r="B3333" s="6" t="inlineStr">
        <is>
          <t>PA</t>
        </is>
      </c>
      <c r="C3333" s="6" t="inlineStr">
        <is>
          <t>F-gases</t>
        </is>
      </c>
      <c r="D3333" s="6" t="inlineStr">
        <is>
          <t>Chemicals</t>
        </is>
      </c>
      <c r="E3333" s="6" t="n">
        <v>0.0305055724246306</v>
      </c>
      <c r="F3333" s="6" t="n"/>
      <c r="G3333" s="6" t="n"/>
      <c r="H3333" s="6" t="n"/>
      <c r="I3333" s="6" t="n"/>
    </row>
    <row r="3334" ht="15.75" customHeight="1" s="120">
      <c r="A3334" s="6" t="n">
        <v>2015</v>
      </c>
      <c r="B3334" s="6" t="inlineStr">
        <is>
          <t>TX</t>
        </is>
      </c>
      <c r="C3334" s="6" t="inlineStr">
        <is>
          <t>F-gases</t>
        </is>
      </c>
      <c r="D3334" s="6" t="inlineStr">
        <is>
          <t>Chemicals</t>
        </is>
      </c>
      <c r="E3334" s="6" t="n">
        <v>0.00114541383396746</v>
      </c>
      <c r="F3334" s="6" t="n"/>
      <c r="G3334" s="6" t="n"/>
      <c r="H3334" s="6" t="n"/>
      <c r="I3334" s="6" t="n"/>
    </row>
    <row r="3335" ht="15.75" customHeight="1" s="120">
      <c r="A3335" s="6" t="n">
        <v>2015</v>
      </c>
      <c r="B3335" s="6" t="inlineStr">
        <is>
          <t>WV</t>
        </is>
      </c>
      <c r="C3335" s="6" t="inlineStr">
        <is>
          <t>F-gases</t>
        </is>
      </c>
      <c r="D3335" s="6" t="inlineStr">
        <is>
          <t>Chemicals</t>
        </is>
      </c>
      <c r="E3335" s="6" t="n">
        <v>0.0559549965818451</v>
      </c>
      <c r="F3335" s="6" t="n"/>
      <c r="G3335" s="6" t="n"/>
      <c r="H3335" s="6" t="n"/>
      <c r="I3335" s="6" t="n"/>
    </row>
    <row r="3336" ht="15.75" customHeight="1" s="120">
      <c r="A3336" s="6" t="n">
        <v>2015</v>
      </c>
      <c r="B3336" s="6" t="inlineStr">
        <is>
          <t>AL</t>
        </is>
      </c>
      <c r="C3336" s="6" t="inlineStr">
        <is>
          <t>N2O</t>
        </is>
      </c>
      <c r="D3336" s="6" t="inlineStr">
        <is>
          <t>Cement and other carbonates</t>
        </is>
      </c>
      <c r="E3336" s="6" t="n">
        <v>0.0988994672023757</v>
      </c>
      <c r="F3336" s="6" t="n"/>
      <c r="G3336" s="6" t="n"/>
      <c r="H3336" s="6" t="n"/>
      <c r="I3336" s="6" t="n"/>
    </row>
    <row r="3337" ht="15.75" customHeight="1" s="120">
      <c r="A3337" s="6" t="n">
        <v>2015</v>
      </c>
      <c r="B3337" s="6" t="inlineStr">
        <is>
          <t>AR</t>
        </is>
      </c>
      <c r="C3337" s="6" t="inlineStr">
        <is>
          <t>N2O</t>
        </is>
      </c>
      <c r="D3337" s="6" t="inlineStr">
        <is>
          <t>Cement and other carbonates</t>
        </is>
      </c>
      <c r="E3337" s="6" t="n">
        <v>0.00666608437418115</v>
      </c>
      <c r="F3337" s="6" t="n"/>
      <c r="G3337" s="6" t="n"/>
      <c r="H3337" s="6" t="n"/>
      <c r="I3337" s="6" t="n"/>
    </row>
    <row r="3338" ht="15.75" customHeight="1" s="120">
      <c r="A3338" s="6" t="n">
        <v>2015</v>
      </c>
      <c r="B3338" s="6" t="inlineStr">
        <is>
          <t>AZ</t>
        </is>
      </c>
      <c r="C3338" s="6" t="inlineStr">
        <is>
          <t>N2O</t>
        </is>
      </c>
      <c r="D3338" s="6" t="inlineStr">
        <is>
          <t>Cement and other carbonates</t>
        </is>
      </c>
      <c r="E3338" s="6" t="n">
        <v>0.0198567560485631</v>
      </c>
      <c r="F3338" s="6" t="n"/>
      <c r="G3338" s="6" t="n"/>
      <c r="H3338" s="6" t="n"/>
      <c r="I3338" s="6" t="n"/>
    </row>
    <row r="3339" ht="15.75" customHeight="1" s="120">
      <c r="A3339" s="6" t="n">
        <v>2015</v>
      </c>
      <c r="B3339" s="6" t="inlineStr">
        <is>
          <t>CA</t>
        </is>
      </c>
      <c r="C3339" s="6" t="inlineStr">
        <is>
          <t>N2O</t>
        </is>
      </c>
      <c r="D3339" s="6" t="inlineStr">
        <is>
          <t>Cement and other carbonates</t>
        </is>
      </c>
      <c r="E3339" s="6" t="n">
        <v>0.0888339592977552</v>
      </c>
      <c r="F3339" s="6" t="n"/>
      <c r="G3339" s="6" t="n"/>
      <c r="H3339" s="6" t="n"/>
      <c r="I3339" s="6" t="n"/>
    </row>
    <row r="3340" ht="15.75" customHeight="1" s="120">
      <c r="A3340" s="6" t="n">
        <v>2015</v>
      </c>
      <c r="B3340" s="6" t="inlineStr">
        <is>
          <t>CO</t>
        </is>
      </c>
      <c r="C3340" s="6" t="inlineStr">
        <is>
          <t>N2O</t>
        </is>
      </c>
      <c r="D3340" s="6" t="inlineStr">
        <is>
          <t>Cement and other carbonates</t>
        </is>
      </c>
      <c r="E3340" s="6" t="n">
        <v>0.0251794916586601</v>
      </c>
      <c r="F3340" s="6" t="n"/>
      <c r="G3340" s="6" t="n"/>
      <c r="H3340" s="6" t="n"/>
      <c r="I3340" s="6" t="n"/>
    </row>
    <row r="3341" ht="15.75" customHeight="1" s="120">
      <c r="A3341" s="6" t="n">
        <v>2015</v>
      </c>
      <c r="B3341" s="6" t="inlineStr">
        <is>
          <t>FL</t>
        </is>
      </c>
      <c r="C3341" s="6" t="inlineStr">
        <is>
          <t>N2O</t>
        </is>
      </c>
      <c r="D3341" s="6" t="inlineStr">
        <is>
          <t>Cement and other carbonates</t>
        </is>
      </c>
      <c r="E3341" s="6" t="n">
        <v>0.0501231548606865</v>
      </c>
      <c r="F3341" s="6" t="n"/>
      <c r="G3341" s="6" t="n"/>
      <c r="H3341" s="6" t="n"/>
      <c r="I3341" s="6" t="n"/>
    </row>
    <row r="3342" ht="15.75" customHeight="1" s="120">
      <c r="A3342" s="6" t="n">
        <v>2015</v>
      </c>
      <c r="B3342" s="6" t="inlineStr">
        <is>
          <t>GA</t>
        </is>
      </c>
      <c r="C3342" s="6" t="inlineStr">
        <is>
          <t>N2O</t>
        </is>
      </c>
      <c r="D3342" s="6" t="inlineStr">
        <is>
          <t>Cement and other carbonates</t>
        </is>
      </c>
      <c r="E3342" s="6" t="n">
        <v>0.008185867761376539</v>
      </c>
      <c r="F3342" s="6" t="n"/>
      <c r="G3342" s="6" t="n"/>
      <c r="H3342" s="6" t="n"/>
      <c r="I3342" s="6" t="n"/>
    </row>
    <row r="3343" ht="15.75" customHeight="1" s="120">
      <c r="A3343" s="6" t="n">
        <v>2015</v>
      </c>
      <c r="B3343" s="6" t="inlineStr">
        <is>
          <t>IA</t>
        </is>
      </c>
      <c r="C3343" s="6" t="inlineStr">
        <is>
          <t>N2O</t>
        </is>
      </c>
      <c r="D3343" s="6" t="inlineStr">
        <is>
          <t>Cement and other carbonates</t>
        </is>
      </c>
      <c r="E3343" s="6" t="n">
        <v>0.0159350161586164</v>
      </c>
      <c r="F3343" s="6" t="n"/>
      <c r="G3343" s="6" t="n"/>
      <c r="H3343" s="6" t="n"/>
      <c r="I3343" s="6" t="n"/>
    </row>
    <row r="3344" ht="15.75" customHeight="1" s="120">
      <c r="A3344" s="6" t="n">
        <v>2015</v>
      </c>
      <c r="B3344" s="6" t="inlineStr">
        <is>
          <t>IL</t>
        </is>
      </c>
      <c r="C3344" s="6" t="inlineStr">
        <is>
          <t>N2O</t>
        </is>
      </c>
      <c r="D3344" s="6" t="inlineStr">
        <is>
          <t>Cement and other carbonates</t>
        </is>
      </c>
      <c r="E3344" s="6" t="n">
        <v>0.0123591580050659</v>
      </c>
      <c r="F3344" s="6" t="n"/>
      <c r="G3344" s="6" t="n"/>
      <c r="H3344" s="6" t="n"/>
      <c r="I3344" s="6" t="n"/>
    </row>
    <row r="3345" ht="15.75" customHeight="1" s="120">
      <c r="A3345" s="6" t="n">
        <v>2015</v>
      </c>
      <c r="B3345" s="6" t="inlineStr">
        <is>
          <t>IN</t>
        </is>
      </c>
      <c r="C3345" s="6" t="inlineStr">
        <is>
          <t>N2O</t>
        </is>
      </c>
      <c r="D3345" s="6" t="inlineStr">
        <is>
          <t>Cement and other carbonates</t>
        </is>
      </c>
      <c r="E3345" s="6" t="n">
        <v>0.0407179666346405</v>
      </c>
      <c r="F3345" s="6" t="n"/>
      <c r="G3345" s="6" t="n"/>
      <c r="H3345" s="6" t="n"/>
      <c r="I3345" s="6" t="n"/>
    </row>
    <row r="3346" ht="15.75" customHeight="1" s="120">
      <c r="A3346" s="6" t="n">
        <v>2015</v>
      </c>
      <c r="B3346" s="6" t="inlineStr">
        <is>
          <t>KS</t>
        </is>
      </c>
      <c r="C3346" s="6" t="inlineStr">
        <is>
          <t>N2O</t>
        </is>
      </c>
      <c r="D3346" s="6" t="inlineStr">
        <is>
          <t>Cement and other carbonates</t>
        </is>
      </c>
      <c r="E3346" s="6" t="n">
        <v>0.0128762337322036</v>
      </c>
      <c r="F3346" s="6" t="n"/>
      <c r="G3346" s="6" t="n"/>
      <c r="H3346" s="6" t="n"/>
      <c r="I3346" s="6" t="n"/>
    </row>
    <row r="3347" ht="15.75" customHeight="1" s="120">
      <c r="A3347" s="6" t="n">
        <v>2015</v>
      </c>
      <c r="B3347" s="6" t="inlineStr">
        <is>
          <t>KY</t>
        </is>
      </c>
      <c r="C3347" s="6" t="inlineStr">
        <is>
          <t>N2O</t>
        </is>
      </c>
      <c r="D3347" s="6" t="inlineStr">
        <is>
          <t>Cement and other carbonates</t>
        </is>
      </c>
      <c r="E3347" s="6" t="n">
        <v>0.0471674382042099</v>
      </c>
      <c r="F3347" s="6" t="n"/>
      <c r="G3347" s="6" t="n"/>
      <c r="H3347" s="6" t="n"/>
      <c r="I3347" s="6" t="n"/>
    </row>
    <row r="3348" ht="15.75" customHeight="1" s="120">
      <c r="A3348" s="6" t="n">
        <v>2015</v>
      </c>
      <c r="B3348" s="6" t="inlineStr">
        <is>
          <t>MA</t>
        </is>
      </c>
      <c r="C3348" s="6" t="inlineStr">
        <is>
          <t>N2O</t>
        </is>
      </c>
      <c r="D3348" s="6" t="inlineStr">
        <is>
          <t>Cement and other carbonates</t>
        </is>
      </c>
      <c r="E3348" s="6" t="n">
        <v>0.000199144030046292</v>
      </c>
      <c r="F3348" s="6" t="n"/>
      <c r="G3348" s="6" t="n"/>
      <c r="H3348" s="6" t="n"/>
      <c r="I3348" s="6" t="n"/>
    </row>
    <row r="3349" ht="15.75" customHeight="1" s="120">
      <c r="A3349" s="6" t="n">
        <v>2015</v>
      </c>
      <c r="B3349" s="6" t="inlineStr">
        <is>
          <t>MD</t>
        </is>
      </c>
      <c r="C3349" s="6" t="inlineStr">
        <is>
          <t>N2O</t>
        </is>
      </c>
      <c r="D3349" s="6" t="inlineStr">
        <is>
          <t>Cement and other carbonates</t>
        </is>
      </c>
      <c r="E3349" s="6" t="n">
        <v>0.0249419163245698</v>
      </c>
      <c r="F3349" s="6" t="n"/>
      <c r="G3349" s="6" t="n"/>
      <c r="H3349" s="6" t="n"/>
      <c r="I3349" s="6" t="n"/>
    </row>
    <row r="3350" ht="15.75" customHeight="1" s="120">
      <c r="A3350" s="6" t="n">
        <v>2015</v>
      </c>
      <c r="B3350" s="6" t="inlineStr">
        <is>
          <t>ME</t>
        </is>
      </c>
      <c r="C3350" s="6" t="inlineStr">
        <is>
          <t>N2O</t>
        </is>
      </c>
      <c r="D3350" s="6" t="inlineStr">
        <is>
          <t>Cement and other carbonates</t>
        </is>
      </c>
      <c r="E3350" s="6" t="n">
        <v>0.00381867412001048</v>
      </c>
      <c r="F3350" s="6" t="n"/>
      <c r="G3350" s="6" t="n"/>
      <c r="H3350" s="6" t="n"/>
      <c r="I3350" s="6" t="n"/>
    </row>
    <row r="3351" ht="15.75" customHeight="1" s="120">
      <c r="A3351" s="6" t="n">
        <v>2015</v>
      </c>
      <c r="B3351" s="6" t="inlineStr">
        <is>
          <t>MI</t>
        </is>
      </c>
      <c r="C3351" s="6" t="inlineStr">
        <is>
          <t>N2O</t>
        </is>
      </c>
      <c r="D3351" s="6" t="inlineStr">
        <is>
          <t>Cement and other carbonates</t>
        </is>
      </c>
      <c r="E3351" s="6" t="n">
        <v>0.044760241069089</v>
      </c>
      <c r="F3351" s="6" t="n"/>
      <c r="G3351" s="6" t="n"/>
      <c r="H3351" s="6" t="n"/>
      <c r="I3351" s="6" t="n"/>
    </row>
    <row r="3352" ht="15.75" customHeight="1" s="120">
      <c r="A3352" s="6" t="n">
        <v>2015</v>
      </c>
      <c r="B3352" s="6" t="inlineStr">
        <is>
          <t>MO</t>
        </is>
      </c>
      <c r="C3352" s="6" t="inlineStr">
        <is>
          <t>N2O</t>
        </is>
      </c>
      <c r="D3352" s="6" t="inlineStr">
        <is>
          <t>Cement and other carbonates</t>
        </is>
      </c>
      <c r="E3352" s="6" t="n">
        <v>0.105556817189274</v>
      </c>
      <c r="F3352" s="6" t="n"/>
      <c r="G3352" s="6" t="n"/>
      <c r="H3352" s="6" t="n"/>
      <c r="I3352" s="6" t="n"/>
    </row>
    <row r="3353" ht="15.75" customHeight="1" s="120">
      <c r="A3353" s="6" t="n">
        <v>2015</v>
      </c>
      <c r="B3353" s="6" t="inlineStr">
        <is>
          <t>MT</t>
        </is>
      </c>
      <c r="C3353" s="6" t="inlineStr">
        <is>
          <t>N2O</t>
        </is>
      </c>
      <c r="D3353" s="6" t="inlineStr">
        <is>
          <t>Cement and other carbonates</t>
        </is>
      </c>
      <c r="E3353" s="6" t="n">
        <v>0.0123032579264564</v>
      </c>
      <c r="F3353" s="6" t="n"/>
      <c r="G3353" s="6" t="n"/>
      <c r="H3353" s="6" t="n"/>
      <c r="I3353" s="6" t="n"/>
    </row>
    <row r="3354" ht="15.75" customHeight="1" s="120">
      <c r="A3354" s="6" t="n">
        <v>2015</v>
      </c>
      <c r="B3354" s="6" t="inlineStr">
        <is>
          <t>NC</t>
        </is>
      </c>
      <c r="C3354" s="6" t="inlineStr">
        <is>
          <t>N2O</t>
        </is>
      </c>
      <c r="D3354" s="6" t="inlineStr">
        <is>
          <t>Cement and other carbonates</t>
        </is>
      </c>
      <c r="E3354" s="6" t="n">
        <v>0.000427984976853873</v>
      </c>
      <c r="F3354" s="6" t="n"/>
      <c r="G3354" s="6" t="n"/>
      <c r="H3354" s="6" t="n"/>
      <c r="I3354" s="6" t="n"/>
    </row>
    <row r="3355" ht="15.75" customHeight="1" s="120">
      <c r="A3355" s="6" t="n">
        <v>2015</v>
      </c>
      <c r="B3355" s="6" t="inlineStr">
        <is>
          <t>NE</t>
        </is>
      </c>
      <c r="C3355" s="6" t="inlineStr">
        <is>
          <t>N2O</t>
        </is>
      </c>
      <c r="D3355" s="6" t="inlineStr">
        <is>
          <t>Cement and other carbonates</t>
        </is>
      </c>
      <c r="E3355" s="6" t="n">
        <v>0.008933531312778411</v>
      </c>
      <c r="F3355" s="6" t="n"/>
      <c r="G3355" s="6" t="n"/>
      <c r="H3355" s="6" t="n"/>
      <c r="I3355" s="6" t="n"/>
    </row>
    <row r="3356" ht="15.75" customHeight="1" s="120">
      <c r="A3356" s="6" t="n">
        <v>2015</v>
      </c>
      <c r="B3356" s="6" t="inlineStr">
        <is>
          <t>NH</t>
        </is>
      </c>
      <c r="C3356" s="6" t="inlineStr">
        <is>
          <t>N2O</t>
        </is>
      </c>
      <c r="D3356" s="6" t="inlineStr">
        <is>
          <t>Cement and other carbonates</t>
        </is>
      </c>
      <c r="E3356" s="6" t="n">
        <v>0.000206131539872478</v>
      </c>
      <c r="F3356" s="6" t="n"/>
      <c r="G3356" s="6" t="n"/>
      <c r="H3356" s="6" t="n"/>
      <c r="I3356" s="6" t="n"/>
    </row>
    <row r="3357" ht="15.75" customHeight="1" s="120">
      <c r="A3357" s="6" t="n">
        <v>2015</v>
      </c>
      <c r="B3357" s="6" t="inlineStr">
        <is>
          <t>NJ</t>
        </is>
      </c>
      <c r="C3357" s="6" t="inlineStr">
        <is>
          <t>N2O</t>
        </is>
      </c>
      <c r="D3357" s="6" t="inlineStr">
        <is>
          <t>Cement and other carbonates</t>
        </is>
      </c>
      <c r="E3357" s="6" t="n">
        <v>0.000111800157218971</v>
      </c>
      <c r="F3357" s="6" t="n"/>
      <c r="G3357" s="6" t="n"/>
      <c r="H3357" s="6" t="n"/>
      <c r="I3357" s="6" t="n"/>
    </row>
    <row r="3358" ht="15.75" customHeight="1" s="120">
      <c r="A3358" s="6" t="n">
        <v>2015</v>
      </c>
      <c r="B3358" s="6" t="inlineStr">
        <is>
          <t>NM</t>
        </is>
      </c>
      <c r="C3358" s="6" t="inlineStr">
        <is>
          <t>N2O</t>
        </is>
      </c>
      <c r="D3358" s="6" t="inlineStr">
        <is>
          <t>Cement and other carbonates</t>
        </is>
      </c>
      <c r="E3358" s="6" t="n">
        <v>0.00516901039392086</v>
      </c>
      <c r="F3358" s="6" t="n"/>
      <c r="G3358" s="6" t="n"/>
      <c r="H3358" s="6" t="n"/>
      <c r="I3358" s="6" t="n"/>
    </row>
    <row r="3359" ht="15.75" customHeight="1" s="120">
      <c r="A3359" s="6" t="n">
        <v>2015</v>
      </c>
      <c r="B3359" s="6" t="inlineStr">
        <is>
          <t>NV</t>
        </is>
      </c>
      <c r="C3359" s="6" t="inlineStr">
        <is>
          <t>N2O</t>
        </is>
      </c>
      <c r="D3359" s="6" t="inlineStr">
        <is>
          <t>Cement and other carbonates</t>
        </is>
      </c>
      <c r="E3359" s="6" t="n">
        <v>0.0225242379247095</v>
      </c>
      <c r="F3359" s="6" t="n"/>
      <c r="G3359" s="6" t="n"/>
      <c r="H3359" s="6" t="n"/>
      <c r="I3359" s="6" t="n"/>
    </row>
    <row r="3360" ht="15.75" customHeight="1" s="120">
      <c r="A3360" s="6" t="n">
        <v>2015</v>
      </c>
      <c r="B3360" s="6" t="inlineStr">
        <is>
          <t>NY</t>
        </is>
      </c>
      <c r="C3360" s="6" t="inlineStr">
        <is>
          <t>N2O</t>
        </is>
      </c>
      <c r="D3360" s="6" t="inlineStr">
        <is>
          <t>Cement and other carbonates</t>
        </is>
      </c>
      <c r="E3360" s="6" t="n">
        <v>0.0132378373657087</v>
      </c>
      <c r="F3360" s="6" t="n"/>
      <c r="G3360" s="6" t="n"/>
      <c r="H3360" s="6" t="n"/>
      <c r="I3360" s="6" t="n"/>
    </row>
    <row r="3361" ht="15.75" customHeight="1" s="120">
      <c r="A3361" s="6" t="n">
        <v>2015</v>
      </c>
      <c r="B3361" s="6" t="inlineStr">
        <is>
          <t>OH</t>
        </is>
      </c>
      <c r="C3361" s="6" t="inlineStr">
        <is>
          <t>N2O</t>
        </is>
      </c>
      <c r="D3361" s="6" t="inlineStr">
        <is>
          <t>Cement and other carbonates</t>
        </is>
      </c>
      <c r="E3361" s="6" t="n">
        <v>0.0329670713599441</v>
      </c>
      <c r="F3361" s="6" t="n"/>
      <c r="G3361" s="6" t="n"/>
      <c r="H3361" s="6" t="n"/>
      <c r="I3361" s="6" t="n"/>
    </row>
    <row r="3362" ht="15.75" customHeight="1" s="120">
      <c r="A3362" s="6" t="n">
        <v>2015</v>
      </c>
      <c r="B3362" s="6" t="inlineStr">
        <is>
          <t>OK</t>
        </is>
      </c>
      <c r="C3362" s="6" t="inlineStr">
        <is>
          <t>N2O</t>
        </is>
      </c>
      <c r="D3362" s="6" t="inlineStr">
        <is>
          <t>Cement and other carbonates</t>
        </is>
      </c>
      <c r="E3362" s="6" t="n">
        <v>0.0176644248405974</v>
      </c>
      <c r="F3362" s="6" t="n"/>
      <c r="G3362" s="6" t="n"/>
      <c r="H3362" s="6" t="n"/>
      <c r="I3362" s="6" t="n"/>
    </row>
    <row r="3363" ht="15.75" customHeight="1" s="120">
      <c r="A3363" s="6" t="n">
        <v>2015</v>
      </c>
      <c r="B3363" s="6" t="inlineStr">
        <is>
          <t>OR</t>
        </is>
      </c>
      <c r="C3363" s="6" t="inlineStr">
        <is>
          <t>N2O</t>
        </is>
      </c>
      <c r="D3363" s="6" t="inlineStr">
        <is>
          <t>Cement and other carbonates</t>
        </is>
      </c>
      <c r="E3363" s="6" t="n">
        <v>0.00674469385972574</v>
      </c>
      <c r="F3363" s="6" t="n"/>
      <c r="G3363" s="6" t="n"/>
      <c r="H3363" s="6" t="n"/>
      <c r="I3363" s="6" t="n"/>
    </row>
    <row r="3364" ht="15.75" customHeight="1" s="120">
      <c r="A3364" s="6" t="n">
        <v>2015</v>
      </c>
      <c r="B3364" s="6" t="inlineStr">
        <is>
          <t>PA</t>
        </is>
      </c>
      <c r="C3364" s="6" t="inlineStr">
        <is>
          <t>N2O</t>
        </is>
      </c>
      <c r="D3364" s="6" t="inlineStr">
        <is>
          <t>Cement and other carbonates</t>
        </is>
      </c>
      <c r="E3364" s="6" t="n">
        <v>0.0478504672897196</v>
      </c>
      <c r="F3364" s="6" t="n"/>
      <c r="G3364" s="6" t="n"/>
      <c r="H3364" s="6" t="n"/>
      <c r="I3364" s="6" t="n"/>
    </row>
    <row r="3365" ht="15.75" customHeight="1" s="120">
      <c r="A3365" s="6" t="n">
        <v>2015</v>
      </c>
      <c r="B3365" s="6" t="inlineStr">
        <is>
          <t>PR</t>
        </is>
      </c>
      <c r="C3365" s="6" t="inlineStr">
        <is>
          <t>N2O</t>
        </is>
      </c>
      <c r="D3365" s="6" t="inlineStr">
        <is>
          <t>Cement and other carbonates</t>
        </is>
      </c>
      <c r="E3365" s="6" t="n">
        <v>0.00691064721809765</v>
      </c>
      <c r="F3365" s="6" t="n"/>
      <c r="G3365" s="6" t="n"/>
      <c r="H3365" s="6" t="n"/>
      <c r="I3365" s="6" t="n"/>
    </row>
    <row r="3366" ht="15.75" customHeight="1" s="120">
      <c r="A3366" s="6" t="n">
        <v>2015</v>
      </c>
      <c r="B3366" s="6" t="inlineStr">
        <is>
          <t>SC</t>
        </is>
      </c>
      <c r="C3366" s="6" t="inlineStr">
        <is>
          <t>N2O</t>
        </is>
      </c>
      <c r="D3366" s="6" t="inlineStr">
        <is>
          <t>Cement and other carbonates</t>
        </is>
      </c>
      <c r="E3366" s="6" t="n">
        <v>0.0207598916935976</v>
      </c>
      <c r="F3366" s="6" t="n"/>
      <c r="G3366" s="6" t="n"/>
      <c r="H3366" s="6" t="n"/>
      <c r="I3366" s="6" t="n"/>
    </row>
    <row r="3367" ht="15.75" customHeight="1" s="120">
      <c r="A3367" s="6" t="n">
        <v>2015</v>
      </c>
      <c r="B3367" s="6" t="inlineStr">
        <is>
          <t>SD</t>
        </is>
      </c>
      <c r="C3367" s="6" t="inlineStr">
        <is>
          <t>N2O</t>
        </is>
      </c>
      <c r="D3367" s="6" t="inlineStr">
        <is>
          <t>Cement and other carbonates</t>
        </is>
      </c>
      <c r="E3367" s="6" t="n">
        <v>0.0100113547034675</v>
      </c>
      <c r="F3367" s="6" t="n"/>
      <c r="G3367" s="6" t="n"/>
      <c r="H3367" s="6" t="n"/>
      <c r="I3367" s="6" t="n"/>
    </row>
    <row r="3368" ht="15.75" customHeight="1" s="120">
      <c r="A3368" s="6" t="n">
        <v>2015</v>
      </c>
      <c r="B3368" s="6" t="inlineStr">
        <is>
          <t>TN</t>
        </is>
      </c>
      <c r="C3368" s="6" t="inlineStr">
        <is>
          <t>N2O</t>
        </is>
      </c>
      <c r="D3368" s="6" t="inlineStr">
        <is>
          <t>Cement and other carbonates</t>
        </is>
      </c>
      <c r="E3368" s="6" t="n">
        <v>0.0114106035461612</v>
      </c>
      <c r="F3368" s="6" t="n"/>
      <c r="G3368" s="6" t="n"/>
      <c r="H3368" s="6" t="n"/>
      <c r="I3368" s="6" t="n"/>
    </row>
    <row r="3369" ht="15.75" customHeight="1" s="120">
      <c r="A3369" s="6" t="n">
        <v>2015</v>
      </c>
      <c r="B3369" s="6" t="inlineStr">
        <is>
          <t>TX</t>
        </is>
      </c>
      <c r="C3369" s="6" t="inlineStr">
        <is>
          <t>N2O</t>
        </is>
      </c>
      <c r="D3369" s="6" t="inlineStr">
        <is>
          <t>Cement and other carbonates</t>
        </is>
      </c>
      <c r="E3369" s="6" t="n">
        <v>0.09116080006987511</v>
      </c>
      <c r="F3369" s="6" t="n"/>
      <c r="G3369" s="6" t="n"/>
      <c r="H3369" s="6" t="n"/>
      <c r="I3369" s="6" t="n"/>
    </row>
    <row r="3370" ht="15.75" customHeight="1" s="120">
      <c r="A3370" s="6" t="n">
        <v>2015</v>
      </c>
      <c r="B3370" s="6" t="inlineStr">
        <is>
          <t>UT</t>
        </is>
      </c>
      <c r="C3370" s="6" t="inlineStr">
        <is>
          <t>N2O</t>
        </is>
      </c>
      <c r="D3370" s="6" t="inlineStr">
        <is>
          <t>Cement and other carbonates</t>
        </is>
      </c>
      <c r="E3370" s="6" t="n">
        <v>0.0281911083937461</v>
      </c>
      <c r="F3370" s="6" t="n"/>
      <c r="G3370" s="6" t="n"/>
      <c r="H3370" s="6" t="n"/>
      <c r="I3370" s="6" t="n"/>
    </row>
    <row r="3371" ht="15.75" customHeight="1" s="120">
      <c r="A3371" s="6" t="n">
        <v>2015</v>
      </c>
      <c r="B3371" s="6" t="inlineStr">
        <is>
          <t>VA</t>
        </is>
      </c>
      <c r="C3371" s="6" t="inlineStr">
        <is>
          <t>N2O</t>
        </is>
      </c>
      <c r="D3371" s="6" t="inlineStr">
        <is>
          <t>Cement and other carbonates</t>
        </is>
      </c>
      <c r="E3371" s="6" t="n">
        <v>0.0186321949515241</v>
      </c>
      <c r="F3371" s="6" t="n"/>
      <c r="G3371" s="6" t="n"/>
      <c r="H3371" s="6" t="n"/>
      <c r="I3371" s="6" t="n"/>
    </row>
    <row r="3372" ht="15.75" customHeight="1" s="120">
      <c r="A3372" s="6" t="n">
        <v>2015</v>
      </c>
      <c r="B3372" s="6" t="inlineStr">
        <is>
          <t>WA</t>
        </is>
      </c>
      <c r="C3372" s="6" t="inlineStr">
        <is>
          <t>N2O</t>
        </is>
      </c>
      <c r="D3372" s="6" t="inlineStr">
        <is>
          <t>Cement and other carbonates</t>
        </is>
      </c>
      <c r="E3372" s="6" t="n">
        <v>0.00108655777797187</v>
      </c>
      <c r="F3372" s="6" t="n"/>
      <c r="G3372" s="6" t="n"/>
      <c r="H3372" s="6" t="n"/>
      <c r="I3372" s="6" t="n"/>
    </row>
    <row r="3373" ht="15.75" customHeight="1" s="120">
      <c r="A3373" s="6" t="n">
        <v>2015</v>
      </c>
      <c r="B3373" s="6" t="inlineStr">
        <is>
          <t>WI</t>
        </is>
      </c>
      <c r="C3373" s="6" t="inlineStr">
        <is>
          <t>N2O</t>
        </is>
      </c>
      <c r="D3373" s="6" t="inlineStr">
        <is>
          <t>Cement and other carbonates</t>
        </is>
      </c>
      <c r="E3373" s="6" t="n">
        <v>0.0136343785483448</v>
      </c>
      <c r="F3373" s="6" t="n"/>
      <c r="G3373" s="6" t="n"/>
      <c r="H3373" s="6" t="n"/>
      <c r="I3373" s="6" t="n"/>
    </row>
    <row r="3374" ht="15.75" customHeight="1" s="120">
      <c r="A3374" s="6" t="n">
        <v>2015</v>
      </c>
      <c r="B3374" s="6" t="inlineStr">
        <is>
          <t>WV</t>
        </is>
      </c>
      <c r="C3374" s="6" t="inlineStr">
        <is>
          <t>N2O</t>
        </is>
      </c>
      <c r="D3374" s="6" t="inlineStr">
        <is>
          <t>Cement and other carbonates</t>
        </is>
      </c>
      <c r="E3374" s="6" t="n">
        <v>0.0140414009957201</v>
      </c>
      <c r="F3374" s="6" t="n"/>
      <c r="G3374" s="6" t="n"/>
      <c r="H3374" s="6" t="n"/>
      <c r="I3374" s="6" t="n"/>
    </row>
    <row r="3375" ht="15.75" customHeight="1" s="120">
      <c r="A3375" s="6" t="n">
        <v>2015</v>
      </c>
      <c r="B3375" s="6" t="inlineStr">
        <is>
          <t>WY</t>
        </is>
      </c>
      <c r="C3375" s="6" t="inlineStr">
        <is>
          <t>N2O</t>
        </is>
      </c>
      <c r="D3375" s="6" t="inlineStr">
        <is>
          <t>Cement and other carbonates</t>
        </is>
      </c>
      <c r="E3375" s="6" t="n">
        <v>0.009943226482662239</v>
      </c>
      <c r="F3375" s="6" t="n"/>
      <c r="G3375" s="6" t="n"/>
      <c r="H3375" s="6" t="n"/>
      <c r="I3375" s="6" t="n"/>
    </row>
    <row r="3376" ht="15.75" customHeight="1" s="120">
      <c r="A3376" s="6" t="n">
        <v>2015</v>
      </c>
      <c r="B3376" s="6" t="inlineStr">
        <is>
          <t>AL</t>
        </is>
      </c>
      <c r="C3376" s="6" t="inlineStr">
        <is>
          <t>N2O</t>
        </is>
      </c>
      <c r="D3376" s="6" t="inlineStr">
        <is>
          <t>Chemicals</t>
        </is>
      </c>
      <c r="E3376" s="6" t="n">
        <v>0.008375775095244139</v>
      </c>
      <c r="F3376" s="6" t="n"/>
      <c r="G3376" s="6" t="n"/>
      <c r="H3376" s="6" t="n"/>
      <c r="I3376" s="6" t="n"/>
    </row>
    <row r="3377" ht="15.75" customHeight="1" s="120">
      <c r="A3377" s="6" t="n">
        <v>2015</v>
      </c>
      <c r="B3377" s="6" t="inlineStr">
        <is>
          <t>AR</t>
        </is>
      </c>
      <c r="C3377" s="6" t="inlineStr">
        <is>
          <t>N2O</t>
        </is>
      </c>
      <c r="D3377" s="6" t="inlineStr">
        <is>
          <t>Chemicals</t>
        </is>
      </c>
      <c r="E3377" s="6" t="n">
        <v>0.0280782378166554</v>
      </c>
      <c r="F3377" s="6" t="n"/>
      <c r="G3377" s="6" t="n"/>
      <c r="H3377" s="6" t="n"/>
      <c r="I3377" s="6" t="n"/>
    </row>
    <row r="3378" ht="15.75" customHeight="1" s="120">
      <c r="A3378" s="6" t="n">
        <v>2015</v>
      </c>
      <c r="B3378" s="6" t="inlineStr">
        <is>
          <t>AZ</t>
        </is>
      </c>
      <c r="C3378" s="6" t="inlineStr">
        <is>
          <t>N2O</t>
        </is>
      </c>
      <c r="D3378" s="6" t="inlineStr">
        <is>
          <t>Chemicals</t>
        </is>
      </c>
      <c r="E3378" s="6" t="n">
        <v>0.0242277168119773</v>
      </c>
      <c r="F3378" s="6" t="n"/>
      <c r="G3378" s="6" t="n"/>
      <c r="H3378" s="6" t="n"/>
      <c r="I3378" s="6" t="n"/>
    </row>
    <row r="3379" ht="15.75" customHeight="1" s="120">
      <c r="A3379" s="6" t="n">
        <v>2015</v>
      </c>
      <c r="B3379" s="6" t="inlineStr">
        <is>
          <t>CA</t>
        </is>
      </c>
      <c r="C3379" s="6" t="inlineStr">
        <is>
          <t>N2O</t>
        </is>
      </c>
      <c r="D3379" s="6" t="inlineStr">
        <is>
          <t>Chemicals</t>
        </is>
      </c>
      <c r="E3379" s="6" t="n">
        <v>0.00200696694923434</v>
      </c>
      <c r="F3379" s="6" t="n"/>
      <c r="G3379" s="6" t="n"/>
      <c r="H3379" s="6" t="n"/>
      <c r="I3379" s="6" t="n"/>
    </row>
    <row r="3380" ht="15.75" customHeight="1" s="120">
      <c r="A3380" s="6" t="n">
        <v>2015</v>
      </c>
      <c r="B3380" s="6" t="inlineStr">
        <is>
          <t>CO</t>
        </is>
      </c>
      <c r="C3380" s="6" t="inlineStr">
        <is>
          <t>N2O</t>
        </is>
      </c>
      <c r="D3380" s="6" t="inlineStr">
        <is>
          <t>Chemicals</t>
        </is>
      </c>
      <c r="E3380" s="54" t="n">
        <v>7.52020078294556e-06</v>
      </c>
      <c r="F3380" s="6" t="n"/>
      <c r="G3380" s="6" t="n"/>
      <c r="H3380" s="6" t="n"/>
      <c r="I3380" s="6" t="n"/>
    </row>
    <row r="3381" ht="15.75" customHeight="1" s="120">
      <c r="A3381" s="6" t="n">
        <v>2015</v>
      </c>
      <c r="B3381" s="6" t="inlineStr">
        <is>
          <t>DE</t>
        </is>
      </c>
      <c r="C3381" s="6" t="inlineStr">
        <is>
          <t>N2O</t>
        </is>
      </c>
      <c r="D3381" s="6" t="inlineStr">
        <is>
          <t>Chemicals</t>
        </is>
      </c>
      <c r="E3381" s="54" t="n">
        <v>4.43727486955792e-06</v>
      </c>
      <c r="F3381" s="6" t="n"/>
      <c r="G3381" s="6" t="n"/>
      <c r="H3381" s="6" t="n"/>
      <c r="I3381" s="6" t="n"/>
    </row>
    <row r="3382" ht="15.75" customHeight="1" s="120">
      <c r="A3382" s="6" t="n">
        <v>2015</v>
      </c>
      <c r="B3382" s="6" t="inlineStr">
        <is>
          <t>FL</t>
        </is>
      </c>
      <c r="C3382" s="6" t="inlineStr">
        <is>
          <t>N2O</t>
        </is>
      </c>
      <c r="D3382" s="6" t="inlineStr">
        <is>
          <t>Chemicals</t>
        </is>
      </c>
      <c r="E3382" s="6" t="n">
        <v>0.219083621478498</v>
      </c>
      <c r="F3382" s="6" t="n"/>
      <c r="G3382" s="6" t="n"/>
      <c r="H3382" s="6" t="n"/>
      <c r="I3382" s="6" t="n"/>
    </row>
    <row r="3383" ht="15.75" customHeight="1" s="120">
      <c r="A3383" s="6" t="n">
        <v>2015</v>
      </c>
      <c r="B3383" s="6" t="inlineStr">
        <is>
          <t>GA</t>
        </is>
      </c>
      <c r="C3383" s="6" t="inlineStr">
        <is>
          <t>N2O</t>
        </is>
      </c>
      <c r="D3383" s="6" t="inlineStr">
        <is>
          <t>Chemicals</t>
        </is>
      </c>
      <c r="E3383" s="6" t="n">
        <v>0.0306867317266204</v>
      </c>
      <c r="F3383" s="6" t="n"/>
      <c r="G3383" s="6" t="n"/>
      <c r="H3383" s="6" t="n"/>
      <c r="I3383" s="6" t="n"/>
    </row>
    <row r="3384" ht="15.75" customHeight="1" s="120">
      <c r="A3384" s="6" t="n">
        <v>2015</v>
      </c>
      <c r="B3384" s="6" t="inlineStr">
        <is>
          <t>IA</t>
        </is>
      </c>
      <c r="C3384" s="6" t="inlineStr">
        <is>
          <t>N2O</t>
        </is>
      </c>
      <c r="D3384" s="6" t="inlineStr">
        <is>
          <t>Chemicals</t>
        </is>
      </c>
      <c r="E3384" s="6" t="n">
        <v>0.0447806215759585</v>
      </c>
      <c r="F3384" s="6" t="n"/>
      <c r="G3384" s="6" t="n"/>
      <c r="H3384" s="6" t="n"/>
      <c r="I3384" s="6" t="n"/>
    </row>
    <row r="3385" ht="15.75" customHeight="1" s="120">
      <c r="A3385" s="6" t="n">
        <v>2015</v>
      </c>
      <c r="B3385" s="6" t="inlineStr">
        <is>
          <t>ID</t>
        </is>
      </c>
      <c r="C3385" s="6" t="inlineStr">
        <is>
          <t>N2O</t>
        </is>
      </c>
      <c r="D3385" s="6" t="inlineStr">
        <is>
          <t>Chemicals</t>
        </is>
      </c>
      <c r="E3385" s="54" t="n">
        <v>1.93885745304378e-05</v>
      </c>
      <c r="F3385" s="6" t="n"/>
      <c r="G3385" s="6" t="n"/>
      <c r="H3385" s="6" t="n"/>
      <c r="I3385" s="6" t="n"/>
    </row>
    <row r="3386" ht="15.75" customHeight="1" s="120">
      <c r="A3386" s="6" t="n">
        <v>2015</v>
      </c>
      <c r="B3386" s="6" t="inlineStr">
        <is>
          <t>IL</t>
        </is>
      </c>
      <c r="C3386" s="6" t="inlineStr">
        <is>
          <t>N2O</t>
        </is>
      </c>
      <c r="D3386" s="6" t="inlineStr">
        <is>
          <t>Chemicals</t>
        </is>
      </c>
      <c r="E3386" s="6" t="n">
        <v>0.00287861524519694</v>
      </c>
      <c r="F3386" s="6" t="n"/>
      <c r="G3386" s="6" t="n"/>
      <c r="H3386" s="6" t="n"/>
      <c r="I3386" s="6" t="n"/>
    </row>
    <row r="3387" ht="15.75" customHeight="1" s="120">
      <c r="A3387" s="6" t="n">
        <v>2015</v>
      </c>
      <c r="B3387" s="6" t="inlineStr">
        <is>
          <t>IN</t>
        </is>
      </c>
      <c r="C3387" s="6" t="inlineStr">
        <is>
          <t>N2O</t>
        </is>
      </c>
      <c r="D3387" s="6" t="inlineStr">
        <is>
          <t>Chemicals</t>
        </is>
      </c>
      <c r="E3387" s="6" t="n">
        <v>0.0001853141420423</v>
      </c>
      <c r="F3387" s="6" t="n"/>
      <c r="G3387" s="6" t="n"/>
      <c r="H3387" s="6" t="n"/>
      <c r="I3387" s="6" t="n"/>
    </row>
    <row r="3388" ht="15.75" customHeight="1" s="120">
      <c r="A3388" s="6" t="n">
        <v>2015</v>
      </c>
      <c r="B3388" s="6" t="inlineStr">
        <is>
          <t>KS</t>
        </is>
      </c>
      <c r="C3388" s="6" t="inlineStr">
        <is>
          <t>N2O</t>
        </is>
      </c>
      <c r="D3388" s="6" t="inlineStr">
        <is>
          <t>Chemicals</t>
        </is>
      </c>
      <c r="E3388" s="6" t="n">
        <v>0.0316172942021764</v>
      </c>
      <c r="F3388" s="6" t="n"/>
      <c r="G3388" s="6" t="n"/>
      <c r="H3388" s="6" t="n"/>
      <c r="I3388" s="6" t="n"/>
    </row>
    <row r="3389" ht="15.75" customHeight="1" s="120">
      <c r="A3389" s="6" t="n">
        <v>2015</v>
      </c>
      <c r="B3389" s="6" t="inlineStr">
        <is>
          <t>KY</t>
        </is>
      </c>
      <c r="C3389" s="6" t="inlineStr">
        <is>
          <t>N2O</t>
        </is>
      </c>
      <c r="D3389" s="6" t="inlineStr">
        <is>
          <t>Chemicals</t>
        </is>
      </c>
      <c r="E3389" s="6" t="n">
        <v>0.000156926275105731</v>
      </c>
      <c r="F3389" s="6" t="n"/>
      <c r="G3389" s="6" t="n"/>
      <c r="H3389" s="6" t="n"/>
      <c r="I3389" s="6" t="n"/>
    </row>
    <row r="3390" ht="15.75" customHeight="1" s="120">
      <c r="A3390" s="6" t="n">
        <v>2015</v>
      </c>
      <c r="B3390" s="6" t="inlineStr">
        <is>
          <t>LA</t>
        </is>
      </c>
      <c r="C3390" s="6" t="inlineStr">
        <is>
          <t>N2O</t>
        </is>
      </c>
      <c r="D3390" s="6" t="inlineStr">
        <is>
          <t>Chemicals</t>
        </is>
      </c>
      <c r="E3390" s="6" t="n">
        <v>0.200264657606416</v>
      </c>
      <c r="F3390" s="6" t="n"/>
      <c r="G3390" s="6" t="n"/>
      <c r="H3390" s="6" t="n"/>
      <c r="I3390" s="6" t="n"/>
    </row>
    <row r="3391" ht="15.75" customHeight="1" s="120">
      <c r="A3391" s="6" t="n">
        <v>2015</v>
      </c>
      <c r="B3391" s="6" t="inlineStr">
        <is>
          <t>MA</t>
        </is>
      </c>
      <c r="C3391" s="6" t="inlineStr">
        <is>
          <t>N2O</t>
        </is>
      </c>
      <c r="D3391" s="6" t="inlineStr">
        <is>
          <t>Chemicals</t>
        </is>
      </c>
      <c r="E3391" s="54" t="n">
        <v>3.36626997132326e-05</v>
      </c>
      <c r="F3391" s="6" t="n"/>
      <c r="G3391" s="6" t="n"/>
      <c r="H3391" s="6" t="n"/>
      <c r="I3391" s="6" t="n"/>
    </row>
    <row r="3392" ht="15.75" customHeight="1" s="120">
      <c r="A3392" s="6" t="n">
        <v>2015</v>
      </c>
      <c r="B3392" s="6" t="inlineStr">
        <is>
          <t>MD</t>
        </is>
      </c>
      <c r="C3392" s="6" t="inlineStr">
        <is>
          <t>N2O</t>
        </is>
      </c>
      <c r="D3392" s="6" t="inlineStr">
        <is>
          <t>Chemicals</t>
        </is>
      </c>
      <c r="E3392" s="54" t="n">
        <v>3.47497429543693e-06</v>
      </c>
      <c r="F3392" s="6" t="n"/>
      <c r="G3392" s="6" t="n"/>
      <c r="H3392" s="6" t="n"/>
      <c r="I3392" s="6" t="n"/>
    </row>
    <row r="3393" ht="15.75" customHeight="1" s="120">
      <c r="A3393" s="6" t="n">
        <v>2015</v>
      </c>
      <c r="B3393" s="6" t="inlineStr">
        <is>
          <t>MI</t>
        </is>
      </c>
      <c r="C3393" s="6" t="inlineStr">
        <is>
          <t>N2O</t>
        </is>
      </c>
      <c r="D3393" s="6" t="inlineStr">
        <is>
          <t>Chemicals</t>
        </is>
      </c>
      <c r="E3393" s="54" t="n">
        <v>3.35201366652147e-05</v>
      </c>
      <c r="F3393" s="6" t="n"/>
      <c r="G3393" s="6" t="n"/>
      <c r="H3393" s="6" t="n"/>
      <c r="I3393" s="6" t="n"/>
    </row>
    <row r="3394" ht="15.75" customHeight="1" s="120">
      <c r="A3394" s="6" t="n">
        <v>2015</v>
      </c>
      <c r="B3394" s="6" t="inlineStr">
        <is>
          <t>MN</t>
        </is>
      </c>
      <c r="C3394" s="6" t="inlineStr">
        <is>
          <t>N2O</t>
        </is>
      </c>
      <c r="D3394" s="6" t="inlineStr">
        <is>
          <t>Chemicals</t>
        </is>
      </c>
      <c r="E3394" s="54" t="n">
        <v>5.88785388314032e-05</v>
      </c>
      <c r="F3394" s="6" t="n"/>
      <c r="G3394" s="6" t="n"/>
      <c r="H3394" s="6" t="n"/>
      <c r="I3394" s="6" t="n"/>
    </row>
    <row r="3395" ht="15.75" customHeight="1" s="120">
      <c r="A3395" s="6" t="n">
        <v>2015</v>
      </c>
      <c r="B3395" s="6" t="inlineStr">
        <is>
          <t>MO</t>
        </is>
      </c>
      <c r="C3395" s="6" t="inlineStr">
        <is>
          <t>N2O</t>
        </is>
      </c>
      <c r="D3395" s="6" t="inlineStr">
        <is>
          <t>Chemicals</t>
        </is>
      </c>
      <c r="E3395" s="6" t="n">
        <v>0.0329748508269271</v>
      </c>
      <c r="F3395" s="6" t="n"/>
      <c r="G3395" s="6" t="n"/>
      <c r="H3395" s="6" t="n"/>
      <c r="I3395" s="6" t="n"/>
    </row>
    <row r="3396" ht="15.75" customHeight="1" s="120">
      <c r="A3396" s="6" t="n">
        <v>2015</v>
      </c>
      <c r="B3396" s="6" t="inlineStr">
        <is>
          <t>MS</t>
        </is>
      </c>
      <c r="C3396" s="6" t="inlineStr">
        <is>
          <t>N2O</t>
        </is>
      </c>
      <c r="D3396" s="6" t="inlineStr">
        <is>
          <t>Chemicals</t>
        </is>
      </c>
      <c r="E3396" s="6" t="n">
        <v>0.0935256542115806</v>
      </c>
      <c r="F3396" s="6" t="n"/>
      <c r="G3396" s="6" t="n"/>
      <c r="H3396" s="6" t="n"/>
      <c r="I3396" s="6" t="n"/>
    </row>
    <row r="3397" ht="15.75" customHeight="1" s="120">
      <c r="A3397" s="6" t="n">
        <v>2015</v>
      </c>
      <c r="B3397" s="6" t="inlineStr">
        <is>
          <t>NC</t>
        </is>
      </c>
      <c r="C3397" s="6" t="inlineStr">
        <is>
          <t>N2O</t>
        </is>
      </c>
      <c r="D3397" s="6" t="inlineStr">
        <is>
          <t>Chemicals</t>
        </is>
      </c>
      <c r="E3397" s="54" t="n">
        <v>1.34187468946872e-05</v>
      </c>
      <c r="F3397" s="6" t="n"/>
      <c r="G3397" s="6" t="n"/>
      <c r="H3397" s="6" t="n"/>
      <c r="I3397" s="6" t="n"/>
    </row>
    <row r="3398" ht="15.75" customHeight="1" s="120">
      <c r="A3398" s="6" t="n">
        <v>2015</v>
      </c>
      <c r="B3398" s="6" t="inlineStr">
        <is>
          <t>ND</t>
        </is>
      </c>
      <c r="C3398" s="6" t="inlineStr">
        <is>
          <t>N2O</t>
        </is>
      </c>
      <c r="D3398" s="6" t="inlineStr">
        <is>
          <t>Chemicals</t>
        </is>
      </c>
      <c r="E3398" s="54" t="n">
        <v>1.81589682412832e-05</v>
      </c>
      <c r="F3398" s="6" t="n"/>
      <c r="G3398" s="6" t="n"/>
      <c r="H3398" s="6" t="n"/>
      <c r="I3398" s="6" t="n"/>
    </row>
    <row r="3399" ht="15.75" customHeight="1" s="120">
      <c r="A3399" s="6" t="n">
        <v>2015</v>
      </c>
      <c r="B3399" s="6" t="inlineStr">
        <is>
          <t>NE</t>
        </is>
      </c>
      <c r="C3399" s="6" t="inlineStr">
        <is>
          <t>N2O</t>
        </is>
      </c>
      <c r="D3399" s="6" t="inlineStr">
        <is>
          <t>Chemicals</t>
        </is>
      </c>
      <c r="E3399" s="6" t="n">
        <v>0.000114193001462358</v>
      </c>
      <c r="F3399" s="6" t="n"/>
      <c r="G3399" s="6" t="n"/>
      <c r="H3399" s="6" t="n"/>
      <c r="I3399" s="6" t="n"/>
    </row>
    <row r="3400" ht="15.75" customHeight="1" s="120">
      <c r="A3400" s="6" t="n">
        <v>2015</v>
      </c>
      <c r="B3400" s="6" t="inlineStr">
        <is>
          <t>NJ</t>
        </is>
      </c>
      <c r="C3400" s="6" t="inlineStr">
        <is>
          <t>N2O</t>
        </is>
      </c>
      <c r="D3400" s="6" t="inlineStr">
        <is>
          <t>Chemicals</t>
        </is>
      </c>
      <c r="E3400" s="54" t="n">
        <v>2.01370305325319e-06</v>
      </c>
      <c r="F3400" s="6" t="n"/>
      <c r="G3400" s="6" t="n"/>
      <c r="H3400" s="6" t="n"/>
      <c r="I3400" s="6" t="n"/>
    </row>
    <row r="3401" ht="15.75" customHeight="1" s="120">
      <c r="A3401" s="6" t="n">
        <v>2015</v>
      </c>
      <c r="B3401" s="6" t="inlineStr">
        <is>
          <t>NM</t>
        </is>
      </c>
      <c r="C3401" s="6" t="inlineStr">
        <is>
          <t>N2O</t>
        </is>
      </c>
      <c r="D3401" s="6" t="inlineStr">
        <is>
          <t>Chemicals</t>
        </is>
      </c>
      <c r="E3401" s="54" t="n">
        <v>1.12268400314116e-06</v>
      </c>
      <c r="F3401" s="6" t="n"/>
      <c r="G3401" s="6" t="n"/>
      <c r="H3401" s="6" t="n"/>
      <c r="I3401" s="6" t="n"/>
    </row>
    <row r="3402" ht="15.75" customHeight="1" s="120">
      <c r="A3402" s="6" t="n">
        <v>2015</v>
      </c>
      <c r="B3402" s="6" t="inlineStr">
        <is>
          <t>NV</t>
        </is>
      </c>
      <c r="C3402" s="6" t="inlineStr">
        <is>
          <t>N2O</t>
        </is>
      </c>
      <c r="D3402" s="6" t="inlineStr">
        <is>
          <t>Chemicals</t>
        </is>
      </c>
      <c r="E3402" s="54" t="n">
        <v>8.91019050112034e-07</v>
      </c>
      <c r="F3402" s="6" t="n"/>
      <c r="G3402" s="6" t="n"/>
      <c r="H3402" s="6" t="n"/>
      <c r="I3402" s="6" t="n"/>
    </row>
    <row r="3403" ht="15.75" customHeight="1" s="120">
      <c r="A3403" s="6" t="n">
        <v>2015</v>
      </c>
      <c r="B3403" s="6" t="inlineStr">
        <is>
          <t>NY</t>
        </is>
      </c>
      <c r="C3403" s="6" t="inlineStr">
        <is>
          <t>N2O</t>
        </is>
      </c>
      <c r="D3403" s="6" t="inlineStr">
        <is>
          <t>Chemicals</t>
        </is>
      </c>
      <c r="E3403" s="54" t="n">
        <v>1.42384844207903e-05</v>
      </c>
      <c r="F3403" s="6" t="n"/>
      <c r="G3403" s="6" t="n"/>
      <c r="H3403" s="6" t="n"/>
      <c r="I3403" s="6" t="n"/>
    </row>
    <row r="3404" ht="15.75" customHeight="1" s="120">
      <c r="A3404" s="6" t="n">
        <v>2015</v>
      </c>
      <c r="B3404" s="6" t="inlineStr">
        <is>
          <t>OH</t>
        </is>
      </c>
      <c r="C3404" s="6" t="inlineStr">
        <is>
          <t>N2O</t>
        </is>
      </c>
      <c r="D3404" s="6" t="inlineStr">
        <is>
          <t>Chemicals</t>
        </is>
      </c>
      <c r="E3404" s="6" t="n">
        <v>0.0137167749465687</v>
      </c>
      <c r="F3404" s="6" t="n"/>
      <c r="G3404" s="6" t="n"/>
      <c r="H3404" s="6" t="n"/>
      <c r="I3404" s="6" t="n"/>
    </row>
    <row r="3405" ht="15.75" customHeight="1" s="120">
      <c r="A3405" s="6" t="n">
        <v>2015</v>
      </c>
      <c r="B3405" s="6" t="inlineStr">
        <is>
          <t>OK</t>
        </is>
      </c>
      <c r="C3405" s="6" t="inlineStr">
        <is>
          <t>N2O</t>
        </is>
      </c>
      <c r="D3405" s="6" t="inlineStr">
        <is>
          <t>Chemicals</t>
        </is>
      </c>
      <c r="E3405" s="6" t="n">
        <v>0.10985156460183</v>
      </c>
      <c r="F3405" s="6" t="n"/>
      <c r="G3405" s="6" t="n"/>
      <c r="H3405" s="6" t="n"/>
      <c r="I3405" s="6" t="n"/>
    </row>
    <row r="3406" ht="15.75" customHeight="1" s="120">
      <c r="A3406" s="6" t="n">
        <v>2015</v>
      </c>
      <c r="B3406" s="6" t="inlineStr">
        <is>
          <t>OR</t>
        </is>
      </c>
      <c r="C3406" s="6" t="inlineStr">
        <is>
          <t>N2O</t>
        </is>
      </c>
      <c r="D3406" s="6" t="inlineStr">
        <is>
          <t>Chemicals</t>
        </is>
      </c>
      <c r="E3406" s="54" t="n">
        <v>1.70006434761376e-05</v>
      </c>
      <c r="F3406" s="6" t="n"/>
      <c r="G3406" s="6" t="n"/>
      <c r="H3406" s="6" t="n"/>
      <c r="I3406" s="6" t="n"/>
    </row>
    <row r="3407" ht="15.75" customHeight="1" s="120">
      <c r="A3407" s="6" t="n">
        <v>2015</v>
      </c>
      <c r="B3407" s="6" t="inlineStr">
        <is>
          <t>PA</t>
        </is>
      </c>
      <c r="C3407" s="6" t="inlineStr">
        <is>
          <t>N2O</t>
        </is>
      </c>
      <c r="D3407" s="6" t="inlineStr">
        <is>
          <t>Chemicals</t>
        </is>
      </c>
      <c r="E3407" s="6" t="n">
        <v>0.0005860232292586839</v>
      </c>
      <c r="F3407" s="6" t="n"/>
      <c r="G3407" s="6" t="n"/>
      <c r="H3407" s="6" t="n"/>
      <c r="I3407" s="6" t="n"/>
    </row>
    <row r="3408" ht="15.75" customHeight="1" s="120">
      <c r="A3408" s="6" t="n">
        <v>2015</v>
      </c>
      <c r="B3408" s="6" t="inlineStr">
        <is>
          <t>RI</t>
        </is>
      </c>
      <c r="C3408" s="6" t="inlineStr">
        <is>
          <t>N2O</t>
        </is>
      </c>
      <c r="D3408" s="6" t="inlineStr">
        <is>
          <t>Chemicals</t>
        </is>
      </c>
      <c r="E3408" s="54" t="n">
        <v>3.18984819940108e-06</v>
      </c>
      <c r="F3408" s="6" t="n"/>
      <c r="G3408" s="6" t="n"/>
      <c r="H3408" s="6" t="n"/>
      <c r="I3408" s="6" t="n"/>
    </row>
    <row r="3409" ht="15.75" customHeight="1" s="120">
      <c r="A3409" s="6" t="n">
        <v>2015</v>
      </c>
      <c r="B3409" s="6" t="inlineStr">
        <is>
          <t>SC</t>
        </is>
      </c>
      <c r="C3409" s="6" t="inlineStr">
        <is>
          <t>N2O</t>
        </is>
      </c>
      <c r="D3409" s="6" t="inlineStr">
        <is>
          <t>Chemicals</t>
        </is>
      </c>
      <c r="E3409" s="6" t="n">
        <v>0.000382959987738152</v>
      </c>
      <c r="F3409" s="6" t="n"/>
      <c r="G3409" s="6" t="n"/>
      <c r="H3409" s="6" t="n"/>
      <c r="I3409" s="6" t="n"/>
    </row>
    <row r="3410" ht="15.75" customHeight="1" s="120">
      <c r="A3410" s="6" t="n">
        <v>2015</v>
      </c>
      <c r="B3410" s="6" t="inlineStr">
        <is>
          <t>SD</t>
        </is>
      </c>
      <c r="C3410" s="6" t="inlineStr">
        <is>
          <t>N2O</t>
        </is>
      </c>
      <c r="D3410" s="6" t="inlineStr">
        <is>
          <t>Chemicals</t>
        </is>
      </c>
      <c r="E3410" s="6" t="n">
        <v>0.000131496591415533</v>
      </c>
      <c r="F3410" s="6" t="n"/>
      <c r="G3410" s="6" t="n"/>
      <c r="H3410" s="6" t="n"/>
      <c r="I3410" s="6" t="n"/>
    </row>
    <row r="3411" ht="15.75" customHeight="1" s="120">
      <c r="A3411" s="6" t="n">
        <v>2015</v>
      </c>
      <c r="B3411" s="6" t="inlineStr">
        <is>
          <t>TN</t>
        </is>
      </c>
      <c r="C3411" s="6" t="inlineStr">
        <is>
          <t>N2O</t>
        </is>
      </c>
      <c r="D3411" s="6" t="inlineStr">
        <is>
          <t>Chemicals</t>
        </is>
      </c>
      <c r="E3411" s="6" t="n">
        <v>0.00116691418878872</v>
      </c>
      <c r="F3411" s="6" t="n"/>
      <c r="G3411" s="6" t="n"/>
      <c r="H3411" s="6" t="n"/>
      <c r="I3411" s="6" t="n"/>
    </row>
    <row r="3412" ht="15.75" customHeight="1" s="120">
      <c r="A3412" s="6" t="n">
        <v>2015</v>
      </c>
      <c r="B3412" s="6" t="inlineStr">
        <is>
          <t>TX</t>
        </is>
      </c>
      <c r="C3412" s="6" t="inlineStr">
        <is>
          <t>N2O</t>
        </is>
      </c>
      <c r="D3412" s="6" t="inlineStr">
        <is>
          <t>Chemicals</t>
        </is>
      </c>
      <c r="E3412" s="6" t="n">
        <v>0.133527009986167</v>
      </c>
      <c r="F3412" s="6" t="n"/>
      <c r="G3412" s="6" t="n"/>
      <c r="H3412" s="6" t="n"/>
      <c r="I3412" s="6" t="n"/>
    </row>
    <row r="3413" ht="15.75" customHeight="1" s="120">
      <c r="A3413" s="6" t="n">
        <v>2015</v>
      </c>
      <c r="B3413" s="6" t="inlineStr">
        <is>
          <t>UT</t>
        </is>
      </c>
      <c r="C3413" s="6" t="inlineStr">
        <is>
          <t>N2O</t>
        </is>
      </c>
      <c r="D3413" s="6" t="inlineStr">
        <is>
          <t>Chemicals</t>
        </is>
      </c>
      <c r="E3413" s="6" t="n">
        <v>0.00343359537074972</v>
      </c>
      <c r="F3413" s="6" t="n"/>
      <c r="G3413" s="6" t="n"/>
      <c r="H3413" s="6" t="n"/>
      <c r="I3413" s="6" t="n"/>
    </row>
    <row r="3414" ht="15.75" customHeight="1" s="120">
      <c r="A3414" s="6" t="n">
        <v>2015</v>
      </c>
      <c r="B3414" s="6" t="inlineStr">
        <is>
          <t>VA</t>
        </is>
      </c>
      <c r="C3414" s="6" t="inlineStr">
        <is>
          <t>N2O</t>
        </is>
      </c>
      <c r="D3414" s="6" t="inlineStr">
        <is>
          <t>Chemicals</t>
        </is>
      </c>
      <c r="E3414" s="6" t="n">
        <v>0.000148372492224655</v>
      </c>
      <c r="F3414" s="6" t="n"/>
      <c r="G3414" s="6" t="n"/>
      <c r="H3414" s="6" t="n"/>
      <c r="I3414" s="6" t="n"/>
    </row>
    <row r="3415" ht="15.75" customHeight="1" s="120">
      <c r="A3415" s="6" t="n">
        <v>2015</v>
      </c>
      <c r="B3415" s="6" t="inlineStr">
        <is>
          <t>WA</t>
        </is>
      </c>
      <c r="C3415" s="6" t="inlineStr">
        <is>
          <t>N2O</t>
        </is>
      </c>
      <c r="D3415" s="6" t="inlineStr">
        <is>
          <t>Chemicals</t>
        </is>
      </c>
      <c r="E3415" s="6" t="n">
        <v>0.008683230128675799</v>
      </c>
      <c r="F3415" s="6" t="n"/>
      <c r="G3415" s="6" t="n"/>
      <c r="H3415" s="6" t="n"/>
      <c r="I3415" s="6" t="n"/>
    </row>
    <row r="3416" ht="15.75" customHeight="1" s="120">
      <c r="A3416" s="6" t="n">
        <v>2015</v>
      </c>
      <c r="B3416" s="6" t="inlineStr">
        <is>
          <t>WI</t>
        </is>
      </c>
      <c r="C3416" s="6" t="inlineStr">
        <is>
          <t>N2O</t>
        </is>
      </c>
      <c r="D3416" s="6" t="inlineStr">
        <is>
          <t>Chemicals</t>
        </is>
      </c>
      <c r="E3416" s="54" t="n">
        <v>2.6588008455343e-05</v>
      </c>
      <c r="F3416" s="6" t="n"/>
      <c r="G3416" s="6" t="n"/>
      <c r="H3416" s="6" t="n"/>
      <c r="I3416" s="6" t="n"/>
    </row>
    <row r="3417" ht="15.75" customHeight="1" s="120">
      <c r="A3417" s="6" t="n">
        <v>2015</v>
      </c>
      <c r="B3417" s="6" t="inlineStr">
        <is>
          <t>WV</t>
        </is>
      </c>
      <c r="C3417" s="6" t="inlineStr">
        <is>
          <t>N2O</t>
        </is>
      </c>
      <c r="D3417" s="6" t="inlineStr">
        <is>
          <t>Chemicals</t>
        </is>
      </c>
      <c r="E3417" s="6" t="n">
        <v>0.000393545294053483</v>
      </c>
      <c r="F3417" s="6" t="n"/>
      <c r="G3417" s="6" t="n"/>
      <c r="H3417" s="6" t="n"/>
      <c r="I3417" s="6" t="n"/>
    </row>
    <row r="3418" ht="15.75" customHeight="1" s="120">
      <c r="A3418" s="6" t="n">
        <v>2015</v>
      </c>
      <c r="B3418" s="6" t="inlineStr">
        <is>
          <t>WY</t>
        </is>
      </c>
      <c r="C3418" s="6" t="inlineStr">
        <is>
          <t>N2O</t>
        </is>
      </c>
      <c r="D3418" s="6" t="inlineStr">
        <is>
          <t>Chemicals</t>
        </is>
      </c>
      <c r="E3418" s="6" t="n">
        <v>0.00876383171194893</v>
      </c>
      <c r="F3418" s="6" t="n"/>
      <c r="G3418" s="6" t="n"/>
      <c r="H3418" s="6" t="n"/>
      <c r="I3418" s="6" t="n"/>
    </row>
    <row r="3419" ht="15.75" customHeight="1" s="120">
      <c r="A3419" s="6" t="n">
        <v>2015</v>
      </c>
      <c r="B3419" s="6" t="inlineStr">
        <is>
          <t>AL</t>
        </is>
      </c>
      <c r="C3419" s="6" t="inlineStr">
        <is>
          <t>N2O</t>
        </is>
      </c>
      <c r="D3419" s="6" t="inlineStr">
        <is>
          <t>Iron and steel</t>
        </is>
      </c>
      <c r="E3419" s="6" t="n">
        <v>0.092018817978576</v>
      </c>
      <c r="F3419" s="6" t="n"/>
      <c r="G3419" s="6" t="n"/>
      <c r="H3419" s="6" t="n"/>
      <c r="I3419" s="6" t="n"/>
    </row>
    <row r="3420" ht="15.75" customHeight="1" s="120">
      <c r="A3420" s="6" t="n">
        <v>2015</v>
      </c>
      <c r="B3420" s="6" t="inlineStr">
        <is>
          <t>AR</t>
        </is>
      </c>
      <c r="C3420" s="6" t="inlineStr">
        <is>
          <t>N2O</t>
        </is>
      </c>
      <c r="D3420" s="6" t="inlineStr">
        <is>
          <t>Iron and steel</t>
        </is>
      </c>
      <c r="E3420" s="6" t="n">
        <v>0.0109588665322525</v>
      </c>
      <c r="F3420" s="6" t="n"/>
      <c r="G3420" s="6" t="n"/>
      <c r="H3420" s="6" t="n"/>
      <c r="I3420" s="6" t="n"/>
    </row>
    <row r="3421" ht="15.75" customHeight="1" s="120">
      <c r="A3421" s="6" t="n">
        <v>2015</v>
      </c>
      <c r="B3421" s="6" t="inlineStr">
        <is>
          <t>AZ</t>
        </is>
      </c>
      <c r="C3421" s="6" t="inlineStr">
        <is>
          <t>N2O</t>
        </is>
      </c>
      <c r="D3421" s="6" t="inlineStr">
        <is>
          <t>Iron and steel</t>
        </is>
      </c>
      <c r="E3421" s="54" t="n">
        <v>8.229436695058221e-05</v>
      </c>
      <c r="F3421" s="6" t="n"/>
      <c r="G3421" s="6" t="n"/>
      <c r="H3421" s="6" t="n"/>
      <c r="I3421" s="6" t="n"/>
    </row>
    <row r="3422" ht="15.75" customHeight="1" s="120">
      <c r="A3422" s="6" t="n">
        <v>2015</v>
      </c>
      <c r="B3422" s="6" t="inlineStr">
        <is>
          <t>CA</t>
        </is>
      </c>
      <c r="C3422" s="6" t="inlineStr">
        <is>
          <t>N2O</t>
        </is>
      </c>
      <c r="D3422" s="6" t="inlineStr">
        <is>
          <t>Iron and steel</t>
        </is>
      </c>
      <c r="E3422" s="6" t="n">
        <v>0.0168154823135689</v>
      </c>
      <c r="F3422" s="6" t="n"/>
      <c r="G3422" s="6" t="n"/>
      <c r="H3422" s="6" t="n"/>
      <c r="I3422" s="6" t="n"/>
    </row>
    <row r="3423" ht="15.75" customHeight="1" s="120">
      <c r="A3423" s="6" t="n">
        <v>2015</v>
      </c>
      <c r="B3423" s="6" t="inlineStr">
        <is>
          <t>CO</t>
        </is>
      </c>
      <c r="C3423" s="6" t="inlineStr">
        <is>
          <t>N2O</t>
        </is>
      </c>
      <c r="D3423" s="6" t="inlineStr">
        <is>
          <t>Iron and steel</t>
        </is>
      </c>
      <c r="E3423" s="6" t="n">
        <v>0.00392269815797775</v>
      </c>
      <c r="F3423" s="6" t="n"/>
      <c r="G3423" s="6" t="n"/>
      <c r="H3423" s="6" t="n"/>
      <c r="I3423" s="6" t="n"/>
    </row>
    <row r="3424" ht="15.75" customHeight="1" s="120">
      <c r="A3424" s="6" t="n">
        <v>2015</v>
      </c>
      <c r="B3424" s="6" t="inlineStr">
        <is>
          <t>FL</t>
        </is>
      </c>
      <c r="C3424" s="6" t="inlineStr">
        <is>
          <t>N2O</t>
        </is>
      </c>
      <c r="D3424" s="6" t="inlineStr">
        <is>
          <t>Iron and steel</t>
        </is>
      </c>
      <c r="E3424" s="6" t="n">
        <v>0.00124813123208383</v>
      </c>
      <c r="F3424" s="6" t="n"/>
      <c r="G3424" s="6" t="n"/>
      <c r="H3424" s="6" t="n"/>
      <c r="I3424" s="6" t="n"/>
    </row>
    <row r="3425" ht="15.75" customHeight="1" s="120">
      <c r="A3425" s="6" t="n">
        <v>2015</v>
      </c>
      <c r="B3425" s="6" t="inlineStr">
        <is>
          <t>GA</t>
        </is>
      </c>
      <c r="C3425" s="6" t="inlineStr">
        <is>
          <t>N2O</t>
        </is>
      </c>
      <c r="D3425" s="6" t="inlineStr">
        <is>
          <t>Iron and steel</t>
        </is>
      </c>
      <c r="E3425" s="6" t="n">
        <v>0.00139900423815989</v>
      </c>
      <c r="F3425" s="6" t="n"/>
      <c r="G3425" s="6" t="n"/>
      <c r="H3425" s="6" t="n"/>
      <c r="I3425" s="6" t="n"/>
    </row>
    <row r="3426" ht="15.75" customHeight="1" s="120">
      <c r="A3426" s="6" t="n">
        <v>2015</v>
      </c>
      <c r="B3426" s="6" t="inlineStr">
        <is>
          <t>IA</t>
        </is>
      </c>
      <c r="C3426" s="6" t="inlineStr">
        <is>
          <t>N2O</t>
        </is>
      </c>
      <c r="D3426" s="6" t="inlineStr">
        <is>
          <t>Iron and steel</t>
        </is>
      </c>
      <c r="E3426" s="6" t="n">
        <v>0.00512968220658629</v>
      </c>
      <c r="F3426" s="6" t="n"/>
      <c r="G3426" s="6" t="n"/>
      <c r="H3426" s="6" t="n"/>
      <c r="I3426" s="6" t="n"/>
    </row>
    <row r="3427" ht="15.75" customHeight="1" s="120">
      <c r="A3427" s="6" t="n">
        <v>2015</v>
      </c>
      <c r="B3427" s="6" t="inlineStr">
        <is>
          <t>IL</t>
        </is>
      </c>
      <c r="C3427" s="6" t="inlineStr">
        <is>
          <t>N2O</t>
        </is>
      </c>
      <c r="D3427" s="6" t="inlineStr">
        <is>
          <t>Iron and steel</t>
        </is>
      </c>
      <c r="E3427" s="6" t="n">
        <v>0.034495055480119</v>
      </c>
      <c r="F3427" s="6" t="n"/>
      <c r="G3427" s="6" t="n"/>
      <c r="H3427" s="6" t="n"/>
      <c r="I3427" s="6" t="n"/>
    </row>
    <row r="3428" ht="15.75" customHeight="1" s="120">
      <c r="A3428" s="6" t="n">
        <v>2015</v>
      </c>
      <c r="B3428" s="6" t="inlineStr">
        <is>
          <t>IN</t>
        </is>
      </c>
      <c r="C3428" s="6" t="inlineStr">
        <is>
          <t>N2O</t>
        </is>
      </c>
      <c r="D3428" s="6" t="inlineStr">
        <is>
          <t>Iron and steel</t>
        </is>
      </c>
      <c r="E3428" s="6" t="n">
        <v>0.309303378183763</v>
      </c>
      <c r="F3428" s="6" t="n"/>
      <c r="G3428" s="6" t="n"/>
      <c r="H3428" s="6" t="n"/>
      <c r="I3428" s="6" t="n"/>
    </row>
    <row r="3429" ht="15.75" customHeight="1" s="120">
      <c r="A3429" s="6" t="n">
        <v>2015</v>
      </c>
      <c r="B3429" s="6" t="inlineStr">
        <is>
          <t>KS</t>
        </is>
      </c>
      <c r="C3429" s="6" t="inlineStr">
        <is>
          <t>N2O</t>
        </is>
      </c>
      <c r="D3429" s="6" t="inlineStr">
        <is>
          <t>Iron and steel</t>
        </is>
      </c>
      <c r="E3429" s="6" t="n">
        <v>0.000438903290403105</v>
      </c>
      <c r="F3429" s="6" t="n"/>
      <c r="G3429" s="6" t="n"/>
      <c r="H3429" s="6" t="n"/>
      <c r="I3429" s="6" t="n"/>
    </row>
    <row r="3430" ht="15.75" customHeight="1" s="120">
      <c r="A3430" s="6" t="n">
        <v>2015</v>
      </c>
      <c r="B3430" s="6" t="inlineStr">
        <is>
          <t>KY</t>
        </is>
      </c>
      <c r="C3430" s="6" t="inlineStr">
        <is>
          <t>N2O</t>
        </is>
      </c>
      <c r="D3430" s="6" t="inlineStr">
        <is>
          <t>Iron and steel</t>
        </is>
      </c>
      <c r="E3430" s="6" t="n">
        <v>0.0195586278785883</v>
      </c>
      <c r="F3430" s="6" t="n"/>
      <c r="G3430" s="6" t="n"/>
      <c r="H3430" s="6" t="n"/>
      <c r="I3430" s="6" t="n"/>
    </row>
    <row r="3431" ht="15.75" customHeight="1" s="120">
      <c r="A3431" s="6" t="n">
        <v>2015</v>
      </c>
      <c r="B3431" s="6" t="inlineStr">
        <is>
          <t>LA</t>
        </is>
      </c>
      <c r="C3431" s="6" t="inlineStr">
        <is>
          <t>N2O</t>
        </is>
      </c>
      <c r="D3431" s="6" t="inlineStr">
        <is>
          <t>Iron and steel</t>
        </is>
      </c>
      <c r="E3431" s="6" t="n">
        <v>0.0055411540413392</v>
      </c>
      <c r="F3431" s="6" t="n"/>
      <c r="G3431" s="6" t="n"/>
      <c r="H3431" s="6" t="n"/>
      <c r="I3431" s="6" t="n"/>
    </row>
    <row r="3432" ht="15.75" customHeight="1" s="120">
      <c r="A3432" s="6" t="n">
        <v>2015</v>
      </c>
      <c r="B3432" s="6" t="inlineStr">
        <is>
          <t>MA</t>
        </is>
      </c>
      <c r="C3432" s="6" t="inlineStr">
        <is>
          <t>N2O</t>
        </is>
      </c>
      <c r="D3432" s="6" t="inlineStr">
        <is>
          <t>Iron and steel</t>
        </is>
      </c>
      <c r="E3432" s="6" t="n">
        <v>0.00134414132685951</v>
      </c>
      <c r="F3432" s="6" t="n"/>
      <c r="G3432" s="6" t="n"/>
      <c r="H3432" s="6" t="n"/>
      <c r="I3432" s="6" t="n"/>
    </row>
    <row r="3433" ht="15.75" customHeight="1" s="120">
      <c r="A3433" s="6" t="n">
        <v>2015</v>
      </c>
      <c r="B3433" s="6" t="inlineStr">
        <is>
          <t>MI</t>
        </is>
      </c>
      <c r="C3433" s="6" t="inlineStr">
        <is>
          <t>N2O</t>
        </is>
      </c>
      <c r="D3433" s="6" t="inlineStr">
        <is>
          <t>Iron and steel</t>
        </is>
      </c>
      <c r="E3433" s="6" t="n">
        <v>0.077452715028323</v>
      </c>
      <c r="F3433" s="6" t="n"/>
      <c r="G3433" s="6" t="n"/>
      <c r="H3433" s="6" t="n"/>
      <c r="I3433" s="6" t="n"/>
    </row>
    <row r="3434" ht="15.75" customHeight="1" s="120">
      <c r="A3434" s="6" t="n">
        <v>2015</v>
      </c>
      <c r="B3434" s="6" t="inlineStr">
        <is>
          <t>MN</t>
        </is>
      </c>
      <c r="C3434" s="6" t="inlineStr">
        <is>
          <t>N2O</t>
        </is>
      </c>
      <c r="D3434" s="6" t="inlineStr">
        <is>
          <t>Iron and steel</t>
        </is>
      </c>
      <c r="E3434" s="6" t="n">
        <v>0.00115212113730815</v>
      </c>
      <c r="F3434" s="6" t="n"/>
      <c r="G3434" s="6" t="n"/>
      <c r="H3434" s="6" t="n"/>
      <c r="I3434" s="6" t="n"/>
    </row>
    <row r="3435" ht="15.75" customHeight="1" s="120">
      <c r="A3435" s="6" t="n">
        <v>2015</v>
      </c>
      <c r="B3435" s="6" t="inlineStr">
        <is>
          <t>MO</t>
        </is>
      </c>
      <c r="C3435" s="6" t="inlineStr">
        <is>
          <t>N2O</t>
        </is>
      </c>
      <c r="D3435" s="6" t="inlineStr">
        <is>
          <t>Iron and steel</t>
        </is>
      </c>
      <c r="E3435" s="6" t="n">
        <v>0.000109725822600776</v>
      </c>
      <c r="F3435" s="6" t="n"/>
      <c r="G3435" s="6" t="n"/>
      <c r="H3435" s="6" t="n"/>
      <c r="I3435" s="6" t="n"/>
    </row>
    <row r="3436" ht="15.75" customHeight="1" s="120">
      <c r="A3436" s="6" t="n">
        <v>2015</v>
      </c>
      <c r="B3436" s="6" t="inlineStr">
        <is>
          <t>MS</t>
        </is>
      </c>
      <c r="C3436" s="6" t="inlineStr">
        <is>
          <t>N2O</t>
        </is>
      </c>
      <c r="D3436" s="6" t="inlineStr">
        <is>
          <t>Iron and steel</t>
        </is>
      </c>
      <c r="E3436" s="6" t="n">
        <v>0.00519826084571178</v>
      </c>
      <c r="F3436" s="6" t="n"/>
      <c r="G3436" s="6" t="n"/>
      <c r="H3436" s="6" t="n"/>
      <c r="I3436" s="6" t="n"/>
    </row>
    <row r="3437" ht="15.75" customHeight="1" s="120">
      <c r="A3437" s="6" t="n">
        <v>2015</v>
      </c>
      <c r="B3437" s="6" t="inlineStr">
        <is>
          <t>NC</t>
        </is>
      </c>
      <c r="C3437" s="6" t="inlineStr">
        <is>
          <t>N2O</t>
        </is>
      </c>
      <c r="D3437" s="6" t="inlineStr">
        <is>
          <t>Iron and steel</t>
        </is>
      </c>
      <c r="E3437" s="6" t="n">
        <v>0.0101222071349216</v>
      </c>
      <c r="F3437" s="6" t="n"/>
      <c r="G3437" s="6" t="n"/>
      <c r="H3437" s="6" t="n"/>
      <c r="I3437" s="6" t="n"/>
    </row>
    <row r="3438" ht="15.75" customHeight="1" s="120">
      <c r="A3438" s="6" t="n">
        <v>2015</v>
      </c>
      <c r="B3438" s="6" t="inlineStr">
        <is>
          <t>NE</t>
        </is>
      </c>
      <c r="C3438" s="6" t="inlineStr">
        <is>
          <t>N2O</t>
        </is>
      </c>
      <c r="D3438" s="6" t="inlineStr">
        <is>
          <t>Iron and steel</t>
        </is>
      </c>
      <c r="E3438" s="6" t="n">
        <v>0.00202992771811436</v>
      </c>
      <c r="F3438" s="6" t="n"/>
      <c r="G3438" s="6" t="n"/>
      <c r="H3438" s="6" t="n"/>
      <c r="I3438" s="6" t="n"/>
    </row>
    <row r="3439" ht="15.75" customHeight="1" s="120">
      <c r="A3439" s="6" t="n">
        <v>2015</v>
      </c>
      <c r="B3439" s="6" t="inlineStr">
        <is>
          <t>NJ</t>
        </is>
      </c>
      <c r="C3439" s="6" t="inlineStr">
        <is>
          <t>N2O</t>
        </is>
      </c>
      <c r="D3439" s="6" t="inlineStr">
        <is>
          <t>Iron and steel</t>
        </is>
      </c>
      <c r="E3439" s="6" t="n">
        <v>0.00721447283600104</v>
      </c>
      <c r="F3439" s="6" t="n"/>
      <c r="G3439" s="6" t="n"/>
      <c r="H3439" s="6" t="n"/>
      <c r="I3439" s="6" t="n"/>
    </row>
    <row r="3440" ht="15.75" customHeight="1" s="120">
      <c r="A3440" s="6" t="n">
        <v>2015</v>
      </c>
      <c r="B3440" s="6" t="inlineStr">
        <is>
          <t>NY</t>
        </is>
      </c>
      <c r="C3440" s="6" t="inlineStr">
        <is>
          <t>N2O</t>
        </is>
      </c>
      <c r="D3440" s="6" t="inlineStr">
        <is>
          <t>Iron and steel</t>
        </is>
      </c>
      <c r="E3440" s="6" t="n">
        <v>0.00396384534145304</v>
      </c>
      <c r="F3440" s="6" t="n"/>
      <c r="G3440" s="6" t="n"/>
      <c r="H3440" s="6" t="n"/>
      <c r="I3440" s="6" t="n"/>
    </row>
    <row r="3441" ht="15.75" customHeight="1" s="120">
      <c r="A3441" s="6" t="n">
        <v>2015</v>
      </c>
      <c r="B3441" s="6" t="inlineStr">
        <is>
          <t>OH</t>
        </is>
      </c>
      <c r="C3441" s="6" t="inlineStr">
        <is>
          <t>N2O</t>
        </is>
      </c>
      <c r="D3441" s="6" t="inlineStr">
        <is>
          <t>Iron and steel</t>
        </is>
      </c>
      <c r="E3441" s="6" t="n">
        <v>0.153917897653239</v>
      </c>
      <c r="F3441" s="6" t="n"/>
      <c r="G3441" s="6" t="n"/>
      <c r="H3441" s="6" t="n"/>
      <c r="I3441" s="6" t="n"/>
    </row>
    <row r="3442" ht="15.75" customHeight="1" s="120">
      <c r="A3442" s="6" t="n">
        <v>2015</v>
      </c>
      <c r="B3442" s="6" t="inlineStr">
        <is>
          <t>OK</t>
        </is>
      </c>
      <c r="C3442" s="6" t="inlineStr">
        <is>
          <t>N2O</t>
        </is>
      </c>
      <c r="D3442" s="6" t="inlineStr">
        <is>
          <t>Iron and steel</t>
        </is>
      </c>
      <c r="E3442" s="6" t="n">
        <v>0.000630923479954464</v>
      </c>
      <c r="F3442" s="6" t="n"/>
      <c r="G3442" s="6" t="n"/>
      <c r="H3442" s="6" t="n"/>
      <c r="I3442" s="6" t="n"/>
    </row>
    <row r="3443" ht="15.75" customHeight="1" s="120">
      <c r="A3443" s="6" t="n">
        <v>2015</v>
      </c>
      <c r="B3443" s="6" t="inlineStr">
        <is>
          <t>OR</t>
        </is>
      </c>
      <c r="C3443" s="6" t="inlineStr">
        <is>
          <t>N2O</t>
        </is>
      </c>
      <c r="D3443" s="6" t="inlineStr">
        <is>
          <t>Iron and steel</t>
        </is>
      </c>
      <c r="E3443" s="6" t="n">
        <v>0.00430673853708047</v>
      </c>
      <c r="F3443" s="6" t="n"/>
      <c r="G3443" s="6" t="n"/>
      <c r="H3443" s="6" t="n"/>
      <c r="I3443" s="6" t="n"/>
    </row>
    <row r="3444" ht="15.75" customHeight="1" s="120">
      <c r="A3444" s="6" t="n">
        <v>2015</v>
      </c>
      <c r="B3444" s="6" t="inlineStr">
        <is>
          <t>PA</t>
        </is>
      </c>
      <c r="C3444" s="6" t="inlineStr">
        <is>
          <t>N2O</t>
        </is>
      </c>
      <c r="D3444" s="6" t="inlineStr">
        <is>
          <t>Iron and steel</t>
        </is>
      </c>
      <c r="E3444" s="6" t="n">
        <v>0.0725562001947633</v>
      </c>
      <c r="F3444" s="6" t="n"/>
      <c r="G3444" s="6" t="n"/>
      <c r="H3444" s="6" t="n"/>
      <c r="I3444" s="6" t="n"/>
    </row>
    <row r="3445" ht="15.75" customHeight="1" s="120">
      <c r="A3445" s="6" t="n">
        <v>2015</v>
      </c>
      <c r="B3445" s="6" t="inlineStr">
        <is>
          <t>SC</t>
        </is>
      </c>
      <c r="C3445" s="6" t="inlineStr">
        <is>
          <t>N2O</t>
        </is>
      </c>
      <c r="D3445" s="6" t="inlineStr">
        <is>
          <t>Iron and steel</t>
        </is>
      </c>
      <c r="E3445" s="6" t="n">
        <v>0.0121109876695606</v>
      </c>
      <c r="F3445" s="6" t="n"/>
      <c r="G3445" s="6" t="n"/>
      <c r="H3445" s="6" t="n"/>
      <c r="I3445" s="6" t="n"/>
    </row>
    <row r="3446" ht="15.75" customHeight="1" s="120">
      <c r="A3446" s="6" t="n">
        <v>2015</v>
      </c>
      <c r="B3446" s="6" t="inlineStr">
        <is>
          <t>TN</t>
        </is>
      </c>
      <c r="C3446" s="6" t="inlineStr">
        <is>
          <t>N2O</t>
        </is>
      </c>
      <c r="D3446" s="6" t="inlineStr">
        <is>
          <t>Iron and steel</t>
        </is>
      </c>
      <c r="E3446" s="6" t="n">
        <v>0.0249489089138515</v>
      </c>
      <c r="F3446" s="6" t="n"/>
      <c r="G3446" s="6" t="n"/>
      <c r="H3446" s="6" t="n"/>
      <c r="I3446" s="6" t="n"/>
    </row>
    <row r="3447" ht="15.75" customHeight="1" s="120">
      <c r="A3447" s="6" t="n">
        <v>2015</v>
      </c>
      <c r="B3447" s="6" t="inlineStr">
        <is>
          <t>TX</t>
        </is>
      </c>
      <c r="C3447" s="6" t="inlineStr">
        <is>
          <t>N2O</t>
        </is>
      </c>
      <c r="D3447" s="6" t="inlineStr">
        <is>
          <t>Iron and steel</t>
        </is>
      </c>
      <c r="E3447" s="6" t="n">
        <v>0.0184888011082308</v>
      </c>
      <c r="F3447" s="6" t="n"/>
      <c r="G3447" s="6" t="n"/>
      <c r="H3447" s="6" t="n"/>
      <c r="I3447" s="6" t="n"/>
    </row>
    <row r="3448" ht="15.75" customHeight="1" s="120">
      <c r="A3448" s="6" t="n">
        <v>2015</v>
      </c>
      <c r="B3448" s="6" t="inlineStr">
        <is>
          <t>UT</t>
        </is>
      </c>
      <c r="C3448" s="6" t="inlineStr">
        <is>
          <t>N2O</t>
        </is>
      </c>
      <c r="D3448" s="6" t="inlineStr">
        <is>
          <t>Iron and steel</t>
        </is>
      </c>
      <c r="E3448" s="6" t="n">
        <v>0.00736534584207711</v>
      </c>
      <c r="F3448" s="6" t="n"/>
      <c r="G3448" s="6" t="n"/>
      <c r="H3448" s="6" t="n"/>
      <c r="I3448" s="6" t="n"/>
    </row>
    <row r="3449" ht="15.75" customHeight="1" s="120">
      <c r="A3449" s="6" t="n">
        <v>2015</v>
      </c>
      <c r="B3449" s="6" t="inlineStr">
        <is>
          <t>VA</t>
        </is>
      </c>
      <c r="C3449" s="6" t="inlineStr">
        <is>
          <t>N2O</t>
        </is>
      </c>
      <c r="D3449" s="6" t="inlineStr">
        <is>
          <t>Iron and steel</t>
        </is>
      </c>
      <c r="E3449" s="6" t="n">
        <v>0.011740663018283</v>
      </c>
      <c r="F3449" s="6" t="n"/>
      <c r="G3449" s="6" t="n"/>
      <c r="H3449" s="6" t="n"/>
      <c r="I3449" s="6" t="n"/>
    </row>
    <row r="3450" ht="15.75" customHeight="1" s="120">
      <c r="A3450" s="6" t="n">
        <v>2015</v>
      </c>
      <c r="B3450" s="6" t="inlineStr">
        <is>
          <t>WA</t>
        </is>
      </c>
      <c r="C3450" s="6" t="inlineStr">
        <is>
          <t>N2O</t>
        </is>
      </c>
      <c r="D3450" s="6" t="inlineStr">
        <is>
          <t>Iron and steel</t>
        </is>
      </c>
      <c r="E3450" s="6" t="n">
        <v>0.00111097395383286</v>
      </c>
      <c r="F3450" s="6" t="n"/>
      <c r="G3450" s="6" t="n"/>
      <c r="H3450" s="6" t="n"/>
      <c r="I3450" s="6" t="n"/>
    </row>
    <row r="3451" ht="15.75" customHeight="1" s="120">
      <c r="A3451" s="6" t="n">
        <v>2015</v>
      </c>
      <c r="B3451" s="6" t="inlineStr">
        <is>
          <t>WI</t>
        </is>
      </c>
      <c r="C3451" s="6" t="inlineStr">
        <is>
          <t>N2O</t>
        </is>
      </c>
      <c r="D3451" s="6" t="inlineStr">
        <is>
          <t>Iron and steel</t>
        </is>
      </c>
      <c r="E3451" s="6" t="n">
        <v>0.0705125567488239</v>
      </c>
      <c r="F3451" s="6" t="n"/>
      <c r="G3451" s="6" t="n"/>
      <c r="H3451" s="6" t="n"/>
      <c r="I3451" s="6" t="n"/>
    </row>
    <row r="3452" ht="15.75" customHeight="1" s="120">
      <c r="A3452" s="6" t="n">
        <v>2015</v>
      </c>
      <c r="B3452" s="6" t="inlineStr">
        <is>
          <t>WV</t>
        </is>
      </c>
      <c r="C3452" s="6" t="inlineStr">
        <is>
          <t>N2O</t>
        </is>
      </c>
      <c r="D3452" s="6" t="inlineStr">
        <is>
          <t>Iron and steel</t>
        </is>
      </c>
      <c r="E3452" s="6" t="n">
        <v>0.0128104897886406</v>
      </c>
      <c r="F3452" s="6" t="n"/>
      <c r="G3452" s="6" t="n"/>
      <c r="H3452" s="6" t="n"/>
      <c r="I3452" s="6" t="n"/>
    </row>
    <row r="3453" ht="15.75" customHeight="1" s="120">
      <c r="A3453" s="6" t="n">
        <v>2016</v>
      </c>
      <c r="B3453" s="6" t="inlineStr">
        <is>
          <t>AL</t>
        </is>
      </c>
      <c r="C3453" s="6" t="inlineStr">
        <is>
          <t>CH4</t>
        </is>
      </c>
      <c r="D3453" s="6" t="inlineStr">
        <is>
          <t>Cement and other carbonates</t>
        </is>
      </c>
      <c r="E3453" s="6" t="n">
        <v>0.0931490524734135</v>
      </c>
      <c r="F3453" s="6" t="n"/>
      <c r="G3453" s="6" t="n"/>
      <c r="H3453" s="6" t="n"/>
      <c r="I3453" s="6" t="n"/>
    </row>
    <row r="3454" ht="15.75" customHeight="1" s="120">
      <c r="A3454" s="6" t="n">
        <v>2016</v>
      </c>
      <c r="B3454" s="6" t="inlineStr">
        <is>
          <t>AR</t>
        </is>
      </c>
      <c r="C3454" s="6" t="inlineStr">
        <is>
          <t>CH4</t>
        </is>
      </c>
      <c r="D3454" s="6" t="inlineStr">
        <is>
          <t>Cement and other carbonates</t>
        </is>
      </c>
      <c r="E3454" s="6" t="n">
        <v>0.00724342948925532</v>
      </c>
      <c r="F3454" s="6" t="n"/>
      <c r="G3454" s="6" t="n"/>
      <c r="H3454" s="6" t="n"/>
      <c r="I3454" s="6" t="n"/>
    </row>
    <row r="3455" ht="15.75" customHeight="1" s="120">
      <c r="A3455" s="6" t="n">
        <v>2016</v>
      </c>
      <c r="B3455" s="6" t="inlineStr">
        <is>
          <t>AZ</t>
        </is>
      </c>
      <c r="C3455" s="6" t="inlineStr">
        <is>
          <t>CH4</t>
        </is>
      </c>
      <c r="D3455" s="6" t="inlineStr">
        <is>
          <t>Cement and other carbonates</t>
        </is>
      </c>
      <c r="E3455" s="6" t="n">
        <v>0.0230644680768383</v>
      </c>
      <c r="F3455" s="6" t="n"/>
      <c r="G3455" s="6" t="n"/>
      <c r="H3455" s="6" t="n"/>
      <c r="I3455" s="6" t="n"/>
    </row>
    <row r="3456" ht="15.75" customHeight="1" s="120">
      <c r="A3456" s="6" t="n">
        <v>2016</v>
      </c>
      <c r="B3456" s="6" t="inlineStr">
        <is>
          <t>CA</t>
        </is>
      </c>
      <c r="C3456" s="6" t="inlineStr">
        <is>
          <t>CH4</t>
        </is>
      </c>
      <c r="D3456" s="6" t="inlineStr">
        <is>
          <t>Cement and other carbonates</t>
        </is>
      </c>
      <c r="E3456" s="6" t="n">
        <v>0.0922034688669835</v>
      </c>
      <c r="F3456" s="6" t="n"/>
      <c r="G3456" s="6" t="n"/>
      <c r="H3456" s="6" t="n"/>
      <c r="I3456" s="6" t="n"/>
    </row>
    <row r="3457" ht="15.75" customHeight="1" s="120">
      <c r="A3457" s="6" t="n">
        <v>2016</v>
      </c>
      <c r="B3457" s="6" t="inlineStr">
        <is>
          <t>CO</t>
        </is>
      </c>
      <c r="C3457" s="6" t="inlineStr">
        <is>
          <t>CH4</t>
        </is>
      </c>
      <c r="D3457" s="6" t="inlineStr">
        <is>
          <t>Cement and other carbonates</t>
        </is>
      </c>
      <c r="E3457" s="6" t="n">
        <v>0.0248675535290993</v>
      </c>
      <c r="F3457" s="6" t="n"/>
      <c r="G3457" s="6" t="n"/>
      <c r="H3457" s="6" t="n"/>
      <c r="I3457" s="6" t="n"/>
    </row>
    <row r="3458" ht="15.75" customHeight="1" s="120">
      <c r="A3458" s="6" t="n">
        <v>2016</v>
      </c>
      <c r="B3458" s="6" t="inlineStr">
        <is>
          <t>FL</t>
        </is>
      </c>
      <c r="C3458" s="6" t="inlineStr">
        <is>
          <t>CH4</t>
        </is>
      </c>
      <c r="D3458" s="6" t="inlineStr">
        <is>
          <t>Cement and other carbonates</t>
        </is>
      </c>
      <c r="E3458" s="6" t="n">
        <v>0.0488931490524734</v>
      </c>
      <c r="F3458" s="6" t="n"/>
      <c r="G3458" s="6" t="n"/>
      <c r="H3458" s="6" t="n"/>
      <c r="I3458" s="6" t="n"/>
    </row>
    <row r="3459" ht="15.75" customHeight="1" s="120">
      <c r="A3459" s="6" t="n">
        <v>2016</v>
      </c>
      <c r="B3459" s="6" t="inlineStr">
        <is>
          <t>GA</t>
        </is>
      </c>
      <c r="C3459" s="6" t="inlineStr">
        <is>
          <t>CH4</t>
        </is>
      </c>
      <c r="D3459" s="6" t="inlineStr">
        <is>
          <t>Cement and other carbonates</t>
        </is>
      </c>
      <c r="E3459" s="6" t="n">
        <v>0.008233053975984761</v>
      </c>
      <c r="F3459" s="6" t="n"/>
      <c r="G3459" s="6" t="n"/>
      <c r="H3459" s="6" t="n"/>
      <c r="I3459" s="6" t="n"/>
    </row>
    <row r="3460" ht="15.75" customHeight="1" s="120">
      <c r="A3460" s="6" t="n">
        <v>2016</v>
      </c>
      <c r="B3460" s="6" t="inlineStr">
        <is>
          <t>IA</t>
        </is>
      </c>
      <c r="C3460" s="6" t="inlineStr">
        <is>
          <t>CH4</t>
        </is>
      </c>
      <c r="D3460" s="6" t="inlineStr">
        <is>
          <t>Cement and other carbonates</t>
        </is>
      </c>
      <c r="E3460" s="6" t="n">
        <v>0.0140956723358505</v>
      </c>
      <c r="F3460" s="6" t="n"/>
      <c r="G3460" s="6" t="n"/>
      <c r="H3460" s="6" t="n"/>
      <c r="I3460" s="6" t="n"/>
    </row>
    <row r="3461" ht="15.75" customHeight="1" s="120">
      <c r="A3461" s="6" t="n">
        <v>2016</v>
      </c>
      <c r="B3461" s="6" t="inlineStr">
        <is>
          <t>IL</t>
        </is>
      </c>
      <c r="C3461" s="6" t="inlineStr">
        <is>
          <t>CH4</t>
        </is>
      </c>
      <c r="D3461" s="6" t="inlineStr">
        <is>
          <t>Cement and other carbonates</t>
        </is>
      </c>
      <c r="E3461" s="6" t="n">
        <v>0.0186914677271019</v>
      </c>
      <c r="F3461" s="6" t="n"/>
      <c r="G3461" s="6" t="n"/>
      <c r="H3461" s="6" t="n"/>
      <c r="I3461" s="6" t="n"/>
    </row>
    <row r="3462" ht="15.75" customHeight="1" s="120">
      <c r="A3462" s="6" t="n">
        <v>2016</v>
      </c>
      <c r="B3462" s="6" t="inlineStr">
        <is>
          <t>IN</t>
        </is>
      </c>
      <c r="C3462" s="6" t="inlineStr">
        <is>
          <t>CH4</t>
        </is>
      </c>
      <c r="D3462" s="6" t="inlineStr">
        <is>
          <t>Cement and other carbonates</t>
        </is>
      </c>
      <c r="E3462" s="6" t="n">
        <v>0.0394528568282794</v>
      </c>
      <c r="F3462" s="6" t="n"/>
      <c r="G3462" s="6" t="n"/>
      <c r="H3462" s="6" t="n"/>
      <c r="I3462" s="6" t="n"/>
    </row>
    <row r="3463" ht="15.75" customHeight="1" s="120">
      <c r="A3463" s="6" t="n">
        <v>2016</v>
      </c>
      <c r="B3463" s="6" t="inlineStr">
        <is>
          <t>KS</t>
        </is>
      </c>
      <c r="C3463" s="6" t="inlineStr">
        <is>
          <t>CH4</t>
        </is>
      </c>
      <c r="D3463" s="6" t="inlineStr">
        <is>
          <t>Cement and other carbonates</t>
        </is>
      </c>
      <c r="E3463" s="6" t="n">
        <v>0.0143650988976826</v>
      </c>
      <c r="F3463" s="6" t="n"/>
      <c r="G3463" s="6" t="n"/>
      <c r="H3463" s="6" t="n"/>
      <c r="I3463" s="6" t="n"/>
    </row>
    <row r="3464" ht="15.75" customHeight="1" s="120">
      <c r="A3464" s="6" t="n">
        <v>2016</v>
      </c>
      <c r="B3464" s="6" t="inlineStr">
        <is>
          <t>KY</t>
        </is>
      </c>
      <c r="C3464" s="6" t="inlineStr">
        <is>
          <t>CH4</t>
        </is>
      </c>
      <c r="D3464" s="6" t="inlineStr">
        <is>
          <t>Cement and other carbonates</t>
        </is>
      </c>
      <c r="E3464" s="6" t="n">
        <v>0.0422429761272522</v>
      </c>
      <c r="F3464" s="6" t="n"/>
      <c r="G3464" s="6" t="n"/>
      <c r="H3464" s="6" t="n"/>
      <c r="I3464" s="6" t="n"/>
    </row>
    <row r="3465" ht="15.75" customHeight="1" s="120">
      <c r="A3465" s="6" t="n">
        <v>2016</v>
      </c>
      <c r="B3465" s="6" t="inlineStr">
        <is>
          <t>LA</t>
        </is>
      </c>
      <c r="C3465" s="6" t="inlineStr">
        <is>
          <t>CH4</t>
        </is>
      </c>
      <c r="D3465" s="6" t="inlineStr">
        <is>
          <t>Cement and other carbonates</t>
        </is>
      </c>
      <c r="E3465" s="6" t="n">
        <v>0.000129532000880817</v>
      </c>
      <c r="F3465" s="6" t="n"/>
      <c r="G3465" s="6" t="n"/>
      <c r="H3465" s="6" t="n"/>
      <c r="I3465" s="6" t="n"/>
    </row>
    <row r="3466" ht="15.75" customHeight="1" s="120">
      <c r="A3466" s="6" t="n">
        <v>2016</v>
      </c>
      <c r="B3466" s="6" t="inlineStr">
        <is>
          <t>MA</t>
        </is>
      </c>
      <c r="C3466" s="6" t="inlineStr">
        <is>
          <t>CH4</t>
        </is>
      </c>
      <c r="D3466" s="6" t="inlineStr">
        <is>
          <t>Cement and other carbonates</t>
        </is>
      </c>
      <c r="E3466" s="6" t="n">
        <v>0.000207251201409308</v>
      </c>
      <c r="F3466" s="6" t="n"/>
      <c r="G3466" s="6" t="n"/>
      <c r="H3466" s="6" t="n"/>
      <c r="I3466" s="6" t="n"/>
    </row>
    <row r="3467" ht="15.75" customHeight="1" s="120">
      <c r="A3467" s="6" t="n">
        <v>2016</v>
      </c>
      <c r="B3467" s="6" t="inlineStr">
        <is>
          <t>MD</t>
        </is>
      </c>
      <c r="C3467" s="6" t="inlineStr">
        <is>
          <t>CH4</t>
        </is>
      </c>
      <c r="D3467" s="6" t="inlineStr">
        <is>
          <t>Cement and other carbonates</t>
        </is>
      </c>
      <c r="E3467" s="6" t="n">
        <v>0.0304167044468335</v>
      </c>
      <c r="F3467" s="6" t="n"/>
      <c r="G3467" s="6" t="n"/>
      <c r="H3467" s="6" t="n"/>
      <c r="I3467" s="6" t="n"/>
    </row>
    <row r="3468" ht="15.75" customHeight="1" s="120">
      <c r="A3468" s="6" t="n">
        <v>2016</v>
      </c>
      <c r="B3468" s="6" t="inlineStr">
        <is>
          <t>ME</t>
        </is>
      </c>
      <c r="C3468" s="6" t="inlineStr">
        <is>
          <t>CH4</t>
        </is>
      </c>
      <c r="D3468" s="6" t="inlineStr">
        <is>
          <t>Cement and other carbonates</t>
        </is>
      </c>
      <c r="E3468" s="6" t="n">
        <v>0.00452584811077576</v>
      </c>
      <c r="F3468" s="6" t="n"/>
      <c r="G3468" s="6" t="n"/>
      <c r="H3468" s="6" t="n"/>
      <c r="I3468" s="6" t="n"/>
    </row>
    <row r="3469" ht="15.75" customHeight="1" s="120">
      <c r="A3469" s="6" t="n">
        <v>2016</v>
      </c>
      <c r="B3469" s="6" t="inlineStr">
        <is>
          <t>MI</t>
        </is>
      </c>
      <c r="C3469" s="6" t="inlineStr">
        <is>
          <t>CH4</t>
        </is>
      </c>
      <c r="D3469" s="6" t="inlineStr">
        <is>
          <t>Cement and other carbonates</t>
        </is>
      </c>
      <c r="E3469" s="6" t="n">
        <v>0.0506470123443996</v>
      </c>
      <c r="F3469" s="6" t="n"/>
      <c r="G3469" s="6" t="n"/>
      <c r="H3469" s="6" t="n"/>
      <c r="I3469" s="6" t="n"/>
    </row>
    <row r="3470" ht="15.75" customHeight="1" s="120">
      <c r="A3470" s="6" t="n">
        <v>2016</v>
      </c>
      <c r="B3470" s="6" t="inlineStr">
        <is>
          <t>MO</t>
        </is>
      </c>
      <c r="C3470" s="6" t="inlineStr">
        <is>
          <t>CH4</t>
        </is>
      </c>
      <c r="D3470" s="6" t="inlineStr">
        <is>
          <t>Cement and other carbonates</t>
        </is>
      </c>
      <c r="E3470" s="6" t="n">
        <v>0.117156513516664</v>
      </c>
      <c r="F3470" s="6" t="n"/>
      <c r="G3470" s="6" t="n"/>
      <c r="H3470" s="6" t="n"/>
      <c r="I3470" s="6" t="n"/>
    </row>
    <row r="3471" ht="15.75" customHeight="1" s="120">
      <c r="A3471" s="6" t="n">
        <v>2016</v>
      </c>
      <c r="B3471" s="6" t="inlineStr">
        <is>
          <t>MT</t>
        </is>
      </c>
      <c r="C3471" s="6" t="inlineStr">
        <is>
          <t>CH4</t>
        </is>
      </c>
      <c r="D3471" s="6" t="inlineStr">
        <is>
          <t>Cement and other carbonates</t>
        </is>
      </c>
      <c r="E3471" s="6" t="n">
        <v>0.0105905363920156</v>
      </c>
      <c r="F3471" s="6" t="n"/>
      <c r="G3471" s="6" t="n"/>
      <c r="H3471" s="6" t="n"/>
      <c r="I3471" s="6" t="n"/>
    </row>
    <row r="3472" ht="15.75" customHeight="1" s="120">
      <c r="A3472" s="6" t="n">
        <v>2016</v>
      </c>
      <c r="B3472" s="6" t="inlineStr">
        <is>
          <t>NC</t>
        </is>
      </c>
      <c r="C3472" s="6" t="inlineStr">
        <is>
          <t>CH4</t>
        </is>
      </c>
      <c r="D3472" s="6" t="inlineStr">
        <is>
          <t>Cement and other carbonates</t>
        </is>
      </c>
      <c r="E3472" s="6" t="n">
        <v>0.000699472804756415</v>
      </c>
      <c r="F3472" s="6" t="n"/>
      <c r="G3472" s="6" t="n"/>
      <c r="H3472" s="6" t="n"/>
      <c r="I3472" s="6" t="n"/>
    </row>
    <row r="3473" ht="15.75" customHeight="1" s="120">
      <c r="A3473" s="6" t="n">
        <v>2016</v>
      </c>
      <c r="B3473" s="6" t="inlineStr">
        <is>
          <t>NE</t>
        </is>
      </c>
      <c r="C3473" s="6" t="inlineStr">
        <is>
          <t>CH4</t>
        </is>
      </c>
      <c r="D3473" s="6" t="inlineStr">
        <is>
          <t>Cement and other carbonates</t>
        </is>
      </c>
      <c r="E3473" s="6" t="n">
        <v>0.00911905286200956</v>
      </c>
      <c r="F3473" s="6" t="n"/>
      <c r="G3473" s="6" t="n"/>
      <c r="H3473" s="6" t="n"/>
      <c r="I3473" s="6" t="n"/>
    </row>
    <row r="3474" ht="15.75" customHeight="1" s="120">
      <c r="A3474" s="6" t="n">
        <v>2016</v>
      </c>
      <c r="B3474" s="6" t="inlineStr">
        <is>
          <t>NH</t>
        </is>
      </c>
      <c r="C3474" s="6" t="inlineStr">
        <is>
          <t>CH4</t>
        </is>
      </c>
      <c r="D3474" s="6" t="inlineStr">
        <is>
          <t>Cement and other carbonates</t>
        </is>
      </c>
      <c r="E3474" s="6" t="n">
        <v>0.000401549202730534</v>
      </c>
      <c r="F3474" s="6" t="n"/>
      <c r="G3474" s="6" t="n"/>
      <c r="H3474" s="6" t="n"/>
      <c r="I3474" s="6" t="n"/>
    </row>
    <row r="3475" ht="15.75" customHeight="1" s="120">
      <c r="A3475" s="6" t="n">
        <v>2016</v>
      </c>
      <c r="B3475" s="6" t="inlineStr">
        <is>
          <t>NJ</t>
        </is>
      </c>
      <c r="C3475" s="6" t="inlineStr">
        <is>
          <t>CH4</t>
        </is>
      </c>
      <c r="D3475" s="6" t="inlineStr">
        <is>
          <t>Cement and other carbonates</t>
        </is>
      </c>
      <c r="E3475" s="6" t="n">
        <v>0.000160619681092213</v>
      </c>
      <c r="F3475" s="6" t="n"/>
      <c r="G3475" s="6" t="n"/>
      <c r="H3475" s="6" t="n"/>
      <c r="I3475" s="6" t="n"/>
    </row>
    <row r="3476" ht="15.75" customHeight="1" s="120">
      <c r="A3476" s="6" t="n">
        <v>2016</v>
      </c>
      <c r="B3476" s="6" t="inlineStr">
        <is>
          <t>NM</t>
        </is>
      </c>
      <c r="C3476" s="6" t="inlineStr">
        <is>
          <t>CH4</t>
        </is>
      </c>
      <c r="D3476" s="6" t="inlineStr">
        <is>
          <t>Cement and other carbonates</t>
        </is>
      </c>
      <c r="E3476" s="6" t="n">
        <v>0.00561909819820986</v>
      </c>
      <c r="F3476" s="6" t="n"/>
      <c r="G3476" s="6" t="n"/>
      <c r="H3476" s="6" t="n"/>
      <c r="I3476" s="6" t="n"/>
    </row>
    <row r="3477" ht="15.75" customHeight="1" s="120">
      <c r="A3477" s="6" t="n">
        <v>2016</v>
      </c>
      <c r="B3477" s="6" t="inlineStr">
        <is>
          <t>NV</t>
        </is>
      </c>
      <c r="C3477" s="6" t="inlineStr">
        <is>
          <t>CH4</t>
        </is>
      </c>
      <c r="D3477" s="6" t="inlineStr">
        <is>
          <t>Cement and other carbonates</t>
        </is>
      </c>
      <c r="E3477" s="6" t="n">
        <v>0.0220567091099856</v>
      </c>
      <c r="F3477" s="6" t="n"/>
      <c r="G3477" s="6" t="n"/>
      <c r="H3477" s="6" t="n"/>
      <c r="I3477" s="6" t="n"/>
    </row>
    <row r="3478" ht="15.75" customHeight="1" s="120">
      <c r="A3478" s="6" t="n">
        <v>2016</v>
      </c>
      <c r="B3478" s="6" t="inlineStr">
        <is>
          <t>NY</t>
        </is>
      </c>
      <c r="C3478" s="6" t="inlineStr">
        <is>
          <t>CH4</t>
        </is>
      </c>
      <c r="D3478" s="6" t="inlineStr">
        <is>
          <t>Cement and other carbonates</t>
        </is>
      </c>
      <c r="E3478" s="6" t="n">
        <v>0.00472273675211461</v>
      </c>
      <c r="F3478" s="6" t="n"/>
      <c r="G3478" s="6" t="n"/>
      <c r="H3478" s="6" t="n"/>
      <c r="I3478" s="6" t="n"/>
    </row>
    <row r="3479" ht="15.75" customHeight="1" s="120">
      <c r="A3479" s="6" t="n">
        <v>2016</v>
      </c>
      <c r="B3479" s="6" t="inlineStr">
        <is>
          <t>OH</t>
        </is>
      </c>
      <c r="C3479" s="6" t="inlineStr">
        <is>
          <t>CH4</t>
        </is>
      </c>
      <c r="D3479" s="6" t="inlineStr">
        <is>
          <t>Cement and other carbonates</t>
        </is>
      </c>
      <c r="E3479" s="6" t="n">
        <v>0.0352249323195295</v>
      </c>
      <c r="F3479" s="6" t="n"/>
      <c r="G3479" s="6" t="n"/>
      <c r="H3479" s="6" t="n"/>
      <c r="I3479" s="6" t="n"/>
    </row>
    <row r="3480" ht="15.75" customHeight="1" s="120">
      <c r="A3480" s="6" t="n">
        <v>2016</v>
      </c>
      <c r="B3480" s="6" t="inlineStr">
        <is>
          <t>OK</t>
        </is>
      </c>
      <c r="C3480" s="6" t="inlineStr">
        <is>
          <t>CH4</t>
        </is>
      </c>
      <c r="D3480" s="6" t="inlineStr">
        <is>
          <t>Cement and other carbonates</t>
        </is>
      </c>
      <c r="E3480" s="6" t="n">
        <v>0.0182614214841776</v>
      </c>
      <c r="F3480" s="6" t="n"/>
      <c r="G3480" s="6" t="n"/>
      <c r="H3480" s="6" t="n"/>
      <c r="I3480" s="6" t="n"/>
    </row>
    <row r="3481" ht="15.75" customHeight="1" s="120">
      <c r="A3481" s="6" t="n">
        <v>2016</v>
      </c>
      <c r="B3481" s="6" t="inlineStr">
        <is>
          <t>OR</t>
        </is>
      </c>
      <c r="C3481" s="6" t="inlineStr">
        <is>
          <t>CH4</t>
        </is>
      </c>
      <c r="D3481" s="6" t="inlineStr">
        <is>
          <t>Cement and other carbonates</t>
        </is>
      </c>
      <c r="E3481" s="6" t="n">
        <v>0.00117096928796259</v>
      </c>
      <c r="F3481" s="6" t="n"/>
      <c r="G3481" s="6" t="n"/>
      <c r="H3481" s="6" t="n"/>
      <c r="I3481" s="6" t="n"/>
    </row>
    <row r="3482" ht="15.75" customHeight="1" s="120">
      <c r="A3482" s="6" t="n">
        <v>2016</v>
      </c>
      <c r="B3482" s="6" t="inlineStr">
        <is>
          <t>PA</t>
        </is>
      </c>
      <c r="C3482" s="6" t="inlineStr">
        <is>
          <t>CH4</t>
        </is>
      </c>
      <c r="D3482" s="6" t="inlineStr">
        <is>
          <t>Cement and other carbonates</t>
        </is>
      </c>
      <c r="E3482" s="6" t="n">
        <v>0.0463491405551741</v>
      </c>
      <c r="F3482" s="6" t="n"/>
      <c r="G3482" s="6" t="n"/>
      <c r="H3482" s="6" t="n"/>
      <c r="I3482" s="6" t="n"/>
    </row>
    <row r="3483" ht="15.75" customHeight="1" s="120">
      <c r="A3483" s="6" t="n">
        <v>2016</v>
      </c>
      <c r="B3483" s="6" t="inlineStr">
        <is>
          <t>PR</t>
        </is>
      </c>
      <c r="C3483" s="6" t="inlineStr">
        <is>
          <t>CH4</t>
        </is>
      </c>
      <c r="D3483" s="6" t="inlineStr">
        <is>
          <t>Cement and other carbonates</t>
        </is>
      </c>
      <c r="E3483" s="6" t="n">
        <v>0.00505692931438712</v>
      </c>
      <c r="F3483" s="6" t="n"/>
      <c r="G3483" s="6" t="n"/>
      <c r="H3483" s="6" t="n"/>
      <c r="I3483" s="6" t="n"/>
    </row>
    <row r="3484" ht="15.75" customHeight="1" s="120">
      <c r="A3484" s="6" t="n">
        <v>2016</v>
      </c>
      <c r="B3484" s="6" t="inlineStr">
        <is>
          <t>SC</t>
        </is>
      </c>
      <c r="C3484" s="6" t="inlineStr">
        <is>
          <t>CH4</t>
        </is>
      </c>
      <c r="D3484" s="6" t="inlineStr">
        <is>
          <t>Cement and other carbonates</t>
        </is>
      </c>
      <c r="E3484" s="6" t="n">
        <v>0.018670742606961</v>
      </c>
      <c r="F3484" s="6" t="n"/>
      <c r="G3484" s="6" t="n"/>
      <c r="H3484" s="6" t="n"/>
      <c r="I3484" s="6" t="n"/>
    </row>
    <row r="3485" ht="15.75" customHeight="1" s="120">
      <c r="A3485" s="6" t="n">
        <v>2016</v>
      </c>
      <c r="B3485" s="6" t="inlineStr">
        <is>
          <t>SD</t>
        </is>
      </c>
      <c r="C3485" s="6" t="inlineStr">
        <is>
          <t>CH4</t>
        </is>
      </c>
      <c r="D3485" s="6" t="inlineStr">
        <is>
          <t>Cement and other carbonates</t>
        </is>
      </c>
      <c r="E3485" s="6" t="n">
        <v>0.013282211370319</v>
      </c>
      <c r="F3485" s="6" t="n"/>
      <c r="G3485" s="6" t="n"/>
      <c r="H3485" s="6" t="n"/>
      <c r="I3485" s="6" t="n"/>
    </row>
    <row r="3486" ht="15.75" customHeight="1" s="120">
      <c r="A3486" s="6" t="n">
        <v>2016</v>
      </c>
      <c r="B3486" s="6" t="inlineStr">
        <is>
          <t>TN</t>
        </is>
      </c>
      <c r="C3486" s="6" t="inlineStr">
        <is>
          <t>CH4</t>
        </is>
      </c>
      <c r="D3486" s="6" t="inlineStr">
        <is>
          <t>Cement and other carbonates</t>
        </is>
      </c>
      <c r="E3486" s="6" t="n">
        <v>0.0115024416782166</v>
      </c>
      <c r="F3486" s="6" t="n"/>
      <c r="G3486" s="6" t="n"/>
      <c r="H3486" s="6" t="n"/>
      <c r="I3486" s="6" t="n"/>
    </row>
    <row r="3487" ht="15.75" customHeight="1" s="120">
      <c r="A3487" s="6" t="n">
        <v>2016</v>
      </c>
      <c r="B3487" s="6" t="inlineStr">
        <is>
          <t>TX</t>
        </is>
      </c>
      <c r="C3487" s="6" t="inlineStr">
        <is>
          <t>CH4</t>
        </is>
      </c>
      <c r="D3487" s="6" t="inlineStr">
        <is>
          <t>Cement and other carbonates</t>
        </is>
      </c>
      <c r="E3487" s="6" t="n">
        <v>0.0839315552907345</v>
      </c>
      <c r="F3487" s="6" t="n"/>
      <c r="G3487" s="6" t="n"/>
      <c r="H3487" s="6" t="n"/>
      <c r="I3487" s="6" t="n"/>
    </row>
    <row r="3488" ht="15.75" customHeight="1" s="120">
      <c r="A3488" s="6" t="n">
        <v>2016</v>
      </c>
      <c r="B3488" s="6" t="inlineStr">
        <is>
          <t>UT</t>
        </is>
      </c>
      <c r="C3488" s="6" t="inlineStr">
        <is>
          <t>CH4</t>
        </is>
      </c>
      <c r="D3488" s="6" t="inlineStr">
        <is>
          <t>Cement and other carbonates</t>
        </is>
      </c>
      <c r="E3488" s="6" t="n">
        <v>0.027354567946011</v>
      </c>
      <c r="F3488" s="6" t="n"/>
      <c r="G3488" s="6" t="n"/>
      <c r="H3488" s="6" t="n"/>
      <c r="I3488" s="6" t="n"/>
    </row>
    <row r="3489" ht="15.75" customHeight="1" s="120">
      <c r="A3489" s="6" t="n">
        <v>2016</v>
      </c>
      <c r="B3489" s="6" t="inlineStr">
        <is>
          <t>VA</t>
        </is>
      </c>
      <c r="C3489" s="6" t="inlineStr">
        <is>
          <t>CH4</t>
        </is>
      </c>
      <c r="D3489" s="6" t="inlineStr">
        <is>
          <t>Cement and other carbonates</t>
        </is>
      </c>
      <c r="E3489" s="6" t="n">
        <v>0.0183210062045828</v>
      </c>
      <c r="F3489" s="6" t="n"/>
      <c r="G3489" s="6" t="n"/>
      <c r="H3489" s="6" t="n"/>
      <c r="I3489" s="6" t="n"/>
    </row>
    <row r="3490" ht="15.75" customHeight="1" s="120">
      <c r="A3490" s="6" t="n">
        <v>2016</v>
      </c>
      <c r="B3490" s="6" t="inlineStr">
        <is>
          <t>WA</t>
        </is>
      </c>
      <c r="C3490" s="6" t="inlineStr">
        <is>
          <t>CH4</t>
        </is>
      </c>
      <c r="D3490" s="6" t="inlineStr">
        <is>
          <t>Cement and other carbonates</t>
        </is>
      </c>
      <c r="E3490" s="6" t="n">
        <v>0.00278234737891996</v>
      </c>
      <c r="F3490" s="6" t="n"/>
      <c r="G3490" s="6" t="n"/>
      <c r="H3490" s="6" t="n"/>
      <c r="I3490" s="6" t="n"/>
    </row>
    <row r="3491" ht="15.75" customHeight="1" s="120">
      <c r="A3491" s="6" t="n">
        <v>2016</v>
      </c>
      <c r="B3491" s="6" t="inlineStr">
        <is>
          <t>WI</t>
        </is>
      </c>
      <c r="C3491" s="6" t="inlineStr">
        <is>
          <t>CH4</t>
        </is>
      </c>
      <c r="D3491" s="6" t="inlineStr">
        <is>
          <t>Cement and other carbonates</t>
        </is>
      </c>
      <c r="E3491" s="6" t="n">
        <v>0.0129946503283636</v>
      </c>
      <c r="F3491" s="6" t="n"/>
      <c r="G3491" s="6" t="n"/>
      <c r="H3491" s="6" t="n"/>
      <c r="I3491" s="6" t="n"/>
    </row>
    <row r="3492" ht="15.75" customHeight="1" s="120">
      <c r="A3492" s="6" t="n">
        <v>2016</v>
      </c>
      <c r="B3492" s="6" t="inlineStr">
        <is>
          <t>WV</t>
        </is>
      </c>
      <c r="C3492" s="6" t="inlineStr">
        <is>
          <t>CH4</t>
        </is>
      </c>
      <c r="D3492" s="6" t="inlineStr">
        <is>
          <t>Cement and other carbonates</t>
        </is>
      </c>
      <c r="E3492" s="6" t="n">
        <v>0.0126293700858797</v>
      </c>
      <c r="F3492" s="6" t="n"/>
      <c r="G3492" s="6" t="n"/>
      <c r="H3492" s="6" t="n"/>
      <c r="I3492" s="6" t="n"/>
    </row>
    <row r="3493" ht="15.75" customHeight="1" s="120">
      <c r="A3493" s="6" t="n">
        <v>2016</v>
      </c>
      <c r="B3493" s="6" t="inlineStr">
        <is>
          <t>WY</t>
        </is>
      </c>
      <c r="C3493" s="6" t="inlineStr">
        <is>
          <t>CH4</t>
        </is>
      </c>
      <c r="D3493" s="6" t="inlineStr">
        <is>
          <t>Cement and other carbonates</t>
        </is>
      </c>
      <c r="E3493" s="6" t="n">
        <v>0.00951283014468724</v>
      </c>
      <c r="F3493" s="6" t="n"/>
      <c r="G3493" s="6" t="n"/>
      <c r="H3493" s="6" t="n"/>
      <c r="I3493" s="6" t="n"/>
    </row>
    <row r="3494" ht="15.75" customHeight="1" s="120">
      <c r="A3494" s="6" t="n">
        <v>2016</v>
      </c>
      <c r="B3494" s="6" t="inlineStr">
        <is>
          <t>AL</t>
        </is>
      </c>
      <c r="C3494" s="6" t="inlineStr">
        <is>
          <t>CH4</t>
        </is>
      </c>
      <c r="D3494" s="6" t="inlineStr">
        <is>
          <t>Chemicals</t>
        </is>
      </c>
      <c r="E3494" s="6" t="n">
        <v>0.00290905086001997</v>
      </c>
      <c r="F3494" s="6" t="n"/>
      <c r="G3494" s="6" t="n"/>
      <c r="H3494" s="6" t="n"/>
      <c r="I3494" s="6" t="n"/>
    </row>
    <row r="3495" ht="15.75" customHeight="1" s="120">
      <c r="A3495" s="6" t="n">
        <v>2016</v>
      </c>
      <c r="B3495" s="6" t="inlineStr">
        <is>
          <t>AR</t>
        </is>
      </c>
      <c r="C3495" s="6" t="inlineStr">
        <is>
          <t>CH4</t>
        </is>
      </c>
      <c r="D3495" s="6" t="inlineStr">
        <is>
          <t>Chemicals</t>
        </is>
      </c>
      <c r="E3495" s="6" t="n">
        <v>0.000698017422157662</v>
      </c>
      <c r="F3495" s="6" t="n"/>
      <c r="G3495" s="6" t="n"/>
      <c r="H3495" s="6" t="n"/>
      <c r="I3495" s="6" t="n"/>
    </row>
    <row r="3496" ht="15.75" customHeight="1" s="120">
      <c r="A3496" s="6" t="n">
        <v>2016</v>
      </c>
      <c r="B3496" s="6" t="inlineStr">
        <is>
          <t>AZ</t>
        </is>
      </c>
      <c r="C3496" s="6" t="inlineStr">
        <is>
          <t>CH4</t>
        </is>
      </c>
      <c r="D3496" s="6" t="inlineStr">
        <is>
          <t>Chemicals</t>
        </is>
      </c>
      <c r="E3496" s="54" t="n">
        <v>4.97095562901192e-05</v>
      </c>
      <c r="F3496" s="6" t="n"/>
      <c r="G3496" s="6" t="n"/>
      <c r="H3496" s="6" t="n"/>
      <c r="I3496" s="6" t="n"/>
    </row>
    <row r="3497" ht="15.75" customHeight="1" s="120">
      <c r="A3497" s="6" t="n">
        <v>2016</v>
      </c>
      <c r="B3497" s="6" t="inlineStr">
        <is>
          <t>CA</t>
        </is>
      </c>
      <c r="C3497" s="6" t="inlineStr">
        <is>
          <t>CH4</t>
        </is>
      </c>
      <c r="D3497" s="6" t="inlineStr">
        <is>
          <t>Chemicals</t>
        </is>
      </c>
      <c r="E3497" s="6" t="n">
        <v>0.000355408444373667</v>
      </c>
      <c r="F3497" s="6" t="n"/>
      <c r="G3497" s="6" t="n"/>
      <c r="H3497" s="6" t="n"/>
      <c r="I3497" s="6" t="n"/>
    </row>
    <row r="3498" ht="15.75" customHeight="1" s="120">
      <c r="A3498" s="6" t="n">
        <v>2016</v>
      </c>
      <c r="B3498" s="6" t="inlineStr">
        <is>
          <t>CO</t>
        </is>
      </c>
      <c r="C3498" s="6" t="inlineStr">
        <is>
          <t>CH4</t>
        </is>
      </c>
      <c r="D3498" s="6" t="inlineStr">
        <is>
          <t>Chemicals</t>
        </is>
      </c>
      <c r="E3498" s="6" t="n">
        <v>0.000125018045759581</v>
      </c>
      <c r="F3498" s="6" t="n"/>
      <c r="G3498" s="6" t="n"/>
      <c r="H3498" s="6" t="n"/>
      <c r="I3498" s="6" t="n"/>
    </row>
    <row r="3499" ht="15.75" customHeight="1" s="120">
      <c r="A3499" s="6" t="n">
        <v>2016</v>
      </c>
      <c r="B3499" s="6" t="inlineStr">
        <is>
          <t>DE</t>
        </is>
      </c>
      <c r="C3499" s="6" t="inlineStr">
        <is>
          <t>CH4</t>
        </is>
      </c>
      <c r="D3499" s="6" t="inlineStr">
        <is>
          <t>Chemicals</t>
        </is>
      </c>
      <c r="E3499" s="54" t="n">
        <v>3.54217796318813e-05</v>
      </c>
      <c r="F3499" s="6" t="n"/>
      <c r="G3499" s="6" t="n"/>
      <c r="H3499" s="6" t="n"/>
      <c r="I3499" s="6" t="n"/>
    </row>
    <row r="3500" ht="15.75" customHeight="1" s="120">
      <c r="A3500" s="6" t="n">
        <v>2016</v>
      </c>
      <c r="B3500" s="6" t="inlineStr">
        <is>
          <t>FL</t>
        </is>
      </c>
      <c r="C3500" s="6" t="inlineStr">
        <is>
          <t>CH4</t>
        </is>
      </c>
      <c r="D3500" s="6" t="inlineStr">
        <is>
          <t>Chemicals</t>
        </is>
      </c>
      <c r="E3500" s="6" t="n">
        <v>0.00150200252119725</v>
      </c>
      <c r="F3500" s="6" t="n"/>
      <c r="G3500" s="6" t="n"/>
      <c r="H3500" s="6" t="n"/>
      <c r="I3500" s="6" t="n"/>
    </row>
    <row r="3501" ht="15.75" customHeight="1" s="120">
      <c r="A3501" s="6" t="n">
        <v>2016</v>
      </c>
      <c r="B3501" s="6" t="inlineStr">
        <is>
          <t>GA</t>
        </is>
      </c>
      <c r="C3501" s="6" t="inlineStr">
        <is>
          <t>CH4</t>
        </is>
      </c>
      <c r="D3501" s="6" t="inlineStr">
        <is>
          <t>Chemicals</t>
        </is>
      </c>
      <c r="E3501" s="6" t="n">
        <v>0.000713495846870753</v>
      </c>
      <c r="F3501" s="6" t="n"/>
      <c r="G3501" s="6" t="n"/>
      <c r="H3501" s="6" t="n"/>
      <c r="I3501" s="6" t="n"/>
    </row>
    <row r="3502" ht="15.75" customHeight="1" s="120">
      <c r="A3502" s="6" t="n">
        <v>2016</v>
      </c>
      <c r="B3502" s="6" t="inlineStr">
        <is>
          <t>IA</t>
        </is>
      </c>
      <c r="C3502" s="6" t="inlineStr">
        <is>
          <t>CH4</t>
        </is>
      </c>
      <c r="D3502" s="6" t="inlineStr">
        <is>
          <t>Chemicals</t>
        </is>
      </c>
      <c r="E3502" s="6" t="n">
        <v>0.00957102438893709</v>
      </c>
      <c r="F3502" s="6" t="n"/>
      <c r="G3502" s="6" t="n"/>
      <c r="H3502" s="6" t="n"/>
      <c r="I3502" s="6" t="n"/>
    </row>
    <row r="3503" ht="15.75" customHeight="1" s="120">
      <c r="A3503" s="6" t="n">
        <v>2016</v>
      </c>
      <c r="B3503" s="6" t="inlineStr">
        <is>
          <t>ID</t>
        </is>
      </c>
      <c r="C3503" s="6" t="inlineStr">
        <is>
          <t>CH4</t>
        </is>
      </c>
      <c r="D3503" s="6" t="inlineStr">
        <is>
          <t>Chemicals</t>
        </is>
      </c>
      <c r="E3503" s="6" t="n">
        <v>0.000271170094492806</v>
      </c>
      <c r="F3503" s="6" t="n"/>
      <c r="G3503" s="6" t="n"/>
      <c r="H3503" s="6" t="n"/>
      <c r="I3503" s="6" t="n"/>
    </row>
    <row r="3504" ht="15.75" customHeight="1" s="120">
      <c r="A3504" s="6" t="n">
        <v>2016</v>
      </c>
      <c r="B3504" s="6" t="inlineStr">
        <is>
          <t>IL</t>
        </is>
      </c>
      <c r="C3504" s="6" t="inlineStr">
        <is>
          <t>CH4</t>
        </is>
      </c>
      <c r="D3504" s="6" t="inlineStr">
        <is>
          <t>Chemicals</t>
        </is>
      </c>
      <c r="E3504" s="6" t="n">
        <v>0.00506918409353731</v>
      </c>
      <c r="F3504" s="6" t="n"/>
      <c r="G3504" s="6" t="n"/>
      <c r="H3504" s="6" t="n"/>
      <c r="I3504" s="6" t="n"/>
    </row>
    <row r="3505" ht="15.75" customHeight="1" s="120">
      <c r="A3505" s="6" t="n">
        <v>2016</v>
      </c>
      <c r="B3505" s="6" t="inlineStr">
        <is>
          <t>IN</t>
        </is>
      </c>
      <c r="C3505" s="6" t="inlineStr">
        <is>
          <t>CH4</t>
        </is>
      </c>
      <c r="D3505" s="6" t="inlineStr">
        <is>
          <t>Chemicals</t>
        </is>
      </c>
      <c r="E3505" s="6" t="n">
        <v>0.00272539339755887</v>
      </c>
      <c r="F3505" s="6" t="n"/>
      <c r="G3505" s="6" t="n"/>
      <c r="H3505" s="6" t="n"/>
      <c r="I3505" s="6" t="n"/>
    </row>
    <row r="3506" ht="15.75" customHeight="1" s="120">
      <c r="A3506" s="6" t="n">
        <v>2016</v>
      </c>
      <c r="B3506" s="6" t="inlineStr">
        <is>
          <t>KS</t>
        </is>
      </c>
      <c r="C3506" s="6" t="inlineStr">
        <is>
          <t>CH4</t>
        </is>
      </c>
      <c r="D3506" s="6" t="inlineStr">
        <is>
          <t>Chemicals</t>
        </is>
      </c>
      <c r="E3506" s="6" t="n">
        <v>0.000625090228797906</v>
      </c>
      <c r="F3506" s="6" t="n"/>
      <c r="G3506" s="6" t="n"/>
      <c r="H3506" s="6" t="n"/>
      <c r="I3506" s="6" t="n"/>
    </row>
    <row r="3507" ht="15.75" customHeight="1" s="120">
      <c r="A3507" s="6" t="n">
        <v>2016</v>
      </c>
      <c r="B3507" s="6" t="inlineStr">
        <is>
          <t>KY</t>
        </is>
      </c>
      <c r="C3507" s="6" t="inlineStr">
        <is>
          <t>CH4</t>
        </is>
      </c>
      <c r="D3507" s="6" t="inlineStr">
        <is>
          <t>Chemicals</t>
        </is>
      </c>
      <c r="E3507" s="6" t="n">
        <v>0.00846788896611564</v>
      </c>
      <c r="F3507" s="6" t="n"/>
      <c r="G3507" s="6" t="n"/>
      <c r="H3507" s="6" t="n"/>
      <c r="I3507" s="6" t="n"/>
    </row>
    <row r="3508" ht="15.75" customHeight="1" s="120">
      <c r="A3508" s="6" t="n">
        <v>2016</v>
      </c>
      <c r="B3508" s="6" t="inlineStr">
        <is>
          <t>LA</t>
        </is>
      </c>
      <c r="C3508" s="6" t="inlineStr">
        <is>
          <t>CH4</t>
        </is>
      </c>
      <c r="D3508" s="6" t="inlineStr">
        <is>
          <t>Chemicals</t>
        </is>
      </c>
      <c r="E3508" s="6" t="n">
        <v>0.19547256077142</v>
      </c>
      <c r="F3508" s="6" t="n"/>
      <c r="G3508" s="6" t="n"/>
      <c r="H3508" s="6" t="n"/>
      <c r="I3508" s="6" t="n"/>
    </row>
    <row r="3509" ht="15.75" customHeight="1" s="120">
      <c r="A3509" s="6" t="n">
        <v>2016</v>
      </c>
      <c r="B3509" s="6" t="inlineStr">
        <is>
          <t>MA</t>
        </is>
      </c>
      <c r="C3509" s="6" t="inlineStr">
        <is>
          <t>CH4</t>
        </is>
      </c>
      <c r="D3509" s="6" t="inlineStr">
        <is>
          <t>Chemicals</t>
        </is>
      </c>
      <c r="E3509" s="54" t="n">
        <v>7.292719335975579e-05</v>
      </c>
      <c r="F3509" s="6" t="n"/>
      <c r="G3509" s="6" t="n"/>
      <c r="H3509" s="6" t="n"/>
      <c r="I3509" s="6" t="n"/>
    </row>
    <row r="3510" ht="15.75" customHeight="1" s="120">
      <c r="A3510" s="6" t="n">
        <v>2016</v>
      </c>
      <c r="B3510" s="6" t="inlineStr">
        <is>
          <t>MD</t>
        </is>
      </c>
      <c r="C3510" s="6" t="inlineStr">
        <is>
          <t>CH4</t>
        </is>
      </c>
      <c r="D3510" s="6" t="inlineStr">
        <is>
          <t>Chemicals</t>
        </is>
      </c>
      <c r="E3510" s="54" t="n">
        <v>5.29838384409654e-05</v>
      </c>
      <c r="F3510" s="6" t="n"/>
      <c r="G3510" s="6" t="n"/>
      <c r="H3510" s="6" t="n"/>
      <c r="I3510" s="6" t="n"/>
    </row>
    <row r="3511" ht="15.75" customHeight="1" s="120">
      <c r="A3511" s="6" t="n">
        <v>2016</v>
      </c>
      <c r="B3511" s="6" t="inlineStr">
        <is>
          <t>MI</t>
        </is>
      </c>
      <c r="C3511" s="6" t="inlineStr">
        <is>
          <t>CH4</t>
        </is>
      </c>
      <c r="D3511" s="6" t="inlineStr">
        <is>
          <t>Chemicals</t>
        </is>
      </c>
      <c r="E3511" s="6" t="n">
        <v>0.0290928898963094</v>
      </c>
      <c r="F3511" s="6" t="n"/>
      <c r="G3511" s="6" t="n"/>
      <c r="H3511" s="6" t="n"/>
      <c r="I3511" s="6" t="n"/>
    </row>
    <row r="3512" ht="15.75" customHeight="1" s="120">
      <c r="A3512" s="6" t="n">
        <v>2016</v>
      </c>
      <c r="B3512" s="6" t="inlineStr">
        <is>
          <t>MN</t>
        </is>
      </c>
      <c r="C3512" s="6" t="inlineStr">
        <is>
          <t>CH4</t>
        </is>
      </c>
      <c r="D3512" s="6" t="inlineStr">
        <is>
          <t>Chemicals</t>
        </is>
      </c>
      <c r="E3512" s="6" t="n">
        <v>0.00131001052235218</v>
      </c>
      <c r="F3512" s="6" t="n"/>
      <c r="G3512" s="6" t="n"/>
      <c r="H3512" s="6" t="n"/>
      <c r="I3512" s="6" t="n"/>
    </row>
    <row r="3513" ht="15.75" customHeight="1" s="120">
      <c r="A3513" s="6" t="n">
        <v>2016</v>
      </c>
      <c r="B3513" s="6" t="inlineStr">
        <is>
          <t>MO</t>
        </is>
      </c>
      <c r="C3513" s="6" t="inlineStr">
        <is>
          <t>CH4</t>
        </is>
      </c>
      <c r="D3513" s="6" t="inlineStr">
        <is>
          <t>Chemicals</t>
        </is>
      </c>
      <c r="E3513" s="6" t="n">
        <v>0.000585798842987752</v>
      </c>
      <c r="F3513" s="6" t="n"/>
      <c r="G3513" s="6" t="n"/>
      <c r="H3513" s="6" t="n"/>
      <c r="I3513" s="6" t="n"/>
    </row>
    <row r="3514" ht="15.75" customHeight="1" s="120">
      <c r="A3514" s="6" t="n">
        <v>2016</v>
      </c>
      <c r="B3514" s="6" t="inlineStr">
        <is>
          <t>MS</t>
        </is>
      </c>
      <c r="C3514" s="6" t="inlineStr">
        <is>
          <t>CH4</t>
        </is>
      </c>
      <c r="D3514" s="6" t="inlineStr">
        <is>
          <t>Chemicals</t>
        </is>
      </c>
      <c r="E3514" s="6" t="n">
        <v>0.00143651687818033</v>
      </c>
      <c r="F3514" s="6" t="n"/>
      <c r="G3514" s="6" t="n"/>
      <c r="H3514" s="6" t="n"/>
      <c r="I3514" s="6" t="n"/>
    </row>
    <row r="3515" ht="15.75" customHeight="1" s="120">
      <c r="A3515" s="6" t="n">
        <v>2016</v>
      </c>
      <c r="B3515" s="6" t="inlineStr">
        <is>
          <t>NC</t>
        </is>
      </c>
      <c r="C3515" s="6" t="inlineStr">
        <is>
          <t>CH4</t>
        </is>
      </c>
      <c r="D3515" s="6" t="inlineStr">
        <is>
          <t>Chemicals</t>
        </is>
      </c>
      <c r="E3515" s="6" t="n">
        <v>0.00022265118625754</v>
      </c>
      <c r="F3515" s="6" t="n"/>
      <c r="G3515" s="6" t="n"/>
      <c r="H3515" s="6" t="n"/>
      <c r="I3515" s="6" t="n"/>
    </row>
    <row r="3516" ht="15.75" customHeight="1" s="120">
      <c r="A3516" s="6" t="n">
        <v>2016</v>
      </c>
      <c r="B3516" s="6" t="inlineStr">
        <is>
          <t>ND</t>
        </is>
      </c>
      <c r="C3516" s="6" t="inlineStr">
        <is>
          <t>CH4</t>
        </is>
      </c>
      <c r="D3516" s="6" t="inlineStr">
        <is>
          <t>Chemicals</t>
        </is>
      </c>
      <c r="E3516" s="6" t="n">
        <v>0.000280099954904204</v>
      </c>
      <c r="F3516" s="6" t="n"/>
      <c r="G3516" s="6" t="n"/>
      <c r="H3516" s="6" t="n"/>
      <c r="I3516" s="6" t="n"/>
    </row>
    <row r="3517" ht="15.75" customHeight="1" s="120">
      <c r="A3517" s="6" t="n">
        <v>2016</v>
      </c>
      <c r="B3517" s="6" t="inlineStr">
        <is>
          <t>NE</t>
        </is>
      </c>
      <c r="C3517" s="6" t="inlineStr">
        <is>
          <t>CH4</t>
        </is>
      </c>
      <c r="D3517" s="6" t="inlineStr">
        <is>
          <t>Chemicals</t>
        </is>
      </c>
      <c r="E3517" s="6" t="n">
        <v>0.0246505820036523</v>
      </c>
      <c r="F3517" s="6" t="n"/>
      <c r="G3517" s="6" t="n"/>
      <c r="H3517" s="6" t="n"/>
      <c r="I3517" s="6" t="n"/>
    </row>
    <row r="3518" ht="15.75" customHeight="1" s="120">
      <c r="A3518" s="6" t="n">
        <v>2016</v>
      </c>
      <c r="B3518" s="6" t="inlineStr">
        <is>
          <t>NJ</t>
        </is>
      </c>
      <c r="C3518" s="6" t="inlineStr">
        <is>
          <t>CH4</t>
        </is>
      </c>
      <c r="D3518" s="6" t="inlineStr">
        <is>
          <t>Chemicals</t>
        </is>
      </c>
      <c r="E3518" s="6" t="n">
        <v>0.0152617267671077</v>
      </c>
      <c r="F3518" s="6" t="n"/>
      <c r="G3518" s="6" t="n"/>
      <c r="H3518" s="6" t="n"/>
      <c r="I3518" s="6" t="n"/>
    </row>
    <row r="3519" ht="15.75" customHeight="1" s="120">
      <c r="A3519" s="6" t="n">
        <v>2016</v>
      </c>
      <c r="B3519" s="6" t="inlineStr">
        <is>
          <t>NM</t>
        </is>
      </c>
      <c r="C3519" s="6" t="inlineStr">
        <is>
          <t>CH4</t>
        </is>
      </c>
      <c r="D3519" s="6" t="inlineStr">
        <is>
          <t>Chemicals</t>
        </is>
      </c>
      <c r="E3519" s="54" t="n">
        <v>1.69667347816574e-05</v>
      </c>
      <c r="F3519" s="6" t="n"/>
      <c r="G3519" s="6" t="n"/>
      <c r="H3519" s="6" t="n"/>
      <c r="I3519" s="6" t="n"/>
    </row>
    <row r="3520" ht="15.75" customHeight="1" s="120">
      <c r="A3520" s="6" t="n">
        <v>2016</v>
      </c>
      <c r="B3520" s="6" t="inlineStr">
        <is>
          <t>NV</t>
        </is>
      </c>
      <c r="C3520" s="6" t="inlineStr">
        <is>
          <t>CH4</t>
        </is>
      </c>
      <c r="D3520" s="6" t="inlineStr">
        <is>
          <t>Chemicals</t>
        </is>
      </c>
      <c r="E3520" s="54" t="n">
        <v>1.60737487405176e-05</v>
      </c>
      <c r="F3520" s="6" t="n"/>
      <c r="G3520" s="6" t="n"/>
      <c r="H3520" s="6" t="n"/>
      <c r="I3520" s="6" t="n"/>
    </row>
    <row r="3521" ht="15.75" customHeight="1" s="120">
      <c r="A3521" s="6" t="n">
        <v>2016</v>
      </c>
      <c r="B3521" s="6" t="inlineStr">
        <is>
          <t>NY</t>
        </is>
      </c>
      <c r="C3521" s="6" t="inlineStr">
        <is>
          <t>CH4</t>
        </is>
      </c>
      <c r="D3521" s="6" t="inlineStr">
        <is>
          <t>Chemicals</t>
        </is>
      </c>
      <c r="E3521" s="6" t="n">
        <v>0.0015612372619262</v>
      </c>
      <c r="F3521" s="6" t="n"/>
      <c r="G3521" s="6" t="n"/>
      <c r="H3521" s="6" t="n"/>
      <c r="I3521" s="6" t="n"/>
    </row>
    <row r="3522" ht="15.75" customHeight="1" s="120">
      <c r="A3522" s="6" t="n">
        <v>2016</v>
      </c>
      <c r="B3522" s="6" t="inlineStr">
        <is>
          <t>OH</t>
        </is>
      </c>
      <c r="C3522" s="6" t="inlineStr">
        <is>
          <t>CH4</t>
        </is>
      </c>
      <c r="D3522" s="6" t="inlineStr">
        <is>
          <t>Chemicals</t>
        </is>
      </c>
      <c r="E3522" s="6" t="n">
        <v>0.00176126613514153</v>
      </c>
      <c r="F3522" s="6" t="n"/>
      <c r="G3522" s="6" t="n"/>
      <c r="H3522" s="6" t="n"/>
      <c r="I3522" s="6" t="n"/>
    </row>
    <row r="3523" ht="15.75" customHeight="1" s="120">
      <c r="A3523" s="6" t="n">
        <v>2016</v>
      </c>
      <c r="B3523" s="6" t="inlineStr">
        <is>
          <t>OK</t>
        </is>
      </c>
      <c r="C3523" s="6" t="inlineStr">
        <is>
          <t>CH4</t>
        </is>
      </c>
      <c r="D3523" s="6" t="inlineStr">
        <is>
          <t>Chemicals</t>
        </is>
      </c>
      <c r="E3523" s="6" t="n">
        <v>0.00140049977452102</v>
      </c>
      <c r="F3523" s="6" t="n"/>
      <c r="G3523" s="6" t="n"/>
      <c r="H3523" s="6" t="n"/>
      <c r="I3523" s="6" t="n"/>
    </row>
    <row r="3524" ht="15.75" customHeight="1" s="120">
      <c r="A3524" s="6" t="n">
        <v>2016</v>
      </c>
      <c r="B3524" s="6" t="inlineStr">
        <is>
          <t>OR</t>
        </is>
      </c>
      <c r="C3524" s="6" t="inlineStr">
        <is>
          <t>CH4</t>
        </is>
      </c>
      <c r="D3524" s="6" t="inlineStr">
        <is>
          <t>Chemicals</t>
        </is>
      </c>
      <c r="E3524" s="54" t="n">
        <v>8.2452377798581e-05</v>
      </c>
      <c r="F3524" s="6" t="n"/>
      <c r="G3524" s="6" t="n"/>
      <c r="H3524" s="6" t="n"/>
      <c r="I3524" s="6" t="n"/>
    </row>
    <row r="3525" ht="15.75" customHeight="1" s="120">
      <c r="A3525" s="6" t="n">
        <v>2016</v>
      </c>
      <c r="B3525" s="6" t="inlineStr">
        <is>
          <t>PA</t>
        </is>
      </c>
      <c r="C3525" s="6" t="inlineStr">
        <is>
          <t>CH4</t>
        </is>
      </c>
      <c r="D3525" s="6" t="inlineStr">
        <is>
          <t>Chemicals</t>
        </is>
      </c>
      <c r="E3525" s="6" t="n">
        <v>0.000435777188076255</v>
      </c>
      <c r="F3525" s="6" t="n"/>
      <c r="G3525" s="6" t="n"/>
      <c r="H3525" s="6" t="n"/>
      <c r="I3525" s="6" t="n"/>
    </row>
    <row r="3526" ht="15.75" customHeight="1" s="120">
      <c r="A3526" s="6" t="n">
        <v>2016</v>
      </c>
      <c r="B3526" s="6" t="inlineStr">
        <is>
          <t>RI</t>
        </is>
      </c>
      <c r="C3526" s="6" t="inlineStr">
        <is>
          <t>CH4</t>
        </is>
      </c>
      <c r="D3526" s="6" t="inlineStr">
        <is>
          <t>Chemicals</t>
        </is>
      </c>
      <c r="E3526" s="54" t="n">
        <v>5.41744864958185e-05</v>
      </c>
      <c r="F3526" s="6" t="n"/>
      <c r="G3526" s="6" t="n"/>
      <c r="H3526" s="6" t="n"/>
      <c r="I3526" s="6" t="n"/>
    </row>
    <row r="3527" ht="15.75" customHeight="1" s="120">
      <c r="A3527" s="6" t="n">
        <v>2016</v>
      </c>
      <c r="B3527" s="6" t="inlineStr">
        <is>
          <t>SC</t>
        </is>
      </c>
      <c r="C3527" s="6" t="inlineStr">
        <is>
          <t>CH4</t>
        </is>
      </c>
      <c r="D3527" s="6" t="inlineStr">
        <is>
          <t>Chemicals</t>
        </is>
      </c>
      <c r="E3527" s="6" t="n">
        <v>0.00185235071133779</v>
      </c>
      <c r="F3527" s="6" t="n"/>
      <c r="G3527" s="6" t="n"/>
      <c r="H3527" s="6" t="n"/>
      <c r="I3527" s="6" t="n"/>
    </row>
    <row r="3528" ht="15.75" customHeight="1" s="120">
      <c r="A3528" s="6" t="n">
        <v>2016</v>
      </c>
      <c r="B3528" s="6" t="inlineStr">
        <is>
          <t>SD</t>
        </is>
      </c>
      <c r="C3528" s="6" t="inlineStr">
        <is>
          <t>CH4</t>
        </is>
      </c>
      <c r="D3528" s="6" t="inlineStr">
        <is>
          <t>Chemicals</t>
        </is>
      </c>
      <c r="E3528" s="6" t="n">
        <v>0.00128262561709056</v>
      </c>
      <c r="F3528" s="6" t="n"/>
      <c r="G3528" s="6" t="n"/>
      <c r="H3528" s="6" t="n"/>
      <c r="I3528" s="6" t="n"/>
    </row>
    <row r="3529" ht="15.75" customHeight="1" s="120">
      <c r="A3529" s="6" t="n">
        <v>2016</v>
      </c>
      <c r="B3529" s="6" t="inlineStr">
        <is>
          <t>TN</t>
        </is>
      </c>
      <c r="C3529" s="6" t="inlineStr">
        <is>
          <t>CH4</t>
        </is>
      </c>
      <c r="D3529" s="6" t="inlineStr">
        <is>
          <t>Chemicals</t>
        </is>
      </c>
      <c r="E3529" s="6" t="n">
        <v>0.28706078109489</v>
      </c>
      <c r="F3529" s="6" t="n"/>
      <c r="G3529" s="6" t="n"/>
      <c r="H3529" s="6" t="n"/>
      <c r="I3529" s="6" t="n"/>
    </row>
    <row r="3530" ht="15.75" customHeight="1" s="120">
      <c r="A3530" s="6" t="n">
        <v>2016</v>
      </c>
      <c r="B3530" s="6" t="inlineStr">
        <is>
          <t>TX</t>
        </is>
      </c>
      <c r="C3530" s="6" t="inlineStr">
        <is>
          <t>CH4</t>
        </is>
      </c>
      <c r="D3530" s="6" t="inlineStr">
        <is>
          <t>Chemicals</t>
        </is>
      </c>
      <c r="E3530" s="6" t="n">
        <v>0.344128840026015</v>
      </c>
      <c r="F3530" s="6" t="n"/>
      <c r="G3530" s="6" t="n"/>
      <c r="H3530" s="6" t="n"/>
      <c r="I3530" s="6" t="n"/>
    </row>
    <row r="3531" ht="15.75" customHeight="1" s="120">
      <c r="A3531" s="6" t="n">
        <v>2016</v>
      </c>
      <c r="B3531" s="6" t="inlineStr">
        <is>
          <t>UT</t>
        </is>
      </c>
      <c r="C3531" s="6" t="inlineStr">
        <is>
          <t>CH4</t>
        </is>
      </c>
      <c r="D3531" s="6" t="inlineStr">
        <is>
          <t>Chemicals</t>
        </is>
      </c>
      <c r="E3531" s="54" t="n">
        <v>7.53084894694621e-05</v>
      </c>
      <c r="F3531" s="6" t="n"/>
      <c r="G3531" s="6" t="n"/>
      <c r="H3531" s="6" t="n"/>
      <c r="I3531" s="6" t="n"/>
    </row>
    <row r="3532" ht="15.75" customHeight="1" s="120">
      <c r="A3532" s="6" t="n">
        <v>2016</v>
      </c>
      <c r="B3532" s="6" t="inlineStr">
        <is>
          <t>VA</t>
        </is>
      </c>
      <c r="C3532" s="6" t="inlineStr">
        <is>
          <t>CH4</t>
        </is>
      </c>
      <c r="D3532" s="6" t="inlineStr">
        <is>
          <t>Chemicals</t>
        </is>
      </c>
      <c r="E3532" s="6" t="n">
        <v>0.0452261710395697</v>
      </c>
      <c r="F3532" s="6" t="n"/>
      <c r="G3532" s="6" t="n"/>
      <c r="H3532" s="6" t="n"/>
      <c r="I3532" s="6" t="n"/>
    </row>
    <row r="3533" ht="15.75" customHeight="1" s="120">
      <c r="A3533" s="6" t="n">
        <v>2016</v>
      </c>
      <c r="B3533" s="6" t="inlineStr">
        <is>
          <t>WA</t>
        </is>
      </c>
      <c r="C3533" s="6" t="inlineStr">
        <is>
          <t>CH4</t>
        </is>
      </c>
      <c r="D3533" s="6" t="inlineStr">
        <is>
          <t>Chemicals</t>
        </is>
      </c>
      <c r="E3533" s="54" t="n">
        <v>4.46493020569933e-05</v>
      </c>
      <c r="F3533" s="6" t="n"/>
      <c r="G3533" s="6" t="n"/>
      <c r="H3533" s="6" t="n"/>
      <c r="I3533" s="6" t="n"/>
    </row>
    <row r="3534" ht="15.75" customHeight="1" s="120">
      <c r="A3534" s="6" t="n">
        <v>2016</v>
      </c>
      <c r="B3534" s="6" t="inlineStr">
        <is>
          <t>WI</t>
        </is>
      </c>
      <c r="C3534" s="6" t="inlineStr">
        <is>
          <t>CH4</t>
        </is>
      </c>
      <c r="D3534" s="6" t="inlineStr">
        <is>
          <t>Chemicals</t>
        </is>
      </c>
      <c r="E3534" s="6" t="n">
        <v>0.000624792566784193</v>
      </c>
      <c r="F3534" s="6" t="n"/>
      <c r="G3534" s="6" t="n"/>
      <c r="H3534" s="6" t="n"/>
      <c r="I3534" s="6" t="n"/>
    </row>
    <row r="3535" ht="15.75" customHeight="1" s="120">
      <c r="A3535" s="6" t="n">
        <v>2016</v>
      </c>
      <c r="B3535" s="6" t="inlineStr">
        <is>
          <t>WV</t>
        </is>
      </c>
      <c r="C3535" s="6" t="inlineStr">
        <is>
          <t>CH4</t>
        </is>
      </c>
      <c r="D3535" s="6" t="inlineStr">
        <is>
          <t>Chemicals</t>
        </is>
      </c>
      <c r="E3535" s="6" t="n">
        <v>0.0127446967791481</v>
      </c>
      <c r="F3535" s="6" t="n"/>
      <c r="G3535" s="6" t="n"/>
      <c r="H3535" s="6" t="n"/>
      <c r="I3535" s="6" t="n"/>
    </row>
    <row r="3536" ht="15.75" customHeight="1" s="120">
      <c r="A3536" s="6" t="n">
        <v>2016</v>
      </c>
      <c r="B3536" s="6" t="inlineStr">
        <is>
          <t>WY</t>
        </is>
      </c>
      <c r="C3536" s="6" t="inlineStr">
        <is>
          <t>CH4</t>
        </is>
      </c>
      <c r="D3536" s="6" t="inlineStr">
        <is>
          <t>Chemicals</t>
        </is>
      </c>
      <c r="E3536" s="54" t="n">
        <v>7.471316544203551e-05</v>
      </c>
      <c r="F3536" s="6" t="n"/>
      <c r="G3536" s="6" t="n"/>
      <c r="H3536" s="6" t="n"/>
      <c r="I3536" s="6" t="n"/>
    </row>
    <row r="3537" ht="15.75" customHeight="1" s="120">
      <c r="A3537" s="6" t="n">
        <v>2016</v>
      </c>
      <c r="B3537" s="6" t="inlineStr">
        <is>
          <t>AL</t>
        </is>
      </c>
      <c r="C3537" s="6" t="inlineStr">
        <is>
          <t>CH4</t>
        </is>
      </c>
      <c r="D3537" s="6" t="inlineStr">
        <is>
          <t>Iron and steel</t>
        </is>
      </c>
      <c r="E3537" s="6" t="n">
        <v>0.0963934315562081</v>
      </c>
      <c r="F3537" s="6" t="n"/>
      <c r="G3537" s="6" t="n"/>
      <c r="H3537" s="6" t="n"/>
      <c r="I3537" s="6" t="n"/>
    </row>
    <row r="3538" ht="15.75" customHeight="1" s="120">
      <c r="A3538" s="6" t="n">
        <v>2016</v>
      </c>
      <c r="B3538" s="6" t="inlineStr">
        <is>
          <t>AR</t>
        </is>
      </c>
      <c r="C3538" s="6" t="inlineStr">
        <is>
          <t>CH4</t>
        </is>
      </c>
      <c r="D3538" s="6" t="inlineStr">
        <is>
          <t>Iron and steel</t>
        </is>
      </c>
      <c r="E3538" s="6" t="n">
        <v>0.00032994110002869</v>
      </c>
      <c r="F3538" s="6" t="n"/>
      <c r="G3538" s="6" t="n"/>
      <c r="H3538" s="6" t="n"/>
      <c r="I3538" s="6" t="n"/>
    </row>
    <row r="3539" ht="15.75" customHeight="1" s="120">
      <c r="A3539" s="6" t="n">
        <v>2016</v>
      </c>
      <c r="B3539" s="6" t="inlineStr">
        <is>
          <t>AZ</t>
        </is>
      </c>
      <c r="C3539" s="6" t="inlineStr">
        <is>
          <t>CH4</t>
        </is>
      </c>
      <c r="D3539" s="6" t="inlineStr">
        <is>
          <t>Iron and steel</t>
        </is>
      </c>
      <c r="E3539" s="54" t="n">
        <v>8.43839130508159e-07</v>
      </c>
      <c r="F3539" s="6" t="n"/>
      <c r="G3539" s="6" t="n"/>
      <c r="H3539" s="6" t="n"/>
      <c r="I3539" s="6" t="n"/>
    </row>
    <row r="3540" ht="15.75" customHeight="1" s="120">
      <c r="A3540" s="6" t="n">
        <v>2016</v>
      </c>
      <c r="B3540" s="6" t="inlineStr">
        <is>
          <t>CA</t>
        </is>
      </c>
      <c r="C3540" s="6" t="inlineStr">
        <is>
          <t>CH4</t>
        </is>
      </c>
      <c r="D3540" s="6" t="inlineStr">
        <is>
          <t>Iron and steel</t>
        </is>
      </c>
      <c r="E3540" s="6" t="n">
        <v>0.000526133697871837</v>
      </c>
      <c r="F3540" s="6" t="n"/>
      <c r="G3540" s="6" t="n"/>
      <c r="H3540" s="6" t="n"/>
      <c r="I3540" s="6" t="n"/>
    </row>
    <row r="3541" ht="15.75" customHeight="1" s="120">
      <c r="A3541" s="6" t="n">
        <v>2016</v>
      </c>
      <c r="B3541" s="6" t="inlineStr">
        <is>
          <t>CO</t>
        </is>
      </c>
      <c r="C3541" s="6" t="inlineStr">
        <is>
          <t>CH4</t>
        </is>
      </c>
      <c r="D3541" s="6" t="inlineStr">
        <is>
          <t>Iron and steel</t>
        </is>
      </c>
      <c r="E3541" s="6" t="n">
        <v>0.0894178353838624</v>
      </c>
      <c r="F3541" s="6" t="n"/>
      <c r="G3541" s="6" t="n"/>
      <c r="H3541" s="6" t="n"/>
      <c r="I3541" s="6" t="n"/>
    </row>
    <row r="3542" ht="15.75" customHeight="1" s="120">
      <c r="A3542" s="6" t="n">
        <v>2016</v>
      </c>
      <c r="B3542" s="6" t="inlineStr">
        <is>
          <t>FL</t>
        </is>
      </c>
      <c r="C3542" s="6" t="inlineStr">
        <is>
          <t>CH4</t>
        </is>
      </c>
      <c r="D3542" s="6" t="inlineStr">
        <is>
          <t>Iron and steel</t>
        </is>
      </c>
      <c r="E3542" s="54" t="n">
        <v>3.67070021771049e-05</v>
      </c>
      <c r="F3542" s="6" t="n"/>
      <c r="G3542" s="6" t="n"/>
      <c r="H3542" s="6" t="n"/>
      <c r="I3542" s="6" t="n"/>
    </row>
    <row r="3543" ht="15.75" customHeight="1" s="120">
      <c r="A3543" s="6" t="n">
        <v>2016</v>
      </c>
      <c r="B3543" s="6" t="inlineStr">
        <is>
          <t>GA</t>
        </is>
      </c>
      <c r="C3543" s="6" t="inlineStr">
        <is>
          <t>CH4</t>
        </is>
      </c>
      <c r="D3543" s="6" t="inlineStr">
        <is>
          <t>Iron and steel</t>
        </is>
      </c>
      <c r="E3543" s="54" t="n">
        <v>4.43015543516783e-05</v>
      </c>
      <c r="F3543" s="6" t="n"/>
      <c r="G3543" s="6" t="n"/>
      <c r="H3543" s="6" t="n"/>
      <c r="I3543" s="6" t="n"/>
    </row>
    <row r="3544" ht="15.75" customHeight="1" s="120">
      <c r="A3544" s="6" t="n">
        <v>2016</v>
      </c>
      <c r="B3544" s="6" t="inlineStr">
        <is>
          <t>IA</t>
        </is>
      </c>
      <c r="C3544" s="6" t="inlineStr">
        <is>
          <t>CH4</t>
        </is>
      </c>
      <c r="D3544" s="6" t="inlineStr">
        <is>
          <t>Iron and steel</t>
        </is>
      </c>
      <c r="E3544" s="6" t="n">
        <v>0.000166236308710107</v>
      </c>
      <c r="F3544" s="6" t="n"/>
      <c r="G3544" s="6" t="n"/>
      <c r="H3544" s="6" t="n"/>
      <c r="I3544" s="6" t="n"/>
    </row>
    <row r="3545" ht="15.75" customHeight="1" s="120">
      <c r="A3545" s="6" t="n">
        <v>2016</v>
      </c>
      <c r="B3545" s="6" t="inlineStr">
        <is>
          <t>IL</t>
        </is>
      </c>
      <c r="C3545" s="6" t="inlineStr">
        <is>
          <t>CH4</t>
        </is>
      </c>
      <c r="D3545" s="6" t="inlineStr">
        <is>
          <t>Iron and steel</t>
        </is>
      </c>
      <c r="E3545" s="6" t="n">
        <v>0.356578147941876</v>
      </c>
      <c r="F3545" s="6" t="n"/>
      <c r="G3545" s="6" t="n"/>
      <c r="H3545" s="6" t="n"/>
      <c r="I3545" s="6" t="n"/>
    </row>
    <row r="3546" ht="15.75" customHeight="1" s="120">
      <c r="A3546" s="6" t="n">
        <v>2016</v>
      </c>
      <c r="B3546" s="6" t="inlineStr">
        <is>
          <t>IN</t>
        </is>
      </c>
      <c r="C3546" s="6" t="inlineStr">
        <is>
          <t>CH4</t>
        </is>
      </c>
      <c r="D3546" s="6" t="inlineStr">
        <is>
          <t>Iron and steel</t>
        </is>
      </c>
      <c r="E3546" s="6" t="n">
        <v>0.168667831164666</v>
      </c>
      <c r="F3546" s="6" t="n"/>
      <c r="G3546" s="6" t="n"/>
      <c r="H3546" s="6" t="n"/>
      <c r="I3546" s="6" t="n"/>
    </row>
    <row r="3547" ht="15.75" customHeight="1" s="120">
      <c r="A3547" s="6" t="n">
        <v>2016</v>
      </c>
      <c r="B3547" s="6" t="inlineStr">
        <is>
          <t>KS</t>
        </is>
      </c>
      <c r="C3547" s="6" t="inlineStr">
        <is>
          <t>CH4</t>
        </is>
      </c>
      <c r="D3547" s="6" t="inlineStr">
        <is>
          <t>Iron and steel</t>
        </is>
      </c>
      <c r="E3547" s="54" t="n">
        <v>1.39233456533846e-05</v>
      </c>
      <c r="F3547" s="6" t="n"/>
      <c r="G3547" s="6" t="n"/>
      <c r="H3547" s="6" t="n"/>
      <c r="I3547" s="6" t="n"/>
    </row>
    <row r="3548" ht="15.75" customHeight="1" s="120">
      <c r="A3548" s="6" t="n">
        <v>2016</v>
      </c>
      <c r="B3548" s="6" t="inlineStr">
        <is>
          <t>KY</t>
        </is>
      </c>
      <c r="C3548" s="6" t="inlineStr">
        <is>
          <t>CH4</t>
        </is>
      </c>
      <c r="D3548" s="6" t="inlineStr">
        <is>
          <t>Iron and steel</t>
        </is>
      </c>
      <c r="E3548" s="6" t="n">
        <v>0.00238468938281606</v>
      </c>
      <c r="F3548" s="6" t="n"/>
      <c r="G3548" s="6" t="n"/>
      <c r="H3548" s="6" t="n"/>
      <c r="I3548" s="6" t="n"/>
    </row>
    <row r="3549" ht="15.75" customHeight="1" s="120">
      <c r="A3549" s="6" t="n">
        <v>2016</v>
      </c>
      <c r="B3549" s="6" t="inlineStr">
        <is>
          <t>LA</t>
        </is>
      </c>
      <c r="C3549" s="6" t="inlineStr">
        <is>
          <t>CH4</t>
        </is>
      </c>
      <c r="D3549" s="6" t="inlineStr">
        <is>
          <t>Iron and steel</t>
        </is>
      </c>
      <c r="E3549" s="6" t="n">
        <v>0.000847214487030192</v>
      </c>
      <c r="F3549" s="6" t="n"/>
      <c r="G3549" s="6" t="n"/>
      <c r="H3549" s="6" t="n"/>
      <c r="I3549" s="6" t="n"/>
    </row>
    <row r="3550" ht="15.75" customHeight="1" s="120">
      <c r="A3550" s="6" t="n">
        <v>2016</v>
      </c>
      <c r="B3550" s="6" t="inlineStr">
        <is>
          <t>MA</t>
        </is>
      </c>
      <c r="C3550" s="6" t="inlineStr">
        <is>
          <t>CH4</t>
        </is>
      </c>
      <c r="D3550" s="6" t="inlineStr">
        <is>
          <t>Iron and steel</t>
        </is>
      </c>
      <c r="E3550" s="54" t="n">
        <v>4.05042782643916e-05</v>
      </c>
      <c r="F3550" s="6" t="n"/>
      <c r="G3550" s="6" t="n"/>
      <c r="H3550" s="6" t="n"/>
      <c r="I3550" s="6" t="n"/>
    </row>
    <row r="3551" ht="15.75" customHeight="1" s="120">
      <c r="A3551" s="6" t="n">
        <v>2016</v>
      </c>
      <c r="B3551" s="6" t="inlineStr">
        <is>
          <t>MI</t>
        </is>
      </c>
      <c r="C3551" s="6" t="inlineStr">
        <is>
          <t>CH4</t>
        </is>
      </c>
      <c r="D3551" s="6" t="inlineStr">
        <is>
          <t>Iron and steel</t>
        </is>
      </c>
      <c r="E3551" s="6" t="n">
        <v>0.0136166101294449</v>
      </c>
      <c r="F3551" s="6" t="n"/>
      <c r="G3551" s="6" t="n"/>
      <c r="H3551" s="6" t="n"/>
      <c r="I3551" s="6" t="n"/>
    </row>
    <row r="3552" ht="15.75" customHeight="1" s="120">
      <c r="A3552" s="6" t="n">
        <v>2016</v>
      </c>
      <c r="B3552" s="6" t="inlineStr">
        <is>
          <t>MN</t>
        </is>
      </c>
      <c r="C3552" s="6" t="inlineStr">
        <is>
          <t>CH4</t>
        </is>
      </c>
      <c r="D3552" s="6" t="inlineStr">
        <is>
          <t>Iron and steel</t>
        </is>
      </c>
      <c r="E3552" s="54" t="n">
        <v>2.99562891330396e-05</v>
      </c>
      <c r="F3552" s="6" t="n"/>
      <c r="G3552" s="6" t="n"/>
      <c r="H3552" s="6" t="n"/>
      <c r="I3552" s="6" t="n"/>
    </row>
    <row r="3553" ht="15.75" customHeight="1" s="120">
      <c r="A3553" s="6" t="n">
        <v>2016</v>
      </c>
      <c r="B3553" s="6" t="inlineStr">
        <is>
          <t>MO</t>
        </is>
      </c>
      <c r="C3553" s="6" t="inlineStr">
        <is>
          <t>CH4</t>
        </is>
      </c>
      <c r="D3553" s="6" t="inlineStr">
        <is>
          <t>Iron and steel</t>
        </is>
      </c>
      <c r="E3553" s="54" t="n">
        <v>5.06303478304895e-06</v>
      </c>
      <c r="F3553" s="6" t="n"/>
      <c r="G3553" s="6" t="n"/>
      <c r="H3553" s="6" t="n"/>
      <c r="I3553" s="6" t="n"/>
    </row>
    <row r="3554" ht="15.75" customHeight="1" s="120">
      <c r="A3554" s="6" t="n">
        <v>2016</v>
      </c>
      <c r="B3554" s="6" t="inlineStr">
        <is>
          <t>MS</t>
        </is>
      </c>
      <c r="C3554" s="6" t="inlineStr">
        <is>
          <t>CH4</t>
        </is>
      </c>
      <c r="D3554" s="6" t="inlineStr">
        <is>
          <t>Iron and steel</t>
        </is>
      </c>
      <c r="E3554" s="6" t="n">
        <v>0.000185644608711795</v>
      </c>
      <c r="F3554" s="6" t="n"/>
      <c r="G3554" s="6" t="n"/>
      <c r="H3554" s="6" t="n"/>
      <c r="I3554" s="6" t="n"/>
    </row>
    <row r="3555" ht="15.75" customHeight="1" s="120">
      <c r="A3555" s="6" t="n">
        <v>2016</v>
      </c>
      <c r="B3555" s="6" t="inlineStr">
        <is>
          <t>NC</t>
        </is>
      </c>
      <c r="C3555" s="6" t="inlineStr">
        <is>
          <t>CH4</t>
        </is>
      </c>
      <c r="D3555" s="6" t="inlineStr">
        <is>
          <t>Iron and steel</t>
        </is>
      </c>
      <c r="E3555" s="6" t="n">
        <v>0.000249354463065161</v>
      </c>
      <c r="F3555" s="6" t="n"/>
      <c r="G3555" s="6" t="n"/>
      <c r="H3555" s="6" t="n"/>
      <c r="I3555" s="6" t="n"/>
    </row>
    <row r="3556" ht="15.75" customHeight="1" s="120">
      <c r="A3556" s="6" t="n">
        <v>2016</v>
      </c>
      <c r="B3556" s="6" t="inlineStr">
        <is>
          <t>NE</t>
        </is>
      </c>
      <c r="C3556" s="6" t="inlineStr">
        <is>
          <t>CH4</t>
        </is>
      </c>
      <c r="D3556" s="6" t="inlineStr">
        <is>
          <t>Iron and steel</t>
        </is>
      </c>
      <c r="E3556" s="54" t="n">
        <v>6.45536934838742e-05</v>
      </c>
      <c r="F3556" s="6" t="n"/>
      <c r="G3556" s="6" t="n"/>
      <c r="H3556" s="6" t="n"/>
      <c r="I3556" s="6" t="n"/>
    </row>
    <row r="3557" ht="15.75" customHeight="1" s="120">
      <c r="A3557" s="6" t="n">
        <v>2016</v>
      </c>
      <c r="B3557" s="6" t="inlineStr">
        <is>
          <t>NJ</t>
        </is>
      </c>
      <c r="C3557" s="6" t="inlineStr">
        <is>
          <t>CH4</t>
        </is>
      </c>
      <c r="D3557" s="6" t="inlineStr">
        <is>
          <t>Iron and steel</t>
        </is>
      </c>
      <c r="E3557" s="6" t="n">
        <v>0.000158219836970279</v>
      </c>
      <c r="F3557" s="6" t="n"/>
      <c r="G3557" s="6" t="n"/>
      <c r="H3557" s="6" t="n"/>
      <c r="I3557" s="6" t="n"/>
    </row>
    <row r="3558" ht="15.75" customHeight="1" s="120">
      <c r="A3558" s="6" t="n">
        <v>2016</v>
      </c>
      <c r="B3558" s="6" t="inlineStr">
        <is>
          <t>NY</t>
        </is>
      </c>
      <c r="C3558" s="6" t="inlineStr">
        <is>
          <t>CH4</t>
        </is>
      </c>
      <c r="D3558" s="6" t="inlineStr">
        <is>
          <t>Iron and steel</t>
        </is>
      </c>
      <c r="E3558" s="6" t="n">
        <v>0.00164717398275192</v>
      </c>
      <c r="F3558" s="6" t="n"/>
      <c r="G3558" s="6" t="n"/>
      <c r="H3558" s="6" t="n"/>
      <c r="I3558" s="6" t="n"/>
    </row>
    <row r="3559" ht="15.75" customHeight="1" s="120">
      <c r="A3559" s="6" t="n">
        <v>2016</v>
      </c>
      <c r="B3559" s="6" t="inlineStr">
        <is>
          <t>OH</t>
        </is>
      </c>
      <c r="C3559" s="6" t="inlineStr">
        <is>
          <t>CH4</t>
        </is>
      </c>
      <c r="D3559" s="6" t="inlineStr">
        <is>
          <t>Iron and steel</t>
        </is>
      </c>
      <c r="E3559" s="6" t="n">
        <v>0.0259033297892089</v>
      </c>
      <c r="F3559" s="6" t="n"/>
      <c r="G3559" s="6" t="n"/>
      <c r="H3559" s="6" t="n"/>
      <c r="I3559" s="6" t="n"/>
    </row>
    <row r="3560" ht="15.75" customHeight="1" s="120">
      <c r="A3560" s="6" t="n">
        <v>2016</v>
      </c>
      <c r="B3560" s="6" t="inlineStr">
        <is>
          <t>OK</t>
        </is>
      </c>
      <c r="C3560" s="6" t="inlineStr">
        <is>
          <t>CH4</t>
        </is>
      </c>
      <c r="D3560" s="6" t="inlineStr">
        <is>
          <t>Iron and steel</t>
        </is>
      </c>
      <c r="E3560" s="54" t="n">
        <v>1.98302195669417e-05</v>
      </c>
      <c r="F3560" s="6" t="n"/>
      <c r="G3560" s="6" t="n"/>
      <c r="H3560" s="6" t="n"/>
      <c r="I3560" s="6" t="n"/>
    </row>
    <row r="3561" ht="15.75" customHeight="1" s="120">
      <c r="A3561" s="6" t="n">
        <v>2016</v>
      </c>
      <c r="B3561" s="6" t="inlineStr">
        <is>
          <t>OR</t>
        </is>
      </c>
      <c r="C3561" s="6" t="inlineStr">
        <is>
          <t>CH4</t>
        </is>
      </c>
      <c r="D3561" s="6" t="inlineStr">
        <is>
          <t>Iron and steel</t>
        </is>
      </c>
      <c r="E3561" s="6" t="n">
        <v>0.000119825156532158</v>
      </c>
      <c r="F3561" s="6" t="n"/>
      <c r="G3561" s="6" t="n"/>
      <c r="H3561" s="6" t="n"/>
      <c r="I3561" s="6" t="n"/>
    </row>
    <row r="3562" ht="15.75" customHeight="1" s="120">
      <c r="A3562" s="6" t="n">
        <v>2016</v>
      </c>
      <c r="B3562" s="6" t="inlineStr">
        <is>
          <t>PA</t>
        </is>
      </c>
      <c r="C3562" s="6" t="inlineStr">
        <is>
          <t>CH4</t>
        </is>
      </c>
      <c r="D3562" s="6" t="inlineStr">
        <is>
          <t>Iron and steel</t>
        </is>
      </c>
      <c r="E3562" s="6" t="n">
        <v>0.00633638803098577</v>
      </c>
      <c r="F3562" s="6" t="n"/>
      <c r="G3562" s="6" t="n"/>
      <c r="H3562" s="6" t="n"/>
      <c r="I3562" s="6" t="n"/>
    </row>
    <row r="3563" ht="15.75" customHeight="1" s="120">
      <c r="A3563" s="6" t="n">
        <v>2016</v>
      </c>
      <c r="B3563" s="6" t="inlineStr">
        <is>
          <t>SC</t>
        </is>
      </c>
      <c r="C3563" s="6" t="inlineStr">
        <is>
          <t>CH4</t>
        </is>
      </c>
      <c r="D3563" s="6" t="inlineStr">
        <is>
          <t>Iron and steel</t>
        </is>
      </c>
      <c r="E3563" s="6" t="n">
        <v>0.000280154591328709</v>
      </c>
      <c r="F3563" s="6" t="n"/>
      <c r="G3563" s="6" t="n"/>
      <c r="H3563" s="6" t="n"/>
      <c r="I3563" s="6" t="n"/>
    </row>
    <row r="3564" ht="15.75" customHeight="1" s="120">
      <c r="A3564" s="6" t="n">
        <v>2016</v>
      </c>
      <c r="B3564" s="6" t="inlineStr">
        <is>
          <t>TN</t>
        </is>
      </c>
      <c r="C3564" s="6" t="inlineStr">
        <is>
          <t>CH4</t>
        </is>
      </c>
      <c r="D3564" s="6" t="inlineStr">
        <is>
          <t>Iron and steel</t>
        </is>
      </c>
      <c r="E3564" s="6" t="n">
        <v>0.000445125141343054</v>
      </c>
      <c r="F3564" s="6" t="n"/>
      <c r="G3564" s="6" t="n"/>
      <c r="H3564" s="6" t="n"/>
      <c r="I3564" s="6" t="n"/>
    </row>
    <row r="3565" ht="15.75" customHeight="1" s="120">
      <c r="A3565" s="6" t="n">
        <v>2016</v>
      </c>
      <c r="B3565" s="6" t="inlineStr">
        <is>
          <t>TX</t>
        </is>
      </c>
      <c r="C3565" s="6" t="inlineStr">
        <is>
          <t>CH4</t>
        </is>
      </c>
      <c r="D3565" s="6" t="inlineStr">
        <is>
          <t>Iron and steel</t>
        </is>
      </c>
      <c r="E3565" s="6" t="n">
        <v>0.0678374934602467</v>
      </c>
      <c r="F3565" s="6" t="n"/>
      <c r="G3565" s="6" t="n"/>
      <c r="H3565" s="6" t="n"/>
      <c r="I3565" s="6" t="n"/>
    </row>
    <row r="3566" ht="15.75" customHeight="1" s="120">
      <c r="A3566" s="6" t="n">
        <v>2016</v>
      </c>
      <c r="B3566" s="6" t="inlineStr">
        <is>
          <t>UT</t>
        </is>
      </c>
      <c r="C3566" s="6" t="inlineStr">
        <is>
          <t>CH4</t>
        </is>
      </c>
      <c r="D3566" s="6" t="inlineStr">
        <is>
          <t>Iron and steel</t>
        </is>
      </c>
      <c r="E3566" s="6" t="n">
        <v>0.140413565557862</v>
      </c>
      <c r="F3566" s="6" t="n"/>
      <c r="G3566" s="6" t="n"/>
      <c r="H3566" s="6" t="n"/>
      <c r="I3566" s="6" t="n"/>
    </row>
    <row r="3567" ht="15.75" customHeight="1" s="120">
      <c r="A3567" s="6" t="n">
        <v>2016</v>
      </c>
      <c r="B3567" s="6" t="inlineStr">
        <is>
          <t>VA</t>
        </is>
      </c>
      <c r="C3567" s="6" t="inlineStr">
        <is>
          <t>CH4</t>
        </is>
      </c>
      <c r="D3567" s="6" t="inlineStr">
        <is>
          <t>Iron and steel</t>
        </is>
      </c>
      <c r="E3567" s="6" t="n">
        <v>0.000306735523939716</v>
      </c>
      <c r="F3567" s="6" t="n"/>
      <c r="G3567" s="6" t="n"/>
      <c r="H3567" s="6" t="n"/>
      <c r="I3567" s="6" t="n"/>
    </row>
    <row r="3568" ht="15.75" customHeight="1" s="120">
      <c r="A3568" s="6" t="n">
        <v>2016</v>
      </c>
      <c r="B3568" s="6" t="inlineStr">
        <is>
          <t>WA</t>
        </is>
      </c>
      <c r="C3568" s="6" t="inlineStr">
        <is>
          <t>CH4</t>
        </is>
      </c>
      <c r="D3568" s="6" t="inlineStr">
        <is>
          <t>Iron and steel</t>
        </is>
      </c>
      <c r="E3568" s="54" t="n">
        <v>3.45974043508345e-05</v>
      </c>
      <c r="F3568" s="6" t="n"/>
      <c r="G3568" s="6" t="n"/>
      <c r="H3568" s="6" t="n"/>
      <c r="I3568" s="6" t="n"/>
    </row>
    <row r="3569" ht="15.75" customHeight="1" s="120">
      <c r="A3569" s="6" t="n">
        <v>2016</v>
      </c>
      <c r="B3569" s="6" t="inlineStr">
        <is>
          <t>WI</t>
        </is>
      </c>
      <c r="C3569" s="6" t="inlineStr">
        <is>
          <t>CH4</t>
        </is>
      </c>
      <c r="D3569" s="6" t="inlineStr">
        <is>
          <t>Iron and steel</t>
        </is>
      </c>
      <c r="E3569" s="6" t="n">
        <v>0.0209689804735625</v>
      </c>
      <c r="F3569" s="6" t="n"/>
      <c r="G3569" s="6" t="n"/>
      <c r="H3569" s="6" t="n"/>
      <c r="I3569" s="6" t="n"/>
    </row>
    <row r="3570" ht="15.75" customHeight="1" s="120">
      <c r="A3570" s="6" t="n">
        <v>2016</v>
      </c>
      <c r="B3570" s="6" t="inlineStr">
        <is>
          <t>WV</t>
        </is>
      </c>
      <c r="C3570" s="6" t="inlineStr">
        <is>
          <t>CH4</t>
        </is>
      </c>
      <c r="D3570" s="6" t="inlineStr">
        <is>
          <t>Iron and steel</t>
        </is>
      </c>
      <c r="E3570" s="6" t="n">
        <v>0.00592965757008084</v>
      </c>
      <c r="F3570" s="6" t="n"/>
      <c r="G3570" s="6" t="n"/>
      <c r="H3570" s="6" t="n"/>
      <c r="I3570" s="6" t="n"/>
    </row>
    <row r="3571" ht="15.75" customHeight="1" s="120">
      <c r="A3571" s="6" t="n">
        <v>2016</v>
      </c>
      <c r="B3571" s="6" t="inlineStr">
        <is>
          <t>AL</t>
        </is>
      </c>
      <c r="C3571" s="6" t="inlineStr">
        <is>
          <t>CO2</t>
        </is>
      </c>
      <c r="D3571" s="6" t="inlineStr">
        <is>
          <t>Cement and other carbonates</t>
        </is>
      </c>
      <c r="E3571" s="6" t="n">
        <v>0.0745934035853396</v>
      </c>
      <c r="F3571" s="6" t="n"/>
      <c r="G3571" s="6" t="n"/>
      <c r="H3571" s="6" t="n"/>
      <c r="I3571" s="6" t="n"/>
    </row>
    <row r="3572" ht="15.75" customHeight="1" s="120">
      <c r="A3572" s="6" t="n">
        <v>2016</v>
      </c>
      <c r="B3572" s="6" t="inlineStr">
        <is>
          <t>AR</t>
        </is>
      </c>
      <c r="C3572" s="6" t="inlineStr">
        <is>
          <t>CO2</t>
        </is>
      </c>
      <c r="D3572" s="6" t="inlineStr">
        <is>
          <t>Cement and other carbonates</t>
        </is>
      </c>
      <c r="E3572" s="6" t="n">
        <v>0.014447740037555</v>
      </c>
      <c r="F3572" s="6" t="n"/>
      <c r="G3572" s="6" t="n"/>
      <c r="H3572" s="6" t="n"/>
      <c r="I3572" s="6" t="n"/>
    </row>
    <row r="3573" ht="15.75" customHeight="1" s="120">
      <c r="A3573" s="6" t="n">
        <v>2016</v>
      </c>
      <c r="B3573" s="6" t="inlineStr">
        <is>
          <t>AZ</t>
        </is>
      </c>
      <c r="C3573" s="6" t="inlineStr">
        <is>
          <t>CO2</t>
        </is>
      </c>
      <c r="D3573" s="6" t="inlineStr">
        <is>
          <t>Cement and other carbonates</t>
        </is>
      </c>
      <c r="E3573" s="6" t="n">
        <v>0.0235428051843681</v>
      </c>
      <c r="F3573" s="6" t="n"/>
      <c r="G3573" s="6" t="n"/>
      <c r="H3573" s="6" t="n"/>
      <c r="I3573" s="6" t="n"/>
    </row>
    <row r="3574" ht="15.75" customHeight="1" s="120">
      <c r="A3574" s="6" t="n">
        <v>2016</v>
      </c>
      <c r="B3574" s="6" t="inlineStr">
        <is>
          <t>CA</t>
        </is>
      </c>
      <c r="C3574" s="6" t="inlineStr">
        <is>
          <t>CO2</t>
        </is>
      </c>
      <c r="D3574" s="6" t="inlineStr">
        <is>
          <t>Cement and other carbonates</t>
        </is>
      </c>
      <c r="E3574" s="6" t="n">
        <v>0.0847705782150142</v>
      </c>
      <c r="F3574" s="6" t="n"/>
      <c r="G3574" s="6" t="n"/>
      <c r="H3574" s="6" t="n"/>
      <c r="I3574" s="6" t="n"/>
    </row>
    <row r="3575" ht="15.75" customHeight="1" s="120">
      <c r="A3575" s="6" t="n">
        <v>2016</v>
      </c>
      <c r="B3575" s="6" t="inlineStr">
        <is>
          <t>CO</t>
        </is>
      </c>
      <c r="C3575" s="6" t="inlineStr">
        <is>
          <t>CO2</t>
        </is>
      </c>
      <c r="D3575" s="6" t="inlineStr">
        <is>
          <t>Cement and other carbonates</t>
        </is>
      </c>
      <c r="E3575" s="6" t="n">
        <v>0.0210808044418661</v>
      </c>
      <c r="F3575" s="6" t="n"/>
      <c r="G3575" s="6" t="n"/>
      <c r="H3575" s="6" t="n"/>
      <c r="I3575" s="6" t="n"/>
    </row>
    <row r="3576" ht="15.75" customHeight="1" s="120">
      <c r="A3576" s="6" t="n">
        <v>2016</v>
      </c>
      <c r="B3576" s="6" t="inlineStr">
        <is>
          <t>FL</t>
        </is>
      </c>
      <c r="C3576" s="6" t="inlineStr">
        <is>
          <t>CO2</t>
        </is>
      </c>
      <c r="D3576" s="6" t="inlineStr">
        <is>
          <t>Cement and other carbonates</t>
        </is>
      </c>
      <c r="E3576" s="6" t="n">
        <v>0.0475077078503496</v>
      </c>
      <c r="F3576" s="6" t="n"/>
      <c r="G3576" s="6" t="n"/>
      <c r="H3576" s="6" t="n"/>
      <c r="I3576" s="6" t="n"/>
    </row>
    <row r="3577" ht="15.75" customHeight="1" s="120">
      <c r="A3577" s="6" t="n">
        <v>2016</v>
      </c>
      <c r="B3577" s="6" t="inlineStr">
        <is>
          <t>GA</t>
        </is>
      </c>
      <c r="C3577" s="6" t="inlineStr">
        <is>
          <t>CO2</t>
        </is>
      </c>
      <c r="D3577" s="6" t="inlineStr">
        <is>
          <t>Cement and other carbonates</t>
        </is>
      </c>
      <c r="E3577" s="6" t="n">
        <v>0.00600125861650803</v>
      </c>
      <c r="F3577" s="6" t="n"/>
      <c r="G3577" s="6" t="n"/>
      <c r="H3577" s="6" t="n"/>
      <c r="I3577" s="6" t="n"/>
    </row>
    <row r="3578" ht="15.75" customHeight="1" s="120">
      <c r="A3578" s="6" t="n">
        <v>2016</v>
      </c>
      <c r="B3578" s="6" t="inlineStr">
        <is>
          <t>IA</t>
        </is>
      </c>
      <c r="C3578" s="6" t="inlineStr">
        <is>
          <t>CO2</t>
        </is>
      </c>
      <c r="D3578" s="6" t="inlineStr">
        <is>
          <t>Cement and other carbonates</t>
        </is>
      </c>
      <c r="E3578" s="6" t="n">
        <v>0.0188410556631579</v>
      </c>
      <c r="F3578" s="6" t="n"/>
      <c r="G3578" s="6" t="n"/>
      <c r="H3578" s="6" t="n"/>
      <c r="I3578" s="6" t="n"/>
    </row>
    <row r="3579" ht="15.75" customHeight="1" s="120">
      <c r="A3579" s="6" t="n">
        <v>2016</v>
      </c>
      <c r="B3579" s="6" t="inlineStr">
        <is>
          <t>IL</t>
        </is>
      </c>
      <c r="C3579" s="6" t="inlineStr">
        <is>
          <t>CO2</t>
        </is>
      </c>
      <c r="D3579" s="6" t="inlineStr">
        <is>
          <t>Cement and other carbonates</t>
        </is>
      </c>
      <c r="E3579" s="6" t="n">
        <v>0.0168443372315338</v>
      </c>
      <c r="F3579" s="6" t="n"/>
      <c r="G3579" s="6" t="n"/>
      <c r="H3579" s="6" t="n"/>
      <c r="I3579" s="6" t="n"/>
    </row>
    <row r="3580" ht="15.75" customHeight="1" s="120">
      <c r="A3580" s="6" t="n">
        <v>2016</v>
      </c>
      <c r="B3580" s="6" t="inlineStr">
        <is>
          <t>IN</t>
        </is>
      </c>
      <c r="C3580" s="6" t="inlineStr">
        <is>
          <t>CO2</t>
        </is>
      </c>
      <c r="D3580" s="6" t="inlineStr">
        <is>
          <t>Cement and other carbonates</t>
        </is>
      </c>
      <c r="E3580" s="6" t="n">
        <v>0.0387786011147049</v>
      </c>
      <c r="F3580" s="6" t="n"/>
      <c r="G3580" s="6" t="n"/>
      <c r="H3580" s="6" t="n"/>
      <c r="I3580" s="6" t="n"/>
    </row>
    <row r="3581" ht="15.75" customHeight="1" s="120">
      <c r="A3581" s="6" t="n">
        <v>2016</v>
      </c>
      <c r="B3581" s="6" t="inlineStr">
        <is>
          <t>KS</t>
        </is>
      </c>
      <c r="C3581" s="6" t="inlineStr">
        <is>
          <t>CO2</t>
        </is>
      </c>
      <c r="D3581" s="6" t="inlineStr">
        <is>
          <t>Cement and other carbonates</t>
        </is>
      </c>
      <c r="E3581" s="6" t="n">
        <v>0.0201218019672679</v>
      </c>
      <c r="F3581" s="6" t="n"/>
      <c r="G3581" s="6" t="n"/>
      <c r="H3581" s="6" t="n"/>
      <c r="I3581" s="6" t="n"/>
    </row>
    <row r="3582" ht="15.75" customHeight="1" s="120">
      <c r="A3582" s="6" t="n">
        <v>2016</v>
      </c>
      <c r="B3582" s="6" t="inlineStr">
        <is>
          <t>KY</t>
        </is>
      </c>
      <c r="C3582" s="6" t="inlineStr">
        <is>
          <t>CO2</t>
        </is>
      </c>
      <c r="D3582" s="6" t="inlineStr">
        <is>
          <t>Cement and other carbonates</t>
        </is>
      </c>
      <c r="E3582" s="6" t="n">
        <v>0.037328636192814</v>
      </c>
      <c r="F3582" s="6" t="n"/>
      <c r="G3582" s="6" t="n"/>
      <c r="H3582" s="6" t="n"/>
      <c r="I3582" s="6" t="n"/>
    </row>
    <row r="3583" ht="15.75" customHeight="1" s="120">
      <c r="A3583" s="6" t="n">
        <v>2016</v>
      </c>
      <c r="B3583" s="6" t="inlineStr">
        <is>
          <t>LA</t>
        </is>
      </c>
      <c r="C3583" s="6" t="inlineStr">
        <is>
          <t>CO2</t>
        </is>
      </c>
      <c r="D3583" s="6" t="inlineStr">
        <is>
          <t>Cement and other carbonates</t>
        </is>
      </c>
      <c r="E3583" s="6" t="n">
        <v>0.000291820630201701</v>
      </c>
      <c r="F3583" s="6" t="n"/>
      <c r="G3583" s="6" t="n"/>
      <c r="H3583" s="6" t="n"/>
      <c r="I3583" s="6" t="n"/>
    </row>
    <row r="3584" ht="15.75" customHeight="1" s="120">
      <c r="A3584" s="6" t="n">
        <v>2016</v>
      </c>
      <c r="B3584" s="6" t="inlineStr">
        <is>
          <t>MA</t>
        </is>
      </c>
      <c r="C3584" s="6" t="inlineStr">
        <is>
          <t>CO2</t>
        </is>
      </c>
      <c r="D3584" s="6" t="inlineStr">
        <is>
          <t>Cement and other carbonates</t>
        </is>
      </c>
      <c r="E3584" s="6" t="n">
        <v>0.00133023809232208</v>
      </c>
      <c r="F3584" s="6" t="n"/>
      <c r="G3584" s="6" t="n"/>
      <c r="H3584" s="6" t="n"/>
      <c r="I3584" s="6" t="n"/>
    </row>
    <row r="3585" ht="15.75" customHeight="1" s="120">
      <c r="A3585" s="6" t="n">
        <v>2016</v>
      </c>
      <c r="B3585" s="6" t="inlineStr">
        <is>
          <t>MD</t>
        </is>
      </c>
      <c r="C3585" s="6" t="inlineStr">
        <is>
          <t>CO2</t>
        </is>
      </c>
      <c r="D3585" s="6" t="inlineStr">
        <is>
          <t>Cement and other carbonates</t>
        </is>
      </c>
      <c r="E3585" s="6" t="n">
        <v>0.0237361110060256</v>
      </c>
      <c r="F3585" s="6" t="n"/>
      <c r="G3585" s="6" t="n"/>
      <c r="H3585" s="6" t="n"/>
      <c r="I3585" s="6" t="n"/>
    </row>
    <row r="3586" ht="15.75" customHeight="1" s="120">
      <c r="A3586" s="6" t="n">
        <v>2016</v>
      </c>
      <c r="B3586" s="6" t="inlineStr">
        <is>
          <t>ME</t>
        </is>
      </c>
      <c r="C3586" s="6" t="inlineStr">
        <is>
          <t>CO2</t>
        </is>
      </c>
      <c r="D3586" s="6" t="inlineStr">
        <is>
          <t>Cement and other carbonates</t>
        </is>
      </c>
      <c r="E3586" s="6" t="n">
        <v>0.00402863068221157</v>
      </c>
      <c r="F3586" s="6" t="n"/>
      <c r="G3586" s="6" t="n"/>
      <c r="H3586" s="6" t="n"/>
      <c r="I3586" s="6" t="n"/>
    </row>
    <row r="3587" ht="15.75" customHeight="1" s="120">
      <c r="A3587" s="6" t="n">
        <v>2016</v>
      </c>
      <c r="B3587" s="6" t="inlineStr">
        <is>
          <t>MI</t>
        </is>
      </c>
      <c r="C3587" s="6" t="inlineStr">
        <is>
          <t>CO2</t>
        </is>
      </c>
      <c r="D3587" s="6" t="inlineStr">
        <is>
          <t>Cement and other carbonates</t>
        </is>
      </c>
      <c r="E3587" s="6" t="n">
        <v>0.0411934835494552</v>
      </c>
      <c r="F3587" s="6" t="n"/>
      <c r="G3587" s="6" t="n"/>
      <c r="H3587" s="6" t="n"/>
      <c r="I3587" s="6" t="n"/>
    </row>
    <row r="3588" ht="15.75" customHeight="1" s="120">
      <c r="A3588" s="6" t="n">
        <v>2016</v>
      </c>
      <c r="B3588" s="6" t="inlineStr">
        <is>
          <t>MO</t>
        </is>
      </c>
      <c r="C3588" s="6" t="inlineStr">
        <is>
          <t>CO2</t>
        </is>
      </c>
      <c r="D3588" s="6" t="inlineStr">
        <is>
          <t>Cement and other carbonates</t>
        </is>
      </c>
      <c r="E3588" s="6" t="n">
        <v>0.107840543715937</v>
      </c>
      <c r="F3588" s="6" t="n"/>
      <c r="G3588" s="6" t="n"/>
      <c r="H3588" s="6" t="n"/>
      <c r="I3588" s="6" t="n"/>
    </row>
    <row r="3589" ht="15.75" customHeight="1" s="120">
      <c r="A3589" s="6" t="n">
        <v>2016</v>
      </c>
      <c r="B3589" s="6" t="inlineStr">
        <is>
          <t>MT</t>
        </is>
      </c>
      <c r="C3589" s="6" t="inlineStr">
        <is>
          <t>CO2</t>
        </is>
      </c>
      <c r="D3589" s="6" t="inlineStr">
        <is>
          <t>Cement and other carbonates</t>
        </is>
      </c>
      <c r="E3589" s="6" t="n">
        <v>0.0101696490938023</v>
      </c>
      <c r="F3589" s="6" t="n"/>
      <c r="G3589" s="6" t="n"/>
      <c r="H3589" s="6" t="n"/>
      <c r="I3589" s="6" t="n"/>
    </row>
    <row r="3590" ht="15.75" customHeight="1" s="120">
      <c r="A3590" s="6" t="n">
        <v>2016</v>
      </c>
      <c r="B3590" s="6" t="inlineStr">
        <is>
          <t>NC</t>
        </is>
      </c>
      <c r="C3590" s="6" t="inlineStr">
        <is>
          <t>CO2</t>
        </is>
      </c>
      <c r="D3590" s="6" t="inlineStr">
        <is>
          <t>Cement and other carbonates</t>
        </is>
      </c>
      <c r="E3590" s="6" t="n">
        <v>0.00157055683129459</v>
      </c>
      <c r="F3590" s="6" t="n"/>
      <c r="G3590" s="6" t="n"/>
      <c r="H3590" s="6" t="n"/>
      <c r="I3590" s="6" t="n"/>
    </row>
    <row r="3591" ht="15.75" customHeight="1" s="120">
      <c r="A3591" s="6" t="n">
        <v>2016</v>
      </c>
      <c r="B3591" s="6" t="inlineStr">
        <is>
          <t>NE</t>
        </is>
      </c>
      <c r="C3591" s="6" t="inlineStr">
        <is>
          <t>CO2</t>
        </is>
      </c>
      <c r="D3591" s="6" t="inlineStr">
        <is>
          <t>Cement and other carbonates</t>
        </is>
      </c>
      <c r="E3591" s="6" t="n">
        <v>0.00770061573528314</v>
      </c>
      <c r="F3591" s="6" t="n"/>
      <c r="G3591" s="6" t="n"/>
      <c r="H3591" s="6" t="n"/>
      <c r="I3591" s="6" t="n"/>
    </row>
    <row r="3592" ht="15.75" customHeight="1" s="120">
      <c r="A3592" s="6" t="n">
        <v>2016</v>
      </c>
      <c r="B3592" s="6" t="inlineStr">
        <is>
          <t>NH</t>
        </is>
      </c>
      <c r="C3592" s="6" t="inlineStr">
        <is>
          <t>CO2</t>
        </is>
      </c>
      <c r="D3592" s="6" t="inlineStr">
        <is>
          <t>Cement and other carbonates</t>
        </is>
      </c>
      <c r="E3592" s="6" t="n">
        <v>0.000904874604987311</v>
      </c>
      <c r="F3592" s="6" t="n"/>
      <c r="G3592" s="6" t="n"/>
      <c r="H3592" s="6" t="n"/>
      <c r="I3592" s="6" t="n"/>
    </row>
    <row r="3593" ht="15.75" customHeight="1" s="120">
      <c r="A3593" s="6" t="n">
        <v>2016</v>
      </c>
      <c r="B3593" s="6" t="inlineStr">
        <is>
          <t>NJ</t>
        </is>
      </c>
      <c r="C3593" s="6" t="inlineStr">
        <is>
          <t>CO2</t>
        </is>
      </c>
      <c r="D3593" s="6" t="inlineStr">
        <is>
          <t>Cement and other carbonates</t>
        </is>
      </c>
      <c r="E3593" s="6" t="n">
        <v>0.00036068998714926</v>
      </c>
      <c r="F3593" s="6" t="n"/>
      <c r="G3593" s="6" t="n"/>
      <c r="H3593" s="6" t="n"/>
      <c r="I3593" s="6" t="n"/>
    </row>
    <row r="3594" ht="15.75" customHeight="1" s="120">
      <c r="A3594" s="6" t="n">
        <v>2016</v>
      </c>
      <c r="B3594" s="6" t="inlineStr">
        <is>
          <t>NM</t>
        </is>
      </c>
      <c r="C3594" s="6" t="inlineStr">
        <is>
          <t>CO2</t>
        </is>
      </c>
      <c r="D3594" s="6" t="inlineStr">
        <is>
          <t>Cement and other carbonates</t>
        </is>
      </c>
      <c r="E3594" s="6" t="n">
        <v>0.00574673192928475</v>
      </c>
      <c r="F3594" s="6" t="n"/>
      <c r="G3594" s="6" t="n"/>
      <c r="H3594" s="6" t="n"/>
      <c r="I3594" s="6" t="n"/>
    </row>
    <row r="3595" ht="15.75" customHeight="1" s="120">
      <c r="A3595" s="6" t="n">
        <v>2016</v>
      </c>
      <c r="B3595" s="6" t="inlineStr">
        <is>
          <t>NV</t>
        </is>
      </c>
      <c r="C3595" s="6" t="inlineStr">
        <is>
          <t>CO2</t>
        </is>
      </c>
      <c r="D3595" s="6" t="inlineStr">
        <is>
          <t>Cement and other carbonates</t>
        </is>
      </c>
      <c r="E3595" s="6" t="n">
        <v>0.0207242082144933</v>
      </c>
      <c r="F3595" s="6" t="n"/>
      <c r="G3595" s="6" t="n"/>
      <c r="H3595" s="6" t="n"/>
      <c r="I3595" s="6" t="n"/>
    </row>
    <row r="3596" ht="15.75" customHeight="1" s="120">
      <c r="A3596" s="6" t="n">
        <v>2016</v>
      </c>
      <c r="B3596" s="6" t="inlineStr">
        <is>
          <t>NY</t>
        </is>
      </c>
      <c r="C3596" s="6" t="inlineStr">
        <is>
          <t>CO2</t>
        </is>
      </c>
      <c r="D3596" s="6" t="inlineStr">
        <is>
          <t>Cement and other carbonates</t>
        </is>
      </c>
      <c r="E3596" s="6" t="n">
        <v>0.00757793468003487</v>
      </c>
      <c r="F3596" s="6" t="n"/>
      <c r="G3596" s="6" t="n"/>
      <c r="H3596" s="6" t="n"/>
      <c r="I3596" s="6" t="n"/>
    </row>
    <row r="3597" ht="15.75" customHeight="1" s="120">
      <c r="A3597" s="6" t="n">
        <v>2016</v>
      </c>
      <c r="B3597" s="6" t="inlineStr">
        <is>
          <t>OH</t>
        </is>
      </c>
      <c r="C3597" s="6" t="inlineStr">
        <is>
          <t>CO2</t>
        </is>
      </c>
      <c r="D3597" s="6" t="inlineStr">
        <is>
          <t>Cement and other carbonates</t>
        </is>
      </c>
      <c r="E3597" s="6" t="n">
        <v>0.040247803084749</v>
      </c>
      <c r="F3597" s="6" t="n"/>
      <c r="G3597" s="6" t="n"/>
      <c r="H3597" s="6" t="n"/>
      <c r="I3597" s="6" t="n"/>
    </row>
    <row r="3598" ht="15.75" customHeight="1" s="120">
      <c r="A3598" s="6" t="n">
        <v>2016</v>
      </c>
      <c r="B3598" s="6" t="inlineStr">
        <is>
          <t>OK</t>
        </is>
      </c>
      <c r="C3598" s="6" t="inlineStr">
        <is>
          <t>CO2</t>
        </is>
      </c>
      <c r="D3598" s="6" t="inlineStr">
        <is>
          <t>Cement and other carbonates</t>
        </is>
      </c>
      <c r="E3598" s="6" t="n">
        <v>0.0199848130624174</v>
      </c>
      <c r="F3598" s="6" t="n"/>
      <c r="G3598" s="6" t="n"/>
      <c r="H3598" s="6" t="n"/>
      <c r="I3598" s="6" t="n"/>
    </row>
    <row r="3599" ht="15.75" customHeight="1" s="120">
      <c r="A3599" s="6" t="n">
        <v>2016</v>
      </c>
      <c r="B3599" s="6" t="inlineStr">
        <is>
          <t>OR</t>
        </is>
      </c>
      <c r="C3599" s="6" t="inlineStr">
        <is>
          <t>CO2</t>
        </is>
      </c>
      <c r="D3599" s="6" t="inlineStr">
        <is>
          <t>Cement and other carbonates</t>
        </is>
      </c>
      <c r="E3599" s="6" t="n">
        <v>0.00683128405508078</v>
      </c>
      <c r="F3599" s="6" t="n"/>
      <c r="G3599" s="6" t="n"/>
      <c r="H3599" s="6" t="n"/>
      <c r="I3599" s="6" t="n"/>
    </row>
    <row r="3600" ht="15.75" customHeight="1" s="120">
      <c r="A3600" s="6" t="n">
        <v>2016</v>
      </c>
      <c r="B3600" s="6" t="inlineStr">
        <is>
          <t>PA</t>
        </is>
      </c>
      <c r="C3600" s="6" t="inlineStr">
        <is>
          <t>CO2</t>
        </is>
      </c>
      <c r="D3600" s="6" t="inlineStr">
        <is>
          <t>Cement and other carbonates</t>
        </is>
      </c>
      <c r="E3600" s="6" t="n">
        <v>0.0483342521110593</v>
      </c>
      <c r="F3600" s="6" t="n"/>
      <c r="G3600" s="6" t="n"/>
      <c r="H3600" s="6" t="n"/>
      <c r="I3600" s="6" t="n"/>
    </row>
    <row r="3601" ht="15.75" customHeight="1" s="120">
      <c r="A3601" s="6" t="n">
        <v>2016</v>
      </c>
      <c r="B3601" s="6" t="inlineStr">
        <is>
          <t>PR</t>
        </is>
      </c>
      <c r="C3601" s="6" t="inlineStr">
        <is>
          <t>CO2</t>
        </is>
      </c>
      <c r="D3601" s="6" t="inlineStr">
        <is>
          <t>Cement and other carbonates</t>
        </is>
      </c>
      <c r="E3601" s="6" t="n">
        <v>0.00449334542167497</v>
      </c>
      <c r="F3601" s="6" t="n"/>
      <c r="G3601" s="6" t="n"/>
      <c r="H3601" s="6" t="n"/>
      <c r="I3601" s="6" t="n"/>
    </row>
    <row r="3602" ht="15.75" customHeight="1" s="120">
      <c r="A3602" s="6" t="n">
        <v>2016</v>
      </c>
      <c r="B3602" s="6" t="inlineStr">
        <is>
          <t>SC</t>
        </is>
      </c>
      <c r="C3602" s="6" t="inlineStr">
        <is>
          <t>CO2</t>
        </is>
      </c>
      <c r="D3602" s="6" t="inlineStr">
        <is>
          <t>Cement and other carbonates</t>
        </is>
      </c>
      <c r="E3602" s="6" t="n">
        <v>0.0268683630893936</v>
      </c>
      <c r="F3602" s="6" t="n"/>
      <c r="G3602" s="6" t="n"/>
      <c r="H3602" s="6" t="n"/>
      <c r="I3602" s="6" t="n"/>
    </row>
    <row r="3603" ht="15.75" customHeight="1" s="120">
      <c r="A3603" s="6" t="n">
        <v>2016</v>
      </c>
      <c r="B3603" s="6" t="inlineStr">
        <is>
          <t>SD</t>
        </is>
      </c>
      <c r="C3603" s="6" t="inlineStr">
        <is>
          <t>CO2</t>
        </is>
      </c>
      <c r="D3603" s="6" t="inlineStr">
        <is>
          <t>Cement and other carbonates</t>
        </is>
      </c>
      <c r="E3603" s="6" t="n">
        <v>0.0100980319007805</v>
      </c>
      <c r="F3603" s="6" t="n"/>
      <c r="G3603" s="6" t="n"/>
      <c r="H3603" s="6" t="n"/>
      <c r="I3603" s="6" t="n"/>
    </row>
    <row r="3604" ht="15.75" customHeight="1" s="120">
      <c r="A3604" s="6" t="n">
        <v>2016</v>
      </c>
      <c r="B3604" s="6" t="inlineStr">
        <is>
          <t>TN</t>
        </is>
      </c>
      <c r="C3604" s="6" t="inlineStr">
        <is>
          <t>CO2</t>
        </is>
      </c>
      <c r="D3604" s="6" t="inlineStr">
        <is>
          <t>Cement and other carbonates</t>
        </is>
      </c>
      <c r="E3604" s="6" t="n">
        <v>0.015937309807313</v>
      </c>
      <c r="F3604" s="6" t="n"/>
      <c r="G3604" s="6" t="n"/>
      <c r="H3604" s="6" t="n"/>
      <c r="I3604" s="6" t="n"/>
    </row>
    <row r="3605" ht="15.75" customHeight="1" s="120">
      <c r="A3605" s="6" t="n">
        <v>2016</v>
      </c>
      <c r="B3605" s="6" t="inlineStr">
        <is>
          <t>TX</t>
        </is>
      </c>
      <c r="C3605" s="6" t="inlineStr">
        <is>
          <t>CO2</t>
        </is>
      </c>
      <c r="D3605" s="6" t="inlineStr">
        <is>
          <t>Cement and other carbonates</t>
        </is>
      </c>
      <c r="E3605" s="6" t="n">
        <v>0.108803198627858</v>
      </c>
      <c r="F3605" s="6" t="n"/>
      <c r="G3605" s="6" t="n"/>
      <c r="H3605" s="6" t="n"/>
      <c r="I3605" s="6" t="n"/>
    </row>
    <row r="3606" ht="15.75" customHeight="1" s="120">
      <c r="A3606" s="6" t="n">
        <v>2016</v>
      </c>
      <c r="B3606" s="6" t="inlineStr">
        <is>
          <t>UT</t>
        </is>
      </c>
      <c r="C3606" s="6" t="inlineStr">
        <is>
          <t>CO2</t>
        </is>
      </c>
      <c r="D3606" s="6" t="inlineStr">
        <is>
          <t>Cement and other carbonates</t>
        </is>
      </c>
      <c r="E3606" s="6" t="n">
        <v>0.0204042659027593</v>
      </c>
      <c r="F3606" s="6" t="n"/>
      <c r="G3606" s="6" t="n"/>
      <c r="H3606" s="6" t="n"/>
      <c r="I3606" s="6" t="n"/>
    </row>
    <row r="3607" ht="15.75" customHeight="1" s="120">
      <c r="A3607" s="6" t="n">
        <v>2016</v>
      </c>
      <c r="B3607" s="6" t="inlineStr">
        <is>
          <t>VA</t>
        </is>
      </c>
      <c r="C3607" s="6" t="inlineStr">
        <is>
          <t>CO2</t>
        </is>
      </c>
      <c r="D3607" s="6" t="inlineStr">
        <is>
          <t>Cement and other carbonates</t>
        </is>
      </c>
      <c r="E3607" s="6" t="n">
        <v>0.0195163097563172</v>
      </c>
      <c r="F3607" s="6" t="n"/>
      <c r="G3607" s="6" t="n"/>
      <c r="H3607" s="6" t="n"/>
      <c r="I3607" s="6" t="n"/>
    </row>
    <row r="3608" ht="15.75" customHeight="1" s="120">
      <c r="A3608" s="6" t="n">
        <v>2016</v>
      </c>
      <c r="B3608" s="6" t="inlineStr">
        <is>
          <t>WA</t>
        </is>
      </c>
      <c r="C3608" s="6" t="inlineStr">
        <is>
          <t>CO2</t>
        </is>
      </c>
      <c r="D3608" s="6" t="inlineStr">
        <is>
          <t>Cement and other carbonates</t>
        </is>
      </c>
      <c r="E3608" s="6" t="n">
        <v>0.00573898683000263</v>
      </c>
      <c r="F3608" s="6" t="n"/>
      <c r="G3608" s="6" t="n"/>
      <c r="H3608" s="6" t="n"/>
      <c r="I3608" s="6" t="n"/>
    </row>
    <row r="3609" ht="15.75" customHeight="1" s="120">
      <c r="A3609" s="6" t="n">
        <v>2016</v>
      </c>
      <c r="B3609" s="6" t="inlineStr">
        <is>
          <t>WI</t>
        </is>
      </c>
      <c r="C3609" s="6" t="inlineStr">
        <is>
          <t>CO2</t>
        </is>
      </c>
      <c r="D3609" s="6" t="inlineStr">
        <is>
          <t>Cement and other carbonates</t>
        </is>
      </c>
      <c r="E3609" s="6" t="n">
        <v>0.012679795700814</v>
      </c>
      <c r="F3609" s="6" t="n"/>
      <c r="G3609" s="6" t="n"/>
      <c r="H3609" s="6" t="n"/>
      <c r="I3609" s="6" t="n"/>
    </row>
    <row r="3610" ht="15.75" customHeight="1" s="120">
      <c r="A3610" s="6" t="n">
        <v>2016</v>
      </c>
      <c r="B3610" s="6" t="inlineStr">
        <is>
          <t>WV</t>
        </is>
      </c>
      <c r="C3610" s="6" t="inlineStr">
        <is>
          <t>CO2</t>
        </is>
      </c>
      <c r="D3610" s="6" t="inlineStr">
        <is>
          <t>Cement and other carbonates</t>
        </is>
      </c>
      <c r="E3610" s="6" t="n">
        <v>0.0146380290579613</v>
      </c>
      <c r="F3610" s="6" t="n"/>
      <c r="G3610" s="6" t="n"/>
      <c r="H3610" s="6" t="n"/>
      <c r="I3610" s="6" t="n"/>
    </row>
    <row r="3611" ht="15.75" customHeight="1" s="120">
      <c r="A3611" s="6" t="n">
        <v>2016</v>
      </c>
      <c r="B3611" s="6" t="inlineStr">
        <is>
          <t>WY</t>
        </is>
      </c>
      <c r="C3611" s="6" t="inlineStr">
        <is>
          <t>CO2</t>
        </is>
      </c>
      <c r="D3611" s="6" t="inlineStr">
        <is>
          <t>Cement and other carbonates</t>
        </is>
      </c>
      <c r="E3611" s="6" t="n">
        <v>0.00838939273885448</v>
      </c>
      <c r="F3611" s="6" t="n"/>
      <c r="G3611" s="6" t="n"/>
      <c r="H3611" s="6" t="n"/>
      <c r="I3611" s="6" t="n"/>
    </row>
    <row r="3612" ht="15.75" customHeight="1" s="120">
      <c r="A3612" s="6" t="n">
        <v>2016</v>
      </c>
      <c r="B3612" s="6" t="inlineStr">
        <is>
          <t>AL</t>
        </is>
      </c>
      <c r="C3612" s="6" t="inlineStr">
        <is>
          <t>CO2</t>
        </is>
      </c>
      <c r="D3612" s="6" t="inlineStr">
        <is>
          <t>Chemicals</t>
        </is>
      </c>
      <c r="E3612" s="6" t="n">
        <v>0.014664434829633</v>
      </c>
      <c r="F3612" s="6" t="n"/>
      <c r="G3612" s="6" t="n"/>
      <c r="H3612" s="6" t="n"/>
      <c r="I3612" s="6" t="n"/>
    </row>
    <row r="3613" ht="15.75" customHeight="1" s="120">
      <c r="A3613" s="6" t="n">
        <v>2016</v>
      </c>
      <c r="B3613" s="6" t="inlineStr">
        <is>
          <t>AR</t>
        </is>
      </c>
      <c r="C3613" s="6" t="inlineStr">
        <is>
          <t>CO2</t>
        </is>
      </c>
      <c r="D3613" s="6" t="inlineStr">
        <is>
          <t>Chemicals</t>
        </is>
      </c>
      <c r="E3613" s="6" t="n">
        <v>0.00609026688683946</v>
      </c>
      <c r="F3613" s="6" t="n"/>
      <c r="G3613" s="6" t="n"/>
      <c r="H3613" s="6" t="n"/>
      <c r="I3613" s="6" t="n"/>
    </row>
    <row r="3614" ht="15.75" customHeight="1" s="120">
      <c r="A3614" s="6" t="n">
        <v>2016</v>
      </c>
      <c r="B3614" s="6" t="inlineStr">
        <is>
          <t>AZ</t>
        </is>
      </c>
      <c r="C3614" s="6" t="inlineStr">
        <is>
          <t>CO2</t>
        </is>
      </c>
      <c r="D3614" s="6" t="inlineStr">
        <is>
          <t>Chemicals</t>
        </is>
      </c>
      <c r="E3614" s="6" t="n">
        <v>0.000531214844266977</v>
      </c>
      <c r="F3614" s="6" t="n"/>
      <c r="G3614" s="6" t="n"/>
      <c r="H3614" s="6" t="n"/>
      <c r="I3614" s="6" t="n"/>
    </row>
    <row r="3615" ht="15.75" customHeight="1" s="120">
      <c r="A3615" s="6" t="n">
        <v>2016</v>
      </c>
      <c r="B3615" s="6" t="inlineStr">
        <is>
          <t>CA</t>
        </is>
      </c>
      <c r="C3615" s="6" t="inlineStr">
        <is>
          <t>CO2</t>
        </is>
      </c>
      <c r="D3615" s="6" t="inlineStr">
        <is>
          <t>Chemicals</t>
        </is>
      </c>
      <c r="E3615" s="6" t="n">
        <v>0.0248523846887851</v>
      </c>
      <c r="F3615" s="6" t="n"/>
      <c r="G3615" s="6" t="n"/>
      <c r="H3615" s="6" t="n"/>
      <c r="I3615" s="6" t="n"/>
    </row>
    <row r="3616" ht="15.75" customHeight="1" s="120">
      <c r="A3616" s="6" t="n">
        <v>2016</v>
      </c>
      <c r="B3616" s="6" t="inlineStr">
        <is>
          <t>CO</t>
        </is>
      </c>
      <c r="C3616" s="6" t="inlineStr">
        <is>
          <t>CO2</t>
        </is>
      </c>
      <c r="D3616" s="6" t="inlineStr">
        <is>
          <t>Chemicals</t>
        </is>
      </c>
      <c r="E3616" s="6" t="n">
        <v>0.00133134583474705</v>
      </c>
      <c r="F3616" s="6" t="n"/>
      <c r="G3616" s="6" t="n"/>
      <c r="H3616" s="6" t="n"/>
      <c r="I3616" s="6" t="n"/>
    </row>
    <row r="3617" ht="15.75" customHeight="1" s="120">
      <c r="A3617" s="6" t="n">
        <v>2016</v>
      </c>
      <c r="B3617" s="6" t="inlineStr">
        <is>
          <t>DE</t>
        </is>
      </c>
      <c r="C3617" s="6" t="inlineStr">
        <is>
          <t>CO2</t>
        </is>
      </c>
      <c r="D3617" s="6" t="inlineStr">
        <is>
          <t>Chemicals</t>
        </is>
      </c>
      <c r="E3617" s="6" t="n">
        <v>0.000377484962251369</v>
      </c>
      <c r="F3617" s="6" t="n"/>
      <c r="G3617" s="6" t="n"/>
      <c r="H3617" s="6" t="n"/>
      <c r="I3617" s="6" t="n"/>
    </row>
    <row r="3618" ht="15.75" customHeight="1" s="120">
      <c r="A3618" s="6" t="n">
        <v>2016</v>
      </c>
      <c r="B3618" s="6" t="inlineStr">
        <is>
          <t>FL</t>
        </is>
      </c>
      <c r="C3618" s="6" t="inlineStr">
        <is>
          <t>CO2</t>
        </is>
      </c>
      <c r="D3618" s="6" t="inlineStr">
        <is>
          <t>Chemicals</t>
        </is>
      </c>
      <c r="E3618" s="6" t="n">
        <v>0.0125325958792853</v>
      </c>
      <c r="F3618" s="6" t="n"/>
      <c r="G3618" s="6" t="n"/>
      <c r="H3618" s="6" t="n"/>
      <c r="I3618" s="6" t="n"/>
    </row>
    <row r="3619" ht="15.75" customHeight="1" s="120">
      <c r="A3619" s="6" t="n">
        <v>2016</v>
      </c>
      <c r="B3619" s="6" t="inlineStr">
        <is>
          <t>GA</t>
        </is>
      </c>
      <c r="C3619" s="6" t="inlineStr">
        <is>
          <t>CO2</t>
        </is>
      </c>
      <c r="D3619" s="6" t="inlineStr">
        <is>
          <t>Chemicals</t>
        </is>
      </c>
      <c r="E3619" s="6" t="n">
        <v>0.0122222438948197</v>
      </c>
      <c r="F3619" s="6" t="n"/>
      <c r="G3619" s="6" t="n"/>
      <c r="H3619" s="6" t="n"/>
      <c r="I3619" s="6" t="n"/>
    </row>
    <row r="3620" ht="15.75" customHeight="1" s="120">
      <c r="A3620" s="6" t="n">
        <v>2016</v>
      </c>
      <c r="B3620" s="6" t="inlineStr">
        <is>
          <t>IA</t>
        </is>
      </c>
      <c r="C3620" s="6" t="inlineStr">
        <is>
          <t>CO2</t>
        </is>
      </c>
      <c r="D3620" s="6" t="inlineStr">
        <is>
          <t>Chemicals</t>
        </is>
      </c>
      <c r="E3620" s="6" t="n">
        <v>0.0393592263708843</v>
      </c>
      <c r="F3620" s="6" t="n"/>
      <c r="G3620" s="6" t="n"/>
      <c r="H3620" s="6" t="n"/>
      <c r="I3620" s="6" t="n"/>
    </row>
    <row r="3621" ht="15.75" customHeight="1" s="120">
      <c r="A3621" s="6" t="n">
        <v>2016</v>
      </c>
      <c r="B3621" s="6" t="inlineStr">
        <is>
          <t>ID</t>
        </is>
      </c>
      <c r="C3621" s="6" t="inlineStr">
        <is>
          <t>CO2</t>
        </is>
      </c>
      <c r="D3621" s="6" t="inlineStr">
        <is>
          <t>Chemicals</t>
        </is>
      </c>
      <c r="E3621" s="6" t="n">
        <v>0.00495838028554674</v>
      </c>
      <c r="F3621" s="6" t="n"/>
      <c r="G3621" s="6" t="n"/>
      <c r="H3621" s="6" t="n"/>
      <c r="I3621" s="6" t="n"/>
    </row>
    <row r="3622" ht="15.75" customHeight="1" s="120">
      <c r="A3622" s="6" t="n">
        <v>2016</v>
      </c>
      <c r="B3622" s="6" t="inlineStr">
        <is>
          <t>IL</t>
        </is>
      </c>
      <c r="C3622" s="6" t="inlineStr">
        <is>
          <t>CO2</t>
        </is>
      </c>
      <c r="D3622" s="6" t="inlineStr">
        <is>
          <t>Chemicals</t>
        </is>
      </c>
      <c r="E3622" s="6" t="n">
        <v>0.0276367940211023</v>
      </c>
      <c r="F3622" s="6" t="n"/>
      <c r="G3622" s="6" t="n"/>
      <c r="H3622" s="6" t="n"/>
      <c r="I3622" s="6" t="n"/>
    </row>
    <row r="3623" ht="15.75" customHeight="1" s="120">
      <c r="A3623" s="6" t="n">
        <v>2016</v>
      </c>
      <c r="B3623" s="6" t="inlineStr">
        <is>
          <t>IN</t>
        </is>
      </c>
      <c r="C3623" s="6" t="inlineStr">
        <is>
          <t>CO2</t>
        </is>
      </c>
      <c r="D3623" s="6" t="inlineStr">
        <is>
          <t>Chemicals</t>
        </is>
      </c>
      <c r="E3623" s="6" t="n">
        <v>0.0246531602988495</v>
      </c>
      <c r="F3623" s="6" t="n"/>
      <c r="G3623" s="6" t="n"/>
      <c r="H3623" s="6" t="n"/>
      <c r="I3623" s="6" t="n"/>
    </row>
    <row r="3624" ht="15.75" customHeight="1" s="120">
      <c r="A3624" s="6" t="n">
        <v>2016</v>
      </c>
      <c r="B3624" s="6" t="inlineStr">
        <is>
          <t>KS</t>
        </is>
      </c>
      <c r="C3624" s="6" t="inlineStr">
        <is>
          <t>CO2</t>
        </is>
      </c>
      <c r="D3624" s="6" t="inlineStr">
        <is>
          <t>Chemicals</t>
        </is>
      </c>
      <c r="E3624" s="6" t="n">
        <v>0.0159550075270494</v>
      </c>
      <c r="F3624" s="6" t="n"/>
      <c r="G3624" s="6" t="n"/>
      <c r="H3624" s="6" t="n"/>
      <c r="I3624" s="6" t="n"/>
    </row>
    <row r="3625" ht="15.75" customHeight="1" s="120">
      <c r="A3625" s="6" t="n">
        <v>2016</v>
      </c>
      <c r="B3625" s="6" t="inlineStr">
        <is>
          <t>KY</t>
        </is>
      </c>
      <c r="C3625" s="6" t="inlineStr">
        <is>
          <t>CO2</t>
        </is>
      </c>
      <c r="D3625" s="6" t="inlineStr">
        <is>
          <t>Chemicals</t>
        </is>
      </c>
      <c r="E3625" s="6" t="n">
        <v>0.00946762503054312</v>
      </c>
      <c r="F3625" s="6" t="n"/>
      <c r="G3625" s="6" t="n"/>
      <c r="H3625" s="6" t="n"/>
      <c r="I3625" s="6" t="n"/>
    </row>
    <row r="3626" ht="15.75" customHeight="1" s="120">
      <c r="A3626" s="6" t="n">
        <v>2016</v>
      </c>
      <c r="B3626" s="6" t="inlineStr">
        <is>
          <t>LA</t>
        </is>
      </c>
      <c r="C3626" s="6" t="inlineStr">
        <is>
          <t>CO2</t>
        </is>
      </c>
      <c r="D3626" s="6" t="inlineStr">
        <is>
          <t>Chemicals</t>
        </is>
      </c>
      <c r="E3626" s="6" t="n">
        <v>0.262130628973196</v>
      </c>
      <c r="F3626" s="6" t="n"/>
      <c r="G3626" s="6" t="n"/>
      <c r="H3626" s="6" t="n"/>
      <c r="I3626" s="6" t="n"/>
    </row>
    <row r="3627" ht="15.75" customHeight="1" s="120">
      <c r="A3627" s="6" t="n">
        <v>2016</v>
      </c>
      <c r="B3627" s="6" t="inlineStr">
        <is>
          <t>MA</t>
        </is>
      </c>
      <c r="C3627" s="6" t="inlineStr">
        <is>
          <t>CO2</t>
        </is>
      </c>
      <c r="D3627" s="6" t="inlineStr">
        <is>
          <t>Chemicals</t>
        </is>
      </c>
      <c r="E3627" s="6" t="n">
        <v>0.000777307546828889</v>
      </c>
      <c r="F3627" s="6" t="n"/>
      <c r="G3627" s="6" t="n"/>
      <c r="H3627" s="6" t="n"/>
      <c r="I3627" s="6" t="n"/>
    </row>
    <row r="3628" ht="15.75" customHeight="1" s="120">
      <c r="A3628" s="6" t="n">
        <v>2016</v>
      </c>
      <c r="B3628" s="6" t="inlineStr">
        <is>
          <t>MD</t>
        </is>
      </c>
      <c r="C3628" s="6" t="inlineStr">
        <is>
          <t>CO2</t>
        </is>
      </c>
      <c r="D3628" s="6" t="inlineStr">
        <is>
          <t>Chemicals</t>
        </is>
      </c>
      <c r="E3628" s="6" t="n">
        <v>0.0005620313334823419</v>
      </c>
      <c r="F3628" s="6" t="n"/>
      <c r="G3628" s="6" t="n"/>
      <c r="H3628" s="6" t="n"/>
      <c r="I3628" s="6" t="n"/>
    </row>
    <row r="3629" ht="15.75" customHeight="1" s="120">
      <c r="A3629" s="6" t="n">
        <v>2016</v>
      </c>
      <c r="B3629" s="6" t="inlineStr">
        <is>
          <t>MI</t>
        </is>
      </c>
      <c r="C3629" s="6" t="inlineStr">
        <is>
          <t>CO2</t>
        </is>
      </c>
      <c r="D3629" s="6" t="inlineStr">
        <is>
          <t>Chemicals</t>
        </is>
      </c>
      <c r="E3629" s="6" t="n">
        <v>0.00698729383510043</v>
      </c>
      <c r="F3629" s="6" t="n"/>
      <c r="G3629" s="6" t="n"/>
      <c r="H3629" s="6" t="n"/>
      <c r="I3629" s="6" t="n"/>
    </row>
    <row r="3630" ht="15.75" customHeight="1" s="120">
      <c r="A3630" s="6" t="n">
        <v>2016</v>
      </c>
      <c r="B3630" s="6" t="inlineStr">
        <is>
          <t>MN</t>
        </is>
      </c>
      <c r="C3630" s="6" t="inlineStr">
        <is>
          <t>CO2</t>
        </is>
      </c>
      <c r="D3630" s="6" t="inlineStr">
        <is>
          <t>Chemicals</t>
        </is>
      </c>
      <c r="E3630" s="6" t="n">
        <v>0.0102324440412441</v>
      </c>
      <c r="F3630" s="6" t="n"/>
      <c r="G3630" s="6" t="n"/>
      <c r="H3630" s="6" t="n"/>
      <c r="I3630" s="6" t="n"/>
    </row>
    <row r="3631" ht="15.75" customHeight="1" s="120">
      <c r="A3631" s="6" t="n">
        <v>2016</v>
      </c>
      <c r="B3631" s="6" t="inlineStr">
        <is>
          <t>MO</t>
        </is>
      </c>
      <c r="C3631" s="6" t="inlineStr">
        <is>
          <t>CO2</t>
        </is>
      </c>
      <c r="D3631" s="6" t="inlineStr">
        <is>
          <t>Chemicals</t>
        </is>
      </c>
      <c r="E3631" s="6" t="n">
        <v>0.00357418133335586</v>
      </c>
      <c r="F3631" s="6" t="n"/>
      <c r="G3631" s="6" t="n"/>
      <c r="H3631" s="6" t="n"/>
      <c r="I3631" s="6" t="n"/>
    </row>
    <row r="3632" ht="15.75" customHeight="1" s="120">
      <c r="A3632" s="6" t="n">
        <v>2016</v>
      </c>
      <c r="B3632" s="6" t="inlineStr">
        <is>
          <t>MS</t>
        </is>
      </c>
      <c r="C3632" s="6" t="inlineStr">
        <is>
          <t>CO2</t>
        </is>
      </c>
      <c r="D3632" s="6" t="inlineStr">
        <is>
          <t>Chemicals</t>
        </is>
      </c>
      <c r="E3632" s="6" t="n">
        <v>0.0160114787285974</v>
      </c>
      <c r="F3632" s="6" t="n"/>
      <c r="G3632" s="6" t="n"/>
      <c r="H3632" s="6" t="n"/>
      <c r="I3632" s="6" t="n"/>
    </row>
    <row r="3633" ht="15.75" customHeight="1" s="120">
      <c r="A3633" s="6" t="n">
        <v>2016</v>
      </c>
      <c r="B3633" s="6" t="inlineStr">
        <is>
          <t>NC</t>
        </is>
      </c>
      <c r="C3633" s="6" t="inlineStr">
        <is>
          <t>CO2</t>
        </is>
      </c>
      <c r="D3633" s="6" t="inlineStr">
        <is>
          <t>Chemicals</t>
        </is>
      </c>
      <c r="E3633" s="6" t="n">
        <v>0.00252911769558852</v>
      </c>
      <c r="F3633" s="6" t="n"/>
      <c r="G3633" s="6" t="n"/>
      <c r="H3633" s="6" t="n"/>
      <c r="I3633" s="6" t="n"/>
    </row>
    <row r="3634" ht="15.75" customHeight="1" s="120">
      <c r="A3634" s="6" t="n">
        <v>2016</v>
      </c>
      <c r="B3634" s="6" t="inlineStr">
        <is>
          <t>ND</t>
        </is>
      </c>
      <c r="C3634" s="6" t="inlineStr">
        <is>
          <t>CO2</t>
        </is>
      </c>
      <c r="D3634" s="6" t="inlineStr">
        <is>
          <t>Chemicals</t>
        </is>
      </c>
      <c r="E3634" s="6" t="n">
        <v>0.00298386796820535</v>
      </c>
      <c r="F3634" s="6" t="n"/>
      <c r="G3634" s="6" t="n"/>
      <c r="H3634" s="6" t="n"/>
      <c r="I3634" s="6" t="n"/>
    </row>
    <row r="3635" ht="15.75" customHeight="1" s="120">
      <c r="A3635" s="6" t="n">
        <v>2016</v>
      </c>
      <c r="B3635" s="6" t="inlineStr">
        <is>
          <t>NE</t>
        </is>
      </c>
      <c r="C3635" s="6" t="inlineStr">
        <is>
          <t>CO2</t>
        </is>
      </c>
      <c r="D3635" s="6" t="inlineStr">
        <is>
          <t>Chemicals</t>
        </is>
      </c>
      <c r="E3635" s="6" t="n">
        <v>0.0153531215154941</v>
      </c>
      <c r="F3635" s="6" t="n"/>
      <c r="G3635" s="6" t="n"/>
      <c r="H3635" s="6" t="n"/>
      <c r="I3635" s="6" t="n"/>
    </row>
    <row r="3636" ht="15.75" customHeight="1" s="120">
      <c r="A3636" s="6" t="n">
        <v>2016</v>
      </c>
      <c r="B3636" s="6" t="inlineStr">
        <is>
          <t>NJ</t>
        </is>
      </c>
      <c r="C3636" s="6" t="inlineStr">
        <is>
          <t>CO2</t>
        </is>
      </c>
      <c r="D3636" s="6" t="inlineStr">
        <is>
          <t>Chemicals</t>
        </is>
      </c>
      <c r="E3636" s="6" t="n">
        <v>0.000505474082400755</v>
      </c>
      <c r="F3636" s="6" t="n"/>
      <c r="G3636" s="6" t="n"/>
      <c r="H3636" s="6" t="n"/>
      <c r="I3636" s="6" t="n"/>
    </row>
    <row r="3637" ht="15.75" customHeight="1" s="120">
      <c r="A3637" s="6" t="n">
        <v>2016</v>
      </c>
      <c r="B3637" s="6" t="inlineStr">
        <is>
          <t>NM</t>
        </is>
      </c>
      <c r="C3637" s="6" t="inlineStr">
        <is>
          <t>CO2</t>
        </is>
      </c>
      <c r="D3637" s="6" t="inlineStr">
        <is>
          <t>Chemicals</t>
        </is>
      </c>
      <c r="E3637" s="6" t="n">
        <v>0.000180104064059613</v>
      </c>
      <c r="F3637" s="6" t="n"/>
      <c r="G3637" s="6" t="n"/>
      <c r="H3637" s="6" t="n"/>
      <c r="I3637" s="6" t="n"/>
    </row>
    <row r="3638" ht="15.75" customHeight="1" s="120">
      <c r="A3638" s="6" t="n">
        <v>2016</v>
      </c>
      <c r="B3638" s="6" t="inlineStr">
        <is>
          <t>NV</t>
        </is>
      </c>
      <c r="C3638" s="6" t="inlineStr">
        <is>
          <t>CO2</t>
        </is>
      </c>
      <c r="D3638" s="6" t="inlineStr">
        <is>
          <t>Chemicals</t>
        </is>
      </c>
      <c r="E3638" s="6" t="n">
        <v>0.000170802348505485</v>
      </c>
      <c r="F3638" s="6" t="n"/>
      <c r="G3638" s="6" t="n"/>
      <c r="H3638" s="6" t="n"/>
      <c r="I3638" s="6" t="n"/>
    </row>
    <row r="3639" ht="15.75" customHeight="1" s="120">
      <c r="A3639" s="6" t="n">
        <v>2016</v>
      </c>
      <c r="B3639" s="6" t="inlineStr">
        <is>
          <t>NY</t>
        </is>
      </c>
      <c r="C3639" s="6" t="inlineStr">
        <is>
          <t>CO2</t>
        </is>
      </c>
      <c r="D3639" s="6" t="inlineStr">
        <is>
          <t>Chemicals</t>
        </is>
      </c>
      <c r="E3639" s="6" t="n">
        <v>0.00268022067656495</v>
      </c>
      <c r="F3639" s="6" t="n"/>
      <c r="G3639" s="6" t="n"/>
      <c r="H3639" s="6" t="n"/>
      <c r="I3639" s="6" t="n"/>
    </row>
    <row r="3640" ht="15.75" customHeight="1" s="120">
      <c r="A3640" s="6" t="n">
        <v>2016</v>
      </c>
      <c r="B3640" s="6" t="inlineStr">
        <is>
          <t>OH</t>
        </is>
      </c>
      <c r="C3640" s="6" t="inlineStr">
        <is>
          <t>CO2</t>
        </is>
      </c>
      <c r="D3640" s="6" t="inlineStr">
        <is>
          <t>Chemicals</t>
        </is>
      </c>
      <c r="E3640" s="6" t="n">
        <v>0.0275622882714737</v>
      </c>
      <c r="F3640" s="6" t="n"/>
      <c r="G3640" s="6" t="n"/>
      <c r="H3640" s="6" t="n"/>
      <c r="I3640" s="6" t="n"/>
    </row>
    <row r="3641" ht="15.75" customHeight="1" s="120">
      <c r="A3641" s="6" t="n">
        <v>2016</v>
      </c>
      <c r="B3641" s="6" t="inlineStr">
        <is>
          <t>OK</t>
        </is>
      </c>
      <c r="C3641" s="6" t="inlineStr">
        <is>
          <t>CO2</t>
        </is>
      </c>
      <c r="D3641" s="6" t="inlineStr">
        <is>
          <t>Chemicals</t>
        </is>
      </c>
      <c r="E3641" s="6" t="n">
        <v>0.0307294704293944</v>
      </c>
      <c r="F3641" s="6" t="n"/>
      <c r="G3641" s="6" t="n"/>
      <c r="H3641" s="6" t="n"/>
      <c r="I3641" s="6" t="n"/>
    </row>
    <row r="3642" ht="15.75" customHeight="1" s="120">
      <c r="A3642" s="6" t="n">
        <v>2016</v>
      </c>
      <c r="B3642" s="6" t="inlineStr">
        <is>
          <t>OR</t>
        </is>
      </c>
      <c r="C3642" s="6" t="inlineStr">
        <is>
          <t>CO2</t>
        </is>
      </c>
      <c r="D3642" s="6" t="inlineStr">
        <is>
          <t>Chemicals</t>
        </is>
      </c>
      <c r="E3642" s="6" t="n">
        <v>0.00153307044168626</v>
      </c>
      <c r="F3642" s="6" t="n"/>
      <c r="G3642" s="6" t="n"/>
      <c r="H3642" s="6" t="n"/>
      <c r="I3642" s="6" t="n"/>
    </row>
    <row r="3643" ht="15.75" customHeight="1" s="120">
      <c r="A3643" s="6" t="n">
        <v>2016</v>
      </c>
      <c r="B3643" s="6" t="inlineStr">
        <is>
          <t>PA</t>
        </is>
      </c>
      <c r="C3643" s="6" t="inlineStr">
        <is>
          <t>CO2</t>
        </is>
      </c>
      <c r="D3643" s="6" t="inlineStr">
        <is>
          <t>Chemicals</t>
        </is>
      </c>
      <c r="E3643" s="6" t="n">
        <v>0.00325426309077695</v>
      </c>
      <c r="F3643" s="6" t="n"/>
      <c r="G3643" s="6" t="n"/>
      <c r="H3643" s="6" t="n"/>
      <c r="I3643" s="6" t="n"/>
    </row>
    <row r="3644" ht="15.75" customHeight="1" s="120">
      <c r="A3644" s="6" t="n">
        <v>2016</v>
      </c>
      <c r="B3644" s="6" t="inlineStr">
        <is>
          <t>RI</t>
        </is>
      </c>
      <c r="C3644" s="6" t="inlineStr">
        <is>
          <t>CO2</t>
        </is>
      </c>
      <c r="D3644" s="6" t="inlineStr">
        <is>
          <t>Chemicals</t>
        </is>
      </c>
      <c r="E3644" s="6" t="n">
        <v>0.000572891501700299</v>
      </c>
      <c r="F3644" s="6" t="n"/>
      <c r="G3644" s="6" t="n"/>
      <c r="H3644" s="6" t="n"/>
      <c r="I3644" s="6" t="n"/>
    </row>
    <row r="3645" ht="15.75" customHeight="1" s="120">
      <c r="A3645" s="6" t="n">
        <v>2016</v>
      </c>
      <c r="B3645" s="6" t="inlineStr">
        <is>
          <t>SC</t>
        </is>
      </c>
      <c r="C3645" s="6" t="inlineStr">
        <is>
          <t>CO2</t>
        </is>
      </c>
      <c r="D3645" s="6" t="inlineStr">
        <is>
          <t>Chemicals</t>
        </is>
      </c>
      <c r="E3645" s="6" t="n">
        <v>0.00517442735929833</v>
      </c>
      <c r="F3645" s="6" t="n"/>
      <c r="G3645" s="6" t="n"/>
      <c r="H3645" s="6" t="n"/>
      <c r="I3645" s="6" t="n"/>
    </row>
    <row r="3646" ht="15.75" customHeight="1" s="120">
      <c r="A3646" s="6" t="n">
        <v>2016</v>
      </c>
      <c r="B3646" s="6" t="inlineStr">
        <is>
          <t>SD</t>
        </is>
      </c>
      <c r="C3646" s="6" t="inlineStr">
        <is>
          <t>CO2</t>
        </is>
      </c>
      <c r="D3646" s="6" t="inlineStr">
        <is>
          <t>Chemicals</t>
        </is>
      </c>
      <c r="E3646" s="6" t="n">
        <v>0.00913928092519743</v>
      </c>
      <c r="F3646" s="6" t="n"/>
      <c r="G3646" s="6" t="n"/>
      <c r="H3646" s="6" t="n"/>
      <c r="I3646" s="6" t="n"/>
    </row>
    <row r="3647" ht="15.75" customHeight="1" s="120">
      <c r="A3647" s="6" t="n">
        <v>2016</v>
      </c>
      <c r="B3647" s="6" t="inlineStr">
        <is>
          <t>TN</t>
        </is>
      </c>
      <c r="C3647" s="6" t="inlineStr">
        <is>
          <t>CO2</t>
        </is>
      </c>
      <c r="D3647" s="6" t="inlineStr">
        <is>
          <t>Chemicals</t>
        </is>
      </c>
      <c r="E3647" s="6" t="n">
        <v>0.0331368483522102</v>
      </c>
      <c r="F3647" s="6" t="n"/>
      <c r="G3647" s="6" t="n"/>
      <c r="H3647" s="6" t="n"/>
      <c r="I3647" s="6" t="n"/>
    </row>
    <row r="3648" ht="15.75" customHeight="1" s="120">
      <c r="A3648" s="6" t="n">
        <v>2016</v>
      </c>
      <c r="B3648" s="6" t="inlineStr">
        <is>
          <t>TX</t>
        </is>
      </c>
      <c r="C3648" s="6" t="inlineStr">
        <is>
          <t>CO2</t>
        </is>
      </c>
      <c r="D3648" s="6" t="inlineStr">
        <is>
          <t>Chemicals</t>
        </is>
      </c>
      <c r="E3648" s="6" t="n">
        <v>0.337325627597521</v>
      </c>
      <c r="F3648" s="6" t="n"/>
      <c r="G3648" s="6" t="n"/>
      <c r="H3648" s="6" t="n"/>
      <c r="I3648" s="6" t="n"/>
    </row>
    <row r="3649" ht="15.75" customHeight="1" s="120">
      <c r="A3649" s="6" t="n">
        <v>2016</v>
      </c>
      <c r="B3649" s="6" t="inlineStr">
        <is>
          <t>UT</t>
        </is>
      </c>
      <c r="C3649" s="6" t="inlineStr">
        <is>
          <t>CO2</t>
        </is>
      </c>
      <c r="D3649" s="6" t="inlineStr">
        <is>
          <t>Chemicals</t>
        </is>
      </c>
      <c r="E3649" s="6" t="n">
        <v>0.00170412376799804</v>
      </c>
      <c r="F3649" s="6" t="n"/>
      <c r="G3649" s="6" t="n"/>
      <c r="H3649" s="6" t="n"/>
      <c r="I3649" s="6" t="n"/>
    </row>
    <row r="3650" ht="15.75" customHeight="1" s="120">
      <c r="A3650" s="6" t="n">
        <v>2016</v>
      </c>
      <c r="B3650" s="6" t="inlineStr">
        <is>
          <t>VA</t>
        </is>
      </c>
      <c r="C3650" s="6" t="inlineStr">
        <is>
          <t>CO2</t>
        </is>
      </c>
      <c r="D3650" s="6" t="inlineStr">
        <is>
          <t>Chemicals</t>
        </is>
      </c>
      <c r="E3650" s="6" t="n">
        <v>0.0117584900921853</v>
      </c>
      <c r="F3650" s="6" t="n"/>
      <c r="G3650" s="6" t="n"/>
      <c r="H3650" s="6" t="n"/>
      <c r="I3650" s="6" t="n"/>
    </row>
    <row r="3651" ht="15.75" customHeight="1" s="120">
      <c r="A3651" s="6" t="n">
        <v>2016</v>
      </c>
      <c r="B3651" s="6" t="inlineStr">
        <is>
          <t>WA</t>
        </is>
      </c>
      <c r="C3651" s="6" t="inlineStr">
        <is>
          <t>CO2</t>
        </is>
      </c>
      <c r="D3651" s="6" t="inlineStr">
        <is>
          <t>Chemicals</t>
        </is>
      </c>
      <c r="E3651" s="6" t="n">
        <v>0.00152469136835336</v>
      </c>
      <c r="F3651" s="6" t="n"/>
      <c r="G3651" s="6" t="n"/>
      <c r="H3651" s="6" t="n"/>
      <c r="I3651" s="6" t="n"/>
    </row>
    <row r="3652" ht="15.75" customHeight="1" s="120">
      <c r="A3652" s="6" t="n">
        <v>2016</v>
      </c>
      <c r="B3652" s="6" t="inlineStr">
        <is>
          <t>WI</t>
        </is>
      </c>
      <c r="C3652" s="6" t="inlineStr">
        <is>
          <t>CO2</t>
        </is>
      </c>
      <c r="D3652" s="6" t="inlineStr">
        <is>
          <t>Chemicals</t>
        </is>
      </c>
      <c r="E3652" s="6" t="n">
        <v>0.00482925997257043</v>
      </c>
      <c r="F3652" s="6" t="n"/>
      <c r="G3652" s="6" t="n"/>
      <c r="H3652" s="6" t="n"/>
      <c r="I3652" s="6" t="n"/>
    </row>
    <row r="3653" ht="15.75" customHeight="1" s="120">
      <c r="A3653" s="6" t="n">
        <v>2016</v>
      </c>
      <c r="B3653" s="6" t="inlineStr">
        <is>
          <t>WV</t>
        </is>
      </c>
      <c r="C3653" s="6" t="inlineStr">
        <is>
          <t>CO2</t>
        </is>
      </c>
      <c r="D3653" s="6" t="inlineStr">
        <is>
          <t>Chemicals</t>
        </is>
      </c>
      <c r="E3653" s="6" t="n">
        <v>0.00991731571009836</v>
      </c>
      <c r="F3653" s="6" t="n"/>
      <c r="G3653" s="6" t="n"/>
      <c r="H3653" s="6" t="n"/>
      <c r="I3653" s="6" t="n"/>
    </row>
    <row r="3654" ht="15.75" customHeight="1" s="120">
      <c r="A3654" s="6" t="n">
        <v>2016</v>
      </c>
      <c r="B3654" s="6" t="inlineStr">
        <is>
          <t>WY</t>
        </is>
      </c>
      <c r="C3654" s="6" t="inlineStr">
        <is>
          <t>CO2</t>
        </is>
      </c>
      <c r="D3654" s="6" t="inlineStr">
        <is>
          <t>Chemicals</t>
        </is>
      </c>
      <c r="E3654" s="6" t="n">
        <v>0.00252771162230709</v>
      </c>
      <c r="F3654" s="6" t="n"/>
      <c r="G3654" s="6" t="n"/>
      <c r="H3654" s="6" t="n"/>
      <c r="I3654" s="6" t="n"/>
    </row>
    <row r="3655" ht="15.75" customHeight="1" s="120">
      <c r="A3655" s="6" t="n">
        <v>2016</v>
      </c>
      <c r="B3655" s="6" t="inlineStr">
        <is>
          <t>AL</t>
        </is>
      </c>
      <c r="C3655" s="6" t="inlineStr">
        <is>
          <t>CO2</t>
        </is>
      </c>
      <c r="D3655" s="6" t="inlineStr">
        <is>
          <t>Iron and steel</t>
        </is>
      </c>
      <c r="E3655" s="6" t="n">
        <v>0.0434950373666617</v>
      </c>
      <c r="F3655" s="6" t="n"/>
      <c r="G3655" s="6" t="n"/>
      <c r="H3655" s="6" t="n"/>
      <c r="I3655" s="6" t="n"/>
    </row>
    <row r="3656" ht="15.75" customHeight="1" s="120">
      <c r="A3656" s="6" t="n">
        <v>2016</v>
      </c>
      <c r="B3656" s="6" t="inlineStr">
        <is>
          <t>AR</t>
        </is>
      </c>
      <c r="C3656" s="6" t="inlineStr">
        <is>
          <t>CO2</t>
        </is>
      </c>
      <c r="D3656" s="6" t="inlineStr">
        <is>
          <t>Iron and steel</t>
        </is>
      </c>
      <c r="E3656" s="6" t="n">
        <v>0.0115589307798596</v>
      </c>
      <c r="F3656" s="6" t="n"/>
      <c r="G3656" s="6" t="n"/>
      <c r="H3656" s="6" t="n"/>
      <c r="I3656" s="6" t="n"/>
    </row>
    <row r="3657" ht="15.75" customHeight="1" s="120">
      <c r="A3657" s="6" t="n">
        <v>2016</v>
      </c>
      <c r="B3657" s="6" t="inlineStr">
        <is>
          <t>AZ</t>
        </is>
      </c>
      <c r="C3657" s="6" t="inlineStr">
        <is>
          <t>CO2</t>
        </is>
      </c>
      <c r="D3657" s="6" t="inlineStr">
        <is>
          <t>Iron and steel</t>
        </is>
      </c>
      <c r="E3657" s="6" t="n">
        <v>0.000740009543460963</v>
      </c>
      <c r="F3657" s="6" t="n"/>
      <c r="G3657" s="6" t="n"/>
      <c r="H3657" s="6" t="n"/>
      <c r="I3657" s="6" t="n"/>
    </row>
    <row r="3658" ht="15.75" customHeight="1" s="120">
      <c r="A3658" s="6" t="n">
        <v>2016</v>
      </c>
      <c r="B3658" s="6" t="inlineStr">
        <is>
          <t>CA</t>
        </is>
      </c>
      <c r="C3658" s="6" t="inlineStr">
        <is>
          <t>CO2</t>
        </is>
      </c>
      <c r="D3658" s="6" t="inlineStr">
        <is>
          <t>Iron and steel</t>
        </is>
      </c>
      <c r="E3658" s="6" t="n">
        <v>0.00853341944688308</v>
      </c>
      <c r="F3658" s="6" t="n"/>
      <c r="G3658" s="6" t="n"/>
      <c r="H3658" s="6" t="n"/>
      <c r="I3658" s="6" t="n"/>
    </row>
    <row r="3659" ht="15.75" customHeight="1" s="120">
      <c r="A3659" s="6" t="n">
        <v>2016</v>
      </c>
      <c r="B3659" s="6" t="inlineStr">
        <is>
          <t>CO</t>
        </is>
      </c>
      <c r="C3659" s="6" t="inlineStr">
        <is>
          <t>CO2</t>
        </is>
      </c>
      <c r="D3659" s="6" t="inlineStr">
        <is>
          <t>Iron and steel</t>
        </is>
      </c>
      <c r="E3659" s="6" t="n">
        <v>0.00288117746625055</v>
      </c>
      <c r="F3659" s="6" t="n"/>
      <c r="G3659" s="6" t="n"/>
      <c r="H3659" s="6" t="n"/>
      <c r="I3659" s="6" t="n"/>
    </row>
    <row r="3660" ht="15.75" customHeight="1" s="120">
      <c r="A3660" s="6" t="n">
        <v>2016</v>
      </c>
      <c r="B3660" s="6" t="inlineStr">
        <is>
          <t>FL</t>
        </is>
      </c>
      <c r="C3660" s="6" t="inlineStr">
        <is>
          <t>CO2</t>
        </is>
      </c>
      <c r="D3660" s="6" t="inlineStr">
        <is>
          <t>Iron and steel</t>
        </is>
      </c>
      <c r="E3660" s="6" t="n">
        <v>0.00103245358976287</v>
      </c>
      <c r="F3660" s="6" t="n"/>
      <c r="G3660" s="6" t="n"/>
      <c r="H3660" s="6" t="n"/>
      <c r="I3660" s="6" t="n"/>
    </row>
    <row r="3661" ht="15.75" customHeight="1" s="120">
      <c r="A3661" s="6" t="n">
        <v>2016</v>
      </c>
      <c r="B3661" s="6" t="inlineStr">
        <is>
          <t>GA</t>
        </is>
      </c>
      <c r="C3661" s="6" t="inlineStr">
        <is>
          <t>CO2</t>
        </is>
      </c>
      <c r="D3661" s="6" t="inlineStr">
        <is>
          <t>Iron and steel</t>
        </is>
      </c>
      <c r="E3661" s="6" t="n">
        <v>0.00109547309657113</v>
      </c>
      <c r="F3661" s="6" t="n"/>
      <c r="G3661" s="6" t="n"/>
      <c r="H3661" s="6" t="n"/>
      <c r="I3661" s="6" t="n"/>
    </row>
    <row r="3662" ht="15.75" customHeight="1" s="120">
      <c r="A3662" s="6" t="n">
        <v>2016</v>
      </c>
      <c r="B3662" s="6" t="inlineStr">
        <is>
          <t>IA</t>
        </is>
      </c>
      <c r="C3662" s="6" t="inlineStr">
        <is>
          <t>CO2</t>
        </is>
      </c>
      <c r="D3662" s="6" t="inlineStr">
        <is>
          <t>Iron and steel</t>
        </is>
      </c>
      <c r="E3662" s="6" t="n">
        <v>0.00584089521680338</v>
      </c>
      <c r="F3662" s="6" t="n"/>
      <c r="G3662" s="6" t="n"/>
      <c r="H3662" s="6" t="n"/>
      <c r="I3662" s="6" t="n"/>
    </row>
    <row r="3663" ht="15.75" customHeight="1" s="120">
      <c r="A3663" s="6" t="n">
        <v>2016</v>
      </c>
      <c r="B3663" s="6" t="inlineStr">
        <is>
          <t>IL</t>
        </is>
      </c>
      <c r="C3663" s="6" t="inlineStr">
        <is>
          <t>CO2</t>
        </is>
      </c>
      <c r="D3663" s="6" t="inlineStr">
        <is>
          <t>Iron and steel</t>
        </is>
      </c>
      <c r="E3663" s="6" t="n">
        <v>0.0116135183258177</v>
      </c>
      <c r="F3663" s="6" t="n"/>
      <c r="G3663" s="6" t="n"/>
      <c r="H3663" s="6" t="n"/>
      <c r="I3663" s="6" t="n"/>
    </row>
    <row r="3664" ht="15.75" customHeight="1" s="120">
      <c r="A3664" s="6" t="n">
        <v>2016</v>
      </c>
      <c r="B3664" s="6" t="inlineStr">
        <is>
          <t>IN</t>
        </is>
      </c>
      <c r="C3664" s="6" t="inlineStr">
        <is>
          <t>CO2</t>
        </is>
      </c>
      <c r="D3664" s="6" t="inlineStr">
        <is>
          <t>Iron and steel</t>
        </is>
      </c>
      <c r="E3664" s="6" t="n">
        <v>0.466209961341422</v>
      </c>
      <c r="F3664" s="6" t="n"/>
      <c r="G3664" s="6" t="n"/>
      <c r="H3664" s="6" t="n"/>
      <c r="I3664" s="6" t="n"/>
    </row>
    <row r="3665" ht="15.75" customHeight="1" s="120">
      <c r="A3665" s="6" t="n">
        <v>2016</v>
      </c>
      <c r="B3665" s="6" t="inlineStr">
        <is>
          <t>KS</t>
        </is>
      </c>
      <c r="C3665" s="6" t="inlineStr">
        <is>
          <t>CO2</t>
        </is>
      </c>
      <c r="D3665" s="6" t="inlineStr">
        <is>
          <t>Iron and steel</t>
        </is>
      </c>
      <c r="E3665" s="6" t="n">
        <v>0.000258316771127715</v>
      </c>
      <c r="F3665" s="6" t="n"/>
      <c r="G3665" s="6" t="n"/>
      <c r="H3665" s="6" t="n"/>
      <c r="I3665" s="6" t="n"/>
    </row>
    <row r="3666" ht="15.75" customHeight="1" s="120">
      <c r="A3666" s="6" t="n">
        <v>2016</v>
      </c>
      <c r="B3666" s="6" t="inlineStr">
        <is>
          <t>KY</t>
        </is>
      </c>
      <c r="C3666" s="6" t="inlineStr">
        <is>
          <t>CO2</t>
        </is>
      </c>
      <c r="D3666" s="6" t="inlineStr">
        <is>
          <t>Iron and steel</t>
        </is>
      </c>
      <c r="E3666" s="6" t="n">
        <v>0.0130057458203591</v>
      </c>
      <c r="F3666" s="6" t="n"/>
      <c r="G3666" s="6" t="n"/>
      <c r="H3666" s="6" t="n"/>
      <c r="I3666" s="6" t="n"/>
    </row>
    <row r="3667" ht="15.75" customHeight="1" s="120">
      <c r="A3667" s="6" t="n">
        <v>2016</v>
      </c>
      <c r="B3667" s="6" t="inlineStr">
        <is>
          <t>LA</t>
        </is>
      </c>
      <c r="C3667" s="6" t="inlineStr">
        <is>
          <t>CO2</t>
        </is>
      </c>
      <c r="D3667" s="6" t="inlineStr">
        <is>
          <t>Iron and steel</t>
        </is>
      </c>
      <c r="E3667" s="6" t="n">
        <v>0.00267267700659683</v>
      </c>
      <c r="F3667" s="6" t="n"/>
      <c r="G3667" s="6" t="n"/>
      <c r="H3667" s="6" t="n"/>
      <c r="I3667" s="6" t="n"/>
    </row>
    <row r="3668" ht="15.75" customHeight="1" s="120">
      <c r="A3668" s="6" t="n">
        <v>2016</v>
      </c>
      <c r="B3668" s="6" t="inlineStr">
        <is>
          <t>MA</t>
        </is>
      </c>
      <c r="C3668" s="6" t="inlineStr">
        <is>
          <t>CO2</t>
        </is>
      </c>
      <c r="D3668" s="6" t="inlineStr">
        <is>
          <t>Iron and steel</t>
        </is>
      </c>
      <c r="E3668" s="6" t="n">
        <v>0.0007423110313001491</v>
      </c>
      <c r="F3668" s="6" t="n"/>
      <c r="G3668" s="6" t="n"/>
      <c r="H3668" s="6" t="n"/>
      <c r="I3668" s="6" t="n"/>
    </row>
    <row r="3669" ht="15.75" customHeight="1" s="120">
      <c r="A3669" s="6" t="n">
        <v>2016</v>
      </c>
      <c r="B3669" s="6" t="inlineStr">
        <is>
          <t>MI</t>
        </is>
      </c>
      <c r="C3669" s="6" t="inlineStr">
        <is>
          <t>CO2</t>
        </is>
      </c>
      <c r="D3669" s="6" t="inlineStr">
        <is>
          <t>Iron and steel</t>
        </is>
      </c>
      <c r="E3669" s="6" t="n">
        <v>0.08593702626573189</v>
      </c>
      <c r="F3669" s="6" t="n"/>
      <c r="G3669" s="6" t="n"/>
      <c r="H3669" s="6" t="n"/>
      <c r="I3669" s="6" t="n"/>
    </row>
    <row r="3670" ht="15.75" customHeight="1" s="120">
      <c r="A3670" s="6" t="n">
        <v>2016</v>
      </c>
      <c r="B3670" s="6" t="inlineStr">
        <is>
          <t>MN</t>
        </is>
      </c>
      <c r="C3670" s="6" t="inlineStr">
        <is>
          <t>CO2</t>
        </is>
      </c>
      <c r="D3670" s="6" t="inlineStr">
        <is>
          <t>Iron and steel</t>
        </is>
      </c>
      <c r="E3670" s="6" t="n">
        <v>0.000824563690106155</v>
      </c>
      <c r="F3670" s="6" t="n"/>
      <c r="G3670" s="6" t="n"/>
      <c r="H3670" s="6" t="n"/>
      <c r="I3670" s="6" t="n"/>
    </row>
    <row r="3671" ht="15.75" customHeight="1" s="120">
      <c r="A3671" s="6" t="n">
        <v>2016</v>
      </c>
      <c r="B3671" s="6" t="inlineStr">
        <is>
          <t>MO</t>
        </is>
      </c>
      <c r="C3671" s="6" t="inlineStr">
        <is>
          <t>CO2</t>
        </is>
      </c>
      <c r="D3671" s="6" t="inlineStr">
        <is>
          <t>Iron and steel</t>
        </is>
      </c>
      <c r="E3671" s="54" t="n">
        <v>9.19512426836987e-05</v>
      </c>
      <c r="F3671" s="6" t="n"/>
      <c r="G3671" s="6" t="n"/>
      <c r="H3671" s="6" t="n"/>
      <c r="I3671" s="6" t="n"/>
    </row>
    <row r="3672" ht="15.75" customHeight="1" s="120">
      <c r="A3672" s="6" t="n">
        <v>2016</v>
      </c>
      <c r="B3672" s="6" t="inlineStr">
        <is>
          <t>MS</t>
        </is>
      </c>
      <c r="C3672" s="6" t="inlineStr">
        <is>
          <t>CO2</t>
        </is>
      </c>
      <c r="D3672" s="6" t="inlineStr">
        <is>
          <t>Iron and steel</t>
        </is>
      </c>
      <c r="E3672" s="6" t="n">
        <v>0.009824201512734059</v>
      </c>
      <c r="F3672" s="6" t="n"/>
      <c r="G3672" s="6" t="n"/>
      <c r="H3672" s="6" t="n"/>
      <c r="I3672" s="6" t="n"/>
    </row>
    <row r="3673" ht="15.75" customHeight="1" s="120">
      <c r="A3673" s="6" t="n">
        <v>2016</v>
      </c>
      <c r="B3673" s="6" t="inlineStr">
        <is>
          <t>NC</t>
        </is>
      </c>
      <c r="C3673" s="6" t="inlineStr">
        <is>
          <t>CO2</t>
        </is>
      </c>
      <c r="D3673" s="6" t="inlineStr">
        <is>
          <t>Iron and steel</t>
        </is>
      </c>
      <c r="E3673" s="6" t="n">
        <v>0.00608138679635779</v>
      </c>
      <c r="F3673" s="6" t="n"/>
      <c r="G3673" s="6" t="n"/>
      <c r="H3673" s="6" t="n"/>
      <c r="I3673" s="6" t="n"/>
    </row>
    <row r="3674" ht="15.75" customHeight="1" s="120">
      <c r="A3674" s="6" t="n">
        <v>2016</v>
      </c>
      <c r="B3674" s="6" t="inlineStr">
        <is>
          <t>NE</t>
        </is>
      </c>
      <c r="C3674" s="6" t="inlineStr">
        <is>
          <t>CO2</t>
        </is>
      </c>
      <c r="D3674" s="6" t="inlineStr">
        <is>
          <t>Iron and steel</t>
        </is>
      </c>
      <c r="E3674" s="6" t="n">
        <v>0.00247935495434534</v>
      </c>
      <c r="F3674" s="6" t="n"/>
      <c r="G3674" s="6" t="n"/>
      <c r="H3674" s="6" t="n"/>
      <c r="I3674" s="6" t="n"/>
    </row>
    <row r="3675" ht="15.75" customHeight="1" s="120">
      <c r="A3675" s="6" t="n">
        <v>2016</v>
      </c>
      <c r="B3675" s="6" t="inlineStr">
        <is>
          <t>NJ</t>
        </is>
      </c>
      <c r="C3675" s="6" t="inlineStr">
        <is>
          <t>CO2</t>
        </is>
      </c>
      <c r="D3675" s="6" t="inlineStr">
        <is>
          <t>Iron and steel</t>
        </is>
      </c>
      <c r="E3675" s="6" t="n">
        <v>0.00139027276615409</v>
      </c>
      <c r="F3675" s="6" t="n"/>
      <c r="G3675" s="6" t="n"/>
      <c r="H3675" s="6" t="n"/>
      <c r="I3675" s="6" t="n"/>
    </row>
    <row r="3676" ht="15.75" customHeight="1" s="120">
      <c r="A3676" s="6" t="n">
        <v>2016</v>
      </c>
      <c r="B3676" s="6" t="inlineStr">
        <is>
          <t>NY</t>
        </is>
      </c>
      <c r="C3676" s="6" t="inlineStr">
        <is>
          <t>CO2</t>
        </is>
      </c>
      <c r="D3676" s="6" t="inlineStr">
        <is>
          <t>Iron and steel</t>
        </is>
      </c>
      <c r="E3676" s="6" t="n">
        <v>0.00590968234285009</v>
      </c>
      <c r="F3676" s="6" t="n"/>
      <c r="G3676" s="6" t="n"/>
      <c r="H3676" s="6" t="n"/>
      <c r="I3676" s="6" t="n"/>
    </row>
    <row r="3677" ht="15.75" customHeight="1" s="120">
      <c r="A3677" s="6" t="n">
        <v>2016</v>
      </c>
      <c r="B3677" s="6" t="inlineStr">
        <is>
          <t>OH</t>
        </is>
      </c>
      <c r="C3677" s="6" t="inlineStr">
        <is>
          <t>CO2</t>
        </is>
      </c>
      <c r="D3677" s="6" t="inlineStr">
        <is>
          <t>Iron and steel</t>
        </is>
      </c>
      <c r="E3677" s="6" t="n">
        <v>0.164884091593765</v>
      </c>
      <c r="F3677" s="6" t="n"/>
      <c r="G3677" s="6" t="n"/>
      <c r="H3677" s="6" t="n"/>
      <c r="I3677" s="6" t="n"/>
    </row>
    <row r="3678" ht="15.75" customHeight="1" s="120">
      <c r="A3678" s="6" t="n">
        <v>2016</v>
      </c>
      <c r="B3678" s="6" t="inlineStr">
        <is>
          <t>OK</t>
        </is>
      </c>
      <c r="C3678" s="6" t="inlineStr">
        <is>
          <t>CO2</t>
        </is>
      </c>
      <c r="D3678" s="6" t="inlineStr">
        <is>
          <t>Iron and steel</t>
        </is>
      </c>
      <c r="E3678" s="6" t="n">
        <v>0.000526440835952862</v>
      </c>
      <c r="F3678" s="6" t="n"/>
      <c r="G3678" s="6" t="n"/>
      <c r="H3678" s="6" t="n"/>
      <c r="I3678" s="6" t="n"/>
    </row>
    <row r="3679" ht="15.75" customHeight="1" s="120">
      <c r="A3679" s="6" t="n">
        <v>2016</v>
      </c>
      <c r="B3679" s="6" t="inlineStr">
        <is>
          <t>OR</t>
        </is>
      </c>
      <c r="C3679" s="6" t="inlineStr">
        <is>
          <t>CO2</t>
        </is>
      </c>
      <c r="D3679" s="6" t="inlineStr">
        <is>
          <t>Iron and steel</t>
        </is>
      </c>
      <c r="E3679" s="6" t="n">
        <v>0.00259171964797139</v>
      </c>
      <c r="F3679" s="6" t="n"/>
      <c r="G3679" s="6" t="n"/>
      <c r="H3679" s="6" t="n"/>
      <c r="I3679" s="6" t="n"/>
    </row>
    <row r="3680" ht="15.75" customHeight="1" s="120">
      <c r="A3680" s="6" t="n">
        <v>2016</v>
      </c>
      <c r="B3680" s="6" t="inlineStr">
        <is>
          <t>PA</t>
        </is>
      </c>
      <c r="C3680" s="6" t="inlineStr">
        <is>
          <t>CO2</t>
        </is>
      </c>
      <c r="D3680" s="6" t="inlineStr">
        <is>
          <t>Iron and steel</t>
        </is>
      </c>
      <c r="E3680" s="6" t="n">
        <v>0.0817413129796131</v>
      </c>
      <c r="F3680" s="6" t="n"/>
      <c r="G3680" s="6" t="n"/>
      <c r="H3680" s="6" t="n"/>
      <c r="I3680" s="6" t="n"/>
    </row>
    <row r="3681" ht="15.75" customHeight="1" s="120">
      <c r="A3681" s="6" t="n">
        <v>2016</v>
      </c>
      <c r="B3681" s="6" t="inlineStr">
        <is>
          <t>SC</t>
        </is>
      </c>
      <c r="C3681" s="6" t="inlineStr">
        <is>
          <t>CO2</t>
        </is>
      </c>
      <c r="D3681" s="6" t="inlineStr">
        <is>
          <t>Iron and steel</t>
        </is>
      </c>
      <c r="E3681" s="6" t="n">
        <v>0.0148926454252002</v>
      </c>
      <c r="F3681" s="6" t="n"/>
      <c r="G3681" s="6" t="n"/>
      <c r="H3681" s="6" t="n"/>
      <c r="I3681" s="6" t="n"/>
    </row>
    <row r="3682" ht="15.75" customHeight="1" s="120">
      <c r="A3682" s="6" t="n">
        <v>2016</v>
      </c>
      <c r="B3682" s="6" t="inlineStr">
        <is>
          <t>TN</t>
        </is>
      </c>
      <c r="C3682" s="6" t="inlineStr">
        <is>
          <t>CO2</t>
        </is>
      </c>
      <c r="D3682" s="6" t="inlineStr">
        <is>
          <t>Iron and steel</t>
        </is>
      </c>
      <c r="E3682" s="6" t="n">
        <v>0.00622578357724595</v>
      </c>
      <c r="F3682" s="6" t="n"/>
      <c r="G3682" s="6" t="n"/>
      <c r="H3682" s="6" t="n"/>
      <c r="I3682" s="6" t="n"/>
    </row>
    <row r="3683" ht="15.75" customHeight="1" s="120">
      <c r="A3683" s="6" t="n">
        <v>2016</v>
      </c>
      <c r="B3683" s="6" t="inlineStr">
        <is>
          <t>TX</t>
        </is>
      </c>
      <c r="C3683" s="6" t="inlineStr">
        <is>
          <t>CO2</t>
        </is>
      </c>
      <c r="D3683" s="6" t="inlineStr">
        <is>
          <t>Iron and steel</t>
        </is>
      </c>
      <c r="E3683" s="6" t="n">
        <v>0.0161352542633938</v>
      </c>
      <c r="F3683" s="6" t="n"/>
      <c r="G3683" s="6" t="n"/>
      <c r="H3683" s="6" t="n"/>
      <c r="I3683" s="6" t="n"/>
    </row>
    <row r="3684" ht="15.75" customHeight="1" s="120">
      <c r="A3684" s="6" t="n">
        <v>2016</v>
      </c>
      <c r="B3684" s="6" t="inlineStr">
        <is>
          <t>UT</t>
        </is>
      </c>
      <c r="C3684" s="6" t="inlineStr">
        <is>
          <t>CO2</t>
        </is>
      </c>
      <c r="D3684" s="6" t="inlineStr">
        <is>
          <t>Iron and steel</t>
        </is>
      </c>
      <c r="E3684" s="6" t="n">
        <v>0.00306875969854455</v>
      </c>
      <c r="F3684" s="6" t="n"/>
      <c r="G3684" s="6" t="n"/>
      <c r="H3684" s="6" t="n"/>
      <c r="I3684" s="6" t="n"/>
    </row>
    <row r="3685" ht="15.75" customHeight="1" s="120">
      <c r="A3685" s="6" t="n">
        <v>2016</v>
      </c>
      <c r="B3685" s="6" t="inlineStr">
        <is>
          <t>VA</t>
        </is>
      </c>
      <c r="C3685" s="6" t="inlineStr">
        <is>
          <t>CO2</t>
        </is>
      </c>
      <c r="D3685" s="6" t="inlineStr">
        <is>
          <t>Iron and steel</t>
        </is>
      </c>
      <c r="E3685" s="6" t="n">
        <v>0.00328853642442625</v>
      </c>
      <c r="F3685" s="6" t="n"/>
      <c r="G3685" s="6" t="n"/>
      <c r="H3685" s="6" t="n"/>
      <c r="I3685" s="6" t="n"/>
    </row>
    <row r="3686" ht="15.75" customHeight="1" s="120">
      <c r="A3686" s="6" t="n">
        <v>2016</v>
      </c>
      <c r="B3686" s="6" t="inlineStr">
        <is>
          <t>WA</t>
        </is>
      </c>
      <c r="C3686" s="6" t="inlineStr">
        <is>
          <t>CO2</t>
        </is>
      </c>
      <c r="D3686" s="6" t="inlineStr">
        <is>
          <t>Iron and steel</t>
        </is>
      </c>
      <c r="E3686" s="6" t="n">
        <v>0.00143042516969558</v>
      </c>
      <c r="F3686" s="6" t="n"/>
      <c r="G3686" s="6" t="n"/>
      <c r="H3686" s="6" t="n"/>
      <c r="I3686" s="6" t="n"/>
    </row>
    <row r="3687" ht="15.75" customHeight="1" s="120">
      <c r="A3687" s="6" t="n">
        <v>2016</v>
      </c>
      <c r="B3687" s="6" t="inlineStr">
        <is>
          <t>WI</t>
        </is>
      </c>
      <c r="C3687" s="6" t="inlineStr">
        <is>
          <t>CO2</t>
        </is>
      </c>
      <c r="D3687" s="6" t="inlineStr">
        <is>
          <t>Iron and steel</t>
        </is>
      </c>
      <c r="E3687" s="6" t="n">
        <v>0.008666918909636291</v>
      </c>
      <c r="F3687" s="6" t="n"/>
      <c r="G3687" s="6" t="n"/>
      <c r="H3687" s="6" t="n"/>
      <c r="I3687" s="6" t="n"/>
    </row>
    <row r="3688" ht="15.75" customHeight="1" s="120">
      <c r="A3688" s="6" t="n">
        <v>2016</v>
      </c>
      <c r="B3688" s="6" t="inlineStr">
        <is>
          <t>WV</t>
        </is>
      </c>
      <c r="C3688" s="6" t="inlineStr">
        <is>
          <t>CO2</t>
        </is>
      </c>
      <c r="D3688" s="6" t="inlineStr">
        <is>
          <t>Iron and steel</t>
        </is>
      </c>
      <c r="E3688" s="6" t="n">
        <v>0.0143297451007129</v>
      </c>
      <c r="F3688" s="6" t="n"/>
      <c r="G3688" s="6" t="n"/>
      <c r="H3688" s="6" t="n"/>
      <c r="I3688" s="6" t="n"/>
    </row>
    <row r="3689" ht="15.75" customHeight="1" s="120">
      <c r="A3689" s="6" t="n">
        <v>2016</v>
      </c>
      <c r="B3689" s="6" t="inlineStr">
        <is>
          <t>AL</t>
        </is>
      </c>
      <c r="C3689" s="6" t="inlineStr">
        <is>
          <t>F-gases</t>
        </is>
      </c>
      <c r="D3689" s="6" t="inlineStr">
        <is>
          <t>Chemicals</t>
        </is>
      </c>
      <c r="E3689" s="6" t="n">
        <v>0.0417028820099799</v>
      </c>
      <c r="F3689" s="6" t="n"/>
      <c r="G3689" s="6" t="n"/>
      <c r="H3689" s="6" t="n"/>
      <c r="I3689" s="6" t="n"/>
    </row>
    <row r="3690" ht="15.75" customHeight="1" s="120">
      <c r="A3690" s="6" t="n">
        <v>2016</v>
      </c>
      <c r="B3690" s="6" t="inlineStr">
        <is>
          <t>AR</t>
        </is>
      </c>
      <c r="C3690" s="6" t="inlineStr">
        <is>
          <t>F-gases</t>
        </is>
      </c>
      <c r="D3690" s="6" t="inlineStr">
        <is>
          <t>Chemicals</t>
        </is>
      </c>
      <c r="E3690" s="6" t="n">
        <v>0.00859767201821862</v>
      </c>
      <c r="F3690" s="6" t="n"/>
      <c r="G3690" s="6" t="n"/>
      <c r="H3690" s="6" t="n"/>
      <c r="I3690" s="6" t="n"/>
    </row>
    <row r="3691" ht="15.75" customHeight="1" s="120">
      <c r="A3691" s="6" t="n">
        <v>2016</v>
      </c>
      <c r="B3691" s="6" t="inlineStr">
        <is>
          <t>IL</t>
        </is>
      </c>
      <c r="C3691" s="6" t="inlineStr">
        <is>
          <t>F-gases</t>
        </is>
      </c>
      <c r="D3691" s="6" t="inlineStr">
        <is>
          <t>Chemicals</t>
        </is>
      </c>
      <c r="E3691" s="6" t="n">
        <v>0.0905804739651709</v>
      </c>
      <c r="F3691" s="6" t="n"/>
      <c r="G3691" s="6" t="n"/>
      <c r="H3691" s="6" t="n"/>
      <c r="I3691" s="6" t="n"/>
    </row>
    <row r="3692" ht="15.75" customHeight="1" s="120">
      <c r="A3692" s="6" t="n">
        <v>2016</v>
      </c>
      <c r="B3692" s="6" t="inlineStr">
        <is>
          <t>KY</t>
        </is>
      </c>
      <c r="C3692" s="6" t="inlineStr">
        <is>
          <t>F-gases</t>
        </is>
      </c>
      <c r="D3692" s="6" t="inlineStr">
        <is>
          <t>Chemicals</t>
        </is>
      </c>
      <c r="E3692" s="6" t="n">
        <v>0.544486272041902</v>
      </c>
      <c r="F3692" s="6" t="n"/>
      <c r="G3692" s="6" t="n"/>
      <c r="H3692" s="6" t="n"/>
      <c r="I3692" s="6" t="n"/>
    </row>
    <row r="3693" ht="15.75" customHeight="1" s="120">
      <c r="A3693" s="6" t="n">
        <v>2016</v>
      </c>
      <c r="B3693" s="6" t="inlineStr">
        <is>
          <t>LA</t>
        </is>
      </c>
      <c r="C3693" s="6" t="inlineStr">
        <is>
          <t>F-gases</t>
        </is>
      </c>
      <c r="D3693" s="6" t="inlineStr">
        <is>
          <t>Chemicals</t>
        </is>
      </c>
      <c r="E3693" s="6" t="n">
        <v>0.0581259342473387</v>
      </c>
      <c r="F3693" s="6" t="n"/>
      <c r="G3693" s="6" t="n"/>
      <c r="H3693" s="6" t="n"/>
      <c r="I3693" s="6" t="n"/>
    </row>
    <row r="3694" ht="15.75" customHeight="1" s="120">
      <c r="A3694" s="6" t="n">
        <v>2016</v>
      </c>
      <c r="B3694" s="6" t="inlineStr">
        <is>
          <t>MN</t>
        </is>
      </c>
      <c r="C3694" s="6" t="inlineStr">
        <is>
          <t>F-gases</t>
        </is>
      </c>
      <c r="D3694" s="6" t="inlineStr">
        <is>
          <t>Chemicals</t>
        </is>
      </c>
      <c r="E3694" s="6" t="n">
        <v>0.0012298124684645</v>
      </c>
      <c r="F3694" s="6" t="n"/>
      <c r="G3694" s="6" t="n"/>
      <c r="H3694" s="6" t="n"/>
      <c r="I3694" s="6" t="n"/>
    </row>
    <row r="3695" ht="15.75" customHeight="1" s="120">
      <c r="A3695" s="6" t="n">
        <v>2016</v>
      </c>
      <c r="B3695" s="6" t="inlineStr">
        <is>
          <t>NC</t>
        </is>
      </c>
      <c r="C3695" s="6" t="inlineStr">
        <is>
          <t>F-gases</t>
        </is>
      </c>
      <c r="D3695" s="6" t="inlineStr">
        <is>
          <t>Chemicals</t>
        </is>
      </c>
      <c r="E3695" s="6" t="n">
        <v>0.132023069380502</v>
      </c>
      <c r="F3695" s="6" t="n"/>
      <c r="G3695" s="6" t="n"/>
      <c r="H3695" s="6" t="n"/>
      <c r="I3695" s="6" t="n"/>
    </row>
    <row r="3696" ht="15.75" customHeight="1" s="120">
      <c r="A3696" s="6" t="n">
        <v>2016</v>
      </c>
      <c r="B3696" s="6" t="inlineStr">
        <is>
          <t>NJ</t>
        </is>
      </c>
      <c r="C3696" s="6" t="inlineStr">
        <is>
          <t>F-gases</t>
        </is>
      </c>
      <c r="D3696" s="6" t="inlineStr">
        <is>
          <t>Chemicals</t>
        </is>
      </c>
      <c r="E3696" s="6" t="n">
        <v>0.00488535848822436</v>
      </c>
      <c r="F3696" s="6" t="n"/>
      <c r="G3696" s="6" t="n"/>
      <c r="H3696" s="6" t="n"/>
      <c r="I3696" s="6" t="n"/>
    </row>
    <row r="3697" ht="15.75" customHeight="1" s="120">
      <c r="A3697" s="6" t="n">
        <v>2016</v>
      </c>
      <c r="B3697" s="6" t="inlineStr">
        <is>
          <t>PA</t>
        </is>
      </c>
      <c r="C3697" s="6" t="inlineStr">
        <is>
          <t>F-gases</t>
        </is>
      </c>
      <c r="D3697" s="6" t="inlineStr">
        <is>
          <t>Chemicals</t>
        </is>
      </c>
      <c r="E3697" s="6" t="n">
        <v>0.0382048427459918</v>
      </c>
      <c r="F3697" s="6" t="n"/>
      <c r="G3697" s="6" t="n"/>
      <c r="H3697" s="6" t="n"/>
      <c r="I3697" s="6" t="n"/>
    </row>
    <row r="3698" ht="15.75" customHeight="1" s="120">
      <c r="A3698" s="6" t="n">
        <v>2016</v>
      </c>
      <c r="B3698" s="6" t="inlineStr">
        <is>
          <t>TX</t>
        </is>
      </c>
      <c r="C3698" s="6" t="inlineStr">
        <is>
          <t>F-gases</t>
        </is>
      </c>
      <c r="D3698" s="6" t="inlineStr">
        <is>
          <t>Chemicals</t>
        </is>
      </c>
      <c r="E3698" s="6" t="n">
        <v>0.00191666702332922</v>
      </c>
      <c r="F3698" s="6" t="n"/>
      <c r="G3698" s="6" t="n"/>
      <c r="H3698" s="6" t="n"/>
      <c r="I3698" s="6" t="n"/>
    </row>
    <row r="3699" ht="15.75" customHeight="1" s="120">
      <c r="A3699" s="6" t="n">
        <v>2016</v>
      </c>
      <c r="B3699" s="6" t="inlineStr">
        <is>
          <t>WV</t>
        </is>
      </c>
      <c r="C3699" s="6" t="inlineStr">
        <is>
          <t>F-gases</t>
        </is>
      </c>
      <c r="D3699" s="6" t="inlineStr">
        <is>
          <t>Chemicals</t>
        </is>
      </c>
      <c r="E3699" s="6" t="n">
        <v>0.0782470156108771</v>
      </c>
      <c r="F3699" s="6" t="n"/>
      <c r="G3699" s="6" t="n"/>
      <c r="H3699" s="6" t="n"/>
      <c r="I3699" s="6" t="n"/>
    </row>
    <row r="3700" ht="15.75" customHeight="1" s="120">
      <c r="A3700" s="6" t="n">
        <v>2016</v>
      </c>
      <c r="B3700" s="6" t="inlineStr">
        <is>
          <t>AL</t>
        </is>
      </c>
      <c r="C3700" s="6" t="inlineStr">
        <is>
          <t>N2O</t>
        </is>
      </c>
      <c r="D3700" s="6" t="inlineStr">
        <is>
          <t>Cement and other carbonates</t>
        </is>
      </c>
      <c r="E3700" s="6" t="n">
        <v>0.09372829653628501</v>
      </c>
      <c r="F3700" s="6" t="n"/>
      <c r="G3700" s="6" t="n"/>
      <c r="H3700" s="6" t="n"/>
      <c r="I3700" s="6" t="n"/>
    </row>
    <row r="3701" ht="15.75" customHeight="1" s="120">
      <c r="A3701" s="6" t="n">
        <v>2016</v>
      </c>
      <c r="B3701" s="6" t="inlineStr">
        <is>
          <t>AR</t>
        </is>
      </c>
      <c r="C3701" s="6" t="inlineStr">
        <is>
          <t>N2O</t>
        </is>
      </c>
      <c r="D3701" s="6" t="inlineStr">
        <is>
          <t>Cement and other carbonates</t>
        </is>
      </c>
      <c r="E3701" s="6" t="n">
        <v>0.00726801083076123</v>
      </c>
      <c r="F3701" s="6" t="n"/>
      <c r="G3701" s="6" t="n"/>
      <c r="H3701" s="6" t="n"/>
      <c r="I3701" s="6" t="n"/>
    </row>
    <row r="3702" ht="15.75" customHeight="1" s="120">
      <c r="A3702" s="6" t="n">
        <v>2016</v>
      </c>
      <c r="B3702" s="6" t="inlineStr">
        <is>
          <t>AZ</t>
        </is>
      </c>
      <c r="C3702" s="6" t="inlineStr">
        <is>
          <t>N2O</t>
        </is>
      </c>
      <c r="D3702" s="6" t="inlineStr">
        <is>
          <t>Cement and other carbonates</t>
        </is>
      </c>
      <c r="E3702" s="6" t="n">
        <v>0.0235484272486366</v>
      </c>
      <c r="F3702" s="6" t="n"/>
      <c r="G3702" s="6" t="n"/>
      <c r="H3702" s="6" t="n"/>
      <c r="I3702" s="6" t="n"/>
    </row>
    <row r="3703" ht="15.75" customHeight="1" s="120">
      <c r="A3703" s="6" t="n">
        <v>2016</v>
      </c>
      <c r="B3703" s="6" t="inlineStr">
        <is>
          <t>CA</t>
        </is>
      </c>
      <c r="C3703" s="6" t="inlineStr">
        <is>
          <t>N2O</t>
        </is>
      </c>
      <c r="D3703" s="6" t="inlineStr">
        <is>
          <t>Cement and other carbonates</t>
        </is>
      </c>
      <c r="E3703" s="6" t="n">
        <v>0.0977636750988099</v>
      </c>
      <c r="F3703" s="6" t="n"/>
      <c r="G3703" s="6" t="n"/>
      <c r="H3703" s="6" t="n"/>
      <c r="I3703" s="6" t="n"/>
    </row>
    <row r="3704" ht="15.75" customHeight="1" s="120">
      <c r="A3704" s="6" t="n">
        <v>2016</v>
      </c>
      <c r="B3704" s="6" t="inlineStr">
        <is>
          <t>CO</t>
        </is>
      </c>
      <c r="C3704" s="6" t="inlineStr">
        <is>
          <t>N2O</t>
        </is>
      </c>
      <c r="D3704" s="6" t="inlineStr">
        <is>
          <t>Cement and other carbonates</t>
        </is>
      </c>
      <c r="E3704" s="6" t="n">
        <v>0.0242321145419746</v>
      </c>
      <c r="F3704" s="6" t="n"/>
      <c r="G3704" s="6" t="n"/>
      <c r="H3704" s="6" t="n"/>
      <c r="I3704" s="6" t="n"/>
    </row>
    <row r="3705" ht="15.75" customHeight="1" s="120">
      <c r="A3705" s="6" t="n">
        <v>2016</v>
      </c>
      <c r="B3705" s="6" t="inlineStr">
        <is>
          <t>FL</t>
        </is>
      </c>
      <c r="C3705" s="6" t="inlineStr">
        <is>
          <t>N2O</t>
        </is>
      </c>
      <c r="D3705" s="6" t="inlineStr">
        <is>
          <t>Cement and other carbonates</t>
        </is>
      </c>
      <c r="E3705" s="6" t="n">
        <v>0.0496313680781171</v>
      </c>
      <c r="F3705" s="6" t="n"/>
      <c r="G3705" s="6" t="n"/>
      <c r="H3705" s="6" t="n"/>
      <c r="I3705" s="6" t="n"/>
    </row>
    <row r="3706" ht="15.75" customHeight="1" s="120">
      <c r="A3706" s="6" t="n">
        <v>2016</v>
      </c>
      <c r="B3706" s="6" t="inlineStr">
        <is>
          <t>GA</t>
        </is>
      </c>
      <c r="C3706" s="6" t="inlineStr">
        <is>
          <t>N2O</t>
        </is>
      </c>
      <c r="D3706" s="6" t="inlineStr">
        <is>
          <t>Cement and other carbonates</t>
        </is>
      </c>
      <c r="E3706" s="6" t="n">
        <v>0.007933658881530879</v>
      </c>
      <c r="F3706" s="6" t="n"/>
      <c r="G3706" s="6" t="n"/>
      <c r="H3706" s="6" t="n"/>
      <c r="I3706" s="6" t="n"/>
    </row>
    <row r="3707" ht="15.75" customHeight="1" s="120">
      <c r="A3707" s="6" t="n">
        <v>2016</v>
      </c>
      <c r="B3707" s="6" t="inlineStr">
        <is>
          <t>IA</t>
        </is>
      </c>
      <c r="C3707" s="6" t="inlineStr">
        <is>
          <t>N2O</t>
        </is>
      </c>
      <c r="D3707" s="6" t="inlineStr">
        <is>
          <t>Cement and other carbonates</t>
        </is>
      </c>
      <c r="E3707" s="6" t="n">
        <v>0.0163417498426076</v>
      </c>
      <c r="F3707" s="6" t="n"/>
      <c r="G3707" s="6" t="n"/>
      <c r="H3707" s="6" t="n"/>
      <c r="I3707" s="6" t="n"/>
    </row>
    <row r="3708" ht="15.75" customHeight="1" s="120">
      <c r="A3708" s="6" t="n">
        <v>2016</v>
      </c>
      <c r="B3708" s="6" t="inlineStr">
        <is>
          <t>IL</t>
        </is>
      </c>
      <c r="C3708" s="6" t="inlineStr">
        <is>
          <t>N2O</t>
        </is>
      </c>
      <c r="D3708" s="6" t="inlineStr">
        <is>
          <t>Cement and other carbonates</t>
        </is>
      </c>
      <c r="E3708" s="6" t="n">
        <v>0.0186922631492548</v>
      </c>
      <c r="F3708" s="6" t="n"/>
      <c r="G3708" s="6" t="n"/>
      <c r="H3708" s="6" t="n"/>
      <c r="I3708" s="6" t="n"/>
    </row>
    <row r="3709" ht="15.75" customHeight="1" s="120">
      <c r="A3709" s="6" t="n">
        <v>2016</v>
      </c>
      <c r="B3709" s="6" t="inlineStr">
        <is>
          <t>IN</t>
        </is>
      </c>
      <c r="C3709" s="6" t="inlineStr">
        <is>
          <t>N2O</t>
        </is>
      </c>
      <c r="D3709" s="6" t="inlineStr">
        <is>
          <t>Cement and other carbonates</t>
        </is>
      </c>
      <c r="E3709" s="6" t="n">
        <v>0.0393002938592614</v>
      </c>
      <c r="F3709" s="6" t="n"/>
      <c r="G3709" s="6" t="n"/>
      <c r="H3709" s="6" t="n"/>
      <c r="I3709" s="6" t="n"/>
    </row>
    <row r="3710" ht="15.75" customHeight="1" s="120">
      <c r="A3710" s="6" t="n">
        <v>2016</v>
      </c>
      <c r="B3710" s="6" t="inlineStr">
        <is>
          <t>KS</t>
        </is>
      </c>
      <c r="C3710" s="6" t="inlineStr">
        <is>
          <t>N2O</t>
        </is>
      </c>
      <c r="D3710" s="6" t="inlineStr">
        <is>
          <t>Cement and other carbonates</t>
        </is>
      </c>
      <c r="E3710" s="6" t="n">
        <v>0.0143989234180035</v>
      </c>
      <c r="F3710" s="6" t="n"/>
      <c r="G3710" s="6" t="n"/>
      <c r="H3710" s="6" t="n"/>
      <c r="I3710" s="6" t="n"/>
    </row>
    <row r="3711" ht="15.75" customHeight="1" s="120">
      <c r="A3711" s="6" t="n">
        <v>2016</v>
      </c>
      <c r="B3711" s="6" t="inlineStr">
        <is>
          <t>KY</t>
        </is>
      </c>
      <c r="C3711" s="6" t="inlineStr">
        <is>
          <t>N2O</t>
        </is>
      </c>
      <c r="D3711" s="6" t="inlineStr">
        <is>
          <t>Cement and other carbonates</t>
        </is>
      </c>
      <c r="E3711" s="6" t="n">
        <v>0.0422298668523506</v>
      </c>
      <c r="F3711" s="6" t="n"/>
      <c r="G3711" s="6" t="n"/>
      <c r="H3711" s="6" t="n"/>
      <c r="I3711" s="6" t="n"/>
    </row>
    <row r="3712" ht="15.75" customHeight="1" s="120">
      <c r="A3712" s="6" t="n">
        <v>2016</v>
      </c>
      <c r="B3712" s="6" t="inlineStr">
        <is>
          <t>LA</t>
        </is>
      </c>
      <c r="C3712" s="6" t="inlineStr">
        <is>
          <t>N2O</t>
        </is>
      </c>
      <c r="D3712" s="6" t="inlineStr">
        <is>
          <t>Cement and other carbonates</t>
        </is>
      </c>
      <c r="E3712" s="54" t="n">
        <v>9.01962128414152e-05</v>
      </c>
      <c r="F3712" s="6" t="n"/>
      <c r="G3712" s="6" t="n"/>
      <c r="H3712" s="6" t="n"/>
      <c r="I3712" s="6" t="n"/>
    </row>
    <row r="3713" ht="15.75" customHeight="1" s="120">
      <c r="A3713" s="6" t="n">
        <v>2016</v>
      </c>
      <c r="B3713" s="6" t="inlineStr">
        <is>
          <t>MA</t>
        </is>
      </c>
      <c r="C3713" s="6" t="inlineStr">
        <is>
          <t>N2O</t>
        </is>
      </c>
      <c r="D3713" s="6" t="inlineStr">
        <is>
          <t>Cement and other carbonates</t>
        </is>
      </c>
      <c r="E3713" s="6" t="n">
        <v>0.00016956888014186</v>
      </c>
      <c r="F3713" s="6" t="n"/>
      <c r="G3713" s="6" t="n"/>
      <c r="H3713" s="6" t="n"/>
      <c r="I3713" s="6" t="n"/>
    </row>
    <row r="3714" ht="15.75" customHeight="1" s="120">
      <c r="A3714" s="6" t="n">
        <v>2016</v>
      </c>
      <c r="B3714" s="6" t="inlineStr">
        <is>
          <t>MD</t>
        </is>
      </c>
      <c r="C3714" s="6" t="inlineStr">
        <is>
          <t>N2O</t>
        </is>
      </c>
      <c r="D3714" s="6" t="inlineStr">
        <is>
          <t>Cement and other carbonates</t>
        </is>
      </c>
      <c r="E3714" s="6" t="n">
        <v>0.0340653056659456</v>
      </c>
      <c r="F3714" s="6" t="n"/>
      <c r="G3714" s="6" t="n"/>
      <c r="H3714" s="6" t="n"/>
      <c r="I3714" s="6" t="n"/>
    </row>
    <row r="3715" ht="15.75" customHeight="1" s="120">
      <c r="A3715" s="6" t="n">
        <v>2016</v>
      </c>
      <c r="B3715" s="6" t="inlineStr">
        <is>
          <t>ME</t>
        </is>
      </c>
      <c r="C3715" s="6" t="inlineStr">
        <is>
          <t>N2O</t>
        </is>
      </c>
      <c r="D3715" s="6" t="inlineStr">
        <is>
          <t>Cement and other carbonates</t>
        </is>
      </c>
      <c r="E3715" s="6" t="n">
        <v>0.00450800671781393</v>
      </c>
      <c r="F3715" s="6" t="n"/>
      <c r="G3715" s="6" t="n"/>
      <c r="H3715" s="6" t="n"/>
      <c r="I3715" s="6" t="n"/>
    </row>
    <row r="3716" ht="15.75" customHeight="1" s="120">
      <c r="A3716" s="6" t="n">
        <v>2016</v>
      </c>
      <c r="B3716" s="6" t="inlineStr">
        <is>
          <t>MI</t>
        </is>
      </c>
      <c r="C3716" s="6" t="inlineStr">
        <is>
          <t>N2O</t>
        </is>
      </c>
      <c r="D3716" s="6" t="inlineStr">
        <is>
          <t>Cement and other carbonates</t>
        </is>
      </c>
      <c r="E3716" s="6" t="n">
        <v>0.0508814875880991</v>
      </c>
      <c r="F3716" s="6" t="n"/>
      <c r="G3716" s="6" t="n"/>
      <c r="H3716" s="6" t="n"/>
      <c r="I3716" s="6" t="n"/>
    </row>
    <row r="3717" ht="15.75" customHeight="1" s="120">
      <c r="A3717" s="6" t="n">
        <v>2016</v>
      </c>
      <c r="B3717" s="6" t="inlineStr">
        <is>
          <t>MO</t>
        </is>
      </c>
      <c r="C3717" s="6" t="inlineStr">
        <is>
          <t>N2O</t>
        </is>
      </c>
      <c r="D3717" s="6" t="inlineStr">
        <is>
          <t>Cement and other carbonates</t>
        </is>
      </c>
      <c r="E3717" s="6" t="n">
        <v>0.106159138590088</v>
      </c>
      <c r="F3717" s="6" t="n"/>
      <c r="G3717" s="6" t="n"/>
      <c r="H3717" s="6" t="n"/>
      <c r="I3717" s="6" t="n"/>
    </row>
    <row r="3718" ht="15.75" customHeight="1" s="120">
      <c r="A3718" s="6" t="n">
        <v>2016</v>
      </c>
      <c r="B3718" s="6" t="inlineStr">
        <is>
          <t>MT</t>
        </is>
      </c>
      <c r="C3718" s="6" t="inlineStr">
        <is>
          <t>N2O</t>
        </is>
      </c>
      <c r="D3718" s="6" t="inlineStr">
        <is>
          <t>Cement and other carbonates</t>
        </is>
      </c>
      <c r="E3718" s="6" t="n">
        <v>0.0107044865400191</v>
      </c>
      <c r="F3718" s="6" t="n"/>
      <c r="G3718" s="6" t="n"/>
      <c r="H3718" s="6" t="n"/>
      <c r="I3718" s="6" t="n"/>
    </row>
    <row r="3719" ht="15.75" customHeight="1" s="120">
      <c r="A3719" s="6" t="n">
        <v>2016</v>
      </c>
      <c r="B3719" s="6" t="inlineStr">
        <is>
          <t>NC</t>
        </is>
      </c>
      <c r="C3719" s="6" t="inlineStr">
        <is>
          <t>N2O</t>
        </is>
      </c>
      <c r="D3719" s="6" t="inlineStr">
        <is>
          <t>Cement and other carbonates</t>
        </is>
      </c>
      <c r="E3719" s="6" t="n">
        <v>0.000487059549343642</v>
      </c>
      <c r="F3719" s="6" t="n"/>
      <c r="G3719" s="6" t="n"/>
      <c r="H3719" s="6" t="n"/>
      <c r="I3719" s="6" t="n"/>
    </row>
    <row r="3720" ht="15.75" customHeight="1" s="120">
      <c r="A3720" s="6" t="n">
        <v>2016</v>
      </c>
      <c r="B3720" s="6" t="inlineStr">
        <is>
          <t>NE</t>
        </is>
      </c>
      <c r="C3720" s="6" t="inlineStr">
        <is>
          <t>N2O</t>
        </is>
      </c>
      <c r="D3720" s="6" t="inlineStr">
        <is>
          <t>Cement and other carbonates</t>
        </is>
      </c>
      <c r="E3720" s="6" t="n">
        <v>0.009221660800906291</v>
      </c>
      <c r="F3720" s="6" t="n"/>
      <c r="G3720" s="6" t="n"/>
      <c r="H3720" s="6" t="n"/>
      <c r="I3720" s="6" t="n"/>
    </row>
    <row r="3721" ht="15.75" customHeight="1" s="120">
      <c r="A3721" s="6" t="n">
        <v>2016</v>
      </c>
      <c r="B3721" s="6" t="inlineStr">
        <is>
          <t>NH</t>
        </is>
      </c>
      <c r="C3721" s="6" t="inlineStr">
        <is>
          <t>N2O</t>
        </is>
      </c>
      <c r="D3721" s="6" t="inlineStr">
        <is>
          <t>Cement and other carbonates</t>
        </is>
      </c>
      <c r="E3721" s="6" t="n">
        <v>0.000279608259808387</v>
      </c>
      <c r="F3721" s="6" t="n"/>
      <c r="G3721" s="6" t="n"/>
      <c r="H3721" s="6" t="n"/>
      <c r="I3721" s="6" t="n"/>
    </row>
    <row r="3722" ht="15.75" customHeight="1" s="120">
      <c r="A3722" s="6" t="n">
        <v>2016</v>
      </c>
      <c r="B3722" s="6" t="inlineStr">
        <is>
          <t>NJ</t>
        </is>
      </c>
      <c r="C3722" s="6" t="inlineStr">
        <is>
          <t>N2O</t>
        </is>
      </c>
      <c r="D3722" s="6" t="inlineStr">
        <is>
          <t>Cement and other carbonates</t>
        </is>
      </c>
      <c r="E3722" s="6" t="n">
        <v>0.000111843303923354</v>
      </c>
      <c r="F3722" s="6" t="n"/>
      <c r="G3722" s="6" t="n"/>
      <c r="H3722" s="6" t="n"/>
      <c r="I3722" s="6" t="n"/>
    </row>
    <row r="3723" ht="15.75" customHeight="1" s="120">
      <c r="A3723" s="6" t="n">
        <v>2016</v>
      </c>
      <c r="B3723" s="6" t="inlineStr">
        <is>
          <t>NM</t>
        </is>
      </c>
      <c r="C3723" s="6" t="inlineStr">
        <is>
          <t>N2O</t>
        </is>
      </c>
      <c r="D3723" s="6" t="inlineStr">
        <is>
          <t>Cement and other carbonates</t>
        </is>
      </c>
      <c r="E3723" s="6" t="n">
        <v>0.00562102798427699</v>
      </c>
      <c r="F3723" s="6" t="n"/>
      <c r="G3723" s="6" t="n"/>
      <c r="H3723" s="6" t="n"/>
      <c r="I3723" s="6" t="n"/>
    </row>
    <row r="3724" ht="15.75" customHeight="1" s="120">
      <c r="A3724" s="6" t="n">
        <v>2016</v>
      </c>
      <c r="B3724" s="6" t="inlineStr">
        <is>
          <t>NV</t>
        </is>
      </c>
      <c r="C3724" s="6" t="inlineStr">
        <is>
          <t>N2O</t>
        </is>
      </c>
      <c r="D3724" s="6" t="inlineStr">
        <is>
          <t>Cement and other carbonates</t>
        </is>
      </c>
      <c r="E3724" s="6" t="n">
        <v>0.0220565818882396</v>
      </c>
      <c r="F3724" s="6" t="n"/>
      <c r="G3724" s="6" t="n"/>
      <c r="H3724" s="6" t="n"/>
      <c r="I3724" s="6" t="n"/>
    </row>
    <row r="3725" ht="15.75" customHeight="1" s="120">
      <c r="A3725" s="6" t="n">
        <v>2016</v>
      </c>
      <c r="B3725" s="6" t="inlineStr">
        <is>
          <t>NY</t>
        </is>
      </c>
      <c r="C3725" s="6" t="inlineStr">
        <is>
          <t>N2O</t>
        </is>
      </c>
      <c r="D3725" s="6" t="inlineStr">
        <is>
          <t>Cement and other carbonates</t>
        </is>
      </c>
      <c r="E3725" s="6" t="n">
        <v>0.00455671267274829</v>
      </c>
      <c r="F3725" s="6" t="n"/>
      <c r="G3725" s="6" t="n"/>
      <c r="H3725" s="6" t="n"/>
      <c r="I3725" s="6" t="n"/>
    </row>
    <row r="3726" ht="15.75" customHeight="1" s="120">
      <c r="A3726" s="6" t="n">
        <v>2016</v>
      </c>
      <c r="B3726" s="6" t="inlineStr">
        <is>
          <t>OH</t>
        </is>
      </c>
      <c r="C3726" s="6" t="inlineStr">
        <is>
          <t>N2O</t>
        </is>
      </c>
      <c r="D3726" s="6" t="inlineStr">
        <is>
          <t>Cement and other carbonates</t>
        </is>
      </c>
      <c r="E3726" s="6" t="n">
        <v>0.0358457789074352</v>
      </c>
      <c r="F3726" s="6" t="n"/>
      <c r="G3726" s="6" t="n"/>
      <c r="H3726" s="6" t="n"/>
      <c r="I3726" s="6" t="n"/>
    </row>
    <row r="3727" ht="15.75" customHeight="1" s="120">
      <c r="A3727" s="6" t="n">
        <v>2016</v>
      </c>
      <c r="B3727" s="6" t="inlineStr">
        <is>
          <t>OK</t>
        </is>
      </c>
      <c r="C3727" s="6" t="inlineStr">
        <is>
          <t>N2O</t>
        </is>
      </c>
      <c r="D3727" s="6" t="inlineStr">
        <is>
          <t>Cement and other carbonates</t>
        </is>
      </c>
      <c r="E3727" s="6" t="n">
        <v>0.0182990076612663</v>
      </c>
      <c r="F3727" s="6" t="n"/>
      <c r="G3727" s="6" t="n"/>
      <c r="H3727" s="6" t="n"/>
      <c r="I3727" s="6" t="n"/>
    </row>
    <row r="3728" ht="15.75" customHeight="1" s="120">
      <c r="A3728" s="6" t="n">
        <v>2016</v>
      </c>
      <c r="B3728" s="6" t="inlineStr">
        <is>
          <t>OR</t>
        </is>
      </c>
      <c r="C3728" s="6" t="inlineStr">
        <is>
          <t>N2O</t>
        </is>
      </c>
      <c r="D3728" s="6" t="inlineStr">
        <is>
          <t>Cement and other carbonates</t>
        </is>
      </c>
      <c r="E3728" s="6" t="n">
        <v>0.000860471870507101</v>
      </c>
      <c r="F3728" s="6" t="n"/>
      <c r="G3728" s="6" t="n"/>
      <c r="H3728" s="6" t="n"/>
      <c r="I3728" s="6" t="n"/>
    </row>
    <row r="3729" ht="15.75" customHeight="1" s="120">
      <c r="A3729" s="6" t="n">
        <v>2016</v>
      </c>
      <c r="B3729" s="6" t="inlineStr">
        <is>
          <t>PA</t>
        </is>
      </c>
      <c r="C3729" s="6" t="inlineStr">
        <is>
          <t>N2O</t>
        </is>
      </c>
      <c r="D3729" s="6" t="inlineStr">
        <is>
          <t>Cement and other carbonates</t>
        </is>
      </c>
      <c r="E3729" s="6" t="n">
        <v>0.0456050091368763</v>
      </c>
      <c r="F3729" s="6" t="n"/>
      <c r="G3729" s="6" t="n"/>
      <c r="H3729" s="6" t="n"/>
      <c r="I3729" s="6" t="n"/>
    </row>
    <row r="3730" ht="15.75" customHeight="1" s="120">
      <c r="A3730" s="6" t="n">
        <v>2016</v>
      </c>
      <c r="B3730" s="6" t="inlineStr">
        <is>
          <t>PR</t>
        </is>
      </c>
      <c r="C3730" s="6" t="inlineStr">
        <is>
          <t>N2O</t>
        </is>
      </c>
      <c r="D3730" s="6" t="inlineStr">
        <is>
          <t>Cement and other carbonates</t>
        </is>
      </c>
      <c r="E3730" s="6" t="n">
        <v>0.00509969387405361</v>
      </c>
      <c r="F3730" s="6" t="n"/>
      <c r="G3730" s="6" t="n"/>
      <c r="H3730" s="6" t="n"/>
      <c r="I3730" s="6" t="n"/>
    </row>
    <row r="3731" ht="15.75" customHeight="1" s="120">
      <c r="A3731" s="6" t="n">
        <v>2016</v>
      </c>
      <c r="B3731" s="6" t="inlineStr">
        <is>
          <t>SC</t>
        </is>
      </c>
      <c r="C3731" s="6" t="inlineStr">
        <is>
          <t>N2O</t>
        </is>
      </c>
      <c r="D3731" s="6" t="inlineStr">
        <is>
          <t>Cement and other carbonates</t>
        </is>
      </c>
      <c r="E3731" s="6" t="n">
        <v>0.0180302229469988</v>
      </c>
      <c r="F3731" s="6" t="n"/>
      <c r="G3731" s="6" t="n"/>
      <c r="H3731" s="6" t="n"/>
      <c r="I3731" s="6" t="n"/>
    </row>
    <row r="3732" ht="15.75" customHeight="1" s="120">
      <c r="A3732" s="6" t="n">
        <v>2016</v>
      </c>
      <c r="B3732" s="6" t="inlineStr">
        <is>
          <t>SD</t>
        </is>
      </c>
      <c r="C3732" s="6" t="inlineStr">
        <is>
          <t>N2O</t>
        </is>
      </c>
      <c r="D3732" s="6" t="inlineStr">
        <is>
          <t>Cement and other carbonates</t>
        </is>
      </c>
      <c r="E3732" s="6" t="n">
        <v>0.0134590788801959</v>
      </c>
      <c r="F3732" s="6" t="n"/>
      <c r="G3732" s="6" t="n"/>
      <c r="H3732" s="6" t="n"/>
      <c r="I3732" s="6" t="n"/>
    </row>
    <row r="3733" ht="15.75" customHeight="1" s="120">
      <c r="A3733" s="6" t="n">
        <v>2016</v>
      </c>
      <c r="B3733" s="6" t="inlineStr">
        <is>
          <t>TN</t>
        </is>
      </c>
      <c r="C3733" s="6" t="inlineStr">
        <is>
          <t>N2O</t>
        </is>
      </c>
      <c r="D3733" s="6" t="inlineStr">
        <is>
          <t>Cement and other carbonates</t>
        </is>
      </c>
      <c r="E3733" s="6" t="n">
        <v>0.0113719385150456</v>
      </c>
      <c r="F3733" s="6" t="n"/>
      <c r="G3733" s="6" t="n"/>
      <c r="H3733" s="6" t="n"/>
      <c r="I3733" s="6" t="n"/>
    </row>
    <row r="3734" ht="15.75" customHeight="1" s="120">
      <c r="A3734" s="6" t="n">
        <v>2016</v>
      </c>
      <c r="B3734" s="6" t="inlineStr">
        <is>
          <t>TX</t>
        </is>
      </c>
      <c r="C3734" s="6" t="inlineStr">
        <is>
          <t>N2O</t>
        </is>
      </c>
      <c r="D3734" s="6" t="inlineStr">
        <is>
          <t>Cement and other carbonates</t>
        </is>
      </c>
      <c r="E3734" s="6" t="n">
        <v>0.0827405938879438</v>
      </c>
      <c r="F3734" s="6" t="n"/>
      <c r="G3734" s="6" t="n"/>
      <c r="H3734" s="6" t="n"/>
      <c r="I3734" s="6" t="n"/>
    </row>
    <row r="3735" ht="15.75" customHeight="1" s="120">
      <c r="A3735" s="6" t="n">
        <v>2016</v>
      </c>
      <c r="B3735" s="6" t="inlineStr">
        <is>
          <t>UT</t>
        </is>
      </c>
      <c r="C3735" s="6" t="inlineStr">
        <is>
          <t>N2O</t>
        </is>
      </c>
      <c r="D3735" s="6" t="inlineStr">
        <is>
          <t>Cement and other carbonates</t>
        </is>
      </c>
      <c r="E3735" s="6" t="n">
        <v>0.0270516481553972</v>
      </c>
      <c r="F3735" s="6" t="n"/>
      <c r="G3735" s="6" t="n"/>
      <c r="H3735" s="6" t="n"/>
      <c r="I3735" s="6" t="n"/>
    </row>
    <row r="3736" ht="15.75" customHeight="1" s="120">
      <c r="A3736" s="6" t="n">
        <v>2016</v>
      </c>
      <c r="B3736" s="6" t="inlineStr">
        <is>
          <t>VA</t>
        </is>
      </c>
      <c r="C3736" s="6" t="inlineStr">
        <is>
          <t>N2O</t>
        </is>
      </c>
      <c r="D3736" s="6" t="inlineStr">
        <is>
          <t>Cement and other carbonates</t>
        </is>
      </c>
      <c r="E3736" s="6" t="n">
        <v>0.0204420696783783</v>
      </c>
      <c r="F3736" s="6" t="n"/>
      <c r="G3736" s="6" t="n"/>
      <c r="H3736" s="6" t="n"/>
      <c r="I3736" s="6" t="n"/>
    </row>
    <row r="3737" ht="15.75" customHeight="1" s="120">
      <c r="A3737" s="6" t="n">
        <v>2016</v>
      </c>
      <c r="B3737" s="6" t="inlineStr">
        <is>
          <t>WA</t>
        </is>
      </c>
      <c r="C3737" s="6" t="inlineStr">
        <is>
          <t>N2O</t>
        </is>
      </c>
      <c r="D3737" s="6" t="inlineStr">
        <is>
          <t>Cement and other carbonates</t>
        </is>
      </c>
      <c r="E3737" s="6" t="n">
        <v>0.00184721843899218</v>
      </c>
      <c r="F3737" s="6" t="n"/>
      <c r="G3737" s="6" t="n"/>
      <c r="H3737" s="6" t="n"/>
      <c r="I3737" s="6" t="n"/>
    </row>
    <row r="3738" ht="15.75" customHeight="1" s="120">
      <c r="A3738" s="6" t="n">
        <v>2016</v>
      </c>
      <c r="B3738" s="6" t="inlineStr">
        <is>
          <t>WI</t>
        </is>
      </c>
      <c r="C3738" s="6" t="inlineStr">
        <is>
          <t>N2O</t>
        </is>
      </c>
      <c r="D3738" s="6" t="inlineStr">
        <is>
          <t>Cement and other carbonates</t>
        </is>
      </c>
      <c r="E3738" s="6" t="n">
        <v>0.0130838626347756</v>
      </c>
      <c r="F3738" s="6" t="n"/>
      <c r="G3738" s="6" t="n"/>
      <c r="H3738" s="6" t="n"/>
      <c r="I3738" s="6" t="n"/>
    </row>
    <row r="3739" ht="15.75" customHeight="1" s="120">
      <c r="A3739" s="6" t="n">
        <v>2016</v>
      </c>
      <c r="B3739" s="6" t="inlineStr">
        <is>
          <t>WV</t>
        </is>
      </c>
      <c r="C3739" s="6" t="inlineStr">
        <is>
          <t>N2O</t>
        </is>
      </c>
      <c r="D3739" s="6" t="inlineStr">
        <is>
          <t>Cement and other carbonates</t>
        </is>
      </c>
      <c r="E3739" s="6" t="n">
        <v>0.0127140581621258</v>
      </c>
      <c r="F3739" s="6" t="n"/>
      <c r="G3739" s="6" t="n"/>
      <c r="H3739" s="6" t="n"/>
      <c r="I3739" s="6" t="n"/>
    </row>
    <row r="3740" ht="15.75" customHeight="1" s="120">
      <c r="A3740" s="6" t="n">
        <v>2016</v>
      </c>
      <c r="B3740" s="6" t="inlineStr">
        <is>
          <t>WY</t>
        </is>
      </c>
      <c r="C3740" s="6" t="inlineStr">
        <is>
          <t>N2O</t>
        </is>
      </c>
      <c r="D3740" s="6" t="inlineStr">
        <is>
          <t>Cement and other carbonates</t>
        </is>
      </c>
      <c r="E3740" s="6" t="n">
        <v>0.00956801425821732</v>
      </c>
      <c r="F3740" s="6" t="n"/>
      <c r="G3740" s="6" t="n"/>
      <c r="H3740" s="6" t="n"/>
      <c r="I3740" s="6" t="n"/>
    </row>
    <row r="3741" ht="15.75" customHeight="1" s="120">
      <c r="A3741" s="6" t="n">
        <v>2016</v>
      </c>
      <c r="B3741" s="6" t="inlineStr">
        <is>
          <t>AL</t>
        </is>
      </c>
      <c r="C3741" s="6" t="inlineStr">
        <is>
          <t>N2O</t>
        </is>
      </c>
      <c r="D3741" s="6" t="inlineStr">
        <is>
          <t>Chemicals</t>
        </is>
      </c>
      <c r="E3741" s="6" t="n">
        <v>0.0137191942458838</v>
      </c>
      <c r="F3741" s="6" t="n"/>
      <c r="G3741" s="6" t="n"/>
      <c r="H3741" s="6" t="n"/>
      <c r="I3741" s="6" t="n"/>
    </row>
    <row r="3742" ht="15.75" customHeight="1" s="120">
      <c r="A3742" s="6" t="n">
        <v>2016</v>
      </c>
      <c r="B3742" s="6" t="inlineStr">
        <is>
          <t>AR</t>
        </is>
      </c>
      <c r="C3742" s="6" t="inlineStr">
        <is>
          <t>N2O</t>
        </is>
      </c>
      <c r="D3742" s="6" t="inlineStr">
        <is>
          <t>Chemicals</t>
        </is>
      </c>
      <c r="E3742" s="6" t="n">
        <v>0.00154669657144917</v>
      </c>
      <c r="F3742" s="6" t="n"/>
      <c r="G3742" s="6" t="n"/>
      <c r="H3742" s="6" t="n"/>
      <c r="I3742" s="6" t="n"/>
    </row>
    <row r="3743" ht="15.75" customHeight="1" s="120">
      <c r="A3743" s="6" t="n">
        <v>2016</v>
      </c>
      <c r="B3743" s="6" t="inlineStr">
        <is>
          <t>AZ</t>
        </is>
      </c>
      <c r="C3743" s="6" t="inlineStr">
        <is>
          <t>N2O</t>
        </is>
      </c>
      <c r="D3743" s="6" t="inlineStr">
        <is>
          <t>Chemicals</t>
        </is>
      </c>
      <c r="E3743" s="6" t="n">
        <v>0.0192913975639069</v>
      </c>
      <c r="F3743" s="6" t="n"/>
      <c r="G3743" s="6" t="n"/>
      <c r="H3743" s="6" t="n"/>
      <c r="I3743" s="6" t="n"/>
    </row>
    <row r="3744" ht="15.75" customHeight="1" s="120">
      <c r="A3744" s="6" t="n">
        <v>2016</v>
      </c>
      <c r="B3744" s="6" t="inlineStr">
        <is>
          <t>CA</t>
        </is>
      </c>
      <c r="C3744" s="6" t="inlineStr">
        <is>
          <t>N2O</t>
        </is>
      </c>
      <c r="D3744" s="6" t="inlineStr">
        <is>
          <t>Chemicals</t>
        </is>
      </c>
      <c r="E3744" s="54" t="n">
        <v>3.70814314414693e-05</v>
      </c>
      <c r="F3744" s="6" t="n"/>
      <c r="G3744" s="6" t="n"/>
      <c r="H3744" s="6" t="n"/>
      <c r="I3744" s="6" t="n"/>
    </row>
    <row r="3745" ht="15.75" customHeight="1" s="120">
      <c r="A3745" s="6" t="n">
        <v>2016</v>
      </c>
      <c r="B3745" s="6" t="inlineStr">
        <is>
          <t>CO</t>
        </is>
      </c>
      <c r="C3745" s="6" t="inlineStr">
        <is>
          <t>N2O</t>
        </is>
      </c>
      <c r="D3745" s="6" t="inlineStr">
        <is>
          <t>Chemicals</t>
        </is>
      </c>
      <c r="E3745" s="54" t="n">
        <v>7.03210929588224e-06</v>
      </c>
      <c r="F3745" s="6" t="n"/>
      <c r="G3745" s="6" t="n"/>
      <c r="H3745" s="6" t="n"/>
      <c r="I3745" s="6" t="n"/>
    </row>
    <row r="3746" ht="15.75" customHeight="1" s="120">
      <c r="A3746" s="6" t="n">
        <v>2016</v>
      </c>
      <c r="B3746" s="6" t="inlineStr">
        <is>
          <t>DE</t>
        </is>
      </c>
      <c r="C3746" s="6" t="inlineStr">
        <is>
          <t>N2O</t>
        </is>
      </c>
      <c r="D3746" s="6" t="inlineStr">
        <is>
          <t>Chemicals</t>
        </is>
      </c>
      <c r="E3746" s="54" t="n">
        <v>1.98769835204272e-06</v>
      </c>
      <c r="F3746" s="6" t="n"/>
      <c r="G3746" s="6" t="n"/>
      <c r="H3746" s="6" t="n"/>
      <c r="I3746" s="6" t="n"/>
    </row>
    <row r="3747" ht="15.75" customHeight="1" s="120">
      <c r="A3747" s="6" t="n">
        <v>2016</v>
      </c>
      <c r="B3747" s="6" t="inlineStr">
        <is>
          <t>FL</t>
        </is>
      </c>
      <c r="C3747" s="6" t="inlineStr">
        <is>
          <t>N2O</t>
        </is>
      </c>
      <c r="D3747" s="6" t="inlineStr">
        <is>
          <t>Chemicals</t>
        </is>
      </c>
      <c r="E3747" s="6" t="n">
        <v>0.400182524159429</v>
      </c>
      <c r="F3747" s="6" t="n"/>
      <c r="G3747" s="6" t="n"/>
      <c r="H3747" s="6" t="n"/>
      <c r="I3747" s="6" t="n"/>
    </row>
    <row r="3748" ht="15.75" customHeight="1" s="120">
      <c r="A3748" s="6" t="n">
        <v>2016</v>
      </c>
      <c r="B3748" s="6" t="inlineStr">
        <is>
          <t>GA</t>
        </is>
      </c>
      <c r="C3748" s="6" t="inlineStr">
        <is>
          <t>N2O</t>
        </is>
      </c>
      <c r="D3748" s="6" t="inlineStr">
        <is>
          <t>Chemicals</t>
        </is>
      </c>
      <c r="E3748" s="6" t="n">
        <v>0.0371857939566253</v>
      </c>
      <c r="F3748" s="6" t="n"/>
      <c r="G3748" s="6" t="n"/>
      <c r="H3748" s="6" t="n"/>
      <c r="I3748" s="6" t="n"/>
    </row>
    <row r="3749" ht="15.75" customHeight="1" s="120">
      <c r="A3749" s="6" t="n">
        <v>2016</v>
      </c>
      <c r="B3749" s="6" t="inlineStr">
        <is>
          <t>IA</t>
        </is>
      </c>
      <c r="C3749" s="6" t="inlineStr">
        <is>
          <t>N2O</t>
        </is>
      </c>
      <c r="D3749" s="6" t="inlineStr">
        <is>
          <t>Chemicals</t>
        </is>
      </c>
      <c r="E3749" s="6" t="n">
        <v>0.0424343532135628</v>
      </c>
      <c r="F3749" s="6" t="n"/>
      <c r="G3749" s="6" t="n"/>
      <c r="H3749" s="6" t="n"/>
      <c r="I3749" s="6" t="n"/>
    </row>
    <row r="3750" ht="15.75" customHeight="1" s="120">
      <c r="A3750" s="6" t="n">
        <v>2016</v>
      </c>
      <c r="B3750" s="6" t="inlineStr">
        <is>
          <t>ID</t>
        </is>
      </c>
      <c r="C3750" s="6" t="inlineStr">
        <is>
          <t>N2O</t>
        </is>
      </c>
      <c r="D3750" s="6" t="inlineStr">
        <is>
          <t>Chemicals</t>
        </is>
      </c>
      <c r="E3750" s="54" t="n">
        <v>1.87578592381847e-05</v>
      </c>
      <c r="F3750" s="6" t="n"/>
      <c r="G3750" s="6" t="n"/>
      <c r="H3750" s="6" t="n"/>
      <c r="I3750" s="6" t="n"/>
    </row>
    <row r="3751" ht="15.75" customHeight="1" s="120">
      <c r="A3751" s="6" t="n">
        <v>2016</v>
      </c>
      <c r="B3751" s="6" t="inlineStr">
        <is>
          <t>IL</t>
        </is>
      </c>
      <c r="C3751" s="6" t="inlineStr">
        <is>
          <t>N2O</t>
        </is>
      </c>
      <c r="D3751" s="6" t="inlineStr">
        <is>
          <t>Chemicals</t>
        </is>
      </c>
      <c r="E3751" s="6" t="n">
        <v>0.00286126672274425</v>
      </c>
      <c r="F3751" s="6" t="n"/>
      <c r="G3751" s="6" t="n"/>
      <c r="H3751" s="6" t="n"/>
      <c r="I3751" s="6" t="n"/>
    </row>
    <row r="3752" ht="15.75" customHeight="1" s="120">
      <c r="A3752" s="6" t="n">
        <v>2016</v>
      </c>
      <c r="B3752" s="6" t="inlineStr">
        <is>
          <t>IN</t>
        </is>
      </c>
      <c r="C3752" s="6" t="inlineStr">
        <is>
          <t>N2O</t>
        </is>
      </c>
      <c r="D3752" s="6" t="inlineStr">
        <is>
          <t>Chemicals</t>
        </is>
      </c>
      <c r="E3752" s="6" t="n">
        <v>0.000165296326821973</v>
      </c>
      <c r="F3752" s="6" t="n"/>
      <c r="G3752" s="6" t="n"/>
      <c r="H3752" s="6" t="n"/>
      <c r="I3752" s="6" t="n"/>
    </row>
    <row r="3753" ht="15.75" customHeight="1" s="120">
      <c r="A3753" s="6" t="n">
        <v>2016</v>
      </c>
      <c r="B3753" s="6" t="inlineStr">
        <is>
          <t>KS</t>
        </is>
      </c>
      <c r="C3753" s="6" t="inlineStr">
        <is>
          <t>N2O</t>
        </is>
      </c>
      <c r="D3753" s="6" t="inlineStr">
        <is>
          <t>Chemicals</t>
        </is>
      </c>
      <c r="E3753" s="6" t="n">
        <v>0.0396381126226211</v>
      </c>
      <c r="F3753" s="6" t="n"/>
      <c r="G3753" s="6" t="n"/>
      <c r="H3753" s="6" t="n"/>
      <c r="I3753" s="6" t="n"/>
    </row>
    <row r="3754" ht="15.75" customHeight="1" s="120">
      <c r="A3754" s="6" t="n">
        <v>2016</v>
      </c>
      <c r="B3754" s="6" t="inlineStr">
        <is>
          <t>KY</t>
        </is>
      </c>
      <c r="C3754" s="6" t="inlineStr">
        <is>
          <t>N2O</t>
        </is>
      </c>
      <c r="D3754" s="6" t="inlineStr">
        <is>
          <t>Chemicals</t>
        </is>
      </c>
      <c r="E3754" s="6" t="n">
        <v>0.000134612277471532</v>
      </c>
      <c r="F3754" s="6" t="n"/>
      <c r="G3754" s="6" t="n"/>
      <c r="H3754" s="6" t="n"/>
      <c r="I3754" s="6" t="n"/>
    </row>
    <row r="3755" ht="15.75" customHeight="1" s="120">
      <c r="A3755" s="6" t="n">
        <v>2016</v>
      </c>
      <c r="B3755" s="6" t="inlineStr">
        <is>
          <t>LA</t>
        </is>
      </c>
      <c r="C3755" s="6" t="inlineStr">
        <is>
          <t>N2O</t>
        </is>
      </c>
      <c r="D3755" s="6" t="inlineStr">
        <is>
          <t>Chemicals</t>
        </is>
      </c>
      <c r="E3755" s="6" t="n">
        <v>0.118683063318431</v>
      </c>
      <c r="F3755" s="6" t="n"/>
      <c r="G3755" s="6" t="n"/>
      <c r="H3755" s="6" t="n"/>
      <c r="I3755" s="6" t="n"/>
    </row>
    <row r="3756" ht="15.75" customHeight="1" s="120">
      <c r="A3756" s="6" t="n">
        <v>2016</v>
      </c>
      <c r="B3756" s="6" t="inlineStr">
        <is>
          <t>MA</t>
        </is>
      </c>
      <c r="C3756" s="6" t="inlineStr">
        <is>
          <t>N2O</t>
        </is>
      </c>
      <c r="D3756" s="6" t="inlineStr">
        <is>
          <t>Chemicals</t>
        </is>
      </c>
      <c r="E3756" s="54" t="n">
        <v>4.09232013655855e-06</v>
      </c>
      <c r="F3756" s="6" t="n"/>
      <c r="G3756" s="6" t="n"/>
      <c r="H3756" s="6" t="n"/>
      <c r="I3756" s="6" t="n"/>
    </row>
    <row r="3757" ht="15.75" customHeight="1" s="120">
      <c r="A3757" s="6" t="n">
        <v>2016</v>
      </c>
      <c r="B3757" s="6" t="inlineStr">
        <is>
          <t>MD</t>
        </is>
      </c>
      <c r="C3757" s="6" t="inlineStr">
        <is>
          <t>N2O</t>
        </is>
      </c>
      <c r="D3757" s="6" t="inlineStr">
        <is>
          <t>Chemicals</t>
        </is>
      </c>
      <c r="E3757" s="54" t="n">
        <v>2.98989920181216e-06</v>
      </c>
      <c r="F3757" s="6" t="n"/>
      <c r="G3757" s="6" t="n"/>
      <c r="H3757" s="6" t="n"/>
      <c r="I3757" s="6" t="n"/>
    </row>
    <row r="3758" ht="15.75" customHeight="1" s="120">
      <c r="A3758" s="6" t="n">
        <v>2016</v>
      </c>
      <c r="B3758" s="6" t="inlineStr">
        <is>
          <t>MI</t>
        </is>
      </c>
      <c r="C3758" s="6" t="inlineStr">
        <is>
          <t>N2O</t>
        </is>
      </c>
      <c r="D3758" s="6" t="inlineStr">
        <is>
          <t>Chemicals</t>
        </is>
      </c>
      <c r="E3758" s="54" t="n">
        <v>2.96985518481677e-05</v>
      </c>
      <c r="F3758" s="6" t="n"/>
      <c r="G3758" s="6" t="n"/>
      <c r="H3758" s="6" t="n"/>
      <c r="I3758" s="6" t="n"/>
    </row>
    <row r="3759" ht="15.75" customHeight="1" s="120">
      <c r="A3759" s="6" t="n">
        <v>2016</v>
      </c>
      <c r="B3759" s="6" t="inlineStr">
        <is>
          <t>MN</t>
        </is>
      </c>
      <c r="C3759" s="6" t="inlineStr">
        <is>
          <t>N2O</t>
        </is>
      </c>
      <c r="D3759" s="6" t="inlineStr">
        <is>
          <t>Chemicals</t>
        </is>
      </c>
      <c r="E3759" s="54" t="n">
        <v>5.73091852593159e-05</v>
      </c>
      <c r="F3759" s="6" t="n"/>
      <c r="G3759" s="6" t="n"/>
      <c r="H3759" s="6" t="n"/>
      <c r="I3759" s="6" t="n"/>
    </row>
    <row r="3760" ht="15.75" customHeight="1" s="120">
      <c r="A3760" s="6" t="n">
        <v>2016</v>
      </c>
      <c r="B3760" s="6" t="inlineStr">
        <is>
          <t>MO</t>
        </is>
      </c>
      <c r="C3760" s="6" t="inlineStr">
        <is>
          <t>N2O</t>
        </is>
      </c>
      <c r="D3760" s="6" t="inlineStr">
        <is>
          <t>Chemicals</t>
        </is>
      </c>
      <c r="E3760" s="6" t="n">
        <v>0.0269577329642183</v>
      </c>
      <c r="F3760" s="6" t="n"/>
      <c r="G3760" s="6" t="n"/>
      <c r="H3760" s="6" t="n"/>
      <c r="I3760" s="6" t="n"/>
    </row>
    <row r="3761" ht="15.75" customHeight="1" s="120">
      <c r="A3761" s="6" t="n">
        <v>2016</v>
      </c>
      <c r="B3761" s="6" t="inlineStr">
        <is>
          <t>MS</t>
        </is>
      </c>
      <c r="C3761" s="6" t="inlineStr">
        <is>
          <t>N2O</t>
        </is>
      </c>
      <c r="D3761" s="6" t="inlineStr">
        <is>
          <t>Chemicals</t>
        </is>
      </c>
      <c r="E3761" s="6" t="n">
        <v>0.08828876693700639</v>
      </c>
      <c r="F3761" s="6" t="n"/>
      <c r="G3761" s="6" t="n"/>
      <c r="H3761" s="6" t="n"/>
      <c r="I3761" s="6" t="n"/>
    </row>
    <row r="3762" ht="15.75" customHeight="1" s="120">
      <c r="A3762" s="6" t="n">
        <v>2016</v>
      </c>
      <c r="B3762" s="6" t="inlineStr">
        <is>
          <t>NC</t>
        </is>
      </c>
      <c r="C3762" s="6" t="inlineStr">
        <is>
          <t>N2O</t>
        </is>
      </c>
      <c r="D3762" s="6" t="inlineStr">
        <is>
          <t>Chemicals</t>
        </is>
      </c>
      <c r="E3762" s="54" t="n">
        <v>1.25943240121026e-05</v>
      </c>
      <c r="F3762" s="6" t="n"/>
      <c r="G3762" s="6" t="n"/>
      <c r="H3762" s="6" t="n"/>
      <c r="I3762" s="6" t="n"/>
    </row>
    <row r="3763" ht="15.75" customHeight="1" s="120">
      <c r="A3763" s="6" t="n">
        <v>2016</v>
      </c>
      <c r="B3763" s="6" t="inlineStr">
        <is>
          <t>ND</t>
        </is>
      </c>
      <c r="C3763" s="6" t="inlineStr">
        <is>
          <t>N2O</t>
        </is>
      </c>
      <c r="D3763" s="6" t="inlineStr">
        <is>
          <t>Chemicals</t>
        </is>
      </c>
      <c r="E3763" s="54" t="n">
        <v>1.5717849993884e-05</v>
      </c>
      <c r="F3763" s="6" t="n"/>
      <c r="G3763" s="6" t="n"/>
      <c r="H3763" s="6" t="n"/>
      <c r="I3763" s="6" t="n"/>
    </row>
    <row r="3764" ht="15.75" customHeight="1" s="120">
      <c r="A3764" s="6" t="n">
        <v>2016</v>
      </c>
      <c r="B3764" s="6" t="inlineStr">
        <is>
          <t>NE</t>
        </is>
      </c>
      <c r="C3764" s="6" t="inlineStr">
        <is>
          <t>N2O</t>
        </is>
      </c>
      <c r="D3764" s="6" t="inlineStr">
        <is>
          <t>Chemicals</t>
        </is>
      </c>
      <c r="E3764" s="6" t="n">
        <v>0.000164377642709684</v>
      </c>
      <c r="F3764" s="6" t="n"/>
      <c r="G3764" s="6" t="n"/>
      <c r="H3764" s="6" t="n"/>
      <c r="I3764" s="6" t="n"/>
    </row>
    <row r="3765" ht="15.75" customHeight="1" s="120">
      <c r="A3765" s="6" t="n">
        <v>2016</v>
      </c>
      <c r="B3765" s="6" t="inlineStr">
        <is>
          <t>NJ</t>
        </is>
      </c>
      <c r="C3765" s="6" t="inlineStr">
        <is>
          <t>N2O</t>
        </is>
      </c>
      <c r="D3765" s="6" t="inlineStr">
        <is>
          <t>Chemicals</t>
        </is>
      </c>
      <c r="E3765" s="54" t="n">
        <v>1.65363140211957e-06</v>
      </c>
      <c r="F3765" s="6" t="n"/>
      <c r="G3765" s="6" t="n"/>
      <c r="H3765" s="6" t="n"/>
      <c r="I3765" s="6" t="n"/>
    </row>
    <row r="3766" ht="15.75" customHeight="1" s="120">
      <c r="A3766" s="6" t="n">
        <v>2016</v>
      </c>
      <c r="B3766" s="6" t="inlineStr">
        <is>
          <t>NM</t>
        </is>
      </c>
      <c r="C3766" s="6" t="inlineStr">
        <is>
          <t>N2O</t>
        </is>
      </c>
      <c r="D3766" s="6" t="inlineStr">
        <is>
          <t>Chemicals</t>
        </is>
      </c>
      <c r="E3766" s="54" t="n">
        <v>9.52090807280969e-07</v>
      </c>
      <c r="F3766" s="6" t="n"/>
      <c r="G3766" s="6" t="n"/>
      <c r="H3766" s="6" t="n"/>
      <c r="I3766" s="6" t="n"/>
    </row>
    <row r="3767" ht="15.75" customHeight="1" s="120">
      <c r="A3767" s="6" t="n">
        <v>2016</v>
      </c>
      <c r="B3767" s="6" t="inlineStr">
        <is>
          <t>NV</t>
        </is>
      </c>
      <c r="C3767" s="6" t="inlineStr">
        <is>
          <t>N2O</t>
        </is>
      </c>
      <c r="D3767" s="6" t="inlineStr">
        <is>
          <t>Chemicals</t>
        </is>
      </c>
      <c r="E3767" s="54" t="n">
        <v>9.01980764792497e-07</v>
      </c>
      <c r="F3767" s="6" t="n"/>
      <c r="G3767" s="6" t="n"/>
      <c r="H3767" s="6" t="n"/>
      <c r="I3767" s="6" t="n"/>
    </row>
    <row r="3768" ht="15.75" customHeight="1" s="120">
      <c r="A3768" s="6" t="n">
        <v>2016</v>
      </c>
      <c r="B3768" s="6" t="inlineStr">
        <is>
          <t>NY</t>
        </is>
      </c>
      <c r="C3768" s="6" t="inlineStr">
        <is>
          <t>N2O</t>
        </is>
      </c>
      <c r="D3768" s="6" t="inlineStr">
        <is>
          <t>Chemicals</t>
        </is>
      </c>
      <c r="E3768" s="54" t="n">
        <v>1.31956445219643e-05</v>
      </c>
      <c r="F3768" s="6" t="n"/>
      <c r="G3768" s="6" t="n"/>
      <c r="H3768" s="6" t="n"/>
      <c r="I3768" s="6" t="n"/>
    </row>
    <row r="3769" ht="15.75" customHeight="1" s="120">
      <c r="A3769" s="6" t="n">
        <v>2016</v>
      </c>
      <c r="B3769" s="6" t="inlineStr">
        <is>
          <t>OH</t>
        </is>
      </c>
      <c r="C3769" s="6" t="inlineStr">
        <is>
          <t>N2O</t>
        </is>
      </c>
      <c r="D3769" s="6" t="inlineStr">
        <is>
          <t>Chemicals</t>
        </is>
      </c>
      <c r="E3769" s="6" t="n">
        <v>0.0166976516546611</v>
      </c>
      <c r="F3769" s="6" t="n"/>
      <c r="G3769" s="6" t="n"/>
      <c r="H3769" s="6" t="n"/>
      <c r="I3769" s="6" t="n"/>
    </row>
    <row r="3770" ht="15.75" customHeight="1" s="120">
      <c r="A3770" s="6" t="n">
        <v>2016</v>
      </c>
      <c r="B3770" s="6" t="inlineStr">
        <is>
          <t>OK</t>
        </is>
      </c>
      <c r="C3770" s="6" t="inlineStr">
        <is>
          <t>N2O</t>
        </is>
      </c>
      <c r="D3770" s="6" t="inlineStr">
        <is>
          <t>Chemicals</t>
        </is>
      </c>
      <c r="E3770" s="6" t="n">
        <v>0.09519550090658251</v>
      </c>
      <c r="F3770" s="6" t="n"/>
      <c r="G3770" s="6" t="n"/>
      <c r="H3770" s="6" t="n"/>
      <c r="I3770" s="6" t="n"/>
    </row>
    <row r="3771" ht="15.75" customHeight="1" s="120">
      <c r="A3771" s="6" t="n">
        <v>2016</v>
      </c>
      <c r="B3771" s="6" t="inlineStr">
        <is>
          <t>OR</t>
        </is>
      </c>
      <c r="C3771" s="6" t="inlineStr">
        <is>
          <t>N2O</t>
        </is>
      </c>
      <c r="D3771" s="6" t="inlineStr">
        <is>
          <t>Chemicals</t>
        </is>
      </c>
      <c r="E3771" s="54" t="n">
        <v>4.47148612472132e-05</v>
      </c>
      <c r="F3771" s="6" t="n"/>
      <c r="G3771" s="6" t="n"/>
      <c r="H3771" s="6" t="n"/>
      <c r="I3771" s="6" t="n"/>
    </row>
    <row r="3772" ht="15.75" customHeight="1" s="120">
      <c r="A3772" s="6" t="n">
        <v>2016</v>
      </c>
      <c r="B3772" s="6" t="inlineStr">
        <is>
          <t>PA</t>
        </is>
      </c>
      <c r="C3772" s="6" t="inlineStr">
        <is>
          <t>N2O</t>
        </is>
      </c>
      <c r="D3772" s="6" t="inlineStr">
        <is>
          <t>Chemicals</t>
        </is>
      </c>
      <c r="E3772" s="54" t="n">
        <v>1.76888449984306e-05</v>
      </c>
      <c r="F3772" s="6" t="n"/>
      <c r="G3772" s="6" t="n"/>
      <c r="H3772" s="6" t="n"/>
      <c r="I3772" s="6" t="n"/>
    </row>
    <row r="3773" ht="15.75" customHeight="1" s="120">
      <c r="A3773" s="6" t="n">
        <v>2016</v>
      </c>
      <c r="B3773" s="6" t="inlineStr">
        <is>
          <t>RI</t>
        </is>
      </c>
      <c r="C3773" s="6" t="inlineStr">
        <is>
          <t>N2O</t>
        </is>
      </c>
      <c r="D3773" s="6" t="inlineStr">
        <is>
          <t>Chemicals</t>
        </is>
      </c>
      <c r="E3773" s="54" t="n">
        <v>3.09011928678911e-06</v>
      </c>
      <c r="F3773" s="6" t="n"/>
      <c r="G3773" s="6" t="n"/>
      <c r="H3773" s="6" t="n"/>
      <c r="I3773" s="6" t="n"/>
    </row>
    <row r="3774" ht="15.75" customHeight="1" s="120">
      <c r="A3774" s="6" t="n">
        <v>2016</v>
      </c>
      <c r="B3774" s="6" t="inlineStr">
        <is>
          <t>SC</t>
        </is>
      </c>
      <c r="C3774" s="6" t="inlineStr">
        <is>
          <t>N2O</t>
        </is>
      </c>
      <c r="D3774" s="6" t="inlineStr">
        <is>
          <t>Chemicals</t>
        </is>
      </c>
      <c r="E3774" s="6" t="n">
        <v>0.000367724195127904</v>
      </c>
      <c r="F3774" s="6" t="n"/>
      <c r="G3774" s="6" t="n"/>
      <c r="H3774" s="6" t="n"/>
      <c r="I3774" s="6" t="n"/>
    </row>
    <row r="3775" ht="15.75" customHeight="1" s="120">
      <c r="A3775" s="6" t="n">
        <v>2016</v>
      </c>
      <c r="B3775" s="6" t="inlineStr">
        <is>
          <t>SD</t>
        </is>
      </c>
      <c r="C3775" s="6" t="inlineStr">
        <is>
          <t>N2O</t>
        </is>
      </c>
      <c r="D3775" s="6" t="inlineStr">
        <is>
          <t>Chemicals</t>
        </is>
      </c>
      <c r="E3775" s="6" t="n">
        <v>0.000143197798084557</v>
      </c>
      <c r="F3775" s="6" t="n"/>
      <c r="G3775" s="6" t="n"/>
      <c r="H3775" s="6" t="n"/>
      <c r="I3775" s="6" t="n"/>
    </row>
    <row r="3776" ht="15.75" customHeight="1" s="120">
      <c r="A3776" s="6" t="n">
        <v>2016</v>
      </c>
      <c r="B3776" s="6" t="inlineStr">
        <is>
          <t>TN</t>
        </is>
      </c>
      <c r="C3776" s="6" t="inlineStr">
        <is>
          <t>N2O</t>
        </is>
      </c>
      <c r="D3776" s="6" t="inlineStr">
        <is>
          <t>Chemicals</t>
        </is>
      </c>
      <c r="E3776" s="6" t="n">
        <v>0.00101254022186956</v>
      </c>
      <c r="F3776" s="6" t="n"/>
      <c r="G3776" s="6" t="n"/>
      <c r="H3776" s="6" t="n"/>
      <c r="I3776" s="6" t="n"/>
    </row>
    <row r="3777" ht="15.75" customHeight="1" s="120">
      <c r="A3777" s="6" t="n">
        <v>2016</v>
      </c>
      <c r="B3777" s="6" t="inlineStr">
        <is>
          <t>TX</t>
        </is>
      </c>
      <c r="C3777" s="6" t="inlineStr">
        <is>
          <t>N2O</t>
        </is>
      </c>
      <c r="D3777" s="6" t="inlineStr">
        <is>
          <t>Chemicals</t>
        </is>
      </c>
      <c r="E3777" s="6" t="n">
        <v>0.08111624930207149</v>
      </c>
      <c r="F3777" s="6" t="n"/>
      <c r="G3777" s="6" t="n"/>
      <c r="H3777" s="6" t="n"/>
      <c r="I3777" s="6" t="n"/>
    </row>
    <row r="3778" ht="15.75" customHeight="1" s="120">
      <c r="A3778" s="6" t="n">
        <v>2016</v>
      </c>
      <c r="B3778" s="6" t="inlineStr">
        <is>
          <t>UT</t>
        </is>
      </c>
      <c r="C3778" s="6" t="inlineStr">
        <is>
          <t>N2O</t>
        </is>
      </c>
      <c r="D3778" s="6" t="inlineStr">
        <is>
          <t>Chemicals</t>
        </is>
      </c>
      <c r="E3778" s="6" t="n">
        <v>0.00231515077635739</v>
      </c>
      <c r="F3778" s="6" t="n"/>
      <c r="G3778" s="6" t="n"/>
      <c r="H3778" s="6" t="n"/>
      <c r="I3778" s="6" t="n"/>
    </row>
    <row r="3779" ht="15.75" customHeight="1" s="120">
      <c r="A3779" s="6" t="n">
        <v>2016</v>
      </c>
      <c r="B3779" s="6" t="inlineStr">
        <is>
          <t>VA</t>
        </is>
      </c>
      <c r="C3779" s="6" t="inlineStr">
        <is>
          <t>N2O</t>
        </is>
      </c>
      <c r="D3779" s="6" t="inlineStr">
        <is>
          <t>Chemicals</t>
        </is>
      </c>
      <c r="E3779" s="6" t="n">
        <v>0.000119829814937432</v>
      </c>
      <c r="F3779" s="6" t="n"/>
      <c r="G3779" s="6" t="n"/>
      <c r="H3779" s="6" t="n"/>
      <c r="I3779" s="6" t="n"/>
    </row>
    <row r="3780" ht="15.75" customHeight="1" s="120">
      <c r="A3780" s="6" t="n">
        <v>2016</v>
      </c>
      <c r="B3780" s="6" t="inlineStr">
        <is>
          <t>WA</t>
        </is>
      </c>
      <c r="C3780" s="6" t="inlineStr">
        <is>
          <t>N2O</t>
        </is>
      </c>
      <c r="D3780" s="6" t="inlineStr">
        <is>
          <t>Chemicals</t>
        </is>
      </c>
      <c r="E3780" s="6" t="n">
        <v>0.00795525320195237</v>
      </c>
      <c r="F3780" s="6" t="n"/>
      <c r="G3780" s="6" t="n"/>
      <c r="H3780" s="6" t="n"/>
      <c r="I3780" s="6" t="n"/>
    </row>
    <row r="3781" ht="15.75" customHeight="1" s="120">
      <c r="A3781" s="6" t="n">
        <v>2016</v>
      </c>
      <c r="B3781" s="6" t="inlineStr">
        <is>
          <t>WI</t>
        </is>
      </c>
      <c r="C3781" s="6" t="inlineStr">
        <is>
          <t>N2O</t>
        </is>
      </c>
      <c r="D3781" s="6" t="inlineStr">
        <is>
          <t>Chemicals</t>
        </is>
      </c>
      <c r="E3781" s="54" t="n">
        <v>2.54559015841438e-05</v>
      </c>
      <c r="F3781" s="6" t="n"/>
      <c r="G3781" s="6" t="n"/>
      <c r="H3781" s="6" t="n"/>
      <c r="I3781" s="6" t="n"/>
    </row>
    <row r="3782" ht="15.75" customHeight="1" s="120">
      <c r="A3782" s="6" t="n">
        <v>2016</v>
      </c>
      <c r="B3782" s="6" t="inlineStr">
        <is>
          <t>WV</t>
        </is>
      </c>
      <c r="C3782" s="6" t="inlineStr">
        <is>
          <t>N2O</t>
        </is>
      </c>
      <c r="D3782" s="6" t="inlineStr">
        <is>
          <t>Chemicals</t>
        </is>
      </c>
      <c r="E3782" s="6" t="n">
        <v>0.000190267831328728</v>
      </c>
      <c r="F3782" s="6" t="n"/>
      <c r="G3782" s="6" t="n"/>
      <c r="H3782" s="6" t="n"/>
      <c r="I3782" s="6" t="n"/>
    </row>
    <row r="3783" ht="15.75" customHeight="1" s="120">
      <c r="A3783" s="6" t="n">
        <v>2016</v>
      </c>
      <c r="B3783" s="6" t="inlineStr">
        <is>
          <t>WY</t>
        </is>
      </c>
      <c r="C3783" s="6" t="inlineStr">
        <is>
          <t>N2O</t>
        </is>
      </c>
      <c r="D3783" s="6" t="inlineStr">
        <is>
          <t>Chemicals</t>
        </is>
      </c>
      <c r="E3783" s="6" t="n">
        <v>0.00333853147075196</v>
      </c>
      <c r="F3783" s="6" t="n"/>
      <c r="G3783" s="6" t="n"/>
      <c r="H3783" s="6" t="n"/>
      <c r="I3783" s="6" t="n"/>
    </row>
    <row r="3784" ht="15.75" customHeight="1" s="120">
      <c r="A3784" s="6" t="n">
        <v>2016</v>
      </c>
      <c r="B3784" s="6" t="inlineStr">
        <is>
          <t>AL</t>
        </is>
      </c>
      <c r="C3784" s="6" t="inlineStr">
        <is>
          <t>N2O</t>
        </is>
      </c>
      <c r="D3784" s="6" t="inlineStr">
        <is>
          <t>Iron and steel</t>
        </is>
      </c>
      <c r="E3784" s="6" t="n">
        <v>0.0835702497677063</v>
      </c>
      <c r="F3784" s="6" t="n"/>
      <c r="G3784" s="6" t="n"/>
      <c r="H3784" s="6" t="n"/>
      <c r="I3784" s="6" t="n"/>
    </row>
    <row r="3785" ht="15.75" customHeight="1" s="120">
      <c r="A3785" s="6" t="n">
        <v>2016</v>
      </c>
      <c r="B3785" s="6" t="inlineStr">
        <is>
          <t>AR</t>
        </is>
      </c>
      <c r="C3785" s="6" t="inlineStr">
        <is>
          <t>N2O</t>
        </is>
      </c>
      <c r="D3785" s="6" t="inlineStr">
        <is>
          <t>Iron and steel</t>
        </is>
      </c>
      <c r="E3785" s="6" t="n">
        <v>0.0108865990819199</v>
      </c>
      <c r="F3785" s="6" t="n"/>
      <c r="G3785" s="6" t="n"/>
      <c r="H3785" s="6" t="n"/>
      <c r="I3785" s="6" t="n"/>
    </row>
    <row r="3786" ht="15.75" customHeight="1" s="120">
      <c r="A3786" s="6" t="n">
        <v>2016</v>
      </c>
      <c r="B3786" s="6" t="inlineStr">
        <is>
          <t>AZ</t>
        </is>
      </c>
      <c r="C3786" s="6" t="inlineStr">
        <is>
          <t>N2O</t>
        </is>
      </c>
      <c r="D3786" s="6" t="inlineStr">
        <is>
          <t>Iron and steel</t>
        </is>
      </c>
      <c r="E3786" s="54" t="n">
        <v>2.77365581704966e-05</v>
      </c>
      <c r="F3786" s="6" t="n"/>
      <c r="G3786" s="6" t="n"/>
      <c r="H3786" s="6" t="n"/>
      <c r="I3786" s="6" t="n"/>
    </row>
    <row r="3787" ht="15.75" customHeight="1" s="120">
      <c r="A3787" s="6" t="n">
        <v>2016</v>
      </c>
      <c r="B3787" s="6" t="inlineStr">
        <is>
          <t>CA</t>
        </is>
      </c>
      <c r="C3787" s="6" t="inlineStr">
        <is>
          <t>N2O</t>
        </is>
      </c>
      <c r="D3787" s="6" t="inlineStr">
        <is>
          <t>Iron and steel</t>
        </is>
      </c>
      <c r="E3787" s="6" t="n">
        <v>0.0188747278350229</v>
      </c>
      <c r="F3787" s="6" t="n"/>
      <c r="G3787" s="6" t="n"/>
      <c r="H3787" s="6" t="n"/>
      <c r="I3787" s="6" t="n"/>
    </row>
    <row r="3788" ht="15.75" customHeight="1" s="120">
      <c r="A3788" s="6" t="n">
        <v>2016</v>
      </c>
      <c r="B3788" s="6" t="inlineStr">
        <is>
          <t>CO</t>
        </is>
      </c>
      <c r="C3788" s="6" t="inlineStr">
        <is>
          <t>N2O</t>
        </is>
      </c>
      <c r="D3788" s="6" t="inlineStr">
        <is>
          <t>Iron and steel</t>
        </is>
      </c>
      <c r="E3788" s="6" t="n">
        <v>0.00320357246869236</v>
      </c>
      <c r="F3788" s="6" t="n"/>
      <c r="G3788" s="6" t="n"/>
      <c r="H3788" s="6" t="n"/>
      <c r="I3788" s="6" t="n"/>
    </row>
    <row r="3789" ht="15.75" customHeight="1" s="120">
      <c r="A3789" s="6" t="n">
        <v>2016</v>
      </c>
      <c r="B3789" s="6" t="inlineStr">
        <is>
          <t>FL</t>
        </is>
      </c>
      <c r="C3789" s="6" t="inlineStr">
        <is>
          <t>N2O</t>
        </is>
      </c>
      <c r="D3789" s="6" t="inlineStr">
        <is>
          <t>Iron and steel</t>
        </is>
      </c>
      <c r="E3789" s="6" t="n">
        <v>0.0012065402804166</v>
      </c>
      <c r="F3789" s="6" t="n"/>
      <c r="G3789" s="6" t="n"/>
      <c r="H3789" s="6" t="n"/>
      <c r="I3789" s="6" t="n"/>
    </row>
    <row r="3790" ht="15.75" customHeight="1" s="120">
      <c r="A3790" s="6" t="n">
        <v>2016</v>
      </c>
      <c r="B3790" s="6" t="inlineStr">
        <is>
          <t>GA</t>
        </is>
      </c>
      <c r="C3790" s="6" t="inlineStr">
        <is>
          <t>N2O</t>
        </is>
      </c>
      <c r="D3790" s="6" t="inlineStr">
        <is>
          <t>Iron and steel</t>
        </is>
      </c>
      <c r="E3790" s="6" t="n">
        <v>0.00145616930395107</v>
      </c>
      <c r="F3790" s="6" t="n"/>
      <c r="G3790" s="6" t="n"/>
      <c r="H3790" s="6" t="n"/>
      <c r="I3790" s="6" t="n"/>
    </row>
    <row r="3791" ht="15.75" customHeight="1" s="120">
      <c r="A3791" s="6" t="n">
        <v>2016</v>
      </c>
      <c r="B3791" s="6" t="inlineStr">
        <is>
          <t>IA</t>
        </is>
      </c>
      <c r="C3791" s="6" t="inlineStr">
        <is>
          <t>N2O</t>
        </is>
      </c>
      <c r="D3791" s="6" t="inlineStr">
        <is>
          <t>Iron and steel</t>
        </is>
      </c>
      <c r="E3791" s="6" t="n">
        <v>0.00546410195958783</v>
      </c>
      <c r="F3791" s="6" t="n"/>
      <c r="G3791" s="6" t="n"/>
      <c r="H3791" s="6" t="n"/>
      <c r="I3791" s="6" t="n"/>
    </row>
    <row r="3792" ht="15.75" customHeight="1" s="120">
      <c r="A3792" s="6" t="n">
        <v>2016</v>
      </c>
      <c r="B3792" s="6" t="inlineStr">
        <is>
          <t>IL</t>
        </is>
      </c>
      <c r="C3792" s="6" t="inlineStr">
        <is>
          <t>N2O</t>
        </is>
      </c>
      <c r="D3792" s="6" t="inlineStr">
        <is>
          <t>Iron and steel</t>
        </is>
      </c>
      <c r="E3792" s="6" t="n">
        <v>0.0215235691403053</v>
      </c>
      <c r="F3792" s="6" t="n"/>
      <c r="G3792" s="6" t="n"/>
      <c r="H3792" s="6" t="n"/>
      <c r="I3792" s="6" t="n"/>
    </row>
    <row r="3793" ht="15.75" customHeight="1" s="120">
      <c r="A3793" s="6" t="n">
        <v>2016</v>
      </c>
      <c r="B3793" s="6" t="inlineStr">
        <is>
          <t>IN</t>
        </is>
      </c>
      <c r="C3793" s="6" t="inlineStr">
        <is>
          <t>N2O</t>
        </is>
      </c>
      <c r="D3793" s="6" t="inlineStr">
        <is>
          <t>Iron and steel</t>
        </is>
      </c>
      <c r="E3793" s="6" t="n">
        <v>0.301759884615918</v>
      </c>
      <c r="F3793" s="6" t="n"/>
      <c r="G3793" s="6" t="n"/>
      <c r="H3793" s="6" t="n"/>
      <c r="I3793" s="6" t="n"/>
    </row>
    <row r="3794" ht="15.75" customHeight="1" s="120">
      <c r="A3794" s="6" t="n">
        <v>2016</v>
      </c>
      <c r="B3794" s="6" t="inlineStr">
        <is>
          <t>KS</t>
        </is>
      </c>
      <c r="C3794" s="6" t="inlineStr">
        <is>
          <t>N2O</t>
        </is>
      </c>
      <c r="D3794" s="6" t="inlineStr">
        <is>
          <t>Iron and steel</t>
        </is>
      </c>
      <c r="E3794" s="6" t="n">
        <v>0.000457653209813194</v>
      </c>
      <c r="F3794" s="6" t="n"/>
      <c r="G3794" s="6" t="n"/>
      <c r="H3794" s="6" t="n"/>
      <c r="I3794" s="6" t="n"/>
    </row>
    <row r="3795" ht="15.75" customHeight="1" s="120">
      <c r="A3795" s="6" t="n">
        <v>2016</v>
      </c>
      <c r="B3795" s="6" t="inlineStr">
        <is>
          <t>KY</t>
        </is>
      </c>
      <c r="C3795" s="6" t="inlineStr">
        <is>
          <t>N2O</t>
        </is>
      </c>
      <c r="D3795" s="6" t="inlineStr">
        <is>
          <t>Iron and steel</t>
        </is>
      </c>
      <c r="E3795" s="6" t="n">
        <v>0.0109143356400904</v>
      </c>
      <c r="F3795" s="6" t="n"/>
      <c r="G3795" s="6" t="n"/>
      <c r="H3795" s="6" t="n"/>
      <c r="I3795" s="6" t="n"/>
    </row>
    <row r="3796" ht="15.75" customHeight="1" s="120">
      <c r="A3796" s="6" t="n">
        <v>2016</v>
      </c>
      <c r="B3796" s="6" t="inlineStr">
        <is>
          <t>LA</t>
        </is>
      </c>
      <c r="C3796" s="6" t="inlineStr">
        <is>
          <t>N2O</t>
        </is>
      </c>
      <c r="D3796" s="6" t="inlineStr">
        <is>
          <t>Iron and steel</t>
        </is>
      </c>
      <c r="E3796" s="6" t="n">
        <v>0.0480813235885558</v>
      </c>
      <c r="F3796" s="6" t="n"/>
      <c r="G3796" s="6" t="n"/>
      <c r="H3796" s="6" t="n"/>
      <c r="I3796" s="6" t="n"/>
    </row>
    <row r="3797" ht="15.75" customHeight="1" s="120">
      <c r="A3797" s="6" t="n">
        <v>2016</v>
      </c>
      <c r="B3797" s="6" t="inlineStr">
        <is>
          <t>MA</t>
        </is>
      </c>
      <c r="C3797" s="6" t="inlineStr">
        <is>
          <t>N2O</t>
        </is>
      </c>
      <c r="D3797" s="6" t="inlineStr">
        <is>
          <t>Iron and steel</t>
        </is>
      </c>
      <c r="E3797" s="6" t="n">
        <v>0.00133135479218383</v>
      </c>
      <c r="F3797" s="6" t="n"/>
      <c r="G3797" s="6" t="n"/>
      <c r="H3797" s="6" t="n"/>
      <c r="I3797" s="6" t="n"/>
    </row>
    <row r="3798" ht="15.75" customHeight="1" s="120">
      <c r="A3798" s="6" t="n">
        <v>2016</v>
      </c>
      <c r="B3798" s="6" t="inlineStr">
        <is>
          <t>MI</t>
        </is>
      </c>
      <c r="C3798" s="6" t="inlineStr">
        <is>
          <t>N2O</t>
        </is>
      </c>
      <c r="D3798" s="6" t="inlineStr">
        <is>
          <t>Iron and steel</t>
        </is>
      </c>
      <c r="E3798" s="6" t="n">
        <v>0.0792572149721941</v>
      </c>
      <c r="F3798" s="6" t="n"/>
      <c r="G3798" s="6" t="n"/>
      <c r="H3798" s="6" t="n"/>
      <c r="I3798" s="6" t="n"/>
    </row>
    <row r="3799" ht="15.75" customHeight="1" s="120">
      <c r="A3799" s="6" t="n">
        <v>2016</v>
      </c>
      <c r="B3799" s="6" t="inlineStr">
        <is>
          <t>MN</t>
        </is>
      </c>
      <c r="C3799" s="6" t="inlineStr">
        <is>
          <t>N2O</t>
        </is>
      </c>
      <c r="D3799" s="6" t="inlineStr">
        <is>
          <t>Iron and steel</t>
        </is>
      </c>
      <c r="E3799" s="6" t="n">
        <v>0.0009985160941378779</v>
      </c>
      <c r="F3799" s="6" t="n"/>
      <c r="G3799" s="6" t="n"/>
      <c r="H3799" s="6" t="n"/>
      <c r="I3799" s="6" t="n"/>
    </row>
    <row r="3800" ht="15.75" customHeight="1" s="120">
      <c r="A3800" s="6" t="n">
        <v>2016</v>
      </c>
      <c r="B3800" s="6" t="inlineStr">
        <is>
          <t>MO</t>
        </is>
      </c>
      <c r="C3800" s="6" t="inlineStr">
        <is>
          <t>N2O</t>
        </is>
      </c>
      <c r="D3800" s="6" t="inlineStr">
        <is>
          <t>Iron and steel</t>
        </is>
      </c>
      <c r="E3800" s="6" t="n">
        <v>0.000166419349022979</v>
      </c>
      <c r="F3800" s="6" t="n"/>
      <c r="G3800" s="6" t="n"/>
      <c r="H3800" s="6" t="n"/>
      <c r="I3800" s="6" t="n"/>
    </row>
    <row r="3801" ht="15.75" customHeight="1" s="120">
      <c r="A3801" s="6" t="n">
        <v>2016</v>
      </c>
      <c r="B3801" s="6" t="inlineStr">
        <is>
          <t>MS</t>
        </is>
      </c>
      <c r="C3801" s="6" t="inlineStr">
        <is>
          <t>N2O</t>
        </is>
      </c>
      <c r="D3801" s="6" t="inlineStr">
        <is>
          <t>Iron and steel</t>
        </is>
      </c>
      <c r="E3801" s="6" t="n">
        <v>0.00612977935567975</v>
      </c>
      <c r="F3801" s="6" t="n"/>
      <c r="G3801" s="6" t="n"/>
      <c r="H3801" s="6" t="n"/>
      <c r="I3801" s="6" t="n"/>
    </row>
    <row r="3802" ht="15.75" customHeight="1" s="120">
      <c r="A3802" s="6" t="n">
        <v>2016</v>
      </c>
      <c r="B3802" s="6" t="inlineStr">
        <is>
          <t>NC</t>
        </is>
      </c>
      <c r="C3802" s="6" t="inlineStr">
        <is>
          <t>N2O</t>
        </is>
      </c>
      <c r="D3802" s="6" t="inlineStr">
        <is>
          <t>Iron and steel</t>
        </is>
      </c>
      <c r="E3802" s="6" t="n">
        <v>0.0102070534067427</v>
      </c>
      <c r="F3802" s="6" t="n"/>
      <c r="G3802" s="6" t="n"/>
      <c r="H3802" s="6" t="n"/>
      <c r="I3802" s="6" t="n"/>
    </row>
    <row r="3803" ht="15.75" customHeight="1" s="120">
      <c r="A3803" s="6" t="n">
        <v>2016</v>
      </c>
      <c r="B3803" s="6" t="inlineStr">
        <is>
          <t>NE</t>
        </is>
      </c>
      <c r="C3803" s="6" t="inlineStr">
        <is>
          <t>N2O</t>
        </is>
      </c>
      <c r="D3803" s="6" t="inlineStr">
        <is>
          <t>Iron and steel</t>
        </is>
      </c>
      <c r="E3803" s="6" t="n">
        <v>0.00212184670004299</v>
      </c>
      <c r="F3803" s="6" t="n"/>
      <c r="G3803" s="6" t="n"/>
      <c r="H3803" s="6" t="n"/>
      <c r="I3803" s="6" t="n"/>
    </row>
    <row r="3804" ht="15.75" customHeight="1" s="120">
      <c r="A3804" s="6" t="n">
        <v>2016</v>
      </c>
      <c r="B3804" s="6" t="inlineStr">
        <is>
          <t>NJ</t>
        </is>
      </c>
      <c r="C3804" s="6" t="inlineStr">
        <is>
          <t>N2O</t>
        </is>
      </c>
      <c r="D3804" s="6" t="inlineStr">
        <is>
          <t>Iron and steel</t>
        </is>
      </c>
      <c r="E3804" s="6" t="n">
        <v>0.00700348093805039</v>
      </c>
      <c r="F3804" s="6" t="n"/>
      <c r="G3804" s="6" t="n"/>
      <c r="H3804" s="6" t="n"/>
      <c r="I3804" s="6" t="n"/>
    </row>
    <row r="3805" ht="15.75" customHeight="1" s="120">
      <c r="A3805" s="6" t="n">
        <v>2016</v>
      </c>
      <c r="B3805" s="6" t="inlineStr">
        <is>
          <t>NY</t>
        </is>
      </c>
      <c r="C3805" s="6" t="inlineStr">
        <is>
          <t>N2O</t>
        </is>
      </c>
      <c r="D3805" s="6" t="inlineStr">
        <is>
          <t>Iron and steel</t>
        </is>
      </c>
      <c r="E3805" s="6" t="n">
        <v>0.00357801600399406</v>
      </c>
      <c r="F3805" s="6" t="n"/>
      <c r="G3805" s="6" t="n"/>
      <c r="H3805" s="6" t="n"/>
      <c r="I3805" s="6" t="n"/>
    </row>
    <row r="3806" ht="15.75" customHeight="1" s="120">
      <c r="A3806" s="6" t="n">
        <v>2016</v>
      </c>
      <c r="B3806" s="6" t="inlineStr">
        <is>
          <t>OH</t>
        </is>
      </c>
      <c r="C3806" s="6" t="inlineStr">
        <is>
          <t>N2O</t>
        </is>
      </c>
      <c r="D3806" s="6" t="inlineStr">
        <is>
          <t>Iron and steel</t>
        </is>
      </c>
      <c r="E3806" s="6" t="n">
        <v>0.153105801101141</v>
      </c>
      <c r="F3806" s="6" t="n"/>
      <c r="G3806" s="6" t="n"/>
      <c r="H3806" s="6" t="n"/>
      <c r="I3806" s="6" t="n"/>
    </row>
    <row r="3807" ht="15.75" customHeight="1" s="120">
      <c r="A3807" s="6" t="n">
        <v>2016</v>
      </c>
      <c r="B3807" s="6" t="inlineStr">
        <is>
          <t>OK</t>
        </is>
      </c>
      <c r="C3807" s="6" t="inlineStr">
        <is>
          <t>N2O</t>
        </is>
      </c>
      <c r="D3807" s="6" t="inlineStr">
        <is>
          <t>Iron and steel</t>
        </is>
      </c>
      <c r="E3807" s="6" t="n">
        <v>0.00065180911700667</v>
      </c>
      <c r="F3807" s="6" t="n"/>
      <c r="G3807" s="6" t="n"/>
      <c r="H3807" s="6" t="n"/>
      <c r="I3807" s="6" t="n"/>
    </row>
    <row r="3808" ht="15.75" customHeight="1" s="120">
      <c r="A3808" s="6" t="n">
        <v>2016</v>
      </c>
      <c r="B3808" s="6" t="inlineStr">
        <is>
          <t>OR</t>
        </is>
      </c>
      <c r="C3808" s="6" t="inlineStr">
        <is>
          <t>N2O</t>
        </is>
      </c>
      <c r="D3808" s="6" t="inlineStr">
        <is>
          <t>Iron and steel</t>
        </is>
      </c>
      <c r="E3808" s="6" t="n">
        <v>0.00393859126021052</v>
      </c>
      <c r="F3808" s="6" t="n"/>
      <c r="G3808" s="6" t="n"/>
      <c r="H3808" s="6" t="n"/>
      <c r="I3808" s="6" t="n"/>
    </row>
    <row r="3809" ht="15.75" customHeight="1" s="120">
      <c r="A3809" s="6" t="n">
        <v>2016</v>
      </c>
      <c r="B3809" s="6" t="inlineStr">
        <is>
          <t>PA</t>
        </is>
      </c>
      <c r="C3809" s="6" t="inlineStr">
        <is>
          <t>N2O</t>
        </is>
      </c>
      <c r="D3809" s="6" t="inlineStr">
        <is>
          <t>Iron and steel</t>
        </is>
      </c>
      <c r="E3809" s="6" t="n">
        <v>0.07712149999306581</v>
      </c>
      <c r="F3809" s="6" t="n"/>
      <c r="G3809" s="6" t="n"/>
      <c r="H3809" s="6" t="n"/>
      <c r="I3809" s="6" t="n"/>
    </row>
    <row r="3810" ht="15.75" customHeight="1" s="120">
      <c r="A3810" s="6" t="n">
        <v>2016</v>
      </c>
      <c r="B3810" s="6" t="inlineStr">
        <is>
          <t>SC</t>
        </is>
      </c>
      <c r="C3810" s="6" t="inlineStr">
        <is>
          <t>N2O</t>
        </is>
      </c>
      <c r="D3810" s="6" t="inlineStr">
        <is>
          <t>Iron and steel</t>
        </is>
      </c>
      <c r="E3810" s="6" t="n">
        <v>0.009638453964247571</v>
      </c>
      <c r="F3810" s="6" t="n"/>
      <c r="G3810" s="6" t="n"/>
      <c r="H3810" s="6" t="n"/>
      <c r="I3810" s="6" t="n"/>
    </row>
    <row r="3811" ht="15.75" customHeight="1" s="120">
      <c r="A3811" s="6" t="n">
        <v>2016</v>
      </c>
      <c r="B3811" s="6" t="inlineStr">
        <is>
          <t>TN</t>
        </is>
      </c>
      <c r="C3811" s="6" t="inlineStr">
        <is>
          <t>N2O</t>
        </is>
      </c>
      <c r="D3811" s="6" t="inlineStr">
        <is>
          <t>Iron and steel</t>
        </is>
      </c>
      <c r="E3811" s="6" t="n">
        <v>0.0189718057886196</v>
      </c>
      <c r="F3811" s="6" t="n"/>
      <c r="G3811" s="6" t="n"/>
      <c r="H3811" s="6" t="n"/>
      <c r="I3811" s="6" t="n"/>
    </row>
    <row r="3812" ht="15.75" customHeight="1" s="120">
      <c r="A3812" s="6" t="n">
        <v>2016</v>
      </c>
      <c r="B3812" s="6" t="inlineStr">
        <is>
          <t>TX</t>
        </is>
      </c>
      <c r="C3812" s="6" t="inlineStr">
        <is>
          <t>N2O</t>
        </is>
      </c>
      <c r="D3812" s="6" t="inlineStr">
        <is>
          <t>Iron and steel</t>
        </is>
      </c>
      <c r="E3812" s="6" t="n">
        <v>0.0193878541611771</v>
      </c>
      <c r="F3812" s="6" t="n"/>
      <c r="G3812" s="6" t="n"/>
      <c r="H3812" s="6" t="n"/>
      <c r="I3812" s="6" t="n"/>
    </row>
    <row r="3813" ht="15.75" customHeight="1" s="120">
      <c r="A3813" s="6" t="n">
        <v>2016</v>
      </c>
      <c r="B3813" s="6" t="inlineStr">
        <is>
          <t>UT</t>
        </is>
      </c>
      <c r="C3813" s="6" t="inlineStr">
        <is>
          <t>N2O</t>
        </is>
      </c>
      <c r="D3813" s="6" t="inlineStr">
        <is>
          <t>Iron and steel</t>
        </is>
      </c>
      <c r="E3813" s="6" t="n">
        <v>0.00693413954262415</v>
      </c>
      <c r="F3813" s="6" t="n"/>
      <c r="G3813" s="6" t="n"/>
      <c r="H3813" s="6" t="n"/>
      <c r="I3813" s="6" t="n"/>
    </row>
    <row r="3814" ht="15.75" customHeight="1" s="120">
      <c r="A3814" s="6" t="n">
        <v>2016</v>
      </c>
      <c r="B3814" s="6" t="inlineStr">
        <is>
          <t>VA</t>
        </is>
      </c>
      <c r="C3814" s="6" t="inlineStr">
        <is>
          <t>N2O</t>
        </is>
      </c>
      <c r="D3814" s="6" t="inlineStr">
        <is>
          <t>Iron and steel</t>
        </is>
      </c>
      <c r="E3814" s="6" t="n">
        <v>0.0131193920146449</v>
      </c>
      <c r="F3814" s="6" t="n"/>
      <c r="G3814" s="6" t="n"/>
      <c r="H3814" s="6" t="n"/>
      <c r="I3814" s="6" t="n"/>
    </row>
    <row r="3815" ht="15.75" customHeight="1" s="120">
      <c r="A3815" s="6" t="n">
        <v>2016</v>
      </c>
      <c r="B3815" s="6" t="inlineStr">
        <is>
          <t>WA</t>
        </is>
      </c>
      <c r="C3815" s="6" t="inlineStr">
        <is>
          <t>N2O</t>
        </is>
      </c>
      <c r="D3815" s="6" t="inlineStr">
        <is>
          <t>Iron and steel</t>
        </is>
      </c>
      <c r="E3815" s="6" t="n">
        <v>0.00113719888499036</v>
      </c>
      <c r="F3815" s="6" t="n"/>
      <c r="G3815" s="6" t="n"/>
      <c r="H3815" s="6" t="n"/>
      <c r="I3815" s="6" t="n"/>
    </row>
    <row r="3816" ht="15.75" customHeight="1" s="120">
      <c r="A3816" s="6" t="n">
        <v>2016</v>
      </c>
      <c r="B3816" s="6" t="inlineStr">
        <is>
          <t>WI</t>
        </is>
      </c>
      <c r="C3816" s="6" t="inlineStr">
        <is>
          <t>N2O</t>
        </is>
      </c>
      <c r="D3816" s="6" t="inlineStr">
        <is>
          <t>Iron and steel</t>
        </is>
      </c>
      <c r="E3816" s="6" t="n">
        <v>0.0654444090032867</v>
      </c>
      <c r="F3816" s="6" t="n"/>
      <c r="G3816" s="6" t="n"/>
      <c r="H3816" s="6" t="n"/>
      <c r="I3816" s="6" t="n"/>
    </row>
    <row r="3817" ht="15.75" customHeight="1" s="120">
      <c r="A3817" s="6" t="n">
        <v>2016</v>
      </c>
      <c r="B3817" s="6" t="inlineStr">
        <is>
          <t>WV</t>
        </is>
      </c>
      <c r="C3817" s="6" t="inlineStr">
        <is>
          <t>N2O</t>
        </is>
      </c>
      <c r="D3817" s="6" t="inlineStr">
        <is>
          <t>Iron and steel</t>
        </is>
      </c>
      <c r="E3817" s="6" t="n">
        <v>0.0123289001067857</v>
      </c>
      <c r="F3817" s="6" t="n"/>
      <c r="G3817" s="6" t="n"/>
      <c r="H3817" s="6" t="n"/>
      <c r="I3817" s="6" t="n"/>
    </row>
    <row r="3818" ht="15.75" customHeight="1" s="120">
      <c r="A3818" s="6" t="n">
        <v>2017</v>
      </c>
      <c r="B3818" s="6" t="inlineStr">
        <is>
          <t>AL</t>
        </is>
      </c>
      <c r="C3818" s="6" t="inlineStr">
        <is>
          <t>CH4</t>
        </is>
      </c>
      <c r="D3818" s="6" t="inlineStr">
        <is>
          <t>Cement and other carbonates</t>
        </is>
      </c>
      <c r="E3818" s="6" t="n">
        <v>0.106529043875303</v>
      </c>
      <c r="F3818" s="6" t="n"/>
      <c r="G3818" s="6" t="n"/>
      <c r="H3818" s="6" t="n"/>
      <c r="I3818" s="6" t="n"/>
    </row>
    <row r="3819" ht="15.75" customHeight="1" s="120">
      <c r="A3819" s="6" t="n">
        <v>2017</v>
      </c>
      <c r="B3819" s="6" t="inlineStr">
        <is>
          <t>AR</t>
        </is>
      </c>
      <c r="C3819" s="6" t="inlineStr">
        <is>
          <t>CH4</t>
        </is>
      </c>
      <c r="D3819" s="6" t="inlineStr">
        <is>
          <t>Cement and other carbonates</t>
        </is>
      </c>
      <c r="E3819" s="6" t="n">
        <v>0.00866037503282475</v>
      </c>
      <c r="F3819" s="6" t="n"/>
      <c r="G3819" s="6" t="n"/>
      <c r="H3819" s="6" t="n"/>
      <c r="I3819" s="6" t="n"/>
    </row>
    <row r="3820" ht="15.75" customHeight="1" s="120">
      <c r="A3820" s="6" t="n">
        <v>2017</v>
      </c>
      <c r="B3820" s="6" t="inlineStr">
        <is>
          <t>AZ</t>
        </is>
      </c>
      <c r="C3820" s="6" t="inlineStr">
        <is>
          <t>CH4</t>
        </is>
      </c>
      <c r="D3820" s="6" t="inlineStr">
        <is>
          <t>Cement and other carbonates</t>
        </is>
      </c>
      <c r="E3820" s="6" t="n">
        <v>0.0191080242447627</v>
      </c>
      <c r="F3820" s="6" t="n"/>
      <c r="G3820" s="6" t="n"/>
      <c r="H3820" s="6" t="n"/>
      <c r="I3820" s="6" t="n"/>
    </row>
    <row r="3821" ht="15.75" customHeight="1" s="120">
      <c r="A3821" s="6" t="n">
        <v>2017</v>
      </c>
      <c r="B3821" s="6" t="inlineStr">
        <is>
          <t>CA</t>
        </is>
      </c>
      <c r="C3821" s="6" t="inlineStr">
        <is>
          <t>CH4</t>
        </is>
      </c>
      <c r="D3821" s="6" t="inlineStr">
        <is>
          <t>Cement and other carbonates</t>
        </is>
      </c>
      <c r="E3821" s="6" t="n">
        <v>0.111518405976516</v>
      </c>
      <c r="F3821" s="6" t="n"/>
      <c r="G3821" s="6" t="n"/>
      <c r="H3821" s="6" t="n"/>
      <c r="I3821" s="6" t="n"/>
    </row>
    <row r="3822" ht="15.75" customHeight="1" s="120">
      <c r="A3822" s="6" t="n">
        <v>2017</v>
      </c>
      <c r="B3822" s="6" t="inlineStr">
        <is>
          <t>CO</t>
        </is>
      </c>
      <c r="C3822" s="6" t="inlineStr">
        <is>
          <t>CH4</t>
        </is>
      </c>
      <c r="D3822" s="6" t="inlineStr">
        <is>
          <t>Cement and other carbonates</t>
        </is>
      </c>
      <c r="E3822" s="6" t="n">
        <v>0.026436652250572</v>
      </c>
      <c r="F3822" s="6" t="n"/>
      <c r="G3822" s="6" t="n"/>
      <c r="H3822" s="6" t="n"/>
      <c r="I3822" s="6" t="n"/>
    </row>
    <row r="3823" ht="15.75" customHeight="1" s="120">
      <c r="A3823" s="6" t="n">
        <v>2017</v>
      </c>
      <c r="B3823" s="6" t="inlineStr">
        <is>
          <t>FL</t>
        </is>
      </c>
      <c r="C3823" s="6" t="inlineStr">
        <is>
          <t>CH4</t>
        </is>
      </c>
      <c r="D3823" s="6" t="inlineStr">
        <is>
          <t>Cement and other carbonates</t>
        </is>
      </c>
      <c r="E3823" s="6" t="n">
        <v>0.0606735370879489</v>
      </c>
      <c r="F3823" s="6" t="n"/>
      <c r="G3823" s="6" t="n"/>
      <c r="H3823" s="6" t="n"/>
      <c r="I3823" s="6" t="n"/>
    </row>
    <row r="3824" ht="15.75" customHeight="1" s="120">
      <c r="A3824" s="6" t="n">
        <v>2017</v>
      </c>
      <c r="B3824" s="6" t="inlineStr">
        <is>
          <t>GA</t>
        </is>
      </c>
      <c r="C3824" s="6" t="inlineStr">
        <is>
          <t>CH4</t>
        </is>
      </c>
      <c r="D3824" s="6" t="inlineStr">
        <is>
          <t>Cement and other carbonates</t>
        </is>
      </c>
      <c r="E3824" s="6" t="n">
        <v>0.009488362621049641</v>
      </c>
      <c r="F3824" s="6" t="n"/>
      <c r="G3824" s="6" t="n"/>
      <c r="H3824" s="6" t="n"/>
      <c r="I3824" s="6" t="n"/>
    </row>
    <row r="3825" ht="15.75" customHeight="1" s="120">
      <c r="A3825" s="6" t="n">
        <v>2017</v>
      </c>
      <c r="B3825" s="6" t="inlineStr">
        <is>
          <t>IA</t>
        </is>
      </c>
      <c r="C3825" s="6" t="inlineStr">
        <is>
          <t>CH4</t>
        </is>
      </c>
      <c r="D3825" s="6" t="inlineStr">
        <is>
          <t>Cement and other carbonates</t>
        </is>
      </c>
      <c r="E3825" s="6" t="n">
        <v>0.0161497773276097</v>
      </c>
      <c r="F3825" s="6" t="n"/>
      <c r="G3825" s="6" t="n"/>
      <c r="H3825" s="6" t="n"/>
      <c r="I3825" s="6" t="n"/>
    </row>
    <row r="3826" ht="15.75" customHeight="1" s="120">
      <c r="A3826" s="6" t="n">
        <v>2017</v>
      </c>
      <c r="B3826" s="6" t="inlineStr">
        <is>
          <t>IL</t>
        </is>
      </c>
      <c r="C3826" s="6" t="inlineStr">
        <is>
          <t>CH4</t>
        </is>
      </c>
      <c r="D3826" s="6" t="inlineStr">
        <is>
          <t>Cement and other carbonates</t>
        </is>
      </c>
      <c r="E3826" s="6" t="n">
        <v>0.0116695338081534</v>
      </c>
      <c r="F3826" s="6" t="n"/>
      <c r="G3826" s="6" t="n"/>
      <c r="H3826" s="6" t="n"/>
      <c r="I3826" s="6" t="n"/>
    </row>
    <row r="3827" ht="15.75" customHeight="1" s="120">
      <c r="A3827" s="6" t="n">
        <v>2017</v>
      </c>
      <c r="B3827" s="6" t="inlineStr">
        <is>
          <t>IN</t>
        </is>
      </c>
      <c r="C3827" s="6" t="inlineStr">
        <is>
          <t>CH4</t>
        </is>
      </c>
      <c r="D3827" s="6" t="inlineStr">
        <is>
          <t>Cement and other carbonates</t>
        </is>
      </c>
      <c r="E3827" s="6" t="n">
        <v>0.0370691918948321</v>
      </c>
      <c r="F3827" s="6" t="n"/>
      <c r="G3827" s="6" t="n"/>
      <c r="H3827" s="6" t="n"/>
      <c r="I3827" s="6" t="n"/>
    </row>
    <row r="3828" ht="15.75" customHeight="1" s="120">
      <c r="A3828" s="6" t="n">
        <v>2017</v>
      </c>
      <c r="B3828" s="6" t="inlineStr">
        <is>
          <t>KS</t>
        </is>
      </c>
      <c r="C3828" s="6" t="inlineStr">
        <is>
          <t>CH4</t>
        </is>
      </c>
      <c r="D3828" s="6" t="inlineStr">
        <is>
          <t>Cement and other carbonates</t>
        </is>
      </c>
      <c r="E3828" s="6" t="n">
        <v>0.0160211578964292</v>
      </c>
      <c r="F3828" s="6" t="n"/>
      <c r="G3828" s="6" t="n"/>
      <c r="H3828" s="6" t="n"/>
      <c r="I3828" s="6" t="n"/>
    </row>
    <row r="3829" ht="15.75" customHeight="1" s="120">
      <c r="A3829" s="6" t="n">
        <v>2017</v>
      </c>
      <c r="B3829" s="6" t="inlineStr">
        <is>
          <t>KY</t>
        </is>
      </c>
      <c r="C3829" s="6" t="inlineStr">
        <is>
          <t>CH4</t>
        </is>
      </c>
      <c r="D3829" s="6" t="inlineStr">
        <is>
          <t>Cement and other carbonates</t>
        </is>
      </c>
      <c r="E3829" s="6" t="n">
        <v>0.0460430767911595</v>
      </c>
      <c r="F3829" s="6" t="n"/>
      <c r="G3829" s="6" t="n"/>
      <c r="H3829" s="6" t="n"/>
      <c r="I3829" s="6" t="n"/>
    </row>
    <row r="3830" ht="15.75" customHeight="1" s="120">
      <c r="A3830" s="6" t="n">
        <v>2017</v>
      </c>
      <c r="B3830" s="6" t="inlineStr">
        <is>
          <t>LA</t>
        </is>
      </c>
      <c r="C3830" s="6" t="inlineStr">
        <is>
          <t>CH4</t>
        </is>
      </c>
      <c r="D3830" s="6" t="inlineStr">
        <is>
          <t>Cement and other carbonates</t>
        </is>
      </c>
      <c r="E3830" s="6" t="n">
        <v>0.000125939859697637</v>
      </c>
      <c r="F3830" s="6" t="n"/>
      <c r="G3830" s="6" t="n"/>
      <c r="H3830" s="6" t="n"/>
      <c r="I3830" s="6" t="n"/>
    </row>
    <row r="3831" ht="15.75" customHeight="1" s="120">
      <c r="A3831" s="6" t="n">
        <v>2017</v>
      </c>
      <c r="B3831" s="6" t="inlineStr">
        <is>
          <t>MA</t>
        </is>
      </c>
      <c r="C3831" s="6" t="inlineStr">
        <is>
          <t>CH4</t>
        </is>
      </c>
      <c r="D3831" s="6" t="inlineStr">
        <is>
          <t>Cement and other carbonates</t>
        </is>
      </c>
      <c r="E3831" s="6" t="n">
        <v>0.000257238862361131</v>
      </c>
      <c r="F3831" s="6" t="n"/>
      <c r="G3831" s="6" t="n"/>
      <c r="H3831" s="6" t="n"/>
      <c r="I3831" s="6" t="n"/>
    </row>
    <row r="3832" ht="15.75" customHeight="1" s="120">
      <c r="A3832" s="6" t="n">
        <v>2017</v>
      </c>
      <c r="B3832" s="6" t="inlineStr">
        <is>
          <t>MD</t>
        </is>
      </c>
      <c r="C3832" s="6" t="inlineStr">
        <is>
          <t>CH4</t>
        </is>
      </c>
      <c r="D3832" s="6" t="inlineStr">
        <is>
          <t>Cement and other carbonates</t>
        </is>
      </c>
      <c r="E3832" s="6" t="n">
        <v>0.0247592405022588</v>
      </c>
      <c r="F3832" s="6" t="n"/>
      <c r="G3832" s="6" t="n"/>
      <c r="H3832" s="6" t="n"/>
      <c r="I3832" s="6" t="n"/>
    </row>
    <row r="3833" ht="15.75" customHeight="1" s="120">
      <c r="A3833" s="6" t="n">
        <v>2017</v>
      </c>
      <c r="B3833" s="6" t="inlineStr">
        <is>
          <t>ME</t>
        </is>
      </c>
      <c r="C3833" s="6" t="inlineStr">
        <is>
          <t>CH4</t>
        </is>
      </c>
      <c r="D3833" s="6" t="inlineStr">
        <is>
          <t>Cement and other carbonates</t>
        </is>
      </c>
      <c r="E3833" s="6" t="n">
        <v>0.00542613225293011</v>
      </c>
      <c r="F3833" s="6" t="n"/>
      <c r="G3833" s="6" t="n"/>
      <c r="H3833" s="6" t="n"/>
      <c r="I3833" s="6" t="n"/>
    </row>
    <row r="3834" ht="15.75" customHeight="1" s="120">
      <c r="A3834" s="6" t="n">
        <v>2017</v>
      </c>
      <c r="B3834" s="6" t="inlineStr">
        <is>
          <t>MI</t>
        </is>
      </c>
      <c r="C3834" s="6" t="inlineStr">
        <is>
          <t>CH4</t>
        </is>
      </c>
      <c r="D3834" s="6" t="inlineStr">
        <is>
          <t>Cement and other carbonates</t>
        </is>
      </c>
      <c r="E3834" s="6" t="n">
        <v>0.0329694475259516</v>
      </c>
      <c r="F3834" s="6" t="n"/>
      <c r="G3834" s="6" t="n"/>
      <c r="H3834" s="6" t="n"/>
      <c r="I3834" s="6" t="n"/>
    </row>
    <row r="3835" ht="15.75" customHeight="1" s="120">
      <c r="A3835" s="6" t="n">
        <v>2017</v>
      </c>
      <c r="B3835" s="6" t="inlineStr">
        <is>
          <t>MO</t>
        </is>
      </c>
      <c r="C3835" s="6" t="inlineStr">
        <is>
          <t>CH4</t>
        </is>
      </c>
      <c r="D3835" s="6" t="inlineStr">
        <is>
          <t>Cement and other carbonates</t>
        </is>
      </c>
      <c r="E3835" s="6" t="n">
        <v>0.0923835860169241</v>
      </c>
      <c r="F3835" s="6" t="n"/>
      <c r="G3835" s="6" t="n"/>
      <c r="H3835" s="6" t="n"/>
      <c r="I3835" s="6" t="n"/>
    </row>
    <row r="3836" ht="15.75" customHeight="1" s="120">
      <c r="A3836" s="6" t="n">
        <v>2017</v>
      </c>
      <c r="B3836" s="6" t="inlineStr">
        <is>
          <t>MT</t>
        </is>
      </c>
      <c r="C3836" s="6" t="inlineStr">
        <is>
          <t>CH4</t>
        </is>
      </c>
      <c r="D3836" s="6" t="inlineStr">
        <is>
          <t>Cement and other carbonates</t>
        </is>
      </c>
      <c r="E3836" s="6" t="n">
        <v>0.0105548320712551</v>
      </c>
      <c r="F3836" s="6" t="n"/>
      <c r="G3836" s="6" t="n"/>
      <c r="H3836" s="6" t="n"/>
      <c r="I3836" s="6" t="n"/>
    </row>
    <row r="3837" ht="15.75" customHeight="1" s="120">
      <c r="A3837" s="6" t="n">
        <v>2017</v>
      </c>
      <c r="B3837" s="6" t="inlineStr">
        <is>
          <t>NC</t>
        </is>
      </c>
      <c r="C3837" s="6" t="inlineStr">
        <is>
          <t>CH4</t>
        </is>
      </c>
      <c r="D3837" s="6" t="inlineStr">
        <is>
          <t>Cement and other carbonates</t>
        </is>
      </c>
      <c r="E3837" s="6" t="n">
        <v>0.00069132944259554</v>
      </c>
      <c r="F3837" s="6" t="n"/>
      <c r="G3837" s="6" t="n"/>
      <c r="H3837" s="6" t="n"/>
      <c r="I3837" s="6" t="n"/>
    </row>
    <row r="3838" ht="15.75" customHeight="1" s="120">
      <c r="A3838" s="6" t="n">
        <v>2017</v>
      </c>
      <c r="B3838" s="6" t="inlineStr">
        <is>
          <t>NE</t>
        </is>
      </c>
      <c r="C3838" s="6" t="inlineStr">
        <is>
          <t>CH4</t>
        </is>
      </c>
      <c r="D3838" s="6" t="inlineStr">
        <is>
          <t>Cement and other carbonates</t>
        </is>
      </c>
      <c r="E3838" s="6" t="n">
        <v>0.00780559172977057</v>
      </c>
      <c r="F3838" s="6" t="n"/>
      <c r="G3838" s="6" t="n"/>
      <c r="H3838" s="6" t="n"/>
      <c r="I3838" s="6" t="n"/>
    </row>
    <row r="3839" ht="15.75" customHeight="1" s="120">
      <c r="A3839" s="6" t="n">
        <v>2017</v>
      </c>
      <c r="B3839" s="6" t="inlineStr">
        <is>
          <t>NH</t>
        </is>
      </c>
      <c r="C3839" s="6" t="inlineStr">
        <is>
          <t>CH4</t>
        </is>
      </c>
      <c r="D3839" s="6" t="inlineStr">
        <is>
          <t>Cement and other carbonates</t>
        </is>
      </c>
      <c r="E3839" s="6" t="n">
        <v>0.000388537865024625</v>
      </c>
      <c r="F3839" s="6" t="n"/>
      <c r="G3839" s="6" t="n"/>
      <c r="H3839" s="6" t="n"/>
      <c r="I3839" s="6" t="n"/>
    </row>
    <row r="3840" ht="15.75" customHeight="1" s="120">
      <c r="A3840" s="6" t="n">
        <v>2017</v>
      </c>
      <c r="B3840" s="6" t="inlineStr">
        <is>
          <t>NJ</t>
        </is>
      </c>
      <c r="C3840" s="6" t="inlineStr">
        <is>
          <t>CH4</t>
        </is>
      </c>
      <c r="D3840" s="6" t="inlineStr">
        <is>
          <t>Cement and other carbonates</t>
        </is>
      </c>
      <c r="E3840" s="6" t="n">
        <v>0.000168813003424492</v>
      </c>
      <c r="F3840" s="6" t="n"/>
      <c r="G3840" s="6" t="n"/>
      <c r="H3840" s="6" t="n"/>
      <c r="I3840" s="6" t="n"/>
    </row>
    <row r="3841" ht="15.75" customHeight="1" s="120">
      <c r="A3841" s="6" t="n">
        <v>2017</v>
      </c>
      <c r="B3841" s="6" t="inlineStr">
        <is>
          <t>NM</t>
        </is>
      </c>
      <c r="C3841" s="6" t="inlineStr">
        <is>
          <t>CH4</t>
        </is>
      </c>
      <c r="D3841" s="6" t="inlineStr">
        <is>
          <t>Cement and other carbonates</t>
        </is>
      </c>
      <c r="E3841" s="6" t="n">
        <v>0.00576375825977909</v>
      </c>
      <c r="F3841" s="6" t="n"/>
      <c r="G3841" s="6" t="n"/>
      <c r="H3841" s="6" t="n"/>
      <c r="I3841" s="6" t="n"/>
    </row>
    <row r="3842" ht="15.75" customHeight="1" s="120">
      <c r="A3842" s="6" t="n">
        <v>2017</v>
      </c>
      <c r="B3842" s="6" t="inlineStr">
        <is>
          <t>NV</t>
        </is>
      </c>
      <c r="C3842" s="6" t="inlineStr">
        <is>
          <t>CH4</t>
        </is>
      </c>
      <c r="D3842" s="6" t="inlineStr">
        <is>
          <t>Cement and other carbonates</t>
        </is>
      </c>
      <c r="E3842" s="6" t="n">
        <v>0.019359903964158</v>
      </c>
      <c r="F3842" s="6" t="n"/>
      <c r="G3842" s="6" t="n"/>
      <c r="H3842" s="6" t="n"/>
      <c r="I3842" s="6" t="n"/>
    </row>
    <row r="3843" ht="15.75" customHeight="1" s="120">
      <c r="A3843" s="6" t="n">
        <v>2017</v>
      </c>
      <c r="B3843" s="6" t="inlineStr">
        <is>
          <t>NY</t>
        </is>
      </c>
      <c r="C3843" s="6" t="inlineStr">
        <is>
          <t>CH4</t>
        </is>
      </c>
      <c r="D3843" s="6" t="inlineStr">
        <is>
          <t>Cement and other carbonates</t>
        </is>
      </c>
      <c r="E3843" s="6" t="n">
        <v>0.00759658515410215</v>
      </c>
      <c r="F3843" s="6" t="n"/>
      <c r="G3843" s="6" t="n"/>
      <c r="H3843" s="6" t="n"/>
      <c r="I3843" s="6" t="n"/>
    </row>
    <row r="3844" ht="15.75" customHeight="1" s="120">
      <c r="A3844" s="6" t="n">
        <v>2017</v>
      </c>
      <c r="B3844" s="6" t="inlineStr">
        <is>
          <t>OH</t>
        </is>
      </c>
      <c r="C3844" s="6" t="inlineStr">
        <is>
          <t>CH4</t>
        </is>
      </c>
      <c r="D3844" s="6" t="inlineStr">
        <is>
          <t>Cement and other carbonates</t>
        </is>
      </c>
      <c r="E3844" s="6" t="n">
        <v>0.0400113613830876</v>
      </c>
      <c r="F3844" s="6" t="n"/>
      <c r="G3844" s="6" t="n"/>
      <c r="H3844" s="6" t="n"/>
      <c r="I3844" s="6" t="n"/>
    </row>
    <row r="3845" ht="15.75" customHeight="1" s="120">
      <c r="A3845" s="6" t="n">
        <v>2017</v>
      </c>
      <c r="B3845" s="6" t="inlineStr">
        <is>
          <t>OK</t>
        </is>
      </c>
      <c r="C3845" s="6" t="inlineStr">
        <is>
          <t>CH4</t>
        </is>
      </c>
      <c r="D3845" s="6" t="inlineStr">
        <is>
          <t>Cement and other carbonates</t>
        </is>
      </c>
      <c r="E3845" s="6" t="n">
        <v>0.0121357792461829</v>
      </c>
      <c r="F3845" s="6" t="n"/>
      <c r="G3845" s="6" t="n"/>
      <c r="H3845" s="6" t="n"/>
      <c r="I3845" s="6" t="n"/>
    </row>
    <row r="3846" ht="15.75" customHeight="1" s="120">
      <c r="A3846" s="6" t="n">
        <v>2017</v>
      </c>
      <c r="B3846" s="6" t="inlineStr">
        <is>
          <t>OR</t>
        </is>
      </c>
      <c r="C3846" s="6" t="inlineStr">
        <is>
          <t>CH4</t>
        </is>
      </c>
      <c r="D3846" s="6" t="inlineStr">
        <is>
          <t>Cement and other carbonates</t>
        </is>
      </c>
      <c r="E3846" s="6" t="n">
        <v>0.00398720236659753</v>
      </c>
      <c r="F3846" s="6" t="n"/>
      <c r="G3846" s="6" t="n"/>
      <c r="H3846" s="6" t="n"/>
      <c r="I3846" s="6" t="n"/>
    </row>
    <row r="3847" ht="15.75" customHeight="1" s="120">
      <c r="A3847" s="6" t="n">
        <v>2017</v>
      </c>
      <c r="B3847" s="6" t="inlineStr">
        <is>
          <t>PA</t>
        </is>
      </c>
      <c r="C3847" s="6" t="inlineStr">
        <is>
          <t>CH4</t>
        </is>
      </c>
      <c r="D3847" s="6" t="inlineStr">
        <is>
          <t>Cement and other carbonates</t>
        </is>
      </c>
      <c r="E3847" s="6" t="n">
        <v>0.038272319490667</v>
      </c>
      <c r="F3847" s="6" t="n"/>
      <c r="G3847" s="6" t="n"/>
      <c r="H3847" s="6" t="n"/>
      <c r="I3847" s="6" t="n"/>
    </row>
    <row r="3848" ht="15.75" customHeight="1" s="120">
      <c r="A3848" s="6" t="n">
        <v>2017</v>
      </c>
      <c r="B3848" s="6" t="inlineStr">
        <is>
          <t>PR</t>
        </is>
      </c>
      <c r="C3848" s="6" t="inlineStr">
        <is>
          <t>CH4</t>
        </is>
      </c>
      <c r="D3848" s="6" t="inlineStr">
        <is>
          <t>Cement and other carbonates</t>
        </is>
      </c>
      <c r="E3848" s="6" t="n">
        <v>0.00590309597689137</v>
      </c>
      <c r="F3848" s="6" t="n"/>
      <c r="G3848" s="6" t="n"/>
      <c r="H3848" s="6" t="n"/>
      <c r="I3848" s="6" t="n"/>
    </row>
    <row r="3849" ht="15.75" customHeight="1" s="120">
      <c r="A3849" s="6" t="n">
        <v>2017</v>
      </c>
      <c r="B3849" s="6" t="inlineStr">
        <is>
          <t>SC</t>
        </is>
      </c>
      <c r="C3849" s="6" t="inlineStr">
        <is>
          <t>CH4</t>
        </is>
      </c>
      <c r="D3849" s="6" t="inlineStr">
        <is>
          <t>Cement and other carbonates</t>
        </is>
      </c>
      <c r="E3849" s="6" t="n">
        <v>0.0203995776995342</v>
      </c>
      <c r="F3849" s="6" t="n"/>
      <c r="G3849" s="6" t="n"/>
      <c r="H3849" s="6" t="n"/>
      <c r="I3849" s="6" t="n"/>
    </row>
    <row r="3850" ht="15.75" customHeight="1" s="120">
      <c r="A3850" s="6" t="n">
        <v>2017</v>
      </c>
      <c r="B3850" s="6" t="inlineStr">
        <is>
          <t>SD</t>
        </is>
      </c>
      <c r="C3850" s="6" t="inlineStr">
        <is>
          <t>CH4</t>
        </is>
      </c>
      <c r="D3850" s="6" t="inlineStr">
        <is>
          <t>Cement and other carbonates</t>
        </is>
      </c>
      <c r="E3850" s="6" t="n">
        <v>0.0109085355070017</v>
      </c>
      <c r="F3850" s="6" t="n"/>
      <c r="G3850" s="6" t="n"/>
      <c r="H3850" s="6" t="n"/>
      <c r="I3850" s="6" t="n"/>
    </row>
    <row r="3851" ht="15.75" customHeight="1" s="120">
      <c r="A3851" s="6" t="n">
        <v>2017</v>
      </c>
      <c r="B3851" s="6" t="inlineStr">
        <is>
          <t>TN</t>
        </is>
      </c>
      <c r="C3851" s="6" t="inlineStr">
        <is>
          <t>CH4</t>
        </is>
      </c>
      <c r="D3851" s="6" t="inlineStr">
        <is>
          <t>Cement and other carbonates</t>
        </is>
      </c>
      <c r="E3851" s="6" t="n">
        <v>0.0132879949838421</v>
      </c>
      <c r="F3851" s="6" t="n"/>
      <c r="G3851" s="6" t="n"/>
      <c r="H3851" s="6" t="n"/>
      <c r="I3851" s="6" t="n"/>
    </row>
    <row r="3852" ht="15.75" customHeight="1" s="120">
      <c r="A3852" s="6" t="n">
        <v>2017</v>
      </c>
      <c r="B3852" s="6" t="inlineStr">
        <is>
          <t>TX</t>
        </is>
      </c>
      <c r="C3852" s="6" t="inlineStr">
        <is>
          <t>CH4</t>
        </is>
      </c>
      <c r="D3852" s="6" t="inlineStr">
        <is>
          <t>Cement and other carbonates</t>
        </is>
      </c>
      <c r="E3852" s="6" t="n">
        <v>0.081826074374186</v>
      </c>
      <c r="F3852" s="6" t="n"/>
      <c r="G3852" s="6" t="n"/>
      <c r="H3852" s="6" t="n"/>
      <c r="I3852" s="6" t="n"/>
    </row>
    <row r="3853" ht="15.75" customHeight="1" s="120">
      <c r="A3853" s="6" t="n">
        <v>2017</v>
      </c>
      <c r="B3853" s="6" t="inlineStr">
        <is>
          <t>UT</t>
        </is>
      </c>
      <c r="C3853" s="6" t="inlineStr">
        <is>
          <t>CH4</t>
        </is>
      </c>
      <c r="D3853" s="6" t="inlineStr">
        <is>
          <t>Cement and other carbonates</t>
        </is>
      </c>
      <c r="E3853" s="6" t="n">
        <v>0.0323156320841171</v>
      </c>
      <c r="F3853" s="6" t="n"/>
      <c r="G3853" s="6" t="n"/>
      <c r="H3853" s="6" t="n"/>
      <c r="I3853" s="6" t="n"/>
    </row>
    <row r="3854" ht="15.75" customHeight="1" s="120">
      <c r="A3854" s="6" t="n">
        <v>2017</v>
      </c>
      <c r="B3854" s="6" t="inlineStr">
        <is>
          <t>VA</t>
        </is>
      </c>
      <c r="C3854" s="6" t="inlineStr">
        <is>
          <t>CH4</t>
        </is>
      </c>
      <c r="D3854" s="6" t="inlineStr">
        <is>
          <t>Cement and other carbonates</t>
        </is>
      </c>
      <c r="E3854" s="6" t="n">
        <v>0.0196841321135923</v>
      </c>
      <c r="F3854" s="6" t="n"/>
      <c r="G3854" s="6" t="n"/>
      <c r="H3854" s="6" t="n"/>
      <c r="I3854" s="6" t="n"/>
    </row>
    <row r="3855" ht="15.75" customHeight="1" s="120">
      <c r="A3855" s="6" t="n">
        <v>2017</v>
      </c>
      <c r="B3855" s="6" t="inlineStr">
        <is>
          <t>WA</t>
        </is>
      </c>
      <c r="C3855" s="6" t="inlineStr">
        <is>
          <t>CH4</t>
        </is>
      </c>
      <c r="D3855" s="6" t="inlineStr">
        <is>
          <t>Cement and other carbonates</t>
        </is>
      </c>
      <c r="E3855" s="6" t="n">
        <v>0.00177387632169863</v>
      </c>
      <c r="F3855" s="6" t="n"/>
      <c r="G3855" s="6" t="n"/>
      <c r="H3855" s="6" t="n"/>
      <c r="I3855" s="6" t="n"/>
    </row>
    <row r="3856" ht="15.75" customHeight="1" s="120">
      <c r="A3856" s="6" t="n">
        <v>2017</v>
      </c>
      <c r="B3856" s="6" t="inlineStr">
        <is>
          <t>WI</t>
        </is>
      </c>
      <c r="C3856" s="6" t="inlineStr">
        <is>
          <t>CH4</t>
        </is>
      </c>
      <c r="D3856" s="6" t="inlineStr">
        <is>
          <t>Cement and other carbonates</t>
        </is>
      </c>
      <c r="E3856" s="6" t="n">
        <v>0.0158335878926242</v>
      </c>
      <c r="F3856" s="6" t="n"/>
      <c r="G3856" s="6" t="n"/>
      <c r="H3856" s="6" t="n"/>
      <c r="I3856" s="6" t="n"/>
    </row>
    <row r="3857" ht="15.75" customHeight="1" s="120">
      <c r="A3857" s="6" t="n">
        <v>2017</v>
      </c>
      <c r="B3857" s="6" t="inlineStr">
        <is>
          <t>WV</t>
        </is>
      </c>
      <c r="C3857" s="6" t="inlineStr">
        <is>
          <t>CH4</t>
        </is>
      </c>
      <c r="D3857" s="6" t="inlineStr">
        <is>
          <t>Cement and other carbonates</t>
        </is>
      </c>
      <c r="E3857" s="6" t="n">
        <v>0.014678692583482</v>
      </c>
      <c r="F3857" s="6" t="n"/>
      <c r="G3857" s="6" t="n"/>
      <c r="H3857" s="6" t="n"/>
      <c r="I3857" s="6" t="n"/>
    </row>
    <row r="3858" ht="15.75" customHeight="1" s="120">
      <c r="A3858" s="6" t="n">
        <v>2017</v>
      </c>
      <c r="B3858" s="6" t="inlineStr">
        <is>
          <t>WY</t>
        </is>
      </c>
      <c r="C3858" s="6" t="inlineStr">
        <is>
          <t>CH4</t>
        </is>
      </c>
      <c r="D3858" s="6" t="inlineStr">
        <is>
          <t>Cement and other carbonates</t>
        </is>
      </c>
      <c r="E3858" s="6" t="n">
        <v>0.0113640626590995</v>
      </c>
      <c r="F3858" s="6" t="n"/>
      <c r="G3858" s="6" t="n"/>
      <c r="H3858" s="6" t="n"/>
      <c r="I3858" s="6" t="n"/>
    </row>
    <row r="3859" ht="15.75" customHeight="1" s="120">
      <c r="A3859" s="6" t="n">
        <v>2017</v>
      </c>
      <c r="B3859" s="6" t="inlineStr">
        <is>
          <t>AL</t>
        </is>
      </c>
      <c r="C3859" s="6" t="inlineStr">
        <is>
          <t>CH4</t>
        </is>
      </c>
      <c r="D3859" s="6" t="inlineStr">
        <is>
          <t>Chemicals</t>
        </is>
      </c>
      <c r="E3859" s="6" t="n">
        <v>0.00664924010269542</v>
      </c>
      <c r="F3859" s="6" t="n"/>
      <c r="G3859" s="6" t="n"/>
      <c r="H3859" s="6" t="n"/>
      <c r="I3859" s="6" t="n"/>
    </row>
    <row r="3860" ht="15.75" customHeight="1" s="120">
      <c r="A3860" s="6" t="n">
        <v>2017</v>
      </c>
      <c r="B3860" s="6" t="inlineStr">
        <is>
          <t>AR</t>
        </is>
      </c>
      <c r="C3860" s="6" t="inlineStr">
        <is>
          <t>CH4</t>
        </is>
      </c>
      <c r="D3860" s="6" t="inlineStr">
        <is>
          <t>Chemicals</t>
        </is>
      </c>
      <c r="E3860" s="6" t="n">
        <v>0.000632693003264152</v>
      </c>
      <c r="F3860" s="6" t="n"/>
      <c r="G3860" s="6" t="n"/>
      <c r="H3860" s="6" t="n"/>
      <c r="I3860" s="6" t="n"/>
    </row>
    <row r="3861" ht="15.75" customHeight="1" s="120">
      <c r="A3861" s="6" t="n">
        <v>2017</v>
      </c>
      <c r="B3861" s="6" t="inlineStr">
        <is>
          <t>AZ</t>
        </is>
      </c>
      <c r="C3861" s="6" t="inlineStr">
        <is>
          <t>CH4</t>
        </is>
      </c>
      <c r="D3861" s="6" t="inlineStr">
        <is>
          <t>Chemicals</t>
        </is>
      </c>
      <c r="E3861" s="54" t="n">
        <v>3.63361610818079e-05</v>
      </c>
      <c r="F3861" s="6" t="n"/>
      <c r="G3861" s="6" t="n"/>
      <c r="H3861" s="6" t="n"/>
      <c r="I3861" s="6" t="n"/>
    </row>
    <row r="3862" ht="15.75" customHeight="1" s="120">
      <c r="A3862" s="6" t="n">
        <v>2017</v>
      </c>
      <c r="B3862" s="6" t="inlineStr">
        <is>
          <t>CA</t>
        </is>
      </c>
      <c r="C3862" s="6" t="inlineStr">
        <is>
          <t>CH4</t>
        </is>
      </c>
      <c r="D3862" s="6" t="inlineStr">
        <is>
          <t>Chemicals</t>
        </is>
      </c>
      <c r="E3862" s="6" t="n">
        <v>0.000366690114123283</v>
      </c>
      <c r="F3862" s="6" t="n"/>
      <c r="G3862" s="6" t="n"/>
      <c r="H3862" s="6" t="n"/>
      <c r="I3862" s="6" t="n"/>
    </row>
    <row r="3863" ht="15.75" customHeight="1" s="120">
      <c r="A3863" s="6" t="n">
        <v>2017</v>
      </c>
      <c r="B3863" s="6" t="inlineStr">
        <is>
          <t>CO</t>
        </is>
      </c>
      <c r="C3863" s="6" t="inlineStr">
        <is>
          <t>CH4</t>
        </is>
      </c>
      <c r="D3863" s="6" t="inlineStr">
        <is>
          <t>Chemicals</t>
        </is>
      </c>
      <c r="E3863" s="6" t="n">
        <v>0.000113169112376928</v>
      </c>
      <c r="F3863" s="6" t="n"/>
      <c r="G3863" s="6" t="n"/>
      <c r="H3863" s="6" t="n"/>
      <c r="I3863" s="6" t="n"/>
    </row>
    <row r="3864" ht="15.75" customHeight="1" s="120">
      <c r="A3864" s="6" t="n">
        <v>2017</v>
      </c>
      <c r="B3864" s="6" t="inlineStr">
        <is>
          <t>DE</t>
        </is>
      </c>
      <c r="C3864" s="6" t="inlineStr">
        <is>
          <t>CH4</t>
        </is>
      </c>
      <c r="D3864" s="6" t="inlineStr">
        <is>
          <t>Chemicals</t>
        </is>
      </c>
      <c r="E3864" s="54" t="n">
        <v>3.41171588783387e-05</v>
      </c>
      <c r="F3864" s="6" t="n"/>
      <c r="G3864" s="6" t="n"/>
      <c r="H3864" s="6" t="n"/>
      <c r="I3864" s="6" t="n"/>
    </row>
    <row r="3865" ht="15.75" customHeight="1" s="120">
      <c r="A3865" s="6" t="n">
        <v>2017</v>
      </c>
      <c r="B3865" s="6" t="inlineStr">
        <is>
          <t>FL</t>
        </is>
      </c>
      <c r="C3865" s="6" t="inlineStr">
        <is>
          <t>CH4</t>
        </is>
      </c>
      <c r="D3865" s="6" t="inlineStr">
        <is>
          <t>Chemicals</t>
        </is>
      </c>
      <c r="E3865" s="6" t="n">
        <v>0.00134166420727255</v>
      </c>
      <c r="F3865" s="6" t="n"/>
      <c r="G3865" s="6" t="n"/>
      <c r="H3865" s="6" t="n"/>
      <c r="I3865" s="6" t="n"/>
    </row>
    <row r="3866" ht="15.75" customHeight="1" s="120">
      <c r="A3866" s="6" t="n">
        <v>2017</v>
      </c>
      <c r="B3866" s="6" t="inlineStr">
        <is>
          <t>GA</t>
        </is>
      </c>
      <c r="C3866" s="6" t="inlineStr">
        <is>
          <t>CH4</t>
        </is>
      </c>
      <c r="D3866" s="6" t="inlineStr">
        <is>
          <t>Chemicals</t>
        </is>
      </c>
      <c r="E3866" s="6" t="n">
        <v>0.000484574606182583</v>
      </c>
      <c r="F3866" s="6" t="n"/>
      <c r="G3866" s="6" t="n"/>
      <c r="H3866" s="6" t="n"/>
      <c r="I3866" s="6" t="n"/>
    </row>
    <row r="3867" ht="15.75" customHeight="1" s="120">
      <c r="A3867" s="6" t="n">
        <v>2017</v>
      </c>
      <c r="B3867" s="6" t="inlineStr">
        <is>
          <t>IA</t>
        </is>
      </c>
      <c r="C3867" s="6" t="inlineStr">
        <is>
          <t>CH4</t>
        </is>
      </c>
      <c r="D3867" s="6" t="inlineStr">
        <is>
          <t>Chemicals</t>
        </is>
      </c>
      <c r="E3867" s="6" t="n">
        <v>0.0069837546848684</v>
      </c>
      <c r="F3867" s="6" t="n"/>
      <c r="G3867" s="6" t="n"/>
      <c r="H3867" s="6" t="n"/>
      <c r="I3867" s="6" t="n"/>
    </row>
    <row r="3868" ht="15.75" customHeight="1" s="120">
      <c r="A3868" s="6" t="n">
        <v>2017</v>
      </c>
      <c r="B3868" s="6" t="inlineStr">
        <is>
          <t>ID</t>
        </is>
      </c>
      <c r="C3868" s="6" t="inlineStr">
        <is>
          <t>CH4</t>
        </is>
      </c>
      <c r="D3868" s="6" t="inlineStr">
        <is>
          <t>Chemicals</t>
        </is>
      </c>
      <c r="E3868" s="6" t="n">
        <v>0.000242425990729008</v>
      </c>
      <c r="F3868" s="6" t="n"/>
      <c r="G3868" s="6" t="n"/>
      <c r="H3868" s="6" t="n"/>
      <c r="I3868" s="6" t="n"/>
    </row>
    <row r="3869" ht="15.75" customHeight="1" s="120">
      <c r="A3869" s="6" t="n">
        <v>2017</v>
      </c>
      <c r="B3869" s="6" t="inlineStr">
        <is>
          <t>IL</t>
        </is>
      </c>
      <c r="C3869" s="6" t="inlineStr">
        <is>
          <t>CH4</t>
        </is>
      </c>
      <c r="D3869" s="6" t="inlineStr">
        <is>
          <t>Chemicals</t>
        </is>
      </c>
      <c r="E3869" s="6" t="n">
        <v>0.00459860469141445</v>
      </c>
      <c r="F3869" s="6" t="n"/>
      <c r="G3869" s="6" t="n"/>
      <c r="H3869" s="6" t="n"/>
      <c r="I3869" s="6" t="n"/>
    </row>
    <row r="3870" ht="15.75" customHeight="1" s="120">
      <c r="A3870" s="6" t="n">
        <v>2017</v>
      </c>
      <c r="B3870" s="6" t="inlineStr">
        <is>
          <t>IN</t>
        </is>
      </c>
      <c r="C3870" s="6" t="inlineStr">
        <is>
          <t>CH4</t>
        </is>
      </c>
      <c r="D3870" s="6" t="inlineStr">
        <is>
          <t>Chemicals</t>
        </is>
      </c>
      <c r="E3870" s="6" t="n">
        <v>0.00156162280069144</v>
      </c>
      <c r="F3870" s="6" t="n"/>
      <c r="G3870" s="6" t="n"/>
      <c r="H3870" s="6" t="n"/>
      <c r="I3870" s="6" t="n"/>
    </row>
    <row r="3871" ht="15.75" customHeight="1" s="120">
      <c r="A3871" s="6" t="n">
        <v>2017</v>
      </c>
      <c r="B3871" s="6" t="inlineStr">
        <is>
          <t>KS</t>
        </is>
      </c>
      <c r="C3871" s="6" t="inlineStr">
        <is>
          <t>CH4</t>
        </is>
      </c>
      <c r="D3871" s="6" t="inlineStr">
        <is>
          <t>Chemicals</t>
        </is>
      </c>
      <c r="E3871" s="6" t="n">
        <v>0.000575831071800254</v>
      </c>
      <c r="F3871" s="6" t="n"/>
      <c r="G3871" s="6" t="n"/>
      <c r="H3871" s="6" t="n"/>
      <c r="I3871" s="6" t="n"/>
    </row>
    <row r="3872" ht="15.75" customHeight="1" s="120">
      <c r="A3872" s="6" t="n">
        <v>2017</v>
      </c>
      <c r="B3872" s="6" t="inlineStr">
        <is>
          <t>KY</t>
        </is>
      </c>
      <c r="C3872" s="6" t="inlineStr">
        <is>
          <t>CH4</t>
        </is>
      </c>
      <c r="D3872" s="6" t="inlineStr">
        <is>
          <t>Chemicals</t>
        </is>
      </c>
      <c r="E3872" s="6" t="n">
        <v>0.00649945745396125</v>
      </c>
      <c r="F3872" s="6" t="n"/>
      <c r="G3872" s="6" t="n"/>
      <c r="H3872" s="6" t="n"/>
      <c r="I3872" s="6" t="n"/>
    </row>
    <row r="3873" ht="15.75" customHeight="1" s="120">
      <c r="A3873" s="6" t="n">
        <v>2017</v>
      </c>
      <c r="B3873" s="6" t="inlineStr">
        <is>
          <t>LA</t>
        </is>
      </c>
      <c r="C3873" s="6" t="inlineStr">
        <is>
          <t>CH4</t>
        </is>
      </c>
      <c r="D3873" s="6" t="inlineStr">
        <is>
          <t>Chemicals</t>
        </is>
      </c>
      <c r="E3873" s="6" t="n">
        <v>0.268836277579423</v>
      </c>
      <c r="F3873" s="6" t="n"/>
      <c r="G3873" s="6" t="n"/>
      <c r="H3873" s="6" t="n"/>
      <c r="I3873" s="6" t="n"/>
    </row>
    <row r="3874" ht="15.75" customHeight="1" s="120">
      <c r="A3874" s="6" t="n">
        <v>2017</v>
      </c>
      <c r="B3874" s="6" t="inlineStr">
        <is>
          <t>MA</t>
        </is>
      </c>
      <c r="C3874" s="6" t="inlineStr">
        <is>
          <t>CH4</t>
        </is>
      </c>
      <c r="D3874" s="6" t="inlineStr">
        <is>
          <t>Chemicals</t>
        </is>
      </c>
      <c r="E3874" s="54" t="n">
        <v>6.767956720581019e-05</v>
      </c>
      <c r="F3874" s="6" t="n"/>
      <c r="G3874" s="6" t="n"/>
      <c r="H3874" s="6" t="n"/>
      <c r="I3874" s="6" t="n"/>
    </row>
    <row r="3875" ht="15.75" customHeight="1" s="120">
      <c r="A3875" s="6" t="n">
        <v>2017</v>
      </c>
      <c r="B3875" s="6" t="inlineStr">
        <is>
          <t>MD</t>
        </is>
      </c>
      <c r="C3875" s="6" t="inlineStr">
        <is>
          <t>CH4</t>
        </is>
      </c>
      <c r="D3875" s="6" t="inlineStr">
        <is>
          <t>Chemicals</t>
        </is>
      </c>
      <c r="E3875" s="54" t="n">
        <v>5.29786776078268e-05</v>
      </c>
      <c r="F3875" s="6" t="n"/>
      <c r="G3875" s="6" t="n"/>
      <c r="H3875" s="6" t="n"/>
      <c r="I3875" s="6" t="n"/>
    </row>
    <row r="3876" ht="15.75" customHeight="1" s="120">
      <c r="A3876" s="6" t="n">
        <v>2017</v>
      </c>
      <c r="B3876" s="6" t="inlineStr">
        <is>
          <t>MI</t>
        </is>
      </c>
      <c r="C3876" s="6" t="inlineStr">
        <is>
          <t>CH4</t>
        </is>
      </c>
      <c r="D3876" s="6" t="inlineStr">
        <is>
          <t>Chemicals</t>
        </is>
      </c>
      <c r="E3876" s="6" t="n">
        <v>0.0260053189482817</v>
      </c>
      <c r="F3876" s="6" t="n"/>
      <c r="G3876" s="6" t="n"/>
      <c r="H3876" s="6" t="n"/>
      <c r="I3876" s="6" t="n"/>
    </row>
    <row r="3877" ht="15.75" customHeight="1" s="120">
      <c r="A3877" s="6" t="n">
        <v>2017</v>
      </c>
      <c r="B3877" s="6" t="inlineStr">
        <is>
          <t>MN</t>
        </is>
      </c>
      <c r="C3877" s="6" t="inlineStr">
        <is>
          <t>CH4</t>
        </is>
      </c>
      <c r="D3877" s="6" t="inlineStr">
        <is>
          <t>Chemicals</t>
        </is>
      </c>
      <c r="E3877" s="6" t="n">
        <v>0.00141350440360987</v>
      </c>
      <c r="F3877" s="6" t="n"/>
      <c r="G3877" s="6" t="n"/>
      <c r="H3877" s="6" t="n"/>
      <c r="I3877" s="6" t="n"/>
    </row>
    <row r="3878" ht="15.75" customHeight="1" s="120">
      <c r="A3878" s="6" t="n">
        <v>2017</v>
      </c>
      <c r="B3878" s="6" t="inlineStr">
        <is>
          <t>MO</t>
        </is>
      </c>
      <c r="C3878" s="6" t="inlineStr">
        <is>
          <t>CH4</t>
        </is>
      </c>
      <c r="D3878" s="6" t="inlineStr">
        <is>
          <t>Chemicals</t>
        </is>
      </c>
      <c r="E3878" s="6" t="n">
        <v>0.000464603586351361</v>
      </c>
      <c r="F3878" s="6" t="n"/>
      <c r="G3878" s="6" t="n"/>
      <c r="H3878" s="6" t="n"/>
      <c r="I3878" s="6" t="n"/>
    </row>
    <row r="3879" ht="15.75" customHeight="1" s="120">
      <c r="A3879" s="6" t="n">
        <v>2017</v>
      </c>
      <c r="B3879" s="6" t="inlineStr">
        <is>
          <t>MS</t>
        </is>
      </c>
      <c r="C3879" s="6" t="inlineStr">
        <is>
          <t>CH4</t>
        </is>
      </c>
      <c r="D3879" s="6" t="inlineStr">
        <is>
          <t>Chemicals</t>
        </is>
      </c>
      <c r="E3879" s="6" t="n">
        <v>0.000722562592504654</v>
      </c>
      <c r="F3879" s="6" t="n"/>
      <c r="G3879" s="6" t="n"/>
      <c r="H3879" s="6" t="n"/>
      <c r="I3879" s="6" t="n"/>
    </row>
    <row r="3880" ht="15.75" customHeight="1" s="120">
      <c r="A3880" s="6" t="n">
        <v>2017</v>
      </c>
      <c r="B3880" s="6" t="inlineStr">
        <is>
          <t>NC</t>
        </is>
      </c>
      <c r="C3880" s="6" t="inlineStr">
        <is>
          <t>CH4</t>
        </is>
      </c>
      <c r="D3880" s="6" t="inlineStr">
        <is>
          <t>Chemicals</t>
        </is>
      </c>
      <c r="E3880" s="6" t="n">
        <v>0.000198323321935058</v>
      </c>
      <c r="F3880" s="6" t="n"/>
      <c r="G3880" s="6" t="n"/>
      <c r="H3880" s="6" t="n"/>
      <c r="I3880" s="6" t="n"/>
    </row>
    <row r="3881" ht="15.75" customHeight="1" s="120">
      <c r="A3881" s="6" t="n">
        <v>2017</v>
      </c>
      <c r="B3881" s="6" t="inlineStr">
        <is>
          <t>ND</t>
        </is>
      </c>
      <c r="C3881" s="6" t="inlineStr">
        <is>
          <t>CH4</t>
        </is>
      </c>
      <c r="D3881" s="6" t="inlineStr">
        <is>
          <t>Chemicals</t>
        </is>
      </c>
      <c r="E3881" s="6" t="n">
        <v>0.000271827769924975</v>
      </c>
      <c r="F3881" s="6" t="n"/>
      <c r="G3881" s="6" t="n"/>
      <c r="H3881" s="6" t="n"/>
      <c r="I3881" s="6" t="n"/>
    </row>
    <row r="3882" ht="15.75" customHeight="1" s="120">
      <c r="A3882" s="6" t="n">
        <v>2017</v>
      </c>
      <c r="B3882" s="6" t="inlineStr">
        <is>
          <t>NE</t>
        </is>
      </c>
      <c r="C3882" s="6" t="inlineStr">
        <is>
          <t>CH4</t>
        </is>
      </c>
      <c r="D3882" s="6" t="inlineStr">
        <is>
          <t>Chemicals</t>
        </is>
      </c>
      <c r="E3882" s="6" t="n">
        <v>0.0126069836437347</v>
      </c>
      <c r="F3882" s="6" t="n"/>
      <c r="G3882" s="6" t="n"/>
      <c r="H3882" s="6" t="n"/>
      <c r="I3882" s="6" t="n"/>
    </row>
    <row r="3883" ht="15.75" customHeight="1" s="120">
      <c r="A3883" s="6" t="n">
        <v>2017</v>
      </c>
      <c r="B3883" s="6" t="inlineStr">
        <is>
          <t>NJ</t>
        </is>
      </c>
      <c r="C3883" s="6" t="inlineStr">
        <is>
          <t>CH4</t>
        </is>
      </c>
      <c r="D3883" s="6" t="inlineStr">
        <is>
          <t>Chemicals</t>
        </is>
      </c>
      <c r="E3883" s="6" t="n">
        <v>0.0131154125236046</v>
      </c>
      <c r="F3883" s="6" t="n"/>
      <c r="G3883" s="6" t="n"/>
      <c r="H3883" s="6" t="n"/>
      <c r="I3883" s="6" t="n"/>
    </row>
    <row r="3884" ht="15.75" customHeight="1" s="120">
      <c r="A3884" s="6" t="n">
        <v>2017</v>
      </c>
      <c r="B3884" s="6" t="inlineStr">
        <is>
          <t>NM</t>
        </is>
      </c>
      <c r="C3884" s="6" t="inlineStr">
        <is>
          <t>CH4</t>
        </is>
      </c>
      <c r="D3884" s="6" t="inlineStr">
        <is>
          <t>Chemicals</t>
        </is>
      </c>
      <c r="E3884" s="54" t="n">
        <v>1.77520176277535e-05</v>
      </c>
      <c r="F3884" s="6" t="n"/>
      <c r="G3884" s="6" t="n"/>
      <c r="H3884" s="6" t="n"/>
      <c r="I3884" s="6" t="n"/>
    </row>
    <row r="3885" ht="15.75" customHeight="1" s="120">
      <c r="A3885" s="6" t="n">
        <v>2017</v>
      </c>
      <c r="B3885" s="6" t="inlineStr">
        <is>
          <t>NV</t>
        </is>
      </c>
      <c r="C3885" s="6" t="inlineStr">
        <is>
          <t>CH4</t>
        </is>
      </c>
      <c r="D3885" s="6" t="inlineStr">
        <is>
          <t>Chemicals</t>
        </is>
      </c>
      <c r="E3885" s="54" t="n">
        <v>1.4146139047116e-05</v>
      </c>
      <c r="F3885" s="6" t="n"/>
      <c r="G3885" s="6" t="n"/>
      <c r="H3885" s="6" t="n"/>
      <c r="I3885" s="6" t="n"/>
    </row>
    <row r="3886" ht="15.75" customHeight="1" s="120">
      <c r="A3886" s="6" t="n">
        <v>2017</v>
      </c>
      <c r="B3886" s="6" t="inlineStr">
        <is>
          <t>NY</t>
        </is>
      </c>
      <c r="C3886" s="6" t="inlineStr">
        <is>
          <t>CH4</t>
        </is>
      </c>
      <c r="D3886" s="6" t="inlineStr">
        <is>
          <t>Chemicals</t>
        </is>
      </c>
      <c r="E3886" s="6" t="n">
        <v>0.00145178219161971</v>
      </c>
      <c r="F3886" s="6" t="n"/>
      <c r="G3886" s="6" t="n"/>
      <c r="H3886" s="6" t="n"/>
      <c r="I3886" s="6" t="n"/>
    </row>
    <row r="3887" ht="15.75" customHeight="1" s="120">
      <c r="A3887" s="6" t="n">
        <v>2017</v>
      </c>
      <c r="B3887" s="6" t="inlineStr">
        <is>
          <t>OH</t>
        </is>
      </c>
      <c r="C3887" s="6" t="inlineStr">
        <is>
          <t>CH4</t>
        </is>
      </c>
      <c r="D3887" s="6" t="inlineStr">
        <is>
          <t>Chemicals</t>
        </is>
      </c>
      <c r="E3887" s="6" t="n">
        <v>0.00152972464401657</v>
      </c>
      <c r="F3887" s="6" t="n"/>
      <c r="G3887" s="6" t="n"/>
      <c r="H3887" s="6" t="n"/>
      <c r="I3887" s="6" t="n"/>
    </row>
    <row r="3888" ht="15.75" customHeight="1" s="120">
      <c r="A3888" s="6" t="n">
        <v>2017</v>
      </c>
      <c r="B3888" s="6" t="inlineStr">
        <is>
          <t>OK</t>
        </is>
      </c>
      <c r="C3888" s="6" t="inlineStr">
        <is>
          <t>CH4</t>
        </is>
      </c>
      <c r="D3888" s="6" t="inlineStr">
        <is>
          <t>Chemicals</t>
        </is>
      </c>
      <c r="E3888" s="6" t="n">
        <v>0.00131004342587312</v>
      </c>
      <c r="F3888" s="6" t="n"/>
      <c r="G3888" s="6" t="n"/>
      <c r="H3888" s="6" t="n"/>
      <c r="I3888" s="6" t="n"/>
    </row>
    <row r="3889" ht="15.75" customHeight="1" s="120">
      <c r="A3889" s="6" t="n">
        <v>2017</v>
      </c>
      <c r="B3889" s="6" t="inlineStr">
        <is>
          <t>OR</t>
        </is>
      </c>
      <c r="C3889" s="6" t="inlineStr">
        <is>
          <t>CH4</t>
        </is>
      </c>
      <c r="D3889" s="6" t="inlineStr">
        <is>
          <t>Chemicals</t>
        </is>
      </c>
      <c r="E3889" s="54" t="n">
        <v>7.84972029477225e-05</v>
      </c>
      <c r="F3889" s="6" t="n"/>
      <c r="G3889" s="6" t="n"/>
      <c r="H3889" s="6" t="n"/>
      <c r="I3889" s="6" t="n"/>
    </row>
    <row r="3890" ht="15.75" customHeight="1" s="120">
      <c r="A3890" s="6" t="n">
        <v>2017</v>
      </c>
      <c r="B3890" s="6" t="inlineStr">
        <is>
          <t>PA</t>
        </is>
      </c>
      <c r="C3890" s="6" t="inlineStr">
        <is>
          <t>CH4</t>
        </is>
      </c>
      <c r="D3890" s="6" t="inlineStr">
        <is>
          <t>Chemicals</t>
        </is>
      </c>
      <c r="E3890" s="6" t="n">
        <v>0.000277930025984515</v>
      </c>
      <c r="F3890" s="6" t="n"/>
      <c r="G3890" s="6" t="n"/>
      <c r="H3890" s="6" t="n"/>
      <c r="I3890" s="6" t="n"/>
    </row>
    <row r="3891" ht="15.75" customHeight="1" s="120">
      <c r="A3891" s="6" t="n">
        <v>2017</v>
      </c>
      <c r="B3891" s="6" t="inlineStr">
        <is>
          <t>RI</t>
        </is>
      </c>
      <c r="C3891" s="6" t="inlineStr">
        <is>
          <t>CH4</t>
        </is>
      </c>
      <c r="D3891" s="6" t="inlineStr">
        <is>
          <t>Chemicals</t>
        </is>
      </c>
      <c r="E3891" s="54" t="n">
        <v>5.0482300128924e-05</v>
      </c>
      <c r="F3891" s="6" t="n"/>
      <c r="G3891" s="6" t="n"/>
      <c r="H3891" s="6" t="n"/>
      <c r="I3891" s="6" t="n"/>
    </row>
    <row r="3892" ht="15.75" customHeight="1" s="120">
      <c r="A3892" s="6" t="n">
        <v>2017</v>
      </c>
      <c r="B3892" s="6" t="inlineStr">
        <is>
          <t>SC</t>
        </is>
      </c>
      <c r="C3892" s="6" t="inlineStr">
        <is>
          <t>CH4</t>
        </is>
      </c>
      <c r="D3892" s="6" t="inlineStr">
        <is>
          <t>Chemicals</t>
        </is>
      </c>
      <c r="E3892" s="6" t="n">
        <v>0.00141600078108877</v>
      </c>
      <c r="F3892" s="6" t="n"/>
      <c r="G3892" s="6" t="n"/>
      <c r="H3892" s="6" t="n"/>
      <c r="I3892" s="6" t="n"/>
    </row>
    <row r="3893" ht="15.75" customHeight="1" s="120">
      <c r="A3893" s="6" t="n">
        <v>2017</v>
      </c>
      <c r="B3893" s="6" t="inlineStr">
        <is>
          <t>SD</t>
        </is>
      </c>
      <c r="C3893" s="6" t="inlineStr">
        <is>
          <t>CH4</t>
        </is>
      </c>
      <c r="D3893" s="6" t="inlineStr">
        <is>
          <t>Chemicals</t>
        </is>
      </c>
      <c r="E3893" s="6" t="n">
        <v>0.00123376522512886</v>
      </c>
      <c r="F3893" s="6" t="n"/>
      <c r="G3893" s="6" t="n"/>
      <c r="H3893" s="6" t="n"/>
      <c r="I3893" s="6" t="n"/>
    </row>
    <row r="3894" ht="15.75" customHeight="1" s="120">
      <c r="A3894" s="6" t="n">
        <v>2017</v>
      </c>
      <c r="B3894" s="6" t="inlineStr">
        <is>
          <t>TN</t>
        </is>
      </c>
      <c r="C3894" s="6" t="inlineStr">
        <is>
          <t>CH4</t>
        </is>
      </c>
      <c r="D3894" s="6" t="inlineStr">
        <is>
          <t>Chemicals</t>
        </is>
      </c>
      <c r="E3894" s="6" t="n">
        <v>0.267970589344795</v>
      </c>
      <c r="F3894" s="6" t="n"/>
      <c r="G3894" s="6" t="n"/>
      <c r="H3894" s="6" t="n"/>
      <c r="I3894" s="6" t="n"/>
    </row>
    <row r="3895" ht="15.75" customHeight="1" s="120">
      <c r="A3895" s="6" t="n">
        <v>2017</v>
      </c>
      <c r="B3895" s="6" t="inlineStr">
        <is>
          <t>TX</t>
        </is>
      </c>
      <c r="C3895" s="6" t="inlineStr">
        <is>
          <t>CH4</t>
        </is>
      </c>
      <c r="D3895" s="6" t="inlineStr">
        <is>
          <t>Chemicals</t>
        </is>
      </c>
      <c r="E3895" s="6" t="n">
        <v>0.318663139932497</v>
      </c>
      <c r="F3895" s="6" t="n"/>
      <c r="G3895" s="6" t="n"/>
      <c r="H3895" s="6" t="n"/>
      <c r="I3895" s="6" t="n"/>
    </row>
    <row r="3896" ht="15.75" customHeight="1" s="120">
      <c r="A3896" s="6" t="n">
        <v>2017</v>
      </c>
      <c r="B3896" s="6" t="inlineStr">
        <is>
          <t>UT</t>
        </is>
      </c>
      <c r="C3896" s="6" t="inlineStr">
        <is>
          <t>CH4</t>
        </is>
      </c>
      <c r="D3896" s="6" t="inlineStr">
        <is>
          <t>Chemicals</t>
        </is>
      </c>
      <c r="E3896" s="54" t="n">
        <v>7.711032657055419e-05</v>
      </c>
      <c r="F3896" s="6" t="n"/>
      <c r="G3896" s="6" t="n"/>
      <c r="H3896" s="6" t="n"/>
      <c r="I3896" s="6" t="n"/>
    </row>
    <row r="3897" ht="15.75" customHeight="1" s="120">
      <c r="A3897" s="6" t="n">
        <v>2017</v>
      </c>
      <c r="B3897" s="6" t="inlineStr">
        <is>
          <t>VA</t>
        </is>
      </c>
      <c r="C3897" s="6" t="inlineStr">
        <is>
          <t>CH4</t>
        </is>
      </c>
      <c r="D3897" s="6" t="inlineStr">
        <is>
          <t>Chemicals</t>
        </is>
      </c>
      <c r="E3897" s="6" t="n">
        <v>0.040681244771476</v>
      </c>
      <c r="F3897" s="6" t="n"/>
      <c r="G3897" s="6" t="n"/>
      <c r="H3897" s="6" t="n"/>
      <c r="I3897" s="6" t="n"/>
    </row>
    <row r="3898" ht="15.75" customHeight="1" s="120">
      <c r="A3898" s="6" t="n">
        <v>2017</v>
      </c>
      <c r="B3898" s="6" t="inlineStr">
        <is>
          <t>WA</t>
        </is>
      </c>
      <c r="C3898" s="6" t="inlineStr">
        <is>
          <t>CH4</t>
        </is>
      </c>
      <c r="D3898" s="6" t="inlineStr">
        <is>
          <t>Chemicals</t>
        </is>
      </c>
      <c r="E3898" s="54" t="n">
        <v>3.96646643870117e-05</v>
      </c>
      <c r="F3898" s="6" t="n"/>
      <c r="G3898" s="6" t="n"/>
      <c r="H3898" s="6" t="n"/>
      <c r="I3898" s="6" t="n"/>
    </row>
    <row r="3899" ht="15.75" customHeight="1" s="120">
      <c r="A3899" s="6" t="n">
        <v>2017</v>
      </c>
      <c r="B3899" s="6" t="inlineStr">
        <is>
          <t>WI</t>
        </is>
      </c>
      <c r="C3899" s="6" t="inlineStr">
        <is>
          <t>CH4</t>
        </is>
      </c>
      <c r="D3899" s="6" t="inlineStr">
        <is>
          <t>Chemicals</t>
        </is>
      </c>
      <c r="E3899" s="6" t="n">
        <v>0.000655437775849711</v>
      </c>
      <c r="F3899" s="6" t="n"/>
      <c r="G3899" s="6" t="n"/>
      <c r="H3899" s="6" t="n"/>
      <c r="I3899" s="6" t="n"/>
    </row>
    <row r="3900" ht="15.75" customHeight="1" s="120">
      <c r="A3900" s="6" t="n">
        <v>2017</v>
      </c>
      <c r="B3900" s="6" t="inlineStr">
        <is>
          <t>WV</t>
        </is>
      </c>
      <c r="C3900" s="6" t="inlineStr">
        <is>
          <t>CH4</t>
        </is>
      </c>
      <c r="D3900" s="6" t="inlineStr">
        <is>
          <t>Chemicals</t>
        </is>
      </c>
      <c r="E3900" s="6" t="n">
        <v>0.0105893558902304</v>
      </c>
      <c r="F3900" s="6" t="n"/>
      <c r="G3900" s="6" t="n"/>
      <c r="H3900" s="6" t="n"/>
      <c r="I3900" s="6" t="n"/>
    </row>
    <row r="3901" ht="15.75" customHeight="1" s="120">
      <c r="A3901" s="6" t="n">
        <v>2017</v>
      </c>
      <c r="B3901" s="6" t="inlineStr">
        <is>
          <t>WY</t>
        </is>
      </c>
      <c r="C3901" s="6" t="inlineStr">
        <is>
          <t>CH4</t>
        </is>
      </c>
      <c r="D3901" s="6" t="inlineStr">
        <is>
          <t>Chemicals</t>
        </is>
      </c>
      <c r="E3901" s="54" t="n">
        <v>6.767956720581019e-05</v>
      </c>
      <c r="F3901" s="6" t="n"/>
      <c r="G3901" s="6" t="n"/>
      <c r="H3901" s="6" t="n"/>
      <c r="I3901" s="6" t="n"/>
    </row>
    <row r="3902" ht="15.75" customHeight="1" s="120">
      <c r="A3902" s="6" t="n">
        <v>2017</v>
      </c>
      <c r="B3902" s="6" t="inlineStr">
        <is>
          <t>AL</t>
        </is>
      </c>
      <c r="C3902" s="6" t="inlineStr">
        <is>
          <t>CH4</t>
        </is>
      </c>
      <c r="D3902" s="6" t="inlineStr">
        <is>
          <t>Iron and steel</t>
        </is>
      </c>
      <c r="E3902" s="6" t="n">
        <v>0.100434667301961</v>
      </c>
      <c r="F3902" s="6" t="n"/>
      <c r="G3902" s="6" t="n"/>
      <c r="H3902" s="6" t="n"/>
      <c r="I3902" s="6" t="n"/>
    </row>
    <row r="3903" ht="15.75" customHeight="1" s="120">
      <c r="A3903" s="6" t="n">
        <v>2017</v>
      </c>
      <c r="B3903" s="6" t="inlineStr">
        <is>
          <t>AR</t>
        </is>
      </c>
      <c r="C3903" s="6" t="inlineStr">
        <is>
          <t>CH4</t>
        </is>
      </c>
      <c r="D3903" s="6" t="inlineStr">
        <is>
          <t>Iron and steel</t>
        </is>
      </c>
      <c r="E3903" s="6" t="n">
        <v>0.000413540762982707</v>
      </c>
      <c r="F3903" s="6" t="n"/>
      <c r="G3903" s="6" t="n"/>
      <c r="H3903" s="6" t="n"/>
      <c r="I3903" s="6" t="n"/>
    </row>
    <row r="3904" ht="15.75" customHeight="1" s="120">
      <c r="A3904" s="6" t="n">
        <v>2017</v>
      </c>
      <c r="B3904" s="6" t="inlineStr">
        <is>
          <t>AZ</t>
        </is>
      </c>
      <c r="C3904" s="6" t="inlineStr">
        <is>
          <t>CH4</t>
        </is>
      </c>
      <c r="D3904" s="6" t="inlineStr">
        <is>
          <t>Iron and steel</t>
        </is>
      </c>
      <c r="E3904" s="54" t="n">
        <v>1.34850248798709e-06</v>
      </c>
      <c r="F3904" s="6" t="n"/>
      <c r="G3904" s="6" t="n"/>
      <c r="H3904" s="6" t="n"/>
      <c r="I3904" s="6" t="n"/>
    </row>
    <row r="3905" ht="15.75" customHeight="1" s="120">
      <c r="A3905" s="6" t="n">
        <v>2017</v>
      </c>
      <c r="B3905" s="6" t="inlineStr">
        <is>
          <t>CA</t>
        </is>
      </c>
      <c r="C3905" s="6" t="inlineStr">
        <is>
          <t>CH4</t>
        </is>
      </c>
      <c r="D3905" s="6" t="inlineStr">
        <is>
          <t>Iron and steel</t>
        </is>
      </c>
      <c r="E3905" s="6" t="n">
        <v>0.000555133524221352</v>
      </c>
      <c r="F3905" s="6" t="n"/>
      <c r="G3905" s="6" t="n"/>
      <c r="H3905" s="6" t="n"/>
      <c r="I3905" s="6" t="n"/>
    </row>
    <row r="3906" ht="15.75" customHeight="1" s="120">
      <c r="A3906" s="6" t="n">
        <v>2017</v>
      </c>
      <c r="B3906" s="6" t="inlineStr">
        <is>
          <t>CO</t>
        </is>
      </c>
      <c r="C3906" s="6" t="inlineStr">
        <is>
          <t>CH4</t>
        </is>
      </c>
      <c r="D3906" s="6" t="inlineStr">
        <is>
          <t>Iron and steel</t>
        </is>
      </c>
      <c r="E3906" s="6" t="n">
        <v>0.09340267632793781</v>
      </c>
      <c r="F3906" s="6" t="n"/>
      <c r="G3906" s="6" t="n"/>
      <c r="H3906" s="6" t="n"/>
      <c r="I3906" s="6" t="n"/>
    </row>
    <row r="3907" ht="15.75" customHeight="1" s="120">
      <c r="A3907" s="6" t="n">
        <v>2017</v>
      </c>
      <c r="B3907" s="6" t="inlineStr">
        <is>
          <t>FL</t>
        </is>
      </c>
      <c r="C3907" s="6" t="inlineStr">
        <is>
          <t>CH4</t>
        </is>
      </c>
      <c r="D3907" s="6" t="inlineStr">
        <is>
          <t>Iron and steel</t>
        </is>
      </c>
      <c r="E3907" s="54" t="n">
        <v>4.22530779569288e-05</v>
      </c>
      <c r="F3907" s="6" t="n"/>
      <c r="G3907" s="6" t="n"/>
      <c r="H3907" s="6" t="n"/>
      <c r="I3907" s="6" t="n"/>
    </row>
    <row r="3908" ht="15.75" customHeight="1" s="120">
      <c r="A3908" s="6" t="n">
        <v>2017</v>
      </c>
      <c r="B3908" s="6" t="inlineStr">
        <is>
          <t>GA</t>
        </is>
      </c>
      <c r="C3908" s="6" t="inlineStr">
        <is>
          <t>CH4</t>
        </is>
      </c>
      <c r="D3908" s="6" t="inlineStr">
        <is>
          <t>Iron and steel</t>
        </is>
      </c>
      <c r="E3908" s="54" t="n">
        <v>4.80965887382062e-05</v>
      </c>
      <c r="F3908" s="6" t="n"/>
      <c r="G3908" s="6" t="n"/>
      <c r="H3908" s="6" t="n"/>
      <c r="I3908" s="6" t="n"/>
    </row>
    <row r="3909" ht="15.75" customHeight="1" s="120">
      <c r="A3909" s="6" t="n">
        <v>2017</v>
      </c>
      <c r="B3909" s="6" t="inlineStr">
        <is>
          <t>IA</t>
        </is>
      </c>
      <c r="C3909" s="6" t="inlineStr">
        <is>
          <t>CH4</t>
        </is>
      </c>
      <c r="D3909" s="6" t="inlineStr">
        <is>
          <t>Iron and steel</t>
        </is>
      </c>
      <c r="E3909" s="6" t="n">
        <v>0.000184295340024902</v>
      </c>
      <c r="F3909" s="6" t="n"/>
      <c r="G3909" s="6" t="n"/>
      <c r="H3909" s="6" t="n"/>
      <c r="I3909" s="6" t="n"/>
    </row>
    <row r="3910" ht="15.75" customHeight="1" s="120">
      <c r="A3910" s="6" t="n">
        <v>2017</v>
      </c>
      <c r="B3910" s="6" t="inlineStr">
        <is>
          <t>IL</t>
        </is>
      </c>
      <c r="C3910" s="6" t="inlineStr">
        <is>
          <t>CH4</t>
        </is>
      </c>
      <c r="D3910" s="6" t="inlineStr">
        <is>
          <t>Iron and steel</t>
        </is>
      </c>
      <c r="E3910" s="6" t="n">
        <v>0.373341454314983</v>
      </c>
      <c r="F3910" s="6" t="n"/>
      <c r="G3910" s="6" t="n"/>
      <c r="H3910" s="6" t="n"/>
      <c r="I3910" s="6" t="n"/>
    </row>
    <row r="3911" ht="15.75" customHeight="1" s="120">
      <c r="A3911" s="6" t="n">
        <v>2017</v>
      </c>
      <c r="B3911" s="6" t="inlineStr">
        <is>
          <t>IN</t>
        </is>
      </c>
      <c r="C3911" s="6" t="inlineStr">
        <is>
          <t>CH4</t>
        </is>
      </c>
      <c r="D3911" s="6" t="inlineStr">
        <is>
          <t>Iron and steel</t>
        </is>
      </c>
      <c r="E3911" s="6" t="n">
        <v>0.189104099897064</v>
      </c>
      <c r="F3911" s="6" t="n"/>
      <c r="G3911" s="6" t="n"/>
      <c r="H3911" s="6" t="n"/>
      <c r="I3911" s="6" t="n"/>
    </row>
    <row r="3912" ht="15.75" customHeight="1" s="120">
      <c r="A3912" s="6" t="n">
        <v>2017</v>
      </c>
      <c r="B3912" s="6" t="inlineStr">
        <is>
          <t>KS</t>
        </is>
      </c>
      <c r="C3912" s="6" t="inlineStr">
        <is>
          <t>CH4</t>
        </is>
      </c>
      <c r="D3912" s="6" t="inlineStr">
        <is>
          <t>Iron and steel</t>
        </is>
      </c>
      <c r="E3912" s="54" t="n">
        <v>1.25860232212128e-05</v>
      </c>
      <c r="F3912" s="6" t="n"/>
      <c r="G3912" s="6" t="n"/>
      <c r="H3912" s="6" t="n"/>
      <c r="I3912" s="6" t="n"/>
    </row>
    <row r="3913" ht="15.75" customHeight="1" s="120">
      <c r="A3913" s="6" t="n">
        <v>2017</v>
      </c>
      <c r="B3913" s="6" t="inlineStr">
        <is>
          <t>KY</t>
        </is>
      </c>
      <c r="C3913" s="6" t="inlineStr">
        <is>
          <t>CH4</t>
        </is>
      </c>
      <c r="D3913" s="6" t="inlineStr">
        <is>
          <t>Iron and steel</t>
        </is>
      </c>
      <c r="E3913" s="6" t="n">
        <v>0.00454355438285783</v>
      </c>
      <c r="F3913" s="6" t="n"/>
      <c r="G3913" s="6" t="n"/>
      <c r="H3913" s="6" t="n"/>
      <c r="I3913" s="6" t="n"/>
    </row>
    <row r="3914" ht="15.75" customHeight="1" s="120">
      <c r="A3914" s="6" t="n">
        <v>2017</v>
      </c>
      <c r="B3914" s="6" t="inlineStr">
        <is>
          <t>LA</t>
        </is>
      </c>
      <c r="C3914" s="6" t="inlineStr">
        <is>
          <t>CH4</t>
        </is>
      </c>
      <c r="D3914" s="6" t="inlineStr">
        <is>
          <t>Iron and steel</t>
        </is>
      </c>
      <c r="E3914" s="6" t="n">
        <v>0.000756060394931428</v>
      </c>
      <c r="F3914" s="6" t="n"/>
      <c r="G3914" s="6" t="n"/>
      <c r="H3914" s="6" t="n"/>
      <c r="I3914" s="6" t="n"/>
    </row>
    <row r="3915" ht="15.75" customHeight="1" s="120">
      <c r="A3915" s="6" t="n">
        <v>2017</v>
      </c>
      <c r="B3915" s="6" t="inlineStr">
        <is>
          <t>MI</t>
        </is>
      </c>
      <c r="C3915" s="6" t="inlineStr">
        <is>
          <t>CH4</t>
        </is>
      </c>
      <c r="D3915" s="6" t="inlineStr">
        <is>
          <t>Iron and steel</t>
        </is>
      </c>
      <c r="E3915" s="6" t="n">
        <v>0.0139718342780342</v>
      </c>
      <c r="F3915" s="6" t="n"/>
      <c r="G3915" s="6" t="n"/>
      <c r="H3915" s="6" t="n"/>
      <c r="I3915" s="6" t="n"/>
    </row>
    <row r="3916" ht="15.75" customHeight="1" s="120">
      <c r="A3916" s="6" t="n">
        <v>2017</v>
      </c>
      <c r="B3916" s="6" t="inlineStr">
        <is>
          <t>MN</t>
        </is>
      </c>
      <c r="C3916" s="6" t="inlineStr">
        <is>
          <t>CH4</t>
        </is>
      </c>
      <c r="D3916" s="6" t="inlineStr">
        <is>
          <t>Iron and steel</t>
        </is>
      </c>
      <c r="E3916" s="54" t="n">
        <v>3.0566056394374e-05</v>
      </c>
      <c r="F3916" s="6" t="n"/>
      <c r="G3916" s="6" t="n"/>
      <c r="H3916" s="6" t="n"/>
      <c r="I3916" s="6" t="n"/>
    </row>
    <row r="3917" ht="15.75" customHeight="1" s="120">
      <c r="A3917" s="6" t="n">
        <v>2017</v>
      </c>
      <c r="B3917" s="6" t="inlineStr">
        <is>
          <t>MO</t>
        </is>
      </c>
      <c r="C3917" s="6" t="inlineStr">
        <is>
          <t>CH4</t>
        </is>
      </c>
      <c r="D3917" s="6" t="inlineStr">
        <is>
          <t>Iron and steel</t>
        </is>
      </c>
      <c r="E3917" s="54" t="n">
        <v>8.9900165865806e-07</v>
      </c>
      <c r="F3917" s="6" t="n"/>
      <c r="G3917" s="6" t="n"/>
      <c r="H3917" s="6" t="n"/>
      <c r="I3917" s="6" t="n"/>
    </row>
    <row r="3918" ht="15.75" customHeight="1" s="120">
      <c r="A3918" s="6" t="n">
        <v>2017</v>
      </c>
      <c r="B3918" s="6" t="inlineStr">
        <is>
          <t>MS</t>
        </is>
      </c>
      <c r="C3918" s="6" t="inlineStr">
        <is>
          <t>CH4</t>
        </is>
      </c>
      <c r="D3918" s="6" t="inlineStr">
        <is>
          <t>Iron and steel</t>
        </is>
      </c>
      <c r="E3918" s="6" t="n">
        <v>0.000219356404712566</v>
      </c>
      <c r="F3918" s="6" t="n"/>
      <c r="G3918" s="6" t="n"/>
      <c r="H3918" s="6" t="n"/>
      <c r="I3918" s="6" t="n"/>
    </row>
    <row r="3919" ht="15.75" customHeight="1" s="120">
      <c r="A3919" s="6" t="n">
        <v>2017</v>
      </c>
      <c r="B3919" s="6" t="inlineStr">
        <is>
          <t>NC</t>
        </is>
      </c>
      <c r="C3919" s="6" t="inlineStr">
        <is>
          <t>CH4</t>
        </is>
      </c>
      <c r="D3919" s="6" t="inlineStr">
        <is>
          <t>Iron and steel</t>
        </is>
      </c>
      <c r="E3919" s="6" t="n">
        <v>0.000280488517501314</v>
      </c>
      <c r="F3919" s="6" t="n"/>
      <c r="G3919" s="6" t="n"/>
      <c r="H3919" s="6" t="n"/>
      <c r="I3919" s="6" t="n"/>
    </row>
    <row r="3920" ht="15.75" customHeight="1" s="120">
      <c r="A3920" s="6" t="n">
        <v>2017</v>
      </c>
      <c r="B3920" s="6" t="inlineStr">
        <is>
          <t>NE</t>
        </is>
      </c>
      <c r="C3920" s="6" t="inlineStr">
        <is>
          <t>CH4</t>
        </is>
      </c>
      <c r="D3920" s="6" t="inlineStr">
        <is>
          <t>Iron and steel</t>
        </is>
      </c>
      <c r="E3920" s="54" t="n">
        <v>7.05716302046577e-05</v>
      </c>
      <c r="F3920" s="6" t="n"/>
      <c r="G3920" s="6" t="n"/>
      <c r="H3920" s="6" t="n"/>
      <c r="I3920" s="6" t="n"/>
    </row>
    <row r="3921" ht="15.75" customHeight="1" s="120">
      <c r="A3921" s="6" t="n">
        <v>2017</v>
      </c>
      <c r="B3921" s="6" t="inlineStr">
        <is>
          <t>NJ</t>
        </is>
      </c>
      <c r="C3921" s="6" t="inlineStr">
        <is>
          <t>CH4</t>
        </is>
      </c>
      <c r="D3921" s="6" t="inlineStr">
        <is>
          <t>Iron and steel</t>
        </is>
      </c>
      <c r="E3921" s="6" t="n">
        <v>0.000169012311827715</v>
      </c>
      <c r="F3921" s="6" t="n"/>
      <c r="G3921" s="6" t="n"/>
      <c r="H3921" s="6" t="n"/>
      <c r="I3921" s="6" t="n"/>
    </row>
    <row r="3922" ht="15.75" customHeight="1" s="120">
      <c r="A3922" s="6" t="n">
        <v>2017</v>
      </c>
      <c r="B3922" s="6" t="inlineStr">
        <is>
          <t>NY</t>
        </is>
      </c>
      <c r="C3922" s="6" t="inlineStr">
        <is>
          <t>CH4</t>
        </is>
      </c>
      <c r="D3922" s="6" t="inlineStr">
        <is>
          <t>Iron and steel</t>
        </is>
      </c>
      <c r="E3922" s="6" t="n">
        <v>0.00158314192089684</v>
      </c>
      <c r="F3922" s="6" t="n"/>
      <c r="G3922" s="6" t="n"/>
      <c r="H3922" s="6" t="n"/>
      <c r="I3922" s="6" t="n"/>
    </row>
    <row r="3923" ht="15.75" customHeight="1" s="120">
      <c r="A3923" s="6" t="n">
        <v>2017</v>
      </c>
      <c r="B3923" s="6" t="inlineStr">
        <is>
          <t>OH</t>
        </is>
      </c>
      <c r="C3923" s="6" t="inlineStr">
        <is>
          <t>CH4</t>
        </is>
      </c>
      <c r="D3923" s="6" t="inlineStr">
        <is>
          <t>Iron and steel</t>
        </is>
      </c>
      <c r="E3923" s="6" t="n">
        <v>0.0359784958803249</v>
      </c>
      <c r="F3923" s="6" t="n"/>
      <c r="G3923" s="6" t="n"/>
      <c r="H3923" s="6" t="n"/>
      <c r="I3923" s="6" t="n"/>
    </row>
    <row r="3924" ht="15.75" customHeight="1" s="120">
      <c r="A3924" s="6" t="n">
        <v>2017</v>
      </c>
      <c r="B3924" s="6" t="inlineStr">
        <is>
          <t>OK</t>
        </is>
      </c>
      <c r="C3924" s="6" t="inlineStr">
        <is>
          <t>CH4</t>
        </is>
      </c>
      <c r="D3924" s="6" t="inlineStr">
        <is>
          <t>Iron and steel</t>
        </is>
      </c>
      <c r="E3924" s="54" t="n">
        <v>2.29245422957805e-05</v>
      </c>
      <c r="F3924" s="6" t="n"/>
      <c r="G3924" s="6" t="n"/>
      <c r="H3924" s="6" t="n"/>
      <c r="I3924" s="6" t="n"/>
    </row>
    <row r="3925" ht="15.75" customHeight="1" s="120">
      <c r="A3925" s="6" t="n">
        <v>2017</v>
      </c>
      <c r="B3925" s="6" t="inlineStr">
        <is>
          <t>OR</t>
        </is>
      </c>
      <c r="C3925" s="6" t="inlineStr">
        <is>
          <t>CH4</t>
        </is>
      </c>
      <c r="D3925" s="6" t="inlineStr">
        <is>
          <t>Iron and steel</t>
        </is>
      </c>
      <c r="E3925" s="6" t="n">
        <v>0.000138446255433341</v>
      </c>
      <c r="F3925" s="6" t="n"/>
      <c r="G3925" s="6" t="n"/>
      <c r="H3925" s="6" t="n"/>
      <c r="I3925" s="6" t="n"/>
    </row>
    <row r="3926" ht="15.75" customHeight="1" s="120">
      <c r="A3926" s="6" t="n">
        <v>2017</v>
      </c>
      <c r="B3926" s="6" t="inlineStr">
        <is>
          <t>PA</t>
        </is>
      </c>
      <c r="C3926" s="6" t="inlineStr">
        <is>
          <t>CH4</t>
        </is>
      </c>
      <c r="D3926" s="6" t="inlineStr">
        <is>
          <t>Iron and steel</t>
        </is>
      </c>
      <c r="E3926" s="6" t="n">
        <v>0.00930826317374555</v>
      </c>
      <c r="F3926" s="6" t="n"/>
      <c r="G3926" s="6" t="n"/>
      <c r="H3926" s="6" t="n"/>
      <c r="I3926" s="6" t="n"/>
    </row>
    <row r="3927" ht="15.75" customHeight="1" s="120">
      <c r="A3927" s="6" t="n">
        <v>2017</v>
      </c>
      <c r="B3927" s="6" t="inlineStr">
        <is>
          <t>SC</t>
        </is>
      </c>
      <c r="C3927" s="6" t="inlineStr">
        <is>
          <t>CH4</t>
        </is>
      </c>
      <c r="D3927" s="6" t="inlineStr">
        <is>
          <t>Iron and steel</t>
        </is>
      </c>
      <c r="E3927" s="6" t="n">
        <v>0.000298019049845146</v>
      </c>
      <c r="F3927" s="6" t="n"/>
      <c r="G3927" s="6" t="n"/>
      <c r="H3927" s="6" t="n"/>
      <c r="I3927" s="6" t="n"/>
    </row>
    <row r="3928" ht="15.75" customHeight="1" s="120">
      <c r="A3928" s="6" t="n">
        <v>2017</v>
      </c>
      <c r="B3928" s="6" t="inlineStr">
        <is>
          <t>TN</t>
        </is>
      </c>
      <c r="C3928" s="6" t="inlineStr">
        <is>
          <t>CH4</t>
        </is>
      </c>
      <c r="D3928" s="6" t="inlineStr">
        <is>
          <t>Iron and steel</t>
        </is>
      </c>
      <c r="E3928" s="6" t="n">
        <v>0.00044950082932903</v>
      </c>
      <c r="F3928" s="6" t="n"/>
      <c r="G3928" s="6" t="n"/>
      <c r="H3928" s="6" t="n"/>
      <c r="I3928" s="6" t="n"/>
    </row>
    <row r="3929" ht="15.75" customHeight="1" s="120">
      <c r="A3929" s="6" t="n">
        <v>2017</v>
      </c>
      <c r="B3929" s="6" t="inlineStr">
        <is>
          <t>TX</t>
        </is>
      </c>
      <c r="C3929" s="6" t="inlineStr">
        <is>
          <t>CH4</t>
        </is>
      </c>
      <c r="D3929" s="6" t="inlineStr">
        <is>
          <t>Iron and steel</t>
        </is>
      </c>
      <c r="E3929" s="6" t="n">
        <v>0.06968970957751409</v>
      </c>
      <c r="F3929" s="6" t="n"/>
      <c r="G3929" s="6" t="n"/>
      <c r="H3929" s="6" t="n"/>
      <c r="I3929" s="6" t="n"/>
    </row>
    <row r="3930" ht="15.75" customHeight="1" s="120">
      <c r="A3930" s="6" t="n">
        <v>2017</v>
      </c>
      <c r="B3930" s="6" t="inlineStr">
        <is>
          <t>UT</t>
        </is>
      </c>
      <c r="C3930" s="6" t="inlineStr">
        <is>
          <t>CH4</t>
        </is>
      </c>
      <c r="D3930" s="6" t="inlineStr">
        <is>
          <t>Iron and steel</t>
        </is>
      </c>
      <c r="E3930" s="6" t="n">
        <v>0.0757408897419415</v>
      </c>
      <c r="F3930" s="6" t="n"/>
      <c r="G3930" s="6" t="n"/>
      <c r="H3930" s="6" t="n"/>
      <c r="I3930" s="6" t="n"/>
    </row>
    <row r="3931" ht="15.75" customHeight="1" s="120">
      <c r="A3931" s="6" t="n">
        <v>2017</v>
      </c>
      <c r="B3931" s="6" t="inlineStr">
        <is>
          <t>VA</t>
        </is>
      </c>
      <c r="C3931" s="6" t="inlineStr">
        <is>
          <t>CH4</t>
        </is>
      </c>
      <c r="D3931" s="6" t="inlineStr">
        <is>
          <t>Iron and steel</t>
        </is>
      </c>
      <c r="E3931" s="6" t="n">
        <v>0.000348812643559327</v>
      </c>
      <c r="F3931" s="6" t="n"/>
      <c r="G3931" s="6" t="n"/>
      <c r="H3931" s="6" t="n"/>
      <c r="I3931" s="6" t="n"/>
    </row>
    <row r="3932" ht="15.75" customHeight="1" s="120">
      <c r="A3932" s="6" t="n">
        <v>2017</v>
      </c>
      <c r="B3932" s="6" t="inlineStr">
        <is>
          <t>WA</t>
        </is>
      </c>
      <c r="C3932" s="6" t="inlineStr">
        <is>
          <t>CH4</t>
        </is>
      </c>
      <c r="D3932" s="6" t="inlineStr">
        <is>
          <t>Iron and steel</t>
        </is>
      </c>
      <c r="E3932" s="54" t="n">
        <v>3.86570713222965e-05</v>
      </c>
      <c r="F3932" s="6" t="n"/>
      <c r="G3932" s="6" t="n"/>
      <c r="H3932" s="6" t="n"/>
      <c r="I3932" s="6" t="n"/>
    </row>
    <row r="3933" ht="15.75" customHeight="1" s="120">
      <c r="A3933" s="6" t="n">
        <v>2017</v>
      </c>
      <c r="B3933" s="6" t="inlineStr">
        <is>
          <t>WI</t>
        </is>
      </c>
      <c r="C3933" s="6" t="inlineStr">
        <is>
          <t>CH4</t>
        </is>
      </c>
      <c r="D3933" s="6" t="inlineStr">
        <is>
          <t>Iron and steel</t>
        </is>
      </c>
      <c r="E3933" s="6" t="n">
        <v>0.0225451635958268</v>
      </c>
      <c r="F3933" s="6" t="n"/>
      <c r="G3933" s="6" t="n"/>
      <c r="H3933" s="6" t="n"/>
      <c r="I3933" s="6" t="n"/>
    </row>
    <row r="3934" ht="15.75" customHeight="1" s="120">
      <c r="A3934" s="6" t="n">
        <v>2017</v>
      </c>
      <c r="B3934" s="6" t="inlineStr">
        <is>
          <t>WV</t>
        </is>
      </c>
      <c r="C3934" s="6" t="inlineStr">
        <is>
          <t>CH4</t>
        </is>
      </c>
      <c r="D3934" s="6" t="inlineStr">
        <is>
          <t>Iron and steel</t>
        </is>
      </c>
      <c r="E3934" s="6" t="n">
        <v>0.00627548107826258</v>
      </c>
      <c r="F3934" s="6" t="n"/>
      <c r="G3934" s="6" t="n"/>
      <c r="H3934" s="6" t="n"/>
      <c r="I3934" s="6" t="n"/>
    </row>
    <row r="3935" ht="15.75" customHeight="1" s="120">
      <c r="A3935" s="6" t="n">
        <v>2017</v>
      </c>
      <c r="B3935" s="6" t="inlineStr">
        <is>
          <t>AL</t>
        </is>
      </c>
      <c r="C3935" s="6" t="inlineStr">
        <is>
          <t>CO2</t>
        </is>
      </c>
      <c r="D3935" s="6" t="inlineStr">
        <is>
          <t>Cement and other carbonates</t>
        </is>
      </c>
      <c r="E3935" s="6" t="n">
        <v>0.0708958578598352</v>
      </c>
      <c r="F3935" s="6" t="n"/>
      <c r="G3935" s="6" t="n"/>
      <c r="H3935" s="6" t="n"/>
      <c r="I3935" s="6" t="n"/>
    </row>
    <row r="3936" ht="15.75" customHeight="1" s="120">
      <c r="A3936" s="6" t="n">
        <v>2017</v>
      </c>
      <c r="B3936" s="6" t="inlineStr">
        <is>
          <t>AR</t>
        </is>
      </c>
      <c r="C3936" s="6" t="inlineStr">
        <is>
          <t>CO2</t>
        </is>
      </c>
      <c r="D3936" s="6" t="inlineStr">
        <is>
          <t>Cement and other carbonates</t>
        </is>
      </c>
      <c r="E3936" s="6" t="n">
        <v>0.0126439472184132</v>
      </c>
      <c r="F3936" s="6" t="n"/>
      <c r="G3936" s="6" t="n"/>
      <c r="H3936" s="6" t="n"/>
      <c r="I3936" s="6" t="n"/>
    </row>
    <row r="3937" ht="15.75" customHeight="1" s="120">
      <c r="A3937" s="6" t="n">
        <v>2017</v>
      </c>
      <c r="B3937" s="6" t="inlineStr">
        <is>
          <t>AZ</t>
        </is>
      </c>
      <c r="C3937" s="6" t="inlineStr">
        <is>
          <t>CO2</t>
        </is>
      </c>
      <c r="D3937" s="6" t="inlineStr">
        <is>
          <t>Cement and other carbonates</t>
        </is>
      </c>
      <c r="E3937" s="6" t="n">
        <v>0.0276666526777634</v>
      </c>
      <c r="F3937" s="6" t="n"/>
      <c r="G3937" s="6" t="n"/>
      <c r="H3937" s="6" t="n"/>
      <c r="I3937" s="6" t="n"/>
    </row>
    <row r="3938" ht="15.75" customHeight="1" s="120">
      <c r="A3938" s="6" t="n">
        <v>2017</v>
      </c>
      <c r="B3938" s="6" t="inlineStr">
        <is>
          <t>CA</t>
        </is>
      </c>
      <c r="C3938" s="6" t="inlineStr">
        <is>
          <t>CO2</t>
        </is>
      </c>
      <c r="D3938" s="6" t="inlineStr">
        <is>
          <t>Cement and other carbonates</t>
        </is>
      </c>
      <c r="E3938" s="6" t="n">
        <v>0.0856540984943546</v>
      </c>
      <c r="F3938" s="6" t="n"/>
      <c r="G3938" s="6" t="n"/>
      <c r="H3938" s="6" t="n"/>
      <c r="I3938" s="6" t="n"/>
    </row>
    <row r="3939" ht="15.75" customHeight="1" s="120">
      <c r="A3939" s="6" t="n">
        <v>2017</v>
      </c>
      <c r="B3939" s="6" t="inlineStr">
        <is>
          <t>CO</t>
        </is>
      </c>
      <c r="C3939" s="6" t="inlineStr">
        <is>
          <t>CO2</t>
        </is>
      </c>
      <c r="D3939" s="6" t="inlineStr">
        <is>
          <t>Cement and other carbonates</t>
        </is>
      </c>
      <c r="E3939" s="6" t="n">
        <v>0.0218568285174121</v>
      </c>
      <c r="F3939" s="6" t="n"/>
      <c r="G3939" s="6" t="n"/>
      <c r="H3939" s="6" t="n"/>
      <c r="I3939" s="6" t="n"/>
    </row>
    <row r="3940" ht="15.75" customHeight="1" s="120">
      <c r="A3940" s="6" t="n">
        <v>2017</v>
      </c>
      <c r="B3940" s="6" t="inlineStr">
        <is>
          <t>FL</t>
        </is>
      </c>
      <c r="C3940" s="6" t="inlineStr">
        <is>
          <t>CO2</t>
        </is>
      </c>
      <c r="D3940" s="6" t="inlineStr">
        <is>
          <t>Cement and other carbonates</t>
        </is>
      </c>
      <c r="E3940" s="6" t="n">
        <v>0.0519323162982924</v>
      </c>
      <c r="F3940" s="6" t="n"/>
      <c r="G3940" s="6" t="n"/>
      <c r="H3940" s="6" t="n"/>
      <c r="I3940" s="6" t="n"/>
    </row>
    <row r="3941" ht="15.75" customHeight="1" s="120">
      <c r="A3941" s="6" t="n">
        <v>2017</v>
      </c>
      <c r="B3941" s="6" t="inlineStr">
        <is>
          <t>GA</t>
        </is>
      </c>
      <c r="C3941" s="6" t="inlineStr">
        <is>
          <t>CO2</t>
        </is>
      </c>
      <c r="D3941" s="6" t="inlineStr">
        <is>
          <t>Cement and other carbonates</t>
        </is>
      </c>
      <c r="E3941" s="6" t="n">
        <v>0.00540787514164845</v>
      </c>
      <c r="F3941" s="6" t="n"/>
      <c r="G3941" s="6" t="n"/>
      <c r="H3941" s="6" t="n"/>
      <c r="I3941" s="6" t="n"/>
    </row>
    <row r="3942" ht="15.75" customHeight="1" s="120">
      <c r="A3942" s="6" t="n">
        <v>2017</v>
      </c>
      <c r="B3942" s="6" t="inlineStr">
        <is>
          <t>IA</t>
        </is>
      </c>
      <c r="C3942" s="6" t="inlineStr">
        <is>
          <t>CO2</t>
        </is>
      </c>
      <c r="D3942" s="6" t="inlineStr">
        <is>
          <t>Cement and other carbonates</t>
        </is>
      </c>
      <c r="E3942" s="6" t="n">
        <v>0.0195252028675493</v>
      </c>
      <c r="F3942" s="6" t="n"/>
      <c r="G3942" s="6" t="n"/>
      <c r="H3942" s="6" t="n"/>
      <c r="I3942" s="6" t="n"/>
    </row>
    <row r="3943" ht="15.75" customHeight="1" s="120">
      <c r="A3943" s="6" t="n">
        <v>2017</v>
      </c>
      <c r="B3943" s="6" t="inlineStr">
        <is>
          <t>IL</t>
        </is>
      </c>
      <c r="C3943" s="6" t="inlineStr">
        <is>
          <t>CO2</t>
        </is>
      </c>
      <c r="D3943" s="6" t="inlineStr">
        <is>
          <t>Cement and other carbonates</t>
        </is>
      </c>
      <c r="E3943" s="6" t="n">
        <v>0.0144552580634969</v>
      </c>
      <c r="F3943" s="6" t="n"/>
      <c r="G3943" s="6" t="n"/>
      <c r="H3943" s="6" t="n"/>
      <c r="I3943" s="6" t="n"/>
    </row>
    <row r="3944" ht="15.75" customHeight="1" s="120">
      <c r="A3944" s="6" t="n">
        <v>2017</v>
      </c>
      <c r="B3944" s="6" t="inlineStr">
        <is>
          <t>IN</t>
        </is>
      </c>
      <c r="C3944" s="6" t="inlineStr">
        <is>
          <t>CO2</t>
        </is>
      </c>
      <c r="D3944" s="6" t="inlineStr">
        <is>
          <t>Cement and other carbonates</t>
        </is>
      </c>
      <c r="E3944" s="6" t="n">
        <v>0.0389504441447947</v>
      </c>
      <c r="F3944" s="6" t="n"/>
      <c r="G3944" s="6" t="n"/>
      <c r="H3944" s="6" t="n"/>
      <c r="I3944" s="6" t="n"/>
    </row>
    <row r="3945" ht="15.75" customHeight="1" s="120">
      <c r="A3945" s="6" t="n">
        <v>2017</v>
      </c>
      <c r="B3945" s="6" t="inlineStr">
        <is>
          <t>KS</t>
        </is>
      </c>
      <c r="C3945" s="6" t="inlineStr">
        <is>
          <t>CO2</t>
        </is>
      </c>
      <c r="D3945" s="6" t="inlineStr">
        <is>
          <t>Cement and other carbonates</t>
        </is>
      </c>
      <c r="E3945" s="6" t="n">
        <v>0.0208214490685573</v>
      </c>
      <c r="F3945" s="6" t="n"/>
      <c r="G3945" s="6" t="n"/>
      <c r="H3945" s="6" t="n"/>
      <c r="I3945" s="6" t="n"/>
    </row>
    <row r="3946" ht="15.75" customHeight="1" s="120">
      <c r="A3946" s="6" t="n">
        <v>2017</v>
      </c>
      <c r="B3946" s="6" t="inlineStr">
        <is>
          <t>KY</t>
        </is>
      </c>
      <c r="C3946" s="6" t="inlineStr">
        <is>
          <t>CO2</t>
        </is>
      </c>
      <c r="D3946" s="6" t="inlineStr">
        <is>
          <t>Cement and other carbonates</t>
        </is>
      </c>
      <c r="E3946" s="6" t="n">
        <v>0.0396369348016696</v>
      </c>
      <c r="F3946" s="6" t="n"/>
      <c r="G3946" s="6" t="n"/>
      <c r="H3946" s="6" t="n"/>
      <c r="I3946" s="6" t="n"/>
    </row>
    <row r="3947" ht="15.75" customHeight="1" s="120">
      <c r="A3947" s="6" t="n">
        <v>2017</v>
      </c>
      <c r="B3947" s="6" t="inlineStr">
        <is>
          <t>LA</t>
        </is>
      </c>
      <c r="C3947" s="6" t="inlineStr">
        <is>
          <t>CO2</t>
        </is>
      </c>
      <c r="D3947" s="6" t="inlineStr">
        <is>
          <t>Cement and other carbonates</t>
        </is>
      </c>
      <c r="E3947" s="6" t="n">
        <v>0.000268524271993203</v>
      </c>
      <c r="F3947" s="6" t="n"/>
      <c r="G3947" s="6" t="n"/>
      <c r="H3947" s="6" t="n"/>
      <c r="I3947" s="6" t="n"/>
    </row>
    <row r="3948" ht="15.75" customHeight="1" s="120">
      <c r="A3948" s="6" t="n">
        <v>2017</v>
      </c>
      <c r="B3948" s="6" t="inlineStr">
        <is>
          <t>MA</t>
        </is>
      </c>
      <c r="C3948" s="6" t="inlineStr">
        <is>
          <t>CO2</t>
        </is>
      </c>
      <c r="D3948" s="6" t="inlineStr">
        <is>
          <t>Cement and other carbonates</t>
        </is>
      </c>
      <c r="E3948" s="6" t="n">
        <v>0.00147276570167582</v>
      </c>
      <c r="F3948" s="6" t="n"/>
      <c r="G3948" s="6" t="n"/>
      <c r="H3948" s="6" t="n"/>
      <c r="I3948" s="6" t="n"/>
    </row>
    <row r="3949" ht="15.75" customHeight="1" s="120">
      <c r="A3949" s="6" t="n">
        <v>2017</v>
      </c>
      <c r="B3949" s="6" t="inlineStr">
        <is>
          <t>MD</t>
        </is>
      </c>
      <c r="C3949" s="6" t="inlineStr">
        <is>
          <t>CO2</t>
        </is>
      </c>
      <c r="D3949" s="6" t="inlineStr">
        <is>
          <t>Cement and other carbonates</t>
        </is>
      </c>
      <c r="E3949" s="6" t="n">
        <v>0.025708766292408</v>
      </c>
      <c r="F3949" s="6" t="n"/>
      <c r="G3949" s="6" t="n"/>
      <c r="H3949" s="6" t="n"/>
      <c r="I3949" s="6" t="n"/>
    </row>
    <row r="3950" ht="15.75" customHeight="1" s="120">
      <c r="A3950" s="6" t="n">
        <v>2017</v>
      </c>
      <c r="B3950" s="6" t="inlineStr">
        <is>
          <t>ME</t>
        </is>
      </c>
      <c r="C3950" s="6" t="inlineStr">
        <is>
          <t>CO2</t>
        </is>
      </c>
      <c r="D3950" s="6" t="inlineStr">
        <is>
          <t>Cement and other carbonates</t>
        </is>
      </c>
      <c r="E3950" s="6" t="n">
        <v>0.00410209674930016</v>
      </c>
      <c r="F3950" s="6" t="n"/>
      <c r="G3950" s="6" t="n"/>
      <c r="H3950" s="6" t="n"/>
      <c r="I3950" s="6" t="n"/>
    </row>
    <row r="3951" ht="15.75" customHeight="1" s="120">
      <c r="A3951" s="6" t="n">
        <v>2017</v>
      </c>
      <c r="B3951" s="6" t="inlineStr">
        <is>
          <t>MI</t>
        </is>
      </c>
      <c r="C3951" s="6" t="inlineStr">
        <is>
          <t>CO2</t>
        </is>
      </c>
      <c r="D3951" s="6" t="inlineStr">
        <is>
          <t>Cement and other carbonates</t>
        </is>
      </c>
      <c r="E3951" s="6" t="n">
        <v>0.0385938805449379</v>
      </c>
      <c r="F3951" s="6" t="n"/>
      <c r="G3951" s="6" t="n"/>
      <c r="H3951" s="6" t="n"/>
      <c r="I3951" s="6" t="n"/>
    </row>
    <row r="3952" ht="15.75" customHeight="1" s="120">
      <c r="A3952" s="6" t="n">
        <v>2017</v>
      </c>
      <c r="B3952" s="6" t="inlineStr">
        <is>
          <t>MO</t>
        </is>
      </c>
      <c r="C3952" s="6" t="inlineStr">
        <is>
          <t>CO2</t>
        </is>
      </c>
      <c r="D3952" s="6" t="inlineStr">
        <is>
          <t>Cement and other carbonates</t>
        </is>
      </c>
      <c r="E3952" s="6" t="n">
        <v>0.115720500331346</v>
      </c>
      <c r="F3952" s="6" t="n"/>
      <c r="G3952" s="6" t="n"/>
      <c r="H3952" s="6" t="n"/>
      <c r="I3952" s="6" t="n"/>
    </row>
    <row r="3953" ht="15.75" customHeight="1" s="120">
      <c r="A3953" s="6" t="n">
        <v>2017</v>
      </c>
      <c r="B3953" s="6" t="inlineStr">
        <is>
          <t>MT</t>
        </is>
      </c>
      <c r="C3953" s="6" t="inlineStr">
        <is>
          <t>CO2</t>
        </is>
      </c>
      <c r="D3953" s="6" t="inlineStr">
        <is>
          <t>Cement and other carbonates</t>
        </is>
      </c>
      <c r="E3953" s="6" t="n">
        <v>0.00957893062859691</v>
      </c>
      <c r="F3953" s="6" t="n"/>
      <c r="G3953" s="6" t="n"/>
      <c r="H3953" s="6" t="n"/>
      <c r="I3953" s="6" t="n"/>
    </row>
    <row r="3954" ht="15.75" customHeight="1" s="120">
      <c r="A3954" s="6" t="n">
        <v>2017</v>
      </c>
      <c r="B3954" s="6" t="inlineStr">
        <is>
          <t>NC</t>
        </is>
      </c>
      <c r="C3954" s="6" t="inlineStr">
        <is>
          <t>CO2</t>
        </is>
      </c>
      <c r="D3954" s="6" t="inlineStr">
        <is>
          <t>Cement and other carbonates</t>
        </is>
      </c>
      <c r="E3954" s="6" t="n">
        <v>0.00148072468165916</v>
      </c>
      <c r="F3954" s="6" t="n"/>
      <c r="G3954" s="6" t="n"/>
      <c r="H3954" s="6" t="n"/>
      <c r="I3954" s="6" t="n"/>
    </row>
    <row r="3955" ht="15.75" customHeight="1" s="120">
      <c r="A3955" s="6" t="n">
        <v>2017</v>
      </c>
      <c r="B3955" s="6" t="inlineStr">
        <is>
          <t>NE</t>
        </is>
      </c>
      <c r="C3955" s="6" t="inlineStr">
        <is>
          <t>CO2</t>
        </is>
      </c>
      <c r="D3955" s="6" t="inlineStr">
        <is>
          <t>Cement and other carbonates</t>
        </is>
      </c>
      <c r="E3955" s="6" t="n">
        <v>0.00766295152516574</v>
      </c>
      <c r="F3955" s="6" t="n"/>
      <c r="G3955" s="6" t="n"/>
      <c r="H3955" s="6" t="n"/>
      <c r="I3955" s="6" t="n"/>
    </row>
    <row r="3956" ht="15.75" customHeight="1" s="120">
      <c r="A3956" s="6" t="n">
        <v>2017</v>
      </c>
      <c r="B3956" s="6" t="inlineStr">
        <is>
          <t>NH</t>
        </is>
      </c>
      <c r="C3956" s="6" t="inlineStr">
        <is>
          <t>CO2</t>
        </is>
      </c>
      <c r="D3956" s="6" t="inlineStr">
        <is>
          <t>Cement and other carbonates</t>
        </is>
      </c>
      <c r="E3956" s="6" t="n">
        <v>0.000830589685862107</v>
      </c>
      <c r="F3956" s="6" t="n"/>
      <c r="G3956" s="6" t="n"/>
      <c r="H3956" s="6" t="n"/>
      <c r="I3956" s="6" t="n"/>
    </row>
    <row r="3957" ht="15.75" customHeight="1" s="120">
      <c r="A3957" s="6" t="n">
        <v>2017</v>
      </c>
      <c r="B3957" s="6" t="inlineStr">
        <is>
          <t>NJ</t>
        </is>
      </c>
      <c r="C3957" s="6" t="inlineStr">
        <is>
          <t>CO2</t>
        </is>
      </c>
      <c r="D3957" s="6" t="inlineStr">
        <is>
          <t>Cement and other carbonates</t>
        </is>
      </c>
      <c r="E3957" s="6" t="n">
        <v>0.00035855712661071</v>
      </c>
      <c r="F3957" s="6" t="n"/>
      <c r="G3957" s="6" t="n"/>
      <c r="H3957" s="6" t="n"/>
      <c r="I3957" s="6" t="n"/>
    </row>
    <row r="3958" ht="15.75" customHeight="1" s="120">
      <c r="A3958" s="6" t="n">
        <v>2017</v>
      </c>
      <c r="B3958" s="6" t="inlineStr">
        <is>
          <t>NM</t>
        </is>
      </c>
      <c r="C3958" s="6" t="inlineStr">
        <is>
          <t>CO2</t>
        </is>
      </c>
      <c r="D3958" s="6" t="inlineStr">
        <is>
          <t>Cement and other carbonates</t>
        </is>
      </c>
      <c r="E3958" s="6" t="n">
        <v>0.00378866247947531</v>
      </c>
      <c r="F3958" s="6" t="n"/>
      <c r="G3958" s="6" t="n"/>
      <c r="H3958" s="6" t="n"/>
      <c r="I3958" s="6" t="n"/>
    </row>
    <row r="3959" ht="15.75" customHeight="1" s="120">
      <c r="A3959" s="6" t="n">
        <v>2017</v>
      </c>
      <c r="B3959" s="6" t="inlineStr">
        <is>
          <t>NV</t>
        </is>
      </c>
      <c r="C3959" s="6" t="inlineStr">
        <is>
          <t>CO2</t>
        </is>
      </c>
      <c r="D3959" s="6" t="inlineStr">
        <is>
          <t>Cement and other carbonates</t>
        </is>
      </c>
      <c r="E3959" s="6" t="n">
        <v>0.0196676973506126</v>
      </c>
      <c r="F3959" s="6" t="n"/>
      <c r="G3959" s="6" t="n"/>
      <c r="H3959" s="6" t="n"/>
      <c r="I3959" s="6" t="n"/>
    </row>
    <row r="3960" ht="15.75" customHeight="1" s="120">
      <c r="A3960" s="6" t="n">
        <v>2017</v>
      </c>
      <c r="B3960" s="6" t="inlineStr">
        <is>
          <t>NY</t>
        </is>
      </c>
      <c r="C3960" s="6" t="inlineStr">
        <is>
          <t>CO2</t>
        </is>
      </c>
      <c r="D3960" s="6" t="inlineStr">
        <is>
          <t>Cement and other carbonates</t>
        </is>
      </c>
      <c r="E3960" s="6" t="n">
        <v>0.009616213360653041</v>
      </c>
      <c r="F3960" s="6" t="n"/>
      <c r="G3960" s="6" t="n"/>
      <c r="H3960" s="6" t="n"/>
      <c r="I3960" s="6" t="n"/>
    </row>
    <row r="3961" ht="15.75" customHeight="1" s="120">
      <c r="A3961" s="6" t="n">
        <v>2017</v>
      </c>
      <c r="B3961" s="6" t="inlineStr">
        <is>
          <t>OH</t>
        </is>
      </c>
      <c r="C3961" s="6" t="inlineStr">
        <is>
          <t>CO2</t>
        </is>
      </c>
      <c r="D3961" s="6" t="inlineStr">
        <is>
          <t>Cement and other carbonates</t>
        </is>
      </c>
      <c r="E3961" s="6" t="n">
        <v>0.0413902464439912</v>
      </c>
      <c r="F3961" s="6" t="n"/>
      <c r="G3961" s="6" t="n"/>
      <c r="H3961" s="6" t="n"/>
      <c r="I3961" s="6" t="n"/>
    </row>
    <row r="3962" ht="15.75" customHeight="1" s="120">
      <c r="A3962" s="6" t="n">
        <v>2017</v>
      </c>
      <c r="B3962" s="6" t="inlineStr">
        <is>
          <t>OK</t>
        </is>
      </c>
      <c r="C3962" s="6" t="inlineStr">
        <is>
          <t>CO2</t>
        </is>
      </c>
      <c r="D3962" s="6" t="inlineStr">
        <is>
          <t>Cement and other carbonates</t>
        </is>
      </c>
      <c r="E3962" s="6" t="n">
        <v>0.016171950402178</v>
      </c>
      <c r="F3962" s="6" t="n"/>
      <c r="G3962" s="6" t="n"/>
      <c r="H3962" s="6" t="n"/>
      <c r="I3962" s="6" t="n"/>
    </row>
    <row r="3963" ht="15.75" customHeight="1" s="120">
      <c r="A3963" s="6" t="n">
        <v>2017</v>
      </c>
      <c r="B3963" s="6" t="inlineStr">
        <is>
          <t>OR</t>
        </is>
      </c>
      <c r="C3963" s="6" t="inlineStr">
        <is>
          <t>CO2</t>
        </is>
      </c>
      <c r="D3963" s="6" t="inlineStr">
        <is>
          <t>Cement and other carbonates</t>
        </is>
      </c>
      <c r="E3963" s="6" t="n">
        <v>0.00818710859614355</v>
      </c>
      <c r="F3963" s="6" t="n"/>
      <c r="G3963" s="6" t="n"/>
      <c r="H3963" s="6" t="n"/>
      <c r="I3963" s="6" t="n"/>
    </row>
    <row r="3964" ht="15.75" customHeight="1" s="120">
      <c r="A3964" s="6" t="n">
        <v>2017</v>
      </c>
      <c r="B3964" s="6" t="inlineStr">
        <is>
          <t>PA</t>
        </is>
      </c>
      <c r="C3964" s="6" t="inlineStr">
        <is>
          <t>CO2</t>
        </is>
      </c>
      <c r="D3964" s="6" t="inlineStr">
        <is>
          <t>Cement and other carbonates</t>
        </is>
      </c>
      <c r="E3964" s="6" t="n">
        <v>0.0439234754555473</v>
      </c>
      <c r="F3964" s="6" t="n"/>
      <c r="G3964" s="6" t="n"/>
      <c r="H3964" s="6" t="n"/>
      <c r="I3964" s="6" t="n"/>
    </row>
    <row r="3965" ht="15.75" customHeight="1" s="120">
      <c r="A3965" s="6" t="n">
        <v>2017</v>
      </c>
      <c r="B3965" s="6" t="inlineStr">
        <is>
          <t>PR</t>
        </is>
      </c>
      <c r="C3965" s="6" t="inlineStr">
        <is>
          <t>CO2</t>
        </is>
      </c>
      <c r="D3965" s="6" t="inlineStr">
        <is>
          <t>Cement and other carbonates</t>
        </is>
      </c>
      <c r="E3965" s="6" t="n">
        <v>0.00485030569787331</v>
      </c>
      <c r="F3965" s="6" t="n"/>
      <c r="G3965" s="6" t="n"/>
      <c r="H3965" s="6" t="n"/>
      <c r="I3965" s="6" t="n"/>
    </row>
    <row r="3966" ht="15.75" customHeight="1" s="120">
      <c r="A3966" s="6" t="n">
        <v>2017</v>
      </c>
      <c r="B3966" s="6" t="inlineStr">
        <is>
          <t>SC</t>
        </is>
      </c>
      <c r="C3966" s="6" t="inlineStr">
        <is>
          <t>CO2</t>
        </is>
      </c>
      <c r="D3966" s="6" t="inlineStr">
        <is>
          <t>Cement and other carbonates</t>
        </is>
      </c>
      <c r="E3966" s="6" t="n">
        <v>0.0249692964464829</v>
      </c>
      <c r="F3966" s="6" t="n"/>
      <c r="G3966" s="6" t="n"/>
      <c r="H3966" s="6" t="n"/>
      <c r="I3966" s="6" t="n"/>
    </row>
    <row r="3967" ht="15.75" customHeight="1" s="120">
      <c r="A3967" s="6" t="n">
        <v>2017</v>
      </c>
      <c r="B3967" s="6" t="inlineStr">
        <is>
          <t>SD</t>
        </is>
      </c>
      <c r="C3967" s="6" t="inlineStr">
        <is>
          <t>CO2</t>
        </is>
      </c>
      <c r="D3967" s="6" t="inlineStr">
        <is>
          <t>Cement and other carbonates</t>
        </is>
      </c>
      <c r="E3967" s="6" t="n">
        <v>0.00981070161466374</v>
      </c>
      <c r="F3967" s="6" t="n"/>
      <c r="G3967" s="6" t="n"/>
      <c r="H3967" s="6" t="n"/>
      <c r="I3967" s="6" t="n"/>
    </row>
    <row r="3968" ht="15.75" customHeight="1" s="120">
      <c r="A3968" s="6" t="n">
        <v>2017</v>
      </c>
      <c r="B3968" s="6" t="inlineStr">
        <is>
          <t>TN</t>
        </is>
      </c>
      <c r="C3968" s="6" t="inlineStr">
        <is>
          <t>CO2</t>
        </is>
      </c>
      <c r="D3968" s="6" t="inlineStr">
        <is>
          <t>Cement and other carbonates</t>
        </is>
      </c>
      <c r="E3968" s="6" t="n">
        <v>0.0157393432110549</v>
      </c>
      <c r="F3968" s="6" t="n"/>
      <c r="G3968" s="6" t="n"/>
      <c r="H3968" s="6" t="n"/>
      <c r="I3968" s="6" t="n"/>
    </row>
    <row r="3969" ht="15.75" customHeight="1" s="120">
      <c r="A3969" s="6" t="n">
        <v>2017</v>
      </c>
      <c r="B3969" s="6" t="inlineStr">
        <is>
          <t>TX</t>
        </is>
      </c>
      <c r="C3969" s="6" t="inlineStr">
        <is>
          <t>CO2</t>
        </is>
      </c>
      <c r="D3969" s="6" t="inlineStr">
        <is>
          <t>Cement and other carbonates</t>
        </is>
      </c>
      <c r="E3969" s="6" t="n">
        <v>0.10205853733613</v>
      </c>
      <c r="F3969" s="6" t="n"/>
      <c r="G3969" s="6" t="n"/>
      <c r="H3969" s="6" t="n"/>
      <c r="I3969" s="6" t="n"/>
    </row>
    <row r="3970" ht="15.75" customHeight="1" s="120">
      <c r="A3970" s="6" t="n">
        <v>2017</v>
      </c>
      <c r="B3970" s="6" t="inlineStr">
        <is>
          <t>UT</t>
        </is>
      </c>
      <c r="C3970" s="6" t="inlineStr">
        <is>
          <t>CO2</t>
        </is>
      </c>
      <c r="D3970" s="6" t="inlineStr">
        <is>
          <t>Cement and other carbonates</t>
        </is>
      </c>
      <c r="E3970" s="6" t="n">
        <v>0.0235333964029732</v>
      </c>
      <c r="F3970" s="6" t="n"/>
      <c r="G3970" s="6" t="n"/>
      <c r="H3970" s="6" t="n"/>
      <c r="I3970" s="6" t="n"/>
    </row>
    <row r="3971" ht="15.75" customHeight="1" s="120">
      <c r="A3971" s="6" t="n">
        <v>2017</v>
      </c>
      <c r="B3971" s="6" t="inlineStr">
        <is>
          <t>VA</t>
        </is>
      </c>
      <c r="C3971" s="6" t="inlineStr">
        <is>
          <t>CO2</t>
        </is>
      </c>
      <c r="D3971" s="6" t="inlineStr">
        <is>
          <t>Cement and other carbonates</t>
        </is>
      </c>
      <c r="E3971" s="6" t="n">
        <v>0.0194633516740676</v>
      </c>
      <c r="F3971" s="6" t="n"/>
      <c r="G3971" s="6" t="n"/>
      <c r="H3971" s="6" t="n"/>
      <c r="I3971" s="6" t="n"/>
    </row>
    <row r="3972" ht="15.75" customHeight="1" s="120">
      <c r="A3972" s="6" t="n">
        <v>2017</v>
      </c>
      <c r="B3972" s="6" t="inlineStr">
        <is>
          <t>WA</t>
        </is>
      </c>
      <c r="C3972" s="6" t="inlineStr">
        <is>
          <t>CO2</t>
        </is>
      </c>
      <c r="D3972" s="6" t="inlineStr">
        <is>
          <t>Cement and other carbonates</t>
        </is>
      </c>
      <c r="E3972" s="6" t="n">
        <v>0.00488871755483884</v>
      </c>
      <c r="F3972" s="6" t="n"/>
      <c r="G3972" s="6" t="n"/>
      <c r="H3972" s="6" t="n"/>
      <c r="I3972" s="6" t="n"/>
    </row>
    <row r="3973" ht="15.75" customHeight="1" s="120">
      <c r="A3973" s="6" t="n">
        <v>2017</v>
      </c>
      <c r="B3973" s="6" t="inlineStr">
        <is>
          <t>WI</t>
        </is>
      </c>
      <c r="C3973" s="6" t="inlineStr">
        <is>
          <t>CO2</t>
        </is>
      </c>
      <c r="D3973" s="6" t="inlineStr">
        <is>
          <t>Cement and other carbonates</t>
        </is>
      </c>
      <c r="E3973" s="6" t="n">
        <v>0.0129893557124665</v>
      </c>
      <c r="F3973" s="6" t="n"/>
      <c r="G3973" s="6" t="n"/>
      <c r="H3973" s="6" t="n"/>
      <c r="I3973" s="6" t="n"/>
    </row>
    <row r="3974" ht="15.75" customHeight="1" s="120">
      <c r="A3974" s="6" t="n">
        <v>2017</v>
      </c>
      <c r="B3974" s="6" t="inlineStr">
        <is>
          <t>WV</t>
        </is>
      </c>
      <c r="C3974" s="6" t="inlineStr">
        <is>
          <t>CO2</t>
        </is>
      </c>
      <c r="D3974" s="6" t="inlineStr">
        <is>
          <t>Cement and other carbonates</t>
        </is>
      </c>
      <c r="E3974" s="6" t="n">
        <v>0.0135896687469505</v>
      </c>
      <c r="F3974" s="6" t="n"/>
      <c r="G3974" s="6" t="n"/>
      <c r="H3974" s="6" t="n"/>
      <c r="I3974" s="6" t="n"/>
    </row>
    <row r="3975" ht="15.75" customHeight="1" s="120">
      <c r="A3975" s="6" t="n">
        <v>2017</v>
      </c>
      <c r="B3975" s="6" t="inlineStr">
        <is>
          <t>WY</t>
        </is>
      </c>
      <c r="C3975" s="6" t="inlineStr">
        <is>
          <t>CO2</t>
        </is>
      </c>
      <c r="D3975" s="6" t="inlineStr">
        <is>
          <t>Cement and other carbonates</t>
        </is>
      </c>
      <c r="E3975" s="6" t="n">
        <v>0.0101368188205522</v>
      </c>
      <c r="F3975" s="6" t="n"/>
      <c r="G3975" s="6" t="n"/>
      <c r="H3975" s="6" t="n"/>
      <c r="I3975" s="6" t="n"/>
    </row>
    <row r="3976" ht="15.75" customHeight="1" s="120">
      <c r="A3976" s="6" t="n">
        <v>2017</v>
      </c>
      <c r="B3976" s="6" t="inlineStr">
        <is>
          <t>AL</t>
        </is>
      </c>
      <c r="C3976" s="6" t="inlineStr">
        <is>
          <t>CO2</t>
        </is>
      </c>
      <c r="D3976" s="6" t="inlineStr">
        <is>
          <t>Chemicals</t>
        </is>
      </c>
      <c r="E3976" s="6" t="n">
        <v>0.0148606576179988</v>
      </c>
      <c r="F3976" s="6" t="n"/>
      <c r="G3976" s="6" t="n"/>
      <c r="H3976" s="6" t="n"/>
      <c r="I3976" s="6" t="n"/>
    </row>
    <row r="3977" ht="15.75" customHeight="1" s="120">
      <c r="A3977" s="6" t="n">
        <v>2017</v>
      </c>
      <c r="B3977" s="6" t="inlineStr">
        <is>
          <t>AR</t>
        </is>
      </c>
      <c r="C3977" s="6" t="inlineStr">
        <is>
          <t>CO2</t>
        </is>
      </c>
      <c r="D3977" s="6" t="inlineStr">
        <is>
          <t>Chemicals</t>
        </is>
      </c>
      <c r="E3977" s="6" t="n">
        <v>0.00745746518603437</v>
      </c>
      <c r="F3977" s="6" t="n"/>
      <c r="G3977" s="6" t="n"/>
      <c r="H3977" s="6" t="n"/>
      <c r="I3977" s="6" t="n"/>
    </row>
    <row r="3978" ht="15.75" customHeight="1" s="120">
      <c r="A3978" s="6" t="n">
        <v>2017</v>
      </c>
      <c r="B3978" s="6" t="inlineStr">
        <is>
          <t>AZ</t>
        </is>
      </c>
      <c r="C3978" s="6" t="inlineStr">
        <is>
          <t>CO2</t>
        </is>
      </c>
      <c r="D3978" s="6" t="inlineStr">
        <is>
          <t>Chemicals</t>
        </is>
      </c>
      <c r="E3978" s="6" t="n">
        <v>0.000404709430490865</v>
      </c>
      <c r="F3978" s="6" t="n"/>
      <c r="G3978" s="6" t="n"/>
      <c r="H3978" s="6" t="n"/>
      <c r="I3978" s="6" t="n"/>
    </row>
    <row r="3979" ht="15.75" customHeight="1" s="120">
      <c r="A3979" s="6" t="n">
        <v>2017</v>
      </c>
      <c r="B3979" s="6" t="inlineStr">
        <is>
          <t>CA</t>
        </is>
      </c>
      <c r="C3979" s="6" t="inlineStr">
        <is>
          <t>CO2</t>
        </is>
      </c>
      <c r="D3979" s="6" t="inlineStr">
        <is>
          <t>Chemicals</t>
        </is>
      </c>
      <c r="E3979" s="6" t="n">
        <v>0.0247610131476867</v>
      </c>
      <c r="F3979" s="6" t="n"/>
      <c r="G3979" s="6" t="n"/>
      <c r="H3979" s="6" t="n"/>
      <c r="I3979" s="6" t="n"/>
    </row>
    <row r="3980" ht="15.75" customHeight="1" s="120">
      <c r="A3980" s="6" t="n">
        <v>2017</v>
      </c>
      <c r="B3980" s="6" t="inlineStr">
        <is>
          <t>CO</t>
        </is>
      </c>
      <c r="C3980" s="6" t="inlineStr">
        <is>
          <t>CO2</t>
        </is>
      </c>
      <c r="D3980" s="6" t="inlineStr">
        <is>
          <t>Chemicals</t>
        </is>
      </c>
      <c r="E3980" s="6" t="n">
        <v>0.00126359421214209</v>
      </c>
      <c r="F3980" s="6" t="n"/>
      <c r="G3980" s="6" t="n"/>
      <c r="H3980" s="6" t="n"/>
      <c r="I3980" s="6" t="n"/>
    </row>
    <row r="3981" ht="15.75" customHeight="1" s="120">
      <c r="A3981" s="6" t="n">
        <v>2017</v>
      </c>
      <c r="B3981" s="6" t="inlineStr">
        <is>
          <t>DE</t>
        </is>
      </c>
      <c r="C3981" s="6" t="inlineStr">
        <is>
          <t>CO2</t>
        </is>
      </c>
      <c r="D3981" s="6" t="inlineStr">
        <is>
          <t>Chemicals</t>
        </is>
      </c>
      <c r="E3981" s="6" t="n">
        <v>0.000377098329724544</v>
      </c>
      <c r="F3981" s="6" t="n"/>
      <c r="G3981" s="6" t="n"/>
      <c r="H3981" s="6" t="n"/>
      <c r="I3981" s="6" t="n"/>
    </row>
    <row r="3982" ht="15.75" customHeight="1" s="120">
      <c r="A3982" s="6" t="n">
        <v>2017</v>
      </c>
      <c r="B3982" s="6" t="inlineStr">
        <is>
          <t>FL</t>
        </is>
      </c>
      <c r="C3982" s="6" t="inlineStr">
        <is>
          <t>CO2</t>
        </is>
      </c>
      <c r="D3982" s="6" t="inlineStr">
        <is>
          <t>Chemicals</t>
        </is>
      </c>
      <c r="E3982" s="6" t="n">
        <v>0.0120394811128104</v>
      </c>
      <c r="F3982" s="6" t="n"/>
      <c r="G3982" s="6" t="n"/>
      <c r="H3982" s="6" t="n"/>
      <c r="I3982" s="6" t="n"/>
    </row>
    <row r="3983" ht="15.75" customHeight="1" s="120">
      <c r="A3983" s="6" t="n">
        <v>2017</v>
      </c>
      <c r="B3983" s="6" t="inlineStr">
        <is>
          <t>GA</t>
        </is>
      </c>
      <c r="C3983" s="6" t="inlineStr">
        <is>
          <t>CO2</t>
        </is>
      </c>
      <c r="D3983" s="6" t="inlineStr">
        <is>
          <t>Chemicals</t>
        </is>
      </c>
      <c r="E3983" s="6" t="n">
        <v>0.00981508579913077</v>
      </c>
      <c r="F3983" s="6" t="n"/>
      <c r="G3983" s="6" t="n"/>
      <c r="H3983" s="6" t="n"/>
      <c r="I3983" s="6" t="n"/>
    </row>
    <row r="3984" ht="15.75" customHeight="1" s="120">
      <c r="A3984" s="6" t="n">
        <v>2017</v>
      </c>
      <c r="B3984" s="6" t="inlineStr">
        <is>
          <t>IA</t>
        </is>
      </c>
      <c r="C3984" s="6" t="inlineStr">
        <is>
          <t>CO2</t>
        </is>
      </c>
      <c r="D3984" s="6" t="inlineStr">
        <is>
          <t>Chemicals</t>
        </is>
      </c>
      <c r="E3984" s="6" t="n">
        <v>0.0546130921310023</v>
      </c>
      <c r="F3984" s="6" t="n"/>
      <c r="G3984" s="6" t="n"/>
      <c r="H3984" s="6" t="n"/>
      <c r="I3984" s="6" t="n"/>
    </row>
    <row r="3985" ht="15.75" customHeight="1" s="120">
      <c r="A3985" s="6" t="n">
        <v>2017</v>
      </c>
      <c r="B3985" s="6" t="inlineStr">
        <is>
          <t>ID</t>
        </is>
      </c>
      <c r="C3985" s="6" t="inlineStr">
        <is>
          <t>CO2</t>
        </is>
      </c>
      <c r="D3985" s="6" t="inlineStr">
        <is>
          <t>Chemicals</t>
        </is>
      </c>
      <c r="E3985" s="6" t="n">
        <v>0.00488275998368722</v>
      </c>
      <c r="F3985" s="6" t="n"/>
      <c r="G3985" s="6" t="n"/>
      <c r="H3985" s="6" t="n"/>
      <c r="I3985" s="6" t="n"/>
    </row>
    <row r="3986" ht="15.75" customHeight="1" s="120">
      <c r="A3986" s="6" t="n">
        <v>2017</v>
      </c>
      <c r="B3986" s="6" t="inlineStr">
        <is>
          <t>IL</t>
        </is>
      </c>
      <c r="C3986" s="6" t="inlineStr">
        <is>
          <t>CO2</t>
        </is>
      </c>
      <c r="D3986" s="6" t="inlineStr">
        <is>
          <t>Chemicals</t>
        </is>
      </c>
      <c r="E3986" s="6" t="n">
        <v>0.0261431778646241</v>
      </c>
      <c r="F3986" s="6" t="n"/>
      <c r="G3986" s="6" t="n"/>
      <c r="H3986" s="6" t="n"/>
      <c r="I3986" s="6" t="n"/>
    </row>
    <row r="3987" ht="15.75" customHeight="1" s="120">
      <c r="A3987" s="6" t="n">
        <v>2017</v>
      </c>
      <c r="B3987" s="6" t="inlineStr">
        <is>
          <t>IN</t>
        </is>
      </c>
      <c r="C3987" s="6" t="inlineStr">
        <is>
          <t>CO2</t>
        </is>
      </c>
      <c r="D3987" s="6" t="inlineStr">
        <is>
          <t>Chemicals</t>
        </is>
      </c>
      <c r="E3987" s="6" t="n">
        <v>0.024902286255935</v>
      </c>
      <c r="F3987" s="6" t="n"/>
      <c r="G3987" s="6" t="n"/>
      <c r="H3987" s="6" t="n"/>
      <c r="I3987" s="6" t="n"/>
    </row>
    <row r="3988" ht="15.75" customHeight="1" s="120">
      <c r="A3988" s="6" t="n">
        <v>2017</v>
      </c>
      <c r="B3988" s="6" t="inlineStr">
        <is>
          <t>KS</t>
        </is>
      </c>
      <c r="C3988" s="6" t="inlineStr">
        <is>
          <t>CO2</t>
        </is>
      </c>
      <c r="D3988" s="6" t="inlineStr">
        <is>
          <t>Chemicals</t>
        </is>
      </c>
      <c r="E3988" s="6" t="n">
        <v>0.0156606918481214</v>
      </c>
      <c r="F3988" s="6" t="n"/>
      <c r="G3988" s="6" t="n"/>
      <c r="H3988" s="6" t="n"/>
      <c r="I3988" s="6" t="n"/>
    </row>
    <row r="3989" ht="15.75" customHeight="1" s="120">
      <c r="A3989" s="6" t="n">
        <v>2017</v>
      </c>
      <c r="B3989" s="6" t="inlineStr">
        <is>
          <t>KY</t>
        </is>
      </c>
      <c r="C3989" s="6" t="inlineStr">
        <is>
          <t>CO2</t>
        </is>
      </c>
      <c r="D3989" s="6" t="inlineStr">
        <is>
          <t>Chemicals</t>
        </is>
      </c>
      <c r="E3989" s="6" t="n">
        <v>0.00763138000591295</v>
      </c>
      <c r="F3989" s="6" t="n"/>
      <c r="G3989" s="6" t="n"/>
      <c r="H3989" s="6" t="n"/>
      <c r="I3989" s="6" t="n"/>
    </row>
    <row r="3990" ht="15.75" customHeight="1" s="120">
      <c r="A3990" s="6" t="n">
        <v>2017</v>
      </c>
      <c r="B3990" s="6" t="inlineStr">
        <is>
          <t>LA</t>
        </is>
      </c>
      <c r="C3990" s="6" t="inlineStr">
        <is>
          <t>CO2</t>
        </is>
      </c>
      <c r="D3990" s="6" t="inlineStr">
        <is>
          <t>Chemicals</t>
        </is>
      </c>
      <c r="E3990" s="6" t="n">
        <v>0.266766232563628</v>
      </c>
      <c r="F3990" s="6" t="n"/>
      <c r="G3990" s="6" t="n"/>
      <c r="H3990" s="6" t="n"/>
      <c r="I3990" s="6" t="n"/>
    </row>
    <row r="3991" ht="15.75" customHeight="1" s="120">
      <c r="A3991" s="6" t="n">
        <v>2017</v>
      </c>
      <c r="B3991" s="6" t="inlineStr">
        <is>
          <t>MA</t>
        </is>
      </c>
      <c r="C3991" s="6" t="inlineStr">
        <is>
          <t>CO2</t>
        </is>
      </c>
      <c r="D3991" s="6" t="inlineStr">
        <is>
          <t>Chemicals</t>
        </is>
      </c>
      <c r="E3991" s="6" t="n">
        <v>0.000756245713142457</v>
      </c>
      <c r="F3991" s="6" t="n"/>
      <c r="G3991" s="6" t="n"/>
      <c r="H3991" s="6" t="n"/>
      <c r="I3991" s="6" t="n"/>
    </row>
    <row r="3992" ht="15.75" customHeight="1" s="120">
      <c r="A3992" s="6" t="n">
        <v>2017</v>
      </c>
      <c r="B3992" s="6" t="inlineStr">
        <is>
          <t>MD</t>
        </is>
      </c>
      <c r="C3992" s="6" t="inlineStr">
        <is>
          <t>CO2</t>
        </is>
      </c>
      <c r="D3992" s="6" t="inlineStr">
        <is>
          <t>Chemicals</t>
        </is>
      </c>
      <c r="E3992" s="6" t="n">
        <v>0.000593695049048304</v>
      </c>
      <c r="F3992" s="6" t="n"/>
      <c r="G3992" s="6" t="n"/>
      <c r="H3992" s="6" t="n"/>
      <c r="I3992" s="6" t="n"/>
    </row>
    <row r="3993" ht="15.75" customHeight="1" s="120">
      <c r="A3993" s="6" t="n">
        <v>2017</v>
      </c>
      <c r="B3993" s="6" t="inlineStr">
        <is>
          <t>MI</t>
        </is>
      </c>
      <c r="C3993" s="6" t="inlineStr">
        <is>
          <t>CO2</t>
        </is>
      </c>
      <c r="D3993" s="6" t="inlineStr">
        <is>
          <t>Chemicals</t>
        </is>
      </c>
      <c r="E3993" s="6" t="n">
        <v>0.0068298143900674</v>
      </c>
      <c r="F3993" s="6" t="n"/>
      <c r="G3993" s="6" t="n"/>
      <c r="H3993" s="6" t="n"/>
      <c r="I3993" s="6" t="n"/>
    </row>
    <row r="3994" ht="15.75" customHeight="1" s="120">
      <c r="A3994" s="6" t="n">
        <v>2017</v>
      </c>
      <c r="B3994" s="6" t="inlineStr">
        <is>
          <t>MN</t>
        </is>
      </c>
      <c r="C3994" s="6" t="inlineStr">
        <is>
          <t>CO2</t>
        </is>
      </c>
      <c r="D3994" s="6" t="inlineStr">
        <is>
          <t>Chemicals</t>
        </is>
      </c>
      <c r="E3994" s="6" t="n">
        <v>0.009896578773750071</v>
      </c>
      <c r="F3994" s="6" t="n"/>
      <c r="G3994" s="6" t="n"/>
      <c r="H3994" s="6" t="n"/>
      <c r="I3994" s="6" t="n"/>
    </row>
    <row r="3995" ht="15.75" customHeight="1" s="120">
      <c r="A3995" s="6" t="n">
        <v>2017</v>
      </c>
      <c r="B3995" s="6" t="inlineStr">
        <is>
          <t>MO</t>
        </is>
      </c>
      <c r="C3995" s="6" t="inlineStr">
        <is>
          <t>CO2</t>
        </is>
      </c>
      <c r="D3995" s="6" t="inlineStr">
        <is>
          <t>Chemicals</t>
        </is>
      </c>
      <c r="E3995" s="6" t="n">
        <v>0.00363918888818947</v>
      </c>
      <c r="F3995" s="6" t="n"/>
      <c r="G3995" s="6" t="n"/>
      <c r="H3995" s="6" t="n"/>
      <c r="I3995" s="6" t="n"/>
    </row>
    <row r="3996" ht="15.75" customHeight="1" s="120">
      <c r="A3996" s="6" t="n">
        <v>2017</v>
      </c>
      <c r="B3996" s="6" t="inlineStr">
        <is>
          <t>MS</t>
        </is>
      </c>
      <c r="C3996" s="6" t="inlineStr">
        <is>
          <t>CO2</t>
        </is>
      </c>
      <c r="D3996" s="6" t="inlineStr">
        <is>
          <t>Chemicals</t>
        </is>
      </c>
      <c r="E3996" s="6" t="n">
        <v>0.0151536647005707</v>
      </c>
      <c r="F3996" s="6" t="n"/>
      <c r="G3996" s="6" t="n"/>
      <c r="H3996" s="6" t="n"/>
      <c r="I3996" s="6" t="n"/>
    </row>
    <row r="3997" ht="15.75" customHeight="1" s="120">
      <c r="A3997" s="6" t="n">
        <v>2017</v>
      </c>
      <c r="B3997" s="6" t="inlineStr">
        <is>
          <t>NC</t>
        </is>
      </c>
      <c r="C3997" s="6" t="inlineStr">
        <is>
          <t>CO2</t>
        </is>
      </c>
      <c r="D3997" s="6" t="inlineStr">
        <is>
          <t>Chemicals</t>
        </is>
      </c>
      <c r="E3997" s="6" t="n">
        <v>0.00238171905038837</v>
      </c>
      <c r="F3997" s="6" t="n"/>
      <c r="G3997" s="6" t="n"/>
      <c r="H3997" s="6" t="n"/>
      <c r="I3997" s="6" t="n"/>
    </row>
    <row r="3998" ht="15.75" customHeight="1" s="120">
      <c r="A3998" s="6" t="n">
        <v>2017</v>
      </c>
      <c r="B3998" s="6" t="inlineStr">
        <is>
          <t>ND</t>
        </is>
      </c>
      <c r="C3998" s="6" t="inlineStr">
        <is>
          <t>CO2</t>
        </is>
      </c>
      <c r="D3998" s="6" t="inlineStr">
        <is>
          <t>Chemicals</t>
        </is>
      </c>
      <c r="E3998" s="6" t="n">
        <v>0.00304064669074077</v>
      </c>
      <c r="F3998" s="6" t="n"/>
      <c r="G3998" s="6" t="n"/>
      <c r="H3998" s="6" t="n"/>
      <c r="I3998" s="6" t="n"/>
    </row>
    <row r="3999" ht="15.75" customHeight="1" s="120">
      <c r="A3999" s="6" t="n">
        <v>2017</v>
      </c>
      <c r="B3999" s="6" t="inlineStr">
        <is>
          <t>NE</t>
        </is>
      </c>
      <c r="C3999" s="6" t="inlineStr">
        <is>
          <t>CO2</t>
        </is>
      </c>
      <c r="D3999" s="6" t="inlineStr">
        <is>
          <t>Chemicals</t>
        </is>
      </c>
      <c r="E3999" s="6" t="n">
        <v>0.0155574597401205</v>
      </c>
      <c r="F3999" s="6" t="n"/>
      <c r="G3999" s="6" t="n"/>
      <c r="H3999" s="6" t="n"/>
      <c r="I3999" s="6" t="n"/>
    </row>
    <row r="4000" ht="15.75" customHeight="1" s="120">
      <c r="A4000" s="6" t="n">
        <v>2017</v>
      </c>
      <c r="B4000" s="6" t="inlineStr">
        <is>
          <t>NJ</t>
        </is>
      </c>
      <c r="C4000" s="6" t="inlineStr">
        <is>
          <t>CO2</t>
        </is>
      </c>
      <c r="D4000" s="6" t="inlineStr">
        <is>
          <t>Chemicals</t>
        </is>
      </c>
      <c r="E4000" s="6" t="n">
        <v>0.000467168466653121</v>
      </c>
      <c r="F4000" s="6" t="n"/>
      <c r="G4000" s="6" t="n"/>
      <c r="H4000" s="6" t="n"/>
      <c r="I4000" s="6" t="n"/>
    </row>
    <row r="4001" ht="15.75" customHeight="1" s="120">
      <c r="A4001" s="6" t="n">
        <v>2017</v>
      </c>
      <c r="B4001" s="6" t="inlineStr">
        <is>
          <t>NM</t>
        </is>
      </c>
      <c r="C4001" s="6" t="inlineStr">
        <is>
          <t>CO2</t>
        </is>
      </c>
      <c r="D4001" s="6" t="inlineStr">
        <is>
          <t>Chemicals</t>
        </is>
      </c>
      <c r="E4001" s="6" t="n">
        <v>0.000185786710952308</v>
      </c>
      <c r="F4001" s="6" t="n"/>
      <c r="G4001" s="6" t="n"/>
      <c r="H4001" s="6" t="n"/>
      <c r="I4001" s="6" t="n"/>
    </row>
    <row r="4002" ht="15.75" customHeight="1" s="120">
      <c r="A4002" s="6" t="n">
        <v>2017</v>
      </c>
      <c r="B4002" s="6" t="inlineStr">
        <is>
          <t>NV</t>
        </is>
      </c>
      <c r="C4002" s="6" t="inlineStr">
        <is>
          <t>CO2</t>
        </is>
      </c>
      <c r="D4002" s="6" t="inlineStr">
        <is>
          <t>Chemicals</t>
        </is>
      </c>
      <c r="E4002" s="6" t="n">
        <v>0.000158602715475366</v>
      </c>
      <c r="F4002" s="6" t="n"/>
      <c r="G4002" s="6" t="n"/>
      <c r="H4002" s="6" t="n"/>
      <c r="I4002" s="6" t="n"/>
    </row>
    <row r="4003" ht="15.75" customHeight="1" s="120">
      <c r="A4003" s="6" t="n">
        <v>2017</v>
      </c>
      <c r="B4003" s="6" t="inlineStr">
        <is>
          <t>NY</t>
        </is>
      </c>
      <c r="C4003" s="6" t="inlineStr">
        <is>
          <t>CO2</t>
        </is>
      </c>
      <c r="D4003" s="6" t="inlineStr">
        <is>
          <t>Chemicals</t>
        </is>
      </c>
      <c r="E4003" s="6" t="n">
        <v>0.00261182304752316</v>
      </c>
      <c r="F4003" s="6" t="n"/>
      <c r="G4003" s="6" t="n"/>
      <c r="H4003" s="6" t="n"/>
      <c r="I4003" s="6" t="n"/>
    </row>
    <row r="4004" ht="15.75" customHeight="1" s="120">
      <c r="A4004" s="6" t="n">
        <v>2017</v>
      </c>
      <c r="B4004" s="6" t="inlineStr">
        <is>
          <t>OH</t>
        </is>
      </c>
      <c r="C4004" s="6" t="inlineStr">
        <is>
          <t>CO2</t>
        </is>
      </c>
      <c r="D4004" s="6" t="inlineStr">
        <is>
          <t>Chemicals</t>
        </is>
      </c>
      <c r="E4004" s="6" t="n">
        <v>0.027805802935017</v>
      </c>
      <c r="F4004" s="6" t="n"/>
      <c r="G4004" s="6" t="n"/>
      <c r="H4004" s="6" t="n"/>
      <c r="I4004" s="6" t="n"/>
    </row>
    <row r="4005" ht="15.75" customHeight="1" s="120">
      <c r="A4005" s="6" t="n">
        <v>2017</v>
      </c>
      <c r="B4005" s="6" t="inlineStr">
        <is>
          <t>OK</t>
        </is>
      </c>
      <c r="C4005" s="6" t="inlineStr">
        <is>
          <t>CO2</t>
        </is>
      </c>
      <c r="D4005" s="6" t="inlineStr">
        <is>
          <t>Chemicals</t>
        </is>
      </c>
      <c r="E4005" s="6" t="n">
        <v>0.0314795575536027</v>
      </c>
      <c r="F4005" s="6" t="n"/>
      <c r="G4005" s="6" t="n"/>
      <c r="H4005" s="6" t="n"/>
      <c r="I4005" s="6" t="n"/>
    </row>
    <row r="4006" ht="15.75" customHeight="1" s="120">
      <c r="A4006" s="6" t="n">
        <v>2017</v>
      </c>
      <c r="B4006" s="6" t="inlineStr">
        <is>
          <t>OR</t>
        </is>
      </c>
      <c r="C4006" s="6" t="inlineStr">
        <is>
          <t>CO2</t>
        </is>
      </c>
      <c r="D4006" s="6" t="inlineStr">
        <is>
          <t>Chemicals</t>
        </is>
      </c>
      <c r="E4006" s="6" t="n">
        <v>0.00153781392045958</v>
      </c>
      <c r="F4006" s="6" t="n"/>
      <c r="G4006" s="6" t="n"/>
      <c r="H4006" s="6" t="n"/>
      <c r="I4006" s="6" t="n"/>
    </row>
    <row r="4007" ht="15.75" customHeight="1" s="120">
      <c r="A4007" s="6" t="n">
        <v>2017</v>
      </c>
      <c r="B4007" s="6" t="inlineStr">
        <is>
          <t>PA</t>
        </is>
      </c>
      <c r="C4007" s="6" t="inlineStr">
        <is>
          <t>CO2</t>
        </is>
      </c>
      <c r="D4007" s="6" t="inlineStr">
        <is>
          <t>Chemicals</t>
        </is>
      </c>
      <c r="E4007" s="6" t="n">
        <v>0.00287848573831285</v>
      </c>
      <c r="F4007" s="6" t="n"/>
      <c r="G4007" s="6" t="n"/>
      <c r="H4007" s="6" t="n"/>
      <c r="I4007" s="6" t="n"/>
    </row>
    <row r="4008" ht="15.75" customHeight="1" s="120">
      <c r="A4008" s="6" t="n">
        <v>2017</v>
      </c>
      <c r="B4008" s="6" t="inlineStr">
        <is>
          <t>RI</t>
        </is>
      </c>
      <c r="C4008" s="6" t="inlineStr">
        <is>
          <t>CO2</t>
        </is>
      </c>
      <c r="D4008" s="6" t="inlineStr">
        <is>
          <t>Chemicals</t>
        </is>
      </c>
      <c r="E4008" s="6" t="n">
        <v>0.000562270382996379</v>
      </c>
      <c r="F4008" s="6" t="n"/>
      <c r="G4008" s="6" t="n"/>
      <c r="H4008" s="6" t="n"/>
      <c r="I4008" s="6" t="n"/>
    </row>
    <row r="4009" ht="15.75" customHeight="1" s="120">
      <c r="A4009" s="6" t="n">
        <v>2017</v>
      </c>
      <c r="B4009" s="6" t="inlineStr">
        <is>
          <t>SC</t>
        </is>
      </c>
      <c r="C4009" s="6" t="inlineStr">
        <is>
          <t>CO2</t>
        </is>
      </c>
      <c r="D4009" s="6" t="inlineStr">
        <is>
          <t>Chemicals</t>
        </is>
      </c>
      <c r="E4009" s="6" t="n">
        <v>0.0050685881781902</v>
      </c>
      <c r="F4009" s="6" t="n"/>
      <c r="G4009" s="6" t="n"/>
      <c r="H4009" s="6" t="n"/>
      <c r="I4009" s="6" t="n"/>
    </row>
    <row r="4010" ht="15.75" customHeight="1" s="120">
      <c r="A4010" s="6" t="n">
        <v>2017</v>
      </c>
      <c r="B4010" s="6" t="inlineStr">
        <is>
          <t>SD</t>
        </is>
      </c>
      <c r="C4010" s="6" t="inlineStr">
        <is>
          <t>CO2</t>
        </is>
      </c>
      <c r="D4010" s="6" t="inlineStr">
        <is>
          <t>Chemicals</t>
        </is>
      </c>
      <c r="E4010" s="6" t="n">
        <v>0.009013995199154251</v>
      </c>
      <c r="F4010" s="6" t="n"/>
      <c r="G4010" s="6" t="n"/>
      <c r="H4010" s="6" t="n"/>
      <c r="I4010" s="6" t="n"/>
    </row>
    <row r="4011" ht="15.75" customHeight="1" s="120">
      <c r="A4011" s="6" t="n">
        <v>2017</v>
      </c>
      <c r="B4011" s="6" t="inlineStr">
        <is>
          <t>TN</t>
        </is>
      </c>
      <c r="C4011" s="6" t="inlineStr">
        <is>
          <t>CO2</t>
        </is>
      </c>
      <c r="D4011" s="6" t="inlineStr">
        <is>
          <t>Chemicals</t>
        </is>
      </c>
      <c r="E4011" s="6" t="n">
        <v>0.030174776602666</v>
      </c>
      <c r="F4011" s="6" t="n"/>
      <c r="G4011" s="6" t="n"/>
      <c r="H4011" s="6" t="n"/>
      <c r="I4011" s="6" t="n"/>
    </row>
    <row r="4012" ht="15.75" customHeight="1" s="120">
      <c r="A4012" s="6" t="n">
        <v>2017</v>
      </c>
      <c r="B4012" s="6" t="inlineStr">
        <is>
          <t>TX</t>
        </is>
      </c>
      <c r="C4012" s="6" t="inlineStr">
        <is>
          <t>CO2</t>
        </is>
      </c>
      <c r="D4012" s="6" t="inlineStr">
        <is>
          <t>Chemicals</t>
        </is>
      </c>
      <c r="E4012" s="6" t="n">
        <v>0.328456400327827</v>
      </c>
      <c r="F4012" s="6" t="n"/>
      <c r="G4012" s="6" t="n"/>
      <c r="H4012" s="6" t="n"/>
      <c r="I4012" s="6" t="n"/>
    </row>
    <row r="4013" ht="15.75" customHeight="1" s="120">
      <c r="A4013" s="6" t="n">
        <v>2017</v>
      </c>
      <c r="B4013" s="6" t="inlineStr">
        <is>
          <t>UT</t>
        </is>
      </c>
      <c r="C4013" s="6" t="inlineStr">
        <is>
          <t>CO2</t>
        </is>
      </c>
      <c r="D4013" s="6" t="inlineStr">
        <is>
          <t>Chemicals</t>
        </is>
      </c>
      <c r="E4013" s="6" t="n">
        <v>0.00186743403429502</v>
      </c>
      <c r="F4013" s="6" t="n"/>
      <c r="G4013" s="6" t="n"/>
      <c r="H4013" s="6" t="n"/>
      <c r="I4013" s="6" t="n"/>
    </row>
    <row r="4014" ht="15.75" customHeight="1" s="120">
      <c r="A4014" s="6" t="n">
        <v>2017</v>
      </c>
      <c r="B4014" s="6" t="inlineStr">
        <is>
          <t>VA</t>
        </is>
      </c>
      <c r="C4014" s="6" t="inlineStr">
        <is>
          <t>CO2</t>
        </is>
      </c>
      <c r="D4014" s="6" t="inlineStr">
        <is>
          <t>Chemicals</t>
        </is>
      </c>
      <c r="E4014" s="6" t="n">
        <v>0.0113982640272209</v>
      </c>
      <c r="F4014" s="6" t="n"/>
      <c r="G4014" s="6" t="n"/>
      <c r="H4014" s="6" t="n"/>
      <c r="I4014" s="6" t="n"/>
    </row>
    <row r="4015" ht="15.75" customHeight="1" s="120">
      <c r="A4015" s="6" t="n">
        <v>2017</v>
      </c>
      <c r="B4015" s="6" t="inlineStr">
        <is>
          <t>WA</t>
        </is>
      </c>
      <c r="C4015" s="6" t="inlineStr">
        <is>
          <t>CO2</t>
        </is>
      </c>
      <c r="D4015" s="6" t="inlineStr">
        <is>
          <t>Chemicals</t>
        </is>
      </c>
      <c r="E4015" s="6" t="n">
        <v>0.00138229150469092</v>
      </c>
      <c r="F4015" s="6" t="n"/>
      <c r="G4015" s="6" t="n"/>
      <c r="H4015" s="6" t="n"/>
      <c r="I4015" s="6" t="n"/>
    </row>
    <row r="4016" ht="15.75" customHeight="1" s="120">
      <c r="A4016" s="6" t="n">
        <v>2017</v>
      </c>
      <c r="B4016" s="6" t="inlineStr">
        <is>
          <t>WI</t>
        </is>
      </c>
      <c r="C4016" s="6" t="inlineStr">
        <is>
          <t>CO2</t>
        </is>
      </c>
      <c r="D4016" s="6" t="inlineStr">
        <is>
          <t>Chemicals</t>
        </is>
      </c>
      <c r="E4016" s="6" t="n">
        <v>0.00491158170300291</v>
      </c>
      <c r="F4016" s="6" t="n"/>
      <c r="G4016" s="6" t="n"/>
      <c r="H4016" s="6" t="n"/>
      <c r="I4016" s="6" t="n"/>
    </row>
    <row r="4017" ht="15.75" customHeight="1" s="120">
      <c r="A4017" s="6" t="n">
        <v>2017</v>
      </c>
      <c r="B4017" s="6" t="inlineStr">
        <is>
          <t>WV</t>
        </is>
      </c>
      <c r="C4017" s="6" t="inlineStr">
        <is>
          <t>CO2</t>
        </is>
      </c>
      <c r="D4017" s="6" t="inlineStr">
        <is>
          <t>Chemicals</t>
        </is>
      </c>
      <c r="E4017" s="6" t="n">
        <v>0.00796019089837249</v>
      </c>
      <c r="F4017" s="6" t="n"/>
      <c r="G4017" s="6" t="n"/>
      <c r="H4017" s="6" t="n"/>
      <c r="I4017" s="6" t="n"/>
    </row>
    <row r="4018" ht="15.75" customHeight="1" s="120">
      <c r="A4018" s="6" t="n">
        <v>2017</v>
      </c>
      <c r="B4018" s="6" t="inlineStr">
        <is>
          <t>WY</t>
        </is>
      </c>
      <c r="C4018" s="6" t="inlineStr">
        <is>
          <t>CO2</t>
        </is>
      </c>
      <c r="D4018" s="6" t="inlineStr">
        <is>
          <t>Chemicals</t>
        </is>
      </c>
      <c r="E4018" s="6" t="n">
        <v>0.00265142756863843</v>
      </c>
      <c r="F4018" s="6" t="n"/>
      <c r="G4018" s="6" t="n"/>
      <c r="H4018" s="6" t="n"/>
      <c r="I4018" s="6" t="n"/>
    </row>
    <row r="4019" ht="15.75" customHeight="1" s="120">
      <c r="A4019" s="6" t="n">
        <v>2017</v>
      </c>
      <c r="B4019" s="6" t="inlineStr">
        <is>
          <t>AL</t>
        </is>
      </c>
      <c r="C4019" s="6" t="inlineStr">
        <is>
          <t>CO2</t>
        </is>
      </c>
      <c r="D4019" s="6" t="inlineStr">
        <is>
          <t>Iron and steel</t>
        </is>
      </c>
      <c r="E4019" s="6" t="n">
        <v>0.041788292897482</v>
      </c>
      <c r="F4019" s="6" t="n"/>
      <c r="G4019" s="6" t="n"/>
      <c r="H4019" s="6" t="n"/>
      <c r="I4019" s="6" t="n"/>
    </row>
    <row r="4020" ht="15.75" customHeight="1" s="120">
      <c r="A4020" s="6" t="n">
        <v>2017</v>
      </c>
      <c r="B4020" s="6" t="inlineStr">
        <is>
          <t>AR</t>
        </is>
      </c>
      <c r="C4020" s="6" t="inlineStr">
        <is>
          <t>CO2</t>
        </is>
      </c>
      <c r="D4020" s="6" t="inlineStr">
        <is>
          <t>Iron and steel</t>
        </is>
      </c>
      <c r="E4020" s="6" t="n">
        <v>0.0153703912891284</v>
      </c>
      <c r="F4020" s="6" t="n"/>
      <c r="G4020" s="6" t="n"/>
      <c r="H4020" s="6" t="n"/>
      <c r="I4020" s="6" t="n"/>
    </row>
    <row r="4021" ht="15.75" customHeight="1" s="120">
      <c r="A4021" s="6" t="n">
        <v>2017</v>
      </c>
      <c r="B4021" s="6" t="inlineStr">
        <is>
          <t>AZ</t>
        </is>
      </c>
      <c r="C4021" s="6" t="inlineStr">
        <is>
          <t>CO2</t>
        </is>
      </c>
      <c r="D4021" s="6" t="inlineStr">
        <is>
          <t>Iron and steel</t>
        </is>
      </c>
      <c r="E4021" s="6" t="n">
        <v>0.000620570611265567</v>
      </c>
      <c r="F4021" s="6" t="n"/>
      <c r="G4021" s="6" t="n"/>
      <c r="H4021" s="6" t="n"/>
      <c r="I4021" s="6" t="n"/>
    </row>
    <row r="4022" ht="15.75" customHeight="1" s="120">
      <c r="A4022" s="6" t="n">
        <v>2017</v>
      </c>
      <c r="B4022" s="6" t="inlineStr">
        <is>
          <t>CA</t>
        </is>
      </c>
      <c r="C4022" s="6" t="inlineStr">
        <is>
          <t>CO2</t>
        </is>
      </c>
      <c r="D4022" s="6" t="inlineStr">
        <is>
          <t>Iron and steel</t>
        </is>
      </c>
      <c r="E4022" s="6" t="n">
        <v>0.00807552128408167</v>
      </c>
      <c r="F4022" s="6" t="n"/>
      <c r="G4022" s="6" t="n"/>
      <c r="H4022" s="6" t="n"/>
      <c r="I4022" s="6" t="n"/>
    </row>
    <row r="4023" ht="15.75" customHeight="1" s="120">
      <c r="A4023" s="6" t="n">
        <v>2017</v>
      </c>
      <c r="B4023" s="6" t="inlineStr">
        <is>
          <t>CO</t>
        </is>
      </c>
      <c r="C4023" s="6" t="inlineStr">
        <is>
          <t>CO2</t>
        </is>
      </c>
      <c r="D4023" s="6" t="inlineStr">
        <is>
          <t>Iron and steel</t>
        </is>
      </c>
      <c r="E4023" s="6" t="n">
        <v>0.00331780908021153</v>
      </c>
      <c r="F4023" s="6" t="n"/>
      <c r="G4023" s="6" t="n"/>
      <c r="H4023" s="6" t="n"/>
      <c r="I4023" s="6" t="n"/>
    </row>
    <row r="4024" ht="15.75" customHeight="1" s="120">
      <c r="A4024" s="6" t="n">
        <v>2017</v>
      </c>
      <c r="B4024" s="6" t="inlineStr">
        <is>
          <t>FL</t>
        </is>
      </c>
      <c r="C4024" s="6" t="inlineStr">
        <is>
          <t>CO2</t>
        </is>
      </c>
      <c r="D4024" s="6" t="inlineStr">
        <is>
          <t>Iron and steel</t>
        </is>
      </c>
      <c r="E4024" s="6" t="n">
        <v>0.000972268016879241</v>
      </c>
      <c r="F4024" s="6" t="n"/>
      <c r="G4024" s="6" t="n"/>
      <c r="H4024" s="6" t="n"/>
      <c r="I4024" s="6" t="n"/>
    </row>
    <row r="4025" ht="15.75" customHeight="1" s="120">
      <c r="A4025" s="6" t="n">
        <v>2017</v>
      </c>
      <c r="B4025" s="6" t="inlineStr">
        <is>
          <t>GA</t>
        </is>
      </c>
      <c r="C4025" s="6" t="inlineStr">
        <is>
          <t>CO2</t>
        </is>
      </c>
      <c r="D4025" s="6" t="inlineStr">
        <is>
          <t>Iron and steel</t>
        </is>
      </c>
      <c r="E4025" s="6" t="n">
        <v>0.00108574542758398</v>
      </c>
      <c r="F4025" s="6" t="n"/>
      <c r="G4025" s="6" t="n"/>
      <c r="H4025" s="6" t="n"/>
      <c r="I4025" s="6" t="n"/>
    </row>
    <row r="4026" ht="15.75" customHeight="1" s="120">
      <c r="A4026" s="6" t="n">
        <v>2017</v>
      </c>
      <c r="B4026" s="6" t="inlineStr">
        <is>
          <t>IA</t>
        </is>
      </c>
      <c r="C4026" s="6" t="inlineStr">
        <is>
          <t>CO2</t>
        </is>
      </c>
      <c r="D4026" s="6" t="inlineStr">
        <is>
          <t>Iron and steel</t>
        </is>
      </c>
      <c r="E4026" s="6" t="n">
        <v>0.00581272073736214</v>
      </c>
      <c r="F4026" s="6" t="n"/>
      <c r="G4026" s="6" t="n"/>
      <c r="H4026" s="6" t="n"/>
      <c r="I4026" s="6" t="n"/>
    </row>
    <row r="4027" ht="15.75" customHeight="1" s="120">
      <c r="A4027" s="6" t="n">
        <v>2017</v>
      </c>
      <c r="B4027" s="6" t="inlineStr">
        <is>
          <t>IL</t>
        </is>
      </c>
      <c r="C4027" s="6" t="inlineStr">
        <is>
          <t>CO2</t>
        </is>
      </c>
      <c r="D4027" s="6" t="inlineStr">
        <is>
          <t>Iron and steel</t>
        </is>
      </c>
      <c r="E4027" s="6" t="n">
        <v>0.012927614358412</v>
      </c>
      <c r="F4027" s="6" t="n"/>
      <c r="G4027" s="6" t="n"/>
      <c r="H4027" s="6" t="n"/>
      <c r="I4027" s="6" t="n"/>
    </row>
    <row r="4028" ht="15.75" customHeight="1" s="120">
      <c r="A4028" s="6" t="n">
        <v>2017</v>
      </c>
      <c r="B4028" s="6" t="inlineStr">
        <is>
          <t>IN</t>
        </is>
      </c>
      <c r="C4028" s="6" t="inlineStr">
        <is>
          <t>CO2</t>
        </is>
      </c>
      <c r="D4028" s="6" t="inlineStr">
        <is>
          <t>Iron and steel</t>
        </is>
      </c>
      <c r="E4028" s="6" t="n">
        <v>0.467135068085118</v>
      </c>
      <c r="F4028" s="6" t="n"/>
      <c r="G4028" s="6" t="n"/>
      <c r="H4028" s="6" t="n"/>
      <c r="I4028" s="6" t="n"/>
    </row>
    <row r="4029" ht="15.75" customHeight="1" s="120">
      <c r="A4029" s="6" t="n">
        <v>2017</v>
      </c>
      <c r="B4029" s="6" t="inlineStr">
        <is>
          <t>KS</t>
        </is>
      </c>
      <c r="C4029" s="6" t="inlineStr">
        <is>
          <t>CO2</t>
        </is>
      </c>
      <c r="D4029" s="6" t="inlineStr">
        <is>
          <t>Iron and steel</t>
        </is>
      </c>
      <c r="E4029" s="6" t="n">
        <v>0.000206192982519696</v>
      </c>
      <c r="F4029" s="6" t="n"/>
      <c r="G4029" s="6" t="n"/>
      <c r="H4029" s="6" t="n"/>
      <c r="I4029" s="6" t="n"/>
    </row>
    <row r="4030" ht="15.75" customHeight="1" s="120">
      <c r="A4030" s="6" t="n">
        <v>2017</v>
      </c>
      <c r="B4030" s="6" t="inlineStr">
        <is>
          <t>KY</t>
        </is>
      </c>
      <c r="C4030" s="6" t="inlineStr">
        <is>
          <t>CO2</t>
        </is>
      </c>
      <c r="D4030" s="6" t="inlineStr">
        <is>
          <t>Iron and steel</t>
        </is>
      </c>
      <c r="E4030" s="6" t="n">
        <v>0.0142431166048749</v>
      </c>
      <c r="F4030" s="6" t="n"/>
      <c r="G4030" s="6" t="n"/>
      <c r="H4030" s="6" t="n"/>
      <c r="I4030" s="6" t="n"/>
    </row>
    <row r="4031" ht="15.75" customHeight="1" s="120">
      <c r="A4031" s="6" t="n">
        <v>2017</v>
      </c>
      <c r="B4031" s="6" t="inlineStr">
        <is>
          <t>LA</t>
        </is>
      </c>
      <c r="C4031" s="6" t="inlineStr">
        <is>
          <t>CO2</t>
        </is>
      </c>
      <c r="D4031" s="6" t="inlineStr">
        <is>
          <t>Iron and steel</t>
        </is>
      </c>
      <c r="E4031" s="6" t="n">
        <v>0.008492364782178409</v>
      </c>
      <c r="F4031" s="6" t="n"/>
      <c r="G4031" s="6" t="n"/>
      <c r="H4031" s="6" t="n"/>
      <c r="I4031" s="6" t="n"/>
    </row>
    <row r="4032" ht="15.75" customHeight="1" s="120">
      <c r="A4032" s="6" t="n">
        <v>2017</v>
      </c>
      <c r="B4032" s="6" t="inlineStr">
        <is>
          <t>MI</t>
        </is>
      </c>
      <c r="C4032" s="6" t="inlineStr">
        <is>
          <t>CO2</t>
        </is>
      </c>
      <c r="D4032" s="6" t="inlineStr">
        <is>
          <t>Iron and steel</t>
        </is>
      </c>
      <c r="E4032" s="6" t="n">
        <v>0.0786524721107654</v>
      </c>
      <c r="F4032" s="6" t="n"/>
      <c r="G4032" s="6" t="n"/>
      <c r="H4032" s="6" t="n"/>
      <c r="I4032" s="6" t="n"/>
    </row>
    <row r="4033" ht="15.75" customHeight="1" s="120">
      <c r="A4033" s="6" t="n">
        <v>2017</v>
      </c>
      <c r="B4033" s="6" t="inlineStr">
        <is>
          <t>MN</t>
        </is>
      </c>
      <c r="C4033" s="6" t="inlineStr">
        <is>
          <t>CO2</t>
        </is>
      </c>
      <c r="D4033" s="6" t="inlineStr">
        <is>
          <t>Iron and steel</t>
        </is>
      </c>
      <c r="E4033" s="6" t="n">
        <v>0.000822674685880307</v>
      </c>
      <c r="F4033" s="6" t="n"/>
      <c r="G4033" s="6" t="n"/>
      <c r="H4033" s="6" t="n"/>
      <c r="I4033" s="6" t="n"/>
    </row>
    <row r="4034" ht="15.75" customHeight="1" s="120">
      <c r="A4034" s="6" t="n">
        <v>2017</v>
      </c>
      <c r="B4034" s="6" t="inlineStr">
        <is>
          <t>MO</t>
        </is>
      </c>
      <c r="C4034" s="6" t="inlineStr">
        <is>
          <t>CO2</t>
        </is>
      </c>
      <c r="D4034" s="6" t="inlineStr">
        <is>
          <t>Iron and steel</t>
        </is>
      </c>
      <c r="E4034" s="54" t="n">
        <v>1.68217478738217e-05</v>
      </c>
      <c r="F4034" s="6" t="n"/>
      <c r="G4034" s="6" t="n"/>
      <c r="H4034" s="6" t="n"/>
      <c r="I4034" s="6" t="n"/>
    </row>
    <row r="4035" ht="15.75" customHeight="1" s="120">
      <c r="A4035" s="6" t="n">
        <v>2017</v>
      </c>
      <c r="B4035" s="6" t="inlineStr">
        <is>
          <t>MS</t>
        </is>
      </c>
      <c r="C4035" s="6" t="inlineStr">
        <is>
          <t>CO2</t>
        </is>
      </c>
      <c r="D4035" s="6" t="inlineStr">
        <is>
          <t>Iron and steel</t>
        </is>
      </c>
      <c r="E4035" s="6" t="n">
        <v>0.00829489020990325</v>
      </c>
      <c r="F4035" s="6" t="n"/>
      <c r="G4035" s="6" t="n"/>
      <c r="H4035" s="6" t="n"/>
      <c r="I4035" s="6" t="n"/>
    </row>
    <row r="4036" ht="15.75" customHeight="1" s="120">
      <c r="A4036" s="6" t="n">
        <v>2017</v>
      </c>
      <c r="B4036" s="6" t="inlineStr">
        <is>
          <t>NC</t>
        </is>
      </c>
      <c r="C4036" s="6" t="inlineStr">
        <is>
          <t>CO2</t>
        </is>
      </c>
      <c r="D4036" s="6" t="inlineStr">
        <is>
          <t>Iron and steel</t>
        </is>
      </c>
      <c r="E4036" s="6" t="n">
        <v>0.00577400603066439</v>
      </c>
      <c r="F4036" s="6" t="n"/>
      <c r="G4036" s="6" t="n"/>
      <c r="H4036" s="6" t="n"/>
      <c r="I4036" s="6" t="n"/>
    </row>
    <row r="4037" ht="15.75" customHeight="1" s="120">
      <c r="A4037" s="6" t="n">
        <v>2017</v>
      </c>
      <c r="B4037" s="6" t="inlineStr">
        <is>
          <t>NE</t>
        </is>
      </c>
      <c r="C4037" s="6" t="inlineStr">
        <is>
          <t>CO2</t>
        </is>
      </c>
      <c r="D4037" s="6" t="inlineStr">
        <is>
          <t>Iron and steel</t>
        </is>
      </c>
      <c r="E4037" s="6" t="n">
        <v>0.00247916663503407</v>
      </c>
      <c r="F4037" s="6" t="n"/>
      <c r="G4037" s="6" t="n"/>
      <c r="H4037" s="6" t="n"/>
      <c r="I4037" s="6" t="n"/>
    </row>
    <row r="4038" ht="15.75" customHeight="1" s="120">
      <c r="A4038" s="6" t="n">
        <v>2017</v>
      </c>
      <c r="B4038" s="6" t="inlineStr">
        <is>
          <t>NJ</t>
        </is>
      </c>
      <c r="C4038" s="6" t="inlineStr">
        <is>
          <t>CO2</t>
        </is>
      </c>
      <c r="D4038" s="6" t="inlineStr">
        <is>
          <t>Iron and steel</t>
        </is>
      </c>
      <c r="E4038" s="6" t="n">
        <v>0.00130778943112896</v>
      </c>
      <c r="F4038" s="6" t="n"/>
      <c r="G4038" s="6" t="n"/>
      <c r="H4038" s="6" t="n"/>
      <c r="I4038" s="6" t="n"/>
    </row>
    <row r="4039" ht="15.75" customHeight="1" s="120">
      <c r="A4039" s="6" t="n">
        <v>2017</v>
      </c>
      <c r="B4039" s="6" t="inlineStr">
        <is>
          <t>NY</t>
        </is>
      </c>
      <c r="C4039" s="6" t="inlineStr">
        <is>
          <t>CO2</t>
        </is>
      </c>
      <c r="D4039" s="6" t="inlineStr">
        <is>
          <t>Iron and steel</t>
        </is>
      </c>
      <c r="E4039" s="6" t="n">
        <v>0.00559339365321507</v>
      </c>
      <c r="F4039" s="6" t="n"/>
      <c r="G4039" s="6" t="n"/>
      <c r="H4039" s="6" t="n"/>
      <c r="I4039" s="6" t="n"/>
    </row>
    <row r="4040" ht="15.75" customHeight="1" s="120">
      <c r="A4040" s="6" t="n">
        <v>2017</v>
      </c>
      <c r="B4040" s="6" t="inlineStr">
        <is>
          <t>OH</t>
        </is>
      </c>
      <c r="C4040" s="6" t="inlineStr">
        <is>
          <t>CO2</t>
        </is>
      </c>
      <c r="D4040" s="6" t="inlineStr">
        <is>
          <t>Iron and steel</t>
        </is>
      </c>
      <c r="E4040" s="6" t="n">
        <v>0.15830260302175</v>
      </c>
      <c r="F4040" s="6" t="n"/>
      <c r="G4040" s="6" t="n"/>
      <c r="H4040" s="6" t="n"/>
      <c r="I4040" s="6" t="n"/>
    </row>
    <row r="4041" ht="15.75" customHeight="1" s="120">
      <c r="A4041" s="6" t="n">
        <v>2017</v>
      </c>
      <c r="B4041" s="6" t="inlineStr">
        <is>
          <t>OK</t>
        </is>
      </c>
      <c r="C4041" s="6" t="inlineStr">
        <is>
          <t>CO2</t>
        </is>
      </c>
      <c r="D4041" s="6" t="inlineStr">
        <is>
          <t>Iron and steel</t>
        </is>
      </c>
      <c r="E4041" s="6" t="n">
        <v>0.000622863535028486</v>
      </c>
      <c r="F4041" s="6" t="n"/>
      <c r="G4041" s="6" t="n"/>
      <c r="H4041" s="6" t="n"/>
      <c r="I4041" s="6" t="n"/>
    </row>
    <row r="4042" ht="15.75" customHeight="1" s="120">
      <c r="A4042" s="6" t="n">
        <v>2017</v>
      </c>
      <c r="B4042" s="6" t="inlineStr">
        <is>
          <t>OR</t>
        </is>
      </c>
      <c r="C4042" s="6" t="inlineStr">
        <is>
          <t>CO2</t>
        </is>
      </c>
      <c r="D4042" s="6" t="inlineStr">
        <is>
          <t>Iron and steel</t>
        </is>
      </c>
      <c r="E4042" s="6" t="n">
        <v>0.00268940431275599</v>
      </c>
      <c r="F4042" s="6" t="n"/>
      <c r="G4042" s="6" t="n"/>
      <c r="H4042" s="6" t="n"/>
      <c r="I4042" s="6" t="n"/>
    </row>
    <row r="4043" ht="15.75" customHeight="1" s="120">
      <c r="A4043" s="6" t="n">
        <v>2017</v>
      </c>
      <c r="B4043" s="6" t="inlineStr">
        <is>
          <t>PA</t>
        </is>
      </c>
      <c r="C4043" s="6" t="inlineStr">
        <is>
          <t>CO2</t>
        </is>
      </c>
      <c r="D4043" s="6" t="inlineStr">
        <is>
          <t>Iron and steel</t>
        </is>
      </c>
      <c r="E4043" s="6" t="n">
        <v>0.07974624409650589</v>
      </c>
      <c r="F4043" s="6" t="n"/>
      <c r="G4043" s="6" t="n"/>
      <c r="H4043" s="6" t="n"/>
      <c r="I4043" s="6" t="n"/>
    </row>
    <row r="4044" ht="15.75" customHeight="1" s="120">
      <c r="A4044" s="6" t="n">
        <v>2017</v>
      </c>
      <c r="B4044" s="6" t="inlineStr">
        <is>
          <t>SC</t>
        </is>
      </c>
      <c r="C4044" s="6" t="inlineStr">
        <is>
          <t>CO2</t>
        </is>
      </c>
      <c r="D4044" s="6" t="inlineStr">
        <is>
          <t>Iron and steel</t>
        </is>
      </c>
      <c r="E4044" s="6" t="n">
        <v>0.013162488414083</v>
      </c>
      <c r="F4044" s="6" t="n"/>
      <c r="G4044" s="6" t="n"/>
      <c r="H4044" s="6" t="n"/>
      <c r="I4044" s="6" t="n"/>
    </row>
    <row r="4045" ht="15.75" customHeight="1" s="120">
      <c r="A4045" s="6" t="n">
        <v>2017</v>
      </c>
      <c r="B4045" s="6" t="inlineStr">
        <is>
          <t>TN</t>
        </is>
      </c>
      <c r="C4045" s="6" t="inlineStr">
        <is>
          <t>CO2</t>
        </is>
      </c>
      <c r="D4045" s="6" t="inlineStr">
        <is>
          <t>Iron and steel</t>
        </is>
      </c>
      <c r="E4045" s="6" t="n">
        <v>0.00667789777778871</v>
      </c>
      <c r="F4045" s="6" t="n"/>
      <c r="G4045" s="6" t="n"/>
      <c r="H4045" s="6" t="n"/>
      <c r="I4045" s="6" t="n"/>
    </row>
    <row r="4046" ht="15.75" customHeight="1" s="120">
      <c r="A4046" s="6" t="n">
        <v>2017</v>
      </c>
      <c r="B4046" s="6" t="inlineStr">
        <is>
          <t>TX</t>
        </is>
      </c>
      <c r="C4046" s="6" t="inlineStr">
        <is>
          <t>CO2</t>
        </is>
      </c>
      <c r="D4046" s="6" t="inlineStr">
        <is>
          <t>Iron and steel</t>
        </is>
      </c>
      <c r="E4046" s="6" t="n">
        <v>0.0237627349431232</v>
      </c>
      <c r="F4046" s="6" t="n"/>
      <c r="G4046" s="6" t="n"/>
      <c r="H4046" s="6" t="n"/>
      <c r="I4046" s="6" t="n"/>
    </row>
    <row r="4047" ht="15.75" customHeight="1" s="120">
      <c r="A4047" s="6" t="n">
        <v>2017</v>
      </c>
      <c r="B4047" s="6" t="inlineStr">
        <is>
          <t>UT</t>
        </is>
      </c>
      <c r="C4047" s="6" t="inlineStr">
        <is>
          <t>CO2</t>
        </is>
      </c>
      <c r="D4047" s="6" t="inlineStr">
        <is>
          <t>Iron and steel</t>
        </is>
      </c>
      <c r="E4047" s="6" t="n">
        <v>0.0031619209482277</v>
      </c>
      <c r="F4047" s="6" t="n"/>
      <c r="G4047" s="6" t="n"/>
      <c r="H4047" s="6" t="n"/>
      <c r="I4047" s="6" t="n"/>
    </row>
    <row r="4048" ht="15.75" customHeight="1" s="120">
      <c r="A4048" s="6" t="n">
        <v>2017</v>
      </c>
      <c r="B4048" s="6" t="inlineStr">
        <is>
          <t>VA</t>
        </is>
      </c>
      <c r="C4048" s="6" t="inlineStr">
        <is>
          <t>CO2</t>
        </is>
      </c>
      <c r="D4048" s="6" t="inlineStr">
        <is>
          <t>Iron and steel</t>
        </is>
      </c>
      <c r="E4048" s="6" t="n">
        <v>0.00330187437583723</v>
      </c>
      <c r="F4048" s="6" t="n"/>
      <c r="G4048" s="6" t="n"/>
      <c r="H4048" s="6" t="n"/>
      <c r="I4048" s="6" t="n"/>
    </row>
    <row r="4049" ht="15.75" customHeight="1" s="120">
      <c r="A4049" s="6" t="n">
        <v>2017</v>
      </c>
      <c r="B4049" s="6" t="inlineStr">
        <is>
          <t>WA</t>
        </is>
      </c>
      <c r="C4049" s="6" t="inlineStr">
        <is>
          <t>CO2</t>
        </is>
      </c>
      <c r="D4049" s="6" t="inlineStr">
        <is>
          <t>Iron and steel</t>
        </is>
      </c>
      <c r="E4049" s="6" t="n">
        <v>0.00235614234892958</v>
      </c>
      <c r="F4049" s="6" t="n"/>
      <c r="G4049" s="6" t="n"/>
      <c r="H4049" s="6" t="n"/>
      <c r="I4049" s="6" t="n"/>
    </row>
    <row r="4050" ht="15.75" customHeight="1" s="120">
      <c r="A4050" s="6" t="n">
        <v>2017</v>
      </c>
      <c r="B4050" s="6" t="inlineStr">
        <is>
          <t>WI</t>
        </is>
      </c>
      <c r="C4050" s="6" t="inlineStr">
        <is>
          <t>CO2</t>
        </is>
      </c>
      <c r="D4050" s="6" t="inlineStr">
        <is>
          <t>Iron and steel</t>
        </is>
      </c>
      <c r="E4050" s="6" t="n">
        <v>0.00852791625828352</v>
      </c>
      <c r="F4050" s="6" t="n"/>
      <c r="G4050" s="6" t="n"/>
      <c r="H4050" s="6" t="n"/>
      <c r="I4050" s="6" t="n"/>
    </row>
    <row r="4051" ht="15.75" customHeight="1" s="120">
      <c r="A4051" s="6" t="n">
        <v>2017</v>
      </c>
      <c r="B4051" s="6" t="inlineStr">
        <is>
          <t>WV</t>
        </is>
      </c>
      <c r="C4051" s="6" t="inlineStr">
        <is>
          <t>CO2</t>
        </is>
      </c>
      <c r="D4051" s="6" t="inlineStr">
        <is>
          <t>Iron and steel</t>
        </is>
      </c>
      <c r="E4051" s="6" t="n">
        <v>0.0146990193061228</v>
      </c>
      <c r="F4051" s="6" t="n"/>
      <c r="G4051" s="6" t="n"/>
      <c r="H4051" s="6" t="n"/>
      <c r="I4051" s="6" t="n"/>
    </row>
    <row r="4052" ht="15.75" customHeight="1" s="120">
      <c r="A4052" s="6" t="n">
        <v>2017</v>
      </c>
      <c r="B4052" s="6" t="inlineStr">
        <is>
          <t>AL</t>
        </is>
      </c>
      <c r="C4052" s="6" t="inlineStr">
        <is>
          <t>F-gases</t>
        </is>
      </c>
      <c r="D4052" s="6" t="inlineStr">
        <is>
          <t>Chemicals</t>
        </is>
      </c>
      <c r="E4052" s="6" t="n">
        <v>0.0440521526188713</v>
      </c>
      <c r="F4052" s="6" t="n"/>
      <c r="G4052" s="6" t="n"/>
      <c r="H4052" s="6" t="n"/>
      <c r="I4052" s="6" t="n"/>
    </row>
    <row r="4053" ht="15.75" customHeight="1" s="120">
      <c r="A4053" s="6" t="n">
        <v>2017</v>
      </c>
      <c r="B4053" s="6" t="inlineStr">
        <is>
          <t>AR</t>
        </is>
      </c>
      <c r="C4053" s="6" t="inlineStr">
        <is>
          <t>F-gases</t>
        </is>
      </c>
      <c r="D4053" s="6" t="inlineStr">
        <is>
          <t>Chemicals</t>
        </is>
      </c>
      <c r="E4053" s="6" t="n">
        <v>0.00735778533318242</v>
      </c>
      <c r="F4053" s="6" t="n"/>
      <c r="G4053" s="6" t="n"/>
      <c r="H4053" s="6" t="n"/>
      <c r="I4053" s="6" t="n"/>
    </row>
    <row r="4054" ht="15.75" customHeight="1" s="120">
      <c r="A4054" s="6" t="n">
        <v>2017</v>
      </c>
      <c r="B4054" s="6" t="inlineStr">
        <is>
          <t>IL</t>
        </is>
      </c>
      <c r="C4054" s="6" t="inlineStr">
        <is>
          <t>F-gases</t>
        </is>
      </c>
      <c r="D4054" s="6" t="inlineStr">
        <is>
          <t>Chemicals</t>
        </is>
      </c>
      <c r="E4054" s="6" t="n">
        <v>0.0767133477248813</v>
      </c>
      <c r="F4054" s="6" t="n"/>
      <c r="G4054" s="6" t="n"/>
      <c r="H4054" s="6" t="n"/>
      <c r="I4054" s="6" t="n"/>
    </row>
    <row r="4055" ht="15.75" customHeight="1" s="120">
      <c r="A4055" s="6" t="n">
        <v>2017</v>
      </c>
      <c r="B4055" s="6" t="inlineStr">
        <is>
          <t>KY</t>
        </is>
      </c>
      <c r="C4055" s="6" t="inlineStr">
        <is>
          <t>F-gases</t>
        </is>
      </c>
      <c r="D4055" s="6" t="inlineStr">
        <is>
          <t>Chemicals</t>
        </is>
      </c>
      <c r="E4055" s="6" t="n">
        <v>0.654919729848896</v>
      </c>
      <c r="F4055" s="6" t="n"/>
      <c r="G4055" s="6" t="n"/>
      <c r="H4055" s="6" t="n"/>
      <c r="I4055" s="6" t="n"/>
    </row>
    <row r="4056" ht="15.75" customHeight="1" s="120">
      <c r="A4056" s="6" t="n">
        <v>2017</v>
      </c>
      <c r="B4056" s="6" t="inlineStr">
        <is>
          <t>LA</t>
        </is>
      </c>
      <c r="C4056" s="6" t="inlineStr">
        <is>
          <t>F-gases</t>
        </is>
      </c>
      <c r="D4056" s="6" t="inlineStr">
        <is>
          <t>Chemicals</t>
        </is>
      </c>
      <c r="E4056" s="6" t="n">
        <v>0.0481041302039799</v>
      </c>
      <c r="F4056" s="6" t="n"/>
      <c r="G4056" s="6" t="n"/>
      <c r="H4056" s="6" t="n"/>
      <c r="I4056" s="6" t="n"/>
    </row>
    <row r="4057" ht="15.75" customHeight="1" s="120">
      <c r="A4057" s="6" t="n">
        <v>2017</v>
      </c>
      <c r="B4057" s="6" t="inlineStr">
        <is>
          <t>MN</t>
        </is>
      </c>
      <c r="C4057" s="6" t="inlineStr">
        <is>
          <t>F-gases</t>
        </is>
      </c>
      <c r="D4057" s="6" t="inlineStr">
        <is>
          <t>Chemicals</t>
        </is>
      </c>
      <c r="E4057" s="6" t="n">
        <v>0.000346629778394916</v>
      </c>
      <c r="F4057" s="6" t="n"/>
      <c r="G4057" s="6" t="n"/>
      <c r="H4057" s="6" t="n"/>
      <c r="I4057" s="6" t="n"/>
    </row>
    <row r="4058" ht="15.75" customHeight="1" s="120">
      <c r="A4058" s="6" t="n">
        <v>2017</v>
      </c>
      <c r="B4058" s="6" t="inlineStr">
        <is>
          <t>NC</t>
        </is>
      </c>
      <c r="C4058" s="6" t="inlineStr">
        <is>
          <t>F-gases</t>
        </is>
      </c>
      <c r="D4058" s="6" t="inlineStr">
        <is>
          <t>Chemicals</t>
        </is>
      </c>
      <c r="E4058" s="6" t="n">
        <v>0.08832028129371799</v>
      </c>
      <c r="F4058" s="6" t="n"/>
      <c r="G4058" s="6" t="n"/>
      <c r="H4058" s="6" t="n"/>
      <c r="I4058" s="6" t="n"/>
    </row>
    <row r="4059" ht="15.75" customHeight="1" s="120">
      <c r="A4059" s="6" t="n">
        <v>2017</v>
      </c>
      <c r="B4059" s="6" t="inlineStr">
        <is>
          <t>NJ</t>
        </is>
      </c>
      <c r="C4059" s="6" t="inlineStr">
        <is>
          <t>F-gases</t>
        </is>
      </c>
      <c r="D4059" s="6" t="inlineStr">
        <is>
          <t>Chemicals</t>
        </is>
      </c>
      <c r="E4059" s="6" t="n">
        <v>0.0082402267085206</v>
      </c>
      <c r="F4059" s="6" t="n"/>
      <c r="G4059" s="6" t="n"/>
      <c r="H4059" s="6" t="n"/>
      <c r="I4059" s="6" t="n"/>
    </row>
    <row r="4060" ht="15.75" customHeight="1" s="120">
      <c r="A4060" s="6" t="n">
        <v>2017</v>
      </c>
      <c r="B4060" s="6" t="inlineStr">
        <is>
          <t>PA</t>
        </is>
      </c>
      <c r="C4060" s="6" t="inlineStr">
        <is>
          <t>F-gases</t>
        </is>
      </c>
      <c r="D4060" s="6" t="inlineStr">
        <is>
          <t>Chemicals</t>
        </is>
      </c>
      <c r="E4060" s="6" t="n">
        <v>0.04758891665673</v>
      </c>
      <c r="F4060" s="6" t="n"/>
      <c r="G4060" s="6" t="n"/>
      <c r="H4060" s="6" t="n"/>
      <c r="I4060" s="6" t="n"/>
    </row>
    <row r="4061" ht="15.75" customHeight="1" s="120">
      <c r="A4061" s="6" t="n">
        <v>2017</v>
      </c>
      <c r="B4061" s="6" t="inlineStr">
        <is>
          <t>TX</t>
        </is>
      </c>
      <c r="C4061" s="6" t="inlineStr">
        <is>
          <t>F-gases</t>
        </is>
      </c>
      <c r="D4061" s="6" t="inlineStr">
        <is>
          <t>Chemicals</t>
        </is>
      </c>
      <c r="E4061" s="6" t="n">
        <v>0.00127667947518297</v>
      </c>
      <c r="F4061" s="6" t="n"/>
      <c r="G4061" s="6" t="n"/>
      <c r="H4061" s="6" t="n"/>
      <c r="I4061" s="6" t="n"/>
    </row>
    <row r="4062" ht="15.75" customHeight="1" s="120">
      <c r="A4062" s="6" t="n">
        <v>2017</v>
      </c>
      <c r="B4062" s="6" t="inlineStr">
        <is>
          <t>WV</t>
        </is>
      </c>
      <c r="C4062" s="6" t="inlineStr">
        <is>
          <t>F-gases</t>
        </is>
      </c>
      <c r="D4062" s="6" t="inlineStr">
        <is>
          <t>Chemicals</t>
        </is>
      </c>
      <c r="E4062" s="6" t="n">
        <v>0.0230801203576412</v>
      </c>
      <c r="F4062" s="6" t="n"/>
      <c r="G4062" s="6" t="n"/>
      <c r="H4062" s="6" t="n"/>
      <c r="I4062" s="6" t="n"/>
    </row>
    <row r="4063" ht="15.75" customHeight="1" s="120">
      <c r="A4063" s="6" t="n">
        <v>2017</v>
      </c>
      <c r="B4063" s="6" t="inlineStr">
        <is>
          <t>AL</t>
        </is>
      </c>
      <c r="C4063" s="6" t="inlineStr">
        <is>
          <t>N2O</t>
        </is>
      </c>
      <c r="D4063" s="6" t="inlineStr">
        <is>
          <t>Cement and other carbonates</t>
        </is>
      </c>
      <c r="E4063" s="6" t="n">
        <v>0.117346277151399</v>
      </c>
      <c r="F4063" s="6" t="n"/>
      <c r="G4063" s="6" t="n"/>
      <c r="H4063" s="6" t="n"/>
      <c r="I4063" s="6" t="n"/>
    </row>
    <row r="4064" ht="15.75" customHeight="1" s="120">
      <c r="A4064" s="6" t="n">
        <v>2017</v>
      </c>
      <c r="B4064" s="6" t="inlineStr">
        <is>
          <t>AR</t>
        </is>
      </c>
      <c r="C4064" s="6" t="inlineStr">
        <is>
          <t>N2O</t>
        </is>
      </c>
      <c r="D4064" s="6" t="inlineStr">
        <is>
          <t>Cement and other carbonates</t>
        </is>
      </c>
      <c r="E4064" s="6" t="n">
        <v>0.008684845646770649</v>
      </c>
      <c r="F4064" s="6" t="n"/>
      <c r="G4064" s="6" t="n"/>
      <c r="H4064" s="6" t="n"/>
      <c r="I4064" s="6" t="n"/>
    </row>
    <row r="4065" ht="15.75" customHeight="1" s="120">
      <c r="A4065" s="6" t="n">
        <v>2017</v>
      </c>
      <c r="B4065" s="6" t="inlineStr">
        <is>
          <t>AZ</t>
        </is>
      </c>
      <c r="C4065" s="6" t="inlineStr">
        <is>
          <t>N2O</t>
        </is>
      </c>
      <c r="D4065" s="6" t="inlineStr">
        <is>
          <t>Cement and other carbonates</t>
        </is>
      </c>
      <c r="E4065" s="6" t="n">
        <v>0.0186124419149166</v>
      </c>
      <c r="F4065" s="6" t="n"/>
      <c r="G4065" s="6" t="n"/>
      <c r="H4065" s="6" t="n"/>
      <c r="I4065" s="6" t="n"/>
    </row>
    <row r="4066" ht="15.75" customHeight="1" s="120">
      <c r="A4066" s="6" t="n">
        <v>2017</v>
      </c>
      <c r="B4066" s="6" t="inlineStr">
        <is>
          <t>CA</t>
        </is>
      </c>
      <c r="C4066" s="6" t="inlineStr">
        <is>
          <t>N2O</t>
        </is>
      </c>
      <c r="D4066" s="6" t="inlineStr">
        <is>
          <t>Cement and other carbonates</t>
        </is>
      </c>
      <c r="E4066" s="6" t="n">
        <v>0.108668635856057</v>
      </c>
      <c r="F4066" s="6" t="n"/>
      <c r="G4066" s="6" t="n"/>
      <c r="H4066" s="6" t="n"/>
      <c r="I4066" s="6" t="n"/>
    </row>
    <row r="4067" ht="15.75" customHeight="1" s="120">
      <c r="A4067" s="6" t="n">
        <v>2017</v>
      </c>
      <c r="B4067" s="6" t="inlineStr">
        <is>
          <t>CO</t>
        </is>
      </c>
      <c r="C4067" s="6" t="inlineStr">
        <is>
          <t>N2O</t>
        </is>
      </c>
      <c r="D4067" s="6" t="inlineStr">
        <is>
          <t>Cement and other carbonates</t>
        </is>
      </c>
      <c r="E4067" s="6" t="n">
        <v>0.0248730233060768</v>
      </c>
      <c r="F4067" s="6" t="n"/>
      <c r="G4067" s="6" t="n"/>
      <c r="H4067" s="6" t="n"/>
      <c r="I4067" s="6" t="n"/>
    </row>
    <row r="4068" ht="15.75" customHeight="1" s="120">
      <c r="A4068" s="6" t="n">
        <v>2017</v>
      </c>
      <c r="B4068" s="6" t="inlineStr">
        <is>
          <t>FL</t>
        </is>
      </c>
      <c r="C4068" s="6" t="inlineStr">
        <is>
          <t>N2O</t>
        </is>
      </c>
      <c r="D4068" s="6" t="inlineStr">
        <is>
          <t>Cement and other carbonates</t>
        </is>
      </c>
      <c r="E4068" s="6" t="n">
        <v>0.0626508411080292</v>
      </c>
      <c r="F4068" s="6" t="n"/>
      <c r="G4068" s="6" t="n"/>
      <c r="H4068" s="6" t="n"/>
      <c r="I4068" s="6" t="n"/>
    </row>
    <row r="4069" ht="15.75" customHeight="1" s="120">
      <c r="A4069" s="6" t="n">
        <v>2017</v>
      </c>
      <c r="B4069" s="6" t="inlineStr">
        <is>
          <t>GA</t>
        </is>
      </c>
      <c r="C4069" s="6" t="inlineStr">
        <is>
          <t>N2O</t>
        </is>
      </c>
      <c r="D4069" s="6" t="inlineStr">
        <is>
          <t>Cement and other carbonates</t>
        </is>
      </c>
      <c r="E4069" s="6" t="n">
        <v>0.008324628075357511</v>
      </c>
      <c r="F4069" s="6" t="n"/>
      <c r="G4069" s="6" t="n"/>
      <c r="H4069" s="6" t="n"/>
      <c r="I4069" s="6" t="n"/>
    </row>
    <row r="4070" ht="15.75" customHeight="1" s="120">
      <c r="A4070" s="6" t="n">
        <v>2017</v>
      </c>
      <c r="B4070" s="6" t="inlineStr">
        <is>
          <t>IA</t>
        </is>
      </c>
      <c r="C4070" s="6" t="inlineStr">
        <is>
          <t>N2O</t>
        </is>
      </c>
      <c r="D4070" s="6" t="inlineStr">
        <is>
          <t>Cement and other carbonates</t>
        </is>
      </c>
      <c r="E4070" s="6" t="n">
        <v>0.0207737473433954</v>
      </c>
      <c r="F4070" s="6" t="n"/>
      <c r="G4070" s="6" t="n"/>
      <c r="H4070" s="6" t="n"/>
      <c r="I4070" s="6" t="n"/>
    </row>
    <row r="4071" ht="15.75" customHeight="1" s="120">
      <c r="A4071" s="6" t="n">
        <v>2017</v>
      </c>
      <c r="B4071" s="6" t="inlineStr">
        <is>
          <t>IL</t>
        </is>
      </c>
      <c r="C4071" s="6" t="inlineStr">
        <is>
          <t>N2O</t>
        </is>
      </c>
      <c r="D4071" s="6" t="inlineStr">
        <is>
          <t>Cement and other carbonates</t>
        </is>
      </c>
      <c r="E4071" s="6" t="n">
        <v>0.0125535823637477</v>
      </c>
      <c r="F4071" s="6" t="n"/>
      <c r="G4071" s="6" t="n"/>
      <c r="H4071" s="6" t="n"/>
      <c r="I4071" s="6" t="n"/>
    </row>
    <row r="4072" ht="15.75" customHeight="1" s="120">
      <c r="A4072" s="6" t="n">
        <v>2017</v>
      </c>
      <c r="B4072" s="6" t="inlineStr">
        <is>
          <t>IN</t>
        </is>
      </c>
      <c r="C4072" s="6" t="inlineStr">
        <is>
          <t>N2O</t>
        </is>
      </c>
      <c r="D4072" s="6" t="inlineStr">
        <is>
          <t>Cement and other carbonates</t>
        </is>
      </c>
      <c r="E4072" s="6" t="n">
        <v>0.0363747703612982</v>
      </c>
      <c r="F4072" s="6" t="n"/>
      <c r="G4072" s="6" t="n"/>
      <c r="H4072" s="6" t="n"/>
      <c r="I4072" s="6" t="n"/>
    </row>
    <row r="4073" ht="15.75" customHeight="1" s="120">
      <c r="A4073" s="6" t="n">
        <v>2017</v>
      </c>
      <c r="B4073" s="6" t="inlineStr">
        <is>
          <t>KS</t>
        </is>
      </c>
      <c r="C4073" s="6" t="inlineStr">
        <is>
          <t>N2O</t>
        </is>
      </c>
      <c r="D4073" s="6" t="inlineStr">
        <is>
          <t>Cement and other carbonates</t>
        </is>
      </c>
      <c r="E4073" s="6" t="n">
        <v>0.0155181729764777</v>
      </c>
      <c r="F4073" s="6" t="n"/>
      <c r="G4073" s="6" t="n"/>
      <c r="H4073" s="6" t="n"/>
      <c r="I4073" s="6" t="n"/>
    </row>
    <row r="4074" ht="15.75" customHeight="1" s="120">
      <c r="A4074" s="6" t="n">
        <v>2017</v>
      </c>
      <c r="B4074" s="6" t="inlineStr">
        <is>
          <t>KY</t>
        </is>
      </c>
      <c r="C4074" s="6" t="inlineStr">
        <is>
          <t>N2O</t>
        </is>
      </c>
      <c r="D4074" s="6" t="inlineStr">
        <is>
          <t>Cement and other carbonates</t>
        </is>
      </c>
      <c r="E4074" s="6" t="n">
        <v>0.044625553834516</v>
      </c>
      <c r="F4074" s="6" t="n"/>
      <c r="G4074" s="6" t="n"/>
      <c r="H4074" s="6" t="n"/>
      <c r="I4074" s="6" t="n"/>
    </row>
    <row r="4075" ht="15.75" customHeight="1" s="120">
      <c r="A4075" s="6" t="n">
        <v>2017</v>
      </c>
      <c r="B4075" s="6" t="inlineStr">
        <is>
          <t>LA</t>
        </is>
      </c>
      <c r="C4075" s="6" t="inlineStr">
        <is>
          <t>N2O</t>
        </is>
      </c>
      <c r="D4075" s="6" t="inlineStr">
        <is>
          <t>Cement and other carbonates</t>
        </is>
      </c>
      <c r="E4075" s="54" t="n">
        <v>8.46511292820863e-05</v>
      </c>
      <c r="F4075" s="6" t="n"/>
      <c r="G4075" s="6" t="n"/>
      <c r="H4075" s="6" t="n"/>
      <c r="I4075" s="6" t="n"/>
    </row>
    <row r="4076" ht="15.75" customHeight="1" s="120">
      <c r="A4076" s="6" t="n">
        <v>2017</v>
      </c>
      <c r="B4076" s="6" t="inlineStr">
        <is>
          <t>MA</t>
        </is>
      </c>
      <c r="C4076" s="6" t="inlineStr">
        <is>
          <t>N2O</t>
        </is>
      </c>
      <c r="D4076" s="6" t="inlineStr">
        <is>
          <t>Cement and other carbonates</t>
        </is>
      </c>
      <c r="E4076" s="6" t="n">
        <v>0.000205324015705486</v>
      </c>
      <c r="F4076" s="6" t="n"/>
      <c r="G4076" s="6" t="n"/>
      <c r="H4076" s="6" t="n"/>
      <c r="I4076" s="6" t="n"/>
    </row>
    <row r="4077" ht="15.75" customHeight="1" s="120">
      <c r="A4077" s="6" t="n">
        <v>2017</v>
      </c>
      <c r="B4077" s="6" t="inlineStr">
        <is>
          <t>MD</t>
        </is>
      </c>
      <c r="C4077" s="6" t="inlineStr">
        <is>
          <t>N2O</t>
        </is>
      </c>
      <c r="D4077" s="6" t="inlineStr">
        <is>
          <t>Cement and other carbonates</t>
        </is>
      </c>
      <c r="E4077" s="6" t="n">
        <v>0.0239904902561146</v>
      </c>
      <c r="F4077" s="6" t="n"/>
      <c r="G4077" s="6" t="n"/>
      <c r="H4077" s="6" t="n"/>
      <c r="I4077" s="6" t="n"/>
    </row>
    <row r="4078" ht="15.75" customHeight="1" s="120">
      <c r="A4078" s="6" t="n">
        <v>2017</v>
      </c>
      <c r="B4078" s="6" t="inlineStr">
        <is>
          <t>ME</t>
        </is>
      </c>
      <c r="C4078" s="6" t="inlineStr">
        <is>
          <t>N2O</t>
        </is>
      </c>
      <c r="D4078" s="6" t="inlineStr">
        <is>
          <t>Cement and other carbonates</t>
        </is>
      </c>
      <c r="E4078" s="6" t="n">
        <v>0.00520334281906271</v>
      </c>
      <c r="F4078" s="6" t="n"/>
      <c r="G4078" s="6" t="n"/>
      <c r="H4078" s="6" t="n"/>
      <c r="I4078" s="6" t="n"/>
    </row>
    <row r="4079" ht="15.75" customHeight="1" s="120">
      <c r="A4079" s="6" t="n">
        <v>2017</v>
      </c>
      <c r="B4079" s="6" t="inlineStr">
        <is>
          <t>MI</t>
        </is>
      </c>
      <c r="C4079" s="6" t="inlineStr">
        <is>
          <t>N2O</t>
        </is>
      </c>
      <c r="D4079" s="6" t="inlineStr">
        <is>
          <t>Cement and other carbonates</t>
        </is>
      </c>
      <c r="E4079" s="6" t="n">
        <v>0.0342656964806743</v>
      </c>
      <c r="F4079" s="6" t="n"/>
      <c r="G4079" s="6" t="n"/>
      <c r="H4079" s="6" t="n"/>
      <c r="I4079" s="6" t="n"/>
    </row>
    <row r="4080" ht="15.75" customHeight="1" s="120">
      <c r="A4080" s="6" t="n">
        <v>2017</v>
      </c>
      <c r="B4080" s="6" t="inlineStr">
        <is>
          <t>MO</t>
        </is>
      </c>
      <c r="C4080" s="6" t="inlineStr">
        <is>
          <t>N2O</t>
        </is>
      </c>
      <c r="D4080" s="6" t="inlineStr">
        <is>
          <t>Cement and other carbonates</t>
        </is>
      </c>
      <c r="E4080" s="6" t="n">
        <v>0.0920283851446273</v>
      </c>
      <c r="F4080" s="6" t="n"/>
      <c r="G4080" s="6" t="n"/>
      <c r="H4080" s="6" t="n"/>
      <c r="I4080" s="6" t="n"/>
    </row>
    <row r="4081" ht="15.75" customHeight="1" s="120">
      <c r="A4081" s="6" t="n">
        <v>2017</v>
      </c>
      <c r="B4081" s="6" t="inlineStr">
        <is>
          <t>MT</t>
        </is>
      </c>
      <c r="C4081" s="6" t="inlineStr">
        <is>
          <t>N2O</t>
        </is>
      </c>
      <c r="D4081" s="6" t="inlineStr">
        <is>
          <t>Cement and other carbonates</t>
        </is>
      </c>
      <c r="E4081" s="6" t="n">
        <v>0.0102427866431324</v>
      </c>
      <c r="F4081" s="6" t="n"/>
      <c r="G4081" s="6" t="n"/>
      <c r="H4081" s="6" t="n"/>
      <c r="I4081" s="6" t="n"/>
    </row>
    <row r="4082" ht="15.75" customHeight="1" s="120">
      <c r="A4082" s="6" t="n">
        <v>2017</v>
      </c>
      <c r="B4082" s="6" t="inlineStr">
        <is>
          <t>NC</t>
        </is>
      </c>
      <c r="C4082" s="6" t="inlineStr">
        <is>
          <t>N2O</t>
        </is>
      </c>
      <c r="D4082" s="6" t="inlineStr">
        <is>
          <t>Cement and other carbonates</t>
        </is>
      </c>
      <c r="E4082" s="6" t="n">
        <v>0.000464680667122942</v>
      </c>
      <c r="F4082" s="6" t="n"/>
      <c r="G4082" s="6" t="n"/>
      <c r="H4082" s="6" t="n"/>
      <c r="I4082" s="6" t="n"/>
    </row>
    <row r="4083" ht="15.75" customHeight="1" s="120">
      <c r="A4083" s="6" t="n">
        <v>2017</v>
      </c>
      <c r="B4083" s="6" t="inlineStr">
        <is>
          <t>NE</t>
        </is>
      </c>
      <c r="C4083" s="6" t="inlineStr">
        <is>
          <t>N2O</t>
        </is>
      </c>
      <c r="D4083" s="6" t="inlineStr">
        <is>
          <t>Cement and other carbonates</t>
        </is>
      </c>
      <c r="E4083" s="6" t="n">
        <v>0.00758798314181765</v>
      </c>
      <c r="F4083" s="6" t="n"/>
      <c r="G4083" s="6" t="n"/>
      <c r="H4083" s="6" t="n"/>
      <c r="I4083" s="6" t="n"/>
    </row>
    <row r="4084" ht="15.75" customHeight="1" s="120">
      <c r="A4084" s="6" t="n">
        <v>2017</v>
      </c>
      <c r="B4084" s="6" t="inlineStr">
        <is>
          <t>NH</t>
        </is>
      </c>
      <c r="C4084" s="6" t="inlineStr">
        <is>
          <t>N2O</t>
        </is>
      </c>
      <c r="D4084" s="6" t="inlineStr">
        <is>
          <t>Cement and other carbonates</t>
        </is>
      </c>
      <c r="E4084" s="6" t="n">
        <v>0.000261157739274521</v>
      </c>
      <c r="F4084" s="6" t="n"/>
      <c r="G4084" s="6" t="n"/>
      <c r="H4084" s="6" t="n"/>
      <c r="I4084" s="6" t="n"/>
    </row>
    <row r="4085" ht="15.75" customHeight="1" s="120">
      <c r="A4085" s="6" t="n">
        <v>2017</v>
      </c>
      <c r="B4085" s="6" t="inlineStr">
        <is>
          <t>NJ</t>
        </is>
      </c>
      <c r="C4085" s="6" t="inlineStr">
        <is>
          <t>N2O</t>
        </is>
      </c>
      <c r="D4085" s="6" t="inlineStr">
        <is>
          <t>Cement and other carbonates</t>
        </is>
      </c>
      <c r="E4085" s="6" t="n">
        <v>0.000113468534995137</v>
      </c>
      <c r="F4085" s="6" t="n"/>
      <c r="G4085" s="6" t="n"/>
      <c r="H4085" s="6" t="n"/>
      <c r="I4085" s="6" t="n"/>
    </row>
    <row r="4086" ht="15.75" customHeight="1" s="120">
      <c r="A4086" s="6" t="n">
        <v>2017</v>
      </c>
      <c r="B4086" s="6" t="inlineStr">
        <is>
          <t>NM</t>
        </is>
      </c>
      <c r="C4086" s="6" t="inlineStr">
        <is>
          <t>N2O</t>
        </is>
      </c>
      <c r="D4086" s="6" t="inlineStr">
        <is>
          <t>Cement and other carbonates</t>
        </is>
      </c>
      <c r="E4086" s="6" t="n">
        <v>0.00556175930261878</v>
      </c>
      <c r="F4086" s="6" t="n"/>
      <c r="G4086" s="6" t="n"/>
      <c r="H4086" s="6" t="n"/>
      <c r="I4086" s="6" t="n"/>
    </row>
    <row r="4087" ht="15.75" customHeight="1" s="120">
      <c r="A4087" s="6" t="n">
        <v>2017</v>
      </c>
      <c r="B4087" s="6" t="inlineStr">
        <is>
          <t>NV</t>
        </is>
      </c>
      <c r="C4087" s="6" t="inlineStr">
        <is>
          <t>N2O</t>
        </is>
      </c>
      <c r="D4087" s="6" t="inlineStr">
        <is>
          <t>Cement and other carbonates</t>
        </is>
      </c>
      <c r="E4087" s="6" t="n">
        <v>0.0189420409927596</v>
      </c>
      <c r="F4087" s="6" t="n"/>
      <c r="G4087" s="6" t="n"/>
      <c r="H4087" s="6" t="n"/>
      <c r="I4087" s="6" t="n"/>
    </row>
    <row r="4088" ht="15.75" customHeight="1" s="120">
      <c r="A4088" s="6" t="n">
        <v>2017</v>
      </c>
      <c r="B4088" s="6" t="inlineStr">
        <is>
          <t>NY</t>
        </is>
      </c>
      <c r="C4088" s="6" t="inlineStr">
        <is>
          <t>N2O</t>
        </is>
      </c>
      <c r="D4088" s="6" t="inlineStr">
        <is>
          <t>Cement and other carbonates</t>
        </is>
      </c>
      <c r="E4088" s="6" t="n">
        <v>0.00722956665826158</v>
      </c>
      <c r="F4088" s="6" t="n"/>
      <c r="G4088" s="6" t="n"/>
      <c r="H4088" s="6" t="n"/>
      <c r="I4088" s="6" t="n"/>
    </row>
    <row r="4089" ht="15.75" customHeight="1" s="120">
      <c r="A4089" s="6" t="n">
        <v>2017</v>
      </c>
      <c r="B4089" s="6" t="inlineStr">
        <is>
          <t>OH</t>
        </is>
      </c>
      <c r="C4089" s="6" t="inlineStr">
        <is>
          <t>N2O</t>
        </is>
      </c>
      <c r="D4089" s="6" t="inlineStr">
        <is>
          <t>Cement and other carbonates</t>
        </is>
      </c>
      <c r="E4089" s="6" t="n">
        <v>0.0402885342747019</v>
      </c>
      <c r="F4089" s="6" t="n"/>
      <c r="G4089" s="6" t="n"/>
      <c r="H4089" s="6" t="n"/>
      <c r="I4089" s="6" t="n"/>
    </row>
    <row r="4090" ht="15.75" customHeight="1" s="120">
      <c r="A4090" s="6" t="n">
        <v>2017</v>
      </c>
      <c r="B4090" s="6" t="inlineStr">
        <is>
          <t>OK</t>
        </is>
      </c>
      <c r="C4090" s="6" t="inlineStr">
        <is>
          <t>N2O</t>
        </is>
      </c>
      <c r="D4090" s="6" t="inlineStr">
        <is>
          <t>Cement and other carbonates</t>
        </is>
      </c>
      <c r="E4090" s="6" t="n">
        <v>0.0121483375959079</v>
      </c>
      <c r="F4090" s="6" t="n"/>
      <c r="G4090" s="6" t="n"/>
      <c r="H4090" s="6" t="n"/>
      <c r="I4090" s="6" t="n"/>
    </row>
    <row r="4091" ht="15.75" customHeight="1" s="120">
      <c r="A4091" s="6" t="n">
        <v>2017</v>
      </c>
      <c r="B4091" s="6" t="inlineStr">
        <is>
          <t>OR</t>
        </is>
      </c>
      <c r="C4091" s="6" t="inlineStr">
        <is>
          <t>N2O</t>
        </is>
      </c>
      <c r="D4091" s="6" t="inlineStr">
        <is>
          <t>Cement and other carbonates</t>
        </is>
      </c>
      <c r="E4091" s="6" t="n">
        <v>0.00363819747127264</v>
      </c>
      <c r="F4091" s="6" t="n"/>
      <c r="G4091" s="6" t="n"/>
      <c r="H4091" s="6" t="n"/>
      <c r="I4091" s="6" t="n"/>
    </row>
    <row r="4092" ht="15.75" customHeight="1" s="120">
      <c r="A4092" s="6" t="n">
        <v>2017</v>
      </c>
      <c r="B4092" s="6" t="inlineStr">
        <is>
          <t>PA</t>
        </is>
      </c>
      <c r="C4092" s="6" t="inlineStr">
        <is>
          <t>N2O</t>
        </is>
      </c>
      <c r="D4092" s="6" t="inlineStr">
        <is>
          <t>Cement and other carbonates</t>
        </is>
      </c>
      <c r="E4092" s="6" t="n">
        <v>0.0358848744641763</v>
      </c>
      <c r="F4092" s="6" t="n"/>
      <c r="G4092" s="6" t="n"/>
      <c r="H4092" s="6" t="n"/>
      <c r="I4092" s="6" t="n"/>
    </row>
    <row r="4093" ht="15.75" customHeight="1" s="120">
      <c r="A4093" s="6" t="n">
        <v>2017</v>
      </c>
      <c r="B4093" s="6" t="inlineStr">
        <is>
          <t>PR</t>
        </is>
      </c>
      <c r="C4093" s="6" t="inlineStr">
        <is>
          <t>N2O</t>
        </is>
      </c>
      <c r="D4093" s="6" t="inlineStr">
        <is>
          <t>Cement and other carbonates</t>
        </is>
      </c>
      <c r="E4093" s="6" t="n">
        <v>0.00577788984546666</v>
      </c>
      <c r="F4093" s="6" t="n"/>
      <c r="G4093" s="6" t="n"/>
      <c r="H4093" s="6" t="n"/>
      <c r="I4093" s="6" t="n"/>
    </row>
    <row r="4094" ht="15.75" customHeight="1" s="120">
      <c r="A4094" s="6" t="n">
        <v>2017</v>
      </c>
      <c r="B4094" s="6" t="inlineStr">
        <is>
          <t>SC</t>
        </is>
      </c>
      <c r="C4094" s="6" t="inlineStr">
        <is>
          <t>N2O</t>
        </is>
      </c>
      <c r="D4094" s="6" t="inlineStr">
        <is>
          <t>Cement and other carbonates</t>
        </is>
      </c>
      <c r="E4094" s="6" t="n">
        <v>0.018952847519902</v>
      </c>
      <c r="F4094" s="6" t="n"/>
      <c r="G4094" s="6" t="n"/>
      <c r="H4094" s="6" t="n"/>
      <c r="I4094" s="6" t="n"/>
    </row>
    <row r="4095" ht="15.75" customHeight="1" s="120">
      <c r="A4095" s="6" t="n">
        <v>2017</v>
      </c>
      <c r="B4095" s="6" t="inlineStr">
        <is>
          <t>SD</t>
        </is>
      </c>
      <c r="C4095" s="6" t="inlineStr">
        <is>
          <t>N2O</t>
        </is>
      </c>
      <c r="D4095" s="6" t="inlineStr">
        <is>
          <t>Cement and other carbonates</t>
        </is>
      </c>
      <c r="E4095" s="6" t="n">
        <v>0.0139908504736861</v>
      </c>
      <c r="F4095" s="6" t="n"/>
      <c r="G4095" s="6" t="n"/>
      <c r="H4095" s="6" t="n"/>
      <c r="I4095" s="6" t="n"/>
    </row>
    <row r="4096" ht="15.75" customHeight="1" s="120">
      <c r="A4096" s="6" t="n">
        <v>2017</v>
      </c>
      <c r="B4096" s="6" t="inlineStr">
        <is>
          <t>TN</t>
        </is>
      </c>
      <c r="C4096" s="6" t="inlineStr">
        <is>
          <t>N2O</t>
        </is>
      </c>
      <c r="D4096" s="6" t="inlineStr">
        <is>
          <t>Cement and other carbonates</t>
        </is>
      </c>
      <c r="E4096" s="6" t="n">
        <v>0.0133334534058571</v>
      </c>
      <c r="F4096" s="6" t="n"/>
      <c r="G4096" s="6" t="n"/>
      <c r="H4096" s="6" t="n"/>
      <c r="I4096" s="6" t="n"/>
    </row>
    <row r="4097" ht="15.75" customHeight="1" s="120">
      <c r="A4097" s="6" t="n">
        <v>2017</v>
      </c>
      <c r="B4097" s="6" t="inlineStr">
        <is>
          <t>TX</t>
        </is>
      </c>
      <c r="C4097" s="6" t="inlineStr">
        <is>
          <t>N2O</t>
        </is>
      </c>
      <c r="D4097" s="6" t="inlineStr">
        <is>
          <t>Cement and other carbonates</t>
        </is>
      </c>
      <c r="E4097" s="6" t="n">
        <v>0.0787651741651957</v>
      </c>
      <c r="F4097" s="6" t="n"/>
      <c r="G4097" s="6" t="n"/>
      <c r="H4097" s="6" t="n"/>
      <c r="I4097" s="6" t="n"/>
    </row>
    <row r="4098" ht="15.75" customHeight="1" s="120">
      <c r="A4098" s="6" t="n">
        <v>2017</v>
      </c>
      <c r="B4098" s="6" t="inlineStr">
        <is>
          <t>UT</t>
        </is>
      </c>
      <c r="C4098" s="6" t="inlineStr">
        <is>
          <t>N2O</t>
        </is>
      </c>
      <c r="D4098" s="6" t="inlineStr">
        <is>
          <t>Cement and other carbonates</t>
        </is>
      </c>
      <c r="E4098" s="6" t="n">
        <v>0.0308220164979647</v>
      </c>
      <c r="F4098" s="6" t="n"/>
      <c r="G4098" s="6" t="n"/>
      <c r="H4098" s="6" t="n"/>
      <c r="I4098" s="6" t="n"/>
    </row>
    <row r="4099" ht="15.75" customHeight="1" s="120">
      <c r="A4099" s="6" t="n">
        <v>2017</v>
      </c>
      <c r="B4099" s="6" t="inlineStr">
        <is>
          <t>VA</t>
        </is>
      </c>
      <c r="C4099" s="6" t="inlineStr">
        <is>
          <t>N2O</t>
        </is>
      </c>
      <c r="D4099" s="6" t="inlineStr">
        <is>
          <t>Cement and other carbonates</t>
        </is>
      </c>
      <c r="E4099" s="6" t="n">
        <v>0.0190122834191851</v>
      </c>
      <c r="F4099" s="6" t="n"/>
      <c r="G4099" s="6" t="n"/>
      <c r="H4099" s="6" t="n"/>
      <c r="I4099" s="6" t="n"/>
    </row>
    <row r="4100" ht="15.75" customHeight="1" s="120">
      <c r="A4100" s="6" t="n">
        <v>2017</v>
      </c>
      <c r="B4100" s="6" t="inlineStr">
        <is>
          <t>WA</t>
        </is>
      </c>
      <c r="C4100" s="6" t="inlineStr">
        <is>
          <t>N2O</t>
        </is>
      </c>
      <c r="D4100" s="6" t="inlineStr">
        <is>
          <t>Cement and other carbonates</t>
        </is>
      </c>
      <c r="E4100" s="6" t="n">
        <v>0.00139404200136882</v>
      </c>
      <c r="F4100" s="6" t="n"/>
      <c r="G4100" s="6" t="n"/>
      <c r="H4100" s="6" t="n"/>
      <c r="I4100" s="6" t="n"/>
    </row>
    <row r="4101" ht="15.75" customHeight="1" s="120">
      <c r="A4101" s="6" t="n">
        <v>2017</v>
      </c>
      <c r="B4101" s="6" t="inlineStr">
        <is>
          <t>WI</t>
        </is>
      </c>
      <c r="C4101" s="6" t="inlineStr">
        <is>
          <t>N2O</t>
        </is>
      </c>
      <c r="D4101" s="6" t="inlineStr">
        <is>
          <t>Cement and other carbonates</t>
        </is>
      </c>
      <c r="E4101" s="6" t="n">
        <v>0.0154299196714815</v>
      </c>
      <c r="F4101" s="6" t="n"/>
      <c r="G4101" s="6" t="n"/>
      <c r="H4101" s="6" t="n"/>
      <c r="I4101" s="6" t="n"/>
    </row>
    <row r="4102" ht="15.75" customHeight="1" s="120">
      <c r="A4102" s="6" t="n">
        <v>2017</v>
      </c>
      <c r="B4102" s="6" t="inlineStr">
        <is>
          <t>WV</t>
        </is>
      </c>
      <c r="C4102" s="6" t="inlineStr">
        <is>
          <t>N2O</t>
        </is>
      </c>
      <c r="D4102" s="6" t="inlineStr">
        <is>
          <t>Cement and other carbonates</t>
        </is>
      </c>
      <c r="E4102" s="6" t="n">
        <v>0.0142772234429595</v>
      </c>
      <c r="F4102" s="6" t="n"/>
      <c r="G4102" s="6" t="n"/>
      <c r="H4102" s="6" t="n"/>
      <c r="I4102" s="6" t="n"/>
    </row>
    <row r="4103" ht="15.75" customHeight="1" s="120">
      <c r="A4103" s="6" t="n">
        <v>2017</v>
      </c>
      <c r="B4103" s="6" t="inlineStr">
        <is>
          <t>WY</t>
        </is>
      </c>
      <c r="C4103" s="6" t="inlineStr">
        <is>
          <t>N2O</t>
        </is>
      </c>
      <c r="D4103" s="6" t="inlineStr">
        <is>
          <t>Cement and other carbonates</t>
        </is>
      </c>
      <c r="E4103" s="6" t="n">
        <v>0.0110965022873815</v>
      </c>
      <c r="F4103" s="6" t="n"/>
      <c r="G4103" s="6" t="n"/>
      <c r="H4103" s="6" t="n"/>
      <c r="I4103" s="6" t="n"/>
    </row>
    <row r="4104" ht="15.75" customHeight="1" s="120">
      <c r="A4104" s="6" t="n">
        <v>2017</v>
      </c>
      <c r="B4104" s="6" t="inlineStr">
        <is>
          <t>AL</t>
        </is>
      </c>
      <c r="C4104" s="6" t="inlineStr">
        <is>
          <t>N2O</t>
        </is>
      </c>
      <c r="D4104" s="6" t="inlineStr">
        <is>
          <t>Chemicals</t>
        </is>
      </c>
      <c r="E4104" s="6" t="n">
        <v>0.00937904092965269</v>
      </c>
      <c r="F4104" s="6" t="n"/>
      <c r="G4104" s="6" t="n"/>
      <c r="H4104" s="6" t="n"/>
      <c r="I4104" s="6" t="n"/>
    </row>
    <row r="4105" ht="15.75" customHeight="1" s="120">
      <c r="A4105" s="6" t="n">
        <v>2017</v>
      </c>
      <c r="B4105" s="6" t="inlineStr">
        <is>
          <t>AR</t>
        </is>
      </c>
      <c r="C4105" s="6" t="inlineStr">
        <is>
          <t>N2O</t>
        </is>
      </c>
      <c r="D4105" s="6" t="inlineStr">
        <is>
          <t>Chemicals</t>
        </is>
      </c>
      <c r="E4105" s="6" t="n">
        <v>0.0150732841478462</v>
      </c>
      <c r="F4105" s="6" t="n"/>
      <c r="G4105" s="6" t="n"/>
      <c r="H4105" s="6" t="n"/>
      <c r="I4105" s="6" t="n"/>
    </row>
    <row r="4106" ht="15.75" customHeight="1" s="120">
      <c r="A4106" s="6" t="n">
        <v>2017</v>
      </c>
      <c r="B4106" s="6" t="inlineStr">
        <is>
          <t>AZ</t>
        </is>
      </c>
      <c r="C4106" s="6" t="inlineStr">
        <is>
          <t>N2O</t>
        </is>
      </c>
      <c r="D4106" s="6" t="inlineStr">
        <is>
          <t>Chemicals</t>
        </is>
      </c>
      <c r="E4106" s="6" t="n">
        <v>0.0119881206369622</v>
      </c>
      <c r="F4106" s="6" t="n"/>
      <c r="G4106" s="6" t="n"/>
      <c r="H4106" s="6" t="n"/>
      <c r="I4106" s="6" t="n"/>
    </row>
    <row r="4107" ht="15.75" customHeight="1" s="120">
      <c r="A4107" s="6" t="n">
        <v>2017</v>
      </c>
      <c r="B4107" s="6" t="inlineStr">
        <is>
          <t>CA</t>
        </is>
      </c>
      <c r="C4107" s="6" t="inlineStr">
        <is>
          <t>N2O</t>
        </is>
      </c>
      <c r="D4107" s="6" t="inlineStr">
        <is>
          <t>Chemicals</t>
        </is>
      </c>
      <c r="E4107" s="54" t="n">
        <v>3.70668155220216e-05</v>
      </c>
      <c r="F4107" s="6" t="n"/>
      <c r="G4107" s="6" t="n"/>
      <c r="H4107" s="6" t="n"/>
      <c r="I4107" s="6" t="n"/>
    </row>
    <row r="4108" ht="15.75" customHeight="1" s="120">
      <c r="A4108" s="6" t="n">
        <v>2017</v>
      </c>
      <c r="B4108" s="6" t="inlineStr">
        <is>
          <t>CO</t>
        </is>
      </c>
      <c r="C4108" s="6" t="inlineStr">
        <is>
          <t>N2O</t>
        </is>
      </c>
      <c r="D4108" s="6" t="inlineStr">
        <is>
          <t>Chemicals</t>
        </is>
      </c>
      <c r="E4108" s="54" t="n">
        <v>6.97229344601871e-06</v>
      </c>
      <c r="F4108" s="6" t="n"/>
      <c r="G4108" s="6" t="n"/>
      <c r="H4108" s="6" t="n"/>
      <c r="I4108" s="6" t="n"/>
    </row>
    <row r="4109" ht="15.75" customHeight="1" s="120">
      <c r="A4109" s="6" t="n">
        <v>2017</v>
      </c>
      <c r="B4109" s="6" t="inlineStr">
        <is>
          <t>DE</t>
        </is>
      </c>
      <c r="C4109" s="6" t="inlineStr">
        <is>
          <t>N2O</t>
        </is>
      </c>
      <c r="D4109" s="6" t="inlineStr">
        <is>
          <t>Chemicals</t>
        </is>
      </c>
      <c r="E4109" s="54" t="n">
        <v>2.08659876851654e-06</v>
      </c>
      <c r="F4109" s="6" t="n"/>
      <c r="G4109" s="6" t="n"/>
      <c r="H4109" s="6" t="n"/>
      <c r="I4109" s="6" t="n"/>
    </row>
    <row r="4110" ht="15.75" customHeight="1" s="120">
      <c r="A4110" s="6" t="n">
        <v>2017</v>
      </c>
      <c r="B4110" s="6" t="inlineStr">
        <is>
          <t>FL</t>
        </is>
      </c>
      <c r="C4110" s="6" t="inlineStr">
        <is>
          <t>N2O</t>
        </is>
      </c>
      <c r="D4110" s="6" t="inlineStr">
        <is>
          <t>Chemicals</t>
        </is>
      </c>
      <c r="E4110" s="6" t="n">
        <v>0.419053734244164</v>
      </c>
      <c r="F4110" s="6" t="n"/>
      <c r="G4110" s="6" t="n"/>
      <c r="H4110" s="6" t="n"/>
      <c r="I4110" s="6" t="n"/>
    </row>
    <row r="4111" ht="15.75" customHeight="1" s="120">
      <c r="A4111" s="6" t="n">
        <v>2017</v>
      </c>
      <c r="B4111" s="6" t="inlineStr">
        <is>
          <t>GA</t>
        </is>
      </c>
      <c r="C4111" s="6" t="inlineStr">
        <is>
          <t>N2O</t>
        </is>
      </c>
      <c r="D4111" s="6" t="inlineStr">
        <is>
          <t>Chemicals</t>
        </is>
      </c>
      <c r="E4111" s="6" t="n">
        <v>0.0327262490138488</v>
      </c>
      <c r="F4111" s="6" t="n"/>
      <c r="G4111" s="6" t="n"/>
      <c r="H4111" s="6" t="n"/>
      <c r="I4111" s="6" t="n"/>
    </row>
    <row r="4112" ht="15.75" customHeight="1" s="120">
      <c r="A4112" s="6" t="n">
        <v>2017</v>
      </c>
      <c r="B4112" s="6" t="inlineStr">
        <is>
          <t>IA</t>
        </is>
      </c>
      <c r="C4112" s="6" t="inlineStr">
        <is>
          <t>N2O</t>
        </is>
      </c>
      <c r="D4112" s="6" t="inlineStr">
        <is>
          <t>Chemicals</t>
        </is>
      </c>
      <c r="E4112" s="6" t="n">
        <v>0.0404769455858299</v>
      </c>
      <c r="F4112" s="6" t="n"/>
      <c r="G4112" s="6" t="n"/>
      <c r="H4112" s="6" t="n"/>
      <c r="I4112" s="6" t="n"/>
    </row>
    <row r="4113" ht="15.75" customHeight="1" s="120">
      <c r="A4113" s="6" t="n">
        <v>2017</v>
      </c>
      <c r="B4113" s="6" t="inlineStr">
        <is>
          <t>ID</t>
        </is>
      </c>
      <c r="C4113" s="6" t="inlineStr">
        <is>
          <t>N2O</t>
        </is>
      </c>
      <c r="D4113" s="6" t="inlineStr">
        <is>
          <t>Chemicals</t>
        </is>
      </c>
      <c r="E4113" s="54" t="n">
        <v>1.82195697348518e-05</v>
      </c>
      <c r="F4113" s="6" t="n"/>
      <c r="G4113" s="6" t="n"/>
      <c r="H4113" s="6" t="n"/>
      <c r="I4113" s="6" t="n"/>
    </row>
    <row r="4114" ht="15.75" customHeight="1" s="120">
      <c r="A4114" s="6" t="n">
        <v>2017</v>
      </c>
      <c r="B4114" s="6" t="inlineStr">
        <is>
          <t>IL</t>
        </is>
      </c>
      <c r="C4114" s="6" t="inlineStr">
        <is>
          <t>N2O</t>
        </is>
      </c>
      <c r="D4114" s="6" t="inlineStr">
        <is>
          <t>Chemicals</t>
        </is>
      </c>
      <c r="E4114" s="6" t="n">
        <v>0.00255428528436396</v>
      </c>
      <c r="F4114" s="6" t="n"/>
      <c r="G4114" s="6" t="n"/>
      <c r="H4114" s="6" t="n"/>
      <c r="I4114" s="6" t="n"/>
    </row>
    <row r="4115" ht="15.75" customHeight="1" s="120">
      <c r="A4115" s="6" t="n">
        <v>2017</v>
      </c>
      <c r="B4115" s="6" t="inlineStr">
        <is>
          <t>IN</t>
        </is>
      </c>
      <c r="C4115" s="6" t="inlineStr">
        <is>
          <t>N2O</t>
        </is>
      </c>
      <c r="D4115" s="6" t="inlineStr">
        <is>
          <t>Chemicals</t>
        </is>
      </c>
      <c r="E4115" s="54" t="n">
        <v>8.297198842938571e-05</v>
      </c>
      <c r="F4115" s="6" t="n"/>
      <c r="G4115" s="6" t="n"/>
      <c r="H4115" s="6" t="n"/>
      <c r="I4115" s="6" t="n"/>
    </row>
    <row r="4116" ht="15.75" customHeight="1" s="120">
      <c r="A4116" s="6" t="n">
        <v>2017</v>
      </c>
      <c r="B4116" s="6" t="inlineStr">
        <is>
          <t>KS</t>
        </is>
      </c>
      <c r="C4116" s="6" t="inlineStr">
        <is>
          <t>N2O</t>
        </is>
      </c>
      <c r="D4116" s="6" t="inlineStr">
        <is>
          <t>Chemicals</t>
        </is>
      </c>
      <c r="E4116" s="6" t="n">
        <v>0.041652192654816</v>
      </c>
      <c r="F4116" s="6" t="n"/>
      <c r="G4116" s="6" t="n"/>
      <c r="H4116" s="6" t="n"/>
      <c r="I4116" s="6" t="n"/>
    </row>
    <row r="4117" ht="15.75" customHeight="1" s="120">
      <c r="A4117" s="6" t="n">
        <v>2017</v>
      </c>
      <c r="B4117" s="6" t="inlineStr">
        <is>
          <t>KY</t>
        </is>
      </c>
      <c r="C4117" s="6" t="inlineStr">
        <is>
          <t>N2O</t>
        </is>
      </c>
      <c r="D4117" s="6" t="inlineStr">
        <is>
          <t>Chemicals</t>
        </is>
      </c>
      <c r="E4117" s="54" t="n">
        <v>8.76201840600648e-05</v>
      </c>
      <c r="F4117" s="6" t="n"/>
      <c r="G4117" s="6" t="n"/>
      <c r="H4117" s="6" t="n"/>
      <c r="I4117" s="6" t="n"/>
    </row>
    <row r="4118" ht="15.75" customHeight="1" s="120">
      <c r="A4118" s="6" t="n">
        <v>2017</v>
      </c>
      <c r="B4118" s="6" t="inlineStr">
        <is>
          <t>LA</t>
        </is>
      </c>
      <c r="C4118" s="6" t="inlineStr">
        <is>
          <t>N2O</t>
        </is>
      </c>
      <c r="D4118" s="6" t="inlineStr">
        <is>
          <t>Chemicals</t>
        </is>
      </c>
      <c r="E4118" s="6" t="n">
        <v>0.0907852490359871</v>
      </c>
      <c r="F4118" s="6" t="n"/>
      <c r="G4118" s="6" t="n"/>
      <c r="H4118" s="6" t="n"/>
      <c r="I4118" s="6" t="n"/>
    </row>
    <row r="4119" ht="15.75" customHeight="1" s="120">
      <c r="A4119" s="6" t="n">
        <v>2017</v>
      </c>
      <c r="B4119" s="6" t="inlineStr">
        <is>
          <t>MA</t>
        </is>
      </c>
      <c r="C4119" s="6" t="inlineStr">
        <is>
          <t>N2O</t>
        </is>
      </c>
      <c r="D4119" s="6" t="inlineStr">
        <is>
          <t>Chemicals</t>
        </is>
      </c>
      <c r="E4119" s="54" t="n">
        <v>4.13926910177266e-06</v>
      </c>
      <c r="F4119" s="6" t="n"/>
      <c r="G4119" s="6" t="n"/>
      <c r="H4119" s="6" t="n"/>
      <c r="I4119" s="6" t="n"/>
    </row>
    <row r="4120" ht="15.75" customHeight="1" s="120">
      <c r="A4120" s="6" t="n">
        <v>2017</v>
      </c>
      <c r="B4120" s="6" t="inlineStr">
        <is>
          <t>MD</t>
        </is>
      </c>
      <c r="C4120" s="6" t="inlineStr">
        <is>
          <t>N2O</t>
        </is>
      </c>
      <c r="D4120" s="6" t="inlineStr">
        <is>
          <t>Chemicals</t>
        </is>
      </c>
      <c r="E4120" s="54" t="n">
        <v>3.24016556737122e-06</v>
      </c>
      <c r="F4120" s="6" t="n"/>
      <c r="G4120" s="6" t="n"/>
      <c r="H4120" s="6" t="n"/>
      <c r="I4120" s="6" t="n"/>
    </row>
    <row r="4121" ht="15.75" customHeight="1" s="120">
      <c r="A4121" s="6" t="n">
        <v>2017</v>
      </c>
      <c r="B4121" s="6" t="inlineStr">
        <is>
          <t>MI</t>
        </is>
      </c>
      <c r="C4121" s="6" t="inlineStr">
        <is>
          <t>N2O</t>
        </is>
      </c>
      <c r="D4121" s="6" t="inlineStr">
        <is>
          <t>Chemicals</t>
        </is>
      </c>
      <c r="E4121" s="54" t="n">
        <v>3.31311170318115e-05</v>
      </c>
      <c r="F4121" s="6" t="n"/>
      <c r="G4121" s="6" t="n"/>
      <c r="H4121" s="6" t="n"/>
      <c r="I4121" s="6" t="n"/>
    </row>
    <row r="4122" ht="15.75" customHeight="1" s="120">
      <c r="A4122" s="6" t="n">
        <v>2017</v>
      </c>
      <c r="B4122" s="6" t="inlineStr">
        <is>
          <t>MN</t>
        </is>
      </c>
      <c r="C4122" s="6" t="inlineStr">
        <is>
          <t>N2O</t>
        </is>
      </c>
      <c r="D4122" s="6" t="inlineStr">
        <is>
          <t>Chemicals</t>
        </is>
      </c>
      <c r="E4122" s="54" t="n">
        <v>5.63212025323166e-05</v>
      </c>
      <c r="F4122" s="6" t="n"/>
      <c r="G4122" s="6" t="n"/>
      <c r="H4122" s="6" t="n"/>
      <c r="I4122" s="6" t="n"/>
    </row>
    <row r="4123" ht="15.75" customHeight="1" s="120">
      <c r="A4123" s="6" t="n">
        <v>2017</v>
      </c>
      <c r="B4123" s="6" t="inlineStr">
        <is>
          <t>MO</t>
        </is>
      </c>
      <c r="C4123" s="6" t="inlineStr">
        <is>
          <t>N2O</t>
        </is>
      </c>
      <c r="D4123" s="6" t="inlineStr">
        <is>
          <t>Chemicals</t>
        </is>
      </c>
      <c r="E4123" s="6" t="n">
        <v>0.0222572231730194</v>
      </c>
      <c r="F4123" s="6" t="n"/>
      <c r="G4123" s="6" t="n"/>
      <c r="H4123" s="6" t="n"/>
      <c r="I4123" s="6" t="n"/>
    </row>
    <row r="4124" ht="15.75" customHeight="1" s="120">
      <c r="A4124" s="6" t="n">
        <v>2017</v>
      </c>
      <c r="B4124" s="6" t="inlineStr">
        <is>
          <t>MS</t>
        </is>
      </c>
      <c r="C4124" s="6" t="inlineStr">
        <is>
          <t>N2O</t>
        </is>
      </c>
      <c r="D4124" s="6" t="inlineStr">
        <is>
          <t>Chemicals</t>
        </is>
      </c>
      <c r="E4124" s="6" t="n">
        <v>0.0943006759986262</v>
      </c>
      <c r="F4124" s="6" t="n"/>
      <c r="G4124" s="6" t="n"/>
      <c r="H4124" s="6" t="n"/>
      <c r="I4124" s="6" t="n"/>
    </row>
    <row r="4125" ht="15.75" customHeight="1" s="120">
      <c r="A4125" s="6" t="n">
        <v>2017</v>
      </c>
      <c r="B4125" s="6" t="inlineStr">
        <is>
          <t>NC</t>
        </is>
      </c>
      <c r="C4125" s="6" t="inlineStr">
        <is>
          <t>N2O</t>
        </is>
      </c>
      <c r="D4125" s="6" t="inlineStr">
        <is>
          <t>Chemicals</t>
        </is>
      </c>
      <c r="E4125" s="54" t="n">
        <v>1.2265129346646e-05</v>
      </c>
      <c r="F4125" s="6" t="n"/>
      <c r="G4125" s="6" t="n"/>
      <c r="H4125" s="6" t="n"/>
      <c r="I4125" s="6" t="n"/>
    </row>
    <row r="4126" ht="15.75" customHeight="1" s="120">
      <c r="A4126" s="6" t="n">
        <v>2017</v>
      </c>
      <c r="B4126" s="6" t="inlineStr">
        <is>
          <t>ND</t>
        </is>
      </c>
      <c r="C4126" s="6" t="inlineStr">
        <is>
          <t>N2O</t>
        </is>
      </c>
      <c r="D4126" s="6" t="inlineStr">
        <is>
          <t>Chemicals</t>
        </is>
      </c>
      <c r="E4126" s="54" t="n">
        <v>1.66249332776115e-05</v>
      </c>
      <c r="F4126" s="6" t="n"/>
      <c r="G4126" s="6" t="n"/>
      <c r="H4126" s="6" t="n"/>
      <c r="I4126" s="6" t="n"/>
    </row>
    <row r="4127" ht="15.75" customHeight="1" s="120">
      <c r="A4127" s="6" t="n">
        <v>2017</v>
      </c>
      <c r="B4127" s="6" t="inlineStr">
        <is>
          <t>NE</t>
        </is>
      </c>
      <c r="C4127" s="6" t="inlineStr">
        <is>
          <t>N2O</t>
        </is>
      </c>
      <c r="D4127" s="6" t="inlineStr">
        <is>
          <t>Chemicals</t>
        </is>
      </c>
      <c r="E4127" s="54" t="n">
        <v>9.6204078180954e-05</v>
      </c>
      <c r="F4127" s="6" t="n"/>
      <c r="G4127" s="6" t="n"/>
      <c r="H4127" s="6" t="n"/>
      <c r="I4127" s="6" t="n"/>
    </row>
    <row r="4128" ht="15.75" customHeight="1" s="120">
      <c r="A4128" s="6" t="n">
        <v>2017</v>
      </c>
      <c r="B4128" s="6" t="inlineStr">
        <is>
          <t>NJ</t>
        </is>
      </c>
      <c r="C4128" s="6" t="inlineStr">
        <is>
          <t>N2O</t>
        </is>
      </c>
      <c r="D4128" s="6" t="inlineStr">
        <is>
          <t>Chemicals</t>
        </is>
      </c>
      <c r="E4128" s="54" t="n">
        <v>1.54374380434964e-06</v>
      </c>
      <c r="F4128" s="6" t="n"/>
      <c r="G4128" s="6" t="n"/>
      <c r="H4128" s="6" t="n"/>
      <c r="I4128" s="6" t="n"/>
    </row>
    <row r="4129" ht="15.75" customHeight="1" s="120">
      <c r="A4129" s="6" t="n">
        <v>2017</v>
      </c>
      <c r="B4129" s="6" t="inlineStr">
        <is>
          <t>NM</t>
        </is>
      </c>
      <c r="C4129" s="6" t="inlineStr">
        <is>
          <t>N2O</t>
        </is>
      </c>
      <c r="D4129" s="6" t="inlineStr">
        <is>
          <t>Chemicals</t>
        </is>
      </c>
      <c r="E4129" s="54" t="n">
        <v>1.23838788700575e-06</v>
      </c>
      <c r="F4129" s="6" t="n"/>
      <c r="G4129" s="6" t="n"/>
      <c r="H4129" s="6" t="n"/>
      <c r="I4129" s="6" t="n"/>
    </row>
    <row r="4130" ht="15.75" customHeight="1" s="120">
      <c r="A4130" s="6" t="n">
        <v>2017</v>
      </c>
      <c r="B4130" s="6" t="inlineStr">
        <is>
          <t>NV</t>
        </is>
      </c>
      <c r="C4130" s="6" t="inlineStr">
        <is>
          <t>N2O</t>
        </is>
      </c>
      <c r="D4130" s="6" t="inlineStr">
        <is>
          <t>Chemicals</t>
        </is>
      </c>
      <c r="E4130" s="54" t="n">
        <v>8.65175099141008e-07</v>
      </c>
      <c r="F4130" s="6" t="n"/>
      <c r="G4130" s="6" t="n"/>
      <c r="H4130" s="6" t="n"/>
      <c r="I4130" s="6" t="n"/>
    </row>
    <row r="4131" ht="15.75" customHeight="1" s="120">
      <c r="A4131" s="6" t="n">
        <v>2017</v>
      </c>
      <c r="B4131" s="6" t="inlineStr">
        <is>
          <t>NY</t>
        </is>
      </c>
      <c r="C4131" s="6" t="inlineStr">
        <is>
          <t>N2O</t>
        </is>
      </c>
      <c r="D4131" s="6" t="inlineStr">
        <is>
          <t>Chemicals</t>
        </is>
      </c>
      <c r="E4131" s="54" t="n">
        <v>1.34186961455007e-05</v>
      </c>
      <c r="F4131" s="6" t="n"/>
      <c r="G4131" s="6" t="n"/>
      <c r="H4131" s="6" t="n"/>
      <c r="I4131" s="6" t="n"/>
    </row>
    <row r="4132" ht="15.75" customHeight="1" s="120">
      <c r="A4132" s="6" t="n">
        <v>2017</v>
      </c>
      <c r="B4132" s="6" t="inlineStr">
        <is>
          <t>OH</t>
        </is>
      </c>
      <c r="C4132" s="6" t="inlineStr">
        <is>
          <t>N2O</t>
        </is>
      </c>
      <c r="D4132" s="6" t="inlineStr">
        <is>
          <t>Chemicals</t>
        </is>
      </c>
      <c r="E4132" s="6" t="n">
        <v>0.017063712766617</v>
      </c>
      <c r="F4132" s="6" t="n"/>
      <c r="G4132" s="6" t="n"/>
      <c r="H4132" s="6" t="n"/>
      <c r="I4132" s="6" t="n"/>
    </row>
    <row r="4133" ht="15.75" customHeight="1" s="120">
      <c r="A4133" s="6" t="n">
        <v>2017</v>
      </c>
      <c r="B4133" s="6" t="inlineStr">
        <is>
          <t>OK</t>
        </is>
      </c>
      <c r="C4133" s="6" t="inlineStr">
        <is>
          <t>N2O</t>
        </is>
      </c>
      <c r="D4133" s="6" t="inlineStr">
        <is>
          <t>Chemicals</t>
        </is>
      </c>
      <c r="E4133" s="6" t="n">
        <v>0.11520590191917</v>
      </c>
      <c r="F4133" s="6" t="n"/>
      <c r="G4133" s="6" t="n"/>
      <c r="H4133" s="6" t="n"/>
      <c r="I4133" s="6" t="n"/>
    </row>
    <row r="4134" ht="15.75" customHeight="1" s="120">
      <c r="A4134" s="6" t="n">
        <v>2017</v>
      </c>
      <c r="B4134" s="6" t="inlineStr">
        <is>
          <t>OR</t>
        </is>
      </c>
      <c r="C4134" s="6" t="inlineStr">
        <is>
          <t>N2O</t>
        </is>
      </c>
      <c r="D4134" s="6" t="inlineStr">
        <is>
          <t>Chemicals</t>
        </is>
      </c>
      <c r="E4134" s="54" t="n">
        <v>4.52944610726763e-05</v>
      </c>
      <c r="F4134" s="6" t="n"/>
      <c r="G4134" s="6" t="n"/>
      <c r="H4134" s="6" t="n"/>
      <c r="I4134" s="6" t="n"/>
    </row>
    <row r="4135" ht="15.75" customHeight="1" s="120">
      <c r="A4135" s="6" t="n">
        <v>2017</v>
      </c>
      <c r="B4135" s="6" t="inlineStr">
        <is>
          <t>PA</t>
        </is>
      </c>
      <c r="C4135" s="6" t="inlineStr">
        <is>
          <t>N2O</t>
        </is>
      </c>
      <c r="D4135" s="6" t="inlineStr">
        <is>
          <t>Chemicals</t>
        </is>
      </c>
      <c r="E4135" s="54" t="n">
        <v>1.62517204897467e-05</v>
      </c>
      <c r="F4135" s="6" t="n"/>
      <c r="G4135" s="6" t="n"/>
      <c r="H4135" s="6" t="n"/>
      <c r="I4135" s="6" t="n"/>
    </row>
    <row r="4136" ht="15.75" customHeight="1" s="120">
      <c r="A4136" s="6" t="n">
        <v>2017</v>
      </c>
      <c r="B4136" s="6" t="inlineStr">
        <is>
          <t>RI</t>
        </is>
      </c>
      <c r="C4136" s="6" t="inlineStr">
        <is>
          <t>N2O</t>
        </is>
      </c>
      <c r="D4136" s="6" t="inlineStr">
        <is>
          <t>Chemicals</t>
        </is>
      </c>
      <c r="E4136" s="54" t="n">
        <v>3.1044518263295e-06</v>
      </c>
      <c r="F4136" s="6" t="n"/>
      <c r="G4136" s="6" t="n"/>
      <c r="H4136" s="6" t="n"/>
      <c r="I4136" s="6" t="n"/>
    </row>
    <row r="4137" ht="15.75" customHeight="1" s="120">
      <c r="A4137" s="6" t="n">
        <v>2017</v>
      </c>
      <c r="B4137" s="6" t="inlineStr">
        <is>
          <t>SC</t>
        </is>
      </c>
      <c r="C4137" s="6" t="inlineStr">
        <is>
          <t>N2O</t>
        </is>
      </c>
      <c r="D4137" s="6" t="inlineStr">
        <is>
          <t>Chemicals</t>
        </is>
      </c>
      <c r="E4137" s="6" t="n">
        <v>0.000279281914846243</v>
      </c>
      <c r="F4137" s="6" t="n"/>
      <c r="G4137" s="6" t="n"/>
      <c r="H4137" s="6" t="n"/>
      <c r="I4137" s="6" t="n"/>
    </row>
    <row r="4138" ht="15.75" customHeight="1" s="120">
      <c r="A4138" s="6" t="n">
        <v>2017</v>
      </c>
      <c r="B4138" s="6" t="inlineStr">
        <is>
          <t>SD</t>
        </is>
      </c>
      <c r="C4138" s="6" t="inlineStr">
        <is>
          <t>N2O</t>
        </is>
      </c>
      <c r="D4138" s="6" t="inlineStr">
        <is>
          <t>Chemicals</t>
        </is>
      </c>
      <c r="E4138" s="6" t="n">
        <v>0.000173187697786873</v>
      </c>
      <c r="F4138" s="6" t="n"/>
      <c r="G4138" s="6" t="n"/>
      <c r="H4138" s="6" t="n"/>
      <c r="I4138" s="6" t="n"/>
    </row>
    <row r="4139" ht="15.75" customHeight="1" s="120">
      <c r="A4139" s="6" t="n">
        <v>2017</v>
      </c>
      <c r="B4139" s="6" t="inlineStr">
        <is>
          <t>TN</t>
        </is>
      </c>
      <c r="C4139" s="6" t="inlineStr">
        <is>
          <t>N2O</t>
        </is>
      </c>
      <c r="D4139" s="6" t="inlineStr">
        <is>
          <t>Chemicals</t>
        </is>
      </c>
      <c r="E4139" s="6" t="n">
        <v>0.000815690476313668</v>
      </c>
      <c r="F4139" s="6" t="n"/>
      <c r="G4139" s="6" t="n"/>
      <c r="H4139" s="6" t="n"/>
      <c r="I4139" s="6" t="n"/>
    </row>
    <row r="4140" ht="15.75" customHeight="1" s="120">
      <c r="A4140" s="6" t="n">
        <v>2017</v>
      </c>
      <c r="B4140" s="6" t="inlineStr">
        <is>
          <t>TX</t>
        </is>
      </c>
      <c r="C4140" s="6" t="inlineStr">
        <is>
          <t>N2O</t>
        </is>
      </c>
      <c r="D4140" s="6" t="inlineStr">
        <is>
          <t>Chemicals</t>
        </is>
      </c>
      <c r="E4140" s="6" t="n">
        <v>0.0734048652188667</v>
      </c>
      <c r="F4140" s="6" t="n"/>
      <c r="G4140" s="6" t="n"/>
      <c r="H4140" s="6" t="n"/>
      <c r="I4140" s="6" t="n"/>
    </row>
    <row r="4141" ht="15.75" customHeight="1" s="120">
      <c r="A4141" s="6" t="n">
        <v>2017</v>
      </c>
      <c r="B4141" s="6" t="inlineStr">
        <is>
          <t>UT</t>
        </is>
      </c>
      <c r="C4141" s="6" t="inlineStr">
        <is>
          <t>N2O</t>
        </is>
      </c>
      <c r="D4141" s="6" t="inlineStr">
        <is>
          <t>Chemicals</t>
        </is>
      </c>
      <c r="E4141" s="54" t="n">
        <v>4.7160525012e-06</v>
      </c>
      <c r="F4141" s="6" t="n"/>
      <c r="G4141" s="6" t="n"/>
      <c r="H4141" s="6" t="n"/>
      <c r="I4141" s="6" t="n"/>
    </row>
    <row r="4142" ht="15.75" customHeight="1" s="120">
      <c r="A4142" s="6" t="n">
        <v>2017</v>
      </c>
      <c r="B4142" s="6" t="inlineStr">
        <is>
          <t>VA</t>
        </is>
      </c>
      <c r="C4142" s="6" t="inlineStr">
        <is>
          <t>N2O</t>
        </is>
      </c>
      <c r="D4142" s="6" t="inlineStr">
        <is>
          <t>Chemicals</t>
        </is>
      </c>
      <c r="E4142" s="54" t="n">
        <v>7.29122073746677e-05</v>
      </c>
      <c r="F4142" s="6" t="n"/>
      <c r="G4142" s="6" t="n"/>
      <c r="H4142" s="6" t="n"/>
      <c r="I4142" s="6" t="n"/>
    </row>
    <row r="4143" ht="15.75" customHeight="1" s="120">
      <c r="A4143" s="6" t="n">
        <v>2017</v>
      </c>
      <c r="B4143" s="6" t="inlineStr">
        <is>
          <t>WA</t>
        </is>
      </c>
      <c r="C4143" s="6" t="inlineStr">
        <is>
          <t>N2O</t>
        </is>
      </c>
      <c r="D4143" s="6" t="inlineStr">
        <is>
          <t>Chemicals</t>
        </is>
      </c>
      <c r="E4143" s="6" t="n">
        <v>0.00759080882081638</v>
      </c>
      <c r="F4143" s="6" t="n"/>
      <c r="G4143" s="6" t="n"/>
      <c r="H4143" s="6" t="n"/>
      <c r="I4143" s="6" t="n"/>
    </row>
    <row r="4144" ht="15.75" customHeight="1" s="120">
      <c r="A4144" s="6" t="n">
        <v>2017</v>
      </c>
      <c r="B4144" s="6" t="inlineStr">
        <is>
          <t>WI</t>
        </is>
      </c>
      <c r="C4144" s="6" t="inlineStr">
        <is>
          <t>N2O</t>
        </is>
      </c>
      <c r="D4144" s="6" t="inlineStr">
        <is>
          <t>Chemicals</t>
        </is>
      </c>
      <c r="E4144" s="54" t="n">
        <v>2.68713207262619e-05</v>
      </c>
      <c r="F4144" s="6" t="n"/>
      <c r="G4144" s="6" t="n"/>
      <c r="H4144" s="6" t="n"/>
      <c r="I4144" s="6" t="n"/>
    </row>
    <row r="4145" ht="15.75" customHeight="1" s="120">
      <c r="A4145" s="6" t="n">
        <v>2017</v>
      </c>
      <c r="B4145" s="6" t="inlineStr">
        <is>
          <t>WV</t>
        </is>
      </c>
      <c r="C4145" s="6" t="inlineStr">
        <is>
          <t>N2O</t>
        </is>
      </c>
      <c r="D4145" s="6" t="inlineStr">
        <is>
          <t>Chemicals</t>
        </is>
      </c>
      <c r="E4145" s="6" t="n">
        <v>0.000105279934613119</v>
      </c>
      <c r="F4145" s="6" t="n"/>
      <c r="G4145" s="6" t="n"/>
      <c r="H4145" s="6" t="n"/>
      <c r="I4145" s="6" t="n"/>
    </row>
    <row r="4146" ht="15.75" customHeight="1" s="120">
      <c r="A4146" s="6" t="n">
        <v>2017</v>
      </c>
      <c r="B4146" s="6" t="inlineStr">
        <is>
          <t>WY</t>
        </is>
      </c>
      <c r="C4146" s="6" t="inlineStr">
        <is>
          <t>N2O</t>
        </is>
      </c>
      <c r="D4146" s="6" t="inlineStr">
        <is>
          <t>Chemicals</t>
        </is>
      </c>
      <c r="E4146" s="6" t="n">
        <v>0.00447119098392547</v>
      </c>
      <c r="F4146" s="6" t="n"/>
      <c r="G4146" s="6" t="n"/>
      <c r="H4146" s="6" t="n"/>
      <c r="I4146" s="6" t="n"/>
    </row>
    <row r="4147" ht="15.75" customHeight="1" s="120">
      <c r="A4147" s="6" t="n">
        <v>2017</v>
      </c>
      <c r="B4147" s="6" t="inlineStr">
        <is>
          <t>AL</t>
        </is>
      </c>
      <c r="C4147" s="6" t="inlineStr">
        <is>
          <t>N2O</t>
        </is>
      </c>
      <c r="D4147" s="6" t="inlineStr">
        <is>
          <t>Iron and steel</t>
        </is>
      </c>
      <c r="E4147" s="6" t="n">
        <v>0.08251202988045089</v>
      </c>
      <c r="F4147" s="6" t="n"/>
      <c r="G4147" s="6" t="n"/>
      <c r="H4147" s="6" t="n"/>
      <c r="I4147" s="6" t="n"/>
    </row>
    <row r="4148" ht="15.75" customHeight="1" s="120">
      <c r="A4148" s="6" t="n">
        <v>2017</v>
      </c>
      <c r="B4148" s="6" t="inlineStr">
        <is>
          <t>AR</t>
        </is>
      </c>
      <c r="C4148" s="6" t="inlineStr">
        <is>
          <t>N2O</t>
        </is>
      </c>
      <c r="D4148" s="6" t="inlineStr">
        <is>
          <t>Iron and steel</t>
        </is>
      </c>
      <c r="E4148" s="6" t="n">
        <v>0.012581959950381</v>
      </c>
      <c r="F4148" s="6" t="n"/>
      <c r="G4148" s="6" t="n"/>
      <c r="H4148" s="6" t="n"/>
      <c r="I4148" s="6" t="n"/>
    </row>
    <row r="4149" ht="15.75" customHeight="1" s="120">
      <c r="A4149" s="6" t="n">
        <v>2017</v>
      </c>
      <c r="B4149" s="6" t="inlineStr">
        <is>
          <t>AZ</t>
        </is>
      </c>
      <c r="C4149" s="6" t="inlineStr">
        <is>
          <t>N2O</t>
        </is>
      </c>
      <c r="D4149" s="6" t="inlineStr">
        <is>
          <t>Iron and steel</t>
        </is>
      </c>
      <c r="E4149" s="54" t="n">
        <v>4.0894777736883e-05</v>
      </c>
      <c r="F4149" s="6" t="n"/>
      <c r="G4149" s="6" t="n"/>
      <c r="H4149" s="6" t="n"/>
      <c r="I4149" s="6" t="n"/>
    </row>
    <row r="4150" ht="15.75" customHeight="1" s="120">
      <c r="A4150" s="6" t="n">
        <v>2017</v>
      </c>
      <c r="B4150" s="6" t="inlineStr">
        <is>
          <t>CA</t>
        </is>
      </c>
      <c r="C4150" s="6" t="inlineStr">
        <is>
          <t>N2O</t>
        </is>
      </c>
      <c r="D4150" s="6" t="inlineStr">
        <is>
          <t>Iron and steel</t>
        </is>
      </c>
      <c r="E4150" s="6" t="n">
        <v>0.0182254392780708</v>
      </c>
      <c r="F4150" s="6" t="n"/>
      <c r="G4150" s="6" t="n"/>
      <c r="H4150" s="6" t="n"/>
      <c r="I4150" s="6" t="n"/>
    </row>
    <row r="4151" ht="15.75" customHeight="1" s="120">
      <c r="A4151" s="6" t="n">
        <v>2017</v>
      </c>
      <c r="B4151" s="6" t="inlineStr">
        <is>
          <t>CO</t>
        </is>
      </c>
      <c r="C4151" s="6" t="inlineStr">
        <is>
          <t>N2O</t>
        </is>
      </c>
      <c r="D4151" s="6" t="inlineStr">
        <is>
          <t>Iron and steel</t>
        </is>
      </c>
      <c r="E4151" s="6" t="n">
        <v>0.00437574121784648</v>
      </c>
      <c r="F4151" s="6" t="n"/>
      <c r="G4151" s="6" t="n"/>
      <c r="H4151" s="6" t="n"/>
      <c r="I4151" s="6" t="n"/>
    </row>
    <row r="4152" ht="15.75" customHeight="1" s="120">
      <c r="A4152" s="6" t="n">
        <v>2017</v>
      </c>
      <c r="B4152" s="6" t="inlineStr">
        <is>
          <t>FL</t>
        </is>
      </c>
      <c r="C4152" s="6" t="inlineStr">
        <is>
          <t>N2O</t>
        </is>
      </c>
      <c r="D4152" s="6" t="inlineStr">
        <is>
          <t>Iron and steel</t>
        </is>
      </c>
      <c r="E4152" s="6" t="n">
        <v>0.00128136970242233</v>
      </c>
      <c r="F4152" s="6" t="n"/>
      <c r="G4152" s="6" t="n"/>
      <c r="H4152" s="6" t="n"/>
      <c r="I4152" s="6" t="n"/>
    </row>
    <row r="4153" ht="15.75" customHeight="1" s="120">
      <c r="A4153" s="6" t="n">
        <v>2017</v>
      </c>
      <c r="B4153" s="6" t="inlineStr">
        <is>
          <t>GA</t>
        </is>
      </c>
      <c r="C4153" s="6" t="inlineStr">
        <is>
          <t>N2O</t>
        </is>
      </c>
      <c r="D4153" s="6" t="inlineStr">
        <is>
          <t>Iron and steel</t>
        </is>
      </c>
      <c r="E4153" s="6" t="n">
        <v>0.00145858040594882</v>
      </c>
      <c r="F4153" s="6" t="n"/>
      <c r="G4153" s="6" t="n"/>
      <c r="H4153" s="6" t="n"/>
      <c r="I4153" s="6" t="n"/>
    </row>
    <row r="4154" ht="15.75" customHeight="1" s="120">
      <c r="A4154" s="6" t="n">
        <v>2017</v>
      </c>
      <c r="B4154" s="6" t="inlineStr">
        <is>
          <t>IA</t>
        </is>
      </c>
      <c r="C4154" s="6" t="inlineStr">
        <is>
          <t>N2O</t>
        </is>
      </c>
      <c r="D4154" s="6" t="inlineStr">
        <is>
          <t>Iron and steel</t>
        </is>
      </c>
      <c r="E4154" s="6" t="n">
        <v>0.00558895295737401</v>
      </c>
      <c r="F4154" s="6" t="n"/>
      <c r="G4154" s="6" t="n"/>
      <c r="H4154" s="6" t="n"/>
      <c r="I4154" s="6" t="n"/>
    </row>
    <row r="4155" ht="15.75" customHeight="1" s="120">
      <c r="A4155" s="6" t="n">
        <v>2017</v>
      </c>
      <c r="B4155" s="6" t="inlineStr">
        <is>
          <t>IL</t>
        </is>
      </c>
      <c r="C4155" s="6" t="inlineStr">
        <is>
          <t>N2O</t>
        </is>
      </c>
      <c r="D4155" s="6" t="inlineStr">
        <is>
          <t>Iron and steel</t>
        </is>
      </c>
      <c r="E4155" s="6" t="n">
        <v>0.0246050246050246</v>
      </c>
      <c r="F4155" s="6" t="n"/>
      <c r="G4155" s="6" t="n"/>
      <c r="H4155" s="6" t="n"/>
      <c r="I4155" s="6" t="n"/>
    </row>
    <row r="4156" ht="15.75" customHeight="1" s="120">
      <c r="A4156" s="6" t="n">
        <v>2017</v>
      </c>
      <c r="B4156" s="6" t="inlineStr">
        <is>
          <t>IN</t>
        </is>
      </c>
      <c r="C4156" s="6" t="inlineStr">
        <is>
          <t>N2O</t>
        </is>
      </c>
      <c r="D4156" s="6" t="inlineStr">
        <is>
          <t>Iron and steel</t>
        </is>
      </c>
      <c r="E4156" s="6" t="n">
        <v>0.3114546272441</v>
      </c>
      <c r="F4156" s="6" t="n"/>
      <c r="G4156" s="6" t="n"/>
      <c r="H4156" s="6" t="n"/>
      <c r="I4156" s="6" t="n"/>
    </row>
    <row r="4157" ht="15.75" customHeight="1" s="120">
      <c r="A4157" s="6" t="n">
        <v>2017</v>
      </c>
      <c r="B4157" s="6" t="inlineStr">
        <is>
          <t>KS</t>
        </is>
      </c>
      <c r="C4157" s="6" t="inlineStr">
        <is>
          <t>N2O</t>
        </is>
      </c>
      <c r="D4157" s="6" t="inlineStr">
        <is>
          <t>Iron and steel</t>
        </is>
      </c>
      <c r="E4157" s="6" t="n">
        <v>0.000381684592210908</v>
      </c>
      <c r="F4157" s="6" t="n"/>
      <c r="G4157" s="6" t="n"/>
      <c r="H4157" s="6" t="n"/>
      <c r="I4157" s="6" t="n"/>
    </row>
    <row r="4158" ht="15.75" customHeight="1" s="120">
      <c r="A4158" s="6" t="n">
        <v>2017</v>
      </c>
      <c r="B4158" s="6" t="inlineStr">
        <is>
          <t>KY</t>
        </is>
      </c>
      <c r="C4158" s="6" t="inlineStr">
        <is>
          <t>N2O</t>
        </is>
      </c>
      <c r="D4158" s="6" t="inlineStr">
        <is>
          <t>Iron and steel</t>
        </is>
      </c>
      <c r="E4158" s="6" t="n">
        <v>0.011177905914748</v>
      </c>
      <c r="F4158" s="6" t="n"/>
      <c r="G4158" s="6" t="n"/>
      <c r="H4158" s="6" t="n"/>
      <c r="I4158" s="6" t="n"/>
    </row>
    <row r="4159" ht="15.75" customHeight="1" s="120">
      <c r="A4159" s="6" t="n">
        <v>2017</v>
      </c>
      <c r="B4159" s="6" t="inlineStr">
        <is>
          <t>LA</t>
        </is>
      </c>
      <c r="C4159" s="6" t="inlineStr">
        <is>
          <t>N2O</t>
        </is>
      </c>
      <c r="D4159" s="6" t="inlineStr">
        <is>
          <t>Iron and steel</t>
        </is>
      </c>
      <c r="E4159" s="6" t="n">
        <v>0.0416717785138837</v>
      </c>
      <c r="F4159" s="6" t="n"/>
      <c r="G4159" s="6" t="n"/>
      <c r="H4159" s="6" t="n"/>
      <c r="I4159" s="6" t="n"/>
    </row>
    <row r="4160" ht="15.75" customHeight="1" s="120">
      <c r="A4160" s="6" t="n">
        <v>2017</v>
      </c>
      <c r="B4160" s="6" t="inlineStr">
        <is>
          <t>MI</t>
        </is>
      </c>
      <c r="C4160" s="6" t="inlineStr">
        <is>
          <t>N2O</t>
        </is>
      </c>
      <c r="D4160" s="6" t="inlineStr">
        <is>
          <t>Iron and steel</t>
        </is>
      </c>
      <c r="E4160" s="6" t="n">
        <v>0.0749737591842855</v>
      </c>
      <c r="F4160" s="6" t="n"/>
      <c r="G4160" s="6" t="n"/>
      <c r="H4160" s="6" t="n"/>
      <c r="I4160" s="6" t="n"/>
    </row>
    <row r="4161" ht="15.75" customHeight="1" s="120">
      <c r="A4161" s="6" t="n">
        <v>2017</v>
      </c>
      <c r="B4161" s="6" t="inlineStr">
        <is>
          <t>MN</t>
        </is>
      </c>
      <c r="C4161" s="6" t="inlineStr">
        <is>
          <t>N2O</t>
        </is>
      </c>
      <c r="D4161" s="6" t="inlineStr">
        <is>
          <t>Iron and steel</t>
        </is>
      </c>
      <c r="E4161" s="6" t="n">
        <v>0.000940579887948308</v>
      </c>
      <c r="F4161" s="6" t="n"/>
      <c r="G4161" s="6" t="n"/>
      <c r="H4161" s="6" t="n"/>
      <c r="I4161" s="6" t="n"/>
    </row>
    <row r="4162" ht="15.75" customHeight="1" s="120">
      <c r="A4162" s="6" t="n">
        <v>2017</v>
      </c>
      <c r="B4162" s="6" t="inlineStr">
        <is>
          <t>MO</t>
        </is>
      </c>
      <c r="C4162" s="6" t="inlineStr">
        <is>
          <t>N2O</t>
        </is>
      </c>
      <c r="D4162" s="6" t="inlineStr">
        <is>
          <t>Iron and steel</t>
        </is>
      </c>
      <c r="E4162" s="54" t="n">
        <v>2.72631851579219e-05</v>
      </c>
      <c r="F4162" s="6" t="n"/>
      <c r="G4162" s="6" t="n"/>
      <c r="H4162" s="6" t="n"/>
      <c r="I4162" s="6" t="n"/>
    </row>
    <row r="4163" ht="15.75" customHeight="1" s="120">
      <c r="A4163" s="6" t="n">
        <v>2017</v>
      </c>
      <c r="B4163" s="6" t="inlineStr">
        <is>
          <t>MS</t>
        </is>
      </c>
      <c r="C4163" s="6" t="inlineStr">
        <is>
          <t>N2O</t>
        </is>
      </c>
      <c r="D4163" s="6" t="inlineStr">
        <is>
          <t>Iron and steel</t>
        </is>
      </c>
      <c r="E4163" s="6" t="n">
        <v>0.00665221717853296</v>
      </c>
      <c r="F4163" s="6" t="n"/>
      <c r="G4163" s="6" t="n"/>
      <c r="H4163" s="6" t="n"/>
      <c r="I4163" s="6" t="n"/>
    </row>
    <row r="4164" ht="15.75" customHeight="1" s="120">
      <c r="A4164" s="6" t="n">
        <v>2017</v>
      </c>
      <c r="B4164" s="6" t="inlineStr">
        <is>
          <t>NC</t>
        </is>
      </c>
      <c r="C4164" s="6" t="inlineStr">
        <is>
          <t>N2O</t>
        </is>
      </c>
      <c r="D4164" s="6" t="inlineStr">
        <is>
          <t>Iron and steel</t>
        </is>
      </c>
      <c r="E4164" s="6" t="n">
        <v>0.0106735369893264</v>
      </c>
      <c r="F4164" s="6" t="n"/>
      <c r="G4164" s="6" t="n"/>
      <c r="H4164" s="6" t="n"/>
      <c r="I4164" s="6" t="n"/>
    </row>
    <row r="4165" ht="15.75" customHeight="1" s="120">
      <c r="A4165" s="6" t="n">
        <v>2017</v>
      </c>
      <c r="B4165" s="6" t="inlineStr">
        <is>
          <t>NE</t>
        </is>
      </c>
      <c r="C4165" s="6" t="inlineStr">
        <is>
          <t>N2O</t>
        </is>
      </c>
      <c r="D4165" s="6" t="inlineStr">
        <is>
          <t>Iron and steel</t>
        </is>
      </c>
      <c r="E4165" s="6" t="n">
        <v>0.00214016003489687</v>
      </c>
      <c r="F4165" s="6" t="n"/>
      <c r="G4165" s="6" t="n"/>
      <c r="H4165" s="6" t="n"/>
      <c r="I4165" s="6" t="n"/>
    </row>
    <row r="4166" ht="15.75" customHeight="1" s="120">
      <c r="A4166" s="6" t="n">
        <v>2017</v>
      </c>
      <c r="B4166" s="6" t="inlineStr">
        <is>
          <t>NJ</t>
        </is>
      </c>
      <c r="C4166" s="6" t="inlineStr">
        <is>
          <t>N2O</t>
        </is>
      </c>
      <c r="D4166" s="6" t="inlineStr">
        <is>
          <t>Iron and steel</t>
        </is>
      </c>
      <c r="E4166" s="6" t="n">
        <v>0.00706116495590179</v>
      </c>
      <c r="F4166" s="6" t="n"/>
      <c r="G4166" s="6" t="n"/>
      <c r="H4166" s="6" t="n"/>
      <c r="I4166" s="6" t="n"/>
    </row>
    <row r="4167" ht="15.75" customHeight="1" s="120">
      <c r="A4167" s="6" t="n">
        <v>2017</v>
      </c>
      <c r="B4167" s="6" t="inlineStr">
        <is>
          <t>NY</t>
        </is>
      </c>
      <c r="C4167" s="6" t="inlineStr">
        <is>
          <t>N2O</t>
        </is>
      </c>
      <c r="D4167" s="6" t="inlineStr">
        <is>
          <t>Iron and steel</t>
        </is>
      </c>
      <c r="E4167" s="6" t="n">
        <v>0.0040894777736883</v>
      </c>
      <c r="F4167" s="6" t="n"/>
      <c r="G4167" s="6" t="n"/>
      <c r="H4167" s="6" t="n"/>
      <c r="I4167" s="6" t="n"/>
    </row>
    <row r="4168" ht="15.75" customHeight="1" s="120">
      <c r="A4168" s="6" t="n">
        <v>2017</v>
      </c>
      <c r="B4168" s="6" t="inlineStr">
        <is>
          <t>OH</t>
        </is>
      </c>
      <c r="C4168" s="6" t="inlineStr">
        <is>
          <t>N2O</t>
        </is>
      </c>
      <c r="D4168" s="6" t="inlineStr">
        <is>
          <t>Iron and steel</t>
        </is>
      </c>
      <c r="E4168" s="6" t="n">
        <v>0.151242519663572</v>
      </c>
      <c r="F4168" s="6" t="n"/>
      <c r="G4168" s="6" t="n"/>
      <c r="H4168" s="6" t="n"/>
      <c r="I4168" s="6" t="n"/>
    </row>
    <row r="4169" ht="15.75" customHeight="1" s="120">
      <c r="A4169" s="6" t="n">
        <v>2017</v>
      </c>
      <c r="B4169" s="6" t="inlineStr">
        <is>
          <t>OK</t>
        </is>
      </c>
      <c r="C4169" s="6" t="inlineStr">
        <is>
          <t>N2O</t>
        </is>
      </c>
      <c r="D4169" s="6" t="inlineStr">
        <is>
          <t>Iron and steel</t>
        </is>
      </c>
      <c r="E4169" s="6" t="n">
        <v>0.000695211221527011</v>
      </c>
      <c r="F4169" s="6" t="n"/>
      <c r="G4169" s="6" t="n"/>
      <c r="H4169" s="6" t="n"/>
      <c r="I4169" s="6" t="n"/>
    </row>
    <row r="4170" ht="15.75" customHeight="1" s="120">
      <c r="A4170" s="6" t="n">
        <v>2017</v>
      </c>
      <c r="B4170" s="6" t="inlineStr">
        <is>
          <t>OR</t>
        </is>
      </c>
      <c r="C4170" s="6" t="inlineStr">
        <is>
          <t>N2O</t>
        </is>
      </c>
      <c r="D4170" s="6" t="inlineStr">
        <is>
          <t>Iron and steel</t>
        </is>
      </c>
      <c r="E4170" s="6" t="n">
        <v>0.00419853051431998</v>
      </c>
      <c r="F4170" s="6" t="n"/>
      <c r="G4170" s="6" t="n"/>
      <c r="H4170" s="6" t="n"/>
      <c r="I4170" s="6" t="n"/>
    </row>
    <row r="4171" ht="15.75" customHeight="1" s="120">
      <c r="A4171" s="6" t="n">
        <v>2017</v>
      </c>
      <c r="B4171" s="6" t="inlineStr">
        <is>
          <t>PA</t>
        </is>
      </c>
      <c r="C4171" s="6" t="inlineStr">
        <is>
          <t>N2O</t>
        </is>
      </c>
      <c r="D4171" s="6" t="inlineStr">
        <is>
          <t>Iron and steel</t>
        </is>
      </c>
      <c r="E4171" s="6" t="n">
        <v>0.0740059161111792</v>
      </c>
      <c r="F4171" s="6" t="n"/>
      <c r="G4171" s="6" t="n"/>
      <c r="H4171" s="6" t="n"/>
      <c r="I4171" s="6" t="n"/>
    </row>
    <row r="4172" ht="15.75" customHeight="1" s="120">
      <c r="A4172" s="6" t="n">
        <v>2017</v>
      </c>
      <c r="B4172" s="6" t="inlineStr">
        <is>
          <t>SC</t>
        </is>
      </c>
      <c r="C4172" s="6" t="inlineStr">
        <is>
          <t>N2O</t>
        </is>
      </c>
      <c r="D4172" s="6" t="inlineStr">
        <is>
          <t>Iron and steel</t>
        </is>
      </c>
      <c r="E4172" s="6" t="n">
        <v>0.009146798620482829</v>
      </c>
      <c r="F4172" s="6" t="n"/>
      <c r="G4172" s="6" t="n"/>
      <c r="H4172" s="6" t="n"/>
      <c r="I4172" s="6" t="n"/>
    </row>
    <row r="4173" ht="15.75" customHeight="1" s="120">
      <c r="A4173" s="6" t="n">
        <v>2017</v>
      </c>
      <c r="B4173" s="6" t="inlineStr">
        <is>
          <t>TN</t>
        </is>
      </c>
      <c r="C4173" s="6" t="inlineStr">
        <is>
          <t>N2O</t>
        </is>
      </c>
      <c r="D4173" s="6" t="inlineStr">
        <is>
          <t>Iron and steel</t>
        </is>
      </c>
      <c r="E4173" s="6" t="n">
        <v>0.017121280279175</v>
      </c>
      <c r="F4173" s="6" t="n"/>
      <c r="G4173" s="6" t="n"/>
      <c r="H4173" s="6" t="n"/>
      <c r="I4173" s="6" t="n"/>
    </row>
    <row r="4174" ht="15.75" customHeight="1" s="120">
      <c r="A4174" s="6" t="n">
        <v>2017</v>
      </c>
      <c r="B4174" s="6" t="inlineStr">
        <is>
          <t>TX</t>
        </is>
      </c>
      <c r="C4174" s="6" t="inlineStr">
        <is>
          <t>N2O</t>
        </is>
      </c>
      <c r="D4174" s="6" t="inlineStr">
        <is>
          <t>Iron and steel</t>
        </is>
      </c>
      <c r="E4174" s="6" t="n">
        <v>0.0201474938317043</v>
      </c>
      <c r="F4174" s="6" t="n"/>
      <c r="G4174" s="6" t="n"/>
      <c r="H4174" s="6" t="n"/>
      <c r="I4174" s="6" t="n"/>
    </row>
    <row r="4175" ht="15.75" customHeight="1" s="120">
      <c r="A4175" s="6" t="n">
        <v>2017</v>
      </c>
      <c r="B4175" s="6" t="inlineStr">
        <is>
          <t>UT</t>
        </is>
      </c>
      <c r="C4175" s="6" t="inlineStr">
        <is>
          <t>N2O</t>
        </is>
      </c>
      <c r="D4175" s="6" t="inlineStr">
        <is>
          <t>Iron and steel</t>
        </is>
      </c>
      <c r="E4175" s="6" t="n">
        <v>0.00752463910358647</v>
      </c>
      <c r="F4175" s="6" t="n"/>
      <c r="G4175" s="6" t="n"/>
      <c r="H4175" s="6" t="n"/>
      <c r="I4175" s="6" t="n"/>
    </row>
    <row r="4176" ht="15.75" customHeight="1" s="120">
      <c r="A4176" s="6" t="n">
        <v>2017</v>
      </c>
      <c r="B4176" s="6" t="inlineStr">
        <is>
          <t>VA</t>
        </is>
      </c>
      <c r="C4176" s="6" t="inlineStr">
        <is>
          <t>N2O</t>
        </is>
      </c>
      <c r="D4176" s="6" t="inlineStr">
        <is>
          <t>Iron and steel</t>
        </is>
      </c>
      <c r="E4176" s="6" t="n">
        <v>0.0137951716899085</v>
      </c>
      <c r="F4176" s="6" t="n"/>
      <c r="G4176" s="6" t="n"/>
      <c r="H4176" s="6" t="n"/>
      <c r="I4176" s="6" t="n"/>
    </row>
    <row r="4177" ht="15.75" customHeight="1" s="120">
      <c r="A4177" s="6" t="n">
        <v>2017</v>
      </c>
      <c r="B4177" s="6" t="inlineStr">
        <is>
          <t>WA</t>
        </is>
      </c>
      <c r="C4177" s="6" t="inlineStr">
        <is>
          <t>N2O</t>
        </is>
      </c>
      <c r="D4177" s="6" t="inlineStr">
        <is>
          <t>Iron and steel</t>
        </is>
      </c>
      <c r="E4177" s="6" t="n">
        <v>0.00117231696179064</v>
      </c>
      <c r="F4177" s="6" t="n"/>
      <c r="G4177" s="6" t="n"/>
      <c r="H4177" s="6" t="n"/>
      <c r="I4177" s="6" t="n"/>
    </row>
    <row r="4178" ht="15.75" customHeight="1" s="120">
      <c r="A4178" s="6" t="n">
        <v>2017</v>
      </c>
      <c r="B4178" s="6" t="inlineStr">
        <is>
          <t>WI</t>
        </is>
      </c>
      <c r="C4178" s="6" t="inlineStr">
        <is>
          <t>N2O</t>
        </is>
      </c>
      <c r="D4178" s="6" t="inlineStr">
        <is>
          <t>Iron and steel</t>
        </is>
      </c>
      <c r="E4178" s="6" t="n">
        <v>0.066753908859172</v>
      </c>
      <c r="F4178" s="6" t="n"/>
      <c r="G4178" s="6" t="n"/>
      <c r="H4178" s="6" t="n"/>
      <c r="I4178" s="6" t="n"/>
    </row>
    <row r="4179" ht="15.75" customHeight="1" s="120">
      <c r="A4179" s="6" t="n">
        <v>2017</v>
      </c>
      <c r="B4179" s="6" t="inlineStr">
        <is>
          <t>WV</t>
        </is>
      </c>
      <c r="C4179" s="6" t="inlineStr">
        <is>
          <t>N2O</t>
        </is>
      </c>
      <c r="D4179" s="6" t="inlineStr">
        <is>
          <t>Iron and steel</t>
        </is>
      </c>
      <c r="E4179" s="6" t="n">
        <v>0.0122820649136438</v>
      </c>
      <c r="F4179" s="6" t="n"/>
      <c r="G4179" s="6" t="n"/>
      <c r="H4179" s="6" t="n"/>
      <c r="I4179" s="6" t="n"/>
    </row>
    <row r="4180" ht="15.75" customHeight="1" s="120">
      <c r="A4180" s="6" t="n">
        <v>2018</v>
      </c>
      <c r="B4180" s="6" t="inlineStr">
        <is>
          <t>AL</t>
        </is>
      </c>
      <c r="C4180" s="6" t="inlineStr">
        <is>
          <t>CH4</t>
        </is>
      </c>
      <c r="D4180" s="6" t="inlineStr">
        <is>
          <t>Cement and other carbonates</t>
        </is>
      </c>
      <c r="E4180" s="6" t="n">
        <v>0.0762556843694531</v>
      </c>
      <c r="F4180" s="6" t="n"/>
      <c r="G4180" s="6" t="n"/>
      <c r="H4180" s="6" t="n"/>
      <c r="I4180" s="6" t="n"/>
    </row>
    <row r="4181" ht="15.75" customHeight="1" s="120">
      <c r="A4181" s="6" t="n">
        <v>2018</v>
      </c>
      <c r="B4181" s="6" t="inlineStr">
        <is>
          <t>AR</t>
        </is>
      </c>
      <c r="C4181" s="6" t="inlineStr">
        <is>
          <t>CH4</t>
        </is>
      </c>
      <c r="D4181" s="6" t="inlineStr">
        <is>
          <t>Cement and other carbonates</t>
        </is>
      </c>
      <c r="E4181" s="6" t="n">
        <v>0.008320500495734269</v>
      </c>
      <c r="F4181" s="6" t="n"/>
      <c r="G4181" s="6" t="n"/>
      <c r="H4181" s="6" t="n"/>
      <c r="I4181" s="6" t="n"/>
    </row>
    <row r="4182" ht="15.75" customHeight="1" s="120">
      <c r="A4182" s="6" t="n">
        <v>2018</v>
      </c>
      <c r="B4182" s="6" t="inlineStr">
        <is>
          <t>AZ</t>
        </is>
      </c>
      <c r="C4182" s="6" t="inlineStr">
        <is>
          <t>CH4</t>
        </is>
      </c>
      <c r="D4182" s="6" t="inlineStr">
        <is>
          <t>Cement and other carbonates</t>
        </is>
      </c>
      <c r="E4182" s="6" t="n">
        <v>0.0253592943395885</v>
      </c>
      <c r="F4182" s="6" t="n"/>
      <c r="G4182" s="6" t="n"/>
      <c r="H4182" s="6" t="n"/>
      <c r="I4182" s="6" t="n"/>
    </row>
    <row r="4183" ht="15.75" customHeight="1" s="120">
      <c r="A4183" s="6" t="n">
        <v>2018</v>
      </c>
      <c r="B4183" s="6" t="inlineStr">
        <is>
          <t>CA</t>
        </is>
      </c>
      <c r="C4183" s="6" t="inlineStr">
        <is>
          <t>CH4</t>
        </is>
      </c>
      <c r="D4183" s="6" t="inlineStr">
        <is>
          <t>Cement and other carbonates</t>
        </is>
      </c>
      <c r="E4183" s="6" t="n">
        <v>0.129415274642815</v>
      </c>
      <c r="F4183" s="6" t="n"/>
      <c r="G4183" s="6" t="n"/>
      <c r="H4183" s="6" t="n"/>
      <c r="I4183" s="6" t="n"/>
    </row>
    <row r="4184" ht="15.75" customHeight="1" s="120">
      <c r="A4184" s="6" t="n">
        <v>2018</v>
      </c>
      <c r="B4184" s="6" t="inlineStr">
        <is>
          <t>CO</t>
        </is>
      </c>
      <c r="C4184" s="6" t="inlineStr">
        <is>
          <t>CH4</t>
        </is>
      </c>
      <c r="D4184" s="6" t="inlineStr">
        <is>
          <t>Cement and other carbonates</t>
        </is>
      </c>
      <c r="E4184" s="6" t="n">
        <v>0.0228037766212318</v>
      </c>
      <c r="F4184" s="6" t="n"/>
      <c r="G4184" s="6" t="n"/>
      <c r="H4184" s="6" t="n"/>
      <c r="I4184" s="6" t="n"/>
    </row>
    <row r="4185" ht="15.75" customHeight="1" s="120">
      <c r="A4185" s="6" t="n">
        <v>2018</v>
      </c>
      <c r="B4185" s="6" t="inlineStr">
        <is>
          <t>FL</t>
        </is>
      </c>
      <c r="C4185" s="6" t="inlineStr">
        <is>
          <t>CH4</t>
        </is>
      </c>
      <c r="D4185" s="6" t="inlineStr">
        <is>
          <t>Cement and other carbonates</t>
        </is>
      </c>
      <c r="E4185" s="6" t="n">
        <v>0.0673384945951403</v>
      </c>
      <c r="F4185" s="6" t="n"/>
      <c r="G4185" s="6" t="n"/>
      <c r="H4185" s="6" t="n"/>
      <c r="I4185" s="6" t="n"/>
    </row>
    <row r="4186" ht="15.75" customHeight="1" s="120">
      <c r="A4186" s="6" t="n">
        <v>2018</v>
      </c>
      <c r="B4186" s="6" t="inlineStr">
        <is>
          <t>GA</t>
        </is>
      </c>
      <c r="C4186" s="6" t="inlineStr">
        <is>
          <t>CH4</t>
        </is>
      </c>
      <c r="D4186" s="6" t="inlineStr">
        <is>
          <t>Cement and other carbonates</t>
        </is>
      </c>
      <c r="E4186" s="6" t="n">
        <v>0.00044299658561135</v>
      </c>
      <c r="F4186" s="6" t="n"/>
      <c r="G4186" s="6" t="n"/>
      <c r="H4186" s="6" t="n"/>
      <c r="I4186" s="6" t="n"/>
    </row>
    <row r="4187" ht="15.75" customHeight="1" s="120">
      <c r="A4187" s="6" t="n">
        <v>2018</v>
      </c>
      <c r="B4187" s="6" t="inlineStr">
        <is>
          <t>IA</t>
        </is>
      </c>
      <c r="C4187" s="6" t="inlineStr">
        <is>
          <t>CH4</t>
        </is>
      </c>
      <c r="D4187" s="6" t="inlineStr">
        <is>
          <t>Cement and other carbonates</t>
        </is>
      </c>
      <c r="E4187" s="6" t="n">
        <v>0.0173793286341541</v>
      </c>
      <c r="F4187" s="6" t="n"/>
      <c r="G4187" s="6" t="n"/>
      <c r="H4187" s="6" t="n"/>
      <c r="I4187" s="6" t="n"/>
    </row>
    <row r="4188" ht="15.75" customHeight="1" s="120">
      <c r="A4188" s="6" t="n">
        <v>2018</v>
      </c>
      <c r="B4188" s="6" t="inlineStr">
        <is>
          <t>IL</t>
        </is>
      </c>
      <c r="C4188" s="6" t="inlineStr">
        <is>
          <t>CH4</t>
        </is>
      </c>
      <c r="D4188" s="6" t="inlineStr">
        <is>
          <t>Cement and other carbonates</t>
        </is>
      </c>
      <c r="E4188" s="6" t="n">
        <v>0.0087062390192598</v>
      </c>
      <c r="F4188" s="6" t="n"/>
      <c r="G4188" s="6" t="n"/>
      <c r="H4188" s="6" t="n"/>
      <c r="I4188" s="6" t="n"/>
    </row>
    <row r="4189" ht="15.75" customHeight="1" s="120">
      <c r="A4189" s="6" t="n">
        <v>2018</v>
      </c>
      <c r="B4189" s="6" t="inlineStr">
        <is>
          <t>IN</t>
        </is>
      </c>
      <c r="C4189" s="6" t="inlineStr">
        <is>
          <t>CH4</t>
        </is>
      </c>
      <c r="D4189" s="6" t="inlineStr">
        <is>
          <t>Cement and other carbonates</t>
        </is>
      </c>
      <c r="E4189" s="6" t="n">
        <v>0.0301026727460665</v>
      </c>
      <c r="F4189" s="6" t="n"/>
      <c r="G4189" s="6" t="n"/>
      <c r="H4189" s="6" t="n"/>
      <c r="I4189" s="6" t="n"/>
    </row>
    <row r="4190" ht="15.75" customHeight="1" s="120">
      <c r="A4190" s="6" t="n">
        <v>2018</v>
      </c>
      <c r="B4190" s="6" t="inlineStr">
        <is>
          <t>KS</t>
        </is>
      </c>
      <c r="C4190" s="6" t="inlineStr">
        <is>
          <t>CH4</t>
        </is>
      </c>
      <c r="D4190" s="6" t="inlineStr">
        <is>
          <t>Cement and other carbonates</t>
        </is>
      </c>
      <c r="E4190" s="6" t="n">
        <v>0.008507342593066951</v>
      </c>
      <c r="F4190" s="6" t="n"/>
      <c r="G4190" s="6" t="n"/>
      <c r="H4190" s="6" t="n"/>
      <c r="I4190" s="6" t="n"/>
    </row>
    <row r="4191" ht="15.75" customHeight="1" s="120">
      <c r="A4191" s="6" t="n">
        <v>2018</v>
      </c>
      <c r="B4191" s="6" t="inlineStr">
        <is>
          <t>KY</t>
        </is>
      </c>
      <c r="C4191" s="6" t="inlineStr">
        <is>
          <t>CH4</t>
        </is>
      </c>
      <c r="D4191" s="6" t="inlineStr">
        <is>
          <t>Cement and other carbonates</t>
        </is>
      </c>
      <c r="E4191" s="6" t="n">
        <v>0.0516106090148298</v>
      </c>
      <c r="F4191" s="6" t="n"/>
      <c r="G4191" s="6" t="n"/>
      <c r="H4191" s="6" t="n"/>
      <c r="I4191" s="6" t="n"/>
    </row>
    <row r="4192" ht="15.75" customHeight="1" s="120">
      <c r="A4192" s="6" t="n">
        <v>2018</v>
      </c>
      <c r="B4192" s="6" t="inlineStr">
        <is>
          <t>LA</t>
        </is>
      </c>
      <c r="C4192" s="6" t="inlineStr">
        <is>
          <t>CH4</t>
        </is>
      </c>
      <c r="D4192" s="6" t="inlineStr">
        <is>
          <t>Cement and other carbonates</t>
        </is>
      </c>
      <c r="E4192" s="6" t="n">
        <v>0.000135611199676943</v>
      </c>
      <c r="F4192" s="6" t="n"/>
      <c r="G4192" s="6" t="n"/>
      <c r="H4192" s="6" t="n"/>
      <c r="I4192" s="6" t="n"/>
    </row>
    <row r="4193" ht="15.75" customHeight="1" s="120">
      <c r="A4193" s="6" t="n">
        <v>2018</v>
      </c>
      <c r="B4193" s="6" t="inlineStr">
        <is>
          <t>MA</t>
        </is>
      </c>
      <c r="C4193" s="6" t="inlineStr">
        <is>
          <t>CH4</t>
        </is>
      </c>
      <c r="D4193" s="6" t="inlineStr">
        <is>
          <t>Cement and other carbonates</t>
        </is>
      </c>
      <c r="E4193" s="6" t="n">
        <v>0.00029231747485919</v>
      </c>
      <c r="F4193" s="6" t="n"/>
      <c r="G4193" s="6" t="n"/>
      <c r="H4193" s="6" t="n"/>
      <c r="I4193" s="6" t="n"/>
    </row>
    <row r="4194" ht="15.75" customHeight="1" s="120">
      <c r="A4194" s="6" t="n">
        <v>2018</v>
      </c>
      <c r="B4194" s="6" t="inlineStr">
        <is>
          <t>MD</t>
        </is>
      </c>
      <c r="C4194" s="6" t="inlineStr">
        <is>
          <t>CH4</t>
        </is>
      </c>
      <c r="D4194" s="6" t="inlineStr">
        <is>
          <t>Cement and other carbonates</t>
        </is>
      </c>
      <c r="E4194" s="6" t="n">
        <v>0.0268510175360349</v>
      </c>
      <c r="F4194" s="6" t="n"/>
      <c r="G4194" s="6" t="n"/>
      <c r="H4194" s="6" t="n"/>
      <c r="I4194" s="6" t="n"/>
    </row>
    <row r="4195" ht="15.75" customHeight="1" s="120">
      <c r="A4195" s="6" t="n">
        <v>2018</v>
      </c>
      <c r="B4195" s="6" t="inlineStr">
        <is>
          <t>ME</t>
        </is>
      </c>
      <c r="C4195" s="6" t="inlineStr">
        <is>
          <t>CH4</t>
        </is>
      </c>
      <c r="D4195" s="6" t="inlineStr">
        <is>
          <t>Cement and other carbonates</t>
        </is>
      </c>
      <c r="E4195" s="6" t="n">
        <v>0.00600908293679614</v>
      </c>
      <c r="F4195" s="6" t="n"/>
      <c r="G4195" s="6" t="n"/>
      <c r="H4195" s="6" t="n"/>
      <c r="I4195" s="6" t="n"/>
    </row>
    <row r="4196" ht="15.75" customHeight="1" s="120">
      <c r="A4196" s="6" t="n">
        <v>2018</v>
      </c>
      <c r="B4196" s="6" t="inlineStr">
        <is>
          <t>MI</t>
        </is>
      </c>
      <c r="C4196" s="6" t="inlineStr">
        <is>
          <t>CH4</t>
        </is>
      </c>
      <c r="D4196" s="6" t="inlineStr">
        <is>
          <t>Cement and other carbonates</t>
        </is>
      </c>
      <c r="E4196" s="6" t="n">
        <v>0.0441308979570926</v>
      </c>
      <c r="F4196" s="6" t="n"/>
      <c r="G4196" s="6" t="n"/>
      <c r="H4196" s="6" t="n"/>
      <c r="I4196" s="6" t="n"/>
    </row>
    <row r="4197" ht="15.75" customHeight="1" s="120">
      <c r="A4197" s="6" t="n">
        <v>2018</v>
      </c>
      <c r="B4197" s="6" t="inlineStr">
        <is>
          <t>MO</t>
        </is>
      </c>
      <c r="C4197" s="6" t="inlineStr">
        <is>
          <t>CH4</t>
        </is>
      </c>
      <c r="D4197" s="6" t="inlineStr">
        <is>
          <t>Cement and other carbonates</t>
        </is>
      </c>
      <c r="E4197" s="6" t="n">
        <v>0.08394634618224329</v>
      </c>
      <c r="F4197" s="6" t="n"/>
      <c r="G4197" s="6" t="n"/>
      <c r="H4197" s="6" t="n"/>
      <c r="I4197" s="6" t="n"/>
    </row>
    <row r="4198" ht="15.75" customHeight="1" s="120">
      <c r="A4198" s="6" t="n">
        <v>2018</v>
      </c>
      <c r="B4198" s="6" t="inlineStr">
        <is>
          <t>MT</t>
        </is>
      </c>
      <c r="C4198" s="6" t="inlineStr">
        <is>
          <t>CH4</t>
        </is>
      </c>
      <c r="D4198" s="6" t="inlineStr">
        <is>
          <t>Cement and other carbonates</t>
        </is>
      </c>
      <c r="E4198" s="6" t="n">
        <v>0.0107976650764997</v>
      </c>
      <c r="F4198" s="6" t="n"/>
      <c r="G4198" s="6" t="n"/>
      <c r="H4198" s="6" t="n"/>
      <c r="I4198" s="6" t="n"/>
    </row>
    <row r="4199" ht="15.75" customHeight="1" s="120">
      <c r="A4199" s="6" t="n">
        <v>2018</v>
      </c>
      <c r="B4199" s="6" t="inlineStr">
        <is>
          <t>NC</t>
        </is>
      </c>
      <c r="C4199" s="6" t="inlineStr">
        <is>
          <t>CH4</t>
        </is>
      </c>
      <c r="D4199" s="6" t="inlineStr">
        <is>
          <t>Cement and other carbonates</t>
        </is>
      </c>
      <c r="E4199" s="6" t="n">
        <v>0.000729286896040454</v>
      </c>
      <c r="F4199" s="6" t="n"/>
      <c r="G4199" s="6" t="n"/>
      <c r="H4199" s="6" t="n"/>
      <c r="I4199" s="6" t="n"/>
    </row>
    <row r="4200" ht="15.75" customHeight="1" s="120">
      <c r="A4200" s="6" t="n">
        <v>2018</v>
      </c>
      <c r="B4200" s="6" t="inlineStr">
        <is>
          <t>NE</t>
        </is>
      </c>
      <c r="C4200" s="6" t="inlineStr">
        <is>
          <t>CH4</t>
        </is>
      </c>
      <c r="D4200" s="6" t="inlineStr">
        <is>
          <t>Cement and other carbonates</t>
        </is>
      </c>
      <c r="E4200" s="6" t="n">
        <v>0.00727177388489924</v>
      </c>
      <c r="F4200" s="6" t="n"/>
      <c r="G4200" s="6" t="n"/>
      <c r="H4200" s="6" t="n"/>
      <c r="I4200" s="6" t="n"/>
    </row>
    <row r="4201" ht="15.75" customHeight="1" s="120">
      <c r="A4201" s="6" t="n">
        <v>2018</v>
      </c>
      <c r="B4201" s="6" t="inlineStr">
        <is>
          <t>NH</t>
        </is>
      </c>
      <c r="C4201" s="6" t="inlineStr">
        <is>
          <t>CH4</t>
        </is>
      </c>
      <c r="D4201" s="6" t="inlineStr">
        <is>
          <t>Cement and other carbonates</t>
        </is>
      </c>
      <c r="E4201" s="6" t="n">
        <v>0.000485186736621955</v>
      </c>
      <c r="F4201" s="6" t="n"/>
      <c r="G4201" s="6" t="n"/>
      <c r="H4201" s="6" t="n"/>
      <c r="I4201" s="6" t="n"/>
    </row>
    <row r="4202" ht="15.75" customHeight="1" s="120">
      <c r="A4202" s="6" t="n">
        <v>2018</v>
      </c>
      <c r="B4202" s="6" t="inlineStr">
        <is>
          <t>NJ</t>
        </is>
      </c>
      <c r="C4202" s="6" t="inlineStr">
        <is>
          <t>CH4</t>
        </is>
      </c>
      <c r="D4202" s="6" t="inlineStr">
        <is>
          <t>Cement and other carbonates</t>
        </is>
      </c>
      <c r="E4202" s="6" t="n">
        <v>0.000183828515117635</v>
      </c>
      <c r="F4202" s="6" t="n"/>
      <c r="G4202" s="6" t="n"/>
      <c r="H4202" s="6" t="n"/>
      <c r="I4202" s="6" t="n"/>
    </row>
    <row r="4203" ht="15.75" customHeight="1" s="120">
      <c r="A4203" s="6" t="n">
        <v>2018</v>
      </c>
      <c r="B4203" s="6" t="inlineStr">
        <is>
          <t>NM</t>
        </is>
      </c>
      <c r="C4203" s="6" t="inlineStr">
        <is>
          <t>CH4</t>
        </is>
      </c>
      <c r="D4203" s="6" t="inlineStr">
        <is>
          <t>Cement and other carbonates</t>
        </is>
      </c>
      <c r="E4203" s="6" t="n">
        <v>0.0063345498160208</v>
      </c>
      <c r="F4203" s="6" t="n"/>
      <c r="G4203" s="6" t="n"/>
      <c r="H4203" s="6" t="n"/>
      <c r="I4203" s="6" t="n"/>
    </row>
    <row r="4204" ht="15.75" customHeight="1" s="120">
      <c r="A4204" s="6" t="n">
        <v>2018</v>
      </c>
      <c r="B4204" s="6" t="inlineStr">
        <is>
          <t>NV</t>
        </is>
      </c>
      <c r="C4204" s="6" t="inlineStr">
        <is>
          <t>CH4</t>
        </is>
      </c>
      <c r="D4204" s="6" t="inlineStr">
        <is>
          <t>Cement and other carbonates</t>
        </is>
      </c>
      <c r="E4204" s="6" t="n">
        <v>0.0230147273762849</v>
      </c>
      <c r="F4204" s="6" t="n"/>
      <c r="G4204" s="6" t="n"/>
      <c r="H4204" s="6" t="n"/>
      <c r="I4204" s="6" t="n"/>
    </row>
    <row r="4205" ht="15.75" customHeight="1" s="120">
      <c r="A4205" s="6" t="n">
        <v>2018</v>
      </c>
      <c r="B4205" s="6" t="inlineStr">
        <is>
          <t>NY</t>
        </is>
      </c>
      <c r="C4205" s="6" t="inlineStr">
        <is>
          <t>CH4</t>
        </is>
      </c>
      <c r="D4205" s="6" t="inlineStr">
        <is>
          <t>Cement and other carbonates</t>
        </is>
      </c>
      <c r="E4205" s="6" t="n">
        <v>0.0137660435583173</v>
      </c>
      <c r="F4205" s="6" t="n"/>
      <c r="G4205" s="6" t="n"/>
      <c r="H4205" s="6" t="n"/>
      <c r="I4205" s="6" t="n"/>
    </row>
    <row r="4206" ht="15.75" customHeight="1" s="120">
      <c r="A4206" s="6" t="n">
        <v>2018</v>
      </c>
      <c r="B4206" s="6" t="inlineStr">
        <is>
          <t>OH</t>
        </is>
      </c>
      <c r="C4206" s="6" t="inlineStr">
        <is>
          <t>CH4</t>
        </is>
      </c>
      <c r="D4206" s="6" t="inlineStr">
        <is>
          <t>Cement and other carbonates</t>
        </is>
      </c>
      <c r="E4206" s="6" t="n">
        <v>0.037534166488363</v>
      </c>
      <c r="F4206" s="6" t="n"/>
      <c r="G4206" s="6" t="n"/>
      <c r="H4206" s="6" t="n"/>
      <c r="I4206" s="6" t="n"/>
    </row>
    <row r="4207" ht="15.75" customHeight="1" s="120">
      <c r="A4207" s="6" t="n">
        <v>2018</v>
      </c>
      <c r="B4207" s="6" t="inlineStr">
        <is>
          <t>OK</t>
        </is>
      </c>
      <c r="C4207" s="6" t="inlineStr">
        <is>
          <t>CH4</t>
        </is>
      </c>
      <c r="D4207" s="6" t="inlineStr">
        <is>
          <t>Cement and other carbonates</t>
        </is>
      </c>
      <c r="E4207" s="6" t="n">
        <v>0.0162281402280076</v>
      </c>
      <c r="F4207" s="6" t="n"/>
      <c r="G4207" s="6" t="n"/>
      <c r="H4207" s="6" t="n"/>
      <c r="I4207" s="6" t="n"/>
    </row>
    <row r="4208" ht="15.75" customHeight="1" s="120">
      <c r="A4208" s="6" t="n">
        <v>2018</v>
      </c>
      <c r="B4208" s="6" t="inlineStr">
        <is>
          <t>OR</t>
        </is>
      </c>
      <c r="C4208" s="6" t="inlineStr">
        <is>
          <t>CH4</t>
        </is>
      </c>
      <c r="D4208" s="6" t="inlineStr">
        <is>
          <t>Cement and other carbonates</t>
        </is>
      </c>
      <c r="E4208" s="6" t="n">
        <v>0.00583730875053867</v>
      </c>
      <c r="F4208" s="6" t="n"/>
      <c r="G4208" s="6" t="n"/>
      <c r="H4208" s="6" t="n"/>
      <c r="I4208" s="6" t="n"/>
    </row>
    <row r="4209" ht="15.75" customHeight="1" s="120">
      <c r="A4209" s="6" t="n">
        <v>2018</v>
      </c>
      <c r="B4209" s="6" t="inlineStr">
        <is>
          <t>PA</t>
        </is>
      </c>
      <c r="C4209" s="6" t="inlineStr">
        <is>
          <t>CH4</t>
        </is>
      </c>
      <c r="D4209" s="6" t="inlineStr">
        <is>
          <t>Cement and other carbonates</t>
        </is>
      </c>
      <c r="E4209" s="6" t="n">
        <v>0.0358345061190786</v>
      </c>
      <c r="F4209" s="6" t="n"/>
      <c r="G4209" s="6" t="n"/>
      <c r="H4209" s="6" t="n"/>
      <c r="I4209" s="6" t="n"/>
    </row>
    <row r="4210" ht="15.75" customHeight="1" s="120">
      <c r="A4210" s="6" t="n">
        <v>2018</v>
      </c>
      <c r="B4210" s="6" t="inlineStr">
        <is>
          <t>PR</t>
        </is>
      </c>
      <c r="C4210" s="6" t="inlineStr">
        <is>
          <t>CH4</t>
        </is>
      </c>
      <c r="D4210" s="6" t="inlineStr">
        <is>
          <t>Cement and other carbonates</t>
        </is>
      </c>
      <c r="E4210" s="6" t="n">
        <v>0.00368862463121287</v>
      </c>
      <c r="F4210" s="6" t="n"/>
      <c r="G4210" s="6" t="n"/>
      <c r="H4210" s="6" t="n"/>
      <c r="I4210" s="6" t="n"/>
    </row>
    <row r="4211" ht="15.75" customHeight="1" s="120">
      <c r="A4211" s="6" t="n">
        <v>2018</v>
      </c>
      <c r="B4211" s="6" t="inlineStr">
        <is>
          <t>SC</t>
        </is>
      </c>
      <c r="C4211" s="6" t="inlineStr">
        <is>
          <t>CH4</t>
        </is>
      </c>
      <c r="D4211" s="6" t="inlineStr">
        <is>
          <t>Cement and other carbonates</t>
        </is>
      </c>
      <c r="E4211" s="6" t="n">
        <v>0.0199348463525107</v>
      </c>
      <c r="F4211" s="6" t="n"/>
      <c r="G4211" s="6" t="n"/>
      <c r="H4211" s="6" t="n"/>
      <c r="I4211" s="6" t="n"/>
    </row>
    <row r="4212" ht="15.75" customHeight="1" s="120">
      <c r="A4212" s="6" t="n">
        <v>2018</v>
      </c>
      <c r="B4212" s="6" t="inlineStr">
        <is>
          <t>SD</t>
        </is>
      </c>
      <c r="C4212" s="6" t="inlineStr">
        <is>
          <t>CH4</t>
        </is>
      </c>
      <c r="D4212" s="6" t="inlineStr">
        <is>
          <t>Cement and other carbonates</t>
        </is>
      </c>
      <c r="E4212" s="6" t="n">
        <v>0.0105475377526512</v>
      </c>
      <c r="F4212" s="6" t="n"/>
      <c r="G4212" s="6" t="n"/>
      <c r="H4212" s="6" t="n"/>
      <c r="I4212" s="6" t="n"/>
    </row>
    <row r="4213" ht="15.75" customHeight="1" s="120">
      <c r="A4213" s="6" t="n">
        <v>2018</v>
      </c>
      <c r="B4213" s="6" t="inlineStr">
        <is>
          <t>TN</t>
        </is>
      </c>
      <c r="C4213" s="6" t="inlineStr">
        <is>
          <t>CH4</t>
        </is>
      </c>
      <c r="D4213" s="6" t="inlineStr">
        <is>
          <t>Cement and other carbonates</t>
        </is>
      </c>
      <c r="E4213" s="6" t="n">
        <v>0.0154596767631716</v>
      </c>
      <c r="F4213" s="6" t="n"/>
      <c r="G4213" s="6" t="n"/>
      <c r="H4213" s="6" t="n"/>
      <c r="I4213" s="6" t="n"/>
    </row>
    <row r="4214" ht="15.75" customHeight="1" s="120">
      <c r="A4214" s="6" t="n">
        <v>2018</v>
      </c>
      <c r="B4214" s="6" t="inlineStr">
        <is>
          <t>TX</t>
        </is>
      </c>
      <c r="C4214" s="6" t="inlineStr">
        <is>
          <t>CH4</t>
        </is>
      </c>
      <c r="D4214" s="6" t="inlineStr">
        <is>
          <t>Cement and other carbonates</t>
        </is>
      </c>
      <c r="E4214" s="6" t="n">
        <v>0.0862728316522567</v>
      </c>
      <c r="F4214" s="6" t="n"/>
      <c r="G4214" s="6" t="n"/>
      <c r="H4214" s="6" t="n"/>
      <c r="I4214" s="6" t="n"/>
    </row>
    <row r="4215" ht="15.75" customHeight="1" s="120">
      <c r="A4215" s="6" t="n">
        <v>2018</v>
      </c>
      <c r="B4215" s="6" t="inlineStr">
        <is>
          <t>UT</t>
        </is>
      </c>
      <c r="C4215" s="6" t="inlineStr">
        <is>
          <t>CH4</t>
        </is>
      </c>
      <c r="D4215" s="6" t="inlineStr">
        <is>
          <t>Cement and other carbonates</t>
        </is>
      </c>
      <c r="E4215" s="6" t="n">
        <v>0.0365336571929687</v>
      </c>
      <c r="F4215" s="6" t="n"/>
      <c r="G4215" s="6" t="n"/>
      <c r="H4215" s="6" t="n"/>
      <c r="I4215" s="6" t="n"/>
    </row>
    <row r="4216" ht="15.75" customHeight="1" s="120">
      <c r="A4216" s="6" t="n">
        <v>2018</v>
      </c>
      <c r="B4216" s="6" t="inlineStr">
        <is>
          <t>VA</t>
        </is>
      </c>
      <c r="C4216" s="6" t="inlineStr">
        <is>
          <t>CH4</t>
        </is>
      </c>
      <c r="D4216" s="6" t="inlineStr">
        <is>
          <t>Cement and other carbonates</t>
        </is>
      </c>
      <c r="E4216" s="6" t="n">
        <v>0.0236475796414439</v>
      </c>
      <c r="F4216" s="6" t="n"/>
      <c r="G4216" s="6" t="n"/>
      <c r="H4216" s="6" t="n"/>
      <c r="I4216" s="6" t="n"/>
    </row>
    <row r="4217" ht="15.75" customHeight="1" s="120">
      <c r="A4217" s="6" t="n">
        <v>2018</v>
      </c>
      <c r="B4217" s="6" t="inlineStr">
        <is>
          <t>WA</t>
        </is>
      </c>
      <c r="C4217" s="6" t="inlineStr">
        <is>
          <t>CH4</t>
        </is>
      </c>
      <c r="D4217" s="6" t="inlineStr">
        <is>
          <t>Cement and other carbonates</t>
        </is>
      </c>
      <c r="E4217" s="6" t="n">
        <v>0.0025464769717115</v>
      </c>
      <c r="F4217" s="6" t="n"/>
      <c r="G4217" s="6" t="n"/>
      <c r="H4217" s="6" t="n"/>
      <c r="I4217" s="6" t="n"/>
    </row>
    <row r="4218" ht="15.75" customHeight="1" s="120">
      <c r="A4218" s="6" t="n">
        <v>2018</v>
      </c>
      <c r="B4218" s="6" t="inlineStr">
        <is>
          <t>WI</t>
        </is>
      </c>
      <c r="C4218" s="6" t="inlineStr">
        <is>
          <t>CH4</t>
        </is>
      </c>
      <c r="D4218" s="6" t="inlineStr">
        <is>
          <t>Cement and other carbonates</t>
        </is>
      </c>
      <c r="E4218" s="6" t="n">
        <v>0.0160533524595351</v>
      </c>
      <c r="F4218" s="6" t="n"/>
      <c r="G4218" s="6" t="n"/>
      <c r="H4218" s="6" t="n"/>
      <c r="I4218" s="6" t="n"/>
    </row>
    <row r="4219" ht="15.75" customHeight="1" s="120">
      <c r="A4219" s="6" t="n">
        <v>2018</v>
      </c>
      <c r="B4219" s="6" t="inlineStr">
        <is>
          <t>WV</t>
        </is>
      </c>
      <c r="C4219" s="6" t="inlineStr">
        <is>
          <t>CH4</t>
        </is>
      </c>
      <c r="D4219" s="6" t="inlineStr">
        <is>
          <t>Cement and other carbonates</t>
        </is>
      </c>
      <c r="E4219" s="6" t="n">
        <v>0.0153843372077955</v>
      </c>
      <c r="F4219" s="6" t="n"/>
      <c r="G4219" s="6" t="n"/>
      <c r="H4219" s="6" t="n"/>
      <c r="I4219" s="6" t="n"/>
    </row>
    <row r="4220" ht="15.75" customHeight="1" s="120">
      <c r="A4220" s="6" t="n">
        <v>2018</v>
      </c>
      <c r="B4220" s="6" t="inlineStr">
        <is>
          <t>WY</t>
        </is>
      </c>
      <c r="C4220" s="6" t="inlineStr">
        <is>
          <t>CH4</t>
        </is>
      </c>
      <c r="D4220" s="6" t="inlineStr">
        <is>
          <t>Cement and other carbonates</t>
        </is>
      </c>
      <c r="E4220" s="6" t="n">
        <v>0.00430640898529673</v>
      </c>
      <c r="F4220" s="6" t="n"/>
      <c r="G4220" s="6" t="n"/>
      <c r="H4220" s="6" t="n"/>
      <c r="I4220" s="6" t="n"/>
    </row>
    <row r="4221" ht="15.75" customHeight="1" s="120">
      <c r="A4221" s="6" t="n">
        <v>2018</v>
      </c>
      <c r="B4221" s="6" t="inlineStr">
        <is>
          <t>AL</t>
        </is>
      </c>
      <c r="C4221" s="6" t="inlineStr">
        <is>
          <t>CH4</t>
        </is>
      </c>
      <c r="D4221" s="6" t="inlineStr">
        <is>
          <t>Chemicals</t>
        </is>
      </c>
      <c r="E4221" s="6" t="n">
        <v>0.00575996621076488</v>
      </c>
      <c r="F4221" s="6" t="n"/>
      <c r="G4221" s="6" t="n"/>
      <c r="H4221" s="6" t="n"/>
      <c r="I4221" s="6" t="n"/>
    </row>
    <row r="4222" ht="15.75" customHeight="1" s="120">
      <c r="A4222" s="6" t="n">
        <v>2018</v>
      </c>
      <c r="B4222" s="6" t="inlineStr">
        <is>
          <t>AR</t>
        </is>
      </c>
      <c r="C4222" s="6" t="inlineStr">
        <is>
          <t>CH4</t>
        </is>
      </c>
      <c r="D4222" s="6" t="inlineStr">
        <is>
          <t>Chemicals</t>
        </is>
      </c>
      <c r="E4222" s="6" t="n">
        <v>0.000655912012107054</v>
      </c>
      <c r="F4222" s="6" t="n"/>
      <c r="G4222" s="6" t="n"/>
      <c r="H4222" s="6" t="n"/>
      <c r="I4222" s="6" t="n"/>
    </row>
    <row r="4223" ht="15.75" customHeight="1" s="120">
      <c r="A4223" s="6" t="n">
        <v>2018</v>
      </c>
      <c r="B4223" s="6" t="inlineStr">
        <is>
          <t>AZ</t>
        </is>
      </c>
      <c r="C4223" s="6" t="inlineStr">
        <is>
          <t>CH4</t>
        </is>
      </c>
      <c r="D4223" s="6" t="inlineStr">
        <is>
          <t>Chemicals</t>
        </is>
      </c>
      <c r="E4223" s="54" t="n">
        <v>9.90803643666245e-06</v>
      </c>
      <c r="F4223" s="6" t="n"/>
      <c r="G4223" s="6" t="n"/>
      <c r="H4223" s="6" t="n"/>
      <c r="I4223" s="6" t="n"/>
    </row>
    <row r="4224" ht="15.75" customHeight="1" s="120">
      <c r="A4224" s="6" t="n">
        <v>2018</v>
      </c>
      <c r="B4224" s="6" t="inlineStr">
        <is>
          <t>CA</t>
        </is>
      </c>
      <c r="C4224" s="6" t="inlineStr">
        <is>
          <t>CH4</t>
        </is>
      </c>
      <c r="D4224" s="6" t="inlineStr">
        <is>
          <t>Chemicals</t>
        </is>
      </c>
      <c r="E4224" s="6" t="n">
        <v>0.00042293161246782</v>
      </c>
      <c r="F4224" s="6" t="n"/>
      <c r="G4224" s="6" t="n"/>
      <c r="H4224" s="6" t="n"/>
      <c r="I4224" s="6" t="n"/>
    </row>
    <row r="4225" ht="15.75" customHeight="1" s="120">
      <c r="A4225" s="6" t="n">
        <v>2018</v>
      </c>
      <c r="B4225" s="6" t="inlineStr">
        <is>
          <t>CO</t>
        </is>
      </c>
      <c r="C4225" s="6" t="inlineStr">
        <is>
          <t>CH4</t>
        </is>
      </c>
      <c r="D4225" s="6" t="inlineStr">
        <is>
          <t>Chemicals</t>
        </is>
      </c>
      <c r="E4225" s="6" t="n">
        <v>0.000113800875643951</v>
      </c>
      <c r="F4225" s="6" t="n"/>
      <c r="G4225" s="6" t="n"/>
      <c r="H4225" s="6" t="n"/>
      <c r="I4225" s="6" t="n"/>
    </row>
    <row r="4226" ht="15.75" customHeight="1" s="120">
      <c r="A4226" s="6" t="n">
        <v>2018</v>
      </c>
      <c r="B4226" s="6" t="inlineStr">
        <is>
          <t>DE</t>
        </is>
      </c>
      <c r="C4226" s="6" t="inlineStr">
        <is>
          <t>CH4</t>
        </is>
      </c>
      <c r="D4226" s="6" t="inlineStr">
        <is>
          <t>Chemicals</t>
        </is>
      </c>
      <c r="E4226" s="54" t="n">
        <v>3.1988803352653e-05</v>
      </c>
      <c r="F4226" s="6" t="n"/>
      <c r="G4226" s="6" t="n"/>
      <c r="H4226" s="6" t="n"/>
      <c r="I4226" s="6" t="n"/>
    </row>
    <row r="4227" ht="15.75" customHeight="1" s="120">
      <c r="A4227" s="6" t="n">
        <v>2018</v>
      </c>
      <c r="B4227" s="6" t="inlineStr">
        <is>
          <t>FL</t>
        </is>
      </c>
      <c r="C4227" s="6" t="inlineStr">
        <is>
          <t>CH4</t>
        </is>
      </c>
      <c r="D4227" s="6" t="inlineStr">
        <is>
          <t>Chemicals</t>
        </is>
      </c>
      <c r="E4227" s="6" t="n">
        <v>0.00136249655341875</v>
      </c>
      <c r="F4227" s="6" t="n"/>
      <c r="G4227" s="6" t="n"/>
      <c r="H4227" s="6" t="n"/>
      <c r="I4227" s="6" t="n"/>
    </row>
    <row r="4228" ht="15.75" customHeight="1" s="120">
      <c r="A4228" s="6" t="n">
        <v>2018</v>
      </c>
      <c r="B4228" s="6" t="inlineStr">
        <is>
          <t>GA</t>
        </is>
      </c>
      <c r="C4228" s="6" t="inlineStr">
        <is>
          <t>CH4</t>
        </is>
      </c>
      <c r="D4228" s="6" t="inlineStr">
        <is>
          <t>Chemicals</t>
        </is>
      </c>
      <c r="E4228" s="6" t="n">
        <v>0.000477850443002463</v>
      </c>
      <c r="F4228" s="6" t="n"/>
      <c r="G4228" s="6" t="n"/>
      <c r="H4228" s="6" t="n"/>
      <c r="I4228" s="6" t="n"/>
    </row>
    <row r="4229" ht="15.75" customHeight="1" s="120">
      <c r="A4229" s="6" t="n">
        <v>2018</v>
      </c>
      <c r="B4229" s="6" t="inlineStr">
        <is>
          <t>IA</t>
        </is>
      </c>
      <c r="C4229" s="6" t="inlineStr">
        <is>
          <t>CH4</t>
        </is>
      </c>
      <c r="D4229" s="6" t="inlineStr">
        <is>
          <t>Chemicals</t>
        </is>
      </c>
      <c r="E4229" s="6" t="n">
        <v>0.00713463549466296</v>
      </c>
      <c r="F4229" s="6" t="n"/>
      <c r="G4229" s="6" t="n"/>
      <c r="H4229" s="6" t="n"/>
      <c r="I4229" s="6" t="n"/>
    </row>
    <row r="4230" ht="15.75" customHeight="1" s="120">
      <c r="A4230" s="6" t="n">
        <v>2018</v>
      </c>
      <c r="B4230" s="6" t="inlineStr">
        <is>
          <t>ID</t>
        </is>
      </c>
      <c r="C4230" s="6" t="inlineStr">
        <is>
          <t>CH4</t>
        </is>
      </c>
      <c r="D4230" s="6" t="inlineStr">
        <is>
          <t>Chemicals</t>
        </is>
      </c>
      <c r="E4230" s="6" t="n">
        <v>0.000222506189691905</v>
      </c>
      <c r="F4230" s="6" t="n"/>
      <c r="G4230" s="6" t="n"/>
      <c r="H4230" s="6" t="n"/>
      <c r="I4230" s="6" t="n"/>
    </row>
    <row r="4231" ht="15.75" customHeight="1" s="120">
      <c r="A4231" s="6" t="n">
        <v>2018</v>
      </c>
      <c r="B4231" s="6" t="inlineStr">
        <is>
          <t>IL</t>
        </is>
      </c>
      <c r="C4231" s="6" t="inlineStr">
        <is>
          <t>CH4</t>
        </is>
      </c>
      <c r="D4231" s="6" t="inlineStr">
        <is>
          <t>Chemicals</t>
        </is>
      </c>
      <c r="E4231" s="6" t="n">
        <v>0.00583045481284285</v>
      </c>
      <c r="F4231" s="6" t="n"/>
      <c r="G4231" s="6" t="n"/>
      <c r="H4231" s="6" t="n"/>
      <c r="I4231" s="6" t="n"/>
    </row>
    <row r="4232" ht="15.75" customHeight="1" s="120">
      <c r="A4232" s="6" t="n">
        <v>2018</v>
      </c>
      <c r="B4232" s="6" t="inlineStr">
        <is>
          <t>IN</t>
        </is>
      </c>
      <c r="C4232" s="6" t="inlineStr">
        <is>
          <t>CH4</t>
        </is>
      </c>
      <c r="D4232" s="6" t="inlineStr">
        <is>
          <t>Chemicals</t>
        </is>
      </c>
      <c r="E4232" s="6" t="n">
        <v>0.00158160570204666</v>
      </c>
      <c r="F4232" s="6" t="n"/>
      <c r="G4232" s="6" t="n"/>
      <c r="H4232" s="6" t="n"/>
      <c r="I4232" s="6" t="n"/>
    </row>
    <row r="4233" ht="15.75" customHeight="1" s="120">
      <c r="A4233" s="6" t="n">
        <v>2018</v>
      </c>
      <c r="B4233" s="6" t="inlineStr">
        <is>
          <t>KS</t>
        </is>
      </c>
      <c r="C4233" s="6" t="inlineStr">
        <is>
          <t>CH4</t>
        </is>
      </c>
      <c r="D4233" s="6" t="inlineStr">
        <is>
          <t>Chemicals</t>
        </is>
      </c>
      <c r="E4233" s="6" t="n">
        <v>0.000609485784232407</v>
      </c>
      <c r="F4233" s="6" t="n"/>
      <c r="G4233" s="6" t="n"/>
      <c r="H4233" s="6" t="n"/>
      <c r="I4233" s="6" t="n"/>
    </row>
    <row r="4234" ht="15.75" customHeight="1" s="120">
      <c r="A4234" s="6" t="n">
        <v>2018</v>
      </c>
      <c r="B4234" s="6" t="inlineStr">
        <is>
          <t>KY</t>
        </is>
      </c>
      <c r="C4234" s="6" t="inlineStr">
        <is>
          <t>CH4</t>
        </is>
      </c>
      <c r="D4234" s="6" t="inlineStr">
        <is>
          <t>Chemicals</t>
        </is>
      </c>
      <c r="E4234" s="6" t="n">
        <v>0.00697016208981436</v>
      </c>
      <c r="F4234" s="6" t="n"/>
      <c r="G4234" s="6" t="n"/>
      <c r="H4234" s="6" t="n"/>
      <c r="I4234" s="6" t="n"/>
    </row>
    <row r="4235" ht="15.75" customHeight="1" s="120">
      <c r="A4235" s="6" t="n">
        <v>2018</v>
      </c>
      <c r="B4235" s="6" t="inlineStr">
        <is>
          <t>LA</t>
        </is>
      </c>
      <c r="C4235" s="6" t="inlineStr">
        <is>
          <t>CH4</t>
        </is>
      </c>
      <c r="D4235" s="6" t="inlineStr">
        <is>
          <t>Chemicals</t>
        </is>
      </c>
      <c r="E4235" s="6" t="n">
        <v>0.235843822169429</v>
      </c>
      <c r="F4235" s="6" t="n"/>
      <c r="G4235" s="6" t="n"/>
      <c r="H4235" s="6" t="n"/>
      <c r="I4235" s="6" t="n"/>
    </row>
    <row r="4236" ht="15.75" customHeight="1" s="120">
      <c r="A4236" s="6" t="n">
        <v>2018</v>
      </c>
      <c r="B4236" s="6" t="inlineStr">
        <is>
          <t>MA</t>
        </is>
      </c>
      <c r="C4236" s="6" t="inlineStr">
        <is>
          <t>CH4</t>
        </is>
      </c>
      <c r="D4236" s="6" t="inlineStr">
        <is>
          <t>Chemicals</t>
        </is>
      </c>
      <c r="E4236" s="54" t="n">
        <v>6.70915610139714e-05</v>
      </c>
      <c r="F4236" s="6" t="n"/>
      <c r="G4236" s="6" t="n"/>
      <c r="H4236" s="6" t="n"/>
      <c r="I4236" s="6" t="n"/>
    </row>
    <row r="4237" ht="15.75" customHeight="1" s="120">
      <c r="A4237" s="6" t="n">
        <v>2018</v>
      </c>
      <c r="B4237" s="6" t="inlineStr">
        <is>
          <t>MD</t>
        </is>
      </c>
      <c r="C4237" s="6" t="inlineStr">
        <is>
          <t>CH4</t>
        </is>
      </c>
      <c r="D4237" s="6" t="inlineStr">
        <is>
          <t>Chemicals</t>
        </is>
      </c>
      <c r="E4237" s="54" t="n">
        <v>5.52019172899765e-05</v>
      </c>
      <c r="F4237" s="6" t="n"/>
      <c r="G4237" s="6" t="n"/>
      <c r="H4237" s="6" t="n"/>
      <c r="I4237" s="6" t="n"/>
    </row>
    <row r="4238" ht="15.75" customHeight="1" s="120">
      <c r="A4238" s="6" t="n">
        <v>2018</v>
      </c>
      <c r="B4238" s="6" t="inlineStr">
        <is>
          <t>MI</t>
        </is>
      </c>
      <c r="C4238" s="6" t="inlineStr">
        <is>
          <t>CH4</t>
        </is>
      </c>
      <c r="D4238" s="6" t="inlineStr">
        <is>
          <t>Chemicals</t>
        </is>
      </c>
      <c r="E4238" s="6" t="n">
        <v>0.0256122741887724</v>
      </c>
      <c r="F4238" s="6" t="n"/>
      <c r="G4238" s="6" t="n"/>
      <c r="H4238" s="6" t="n"/>
      <c r="I4238" s="6" t="n"/>
    </row>
    <row r="4239" ht="15.75" customHeight="1" s="120">
      <c r="A4239" s="6" t="n">
        <v>2018</v>
      </c>
      <c r="B4239" s="6" t="inlineStr">
        <is>
          <t>MN</t>
        </is>
      </c>
      <c r="C4239" s="6" t="inlineStr">
        <is>
          <t>CH4</t>
        </is>
      </c>
      <c r="D4239" s="6" t="inlineStr">
        <is>
          <t>Chemicals</t>
        </is>
      </c>
      <c r="E4239" s="6" t="n">
        <v>0.00110290599877819</v>
      </c>
      <c r="F4239" s="6" t="n"/>
      <c r="G4239" s="6" t="n"/>
      <c r="H4239" s="6" t="n"/>
      <c r="I4239" s="6" t="n"/>
    </row>
    <row r="4240" ht="15.75" customHeight="1" s="120">
      <c r="A4240" s="6" t="n">
        <v>2018</v>
      </c>
      <c r="B4240" s="6" t="inlineStr">
        <is>
          <t>MO</t>
        </is>
      </c>
      <c r="C4240" s="6" t="inlineStr">
        <is>
          <t>CH4</t>
        </is>
      </c>
      <c r="D4240" s="6" t="inlineStr">
        <is>
          <t>Chemicals</t>
        </is>
      </c>
      <c r="E4240" s="6" t="n">
        <v>0.000383582553476503</v>
      </c>
      <c r="F4240" s="6" t="n"/>
      <c r="G4240" s="6" t="n"/>
      <c r="H4240" s="6" t="n"/>
      <c r="I4240" s="6" t="n"/>
    </row>
    <row r="4241" ht="15.75" customHeight="1" s="120">
      <c r="A4241" s="6" t="n">
        <v>2018</v>
      </c>
      <c r="B4241" s="6" t="inlineStr">
        <is>
          <t>MS</t>
        </is>
      </c>
      <c r="C4241" s="6" t="inlineStr">
        <is>
          <t>CH4</t>
        </is>
      </c>
      <c r="D4241" s="6" t="inlineStr">
        <is>
          <t>Chemicals</t>
        </is>
      </c>
      <c r="E4241" s="6" t="n">
        <v>0.00071281244992903</v>
      </c>
      <c r="F4241" s="6" t="n"/>
      <c r="G4241" s="6" t="n"/>
      <c r="H4241" s="6" t="n"/>
      <c r="I4241" s="6" t="n"/>
    </row>
    <row r="4242" ht="15.75" customHeight="1" s="120">
      <c r="A4242" s="6" t="n">
        <v>2018</v>
      </c>
      <c r="B4242" s="6" t="inlineStr">
        <is>
          <t>NC</t>
        </is>
      </c>
      <c r="C4242" s="6" t="inlineStr">
        <is>
          <t>CH4</t>
        </is>
      </c>
      <c r="D4242" s="6" t="inlineStr">
        <is>
          <t>Chemicals</t>
        </is>
      </c>
      <c r="E4242" s="6" t="n">
        <v>0.00021061654596791</v>
      </c>
      <c r="F4242" s="6" t="n"/>
      <c r="G4242" s="6" t="n"/>
      <c r="H4242" s="6" t="n"/>
      <c r="I4242" s="6" t="n"/>
    </row>
    <row r="4243" ht="15.75" customHeight="1" s="120">
      <c r="A4243" s="6" t="n">
        <v>2018</v>
      </c>
      <c r="B4243" s="6" t="inlineStr">
        <is>
          <t>ND</t>
        </is>
      </c>
      <c r="C4243" s="6" t="inlineStr">
        <is>
          <t>CH4</t>
        </is>
      </c>
      <c r="D4243" s="6" t="inlineStr">
        <is>
          <t>Chemicals</t>
        </is>
      </c>
      <c r="E4243" s="6" t="n">
        <v>0.000284502189109878</v>
      </c>
      <c r="F4243" s="6" t="n"/>
      <c r="G4243" s="6" t="n"/>
      <c r="H4243" s="6" t="n"/>
      <c r="I4243" s="6" t="n"/>
    </row>
    <row r="4244" ht="15.75" customHeight="1" s="120">
      <c r="A4244" s="6" t="n">
        <v>2018</v>
      </c>
      <c r="B4244" s="6" t="inlineStr">
        <is>
          <t>NE</t>
        </is>
      </c>
      <c r="C4244" s="6" t="inlineStr">
        <is>
          <t>CH4</t>
        </is>
      </c>
      <c r="D4244" s="6" t="inlineStr">
        <is>
          <t>Chemicals</t>
        </is>
      </c>
      <c r="E4244" s="6" t="n">
        <v>0.00162746575641064</v>
      </c>
      <c r="F4244" s="6" t="n"/>
      <c r="G4244" s="6" t="n"/>
      <c r="H4244" s="6" t="n"/>
      <c r="I4244" s="6" t="n"/>
    </row>
    <row r="4245" ht="15.75" customHeight="1" s="120">
      <c r="A4245" s="6" t="n">
        <v>2018</v>
      </c>
      <c r="B4245" s="6" t="inlineStr">
        <is>
          <t>NJ</t>
        </is>
      </c>
      <c r="C4245" s="6" t="inlineStr">
        <is>
          <t>CH4</t>
        </is>
      </c>
      <c r="D4245" s="6" t="inlineStr">
        <is>
          <t>Chemicals</t>
        </is>
      </c>
      <c r="E4245" s="6" t="n">
        <v>0.0132085449170923</v>
      </c>
      <c r="F4245" s="6" t="n"/>
      <c r="G4245" s="6" t="n"/>
      <c r="H4245" s="6" t="n"/>
      <c r="I4245" s="6" t="n"/>
    </row>
    <row r="4246" ht="15.75" customHeight="1" s="120">
      <c r="A4246" s="6" t="n">
        <v>2018</v>
      </c>
      <c r="B4246" s="6" t="inlineStr">
        <is>
          <t>NM</t>
        </is>
      </c>
      <c r="C4246" s="6" t="inlineStr">
        <is>
          <t>CH4</t>
        </is>
      </c>
      <c r="D4246" s="6" t="inlineStr">
        <is>
          <t>Chemicals</t>
        </is>
      </c>
      <c r="E4246" s="54" t="n">
        <v>2.23638536713238e-05</v>
      </c>
      <c r="F4246" s="6" t="n"/>
      <c r="G4246" s="6" t="n"/>
      <c r="H4246" s="6" t="n"/>
      <c r="I4246" s="6" t="n"/>
    </row>
    <row r="4247" ht="15.75" customHeight="1" s="120">
      <c r="A4247" s="6" t="n">
        <v>2018</v>
      </c>
      <c r="B4247" s="6" t="inlineStr">
        <is>
          <t>NV</t>
        </is>
      </c>
      <c r="C4247" s="6" t="inlineStr">
        <is>
          <t>CH4</t>
        </is>
      </c>
      <c r="D4247" s="6" t="inlineStr">
        <is>
          <t>Chemicals</t>
        </is>
      </c>
      <c r="E4247" s="54" t="n">
        <v>1.55697715433267e-05</v>
      </c>
      <c r="F4247" s="6" t="n"/>
      <c r="G4247" s="6" t="n"/>
      <c r="H4247" s="6" t="n"/>
      <c r="I4247" s="6" t="n"/>
    </row>
    <row r="4248" ht="15.75" customHeight="1" s="120">
      <c r="A4248" s="6" t="n">
        <v>2018</v>
      </c>
      <c r="B4248" s="6" t="inlineStr">
        <is>
          <t>NY</t>
        </is>
      </c>
      <c r="C4248" s="6" t="inlineStr">
        <is>
          <t>CH4</t>
        </is>
      </c>
      <c r="D4248" s="6" t="inlineStr">
        <is>
          <t>Chemicals</t>
        </is>
      </c>
      <c r="E4248" s="6" t="n">
        <v>0.00136787520177008</v>
      </c>
      <c r="F4248" s="6" t="n"/>
      <c r="G4248" s="6" t="n"/>
      <c r="H4248" s="6" t="n"/>
      <c r="I4248" s="6" t="n"/>
    </row>
    <row r="4249" ht="15.75" customHeight="1" s="120">
      <c r="A4249" s="6" t="n">
        <v>2018</v>
      </c>
      <c r="B4249" s="6" t="inlineStr">
        <is>
          <t>OH</t>
        </is>
      </c>
      <c r="C4249" s="6" t="inlineStr">
        <is>
          <t>CH4</t>
        </is>
      </c>
      <c r="D4249" s="6" t="inlineStr">
        <is>
          <t>Chemicals</t>
        </is>
      </c>
      <c r="E4249" s="6" t="n">
        <v>0.00147997755688203</v>
      </c>
      <c r="F4249" s="6" t="n"/>
      <c r="G4249" s="6" t="n"/>
      <c r="H4249" s="6" t="n"/>
      <c r="I4249" s="6" t="n"/>
    </row>
    <row r="4250" ht="15.75" customHeight="1" s="120">
      <c r="A4250" s="6" t="n">
        <v>2018</v>
      </c>
      <c r="B4250" s="6" t="inlineStr">
        <is>
          <t>OK</t>
        </is>
      </c>
      <c r="C4250" s="6" t="inlineStr">
        <is>
          <t>CH4</t>
        </is>
      </c>
      <c r="D4250" s="6" t="inlineStr">
        <is>
          <t>Chemicals</t>
        </is>
      </c>
      <c r="E4250" s="6" t="n">
        <v>0.00143553293629472</v>
      </c>
      <c r="F4250" s="6" t="n"/>
      <c r="G4250" s="6" t="n"/>
      <c r="H4250" s="6" t="n"/>
      <c r="I4250" s="6" t="n"/>
    </row>
    <row r="4251" ht="15.75" customHeight="1" s="120">
      <c r="A4251" s="6" t="n">
        <v>2018</v>
      </c>
      <c r="B4251" s="6" t="inlineStr">
        <is>
          <t>OR</t>
        </is>
      </c>
      <c r="C4251" s="6" t="inlineStr">
        <is>
          <t>CH4</t>
        </is>
      </c>
      <c r="D4251" s="6" t="inlineStr">
        <is>
          <t>Chemicals</t>
        </is>
      </c>
      <c r="E4251" s="54" t="n">
        <v>7.105477558863641e-05</v>
      </c>
      <c r="F4251" s="6" t="n"/>
      <c r="G4251" s="6" t="n"/>
      <c r="H4251" s="6" t="n"/>
      <c r="I4251" s="6" t="n"/>
    </row>
    <row r="4252" ht="15.75" customHeight="1" s="120">
      <c r="A4252" s="6" t="n">
        <v>2018</v>
      </c>
      <c r="B4252" s="6" t="inlineStr">
        <is>
          <t>PA</t>
        </is>
      </c>
      <c r="C4252" s="6" t="inlineStr">
        <is>
          <t>CH4</t>
        </is>
      </c>
      <c r="D4252" s="6" t="inlineStr">
        <is>
          <t>Chemicals</t>
        </is>
      </c>
      <c r="E4252" s="6" t="n">
        <v>0.000342534973953187</v>
      </c>
      <c r="F4252" s="6" t="n"/>
      <c r="G4252" s="6" t="n"/>
      <c r="H4252" s="6" t="n"/>
      <c r="I4252" s="6" t="n"/>
    </row>
    <row r="4253" ht="15.75" customHeight="1" s="120">
      <c r="A4253" s="6" t="n">
        <v>2018</v>
      </c>
      <c r="B4253" s="6" t="inlineStr">
        <is>
          <t>RI</t>
        </is>
      </c>
      <c r="C4253" s="6" t="inlineStr">
        <is>
          <t>CH4</t>
        </is>
      </c>
      <c r="D4253" s="6" t="inlineStr">
        <is>
          <t>Chemicals</t>
        </is>
      </c>
      <c r="E4253" s="54" t="n">
        <v>5.09556159599783e-05</v>
      </c>
      <c r="F4253" s="6" t="n"/>
      <c r="G4253" s="6" t="n"/>
      <c r="H4253" s="6" t="n"/>
      <c r="I4253" s="6" t="n"/>
    </row>
    <row r="4254" ht="15.75" customHeight="1" s="120">
      <c r="A4254" s="6" t="n">
        <v>2018</v>
      </c>
      <c r="B4254" s="6" t="inlineStr">
        <is>
          <t>SC</t>
        </is>
      </c>
      <c r="C4254" s="6" t="inlineStr">
        <is>
          <t>CH4</t>
        </is>
      </c>
      <c r="D4254" s="6" t="inlineStr">
        <is>
          <t>Chemicals</t>
        </is>
      </c>
      <c r="E4254" s="6" t="n">
        <v>0.00145223505485938</v>
      </c>
      <c r="F4254" s="6" t="n"/>
      <c r="G4254" s="6" t="n"/>
      <c r="H4254" s="6" t="n"/>
      <c r="I4254" s="6" t="n"/>
    </row>
    <row r="4255" ht="15.75" customHeight="1" s="120">
      <c r="A4255" s="6" t="n">
        <v>2018</v>
      </c>
      <c r="B4255" s="6" t="inlineStr">
        <is>
          <t>SD</t>
        </is>
      </c>
      <c r="C4255" s="6" t="inlineStr">
        <is>
          <t>CH4</t>
        </is>
      </c>
      <c r="D4255" s="6" t="inlineStr">
        <is>
          <t>Chemicals</t>
        </is>
      </c>
      <c r="E4255" s="6" t="n">
        <v>0.00117226225383483</v>
      </c>
      <c r="F4255" s="6" t="n"/>
      <c r="G4255" s="6" t="n"/>
      <c r="H4255" s="6" t="n"/>
      <c r="I4255" s="6" t="n"/>
    </row>
    <row r="4256" ht="15.75" customHeight="1" s="120">
      <c r="A4256" s="6" t="n">
        <v>2018</v>
      </c>
      <c r="B4256" s="6" t="inlineStr">
        <is>
          <t>TN</t>
        </is>
      </c>
      <c r="C4256" s="6" t="inlineStr">
        <is>
          <t>CH4</t>
        </is>
      </c>
      <c r="D4256" s="6" t="inlineStr">
        <is>
          <t>Chemicals</t>
        </is>
      </c>
      <c r="E4256" s="6" t="n">
        <v>0.272392020803479</v>
      </c>
      <c r="F4256" s="6" t="n"/>
      <c r="G4256" s="6" t="n"/>
      <c r="H4256" s="6" t="n"/>
      <c r="I4256" s="6" t="n"/>
    </row>
    <row r="4257" ht="15.75" customHeight="1" s="120">
      <c r="A4257" s="6" t="n">
        <v>2018</v>
      </c>
      <c r="B4257" s="6" t="inlineStr">
        <is>
          <t>TX</t>
        </is>
      </c>
      <c r="C4257" s="6" t="inlineStr">
        <is>
          <t>CH4</t>
        </is>
      </c>
      <c r="D4257" s="6" t="inlineStr">
        <is>
          <t>Chemicals</t>
        </is>
      </c>
      <c r="E4257" s="6" t="n">
        <v>0.358657330842924</v>
      </c>
      <c r="F4257" s="6" t="n"/>
      <c r="G4257" s="6" t="n"/>
      <c r="H4257" s="6" t="n"/>
      <c r="I4257" s="6" t="n"/>
    </row>
    <row r="4258" ht="15.75" customHeight="1" s="120">
      <c r="A4258" s="6" t="n">
        <v>2018</v>
      </c>
      <c r="B4258" s="6" t="inlineStr">
        <is>
          <t>UT</t>
        </is>
      </c>
      <c r="C4258" s="6" t="inlineStr">
        <is>
          <t>CH4</t>
        </is>
      </c>
      <c r="D4258" s="6" t="inlineStr">
        <is>
          <t>Chemicals</t>
        </is>
      </c>
      <c r="E4258" s="54" t="n">
        <v>7.95473782486328e-05</v>
      </c>
      <c r="F4258" s="6" t="n"/>
      <c r="G4258" s="6" t="n"/>
      <c r="H4258" s="6" t="n"/>
      <c r="I4258" s="6" t="n"/>
    </row>
    <row r="4259" ht="15.75" customHeight="1" s="120">
      <c r="A4259" s="6" t="n">
        <v>2018</v>
      </c>
      <c r="B4259" s="6" t="inlineStr">
        <is>
          <t>VA</t>
        </is>
      </c>
      <c r="C4259" s="6" t="inlineStr">
        <is>
          <t>CH4</t>
        </is>
      </c>
      <c r="D4259" s="6" t="inlineStr">
        <is>
          <t>Chemicals</t>
        </is>
      </c>
      <c r="E4259" s="6" t="n">
        <v>0.0400352612862443</v>
      </c>
      <c r="F4259" s="6" t="n"/>
      <c r="G4259" s="6" t="n"/>
      <c r="H4259" s="6" t="n"/>
      <c r="I4259" s="6" t="n"/>
    </row>
    <row r="4260" ht="15.75" customHeight="1" s="120">
      <c r="A4260" s="6" t="n">
        <v>2018</v>
      </c>
      <c r="B4260" s="6" t="inlineStr">
        <is>
          <t>WA</t>
        </is>
      </c>
      <c r="C4260" s="6" t="inlineStr">
        <is>
          <t>CH4</t>
        </is>
      </c>
      <c r="D4260" s="6" t="inlineStr">
        <is>
          <t>Chemicals</t>
        </is>
      </c>
      <c r="E4260" s="54" t="n">
        <v>3.96321457466498e-05</v>
      </c>
      <c r="F4260" s="6" t="n"/>
      <c r="G4260" s="6" t="n"/>
      <c r="H4260" s="6" t="n"/>
      <c r="I4260" s="6" t="n"/>
    </row>
    <row r="4261" ht="15.75" customHeight="1" s="120">
      <c r="A4261" s="6" t="n">
        <v>2018</v>
      </c>
      <c r="B4261" s="6" t="inlineStr">
        <is>
          <t>WI</t>
        </is>
      </c>
      <c r="C4261" s="6" t="inlineStr">
        <is>
          <t>CH4</t>
        </is>
      </c>
      <c r="D4261" s="6" t="inlineStr">
        <is>
          <t>Chemicals</t>
        </is>
      </c>
      <c r="E4261" s="6" t="n">
        <v>0.000668367829341715</v>
      </c>
      <c r="F4261" s="6" t="n"/>
      <c r="G4261" s="6" t="n"/>
      <c r="H4261" s="6" t="n"/>
      <c r="I4261" s="6" t="n"/>
    </row>
    <row r="4262" ht="15.75" customHeight="1" s="120">
      <c r="A4262" s="6" t="n">
        <v>2018</v>
      </c>
      <c r="B4262" s="6" t="inlineStr">
        <is>
          <t>WV</t>
        </is>
      </c>
      <c r="C4262" s="6" t="inlineStr">
        <is>
          <t>CH4</t>
        </is>
      </c>
      <c r="D4262" s="6" t="inlineStr">
        <is>
          <t>Chemicals</t>
        </is>
      </c>
      <c r="E4262" s="6" t="n">
        <v>0.0103340820034389</v>
      </c>
      <c r="F4262" s="6" t="n"/>
      <c r="G4262" s="6" t="n"/>
      <c r="H4262" s="6" t="n"/>
      <c r="I4262" s="6" t="n"/>
    </row>
    <row r="4263" ht="15.75" customHeight="1" s="120">
      <c r="A4263" s="6" t="n">
        <v>2018</v>
      </c>
      <c r="B4263" s="6" t="inlineStr">
        <is>
          <t>WY</t>
        </is>
      </c>
      <c r="C4263" s="6" t="inlineStr">
        <is>
          <t>CH4</t>
        </is>
      </c>
      <c r="D4263" s="6" t="inlineStr">
        <is>
          <t>Chemicals</t>
        </is>
      </c>
      <c r="E4263" s="54" t="n">
        <v>9.08708484619613e-05</v>
      </c>
      <c r="F4263" s="6" t="n"/>
      <c r="G4263" s="6" t="n"/>
      <c r="H4263" s="6" t="n"/>
      <c r="I4263" s="6" t="n"/>
    </row>
    <row r="4264" ht="15.75" customHeight="1" s="120">
      <c r="A4264" s="6" t="n">
        <v>2018</v>
      </c>
      <c r="B4264" s="6" t="inlineStr">
        <is>
          <t>AL</t>
        </is>
      </c>
      <c r="C4264" s="6" t="inlineStr">
        <is>
          <t>CH4</t>
        </is>
      </c>
      <c r="D4264" s="6" t="inlineStr">
        <is>
          <t>Iron and steel</t>
        </is>
      </c>
      <c r="E4264" s="6" t="n">
        <v>0.0971535715087687</v>
      </c>
      <c r="F4264" s="6" t="n"/>
      <c r="G4264" s="6" t="n"/>
      <c r="H4264" s="6" t="n"/>
      <c r="I4264" s="6" t="n"/>
    </row>
    <row r="4265" ht="15.75" customHeight="1" s="120">
      <c r="A4265" s="6" t="n">
        <v>2018</v>
      </c>
      <c r="B4265" s="6" t="inlineStr">
        <is>
          <t>AR</t>
        </is>
      </c>
      <c r="C4265" s="6" t="inlineStr">
        <is>
          <t>CH4</t>
        </is>
      </c>
      <c r="D4265" s="6" t="inlineStr">
        <is>
          <t>Iron and steel</t>
        </is>
      </c>
      <c r="E4265" s="6" t="n">
        <v>0.00048862641187434</v>
      </c>
      <c r="F4265" s="6" t="n"/>
      <c r="G4265" s="6" t="n"/>
      <c r="H4265" s="6" t="n"/>
      <c r="I4265" s="6" t="n"/>
    </row>
    <row r="4266" ht="15.75" customHeight="1" s="120">
      <c r="A4266" s="6" t="n">
        <v>2018</v>
      </c>
      <c r="B4266" s="6" t="inlineStr">
        <is>
          <t>AZ</t>
        </is>
      </c>
      <c r="C4266" s="6" t="inlineStr">
        <is>
          <t>CH4</t>
        </is>
      </c>
      <c r="D4266" s="6" t="inlineStr">
        <is>
          <t>Iron and steel</t>
        </is>
      </c>
      <c r="E4266" s="54" t="n">
        <v>1.79642063189095e-06</v>
      </c>
      <c r="F4266" s="6" t="n"/>
      <c r="G4266" s="6" t="n"/>
      <c r="H4266" s="6" t="n"/>
      <c r="I4266" s="6" t="n"/>
    </row>
    <row r="4267" ht="15.75" customHeight="1" s="120">
      <c r="A4267" s="6" t="n">
        <v>2018</v>
      </c>
      <c r="B4267" s="6" t="inlineStr">
        <is>
          <t>CA</t>
        </is>
      </c>
      <c r="C4267" s="6" t="inlineStr">
        <is>
          <t>CH4</t>
        </is>
      </c>
      <c r="D4267" s="6" t="inlineStr">
        <is>
          <t>Iron and steel</t>
        </is>
      </c>
      <c r="E4267" s="6" t="n">
        <v>0.000565423393887678</v>
      </c>
      <c r="F4267" s="6" t="n"/>
      <c r="G4267" s="6" t="n"/>
      <c r="H4267" s="6" t="n"/>
      <c r="I4267" s="6" t="n"/>
    </row>
    <row r="4268" ht="15.75" customHeight="1" s="120">
      <c r="A4268" s="6" t="n">
        <v>2018</v>
      </c>
      <c r="B4268" s="6" t="inlineStr">
        <is>
          <t>CO</t>
        </is>
      </c>
      <c r="C4268" s="6" t="inlineStr">
        <is>
          <t>CH4</t>
        </is>
      </c>
      <c r="D4268" s="6" t="inlineStr">
        <is>
          <t>Iron and steel</t>
        </is>
      </c>
      <c r="E4268" s="6" t="n">
        <v>0.0914908045718905</v>
      </c>
      <c r="F4268" s="6" t="n"/>
      <c r="G4268" s="6" t="n"/>
      <c r="H4268" s="6" t="n"/>
      <c r="I4268" s="6" t="n"/>
    </row>
    <row r="4269" ht="15.75" customHeight="1" s="120">
      <c r="A4269" s="6" t="n">
        <v>2018</v>
      </c>
      <c r="B4269" s="6" t="inlineStr">
        <is>
          <t>FL</t>
        </is>
      </c>
      <c r="C4269" s="6" t="inlineStr">
        <is>
          <t>CH4</t>
        </is>
      </c>
      <c r="D4269" s="6" t="inlineStr">
        <is>
          <t>Iron and steel</t>
        </is>
      </c>
      <c r="E4269" s="54" t="n">
        <v>4.62578312711921e-05</v>
      </c>
      <c r="F4269" s="6" t="n"/>
      <c r="G4269" s="6" t="n"/>
      <c r="H4269" s="6" t="n"/>
      <c r="I4269" s="6" t="n"/>
    </row>
    <row r="4270" ht="15.75" customHeight="1" s="120">
      <c r="A4270" s="6" t="n">
        <v>2018</v>
      </c>
      <c r="B4270" s="6" t="inlineStr">
        <is>
          <t>GA</t>
        </is>
      </c>
      <c r="C4270" s="6" t="inlineStr">
        <is>
          <t>CH4</t>
        </is>
      </c>
      <c r="D4270" s="6" t="inlineStr">
        <is>
          <t>Iron and steel</t>
        </is>
      </c>
      <c r="E4270" s="54" t="n">
        <v>5.1647093166865e-05</v>
      </c>
      <c r="F4270" s="6" t="n"/>
      <c r="G4270" s="6" t="n"/>
      <c r="H4270" s="6" t="n"/>
      <c r="I4270" s="6" t="n"/>
    </row>
    <row r="4271" ht="15.75" customHeight="1" s="120">
      <c r="A4271" s="6" t="n">
        <v>2018</v>
      </c>
      <c r="B4271" s="6" t="inlineStr">
        <is>
          <t>IA</t>
        </is>
      </c>
      <c r="C4271" s="6" t="inlineStr">
        <is>
          <t>CH4</t>
        </is>
      </c>
      <c r="D4271" s="6" t="inlineStr">
        <is>
          <t>Iron and steel</t>
        </is>
      </c>
      <c r="E4271" s="6" t="n">
        <v>0.000185929535400714</v>
      </c>
      <c r="F4271" s="6" t="n"/>
      <c r="G4271" s="6" t="n"/>
      <c r="H4271" s="6" t="n"/>
      <c r="I4271" s="6" t="n"/>
    </row>
    <row r="4272" ht="15.75" customHeight="1" s="120">
      <c r="A4272" s="6" t="n">
        <v>2018</v>
      </c>
      <c r="B4272" s="6" t="inlineStr">
        <is>
          <t>IL</t>
        </is>
      </c>
      <c r="C4272" s="6" t="inlineStr">
        <is>
          <t>CH4</t>
        </is>
      </c>
      <c r="D4272" s="6" t="inlineStr">
        <is>
          <t>Iron and steel</t>
        </is>
      </c>
      <c r="E4272" s="6" t="n">
        <v>0.372466710080165</v>
      </c>
      <c r="F4272" s="6" t="n"/>
      <c r="G4272" s="6" t="n"/>
      <c r="H4272" s="6" t="n"/>
      <c r="I4272" s="6" t="n"/>
    </row>
    <row r="4273" ht="15.75" customHeight="1" s="120">
      <c r="A4273" s="6" t="n">
        <v>2018</v>
      </c>
      <c r="B4273" s="6" t="inlineStr">
        <is>
          <t>IN</t>
        </is>
      </c>
      <c r="C4273" s="6" t="inlineStr">
        <is>
          <t>CH4</t>
        </is>
      </c>
      <c r="D4273" s="6" t="inlineStr">
        <is>
          <t>Iron and steel</t>
        </is>
      </c>
      <c r="E4273" s="6" t="n">
        <v>0.197323333258482</v>
      </c>
      <c r="F4273" s="6" t="n"/>
      <c r="G4273" s="6" t="n"/>
      <c r="H4273" s="6" t="n"/>
      <c r="I4273" s="6" t="n"/>
    </row>
    <row r="4274" ht="15.75" customHeight="1" s="120">
      <c r="A4274" s="6" t="n">
        <v>2018</v>
      </c>
      <c r="B4274" s="6" t="inlineStr">
        <is>
          <t>KY</t>
        </is>
      </c>
      <c r="C4274" s="6" t="inlineStr">
        <is>
          <t>CH4</t>
        </is>
      </c>
      <c r="D4274" s="6" t="inlineStr">
        <is>
          <t>Iron and steel</t>
        </is>
      </c>
      <c r="E4274" s="6" t="n">
        <v>0.00371769249769833</v>
      </c>
      <c r="F4274" s="6" t="n"/>
      <c r="G4274" s="6" t="n"/>
      <c r="H4274" s="6" t="n"/>
      <c r="I4274" s="6" t="n"/>
    </row>
    <row r="4275" ht="15.75" customHeight="1" s="120">
      <c r="A4275" s="6" t="n">
        <v>2018</v>
      </c>
      <c r="B4275" s="6" t="inlineStr">
        <is>
          <t>LA</t>
        </is>
      </c>
      <c r="C4275" s="6" t="inlineStr">
        <is>
          <t>CH4</t>
        </is>
      </c>
      <c r="D4275" s="6" t="inlineStr">
        <is>
          <t>Iron and steel</t>
        </is>
      </c>
      <c r="E4275" s="6" t="n">
        <v>0.000377248332697101</v>
      </c>
      <c r="F4275" s="6" t="n"/>
      <c r="G4275" s="6" t="n"/>
      <c r="H4275" s="6" t="n"/>
      <c r="I4275" s="6" t="n"/>
    </row>
    <row r="4276" ht="15.75" customHeight="1" s="120">
      <c r="A4276" s="6" t="n">
        <v>2018</v>
      </c>
      <c r="B4276" s="6" t="inlineStr">
        <is>
          <t>MA</t>
        </is>
      </c>
      <c r="C4276" s="6" t="inlineStr">
        <is>
          <t>CH4</t>
        </is>
      </c>
      <c r="D4276" s="6" t="inlineStr">
        <is>
          <t>Iron and steel</t>
        </is>
      </c>
      <c r="E4276" s="54" t="n">
        <v>3.00900455841735e-05</v>
      </c>
      <c r="F4276" s="6" t="n"/>
      <c r="G4276" s="6" t="n"/>
      <c r="H4276" s="6" t="n"/>
      <c r="I4276" s="6" t="n"/>
    </row>
    <row r="4277" ht="15.75" customHeight="1" s="120">
      <c r="A4277" s="6" t="n">
        <v>2018</v>
      </c>
      <c r="B4277" s="6" t="inlineStr">
        <is>
          <t>MI</t>
        </is>
      </c>
      <c r="C4277" s="6" t="inlineStr">
        <is>
          <t>CH4</t>
        </is>
      </c>
      <c r="D4277" s="6" t="inlineStr">
        <is>
          <t>Iron and steel</t>
        </is>
      </c>
      <c r="E4277" s="6" t="n">
        <v>0.0135845328183594</v>
      </c>
      <c r="F4277" s="6" t="n"/>
      <c r="G4277" s="6" t="n"/>
      <c r="H4277" s="6" t="n"/>
      <c r="I4277" s="6" t="n"/>
    </row>
    <row r="4278" ht="15.75" customHeight="1" s="120">
      <c r="A4278" s="6" t="n">
        <v>2018</v>
      </c>
      <c r="B4278" s="6" t="inlineStr">
        <is>
          <t>MN</t>
        </is>
      </c>
      <c r="C4278" s="6" t="inlineStr">
        <is>
          <t>CH4</t>
        </is>
      </c>
      <c r="D4278" s="6" t="inlineStr">
        <is>
          <t>Iron and steel</t>
        </is>
      </c>
      <c r="E4278" s="54" t="n">
        <v>3.27846765320099e-05</v>
      </c>
      <c r="F4278" s="6" t="n"/>
      <c r="G4278" s="6" t="n"/>
      <c r="H4278" s="6" t="n"/>
      <c r="I4278" s="6" t="n"/>
    </row>
    <row r="4279" ht="15.75" customHeight="1" s="120">
      <c r="A4279" s="6" t="n">
        <v>2018</v>
      </c>
      <c r="B4279" s="6" t="inlineStr">
        <is>
          <t>MO</t>
        </is>
      </c>
      <c r="C4279" s="6" t="inlineStr">
        <is>
          <t>CH4</t>
        </is>
      </c>
      <c r="D4279" s="6" t="inlineStr">
        <is>
          <t>Iron and steel</t>
        </is>
      </c>
      <c r="E4279" s="54" t="n">
        <v>1.79642063189095e-06</v>
      </c>
      <c r="F4279" s="6" t="n"/>
      <c r="G4279" s="6" t="n"/>
      <c r="H4279" s="6" t="n"/>
      <c r="I4279" s="6" t="n"/>
    </row>
    <row r="4280" ht="15.75" customHeight="1" s="120">
      <c r="A4280" s="6" t="n">
        <v>2018</v>
      </c>
      <c r="B4280" s="6" t="inlineStr">
        <is>
          <t>MS</t>
        </is>
      </c>
      <c r="C4280" s="6" t="inlineStr">
        <is>
          <t>CH4</t>
        </is>
      </c>
      <c r="D4280" s="6" t="inlineStr">
        <is>
          <t>Iron and steel</t>
        </is>
      </c>
      <c r="E4280" s="6" t="n">
        <v>0.00023128915635596</v>
      </c>
      <c r="F4280" s="6" t="n"/>
      <c r="G4280" s="6" t="n"/>
      <c r="H4280" s="6" t="n"/>
      <c r="I4280" s="6" t="n"/>
    </row>
    <row r="4281" ht="15.75" customHeight="1" s="120">
      <c r="A4281" s="6" t="n">
        <v>2018</v>
      </c>
      <c r="B4281" s="6" t="inlineStr">
        <is>
          <t>NC</t>
        </is>
      </c>
      <c r="C4281" s="6" t="inlineStr">
        <is>
          <t>CH4</t>
        </is>
      </c>
      <c r="D4281" s="6" t="inlineStr">
        <is>
          <t>Iron and steel</t>
        </is>
      </c>
      <c r="E4281" s="6" t="n">
        <v>0.000320211977634563</v>
      </c>
      <c r="F4281" s="6" t="n"/>
      <c r="G4281" s="6" t="n"/>
      <c r="H4281" s="6" t="n"/>
      <c r="I4281" s="6" t="n"/>
    </row>
    <row r="4282" ht="15.75" customHeight="1" s="120">
      <c r="A4282" s="6" t="n">
        <v>2018</v>
      </c>
      <c r="B4282" s="6" t="inlineStr">
        <is>
          <t>NE</t>
        </is>
      </c>
      <c r="C4282" s="6" t="inlineStr">
        <is>
          <t>CH4</t>
        </is>
      </c>
      <c r="D4282" s="6" t="inlineStr">
        <is>
          <t>Iron and steel</t>
        </is>
      </c>
      <c r="E4282" s="54" t="n">
        <v>8.12880335930658e-05</v>
      </c>
      <c r="F4282" s="6" t="n"/>
      <c r="G4282" s="6" t="n"/>
      <c r="H4282" s="6" t="n"/>
      <c r="I4282" s="6" t="n"/>
    </row>
    <row r="4283" ht="15.75" customHeight="1" s="120">
      <c r="A4283" s="6" t="n">
        <v>2018</v>
      </c>
      <c r="B4283" s="6" t="inlineStr">
        <is>
          <t>NJ</t>
        </is>
      </c>
      <c r="C4283" s="6" t="inlineStr">
        <is>
          <t>CH4</t>
        </is>
      </c>
      <c r="D4283" s="6" t="inlineStr">
        <is>
          <t>Iron and steel</t>
        </is>
      </c>
      <c r="E4283" s="6" t="n">
        <v>0.000217816001616778</v>
      </c>
      <c r="F4283" s="6" t="n"/>
      <c r="G4283" s="6" t="n"/>
      <c r="H4283" s="6" t="n"/>
      <c r="I4283" s="6" t="n"/>
    </row>
    <row r="4284" ht="15.75" customHeight="1" s="120">
      <c r="A4284" s="6" t="n">
        <v>2018</v>
      </c>
      <c r="B4284" s="6" t="inlineStr">
        <is>
          <t>NY</t>
        </is>
      </c>
      <c r="C4284" s="6" t="inlineStr">
        <is>
          <t>CH4</t>
        </is>
      </c>
      <c r="D4284" s="6" t="inlineStr">
        <is>
          <t>Iron and steel</t>
        </is>
      </c>
      <c r="E4284" s="6" t="n">
        <v>0.00171917454471964</v>
      </c>
      <c r="F4284" s="6" t="n"/>
      <c r="G4284" s="6" t="n"/>
      <c r="H4284" s="6" t="n"/>
      <c r="I4284" s="6" t="n"/>
    </row>
    <row r="4285" ht="15.75" customHeight="1" s="120">
      <c r="A4285" s="6" t="n">
        <v>2018</v>
      </c>
      <c r="B4285" s="6" t="inlineStr">
        <is>
          <t>OH</t>
        </is>
      </c>
      <c r="C4285" s="6" t="inlineStr">
        <is>
          <t>CH4</t>
        </is>
      </c>
      <c r="D4285" s="6" t="inlineStr">
        <is>
          <t>Iron and steel</t>
        </is>
      </c>
      <c r="E4285" s="6" t="n">
        <v>0.0283627871466103</v>
      </c>
      <c r="F4285" s="6" t="n"/>
      <c r="G4285" s="6" t="n"/>
      <c r="H4285" s="6" t="n"/>
      <c r="I4285" s="6" t="n"/>
    </row>
    <row r="4286" ht="15.75" customHeight="1" s="120">
      <c r="A4286" s="6" t="n">
        <v>2018</v>
      </c>
      <c r="B4286" s="6" t="inlineStr">
        <is>
          <t>OK</t>
        </is>
      </c>
      <c r="C4286" s="6" t="inlineStr">
        <is>
          <t>CH4</t>
        </is>
      </c>
      <c r="D4286" s="6" t="inlineStr">
        <is>
          <t>Iron and steel</t>
        </is>
      </c>
      <c r="E4286" s="54" t="n">
        <v>2.7395414636337e-05</v>
      </c>
      <c r="F4286" s="6" t="n"/>
      <c r="G4286" s="6" t="n"/>
      <c r="H4286" s="6" t="n"/>
      <c r="I4286" s="6" t="n"/>
    </row>
    <row r="4287" ht="15.75" customHeight="1" s="120">
      <c r="A4287" s="6" t="n">
        <v>2018</v>
      </c>
      <c r="B4287" s="6" t="inlineStr">
        <is>
          <t>OR</t>
        </is>
      </c>
      <c r="C4287" s="6" t="inlineStr">
        <is>
          <t>CH4</t>
        </is>
      </c>
      <c r="D4287" s="6" t="inlineStr">
        <is>
          <t>Iron and steel</t>
        </is>
      </c>
      <c r="E4287" s="6" t="n">
        <v>0.000142815440235331</v>
      </c>
      <c r="F4287" s="6" t="n"/>
      <c r="G4287" s="6" t="n"/>
      <c r="H4287" s="6" t="n"/>
      <c r="I4287" s="6" t="n"/>
    </row>
    <row r="4288" ht="15.75" customHeight="1" s="120">
      <c r="A4288" s="6" t="n">
        <v>2018</v>
      </c>
      <c r="B4288" s="6" t="inlineStr">
        <is>
          <t>PA</t>
        </is>
      </c>
      <c r="C4288" s="6" t="inlineStr">
        <is>
          <t>CH4</t>
        </is>
      </c>
      <c r="D4288" s="6" t="inlineStr">
        <is>
          <t>Iron and steel</t>
        </is>
      </c>
      <c r="E4288" s="6" t="n">
        <v>0.0131147688231199</v>
      </c>
      <c r="F4288" s="6" t="n"/>
      <c r="G4288" s="6" t="n"/>
      <c r="H4288" s="6" t="n"/>
      <c r="I4288" s="6" t="n"/>
    </row>
    <row r="4289" ht="15.75" customHeight="1" s="120">
      <c r="A4289" s="6" t="n">
        <v>2018</v>
      </c>
      <c r="B4289" s="6" t="inlineStr">
        <is>
          <t>SC</t>
        </is>
      </c>
      <c r="C4289" s="6" t="inlineStr">
        <is>
          <t>CH4</t>
        </is>
      </c>
      <c r="D4289" s="6" t="inlineStr">
        <is>
          <t>Iron and steel</t>
        </is>
      </c>
      <c r="E4289" s="6" t="n">
        <v>0.00030179866615768</v>
      </c>
      <c r="F4289" s="6" t="n"/>
      <c r="G4289" s="6" t="n"/>
      <c r="H4289" s="6" t="n"/>
      <c r="I4289" s="6" t="n"/>
    </row>
    <row r="4290" ht="15.75" customHeight="1" s="120">
      <c r="A4290" s="6" t="n">
        <v>2018</v>
      </c>
      <c r="B4290" s="6" t="inlineStr">
        <is>
          <t>TN</t>
        </is>
      </c>
      <c r="C4290" s="6" t="inlineStr">
        <is>
          <t>CH4</t>
        </is>
      </c>
      <c r="D4290" s="6" t="inlineStr">
        <is>
          <t>Iron and steel</t>
        </is>
      </c>
      <c r="E4290" s="6" t="n">
        <v>0.000542069925673096</v>
      </c>
      <c r="F4290" s="6" t="n"/>
      <c r="G4290" s="6" t="n"/>
      <c r="H4290" s="6" t="n"/>
      <c r="I4290" s="6" t="n"/>
    </row>
    <row r="4291" ht="15.75" customHeight="1" s="120">
      <c r="A4291" s="6" t="n">
        <v>2018</v>
      </c>
      <c r="B4291" s="6" t="inlineStr">
        <is>
          <t>TX</t>
        </is>
      </c>
      <c r="C4291" s="6" t="inlineStr">
        <is>
          <t>CH4</t>
        </is>
      </c>
      <c r="D4291" s="6" t="inlineStr">
        <is>
          <t>Iron and steel</t>
        </is>
      </c>
      <c r="E4291" s="6" t="n">
        <v>0.06744481620371411</v>
      </c>
      <c r="F4291" s="6" t="n"/>
      <c r="G4291" s="6" t="n"/>
      <c r="H4291" s="6" t="n"/>
      <c r="I4291" s="6" t="n"/>
    </row>
    <row r="4292" ht="15.75" customHeight="1" s="120">
      <c r="A4292" s="6" t="n">
        <v>2018</v>
      </c>
      <c r="B4292" s="6" t="inlineStr">
        <is>
          <t>UT</t>
        </is>
      </c>
      <c r="C4292" s="6" t="inlineStr">
        <is>
          <t>CH4</t>
        </is>
      </c>
      <c r="D4292" s="6" t="inlineStr">
        <is>
          <t>Iron and steel</t>
        </is>
      </c>
      <c r="E4292" s="6" t="n">
        <v>0.07793276895785139</v>
      </c>
      <c r="F4292" s="6" t="n"/>
      <c r="G4292" s="6" t="n"/>
      <c r="H4292" s="6" t="n"/>
      <c r="I4292" s="6" t="n"/>
    </row>
    <row r="4293" ht="15.75" customHeight="1" s="120">
      <c r="A4293" s="6" t="n">
        <v>2018</v>
      </c>
      <c r="B4293" s="6" t="inlineStr">
        <is>
          <t>VA</t>
        </is>
      </c>
      <c r="C4293" s="6" t="inlineStr">
        <is>
          <t>CH4</t>
        </is>
      </c>
      <c r="D4293" s="6" t="inlineStr">
        <is>
          <t>Iron and steel</t>
        </is>
      </c>
      <c r="E4293" s="6" t="n">
        <v>0.000345810971639009</v>
      </c>
      <c r="F4293" s="6" t="n"/>
      <c r="G4293" s="6" t="n"/>
      <c r="H4293" s="6" t="n"/>
      <c r="I4293" s="6" t="n"/>
    </row>
    <row r="4294" ht="15.75" customHeight="1" s="120">
      <c r="A4294" s="6" t="n">
        <v>2018</v>
      </c>
      <c r="B4294" s="6" t="inlineStr">
        <is>
          <t>WA</t>
        </is>
      </c>
      <c r="C4294" s="6" t="inlineStr">
        <is>
          <t>CH4</t>
        </is>
      </c>
      <c r="D4294" s="6" t="inlineStr">
        <is>
          <t>Iron and steel</t>
        </is>
      </c>
      <c r="E4294" s="54" t="n">
        <v>4.1317674533492e-05</v>
      </c>
      <c r="F4294" s="6" t="n"/>
      <c r="G4294" s="6" t="n"/>
      <c r="H4294" s="6" t="n"/>
      <c r="I4294" s="6" t="n"/>
    </row>
    <row r="4295" ht="15.75" customHeight="1" s="120">
      <c r="A4295" s="6" t="n">
        <v>2018</v>
      </c>
      <c r="B4295" s="6" t="inlineStr">
        <is>
          <t>WI</t>
        </is>
      </c>
      <c r="C4295" s="6" t="inlineStr">
        <is>
          <t>CH4</t>
        </is>
      </c>
      <c r="D4295" s="6" t="inlineStr">
        <is>
          <t>Iron and steel</t>
        </is>
      </c>
      <c r="E4295" s="6" t="n">
        <v>0.0248215929759953</v>
      </c>
      <c r="F4295" s="6" t="n"/>
      <c r="G4295" s="6" t="n"/>
      <c r="H4295" s="6" t="n"/>
      <c r="I4295" s="6" t="n"/>
    </row>
    <row r="4296" ht="15.75" customHeight="1" s="120">
      <c r="A4296" s="6" t="n">
        <v>2018</v>
      </c>
      <c r="B4296" s="6" t="inlineStr">
        <is>
          <t>WV</t>
        </is>
      </c>
      <c r="C4296" s="6" t="inlineStr">
        <is>
          <t>CH4</t>
        </is>
      </c>
      <c r="D4296" s="6" t="inlineStr">
        <is>
          <t>Iron and steel</t>
        </is>
      </c>
      <c r="E4296" s="6" t="n">
        <v>0.00683403318887117</v>
      </c>
      <c r="F4296" s="6" t="n"/>
      <c r="G4296" s="6" t="n"/>
      <c r="H4296" s="6" t="n"/>
      <c r="I4296" s="6" t="n"/>
    </row>
    <row r="4297" ht="15.75" customHeight="1" s="120">
      <c r="A4297" s="6" t="n">
        <v>2018</v>
      </c>
      <c r="B4297" s="6" t="inlineStr">
        <is>
          <t>AL</t>
        </is>
      </c>
      <c r="C4297" s="6" t="inlineStr">
        <is>
          <t>CO2</t>
        </is>
      </c>
      <c r="D4297" s="6" t="inlineStr">
        <is>
          <t>Cement and other carbonates</t>
        </is>
      </c>
      <c r="E4297" s="6" t="n">
        <v>0.0758694899951407</v>
      </c>
      <c r="F4297" s="6" t="n"/>
      <c r="G4297" s="6" t="n"/>
      <c r="H4297" s="6" t="n"/>
      <c r="I4297" s="6" t="n"/>
    </row>
    <row r="4298" ht="15.75" customHeight="1" s="120">
      <c r="A4298" s="6" t="n">
        <v>2018</v>
      </c>
      <c r="B4298" s="6" t="inlineStr">
        <is>
          <t>AR</t>
        </is>
      </c>
      <c r="C4298" s="6" t="inlineStr">
        <is>
          <t>CO2</t>
        </is>
      </c>
      <c r="D4298" s="6" t="inlineStr">
        <is>
          <t>Cement and other carbonates</t>
        </is>
      </c>
      <c r="E4298" s="6" t="n">
        <v>0.0151573749783405</v>
      </c>
      <c r="F4298" s="6" t="n"/>
      <c r="G4298" s="6" t="n"/>
      <c r="H4298" s="6" t="n"/>
      <c r="I4298" s="6" t="n"/>
    </row>
    <row r="4299" ht="15.75" customHeight="1" s="120">
      <c r="A4299" s="6" t="n">
        <v>2018</v>
      </c>
      <c r="B4299" s="6" t="inlineStr">
        <is>
          <t>AZ</t>
        </is>
      </c>
      <c r="C4299" s="6" t="inlineStr">
        <is>
          <t>CO2</t>
        </is>
      </c>
      <c r="D4299" s="6" t="inlineStr">
        <is>
          <t>Cement and other carbonates</t>
        </is>
      </c>
      <c r="E4299" s="6" t="n">
        <v>0.0308774895025512</v>
      </c>
      <c r="F4299" s="6" t="n"/>
      <c r="G4299" s="6" t="n"/>
      <c r="H4299" s="6" t="n"/>
      <c r="I4299" s="6" t="n"/>
    </row>
    <row r="4300" ht="15.75" customHeight="1" s="120">
      <c r="A4300" s="6" t="n">
        <v>2018</v>
      </c>
      <c r="B4300" s="6" t="inlineStr">
        <is>
          <t>CA</t>
        </is>
      </c>
      <c r="C4300" s="6" t="inlineStr">
        <is>
          <t>CO2</t>
        </is>
      </c>
      <c r="D4300" s="6" t="inlineStr">
        <is>
          <t>Cement and other carbonates</t>
        </is>
      </c>
      <c r="E4300" s="6" t="n">
        <v>0.08599763173428369</v>
      </c>
      <c r="F4300" s="6" t="n"/>
      <c r="G4300" s="6" t="n"/>
      <c r="H4300" s="6" t="n"/>
      <c r="I4300" s="6" t="n"/>
    </row>
    <row r="4301" ht="15.75" customHeight="1" s="120">
      <c r="A4301" s="6" t="n">
        <v>2018</v>
      </c>
      <c r="B4301" s="6" t="inlineStr">
        <is>
          <t>CO</t>
        </is>
      </c>
      <c r="C4301" s="6" t="inlineStr">
        <is>
          <t>CO2</t>
        </is>
      </c>
      <c r="D4301" s="6" t="inlineStr">
        <is>
          <t>Cement and other carbonates</t>
        </is>
      </c>
      <c r="E4301" s="6" t="n">
        <v>0.0208601657674928</v>
      </c>
      <c r="F4301" s="6" t="n"/>
      <c r="G4301" s="6" t="n"/>
      <c r="H4301" s="6" t="n"/>
      <c r="I4301" s="6" t="n"/>
    </row>
    <row r="4302" ht="15.75" customHeight="1" s="120">
      <c r="A4302" s="6" t="n">
        <v>2018</v>
      </c>
      <c r="B4302" s="6" t="inlineStr">
        <is>
          <t>FL</t>
        </is>
      </c>
      <c r="C4302" s="6" t="inlineStr">
        <is>
          <t>CO2</t>
        </is>
      </c>
      <c r="D4302" s="6" t="inlineStr">
        <is>
          <t>Cement and other carbonates</t>
        </is>
      </c>
      <c r="E4302" s="6" t="n">
        <v>0.0554995364268765</v>
      </c>
      <c r="F4302" s="6" t="n"/>
      <c r="G4302" s="6" t="n"/>
      <c r="H4302" s="6" t="n"/>
      <c r="I4302" s="6" t="n"/>
    </row>
    <row r="4303" ht="15.75" customHeight="1" s="120">
      <c r="A4303" s="6" t="n">
        <v>2018</v>
      </c>
      <c r="B4303" s="6" t="inlineStr">
        <is>
          <t>GA</t>
        </is>
      </c>
      <c r="C4303" s="6" t="inlineStr">
        <is>
          <t>CO2</t>
        </is>
      </c>
      <c r="D4303" s="6" t="inlineStr">
        <is>
          <t>Cement and other carbonates</t>
        </is>
      </c>
      <c r="E4303" s="6" t="n">
        <v>0.00524102631845616</v>
      </c>
      <c r="F4303" s="6" t="n"/>
      <c r="G4303" s="6" t="n"/>
      <c r="H4303" s="6" t="n"/>
      <c r="I4303" s="6" t="n"/>
    </row>
    <row r="4304" ht="15.75" customHeight="1" s="120">
      <c r="A4304" s="6" t="n">
        <v>2018</v>
      </c>
      <c r="B4304" s="6" t="inlineStr">
        <is>
          <t>IA</t>
        </is>
      </c>
      <c r="C4304" s="6" t="inlineStr">
        <is>
          <t>CO2</t>
        </is>
      </c>
      <c r="D4304" s="6" t="inlineStr">
        <is>
          <t>Cement and other carbonates</t>
        </is>
      </c>
      <c r="E4304" s="6" t="n">
        <v>0.0151091226875578</v>
      </c>
      <c r="F4304" s="6" t="n"/>
      <c r="G4304" s="6" t="n"/>
      <c r="H4304" s="6" t="n"/>
      <c r="I4304" s="6" t="n"/>
    </row>
    <row r="4305" ht="15.75" customHeight="1" s="120">
      <c r="A4305" s="6" t="n">
        <v>2018</v>
      </c>
      <c r="B4305" s="6" t="inlineStr">
        <is>
          <t>IL</t>
        </is>
      </c>
      <c r="C4305" s="6" t="inlineStr">
        <is>
          <t>CO2</t>
        </is>
      </c>
      <c r="D4305" s="6" t="inlineStr">
        <is>
          <t>Cement and other carbonates</t>
        </is>
      </c>
      <c r="E4305" s="6" t="n">
        <v>0.014047515057845</v>
      </c>
      <c r="F4305" s="6" t="n"/>
      <c r="G4305" s="6" t="n"/>
      <c r="H4305" s="6" t="n"/>
      <c r="I4305" s="6" t="n"/>
    </row>
    <row r="4306" ht="15.75" customHeight="1" s="120">
      <c r="A4306" s="6" t="n">
        <v>2018</v>
      </c>
      <c r="B4306" s="6" t="inlineStr">
        <is>
          <t>IN</t>
        </is>
      </c>
      <c r="C4306" s="6" t="inlineStr">
        <is>
          <t>CO2</t>
        </is>
      </c>
      <c r="D4306" s="6" t="inlineStr">
        <is>
          <t>Cement and other carbonates</t>
        </is>
      </c>
      <c r="E4306" s="6" t="n">
        <v>0.0359302601343665</v>
      </c>
      <c r="F4306" s="6" t="n"/>
      <c r="G4306" s="6" t="n"/>
      <c r="H4306" s="6" t="n"/>
      <c r="I4306" s="6" t="n"/>
    </row>
    <row r="4307" ht="15.75" customHeight="1" s="120">
      <c r="A4307" s="6" t="n">
        <v>2018</v>
      </c>
      <c r="B4307" s="6" t="inlineStr">
        <is>
          <t>KS</t>
        </is>
      </c>
      <c r="C4307" s="6" t="inlineStr">
        <is>
          <t>CO2</t>
        </is>
      </c>
      <c r="D4307" s="6" t="inlineStr">
        <is>
          <t>Cement and other carbonates</t>
        </is>
      </c>
      <c r="E4307" s="6" t="n">
        <v>0.0213039157811318</v>
      </c>
      <c r="F4307" s="6" t="n"/>
      <c r="G4307" s="6" t="n"/>
      <c r="H4307" s="6" t="n"/>
      <c r="I4307" s="6" t="n"/>
    </row>
    <row r="4308" ht="15.75" customHeight="1" s="120">
      <c r="A4308" s="6" t="n">
        <v>2018</v>
      </c>
      <c r="B4308" s="6" t="inlineStr">
        <is>
          <t>KY</t>
        </is>
      </c>
      <c r="C4308" s="6" t="inlineStr">
        <is>
          <t>CO2</t>
        </is>
      </c>
      <c r="D4308" s="6" t="inlineStr">
        <is>
          <t>Cement and other carbonates</t>
        </is>
      </c>
      <c r="E4308" s="6" t="n">
        <v>0.03879206919299</v>
      </c>
      <c r="F4308" s="6" t="n"/>
      <c r="G4308" s="6" t="n"/>
      <c r="H4308" s="6" t="n"/>
      <c r="I4308" s="6" t="n"/>
    </row>
    <row r="4309" ht="15.75" customHeight="1" s="120">
      <c r="A4309" s="6" t="n">
        <v>2018</v>
      </c>
      <c r="B4309" s="6" t="inlineStr">
        <is>
          <t>LA</t>
        </is>
      </c>
      <c r="C4309" s="6" t="inlineStr">
        <is>
          <t>CO2</t>
        </is>
      </c>
      <c r="D4309" s="6" t="inlineStr">
        <is>
          <t>Cement and other carbonates</t>
        </is>
      </c>
      <c r="E4309" s="6" t="n">
        <v>0.000251386305844288</v>
      </c>
      <c r="F4309" s="6" t="n"/>
      <c r="G4309" s="6" t="n"/>
      <c r="H4309" s="6" t="n"/>
      <c r="I4309" s="6" t="n"/>
    </row>
    <row r="4310" ht="15.75" customHeight="1" s="120">
      <c r="A4310" s="6" t="n">
        <v>2018</v>
      </c>
      <c r="B4310" s="6" t="inlineStr">
        <is>
          <t>MA</t>
        </is>
      </c>
      <c r="C4310" s="6" t="inlineStr">
        <is>
          <t>CO2</t>
        </is>
      </c>
      <c r="D4310" s="6" t="inlineStr">
        <is>
          <t>Cement and other carbonates</t>
        </is>
      </c>
      <c r="E4310" s="6" t="n">
        <v>0.00155501530979252</v>
      </c>
      <c r="F4310" s="6" t="n"/>
      <c r="G4310" s="6" t="n"/>
      <c r="H4310" s="6" t="n"/>
      <c r="I4310" s="6" t="n"/>
    </row>
    <row r="4311" ht="15.75" customHeight="1" s="120">
      <c r="A4311" s="6" t="n">
        <v>2018</v>
      </c>
      <c r="B4311" s="6" t="inlineStr">
        <is>
          <t>MD</t>
        </is>
      </c>
      <c r="C4311" s="6" t="inlineStr">
        <is>
          <t>CO2</t>
        </is>
      </c>
      <c r="D4311" s="6" t="inlineStr">
        <is>
          <t>Cement and other carbonates</t>
        </is>
      </c>
      <c r="E4311" s="6" t="n">
        <v>0.0243449187150274</v>
      </c>
      <c r="F4311" s="6" t="n"/>
      <c r="G4311" s="6" t="n"/>
      <c r="H4311" s="6" t="n"/>
      <c r="I4311" s="6" t="n"/>
    </row>
    <row r="4312" ht="15.75" customHeight="1" s="120">
      <c r="A4312" s="6" t="n">
        <v>2018</v>
      </c>
      <c r="B4312" s="6" t="inlineStr">
        <is>
          <t>ME</t>
        </is>
      </c>
      <c r="C4312" s="6" t="inlineStr">
        <is>
          <t>CO2</t>
        </is>
      </c>
      <c r="D4312" s="6" t="inlineStr">
        <is>
          <t>Cement and other carbonates</t>
        </is>
      </c>
      <c r="E4312" s="6" t="n">
        <v>0.00382288251532939</v>
      </c>
      <c r="F4312" s="6" t="n"/>
      <c r="G4312" s="6" t="n"/>
      <c r="H4312" s="6" t="n"/>
      <c r="I4312" s="6" t="n"/>
    </row>
    <row r="4313" ht="15.75" customHeight="1" s="120">
      <c r="A4313" s="6" t="n">
        <v>2018</v>
      </c>
      <c r="B4313" s="6" t="inlineStr">
        <is>
          <t>MI</t>
        </is>
      </c>
      <c r="C4313" s="6" t="inlineStr">
        <is>
          <t>CO2</t>
        </is>
      </c>
      <c r="D4313" s="6" t="inlineStr">
        <is>
          <t>Cement and other carbonates</t>
        </is>
      </c>
      <c r="E4313" s="6" t="n">
        <v>0.0354199264744551</v>
      </c>
      <c r="F4313" s="6" t="n"/>
      <c r="G4313" s="6" t="n"/>
      <c r="H4313" s="6" t="n"/>
      <c r="I4313" s="6" t="n"/>
    </row>
    <row r="4314" ht="15.75" customHeight="1" s="120">
      <c r="A4314" s="6" t="n">
        <v>2018</v>
      </c>
      <c r="B4314" s="6" t="inlineStr">
        <is>
          <t>MO</t>
        </is>
      </c>
      <c r="C4314" s="6" t="inlineStr">
        <is>
          <t>CO2</t>
        </is>
      </c>
      <c r="D4314" s="6" t="inlineStr">
        <is>
          <t>Cement and other carbonates</t>
        </is>
      </c>
      <c r="E4314" s="6" t="n">
        <v>0.118013690671524</v>
      </c>
      <c r="F4314" s="6" t="n"/>
      <c r="G4314" s="6" t="n"/>
      <c r="H4314" s="6" t="n"/>
      <c r="I4314" s="6" t="n"/>
    </row>
    <row r="4315" ht="15.75" customHeight="1" s="120">
      <c r="A4315" s="6" t="n">
        <v>2018</v>
      </c>
      <c r="B4315" s="6" t="inlineStr">
        <is>
          <t>MT</t>
        </is>
      </c>
      <c r="C4315" s="6" t="inlineStr">
        <is>
          <t>CO2</t>
        </is>
      </c>
      <c r="D4315" s="6" t="inlineStr">
        <is>
          <t>Cement and other carbonates</t>
        </is>
      </c>
      <c r="E4315" s="6" t="n">
        <v>0.00915492015589779</v>
      </c>
      <c r="F4315" s="6" t="n"/>
      <c r="G4315" s="6" t="n"/>
      <c r="H4315" s="6" t="n"/>
      <c r="I4315" s="6" t="n"/>
    </row>
    <row r="4316" ht="15.75" customHeight="1" s="120">
      <c r="A4316" s="6" t="n">
        <v>2018</v>
      </c>
      <c r="B4316" s="6" t="inlineStr">
        <is>
          <t>NC</t>
        </is>
      </c>
      <c r="C4316" s="6" t="inlineStr">
        <is>
          <t>CO2</t>
        </is>
      </c>
      <c r="D4316" s="6" t="inlineStr">
        <is>
          <t>Cement and other carbonates</t>
        </is>
      </c>
      <c r="E4316" s="6" t="n">
        <v>0.00136132783563518</v>
      </c>
      <c r="F4316" s="6" t="n"/>
      <c r="G4316" s="6" t="n"/>
      <c r="H4316" s="6" t="n"/>
      <c r="I4316" s="6" t="n"/>
    </row>
    <row r="4317" ht="15.75" customHeight="1" s="120">
      <c r="A4317" s="6" t="n">
        <v>2018</v>
      </c>
      <c r="B4317" s="6" t="inlineStr">
        <is>
          <t>NE</t>
        </is>
      </c>
      <c r="C4317" s="6" t="inlineStr">
        <is>
          <t>CO2</t>
        </is>
      </c>
      <c r="D4317" s="6" t="inlineStr">
        <is>
          <t>Cement and other carbonates</t>
        </is>
      </c>
      <c r="E4317" s="6" t="n">
        <v>0.00763895860345281</v>
      </c>
      <c r="F4317" s="6" t="n"/>
      <c r="G4317" s="6" t="n"/>
      <c r="H4317" s="6" t="n"/>
      <c r="I4317" s="6" t="n"/>
    </row>
    <row r="4318" ht="15.75" customHeight="1" s="120">
      <c r="A4318" s="6" t="n">
        <v>2018</v>
      </c>
      <c r="B4318" s="6" t="inlineStr">
        <is>
          <t>NH</t>
        </is>
      </c>
      <c r="C4318" s="6" t="inlineStr">
        <is>
          <t>CO2</t>
        </is>
      </c>
      <c r="D4318" s="6" t="inlineStr">
        <is>
          <t>Cement and other carbonates</t>
        </is>
      </c>
      <c r="E4318" s="6" t="n">
        <v>0.000902273429461939</v>
      </c>
      <c r="F4318" s="6" t="n"/>
      <c r="G4318" s="6" t="n"/>
      <c r="H4318" s="6" t="n"/>
      <c r="I4318" s="6" t="n"/>
    </row>
    <row r="4319" ht="15.75" customHeight="1" s="120">
      <c r="A4319" s="6" t="n">
        <v>2018</v>
      </c>
      <c r="B4319" s="6" t="inlineStr">
        <is>
          <t>NJ</t>
        </is>
      </c>
      <c r="C4319" s="6" t="inlineStr">
        <is>
          <t>CO2</t>
        </is>
      </c>
      <c r="D4319" s="6" t="inlineStr">
        <is>
          <t>Cement and other carbonates</t>
        </is>
      </c>
      <c r="E4319" s="6" t="n">
        <v>0.000340529093050856</v>
      </c>
      <c r="F4319" s="6" t="n"/>
      <c r="G4319" s="6" t="n"/>
      <c r="H4319" s="6" t="n"/>
      <c r="I4319" s="6" t="n"/>
    </row>
    <row r="4320" ht="15.75" customHeight="1" s="120">
      <c r="A4320" s="6" t="n">
        <v>2018</v>
      </c>
      <c r="B4320" s="6" t="inlineStr">
        <is>
          <t>NM</t>
        </is>
      </c>
      <c r="C4320" s="6" t="inlineStr">
        <is>
          <t>CO2</t>
        </is>
      </c>
      <c r="D4320" s="6" t="inlineStr">
        <is>
          <t>Cement and other carbonates</t>
        </is>
      </c>
      <c r="E4320" s="6" t="n">
        <v>0.00422409394872257</v>
      </c>
      <c r="F4320" s="6" t="n"/>
      <c r="G4320" s="6" t="n"/>
      <c r="H4320" s="6" t="n"/>
      <c r="I4320" s="6" t="n"/>
    </row>
    <row r="4321" ht="15.75" customHeight="1" s="120">
      <c r="A4321" s="6" t="n">
        <v>2018</v>
      </c>
      <c r="B4321" s="6" t="inlineStr">
        <is>
          <t>NV</t>
        </is>
      </c>
      <c r="C4321" s="6" t="inlineStr">
        <is>
          <t>CO2</t>
        </is>
      </c>
      <c r="D4321" s="6" t="inlineStr">
        <is>
          <t>Cement and other carbonates</t>
        </is>
      </c>
      <c r="E4321" s="6" t="n">
        <v>0.0196945645785382</v>
      </c>
      <c r="F4321" s="6" t="n"/>
      <c r="G4321" s="6" t="n"/>
      <c r="H4321" s="6" t="n"/>
      <c r="I4321" s="6" t="n"/>
    </row>
    <row r="4322" ht="15.75" customHeight="1" s="120">
      <c r="A4322" s="6" t="n">
        <v>2018</v>
      </c>
      <c r="B4322" s="6" t="inlineStr">
        <is>
          <t>NY</t>
        </is>
      </c>
      <c r="C4322" s="6" t="inlineStr">
        <is>
          <t>CO2</t>
        </is>
      </c>
      <c r="D4322" s="6" t="inlineStr">
        <is>
          <t>Cement and other carbonates</t>
        </is>
      </c>
      <c r="E4322" s="6" t="n">
        <v>0.0142324311225416</v>
      </c>
      <c r="F4322" s="6" t="n"/>
      <c r="G4322" s="6" t="n"/>
      <c r="H4322" s="6" t="n"/>
      <c r="I4322" s="6" t="n"/>
    </row>
    <row r="4323" ht="15.75" customHeight="1" s="120">
      <c r="A4323" s="6" t="n">
        <v>2018</v>
      </c>
      <c r="B4323" s="6" t="inlineStr">
        <is>
          <t>OH</t>
        </is>
      </c>
      <c r="C4323" s="6" t="inlineStr">
        <is>
          <t>CO2</t>
        </is>
      </c>
      <c r="D4323" s="6" t="inlineStr">
        <is>
          <t>Cement and other carbonates</t>
        </is>
      </c>
      <c r="E4323" s="6" t="n">
        <v>0.0385904221628818</v>
      </c>
      <c r="F4323" s="6" t="n"/>
      <c r="G4323" s="6" t="n"/>
      <c r="H4323" s="6" t="n"/>
      <c r="I4323" s="6" t="n"/>
    </row>
    <row r="4324" ht="15.75" customHeight="1" s="120">
      <c r="A4324" s="6" t="n">
        <v>2018</v>
      </c>
      <c r="B4324" s="6" t="inlineStr">
        <is>
          <t>OK</t>
        </is>
      </c>
      <c r="C4324" s="6" t="inlineStr">
        <is>
          <t>CO2</t>
        </is>
      </c>
      <c r="D4324" s="6" t="inlineStr">
        <is>
          <t>Cement and other carbonates</t>
        </is>
      </c>
      <c r="E4324" s="6" t="n">
        <v>0.0171553613039527</v>
      </c>
      <c r="F4324" s="6" t="n"/>
      <c r="G4324" s="6" t="n"/>
      <c r="H4324" s="6" t="n"/>
      <c r="I4324" s="6" t="n"/>
    </row>
    <row r="4325" ht="15.75" customHeight="1" s="120">
      <c r="A4325" s="6" t="n">
        <v>2018</v>
      </c>
      <c r="B4325" s="6" t="inlineStr">
        <is>
          <t>OR</t>
        </is>
      </c>
      <c r="C4325" s="6" t="inlineStr">
        <is>
          <t>CO2</t>
        </is>
      </c>
      <c r="D4325" s="6" t="inlineStr">
        <is>
          <t>Cement and other carbonates</t>
        </is>
      </c>
      <c r="E4325" s="6" t="n">
        <v>0.008047775599230001</v>
      </c>
      <c r="F4325" s="6" t="n"/>
      <c r="G4325" s="6" t="n"/>
      <c r="H4325" s="6" t="n"/>
      <c r="I4325" s="6" t="n"/>
    </row>
    <row r="4326" ht="15.75" customHeight="1" s="120">
      <c r="A4326" s="6" t="n">
        <v>2018</v>
      </c>
      <c r="B4326" s="6" t="inlineStr">
        <is>
          <t>PA</t>
        </is>
      </c>
      <c r="C4326" s="6" t="inlineStr">
        <is>
          <t>CO2</t>
        </is>
      </c>
      <c r="D4326" s="6" t="inlineStr">
        <is>
          <t>Cement and other carbonates</t>
        </is>
      </c>
      <c r="E4326" s="6" t="n">
        <v>0.0395933452901973</v>
      </c>
      <c r="F4326" s="6" t="n"/>
      <c r="G4326" s="6" t="n"/>
      <c r="H4326" s="6" t="n"/>
      <c r="I4326" s="6" t="n"/>
    </row>
    <row r="4327" ht="15.75" customHeight="1" s="120">
      <c r="A4327" s="6" t="n">
        <v>2018</v>
      </c>
      <c r="B4327" s="6" t="inlineStr">
        <is>
          <t>PR</t>
        </is>
      </c>
      <c r="C4327" s="6" t="inlineStr">
        <is>
          <t>CO2</t>
        </is>
      </c>
      <c r="D4327" s="6" t="inlineStr">
        <is>
          <t>Cement and other carbonates</t>
        </is>
      </c>
      <c r="E4327" s="6" t="n">
        <v>0.00278904536298363</v>
      </c>
      <c r="F4327" s="6" t="n"/>
      <c r="G4327" s="6" t="n"/>
      <c r="H4327" s="6" t="n"/>
      <c r="I4327" s="6" t="n"/>
    </row>
    <row r="4328" ht="15.75" customHeight="1" s="120">
      <c r="A4328" s="6" t="n">
        <v>2018</v>
      </c>
      <c r="B4328" s="6" t="inlineStr">
        <is>
          <t>SC</t>
        </is>
      </c>
      <c r="C4328" s="6" t="inlineStr">
        <is>
          <t>CO2</t>
        </is>
      </c>
      <c r="D4328" s="6" t="inlineStr">
        <is>
          <t>Cement and other carbonates</t>
        </is>
      </c>
      <c r="E4328" s="6" t="n">
        <v>0.0231088749259765</v>
      </c>
      <c r="F4328" s="6" t="n"/>
      <c r="G4328" s="6" t="n"/>
      <c r="H4328" s="6" t="n"/>
      <c r="I4328" s="6" t="n"/>
    </row>
    <row r="4329" ht="15.75" customHeight="1" s="120">
      <c r="A4329" s="6" t="n">
        <v>2018</v>
      </c>
      <c r="B4329" s="6" t="inlineStr">
        <is>
          <t>SD</t>
        </is>
      </c>
      <c r="C4329" s="6" t="inlineStr">
        <is>
          <t>CO2</t>
        </is>
      </c>
      <c r="D4329" s="6" t="inlineStr">
        <is>
          <t>Cement and other carbonates</t>
        </is>
      </c>
      <c r="E4329" s="6" t="n">
        <v>0.008006050992215829</v>
      </c>
      <c r="F4329" s="6" t="n"/>
      <c r="G4329" s="6" t="n"/>
      <c r="H4329" s="6" t="n"/>
      <c r="I4329" s="6" t="n"/>
    </row>
    <row r="4330" ht="15.75" customHeight="1" s="120">
      <c r="A4330" s="6" t="n">
        <v>2018</v>
      </c>
      <c r="B4330" s="6" t="inlineStr">
        <is>
          <t>TN</t>
        </is>
      </c>
      <c r="C4330" s="6" t="inlineStr">
        <is>
          <t>CO2</t>
        </is>
      </c>
      <c r="D4330" s="6" t="inlineStr">
        <is>
          <t>Cement and other carbonates</t>
        </is>
      </c>
      <c r="E4330" s="6" t="n">
        <v>0.0147135846899842</v>
      </c>
      <c r="F4330" s="6" t="n"/>
      <c r="G4330" s="6" t="n"/>
      <c r="H4330" s="6" t="n"/>
      <c r="I4330" s="6" t="n"/>
    </row>
    <row r="4331" ht="15.75" customHeight="1" s="120">
      <c r="A4331" s="6" t="n">
        <v>2018</v>
      </c>
      <c r="B4331" s="6" t="inlineStr">
        <is>
          <t>TX</t>
        </is>
      </c>
      <c r="C4331" s="6" t="inlineStr">
        <is>
          <t>CO2</t>
        </is>
      </c>
      <c r="D4331" s="6" t="inlineStr">
        <is>
          <t>Cement and other carbonates</t>
        </is>
      </c>
      <c r="E4331" s="6" t="n">
        <v>0.108575399725163</v>
      </c>
      <c r="F4331" s="6" t="n"/>
      <c r="G4331" s="6" t="n"/>
      <c r="H4331" s="6" t="n"/>
      <c r="I4331" s="6" t="n"/>
    </row>
    <row r="4332" ht="15.75" customHeight="1" s="120">
      <c r="A4332" s="6" t="n">
        <v>2018</v>
      </c>
      <c r="B4332" s="6" t="inlineStr">
        <is>
          <t>UT</t>
        </is>
      </c>
      <c r="C4332" s="6" t="inlineStr">
        <is>
          <t>CO2</t>
        </is>
      </c>
      <c r="D4332" s="6" t="inlineStr">
        <is>
          <t>Cement and other carbonates</t>
        </is>
      </c>
      <c r="E4332" s="6" t="n">
        <v>0.0234516318468048</v>
      </c>
      <c r="F4332" s="6" t="n"/>
      <c r="G4332" s="6" t="n"/>
      <c r="H4332" s="6" t="n"/>
      <c r="I4332" s="6" t="n"/>
    </row>
    <row r="4333" ht="15.75" customHeight="1" s="120">
      <c r="A4333" s="6" t="n">
        <v>2018</v>
      </c>
      <c r="B4333" s="6" t="inlineStr">
        <is>
          <t>VA</t>
        </is>
      </c>
      <c r="C4333" s="6" t="inlineStr">
        <is>
          <t>CO2</t>
        </is>
      </c>
      <c r="D4333" s="6" t="inlineStr">
        <is>
          <t>Cement and other carbonates</t>
        </is>
      </c>
      <c r="E4333" s="6" t="n">
        <v>0.0193815145010852</v>
      </c>
      <c r="F4333" s="6" t="n"/>
      <c r="G4333" s="6" t="n"/>
      <c r="H4333" s="6" t="n"/>
      <c r="I4333" s="6" t="n"/>
    </row>
    <row r="4334" ht="15.75" customHeight="1" s="120">
      <c r="A4334" s="6" t="n">
        <v>2018</v>
      </c>
      <c r="B4334" s="6" t="inlineStr">
        <is>
          <t>WA</t>
        </is>
      </c>
      <c r="C4334" s="6" t="inlineStr">
        <is>
          <t>CO2</t>
        </is>
      </c>
      <c r="D4334" s="6" t="inlineStr">
        <is>
          <t>Cement and other carbonates</t>
        </is>
      </c>
      <c r="E4334" s="6" t="n">
        <v>0.00489905475461313</v>
      </c>
      <c r="F4334" s="6" t="n"/>
      <c r="G4334" s="6" t="n"/>
      <c r="H4334" s="6" t="n"/>
      <c r="I4334" s="6" t="n"/>
    </row>
    <row r="4335" ht="15.75" customHeight="1" s="120">
      <c r="A4335" s="6" t="n">
        <v>2018</v>
      </c>
      <c r="B4335" s="6" t="inlineStr">
        <is>
          <t>WI</t>
        </is>
      </c>
      <c r="C4335" s="6" t="inlineStr">
        <is>
          <t>CO2</t>
        </is>
      </c>
      <c r="D4335" s="6" t="inlineStr">
        <is>
          <t>Cement and other carbonates</t>
        </is>
      </c>
      <c r="E4335" s="6" t="n">
        <v>0.0127932490789853</v>
      </c>
      <c r="F4335" s="6" t="n"/>
      <c r="G4335" s="6" t="n"/>
      <c r="H4335" s="6" t="n"/>
      <c r="I4335" s="6" t="n"/>
    </row>
    <row r="4336" ht="15.75" customHeight="1" s="120">
      <c r="A4336" s="6" t="n">
        <v>2018</v>
      </c>
      <c r="B4336" s="6" t="inlineStr">
        <is>
          <t>WV</t>
        </is>
      </c>
      <c r="C4336" s="6" t="inlineStr">
        <is>
          <t>CO2</t>
        </is>
      </c>
      <c r="D4336" s="6" t="inlineStr">
        <is>
          <t>Cement and other carbonates</t>
        </is>
      </c>
      <c r="E4336" s="6" t="n">
        <v>0.0134997153123322</v>
      </c>
      <c r="F4336" s="6" t="n"/>
      <c r="G4336" s="6" t="n"/>
      <c r="H4336" s="6" t="n"/>
      <c r="I4336" s="6" t="n"/>
    </row>
    <row r="4337" ht="15.75" customHeight="1" s="120">
      <c r="A4337" s="6" t="n">
        <v>2018</v>
      </c>
      <c r="B4337" s="6" t="inlineStr">
        <is>
          <t>WY</t>
        </is>
      </c>
      <c r="C4337" s="6" t="inlineStr">
        <is>
          <t>CO2</t>
        </is>
      </c>
      <c r="D4337" s="6" t="inlineStr">
        <is>
          <t>Cement and other carbonates</t>
        </is>
      </c>
      <c r="E4337" s="6" t="n">
        <v>0.00975245811728557</v>
      </c>
      <c r="F4337" s="6" t="n"/>
      <c r="G4337" s="6" t="n"/>
      <c r="H4337" s="6" t="n"/>
      <c r="I4337" s="6" t="n"/>
    </row>
    <row r="4338" ht="15.75" customHeight="1" s="120">
      <c r="A4338" s="6" t="n">
        <v>2018</v>
      </c>
      <c r="B4338" s="6" t="inlineStr">
        <is>
          <t>AL</t>
        </is>
      </c>
      <c r="C4338" s="6" t="inlineStr">
        <is>
          <t>CO2</t>
        </is>
      </c>
      <c r="D4338" s="6" t="inlineStr">
        <is>
          <t>Chemicals</t>
        </is>
      </c>
      <c r="E4338" s="6" t="n">
        <v>0.0149551129426182</v>
      </c>
      <c r="F4338" s="6" t="n"/>
      <c r="G4338" s="6" t="n"/>
      <c r="H4338" s="6" t="n"/>
      <c r="I4338" s="6" t="n"/>
    </row>
    <row r="4339" ht="15.75" customHeight="1" s="120">
      <c r="A4339" s="6" t="n">
        <v>2018</v>
      </c>
      <c r="B4339" s="6" t="inlineStr">
        <is>
          <t>AR</t>
        </is>
      </c>
      <c r="C4339" s="6" t="inlineStr">
        <is>
          <t>CO2</t>
        </is>
      </c>
      <c r="D4339" s="6" t="inlineStr">
        <is>
          <t>Chemicals</t>
        </is>
      </c>
      <c r="E4339" s="6" t="n">
        <v>0.00751564684445351</v>
      </c>
      <c r="F4339" s="6" t="n"/>
      <c r="G4339" s="6" t="n"/>
      <c r="H4339" s="6" t="n"/>
      <c r="I4339" s="6" t="n"/>
    </row>
    <row r="4340" ht="15.75" customHeight="1" s="120">
      <c r="A4340" s="6" t="n">
        <v>2018</v>
      </c>
      <c r="B4340" s="6" t="inlineStr">
        <is>
          <t>AZ</t>
        </is>
      </c>
      <c r="C4340" s="6" t="inlineStr">
        <is>
          <t>CO2</t>
        </is>
      </c>
      <c r="D4340" s="6" t="inlineStr">
        <is>
          <t>Chemicals</t>
        </is>
      </c>
      <c r="E4340" s="6" t="n">
        <v>0.000107262331780734</v>
      </c>
      <c r="F4340" s="6" t="n"/>
      <c r="G4340" s="6" t="n"/>
      <c r="H4340" s="6" t="n"/>
      <c r="I4340" s="6" t="n"/>
    </row>
    <row r="4341" ht="15.75" customHeight="1" s="120">
      <c r="A4341" s="6" t="n">
        <v>2018</v>
      </c>
      <c r="B4341" s="6" t="inlineStr">
        <is>
          <t>CA</t>
        </is>
      </c>
      <c r="C4341" s="6" t="inlineStr">
        <is>
          <t>CO2</t>
        </is>
      </c>
      <c r="D4341" s="6" t="inlineStr">
        <is>
          <t>Chemicals</t>
        </is>
      </c>
      <c r="E4341" s="6" t="n">
        <v>0.0245183654874853</v>
      </c>
      <c r="F4341" s="6" t="n"/>
      <c r="G4341" s="6" t="n"/>
      <c r="H4341" s="6" t="n"/>
      <c r="I4341" s="6" t="n"/>
    </row>
    <row r="4342" ht="15.75" customHeight="1" s="120">
      <c r="A4342" s="6" t="n">
        <v>2018</v>
      </c>
      <c r="B4342" s="6" t="inlineStr">
        <is>
          <t>CO</t>
        </is>
      </c>
      <c r="C4342" s="6" t="inlineStr">
        <is>
          <t>CO2</t>
        </is>
      </c>
      <c r="D4342" s="6" t="inlineStr">
        <is>
          <t>Chemicals</t>
        </is>
      </c>
      <c r="E4342" s="6" t="n">
        <v>0.00120529967374505</v>
      </c>
      <c r="F4342" s="6" t="n"/>
      <c r="G4342" s="6" t="n"/>
      <c r="H4342" s="6" t="n"/>
      <c r="I4342" s="6" t="n"/>
    </row>
    <row r="4343" ht="15.75" customHeight="1" s="120">
      <c r="A4343" s="6" t="n">
        <v>2018</v>
      </c>
      <c r="B4343" s="6" t="inlineStr">
        <is>
          <t>DE</t>
        </is>
      </c>
      <c r="C4343" s="6" t="inlineStr">
        <is>
          <t>CO2</t>
        </is>
      </c>
      <c r="D4343" s="6" t="inlineStr">
        <is>
          <t>Chemicals</t>
        </is>
      </c>
      <c r="E4343" s="6" t="n">
        <v>0.000340201885042143</v>
      </c>
      <c r="F4343" s="6" t="n"/>
      <c r="G4343" s="6" t="n"/>
      <c r="H4343" s="6" t="n"/>
      <c r="I4343" s="6" t="n"/>
    </row>
    <row r="4344" ht="15.75" customHeight="1" s="120">
      <c r="A4344" s="6" t="n">
        <v>2018</v>
      </c>
      <c r="B4344" s="6" t="inlineStr">
        <is>
          <t>FL</t>
        </is>
      </c>
      <c r="C4344" s="6" t="inlineStr">
        <is>
          <t>CO2</t>
        </is>
      </c>
      <c r="D4344" s="6" t="inlineStr">
        <is>
          <t>Chemicals</t>
        </is>
      </c>
      <c r="E4344" s="6" t="n">
        <v>0.0118871048720155</v>
      </c>
      <c r="F4344" s="6" t="n"/>
      <c r="G4344" s="6" t="n"/>
      <c r="H4344" s="6" t="n"/>
      <c r="I4344" s="6" t="n"/>
    </row>
    <row r="4345" ht="15.75" customHeight="1" s="120">
      <c r="A4345" s="6" t="n">
        <v>2018</v>
      </c>
      <c r="B4345" s="6" t="inlineStr">
        <is>
          <t>GA</t>
        </is>
      </c>
      <c r="C4345" s="6" t="inlineStr">
        <is>
          <t>CO2</t>
        </is>
      </c>
      <c r="D4345" s="6" t="inlineStr">
        <is>
          <t>Chemicals</t>
        </is>
      </c>
      <c r="E4345" s="6" t="n">
        <v>0.0105633286926789</v>
      </c>
      <c r="F4345" s="6" t="n"/>
      <c r="G4345" s="6" t="n"/>
      <c r="H4345" s="6" t="n"/>
      <c r="I4345" s="6" t="n"/>
    </row>
    <row r="4346" ht="15.75" customHeight="1" s="120">
      <c r="A4346" s="6" t="n">
        <v>2018</v>
      </c>
      <c r="B4346" s="6" t="inlineStr">
        <is>
          <t>IA</t>
        </is>
      </c>
      <c r="C4346" s="6" t="inlineStr">
        <is>
          <t>CO2</t>
        </is>
      </c>
      <c r="D4346" s="6" t="inlineStr">
        <is>
          <t>Chemicals</t>
        </is>
      </c>
      <c r="E4346" s="6" t="n">
        <v>0.0583716939675554</v>
      </c>
      <c r="F4346" s="6" t="n"/>
      <c r="G4346" s="6" t="n"/>
      <c r="H4346" s="6" t="n"/>
      <c r="I4346" s="6" t="n"/>
    </row>
    <row r="4347" ht="15.75" customHeight="1" s="120">
      <c r="A4347" s="6" t="n">
        <v>2018</v>
      </c>
      <c r="B4347" s="6" t="inlineStr">
        <is>
          <t>ID</t>
        </is>
      </c>
      <c r="C4347" s="6" t="inlineStr">
        <is>
          <t>CO2</t>
        </is>
      </c>
      <c r="D4347" s="6" t="inlineStr">
        <is>
          <t>Chemicals</t>
        </is>
      </c>
      <c r="E4347" s="6" t="n">
        <v>0.0045176357967712</v>
      </c>
      <c r="F4347" s="6" t="n"/>
      <c r="G4347" s="6" t="n"/>
      <c r="H4347" s="6" t="n"/>
      <c r="I4347" s="6" t="n"/>
    </row>
    <row r="4348" ht="15.75" customHeight="1" s="120">
      <c r="A4348" s="6" t="n">
        <v>2018</v>
      </c>
      <c r="B4348" s="6" t="inlineStr">
        <is>
          <t>IL</t>
        </is>
      </c>
      <c r="C4348" s="6" t="inlineStr">
        <is>
          <t>CO2</t>
        </is>
      </c>
      <c r="D4348" s="6" t="inlineStr">
        <is>
          <t>Chemicals</t>
        </is>
      </c>
      <c r="E4348" s="6" t="n">
        <v>0.0254139242180033</v>
      </c>
      <c r="F4348" s="6" t="n"/>
      <c r="G4348" s="6" t="n"/>
      <c r="H4348" s="6" t="n"/>
      <c r="I4348" s="6" t="n"/>
    </row>
    <row r="4349" ht="15.75" customHeight="1" s="120">
      <c r="A4349" s="6" t="n">
        <v>2018</v>
      </c>
      <c r="B4349" s="6" t="inlineStr">
        <is>
          <t>IN</t>
        </is>
      </c>
      <c r="C4349" s="6" t="inlineStr">
        <is>
          <t>CO2</t>
        </is>
      </c>
      <c r="D4349" s="6" t="inlineStr">
        <is>
          <t>Chemicals</t>
        </is>
      </c>
      <c r="E4349" s="6" t="n">
        <v>0.0241380943242539</v>
      </c>
      <c r="F4349" s="6" t="n"/>
      <c r="G4349" s="6" t="n"/>
      <c r="H4349" s="6" t="n"/>
      <c r="I4349" s="6" t="n"/>
    </row>
    <row r="4350" ht="15.75" customHeight="1" s="120">
      <c r="A4350" s="6" t="n">
        <v>2018</v>
      </c>
      <c r="B4350" s="6" t="inlineStr">
        <is>
          <t>KS</t>
        </is>
      </c>
      <c r="C4350" s="6" t="inlineStr">
        <is>
          <t>CO2</t>
        </is>
      </c>
      <c r="D4350" s="6" t="inlineStr">
        <is>
          <t>Chemicals</t>
        </is>
      </c>
      <c r="E4350" s="6" t="n">
        <v>0.0149635231471001</v>
      </c>
      <c r="F4350" s="6" t="n"/>
      <c r="G4350" s="6" t="n"/>
      <c r="H4350" s="6" t="n"/>
      <c r="I4350" s="6" t="n"/>
    </row>
    <row r="4351" ht="15.75" customHeight="1" s="120">
      <c r="A4351" s="6" t="n">
        <v>2018</v>
      </c>
      <c r="B4351" s="6" t="inlineStr">
        <is>
          <t>KY</t>
        </is>
      </c>
      <c r="C4351" s="6" t="inlineStr">
        <is>
          <t>CO2</t>
        </is>
      </c>
      <c r="D4351" s="6" t="inlineStr">
        <is>
          <t>Chemicals</t>
        </is>
      </c>
      <c r="E4351" s="6" t="n">
        <v>0.009030812385130021</v>
      </c>
      <c r="F4351" s="6" t="n"/>
      <c r="G4351" s="6" t="n"/>
      <c r="H4351" s="6" t="n"/>
      <c r="I4351" s="6" t="n"/>
    </row>
    <row r="4352" ht="15.75" customHeight="1" s="120">
      <c r="A4352" s="6" t="n">
        <v>2018</v>
      </c>
      <c r="B4352" s="6" t="inlineStr">
        <is>
          <t>LA</t>
        </is>
      </c>
      <c r="C4352" s="6" t="inlineStr">
        <is>
          <t>CO2</t>
        </is>
      </c>
      <c r="D4352" s="6" t="inlineStr">
        <is>
          <t>Chemicals</t>
        </is>
      </c>
      <c r="E4352" s="6" t="n">
        <v>0.253968650344137</v>
      </c>
      <c r="F4352" s="6" t="n"/>
      <c r="G4352" s="6" t="n"/>
      <c r="H4352" s="6" t="n"/>
      <c r="I4352" s="6" t="n"/>
    </row>
    <row r="4353" ht="15.75" customHeight="1" s="120">
      <c r="A4353" s="6" t="n">
        <v>2018</v>
      </c>
      <c r="B4353" s="6" t="inlineStr">
        <is>
          <t>MA</t>
        </is>
      </c>
      <c r="C4353" s="6" t="inlineStr">
        <is>
          <t>CO2</t>
        </is>
      </c>
      <c r="D4353" s="6" t="inlineStr">
        <is>
          <t>Chemicals</t>
        </is>
      </c>
      <c r="E4353" s="6" t="n">
        <v>0.000716897391152298</v>
      </c>
      <c r="F4353" s="6" t="n"/>
      <c r="G4353" s="6" t="n"/>
      <c r="H4353" s="6" t="n"/>
      <c r="I4353" s="6" t="n"/>
    </row>
    <row r="4354" ht="15.75" customHeight="1" s="120">
      <c r="A4354" s="6" t="n">
        <v>2018</v>
      </c>
      <c r="B4354" s="6" t="inlineStr">
        <is>
          <t>MD</t>
        </is>
      </c>
      <c r="C4354" s="6" t="inlineStr">
        <is>
          <t>CO2</t>
        </is>
      </c>
      <c r="D4354" s="6" t="inlineStr">
        <is>
          <t>Chemicals</t>
        </is>
      </c>
      <c r="E4354" s="6" t="n">
        <v>0.000582878673227219</v>
      </c>
      <c r="F4354" s="6" t="n"/>
      <c r="G4354" s="6" t="n"/>
      <c r="H4354" s="6" t="n"/>
      <c r="I4354" s="6" t="n"/>
    </row>
    <row r="4355" ht="15.75" customHeight="1" s="120">
      <c r="A4355" s="6" t="n">
        <v>2018</v>
      </c>
      <c r="B4355" s="6" t="inlineStr">
        <is>
          <t>MI</t>
        </is>
      </c>
      <c r="C4355" s="6" t="inlineStr">
        <is>
          <t>CO2</t>
        </is>
      </c>
      <c r="D4355" s="6" t="inlineStr">
        <is>
          <t>Chemicals</t>
        </is>
      </c>
      <c r="E4355" s="6" t="n">
        <v>0.00686067924409198</v>
      </c>
      <c r="F4355" s="6" t="n"/>
      <c r="G4355" s="6" t="n"/>
      <c r="H4355" s="6" t="n"/>
      <c r="I4355" s="6" t="n"/>
    </row>
    <row r="4356" ht="15.75" customHeight="1" s="120">
      <c r="A4356" s="6" t="n">
        <v>2018</v>
      </c>
      <c r="B4356" s="6" t="inlineStr">
        <is>
          <t>MN</t>
        </is>
      </c>
      <c r="C4356" s="6" t="inlineStr">
        <is>
          <t>CO2</t>
        </is>
      </c>
      <c r="D4356" s="6" t="inlineStr">
        <is>
          <t>Chemicals</t>
        </is>
      </c>
      <c r="E4356" s="6" t="n">
        <v>0.00972142639670967</v>
      </c>
      <c r="F4356" s="6" t="n"/>
      <c r="G4356" s="6" t="n"/>
      <c r="H4356" s="6" t="n"/>
      <c r="I4356" s="6" t="n"/>
    </row>
    <row r="4357" ht="15.75" customHeight="1" s="120">
      <c r="A4357" s="6" t="n">
        <v>2018</v>
      </c>
      <c r="B4357" s="6" t="inlineStr">
        <is>
          <t>MO</t>
        </is>
      </c>
      <c r="C4357" s="6" t="inlineStr">
        <is>
          <t>CO2</t>
        </is>
      </c>
      <c r="D4357" s="6" t="inlineStr">
        <is>
          <t>Chemicals</t>
        </is>
      </c>
      <c r="E4357" s="6" t="n">
        <v>0.00338785534151654</v>
      </c>
      <c r="F4357" s="6" t="n"/>
      <c r="G4357" s="6" t="n"/>
      <c r="H4357" s="6" t="n"/>
      <c r="I4357" s="6" t="n"/>
    </row>
    <row r="4358" ht="15.75" customHeight="1" s="120">
      <c r="A4358" s="6" t="n">
        <v>2018</v>
      </c>
      <c r="B4358" s="6" t="inlineStr">
        <is>
          <t>MS</t>
        </is>
      </c>
      <c r="C4358" s="6" t="inlineStr">
        <is>
          <t>CO2</t>
        </is>
      </c>
      <c r="D4358" s="6" t="inlineStr">
        <is>
          <t>Chemicals</t>
        </is>
      </c>
      <c r="E4358" s="6" t="n">
        <v>0.0140909594635537</v>
      </c>
      <c r="F4358" s="6" t="n"/>
      <c r="G4358" s="6" t="n"/>
      <c r="H4358" s="6" t="n"/>
      <c r="I4358" s="6" t="n"/>
    </row>
    <row r="4359" ht="15.75" customHeight="1" s="120">
      <c r="A4359" s="6" t="n">
        <v>2018</v>
      </c>
      <c r="B4359" s="6" t="inlineStr">
        <is>
          <t>NC</t>
        </is>
      </c>
      <c r="C4359" s="6" t="inlineStr">
        <is>
          <t>CO2</t>
        </is>
      </c>
      <c r="D4359" s="6" t="inlineStr">
        <is>
          <t>Chemicals</t>
        </is>
      </c>
      <c r="E4359" s="6" t="n">
        <v>0.0023996742017045</v>
      </c>
      <c r="F4359" s="6" t="n"/>
      <c r="G4359" s="6" t="n"/>
      <c r="H4359" s="6" t="n"/>
      <c r="I4359" s="6" t="n"/>
    </row>
    <row r="4360" ht="15.75" customHeight="1" s="120">
      <c r="A4360" s="6" t="n">
        <v>2018</v>
      </c>
      <c r="B4360" s="6" t="inlineStr">
        <is>
          <t>ND</t>
        </is>
      </c>
      <c r="C4360" s="6" t="inlineStr">
        <is>
          <t>CO2</t>
        </is>
      </c>
      <c r="D4360" s="6" t="inlineStr">
        <is>
          <t>Chemicals</t>
        </is>
      </c>
      <c r="E4360" s="6" t="n">
        <v>0.00302525520410887</v>
      </c>
      <c r="F4360" s="6" t="n"/>
      <c r="G4360" s="6" t="n"/>
      <c r="H4360" s="6" t="n"/>
      <c r="I4360" s="6" t="n"/>
    </row>
    <row r="4361" ht="15.75" customHeight="1" s="120">
      <c r="A4361" s="6" t="n">
        <v>2018</v>
      </c>
      <c r="B4361" s="6" t="inlineStr">
        <is>
          <t>NE</t>
        </is>
      </c>
      <c r="C4361" s="6" t="inlineStr">
        <is>
          <t>CO2</t>
        </is>
      </c>
      <c r="D4361" s="6" t="inlineStr">
        <is>
          <t>Chemicals</t>
        </is>
      </c>
      <c r="E4361" s="6" t="n">
        <v>0.0153716290151788</v>
      </c>
      <c r="F4361" s="6" t="n"/>
      <c r="G4361" s="6" t="n"/>
      <c r="H4361" s="6" t="n"/>
      <c r="I4361" s="6" t="n"/>
    </row>
    <row r="4362" ht="15.75" customHeight="1" s="120">
      <c r="A4362" s="6" t="n">
        <v>2018</v>
      </c>
      <c r="B4362" s="6" t="inlineStr">
        <is>
          <t>NJ</t>
        </is>
      </c>
      <c r="C4362" s="6" t="inlineStr">
        <is>
          <t>CO2</t>
        </is>
      </c>
      <c r="D4362" s="6" t="inlineStr">
        <is>
          <t>Chemicals</t>
        </is>
      </c>
      <c r="E4362" s="6" t="n">
        <v>0.000279239685125532</v>
      </c>
      <c r="F4362" s="6" t="n"/>
      <c r="G4362" s="6" t="n"/>
      <c r="H4362" s="6" t="n"/>
      <c r="I4362" s="6" t="n"/>
    </row>
    <row r="4363" ht="15.75" customHeight="1" s="120">
      <c r="A4363" s="6" t="n">
        <v>2018</v>
      </c>
      <c r="B4363" s="6" t="inlineStr">
        <is>
          <t>NM</t>
        </is>
      </c>
      <c r="C4363" s="6" t="inlineStr">
        <is>
          <t>CO2</t>
        </is>
      </c>
      <c r="D4363" s="6" t="inlineStr">
        <is>
          <t>Chemicals</t>
        </is>
      </c>
      <c r="E4363" s="6" t="n">
        <v>0.000219370567622502</v>
      </c>
      <c r="F4363" s="6" t="n"/>
      <c r="G4363" s="6" t="n"/>
      <c r="H4363" s="6" t="n"/>
      <c r="I4363" s="6" t="n"/>
    </row>
    <row r="4364" ht="15.75" customHeight="1" s="120">
      <c r="A4364" s="6" t="n">
        <v>2018</v>
      </c>
      <c r="B4364" s="6" t="inlineStr">
        <is>
          <t>NV</t>
        </is>
      </c>
      <c r="C4364" s="6" t="inlineStr">
        <is>
          <t>CO2</t>
        </is>
      </c>
      <c r="D4364" s="6" t="inlineStr">
        <is>
          <t>Chemicals</t>
        </is>
      </c>
      <c r="E4364" s="6" t="n">
        <v>0.000166446640249596</v>
      </c>
      <c r="F4364" s="6" t="n"/>
      <c r="G4364" s="6" t="n"/>
      <c r="H4364" s="6" t="n"/>
      <c r="I4364" s="6" t="n"/>
    </row>
    <row r="4365" ht="15.75" customHeight="1" s="120">
      <c r="A4365" s="6" t="n">
        <v>2018</v>
      </c>
      <c r="B4365" s="6" t="inlineStr">
        <is>
          <t>NY</t>
        </is>
      </c>
      <c r="C4365" s="6" t="inlineStr">
        <is>
          <t>CO2</t>
        </is>
      </c>
      <c r="D4365" s="6" t="inlineStr">
        <is>
          <t>Chemicals</t>
        </is>
      </c>
      <c r="E4365" s="6" t="n">
        <v>0.00240952159662206</v>
      </c>
      <c r="F4365" s="6" t="n"/>
      <c r="G4365" s="6" t="n"/>
      <c r="H4365" s="6" t="n"/>
      <c r="I4365" s="6" t="n"/>
    </row>
    <row r="4366" ht="15.75" customHeight="1" s="120">
      <c r="A4366" s="6" t="n">
        <v>2018</v>
      </c>
      <c r="B4366" s="6" t="inlineStr">
        <is>
          <t>OH</t>
        </is>
      </c>
      <c r="C4366" s="6" t="inlineStr">
        <is>
          <t>CO2</t>
        </is>
      </c>
      <c r="D4366" s="6" t="inlineStr">
        <is>
          <t>Chemicals</t>
        </is>
      </c>
      <c r="E4366" s="6" t="n">
        <v>0.0272504134006457</v>
      </c>
      <c r="F4366" s="6" t="n"/>
      <c r="G4366" s="6" t="n"/>
      <c r="H4366" s="6" t="n"/>
      <c r="I4366" s="6" t="n"/>
    </row>
    <row r="4367" ht="15.75" customHeight="1" s="120">
      <c r="A4367" s="6" t="n">
        <v>2018</v>
      </c>
      <c r="B4367" s="6" t="inlineStr">
        <is>
          <t>OK</t>
        </is>
      </c>
      <c r="C4367" s="6" t="inlineStr">
        <is>
          <t>CO2</t>
        </is>
      </c>
      <c r="D4367" s="6" t="inlineStr">
        <is>
          <t>Chemicals</t>
        </is>
      </c>
      <c r="E4367" s="6" t="n">
        <v>0.0324990970372686</v>
      </c>
      <c r="F4367" s="6" t="n"/>
      <c r="G4367" s="6" t="n"/>
      <c r="H4367" s="6" t="n"/>
      <c r="I4367" s="6" t="n"/>
    </row>
    <row r="4368" ht="15.75" customHeight="1" s="120">
      <c r="A4368" s="6" t="n">
        <v>2018</v>
      </c>
      <c r="B4368" s="6" t="inlineStr">
        <is>
          <t>OR</t>
        </is>
      </c>
      <c r="C4368" s="6" t="inlineStr">
        <is>
          <t>CO2</t>
        </is>
      </c>
      <c r="D4368" s="6" t="inlineStr">
        <is>
          <t>Chemicals</t>
        </is>
      </c>
      <c r="E4368" s="6" t="n">
        <v>0.00136708325281006</v>
      </c>
      <c r="F4368" s="6" t="n"/>
      <c r="G4368" s="6" t="n"/>
      <c r="H4368" s="6" t="n"/>
      <c r="I4368" s="6" t="n"/>
    </row>
    <row r="4369" ht="15.75" customHeight="1" s="120">
      <c r="A4369" s="6" t="n">
        <v>2018</v>
      </c>
      <c r="B4369" s="6" t="inlineStr">
        <is>
          <t>PA</t>
        </is>
      </c>
      <c r="C4369" s="6" t="inlineStr">
        <is>
          <t>CO2</t>
        </is>
      </c>
      <c r="D4369" s="6" t="inlineStr">
        <is>
          <t>Chemicals</t>
        </is>
      </c>
      <c r="E4369" s="6" t="n">
        <v>0.00259567495124219</v>
      </c>
      <c r="F4369" s="6" t="n"/>
      <c r="G4369" s="6" t="n"/>
      <c r="H4369" s="6" t="n"/>
      <c r="I4369" s="6" t="n"/>
    </row>
    <row r="4370" ht="15.75" customHeight="1" s="120">
      <c r="A4370" s="6" t="n">
        <v>2018</v>
      </c>
      <c r="B4370" s="6" t="inlineStr">
        <is>
          <t>RI</t>
        </is>
      </c>
      <c r="C4370" s="6" t="inlineStr">
        <is>
          <t>CO2</t>
        </is>
      </c>
      <c r="D4370" s="6" t="inlineStr">
        <is>
          <t>Chemicals</t>
        </is>
      </c>
      <c r="E4370" s="6" t="n">
        <v>0.00054491606296236</v>
      </c>
      <c r="F4370" s="6" t="n"/>
      <c r="G4370" s="6" t="n"/>
      <c r="H4370" s="6" t="n"/>
      <c r="I4370" s="6" t="n"/>
    </row>
    <row r="4371" ht="15.75" customHeight="1" s="120">
      <c r="A4371" s="6" t="n">
        <v>2018</v>
      </c>
      <c r="B4371" s="6" t="inlineStr">
        <is>
          <t>SC</t>
        </is>
      </c>
      <c r="C4371" s="6" t="inlineStr">
        <is>
          <t>CO2</t>
        </is>
      </c>
      <c r="D4371" s="6" t="inlineStr">
        <is>
          <t>Chemicals</t>
        </is>
      </c>
      <c r="E4371" s="6" t="n">
        <v>0.00532387237513165</v>
      </c>
      <c r="F4371" s="6" t="n"/>
      <c r="G4371" s="6" t="n"/>
      <c r="H4371" s="6" t="n"/>
      <c r="I4371" s="6" t="n"/>
    </row>
    <row r="4372" ht="15.75" customHeight="1" s="120">
      <c r="A4372" s="6" t="n">
        <v>2018</v>
      </c>
      <c r="B4372" s="6" t="inlineStr">
        <is>
          <t>SD</t>
        </is>
      </c>
      <c r="C4372" s="6" t="inlineStr">
        <is>
          <t>CO2</t>
        </is>
      </c>
      <c r="D4372" s="6" t="inlineStr">
        <is>
          <t>Chemicals</t>
        </is>
      </c>
      <c r="E4372" s="6" t="n">
        <v>0.00880872926961678</v>
      </c>
      <c r="F4372" s="6" t="n"/>
      <c r="G4372" s="6" t="n"/>
      <c r="H4372" s="6" t="n"/>
      <c r="I4372" s="6" t="n"/>
    </row>
    <row r="4373" ht="15.75" customHeight="1" s="120">
      <c r="A4373" s="6" t="n">
        <v>2018</v>
      </c>
      <c r="B4373" s="6" t="inlineStr">
        <is>
          <t>TN</t>
        </is>
      </c>
      <c r="C4373" s="6" t="inlineStr">
        <is>
          <t>CO2</t>
        </is>
      </c>
      <c r="D4373" s="6" t="inlineStr">
        <is>
          <t>Chemicals</t>
        </is>
      </c>
      <c r="E4373" s="6" t="n">
        <v>0.0293596513462995</v>
      </c>
      <c r="F4373" s="6" t="n"/>
      <c r="G4373" s="6" t="n"/>
      <c r="H4373" s="6" t="n"/>
      <c r="I4373" s="6" t="n"/>
    </row>
    <row r="4374" ht="15.75" customHeight="1" s="120">
      <c r="A4374" s="6" t="n">
        <v>2018</v>
      </c>
      <c r="B4374" s="6" t="inlineStr">
        <is>
          <t>TX</t>
        </is>
      </c>
      <c r="C4374" s="6" t="inlineStr">
        <is>
          <t>CO2</t>
        </is>
      </c>
      <c r="D4374" s="6" t="inlineStr">
        <is>
          <t>Chemicals</t>
        </is>
      </c>
      <c r="E4374" s="6" t="n">
        <v>0.34151575022904</v>
      </c>
      <c r="F4374" s="6" t="n"/>
      <c r="G4374" s="6" t="n"/>
      <c r="H4374" s="6" t="n"/>
      <c r="I4374" s="6" t="n"/>
    </row>
    <row r="4375" ht="15.75" customHeight="1" s="120">
      <c r="A4375" s="6" t="n">
        <v>2018</v>
      </c>
      <c r="B4375" s="6" t="inlineStr">
        <is>
          <t>UT</t>
        </is>
      </c>
      <c r="C4375" s="6" t="inlineStr">
        <is>
          <t>CO2</t>
        </is>
      </c>
      <c r="D4375" s="6" t="inlineStr">
        <is>
          <t>Chemicals</t>
        </is>
      </c>
      <c r="E4375" s="6" t="n">
        <v>0.00180400788382596</v>
      </c>
      <c r="F4375" s="6" t="n"/>
      <c r="G4375" s="6" t="n"/>
      <c r="H4375" s="6" t="n"/>
      <c r="I4375" s="6" t="n"/>
    </row>
    <row r="4376" ht="15.75" customHeight="1" s="120">
      <c r="A4376" s="6" t="n">
        <v>2018</v>
      </c>
      <c r="B4376" s="6" t="inlineStr">
        <is>
          <t>VA</t>
        </is>
      </c>
      <c r="C4376" s="6" t="inlineStr">
        <is>
          <t>CO2</t>
        </is>
      </c>
      <c r="D4376" s="6" t="inlineStr">
        <is>
          <t>Chemicals</t>
        </is>
      </c>
      <c r="E4376" s="6" t="n">
        <v>0.0102983428022264</v>
      </c>
      <c r="F4376" s="6" t="n"/>
      <c r="G4376" s="6" t="n"/>
      <c r="H4376" s="6" t="n"/>
      <c r="I4376" s="6" t="n"/>
    </row>
    <row r="4377" ht="15.75" customHeight="1" s="120">
      <c r="A4377" s="6" t="n">
        <v>2018</v>
      </c>
      <c r="B4377" s="6" t="inlineStr">
        <is>
          <t>WA</t>
        </is>
      </c>
      <c r="C4377" s="6" t="inlineStr">
        <is>
          <t>CO2</t>
        </is>
      </c>
      <c r="D4377" s="6" t="inlineStr">
        <is>
          <t>Chemicals</t>
        </is>
      </c>
      <c r="E4377" s="6" t="n">
        <v>0.00154171466703853</v>
      </c>
      <c r="F4377" s="6" t="n"/>
      <c r="G4377" s="6" t="n"/>
      <c r="H4377" s="6" t="n"/>
      <c r="I4377" s="6" t="n"/>
    </row>
    <row r="4378" ht="15.75" customHeight="1" s="120">
      <c r="A4378" s="6" t="n">
        <v>2018</v>
      </c>
      <c r="B4378" s="6" t="inlineStr">
        <is>
          <t>WI</t>
        </is>
      </c>
      <c r="C4378" s="6" t="inlineStr">
        <is>
          <t>CO2</t>
        </is>
      </c>
      <c r="D4378" s="6" t="inlineStr">
        <is>
          <t>Chemicals</t>
        </is>
      </c>
      <c r="E4378" s="6" t="n">
        <v>0.00504237838497655</v>
      </c>
      <c r="F4378" s="6" t="n"/>
      <c r="G4378" s="6" t="n"/>
      <c r="H4378" s="6" t="n"/>
      <c r="I4378" s="6" t="n"/>
    </row>
    <row r="4379" ht="15.75" customHeight="1" s="120">
      <c r="A4379" s="6" t="n">
        <v>2018</v>
      </c>
      <c r="B4379" s="6" t="inlineStr">
        <is>
          <t>WV</t>
        </is>
      </c>
      <c r="C4379" s="6" t="inlineStr">
        <is>
          <t>CO2</t>
        </is>
      </c>
      <c r="D4379" s="6" t="inlineStr">
        <is>
          <t>Chemicals</t>
        </is>
      </c>
      <c r="E4379" s="6" t="n">
        <v>0.00706242761970252</v>
      </c>
      <c r="F4379" s="6" t="n"/>
      <c r="G4379" s="6" t="n"/>
      <c r="H4379" s="6" t="n"/>
      <c r="I4379" s="6" t="n"/>
    </row>
    <row r="4380" ht="15.75" customHeight="1" s="120">
      <c r="A4380" s="6" t="n">
        <v>2018</v>
      </c>
      <c r="B4380" s="6" t="inlineStr">
        <is>
          <t>WY</t>
        </is>
      </c>
      <c r="C4380" s="6" t="inlineStr">
        <is>
          <t>CO2</t>
        </is>
      </c>
      <c r="D4380" s="6" t="inlineStr">
        <is>
          <t>Chemicals</t>
        </is>
      </c>
      <c r="E4380" s="6" t="n">
        <v>0.00425745038357817</v>
      </c>
      <c r="F4380" s="6" t="n"/>
      <c r="G4380" s="6" t="n"/>
      <c r="H4380" s="6" t="n"/>
      <c r="I4380" s="6" t="n"/>
    </row>
    <row r="4381" ht="15.75" customHeight="1" s="120">
      <c r="A4381" s="6" t="n">
        <v>2018</v>
      </c>
      <c r="B4381" s="6" t="inlineStr">
        <is>
          <t>AL</t>
        </is>
      </c>
      <c r="C4381" s="6" t="inlineStr">
        <is>
          <t>CO2</t>
        </is>
      </c>
      <c r="D4381" s="6" t="inlineStr">
        <is>
          <t>Iron and steel</t>
        </is>
      </c>
      <c r="E4381" s="6" t="n">
        <v>0.0440256902489844</v>
      </c>
      <c r="F4381" s="6" t="n"/>
      <c r="G4381" s="6" t="n"/>
      <c r="H4381" s="6" t="n"/>
      <c r="I4381" s="6" t="n"/>
    </row>
    <row r="4382" ht="15.75" customHeight="1" s="120">
      <c r="A4382" s="6" t="n">
        <v>2018</v>
      </c>
      <c r="B4382" s="6" t="inlineStr">
        <is>
          <t>AR</t>
        </is>
      </c>
      <c r="C4382" s="6" t="inlineStr">
        <is>
          <t>CO2</t>
        </is>
      </c>
      <c r="D4382" s="6" t="inlineStr">
        <is>
          <t>Iron and steel</t>
        </is>
      </c>
      <c r="E4382" s="6" t="n">
        <v>0.0181031344569857</v>
      </c>
      <c r="F4382" s="6" t="n"/>
      <c r="G4382" s="6" t="n"/>
      <c r="H4382" s="6" t="n"/>
      <c r="I4382" s="6" t="n"/>
    </row>
    <row r="4383" ht="15.75" customHeight="1" s="120">
      <c r="A4383" s="6" t="n">
        <v>2018</v>
      </c>
      <c r="B4383" s="6" t="inlineStr">
        <is>
          <t>AZ</t>
        </is>
      </c>
      <c r="C4383" s="6" t="inlineStr">
        <is>
          <t>CO2</t>
        </is>
      </c>
      <c r="D4383" s="6" t="inlineStr">
        <is>
          <t>Iron and steel</t>
        </is>
      </c>
      <c r="E4383" s="6" t="n">
        <v>0.000535475671318168</v>
      </c>
      <c r="F4383" s="6" t="n"/>
      <c r="G4383" s="6" t="n"/>
      <c r="H4383" s="6" t="n"/>
      <c r="I4383" s="6" t="n"/>
    </row>
    <row r="4384" ht="15.75" customHeight="1" s="120">
      <c r="A4384" s="6" t="n">
        <v>2018</v>
      </c>
      <c r="B4384" s="6" t="inlineStr">
        <is>
          <t>CA</t>
        </is>
      </c>
      <c r="C4384" s="6" t="inlineStr">
        <is>
          <t>CO2</t>
        </is>
      </c>
      <c r="D4384" s="6" t="inlineStr">
        <is>
          <t>Iron and steel</t>
        </is>
      </c>
      <c r="E4384" s="6" t="n">
        <v>0.00802192047108303</v>
      </c>
      <c r="F4384" s="6" t="n"/>
      <c r="G4384" s="6" t="n"/>
      <c r="H4384" s="6" t="n"/>
      <c r="I4384" s="6" t="n"/>
    </row>
    <row r="4385" ht="15.75" customHeight="1" s="120">
      <c r="A4385" s="6" t="n">
        <v>2018</v>
      </c>
      <c r="B4385" s="6" t="inlineStr">
        <is>
          <t>CO</t>
        </is>
      </c>
      <c r="C4385" s="6" t="inlineStr">
        <is>
          <t>CO2</t>
        </is>
      </c>
      <c r="D4385" s="6" t="inlineStr">
        <is>
          <t>Iron and steel</t>
        </is>
      </c>
      <c r="E4385" s="6" t="n">
        <v>0.00392220534659914</v>
      </c>
      <c r="F4385" s="6" t="n"/>
      <c r="G4385" s="6" t="n"/>
      <c r="H4385" s="6" t="n"/>
      <c r="I4385" s="6" t="n"/>
    </row>
    <row r="4386" ht="15.75" customHeight="1" s="120">
      <c r="A4386" s="6" t="n">
        <v>2018</v>
      </c>
      <c r="B4386" s="6" t="inlineStr">
        <is>
          <t>FL</t>
        </is>
      </c>
      <c r="C4386" s="6" t="inlineStr">
        <is>
          <t>CO2</t>
        </is>
      </c>
      <c r="D4386" s="6" t="inlineStr">
        <is>
          <t>Iron and steel</t>
        </is>
      </c>
      <c r="E4386" s="6" t="n">
        <v>0.00108892144503499</v>
      </c>
      <c r="F4386" s="6" t="n"/>
      <c r="G4386" s="6" t="n"/>
      <c r="H4386" s="6" t="n"/>
      <c r="I4386" s="6" t="n"/>
    </row>
    <row r="4387" ht="15.75" customHeight="1" s="120">
      <c r="A4387" s="6" t="n">
        <v>2018</v>
      </c>
      <c r="B4387" s="6" t="inlineStr">
        <is>
          <t>GA</t>
        </is>
      </c>
      <c r="C4387" s="6" t="inlineStr">
        <is>
          <t>CO2</t>
        </is>
      </c>
      <c r="D4387" s="6" t="inlineStr">
        <is>
          <t>Iron and steel</t>
        </is>
      </c>
      <c r="E4387" s="6" t="n">
        <v>0.00118577775307238</v>
      </c>
      <c r="F4387" s="6" t="n"/>
      <c r="G4387" s="6" t="n"/>
      <c r="H4387" s="6" t="n"/>
      <c r="I4387" s="6" t="n"/>
    </row>
    <row r="4388" ht="15.75" customHeight="1" s="120">
      <c r="A4388" s="6" t="n">
        <v>2018</v>
      </c>
      <c r="B4388" s="6" t="inlineStr">
        <is>
          <t>IA</t>
        </is>
      </c>
      <c r="C4388" s="6" t="inlineStr">
        <is>
          <t>CO2</t>
        </is>
      </c>
      <c r="D4388" s="6" t="inlineStr">
        <is>
          <t>Iron and steel</t>
        </is>
      </c>
      <c r="E4388" s="6" t="n">
        <v>0.005515735235156</v>
      </c>
      <c r="F4388" s="6" t="n"/>
      <c r="G4388" s="6" t="n"/>
      <c r="H4388" s="6" t="n"/>
      <c r="I4388" s="6" t="n"/>
    </row>
    <row r="4389" ht="15.75" customHeight="1" s="120">
      <c r="A4389" s="6" t="n">
        <v>2018</v>
      </c>
      <c r="B4389" s="6" t="inlineStr">
        <is>
          <t>IL</t>
        </is>
      </c>
      <c r="C4389" s="6" t="inlineStr">
        <is>
          <t>CO2</t>
        </is>
      </c>
      <c r="D4389" s="6" t="inlineStr">
        <is>
          <t>Iron and steel</t>
        </is>
      </c>
      <c r="E4389" s="6" t="n">
        <v>0.0296015758924754</v>
      </c>
      <c r="F4389" s="6" t="n"/>
      <c r="G4389" s="6" t="n"/>
      <c r="H4389" s="6" t="n"/>
      <c r="I4389" s="6" t="n"/>
    </row>
    <row r="4390" ht="15.75" customHeight="1" s="120">
      <c r="A4390" s="6" t="n">
        <v>2018</v>
      </c>
      <c r="B4390" s="6" t="inlineStr">
        <is>
          <t>IN</t>
        </is>
      </c>
      <c r="C4390" s="6" t="inlineStr">
        <is>
          <t>CO2</t>
        </is>
      </c>
      <c r="D4390" s="6" t="inlineStr">
        <is>
          <t>Iron and steel</t>
        </is>
      </c>
      <c r="E4390" s="6" t="n">
        <v>0.447734340029834</v>
      </c>
      <c r="F4390" s="6" t="n"/>
      <c r="G4390" s="6" t="n"/>
      <c r="H4390" s="6" t="n"/>
      <c r="I4390" s="6" t="n"/>
    </row>
    <row r="4391" ht="15.75" customHeight="1" s="120">
      <c r="A4391" s="6" t="n">
        <v>2018</v>
      </c>
      <c r="B4391" s="6" t="inlineStr">
        <is>
          <t>KY</t>
        </is>
      </c>
      <c r="C4391" s="6" t="inlineStr">
        <is>
          <t>CO2</t>
        </is>
      </c>
      <c r="D4391" s="6" t="inlineStr">
        <is>
          <t>Iron and steel</t>
        </is>
      </c>
      <c r="E4391" s="6" t="n">
        <v>0.0135238379344448</v>
      </c>
      <c r="F4391" s="6" t="n"/>
      <c r="G4391" s="6" t="n"/>
      <c r="H4391" s="6" t="n"/>
      <c r="I4391" s="6" t="n"/>
    </row>
    <row r="4392" ht="15.75" customHeight="1" s="120">
      <c r="A4392" s="6" t="n">
        <v>2018</v>
      </c>
      <c r="B4392" s="6" t="inlineStr">
        <is>
          <t>LA</t>
        </is>
      </c>
      <c r="C4392" s="6" t="inlineStr">
        <is>
          <t>CO2</t>
        </is>
      </c>
      <c r="D4392" s="6" t="inlineStr">
        <is>
          <t>Iron and steel</t>
        </is>
      </c>
      <c r="E4392" s="6" t="n">
        <v>0.0154152171219078</v>
      </c>
      <c r="F4392" s="6" t="n"/>
      <c r="G4392" s="6" t="n"/>
      <c r="H4392" s="6" t="n"/>
      <c r="I4392" s="6" t="n"/>
    </row>
    <row r="4393" ht="15.75" customHeight="1" s="120">
      <c r="A4393" s="6" t="n">
        <v>2018</v>
      </c>
      <c r="B4393" s="6" t="inlineStr">
        <is>
          <t>MA</t>
        </is>
      </c>
      <c r="C4393" s="6" t="inlineStr">
        <is>
          <t>CO2</t>
        </is>
      </c>
      <c r="D4393" s="6" t="inlineStr">
        <is>
          <t>Iron and steel</t>
        </is>
      </c>
      <c r="E4393" s="6" t="n">
        <v>0.000480728168129996</v>
      </c>
      <c r="F4393" s="6" t="n"/>
      <c r="G4393" s="6" t="n"/>
      <c r="H4393" s="6" t="n"/>
      <c r="I4393" s="6" t="n"/>
    </row>
    <row r="4394" ht="15.75" customHeight="1" s="120">
      <c r="A4394" s="6" t="n">
        <v>2018</v>
      </c>
      <c r="B4394" s="6" t="inlineStr">
        <is>
          <t>MI</t>
        </is>
      </c>
      <c r="C4394" s="6" t="inlineStr">
        <is>
          <t>CO2</t>
        </is>
      </c>
      <c r="D4394" s="6" t="inlineStr">
        <is>
          <t>Iron and steel</t>
        </is>
      </c>
      <c r="E4394" s="6" t="n">
        <v>0.0771315219150569</v>
      </c>
      <c r="F4394" s="6" t="n"/>
      <c r="G4394" s="6" t="n"/>
      <c r="H4394" s="6" t="n"/>
      <c r="I4394" s="6" t="n"/>
    </row>
    <row r="4395" ht="15.75" customHeight="1" s="120">
      <c r="A4395" s="6" t="n">
        <v>2018</v>
      </c>
      <c r="B4395" s="6" t="inlineStr">
        <is>
          <t>MN</t>
        </is>
      </c>
      <c r="C4395" s="6" t="inlineStr">
        <is>
          <t>CO2</t>
        </is>
      </c>
      <c r="D4395" s="6" t="inlineStr">
        <is>
          <t>Iron and steel</t>
        </is>
      </c>
      <c r="E4395" s="6" t="n">
        <v>0.0007117581898690119</v>
      </c>
      <c r="F4395" s="6" t="n"/>
      <c r="G4395" s="6" t="n"/>
      <c r="H4395" s="6" t="n"/>
      <c r="I4395" s="6" t="n"/>
    </row>
    <row r="4396" ht="15.75" customHeight="1" s="120">
      <c r="A4396" s="6" t="n">
        <v>2018</v>
      </c>
      <c r="B4396" s="6" t="inlineStr">
        <is>
          <t>MO</t>
        </is>
      </c>
      <c r="C4396" s="6" t="inlineStr">
        <is>
          <t>CO2</t>
        </is>
      </c>
      <c r="D4396" s="6" t="inlineStr">
        <is>
          <t>Iron and steel</t>
        </is>
      </c>
      <c r="E4396" s="54" t="n">
        <v>2.60553698024987e-05</v>
      </c>
      <c r="F4396" s="6" t="n"/>
      <c r="G4396" s="6" t="n"/>
      <c r="H4396" s="6" t="n"/>
      <c r="I4396" s="6" t="n"/>
    </row>
    <row r="4397" ht="15.75" customHeight="1" s="120">
      <c r="A4397" s="6" t="n">
        <v>2018</v>
      </c>
      <c r="B4397" s="6" t="inlineStr">
        <is>
          <t>MS</t>
        </is>
      </c>
      <c r="C4397" s="6" t="inlineStr">
        <is>
          <t>CO2</t>
        </is>
      </c>
      <c r="D4397" s="6" t="inlineStr">
        <is>
          <t>Iron and steel</t>
        </is>
      </c>
      <c r="E4397" s="6" t="n">
        <v>0.008975700716115439</v>
      </c>
      <c r="F4397" s="6" t="n"/>
      <c r="G4397" s="6" t="n"/>
      <c r="H4397" s="6" t="n"/>
      <c r="I4397" s="6" t="n"/>
    </row>
    <row r="4398" ht="15.75" customHeight="1" s="120">
      <c r="A4398" s="6" t="n">
        <v>2018</v>
      </c>
      <c r="B4398" s="6" t="inlineStr">
        <is>
          <t>NC</t>
        </is>
      </c>
      <c r="C4398" s="6" t="inlineStr">
        <is>
          <t>CO2</t>
        </is>
      </c>
      <c r="D4398" s="6" t="inlineStr">
        <is>
          <t>Iron and steel</t>
        </is>
      </c>
      <c r="E4398" s="6" t="n">
        <v>0.00551459384898013</v>
      </c>
      <c r="F4398" s="6" t="n"/>
      <c r="G4398" s="6" t="n"/>
      <c r="H4398" s="6" t="n"/>
      <c r="I4398" s="6" t="n"/>
    </row>
    <row r="4399" ht="15.75" customHeight="1" s="120">
      <c r="A4399" s="6" t="n">
        <v>2018</v>
      </c>
      <c r="B4399" s="6" t="inlineStr">
        <is>
          <t>NE</t>
        </is>
      </c>
      <c r="C4399" s="6" t="inlineStr">
        <is>
          <t>CO2</t>
        </is>
      </c>
      <c r="D4399" s="6" t="inlineStr">
        <is>
          <t>Iron and steel</t>
        </is>
      </c>
      <c r="E4399" s="6" t="n">
        <v>0.00279943264882456</v>
      </c>
      <c r="F4399" s="6" t="n"/>
      <c r="G4399" s="6" t="n"/>
      <c r="H4399" s="6" t="n"/>
      <c r="I4399" s="6" t="n"/>
    </row>
    <row r="4400" ht="15.75" customHeight="1" s="120">
      <c r="A4400" s="6" t="n">
        <v>2018</v>
      </c>
      <c r="B4400" s="6" t="inlineStr">
        <is>
          <t>NJ</t>
        </is>
      </c>
      <c r="C4400" s="6" t="inlineStr">
        <is>
          <t>CO2</t>
        </is>
      </c>
      <c r="D4400" s="6" t="inlineStr">
        <is>
          <t>Iron and steel</t>
        </is>
      </c>
      <c r="E4400" s="6" t="n">
        <v>0.00155736625203173</v>
      </c>
      <c r="F4400" s="6" t="n"/>
      <c r="G4400" s="6" t="n"/>
      <c r="H4400" s="6" t="n"/>
      <c r="I4400" s="6" t="n"/>
    </row>
    <row r="4401" ht="15.75" customHeight="1" s="120">
      <c r="A4401" s="6" t="n">
        <v>2018</v>
      </c>
      <c r="B4401" s="6" t="inlineStr">
        <is>
          <t>NY</t>
        </is>
      </c>
      <c r="C4401" s="6" t="inlineStr">
        <is>
          <t>CO2</t>
        </is>
      </c>
      <c r="D4401" s="6" t="inlineStr">
        <is>
          <t>Iron and steel</t>
        </is>
      </c>
      <c r="E4401" s="6" t="n">
        <v>0.00535565582399003</v>
      </c>
      <c r="F4401" s="6" t="n"/>
      <c r="G4401" s="6" t="n"/>
      <c r="H4401" s="6" t="n"/>
      <c r="I4401" s="6" t="n"/>
    </row>
    <row r="4402" ht="15.75" customHeight="1" s="120">
      <c r="A4402" s="6" t="n">
        <v>2018</v>
      </c>
      <c r="B4402" s="6" t="inlineStr">
        <is>
          <t>OH</t>
        </is>
      </c>
      <c r="C4402" s="6" t="inlineStr">
        <is>
          <t>CO2</t>
        </is>
      </c>
      <c r="D4402" s="6" t="inlineStr">
        <is>
          <t>Iron and steel</t>
        </is>
      </c>
      <c r="E4402" s="6" t="n">
        <v>0.148129741494301</v>
      </c>
      <c r="F4402" s="6" t="n"/>
      <c r="G4402" s="6" t="n"/>
      <c r="H4402" s="6" t="n"/>
      <c r="I4402" s="6" t="n"/>
    </row>
    <row r="4403" ht="15.75" customHeight="1" s="120">
      <c r="A4403" s="6" t="n">
        <v>2018</v>
      </c>
      <c r="B4403" s="6" t="inlineStr">
        <is>
          <t>OK</t>
        </is>
      </c>
      <c r="C4403" s="6" t="inlineStr">
        <is>
          <t>CO2</t>
        </is>
      </c>
      <c r="D4403" s="6" t="inlineStr">
        <is>
          <t>Iron and steel</t>
        </is>
      </c>
      <c r="E4403" s="6" t="n">
        <v>0.00101170020956082</v>
      </c>
      <c r="F4403" s="6" t="n"/>
      <c r="G4403" s="6" t="n"/>
      <c r="H4403" s="6" t="n"/>
      <c r="I4403" s="6" t="n"/>
    </row>
    <row r="4404" ht="15.75" customHeight="1" s="120">
      <c r="A4404" s="6" t="n">
        <v>2018</v>
      </c>
      <c r="B4404" s="6" t="inlineStr">
        <is>
          <t>OR</t>
        </is>
      </c>
      <c r="C4404" s="6" t="inlineStr">
        <is>
          <t>CO2</t>
        </is>
      </c>
      <c r="D4404" s="6" t="inlineStr">
        <is>
          <t>Iron and steel</t>
        </is>
      </c>
      <c r="E4404" s="6" t="n">
        <v>0.00267866107006443</v>
      </c>
      <c r="F4404" s="6" t="n"/>
      <c r="G4404" s="6" t="n"/>
      <c r="H4404" s="6" t="n"/>
      <c r="I4404" s="6" t="n"/>
    </row>
    <row r="4405" ht="15.75" customHeight="1" s="120">
      <c r="A4405" s="6" t="n">
        <v>2018</v>
      </c>
      <c r="B4405" s="6" t="inlineStr">
        <is>
          <t>PA</t>
        </is>
      </c>
      <c r="C4405" s="6" t="inlineStr">
        <is>
          <t>CO2</t>
        </is>
      </c>
      <c r="D4405" s="6" t="inlineStr">
        <is>
          <t>Iron and steel</t>
        </is>
      </c>
      <c r="E4405" s="6" t="n">
        <v>0.0794638776032305</v>
      </c>
      <c r="F4405" s="6" t="n"/>
      <c r="G4405" s="6" t="n"/>
      <c r="H4405" s="6" t="n"/>
      <c r="I4405" s="6" t="n"/>
    </row>
    <row r="4406" ht="15.75" customHeight="1" s="120">
      <c r="A4406" s="6" t="n">
        <v>2018</v>
      </c>
      <c r="B4406" s="6" t="inlineStr">
        <is>
          <t>SC</t>
        </is>
      </c>
      <c r="C4406" s="6" t="inlineStr">
        <is>
          <t>CO2</t>
        </is>
      </c>
      <c r="D4406" s="6" t="inlineStr">
        <is>
          <t>Iron and steel</t>
        </is>
      </c>
      <c r="E4406" s="6" t="n">
        <v>0.0127625198953959</v>
      </c>
      <c r="F4406" s="6" t="n"/>
      <c r="G4406" s="6" t="n"/>
      <c r="H4406" s="6" t="n"/>
      <c r="I4406" s="6" t="n"/>
    </row>
    <row r="4407" ht="15.75" customHeight="1" s="120">
      <c r="A4407" s="6" t="n">
        <v>2018</v>
      </c>
      <c r="B4407" s="6" t="inlineStr">
        <is>
          <t>TN</t>
        </is>
      </c>
      <c r="C4407" s="6" t="inlineStr">
        <is>
          <t>CO2</t>
        </is>
      </c>
      <c r="D4407" s="6" t="inlineStr">
        <is>
          <t>Iron and steel</t>
        </is>
      </c>
      <c r="E4407" s="6" t="n">
        <v>0.00772701347191799</v>
      </c>
      <c r="F4407" s="6" t="n"/>
      <c r="G4407" s="6" t="n"/>
      <c r="H4407" s="6" t="n"/>
      <c r="I4407" s="6" t="n"/>
    </row>
    <row r="4408" ht="15.75" customHeight="1" s="120">
      <c r="A4408" s="6" t="n">
        <v>2018</v>
      </c>
      <c r="B4408" s="6" t="inlineStr">
        <is>
          <t>TX</t>
        </is>
      </c>
      <c r="C4408" s="6" t="inlineStr">
        <is>
          <t>CO2</t>
        </is>
      </c>
      <c r="D4408" s="6" t="inlineStr">
        <is>
          <t>Iron and steel</t>
        </is>
      </c>
      <c r="E4408" s="6" t="n">
        <v>0.0255002698264115</v>
      </c>
      <c r="F4408" s="6" t="n"/>
      <c r="G4408" s="6" t="n"/>
      <c r="H4408" s="6" t="n"/>
      <c r="I4408" s="6" t="n"/>
    </row>
    <row r="4409" ht="15.75" customHeight="1" s="120">
      <c r="A4409" s="6" t="n">
        <v>2018</v>
      </c>
      <c r="B4409" s="6" t="inlineStr">
        <is>
          <t>UT</t>
        </is>
      </c>
      <c r="C4409" s="6" t="inlineStr">
        <is>
          <t>CO2</t>
        </is>
      </c>
      <c r="D4409" s="6" t="inlineStr">
        <is>
          <t>Iron and steel</t>
        </is>
      </c>
      <c r="E4409" s="6" t="n">
        <v>0.0036234098277854</v>
      </c>
      <c r="F4409" s="6" t="n"/>
      <c r="G4409" s="6" t="n"/>
      <c r="H4409" s="6" t="n"/>
      <c r="I4409" s="6" t="n"/>
    </row>
    <row r="4410" ht="15.75" customHeight="1" s="120">
      <c r="A4410" s="6" t="n">
        <v>2018</v>
      </c>
      <c r="B4410" s="6" t="inlineStr">
        <is>
          <t>VA</t>
        </is>
      </c>
      <c r="C4410" s="6" t="inlineStr">
        <is>
          <t>CO2</t>
        </is>
      </c>
      <c r="D4410" s="6" t="inlineStr">
        <is>
          <t>Iron and steel</t>
        </is>
      </c>
      <c r="E4410" s="6" t="n">
        <v>0.00349561360934145</v>
      </c>
      <c r="F4410" s="6" t="n"/>
      <c r="G4410" s="6" t="n"/>
      <c r="H4410" s="6" t="n"/>
      <c r="I4410" s="6" t="n"/>
    </row>
    <row r="4411" ht="15.75" customHeight="1" s="120">
      <c r="A4411" s="6" t="n">
        <v>2018</v>
      </c>
      <c r="B4411" s="6" t="inlineStr">
        <is>
          <t>WA</t>
        </is>
      </c>
      <c r="C4411" s="6" t="inlineStr">
        <is>
          <t>CO2</t>
        </is>
      </c>
      <c r="D4411" s="6" t="inlineStr">
        <is>
          <t>Iron and steel</t>
        </is>
      </c>
      <c r="E4411" s="6" t="n">
        <v>0.00196975257690716</v>
      </c>
      <c r="F4411" s="6" t="n"/>
      <c r="G4411" s="6" t="n"/>
      <c r="H4411" s="6" t="n"/>
      <c r="I4411" s="6" t="n"/>
    </row>
    <row r="4412" ht="15.75" customHeight="1" s="120">
      <c r="A4412" s="6" t="n">
        <v>2018</v>
      </c>
      <c r="B4412" s="6" t="inlineStr">
        <is>
          <t>WI</t>
        </is>
      </c>
      <c r="C4412" s="6" t="inlineStr">
        <is>
          <t>CO2</t>
        </is>
      </c>
      <c r="D4412" s="6" t="inlineStr">
        <is>
          <t>Iron and steel</t>
        </is>
      </c>
      <c r="E4412" s="6" t="n">
        <v>0.008723116531707591</v>
      </c>
      <c r="F4412" s="6" t="n"/>
      <c r="G4412" s="6" t="n"/>
      <c r="H4412" s="6" t="n"/>
      <c r="I4412" s="6" t="n"/>
    </row>
    <row r="4413" ht="15.75" customHeight="1" s="120">
      <c r="A4413" s="6" t="n">
        <v>2018</v>
      </c>
      <c r="B4413" s="6" t="inlineStr">
        <is>
          <t>WV</t>
        </is>
      </c>
      <c r="C4413" s="6" t="inlineStr">
        <is>
          <t>CO2</t>
        </is>
      </c>
      <c r="D4413" s="6" t="inlineStr">
        <is>
          <t>Iron and steel</t>
        </is>
      </c>
      <c r="E4413" s="6" t="n">
        <v>0.0136876793436786</v>
      </c>
      <c r="F4413" s="6" t="n"/>
      <c r="G4413" s="6" t="n"/>
      <c r="H4413" s="6" t="n"/>
      <c r="I4413" s="6" t="n"/>
    </row>
    <row r="4414" ht="15.75" customHeight="1" s="120">
      <c r="A4414" s="6" t="n">
        <v>2018</v>
      </c>
      <c r="B4414" s="6" t="inlineStr">
        <is>
          <t>AL</t>
        </is>
      </c>
      <c r="C4414" s="6" t="inlineStr">
        <is>
          <t>F-gases</t>
        </is>
      </c>
      <c r="D4414" s="6" t="inlineStr">
        <is>
          <t>Chemicals</t>
        </is>
      </c>
      <c r="E4414" s="6" t="n">
        <v>0.0598174583934198</v>
      </c>
      <c r="F4414" s="6" t="n"/>
      <c r="G4414" s="6" t="n"/>
      <c r="H4414" s="6" t="n"/>
      <c r="I4414" s="6" t="n"/>
    </row>
    <row r="4415" ht="15.75" customHeight="1" s="120">
      <c r="A4415" s="6" t="n">
        <v>2018</v>
      </c>
      <c r="B4415" s="6" t="inlineStr">
        <is>
          <t>AR</t>
        </is>
      </c>
      <c r="C4415" s="6" t="inlineStr">
        <is>
          <t>F-gases</t>
        </is>
      </c>
      <c r="D4415" s="6" t="inlineStr">
        <is>
          <t>Chemicals</t>
        </is>
      </c>
      <c r="E4415" s="6" t="n">
        <v>0.0111598660965037</v>
      </c>
      <c r="F4415" s="6" t="n"/>
      <c r="G4415" s="6" t="n"/>
      <c r="H4415" s="6" t="n"/>
      <c r="I4415" s="6" t="n"/>
    </row>
    <row r="4416" ht="15.75" customHeight="1" s="120">
      <c r="A4416" s="6" t="n">
        <v>2018</v>
      </c>
      <c r="B4416" s="6" t="inlineStr">
        <is>
          <t>IL</t>
        </is>
      </c>
      <c r="C4416" s="6" t="inlineStr">
        <is>
          <t>F-gases</t>
        </is>
      </c>
      <c r="D4416" s="6" t="inlineStr">
        <is>
          <t>Chemicals</t>
        </is>
      </c>
      <c r="E4416" s="6" t="n">
        <v>0.081411678113448</v>
      </c>
      <c r="F4416" s="6" t="n"/>
      <c r="G4416" s="6" t="n"/>
      <c r="H4416" s="6" t="n"/>
      <c r="I4416" s="6" t="n"/>
    </row>
    <row r="4417" ht="15.75" customHeight="1" s="120">
      <c r="A4417" s="6" t="n">
        <v>2018</v>
      </c>
      <c r="B4417" s="6" t="inlineStr">
        <is>
          <t>KY</t>
        </is>
      </c>
      <c r="C4417" s="6" t="inlineStr">
        <is>
          <t>F-gases</t>
        </is>
      </c>
      <c r="D4417" s="6" t="inlineStr">
        <is>
          <t>Chemicals</t>
        </is>
      </c>
      <c r="E4417" s="6" t="n">
        <v>0.546318404024372</v>
      </c>
      <c r="F4417" s="6" t="n"/>
      <c r="G4417" s="6" t="n"/>
      <c r="H4417" s="6" t="n"/>
      <c r="I4417" s="6" t="n"/>
    </row>
    <row r="4418" ht="15.75" customHeight="1" s="120">
      <c r="A4418" s="6" t="n">
        <v>2018</v>
      </c>
      <c r="B4418" s="6" t="inlineStr">
        <is>
          <t>LA</t>
        </is>
      </c>
      <c r="C4418" s="6" t="inlineStr">
        <is>
          <t>F-gases</t>
        </is>
      </c>
      <c r="D4418" s="6" t="inlineStr">
        <is>
          <t>Chemicals</t>
        </is>
      </c>
      <c r="E4418" s="6" t="n">
        <v>0.0733231814448525</v>
      </c>
      <c r="F4418" s="6" t="n"/>
      <c r="G4418" s="6" t="n"/>
      <c r="H4418" s="6" t="n"/>
      <c r="I4418" s="6" t="n"/>
    </row>
    <row r="4419" ht="15.75" customHeight="1" s="120">
      <c r="A4419" s="6" t="n">
        <v>2018</v>
      </c>
      <c r="B4419" s="6" t="inlineStr">
        <is>
          <t>MN</t>
        </is>
      </c>
      <c r="C4419" s="6" t="inlineStr">
        <is>
          <t>F-gases</t>
        </is>
      </c>
      <c r="D4419" s="6" t="inlineStr">
        <is>
          <t>Chemicals</t>
        </is>
      </c>
      <c r="E4419" s="6" t="n">
        <v>0.000801430323701539</v>
      </c>
      <c r="F4419" s="6" t="n"/>
      <c r="G4419" s="6" t="n"/>
      <c r="H4419" s="6" t="n"/>
      <c r="I4419" s="6" t="n"/>
    </row>
    <row r="4420" ht="15.75" customHeight="1" s="120">
      <c r="A4420" s="6" t="n">
        <v>2018</v>
      </c>
      <c r="B4420" s="6" t="inlineStr">
        <is>
          <t>NC</t>
        </is>
      </c>
      <c r="C4420" s="6" t="inlineStr">
        <is>
          <t>F-gases</t>
        </is>
      </c>
      <c r="D4420" s="6" t="inlineStr">
        <is>
          <t>Chemicals</t>
        </is>
      </c>
      <c r="E4420" s="6" t="n">
        <v>0.124045774939566</v>
      </c>
      <c r="F4420" s="6" t="n"/>
      <c r="G4420" s="6" t="n"/>
      <c r="H4420" s="6" t="n"/>
      <c r="I4420" s="6" t="n"/>
    </row>
    <row r="4421" ht="15.75" customHeight="1" s="120">
      <c r="A4421" s="6" t="n">
        <v>2018</v>
      </c>
      <c r="B4421" s="6" t="inlineStr">
        <is>
          <t>NJ</t>
        </is>
      </c>
      <c r="C4421" s="6" t="inlineStr">
        <is>
          <t>F-gases</t>
        </is>
      </c>
      <c r="D4421" s="6" t="inlineStr">
        <is>
          <t>Chemicals</t>
        </is>
      </c>
      <c r="E4421" s="6" t="n">
        <v>0.00520590317458568</v>
      </c>
      <c r="F4421" s="6" t="n"/>
      <c r="G4421" s="6" t="n"/>
      <c r="H4421" s="6" t="n"/>
      <c r="I4421" s="6" t="n"/>
    </row>
    <row r="4422" ht="15.75" customHeight="1" s="120">
      <c r="A4422" s="6" t="n">
        <v>2018</v>
      </c>
      <c r="B4422" s="6" t="inlineStr">
        <is>
          <t>PA</t>
        </is>
      </c>
      <c r="C4422" s="6" t="inlineStr">
        <is>
          <t>F-gases</t>
        </is>
      </c>
      <c r="D4422" s="6" t="inlineStr">
        <is>
          <t>Chemicals</t>
        </is>
      </c>
      <c r="E4422" s="6" t="n">
        <v>0.0219869120487811</v>
      </c>
      <c r="F4422" s="6" t="n"/>
      <c r="G4422" s="6" t="n"/>
      <c r="H4422" s="6" t="n"/>
      <c r="I4422" s="6" t="n"/>
    </row>
    <row r="4423" ht="15.75" customHeight="1" s="120">
      <c r="A4423" s="6" t="n">
        <v>2018</v>
      </c>
      <c r="B4423" s="6" t="inlineStr">
        <is>
          <t>TX</t>
        </is>
      </c>
      <c r="C4423" s="6" t="inlineStr">
        <is>
          <t>F-gases</t>
        </is>
      </c>
      <c r="D4423" s="6" t="inlineStr">
        <is>
          <t>Chemicals</t>
        </is>
      </c>
      <c r="E4423" s="6" t="n">
        <v>0.00149797967330786</v>
      </c>
      <c r="F4423" s="6" t="n"/>
      <c r="G4423" s="6" t="n"/>
      <c r="H4423" s="6" t="n"/>
      <c r="I4423" s="6" t="n"/>
    </row>
    <row r="4424" ht="15.75" customHeight="1" s="120">
      <c r="A4424" s="6" t="n">
        <v>2018</v>
      </c>
      <c r="B4424" s="6" t="inlineStr">
        <is>
          <t>WV</t>
        </is>
      </c>
      <c r="C4424" s="6" t="inlineStr">
        <is>
          <t>F-gases</t>
        </is>
      </c>
      <c r="D4424" s="6" t="inlineStr">
        <is>
          <t>Chemicals</t>
        </is>
      </c>
      <c r="E4424" s="6" t="n">
        <v>0.0744314117674607</v>
      </c>
      <c r="F4424" s="6" t="n"/>
      <c r="G4424" s="6" t="n"/>
      <c r="H4424" s="6" t="n"/>
      <c r="I4424" s="6" t="n"/>
    </row>
    <row r="4425" ht="15.75" customHeight="1" s="120">
      <c r="A4425" s="6" t="n">
        <v>2018</v>
      </c>
      <c r="B4425" s="6" t="inlineStr">
        <is>
          <t>AL</t>
        </is>
      </c>
      <c r="C4425" s="6" t="inlineStr">
        <is>
          <t>N2O</t>
        </is>
      </c>
      <c r="D4425" s="6" t="inlineStr">
        <is>
          <t>Cement and other carbonates</t>
        </is>
      </c>
      <c r="E4425" s="6" t="n">
        <v>0.0774210935475511</v>
      </c>
      <c r="F4425" s="6" t="n"/>
      <c r="G4425" s="6" t="n"/>
      <c r="H4425" s="6" t="n"/>
      <c r="I4425" s="6" t="n"/>
    </row>
    <row r="4426" ht="15.75" customHeight="1" s="120">
      <c r="A4426" s="6" t="n">
        <v>2018</v>
      </c>
      <c r="B4426" s="6" t="inlineStr">
        <is>
          <t>AR</t>
        </is>
      </c>
      <c r="C4426" s="6" t="inlineStr">
        <is>
          <t>N2O</t>
        </is>
      </c>
      <c r="D4426" s="6" t="inlineStr">
        <is>
          <t>Cement and other carbonates</t>
        </is>
      </c>
      <c r="E4426" s="6" t="n">
        <v>0.008642653537185799</v>
      </c>
      <c r="F4426" s="6" t="n"/>
      <c r="G4426" s="6" t="n"/>
      <c r="H4426" s="6" t="n"/>
      <c r="I4426" s="6" t="n"/>
    </row>
    <row r="4427" ht="15.75" customHeight="1" s="120">
      <c r="A4427" s="6" t="n">
        <v>2018</v>
      </c>
      <c r="B4427" s="6" t="inlineStr">
        <is>
          <t>AZ</t>
        </is>
      </c>
      <c r="C4427" s="6" t="inlineStr">
        <is>
          <t>N2O</t>
        </is>
      </c>
      <c r="D4427" s="6" t="inlineStr">
        <is>
          <t>Cement and other carbonates</t>
        </is>
      </c>
      <c r="E4427" s="6" t="n">
        <v>0.0253537185799429</v>
      </c>
      <c r="F4427" s="6" t="n"/>
      <c r="G4427" s="6" t="n"/>
      <c r="H4427" s="6" t="n"/>
      <c r="I4427" s="6" t="n"/>
    </row>
    <row r="4428" ht="15.75" customHeight="1" s="120">
      <c r="A4428" s="6" t="n">
        <v>2018</v>
      </c>
      <c r="B4428" s="6" t="inlineStr">
        <is>
          <t>CA</t>
        </is>
      </c>
      <c r="C4428" s="6" t="inlineStr">
        <is>
          <t>N2O</t>
        </is>
      </c>
      <c r="D4428" s="6" t="inlineStr">
        <is>
          <t>Cement and other carbonates</t>
        </is>
      </c>
      <c r="E4428" s="6" t="n">
        <v>0.127390515677636</v>
      </c>
      <c r="F4428" s="6" t="n"/>
      <c r="G4428" s="6" t="n"/>
      <c r="H4428" s="6" t="n"/>
      <c r="I4428" s="6" t="n"/>
    </row>
    <row r="4429" ht="15.75" customHeight="1" s="120">
      <c r="A4429" s="6" t="n">
        <v>2018</v>
      </c>
      <c r="B4429" s="6" t="inlineStr">
        <is>
          <t>CO</t>
        </is>
      </c>
      <c r="C4429" s="6" t="inlineStr">
        <is>
          <t>N2O</t>
        </is>
      </c>
      <c r="D4429" s="6" t="inlineStr">
        <is>
          <t>Cement and other carbonates</t>
        </is>
      </c>
      <c r="E4429" s="6" t="n">
        <v>0.0220554547810313</v>
      </c>
      <c r="F4429" s="6" t="n"/>
      <c r="G4429" s="6" t="n"/>
      <c r="H4429" s="6" t="n"/>
      <c r="I4429" s="6" t="n"/>
    </row>
    <row r="4430" ht="15.75" customHeight="1" s="120">
      <c r="A4430" s="6" t="n">
        <v>2018</v>
      </c>
      <c r="B4430" s="6" t="inlineStr">
        <is>
          <t>FL</t>
        </is>
      </c>
      <c r="C4430" s="6" t="inlineStr">
        <is>
          <t>N2O</t>
        </is>
      </c>
      <c r="D4430" s="6" t="inlineStr">
        <is>
          <t>Cement and other carbonates</t>
        </is>
      </c>
      <c r="E4430" s="6" t="n">
        <v>0.0660772220782586</v>
      </c>
      <c r="F4430" s="6" t="n"/>
      <c r="G4430" s="6" t="n"/>
      <c r="H4430" s="6" t="n"/>
      <c r="I4430" s="6" t="n"/>
    </row>
    <row r="4431" ht="15.75" customHeight="1" s="120">
      <c r="A4431" s="6" t="n">
        <v>2018</v>
      </c>
      <c r="B4431" s="6" t="inlineStr">
        <is>
          <t>GA</t>
        </is>
      </c>
      <c r="C4431" s="6" t="inlineStr">
        <is>
          <t>N2O</t>
        </is>
      </c>
      <c r="D4431" s="6" t="inlineStr">
        <is>
          <t>Cement and other carbonates</t>
        </is>
      </c>
      <c r="E4431" s="6" t="n">
        <v>0.000304742161181653</v>
      </c>
      <c r="F4431" s="6" t="n"/>
      <c r="G4431" s="6" t="n"/>
      <c r="H4431" s="6" t="n"/>
      <c r="I4431" s="6" t="n"/>
    </row>
    <row r="4432" ht="15.75" customHeight="1" s="120">
      <c r="A4432" s="6" t="n">
        <v>2018</v>
      </c>
      <c r="B4432" s="6" t="inlineStr">
        <is>
          <t>IA</t>
        </is>
      </c>
      <c r="C4432" s="6" t="inlineStr">
        <is>
          <t>N2O</t>
        </is>
      </c>
      <c r="D4432" s="6" t="inlineStr">
        <is>
          <t>Cement and other carbonates</t>
        </is>
      </c>
      <c r="E4432" s="6" t="n">
        <v>0.0197481212749416</v>
      </c>
      <c r="F4432" s="6" t="n"/>
      <c r="G4432" s="6" t="n"/>
      <c r="H4432" s="6" t="n"/>
      <c r="I4432" s="6" t="n"/>
    </row>
    <row r="4433" ht="15.75" customHeight="1" s="120">
      <c r="A4433" s="6" t="n">
        <v>2018</v>
      </c>
      <c r="B4433" s="6" t="inlineStr">
        <is>
          <t>IL</t>
        </is>
      </c>
      <c r="C4433" s="6" t="inlineStr">
        <is>
          <t>N2O</t>
        </is>
      </c>
      <c r="D4433" s="6" t="inlineStr">
        <is>
          <t>Cement and other carbonates</t>
        </is>
      </c>
      <c r="E4433" s="6" t="n">
        <v>0.00971028763928479</v>
      </c>
      <c r="F4433" s="6" t="n"/>
      <c r="G4433" s="6" t="n"/>
      <c r="H4433" s="6" t="n"/>
      <c r="I4433" s="6" t="n"/>
    </row>
    <row r="4434" ht="15.75" customHeight="1" s="120">
      <c r="A4434" s="6" t="n">
        <v>2018</v>
      </c>
      <c r="B4434" s="6" t="inlineStr">
        <is>
          <t>IN</t>
        </is>
      </c>
      <c r="C4434" s="6" t="inlineStr">
        <is>
          <t>N2O</t>
        </is>
      </c>
      <c r="D4434" s="6" t="inlineStr">
        <is>
          <t>Cement and other carbonates</t>
        </is>
      </c>
      <c r="E4434" s="6" t="n">
        <v>0.0303664161699922</v>
      </c>
      <c r="F4434" s="6" t="n"/>
      <c r="G4434" s="6" t="n"/>
      <c r="H4434" s="6" t="n"/>
      <c r="I4434" s="6" t="n"/>
    </row>
    <row r="4435" ht="15.75" customHeight="1" s="120">
      <c r="A4435" s="6" t="n">
        <v>2018</v>
      </c>
      <c r="B4435" s="6" t="inlineStr">
        <is>
          <t>KS</t>
        </is>
      </c>
      <c r="C4435" s="6" t="inlineStr">
        <is>
          <t>N2O</t>
        </is>
      </c>
      <c r="D4435" s="6" t="inlineStr">
        <is>
          <t>Cement and other carbonates</t>
        </is>
      </c>
      <c r="E4435" s="6" t="n">
        <v>0.008360715211194599</v>
      </c>
      <c r="F4435" s="6" t="n"/>
      <c r="G4435" s="6" t="n"/>
      <c r="H4435" s="6" t="n"/>
      <c r="I4435" s="6" t="n"/>
    </row>
    <row r="4436" ht="15.75" customHeight="1" s="120">
      <c r="A4436" s="6" t="n">
        <v>2018</v>
      </c>
      <c r="B4436" s="6" t="inlineStr">
        <is>
          <t>KY</t>
        </is>
      </c>
      <c r="C4436" s="6" t="inlineStr">
        <is>
          <t>N2O</t>
        </is>
      </c>
      <c r="D4436" s="6" t="inlineStr">
        <is>
          <t>Cement and other carbonates</t>
        </is>
      </c>
      <c r="E4436" s="6" t="n">
        <v>0.0510785177507126</v>
      </c>
      <c r="F4436" s="6" t="n"/>
      <c r="G4436" s="6" t="n"/>
      <c r="H4436" s="6" t="n"/>
      <c r="I4436" s="6" t="n"/>
    </row>
    <row r="4437" ht="15.75" customHeight="1" s="120">
      <c r="A4437" s="6" t="n">
        <v>2018</v>
      </c>
      <c r="B4437" s="6" t="inlineStr">
        <is>
          <t>LA</t>
        </is>
      </c>
      <c r="C4437" s="6" t="inlineStr">
        <is>
          <t>N2O</t>
        </is>
      </c>
      <c r="D4437" s="6" t="inlineStr">
        <is>
          <t>Cement and other carbonates</t>
        </is>
      </c>
      <c r="E4437" s="54" t="n">
        <v>9.32884166882612e-05</v>
      </c>
      <c r="F4437" s="6" t="n"/>
      <c r="G4437" s="6" t="n"/>
      <c r="H4437" s="6" t="n"/>
      <c r="I4437" s="6" t="n"/>
    </row>
    <row r="4438" ht="15.75" customHeight="1" s="120">
      <c r="A4438" s="6" t="n">
        <v>2018</v>
      </c>
      <c r="B4438" s="6" t="inlineStr">
        <is>
          <t>MA</t>
        </is>
      </c>
      <c r="C4438" s="6" t="inlineStr">
        <is>
          <t>N2O</t>
        </is>
      </c>
      <c r="D4438" s="6" t="inlineStr">
        <is>
          <t>Cement and other carbonates</t>
        </is>
      </c>
      <c r="E4438" s="6" t="n">
        <v>0.00024669603524229</v>
      </c>
      <c r="F4438" s="6" t="n"/>
      <c r="G4438" s="6" t="n"/>
      <c r="H4438" s="6" t="n"/>
      <c r="I4438" s="6" t="n"/>
    </row>
    <row r="4439" ht="15.75" customHeight="1" s="120">
      <c r="A4439" s="6" t="n">
        <v>2018</v>
      </c>
      <c r="B4439" s="6" t="inlineStr">
        <is>
          <t>MD</t>
        </is>
      </c>
      <c r="C4439" s="6" t="inlineStr">
        <is>
          <t>N2O</t>
        </is>
      </c>
      <c r="D4439" s="6" t="inlineStr">
        <is>
          <t>Cement and other carbonates</t>
        </is>
      </c>
      <c r="E4439" s="6" t="n">
        <v>0.0266348795024617</v>
      </c>
      <c r="F4439" s="6" t="n"/>
      <c r="G4439" s="6" t="n"/>
      <c r="H4439" s="6" t="n"/>
      <c r="I4439" s="6" t="n"/>
    </row>
    <row r="4440" ht="15.75" customHeight="1" s="120">
      <c r="A4440" s="6" t="n">
        <v>2018</v>
      </c>
      <c r="B4440" s="6" t="inlineStr">
        <is>
          <t>ME</t>
        </is>
      </c>
      <c r="C4440" s="6" t="inlineStr">
        <is>
          <t>N2O</t>
        </is>
      </c>
      <c r="D4440" s="6" t="inlineStr">
        <is>
          <t>Cement and other carbonates</t>
        </is>
      </c>
      <c r="E4440" s="6" t="n">
        <v>0.00585436641616999</v>
      </c>
      <c r="F4440" s="6" t="n"/>
      <c r="G4440" s="6" t="n"/>
      <c r="H4440" s="6" t="n"/>
      <c r="I4440" s="6" t="n"/>
    </row>
    <row r="4441" ht="15.75" customHeight="1" s="120">
      <c r="A4441" s="6" t="n">
        <v>2018</v>
      </c>
      <c r="B4441" s="6" t="inlineStr">
        <is>
          <t>MI</t>
        </is>
      </c>
      <c r="C4441" s="6" t="inlineStr">
        <is>
          <t>N2O</t>
        </is>
      </c>
      <c r="D4441" s="6" t="inlineStr">
        <is>
          <t>Cement and other carbonates</t>
        </is>
      </c>
      <c r="E4441" s="6" t="n">
        <v>0.0475584348276755</v>
      </c>
      <c r="F4441" s="6" t="n"/>
      <c r="G4441" s="6" t="n"/>
      <c r="H4441" s="6" t="n"/>
      <c r="I4441" s="6" t="n"/>
    </row>
    <row r="4442" ht="15.75" customHeight="1" s="120">
      <c r="A4442" s="6" t="n">
        <v>2018</v>
      </c>
      <c r="B4442" s="6" t="inlineStr">
        <is>
          <t>MO</t>
        </is>
      </c>
      <c r="C4442" s="6" t="inlineStr">
        <is>
          <t>N2O</t>
        </is>
      </c>
      <c r="D4442" s="6" t="inlineStr">
        <is>
          <t>Cement and other carbonates</t>
        </is>
      </c>
      <c r="E4442" s="6" t="n">
        <v>0.0857735164550401</v>
      </c>
      <c r="F4442" s="6" t="n"/>
      <c r="G4442" s="6" t="n"/>
      <c r="H4442" s="6" t="n"/>
      <c r="I4442" s="6" t="n"/>
    </row>
    <row r="4443" ht="15.75" customHeight="1" s="120">
      <c r="A4443" s="6" t="n">
        <v>2018</v>
      </c>
      <c r="B4443" s="6" t="inlineStr">
        <is>
          <t>MT</t>
        </is>
      </c>
      <c r="C4443" s="6" t="inlineStr">
        <is>
          <t>N2O</t>
        </is>
      </c>
      <c r="D4443" s="6" t="inlineStr">
        <is>
          <t>Cement and other carbonates</t>
        </is>
      </c>
      <c r="E4443" s="6" t="n">
        <v>0.0106867064006219</v>
      </c>
      <c r="F4443" s="6" t="n"/>
      <c r="G4443" s="6" t="n"/>
      <c r="H4443" s="6" t="n"/>
      <c r="I4443" s="6" t="n"/>
    </row>
    <row r="4444" ht="15.75" customHeight="1" s="120">
      <c r="A4444" s="6" t="n">
        <v>2018</v>
      </c>
      <c r="B4444" s="6" t="inlineStr">
        <is>
          <t>NC</t>
        </is>
      </c>
      <c r="C4444" s="6" t="inlineStr">
        <is>
          <t>N2O</t>
        </is>
      </c>
      <c r="D4444" s="6" t="inlineStr">
        <is>
          <t>Cement and other carbonates</t>
        </is>
      </c>
      <c r="E4444" s="6" t="n">
        <v>0.000501684374190204</v>
      </c>
      <c r="F4444" s="6" t="n"/>
      <c r="G4444" s="6" t="n"/>
      <c r="H4444" s="6" t="n"/>
      <c r="I4444" s="6" t="n"/>
    </row>
    <row r="4445" ht="15.75" customHeight="1" s="120">
      <c r="A4445" s="6" t="n">
        <v>2018</v>
      </c>
      <c r="B4445" s="6" t="inlineStr">
        <is>
          <t>NE</t>
        </is>
      </c>
      <c r="C4445" s="6" t="inlineStr">
        <is>
          <t>N2O</t>
        </is>
      </c>
      <c r="D4445" s="6" t="inlineStr">
        <is>
          <t>Cement and other carbonates</t>
        </is>
      </c>
      <c r="E4445" s="6" t="n">
        <v>0.00715833117387924</v>
      </c>
      <c r="F4445" s="6" t="n"/>
      <c r="G4445" s="6" t="n"/>
      <c r="H4445" s="6" t="n"/>
      <c r="I4445" s="6" t="n"/>
    </row>
    <row r="4446" ht="15.75" customHeight="1" s="120">
      <c r="A4446" s="6" t="n">
        <v>2018</v>
      </c>
      <c r="B4446" s="6" t="inlineStr">
        <is>
          <t>NH</t>
        </is>
      </c>
      <c r="C4446" s="6" t="inlineStr">
        <is>
          <t>N2O</t>
        </is>
      </c>
      <c r="D4446" s="6" t="inlineStr">
        <is>
          <t>Cement and other carbonates</t>
        </is>
      </c>
      <c r="E4446" s="6" t="n">
        <v>0.000333765224151334</v>
      </c>
      <c r="F4446" s="6" t="n"/>
      <c r="G4446" s="6" t="n"/>
      <c r="H4446" s="6" t="n"/>
      <c r="I4446" s="6" t="n"/>
    </row>
    <row r="4447" ht="15.75" customHeight="1" s="120">
      <c r="A4447" s="6" t="n">
        <v>2018</v>
      </c>
      <c r="B4447" s="6" t="inlineStr">
        <is>
          <t>NJ</t>
        </is>
      </c>
      <c r="C4447" s="6" t="inlineStr">
        <is>
          <t>N2O</t>
        </is>
      </c>
      <c r="D4447" s="6" t="inlineStr">
        <is>
          <t>Cement and other carbonates</t>
        </is>
      </c>
      <c r="E4447" s="6" t="n">
        <v>0.000126457631510754</v>
      </c>
      <c r="F4447" s="6" t="n"/>
      <c r="G4447" s="6" t="n"/>
      <c r="H4447" s="6" t="n"/>
      <c r="I4447" s="6" t="n"/>
    </row>
    <row r="4448" ht="15.75" customHeight="1" s="120">
      <c r="A4448" s="6" t="n">
        <v>2018</v>
      </c>
      <c r="B4448" s="6" t="inlineStr">
        <is>
          <t>NM</t>
        </is>
      </c>
      <c r="C4448" s="6" t="inlineStr">
        <is>
          <t>N2O</t>
        </is>
      </c>
      <c r="D4448" s="6" t="inlineStr">
        <is>
          <t>Cement and other carbonates</t>
        </is>
      </c>
      <c r="E4448" s="6" t="n">
        <v>0.00623581238662866</v>
      </c>
      <c r="F4448" s="6" t="n"/>
      <c r="G4448" s="6" t="n"/>
      <c r="H4448" s="6" t="n"/>
      <c r="I4448" s="6" t="n"/>
    </row>
    <row r="4449" ht="15.75" customHeight="1" s="120">
      <c r="A4449" s="6" t="n">
        <v>2018</v>
      </c>
      <c r="B4449" s="6" t="inlineStr">
        <is>
          <t>NV</t>
        </is>
      </c>
      <c r="C4449" s="6" t="inlineStr">
        <is>
          <t>N2O</t>
        </is>
      </c>
      <c r="D4449" s="6" t="inlineStr">
        <is>
          <t>Cement and other carbonates</t>
        </is>
      </c>
      <c r="E4449" s="6" t="n">
        <v>0.0229033428349313</v>
      </c>
      <c r="F4449" s="6" t="n"/>
      <c r="G4449" s="6" t="n"/>
      <c r="H4449" s="6" t="n"/>
      <c r="I4449" s="6" t="n"/>
    </row>
    <row r="4450" ht="15.75" customHeight="1" s="120">
      <c r="A4450" s="6" t="n">
        <v>2018</v>
      </c>
      <c r="B4450" s="6" t="inlineStr">
        <is>
          <t>NY</t>
        </is>
      </c>
      <c r="C4450" s="6" t="inlineStr">
        <is>
          <t>N2O</t>
        </is>
      </c>
      <c r="D4450" s="6" t="inlineStr">
        <is>
          <t>Cement and other carbonates</t>
        </is>
      </c>
      <c r="E4450" s="6" t="n">
        <v>0.0135869396216636</v>
      </c>
      <c r="F4450" s="6" t="n"/>
      <c r="G4450" s="6" t="n"/>
      <c r="H4450" s="6" t="n"/>
      <c r="I4450" s="6" t="n"/>
    </row>
    <row r="4451" ht="15.75" customHeight="1" s="120">
      <c r="A4451" s="6" t="n">
        <v>2018</v>
      </c>
      <c r="B4451" s="6" t="inlineStr">
        <is>
          <t>OH</t>
        </is>
      </c>
      <c r="C4451" s="6" t="inlineStr">
        <is>
          <t>N2O</t>
        </is>
      </c>
      <c r="D4451" s="6" t="inlineStr">
        <is>
          <t>Cement and other carbonates</t>
        </is>
      </c>
      <c r="E4451" s="6" t="n">
        <v>0.0394775848665457</v>
      </c>
      <c r="F4451" s="6" t="n"/>
      <c r="G4451" s="6" t="n"/>
      <c r="H4451" s="6" t="n"/>
      <c r="I4451" s="6" t="n"/>
    </row>
    <row r="4452" ht="15.75" customHeight="1" s="120">
      <c r="A4452" s="6" t="n">
        <v>2018</v>
      </c>
      <c r="B4452" s="6" t="inlineStr">
        <is>
          <t>OK</t>
        </is>
      </c>
      <c r="C4452" s="6" t="inlineStr">
        <is>
          <t>N2O</t>
        </is>
      </c>
      <c r="D4452" s="6" t="inlineStr">
        <is>
          <t>Cement and other carbonates</t>
        </is>
      </c>
      <c r="E4452" s="6" t="n">
        <v>0.0162135268204197</v>
      </c>
      <c r="F4452" s="6" t="n"/>
      <c r="G4452" s="6" t="n"/>
      <c r="H4452" s="6" t="n"/>
      <c r="I4452" s="6" t="n"/>
    </row>
    <row r="4453" ht="15.75" customHeight="1" s="120">
      <c r="A4453" s="6" t="n">
        <v>2018</v>
      </c>
      <c r="B4453" s="6" t="inlineStr">
        <is>
          <t>OR</t>
        </is>
      </c>
      <c r="C4453" s="6" t="inlineStr">
        <is>
          <t>N2O</t>
        </is>
      </c>
      <c r="D4453" s="6" t="inlineStr">
        <is>
          <t>Cement and other carbonates</t>
        </is>
      </c>
      <c r="E4453" s="6" t="n">
        <v>0.00555377040684115</v>
      </c>
      <c r="F4453" s="6" t="n"/>
      <c r="G4453" s="6" t="n"/>
      <c r="H4453" s="6" t="n"/>
      <c r="I4453" s="6" t="n"/>
    </row>
    <row r="4454" ht="15.75" customHeight="1" s="120">
      <c r="A4454" s="6" t="n">
        <v>2018</v>
      </c>
      <c r="B4454" s="6" t="inlineStr">
        <is>
          <t>PA</t>
        </is>
      </c>
      <c r="C4454" s="6" t="inlineStr">
        <is>
          <t>N2O</t>
        </is>
      </c>
      <c r="D4454" s="6" t="inlineStr">
        <is>
          <t>Cement and other carbonates</t>
        </is>
      </c>
      <c r="E4454" s="6" t="n">
        <v>0.0341373412801243</v>
      </c>
      <c r="F4454" s="6" t="n"/>
      <c r="G4454" s="6" t="n"/>
      <c r="H4454" s="6" t="n"/>
      <c r="I4454" s="6" t="n"/>
    </row>
    <row r="4455" ht="15.75" customHeight="1" s="120">
      <c r="A4455" s="6" t="n">
        <v>2018</v>
      </c>
      <c r="B4455" s="6" t="inlineStr">
        <is>
          <t>PR</t>
        </is>
      </c>
      <c r="C4455" s="6" t="inlineStr">
        <is>
          <t>N2O</t>
        </is>
      </c>
      <c r="D4455" s="6" t="inlineStr">
        <is>
          <t>Cement and other carbonates</t>
        </is>
      </c>
      <c r="E4455" s="6" t="n">
        <v>0.00369422130085514</v>
      </c>
      <c r="F4455" s="6" t="n"/>
      <c r="G4455" s="6" t="n"/>
      <c r="H4455" s="6" t="n"/>
      <c r="I4455" s="6" t="n"/>
    </row>
    <row r="4456" ht="15.75" customHeight="1" s="120">
      <c r="A4456" s="6" t="n">
        <v>2018</v>
      </c>
      <c r="B4456" s="6" t="inlineStr">
        <is>
          <t>SC</t>
        </is>
      </c>
      <c r="C4456" s="6" t="inlineStr">
        <is>
          <t>N2O</t>
        </is>
      </c>
      <c r="D4456" s="6" t="inlineStr">
        <is>
          <t>Cement and other carbonates</t>
        </is>
      </c>
      <c r="E4456" s="6" t="n">
        <v>0.0188940139932625</v>
      </c>
      <c r="F4456" s="6" t="n"/>
      <c r="G4456" s="6" t="n"/>
      <c r="H4456" s="6" t="n"/>
      <c r="I4456" s="6" t="n"/>
    </row>
    <row r="4457" ht="15.75" customHeight="1" s="120">
      <c r="A4457" s="6" t="n">
        <v>2018</v>
      </c>
      <c r="B4457" s="6" t="inlineStr">
        <is>
          <t>SD</t>
        </is>
      </c>
      <c r="C4457" s="6" t="inlineStr">
        <is>
          <t>N2O</t>
        </is>
      </c>
      <c r="D4457" s="6" t="inlineStr">
        <is>
          <t>Cement and other carbonates</t>
        </is>
      </c>
      <c r="E4457" s="6" t="n">
        <v>0.0106556102617258</v>
      </c>
      <c r="F4457" s="6" t="n"/>
      <c r="G4457" s="6" t="n"/>
      <c r="H4457" s="6" t="n"/>
      <c r="I4457" s="6" t="n"/>
    </row>
    <row r="4458" ht="15.75" customHeight="1" s="120">
      <c r="A4458" s="6" t="n">
        <v>2018</v>
      </c>
      <c r="B4458" s="6" t="inlineStr">
        <is>
          <t>TN</t>
        </is>
      </c>
      <c r="C4458" s="6" t="inlineStr">
        <is>
          <t>N2O</t>
        </is>
      </c>
      <c r="D4458" s="6" t="inlineStr">
        <is>
          <t>Cement and other carbonates</t>
        </is>
      </c>
      <c r="E4458" s="6" t="n">
        <v>0.0156434309406582</v>
      </c>
      <c r="F4458" s="6" t="n"/>
      <c r="G4458" s="6" t="n"/>
      <c r="H4458" s="6" t="n"/>
      <c r="I4458" s="6" t="n"/>
    </row>
    <row r="4459" ht="15.75" customHeight="1" s="120">
      <c r="A4459" s="6" t="n">
        <v>2018</v>
      </c>
      <c r="B4459" s="6" t="inlineStr">
        <is>
          <t>TX</t>
        </is>
      </c>
      <c r="C4459" s="6" t="inlineStr">
        <is>
          <t>N2O</t>
        </is>
      </c>
      <c r="D4459" s="6" t="inlineStr">
        <is>
          <t>Cement and other carbonates</t>
        </is>
      </c>
      <c r="E4459" s="6" t="n">
        <v>0.0848696553511272</v>
      </c>
      <c r="F4459" s="6" t="n"/>
      <c r="G4459" s="6" t="n"/>
      <c r="H4459" s="6" t="n"/>
      <c r="I4459" s="6" t="n"/>
    </row>
    <row r="4460" ht="15.75" customHeight="1" s="120">
      <c r="A4460" s="6" t="n">
        <v>2018</v>
      </c>
      <c r="B4460" s="6" t="inlineStr">
        <is>
          <t>UT</t>
        </is>
      </c>
      <c r="C4460" s="6" t="inlineStr">
        <is>
          <t>N2O</t>
        </is>
      </c>
      <c r="D4460" s="6" t="inlineStr">
        <is>
          <t>Cement and other carbonates</t>
        </is>
      </c>
      <c r="E4460" s="6" t="n">
        <v>0.0356548328582534</v>
      </c>
      <c r="F4460" s="6" t="n"/>
      <c r="G4460" s="6" t="n"/>
      <c r="H4460" s="6" t="n"/>
      <c r="I4460" s="6" t="n"/>
    </row>
    <row r="4461" ht="15.75" customHeight="1" s="120">
      <c r="A4461" s="6" t="n">
        <v>2018</v>
      </c>
      <c r="B4461" s="6" t="inlineStr">
        <is>
          <t>VA</t>
        </is>
      </c>
      <c r="C4461" s="6" t="inlineStr">
        <is>
          <t>N2O</t>
        </is>
      </c>
      <c r="D4461" s="6" t="inlineStr">
        <is>
          <t>Cement and other carbonates</t>
        </is>
      </c>
      <c r="E4461" s="6" t="n">
        <v>0.0231915003887017</v>
      </c>
      <c r="F4461" s="6" t="n"/>
      <c r="G4461" s="6" t="n"/>
      <c r="H4461" s="6" t="n"/>
      <c r="I4461" s="6" t="n"/>
    </row>
    <row r="4462" ht="15.75" customHeight="1" s="120">
      <c r="A4462" s="6" t="n">
        <v>2018</v>
      </c>
      <c r="B4462" s="6" t="inlineStr">
        <is>
          <t>WA</t>
        </is>
      </c>
      <c r="C4462" s="6" t="inlineStr">
        <is>
          <t>N2O</t>
        </is>
      </c>
      <c r="D4462" s="6" t="inlineStr">
        <is>
          <t>Cement and other carbonates</t>
        </is>
      </c>
      <c r="E4462" s="6" t="n">
        <v>0.00213112205234516</v>
      </c>
      <c r="F4462" s="6" t="n"/>
      <c r="G4462" s="6" t="n"/>
      <c r="H4462" s="6" t="n"/>
      <c r="I4462" s="6" t="n"/>
    </row>
    <row r="4463" ht="15.75" customHeight="1" s="120">
      <c r="A4463" s="6" t="n">
        <v>2018</v>
      </c>
      <c r="B4463" s="6" t="inlineStr">
        <is>
          <t>WI</t>
        </is>
      </c>
      <c r="C4463" s="6" t="inlineStr">
        <is>
          <t>N2O</t>
        </is>
      </c>
      <c r="D4463" s="6" t="inlineStr">
        <is>
          <t>Cement and other carbonates</t>
        </is>
      </c>
      <c r="E4463" s="6" t="n">
        <v>0.0160559730500129</v>
      </c>
      <c r="F4463" s="6" t="n"/>
      <c r="G4463" s="6" t="n"/>
      <c r="H4463" s="6" t="n"/>
      <c r="I4463" s="6" t="n"/>
    </row>
    <row r="4464" ht="15.75" customHeight="1" s="120">
      <c r="A4464" s="6" t="n">
        <v>2018</v>
      </c>
      <c r="B4464" s="6" t="inlineStr">
        <is>
          <t>WV</t>
        </is>
      </c>
      <c r="C4464" s="6" t="inlineStr">
        <is>
          <t>N2O</t>
        </is>
      </c>
      <c r="D4464" s="6" t="inlineStr">
        <is>
          <t>Cement and other carbonates</t>
        </is>
      </c>
      <c r="E4464" s="6" t="n">
        <v>0.0153200310961388</v>
      </c>
      <c r="F4464" s="6" t="n"/>
      <c r="G4464" s="6" t="n"/>
      <c r="H4464" s="6" t="n"/>
      <c r="I4464" s="6" t="n"/>
    </row>
    <row r="4465" ht="15.75" customHeight="1" s="120">
      <c r="A4465" s="6" t="n">
        <v>2018</v>
      </c>
      <c r="B4465" s="6" t="inlineStr">
        <is>
          <t>WY</t>
        </is>
      </c>
      <c r="C4465" s="6" t="inlineStr">
        <is>
          <t>N2O</t>
        </is>
      </c>
      <c r="D4465" s="6" t="inlineStr">
        <is>
          <t>Cement and other carbonates</t>
        </is>
      </c>
      <c r="E4465" s="6" t="n">
        <v>0.00430370562321845</v>
      </c>
      <c r="F4465" s="6" t="n"/>
      <c r="G4465" s="6" t="n"/>
      <c r="H4465" s="6" t="n"/>
      <c r="I4465" s="6" t="n"/>
    </row>
    <row r="4466" ht="15.75" customHeight="1" s="120">
      <c r="A4466" s="6" t="n">
        <v>2018</v>
      </c>
      <c r="B4466" s="6" t="inlineStr">
        <is>
          <t>AL</t>
        </is>
      </c>
      <c r="C4466" s="6" t="inlineStr">
        <is>
          <t>N2O</t>
        </is>
      </c>
      <c r="D4466" s="6" t="inlineStr">
        <is>
          <t>Chemicals</t>
        </is>
      </c>
      <c r="E4466" s="6" t="n">
        <v>0.00440101200061802</v>
      </c>
      <c r="F4466" s="6" t="n"/>
      <c r="G4466" s="6" t="n"/>
      <c r="H4466" s="6" t="n"/>
      <c r="I4466" s="6" t="n"/>
    </row>
    <row r="4467" ht="15.75" customHeight="1" s="120">
      <c r="A4467" s="6" t="n">
        <v>2018</v>
      </c>
      <c r="B4467" s="6" t="inlineStr">
        <is>
          <t>AR</t>
        </is>
      </c>
      <c r="C4467" s="6" t="inlineStr">
        <is>
          <t>N2O</t>
        </is>
      </c>
      <c r="D4467" s="6" t="inlineStr">
        <is>
          <t>Chemicals</t>
        </is>
      </c>
      <c r="E4467" s="6" t="n">
        <v>0.0144840752895256</v>
      </c>
      <c r="F4467" s="6" t="n"/>
      <c r="G4467" s="6" t="n"/>
      <c r="H4467" s="6" t="n"/>
      <c r="I4467" s="6" t="n"/>
    </row>
    <row r="4468" ht="15.75" customHeight="1" s="120">
      <c r="A4468" s="6" t="n">
        <v>2018</v>
      </c>
      <c r="B4468" s="6" t="inlineStr">
        <is>
          <t>AZ</t>
        </is>
      </c>
      <c r="C4468" s="6" t="inlineStr">
        <is>
          <t>N2O</t>
        </is>
      </c>
      <c r="D4468" s="6" t="inlineStr">
        <is>
          <t>Chemicals</t>
        </is>
      </c>
      <c r="E4468" s="6" t="n">
        <v>0.0257916846403028</v>
      </c>
      <c r="F4468" s="6" t="n"/>
      <c r="G4468" s="6" t="n"/>
      <c r="H4468" s="6" t="n"/>
      <c r="I4468" s="6" t="n"/>
    </row>
    <row r="4469" ht="15.75" customHeight="1" s="120">
      <c r="A4469" s="6" t="n">
        <v>2018</v>
      </c>
      <c r="B4469" s="6" t="inlineStr">
        <is>
          <t>CA</t>
        </is>
      </c>
      <c r="C4469" s="6" t="inlineStr">
        <is>
          <t>N2O</t>
        </is>
      </c>
      <c r="D4469" s="6" t="inlineStr">
        <is>
          <t>Chemicals</t>
        </is>
      </c>
      <c r="E4469" s="54" t="n">
        <v>3.59002068092309e-05</v>
      </c>
      <c r="F4469" s="6" t="n"/>
      <c r="G4469" s="6" t="n"/>
      <c r="H4469" s="6" t="n"/>
      <c r="I4469" s="6" t="n"/>
    </row>
    <row r="4470" ht="15.75" customHeight="1" s="120">
      <c r="A4470" s="6" t="n">
        <v>2018</v>
      </c>
      <c r="B4470" s="6" t="inlineStr">
        <is>
          <t>CO</t>
        </is>
      </c>
      <c r="C4470" s="6" t="inlineStr">
        <is>
          <t>N2O</t>
        </is>
      </c>
      <c r="D4470" s="6" t="inlineStr">
        <is>
          <t>Chemicals</t>
        </is>
      </c>
      <c r="E4470" s="54" t="n">
        <v>5.85061861675243e-06</v>
      </c>
      <c r="F4470" s="6" t="n"/>
      <c r="G4470" s="6" t="n"/>
      <c r="H4470" s="6" t="n"/>
      <c r="I4470" s="6" t="n"/>
    </row>
    <row r="4471" ht="15.75" customHeight="1" s="120">
      <c r="A4471" s="6" t="n">
        <v>2018</v>
      </c>
      <c r="B4471" s="6" t="inlineStr">
        <is>
          <t>DE</t>
        </is>
      </c>
      <c r="C4471" s="6" t="inlineStr">
        <is>
          <t>N2O</t>
        </is>
      </c>
      <c r="D4471" s="6" t="inlineStr">
        <is>
          <t>Chemicals</t>
        </is>
      </c>
      <c r="E4471" s="54" t="n">
        <v>1.63643540518075e-06</v>
      </c>
      <c r="F4471" s="6" t="n"/>
      <c r="G4471" s="6" t="n"/>
      <c r="H4471" s="6" t="n"/>
      <c r="I4471" s="6" t="n"/>
    </row>
    <row r="4472" ht="15.75" customHeight="1" s="120">
      <c r="A4472" s="6" t="n">
        <v>2018</v>
      </c>
      <c r="B4472" s="6" t="inlineStr">
        <is>
          <t>FL</t>
        </is>
      </c>
      <c r="C4472" s="6" t="inlineStr">
        <is>
          <t>N2O</t>
        </is>
      </c>
      <c r="D4472" s="6" t="inlineStr">
        <is>
          <t>Chemicals</t>
        </is>
      </c>
      <c r="E4472" s="6" t="n">
        <v>0.507805876532223</v>
      </c>
      <c r="F4472" s="6" t="n"/>
      <c r="G4472" s="6" t="n"/>
      <c r="H4472" s="6" t="n"/>
      <c r="I4472" s="6" t="n"/>
    </row>
    <row r="4473" ht="15.75" customHeight="1" s="120">
      <c r="A4473" s="6" t="n">
        <v>2018</v>
      </c>
      <c r="B4473" s="6" t="inlineStr">
        <is>
          <t>GA</t>
        </is>
      </c>
      <c r="C4473" s="6" t="inlineStr">
        <is>
          <t>N2O</t>
        </is>
      </c>
      <c r="D4473" s="6" t="inlineStr">
        <is>
          <t>Chemicals</t>
        </is>
      </c>
      <c r="E4473" s="6" t="n">
        <v>0.0189889502523202</v>
      </c>
      <c r="F4473" s="6" t="n"/>
      <c r="G4473" s="6" t="n"/>
      <c r="H4473" s="6" t="n"/>
      <c r="I4473" s="6" t="n"/>
    </row>
    <row r="4474" ht="15.75" customHeight="1" s="120">
      <c r="A4474" s="6" t="n">
        <v>2018</v>
      </c>
      <c r="B4474" s="6" t="inlineStr">
        <is>
          <t>IA</t>
        </is>
      </c>
      <c r="C4474" s="6" t="inlineStr">
        <is>
          <t>N2O</t>
        </is>
      </c>
      <c r="D4474" s="6" t="inlineStr">
        <is>
          <t>Chemicals</t>
        </is>
      </c>
      <c r="E4474" s="6" t="n">
        <v>0.035902132879221</v>
      </c>
      <c r="F4474" s="6" t="n"/>
      <c r="G4474" s="6" t="n"/>
      <c r="H4474" s="6" t="n"/>
      <c r="I4474" s="6" t="n"/>
    </row>
    <row r="4475" ht="15.75" customHeight="1" s="120">
      <c r="A4475" s="6" t="n">
        <v>2018</v>
      </c>
      <c r="B4475" s="6" t="inlineStr">
        <is>
          <t>ID</t>
        </is>
      </c>
      <c r="C4475" s="6" t="inlineStr">
        <is>
          <t>N2O</t>
        </is>
      </c>
      <c r="D4475" s="6" t="inlineStr">
        <is>
          <t>Chemicals</t>
        </is>
      </c>
      <c r="E4475" s="54" t="n">
        <v>1.4250021581397e-05</v>
      </c>
      <c r="F4475" s="6" t="n"/>
      <c r="G4475" s="6" t="n"/>
      <c r="H4475" s="6" t="n"/>
      <c r="I4475" s="6" t="n"/>
    </row>
    <row r="4476" ht="15.75" customHeight="1" s="120">
      <c r="A4476" s="6" t="n">
        <v>2018</v>
      </c>
      <c r="B4476" s="6" t="inlineStr">
        <is>
          <t>IL</t>
        </is>
      </c>
      <c r="C4476" s="6" t="inlineStr">
        <is>
          <t>N2O</t>
        </is>
      </c>
      <c r="D4476" s="6" t="inlineStr">
        <is>
          <t>Chemicals</t>
        </is>
      </c>
      <c r="E4476" s="6" t="n">
        <v>0.00677291650745815</v>
      </c>
      <c r="F4476" s="6" t="n"/>
      <c r="G4476" s="6" t="n"/>
      <c r="H4476" s="6" t="n"/>
      <c r="I4476" s="6" t="n"/>
    </row>
    <row r="4477" ht="15.75" customHeight="1" s="120">
      <c r="A4477" s="6" t="n">
        <v>2018</v>
      </c>
      <c r="B4477" s="6" t="inlineStr">
        <is>
          <t>IN</t>
        </is>
      </c>
      <c r="C4477" s="6" t="inlineStr">
        <is>
          <t>N2O</t>
        </is>
      </c>
      <c r="D4477" s="6" t="inlineStr">
        <is>
          <t>Chemicals</t>
        </is>
      </c>
      <c r="E4477" s="54" t="n">
        <v>7.041016761052059e-05</v>
      </c>
      <c r="F4477" s="6" t="n"/>
      <c r="G4477" s="6" t="n"/>
      <c r="H4477" s="6" t="n"/>
      <c r="I4477" s="6" t="n"/>
    </row>
    <row r="4478" ht="15.75" customHeight="1" s="120">
      <c r="A4478" s="6" t="n">
        <v>2018</v>
      </c>
      <c r="B4478" s="6" t="inlineStr">
        <is>
          <t>KS</t>
        </is>
      </c>
      <c r="C4478" s="6" t="inlineStr">
        <is>
          <t>N2O</t>
        </is>
      </c>
      <c r="D4478" s="6" t="inlineStr">
        <is>
          <t>Chemicals</t>
        </is>
      </c>
      <c r="E4478" s="6" t="n">
        <v>0.0348237074654777</v>
      </c>
      <c r="F4478" s="6" t="n"/>
      <c r="G4478" s="6" t="n"/>
      <c r="H4478" s="6" t="n"/>
      <c r="I4478" s="6" t="n"/>
    </row>
    <row r="4479" ht="15.75" customHeight="1" s="120">
      <c r="A4479" s="6" t="n">
        <v>2018</v>
      </c>
      <c r="B4479" s="6" t="inlineStr">
        <is>
          <t>KY</t>
        </is>
      </c>
      <c r="C4479" s="6" t="inlineStr">
        <is>
          <t>N2O</t>
        </is>
      </c>
      <c r="D4479" s="6" t="inlineStr">
        <is>
          <t>Chemicals</t>
        </is>
      </c>
      <c r="E4479" s="6" t="n">
        <v>0.00012358707741427</v>
      </c>
      <c r="F4479" s="6" t="n"/>
      <c r="G4479" s="6" t="n"/>
      <c r="H4479" s="6" t="n"/>
      <c r="I4479" s="6" t="n"/>
    </row>
    <row r="4480" ht="15.75" customHeight="1" s="120">
      <c r="A4480" s="6" t="n">
        <v>2018</v>
      </c>
      <c r="B4480" s="6" t="inlineStr">
        <is>
          <t>LA</t>
        </is>
      </c>
      <c r="C4480" s="6" t="inlineStr">
        <is>
          <t>N2O</t>
        </is>
      </c>
      <c r="D4480" s="6" t="inlineStr">
        <is>
          <t>Chemicals</t>
        </is>
      </c>
      <c r="E4480" s="6" t="n">
        <v>0.09348056154411261</v>
      </c>
      <c r="F4480" s="6" t="n"/>
      <c r="G4480" s="6" t="n"/>
      <c r="H4480" s="6" t="n"/>
      <c r="I4480" s="6" t="n"/>
    </row>
    <row r="4481" ht="15.75" customHeight="1" s="120">
      <c r="A4481" s="6" t="n">
        <v>2018</v>
      </c>
      <c r="B4481" s="6" t="inlineStr">
        <is>
          <t>MA</t>
        </is>
      </c>
      <c r="C4481" s="6" t="inlineStr">
        <is>
          <t>N2O</t>
        </is>
      </c>
      <c r="D4481" s="6" t="inlineStr">
        <is>
          <t>Chemicals</t>
        </is>
      </c>
      <c r="E4481" s="54" t="n">
        <v>3.43216983210476e-06</v>
      </c>
      <c r="F4481" s="6" t="n"/>
      <c r="G4481" s="6" t="n"/>
      <c r="H4481" s="6" t="n"/>
      <c r="I4481" s="6" t="n"/>
    </row>
    <row r="4482" ht="15.75" customHeight="1" s="120">
      <c r="A4482" s="6" t="n">
        <v>2018</v>
      </c>
      <c r="B4482" s="6" t="inlineStr">
        <is>
          <t>MD</t>
        </is>
      </c>
      <c r="C4482" s="6" t="inlineStr">
        <is>
          <t>N2O</t>
        </is>
      </c>
      <c r="D4482" s="6" t="inlineStr">
        <is>
          <t>Chemicals</t>
        </is>
      </c>
      <c r="E4482" s="54" t="n">
        <v>2.85290066212928e-06</v>
      </c>
      <c r="F4482" s="6" t="n"/>
      <c r="G4482" s="6" t="n"/>
      <c r="H4482" s="6" t="n"/>
      <c r="I4482" s="6" t="n"/>
    </row>
    <row r="4483" ht="15.75" customHeight="1" s="120">
      <c r="A4483" s="6" t="n">
        <v>2018</v>
      </c>
      <c r="B4483" s="6" t="inlineStr">
        <is>
          <t>MI</t>
        </is>
      </c>
      <c r="C4483" s="6" t="inlineStr">
        <is>
          <t>N2O</t>
        </is>
      </c>
      <c r="D4483" s="6" t="inlineStr">
        <is>
          <t>Chemicals</t>
        </is>
      </c>
      <c r="E4483" s="54" t="n">
        <v>2.78194018880728e-05</v>
      </c>
      <c r="F4483" s="6" t="n"/>
      <c r="G4483" s="6" t="n"/>
      <c r="H4483" s="6" t="n"/>
      <c r="I4483" s="6" t="n"/>
    </row>
    <row r="4484" ht="15.75" customHeight="1" s="120">
      <c r="A4484" s="6" t="n">
        <v>2018</v>
      </c>
      <c r="B4484" s="6" t="inlineStr">
        <is>
          <t>MN</t>
        </is>
      </c>
      <c r="C4484" s="6" t="inlineStr">
        <is>
          <t>N2O</t>
        </is>
      </c>
      <c r="D4484" s="6" t="inlineStr">
        <is>
          <t>Chemicals</t>
        </is>
      </c>
      <c r="E4484" s="54" t="n">
        <v>4.86441285486916e-05</v>
      </c>
      <c r="F4484" s="6" t="n"/>
      <c r="G4484" s="6" t="n"/>
      <c r="H4484" s="6" t="n"/>
      <c r="I4484" s="6" t="n"/>
    </row>
    <row r="4485" ht="15.75" customHeight="1" s="120">
      <c r="A4485" s="6" t="n">
        <v>2018</v>
      </c>
      <c r="B4485" s="6" t="inlineStr">
        <is>
          <t>MO</t>
        </is>
      </c>
      <c r="C4485" s="6" t="inlineStr">
        <is>
          <t>N2O</t>
        </is>
      </c>
      <c r="D4485" s="6" t="inlineStr">
        <is>
          <t>Chemicals</t>
        </is>
      </c>
      <c r="E4485" s="6" t="n">
        <v>0.0128004439287211</v>
      </c>
      <c r="F4485" s="6" t="n"/>
      <c r="G4485" s="6" t="n"/>
      <c r="H4485" s="6" t="n"/>
      <c r="I4485" s="6" t="n"/>
    </row>
    <row r="4486" ht="15.75" customHeight="1" s="120">
      <c r="A4486" s="6" t="n">
        <v>2018</v>
      </c>
      <c r="B4486" s="6" t="inlineStr">
        <is>
          <t>MS</t>
        </is>
      </c>
      <c r="C4486" s="6" t="inlineStr">
        <is>
          <t>N2O</t>
        </is>
      </c>
      <c r="D4486" s="6" t="inlineStr">
        <is>
          <t>Chemicals</t>
        </is>
      </c>
      <c r="E4486" s="6" t="n">
        <v>0.06330582224746099</v>
      </c>
      <c r="F4486" s="6" t="n"/>
      <c r="G4486" s="6" t="n"/>
      <c r="H4486" s="6" t="n"/>
      <c r="I4486" s="6" t="n"/>
    </row>
    <row r="4487" ht="15.75" customHeight="1" s="120">
      <c r="A4487" s="6" t="n">
        <v>2018</v>
      </c>
      <c r="B4487" s="6" t="inlineStr">
        <is>
          <t>NC</t>
        </is>
      </c>
      <c r="C4487" s="6" t="inlineStr">
        <is>
          <t>N2O</t>
        </is>
      </c>
      <c r="D4487" s="6" t="inlineStr">
        <is>
          <t>Chemicals</t>
        </is>
      </c>
      <c r="E4487" s="54" t="n">
        <v>1.08033700200428e-05</v>
      </c>
      <c r="F4487" s="6" t="n"/>
      <c r="G4487" s="6" t="n"/>
      <c r="H4487" s="6" t="n"/>
      <c r="I4487" s="6" t="n"/>
    </row>
    <row r="4488" ht="15.75" customHeight="1" s="120">
      <c r="A4488" s="6" t="n">
        <v>2018</v>
      </c>
      <c r="B4488" s="6" t="inlineStr">
        <is>
          <t>ND</t>
        </is>
      </c>
      <c r="C4488" s="6" t="inlineStr">
        <is>
          <t>N2O</t>
        </is>
      </c>
      <c r="D4488" s="6" t="inlineStr">
        <is>
          <t>Chemicals</t>
        </is>
      </c>
      <c r="E4488" s="54" t="n">
        <v>1.45541378956341e-05</v>
      </c>
      <c r="F4488" s="6" t="n"/>
      <c r="G4488" s="6" t="n"/>
      <c r="H4488" s="6" t="n"/>
      <c r="I4488" s="6" t="n"/>
    </row>
    <row r="4489" ht="15.75" customHeight="1" s="120">
      <c r="A4489" s="6" t="n">
        <v>2018</v>
      </c>
      <c r="B4489" s="6" t="inlineStr">
        <is>
          <t>NE</t>
        </is>
      </c>
      <c r="C4489" s="6" t="inlineStr">
        <is>
          <t>N2O</t>
        </is>
      </c>
      <c r="D4489" s="6" t="inlineStr">
        <is>
          <t>Chemicals</t>
        </is>
      </c>
      <c r="E4489" s="54" t="n">
        <v>8.713656489356279e-05</v>
      </c>
      <c r="F4489" s="6" t="n"/>
      <c r="G4489" s="6" t="n"/>
      <c r="H4489" s="6" t="n"/>
      <c r="I4489" s="6" t="n"/>
    </row>
    <row r="4490" ht="15.75" customHeight="1" s="120">
      <c r="A4490" s="6" t="n">
        <v>2018</v>
      </c>
      <c r="B4490" s="6" t="inlineStr">
        <is>
          <t>NJ</t>
        </is>
      </c>
      <c r="C4490" s="6" t="inlineStr">
        <is>
          <t>N2O</t>
        </is>
      </c>
      <c r="D4490" s="6" t="inlineStr">
        <is>
          <t>Chemicals</t>
        </is>
      </c>
      <c r="E4490" s="54" t="n">
        <v>1.28887390319546e-06</v>
      </c>
      <c r="F4490" s="6" t="n"/>
      <c r="G4490" s="6" t="n"/>
      <c r="H4490" s="6" t="n"/>
      <c r="I4490" s="6" t="n"/>
    </row>
    <row r="4491" ht="15.75" customHeight="1" s="120">
      <c r="A4491" s="6" t="n">
        <v>2018</v>
      </c>
      <c r="B4491" s="6" t="inlineStr">
        <is>
          <t>NM</t>
        </is>
      </c>
      <c r="C4491" s="6" t="inlineStr">
        <is>
          <t>N2O</t>
        </is>
      </c>
      <c r="D4491" s="6" t="inlineStr">
        <is>
          <t>Chemicals</t>
        </is>
      </c>
      <c r="E4491" s="54" t="n">
        <v>1.30335563244484e-06</v>
      </c>
      <c r="F4491" s="6" t="n"/>
      <c r="G4491" s="6" t="n"/>
      <c r="H4491" s="6" t="n"/>
      <c r="I4491" s="6" t="n"/>
    </row>
    <row r="4492" ht="15.75" customHeight="1" s="120">
      <c r="A4492" s="6" t="n">
        <v>2018</v>
      </c>
      <c r="B4492" s="6" t="inlineStr">
        <is>
          <t>NV</t>
        </is>
      </c>
      <c r="C4492" s="6" t="inlineStr">
        <is>
          <t>N2O</t>
        </is>
      </c>
      <c r="D4492" s="6" t="inlineStr">
        <is>
          <t>Chemicals</t>
        </is>
      </c>
      <c r="E4492" s="54" t="n">
        <v>7.96495108716296e-07</v>
      </c>
      <c r="F4492" s="6" t="n"/>
      <c r="G4492" s="6" t="n"/>
      <c r="H4492" s="6" t="n"/>
      <c r="I4492" s="6" t="n"/>
    </row>
    <row r="4493" ht="15.75" customHeight="1" s="120">
      <c r="A4493" s="6" t="n">
        <v>2018</v>
      </c>
      <c r="B4493" s="6" t="inlineStr">
        <is>
          <t>NY</t>
        </is>
      </c>
      <c r="C4493" s="6" t="inlineStr">
        <is>
          <t>N2O</t>
        </is>
      </c>
      <c r="D4493" s="6" t="inlineStr">
        <is>
          <t>Chemicals</t>
        </is>
      </c>
      <c r="E4493" s="54" t="n">
        <v>1.07164796445465e-05</v>
      </c>
      <c r="F4493" s="6" t="n"/>
      <c r="G4493" s="6" t="n"/>
      <c r="H4493" s="6" t="n"/>
      <c r="I4493" s="6" t="n"/>
    </row>
    <row r="4494" ht="15.75" customHeight="1" s="120">
      <c r="A4494" s="6" t="n">
        <v>2018</v>
      </c>
      <c r="B4494" s="6" t="inlineStr">
        <is>
          <t>OH</t>
        </is>
      </c>
      <c r="C4494" s="6" t="inlineStr">
        <is>
          <t>N2O</t>
        </is>
      </c>
      <c r="D4494" s="6" t="inlineStr">
        <is>
          <t>Chemicals</t>
        </is>
      </c>
      <c r="E4494" s="6" t="n">
        <v>0.0157346305371271</v>
      </c>
      <c r="F4494" s="6" t="n"/>
      <c r="G4494" s="6" t="n"/>
      <c r="H4494" s="6" t="n"/>
      <c r="I4494" s="6" t="n"/>
    </row>
    <row r="4495" ht="15.75" customHeight="1" s="120">
      <c r="A4495" s="6" t="n">
        <v>2018</v>
      </c>
      <c r="B4495" s="6" t="inlineStr">
        <is>
          <t>OK</t>
        </is>
      </c>
      <c r="C4495" s="6" t="inlineStr">
        <is>
          <t>N2O</t>
        </is>
      </c>
      <c r="D4495" s="6" t="inlineStr">
        <is>
          <t>Chemicals</t>
        </is>
      </c>
      <c r="E4495" s="6" t="n">
        <v>0.0985377551787496</v>
      </c>
      <c r="F4495" s="6" t="n"/>
      <c r="G4495" s="6" t="n"/>
      <c r="H4495" s="6" t="n"/>
      <c r="I4495" s="6" t="n"/>
    </row>
    <row r="4496" ht="15.75" customHeight="1" s="120">
      <c r="A4496" s="6" t="n">
        <v>2018</v>
      </c>
      <c r="B4496" s="6" t="inlineStr">
        <is>
          <t>OR</t>
        </is>
      </c>
      <c r="C4496" s="6" t="inlineStr">
        <is>
          <t>N2O</t>
        </is>
      </c>
      <c r="D4496" s="6" t="inlineStr">
        <is>
          <t>Chemicals</t>
        </is>
      </c>
      <c r="E4496" s="54" t="n">
        <v>4.12584466315041e-05</v>
      </c>
      <c r="F4496" s="6" t="n"/>
      <c r="G4496" s="6" t="n"/>
      <c r="H4496" s="6" t="n"/>
      <c r="I4496" s="6" t="n"/>
    </row>
    <row r="4497" ht="15.75" customHeight="1" s="120">
      <c r="A4497" s="6" t="n">
        <v>2018</v>
      </c>
      <c r="B4497" s="6" t="inlineStr">
        <is>
          <t>PA</t>
        </is>
      </c>
      <c r="C4497" s="6" t="inlineStr">
        <is>
          <t>N2O</t>
        </is>
      </c>
      <c r="D4497" s="6" t="inlineStr">
        <is>
          <t>Chemicals</t>
        </is>
      </c>
      <c r="E4497" s="54" t="n">
        <v>1.30190745951991e-05</v>
      </c>
      <c r="F4497" s="6" t="n"/>
      <c r="G4497" s="6" t="n"/>
      <c r="H4497" s="6" t="n"/>
      <c r="I4497" s="6" t="n"/>
    </row>
    <row r="4498" ht="15.75" customHeight="1" s="120">
      <c r="A4498" s="6" t="n">
        <v>2018</v>
      </c>
      <c r="B4498" s="6" t="inlineStr">
        <is>
          <t>RI</t>
        </is>
      </c>
      <c r="C4498" s="6" t="inlineStr">
        <is>
          <t>N2O</t>
        </is>
      </c>
      <c r="D4498" s="6" t="inlineStr">
        <is>
          <t>Chemicals</t>
        </is>
      </c>
      <c r="E4498" s="54" t="n">
        <v>2.60671126488969e-06</v>
      </c>
      <c r="F4498" s="6" t="n"/>
      <c r="G4498" s="6" t="n"/>
      <c r="H4498" s="6" t="n"/>
      <c r="I4498" s="6" t="n"/>
    </row>
    <row r="4499" ht="15.75" customHeight="1" s="120">
      <c r="A4499" s="6" t="n">
        <v>2018</v>
      </c>
      <c r="B4499" s="6" t="inlineStr">
        <is>
          <t>SC</t>
        </is>
      </c>
      <c r="C4499" s="6" t="inlineStr">
        <is>
          <t>N2O</t>
        </is>
      </c>
      <c r="D4499" s="6" t="inlineStr">
        <is>
          <t>Chemicals</t>
        </is>
      </c>
      <c r="E4499" s="6" t="n">
        <v>0.000229028548079058</v>
      </c>
      <c r="F4499" s="6" t="n"/>
      <c r="G4499" s="6" t="n"/>
      <c r="H4499" s="6" t="n"/>
      <c r="I4499" s="6" t="n"/>
    </row>
    <row r="4500" ht="15.75" customHeight="1" s="120">
      <c r="A4500" s="6" t="n">
        <v>2018</v>
      </c>
      <c r="B4500" s="6" t="inlineStr">
        <is>
          <t>SD</t>
        </is>
      </c>
      <c r="C4500" s="6" t="inlineStr">
        <is>
          <t>N2O</t>
        </is>
      </c>
      <c r="D4500" s="6" t="inlineStr">
        <is>
          <t>Chemicals</t>
        </is>
      </c>
      <c r="E4500" s="6" t="n">
        <v>0.000125295921465698</v>
      </c>
      <c r="F4500" s="6" t="n"/>
      <c r="G4500" s="6" t="n"/>
      <c r="H4500" s="6" t="n"/>
      <c r="I4500" s="6" t="n"/>
    </row>
    <row r="4501" ht="15.75" customHeight="1" s="120">
      <c r="A4501" s="6" t="n">
        <v>2018</v>
      </c>
      <c r="B4501" s="6" t="inlineStr">
        <is>
          <t>TN</t>
        </is>
      </c>
      <c r="C4501" s="6" t="inlineStr">
        <is>
          <t>N2O</t>
        </is>
      </c>
      <c r="D4501" s="6" t="inlineStr">
        <is>
          <t>Chemicals</t>
        </is>
      </c>
      <c r="E4501" s="6" t="n">
        <v>0.000706621496994599</v>
      </c>
      <c r="F4501" s="6" t="n"/>
      <c r="G4501" s="6" t="n"/>
      <c r="H4501" s="6" t="n"/>
      <c r="I4501" s="6" t="n"/>
    </row>
    <row r="4502" ht="15.75" customHeight="1" s="120">
      <c r="A4502" s="6" t="n">
        <v>2018</v>
      </c>
      <c r="B4502" s="6" t="inlineStr">
        <is>
          <t>TX</t>
        </is>
      </c>
      <c r="C4502" s="6" t="inlineStr">
        <is>
          <t>N2O</t>
        </is>
      </c>
      <c r="D4502" s="6" t="inlineStr">
        <is>
          <t>Chemicals</t>
        </is>
      </c>
      <c r="E4502" s="6" t="n">
        <v>0.0590748402299599</v>
      </c>
      <c r="F4502" s="6" t="n"/>
      <c r="G4502" s="6" t="n"/>
      <c r="H4502" s="6" t="n"/>
      <c r="I4502" s="6" t="n"/>
    </row>
    <row r="4503" ht="15.75" customHeight="1" s="120">
      <c r="A4503" s="6" t="n">
        <v>2018</v>
      </c>
      <c r="B4503" s="6" t="inlineStr">
        <is>
          <t>UT</t>
        </is>
      </c>
      <c r="C4503" s="6" t="inlineStr">
        <is>
          <t>N2O</t>
        </is>
      </c>
      <c r="D4503" s="6" t="inlineStr">
        <is>
          <t>Chemicals</t>
        </is>
      </c>
      <c r="E4503" s="54" t="n">
        <v>4.0693659190778e-06</v>
      </c>
      <c r="F4503" s="6" t="n"/>
      <c r="G4503" s="6" t="n"/>
      <c r="H4503" s="6" t="n"/>
      <c r="I4503" s="6" t="n"/>
    </row>
    <row r="4504" ht="15.75" customHeight="1" s="120">
      <c r="A4504" s="6" t="n">
        <v>2018</v>
      </c>
      <c r="B4504" s="6" t="inlineStr">
        <is>
          <t>VA</t>
        </is>
      </c>
      <c r="C4504" s="6" t="inlineStr">
        <is>
          <t>N2O</t>
        </is>
      </c>
      <c r="D4504" s="6" t="inlineStr">
        <is>
          <t>Chemicals</t>
        </is>
      </c>
      <c r="E4504" s="54" t="n">
        <v>3.29024888546077e-05</v>
      </c>
      <c r="F4504" s="6" t="n"/>
      <c r="G4504" s="6" t="n"/>
      <c r="H4504" s="6" t="n"/>
      <c r="I4504" s="6" t="n"/>
    </row>
    <row r="4505" ht="15.75" customHeight="1" s="120">
      <c r="A4505" s="6" t="n">
        <v>2018</v>
      </c>
      <c r="B4505" s="6" t="inlineStr">
        <is>
          <t>WA</t>
        </is>
      </c>
      <c r="C4505" s="6" t="inlineStr">
        <is>
          <t>N2O</t>
        </is>
      </c>
      <c r="D4505" s="6" t="inlineStr">
        <is>
          <t>Chemicals</t>
        </is>
      </c>
      <c r="E4505" s="6" t="n">
        <v>0.00528665663459354</v>
      </c>
      <c r="F4505" s="6" t="n"/>
      <c r="G4505" s="6" t="n"/>
      <c r="H4505" s="6" t="n"/>
      <c r="I4505" s="6" t="n"/>
    </row>
    <row r="4506" ht="15.75" customHeight="1" s="120">
      <c r="A4506" s="6" t="n">
        <v>2018</v>
      </c>
      <c r="B4506" s="6" t="inlineStr">
        <is>
          <t>WI</t>
        </is>
      </c>
      <c r="C4506" s="6" t="inlineStr">
        <is>
          <t>N2O</t>
        </is>
      </c>
      <c r="D4506" s="6" t="inlineStr">
        <is>
          <t>Chemicals</t>
        </is>
      </c>
      <c r="E4506" s="54" t="n">
        <v>2.42279330342248e-05</v>
      </c>
      <c r="F4506" s="6" t="n"/>
      <c r="G4506" s="6" t="n"/>
      <c r="H4506" s="6" t="n"/>
      <c r="I4506" s="6" t="n"/>
    </row>
    <row r="4507" ht="15.75" customHeight="1" s="120">
      <c r="A4507" s="6" t="n">
        <v>2018</v>
      </c>
      <c r="B4507" s="6" t="inlineStr">
        <is>
          <t>WV</t>
        </is>
      </c>
      <c r="C4507" s="6" t="inlineStr">
        <is>
          <t>N2O</t>
        </is>
      </c>
      <c r="D4507" s="6" t="inlineStr">
        <is>
          <t>Chemicals</t>
        </is>
      </c>
      <c r="E4507" s="54" t="n">
        <v>8.6209734221602e-05</v>
      </c>
      <c r="F4507" s="6" t="n"/>
      <c r="G4507" s="6" t="n"/>
      <c r="H4507" s="6" t="n"/>
      <c r="I4507" s="6" t="n"/>
    </row>
    <row r="4508" ht="15.75" customHeight="1" s="120">
      <c r="A4508" s="6" t="n">
        <v>2018</v>
      </c>
      <c r="B4508" s="6" t="inlineStr">
        <is>
          <t>WY</t>
        </is>
      </c>
      <c r="C4508" s="6" t="inlineStr">
        <is>
          <t>N2O</t>
        </is>
      </c>
      <c r="D4508" s="6" t="inlineStr">
        <is>
          <t>Chemicals</t>
        </is>
      </c>
      <c r="E4508" s="6" t="n">
        <v>0.00108271200560118</v>
      </c>
      <c r="F4508" s="6" t="n"/>
      <c r="G4508" s="6" t="n"/>
      <c r="H4508" s="6" t="n"/>
      <c r="I4508" s="6" t="n"/>
    </row>
    <row r="4509" ht="15.75" customHeight="1" s="120">
      <c r="A4509" s="6" t="n">
        <v>2018</v>
      </c>
      <c r="B4509" s="6" t="inlineStr">
        <is>
          <t>AL</t>
        </is>
      </c>
      <c r="C4509" s="6" t="inlineStr">
        <is>
          <t>N2O</t>
        </is>
      </c>
      <c r="D4509" s="6" t="inlineStr">
        <is>
          <t>Iron and steel</t>
        </is>
      </c>
      <c r="E4509" s="6" t="n">
        <v>0.0852897595193105</v>
      </c>
      <c r="F4509" s="6" t="n"/>
      <c r="G4509" s="6" t="n"/>
      <c r="H4509" s="6" t="n"/>
      <c r="I4509" s="6" t="n"/>
    </row>
    <row r="4510" ht="15.75" customHeight="1" s="120">
      <c r="A4510" s="6" t="n">
        <v>2018</v>
      </c>
      <c r="B4510" s="6" t="inlineStr">
        <is>
          <t>AR</t>
        </is>
      </c>
      <c r="C4510" s="6" t="inlineStr">
        <is>
          <t>N2O</t>
        </is>
      </c>
      <c r="D4510" s="6" t="inlineStr">
        <is>
          <t>Iron and steel</t>
        </is>
      </c>
      <c r="E4510" s="6" t="n">
        <v>0.0148312285042345</v>
      </c>
      <c r="F4510" s="6" t="n"/>
      <c r="G4510" s="6" t="n"/>
      <c r="H4510" s="6" t="n"/>
      <c r="I4510" s="6" t="n"/>
    </row>
    <row r="4511" ht="15.75" customHeight="1" s="120">
      <c r="A4511" s="6" t="n">
        <v>2018</v>
      </c>
      <c r="B4511" s="6" t="inlineStr">
        <is>
          <t>AZ</t>
        </is>
      </c>
      <c r="C4511" s="6" t="inlineStr">
        <is>
          <t>N2O</t>
        </is>
      </c>
      <c r="D4511" s="6" t="inlineStr">
        <is>
          <t>Iron and steel</t>
        </is>
      </c>
      <c r="E4511" s="54" t="n">
        <v>5.43766397955438e-05</v>
      </c>
      <c r="F4511" s="6" t="n"/>
      <c r="G4511" s="6" t="n"/>
      <c r="H4511" s="6" t="n"/>
      <c r="I4511" s="6" t="n"/>
    </row>
    <row r="4512" ht="15.75" customHeight="1" s="120">
      <c r="A4512" s="6" t="n">
        <v>2018</v>
      </c>
      <c r="B4512" s="6" t="inlineStr">
        <is>
          <t>CA</t>
        </is>
      </c>
      <c r="C4512" s="6" t="inlineStr">
        <is>
          <t>N2O</t>
        </is>
      </c>
      <c r="D4512" s="6" t="inlineStr">
        <is>
          <t>Iron and steel</t>
        </is>
      </c>
      <c r="E4512" s="6" t="n">
        <v>0.0186783757697693</v>
      </c>
      <c r="F4512" s="6" t="n"/>
      <c r="G4512" s="6" t="n"/>
      <c r="H4512" s="6" t="n"/>
      <c r="I4512" s="6" t="n"/>
    </row>
    <row r="4513" ht="15.75" customHeight="1" s="120">
      <c r="A4513" s="6" t="n">
        <v>2018</v>
      </c>
      <c r="B4513" s="6" t="inlineStr">
        <is>
          <t>CO</t>
        </is>
      </c>
      <c r="C4513" s="6" t="inlineStr">
        <is>
          <t>N2O</t>
        </is>
      </c>
      <c r="D4513" s="6" t="inlineStr">
        <is>
          <t>Iron and steel</t>
        </is>
      </c>
      <c r="E4513" s="6" t="n">
        <v>0.00482592678185451</v>
      </c>
      <c r="F4513" s="6" t="n"/>
      <c r="G4513" s="6" t="n"/>
      <c r="H4513" s="6" t="n"/>
      <c r="I4513" s="6" t="n"/>
    </row>
    <row r="4514" ht="15.75" customHeight="1" s="120">
      <c r="A4514" s="6" t="n">
        <v>2018</v>
      </c>
      <c r="B4514" s="6" t="inlineStr">
        <is>
          <t>FL</t>
        </is>
      </c>
      <c r="C4514" s="6" t="inlineStr">
        <is>
          <t>N2O</t>
        </is>
      </c>
      <c r="D4514" s="6" t="inlineStr">
        <is>
          <t>Iron and steel</t>
        </is>
      </c>
      <c r="E4514" s="6" t="n">
        <v>0.00140019847473525</v>
      </c>
      <c r="F4514" s="6" t="n"/>
      <c r="G4514" s="6" t="n"/>
      <c r="H4514" s="6" t="n"/>
      <c r="I4514" s="6" t="n"/>
    </row>
    <row r="4515" ht="15.75" customHeight="1" s="120">
      <c r="A4515" s="6" t="n">
        <v>2018</v>
      </c>
      <c r="B4515" s="6" t="inlineStr">
        <is>
          <t>GA</t>
        </is>
      </c>
      <c r="C4515" s="6" t="inlineStr">
        <is>
          <t>N2O</t>
        </is>
      </c>
      <c r="D4515" s="6" t="inlineStr">
        <is>
          <t>Iron and steel</t>
        </is>
      </c>
      <c r="E4515" s="6" t="n">
        <v>0.00156332839412188</v>
      </c>
      <c r="F4515" s="6" t="n"/>
      <c r="G4515" s="6" t="n"/>
      <c r="H4515" s="6" t="n"/>
      <c r="I4515" s="6" t="n"/>
    </row>
    <row r="4516" ht="15.75" customHeight="1" s="120">
      <c r="A4516" s="6" t="n">
        <v>2018</v>
      </c>
      <c r="B4516" s="6" t="inlineStr">
        <is>
          <t>IA</t>
        </is>
      </c>
      <c r="C4516" s="6" t="inlineStr">
        <is>
          <t>N2O</t>
        </is>
      </c>
      <c r="D4516" s="6" t="inlineStr">
        <is>
          <t>Iron and steel</t>
        </is>
      </c>
      <c r="E4516" s="6" t="n">
        <v>0.00562798221883878</v>
      </c>
      <c r="F4516" s="6" t="n"/>
      <c r="G4516" s="6" t="n"/>
      <c r="H4516" s="6" t="n"/>
      <c r="I4516" s="6" t="n"/>
    </row>
    <row r="4517" ht="15.75" customHeight="1" s="120">
      <c r="A4517" s="6" t="n">
        <v>2018</v>
      </c>
      <c r="B4517" s="6" t="inlineStr">
        <is>
          <t>IL</t>
        </is>
      </c>
      <c r="C4517" s="6" t="inlineStr">
        <is>
          <t>N2O</t>
        </is>
      </c>
      <c r="D4517" s="6" t="inlineStr">
        <is>
          <t>Iron and steel</t>
        </is>
      </c>
      <c r="E4517" s="6" t="n">
        <v>0.0362964070635255</v>
      </c>
      <c r="F4517" s="6" t="n"/>
      <c r="G4517" s="6" t="n"/>
      <c r="H4517" s="6" t="n"/>
      <c r="I4517" s="6" t="n"/>
    </row>
    <row r="4518" ht="15.75" customHeight="1" s="120">
      <c r="A4518" s="6" t="n">
        <v>2018</v>
      </c>
      <c r="B4518" s="6" t="inlineStr">
        <is>
          <t>IN</t>
        </is>
      </c>
      <c r="C4518" s="6" t="inlineStr">
        <is>
          <t>N2O</t>
        </is>
      </c>
      <c r="D4518" s="6" t="inlineStr">
        <is>
          <t>Iron and steel</t>
        </is>
      </c>
      <c r="E4518" s="6" t="n">
        <v>0.313032721142996</v>
      </c>
      <c r="F4518" s="6" t="n"/>
      <c r="G4518" s="6" t="n"/>
      <c r="H4518" s="6" t="n"/>
      <c r="I4518" s="6" t="n"/>
    </row>
    <row r="4519" ht="15.75" customHeight="1" s="120">
      <c r="A4519" s="6" t="n">
        <v>2018</v>
      </c>
      <c r="B4519" s="6" t="inlineStr">
        <is>
          <t>KY</t>
        </is>
      </c>
      <c r="C4519" s="6" t="inlineStr">
        <is>
          <t>N2O</t>
        </is>
      </c>
      <c r="D4519" s="6" t="inlineStr">
        <is>
          <t>Iron and steel</t>
        </is>
      </c>
      <c r="E4519" s="6" t="n">
        <v>0.0110656461983931</v>
      </c>
      <c r="F4519" s="6" t="n"/>
      <c r="G4519" s="6" t="n"/>
      <c r="H4519" s="6" t="n"/>
      <c r="I4519" s="6" t="n"/>
    </row>
    <row r="4520" ht="15.75" customHeight="1" s="120">
      <c r="A4520" s="6" t="n">
        <v>2018</v>
      </c>
      <c r="B4520" s="6" t="inlineStr">
        <is>
          <t>LA</t>
        </is>
      </c>
      <c r="C4520" s="6" t="inlineStr">
        <is>
          <t>N2O</t>
        </is>
      </c>
      <c r="D4520" s="6" t="inlineStr">
        <is>
          <t>Iron and steel</t>
        </is>
      </c>
      <c r="E4520" s="6" t="n">
        <v>0.0114734709968597</v>
      </c>
      <c r="F4520" s="6" t="n"/>
      <c r="G4520" s="6" t="n"/>
      <c r="H4520" s="6" t="n"/>
      <c r="I4520" s="6" t="n"/>
    </row>
    <row r="4521" ht="15.75" customHeight="1" s="120">
      <c r="A4521" s="6" t="n">
        <v>2018</v>
      </c>
      <c r="B4521" s="6" t="inlineStr">
        <is>
          <t>MA</t>
        </is>
      </c>
      <c r="C4521" s="6" t="inlineStr">
        <is>
          <t>N2O</t>
        </is>
      </c>
      <c r="D4521" s="6" t="inlineStr">
        <is>
          <t>Iron and steel</t>
        </is>
      </c>
      <c r="E4521" s="6" t="n">
        <v>0.000910808716575359</v>
      </c>
      <c r="F4521" s="6" t="n"/>
      <c r="G4521" s="6" t="n"/>
      <c r="H4521" s="6" t="n"/>
      <c r="I4521" s="6" t="n"/>
    </row>
    <row r="4522" ht="15.75" customHeight="1" s="120">
      <c r="A4522" s="6" t="n">
        <v>2018</v>
      </c>
      <c r="B4522" s="6" t="inlineStr">
        <is>
          <t>MI</t>
        </is>
      </c>
      <c r="C4522" s="6" t="inlineStr">
        <is>
          <t>N2O</t>
        </is>
      </c>
      <c r="D4522" s="6" t="inlineStr">
        <is>
          <t>Iron and steel</t>
        </is>
      </c>
      <c r="E4522" s="6" t="n">
        <v>0.07724201682957001</v>
      </c>
      <c r="F4522" s="6" t="n"/>
      <c r="G4522" s="6" t="n"/>
      <c r="H4522" s="6" t="n"/>
      <c r="I4522" s="6" t="n"/>
    </row>
    <row r="4523" ht="15.75" customHeight="1" s="120">
      <c r="A4523" s="6" t="n">
        <v>2018</v>
      </c>
      <c r="B4523" s="6" t="inlineStr">
        <is>
          <t>MN</t>
        </is>
      </c>
      <c r="C4523" s="6" t="inlineStr">
        <is>
          <t>N2O</t>
        </is>
      </c>
      <c r="D4523" s="6" t="inlineStr">
        <is>
          <t>Iron and steel</t>
        </is>
      </c>
      <c r="E4523" s="6" t="n">
        <v>0.00101956199616644</v>
      </c>
      <c r="F4523" s="6" t="n"/>
      <c r="G4523" s="6" t="n"/>
      <c r="H4523" s="6" t="n"/>
      <c r="I4523" s="6" t="n"/>
    </row>
    <row r="4524" ht="15.75" customHeight="1" s="120">
      <c r="A4524" s="6" t="n">
        <v>2018</v>
      </c>
      <c r="B4524" s="6" t="inlineStr">
        <is>
          <t>MO</t>
        </is>
      </c>
      <c r="C4524" s="6" t="inlineStr">
        <is>
          <t>N2O</t>
        </is>
      </c>
      <c r="D4524" s="6" t="inlineStr">
        <is>
          <t>Iron and steel</t>
        </is>
      </c>
      <c r="E4524" s="54" t="n">
        <v>5.43766397955438e-05</v>
      </c>
      <c r="F4524" s="6" t="n"/>
      <c r="G4524" s="6" t="n"/>
      <c r="H4524" s="6" t="n"/>
      <c r="I4524" s="6" t="n"/>
    </row>
    <row r="4525" ht="15.75" customHeight="1" s="120">
      <c r="A4525" s="6" t="n">
        <v>2018</v>
      </c>
      <c r="B4525" s="6" t="inlineStr">
        <is>
          <t>MS</t>
        </is>
      </c>
      <c r="C4525" s="6" t="inlineStr">
        <is>
          <t>N2O</t>
        </is>
      </c>
      <c r="D4525" s="6" t="inlineStr">
        <is>
          <t>Iron and steel</t>
        </is>
      </c>
      <c r="E4525" s="6" t="n">
        <v>0.00701458653362515</v>
      </c>
      <c r="F4525" s="6" t="n"/>
      <c r="G4525" s="6" t="n"/>
      <c r="H4525" s="6" t="n"/>
      <c r="I4525" s="6" t="n"/>
    </row>
    <row r="4526" ht="15.75" customHeight="1" s="120">
      <c r="A4526" s="6" t="n">
        <v>2018</v>
      </c>
      <c r="B4526" s="6" t="inlineStr">
        <is>
          <t>NC</t>
        </is>
      </c>
      <c r="C4526" s="6" t="inlineStr">
        <is>
          <t>N2O</t>
        </is>
      </c>
      <c r="D4526" s="6" t="inlineStr">
        <is>
          <t>Iron and steel</t>
        </is>
      </c>
      <c r="E4526" s="6" t="n">
        <v>0.0123027147537417</v>
      </c>
      <c r="F4526" s="6" t="n"/>
      <c r="G4526" s="6" t="n"/>
      <c r="H4526" s="6" t="n"/>
      <c r="I4526" s="6" t="n"/>
    </row>
    <row r="4527" ht="15.75" customHeight="1" s="120">
      <c r="A4527" s="6" t="n">
        <v>2018</v>
      </c>
      <c r="B4527" s="6" t="inlineStr">
        <is>
          <t>NE</t>
        </is>
      </c>
      <c r="C4527" s="6" t="inlineStr">
        <is>
          <t>N2O</t>
        </is>
      </c>
      <c r="D4527" s="6" t="inlineStr">
        <is>
          <t>Iron and steel</t>
        </is>
      </c>
      <c r="E4527" s="6" t="n">
        <v>0.00246054295074835</v>
      </c>
      <c r="F4527" s="6" t="n"/>
      <c r="G4527" s="6" t="n"/>
      <c r="H4527" s="6" t="n"/>
      <c r="I4527" s="6" t="n"/>
    </row>
    <row r="4528" ht="15.75" customHeight="1" s="120">
      <c r="A4528" s="6" t="n">
        <v>2018</v>
      </c>
      <c r="B4528" s="6" t="inlineStr">
        <is>
          <t>NJ</t>
        </is>
      </c>
      <c r="C4528" s="6" t="inlineStr">
        <is>
          <t>N2O</t>
        </is>
      </c>
      <c r="D4528" s="6" t="inlineStr">
        <is>
          <t>Iron and steel</t>
        </is>
      </c>
      <c r="E4528" s="6" t="n">
        <v>0.00910808716575359</v>
      </c>
      <c r="F4528" s="6" t="n"/>
      <c r="G4528" s="6" t="n"/>
      <c r="H4528" s="6" t="n"/>
      <c r="I4528" s="6" t="n"/>
    </row>
    <row r="4529" ht="15.75" customHeight="1" s="120">
      <c r="A4529" s="6" t="n">
        <v>2018</v>
      </c>
      <c r="B4529" s="6" t="inlineStr">
        <is>
          <t>NY</t>
        </is>
      </c>
      <c r="C4529" s="6" t="inlineStr">
        <is>
          <t>N2O</t>
        </is>
      </c>
      <c r="D4529" s="6" t="inlineStr">
        <is>
          <t>Iron and steel</t>
        </is>
      </c>
      <c r="E4529" s="6" t="n">
        <v>0.00414621878441021</v>
      </c>
      <c r="F4529" s="6" t="n"/>
      <c r="G4529" s="6" t="n"/>
      <c r="H4529" s="6" t="n"/>
      <c r="I4529" s="6" t="n"/>
    </row>
    <row r="4530" ht="15.75" customHeight="1" s="120">
      <c r="A4530" s="6" t="n">
        <v>2018</v>
      </c>
      <c r="B4530" s="6" t="inlineStr">
        <is>
          <t>OH</t>
        </is>
      </c>
      <c r="C4530" s="6" t="inlineStr">
        <is>
          <t>N2O</t>
        </is>
      </c>
      <c r="D4530" s="6" t="inlineStr">
        <is>
          <t>Iron and steel</t>
        </is>
      </c>
      <c r="E4530" s="6" t="n">
        <v>0.138402142439607</v>
      </c>
      <c r="F4530" s="6" t="n"/>
      <c r="G4530" s="6" t="n"/>
      <c r="H4530" s="6" t="n"/>
      <c r="I4530" s="6" t="n"/>
    </row>
    <row r="4531" ht="15.75" customHeight="1" s="120">
      <c r="A4531" s="6" t="n">
        <v>2018</v>
      </c>
      <c r="B4531" s="6" t="inlineStr">
        <is>
          <t>OK</t>
        </is>
      </c>
      <c r="C4531" s="6" t="inlineStr">
        <is>
          <t>N2O</t>
        </is>
      </c>
      <c r="D4531" s="6" t="inlineStr">
        <is>
          <t>Iron and steel</t>
        </is>
      </c>
      <c r="E4531" s="6" t="n">
        <v>0.000829243756882043</v>
      </c>
      <c r="F4531" s="6" t="n"/>
      <c r="G4531" s="6" t="n"/>
      <c r="H4531" s="6" t="n"/>
      <c r="I4531" s="6" t="n"/>
    </row>
    <row r="4532" ht="15.75" customHeight="1" s="120">
      <c r="A4532" s="6" t="n">
        <v>2018</v>
      </c>
      <c r="B4532" s="6" t="inlineStr">
        <is>
          <t>OR</t>
        </is>
      </c>
      <c r="C4532" s="6" t="inlineStr">
        <is>
          <t>N2O</t>
        </is>
      </c>
      <c r="D4532" s="6" t="inlineStr">
        <is>
          <t>Iron and steel</t>
        </is>
      </c>
      <c r="E4532" s="6" t="n">
        <v>0.00432294286374573</v>
      </c>
      <c r="F4532" s="6" t="n"/>
      <c r="G4532" s="6" t="n"/>
      <c r="H4532" s="6" t="n"/>
      <c r="I4532" s="6" t="n"/>
    </row>
    <row r="4533" ht="15.75" customHeight="1" s="120">
      <c r="A4533" s="6" t="n">
        <v>2018</v>
      </c>
      <c r="B4533" s="6" t="inlineStr">
        <is>
          <t>PA</t>
        </is>
      </c>
      <c r="C4533" s="6" t="inlineStr">
        <is>
          <t>N2O</t>
        </is>
      </c>
      <c r="D4533" s="6" t="inlineStr">
        <is>
          <t>Iron and steel</t>
        </is>
      </c>
      <c r="E4533" s="6" t="n">
        <v>0.0763176139530457</v>
      </c>
      <c r="F4533" s="6" t="n"/>
      <c r="G4533" s="6" t="n"/>
      <c r="H4533" s="6" t="n"/>
      <c r="I4533" s="6" t="n"/>
    </row>
    <row r="4534" ht="15.75" customHeight="1" s="120">
      <c r="A4534" s="6" t="n">
        <v>2018</v>
      </c>
      <c r="B4534" s="6" t="inlineStr">
        <is>
          <t>SC</t>
        </is>
      </c>
      <c r="C4534" s="6" t="inlineStr">
        <is>
          <t>N2O</t>
        </is>
      </c>
      <c r="D4534" s="6" t="inlineStr">
        <is>
          <t>Iron and steel</t>
        </is>
      </c>
      <c r="E4534" s="6" t="n">
        <v>0.00939356452468019</v>
      </c>
      <c r="F4534" s="6" t="n"/>
      <c r="G4534" s="6" t="n"/>
      <c r="H4534" s="6" t="n"/>
      <c r="I4534" s="6" t="n"/>
    </row>
    <row r="4535" ht="15.75" customHeight="1" s="120">
      <c r="A4535" s="6" t="n">
        <v>2018</v>
      </c>
      <c r="B4535" s="6" t="inlineStr">
        <is>
          <t>TN</t>
        </is>
      </c>
      <c r="C4535" s="6" t="inlineStr">
        <is>
          <t>N2O</t>
        </is>
      </c>
      <c r="D4535" s="6" t="inlineStr">
        <is>
          <t>Iron and steel</t>
        </is>
      </c>
      <c r="E4535" s="6" t="n">
        <v>0.0207990647217955</v>
      </c>
      <c r="F4535" s="6" t="n"/>
      <c r="G4535" s="6" t="n"/>
      <c r="H4535" s="6" t="n"/>
      <c r="I4535" s="6" t="n"/>
    </row>
    <row r="4536" ht="15.75" customHeight="1" s="120">
      <c r="A4536" s="6" t="n">
        <v>2018</v>
      </c>
      <c r="B4536" s="6" t="inlineStr">
        <is>
          <t>TX</t>
        </is>
      </c>
      <c r="C4536" s="6" t="inlineStr">
        <is>
          <t>N2O</t>
        </is>
      </c>
      <c r="D4536" s="6" t="inlineStr">
        <is>
          <t>Iron and steel</t>
        </is>
      </c>
      <c r="E4536" s="6" t="n">
        <v>0.0238169682304481</v>
      </c>
      <c r="F4536" s="6" t="n"/>
      <c r="G4536" s="6" t="n"/>
      <c r="H4536" s="6" t="n"/>
      <c r="I4536" s="6" t="n"/>
    </row>
    <row r="4537" ht="15.75" customHeight="1" s="120">
      <c r="A4537" s="6" t="n">
        <v>2018</v>
      </c>
      <c r="B4537" s="6" t="inlineStr">
        <is>
          <t>UT</t>
        </is>
      </c>
      <c r="C4537" s="6" t="inlineStr">
        <is>
          <t>N2O</t>
        </is>
      </c>
      <c r="D4537" s="6" t="inlineStr">
        <is>
          <t>Iron and steel</t>
        </is>
      </c>
      <c r="E4537" s="6" t="n">
        <v>0.009733418523402339</v>
      </c>
      <c r="F4537" s="6" t="n"/>
      <c r="G4537" s="6" t="n"/>
      <c r="H4537" s="6" t="n"/>
      <c r="I4537" s="6" t="n"/>
    </row>
    <row r="4538" ht="15.75" customHeight="1" s="120">
      <c r="A4538" s="6" t="n">
        <v>2018</v>
      </c>
      <c r="B4538" s="6" t="inlineStr">
        <is>
          <t>VA</t>
        </is>
      </c>
      <c r="C4538" s="6" t="inlineStr">
        <is>
          <t>N2O</t>
        </is>
      </c>
      <c r="D4538" s="6" t="inlineStr">
        <is>
          <t>Iron and steel</t>
        </is>
      </c>
      <c r="E4538" s="6" t="n">
        <v>0.0139340139476081</v>
      </c>
      <c r="F4538" s="6" t="n"/>
      <c r="G4538" s="6" t="n"/>
      <c r="H4538" s="6" t="n"/>
      <c r="I4538" s="6" t="n"/>
    </row>
    <row r="4539" ht="15.75" customHeight="1" s="120">
      <c r="A4539" s="6" t="n">
        <v>2018</v>
      </c>
      <c r="B4539" s="6" t="inlineStr">
        <is>
          <t>WA</t>
        </is>
      </c>
      <c r="C4539" s="6" t="inlineStr">
        <is>
          <t>N2O</t>
        </is>
      </c>
      <c r="D4539" s="6" t="inlineStr">
        <is>
          <t>Iron and steel</t>
        </is>
      </c>
      <c r="E4539" s="6" t="n">
        <v>0.0012506627152975</v>
      </c>
      <c r="F4539" s="6" t="n"/>
      <c r="G4539" s="6" t="n"/>
      <c r="H4539" s="6" t="n"/>
      <c r="I4539" s="6" t="n"/>
    </row>
    <row r="4540" ht="15.75" customHeight="1" s="120">
      <c r="A4540" s="6" t="n">
        <v>2018</v>
      </c>
      <c r="B4540" s="6" t="inlineStr">
        <is>
          <t>WI</t>
        </is>
      </c>
      <c r="C4540" s="6" t="inlineStr">
        <is>
          <t>N2O</t>
        </is>
      </c>
      <c r="D4540" s="6" t="inlineStr">
        <is>
          <t>Iron and steel</t>
        </is>
      </c>
      <c r="E4540" s="6" t="n">
        <v>0.0706080667745136</v>
      </c>
      <c r="F4540" s="6" t="n"/>
      <c r="G4540" s="6" t="n"/>
      <c r="H4540" s="6" t="n"/>
      <c r="I4540" s="6" t="n"/>
    </row>
    <row r="4541" ht="15.75" customHeight="1" s="120">
      <c r="A4541" s="6" t="n">
        <v>2018</v>
      </c>
      <c r="B4541" s="6" t="inlineStr">
        <is>
          <t>WV</t>
        </is>
      </c>
      <c r="C4541" s="6" t="inlineStr">
        <is>
          <t>N2O</t>
        </is>
      </c>
      <c r="D4541" s="6" t="inlineStr">
        <is>
          <t>Iron and steel</t>
        </is>
      </c>
      <c r="E4541" s="6" t="n">
        <v>0.0121939614741507</v>
      </c>
      <c r="F4541" s="6" t="n"/>
      <c r="G4541" s="6" t="n"/>
      <c r="H4541" s="6" t="n"/>
      <c r="I4541" s="6" t="n"/>
    </row>
    <row r="4542" ht="15.75" customHeight="1" s="120">
      <c r="A4542" s="6" t="n">
        <v>2011</v>
      </c>
      <c r="B4542" s="6" t="inlineStr">
        <is>
          <t>IL</t>
        </is>
      </c>
      <c r="C4542" s="6" t="inlineStr">
        <is>
          <t>F-gases</t>
        </is>
      </c>
      <c r="D4542" s="6" t="inlineStr">
        <is>
          <t>Iron and steel</t>
        </is>
      </c>
      <c r="E4542" s="6" t="n">
        <v>0.357679212815979</v>
      </c>
      <c r="F4542" s="6" t="n"/>
      <c r="G4542" s="6" t="n"/>
      <c r="H4542" s="6" t="n"/>
      <c r="I4542" s="6" t="n"/>
    </row>
    <row r="4543" ht="15.75" customHeight="1" s="120">
      <c r="A4543" s="6" t="n">
        <v>2011</v>
      </c>
      <c r="B4543" s="6" t="inlineStr">
        <is>
          <t>MI</t>
        </is>
      </c>
      <c r="C4543" s="6" t="inlineStr">
        <is>
          <t>F-gases</t>
        </is>
      </c>
      <c r="D4543" s="6" t="inlineStr">
        <is>
          <t>Iron and steel</t>
        </is>
      </c>
      <c r="E4543" s="6" t="n">
        <v>0.295345193656232</v>
      </c>
      <c r="F4543" s="6" t="n"/>
      <c r="G4543" s="6" t="n"/>
      <c r="H4543" s="6" t="n"/>
      <c r="I4543" s="6" t="n"/>
    </row>
    <row r="4544" ht="15.75" customHeight="1" s="120">
      <c r="A4544" s="6" t="n">
        <v>2011</v>
      </c>
      <c r="B4544" s="6" t="inlineStr">
        <is>
          <t>MN</t>
        </is>
      </c>
      <c r="C4544" s="6" t="inlineStr">
        <is>
          <t>F-gases</t>
        </is>
      </c>
      <c r="D4544" s="6" t="inlineStr">
        <is>
          <t>Iron and steel</t>
        </is>
      </c>
      <c r="E4544" s="6" t="n">
        <v>0.259984686908897</v>
      </c>
      <c r="F4544" s="6" t="n"/>
      <c r="G4544" s="6" t="n"/>
      <c r="H4544" s="6" t="n"/>
      <c r="I4544" s="6" t="n"/>
    </row>
    <row r="4545" ht="15.75" customHeight="1" s="120">
      <c r="A4545" s="6" t="n">
        <v>2011</v>
      </c>
      <c r="B4545" s="6" t="inlineStr">
        <is>
          <t>MO</t>
        </is>
      </c>
      <c r="C4545" s="6" t="inlineStr">
        <is>
          <t>F-gases</t>
        </is>
      </c>
      <c r="D4545" s="6" t="inlineStr">
        <is>
          <t>Iron and steel</t>
        </is>
      </c>
      <c r="E4545" s="6" t="n">
        <v>0.0869909066188909</v>
      </c>
      <c r="F4545" s="6" t="n"/>
      <c r="G4545" s="6" t="n"/>
      <c r="H4545" s="6" t="n"/>
      <c r="I4545" s="6" t="n"/>
    </row>
    <row r="4546" ht="15.75" customHeight="1" s="120">
      <c r="A4546" s="6" t="n">
        <v>2012</v>
      </c>
      <c r="B4546" s="6" t="inlineStr">
        <is>
          <t>IL</t>
        </is>
      </c>
      <c r="C4546" s="6" t="inlineStr">
        <is>
          <t>F-gases</t>
        </is>
      </c>
      <c r="D4546" s="6" t="inlineStr">
        <is>
          <t>Iron and steel</t>
        </is>
      </c>
      <c r="E4546" s="6" t="n">
        <v>0.665583318953907</v>
      </c>
      <c r="F4546" s="6" t="n"/>
      <c r="G4546" s="6" t="n"/>
      <c r="H4546" s="6" t="n"/>
      <c r="I4546" s="6" t="n"/>
    </row>
    <row r="4547" ht="15.75" customHeight="1" s="120">
      <c r="A4547" s="6" t="n">
        <v>2012</v>
      </c>
      <c r="B4547" s="6" t="inlineStr">
        <is>
          <t>MI</t>
        </is>
      </c>
      <c r="C4547" s="6" t="inlineStr">
        <is>
          <t>F-gases</t>
        </is>
      </c>
      <c r="D4547" s="6" t="inlineStr">
        <is>
          <t>Iron and steel</t>
        </is>
      </c>
      <c r="E4547" s="6" t="n">
        <v>0.131036035530476</v>
      </c>
      <c r="F4547" s="6" t="n"/>
      <c r="G4547" s="6" t="n"/>
      <c r="H4547" s="6" t="n"/>
      <c r="I4547" s="6" t="n"/>
    </row>
    <row r="4548" ht="15.75" customHeight="1" s="120">
      <c r="A4548" s="6" t="n">
        <v>2012</v>
      </c>
      <c r="B4548" s="6" t="inlineStr">
        <is>
          <t>MN</t>
        </is>
      </c>
      <c r="C4548" s="6" t="inlineStr">
        <is>
          <t>F-gases</t>
        </is>
      </c>
      <c r="D4548" s="6" t="inlineStr">
        <is>
          <t>Iron and steel</t>
        </is>
      </c>
      <c r="E4548" s="6" t="n">
        <v>0.049688777583419</v>
      </c>
      <c r="F4548" s="6" t="n"/>
      <c r="G4548" s="6" t="n"/>
      <c r="H4548" s="6" t="n"/>
      <c r="I4548" s="6" t="n"/>
    </row>
    <row r="4549" ht="15.75" customHeight="1" s="120">
      <c r="A4549" s="6" t="n">
        <v>2012</v>
      </c>
      <c r="B4549" s="6" t="inlineStr">
        <is>
          <t>MO</t>
        </is>
      </c>
      <c r="C4549" s="6" t="inlineStr">
        <is>
          <t>F-gases</t>
        </is>
      </c>
      <c r="D4549" s="6" t="inlineStr">
        <is>
          <t>Iron and steel</t>
        </is>
      </c>
      <c r="E4549" s="6" t="n">
        <v>0.153691867932196</v>
      </c>
      <c r="F4549" s="6" t="n"/>
      <c r="G4549" s="6" t="n"/>
      <c r="H4549" s="6" t="n"/>
      <c r="I4549" s="6" t="n"/>
    </row>
    <row r="4550" ht="15.75" customHeight="1" s="120">
      <c r="A4550" s="6" t="n">
        <v>2013</v>
      </c>
      <c r="B4550" s="6" t="inlineStr">
        <is>
          <t>IL</t>
        </is>
      </c>
      <c r="C4550" s="6" t="inlineStr">
        <is>
          <t>F-gases</t>
        </is>
      </c>
      <c r="D4550" s="6" t="inlineStr">
        <is>
          <t>Iron and steel</t>
        </is>
      </c>
      <c r="E4550" s="6" t="n">
        <v>0.705584408166145</v>
      </c>
      <c r="F4550" s="6" t="n"/>
      <c r="G4550" s="6" t="n"/>
      <c r="H4550" s="6" t="n"/>
      <c r="I4550" s="6" t="n"/>
    </row>
    <row r="4551" ht="15.75" customHeight="1" s="120">
      <c r="A4551" s="6" t="n">
        <v>2013</v>
      </c>
      <c r="B4551" s="6" t="inlineStr">
        <is>
          <t>MN</t>
        </is>
      </c>
      <c r="C4551" s="6" t="inlineStr">
        <is>
          <t>F-gases</t>
        </is>
      </c>
      <c r="D4551" s="6" t="inlineStr">
        <is>
          <t>Iron and steel</t>
        </is>
      </c>
      <c r="E4551" s="6" t="n">
        <v>0.0750960967445634</v>
      </c>
      <c r="F4551" s="6" t="n"/>
      <c r="G4551" s="6" t="n"/>
      <c r="H4551" s="6" t="n"/>
      <c r="I4551" s="6" t="n"/>
    </row>
    <row r="4552" ht="15.75" customHeight="1" s="120">
      <c r="A4552" s="6" t="n">
        <v>2013</v>
      </c>
      <c r="B4552" s="6" t="inlineStr">
        <is>
          <t>MO</t>
        </is>
      </c>
      <c r="C4552" s="6" t="inlineStr">
        <is>
          <t>F-gases</t>
        </is>
      </c>
      <c r="D4552" s="6" t="inlineStr">
        <is>
          <t>Iron and steel</t>
        </is>
      </c>
      <c r="E4552" s="6" t="n">
        <v>0.219319495089291</v>
      </c>
      <c r="F4552" s="6" t="n"/>
      <c r="G4552" s="6" t="n"/>
      <c r="H4552" s="6" t="n"/>
      <c r="I4552" s="6" t="n"/>
    </row>
    <row r="4553" ht="15.75" customHeight="1" s="120">
      <c r="A4553" s="6" t="n">
        <v>2014</v>
      </c>
      <c r="B4553" s="6" t="inlineStr">
        <is>
          <t>IL</t>
        </is>
      </c>
      <c r="C4553" s="6" t="inlineStr">
        <is>
          <t>F-gases</t>
        </is>
      </c>
      <c r="D4553" s="6" t="inlineStr">
        <is>
          <t>Iron and steel</t>
        </is>
      </c>
      <c r="E4553" s="6" t="n">
        <v>0.587692105047436</v>
      </c>
      <c r="F4553" s="6" t="n"/>
      <c r="G4553" s="6" t="n"/>
      <c r="H4553" s="6" t="n"/>
      <c r="I4553" s="6" t="n"/>
    </row>
    <row r="4554" ht="15.75" customHeight="1" s="120">
      <c r="A4554" s="6" t="n">
        <v>2014</v>
      </c>
      <c r="B4554" s="6" t="inlineStr">
        <is>
          <t>MI</t>
        </is>
      </c>
      <c r="C4554" s="6" t="inlineStr">
        <is>
          <t>F-gases</t>
        </is>
      </c>
      <c r="D4554" s="6" t="inlineStr">
        <is>
          <t>Iron and steel</t>
        </is>
      </c>
      <c r="E4554" s="6" t="n">
        <v>0.159744520868029</v>
      </c>
      <c r="F4554" s="6" t="n"/>
      <c r="G4554" s="6" t="n"/>
      <c r="H4554" s="6" t="n"/>
      <c r="I4554" s="6" t="n"/>
    </row>
    <row r="4555" ht="15.75" customHeight="1" s="120">
      <c r="A4555" s="6" t="n">
        <v>2014</v>
      </c>
      <c r="B4555" s="6" t="inlineStr">
        <is>
          <t>MN</t>
        </is>
      </c>
      <c r="C4555" s="6" t="inlineStr">
        <is>
          <t>F-gases</t>
        </is>
      </c>
      <c r="D4555" s="6" t="inlineStr">
        <is>
          <t>Iron and steel</t>
        </is>
      </c>
      <c r="E4555" s="6" t="n">
        <v>0.09166140607407521</v>
      </c>
      <c r="F4555" s="6" t="n"/>
      <c r="G4555" s="6" t="n"/>
      <c r="H4555" s="6" t="n"/>
      <c r="I4555" s="6" t="n"/>
    </row>
    <row r="4556" ht="15.75" customHeight="1" s="120">
      <c r="A4556" s="6" t="n">
        <v>2014</v>
      </c>
      <c r="B4556" s="6" t="inlineStr">
        <is>
          <t>MO</t>
        </is>
      </c>
      <c r="C4556" s="6" t="inlineStr">
        <is>
          <t>F-gases</t>
        </is>
      </c>
      <c r="D4556" s="6" t="inlineStr">
        <is>
          <t>Iron and steel</t>
        </is>
      </c>
      <c r="E4556" s="6" t="n">
        <v>0.160901968010459</v>
      </c>
      <c r="F4556" s="6" t="n"/>
      <c r="G4556" s="6" t="n"/>
      <c r="H4556" s="6" t="n"/>
      <c r="I4556" s="6" t="n"/>
    </row>
    <row r="4557" ht="15.75" customHeight="1" s="120">
      <c r="A4557" s="6" t="n">
        <v>2015</v>
      </c>
      <c r="B4557" s="6" t="inlineStr">
        <is>
          <t>IL</t>
        </is>
      </c>
      <c r="C4557" s="6" t="inlineStr">
        <is>
          <t>F-gases</t>
        </is>
      </c>
      <c r="D4557" s="6" t="inlineStr">
        <is>
          <t>Iron and steel</t>
        </is>
      </c>
      <c r="E4557" s="6" t="n">
        <v>0.617684685602949</v>
      </c>
      <c r="F4557" s="6" t="n"/>
      <c r="G4557" s="6" t="n"/>
      <c r="H4557" s="6" t="n"/>
      <c r="I4557" s="6" t="n"/>
    </row>
    <row r="4558" ht="15.75" customHeight="1" s="120">
      <c r="A4558" s="6" t="n">
        <v>2015</v>
      </c>
      <c r="B4558" s="6" t="inlineStr">
        <is>
          <t>MI</t>
        </is>
      </c>
      <c r="C4558" s="6" t="inlineStr">
        <is>
          <t>F-gases</t>
        </is>
      </c>
      <c r="D4558" s="6" t="inlineStr">
        <is>
          <t>Iron and steel</t>
        </is>
      </c>
      <c r="E4558" s="6" t="n">
        <v>0.166321468233638</v>
      </c>
      <c r="F4558" s="6" t="n"/>
      <c r="G4558" s="6" t="n"/>
      <c r="H4558" s="6" t="n"/>
      <c r="I4558" s="6" t="n"/>
    </row>
    <row r="4559" ht="15.75" customHeight="1" s="120">
      <c r="A4559" s="6" t="n">
        <v>2015</v>
      </c>
      <c r="B4559" s="6" t="inlineStr">
        <is>
          <t>MN</t>
        </is>
      </c>
      <c r="C4559" s="6" t="inlineStr">
        <is>
          <t>F-gases</t>
        </is>
      </c>
      <c r="D4559" s="6" t="inlineStr">
        <is>
          <t>Iron and steel</t>
        </is>
      </c>
      <c r="E4559" s="6" t="n">
        <v>0.0589424381335346</v>
      </c>
      <c r="F4559" s="6" t="n"/>
      <c r="G4559" s="6" t="n"/>
      <c r="H4559" s="6" t="n"/>
      <c r="I4559" s="6" t="n"/>
    </row>
    <row r="4560" ht="15.75" customHeight="1" s="120">
      <c r="A4560" s="6" t="n">
        <v>2015</v>
      </c>
      <c r="B4560" s="6" t="inlineStr">
        <is>
          <t>MO</t>
        </is>
      </c>
      <c r="C4560" s="6" t="inlineStr">
        <is>
          <t>F-gases</t>
        </is>
      </c>
      <c r="D4560" s="6" t="inlineStr">
        <is>
          <t>Iron and steel</t>
        </is>
      </c>
      <c r="E4560" s="6" t="n">
        <v>0.157051408029877</v>
      </c>
      <c r="F4560" s="6" t="n"/>
      <c r="G4560" s="6" t="n"/>
      <c r="H4560" s="6" t="n"/>
      <c r="I4560" s="6" t="n"/>
    </row>
    <row r="4561" ht="15.75" customHeight="1" s="120">
      <c r="A4561" s="6" t="n">
        <v>2016</v>
      </c>
      <c r="B4561" s="6" t="inlineStr">
        <is>
          <t>IL</t>
        </is>
      </c>
      <c r="C4561" s="6" t="inlineStr">
        <is>
          <t>F-gases</t>
        </is>
      </c>
      <c r="D4561" s="6" t="inlineStr">
        <is>
          <t>Iron and steel</t>
        </is>
      </c>
      <c r="E4561" s="6" t="n">
        <v>0.824369264495586</v>
      </c>
      <c r="F4561" s="6" t="n"/>
      <c r="G4561" s="6" t="n"/>
      <c r="H4561" s="6" t="n"/>
      <c r="I4561" s="6" t="n"/>
    </row>
    <row r="4562" ht="15.75" customHeight="1" s="120">
      <c r="A4562" s="6" t="n">
        <v>2016</v>
      </c>
      <c r="B4562" s="6" t="inlineStr">
        <is>
          <t>MN</t>
        </is>
      </c>
      <c r="C4562" s="6" t="inlineStr">
        <is>
          <t>F-gases</t>
        </is>
      </c>
      <c r="D4562" s="6" t="inlineStr">
        <is>
          <t>Iron and steel</t>
        </is>
      </c>
      <c r="E4562" s="6" t="n">
        <v>0.065005335406093</v>
      </c>
      <c r="F4562" s="6" t="n"/>
      <c r="G4562" s="6" t="n"/>
      <c r="H4562" s="6" t="n"/>
      <c r="I4562" s="6" t="n"/>
    </row>
    <row r="4563" ht="15.75" customHeight="1" s="120">
      <c r="A4563" s="6" t="n">
        <v>2016</v>
      </c>
      <c r="B4563" s="6" t="inlineStr">
        <is>
          <t>MO</t>
        </is>
      </c>
      <c r="C4563" s="6" t="inlineStr">
        <is>
          <t>F-gases</t>
        </is>
      </c>
      <c r="D4563" s="6" t="inlineStr">
        <is>
          <t>Iron and steel</t>
        </is>
      </c>
      <c r="E4563" s="6" t="n">
        <v>0.11062540009832</v>
      </c>
      <c r="F4563" s="6" t="n"/>
      <c r="G4563" s="6" t="n"/>
      <c r="H4563" s="6" t="n"/>
      <c r="I4563" s="6" t="n"/>
    </row>
    <row r="4564" ht="15.75" customHeight="1" s="120">
      <c r="A4564" s="6" t="n">
        <v>2017</v>
      </c>
      <c r="B4564" s="6" t="inlineStr">
        <is>
          <t>IL</t>
        </is>
      </c>
      <c r="C4564" s="6" t="inlineStr">
        <is>
          <t>F-gases</t>
        </is>
      </c>
      <c r="D4564" s="6" t="inlineStr">
        <is>
          <t>Iron and steel</t>
        </is>
      </c>
      <c r="E4564" s="6" t="n">
        <v>0.695371548937224</v>
      </c>
      <c r="F4564" s="6" t="n"/>
      <c r="G4564" s="6" t="n"/>
      <c r="H4564" s="6" t="n"/>
      <c r="I4564" s="6" t="n"/>
    </row>
    <row r="4565" ht="15.75" customHeight="1" s="120">
      <c r="A4565" s="6" t="n">
        <v>2017</v>
      </c>
      <c r="B4565" s="6" t="inlineStr">
        <is>
          <t>MI</t>
        </is>
      </c>
      <c r="C4565" s="6" t="inlineStr">
        <is>
          <t>F-gases</t>
        </is>
      </c>
      <c r="D4565" s="6" t="inlineStr">
        <is>
          <t>Iron and steel</t>
        </is>
      </c>
      <c r="E4565" s="6" t="n">
        <v>0.167025243024657</v>
      </c>
      <c r="F4565" s="6" t="n"/>
      <c r="G4565" s="6" t="n"/>
      <c r="H4565" s="6" t="n"/>
      <c r="I4565" s="6" t="n"/>
    </row>
    <row r="4566" ht="15.75" customHeight="1" s="120">
      <c r="A4566" s="6" t="n">
        <v>2017</v>
      </c>
      <c r="B4566" s="6" t="inlineStr">
        <is>
          <t>MN</t>
        </is>
      </c>
      <c r="C4566" s="6" t="inlineStr">
        <is>
          <t>F-gases</t>
        </is>
      </c>
      <c r="D4566" s="6" t="inlineStr">
        <is>
          <t>Iron and steel</t>
        </is>
      </c>
      <c r="E4566" s="6" t="n">
        <v>0.0730594635998062</v>
      </c>
      <c r="F4566" s="6" t="n"/>
      <c r="G4566" s="6" t="n"/>
      <c r="H4566" s="6" t="n"/>
      <c r="I4566" s="6" t="n"/>
    </row>
    <row r="4567" ht="15.75" customHeight="1" s="120">
      <c r="A4567" s="6" t="n">
        <v>2017</v>
      </c>
      <c r="B4567" s="6" t="inlineStr">
        <is>
          <t>MO</t>
        </is>
      </c>
      <c r="C4567" s="6" t="inlineStr">
        <is>
          <t>F-gases</t>
        </is>
      </c>
      <c r="D4567" s="6" t="inlineStr">
        <is>
          <t>Iron and steel</t>
        </is>
      </c>
      <c r="E4567" s="6" t="n">
        <v>0.0117147459364475</v>
      </c>
      <c r="F4567" s="6" t="n"/>
      <c r="G4567" s="6" t="n"/>
      <c r="H4567" s="6" t="n"/>
      <c r="I4567" s="6" t="n"/>
    </row>
    <row r="4568" ht="15.75" customHeight="1" s="120">
      <c r="A4568" s="6" t="n">
        <v>2017</v>
      </c>
      <c r="B4568" s="6" t="inlineStr">
        <is>
          <t>TN</t>
        </is>
      </c>
      <c r="C4568" s="6" t="inlineStr">
        <is>
          <t>F-gases</t>
        </is>
      </c>
      <c r="D4568" s="6" t="inlineStr">
        <is>
          <t>Iron and steel</t>
        </is>
      </c>
      <c r="E4568" s="6" t="n">
        <v>0.0528289985018642</v>
      </c>
      <c r="F4568" s="6" t="n"/>
      <c r="G4568" s="6" t="n"/>
      <c r="H4568" s="6" t="n"/>
      <c r="I4568" s="6" t="n"/>
    </row>
    <row r="4569" ht="15.75" customHeight="1" s="120">
      <c r="A4569" s="6" t="n">
        <v>2018</v>
      </c>
      <c r="B4569" s="6" t="inlineStr">
        <is>
          <t>IL</t>
        </is>
      </c>
      <c r="C4569" s="6" t="inlineStr">
        <is>
          <t>F-gases</t>
        </is>
      </c>
      <c r="D4569" s="6" t="inlineStr">
        <is>
          <t>Iron and steel</t>
        </is>
      </c>
      <c r="E4569" s="6" t="n">
        <v>0.631557718680254</v>
      </c>
      <c r="F4569" s="6" t="n"/>
      <c r="G4569" s="6" t="n"/>
      <c r="H4569" s="6" t="n"/>
      <c r="I4569" s="6" t="n"/>
    </row>
    <row r="4570" ht="15.75" customHeight="1" s="120">
      <c r="A4570" s="6" t="n">
        <v>2018</v>
      </c>
      <c r="B4570" s="6" t="inlineStr">
        <is>
          <t>MI</t>
        </is>
      </c>
      <c r="C4570" s="6" t="inlineStr">
        <is>
          <t>F-gases</t>
        </is>
      </c>
      <c r="D4570" s="6" t="inlineStr">
        <is>
          <t>Iron and steel</t>
        </is>
      </c>
      <c r="E4570" s="6" t="n">
        <v>0.00240214400315505</v>
      </c>
      <c r="F4570" s="6" t="n"/>
      <c r="G4570" s="6" t="n"/>
      <c r="H4570" s="6" t="n"/>
      <c r="I4570" s="6" t="n"/>
    </row>
    <row r="4571" ht="15.75" customHeight="1" s="120">
      <c r="A4571" s="6" t="n">
        <v>2018</v>
      </c>
      <c r="B4571" s="6" t="inlineStr">
        <is>
          <t>MN</t>
        </is>
      </c>
      <c r="C4571" s="6" t="inlineStr">
        <is>
          <t>F-gases</t>
        </is>
      </c>
      <c r="D4571" s="6" t="inlineStr">
        <is>
          <t>Iron and steel</t>
        </is>
      </c>
      <c r="E4571" s="6" t="n">
        <v>0.0715534163327865</v>
      </c>
      <c r="F4571" s="6" t="n"/>
      <c r="G4571" s="6" t="n"/>
      <c r="H4571" s="6" t="n"/>
      <c r="I4571" s="6" t="n"/>
    </row>
    <row r="4572" ht="15.75" customHeight="1" s="120">
      <c r="A4572" s="6" t="n">
        <v>2018</v>
      </c>
      <c r="B4572" s="6" t="inlineStr">
        <is>
          <t>MO</t>
        </is>
      </c>
      <c r="C4572" s="6" t="inlineStr">
        <is>
          <t>F-gases</t>
        </is>
      </c>
      <c r="D4572" s="6" t="inlineStr">
        <is>
          <t>Iron and steel</t>
        </is>
      </c>
      <c r="E4572" s="6" t="n">
        <v>0.0233043821201609</v>
      </c>
      <c r="F4572" s="6" t="n"/>
      <c r="G4572" s="6" t="n"/>
      <c r="H4572" s="6" t="n"/>
      <c r="I4572" s="6" t="n"/>
    </row>
    <row r="4573" ht="15.75" customHeight="1" s="120">
      <c r="A4573" s="6" t="n">
        <v>2018</v>
      </c>
      <c r="B4573" s="6" t="inlineStr">
        <is>
          <t>OH</t>
        </is>
      </c>
      <c r="C4573" s="6" t="inlineStr">
        <is>
          <t>F-gases</t>
        </is>
      </c>
      <c r="D4573" s="6" t="inlineStr">
        <is>
          <t>Iron and steel</t>
        </is>
      </c>
      <c r="E4573" s="6" t="n">
        <v>0.233778805560784</v>
      </c>
      <c r="F4573" s="6" t="n"/>
      <c r="G4573" s="6" t="n"/>
      <c r="H4573" s="6" t="n"/>
      <c r="I4573" s="6" t="n"/>
    </row>
    <row r="4574" ht="15.75" customHeight="1" s="120">
      <c r="A4574" s="6" t="n">
        <v>2018</v>
      </c>
      <c r="B4574" s="6" t="inlineStr">
        <is>
          <t>TN</t>
        </is>
      </c>
      <c r="C4574" s="6" t="inlineStr">
        <is>
          <t>F-gases</t>
        </is>
      </c>
      <c r="D4574" s="6" t="inlineStr">
        <is>
          <t>Iron and steel</t>
        </is>
      </c>
      <c r="E4574" s="6" t="n">
        <v>0.0374035333028583</v>
      </c>
      <c r="F4574" s="6" t="n"/>
      <c r="G4574" s="6" t="n"/>
      <c r="H4574" s="6" t="n"/>
      <c r="I4574" s="6" t="n"/>
    </row>
    <row r="4575" ht="15.75" customHeight="1" s="120">
      <c r="A4575" s="6" t="n">
        <v>2011</v>
      </c>
      <c r="B4575" s="6" t="inlineStr">
        <is>
          <t>NJ</t>
        </is>
      </c>
      <c r="C4575" s="6" t="inlineStr">
        <is>
          <t>F-gases</t>
        </is>
      </c>
      <c r="D4575" s="6" t="inlineStr">
        <is>
          <t>Natural gas and petroleum systems</t>
        </is>
      </c>
      <c r="E4575" s="6" t="n">
        <v>0.817619734610079</v>
      </c>
      <c r="F4575" s="6" t="n"/>
      <c r="G4575" s="6" t="n"/>
      <c r="H4575" s="6" t="n"/>
      <c r="I4575" s="6" t="n"/>
    </row>
    <row r="4576" ht="15.75" customHeight="1" s="120">
      <c r="A4576" s="6" t="n">
        <v>2011</v>
      </c>
      <c r="B4576" s="6" t="inlineStr">
        <is>
          <t>NY</t>
        </is>
      </c>
      <c r="C4576" s="6" t="inlineStr">
        <is>
          <t>F-gases</t>
        </is>
      </c>
      <c r="D4576" s="6" t="inlineStr">
        <is>
          <t>Natural gas and petroleum systems</t>
        </is>
      </c>
      <c r="E4576" s="6" t="n">
        <v>0.18238026538992</v>
      </c>
      <c r="F4576" s="6" t="n"/>
      <c r="G4576" s="6" t="n"/>
      <c r="H4576" s="6" t="n"/>
      <c r="I4576" s="6" t="n"/>
    </row>
    <row r="4577" ht="15.75" customHeight="1" s="120">
      <c r="A4577" s="6" t="n">
        <v>2012</v>
      </c>
      <c r="B4577" s="6" t="inlineStr">
        <is>
          <t>NJ</t>
        </is>
      </c>
      <c r="C4577" s="6" t="inlineStr">
        <is>
          <t>F-gases</t>
        </is>
      </c>
      <c r="D4577" s="6" t="inlineStr">
        <is>
          <t>Natural gas and petroleum systems</t>
        </is>
      </c>
      <c r="E4577" s="6" t="n">
        <v>1</v>
      </c>
      <c r="F4577" s="6" t="n"/>
      <c r="G4577" s="6" t="n"/>
      <c r="H4577" s="6" t="n"/>
      <c r="I4577" s="6" t="n"/>
    </row>
    <row r="4578" ht="15.75" customHeight="1" s="120">
      <c r="A4578" s="6" t="n">
        <v>2013</v>
      </c>
      <c r="B4578" s="6" t="inlineStr">
        <is>
          <t>NJ</t>
        </is>
      </c>
      <c r="C4578" s="6" t="inlineStr">
        <is>
          <t>F-gases</t>
        </is>
      </c>
      <c r="D4578" s="6" t="inlineStr">
        <is>
          <t>Natural gas and petroleum systems</t>
        </is>
      </c>
      <c r="E4578" s="6" t="n">
        <v>1</v>
      </c>
      <c r="F4578" s="6" t="n"/>
      <c r="G4578" s="6" t="n"/>
      <c r="H4578" s="6" t="n"/>
      <c r="I4578" s="6" t="n"/>
    </row>
    <row r="4579" ht="15.75" customHeight="1" s="120">
      <c r="A4579" s="6" t="n">
        <v>2014</v>
      </c>
      <c r="B4579" s="6" t="inlineStr">
        <is>
          <t>NJ</t>
        </is>
      </c>
      <c r="C4579" s="6" t="inlineStr">
        <is>
          <t>F-gases</t>
        </is>
      </c>
      <c r="D4579" s="6" t="inlineStr">
        <is>
          <t>Natural gas and petroleum systems</t>
        </is>
      </c>
      <c r="E4579" s="6" t="n">
        <v>1</v>
      </c>
      <c r="F4579" s="6" t="n"/>
      <c r="G4579" s="6" t="n"/>
      <c r="H4579" s="6" t="n"/>
      <c r="I4579" s="6" t="n"/>
    </row>
    <row r="4580" ht="15.75" customHeight="1" s="120">
      <c r="A4580" s="6" t="n">
        <v>2015</v>
      </c>
      <c r="B4580" s="6" t="inlineStr">
        <is>
          <t>NJ</t>
        </is>
      </c>
      <c r="C4580" s="6" t="inlineStr">
        <is>
          <t>F-gases</t>
        </is>
      </c>
      <c r="D4580" s="6" t="inlineStr">
        <is>
          <t>Natural gas and petroleum systems</t>
        </is>
      </c>
      <c r="E4580" s="6" t="n">
        <v>1</v>
      </c>
      <c r="F4580" s="6" t="n"/>
      <c r="G4580" s="6" t="n"/>
      <c r="H4580" s="6" t="n"/>
      <c r="I4580" s="6" t="n"/>
    </row>
    <row r="4581" ht="15.75" customHeight="1" s="120">
      <c r="A4581" s="6" t="n">
        <v>2016</v>
      </c>
      <c r="B4581" s="6" t="inlineStr">
        <is>
          <t>NJ</t>
        </is>
      </c>
      <c r="C4581" s="6" t="inlineStr">
        <is>
          <t>F-gases</t>
        </is>
      </c>
      <c r="D4581" s="6" t="inlineStr">
        <is>
          <t>Natural gas and petroleum systems</t>
        </is>
      </c>
      <c r="E4581" s="6" t="n">
        <v>1</v>
      </c>
      <c r="F4581" s="6" t="n"/>
      <c r="G4581" s="6" t="n"/>
      <c r="H4581" s="6" t="n"/>
      <c r="I4581" s="6" t="n"/>
    </row>
    <row r="4582" ht="15.75" customHeight="1" s="120">
      <c r="A4582" s="6" t="n">
        <v>2017</v>
      </c>
      <c r="B4582" s="6" t="inlineStr">
        <is>
          <t>NJ</t>
        </is>
      </c>
      <c r="C4582" s="6" t="inlineStr">
        <is>
          <t>F-gases</t>
        </is>
      </c>
      <c r="D4582" s="6" t="inlineStr">
        <is>
          <t>Natural gas and petroleum systems</t>
        </is>
      </c>
      <c r="E4582" s="6" t="n">
        <v>1</v>
      </c>
      <c r="F4582" s="6" t="n"/>
      <c r="G4582" s="6" t="n"/>
      <c r="H4582" s="6" t="n"/>
      <c r="I4582" s="6" t="n"/>
    </row>
    <row r="4583" ht="15.75" customHeight="1" s="120">
      <c r="A4583" s="6" t="n">
        <v>2018</v>
      </c>
      <c r="B4583" s="6" t="inlineStr">
        <is>
          <t>NJ</t>
        </is>
      </c>
      <c r="C4583" s="6" t="inlineStr">
        <is>
          <t>F-gases</t>
        </is>
      </c>
      <c r="D4583" s="6" t="inlineStr">
        <is>
          <t>Natural gas and petroleum systems</t>
        </is>
      </c>
      <c r="E4583" s="6" t="n">
        <v>1</v>
      </c>
      <c r="F4583" s="6" t="n"/>
      <c r="G4583" s="6" t="n"/>
      <c r="H4583" s="6" t="n"/>
      <c r="I4583" s="6" t="n"/>
    </row>
  </sheetData>
  <autoFilter ref="$A$1:$E$4583">
    <sortState ref="A1:E4583">
      <sortCondition ref="D1:D4583"/>
    </sortState>
  </autoFilter>
  <hyperlinks>
    <hyperlink xmlns:r="http://schemas.openxmlformats.org/officeDocument/2006/relationships" ref="I10" r:id="rId1"/>
    <hyperlink xmlns:r="http://schemas.openxmlformats.org/officeDocument/2006/relationships" ref="I11" r:id="rId2"/>
  </hyperlinks>
  <pageMargins left="0.7" right="0.7" top="0.75" bottom="0.75" header="0" footer="0"/>
  <pageSetup orientation="landscape"/>
</worksheet>
</file>

<file path=xl/worksheets/sheet13.xml><?xml version="1.0" encoding="utf-8"?>
<worksheet xmlns="http://schemas.openxmlformats.org/spreadsheetml/2006/main">
  <sheetPr>
    <outlinePr summaryBelow="1" summaryRight="1"/>
    <pageSetUpPr/>
  </sheetPr>
  <dimension ref="A2:C19"/>
  <sheetViews>
    <sheetView workbookViewId="0">
      <selection activeCell="A1" sqref="A1"/>
    </sheetView>
  </sheetViews>
  <sheetFormatPr baseColWidth="8" defaultColWidth="12.63" defaultRowHeight="15" customHeight="1"/>
  <cols>
    <col width="26" customWidth="1" style="120" min="1" max="1"/>
    <col width="30.38" customWidth="1" style="120" min="2" max="2"/>
    <col width="7.63" customWidth="1" style="120" min="3" max="26"/>
  </cols>
  <sheetData>
    <row r="2">
      <c r="A2" s="1" t="inlineStr">
        <is>
          <t>State</t>
        </is>
      </c>
      <c r="B2" s="2">
        <f>About!B2</f>
        <v/>
      </c>
    </row>
    <row r="5">
      <c r="B5" s="1" t="inlineStr">
        <is>
          <t>Fraction of national emissions</t>
        </is>
      </c>
    </row>
    <row r="6">
      <c r="A6" s="1" t="inlineStr">
        <is>
          <t>cement</t>
        </is>
      </c>
      <c r="B6" s="34">
        <f>SUMIFS('FLIGHT 2018 by State Sector'!E2:E4583,'FLIGHT 2018 by State Sector'!B2:B4583,'State Downscaling Multipliers'!B2,'FLIGHT 2018 by State Sector'!C2:C4583,"CO2",'FLIGHT 2018 by State Sector'!D2:D4583,"Cement and other Carbonates",'FLIGHT 2018 by State Sector'!A2:A4583,"2018")</f>
        <v/>
      </c>
      <c r="C6" s="2" t="inlineStr">
        <is>
          <t>Use fraction of cement from FLIGHT 2018 Data Org by Sector</t>
        </is>
      </c>
    </row>
    <row r="7">
      <c r="A7" s="1" t="inlineStr">
        <is>
          <t>NGPS methane capture</t>
        </is>
      </c>
      <c r="B7" s="34">
        <f>SUMIFS('FLIGHT 2018 by State Sector'!E2:E4583,'FLIGHT 2018 by State Sector'!B2:B4583,'State Downscaling Multipliers'!B2,'FLIGHT 2018 by State Sector'!C2:C4583,"CH4",'FLIGHT 2018 by State Sector'!D2:D4583,"Natural gas and petroleum systems",'FLIGHT 2018 by State Sector'!A2:A4583,"2018")</f>
        <v/>
      </c>
      <c r="C7" s="2" t="inlineStr">
        <is>
          <t>Use fraction of natural gas methane from FLIGHT 2018 Data Org by Sector</t>
        </is>
      </c>
    </row>
    <row r="8">
      <c r="A8" s="1" t="inlineStr">
        <is>
          <t>NGPS methane destruction</t>
        </is>
      </c>
      <c r="B8" s="34">
        <f>SUMIFS('FLIGHT 2018 by State Sector'!E2:E4583,'FLIGHT 2018 by State Sector'!B2:B4583,'State Downscaling Multipliers'!B2,'FLIGHT 2018 by State Sector'!C2:C4583,"CH4",'FLIGHT 2018 by State Sector'!D2:D4583,"Natural gas and petroleum systems",'FLIGHT 2018 by State Sector'!A2:A4583,"2018")</f>
        <v/>
      </c>
      <c r="C8" s="2" t="inlineStr">
        <is>
          <t>Use fraction of natural gas methane from FLIGHT 2018 Data Org by Sector</t>
        </is>
      </c>
    </row>
    <row r="9">
      <c r="A9" s="1" t="inlineStr">
        <is>
          <t>f-gas substitution</t>
        </is>
      </c>
      <c r="B9" s="34">
        <f>SUMIFS('F-Gas Downscale'!E2:E51,'F-Gas Downscale'!A2:A51,B2)</f>
        <v/>
      </c>
      <c r="C9" s="2" t="inlineStr">
        <is>
          <t>FLIGHT F-Gas</t>
        </is>
      </c>
    </row>
    <row r="10">
      <c r="A10" s="1" t="inlineStr">
        <is>
          <t>f-gas destruction</t>
        </is>
      </c>
      <c r="B10" s="34">
        <f>B9</f>
        <v/>
      </c>
      <c r="C10" s="2" t="inlineStr">
        <is>
          <t>FLIGHT F-Gas</t>
        </is>
      </c>
    </row>
    <row r="11">
      <c r="A11" s="1" t="inlineStr">
        <is>
          <t>f-gas recovery</t>
        </is>
      </c>
      <c r="B11" s="34">
        <f>B10</f>
        <v/>
      </c>
      <c r="C11" s="2" t="inlineStr">
        <is>
          <t>FLIGHT F-Gas</t>
        </is>
      </c>
    </row>
    <row r="12">
      <c r="A12" s="1" t="inlineStr">
        <is>
          <t>f-gas inspect maint retrofit</t>
        </is>
      </c>
      <c r="B12" s="34">
        <f>B11</f>
        <v/>
      </c>
      <c r="C12" s="2" t="inlineStr">
        <is>
          <t>FLIGHT F-Gas</t>
        </is>
      </c>
    </row>
    <row r="13">
      <c r="A13" s="1" t="inlineStr">
        <is>
          <t>coal mining methane capture</t>
        </is>
      </c>
      <c r="B13" s="34">
        <f>SUMIFS('Coal EPA SIT 2017'!AD2:AD251,'Coal EPA SIT 2017'!A2:A251,About!B1)/'Coal EPA SIT 2017'!$AD$252</f>
        <v/>
      </c>
      <c r="C13" s="2" t="inlineStr">
        <is>
          <t>Coal EPA SIT 2017</t>
        </is>
      </c>
    </row>
    <row r="14">
      <c r="A14" s="1" t="inlineStr">
        <is>
          <t>coal mining methane dstr</t>
        </is>
      </c>
      <c r="B14" s="34">
        <f>SUMIFS('Coal EPA SIT 2017'!AD2:AD251,'Coal EPA SIT 2017'!A2:A251,About!B1)/'Coal EPA SIT 2017'!$AD$252</f>
        <v/>
      </c>
      <c r="C14" s="2" t="inlineStr">
        <is>
          <t>Coal EPA SIT 2017</t>
        </is>
      </c>
    </row>
    <row r="15">
      <c r="A15" s="1" t="inlineStr">
        <is>
          <t>waste methane capture</t>
        </is>
      </c>
      <c r="B15" s="127">
        <f>SUMIFS('Solid Waste EPA SIT 2017'!AE2:AE151,'Solid Waste EPA SIT 2017'!B2:B151,"CH4",'Solid Waste EPA SIT 2017'!A2:A151,About!B1)/'Solid Waste EPA SIT 2017'!AE152</f>
        <v/>
      </c>
      <c r="C15" s="2" t="inlineStr">
        <is>
          <t>Waste EPA SIT 2017</t>
        </is>
      </c>
    </row>
    <row r="16">
      <c r="A16" s="1" t="inlineStr">
        <is>
          <t>waste methane destruction</t>
        </is>
      </c>
      <c r="B16" s="127">
        <f>SUMIFS('Solid Waste EPA SIT 2017'!AE2:AE151,'Solid Waste EPA SIT 2017'!B2:B151,"CH4",'Solid Waste EPA SIT 2017'!A2:A151,About!B1)/'Solid Waste EPA SIT 2017'!AE152</f>
        <v/>
      </c>
      <c r="C16" s="2" t="inlineStr">
        <is>
          <t>Waste EPA SIT 2017</t>
        </is>
      </c>
    </row>
    <row r="17">
      <c r="A17" s="1" t="inlineStr">
        <is>
          <t>crops and rice</t>
        </is>
      </c>
      <c r="B17" s="34">
        <f>SUMIFS('Agriculture EPA SIT 2017'!AE2:AE451,'Agriculture EPA SIT 2017'!A2:A451,About!B1,'Agriculture EPA SIT 2017'!C2:C451,"Crops")/'Agriculture EPA SIT 2017'!B453</f>
        <v/>
      </c>
      <c r="C17" s="2" t="inlineStr">
        <is>
          <t>Agriculture EPA SIT 2017</t>
        </is>
      </c>
    </row>
    <row r="18">
      <c r="A18" s="1" t="inlineStr">
        <is>
          <t>livestock</t>
        </is>
      </c>
      <c r="B18" s="34">
        <f>SUMIFS('Agriculture EPA SIT 2017'!AE2:AE451,'Agriculture EPA SIT 2017'!A2:A451,About!B1,'Agriculture EPA SIT 2017'!C2:C451,"Livestock")/'Agriculture EPA SIT 2017'!B454</f>
        <v/>
      </c>
      <c r="C18" s="2" t="inlineStr">
        <is>
          <t>Agriculture EPA SIT 2017</t>
        </is>
      </c>
    </row>
    <row r="19">
      <c r="B19" s="1" t="n"/>
    </row>
    <row r="21" ht="15.75" customHeight="1" s="120"/>
    <row r="22" ht="15.75" customHeight="1" s="120"/>
    <row r="23" ht="15.75" customHeight="1" s="120"/>
    <row r="24" ht="15.75" customHeight="1" s="120"/>
    <row r="25" ht="15.75" customHeight="1" s="120"/>
    <row r="26" ht="15.75" customHeight="1" s="120"/>
    <row r="27" ht="15.75" customHeight="1" s="120"/>
    <row r="28" ht="15.75" customHeight="1" s="120"/>
    <row r="29" ht="15.75" customHeight="1" s="120"/>
    <row r="30" ht="15.75" customHeight="1" s="120"/>
    <row r="31" ht="15.75" customHeight="1" s="120"/>
    <row r="32" ht="15.75" customHeight="1" s="120"/>
    <row r="33" ht="15.75" customHeight="1" s="120"/>
    <row r="34" ht="15.75" customHeight="1" s="120"/>
    <row r="35" ht="15.75" customHeight="1" s="120"/>
    <row r="36" ht="15.75" customHeight="1" s="120"/>
    <row r="37" ht="15.75" customHeight="1" s="120"/>
    <row r="38" ht="15.75" customHeight="1" s="120"/>
    <row r="39" ht="15.75" customHeight="1" s="120"/>
    <row r="40" ht="15.75" customHeight="1" s="120"/>
    <row r="41" ht="15.75" customHeight="1" s="120"/>
    <row r="42" ht="15.75" customHeight="1" s="120"/>
    <row r="43" ht="15.75" customHeight="1" s="120"/>
    <row r="44" ht="15.75" customHeight="1" s="120"/>
    <row r="45" ht="15.75" customHeight="1" s="120"/>
    <row r="46" ht="15.75" customHeight="1" s="120"/>
    <row r="47" ht="15.75" customHeight="1" s="120"/>
    <row r="48" ht="15.75" customHeight="1" s="120"/>
    <row r="49" ht="15.75" customHeight="1" s="120"/>
    <row r="50" ht="15.75" customHeight="1" s="120"/>
    <row r="51" ht="15.75" customHeight="1" s="120"/>
    <row r="52" ht="15.75" customHeight="1" s="120"/>
    <row r="53" ht="15.75" customHeight="1" s="120"/>
    <row r="54" ht="15.75" customHeight="1" s="120"/>
    <row r="55" ht="15.75" customHeight="1" s="120"/>
    <row r="56" ht="15.75" customHeight="1" s="120"/>
    <row r="57" ht="15.75" customHeight="1" s="120"/>
    <row r="58" ht="15.75" customHeight="1" s="120"/>
    <row r="59" ht="15.75" customHeight="1" s="120"/>
    <row r="60" ht="15.75" customHeight="1" s="120"/>
    <row r="61" ht="15.75" customHeight="1" s="120"/>
    <row r="62" ht="15.75" customHeight="1" s="120"/>
    <row r="63" ht="15.75" customHeight="1" s="120"/>
    <row r="64" ht="15.75" customHeight="1" s="120"/>
    <row r="65" ht="15.75" customHeight="1" s="120"/>
    <row r="66" ht="15.75" customHeight="1" s="120"/>
    <row r="67" ht="15.75" customHeight="1" s="120"/>
    <row r="68" ht="15.75" customHeight="1" s="120"/>
    <row r="69" ht="15.75" customHeight="1" s="120"/>
    <row r="70" ht="15.75" customHeight="1" s="120"/>
    <row r="71" ht="15.75" customHeight="1" s="120"/>
    <row r="72" ht="15.75" customHeight="1" s="120"/>
    <row r="73" ht="15.75" customHeight="1" s="120"/>
    <row r="74" ht="15.75" customHeight="1" s="120"/>
    <row r="75" ht="15.75" customHeight="1" s="120"/>
    <row r="76" ht="15.75" customHeight="1" s="120"/>
    <row r="77" ht="15.75" customHeight="1" s="120"/>
    <row r="78" ht="15.75" customHeight="1" s="120"/>
    <row r="79" ht="15.75" customHeight="1" s="120"/>
    <row r="80" ht="15.75" customHeight="1" s="120"/>
    <row r="81" ht="15.75" customHeight="1" s="120"/>
    <row r="82" ht="15.75" customHeight="1" s="120"/>
    <row r="83" ht="15.75" customHeight="1" s="120"/>
    <row r="84" ht="15.75" customHeight="1" s="120"/>
    <row r="85" ht="15.75" customHeight="1" s="120"/>
    <row r="86" ht="15.75" customHeight="1" s="120"/>
    <row r="87" ht="15.75" customHeight="1" s="120"/>
    <row r="88" ht="15.75" customHeight="1" s="120"/>
    <row r="89" ht="15.75" customHeight="1" s="120"/>
    <row r="90" ht="15.75" customHeight="1" s="120"/>
    <row r="91" ht="15.75" customHeight="1" s="120"/>
    <row r="92" ht="15.75" customHeight="1" s="120"/>
    <row r="93" ht="15.75" customHeight="1" s="120"/>
    <row r="94" ht="15.75" customHeight="1" s="120"/>
    <row r="95" ht="15.75" customHeight="1" s="120"/>
    <row r="96" ht="15.75" customHeight="1" s="120"/>
    <row r="97" ht="15.75" customHeight="1" s="120"/>
    <row r="98" ht="15.75" customHeight="1" s="120"/>
    <row r="99" ht="15.75" customHeight="1" s="120"/>
    <row r="100" ht="15.75" customHeight="1" s="120"/>
    <row r="101" ht="15.75" customHeight="1" s="120"/>
    <row r="102" ht="15.75" customHeight="1" s="120"/>
    <row r="103" ht="15.75" customHeight="1" s="120"/>
    <row r="104" ht="15.75" customHeight="1" s="120"/>
    <row r="105" ht="15.75" customHeight="1" s="120"/>
    <row r="106" ht="15.75" customHeight="1" s="120"/>
    <row r="107" ht="15.75" customHeight="1" s="120"/>
    <row r="108" ht="15.75" customHeight="1" s="120"/>
    <row r="109" ht="15.75" customHeight="1" s="120"/>
    <row r="110" ht="15.75" customHeight="1" s="120"/>
    <row r="111" ht="15.75" customHeight="1" s="120"/>
    <row r="112" ht="15.75" customHeight="1" s="120"/>
    <row r="113" ht="15.75" customHeight="1" s="120"/>
    <row r="114" ht="15.75" customHeight="1" s="120"/>
    <row r="115" ht="15.75" customHeight="1" s="120"/>
    <row r="116" ht="15.75" customHeight="1" s="120"/>
    <row r="117" ht="15.75" customHeight="1" s="120"/>
    <row r="118" ht="15.75" customHeight="1" s="120"/>
    <row r="119" ht="15.75" customHeight="1" s="120"/>
    <row r="120" ht="15.75" customHeight="1" s="120"/>
    <row r="121" ht="15.75" customHeight="1" s="120"/>
    <row r="122" ht="15.75" customHeight="1" s="120"/>
    <row r="123" ht="15.75" customHeight="1" s="120"/>
    <row r="124" ht="15.75" customHeight="1" s="120"/>
    <row r="125" ht="15.75" customHeight="1" s="120"/>
    <row r="126" ht="15.75" customHeight="1" s="120"/>
    <row r="127" ht="15.75" customHeight="1" s="120"/>
    <row r="128" ht="15.75" customHeight="1" s="120"/>
    <row r="129" ht="15.75" customHeight="1" s="120"/>
    <row r="130" ht="15.75" customHeight="1" s="120"/>
    <row r="131" ht="15.75" customHeight="1" s="120"/>
    <row r="132" ht="15.75" customHeight="1" s="120"/>
    <row r="133" ht="15.75" customHeight="1" s="120"/>
    <row r="134" ht="15.75" customHeight="1" s="120"/>
    <row r="135" ht="15.75" customHeight="1" s="120"/>
    <row r="136" ht="15.75" customHeight="1" s="120"/>
    <row r="137" ht="15.75" customHeight="1" s="120"/>
    <row r="138" ht="15.75" customHeight="1" s="120"/>
    <row r="139" ht="15.75" customHeight="1" s="120"/>
    <row r="140" ht="15.75" customHeight="1" s="120"/>
    <row r="141" ht="15.75" customHeight="1" s="120"/>
    <row r="142" ht="15.75" customHeight="1" s="120"/>
    <row r="143" ht="15.75" customHeight="1" s="120"/>
    <row r="144" ht="15.75" customHeight="1" s="120"/>
    <row r="145" ht="15.75" customHeight="1" s="120"/>
    <row r="146" ht="15.75" customHeight="1" s="120"/>
    <row r="147" ht="15.75" customHeight="1" s="120"/>
    <row r="148" ht="15.75" customHeight="1" s="120"/>
    <row r="149" ht="15.75" customHeight="1" s="120"/>
    <row r="150" ht="15.75" customHeight="1" s="120"/>
    <row r="151" ht="15.75" customHeight="1" s="120"/>
    <row r="152" ht="15.75" customHeight="1" s="120"/>
    <row r="153" ht="15.75" customHeight="1" s="120"/>
    <row r="154" ht="15.75" customHeight="1" s="120"/>
    <row r="155" ht="15.75" customHeight="1" s="120"/>
    <row r="156" ht="15.75" customHeight="1" s="120"/>
    <row r="157" ht="15.75" customHeight="1" s="120"/>
    <row r="158" ht="15.75" customHeight="1" s="120"/>
    <row r="159" ht="15.75" customHeight="1" s="120"/>
    <row r="160" ht="15.75" customHeight="1" s="120"/>
    <row r="161" ht="15.75" customHeight="1" s="120"/>
    <row r="162" ht="15.75" customHeight="1" s="120"/>
    <row r="163" ht="15.75" customHeight="1" s="120"/>
    <row r="164" ht="15.75" customHeight="1" s="120"/>
    <row r="165" ht="15.75" customHeight="1" s="120"/>
    <row r="166" ht="15.75" customHeight="1" s="120"/>
    <row r="167" ht="15.75" customHeight="1" s="120"/>
    <row r="168" ht="15.75" customHeight="1" s="120"/>
    <row r="169" ht="15.75" customHeight="1" s="120"/>
    <row r="170" ht="15.75" customHeight="1" s="120"/>
    <row r="171" ht="15.75" customHeight="1" s="120"/>
    <row r="172" ht="15.75" customHeight="1" s="120"/>
    <row r="173" ht="15.75" customHeight="1" s="120"/>
    <row r="174" ht="15.75" customHeight="1" s="120"/>
    <row r="175" ht="15.75" customHeight="1" s="120"/>
    <row r="176" ht="15.75" customHeight="1" s="120"/>
    <row r="177" ht="15.75" customHeight="1" s="120"/>
    <row r="178" ht="15.75" customHeight="1" s="120"/>
    <row r="179" ht="15.75" customHeight="1" s="120"/>
    <row r="180" ht="15.75" customHeight="1" s="120"/>
    <row r="181" ht="15.75" customHeight="1" s="120"/>
    <row r="182" ht="15.75" customHeight="1" s="120"/>
    <row r="183" ht="15.75" customHeight="1" s="120"/>
    <row r="184" ht="15.75" customHeight="1" s="120"/>
    <row r="185" ht="15.75" customHeight="1" s="120"/>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landscape"/>
</worksheet>
</file>

<file path=xl/worksheets/sheet14.xml><?xml version="1.0" encoding="utf-8"?>
<worksheet xmlns="http://schemas.openxmlformats.org/spreadsheetml/2006/main">
  <sheetPr>
    <tabColor rgb="FFFFFF00"/>
    <outlinePr summaryBelow="1" summaryRight="1"/>
    <pageSetUpPr/>
  </sheetPr>
  <dimension ref="A1:AL16"/>
  <sheetViews>
    <sheetView workbookViewId="0">
      <selection activeCell="A1" sqref="A1"/>
    </sheetView>
  </sheetViews>
  <sheetFormatPr baseColWidth="8" defaultColWidth="12.63" defaultRowHeight="15" customHeight="1"/>
  <cols>
    <col width="27.38" customWidth="1" style="120" min="1" max="1"/>
    <col width="10.5" customWidth="1" style="120" min="2" max="2"/>
    <col width="7.63" customWidth="1" style="120" min="3" max="38"/>
  </cols>
  <sheetData>
    <row r="1">
      <c r="A1" s="34" t="inlineStr">
        <is>
          <t>This tab is not needed for the calculation of this variable.  It merely totals some values that may assist in checking the data.</t>
        </is>
      </c>
      <c r="B1" s="34" t="n"/>
      <c r="C1" s="34" t="n"/>
      <c r="D1" s="34" t="n"/>
      <c r="E1" s="34" t="n"/>
      <c r="F1" s="34" t="n"/>
      <c r="G1" s="34" t="n"/>
      <c r="H1" s="34" t="n"/>
      <c r="I1" s="34" t="n"/>
      <c r="J1" s="34" t="n"/>
      <c r="K1" s="6" t="n"/>
    </row>
    <row r="3">
      <c r="B3" s="2" t="n">
        <v>2015</v>
      </c>
      <c r="C3" s="2" t="n">
        <v>2016</v>
      </c>
      <c r="D3" s="2" t="n">
        <v>2017</v>
      </c>
      <c r="E3" s="2" t="n">
        <v>2018</v>
      </c>
      <c r="F3" s="2" t="n">
        <v>2019</v>
      </c>
      <c r="G3" s="2" t="n">
        <v>2020</v>
      </c>
      <c r="H3" s="2" t="n">
        <v>2021</v>
      </c>
      <c r="I3" s="2" t="n">
        <v>2022</v>
      </c>
      <c r="J3" s="2" t="n">
        <v>2023</v>
      </c>
      <c r="K3" s="2" t="n">
        <v>2024</v>
      </c>
      <c r="L3" s="2" t="n">
        <v>2025</v>
      </c>
      <c r="M3" s="2" t="n">
        <v>2026</v>
      </c>
      <c r="N3" s="2" t="n">
        <v>2027</v>
      </c>
      <c r="O3" s="2" t="n">
        <v>2028</v>
      </c>
      <c r="P3" s="2" t="n">
        <v>2029</v>
      </c>
      <c r="Q3" s="2" t="n">
        <v>2030</v>
      </c>
      <c r="R3" s="2" t="n">
        <v>2031</v>
      </c>
      <c r="S3" s="2" t="n">
        <v>2032</v>
      </c>
      <c r="T3" s="2" t="n">
        <v>2033</v>
      </c>
      <c r="U3" s="2" t="n">
        <v>2034</v>
      </c>
      <c r="V3" s="2" t="n">
        <v>2035</v>
      </c>
      <c r="W3" s="2" t="n">
        <v>2036</v>
      </c>
      <c r="X3" s="2" t="n">
        <v>2037</v>
      </c>
      <c r="Y3" s="2" t="n">
        <v>2038</v>
      </c>
      <c r="Z3" s="2" t="n">
        <v>2039</v>
      </c>
      <c r="AA3" s="2" t="n">
        <v>2040</v>
      </c>
      <c r="AB3" s="2" t="n">
        <v>2041</v>
      </c>
      <c r="AC3" s="2" t="n">
        <v>2042</v>
      </c>
      <c r="AD3" s="2" t="n">
        <v>2043</v>
      </c>
      <c r="AE3" s="2" t="n">
        <v>2044</v>
      </c>
      <c r="AF3" s="2" t="n">
        <v>2045</v>
      </c>
      <c r="AG3" s="2" t="n">
        <v>2046</v>
      </c>
      <c r="AH3" s="2" t="n">
        <v>2047</v>
      </c>
      <c r="AI3" s="2" t="n">
        <v>2048</v>
      </c>
      <c r="AJ3" s="2" t="n">
        <v>2049</v>
      </c>
      <c r="AK3" s="2" t="n">
        <v>2050</v>
      </c>
      <c r="AL3" s="1" t="n"/>
    </row>
    <row r="4">
      <c r="A4" s="2" t="inlineStr">
        <is>
          <t>cement</t>
        </is>
      </c>
      <c r="B4" s="2">
        <f>SUM('PERAC-cement'!C$3:C$74)</f>
        <v/>
      </c>
      <c r="C4" s="2">
        <f>SUM('PERAC-cement'!D$3:D$74)</f>
        <v/>
      </c>
      <c r="D4" s="2">
        <f>SUM('PERAC-cement'!E$3:E$74)</f>
        <v/>
      </c>
      <c r="E4" s="2">
        <f>SUM('PERAC-cement'!F$3:F$74)</f>
        <v/>
      </c>
      <c r="F4" s="2">
        <f>SUM('PERAC-cement'!G$3:G$74)</f>
        <v/>
      </c>
      <c r="G4" s="2">
        <f>SUM('PERAC-cement'!H$3:H$74)</f>
        <v/>
      </c>
      <c r="H4" s="2">
        <f>SUM('PERAC-cement'!I$3:I$74)</f>
        <v/>
      </c>
      <c r="I4" s="2">
        <f>SUM('PERAC-cement'!J$3:J$74)</f>
        <v/>
      </c>
      <c r="J4" s="2">
        <f>SUM('PERAC-cement'!K$3:K$74)</f>
        <v/>
      </c>
      <c r="K4" s="2">
        <f>SUM('PERAC-cement'!L$3:L$74)</f>
        <v/>
      </c>
      <c r="L4" s="2">
        <f>SUM('PERAC-cement'!M$3:M$74)</f>
        <v/>
      </c>
      <c r="M4" s="2">
        <f>SUM('PERAC-cement'!N$3:N$74)</f>
        <v/>
      </c>
      <c r="N4" s="2">
        <f>SUM('PERAC-cement'!O$3:O$74)</f>
        <v/>
      </c>
      <c r="O4" s="2">
        <f>SUM('PERAC-cement'!P$3:P$74)</f>
        <v/>
      </c>
      <c r="P4" s="2">
        <f>SUM('PERAC-cement'!Q$3:Q$74)</f>
        <v/>
      </c>
      <c r="Q4" s="2">
        <f>SUM('PERAC-cement'!R$3:R$74)</f>
        <v/>
      </c>
      <c r="R4" s="2">
        <f>SUM('PERAC-cement'!S$3:S$74)</f>
        <v/>
      </c>
      <c r="S4" s="2">
        <f>SUM('PERAC-cement'!T$3:T$74)</f>
        <v/>
      </c>
      <c r="T4" s="2">
        <f>SUM('PERAC-cement'!U$3:U$74)</f>
        <v/>
      </c>
      <c r="U4" s="2">
        <f>SUM('PERAC-cement'!V$3:V$74)</f>
        <v/>
      </c>
      <c r="V4" s="2">
        <f>SUM('PERAC-cement'!W$3:W$74)</f>
        <v/>
      </c>
      <c r="W4" s="2">
        <f>SUM('PERAC-cement'!X$3:X$74)</f>
        <v/>
      </c>
      <c r="X4" s="2">
        <f>SUM('PERAC-cement'!Y$3:Y$74)</f>
        <v/>
      </c>
      <c r="Y4" s="2">
        <f>SUM('PERAC-cement'!Z$3:Z$74)</f>
        <v/>
      </c>
      <c r="Z4" s="2">
        <f>SUM('PERAC-cement'!AA$3:AA$74)</f>
        <v/>
      </c>
      <c r="AA4" s="2">
        <f>SUM('PERAC-cement'!AB$3:AB$74)</f>
        <v/>
      </c>
      <c r="AB4" s="2">
        <f>SUM('PERAC-cement'!AC$3:AC$74)</f>
        <v/>
      </c>
      <c r="AC4" s="2">
        <f>SUM('PERAC-cement'!AD$3:AD$74)</f>
        <v/>
      </c>
      <c r="AD4" s="2">
        <f>SUM('PERAC-cement'!AE$3:AE$74)</f>
        <v/>
      </c>
      <c r="AE4" s="2">
        <f>SUM('PERAC-cement'!AF$3:AF$74)</f>
        <v/>
      </c>
      <c r="AF4" s="2">
        <f>SUM('PERAC-cement'!AG$3:AG$74)</f>
        <v/>
      </c>
      <c r="AG4" s="2">
        <f>SUM('PERAC-cement'!AH$3:AH$74)</f>
        <v/>
      </c>
      <c r="AH4" s="2">
        <f>SUM('PERAC-cement'!AI$3:AI$74)</f>
        <v/>
      </c>
      <c r="AI4" s="2">
        <f>SUM('PERAC-cement'!AJ$3:AJ$74)</f>
        <v/>
      </c>
      <c r="AJ4" s="2">
        <f>SUM('PERAC-cement'!AK$3:AK$74)</f>
        <v/>
      </c>
      <c r="AK4" s="2">
        <f>SUM('PERAC-cement'!AL$3:AL$74)</f>
        <v/>
      </c>
    </row>
    <row r="5">
      <c r="A5" s="2" t="inlineStr">
        <is>
          <t>NGPS methane capture</t>
        </is>
      </c>
      <c r="B5" s="2">
        <f>SUM('PERAC-ngps-mthncptr'!C$3:C$74)</f>
        <v/>
      </c>
      <c r="C5" s="2">
        <f>SUM('PERAC-ngps-mthncptr'!D$3:D$74)</f>
        <v/>
      </c>
      <c r="D5" s="2">
        <f>SUM('PERAC-ngps-mthncptr'!E$3:E$74)</f>
        <v/>
      </c>
      <c r="E5" s="2">
        <f>SUM('PERAC-ngps-mthncptr'!F$3:F$74)</f>
        <v/>
      </c>
      <c r="F5" s="2">
        <f>SUM('PERAC-ngps-mthncptr'!G$3:G$74)</f>
        <v/>
      </c>
      <c r="G5" s="2">
        <f>SUM('PERAC-ngps-mthncptr'!H$3:H$74)</f>
        <v/>
      </c>
      <c r="H5" s="2">
        <f>SUM('PERAC-ngps-mthncptr'!I$3:I$74)</f>
        <v/>
      </c>
      <c r="I5" s="2">
        <f>SUM('PERAC-ngps-mthncptr'!J$3:J$74)</f>
        <v/>
      </c>
      <c r="J5" s="2">
        <f>SUM('PERAC-ngps-mthncptr'!K$3:K$74)</f>
        <v/>
      </c>
      <c r="K5" s="2">
        <f>SUM('PERAC-ngps-mthncptr'!L$3:L$74)</f>
        <v/>
      </c>
      <c r="L5" s="2">
        <f>SUM('PERAC-ngps-mthncptr'!M$3:M$74)</f>
        <v/>
      </c>
      <c r="M5" s="2">
        <f>SUM('PERAC-ngps-mthncptr'!N$3:N$74)</f>
        <v/>
      </c>
      <c r="N5" s="2">
        <f>SUM('PERAC-ngps-mthncptr'!O$3:O$74)</f>
        <v/>
      </c>
      <c r="O5" s="2">
        <f>SUM('PERAC-ngps-mthncptr'!P$3:P$74)</f>
        <v/>
      </c>
      <c r="P5" s="2">
        <f>SUM('PERAC-ngps-mthncptr'!Q$3:Q$74)</f>
        <v/>
      </c>
      <c r="Q5" s="2">
        <f>SUM('PERAC-ngps-mthncptr'!R$3:R$74)</f>
        <v/>
      </c>
      <c r="R5" s="2">
        <f>SUM('PERAC-ngps-mthncptr'!S$3:S$74)</f>
        <v/>
      </c>
      <c r="S5" s="2">
        <f>SUM('PERAC-ngps-mthncptr'!T$3:T$74)</f>
        <v/>
      </c>
      <c r="T5" s="2">
        <f>SUM('PERAC-ngps-mthncptr'!U$3:U$74)</f>
        <v/>
      </c>
      <c r="U5" s="2">
        <f>SUM('PERAC-ngps-mthncptr'!V$3:V$74)</f>
        <v/>
      </c>
      <c r="V5" s="2">
        <f>SUM('PERAC-ngps-mthncptr'!W$3:W$74)</f>
        <v/>
      </c>
      <c r="W5" s="2">
        <f>SUM('PERAC-ngps-mthncptr'!X$3:X$74)</f>
        <v/>
      </c>
      <c r="X5" s="2">
        <f>SUM('PERAC-ngps-mthncptr'!Y$3:Y$74)</f>
        <v/>
      </c>
      <c r="Y5" s="2">
        <f>SUM('PERAC-ngps-mthncptr'!Z$3:Z$74)</f>
        <v/>
      </c>
      <c r="Z5" s="2">
        <f>SUM('PERAC-ngps-mthncptr'!AA$3:AA$74)</f>
        <v/>
      </c>
      <c r="AA5" s="2">
        <f>SUM('PERAC-ngps-mthncptr'!AB$3:AB$74)</f>
        <v/>
      </c>
      <c r="AB5" s="2">
        <f>SUM('PERAC-ngps-mthncptr'!AC$3:AC$74)</f>
        <v/>
      </c>
      <c r="AC5" s="2">
        <f>SUM('PERAC-ngps-mthncptr'!AD$3:AD$74)</f>
        <v/>
      </c>
      <c r="AD5" s="2">
        <f>SUM('PERAC-ngps-mthncptr'!AE$3:AE$74)</f>
        <v/>
      </c>
      <c r="AE5" s="2">
        <f>SUM('PERAC-ngps-mthncptr'!AF$3:AF$74)</f>
        <v/>
      </c>
      <c r="AF5" s="2">
        <f>SUM('PERAC-ngps-mthncptr'!AG$3:AG$74)</f>
        <v/>
      </c>
      <c r="AG5" s="2">
        <f>SUM('PERAC-ngps-mthncptr'!AH$3:AH$74)</f>
        <v/>
      </c>
      <c r="AH5" s="2">
        <f>SUM('PERAC-ngps-mthncptr'!AI$3:AI$74)</f>
        <v/>
      </c>
      <c r="AI5" s="2">
        <f>SUM('PERAC-ngps-mthncptr'!AJ$3:AJ$74)</f>
        <v/>
      </c>
      <c r="AJ5" s="2">
        <f>SUM('PERAC-ngps-mthncptr'!AK$3:AK$74)</f>
        <v/>
      </c>
      <c r="AK5" s="2">
        <f>SUM('PERAC-ngps-mthncptr'!AL$3:AL$74)</f>
        <v/>
      </c>
    </row>
    <row r="6">
      <c r="A6" s="2" t="inlineStr">
        <is>
          <t>NGPS methane destruction</t>
        </is>
      </c>
      <c r="B6" s="2">
        <f>SUM('PERAC-ngps-mthndstr'!C$3:C$74)</f>
        <v/>
      </c>
      <c r="C6" s="2">
        <f>SUM('PERAC-ngps-mthndstr'!D$3:D$74)</f>
        <v/>
      </c>
      <c r="D6" s="2">
        <f>SUM('PERAC-ngps-mthndstr'!E$3:E$74)</f>
        <v/>
      </c>
      <c r="E6" s="2">
        <f>SUM('PERAC-ngps-mthndstr'!F$3:F$74)</f>
        <v/>
      </c>
      <c r="F6" s="2">
        <f>SUM('PERAC-ngps-mthndstr'!G$3:G$74)</f>
        <v/>
      </c>
      <c r="G6" s="2">
        <f>SUM('PERAC-ngps-mthndstr'!H$3:H$74)</f>
        <v/>
      </c>
      <c r="H6" s="2">
        <f>SUM('PERAC-ngps-mthndstr'!I$3:I$74)</f>
        <v/>
      </c>
      <c r="I6" s="2">
        <f>SUM('PERAC-ngps-mthndstr'!J$3:J$74)</f>
        <v/>
      </c>
      <c r="J6" s="2">
        <f>SUM('PERAC-ngps-mthndstr'!K$3:K$74)</f>
        <v/>
      </c>
      <c r="K6" s="2">
        <f>SUM('PERAC-ngps-mthndstr'!L$3:L$74)</f>
        <v/>
      </c>
      <c r="L6" s="2">
        <f>SUM('PERAC-ngps-mthndstr'!M$3:M$74)</f>
        <v/>
      </c>
      <c r="M6" s="2">
        <f>SUM('PERAC-ngps-mthndstr'!N$3:N$74)</f>
        <v/>
      </c>
      <c r="N6" s="2">
        <f>SUM('PERAC-ngps-mthndstr'!O$3:O$74)</f>
        <v/>
      </c>
      <c r="O6" s="2">
        <f>SUM('PERAC-ngps-mthndstr'!P$3:P$74)</f>
        <v/>
      </c>
      <c r="P6" s="2">
        <f>SUM('PERAC-ngps-mthndstr'!Q$3:Q$74)</f>
        <v/>
      </c>
      <c r="Q6" s="2">
        <f>SUM('PERAC-ngps-mthndstr'!R$3:R$74)</f>
        <v/>
      </c>
      <c r="R6" s="2">
        <f>SUM('PERAC-ngps-mthndstr'!S$3:S$74)</f>
        <v/>
      </c>
      <c r="S6" s="2">
        <f>SUM('PERAC-ngps-mthndstr'!T$3:T$74)</f>
        <v/>
      </c>
      <c r="T6" s="2">
        <f>SUM('PERAC-ngps-mthndstr'!U$3:U$74)</f>
        <v/>
      </c>
      <c r="U6" s="2">
        <f>SUM('PERAC-ngps-mthndstr'!V$3:V$74)</f>
        <v/>
      </c>
      <c r="V6" s="2">
        <f>SUM('PERAC-ngps-mthndstr'!W$3:W$74)</f>
        <v/>
      </c>
      <c r="W6" s="2">
        <f>SUM('PERAC-ngps-mthndstr'!X$3:X$74)</f>
        <v/>
      </c>
      <c r="X6" s="2">
        <f>SUM('PERAC-ngps-mthndstr'!Y$3:Y$74)</f>
        <v/>
      </c>
      <c r="Y6" s="2">
        <f>SUM('PERAC-ngps-mthndstr'!Z$3:Z$74)</f>
        <v/>
      </c>
      <c r="Z6" s="2">
        <f>SUM('PERAC-ngps-mthndstr'!AA$3:AA$74)</f>
        <v/>
      </c>
      <c r="AA6" s="2">
        <f>SUM('PERAC-ngps-mthndstr'!AB$3:AB$74)</f>
        <v/>
      </c>
      <c r="AB6" s="2">
        <f>SUM('PERAC-ngps-mthndstr'!AC$3:AC$74)</f>
        <v/>
      </c>
      <c r="AC6" s="2">
        <f>SUM('PERAC-ngps-mthndstr'!AD$3:AD$74)</f>
        <v/>
      </c>
      <c r="AD6" s="2">
        <f>SUM('PERAC-ngps-mthndstr'!AE$3:AE$74)</f>
        <v/>
      </c>
      <c r="AE6" s="2">
        <f>SUM('PERAC-ngps-mthndstr'!AF$3:AF$74)</f>
        <v/>
      </c>
      <c r="AF6" s="2">
        <f>SUM('PERAC-ngps-mthndstr'!AG$3:AG$74)</f>
        <v/>
      </c>
      <c r="AG6" s="2">
        <f>SUM('PERAC-ngps-mthndstr'!AH$3:AH$74)</f>
        <v/>
      </c>
      <c r="AH6" s="2">
        <f>SUM('PERAC-ngps-mthndstr'!AI$3:AI$74)</f>
        <v/>
      </c>
      <c r="AI6" s="2">
        <f>SUM('PERAC-ngps-mthndstr'!AJ$3:AJ$74)</f>
        <v/>
      </c>
      <c r="AJ6" s="2">
        <f>SUM('PERAC-ngps-mthndstr'!AK$3:AK$74)</f>
        <v/>
      </c>
      <c r="AK6" s="2">
        <f>SUM('PERAC-ngps-mthndstr'!AL$3:AL$74)</f>
        <v/>
      </c>
    </row>
    <row r="7">
      <c r="A7" s="2" t="inlineStr">
        <is>
          <t>f-gas substitution</t>
        </is>
      </c>
      <c r="B7" s="2">
        <f>SUM('PERAC-fgassubstitution'!C$3:C$74)</f>
        <v/>
      </c>
      <c r="C7" s="2">
        <f>SUM('PERAC-fgassubstitution'!D$3:D$74)</f>
        <v/>
      </c>
      <c r="D7" s="2">
        <f>SUM('PERAC-fgassubstitution'!E$3:E$74)</f>
        <v/>
      </c>
      <c r="E7" s="2">
        <f>SUM('PERAC-fgassubstitution'!F$3:F$74)</f>
        <v/>
      </c>
      <c r="F7" s="2">
        <f>SUM('PERAC-fgassubstitution'!G$3:G$74)</f>
        <v/>
      </c>
      <c r="G7" s="2">
        <f>SUM('PERAC-fgassubstitution'!H$3:H$74)</f>
        <v/>
      </c>
      <c r="H7" s="2">
        <f>SUM('PERAC-fgassubstitution'!I$3:I$74)</f>
        <v/>
      </c>
      <c r="I7" s="2">
        <f>SUM('PERAC-fgassubstitution'!J$3:J$74)</f>
        <v/>
      </c>
      <c r="J7" s="2">
        <f>SUM('PERAC-fgassubstitution'!K$3:K$74)</f>
        <v/>
      </c>
      <c r="K7" s="2">
        <f>SUM('PERAC-fgassubstitution'!L$3:L$74)</f>
        <v/>
      </c>
      <c r="L7" s="2">
        <f>SUM('PERAC-fgassubstitution'!M$3:M$74)</f>
        <v/>
      </c>
      <c r="M7" s="2">
        <f>SUM('PERAC-fgassubstitution'!N$3:N$74)</f>
        <v/>
      </c>
      <c r="N7" s="2">
        <f>SUM('PERAC-fgassubstitution'!O$3:O$74)</f>
        <v/>
      </c>
      <c r="O7" s="2">
        <f>SUM('PERAC-fgassubstitution'!P$3:P$74)</f>
        <v/>
      </c>
      <c r="P7" s="2">
        <f>SUM('PERAC-fgassubstitution'!Q$3:Q$74)</f>
        <v/>
      </c>
      <c r="Q7" s="2">
        <f>SUM('PERAC-fgassubstitution'!R$3:R$74)</f>
        <v/>
      </c>
      <c r="R7" s="2">
        <f>SUM('PERAC-fgassubstitution'!S$3:S$74)</f>
        <v/>
      </c>
      <c r="S7" s="2">
        <f>SUM('PERAC-fgassubstitution'!T$3:T$74)</f>
        <v/>
      </c>
      <c r="T7" s="2">
        <f>SUM('PERAC-fgassubstitution'!U$3:U$74)</f>
        <v/>
      </c>
      <c r="U7" s="2">
        <f>SUM('PERAC-fgassubstitution'!V$3:V$74)</f>
        <v/>
      </c>
      <c r="V7" s="2">
        <f>SUM('PERAC-fgassubstitution'!W$3:W$74)</f>
        <v/>
      </c>
      <c r="W7" s="2">
        <f>SUM('PERAC-fgassubstitution'!X$3:X$74)</f>
        <v/>
      </c>
      <c r="X7" s="2">
        <f>SUM('PERAC-fgassubstitution'!Y$3:Y$74)</f>
        <v/>
      </c>
      <c r="Y7" s="2">
        <f>SUM('PERAC-fgassubstitution'!Z$3:Z$74)</f>
        <v/>
      </c>
      <c r="Z7" s="2">
        <f>SUM('PERAC-fgassubstitution'!AA$3:AA$74)</f>
        <v/>
      </c>
      <c r="AA7" s="2">
        <f>SUM('PERAC-fgassubstitution'!AB$3:AB$74)</f>
        <v/>
      </c>
      <c r="AB7" s="2">
        <f>SUM('PERAC-fgassubstitution'!AC$3:AC$74)</f>
        <v/>
      </c>
      <c r="AC7" s="2">
        <f>SUM('PERAC-fgassubstitution'!AD$3:AD$74)</f>
        <v/>
      </c>
      <c r="AD7" s="2">
        <f>SUM('PERAC-fgassubstitution'!AE$3:AE$74)</f>
        <v/>
      </c>
      <c r="AE7" s="2">
        <f>SUM('PERAC-fgassubstitution'!AF$3:AF$74)</f>
        <v/>
      </c>
      <c r="AF7" s="2">
        <f>SUM('PERAC-fgassubstitution'!AG$3:AG$74)</f>
        <v/>
      </c>
      <c r="AG7" s="2">
        <f>SUM('PERAC-fgassubstitution'!AH$3:AH$74)</f>
        <v/>
      </c>
      <c r="AH7" s="2">
        <f>SUM('PERAC-fgassubstitution'!AI$3:AI$74)</f>
        <v/>
      </c>
      <c r="AI7" s="2">
        <f>SUM('PERAC-fgassubstitution'!AJ$3:AJ$74)</f>
        <v/>
      </c>
      <c r="AJ7" s="2">
        <f>SUM('PERAC-fgassubstitution'!AK$3:AK$74)</f>
        <v/>
      </c>
      <c r="AK7" s="2">
        <f>SUM('PERAC-fgassubstitution'!AL$3:AL$74)</f>
        <v/>
      </c>
    </row>
    <row r="8">
      <c r="A8" s="2" t="inlineStr">
        <is>
          <t>f-gas destruction</t>
        </is>
      </c>
      <c r="B8" s="2">
        <f>SUM('PERAC-fgasdestruction'!C$3:C$74)</f>
        <v/>
      </c>
      <c r="C8" s="2">
        <f>SUM('PERAC-fgasdestruction'!D$3:D$74)</f>
        <v/>
      </c>
      <c r="D8" s="2">
        <f>SUM('PERAC-fgasdestruction'!E$3:E$74)</f>
        <v/>
      </c>
      <c r="E8" s="2">
        <f>SUM('PERAC-fgasdestruction'!F$3:F$74)</f>
        <v/>
      </c>
      <c r="F8" s="2">
        <f>SUM('PERAC-fgasdestruction'!G$3:G$74)</f>
        <v/>
      </c>
      <c r="G8" s="2">
        <f>SUM('PERAC-fgasdestruction'!H$3:H$74)</f>
        <v/>
      </c>
      <c r="H8" s="2">
        <f>SUM('PERAC-fgasdestruction'!I$3:I$74)</f>
        <v/>
      </c>
      <c r="I8" s="2">
        <f>SUM('PERAC-fgasdestruction'!J$3:J$74)</f>
        <v/>
      </c>
      <c r="J8" s="2">
        <f>SUM('PERAC-fgasdestruction'!K$3:K$74)</f>
        <v/>
      </c>
      <c r="K8" s="2">
        <f>SUM('PERAC-fgasdestruction'!L$3:L$74)</f>
        <v/>
      </c>
      <c r="L8" s="2">
        <f>SUM('PERAC-fgasdestruction'!M$3:M$74)</f>
        <v/>
      </c>
      <c r="M8" s="2">
        <f>SUM('PERAC-fgasdestruction'!N$3:N$74)</f>
        <v/>
      </c>
      <c r="N8" s="2">
        <f>SUM('PERAC-fgasdestruction'!O$3:O$74)</f>
        <v/>
      </c>
      <c r="O8" s="2">
        <f>SUM('PERAC-fgasdestruction'!P$3:P$74)</f>
        <v/>
      </c>
      <c r="P8" s="2">
        <f>SUM('PERAC-fgasdestruction'!Q$3:Q$74)</f>
        <v/>
      </c>
      <c r="Q8" s="2">
        <f>SUM('PERAC-fgasdestruction'!R$3:R$74)</f>
        <v/>
      </c>
      <c r="R8" s="2">
        <f>SUM('PERAC-fgasdestruction'!S$3:S$74)</f>
        <v/>
      </c>
      <c r="S8" s="2">
        <f>SUM('PERAC-fgasdestruction'!T$3:T$74)</f>
        <v/>
      </c>
      <c r="T8" s="2">
        <f>SUM('PERAC-fgasdestruction'!U$3:U$74)</f>
        <v/>
      </c>
      <c r="U8" s="2">
        <f>SUM('PERAC-fgasdestruction'!V$3:V$74)</f>
        <v/>
      </c>
      <c r="V8" s="2">
        <f>SUM('PERAC-fgasdestruction'!W$3:W$74)</f>
        <v/>
      </c>
      <c r="W8" s="2">
        <f>SUM('PERAC-fgasdestruction'!X$3:X$74)</f>
        <v/>
      </c>
      <c r="X8" s="2">
        <f>SUM('PERAC-fgasdestruction'!Y$3:Y$74)</f>
        <v/>
      </c>
      <c r="Y8" s="2">
        <f>SUM('PERAC-fgasdestruction'!Z$3:Z$74)</f>
        <v/>
      </c>
      <c r="Z8" s="2">
        <f>SUM('PERAC-fgasdestruction'!AA$3:AA$74)</f>
        <v/>
      </c>
      <c r="AA8" s="2">
        <f>SUM('PERAC-fgasdestruction'!AB$3:AB$74)</f>
        <v/>
      </c>
      <c r="AB8" s="2">
        <f>SUM('PERAC-fgasdestruction'!AC$3:AC$74)</f>
        <v/>
      </c>
      <c r="AC8" s="2">
        <f>SUM('PERAC-fgasdestruction'!AD$3:AD$74)</f>
        <v/>
      </c>
      <c r="AD8" s="2">
        <f>SUM('PERAC-fgasdestruction'!AE$3:AE$74)</f>
        <v/>
      </c>
      <c r="AE8" s="2">
        <f>SUM('PERAC-fgasdestruction'!AF$3:AF$74)</f>
        <v/>
      </c>
      <c r="AF8" s="2">
        <f>SUM('PERAC-fgasdestruction'!AG$3:AG$74)</f>
        <v/>
      </c>
      <c r="AG8" s="2">
        <f>SUM('PERAC-fgasdestruction'!AH$3:AH$74)</f>
        <v/>
      </c>
      <c r="AH8" s="2">
        <f>SUM('PERAC-fgasdestruction'!AI$3:AI$74)</f>
        <v/>
      </c>
      <c r="AI8" s="2">
        <f>SUM('PERAC-fgasdestruction'!AJ$3:AJ$74)</f>
        <v/>
      </c>
      <c r="AJ8" s="2">
        <f>SUM('PERAC-fgasdestruction'!AK$3:AK$74)</f>
        <v/>
      </c>
      <c r="AK8" s="2">
        <f>SUM('PERAC-fgasdestruction'!AL$3:AL$74)</f>
        <v/>
      </c>
    </row>
    <row r="9">
      <c r="A9" s="2" t="inlineStr">
        <is>
          <t>f-gas recovery</t>
        </is>
      </c>
      <c r="B9" s="2">
        <f>SUM('PERAC-fgasrecovery'!C$3:C$74)</f>
        <v/>
      </c>
      <c r="C9" s="2">
        <f>SUM('PERAC-fgasrecovery'!D$3:D$74)</f>
        <v/>
      </c>
      <c r="D9" s="2">
        <f>SUM('PERAC-fgasrecovery'!E$3:E$74)</f>
        <v/>
      </c>
      <c r="E9" s="2">
        <f>SUM('PERAC-fgasrecovery'!F$3:F$74)</f>
        <v/>
      </c>
      <c r="F9" s="2">
        <f>SUM('PERAC-fgasrecovery'!G$3:G$74)</f>
        <v/>
      </c>
      <c r="G9" s="2">
        <f>SUM('PERAC-fgasrecovery'!H$3:H$74)</f>
        <v/>
      </c>
      <c r="H9" s="2">
        <f>SUM('PERAC-fgasrecovery'!I$3:I$74)</f>
        <v/>
      </c>
      <c r="I9" s="2">
        <f>SUM('PERAC-fgasrecovery'!J$3:J$74)</f>
        <v/>
      </c>
      <c r="J9" s="2">
        <f>SUM('PERAC-fgasrecovery'!K$3:K$74)</f>
        <v/>
      </c>
      <c r="K9" s="2">
        <f>SUM('PERAC-fgasrecovery'!L$3:L$74)</f>
        <v/>
      </c>
      <c r="L9" s="2">
        <f>SUM('PERAC-fgasrecovery'!M$3:M$74)</f>
        <v/>
      </c>
      <c r="M9" s="2">
        <f>SUM('PERAC-fgasrecovery'!N$3:N$74)</f>
        <v/>
      </c>
      <c r="N9" s="2">
        <f>SUM('PERAC-fgasrecovery'!O$3:O$74)</f>
        <v/>
      </c>
      <c r="O9" s="2">
        <f>SUM('PERAC-fgasrecovery'!P$3:P$74)</f>
        <v/>
      </c>
      <c r="P9" s="2">
        <f>SUM('PERAC-fgasrecovery'!Q$3:Q$74)</f>
        <v/>
      </c>
      <c r="Q9" s="2">
        <f>SUM('PERAC-fgasrecovery'!R$3:R$74)</f>
        <v/>
      </c>
      <c r="R9" s="2">
        <f>SUM('PERAC-fgasrecovery'!S$3:S$74)</f>
        <v/>
      </c>
      <c r="S9" s="2">
        <f>SUM('PERAC-fgasrecovery'!T$3:T$74)</f>
        <v/>
      </c>
      <c r="T9" s="2">
        <f>SUM('PERAC-fgasrecovery'!U$3:U$74)</f>
        <v/>
      </c>
      <c r="U9" s="2">
        <f>SUM('PERAC-fgasrecovery'!V$3:V$74)</f>
        <v/>
      </c>
      <c r="V9" s="2">
        <f>SUM('PERAC-fgasrecovery'!W$3:W$74)</f>
        <v/>
      </c>
      <c r="W9" s="2">
        <f>SUM('PERAC-fgasrecovery'!X$3:X$74)</f>
        <v/>
      </c>
      <c r="X9" s="2">
        <f>SUM('PERAC-fgasrecovery'!Y$3:Y$74)</f>
        <v/>
      </c>
      <c r="Y9" s="2">
        <f>SUM('PERAC-fgasrecovery'!Z$3:Z$74)</f>
        <v/>
      </c>
      <c r="Z9" s="2">
        <f>SUM('PERAC-fgasrecovery'!AA$3:AA$74)</f>
        <v/>
      </c>
      <c r="AA9" s="2">
        <f>SUM('PERAC-fgasrecovery'!AB$3:AB$74)</f>
        <v/>
      </c>
      <c r="AB9" s="2">
        <f>SUM('PERAC-fgasrecovery'!AC$3:AC$74)</f>
        <v/>
      </c>
      <c r="AC9" s="2">
        <f>SUM('PERAC-fgasrecovery'!AD$3:AD$74)</f>
        <v/>
      </c>
      <c r="AD9" s="2">
        <f>SUM('PERAC-fgasrecovery'!AE$3:AE$74)</f>
        <v/>
      </c>
      <c r="AE9" s="2">
        <f>SUM('PERAC-fgasrecovery'!AF$3:AF$74)</f>
        <v/>
      </c>
      <c r="AF9" s="2">
        <f>SUM('PERAC-fgasrecovery'!AG$3:AG$74)</f>
        <v/>
      </c>
      <c r="AG9" s="2">
        <f>SUM('PERAC-fgasrecovery'!AH$3:AH$74)</f>
        <v/>
      </c>
      <c r="AH9" s="2">
        <f>SUM('PERAC-fgasrecovery'!AI$3:AI$74)</f>
        <v/>
      </c>
      <c r="AI9" s="2">
        <f>SUM('PERAC-fgasrecovery'!AJ$3:AJ$74)</f>
        <v/>
      </c>
      <c r="AJ9" s="2">
        <f>SUM('PERAC-fgasrecovery'!AK$3:AK$74)</f>
        <v/>
      </c>
      <c r="AK9" s="2">
        <f>SUM('PERAC-fgasrecovery'!AL$3:AL$74)</f>
        <v/>
      </c>
    </row>
    <row r="10">
      <c r="A10" s="2" t="inlineStr">
        <is>
          <t>f-gas inspect maint retrofit</t>
        </is>
      </c>
      <c r="B10" s="2">
        <f>SUM('PERAC-inspctmaintretrofit'!C$3:C$74)</f>
        <v/>
      </c>
      <c r="C10" s="2">
        <f>SUM('PERAC-inspctmaintretrofit'!D$3:D$74)</f>
        <v/>
      </c>
      <c r="D10" s="2">
        <f>SUM('PERAC-inspctmaintretrofit'!E$3:E$74)</f>
        <v/>
      </c>
      <c r="E10" s="2">
        <f>SUM('PERAC-inspctmaintretrofit'!F$3:F$74)</f>
        <v/>
      </c>
      <c r="F10" s="2">
        <f>SUM('PERAC-inspctmaintretrofit'!G$3:G$74)</f>
        <v/>
      </c>
      <c r="G10" s="2">
        <f>SUM('PERAC-inspctmaintretrofit'!H$3:H$74)</f>
        <v/>
      </c>
      <c r="H10" s="2">
        <f>SUM('PERAC-inspctmaintretrofit'!I$3:I$74)</f>
        <v/>
      </c>
      <c r="I10" s="2">
        <f>SUM('PERAC-inspctmaintretrofit'!J$3:J$74)</f>
        <v/>
      </c>
      <c r="J10" s="2">
        <f>SUM('PERAC-inspctmaintretrofit'!K$3:K$74)</f>
        <v/>
      </c>
      <c r="K10" s="2">
        <f>SUM('PERAC-inspctmaintretrofit'!L$3:L$74)</f>
        <v/>
      </c>
      <c r="L10" s="2">
        <f>SUM('PERAC-inspctmaintretrofit'!M$3:M$74)</f>
        <v/>
      </c>
      <c r="M10" s="2">
        <f>SUM('PERAC-inspctmaintretrofit'!N$3:N$74)</f>
        <v/>
      </c>
      <c r="N10" s="2">
        <f>SUM('PERAC-inspctmaintretrofit'!O$3:O$74)</f>
        <v/>
      </c>
      <c r="O10" s="2">
        <f>SUM('PERAC-inspctmaintretrofit'!P$3:P$74)</f>
        <v/>
      </c>
      <c r="P10" s="2">
        <f>SUM('PERAC-inspctmaintretrofit'!Q$3:Q$74)</f>
        <v/>
      </c>
      <c r="Q10" s="2">
        <f>SUM('PERAC-inspctmaintretrofit'!R$3:R$74)</f>
        <v/>
      </c>
      <c r="R10" s="2">
        <f>SUM('PERAC-inspctmaintretrofit'!S$3:S$74)</f>
        <v/>
      </c>
      <c r="S10" s="2">
        <f>SUM('PERAC-inspctmaintretrofit'!T$3:T$74)</f>
        <v/>
      </c>
      <c r="T10" s="2">
        <f>SUM('PERAC-inspctmaintretrofit'!U$3:U$74)</f>
        <v/>
      </c>
      <c r="U10" s="2">
        <f>SUM('PERAC-inspctmaintretrofit'!V$3:V$74)</f>
        <v/>
      </c>
      <c r="V10" s="2">
        <f>SUM('PERAC-inspctmaintretrofit'!W$3:W$74)</f>
        <v/>
      </c>
      <c r="W10" s="2">
        <f>SUM('PERAC-inspctmaintretrofit'!X$3:X$74)</f>
        <v/>
      </c>
      <c r="X10" s="2">
        <f>SUM('PERAC-inspctmaintretrofit'!Y$3:Y$74)</f>
        <v/>
      </c>
      <c r="Y10" s="2">
        <f>SUM('PERAC-inspctmaintretrofit'!Z$3:Z$74)</f>
        <v/>
      </c>
      <c r="Z10" s="2">
        <f>SUM('PERAC-inspctmaintretrofit'!AA$3:AA$74)</f>
        <v/>
      </c>
      <c r="AA10" s="2">
        <f>SUM('PERAC-inspctmaintretrofit'!AB$3:AB$74)</f>
        <v/>
      </c>
      <c r="AB10" s="2">
        <f>SUM('PERAC-inspctmaintretrofit'!AC$3:AC$74)</f>
        <v/>
      </c>
      <c r="AC10" s="2">
        <f>SUM('PERAC-inspctmaintretrofit'!AD$3:AD$74)</f>
        <v/>
      </c>
      <c r="AD10" s="2">
        <f>SUM('PERAC-inspctmaintretrofit'!AE$3:AE$74)</f>
        <v/>
      </c>
      <c r="AE10" s="2">
        <f>SUM('PERAC-inspctmaintretrofit'!AF$3:AF$74)</f>
        <v/>
      </c>
      <c r="AF10" s="2">
        <f>SUM('PERAC-inspctmaintretrofit'!AG$3:AG$74)</f>
        <v/>
      </c>
      <c r="AG10" s="2">
        <f>SUM('PERAC-inspctmaintretrofit'!AH$3:AH$74)</f>
        <v/>
      </c>
      <c r="AH10" s="2">
        <f>SUM('PERAC-inspctmaintretrofit'!AI$3:AI$74)</f>
        <v/>
      </c>
      <c r="AI10" s="2">
        <f>SUM('PERAC-inspctmaintretrofit'!AJ$3:AJ$74)</f>
        <v/>
      </c>
      <c r="AJ10" s="2">
        <f>SUM('PERAC-inspctmaintretrofit'!AK$3:AK$74)</f>
        <v/>
      </c>
      <c r="AK10" s="2">
        <f>SUM('PERAC-inspctmaintretrofit'!AL$3:AL$74)</f>
        <v/>
      </c>
    </row>
    <row r="11">
      <c r="A11" s="2" t="inlineStr">
        <is>
          <t>coal mining methane capture</t>
        </is>
      </c>
      <c r="B11" s="2">
        <f>SUM('PERAC-coalmining-mthncptr'!C$3:C$74)</f>
        <v/>
      </c>
      <c r="C11" s="2">
        <f>SUM('PERAC-coalmining-mthncptr'!D$3:D$74)</f>
        <v/>
      </c>
      <c r="D11" s="2">
        <f>SUM('PERAC-coalmining-mthncptr'!E$3:E$74)</f>
        <v/>
      </c>
      <c r="E11" s="2">
        <f>SUM('PERAC-coalmining-mthncptr'!F$3:F$74)</f>
        <v/>
      </c>
      <c r="F11" s="2">
        <f>SUM('PERAC-coalmining-mthncptr'!G$3:G$74)</f>
        <v/>
      </c>
      <c r="G11" s="2">
        <f>SUM('PERAC-coalmining-mthncptr'!H$3:H$74)</f>
        <v/>
      </c>
      <c r="H11" s="2">
        <f>SUM('PERAC-coalmining-mthncptr'!I$3:I$74)</f>
        <v/>
      </c>
      <c r="I11" s="2">
        <f>SUM('PERAC-coalmining-mthncptr'!J$3:J$74)</f>
        <v/>
      </c>
      <c r="J11" s="2">
        <f>SUM('PERAC-coalmining-mthncptr'!K$3:K$74)</f>
        <v/>
      </c>
      <c r="K11" s="2">
        <f>SUM('PERAC-coalmining-mthncptr'!L$3:L$74)</f>
        <v/>
      </c>
      <c r="L11" s="2">
        <f>SUM('PERAC-coalmining-mthncptr'!M$3:M$74)</f>
        <v/>
      </c>
      <c r="M11" s="2">
        <f>SUM('PERAC-coalmining-mthncptr'!N$3:N$74)</f>
        <v/>
      </c>
      <c r="N11" s="2">
        <f>SUM('PERAC-coalmining-mthncptr'!O$3:O$74)</f>
        <v/>
      </c>
      <c r="O11" s="2">
        <f>SUM('PERAC-coalmining-mthncptr'!P$3:P$74)</f>
        <v/>
      </c>
      <c r="P11" s="2">
        <f>SUM('PERAC-coalmining-mthncptr'!Q$3:Q$74)</f>
        <v/>
      </c>
      <c r="Q11" s="2">
        <f>SUM('PERAC-coalmining-mthncptr'!R$3:R$74)</f>
        <v/>
      </c>
      <c r="R11" s="2">
        <f>SUM('PERAC-coalmining-mthncptr'!S$3:S$74)</f>
        <v/>
      </c>
      <c r="S11" s="2">
        <f>SUM('PERAC-coalmining-mthncptr'!T$3:T$74)</f>
        <v/>
      </c>
      <c r="T11" s="2">
        <f>SUM('PERAC-coalmining-mthncptr'!U$3:U$74)</f>
        <v/>
      </c>
      <c r="U11" s="2">
        <f>SUM('PERAC-coalmining-mthncptr'!V$3:V$74)</f>
        <v/>
      </c>
      <c r="V11" s="2">
        <f>SUM('PERAC-coalmining-mthncptr'!W$3:W$74)</f>
        <v/>
      </c>
      <c r="W11" s="2">
        <f>SUM('PERAC-coalmining-mthncptr'!X$3:X$74)</f>
        <v/>
      </c>
      <c r="X11" s="2">
        <f>SUM('PERAC-coalmining-mthncptr'!Y$3:Y$74)</f>
        <v/>
      </c>
      <c r="Y11" s="2">
        <f>SUM('PERAC-coalmining-mthncptr'!Z$3:Z$74)</f>
        <v/>
      </c>
      <c r="Z11" s="2">
        <f>SUM('PERAC-coalmining-mthncptr'!AA$3:AA$74)</f>
        <v/>
      </c>
      <c r="AA11" s="2">
        <f>SUM('PERAC-coalmining-mthncptr'!AB$3:AB$74)</f>
        <v/>
      </c>
      <c r="AB11" s="2">
        <f>SUM('PERAC-coalmining-mthncptr'!AC$3:AC$74)</f>
        <v/>
      </c>
      <c r="AC11" s="2">
        <f>SUM('PERAC-coalmining-mthncptr'!AD$3:AD$74)</f>
        <v/>
      </c>
      <c r="AD11" s="2">
        <f>SUM('PERAC-coalmining-mthncptr'!AE$3:AE$74)</f>
        <v/>
      </c>
      <c r="AE11" s="2">
        <f>SUM('PERAC-coalmining-mthncptr'!AF$3:AF$74)</f>
        <v/>
      </c>
      <c r="AF11" s="2">
        <f>SUM('PERAC-coalmining-mthncptr'!AG$3:AG$74)</f>
        <v/>
      </c>
      <c r="AG11" s="2">
        <f>SUM('PERAC-coalmining-mthncptr'!AH$3:AH$74)</f>
        <v/>
      </c>
      <c r="AH11" s="2">
        <f>SUM('PERAC-coalmining-mthncptr'!AI$3:AI$74)</f>
        <v/>
      </c>
      <c r="AI11" s="2">
        <f>SUM('PERAC-coalmining-mthncptr'!AJ$3:AJ$74)</f>
        <v/>
      </c>
      <c r="AJ11" s="2">
        <f>SUM('PERAC-coalmining-mthncptr'!AK$3:AK$74)</f>
        <v/>
      </c>
      <c r="AK11" s="2">
        <f>SUM('PERAC-coalmining-mthncptr'!AL$3:AL$74)</f>
        <v/>
      </c>
    </row>
    <row r="12">
      <c r="A12" s="2" t="inlineStr">
        <is>
          <t>coal mining methane dstr</t>
        </is>
      </c>
      <c r="B12" s="2">
        <f>SUM('PERAC-coalmining-mthndstr'!C$3:C$74)</f>
        <v/>
      </c>
      <c r="C12" s="2">
        <f>SUM('PERAC-coalmining-mthndstr'!D$3:D$74)</f>
        <v/>
      </c>
      <c r="D12" s="2">
        <f>SUM('PERAC-coalmining-mthndstr'!E$3:E$74)</f>
        <v/>
      </c>
      <c r="E12" s="2">
        <f>SUM('PERAC-coalmining-mthndstr'!F$3:F$74)</f>
        <v/>
      </c>
      <c r="F12" s="2">
        <f>SUM('PERAC-coalmining-mthndstr'!G$3:G$74)</f>
        <v/>
      </c>
      <c r="G12" s="2">
        <f>SUM('PERAC-coalmining-mthndstr'!H$3:H$74)</f>
        <v/>
      </c>
      <c r="H12" s="2">
        <f>SUM('PERAC-coalmining-mthndstr'!I$3:I$74)</f>
        <v/>
      </c>
      <c r="I12" s="2">
        <f>SUM('PERAC-coalmining-mthndstr'!J$3:J$74)</f>
        <v/>
      </c>
      <c r="J12" s="2">
        <f>SUM('PERAC-coalmining-mthndstr'!K$3:K$74)</f>
        <v/>
      </c>
      <c r="K12" s="2">
        <f>SUM('PERAC-coalmining-mthndstr'!L$3:L$74)</f>
        <v/>
      </c>
      <c r="L12" s="2">
        <f>SUM('PERAC-coalmining-mthndstr'!M$3:M$74)</f>
        <v/>
      </c>
      <c r="M12" s="2">
        <f>SUM('PERAC-coalmining-mthndstr'!N$3:N$74)</f>
        <v/>
      </c>
      <c r="N12" s="2">
        <f>SUM('PERAC-coalmining-mthndstr'!O$3:O$74)</f>
        <v/>
      </c>
      <c r="O12" s="2">
        <f>SUM('PERAC-coalmining-mthndstr'!P$3:P$74)</f>
        <v/>
      </c>
      <c r="P12" s="2">
        <f>SUM('PERAC-coalmining-mthndstr'!Q$3:Q$74)</f>
        <v/>
      </c>
      <c r="Q12" s="2">
        <f>SUM('PERAC-coalmining-mthndstr'!R$3:R$74)</f>
        <v/>
      </c>
      <c r="R12" s="2">
        <f>SUM('PERAC-coalmining-mthndstr'!S$3:S$74)</f>
        <v/>
      </c>
      <c r="S12" s="2">
        <f>SUM('PERAC-coalmining-mthndstr'!T$3:T$74)</f>
        <v/>
      </c>
      <c r="T12" s="2">
        <f>SUM('PERAC-coalmining-mthndstr'!U$3:U$74)</f>
        <v/>
      </c>
      <c r="U12" s="2">
        <f>SUM('PERAC-coalmining-mthndstr'!V$3:V$74)</f>
        <v/>
      </c>
      <c r="V12" s="2">
        <f>SUM('PERAC-coalmining-mthndstr'!W$3:W$74)</f>
        <v/>
      </c>
      <c r="W12" s="2">
        <f>SUM('PERAC-coalmining-mthndstr'!X$3:X$74)</f>
        <v/>
      </c>
      <c r="X12" s="2">
        <f>SUM('PERAC-coalmining-mthndstr'!Y$3:Y$74)</f>
        <v/>
      </c>
      <c r="Y12" s="2">
        <f>SUM('PERAC-coalmining-mthndstr'!Z$3:Z$74)</f>
        <v/>
      </c>
      <c r="Z12" s="2">
        <f>SUM('PERAC-coalmining-mthndstr'!AA$3:AA$74)</f>
        <v/>
      </c>
      <c r="AA12" s="2">
        <f>SUM('PERAC-coalmining-mthndstr'!AB$3:AB$74)</f>
        <v/>
      </c>
      <c r="AB12" s="2">
        <f>SUM('PERAC-coalmining-mthndstr'!AC$3:AC$74)</f>
        <v/>
      </c>
      <c r="AC12" s="2">
        <f>SUM('PERAC-coalmining-mthndstr'!AD$3:AD$74)</f>
        <v/>
      </c>
      <c r="AD12" s="2">
        <f>SUM('PERAC-coalmining-mthndstr'!AE$3:AE$74)</f>
        <v/>
      </c>
      <c r="AE12" s="2">
        <f>SUM('PERAC-coalmining-mthndstr'!AF$3:AF$74)</f>
        <v/>
      </c>
      <c r="AF12" s="2">
        <f>SUM('PERAC-coalmining-mthndstr'!AG$3:AG$74)</f>
        <v/>
      </c>
      <c r="AG12" s="2">
        <f>SUM('PERAC-coalmining-mthndstr'!AH$3:AH$74)</f>
        <v/>
      </c>
      <c r="AH12" s="2">
        <f>SUM('PERAC-coalmining-mthndstr'!AI$3:AI$74)</f>
        <v/>
      </c>
      <c r="AI12" s="2">
        <f>SUM('PERAC-coalmining-mthndstr'!AJ$3:AJ$74)</f>
        <v/>
      </c>
      <c r="AJ12" s="2">
        <f>SUM('PERAC-coalmining-mthndstr'!AK$3:AK$74)</f>
        <v/>
      </c>
      <c r="AK12" s="2">
        <f>SUM('PERAC-coalmining-mthndstr'!AL$3:AL$74)</f>
        <v/>
      </c>
    </row>
    <row r="13">
      <c r="A13" s="2" t="inlineStr">
        <is>
          <t>waste methane capture</t>
        </is>
      </c>
      <c r="B13" s="2">
        <f>SUM('PERAC-waste-mthncptr'!C$3:C$74)</f>
        <v/>
      </c>
      <c r="C13" s="2">
        <f>SUM('PERAC-waste-mthncptr'!D$3:D$74)</f>
        <v/>
      </c>
      <c r="D13" s="2">
        <f>SUM('PERAC-waste-mthncptr'!E$3:E$74)</f>
        <v/>
      </c>
      <c r="E13" s="2">
        <f>SUM('PERAC-waste-mthncptr'!F$3:F$74)</f>
        <v/>
      </c>
      <c r="F13" s="2">
        <f>SUM('PERAC-waste-mthncptr'!G$3:G$74)</f>
        <v/>
      </c>
      <c r="G13" s="2">
        <f>SUM('PERAC-waste-mthncptr'!H$3:H$74)</f>
        <v/>
      </c>
      <c r="H13" s="2">
        <f>SUM('PERAC-waste-mthncptr'!I$3:I$74)</f>
        <v/>
      </c>
      <c r="I13" s="2">
        <f>SUM('PERAC-waste-mthncptr'!J$3:J$74)</f>
        <v/>
      </c>
      <c r="J13" s="2">
        <f>SUM('PERAC-waste-mthncptr'!K$3:K$74)</f>
        <v/>
      </c>
      <c r="K13" s="2">
        <f>SUM('PERAC-waste-mthncptr'!L$3:L$74)</f>
        <v/>
      </c>
      <c r="L13" s="2">
        <f>SUM('PERAC-waste-mthncptr'!M$3:M$74)</f>
        <v/>
      </c>
      <c r="M13" s="2">
        <f>SUM('PERAC-waste-mthncptr'!N$3:N$74)</f>
        <v/>
      </c>
      <c r="N13" s="2">
        <f>SUM('PERAC-waste-mthncptr'!O$3:O$74)</f>
        <v/>
      </c>
      <c r="O13" s="2">
        <f>SUM('PERAC-waste-mthncptr'!P$3:P$74)</f>
        <v/>
      </c>
      <c r="P13" s="2">
        <f>SUM('PERAC-waste-mthncptr'!Q$3:Q$74)</f>
        <v/>
      </c>
      <c r="Q13" s="2">
        <f>SUM('PERAC-waste-mthncptr'!R$3:R$74)</f>
        <v/>
      </c>
      <c r="R13" s="2">
        <f>SUM('PERAC-waste-mthncptr'!S$3:S$74)</f>
        <v/>
      </c>
      <c r="S13" s="2">
        <f>SUM('PERAC-waste-mthncptr'!T$3:T$74)</f>
        <v/>
      </c>
      <c r="T13" s="2">
        <f>SUM('PERAC-waste-mthncptr'!U$3:U$74)</f>
        <v/>
      </c>
      <c r="U13" s="2">
        <f>SUM('PERAC-waste-mthncptr'!V$3:V$74)</f>
        <v/>
      </c>
      <c r="V13" s="2">
        <f>SUM('PERAC-waste-mthncptr'!W$3:W$74)</f>
        <v/>
      </c>
      <c r="W13" s="2">
        <f>SUM('PERAC-waste-mthncptr'!X$3:X$74)</f>
        <v/>
      </c>
      <c r="X13" s="2">
        <f>SUM('PERAC-waste-mthncptr'!Y$3:Y$74)</f>
        <v/>
      </c>
      <c r="Y13" s="2">
        <f>SUM('PERAC-waste-mthncptr'!Z$3:Z$74)</f>
        <v/>
      </c>
      <c r="Z13" s="2">
        <f>SUM('PERAC-waste-mthncptr'!AA$3:AA$74)</f>
        <v/>
      </c>
      <c r="AA13" s="2">
        <f>SUM('PERAC-waste-mthncptr'!AB$3:AB$74)</f>
        <v/>
      </c>
      <c r="AB13" s="2">
        <f>SUM('PERAC-waste-mthncptr'!AC$3:AC$74)</f>
        <v/>
      </c>
      <c r="AC13" s="2">
        <f>SUM('PERAC-waste-mthncptr'!AD$3:AD$74)</f>
        <v/>
      </c>
      <c r="AD13" s="2">
        <f>SUM('PERAC-waste-mthncptr'!AE$3:AE$74)</f>
        <v/>
      </c>
      <c r="AE13" s="2">
        <f>SUM('PERAC-waste-mthncptr'!AF$3:AF$74)</f>
        <v/>
      </c>
      <c r="AF13" s="2">
        <f>SUM('PERAC-waste-mthncptr'!AG$3:AG$74)</f>
        <v/>
      </c>
      <c r="AG13" s="2">
        <f>SUM('PERAC-waste-mthncptr'!AH$3:AH$74)</f>
        <v/>
      </c>
      <c r="AH13" s="2">
        <f>SUM('PERAC-waste-mthncptr'!AI$3:AI$74)</f>
        <v/>
      </c>
      <c r="AI13" s="2">
        <f>SUM('PERAC-waste-mthncptr'!AJ$3:AJ$74)</f>
        <v/>
      </c>
      <c r="AJ13" s="2">
        <f>SUM('PERAC-waste-mthncptr'!AK$3:AK$74)</f>
        <v/>
      </c>
      <c r="AK13" s="2">
        <f>SUM('PERAC-waste-mthncptr'!AL$3:AL$74)</f>
        <v/>
      </c>
    </row>
    <row r="14">
      <c r="A14" s="2" t="inlineStr">
        <is>
          <t>waste methane destruction</t>
        </is>
      </c>
      <c r="B14" s="2">
        <f>SUM('PERAC-waste-mthndstr'!C$3:C$74)</f>
        <v/>
      </c>
      <c r="C14" s="2">
        <f>SUM('PERAC-waste-mthndstr'!D$3:D$74)</f>
        <v/>
      </c>
      <c r="D14" s="2">
        <f>SUM('PERAC-waste-mthndstr'!E$3:E$74)</f>
        <v/>
      </c>
      <c r="E14" s="2">
        <f>SUM('PERAC-waste-mthndstr'!F$3:F$74)</f>
        <v/>
      </c>
      <c r="F14" s="2">
        <f>SUM('PERAC-waste-mthndstr'!G$3:G$74)</f>
        <v/>
      </c>
      <c r="G14" s="2">
        <f>SUM('PERAC-waste-mthndstr'!H$3:H$74)</f>
        <v/>
      </c>
      <c r="H14" s="2">
        <f>SUM('PERAC-waste-mthndstr'!I$3:I$74)</f>
        <v/>
      </c>
      <c r="I14" s="2">
        <f>SUM('PERAC-waste-mthndstr'!J$3:J$74)</f>
        <v/>
      </c>
      <c r="J14" s="2">
        <f>SUM('PERAC-waste-mthndstr'!K$3:K$74)</f>
        <v/>
      </c>
      <c r="K14" s="2">
        <f>SUM('PERAC-waste-mthndstr'!L$3:L$74)</f>
        <v/>
      </c>
      <c r="L14" s="2">
        <f>SUM('PERAC-waste-mthndstr'!M$3:M$74)</f>
        <v/>
      </c>
      <c r="M14" s="2">
        <f>SUM('PERAC-waste-mthndstr'!N$3:N$74)</f>
        <v/>
      </c>
      <c r="N14" s="2">
        <f>SUM('PERAC-waste-mthndstr'!O$3:O$74)</f>
        <v/>
      </c>
      <c r="O14" s="2">
        <f>SUM('PERAC-waste-mthndstr'!P$3:P$74)</f>
        <v/>
      </c>
      <c r="P14" s="2">
        <f>SUM('PERAC-waste-mthndstr'!Q$3:Q$74)</f>
        <v/>
      </c>
      <c r="Q14" s="2">
        <f>SUM('PERAC-waste-mthndstr'!R$3:R$74)</f>
        <v/>
      </c>
      <c r="R14" s="2">
        <f>SUM('PERAC-waste-mthndstr'!S$3:S$74)</f>
        <v/>
      </c>
      <c r="S14" s="2">
        <f>SUM('PERAC-waste-mthndstr'!T$3:T$74)</f>
        <v/>
      </c>
      <c r="T14" s="2">
        <f>SUM('PERAC-waste-mthndstr'!U$3:U$74)</f>
        <v/>
      </c>
      <c r="U14" s="2">
        <f>SUM('PERAC-waste-mthndstr'!V$3:V$74)</f>
        <v/>
      </c>
      <c r="V14" s="2">
        <f>SUM('PERAC-waste-mthndstr'!W$3:W$74)</f>
        <v/>
      </c>
      <c r="W14" s="2">
        <f>SUM('PERAC-waste-mthndstr'!X$3:X$74)</f>
        <v/>
      </c>
      <c r="X14" s="2">
        <f>SUM('PERAC-waste-mthndstr'!Y$3:Y$74)</f>
        <v/>
      </c>
      <c r="Y14" s="2">
        <f>SUM('PERAC-waste-mthndstr'!Z$3:Z$74)</f>
        <v/>
      </c>
      <c r="Z14" s="2">
        <f>SUM('PERAC-waste-mthndstr'!AA$3:AA$74)</f>
        <v/>
      </c>
      <c r="AA14" s="2">
        <f>SUM('PERAC-waste-mthndstr'!AB$3:AB$74)</f>
        <v/>
      </c>
      <c r="AB14" s="2">
        <f>SUM('PERAC-waste-mthndstr'!AC$3:AC$74)</f>
        <v/>
      </c>
      <c r="AC14" s="2">
        <f>SUM('PERAC-waste-mthndstr'!AD$3:AD$74)</f>
        <v/>
      </c>
      <c r="AD14" s="2">
        <f>SUM('PERAC-waste-mthndstr'!AE$3:AE$74)</f>
        <v/>
      </c>
      <c r="AE14" s="2">
        <f>SUM('PERAC-waste-mthndstr'!AF$3:AF$74)</f>
        <v/>
      </c>
      <c r="AF14" s="2">
        <f>SUM('PERAC-waste-mthndstr'!AG$3:AG$74)</f>
        <v/>
      </c>
      <c r="AG14" s="2">
        <f>SUM('PERAC-waste-mthndstr'!AH$3:AH$74)</f>
        <v/>
      </c>
      <c r="AH14" s="2">
        <f>SUM('PERAC-waste-mthndstr'!AI$3:AI$74)</f>
        <v/>
      </c>
      <c r="AI14" s="2">
        <f>SUM('PERAC-waste-mthndstr'!AJ$3:AJ$74)</f>
        <v/>
      </c>
      <c r="AJ14" s="2">
        <f>SUM('PERAC-waste-mthndstr'!AK$3:AK$74)</f>
        <v/>
      </c>
      <c r="AK14" s="2">
        <f>SUM('PERAC-waste-mthndstr'!AL$3:AL$74)</f>
        <v/>
      </c>
    </row>
    <row r="15">
      <c r="A15" s="2" t="inlineStr">
        <is>
          <t>crops and rice</t>
        </is>
      </c>
      <c r="B15" s="2">
        <f>SUM('PERAC-cropsrice'!C$3:C$74)</f>
        <v/>
      </c>
      <c r="C15" s="2">
        <f>SUM('PERAC-cropsrice'!D$3:D$74)</f>
        <v/>
      </c>
      <c r="D15" s="2">
        <f>SUM('PERAC-cropsrice'!E$3:E$74)</f>
        <v/>
      </c>
      <c r="E15" s="2">
        <f>SUM('PERAC-cropsrice'!F$3:F$74)</f>
        <v/>
      </c>
      <c r="F15" s="2">
        <f>SUM('PERAC-cropsrice'!G$3:G$74)</f>
        <v/>
      </c>
      <c r="G15" s="2">
        <f>SUM('PERAC-cropsrice'!H$3:H$74)</f>
        <v/>
      </c>
      <c r="H15" s="2">
        <f>SUM('PERAC-cropsrice'!I$3:I$74)</f>
        <v/>
      </c>
      <c r="I15" s="2">
        <f>SUM('PERAC-cropsrice'!J$3:J$74)</f>
        <v/>
      </c>
      <c r="J15" s="2">
        <f>SUM('PERAC-cropsrice'!K$3:K$74)</f>
        <v/>
      </c>
      <c r="K15" s="2">
        <f>SUM('PERAC-cropsrice'!L$3:L$74)</f>
        <v/>
      </c>
      <c r="L15" s="2">
        <f>SUM('PERAC-cropsrice'!M$3:M$74)</f>
        <v/>
      </c>
      <c r="M15" s="2">
        <f>SUM('PERAC-cropsrice'!N$3:N$74)</f>
        <v/>
      </c>
      <c r="N15" s="2">
        <f>SUM('PERAC-cropsrice'!O$3:O$74)</f>
        <v/>
      </c>
      <c r="O15" s="2">
        <f>SUM('PERAC-cropsrice'!P$3:P$74)</f>
        <v/>
      </c>
      <c r="P15" s="2">
        <f>SUM('PERAC-cropsrice'!Q$3:Q$74)</f>
        <v/>
      </c>
      <c r="Q15" s="2">
        <f>SUM('PERAC-cropsrice'!R$3:R$74)</f>
        <v/>
      </c>
      <c r="R15" s="2">
        <f>SUM('PERAC-cropsrice'!S$3:S$74)</f>
        <v/>
      </c>
      <c r="S15" s="2">
        <f>SUM('PERAC-cropsrice'!T$3:T$74)</f>
        <v/>
      </c>
      <c r="T15" s="2">
        <f>SUM('PERAC-cropsrice'!U$3:U$74)</f>
        <v/>
      </c>
      <c r="U15" s="2">
        <f>SUM('PERAC-cropsrice'!V$3:V$74)</f>
        <v/>
      </c>
      <c r="V15" s="2">
        <f>SUM('PERAC-cropsrice'!W$3:W$74)</f>
        <v/>
      </c>
      <c r="W15" s="2">
        <f>SUM('PERAC-cropsrice'!X$3:X$74)</f>
        <v/>
      </c>
      <c r="X15" s="2">
        <f>SUM('PERAC-cropsrice'!Y$3:Y$74)</f>
        <v/>
      </c>
      <c r="Y15" s="2">
        <f>SUM('PERAC-cropsrice'!Z$3:Z$74)</f>
        <v/>
      </c>
      <c r="Z15" s="2">
        <f>SUM('PERAC-cropsrice'!AA$3:AA$74)</f>
        <v/>
      </c>
      <c r="AA15" s="2">
        <f>SUM('PERAC-cropsrice'!AB$3:AB$74)</f>
        <v/>
      </c>
      <c r="AB15" s="2">
        <f>SUM('PERAC-cropsrice'!AC$3:AC$74)</f>
        <v/>
      </c>
      <c r="AC15" s="2">
        <f>SUM('PERAC-cropsrice'!AD$3:AD$74)</f>
        <v/>
      </c>
      <c r="AD15" s="2">
        <f>SUM('PERAC-cropsrice'!AE$3:AE$74)</f>
        <v/>
      </c>
      <c r="AE15" s="2">
        <f>SUM('PERAC-cropsrice'!AF$3:AF$74)</f>
        <v/>
      </c>
      <c r="AF15" s="2">
        <f>SUM('PERAC-cropsrice'!AG$3:AG$74)</f>
        <v/>
      </c>
      <c r="AG15" s="2">
        <f>SUM('PERAC-cropsrice'!AH$3:AH$74)</f>
        <v/>
      </c>
      <c r="AH15" s="2">
        <f>SUM('PERAC-cropsrice'!AI$3:AI$74)</f>
        <v/>
      </c>
      <c r="AI15" s="2">
        <f>SUM('PERAC-cropsrice'!AJ$3:AJ$74)</f>
        <v/>
      </c>
      <c r="AJ15" s="2">
        <f>SUM('PERAC-cropsrice'!AK$3:AK$74)</f>
        <v/>
      </c>
      <c r="AK15" s="2">
        <f>SUM('PERAC-cropsrice'!AL$3:AL$74)</f>
        <v/>
      </c>
    </row>
    <row r="16">
      <c r="A16" s="2" t="inlineStr">
        <is>
          <t>livestock</t>
        </is>
      </c>
      <c r="B16" s="2">
        <f>SUM('PERAC-livestock'!C$3:C$74)</f>
        <v/>
      </c>
      <c r="C16" s="2">
        <f>SUM('PERAC-livestock'!D$3:D$74)</f>
        <v/>
      </c>
      <c r="D16" s="2">
        <f>SUM('PERAC-livestock'!E$3:E$74)</f>
        <v/>
      </c>
      <c r="E16" s="2">
        <f>SUM('PERAC-livestock'!F$3:F$74)</f>
        <v/>
      </c>
      <c r="F16" s="2">
        <f>SUM('PERAC-livestock'!G$3:G$74)</f>
        <v/>
      </c>
      <c r="G16" s="2">
        <f>SUM('PERAC-livestock'!H$3:H$74)</f>
        <v/>
      </c>
      <c r="H16" s="2">
        <f>SUM('PERAC-livestock'!I$3:I$74)</f>
        <v/>
      </c>
      <c r="I16" s="2">
        <f>SUM('PERAC-livestock'!J$3:J$74)</f>
        <v/>
      </c>
      <c r="J16" s="2">
        <f>SUM('PERAC-livestock'!K$3:K$74)</f>
        <v/>
      </c>
      <c r="K16" s="2">
        <f>SUM('PERAC-livestock'!L$3:L$74)</f>
        <v/>
      </c>
      <c r="L16" s="2">
        <f>SUM('PERAC-livestock'!M$3:M$74)</f>
        <v/>
      </c>
      <c r="M16" s="2">
        <f>SUM('PERAC-livestock'!N$3:N$74)</f>
        <v/>
      </c>
      <c r="N16" s="2">
        <f>SUM('PERAC-livestock'!O$3:O$74)</f>
        <v/>
      </c>
      <c r="O16" s="2">
        <f>SUM('PERAC-livestock'!P$3:P$74)</f>
        <v/>
      </c>
      <c r="P16" s="2">
        <f>SUM('PERAC-livestock'!Q$3:Q$74)</f>
        <v/>
      </c>
      <c r="Q16" s="2">
        <f>SUM('PERAC-livestock'!R$3:R$74)</f>
        <v/>
      </c>
      <c r="R16" s="2">
        <f>SUM('PERAC-livestock'!S$3:S$74)</f>
        <v/>
      </c>
      <c r="S16" s="2">
        <f>SUM('PERAC-livestock'!T$3:T$74)</f>
        <v/>
      </c>
      <c r="T16" s="2">
        <f>SUM('PERAC-livestock'!U$3:U$74)</f>
        <v/>
      </c>
      <c r="U16" s="2">
        <f>SUM('PERAC-livestock'!V$3:V$74)</f>
        <v/>
      </c>
      <c r="V16" s="2">
        <f>SUM('PERAC-livestock'!W$3:W$74)</f>
        <v/>
      </c>
      <c r="W16" s="2">
        <f>SUM('PERAC-livestock'!X$3:X$74)</f>
        <v/>
      </c>
      <c r="X16" s="2">
        <f>SUM('PERAC-livestock'!Y$3:Y$74)</f>
        <v/>
      </c>
      <c r="Y16" s="2">
        <f>SUM('PERAC-livestock'!Z$3:Z$74)</f>
        <v/>
      </c>
      <c r="Z16" s="2">
        <f>SUM('PERAC-livestock'!AA$3:AA$74)</f>
        <v/>
      </c>
      <c r="AA16" s="2">
        <f>SUM('PERAC-livestock'!AB$3:AB$74)</f>
        <v/>
      </c>
      <c r="AB16" s="2">
        <f>SUM('PERAC-livestock'!AC$3:AC$74)</f>
        <v/>
      </c>
      <c r="AC16" s="2">
        <f>SUM('PERAC-livestock'!AD$3:AD$74)</f>
        <v/>
      </c>
      <c r="AD16" s="2">
        <f>SUM('PERAC-livestock'!AE$3:AE$74)</f>
        <v/>
      </c>
      <c r="AE16" s="2">
        <f>SUM('PERAC-livestock'!AF$3:AF$74)</f>
        <v/>
      </c>
      <c r="AF16" s="2">
        <f>SUM('PERAC-livestock'!AG$3:AG$74)</f>
        <v/>
      </c>
      <c r="AG16" s="2">
        <f>SUM('PERAC-livestock'!AH$3:AH$74)</f>
        <v/>
      </c>
      <c r="AH16" s="2">
        <f>SUM('PERAC-livestock'!AI$3:AI$74)</f>
        <v/>
      </c>
      <c r="AI16" s="2">
        <f>SUM('PERAC-livestock'!AJ$3:AJ$74)</f>
        <v/>
      </c>
      <c r="AJ16" s="2">
        <f>SUM('PERAC-livestock'!AK$3:AK$74)</f>
        <v/>
      </c>
      <c r="AK16" s="2">
        <f>SUM('PERAC-livestock'!AL$3:AL$74)</f>
        <v/>
      </c>
    </row>
    <row r="21" ht="15.75" customHeight="1" s="120"/>
    <row r="22" ht="15.75" customHeight="1" s="120"/>
    <row r="23" ht="15.75" customHeight="1" s="120"/>
    <row r="24" ht="15.75" customHeight="1" s="120"/>
    <row r="25" ht="15.75" customHeight="1" s="120"/>
    <row r="26" ht="15.75" customHeight="1" s="120"/>
    <row r="27" ht="15.75" customHeight="1" s="120"/>
    <row r="28" ht="15.75" customHeight="1" s="120"/>
    <row r="29" ht="15.75" customHeight="1" s="120"/>
    <row r="30" ht="15.75" customHeight="1" s="120"/>
    <row r="31" ht="15.75" customHeight="1" s="120"/>
    <row r="32" ht="15.75" customHeight="1" s="120"/>
    <row r="33" ht="15.75" customHeight="1" s="120"/>
    <row r="34" ht="15.75" customHeight="1" s="120"/>
    <row r="35" ht="15.75" customHeight="1" s="120"/>
    <row r="36" ht="15.75" customHeight="1" s="120"/>
    <row r="37" ht="15.75" customHeight="1" s="120"/>
    <row r="38" ht="15.75" customHeight="1" s="120"/>
    <row r="39" ht="15.75" customHeight="1" s="120"/>
    <row r="40" ht="15.75" customHeight="1" s="120"/>
    <row r="41" ht="15.75" customHeight="1" s="120"/>
    <row r="42" ht="15.75" customHeight="1" s="120"/>
    <row r="43" ht="15.75" customHeight="1" s="120"/>
    <row r="44" ht="15.75" customHeight="1" s="120"/>
    <row r="45" ht="15.75" customHeight="1" s="120"/>
    <row r="46" ht="15.75" customHeight="1" s="120"/>
    <row r="47" ht="15.75" customHeight="1" s="120"/>
    <row r="48" ht="15.75" customHeight="1" s="120"/>
    <row r="49" ht="15.75" customHeight="1" s="120"/>
    <row r="50" ht="15.75" customHeight="1" s="120"/>
    <row r="51" ht="15.75" customHeight="1" s="120"/>
    <row r="52" ht="15.75" customHeight="1" s="120"/>
    <row r="53" ht="15.75" customHeight="1" s="120"/>
    <row r="54" ht="15.75" customHeight="1" s="120"/>
    <row r="55" ht="15.75" customHeight="1" s="120"/>
    <row r="56" ht="15.75" customHeight="1" s="120"/>
    <row r="57" ht="15.75" customHeight="1" s="120"/>
    <row r="58" ht="15.75" customHeight="1" s="120"/>
    <row r="59" ht="15.75" customHeight="1" s="120"/>
    <row r="60" ht="15.75" customHeight="1" s="120"/>
    <row r="61" ht="15.75" customHeight="1" s="120"/>
    <row r="62" ht="15.75" customHeight="1" s="120"/>
    <row r="63" ht="15.75" customHeight="1" s="120"/>
    <row r="64" ht="15.75" customHeight="1" s="120"/>
    <row r="65" ht="15.75" customHeight="1" s="120"/>
    <row r="66" ht="15.75" customHeight="1" s="120"/>
    <row r="67" ht="15.75" customHeight="1" s="120"/>
    <row r="68" ht="15.75" customHeight="1" s="120"/>
    <row r="69" ht="15.75" customHeight="1" s="120"/>
    <row r="70" ht="15.75" customHeight="1" s="120"/>
    <row r="71" ht="15.75" customHeight="1" s="120"/>
    <row r="72" ht="15.75" customHeight="1" s="120"/>
    <row r="73" ht="15.75" customHeight="1" s="120"/>
    <row r="74" ht="15.75" customHeight="1" s="120"/>
    <row r="75" ht="15.75" customHeight="1" s="120"/>
    <row r="76" ht="15.75" customHeight="1" s="120"/>
    <row r="77" ht="15.75" customHeight="1" s="120"/>
    <row r="78" ht="15.75" customHeight="1" s="120"/>
    <row r="79" ht="15.75" customHeight="1" s="120"/>
    <row r="80" ht="15.75" customHeight="1" s="120"/>
    <row r="81" ht="15.75" customHeight="1" s="120"/>
    <row r="82" ht="15.75" customHeight="1" s="120"/>
    <row r="83" ht="15.75" customHeight="1" s="120"/>
    <row r="84" ht="15.75" customHeight="1" s="120"/>
    <row r="85" ht="15.75" customHeight="1" s="120"/>
    <row r="86" ht="15.75" customHeight="1" s="120"/>
    <row r="87" ht="15.75" customHeight="1" s="120"/>
    <row r="88" ht="15.75" customHeight="1" s="120"/>
    <row r="89" ht="15.75" customHeight="1" s="120"/>
    <row r="90" ht="15.75" customHeight="1" s="120"/>
    <row r="91" ht="15.75" customHeight="1" s="120"/>
    <row r="92" ht="15.75" customHeight="1" s="120"/>
    <row r="93" ht="15.75" customHeight="1" s="120"/>
    <row r="94" ht="15.75" customHeight="1" s="120"/>
    <row r="95" ht="15.75" customHeight="1" s="120"/>
    <row r="96" ht="15.75" customHeight="1" s="120"/>
    <row r="97" ht="15.75" customHeight="1" s="120"/>
    <row r="98" ht="15.75" customHeight="1" s="120"/>
    <row r="99" ht="15.75" customHeight="1" s="120"/>
    <row r="100" ht="15.75" customHeight="1" s="120"/>
    <row r="101" ht="15.75" customHeight="1" s="120"/>
    <row r="102" ht="15.75" customHeight="1" s="120"/>
    <row r="103" ht="15.75" customHeight="1" s="120"/>
    <row r="104" ht="15.75" customHeight="1" s="120"/>
    <row r="105" ht="15.75" customHeight="1" s="120"/>
    <row r="106" ht="15.75" customHeight="1" s="120"/>
    <row r="107" ht="15.75" customHeight="1" s="120"/>
    <row r="108" ht="15.75" customHeight="1" s="120"/>
    <row r="109" ht="15.75" customHeight="1" s="120"/>
    <row r="110" ht="15.75" customHeight="1" s="120"/>
    <row r="111" ht="15.75" customHeight="1" s="120"/>
    <row r="112" ht="15.75" customHeight="1" s="120"/>
    <row r="113" ht="15.75" customHeight="1" s="120"/>
    <row r="114" ht="15.75" customHeight="1" s="120"/>
    <row r="115" ht="15.75" customHeight="1" s="120"/>
    <row r="116" ht="15.75" customHeight="1" s="120"/>
    <row r="117" ht="15.75" customHeight="1" s="120"/>
    <row r="118" ht="15.75" customHeight="1" s="120"/>
    <row r="119" ht="15.75" customHeight="1" s="120"/>
    <row r="120" ht="15.75" customHeight="1" s="120"/>
    <row r="121" ht="15.75" customHeight="1" s="120"/>
    <row r="122" ht="15.75" customHeight="1" s="120"/>
    <row r="123" ht="15.75" customHeight="1" s="120"/>
    <row r="124" ht="15.75" customHeight="1" s="120"/>
    <row r="125" ht="15.75" customHeight="1" s="120"/>
    <row r="126" ht="15.75" customHeight="1" s="120"/>
    <row r="127" ht="15.75" customHeight="1" s="120"/>
    <row r="128" ht="15.75" customHeight="1" s="120"/>
    <row r="129" ht="15.75" customHeight="1" s="120"/>
    <row r="130" ht="15.75" customHeight="1" s="120"/>
    <row r="131" ht="15.75" customHeight="1" s="120"/>
    <row r="132" ht="15.75" customHeight="1" s="120"/>
    <row r="133" ht="15.75" customHeight="1" s="120"/>
    <row r="134" ht="15.75" customHeight="1" s="120"/>
    <row r="135" ht="15.75" customHeight="1" s="120"/>
    <row r="136" ht="15.75" customHeight="1" s="120"/>
    <row r="137" ht="15.75" customHeight="1" s="120"/>
    <row r="138" ht="15.75" customHeight="1" s="120"/>
    <row r="139" ht="15.75" customHeight="1" s="120"/>
    <row r="140" ht="15.75" customHeight="1" s="120"/>
    <row r="141" ht="15.75" customHeight="1" s="120"/>
    <row r="142" ht="15.75" customHeight="1" s="120"/>
    <row r="143" ht="15.75" customHeight="1" s="120"/>
    <row r="144" ht="15.75" customHeight="1" s="120"/>
    <row r="145" ht="15.75" customHeight="1" s="120"/>
    <row r="146" ht="15.75" customHeight="1" s="120"/>
    <row r="147" ht="15.75" customHeight="1" s="120"/>
    <row r="148" ht="15.75" customHeight="1" s="120"/>
    <row r="149" ht="15.75" customHeight="1" s="120"/>
    <row r="150" ht="15.75" customHeight="1" s="120"/>
    <row r="151" ht="15.75" customHeight="1" s="120"/>
    <row r="152" ht="15.75" customHeight="1" s="120"/>
    <row r="153" ht="15.75" customHeight="1" s="120"/>
    <row r="154" ht="15.75" customHeight="1" s="120"/>
    <row r="155" ht="15.75" customHeight="1" s="120"/>
    <row r="156" ht="15.75" customHeight="1" s="120"/>
    <row r="157" ht="15.75" customHeight="1" s="120"/>
    <row r="158" ht="15.75" customHeight="1" s="120"/>
    <row r="159" ht="15.75" customHeight="1" s="120"/>
    <row r="160" ht="15.75" customHeight="1" s="120"/>
    <row r="161" ht="15.75" customHeight="1" s="120"/>
    <row r="162" ht="15.75" customHeight="1" s="120"/>
    <row r="163" ht="15.75" customHeight="1" s="120"/>
    <row r="164" ht="15.75" customHeight="1" s="120"/>
    <row r="165" ht="15.75" customHeight="1" s="120"/>
    <row r="166" ht="15.75" customHeight="1" s="120"/>
    <row r="167" ht="15.75" customHeight="1" s="120"/>
    <row r="168" ht="15.75" customHeight="1" s="120"/>
    <row r="169" ht="15.75" customHeight="1" s="120"/>
    <row r="170" ht="15.75" customHeight="1" s="120"/>
    <row r="171" ht="15.75" customHeight="1" s="120"/>
    <row r="172" ht="15.75" customHeight="1" s="120"/>
    <row r="173" ht="15.75" customHeight="1" s="120"/>
    <row r="174" ht="15.75" customHeight="1" s="120"/>
    <row r="175" ht="15.75" customHeight="1" s="120"/>
    <row r="176" ht="15.75" customHeight="1" s="120"/>
    <row r="177" ht="15.75" customHeight="1" s="120"/>
    <row r="178" ht="15.75" customHeight="1" s="120"/>
    <row r="179" ht="15.75" customHeight="1" s="120"/>
    <row r="180" ht="15.75" customHeight="1" s="120"/>
    <row r="181" ht="15.75" customHeight="1" s="120"/>
    <row r="182" ht="15.75" customHeight="1" s="120"/>
    <row r="183" ht="15.75" customHeight="1" s="120"/>
    <row r="184" ht="15.75" customHeight="1" s="120"/>
    <row r="185" ht="15.75" customHeight="1" s="120"/>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landscape"/>
  <drawing xmlns:r="http://schemas.openxmlformats.org/officeDocument/2006/relationships" r:id="rId1"/>
</worksheet>
</file>

<file path=xl/worksheets/sheet15.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8" customWidth="1" style="120" min="3" max="3"/>
    <col width="7.63" customWidth="1" style="120" min="4" max="38"/>
  </cols>
  <sheetData>
    <row r="1">
      <c r="A1" s="118" t="inlineStr">
        <is>
          <t>Policy:</t>
        </is>
      </c>
      <c r="B1" s="118" t="inlineStr">
        <is>
          <t>cement measures</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6">
        <f>IF(AND('US Cement Data'!$B$14&gt;=$A3,'US Cement Data'!$B$14&lt;$B3),'US Cement Data'!B$290,0)*'State Downscaling Multipliers'!$B$6</f>
        <v/>
      </c>
      <c r="D3" s="6">
        <f>IF(AND('US Cement Data'!$B$14&gt;=$A3,'US Cement Data'!$B$14&lt;$B3),'US Cement Data'!C$290,0)*'State Downscaling Multipliers'!$B$6</f>
        <v/>
      </c>
      <c r="E3" s="6">
        <f>IF(AND('US Cement Data'!$B$14&gt;=$A3,'US Cement Data'!$B$14&lt;$B3),'US Cement Data'!D$290,0)*'State Downscaling Multipliers'!$B$6</f>
        <v/>
      </c>
      <c r="F3" s="6">
        <f>IF(AND('US Cement Data'!$B$14&gt;=$A3,'US Cement Data'!$B$14&lt;$B3),'US Cement Data'!E$290,0)*'State Downscaling Multipliers'!$B$6</f>
        <v/>
      </c>
      <c r="G3" s="6">
        <f>IF(AND('US Cement Data'!$B$14&gt;=$A3,'US Cement Data'!$B$14&lt;$B3),'US Cement Data'!F$290,0)*'State Downscaling Multipliers'!$B$6</f>
        <v/>
      </c>
      <c r="H3" s="6">
        <f>IF(AND('US Cement Data'!$B$14&gt;=$A3,'US Cement Data'!$B$14&lt;$B3),'US Cement Data'!G$290,0)*'State Downscaling Multipliers'!$B$6</f>
        <v/>
      </c>
      <c r="I3" s="6">
        <f>IF(AND('US Cement Data'!$B$14&gt;=$A3,'US Cement Data'!$B$14&lt;$B3),'US Cement Data'!H$290,0)*'State Downscaling Multipliers'!$B$6</f>
        <v/>
      </c>
      <c r="J3" s="6">
        <f>IF(AND('US Cement Data'!$B$14&gt;=$A3,'US Cement Data'!$B$14&lt;$B3),'US Cement Data'!I$290,0)*'State Downscaling Multipliers'!$B$6</f>
        <v/>
      </c>
      <c r="K3" s="6">
        <f>IF(AND('US Cement Data'!$B$14&gt;=$A3,'US Cement Data'!$B$14&lt;$B3),'US Cement Data'!J$290,0)*'State Downscaling Multipliers'!$B$6</f>
        <v/>
      </c>
      <c r="L3" s="6">
        <f>IF(AND('US Cement Data'!$B$14&gt;=$A3,'US Cement Data'!$B$14&lt;$B3),'US Cement Data'!K$290,0)*'State Downscaling Multipliers'!$B$6</f>
        <v/>
      </c>
      <c r="M3" s="6">
        <f>IF(AND('US Cement Data'!$B$14&gt;=$A3,'US Cement Data'!$B$14&lt;$B3),'US Cement Data'!L$290,0)*'State Downscaling Multipliers'!$B$6</f>
        <v/>
      </c>
      <c r="N3" s="6">
        <f>IF(AND('US Cement Data'!$B$14&gt;=$A3,'US Cement Data'!$B$14&lt;$B3),'US Cement Data'!M$290,0)*'State Downscaling Multipliers'!$B$6</f>
        <v/>
      </c>
      <c r="O3" s="6">
        <f>IF(AND('US Cement Data'!$B$14&gt;=$A3,'US Cement Data'!$B$14&lt;$B3),'US Cement Data'!N$290,0)*'State Downscaling Multipliers'!$B$6</f>
        <v/>
      </c>
      <c r="P3" s="6">
        <f>IF(AND('US Cement Data'!$B$14&gt;=$A3,'US Cement Data'!$B$14&lt;$B3),'US Cement Data'!O$290,0)*'State Downscaling Multipliers'!$B$6</f>
        <v/>
      </c>
      <c r="Q3" s="6">
        <f>IF(AND('US Cement Data'!$B$14&gt;=$A3,'US Cement Data'!$B$14&lt;$B3),'US Cement Data'!P$290,0)*'State Downscaling Multipliers'!$B$6</f>
        <v/>
      </c>
      <c r="R3" s="6">
        <f>IF(AND('US Cement Data'!$B$14&gt;=$A3,'US Cement Data'!$B$14&lt;$B3),'US Cement Data'!Q$290,0)*'State Downscaling Multipliers'!$B$6</f>
        <v/>
      </c>
      <c r="S3" s="6">
        <f>IF(AND('US Cement Data'!$B$14&gt;=$A3,'US Cement Data'!$B$14&lt;$B3),'US Cement Data'!R$290,0)*'State Downscaling Multipliers'!$B$6</f>
        <v/>
      </c>
      <c r="T3" s="6">
        <f>IF(AND('US Cement Data'!$B$14&gt;=$A3,'US Cement Data'!$B$14&lt;$B3),'US Cement Data'!S$290,0)*'State Downscaling Multipliers'!$B$6</f>
        <v/>
      </c>
      <c r="U3" s="6">
        <f>IF(AND('US Cement Data'!$B$14&gt;=$A3,'US Cement Data'!$B$14&lt;$B3),'US Cement Data'!T$290,0)*'State Downscaling Multipliers'!$B$6</f>
        <v/>
      </c>
      <c r="V3" s="6">
        <f>IF(AND('US Cement Data'!$B$14&gt;=$A3,'US Cement Data'!$B$14&lt;$B3),'US Cement Data'!U$290,0)*'State Downscaling Multipliers'!$B$6</f>
        <v/>
      </c>
      <c r="W3" s="6">
        <f>IF(AND('US Cement Data'!$B$14&gt;=$A3,'US Cement Data'!$B$14&lt;$B3),'US Cement Data'!V$290,0)*'State Downscaling Multipliers'!$B$6</f>
        <v/>
      </c>
      <c r="X3" s="6">
        <f>IF(AND('US Cement Data'!$B$14&gt;=$A3,'US Cement Data'!$B$14&lt;$B3),'US Cement Data'!W$290,0)*'State Downscaling Multipliers'!$B$6</f>
        <v/>
      </c>
      <c r="Y3" s="6">
        <f>IF(AND('US Cement Data'!$B$14&gt;=$A3,'US Cement Data'!$B$14&lt;$B3),'US Cement Data'!X$290,0)*'State Downscaling Multipliers'!$B$6</f>
        <v/>
      </c>
      <c r="Z3" s="6">
        <f>IF(AND('US Cement Data'!$B$14&gt;=$A3,'US Cement Data'!$B$14&lt;$B3),'US Cement Data'!Y$290,0)*'State Downscaling Multipliers'!$B$6</f>
        <v/>
      </c>
      <c r="AA3" s="6">
        <f>IF(AND('US Cement Data'!$B$14&gt;=$A3,'US Cement Data'!$B$14&lt;$B3),'US Cement Data'!Z$290,0)*'State Downscaling Multipliers'!$B$6</f>
        <v/>
      </c>
      <c r="AB3" s="6">
        <f>IF(AND('US Cement Data'!$B$14&gt;=$A3,'US Cement Data'!$B$14&lt;$B3),'US Cement Data'!AA$290,0)*'State Downscaling Multipliers'!$B$6</f>
        <v/>
      </c>
      <c r="AC3" s="6">
        <f>IF(AND('US Cement Data'!$B$14&gt;=$A3,'US Cement Data'!$B$14&lt;$B3),'US Cement Data'!AB$290,0)*'State Downscaling Multipliers'!$B$6</f>
        <v/>
      </c>
      <c r="AD3" s="6">
        <f>IF(AND('US Cement Data'!$B$14&gt;=$A3,'US Cement Data'!$B$14&lt;$B3),'US Cement Data'!AC$290,0)*'State Downscaling Multipliers'!$B$6</f>
        <v/>
      </c>
      <c r="AE3" s="6">
        <f>IF(AND('US Cement Data'!$B$14&gt;=$A3,'US Cement Data'!$B$14&lt;$B3),'US Cement Data'!AD$290,0)*'State Downscaling Multipliers'!$B$6</f>
        <v/>
      </c>
      <c r="AF3" s="6">
        <f>IF(AND('US Cement Data'!$B$14&gt;=$A3,'US Cement Data'!$B$14&lt;$B3),'US Cement Data'!AE$290,0)*'State Downscaling Multipliers'!$B$6</f>
        <v/>
      </c>
      <c r="AG3" s="6">
        <f>IF(AND('US Cement Data'!$B$14&gt;=$A3,'US Cement Data'!$B$14&lt;$B3),'US Cement Data'!AF$290,0)*'State Downscaling Multipliers'!$B$6</f>
        <v/>
      </c>
      <c r="AH3" s="6">
        <f>IF(AND('US Cement Data'!$B$14&gt;=$A3,'US Cement Data'!$B$14&lt;$B3),'US Cement Data'!AG$290,0)*'State Downscaling Multipliers'!$B$6</f>
        <v/>
      </c>
      <c r="AI3" s="6">
        <f>IF(AND('US Cement Data'!$B$14&gt;=$A3,'US Cement Data'!$B$14&lt;$B3),'US Cement Data'!AH$290,0)*'State Downscaling Multipliers'!$B$6</f>
        <v/>
      </c>
      <c r="AJ3" s="6">
        <f>IF(AND('US Cement Data'!$B$14&gt;=$A3,'US Cement Data'!$B$14&lt;$B3),'US Cement Data'!AI$290,0)*'State Downscaling Multipliers'!$B$6</f>
        <v/>
      </c>
      <c r="AK3" s="6">
        <f>IF(AND('US Cement Data'!$B$14&gt;=$A3,'US Cement Data'!$B$14&lt;$B3),'US Cement Data'!AJ$290,0)*'State Downscaling Multipliers'!$B$6</f>
        <v/>
      </c>
      <c r="AL3" s="6">
        <f>IF(AND('US Cement Data'!$B$14&gt;=$A3,'US Cement Data'!$B$14&lt;$B3),'US Cement Data'!AK$290,0)*'State Downscaling Multipliers'!$B$6</f>
        <v/>
      </c>
    </row>
    <row r="4">
      <c r="A4" s="63">
        <f>B3</f>
        <v/>
      </c>
      <c r="B4" s="63">
        <f>A4+50</f>
        <v/>
      </c>
      <c r="C4" s="6">
        <f>IF(AND('US Cement Data'!$B$14&gt;=$A4,'US Cement Data'!$B$14&lt;$B4),'US Cement Data'!B$290,0)*'State Downscaling Multipliers'!$B$6</f>
        <v/>
      </c>
      <c r="D4" s="6">
        <f>IF(AND('US Cement Data'!$B$14&gt;=$A4,'US Cement Data'!$B$14&lt;$B4),'US Cement Data'!C$290,0)*'State Downscaling Multipliers'!$B$6</f>
        <v/>
      </c>
      <c r="E4" s="6">
        <f>IF(AND('US Cement Data'!$B$14&gt;=$A4,'US Cement Data'!$B$14&lt;$B4),'US Cement Data'!D$290,0)*'State Downscaling Multipliers'!$B$6</f>
        <v/>
      </c>
      <c r="F4" s="6">
        <f>IF(AND('US Cement Data'!$B$14&gt;=$A4,'US Cement Data'!$B$14&lt;$B4),'US Cement Data'!E$290,0)*'State Downscaling Multipliers'!$B$6</f>
        <v/>
      </c>
      <c r="G4" s="6">
        <f>IF(AND('US Cement Data'!$B$14&gt;=$A4,'US Cement Data'!$B$14&lt;$B4),'US Cement Data'!F$290,0)*'State Downscaling Multipliers'!$B$6</f>
        <v/>
      </c>
      <c r="H4" s="6">
        <f>IF(AND('US Cement Data'!$B$14&gt;=$A4,'US Cement Data'!$B$14&lt;$B4),'US Cement Data'!G$290,0)*'State Downscaling Multipliers'!$B$6</f>
        <v/>
      </c>
      <c r="I4" s="6">
        <f>IF(AND('US Cement Data'!$B$14&gt;=$A4,'US Cement Data'!$B$14&lt;$B4),'US Cement Data'!H$290,0)*'State Downscaling Multipliers'!$B$6</f>
        <v/>
      </c>
      <c r="J4" s="6">
        <f>IF(AND('US Cement Data'!$B$14&gt;=$A4,'US Cement Data'!$B$14&lt;$B4),'US Cement Data'!I$290,0)*'State Downscaling Multipliers'!$B$6</f>
        <v/>
      </c>
      <c r="K4" s="6">
        <f>IF(AND('US Cement Data'!$B$14&gt;=$A4,'US Cement Data'!$B$14&lt;$B4),'US Cement Data'!J$290,0)*'State Downscaling Multipliers'!$B$6</f>
        <v/>
      </c>
      <c r="L4" s="6">
        <f>IF(AND('US Cement Data'!$B$14&gt;=$A4,'US Cement Data'!$B$14&lt;$B4),'US Cement Data'!K$290,0)*'State Downscaling Multipliers'!$B$6</f>
        <v/>
      </c>
      <c r="M4" s="6">
        <f>IF(AND('US Cement Data'!$B$14&gt;=$A4,'US Cement Data'!$B$14&lt;$B4),'US Cement Data'!L$290,0)*'State Downscaling Multipliers'!$B$6</f>
        <v/>
      </c>
      <c r="N4" s="6">
        <f>IF(AND('US Cement Data'!$B$14&gt;=$A4,'US Cement Data'!$B$14&lt;$B4),'US Cement Data'!M$290,0)*'State Downscaling Multipliers'!$B$6</f>
        <v/>
      </c>
      <c r="O4" s="6">
        <f>IF(AND('US Cement Data'!$B$14&gt;=$A4,'US Cement Data'!$B$14&lt;$B4),'US Cement Data'!N$290,0)*'State Downscaling Multipliers'!$B$6</f>
        <v/>
      </c>
      <c r="P4" s="6">
        <f>IF(AND('US Cement Data'!$B$14&gt;=$A4,'US Cement Data'!$B$14&lt;$B4),'US Cement Data'!O$290,0)*'State Downscaling Multipliers'!$B$6</f>
        <v/>
      </c>
      <c r="Q4" s="6">
        <f>IF(AND('US Cement Data'!$B$14&gt;=$A4,'US Cement Data'!$B$14&lt;$B4),'US Cement Data'!P$290,0)*'State Downscaling Multipliers'!$B$6</f>
        <v/>
      </c>
      <c r="R4" s="6">
        <f>IF(AND('US Cement Data'!$B$14&gt;=$A4,'US Cement Data'!$B$14&lt;$B4),'US Cement Data'!Q$290,0)*'State Downscaling Multipliers'!$B$6</f>
        <v/>
      </c>
      <c r="S4" s="6">
        <f>IF(AND('US Cement Data'!$B$14&gt;=$A4,'US Cement Data'!$B$14&lt;$B4),'US Cement Data'!R$290,0)*'State Downscaling Multipliers'!$B$6</f>
        <v/>
      </c>
      <c r="T4" s="6">
        <f>IF(AND('US Cement Data'!$B$14&gt;=$A4,'US Cement Data'!$B$14&lt;$B4),'US Cement Data'!S$290,0)*'State Downscaling Multipliers'!$B$6</f>
        <v/>
      </c>
      <c r="U4" s="6">
        <f>IF(AND('US Cement Data'!$B$14&gt;=$A4,'US Cement Data'!$B$14&lt;$B4),'US Cement Data'!T$290,0)*'State Downscaling Multipliers'!$B$6</f>
        <v/>
      </c>
      <c r="V4" s="6">
        <f>IF(AND('US Cement Data'!$B$14&gt;=$A4,'US Cement Data'!$B$14&lt;$B4),'US Cement Data'!U$290,0)*'State Downscaling Multipliers'!$B$6</f>
        <v/>
      </c>
      <c r="W4" s="6">
        <f>IF(AND('US Cement Data'!$B$14&gt;=$A4,'US Cement Data'!$B$14&lt;$B4),'US Cement Data'!V$290,0)*'State Downscaling Multipliers'!$B$6</f>
        <v/>
      </c>
      <c r="X4" s="6">
        <f>IF(AND('US Cement Data'!$B$14&gt;=$A4,'US Cement Data'!$B$14&lt;$B4),'US Cement Data'!W$290,0)*'State Downscaling Multipliers'!$B$6</f>
        <v/>
      </c>
      <c r="Y4" s="6">
        <f>IF(AND('US Cement Data'!$B$14&gt;=$A4,'US Cement Data'!$B$14&lt;$B4),'US Cement Data'!X$290,0)*'State Downscaling Multipliers'!$B$6</f>
        <v/>
      </c>
      <c r="Z4" s="6">
        <f>IF(AND('US Cement Data'!$B$14&gt;=$A4,'US Cement Data'!$B$14&lt;$B4),'US Cement Data'!Y$290,0)*'State Downscaling Multipliers'!$B$6</f>
        <v/>
      </c>
      <c r="AA4" s="6">
        <f>IF(AND('US Cement Data'!$B$14&gt;=$A4,'US Cement Data'!$B$14&lt;$B4),'US Cement Data'!Z$290,0)*'State Downscaling Multipliers'!$B$6</f>
        <v/>
      </c>
      <c r="AB4" s="6">
        <f>IF(AND('US Cement Data'!$B$14&gt;=$A4,'US Cement Data'!$B$14&lt;$B4),'US Cement Data'!AA$290,0)*'State Downscaling Multipliers'!$B$6</f>
        <v/>
      </c>
      <c r="AC4" s="6">
        <f>IF(AND('US Cement Data'!$B$14&gt;=$A4,'US Cement Data'!$B$14&lt;$B4),'US Cement Data'!AB$290,0)*'State Downscaling Multipliers'!$B$6</f>
        <v/>
      </c>
      <c r="AD4" s="6">
        <f>IF(AND('US Cement Data'!$B$14&gt;=$A4,'US Cement Data'!$B$14&lt;$B4),'US Cement Data'!AC$290,0)*'State Downscaling Multipliers'!$B$6</f>
        <v/>
      </c>
      <c r="AE4" s="6">
        <f>IF(AND('US Cement Data'!$B$14&gt;=$A4,'US Cement Data'!$B$14&lt;$B4),'US Cement Data'!AD$290,0)*'State Downscaling Multipliers'!$B$6</f>
        <v/>
      </c>
      <c r="AF4" s="6">
        <f>IF(AND('US Cement Data'!$B$14&gt;=$A4,'US Cement Data'!$B$14&lt;$B4),'US Cement Data'!AE$290,0)*'State Downscaling Multipliers'!$B$6</f>
        <v/>
      </c>
      <c r="AG4" s="6">
        <f>IF(AND('US Cement Data'!$B$14&gt;=$A4,'US Cement Data'!$B$14&lt;$B4),'US Cement Data'!AF$290,0)*'State Downscaling Multipliers'!$B$6</f>
        <v/>
      </c>
      <c r="AH4" s="6">
        <f>IF(AND('US Cement Data'!$B$14&gt;=$A4,'US Cement Data'!$B$14&lt;$B4),'US Cement Data'!AG$290,0)*'State Downscaling Multipliers'!$B$6</f>
        <v/>
      </c>
      <c r="AI4" s="6">
        <f>IF(AND('US Cement Data'!$B$14&gt;=$A4,'US Cement Data'!$B$14&lt;$B4),'US Cement Data'!AH$290,0)*'State Downscaling Multipliers'!$B$6</f>
        <v/>
      </c>
      <c r="AJ4" s="6">
        <f>IF(AND('US Cement Data'!$B$14&gt;=$A4,'US Cement Data'!$B$14&lt;$B4),'US Cement Data'!AI$290,0)*'State Downscaling Multipliers'!$B$6</f>
        <v/>
      </c>
      <c r="AK4" s="6">
        <f>IF(AND('US Cement Data'!$B$14&gt;=$A4,'US Cement Data'!$B$14&lt;$B4),'US Cement Data'!AJ$290,0)*'State Downscaling Multipliers'!$B$6</f>
        <v/>
      </c>
      <c r="AL4" s="6">
        <f>IF(AND('US Cement Data'!$B$14&gt;=$A4,'US Cement Data'!$B$14&lt;$B4),'US Cement Data'!AK$290,0)*'State Downscaling Multipliers'!$B$6</f>
        <v/>
      </c>
    </row>
    <row r="5">
      <c r="A5" s="63">
        <f>B4</f>
        <v/>
      </c>
      <c r="B5" s="63">
        <f>A5+50</f>
        <v/>
      </c>
      <c r="C5" s="6">
        <f>IF(AND('US Cement Data'!$B$14&gt;=$A5,'US Cement Data'!$B$14&lt;$B5),'US Cement Data'!B$290,0)*'State Downscaling Multipliers'!$B$6</f>
        <v/>
      </c>
      <c r="D5" s="6">
        <f>IF(AND('US Cement Data'!$B$14&gt;=$A5,'US Cement Data'!$B$14&lt;$B5),'US Cement Data'!C$290,0)*'State Downscaling Multipliers'!$B$6</f>
        <v/>
      </c>
      <c r="E5" s="6">
        <f>IF(AND('US Cement Data'!$B$14&gt;=$A5,'US Cement Data'!$B$14&lt;$B5),'US Cement Data'!D$290,0)*'State Downscaling Multipliers'!$B$6</f>
        <v/>
      </c>
      <c r="F5" s="6">
        <f>IF(AND('US Cement Data'!$B$14&gt;=$A5,'US Cement Data'!$B$14&lt;$B5),'US Cement Data'!E$290,0)*'State Downscaling Multipliers'!$B$6</f>
        <v/>
      </c>
      <c r="G5" s="6">
        <f>IF(AND('US Cement Data'!$B$14&gt;=$A5,'US Cement Data'!$B$14&lt;$B5),'US Cement Data'!F$290,0)*'State Downscaling Multipliers'!$B$6</f>
        <v/>
      </c>
      <c r="H5" s="6">
        <f>IF(AND('US Cement Data'!$B$14&gt;=$A5,'US Cement Data'!$B$14&lt;$B5),'US Cement Data'!G$290,0)*'State Downscaling Multipliers'!$B$6</f>
        <v/>
      </c>
      <c r="I5" s="6">
        <f>IF(AND('US Cement Data'!$B$14&gt;=$A5,'US Cement Data'!$B$14&lt;$B5),'US Cement Data'!H$290,0)*'State Downscaling Multipliers'!$B$6</f>
        <v/>
      </c>
      <c r="J5" s="6">
        <f>IF(AND('US Cement Data'!$B$14&gt;=$A5,'US Cement Data'!$B$14&lt;$B5),'US Cement Data'!I$290,0)*'State Downscaling Multipliers'!$B$6</f>
        <v/>
      </c>
      <c r="K5" s="6">
        <f>IF(AND('US Cement Data'!$B$14&gt;=$A5,'US Cement Data'!$B$14&lt;$B5),'US Cement Data'!J$290,0)*'State Downscaling Multipliers'!$B$6</f>
        <v/>
      </c>
      <c r="L5" s="6">
        <f>IF(AND('US Cement Data'!$B$14&gt;=$A5,'US Cement Data'!$B$14&lt;$B5),'US Cement Data'!K$290,0)*'State Downscaling Multipliers'!$B$6</f>
        <v/>
      </c>
      <c r="M5" s="6">
        <f>IF(AND('US Cement Data'!$B$14&gt;=$A5,'US Cement Data'!$B$14&lt;$B5),'US Cement Data'!L$290,0)*'State Downscaling Multipliers'!$B$6</f>
        <v/>
      </c>
      <c r="N5" s="6">
        <f>IF(AND('US Cement Data'!$B$14&gt;=$A5,'US Cement Data'!$B$14&lt;$B5),'US Cement Data'!M$290,0)*'State Downscaling Multipliers'!$B$6</f>
        <v/>
      </c>
      <c r="O5" s="6">
        <f>IF(AND('US Cement Data'!$B$14&gt;=$A5,'US Cement Data'!$B$14&lt;$B5),'US Cement Data'!N$290,0)*'State Downscaling Multipliers'!$B$6</f>
        <v/>
      </c>
      <c r="P5" s="6">
        <f>IF(AND('US Cement Data'!$B$14&gt;=$A5,'US Cement Data'!$B$14&lt;$B5),'US Cement Data'!O$290,0)*'State Downscaling Multipliers'!$B$6</f>
        <v/>
      </c>
      <c r="Q5" s="6">
        <f>IF(AND('US Cement Data'!$B$14&gt;=$A5,'US Cement Data'!$B$14&lt;$B5),'US Cement Data'!P$290,0)*'State Downscaling Multipliers'!$B$6</f>
        <v/>
      </c>
      <c r="R5" s="6">
        <f>IF(AND('US Cement Data'!$B$14&gt;=$A5,'US Cement Data'!$B$14&lt;$B5),'US Cement Data'!Q$290,0)*'State Downscaling Multipliers'!$B$6</f>
        <v/>
      </c>
      <c r="S5" s="6">
        <f>IF(AND('US Cement Data'!$B$14&gt;=$A5,'US Cement Data'!$B$14&lt;$B5),'US Cement Data'!R$290,0)*'State Downscaling Multipliers'!$B$6</f>
        <v/>
      </c>
      <c r="T5" s="6">
        <f>IF(AND('US Cement Data'!$B$14&gt;=$A5,'US Cement Data'!$B$14&lt;$B5),'US Cement Data'!S$290,0)*'State Downscaling Multipliers'!$B$6</f>
        <v/>
      </c>
      <c r="U5" s="6">
        <f>IF(AND('US Cement Data'!$B$14&gt;=$A5,'US Cement Data'!$B$14&lt;$B5),'US Cement Data'!T$290,0)*'State Downscaling Multipliers'!$B$6</f>
        <v/>
      </c>
      <c r="V5" s="6">
        <f>IF(AND('US Cement Data'!$B$14&gt;=$A5,'US Cement Data'!$B$14&lt;$B5),'US Cement Data'!U$290,0)*'State Downscaling Multipliers'!$B$6</f>
        <v/>
      </c>
      <c r="W5" s="6">
        <f>IF(AND('US Cement Data'!$B$14&gt;=$A5,'US Cement Data'!$B$14&lt;$B5),'US Cement Data'!V$290,0)*'State Downscaling Multipliers'!$B$6</f>
        <v/>
      </c>
      <c r="X5" s="6">
        <f>IF(AND('US Cement Data'!$B$14&gt;=$A5,'US Cement Data'!$B$14&lt;$B5),'US Cement Data'!W$290,0)*'State Downscaling Multipliers'!$B$6</f>
        <v/>
      </c>
      <c r="Y5" s="6">
        <f>IF(AND('US Cement Data'!$B$14&gt;=$A5,'US Cement Data'!$B$14&lt;$B5),'US Cement Data'!X$290,0)*'State Downscaling Multipliers'!$B$6</f>
        <v/>
      </c>
      <c r="Z5" s="6">
        <f>IF(AND('US Cement Data'!$B$14&gt;=$A5,'US Cement Data'!$B$14&lt;$B5),'US Cement Data'!Y$290,0)*'State Downscaling Multipliers'!$B$6</f>
        <v/>
      </c>
      <c r="AA5" s="6">
        <f>IF(AND('US Cement Data'!$B$14&gt;=$A5,'US Cement Data'!$B$14&lt;$B5),'US Cement Data'!Z$290,0)*'State Downscaling Multipliers'!$B$6</f>
        <v/>
      </c>
      <c r="AB5" s="6">
        <f>IF(AND('US Cement Data'!$B$14&gt;=$A5,'US Cement Data'!$B$14&lt;$B5),'US Cement Data'!AA$290,0)*'State Downscaling Multipliers'!$B$6</f>
        <v/>
      </c>
      <c r="AC5" s="6">
        <f>IF(AND('US Cement Data'!$B$14&gt;=$A5,'US Cement Data'!$B$14&lt;$B5),'US Cement Data'!AB$290,0)*'State Downscaling Multipliers'!$B$6</f>
        <v/>
      </c>
      <c r="AD5" s="6">
        <f>IF(AND('US Cement Data'!$B$14&gt;=$A5,'US Cement Data'!$B$14&lt;$B5),'US Cement Data'!AC$290,0)*'State Downscaling Multipliers'!$B$6</f>
        <v/>
      </c>
      <c r="AE5" s="6">
        <f>IF(AND('US Cement Data'!$B$14&gt;=$A5,'US Cement Data'!$B$14&lt;$B5),'US Cement Data'!AD$290,0)*'State Downscaling Multipliers'!$B$6</f>
        <v/>
      </c>
      <c r="AF5" s="6">
        <f>IF(AND('US Cement Data'!$B$14&gt;=$A5,'US Cement Data'!$B$14&lt;$B5),'US Cement Data'!AE$290,0)*'State Downscaling Multipliers'!$B$6</f>
        <v/>
      </c>
      <c r="AG5" s="6">
        <f>IF(AND('US Cement Data'!$B$14&gt;=$A5,'US Cement Data'!$B$14&lt;$B5),'US Cement Data'!AF$290,0)*'State Downscaling Multipliers'!$B$6</f>
        <v/>
      </c>
      <c r="AH5" s="6">
        <f>IF(AND('US Cement Data'!$B$14&gt;=$A5,'US Cement Data'!$B$14&lt;$B5),'US Cement Data'!AG$290,0)*'State Downscaling Multipliers'!$B$6</f>
        <v/>
      </c>
      <c r="AI5" s="6">
        <f>IF(AND('US Cement Data'!$B$14&gt;=$A5,'US Cement Data'!$B$14&lt;$B5),'US Cement Data'!AH$290,0)*'State Downscaling Multipliers'!$B$6</f>
        <v/>
      </c>
      <c r="AJ5" s="6">
        <f>IF(AND('US Cement Data'!$B$14&gt;=$A5,'US Cement Data'!$B$14&lt;$B5),'US Cement Data'!AI$290,0)*'State Downscaling Multipliers'!$B$6</f>
        <v/>
      </c>
      <c r="AK5" s="6">
        <f>IF(AND('US Cement Data'!$B$14&gt;=$A5,'US Cement Data'!$B$14&lt;$B5),'US Cement Data'!AJ$290,0)*'State Downscaling Multipliers'!$B$6</f>
        <v/>
      </c>
      <c r="AL5" s="6">
        <f>IF(AND('US Cement Data'!$B$14&gt;=$A5,'US Cement Data'!$B$14&lt;$B5),'US Cement Data'!AK$290,0)*'State Downscaling Multipliers'!$B$6</f>
        <v/>
      </c>
    </row>
    <row r="6">
      <c r="A6" s="63">
        <f>B5</f>
        <v/>
      </c>
      <c r="B6" s="63">
        <f>A6+50</f>
        <v/>
      </c>
      <c r="C6" s="6">
        <f>IF(AND('US Cement Data'!$B$14&gt;=$A6,'US Cement Data'!$B$14&lt;$B6),'US Cement Data'!B$290,0)*'State Downscaling Multipliers'!$B$6</f>
        <v/>
      </c>
      <c r="D6" s="6">
        <f>IF(AND('US Cement Data'!$B$14&gt;=$A6,'US Cement Data'!$B$14&lt;$B6),'US Cement Data'!C$290,0)*'State Downscaling Multipliers'!$B$6</f>
        <v/>
      </c>
      <c r="E6" s="6">
        <f>IF(AND('US Cement Data'!$B$14&gt;=$A6,'US Cement Data'!$B$14&lt;$B6),'US Cement Data'!D$290,0)*'State Downscaling Multipliers'!$B$6</f>
        <v/>
      </c>
      <c r="F6" s="6">
        <f>IF(AND('US Cement Data'!$B$14&gt;=$A6,'US Cement Data'!$B$14&lt;$B6),'US Cement Data'!E$290,0)*'State Downscaling Multipliers'!$B$6</f>
        <v/>
      </c>
      <c r="G6" s="6">
        <f>IF(AND('US Cement Data'!$B$14&gt;=$A6,'US Cement Data'!$B$14&lt;$B6),'US Cement Data'!F$290,0)*'State Downscaling Multipliers'!$B$6</f>
        <v/>
      </c>
      <c r="H6" s="6">
        <f>IF(AND('US Cement Data'!$B$14&gt;=$A6,'US Cement Data'!$B$14&lt;$B6),'US Cement Data'!G$290,0)*'State Downscaling Multipliers'!$B$6</f>
        <v/>
      </c>
      <c r="I6" s="6">
        <f>IF(AND('US Cement Data'!$B$14&gt;=$A6,'US Cement Data'!$B$14&lt;$B6),'US Cement Data'!H$290,0)*'State Downscaling Multipliers'!$B$6</f>
        <v/>
      </c>
      <c r="J6" s="6">
        <f>IF(AND('US Cement Data'!$B$14&gt;=$A6,'US Cement Data'!$B$14&lt;$B6),'US Cement Data'!I$290,0)*'State Downscaling Multipliers'!$B$6</f>
        <v/>
      </c>
      <c r="K6" s="6">
        <f>IF(AND('US Cement Data'!$B$14&gt;=$A6,'US Cement Data'!$B$14&lt;$B6),'US Cement Data'!J$290,0)*'State Downscaling Multipliers'!$B$6</f>
        <v/>
      </c>
      <c r="L6" s="6">
        <f>IF(AND('US Cement Data'!$B$14&gt;=$A6,'US Cement Data'!$B$14&lt;$B6),'US Cement Data'!K$290,0)*'State Downscaling Multipliers'!$B$6</f>
        <v/>
      </c>
      <c r="M6" s="6">
        <f>IF(AND('US Cement Data'!$B$14&gt;=$A6,'US Cement Data'!$B$14&lt;$B6),'US Cement Data'!L$290,0)*'State Downscaling Multipliers'!$B$6</f>
        <v/>
      </c>
      <c r="N6" s="6">
        <f>IF(AND('US Cement Data'!$B$14&gt;=$A6,'US Cement Data'!$B$14&lt;$B6),'US Cement Data'!M$290,0)*'State Downscaling Multipliers'!$B$6</f>
        <v/>
      </c>
      <c r="O6" s="6">
        <f>IF(AND('US Cement Data'!$B$14&gt;=$A6,'US Cement Data'!$B$14&lt;$B6),'US Cement Data'!N$290,0)*'State Downscaling Multipliers'!$B$6</f>
        <v/>
      </c>
      <c r="P6" s="6">
        <f>IF(AND('US Cement Data'!$B$14&gt;=$A6,'US Cement Data'!$B$14&lt;$B6),'US Cement Data'!O$290,0)*'State Downscaling Multipliers'!$B$6</f>
        <v/>
      </c>
      <c r="Q6" s="6">
        <f>IF(AND('US Cement Data'!$B$14&gt;=$A6,'US Cement Data'!$B$14&lt;$B6),'US Cement Data'!P$290,0)*'State Downscaling Multipliers'!$B$6</f>
        <v/>
      </c>
      <c r="R6" s="6">
        <f>IF(AND('US Cement Data'!$B$14&gt;=$A6,'US Cement Data'!$B$14&lt;$B6),'US Cement Data'!Q$290,0)*'State Downscaling Multipliers'!$B$6</f>
        <v/>
      </c>
      <c r="S6" s="6">
        <f>IF(AND('US Cement Data'!$B$14&gt;=$A6,'US Cement Data'!$B$14&lt;$B6),'US Cement Data'!R$290,0)*'State Downscaling Multipliers'!$B$6</f>
        <v/>
      </c>
      <c r="T6" s="6">
        <f>IF(AND('US Cement Data'!$B$14&gt;=$A6,'US Cement Data'!$B$14&lt;$B6),'US Cement Data'!S$290,0)*'State Downscaling Multipliers'!$B$6</f>
        <v/>
      </c>
      <c r="U6" s="6">
        <f>IF(AND('US Cement Data'!$B$14&gt;=$A6,'US Cement Data'!$B$14&lt;$B6),'US Cement Data'!T$290,0)*'State Downscaling Multipliers'!$B$6</f>
        <v/>
      </c>
      <c r="V6" s="6">
        <f>IF(AND('US Cement Data'!$B$14&gt;=$A6,'US Cement Data'!$B$14&lt;$B6),'US Cement Data'!U$290,0)*'State Downscaling Multipliers'!$B$6</f>
        <v/>
      </c>
      <c r="W6" s="6">
        <f>IF(AND('US Cement Data'!$B$14&gt;=$A6,'US Cement Data'!$B$14&lt;$B6),'US Cement Data'!V$290,0)*'State Downscaling Multipliers'!$B$6</f>
        <v/>
      </c>
      <c r="X6" s="6">
        <f>IF(AND('US Cement Data'!$B$14&gt;=$A6,'US Cement Data'!$B$14&lt;$B6),'US Cement Data'!W$290,0)*'State Downscaling Multipliers'!$B$6</f>
        <v/>
      </c>
      <c r="Y6" s="6">
        <f>IF(AND('US Cement Data'!$B$14&gt;=$A6,'US Cement Data'!$B$14&lt;$B6),'US Cement Data'!X$290,0)*'State Downscaling Multipliers'!$B$6</f>
        <v/>
      </c>
      <c r="Z6" s="6">
        <f>IF(AND('US Cement Data'!$B$14&gt;=$A6,'US Cement Data'!$B$14&lt;$B6),'US Cement Data'!Y$290,0)*'State Downscaling Multipliers'!$B$6</f>
        <v/>
      </c>
      <c r="AA6" s="6">
        <f>IF(AND('US Cement Data'!$B$14&gt;=$A6,'US Cement Data'!$B$14&lt;$B6),'US Cement Data'!Z$290,0)*'State Downscaling Multipliers'!$B$6</f>
        <v/>
      </c>
      <c r="AB6" s="6">
        <f>IF(AND('US Cement Data'!$B$14&gt;=$A6,'US Cement Data'!$B$14&lt;$B6),'US Cement Data'!AA$290,0)*'State Downscaling Multipliers'!$B$6</f>
        <v/>
      </c>
      <c r="AC6" s="6">
        <f>IF(AND('US Cement Data'!$B$14&gt;=$A6,'US Cement Data'!$B$14&lt;$B6),'US Cement Data'!AB$290,0)*'State Downscaling Multipliers'!$B$6</f>
        <v/>
      </c>
      <c r="AD6" s="6">
        <f>IF(AND('US Cement Data'!$B$14&gt;=$A6,'US Cement Data'!$B$14&lt;$B6),'US Cement Data'!AC$290,0)*'State Downscaling Multipliers'!$B$6</f>
        <v/>
      </c>
      <c r="AE6" s="6">
        <f>IF(AND('US Cement Data'!$B$14&gt;=$A6,'US Cement Data'!$B$14&lt;$B6),'US Cement Data'!AD$290,0)*'State Downscaling Multipliers'!$B$6</f>
        <v/>
      </c>
      <c r="AF6" s="6">
        <f>IF(AND('US Cement Data'!$B$14&gt;=$A6,'US Cement Data'!$B$14&lt;$B6),'US Cement Data'!AE$290,0)*'State Downscaling Multipliers'!$B$6</f>
        <v/>
      </c>
      <c r="AG6" s="6">
        <f>IF(AND('US Cement Data'!$B$14&gt;=$A6,'US Cement Data'!$B$14&lt;$B6),'US Cement Data'!AF$290,0)*'State Downscaling Multipliers'!$B$6</f>
        <v/>
      </c>
      <c r="AH6" s="6">
        <f>IF(AND('US Cement Data'!$B$14&gt;=$A6,'US Cement Data'!$B$14&lt;$B6),'US Cement Data'!AG$290,0)*'State Downscaling Multipliers'!$B$6</f>
        <v/>
      </c>
      <c r="AI6" s="6">
        <f>IF(AND('US Cement Data'!$B$14&gt;=$A6,'US Cement Data'!$B$14&lt;$B6),'US Cement Data'!AH$290,0)*'State Downscaling Multipliers'!$B$6</f>
        <v/>
      </c>
      <c r="AJ6" s="6">
        <f>IF(AND('US Cement Data'!$B$14&gt;=$A6,'US Cement Data'!$B$14&lt;$B6),'US Cement Data'!AI$290,0)*'State Downscaling Multipliers'!$B$6</f>
        <v/>
      </c>
      <c r="AK6" s="6">
        <f>IF(AND('US Cement Data'!$B$14&gt;=$A6,'US Cement Data'!$B$14&lt;$B6),'US Cement Data'!AJ$290,0)*'State Downscaling Multipliers'!$B$6</f>
        <v/>
      </c>
      <c r="AL6" s="6">
        <f>IF(AND('US Cement Data'!$B$14&gt;=$A6,'US Cement Data'!$B$14&lt;$B6),'US Cement Data'!AK$290,0)*'State Downscaling Multipliers'!$B$6</f>
        <v/>
      </c>
    </row>
    <row r="7">
      <c r="A7" s="63">
        <f>B6</f>
        <v/>
      </c>
      <c r="B7" s="63">
        <f>A7+50</f>
        <v/>
      </c>
      <c r="C7" s="6">
        <f>IF(AND('US Cement Data'!$B$14&gt;=$A7,'US Cement Data'!$B$14&lt;$B7),'US Cement Data'!B$290,0)*'State Downscaling Multipliers'!$B$6</f>
        <v/>
      </c>
      <c r="D7" s="6">
        <f>IF(AND('US Cement Data'!$B$14&gt;=$A7,'US Cement Data'!$B$14&lt;$B7),'US Cement Data'!C$290,0)*'State Downscaling Multipliers'!$B$6</f>
        <v/>
      </c>
      <c r="E7" s="6">
        <f>IF(AND('US Cement Data'!$B$14&gt;=$A7,'US Cement Data'!$B$14&lt;$B7),'US Cement Data'!D$290,0)*'State Downscaling Multipliers'!$B$6</f>
        <v/>
      </c>
      <c r="F7" s="6">
        <f>IF(AND('US Cement Data'!$B$14&gt;=$A7,'US Cement Data'!$B$14&lt;$B7),'US Cement Data'!E$290,0)*'State Downscaling Multipliers'!$B$6</f>
        <v/>
      </c>
      <c r="G7" s="6">
        <f>IF(AND('US Cement Data'!$B$14&gt;=$A7,'US Cement Data'!$B$14&lt;$B7),'US Cement Data'!F$290,0)*'State Downscaling Multipliers'!$B$6</f>
        <v/>
      </c>
      <c r="H7" s="6">
        <f>IF(AND('US Cement Data'!$B$14&gt;=$A7,'US Cement Data'!$B$14&lt;$B7),'US Cement Data'!G$290,0)*'State Downscaling Multipliers'!$B$6</f>
        <v/>
      </c>
      <c r="I7" s="6">
        <f>IF(AND('US Cement Data'!$B$14&gt;=$A7,'US Cement Data'!$B$14&lt;$B7),'US Cement Data'!H$290,0)*'State Downscaling Multipliers'!$B$6</f>
        <v/>
      </c>
      <c r="J7" s="6">
        <f>IF(AND('US Cement Data'!$B$14&gt;=$A7,'US Cement Data'!$B$14&lt;$B7),'US Cement Data'!I$290,0)*'State Downscaling Multipliers'!$B$6</f>
        <v/>
      </c>
      <c r="K7" s="6">
        <f>IF(AND('US Cement Data'!$B$14&gt;=$A7,'US Cement Data'!$B$14&lt;$B7),'US Cement Data'!J$290,0)*'State Downscaling Multipliers'!$B$6</f>
        <v/>
      </c>
      <c r="L7" s="6">
        <f>IF(AND('US Cement Data'!$B$14&gt;=$A7,'US Cement Data'!$B$14&lt;$B7),'US Cement Data'!K$290,0)*'State Downscaling Multipliers'!$B$6</f>
        <v/>
      </c>
      <c r="M7" s="6">
        <f>IF(AND('US Cement Data'!$B$14&gt;=$A7,'US Cement Data'!$B$14&lt;$B7),'US Cement Data'!L$290,0)*'State Downscaling Multipliers'!$B$6</f>
        <v/>
      </c>
      <c r="N7" s="6">
        <f>IF(AND('US Cement Data'!$B$14&gt;=$A7,'US Cement Data'!$B$14&lt;$B7),'US Cement Data'!M$290,0)*'State Downscaling Multipliers'!$B$6</f>
        <v/>
      </c>
      <c r="O7" s="6">
        <f>IF(AND('US Cement Data'!$B$14&gt;=$A7,'US Cement Data'!$B$14&lt;$B7),'US Cement Data'!N$290,0)*'State Downscaling Multipliers'!$B$6</f>
        <v/>
      </c>
      <c r="P7" s="6">
        <f>IF(AND('US Cement Data'!$B$14&gt;=$A7,'US Cement Data'!$B$14&lt;$B7),'US Cement Data'!O$290,0)*'State Downscaling Multipliers'!$B$6</f>
        <v/>
      </c>
      <c r="Q7" s="6">
        <f>IF(AND('US Cement Data'!$B$14&gt;=$A7,'US Cement Data'!$B$14&lt;$B7),'US Cement Data'!P$290,0)*'State Downscaling Multipliers'!$B$6</f>
        <v/>
      </c>
      <c r="R7" s="6">
        <f>IF(AND('US Cement Data'!$B$14&gt;=$A7,'US Cement Data'!$B$14&lt;$B7),'US Cement Data'!Q$290,0)*'State Downscaling Multipliers'!$B$6</f>
        <v/>
      </c>
      <c r="S7" s="6">
        <f>IF(AND('US Cement Data'!$B$14&gt;=$A7,'US Cement Data'!$B$14&lt;$B7),'US Cement Data'!R$290,0)*'State Downscaling Multipliers'!$B$6</f>
        <v/>
      </c>
      <c r="T7" s="6">
        <f>IF(AND('US Cement Data'!$B$14&gt;=$A7,'US Cement Data'!$B$14&lt;$B7),'US Cement Data'!S$290,0)*'State Downscaling Multipliers'!$B$6</f>
        <v/>
      </c>
      <c r="U7" s="6">
        <f>IF(AND('US Cement Data'!$B$14&gt;=$A7,'US Cement Data'!$B$14&lt;$B7),'US Cement Data'!T$290,0)*'State Downscaling Multipliers'!$B$6</f>
        <v/>
      </c>
      <c r="V7" s="6">
        <f>IF(AND('US Cement Data'!$B$14&gt;=$A7,'US Cement Data'!$B$14&lt;$B7),'US Cement Data'!U$290,0)*'State Downscaling Multipliers'!$B$6</f>
        <v/>
      </c>
      <c r="W7" s="6">
        <f>IF(AND('US Cement Data'!$B$14&gt;=$A7,'US Cement Data'!$B$14&lt;$B7),'US Cement Data'!V$290,0)*'State Downscaling Multipliers'!$B$6</f>
        <v/>
      </c>
      <c r="X7" s="6">
        <f>IF(AND('US Cement Data'!$B$14&gt;=$A7,'US Cement Data'!$B$14&lt;$B7),'US Cement Data'!W$290,0)*'State Downscaling Multipliers'!$B$6</f>
        <v/>
      </c>
      <c r="Y7" s="6">
        <f>IF(AND('US Cement Data'!$B$14&gt;=$A7,'US Cement Data'!$B$14&lt;$B7),'US Cement Data'!X$290,0)*'State Downscaling Multipliers'!$B$6</f>
        <v/>
      </c>
      <c r="Z7" s="6">
        <f>IF(AND('US Cement Data'!$B$14&gt;=$A7,'US Cement Data'!$B$14&lt;$B7),'US Cement Data'!Y$290,0)*'State Downscaling Multipliers'!$B$6</f>
        <v/>
      </c>
      <c r="AA7" s="6">
        <f>IF(AND('US Cement Data'!$B$14&gt;=$A7,'US Cement Data'!$B$14&lt;$B7),'US Cement Data'!Z$290,0)*'State Downscaling Multipliers'!$B$6</f>
        <v/>
      </c>
      <c r="AB7" s="6">
        <f>IF(AND('US Cement Data'!$B$14&gt;=$A7,'US Cement Data'!$B$14&lt;$B7),'US Cement Data'!AA$290,0)*'State Downscaling Multipliers'!$B$6</f>
        <v/>
      </c>
      <c r="AC7" s="6">
        <f>IF(AND('US Cement Data'!$B$14&gt;=$A7,'US Cement Data'!$B$14&lt;$B7),'US Cement Data'!AB$290,0)*'State Downscaling Multipliers'!$B$6</f>
        <v/>
      </c>
      <c r="AD7" s="6">
        <f>IF(AND('US Cement Data'!$B$14&gt;=$A7,'US Cement Data'!$B$14&lt;$B7),'US Cement Data'!AC$290,0)*'State Downscaling Multipliers'!$B$6</f>
        <v/>
      </c>
      <c r="AE7" s="6">
        <f>IF(AND('US Cement Data'!$B$14&gt;=$A7,'US Cement Data'!$B$14&lt;$B7),'US Cement Data'!AD$290,0)*'State Downscaling Multipliers'!$B$6</f>
        <v/>
      </c>
      <c r="AF7" s="6">
        <f>IF(AND('US Cement Data'!$B$14&gt;=$A7,'US Cement Data'!$B$14&lt;$B7),'US Cement Data'!AE$290,0)*'State Downscaling Multipliers'!$B$6</f>
        <v/>
      </c>
      <c r="AG7" s="6">
        <f>IF(AND('US Cement Data'!$B$14&gt;=$A7,'US Cement Data'!$B$14&lt;$B7),'US Cement Data'!AF$290,0)*'State Downscaling Multipliers'!$B$6</f>
        <v/>
      </c>
      <c r="AH7" s="6">
        <f>IF(AND('US Cement Data'!$B$14&gt;=$A7,'US Cement Data'!$B$14&lt;$B7),'US Cement Data'!AG$290,0)*'State Downscaling Multipliers'!$B$6</f>
        <v/>
      </c>
      <c r="AI7" s="6">
        <f>IF(AND('US Cement Data'!$B$14&gt;=$A7,'US Cement Data'!$B$14&lt;$B7),'US Cement Data'!AH$290,0)*'State Downscaling Multipliers'!$B$6</f>
        <v/>
      </c>
      <c r="AJ7" s="6">
        <f>IF(AND('US Cement Data'!$B$14&gt;=$A7,'US Cement Data'!$B$14&lt;$B7),'US Cement Data'!AI$290,0)*'State Downscaling Multipliers'!$B$6</f>
        <v/>
      </c>
      <c r="AK7" s="6">
        <f>IF(AND('US Cement Data'!$B$14&gt;=$A7,'US Cement Data'!$B$14&lt;$B7),'US Cement Data'!AJ$290,0)*'State Downscaling Multipliers'!$B$6</f>
        <v/>
      </c>
      <c r="AL7" s="6">
        <f>IF(AND('US Cement Data'!$B$14&gt;=$A7,'US Cement Data'!$B$14&lt;$B7),'US Cement Data'!AK$290,0)*'State Downscaling Multipliers'!$B$6</f>
        <v/>
      </c>
    </row>
    <row r="8">
      <c r="A8" s="63">
        <f>B7</f>
        <v/>
      </c>
      <c r="B8" s="63">
        <f>A8+50</f>
        <v/>
      </c>
      <c r="C8" s="6">
        <f>IF(AND('US Cement Data'!$B$14&gt;=$A8,'US Cement Data'!$B$14&lt;$B8),'US Cement Data'!B$290,0)*'State Downscaling Multipliers'!$B$6</f>
        <v/>
      </c>
      <c r="D8" s="6">
        <f>IF(AND('US Cement Data'!$B$14&gt;=$A8,'US Cement Data'!$B$14&lt;$B8),'US Cement Data'!C$290,0)*'State Downscaling Multipliers'!$B$6</f>
        <v/>
      </c>
      <c r="E8" s="6">
        <f>IF(AND('US Cement Data'!$B$14&gt;=$A8,'US Cement Data'!$B$14&lt;$B8),'US Cement Data'!D$290,0)*'State Downscaling Multipliers'!$B$6</f>
        <v/>
      </c>
      <c r="F8" s="6">
        <f>IF(AND('US Cement Data'!$B$14&gt;=$A8,'US Cement Data'!$B$14&lt;$B8),'US Cement Data'!E$290,0)*'State Downscaling Multipliers'!$B$6</f>
        <v/>
      </c>
      <c r="G8" s="6">
        <f>IF(AND('US Cement Data'!$B$14&gt;=$A8,'US Cement Data'!$B$14&lt;$B8),'US Cement Data'!F$290,0)*'State Downscaling Multipliers'!$B$6</f>
        <v/>
      </c>
      <c r="H8" s="6">
        <f>IF(AND('US Cement Data'!$B$14&gt;=$A8,'US Cement Data'!$B$14&lt;$B8),'US Cement Data'!G$290,0)*'State Downscaling Multipliers'!$B$6</f>
        <v/>
      </c>
      <c r="I8" s="6">
        <f>IF(AND('US Cement Data'!$B$14&gt;=$A8,'US Cement Data'!$B$14&lt;$B8),'US Cement Data'!H$290,0)*'State Downscaling Multipliers'!$B$6</f>
        <v/>
      </c>
      <c r="J8" s="6">
        <f>IF(AND('US Cement Data'!$B$14&gt;=$A8,'US Cement Data'!$B$14&lt;$B8),'US Cement Data'!I$290,0)*'State Downscaling Multipliers'!$B$6</f>
        <v/>
      </c>
      <c r="K8" s="6">
        <f>IF(AND('US Cement Data'!$B$14&gt;=$A8,'US Cement Data'!$B$14&lt;$B8),'US Cement Data'!J$290,0)*'State Downscaling Multipliers'!$B$6</f>
        <v/>
      </c>
      <c r="L8" s="6">
        <f>IF(AND('US Cement Data'!$B$14&gt;=$A8,'US Cement Data'!$B$14&lt;$B8),'US Cement Data'!K$290,0)*'State Downscaling Multipliers'!$B$6</f>
        <v/>
      </c>
      <c r="M8" s="6">
        <f>IF(AND('US Cement Data'!$B$14&gt;=$A8,'US Cement Data'!$B$14&lt;$B8),'US Cement Data'!L$290,0)*'State Downscaling Multipliers'!$B$6</f>
        <v/>
      </c>
      <c r="N8" s="6">
        <f>IF(AND('US Cement Data'!$B$14&gt;=$A8,'US Cement Data'!$B$14&lt;$B8),'US Cement Data'!M$290,0)*'State Downscaling Multipliers'!$B$6</f>
        <v/>
      </c>
      <c r="O8" s="6">
        <f>IF(AND('US Cement Data'!$B$14&gt;=$A8,'US Cement Data'!$B$14&lt;$B8),'US Cement Data'!N$290,0)*'State Downscaling Multipliers'!$B$6</f>
        <v/>
      </c>
      <c r="P8" s="6">
        <f>IF(AND('US Cement Data'!$B$14&gt;=$A8,'US Cement Data'!$B$14&lt;$B8),'US Cement Data'!O$290,0)*'State Downscaling Multipliers'!$B$6</f>
        <v/>
      </c>
      <c r="Q8" s="6">
        <f>IF(AND('US Cement Data'!$B$14&gt;=$A8,'US Cement Data'!$B$14&lt;$B8),'US Cement Data'!P$290,0)*'State Downscaling Multipliers'!$B$6</f>
        <v/>
      </c>
      <c r="R8" s="6">
        <f>IF(AND('US Cement Data'!$B$14&gt;=$A8,'US Cement Data'!$B$14&lt;$B8),'US Cement Data'!Q$290,0)*'State Downscaling Multipliers'!$B$6</f>
        <v/>
      </c>
      <c r="S8" s="6">
        <f>IF(AND('US Cement Data'!$B$14&gt;=$A8,'US Cement Data'!$B$14&lt;$B8),'US Cement Data'!R$290,0)*'State Downscaling Multipliers'!$B$6</f>
        <v/>
      </c>
      <c r="T8" s="6">
        <f>IF(AND('US Cement Data'!$B$14&gt;=$A8,'US Cement Data'!$B$14&lt;$B8),'US Cement Data'!S$290,0)*'State Downscaling Multipliers'!$B$6</f>
        <v/>
      </c>
      <c r="U8" s="6">
        <f>IF(AND('US Cement Data'!$B$14&gt;=$A8,'US Cement Data'!$B$14&lt;$B8),'US Cement Data'!T$290,0)*'State Downscaling Multipliers'!$B$6</f>
        <v/>
      </c>
      <c r="V8" s="6">
        <f>IF(AND('US Cement Data'!$B$14&gt;=$A8,'US Cement Data'!$B$14&lt;$B8),'US Cement Data'!U$290,0)*'State Downscaling Multipliers'!$B$6</f>
        <v/>
      </c>
      <c r="W8" s="6">
        <f>IF(AND('US Cement Data'!$B$14&gt;=$A8,'US Cement Data'!$B$14&lt;$B8),'US Cement Data'!V$290,0)*'State Downscaling Multipliers'!$B$6</f>
        <v/>
      </c>
      <c r="X8" s="6">
        <f>IF(AND('US Cement Data'!$B$14&gt;=$A8,'US Cement Data'!$B$14&lt;$B8),'US Cement Data'!W$290,0)*'State Downscaling Multipliers'!$B$6</f>
        <v/>
      </c>
      <c r="Y8" s="6">
        <f>IF(AND('US Cement Data'!$B$14&gt;=$A8,'US Cement Data'!$B$14&lt;$B8),'US Cement Data'!X$290,0)*'State Downscaling Multipliers'!$B$6</f>
        <v/>
      </c>
      <c r="Z8" s="6">
        <f>IF(AND('US Cement Data'!$B$14&gt;=$A8,'US Cement Data'!$B$14&lt;$B8),'US Cement Data'!Y$290,0)*'State Downscaling Multipliers'!$B$6</f>
        <v/>
      </c>
      <c r="AA8" s="6">
        <f>IF(AND('US Cement Data'!$B$14&gt;=$A8,'US Cement Data'!$B$14&lt;$B8),'US Cement Data'!Z$290,0)*'State Downscaling Multipliers'!$B$6</f>
        <v/>
      </c>
      <c r="AB8" s="6">
        <f>IF(AND('US Cement Data'!$B$14&gt;=$A8,'US Cement Data'!$B$14&lt;$B8),'US Cement Data'!AA$290,0)*'State Downscaling Multipliers'!$B$6</f>
        <v/>
      </c>
      <c r="AC8" s="6">
        <f>IF(AND('US Cement Data'!$B$14&gt;=$A8,'US Cement Data'!$B$14&lt;$B8),'US Cement Data'!AB$290,0)*'State Downscaling Multipliers'!$B$6</f>
        <v/>
      </c>
      <c r="AD8" s="6">
        <f>IF(AND('US Cement Data'!$B$14&gt;=$A8,'US Cement Data'!$B$14&lt;$B8),'US Cement Data'!AC$290,0)*'State Downscaling Multipliers'!$B$6</f>
        <v/>
      </c>
      <c r="AE8" s="6">
        <f>IF(AND('US Cement Data'!$B$14&gt;=$A8,'US Cement Data'!$B$14&lt;$B8),'US Cement Data'!AD$290,0)*'State Downscaling Multipliers'!$B$6</f>
        <v/>
      </c>
      <c r="AF8" s="6">
        <f>IF(AND('US Cement Data'!$B$14&gt;=$A8,'US Cement Data'!$B$14&lt;$B8),'US Cement Data'!AE$290,0)*'State Downscaling Multipliers'!$B$6</f>
        <v/>
      </c>
      <c r="AG8" s="6">
        <f>IF(AND('US Cement Data'!$B$14&gt;=$A8,'US Cement Data'!$B$14&lt;$B8),'US Cement Data'!AF$290,0)*'State Downscaling Multipliers'!$B$6</f>
        <v/>
      </c>
      <c r="AH8" s="6">
        <f>IF(AND('US Cement Data'!$B$14&gt;=$A8,'US Cement Data'!$B$14&lt;$B8),'US Cement Data'!AG$290,0)*'State Downscaling Multipliers'!$B$6</f>
        <v/>
      </c>
      <c r="AI8" s="6">
        <f>IF(AND('US Cement Data'!$B$14&gt;=$A8,'US Cement Data'!$B$14&lt;$B8),'US Cement Data'!AH$290,0)*'State Downscaling Multipliers'!$B$6</f>
        <v/>
      </c>
      <c r="AJ8" s="6">
        <f>IF(AND('US Cement Data'!$B$14&gt;=$A8,'US Cement Data'!$B$14&lt;$B8),'US Cement Data'!AI$290,0)*'State Downscaling Multipliers'!$B$6</f>
        <v/>
      </c>
      <c r="AK8" s="6">
        <f>IF(AND('US Cement Data'!$B$14&gt;=$A8,'US Cement Data'!$B$14&lt;$B8),'US Cement Data'!AJ$290,0)*'State Downscaling Multipliers'!$B$6</f>
        <v/>
      </c>
      <c r="AL8" s="6">
        <f>IF(AND('US Cement Data'!$B$14&gt;=$A8,'US Cement Data'!$B$14&lt;$B8),'US Cement Data'!AK$290,0)*'State Downscaling Multipliers'!$B$6</f>
        <v/>
      </c>
    </row>
    <row r="9">
      <c r="A9" s="63">
        <f>B8</f>
        <v/>
      </c>
      <c r="B9" s="63">
        <f>A9+50</f>
        <v/>
      </c>
      <c r="C9" s="6">
        <f>IF(AND('US Cement Data'!$B$14&gt;=$A9,'US Cement Data'!$B$14&lt;$B9),'US Cement Data'!B$290,0)*'State Downscaling Multipliers'!$B$6</f>
        <v/>
      </c>
      <c r="D9" s="6">
        <f>IF(AND('US Cement Data'!$B$14&gt;=$A9,'US Cement Data'!$B$14&lt;$B9),'US Cement Data'!C$290,0)*'State Downscaling Multipliers'!$B$6</f>
        <v/>
      </c>
      <c r="E9" s="6">
        <f>IF(AND('US Cement Data'!$B$14&gt;=$A9,'US Cement Data'!$B$14&lt;$B9),'US Cement Data'!D$290,0)*'State Downscaling Multipliers'!$B$6</f>
        <v/>
      </c>
      <c r="F9" s="6">
        <f>IF(AND('US Cement Data'!$B$14&gt;=$A9,'US Cement Data'!$B$14&lt;$B9),'US Cement Data'!E$290,0)*'State Downscaling Multipliers'!$B$6</f>
        <v/>
      </c>
      <c r="G9" s="6">
        <f>IF(AND('US Cement Data'!$B$14&gt;=$A9,'US Cement Data'!$B$14&lt;$B9),'US Cement Data'!F$290,0)*'State Downscaling Multipliers'!$B$6</f>
        <v/>
      </c>
      <c r="H9" s="6">
        <f>IF(AND('US Cement Data'!$B$14&gt;=$A9,'US Cement Data'!$B$14&lt;$B9),'US Cement Data'!G$290,0)*'State Downscaling Multipliers'!$B$6</f>
        <v/>
      </c>
      <c r="I9" s="6">
        <f>IF(AND('US Cement Data'!$B$14&gt;=$A9,'US Cement Data'!$B$14&lt;$B9),'US Cement Data'!H$290,0)*'State Downscaling Multipliers'!$B$6</f>
        <v/>
      </c>
      <c r="J9" s="6">
        <f>IF(AND('US Cement Data'!$B$14&gt;=$A9,'US Cement Data'!$B$14&lt;$B9),'US Cement Data'!I$290,0)*'State Downscaling Multipliers'!$B$6</f>
        <v/>
      </c>
      <c r="K9" s="6">
        <f>IF(AND('US Cement Data'!$B$14&gt;=$A9,'US Cement Data'!$B$14&lt;$B9),'US Cement Data'!J$290,0)*'State Downscaling Multipliers'!$B$6</f>
        <v/>
      </c>
      <c r="L9" s="6">
        <f>IF(AND('US Cement Data'!$B$14&gt;=$A9,'US Cement Data'!$B$14&lt;$B9),'US Cement Data'!K$290,0)*'State Downscaling Multipliers'!$B$6</f>
        <v/>
      </c>
      <c r="M9" s="6">
        <f>IF(AND('US Cement Data'!$B$14&gt;=$A9,'US Cement Data'!$B$14&lt;$B9),'US Cement Data'!L$290,0)*'State Downscaling Multipliers'!$B$6</f>
        <v/>
      </c>
      <c r="N9" s="6">
        <f>IF(AND('US Cement Data'!$B$14&gt;=$A9,'US Cement Data'!$B$14&lt;$B9),'US Cement Data'!M$290,0)*'State Downscaling Multipliers'!$B$6</f>
        <v/>
      </c>
      <c r="O9" s="6">
        <f>IF(AND('US Cement Data'!$B$14&gt;=$A9,'US Cement Data'!$B$14&lt;$B9),'US Cement Data'!N$290,0)*'State Downscaling Multipliers'!$B$6</f>
        <v/>
      </c>
      <c r="P9" s="6">
        <f>IF(AND('US Cement Data'!$B$14&gt;=$A9,'US Cement Data'!$B$14&lt;$B9),'US Cement Data'!O$290,0)*'State Downscaling Multipliers'!$B$6</f>
        <v/>
      </c>
      <c r="Q9" s="6">
        <f>IF(AND('US Cement Data'!$B$14&gt;=$A9,'US Cement Data'!$B$14&lt;$B9),'US Cement Data'!P$290,0)*'State Downscaling Multipliers'!$B$6</f>
        <v/>
      </c>
      <c r="R9" s="6">
        <f>IF(AND('US Cement Data'!$B$14&gt;=$A9,'US Cement Data'!$B$14&lt;$B9),'US Cement Data'!Q$290,0)*'State Downscaling Multipliers'!$B$6</f>
        <v/>
      </c>
      <c r="S9" s="6">
        <f>IF(AND('US Cement Data'!$B$14&gt;=$A9,'US Cement Data'!$B$14&lt;$B9),'US Cement Data'!R$290,0)*'State Downscaling Multipliers'!$B$6</f>
        <v/>
      </c>
      <c r="T9" s="6">
        <f>IF(AND('US Cement Data'!$B$14&gt;=$A9,'US Cement Data'!$B$14&lt;$B9),'US Cement Data'!S$290,0)*'State Downscaling Multipliers'!$B$6</f>
        <v/>
      </c>
      <c r="U9" s="6">
        <f>IF(AND('US Cement Data'!$B$14&gt;=$A9,'US Cement Data'!$B$14&lt;$B9),'US Cement Data'!T$290,0)*'State Downscaling Multipliers'!$B$6</f>
        <v/>
      </c>
      <c r="V9" s="6">
        <f>IF(AND('US Cement Data'!$B$14&gt;=$A9,'US Cement Data'!$B$14&lt;$B9),'US Cement Data'!U$290,0)*'State Downscaling Multipliers'!$B$6</f>
        <v/>
      </c>
      <c r="W9" s="6">
        <f>IF(AND('US Cement Data'!$B$14&gt;=$A9,'US Cement Data'!$B$14&lt;$B9),'US Cement Data'!V$290,0)*'State Downscaling Multipliers'!$B$6</f>
        <v/>
      </c>
      <c r="X9" s="6">
        <f>IF(AND('US Cement Data'!$B$14&gt;=$A9,'US Cement Data'!$B$14&lt;$B9),'US Cement Data'!W$290,0)*'State Downscaling Multipliers'!$B$6</f>
        <v/>
      </c>
      <c r="Y9" s="6">
        <f>IF(AND('US Cement Data'!$B$14&gt;=$A9,'US Cement Data'!$B$14&lt;$B9),'US Cement Data'!X$290,0)*'State Downscaling Multipliers'!$B$6</f>
        <v/>
      </c>
      <c r="Z9" s="6">
        <f>IF(AND('US Cement Data'!$B$14&gt;=$A9,'US Cement Data'!$B$14&lt;$B9),'US Cement Data'!Y$290,0)*'State Downscaling Multipliers'!$B$6</f>
        <v/>
      </c>
      <c r="AA9" s="6">
        <f>IF(AND('US Cement Data'!$B$14&gt;=$A9,'US Cement Data'!$B$14&lt;$B9),'US Cement Data'!Z$290,0)*'State Downscaling Multipliers'!$B$6</f>
        <v/>
      </c>
      <c r="AB9" s="6">
        <f>IF(AND('US Cement Data'!$B$14&gt;=$A9,'US Cement Data'!$B$14&lt;$B9),'US Cement Data'!AA$290,0)*'State Downscaling Multipliers'!$B$6</f>
        <v/>
      </c>
      <c r="AC9" s="6">
        <f>IF(AND('US Cement Data'!$B$14&gt;=$A9,'US Cement Data'!$B$14&lt;$B9),'US Cement Data'!AB$290,0)*'State Downscaling Multipliers'!$B$6</f>
        <v/>
      </c>
      <c r="AD9" s="6">
        <f>IF(AND('US Cement Data'!$B$14&gt;=$A9,'US Cement Data'!$B$14&lt;$B9),'US Cement Data'!AC$290,0)*'State Downscaling Multipliers'!$B$6</f>
        <v/>
      </c>
      <c r="AE9" s="6">
        <f>IF(AND('US Cement Data'!$B$14&gt;=$A9,'US Cement Data'!$B$14&lt;$B9),'US Cement Data'!AD$290,0)*'State Downscaling Multipliers'!$B$6</f>
        <v/>
      </c>
      <c r="AF9" s="6">
        <f>IF(AND('US Cement Data'!$B$14&gt;=$A9,'US Cement Data'!$B$14&lt;$B9),'US Cement Data'!AE$290,0)*'State Downscaling Multipliers'!$B$6</f>
        <v/>
      </c>
      <c r="AG9" s="6">
        <f>IF(AND('US Cement Data'!$B$14&gt;=$A9,'US Cement Data'!$B$14&lt;$B9),'US Cement Data'!AF$290,0)*'State Downscaling Multipliers'!$B$6</f>
        <v/>
      </c>
      <c r="AH9" s="6">
        <f>IF(AND('US Cement Data'!$B$14&gt;=$A9,'US Cement Data'!$B$14&lt;$B9),'US Cement Data'!AG$290,0)*'State Downscaling Multipliers'!$B$6</f>
        <v/>
      </c>
      <c r="AI9" s="6">
        <f>IF(AND('US Cement Data'!$B$14&gt;=$A9,'US Cement Data'!$B$14&lt;$B9),'US Cement Data'!AH$290,0)*'State Downscaling Multipliers'!$B$6</f>
        <v/>
      </c>
      <c r="AJ9" s="6">
        <f>IF(AND('US Cement Data'!$B$14&gt;=$A9,'US Cement Data'!$B$14&lt;$B9),'US Cement Data'!AI$290,0)*'State Downscaling Multipliers'!$B$6</f>
        <v/>
      </c>
      <c r="AK9" s="6">
        <f>IF(AND('US Cement Data'!$B$14&gt;=$A9,'US Cement Data'!$B$14&lt;$B9),'US Cement Data'!AJ$290,0)*'State Downscaling Multipliers'!$B$6</f>
        <v/>
      </c>
      <c r="AL9" s="6">
        <f>IF(AND('US Cement Data'!$B$14&gt;=$A9,'US Cement Data'!$B$14&lt;$B9),'US Cement Data'!AK$290,0)*'State Downscaling Multipliers'!$B$6</f>
        <v/>
      </c>
    </row>
    <row r="10">
      <c r="A10" s="63">
        <f>B9</f>
        <v/>
      </c>
      <c r="B10" s="63">
        <f>A10+50</f>
        <v/>
      </c>
      <c r="C10" s="6">
        <f>IF(AND('US Cement Data'!$B$14&gt;=$A10,'US Cement Data'!$B$14&lt;$B10),'US Cement Data'!B$290,0)*'State Downscaling Multipliers'!$B$6</f>
        <v/>
      </c>
      <c r="D10" s="6">
        <f>IF(AND('US Cement Data'!$B$14&gt;=$A10,'US Cement Data'!$B$14&lt;$B10),'US Cement Data'!C$290,0)*'State Downscaling Multipliers'!$B$6</f>
        <v/>
      </c>
      <c r="E10" s="6">
        <f>IF(AND('US Cement Data'!$B$14&gt;=$A10,'US Cement Data'!$B$14&lt;$B10),'US Cement Data'!D$290,0)*'State Downscaling Multipliers'!$B$6</f>
        <v/>
      </c>
      <c r="F10" s="6">
        <f>IF(AND('US Cement Data'!$B$14&gt;=$A10,'US Cement Data'!$B$14&lt;$B10),'US Cement Data'!E$290,0)*'State Downscaling Multipliers'!$B$6</f>
        <v/>
      </c>
      <c r="G10" s="6">
        <f>IF(AND('US Cement Data'!$B$14&gt;=$A10,'US Cement Data'!$B$14&lt;$B10),'US Cement Data'!F$290,0)*'State Downscaling Multipliers'!$B$6</f>
        <v/>
      </c>
      <c r="H10" s="6">
        <f>IF(AND('US Cement Data'!$B$14&gt;=$A10,'US Cement Data'!$B$14&lt;$B10),'US Cement Data'!G$290,0)*'State Downscaling Multipliers'!$B$6</f>
        <v/>
      </c>
      <c r="I10" s="6">
        <f>IF(AND('US Cement Data'!$B$14&gt;=$A10,'US Cement Data'!$B$14&lt;$B10),'US Cement Data'!H$290,0)*'State Downscaling Multipliers'!$B$6</f>
        <v/>
      </c>
      <c r="J10" s="6">
        <f>IF(AND('US Cement Data'!$B$14&gt;=$A10,'US Cement Data'!$B$14&lt;$B10),'US Cement Data'!I$290,0)*'State Downscaling Multipliers'!$B$6</f>
        <v/>
      </c>
      <c r="K10" s="6">
        <f>IF(AND('US Cement Data'!$B$14&gt;=$A10,'US Cement Data'!$B$14&lt;$B10),'US Cement Data'!J$290,0)*'State Downscaling Multipliers'!$B$6</f>
        <v/>
      </c>
      <c r="L10" s="6">
        <f>IF(AND('US Cement Data'!$B$14&gt;=$A10,'US Cement Data'!$B$14&lt;$B10),'US Cement Data'!K$290,0)*'State Downscaling Multipliers'!$B$6</f>
        <v/>
      </c>
      <c r="M10" s="6">
        <f>IF(AND('US Cement Data'!$B$14&gt;=$A10,'US Cement Data'!$B$14&lt;$B10),'US Cement Data'!L$290,0)*'State Downscaling Multipliers'!$B$6</f>
        <v/>
      </c>
      <c r="N10" s="6">
        <f>IF(AND('US Cement Data'!$B$14&gt;=$A10,'US Cement Data'!$B$14&lt;$B10),'US Cement Data'!M$290,0)*'State Downscaling Multipliers'!$B$6</f>
        <v/>
      </c>
      <c r="O10" s="6">
        <f>IF(AND('US Cement Data'!$B$14&gt;=$A10,'US Cement Data'!$B$14&lt;$B10),'US Cement Data'!N$290,0)*'State Downscaling Multipliers'!$B$6</f>
        <v/>
      </c>
      <c r="P10" s="6">
        <f>IF(AND('US Cement Data'!$B$14&gt;=$A10,'US Cement Data'!$B$14&lt;$B10),'US Cement Data'!O$290,0)*'State Downscaling Multipliers'!$B$6</f>
        <v/>
      </c>
      <c r="Q10" s="6">
        <f>IF(AND('US Cement Data'!$B$14&gt;=$A10,'US Cement Data'!$B$14&lt;$B10),'US Cement Data'!P$290,0)*'State Downscaling Multipliers'!$B$6</f>
        <v/>
      </c>
      <c r="R10" s="6">
        <f>IF(AND('US Cement Data'!$B$14&gt;=$A10,'US Cement Data'!$B$14&lt;$B10),'US Cement Data'!Q$290,0)*'State Downscaling Multipliers'!$B$6</f>
        <v/>
      </c>
      <c r="S10" s="6">
        <f>IF(AND('US Cement Data'!$B$14&gt;=$A10,'US Cement Data'!$B$14&lt;$B10),'US Cement Data'!R$290,0)*'State Downscaling Multipliers'!$B$6</f>
        <v/>
      </c>
      <c r="T10" s="6">
        <f>IF(AND('US Cement Data'!$B$14&gt;=$A10,'US Cement Data'!$B$14&lt;$B10),'US Cement Data'!S$290,0)*'State Downscaling Multipliers'!$B$6</f>
        <v/>
      </c>
      <c r="U10" s="6">
        <f>IF(AND('US Cement Data'!$B$14&gt;=$A10,'US Cement Data'!$B$14&lt;$B10),'US Cement Data'!T$290,0)*'State Downscaling Multipliers'!$B$6</f>
        <v/>
      </c>
      <c r="V10" s="6">
        <f>IF(AND('US Cement Data'!$B$14&gt;=$A10,'US Cement Data'!$B$14&lt;$B10),'US Cement Data'!U$290,0)*'State Downscaling Multipliers'!$B$6</f>
        <v/>
      </c>
      <c r="W10" s="6">
        <f>IF(AND('US Cement Data'!$B$14&gt;=$A10,'US Cement Data'!$B$14&lt;$B10),'US Cement Data'!V$290,0)*'State Downscaling Multipliers'!$B$6</f>
        <v/>
      </c>
      <c r="X10" s="6">
        <f>IF(AND('US Cement Data'!$B$14&gt;=$A10,'US Cement Data'!$B$14&lt;$B10),'US Cement Data'!W$290,0)*'State Downscaling Multipliers'!$B$6</f>
        <v/>
      </c>
      <c r="Y10" s="6">
        <f>IF(AND('US Cement Data'!$B$14&gt;=$A10,'US Cement Data'!$B$14&lt;$B10),'US Cement Data'!X$290,0)*'State Downscaling Multipliers'!$B$6</f>
        <v/>
      </c>
      <c r="Z10" s="6">
        <f>IF(AND('US Cement Data'!$B$14&gt;=$A10,'US Cement Data'!$B$14&lt;$B10),'US Cement Data'!Y$290,0)*'State Downscaling Multipliers'!$B$6</f>
        <v/>
      </c>
      <c r="AA10" s="6">
        <f>IF(AND('US Cement Data'!$B$14&gt;=$A10,'US Cement Data'!$B$14&lt;$B10),'US Cement Data'!Z$290,0)*'State Downscaling Multipliers'!$B$6</f>
        <v/>
      </c>
      <c r="AB10" s="6">
        <f>IF(AND('US Cement Data'!$B$14&gt;=$A10,'US Cement Data'!$B$14&lt;$B10),'US Cement Data'!AA$290,0)*'State Downscaling Multipliers'!$B$6</f>
        <v/>
      </c>
      <c r="AC10" s="6">
        <f>IF(AND('US Cement Data'!$B$14&gt;=$A10,'US Cement Data'!$B$14&lt;$B10),'US Cement Data'!AB$290,0)*'State Downscaling Multipliers'!$B$6</f>
        <v/>
      </c>
      <c r="AD10" s="6">
        <f>IF(AND('US Cement Data'!$B$14&gt;=$A10,'US Cement Data'!$B$14&lt;$B10),'US Cement Data'!AC$290,0)*'State Downscaling Multipliers'!$B$6</f>
        <v/>
      </c>
      <c r="AE10" s="6">
        <f>IF(AND('US Cement Data'!$B$14&gt;=$A10,'US Cement Data'!$B$14&lt;$B10),'US Cement Data'!AD$290,0)*'State Downscaling Multipliers'!$B$6</f>
        <v/>
      </c>
      <c r="AF10" s="6">
        <f>IF(AND('US Cement Data'!$B$14&gt;=$A10,'US Cement Data'!$B$14&lt;$B10),'US Cement Data'!AE$290,0)*'State Downscaling Multipliers'!$B$6</f>
        <v/>
      </c>
      <c r="AG10" s="6">
        <f>IF(AND('US Cement Data'!$B$14&gt;=$A10,'US Cement Data'!$B$14&lt;$B10),'US Cement Data'!AF$290,0)*'State Downscaling Multipliers'!$B$6</f>
        <v/>
      </c>
      <c r="AH10" s="6">
        <f>IF(AND('US Cement Data'!$B$14&gt;=$A10,'US Cement Data'!$B$14&lt;$B10),'US Cement Data'!AG$290,0)*'State Downscaling Multipliers'!$B$6</f>
        <v/>
      </c>
      <c r="AI10" s="6">
        <f>IF(AND('US Cement Data'!$B$14&gt;=$A10,'US Cement Data'!$B$14&lt;$B10),'US Cement Data'!AH$290,0)*'State Downscaling Multipliers'!$B$6</f>
        <v/>
      </c>
      <c r="AJ10" s="6">
        <f>IF(AND('US Cement Data'!$B$14&gt;=$A10,'US Cement Data'!$B$14&lt;$B10),'US Cement Data'!AI$290,0)*'State Downscaling Multipliers'!$B$6</f>
        <v/>
      </c>
      <c r="AK10" s="6">
        <f>IF(AND('US Cement Data'!$B$14&gt;=$A10,'US Cement Data'!$B$14&lt;$B10),'US Cement Data'!AJ$290,0)*'State Downscaling Multipliers'!$B$6</f>
        <v/>
      </c>
      <c r="AL10" s="6">
        <f>IF(AND('US Cement Data'!$B$14&gt;=$A10,'US Cement Data'!$B$14&lt;$B10),'US Cement Data'!AK$290,0)*'State Downscaling Multipliers'!$B$6</f>
        <v/>
      </c>
    </row>
    <row r="11">
      <c r="A11" s="63">
        <f>B10</f>
        <v/>
      </c>
      <c r="B11" s="63">
        <f>A11+50</f>
        <v/>
      </c>
      <c r="C11" s="6">
        <f>IF(AND('US Cement Data'!$B$14&gt;=$A11,'US Cement Data'!$B$14&lt;$B11),'US Cement Data'!B$290,0)*'State Downscaling Multipliers'!$B$6</f>
        <v/>
      </c>
      <c r="D11" s="6">
        <f>IF(AND('US Cement Data'!$B$14&gt;=$A11,'US Cement Data'!$B$14&lt;$B11),'US Cement Data'!C$290,0)*'State Downscaling Multipliers'!$B$6</f>
        <v/>
      </c>
      <c r="E11" s="6">
        <f>IF(AND('US Cement Data'!$B$14&gt;=$A11,'US Cement Data'!$B$14&lt;$B11),'US Cement Data'!D$290,0)*'State Downscaling Multipliers'!$B$6</f>
        <v/>
      </c>
      <c r="F11" s="6">
        <f>IF(AND('US Cement Data'!$B$14&gt;=$A11,'US Cement Data'!$B$14&lt;$B11),'US Cement Data'!E$290,0)*'State Downscaling Multipliers'!$B$6</f>
        <v/>
      </c>
      <c r="G11" s="6">
        <f>IF(AND('US Cement Data'!$B$14&gt;=$A11,'US Cement Data'!$B$14&lt;$B11),'US Cement Data'!F$290,0)*'State Downscaling Multipliers'!$B$6</f>
        <v/>
      </c>
      <c r="H11" s="6">
        <f>IF(AND('US Cement Data'!$B$14&gt;=$A11,'US Cement Data'!$B$14&lt;$B11),'US Cement Data'!G$290,0)*'State Downscaling Multipliers'!$B$6</f>
        <v/>
      </c>
      <c r="I11" s="6">
        <f>IF(AND('US Cement Data'!$B$14&gt;=$A11,'US Cement Data'!$B$14&lt;$B11),'US Cement Data'!H$290,0)*'State Downscaling Multipliers'!$B$6</f>
        <v/>
      </c>
      <c r="J11" s="6">
        <f>IF(AND('US Cement Data'!$B$14&gt;=$A11,'US Cement Data'!$B$14&lt;$B11),'US Cement Data'!I$290,0)*'State Downscaling Multipliers'!$B$6</f>
        <v/>
      </c>
      <c r="K11" s="6">
        <f>IF(AND('US Cement Data'!$B$14&gt;=$A11,'US Cement Data'!$B$14&lt;$B11),'US Cement Data'!J$290,0)*'State Downscaling Multipliers'!$B$6</f>
        <v/>
      </c>
      <c r="L11" s="6">
        <f>IF(AND('US Cement Data'!$B$14&gt;=$A11,'US Cement Data'!$B$14&lt;$B11),'US Cement Data'!K$290,0)*'State Downscaling Multipliers'!$B$6</f>
        <v/>
      </c>
      <c r="M11" s="6">
        <f>IF(AND('US Cement Data'!$B$14&gt;=$A11,'US Cement Data'!$B$14&lt;$B11),'US Cement Data'!L$290,0)*'State Downscaling Multipliers'!$B$6</f>
        <v/>
      </c>
      <c r="N11" s="6">
        <f>IF(AND('US Cement Data'!$B$14&gt;=$A11,'US Cement Data'!$B$14&lt;$B11),'US Cement Data'!M$290,0)*'State Downscaling Multipliers'!$B$6</f>
        <v/>
      </c>
      <c r="O11" s="6">
        <f>IF(AND('US Cement Data'!$B$14&gt;=$A11,'US Cement Data'!$B$14&lt;$B11),'US Cement Data'!N$290,0)*'State Downscaling Multipliers'!$B$6</f>
        <v/>
      </c>
      <c r="P11" s="6">
        <f>IF(AND('US Cement Data'!$B$14&gt;=$A11,'US Cement Data'!$B$14&lt;$B11),'US Cement Data'!O$290,0)*'State Downscaling Multipliers'!$B$6</f>
        <v/>
      </c>
      <c r="Q11" s="6">
        <f>IF(AND('US Cement Data'!$B$14&gt;=$A11,'US Cement Data'!$B$14&lt;$B11),'US Cement Data'!P$290,0)*'State Downscaling Multipliers'!$B$6</f>
        <v/>
      </c>
      <c r="R11" s="6">
        <f>IF(AND('US Cement Data'!$B$14&gt;=$A11,'US Cement Data'!$B$14&lt;$B11),'US Cement Data'!Q$290,0)*'State Downscaling Multipliers'!$B$6</f>
        <v/>
      </c>
      <c r="S11" s="6">
        <f>IF(AND('US Cement Data'!$B$14&gt;=$A11,'US Cement Data'!$B$14&lt;$B11),'US Cement Data'!R$290,0)*'State Downscaling Multipliers'!$B$6</f>
        <v/>
      </c>
      <c r="T11" s="6">
        <f>IF(AND('US Cement Data'!$B$14&gt;=$A11,'US Cement Data'!$B$14&lt;$B11),'US Cement Data'!S$290,0)*'State Downscaling Multipliers'!$B$6</f>
        <v/>
      </c>
      <c r="U11" s="6">
        <f>IF(AND('US Cement Data'!$B$14&gt;=$A11,'US Cement Data'!$B$14&lt;$B11),'US Cement Data'!T$290,0)*'State Downscaling Multipliers'!$B$6</f>
        <v/>
      </c>
      <c r="V11" s="6">
        <f>IF(AND('US Cement Data'!$B$14&gt;=$A11,'US Cement Data'!$B$14&lt;$B11),'US Cement Data'!U$290,0)*'State Downscaling Multipliers'!$B$6</f>
        <v/>
      </c>
      <c r="W11" s="6">
        <f>IF(AND('US Cement Data'!$B$14&gt;=$A11,'US Cement Data'!$B$14&lt;$B11),'US Cement Data'!V$290,0)*'State Downscaling Multipliers'!$B$6</f>
        <v/>
      </c>
      <c r="X11" s="6">
        <f>IF(AND('US Cement Data'!$B$14&gt;=$A11,'US Cement Data'!$B$14&lt;$B11),'US Cement Data'!W$290,0)*'State Downscaling Multipliers'!$B$6</f>
        <v/>
      </c>
      <c r="Y11" s="6">
        <f>IF(AND('US Cement Data'!$B$14&gt;=$A11,'US Cement Data'!$B$14&lt;$B11),'US Cement Data'!X$290,0)*'State Downscaling Multipliers'!$B$6</f>
        <v/>
      </c>
      <c r="Z11" s="6">
        <f>IF(AND('US Cement Data'!$B$14&gt;=$A11,'US Cement Data'!$B$14&lt;$B11),'US Cement Data'!Y$290,0)*'State Downscaling Multipliers'!$B$6</f>
        <v/>
      </c>
      <c r="AA11" s="6">
        <f>IF(AND('US Cement Data'!$B$14&gt;=$A11,'US Cement Data'!$B$14&lt;$B11),'US Cement Data'!Z$290,0)*'State Downscaling Multipliers'!$B$6</f>
        <v/>
      </c>
      <c r="AB11" s="6">
        <f>IF(AND('US Cement Data'!$B$14&gt;=$A11,'US Cement Data'!$B$14&lt;$B11),'US Cement Data'!AA$290,0)*'State Downscaling Multipliers'!$B$6</f>
        <v/>
      </c>
      <c r="AC11" s="6">
        <f>IF(AND('US Cement Data'!$B$14&gt;=$A11,'US Cement Data'!$B$14&lt;$B11),'US Cement Data'!AB$290,0)*'State Downscaling Multipliers'!$B$6</f>
        <v/>
      </c>
      <c r="AD11" s="6">
        <f>IF(AND('US Cement Data'!$B$14&gt;=$A11,'US Cement Data'!$B$14&lt;$B11),'US Cement Data'!AC$290,0)*'State Downscaling Multipliers'!$B$6</f>
        <v/>
      </c>
      <c r="AE11" s="6">
        <f>IF(AND('US Cement Data'!$B$14&gt;=$A11,'US Cement Data'!$B$14&lt;$B11),'US Cement Data'!AD$290,0)*'State Downscaling Multipliers'!$B$6</f>
        <v/>
      </c>
      <c r="AF11" s="6">
        <f>IF(AND('US Cement Data'!$B$14&gt;=$A11,'US Cement Data'!$B$14&lt;$B11),'US Cement Data'!AE$290,0)*'State Downscaling Multipliers'!$B$6</f>
        <v/>
      </c>
      <c r="AG11" s="6">
        <f>IF(AND('US Cement Data'!$B$14&gt;=$A11,'US Cement Data'!$B$14&lt;$B11),'US Cement Data'!AF$290,0)*'State Downscaling Multipliers'!$B$6</f>
        <v/>
      </c>
      <c r="AH11" s="6">
        <f>IF(AND('US Cement Data'!$B$14&gt;=$A11,'US Cement Data'!$B$14&lt;$B11),'US Cement Data'!AG$290,0)*'State Downscaling Multipliers'!$B$6</f>
        <v/>
      </c>
      <c r="AI11" s="6">
        <f>IF(AND('US Cement Data'!$B$14&gt;=$A11,'US Cement Data'!$B$14&lt;$B11),'US Cement Data'!AH$290,0)*'State Downscaling Multipliers'!$B$6</f>
        <v/>
      </c>
      <c r="AJ11" s="6">
        <f>IF(AND('US Cement Data'!$B$14&gt;=$A11,'US Cement Data'!$B$14&lt;$B11),'US Cement Data'!AI$290,0)*'State Downscaling Multipliers'!$B$6</f>
        <v/>
      </c>
      <c r="AK11" s="6">
        <f>IF(AND('US Cement Data'!$B$14&gt;=$A11,'US Cement Data'!$B$14&lt;$B11),'US Cement Data'!AJ$290,0)*'State Downscaling Multipliers'!$B$6</f>
        <v/>
      </c>
      <c r="AL11" s="6">
        <f>IF(AND('US Cement Data'!$B$14&gt;=$A11,'US Cement Data'!$B$14&lt;$B11),'US Cement Data'!AK$290,0)*'State Downscaling Multipliers'!$B$6</f>
        <v/>
      </c>
    </row>
    <row r="12">
      <c r="A12" s="63">
        <f>B11</f>
        <v/>
      </c>
      <c r="B12" s="63">
        <f>A12+50</f>
        <v/>
      </c>
      <c r="C12" s="6">
        <f>IF(AND('US Cement Data'!$B$14&gt;=$A12,'US Cement Data'!$B$14&lt;$B12),'US Cement Data'!B$290,0)*'State Downscaling Multipliers'!$B$6</f>
        <v/>
      </c>
      <c r="D12" s="6">
        <f>IF(AND('US Cement Data'!$B$14&gt;=$A12,'US Cement Data'!$B$14&lt;$B12),'US Cement Data'!C$290,0)*'State Downscaling Multipliers'!$B$6</f>
        <v/>
      </c>
      <c r="E12" s="6">
        <f>IF(AND('US Cement Data'!$B$14&gt;=$A12,'US Cement Data'!$B$14&lt;$B12),'US Cement Data'!D$290,0)*'State Downscaling Multipliers'!$B$6</f>
        <v/>
      </c>
      <c r="F12" s="6">
        <f>IF(AND('US Cement Data'!$B$14&gt;=$A12,'US Cement Data'!$B$14&lt;$B12),'US Cement Data'!E$290,0)*'State Downscaling Multipliers'!$B$6</f>
        <v/>
      </c>
      <c r="G12" s="6">
        <f>IF(AND('US Cement Data'!$B$14&gt;=$A12,'US Cement Data'!$B$14&lt;$B12),'US Cement Data'!F$290,0)*'State Downscaling Multipliers'!$B$6</f>
        <v/>
      </c>
      <c r="H12" s="6">
        <f>IF(AND('US Cement Data'!$B$14&gt;=$A12,'US Cement Data'!$B$14&lt;$B12),'US Cement Data'!G$290,0)*'State Downscaling Multipliers'!$B$6</f>
        <v/>
      </c>
      <c r="I12" s="6">
        <f>IF(AND('US Cement Data'!$B$14&gt;=$A12,'US Cement Data'!$B$14&lt;$B12),'US Cement Data'!H$290,0)*'State Downscaling Multipliers'!$B$6</f>
        <v/>
      </c>
      <c r="J12" s="6">
        <f>IF(AND('US Cement Data'!$B$14&gt;=$A12,'US Cement Data'!$B$14&lt;$B12),'US Cement Data'!I$290,0)*'State Downscaling Multipliers'!$B$6</f>
        <v/>
      </c>
      <c r="K12" s="6">
        <f>IF(AND('US Cement Data'!$B$14&gt;=$A12,'US Cement Data'!$B$14&lt;$B12),'US Cement Data'!J$290,0)*'State Downscaling Multipliers'!$B$6</f>
        <v/>
      </c>
      <c r="L12" s="6">
        <f>IF(AND('US Cement Data'!$B$14&gt;=$A12,'US Cement Data'!$B$14&lt;$B12),'US Cement Data'!K$290,0)*'State Downscaling Multipliers'!$B$6</f>
        <v/>
      </c>
      <c r="M12" s="6">
        <f>IF(AND('US Cement Data'!$B$14&gt;=$A12,'US Cement Data'!$B$14&lt;$B12),'US Cement Data'!L$290,0)*'State Downscaling Multipliers'!$B$6</f>
        <v/>
      </c>
      <c r="N12" s="6">
        <f>IF(AND('US Cement Data'!$B$14&gt;=$A12,'US Cement Data'!$B$14&lt;$B12),'US Cement Data'!M$290,0)*'State Downscaling Multipliers'!$B$6</f>
        <v/>
      </c>
      <c r="O12" s="6">
        <f>IF(AND('US Cement Data'!$B$14&gt;=$A12,'US Cement Data'!$B$14&lt;$B12),'US Cement Data'!N$290,0)*'State Downscaling Multipliers'!$B$6</f>
        <v/>
      </c>
      <c r="P12" s="6">
        <f>IF(AND('US Cement Data'!$B$14&gt;=$A12,'US Cement Data'!$B$14&lt;$B12),'US Cement Data'!O$290,0)*'State Downscaling Multipliers'!$B$6</f>
        <v/>
      </c>
      <c r="Q12" s="6">
        <f>IF(AND('US Cement Data'!$B$14&gt;=$A12,'US Cement Data'!$B$14&lt;$B12),'US Cement Data'!P$290,0)*'State Downscaling Multipliers'!$B$6</f>
        <v/>
      </c>
      <c r="R12" s="6">
        <f>IF(AND('US Cement Data'!$B$14&gt;=$A12,'US Cement Data'!$B$14&lt;$B12),'US Cement Data'!Q$290,0)*'State Downscaling Multipliers'!$B$6</f>
        <v/>
      </c>
      <c r="S12" s="6">
        <f>IF(AND('US Cement Data'!$B$14&gt;=$A12,'US Cement Data'!$B$14&lt;$B12),'US Cement Data'!R$290,0)*'State Downscaling Multipliers'!$B$6</f>
        <v/>
      </c>
      <c r="T12" s="6">
        <f>IF(AND('US Cement Data'!$B$14&gt;=$A12,'US Cement Data'!$B$14&lt;$B12),'US Cement Data'!S$290,0)*'State Downscaling Multipliers'!$B$6</f>
        <v/>
      </c>
      <c r="U12" s="6">
        <f>IF(AND('US Cement Data'!$B$14&gt;=$A12,'US Cement Data'!$B$14&lt;$B12),'US Cement Data'!T$290,0)*'State Downscaling Multipliers'!$B$6</f>
        <v/>
      </c>
      <c r="V12" s="6">
        <f>IF(AND('US Cement Data'!$B$14&gt;=$A12,'US Cement Data'!$B$14&lt;$B12),'US Cement Data'!U$290,0)*'State Downscaling Multipliers'!$B$6</f>
        <v/>
      </c>
      <c r="W12" s="6">
        <f>IF(AND('US Cement Data'!$B$14&gt;=$A12,'US Cement Data'!$B$14&lt;$B12),'US Cement Data'!V$290,0)*'State Downscaling Multipliers'!$B$6</f>
        <v/>
      </c>
      <c r="X12" s="6">
        <f>IF(AND('US Cement Data'!$B$14&gt;=$A12,'US Cement Data'!$B$14&lt;$B12),'US Cement Data'!W$290,0)*'State Downscaling Multipliers'!$B$6</f>
        <v/>
      </c>
      <c r="Y12" s="6">
        <f>IF(AND('US Cement Data'!$B$14&gt;=$A12,'US Cement Data'!$B$14&lt;$B12),'US Cement Data'!X$290,0)*'State Downscaling Multipliers'!$B$6</f>
        <v/>
      </c>
      <c r="Z12" s="6">
        <f>IF(AND('US Cement Data'!$B$14&gt;=$A12,'US Cement Data'!$B$14&lt;$B12),'US Cement Data'!Y$290,0)*'State Downscaling Multipliers'!$B$6</f>
        <v/>
      </c>
      <c r="AA12" s="6">
        <f>IF(AND('US Cement Data'!$B$14&gt;=$A12,'US Cement Data'!$B$14&lt;$B12),'US Cement Data'!Z$290,0)*'State Downscaling Multipliers'!$B$6</f>
        <v/>
      </c>
      <c r="AB12" s="6">
        <f>IF(AND('US Cement Data'!$B$14&gt;=$A12,'US Cement Data'!$B$14&lt;$B12),'US Cement Data'!AA$290,0)*'State Downscaling Multipliers'!$B$6</f>
        <v/>
      </c>
      <c r="AC12" s="6">
        <f>IF(AND('US Cement Data'!$B$14&gt;=$A12,'US Cement Data'!$B$14&lt;$B12),'US Cement Data'!AB$290,0)*'State Downscaling Multipliers'!$B$6</f>
        <v/>
      </c>
      <c r="AD12" s="6">
        <f>IF(AND('US Cement Data'!$B$14&gt;=$A12,'US Cement Data'!$B$14&lt;$B12),'US Cement Data'!AC$290,0)*'State Downscaling Multipliers'!$B$6</f>
        <v/>
      </c>
      <c r="AE12" s="6">
        <f>IF(AND('US Cement Data'!$B$14&gt;=$A12,'US Cement Data'!$B$14&lt;$B12),'US Cement Data'!AD$290,0)*'State Downscaling Multipliers'!$B$6</f>
        <v/>
      </c>
      <c r="AF12" s="6">
        <f>IF(AND('US Cement Data'!$B$14&gt;=$A12,'US Cement Data'!$B$14&lt;$B12),'US Cement Data'!AE$290,0)*'State Downscaling Multipliers'!$B$6</f>
        <v/>
      </c>
      <c r="AG12" s="6">
        <f>IF(AND('US Cement Data'!$B$14&gt;=$A12,'US Cement Data'!$B$14&lt;$B12),'US Cement Data'!AF$290,0)*'State Downscaling Multipliers'!$B$6</f>
        <v/>
      </c>
      <c r="AH12" s="6">
        <f>IF(AND('US Cement Data'!$B$14&gt;=$A12,'US Cement Data'!$B$14&lt;$B12),'US Cement Data'!AG$290,0)*'State Downscaling Multipliers'!$B$6</f>
        <v/>
      </c>
      <c r="AI12" s="6">
        <f>IF(AND('US Cement Data'!$B$14&gt;=$A12,'US Cement Data'!$B$14&lt;$B12),'US Cement Data'!AH$290,0)*'State Downscaling Multipliers'!$B$6</f>
        <v/>
      </c>
      <c r="AJ12" s="6">
        <f>IF(AND('US Cement Data'!$B$14&gt;=$A12,'US Cement Data'!$B$14&lt;$B12),'US Cement Data'!AI$290,0)*'State Downscaling Multipliers'!$B$6</f>
        <v/>
      </c>
      <c r="AK12" s="6">
        <f>IF(AND('US Cement Data'!$B$14&gt;=$A12,'US Cement Data'!$B$14&lt;$B12),'US Cement Data'!AJ$290,0)*'State Downscaling Multipliers'!$B$6</f>
        <v/>
      </c>
      <c r="AL12" s="6">
        <f>IF(AND('US Cement Data'!$B$14&gt;=$A12,'US Cement Data'!$B$14&lt;$B12),'US Cement Data'!AK$290,0)*'State Downscaling Multipliers'!$B$6</f>
        <v/>
      </c>
    </row>
    <row r="13">
      <c r="A13" s="63">
        <f>B12</f>
        <v/>
      </c>
      <c r="B13" s="63">
        <f>A13+50</f>
        <v/>
      </c>
      <c r="C13" s="6">
        <f>IF(AND('US Cement Data'!$B$14&gt;=$A13,'US Cement Data'!$B$14&lt;$B13),'US Cement Data'!B$290,0)*'State Downscaling Multipliers'!$B$6</f>
        <v/>
      </c>
      <c r="D13" s="6">
        <f>IF(AND('US Cement Data'!$B$14&gt;=$A13,'US Cement Data'!$B$14&lt;$B13),'US Cement Data'!C$290,0)*'State Downscaling Multipliers'!$B$6</f>
        <v/>
      </c>
      <c r="E13" s="6">
        <f>IF(AND('US Cement Data'!$B$14&gt;=$A13,'US Cement Data'!$B$14&lt;$B13),'US Cement Data'!D$290,0)*'State Downscaling Multipliers'!$B$6</f>
        <v/>
      </c>
      <c r="F13" s="6">
        <f>IF(AND('US Cement Data'!$B$14&gt;=$A13,'US Cement Data'!$B$14&lt;$B13),'US Cement Data'!E$290,0)*'State Downscaling Multipliers'!$B$6</f>
        <v/>
      </c>
      <c r="G13" s="6">
        <f>IF(AND('US Cement Data'!$B$14&gt;=$A13,'US Cement Data'!$B$14&lt;$B13),'US Cement Data'!F$290,0)*'State Downscaling Multipliers'!$B$6</f>
        <v/>
      </c>
      <c r="H13" s="6">
        <f>IF(AND('US Cement Data'!$B$14&gt;=$A13,'US Cement Data'!$B$14&lt;$B13),'US Cement Data'!G$290,0)*'State Downscaling Multipliers'!$B$6</f>
        <v/>
      </c>
      <c r="I13" s="6">
        <f>IF(AND('US Cement Data'!$B$14&gt;=$A13,'US Cement Data'!$B$14&lt;$B13),'US Cement Data'!H$290,0)*'State Downscaling Multipliers'!$B$6</f>
        <v/>
      </c>
      <c r="J13" s="6">
        <f>IF(AND('US Cement Data'!$B$14&gt;=$A13,'US Cement Data'!$B$14&lt;$B13),'US Cement Data'!I$290,0)*'State Downscaling Multipliers'!$B$6</f>
        <v/>
      </c>
      <c r="K13" s="6">
        <f>IF(AND('US Cement Data'!$B$14&gt;=$A13,'US Cement Data'!$B$14&lt;$B13),'US Cement Data'!J$290,0)*'State Downscaling Multipliers'!$B$6</f>
        <v/>
      </c>
      <c r="L13" s="6">
        <f>IF(AND('US Cement Data'!$B$14&gt;=$A13,'US Cement Data'!$B$14&lt;$B13),'US Cement Data'!K$290,0)*'State Downscaling Multipliers'!$B$6</f>
        <v/>
      </c>
      <c r="M13" s="6">
        <f>IF(AND('US Cement Data'!$B$14&gt;=$A13,'US Cement Data'!$B$14&lt;$B13),'US Cement Data'!L$290,0)*'State Downscaling Multipliers'!$B$6</f>
        <v/>
      </c>
      <c r="N13" s="6">
        <f>IF(AND('US Cement Data'!$B$14&gt;=$A13,'US Cement Data'!$B$14&lt;$B13),'US Cement Data'!M$290,0)*'State Downscaling Multipliers'!$B$6</f>
        <v/>
      </c>
      <c r="O13" s="6">
        <f>IF(AND('US Cement Data'!$B$14&gt;=$A13,'US Cement Data'!$B$14&lt;$B13),'US Cement Data'!N$290,0)*'State Downscaling Multipliers'!$B$6</f>
        <v/>
      </c>
      <c r="P13" s="6">
        <f>IF(AND('US Cement Data'!$B$14&gt;=$A13,'US Cement Data'!$B$14&lt;$B13),'US Cement Data'!O$290,0)*'State Downscaling Multipliers'!$B$6</f>
        <v/>
      </c>
      <c r="Q13" s="6">
        <f>IF(AND('US Cement Data'!$B$14&gt;=$A13,'US Cement Data'!$B$14&lt;$B13),'US Cement Data'!P$290,0)*'State Downscaling Multipliers'!$B$6</f>
        <v/>
      </c>
      <c r="R13" s="6">
        <f>IF(AND('US Cement Data'!$B$14&gt;=$A13,'US Cement Data'!$B$14&lt;$B13),'US Cement Data'!Q$290,0)*'State Downscaling Multipliers'!$B$6</f>
        <v/>
      </c>
      <c r="S13" s="6">
        <f>IF(AND('US Cement Data'!$B$14&gt;=$A13,'US Cement Data'!$B$14&lt;$B13),'US Cement Data'!R$290,0)*'State Downscaling Multipliers'!$B$6</f>
        <v/>
      </c>
      <c r="T13" s="6">
        <f>IF(AND('US Cement Data'!$B$14&gt;=$A13,'US Cement Data'!$B$14&lt;$B13),'US Cement Data'!S$290,0)*'State Downscaling Multipliers'!$B$6</f>
        <v/>
      </c>
      <c r="U13" s="6">
        <f>IF(AND('US Cement Data'!$B$14&gt;=$A13,'US Cement Data'!$B$14&lt;$B13),'US Cement Data'!T$290,0)*'State Downscaling Multipliers'!$B$6</f>
        <v/>
      </c>
      <c r="V13" s="6">
        <f>IF(AND('US Cement Data'!$B$14&gt;=$A13,'US Cement Data'!$B$14&lt;$B13),'US Cement Data'!U$290,0)*'State Downscaling Multipliers'!$B$6</f>
        <v/>
      </c>
      <c r="W13" s="6">
        <f>IF(AND('US Cement Data'!$B$14&gt;=$A13,'US Cement Data'!$B$14&lt;$B13),'US Cement Data'!V$290,0)*'State Downscaling Multipliers'!$B$6</f>
        <v/>
      </c>
      <c r="X13" s="6">
        <f>IF(AND('US Cement Data'!$B$14&gt;=$A13,'US Cement Data'!$B$14&lt;$B13),'US Cement Data'!W$290,0)*'State Downscaling Multipliers'!$B$6</f>
        <v/>
      </c>
      <c r="Y13" s="6">
        <f>IF(AND('US Cement Data'!$B$14&gt;=$A13,'US Cement Data'!$B$14&lt;$B13),'US Cement Data'!X$290,0)*'State Downscaling Multipliers'!$B$6</f>
        <v/>
      </c>
      <c r="Z13" s="6">
        <f>IF(AND('US Cement Data'!$B$14&gt;=$A13,'US Cement Data'!$B$14&lt;$B13),'US Cement Data'!Y$290,0)*'State Downscaling Multipliers'!$B$6</f>
        <v/>
      </c>
      <c r="AA13" s="6">
        <f>IF(AND('US Cement Data'!$B$14&gt;=$A13,'US Cement Data'!$B$14&lt;$B13),'US Cement Data'!Z$290,0)*'State Downscaling Multipliers'!$B$6</f>
        <v/>
      </c>
      <c r="AB13" s="6">
        <f>IF(AND('US Cement Data'!$B$14&gt;=$A13,'US Cement Data'!$B$14&lt;$B13),'US Cement Data'!AA$290,0)*'State Downscaling Multipliers'!$B$6</f>
        <v/>
      </c>
      <c r="AC13" s="6">
        <f>IF(AND('US Cement Data'!$B$14&gt;=$A13,'US Cement Data'!$B$14&lt;$B13),'US Cement Data'!AB$290,0)*'State Downscaling Multipliers'!$B$6</f>
        <v/>
      </c>
      <c r="AD13" s="6">
        <f>IF(AND('US Cement Data'!$B$14&gt;=$A13,'US Cement Data'!$B$14&lt;$B13),'US Cement Data'!AC$290,0)*'State Downscaling Multipliers'!$B$6</f>
        <v/>
      </c>
      <c r="AE13" s="6">
        <f>IF(AND('US Cement Data'!$B$14&gt;=$A13,'US Cement Data'!$B$14&lt;$B13),'US Cement Data'!AD$290,0)*'State Downscaling Multipliers'!$B$6</f>
        <v/>
      </c>
      <c r="AF13" s="6">
        <f>IF(AND('US Cement Data'!$B$14&gt;=$A13,'US Cement Data'!$B$14&lt;$B13),'US Cement Data'!AE$290,0)*'State Downscaling Multipliers'!$B$6</f>
        <v/>
      </c>
      <c r="AG13" s="6">
        <f>IF(AND('US Cement Data'!$B$14&gt;=$A13,'US Cement Data'!$B$14&lt;$B13),'US Cement Data'!AF$290,0)*'State Downscaling Multipliers'!$B$6</f>
        <v/>
      </c>
      <c r="AH13" s="6">
        <f>IF(AND('US Cement Data'!$B$14&gt;=$A13,'US Cement Data'!$B$14&lt;$B13),'US Cement Data'!AG$290,0)*'State Downscaling Multipliers'!$B$6</f>
        <v/>
      </c>
      <c r="AI13" s="6">
        <f>IF(AND('US Cement Data'!$B$14&gt;=$A13,'US Cement Data'!$B$14&lt;$B13),'US Cement Data'!AH$290,0)*'State Downscaling Multipliers'!$B$6</f>
        <v/>
      </c>
      <c r="AJ13" s="6">
        <f>IF(AND('US Cement Data'!$B$14&gt;=$A13,'US Cement Data'!$B$14&lt;$B13),'US Cement Data'!AI$290,0)*'State Downscaling Multipliers'!$B$6</f>
        <v/>
      </c>
      <c r="AK13" s="6">
        <f>IF(AND('US Cement Data'!$B$14&gt;=$A13,'US Cement Data'!$B$14&lt;$B13),'US Cement Data'!AJ$290,0)*'State Downscaling Multipliers'!$B$6</f>
        <v/>
      </c>
      <c r="AL13" s="6">
        <f>IF(AND('US Cement Data'!$B$14&gt;=$A13,'US Cement Data'!$B$14&lt;$B13),'US Cement Data'!AK$290,0)*'State Downscaling Multipliers'!$B$6</f>
        <v/>
      </c>
    </row>
    <row r="14">
      <c r="A14" s="63">
        <f>B13</f>
        <v/>
      </c>
      <c r="B14" s="63">
        <f>A14+50</f>
        <v/>
      </c>
      <c r="C14" s="6">
        <f>IF(AND('US Cement Data'!$B$14&gt;=$A14,'US Cement Data'!$B$14&lt;$B14),'US Cement Data'!B$290,0)*'State Downscaling Multipliers'!$B$6</f>
        <v/>
      </c>
      <c r="D14" s="6">
        <f>IF(AND('US Cement Data'!$B$14&gt;=$A14,'US Cement Data'!$B$14&lt;$B14),'US Cement Data'!C$290,0)*'State Downscaling Multipliers'!$B$6</f>
        <v/>
      </c>
      <c r="E14" s="6">
        <f>IF(AND('US Cement Data'!$B$14&gt;=$A14,'US Cement Data'!$B$14&lt;$B14),'US Cement Data'!D$290,0)*'State Downscaling Multipliers'!$B$6</f>
        <v/>
      </c>
      <c r="F14" s="6">
        <f>IF(AND('US Cement Data'!$B$14&gt;=$A14,'US Cement Data'!$B$14&lt;$B14),'US Cement Data'!E$290,0)*'State Downscaling Multipliers'!$B$6</f>
        <v/>
      </c>
      <c r="G14" s="6">
        <f>IF(AND('US Cement Data'!$B$14&gt;=$A14,'US Cement Data'!$B$14&lt;$B14),'US Cement Data'!F$290,0)*'State Downscaling Multipliers'!$B$6</f>
        <v/>
      </c>
      <c r="H14" s="6">
        <f>IF(AND('US Cement Data'!$B$14&gt;=$A14,'US Cement Data'!$B$14&lt;$B14),'US Cement Data'!G$290,0)*'State Downscaling Multipliers'!$B$6</f>
        <v/>
      </c>
      <c r="I14" s="6">
        <f>IF(AND('US Cement Data'!$B$14&gt;=$A14,'US Cement Data'!$B$14&lt;$B14),'US Cement Data'!H$290,0)*'State Downscaling Multipliers'!$B$6</f>
        <v/>
      </c>
      <c r="J14" s="6">
        <f>IF(AND('US Cement Data'!$B$14&gt;=$A14,'US Cement Data'!$B$14&lt;$B14),'US Cement Data'!I$290,0)*'State Downscaling Multipliers'!$B$6</f>
        <v/>
      </c>
      <c r="K14" s="6">
        <f>IF(AND('US Cement Data'!$B$14&gt;=$A14,'US Cement Data'!$B$14&lt;$B14),'US Cement Data'!J$290,0)*'State Downscaling Multipliers'!$B$6</f>
        <v/>
      </c>
      <c r="L14" s="6">
        <f>IF(AND('US Cement Data'!$B$14&gt;=$A14,'US Cement Data'!$B$14&lt;$B14),'US Cement Data'!K$290,0)*'State Downscaling Multipliers'!$B$6</f>
        <v/>
      </c>
      <c r="M14" s="6">
        <f>IF(AND('US Cement Data'!$B$14&gt;=$A14,'US Cement Data'!$B$14&lt;$B14),'US Cement Data'!L$290,0)*'State Downscaling Multipliers'!$B$6</f>
        <v/>
      </c>
      <c r="N14" s="6">
        <f>IF(AND('US Cement Data'!$B$14&gt;=$A14,'US Cement Data'!$B$14&lt;$B14),'US Cement Data'!M$290,0)*'State Downscaling Multipliers'!$B$6</f>
        <v/>
      </c>
      <c r="O14" s="6">
        <f>IF(AND('US Cement Data'!$B$14&gt;=$A14,'US Cement Data'!$B$14&lt;$B14),'US Cement Data'!N$290,0)*'State Downscaling Multipliers'!$B$6</f>
        <v/>
      </c>
      <c r="P14" s="6">
        <f>IF(AND('US Cement Data'!$B$14&gt;=$A14,'US Cement Data'!$B$14&lt;$B14),'US Cement Data'!O$290,0)*'State Downscaling Multipliers'!$B$6</f>
        <v/>
      </c>
      <c r="Q14" s="6">
        <f>IF(AND('US Cement Data'!$B$14&gt;=$A14,'US Cement Data'!$B$14&lt;$B14),'US Cement Data'!P$290,0)*'State Downscaling Multipliers'!$B$6</f>
        <v/>
      </c>
      <c r="R14" s="6">
        <f>IF(AND('US Cement Data'!$B$14&gt;=$A14,'US Cement Data'!$B$14&lt;$B14),'US Cement Data'!Q$290,0)*'State Downscaling Multipliers'!$B$6</f>
        <v/>
      </c>
      <c r="S14" s="6">
        <f>IF(AND('US Cement Data'!$B$14&gt;=$A14,'US Cement Data'!$B$14&lt;$B14),'US Cement Data'!R$290,0)*'State Downscaling Multipliers'!$B$6</f>
        <v/>
      </c>
      <c r="T14" s="6">
        <f>IF(AND('US Cement Data'!$B$14&gt;=$A14,'US Cement Data'!$B$14&lt;$B14),'US Cement Data'!S$290,0)*'State Downscaling Multipliers'!$B$6</f>
        <v/>
      </c>
      <c r="U14" s="6">
        <f>IF(AND('US Cement Data'!$B$14&gt;=$A14,'US Cement Data'!$B$14&lt;$B14),'US Cement Data'!T$290,0)*'State Downscaling Multipliers'!$B$6</f>
        <v/>
      </c>
      <c r="V14" s="6">
        <f>IF(AND('US Cement Data'!$B$14&gt;=$A14,'US Cement Data'!$B$14&lt;$B14),'US Cement Data'!U$290,0)*'State Downscaling Multipliers'!$B$6</f>
        <v/>
      </c>
      <c r="W14" s="6">
        <f>IF(AND('US Cement Data'!$B$14&gt;=$A14,'US Cement Data'!$B$14&lt;$B14),'US Cement Data'!V$290,0)*'State Downscaling Multipliers'!$B$6</f>
        <v/>
      </c>
      <c r="X14" s="6">
        <f>IF(AND('US Cement Data'!$B$14&gt;=$A14,'US Cement Data'!$B$14&lt;$B14),'US Cement Data'!W$290,0)*'State Downscaling Multipliers'!$B$6</f>
        <v/>
      </c>
      <c r="Y14" s="6">
        <f>IF(AND('US Cement Data'!$B$14&gt;=$A14,'US Cement Data'!$B$14&lt;$B14),'US Cement Data'!X$290,0)*'State Downscaling Multipliers'!$B$6</f>
        <v/>
      </c>
      <c r="Z14" s="6">
        <f>IF(AND('US Cement Data'!$B$14&gt;=$A14,'US Cement Data'!$B$14&lt;$B14),'US Cement Data'!Y$290,0)*'State Downscaling Multipliers'!$B$6</f>
        <v/>
      </c>
      <c r="AA14" s="6">
        <f>IF(AND('US Cement Data'!$B$14&gt;=$A14,'US Cement Data'!$B$14&lt;$B14),'US Cement Data'!Z$290,0)*'State Downscaling Multipliers'!$B$6</f>
        <v/>
      </c>
      <c r="AB14" s="6">
        <f>IF(AND('US Cement Data'!$B$14&gt;=$A14,'US Cement Data'!$B$14&lt;$B14),'US Cement Data'!AA$290,0)*'State Downscaling Multipliers'!$B$6</f>
        <v/>
      </c>
      <c r="AC14" s="6">
        <f>IF(AND('US Cement Data'!$B$14&gt;=$A14,'US Cement Data'!$B$14&lt;$B14),'US Cement Data'!AB$290,0)*'State Downscaling Multipliers'!$B$6</f>
        <v/>
      </c>
      <c r="AD14" s="6">
        <f>IF(AND('US Cement Data'!$B$14&gt;=$A14,'US Cement Data'!$B$14&lt;$B14),'US Cement Data'!AC$290,0)*'State Downscaling Multipliers'!$B$6</f>
        <v/>
      </c>
      <c r="AE14" s="6">
        <f>IF(AND('US Cement Data'!$B$14&gt;=$A14,'US Cement Data'!$B$14&lt;$B14),'US Cement Data'!AD$290,0)*'State Downscaling Multipliers'!$B$6</f>
        <v/>
      </c>
      <c r="AF14" s="6">
        <f>IF(AND('US Cement Data'!$B$14&gt;=$A14,'US Cement Data'!$B$14&lt;$B14),'US Cement Data'!AE$290,0)*'State Downscaling Multipliers'!$B$6</f>
        <v/>
      </c>
      <c r="AG14" s="6">
        <f>IF(AND('US Cement Data'!$B$14&gt;=$A14,'US Cement Data'!$B$14&lt;$B14),'US Cement Data'!AF$290,0)*'State Downscaling Multipliers'!$B$6</f>
        <v/>
      </c>
      <c r="AH14" s="6">
        <f>IF(AND('US Cement Data'!$B$14&gt;=$A14,'US Cement Data'!$B$14&lt;$B14),'US Cement Data'!AG$290,0)*'State Downscaling Multipliers'!$B$6</f>
        <v/>
      </c>
      <c r="AI14" s="6">
        <f>IF(AND('US Cement Data'!$B$14&gt;=$A14,'US Cement Data'!$B$14&lt;$B14),'US Cement Data'!AH$290,0)*'State Downscaling Multipliers'!$B$6</f>
        <v/>
      </c>
      <c r="AJ14" s="6">
        <f>IF(AND('US Cement Data'!$B$14&gt;=$A14,'US Cement Data'!$B$14&lt;$B14),'US Cement Data'!AI$290,0)*'State Downscaling Multipliers'!$B$6</f>
        <v/>
      </c>
      <c r="AK14" s="6">
        <f>IF(AND('US Cement Data'!$B$14&gt;=$A14,'US Cement Data'!$B$14&lt;$B14),'US Cement Data'!AJ$290,0)*'State Downscaling Multipliers'!$B$6</f>
        <v/>
      </c>
      <c r="AL14" s="6">
        <f>IF(AND('US Cement Data'!$B$14&gt;=$A14,'US Cement Data'!$B$14&lt;$B14),'US Cement Data'!AK$290,0)*'State Downscaling Multipliers'!$B$6</f>
        <v/>
      </c>
    </row>
    <row r="15">
      <c r="A15" s="63">
        <f>B14</f>
        <v/>
      </c>
      <c r="B15" s="63">
        <f>A15+50</f>
        <v/>
      </c>
      <c r="C15" s="6">
        <f>IF(AND('US Cement Data'!$B$14&gt;=$A15,'US Cement Data'!$B$14&lt;$B15),'US Cement Data'!B$290,0)*'State Downscaling Multipliers'!$B$6</f>
        <v/>
      </c>
      <c r="D15" s="6">
        <f>IF(AND('US Cement Data'!$B$14&gt;=$A15,'US Cement Data'!$B$14&lt;$B15),'US Cement Data'!C$290,0)*'State Downscaling Multipliers'!$B$6</f>
        <v/>
      </c>
      <c r="E15" s="6">
        <f>IF(AND('US Cement Data'!$B$14&gt;=$A15,'US Cement Data'!$B$14&lt;$B15),'US Cement Data'!D$290,0)*'State Downscaling Multipliers'!$B$6</f>
        <v/>
      </c>
      <c r="F15" s="6">
        <f>IF(AND('US Cement Data'!$B$14&gt;=$A15,'US Cement Data'!$B$14&lt;$B15),'US Cement Data'!E$290,0)*'State Downscaling Multipliers'!$B$6</f>
        <v/>
      </c>
      <c r="G15" s="6">
        <f>IF(AND('US Cement Data'!$B$14&gt;=$A15,'US Cement Data'!$B$14&lt;$B15),'US Cement Data'!F$290,0)*'State Downscaling Multipliers'!$B$6</f>
        <v/>
      </c>
      <c r="H15" s="6">
        <f>IF(AND('US Cement Data'!$B$14&gt;=$A15,'US Cement Data'!$B$14&lt;$B15),'US Cement Data'!G$290,0)*'State Downscaling Multipliers'!$B$6</f>
        <v/>
      </c>
      <c r="I15" s="6">
        <f>IF(AND('US Cement Data'!$B$14&gt;=$A15,'US Cement Data'!$B$14&lt;$B15),'US Cement Data'!H$290,0)*'State Downscaling Multipliers'!$B$6</f>
        <v/>
      </c>
      <c r="J15" s="6">
        <f>IF(AND('US Cement Data'!$B$14&gt;=$A15,'US Cement Data'!$B$14&lt;$B15),'US Cement Data'!I$290,0)*'State Downscaling Multipliers'!$B$6</f>
        <v/>
      </c>
      <c r="K15" s="6">
        <f>IF(AND('US Cement Data'!$B$14&gt;=$A15,'US Cement Data'!$B$14&lt;$B15),'US Cement Data'!J$290,0)*'State Downscaling Multipliers'!$B$6</f>
        <v/>
      </c>
      <c r="L15" s="6">
        <f>IF(AND('US Cement Data'!$B$14&gt;=$A15,'US Cement Data'!$B$14&lt;$B15),'US Cement Data'!K$290,0)*'State Downscaling Multipliers'!$B$6</f>
        <v/>
      </c>
      <c r="M15" s="6">
        <f>IF(AND('US Cement Data'!$B$14&gt;=$A15,'US Cement Data'!$B$14&lt;$B15),'US Cement Data'!L$290,0)*'State Downscaling Multipliers'!$B$6</f>
        <v/>
      </c>
      <c r="N15" s="6">
        <f>IF(AND('US Cement Data'!$B$14&gt;=$A15,'US Cement Data'!$B$14&lt;$B15),'US Cement Data'!M$290,0)*'State Downscaling Multipliers'!$B$6</f>
        <v/>
      </c>
      <c r="O15" s="6">
        <f>IF(AND('US Cement Data'!$B$14&gt;=$A15,'US Cement Data'!$B$14&lt;$B15),'US Cement Data'!N$290,0)*'State Downscaling Multipliers'!$B$6</f>
        <v/>
      </c>
      <c r="P15" s="6">
        <f>IF(AND('US Cement Data'!$B$14&gt;=$A15,'US Cement Data'!$B$14&lt;$B15),'US Cement Data'!O$290,0)*'State Downscaling Multipliers'!$B$6</f>
        <v/>
      </c>
      <c r="Q15" s="6">
        <f>IF(AND('US Cement Data'!$B$14&gt;=$A15,'US Cement Data'!$B$14&lt;$B15),'US Cement Data'!P$290,0)*'State Downscaling Multipliers'!$B$6</f>
        <v/>
      </c>
      <c r="R15" s="6">
        <f>IF(AND('US Cement Data'!$B$14&gt;=$A15,'US Cement Data'!$B$14&lt;$B15),'US Cement Data'!Q$290,0)*'State Downscaling Multipliers'!$B$6</f>
        <v/>
      </c>
      <c r="S15" s="6">
        <f>IF(AND('US Cement Data'!$B$14&gt;=$A15,'US Cement Data'!$B$14&lt;$B15),'US Cement Data'!R$290,0)*'State Downscaling Multipliers'!$B$6</f>
        <v/>
      </c>
      <c r="T15" s="6">
        <f>IF(AND('US Cement Data'!$B$14&gt;=$A15,'US Cement Data'!$B$14&lt;$B15),'US Cement Data'!S$290,0)*'State Downscaling Multipliers'!$B$6</f>
        <v/>
      </c>
      <c r="U15" s="6">
        <f>IF(AND('US Cement Data'!$B$14&gt;=$A15,'US Cement Data'!$B$14&lt;$B15),'US Cement Data'!T$290,0)*'State Downscaling Multipliers'!$B$6</f>
        <v/>
      </c>
      <c r="V15" s="6">
        <f>IF(AND('US Cement Data'!$B$14&gt;=$A15,'US Cement Data'!$B$14&lt;$B15),'US Cement Data'!U$290,0)*'State Downscaling Multipliers'!$B$6</f>
        <v/>
      </c>
      <c r="W15" s="6">
        <f>IF(AND('US Cement Data'!$B$14&gt;=$A15,'US Cement Data'!$B$14&lt;$B15),'US Cement Data'!V$290,0)*'State Downscaling Multipliers'!$B$6</f>
        <v/>
      </c>
      <c r="X15" s="6">
        <f>IF(AND('US Cement Data'!$B$14&gt;=$A15,'US Cement Data'!$B$14&lt;$B15),'US Cement Data'!W$290,0)*'State Downscaling Multipliers'!$B$6</f>
        <v/>
      </c>
      <c r="Y15" s="6">
        <f>IF(AND('US Cement Data'!$B$14&gt;=$A15,'US Cement Data'!$B$14&lt;$B15),'US Cement Data'!X$290,0)*'State Downscaling Multipliers'!$B$6</f>
        <v/>
      </c>
      <c r="Z15" s="6">
        <f>IF(AND('US Cement Data'!$B$14&gt;=$A15,'US Cement Data'!$B$14&lt;$B15),'US Cement Data'!Y$290,0)*'State Downscaling Multipliers'!$B$6</f>
        <v/>
      </c>
      <c r="AA15" s="6">
        <f>IF(AND('US Cement Data'!$B$14&gt;=$A15,'US Cement Data'!$B$14&lt;$B15),'US Cement Data'!Z$290,0)*'State Downscaling Multipliers'!$B$6</f>
        <v/>
      </c>
      <c r="AB15" s="6">
        <f>IF(AND('US Cement Data'!$B$14&gt;=$A15,'US Cement Data'!$B$14&lt;$B15),'US Cement Data'!AA$290,0)*'State Downscaling Multipliers'!$B$6</f>
        <v/>
      </c>
      <c r="AC15" s="6">
        <f>IF(AND('US Cement Data'!$B$14&gt;=$A15,'US Cement Data'!$B$14&lt;$B15),'US Cement Data'!AB$290,0)*'State Downscaling Multipliers'!$B$6</f>
        <v/>
      </c>
      <c r="AD15" s="6">
        <f>IF(AND('US Cement Data'!$B$14&gt;=$A15,'US Cement Data'!$B$14&lt;$B15),'US Cement Data'!AC$290,0)*'State Downscaling Multipliers'!$B$6</f>
        <v/>
      </c>
      <c r="AE15" s="6">
        <f>IF(AND('US Cement Data'!$B$14&gt;=$A15,'US Cement Data'!$B$14&lt;$B15),'US Cement Data'!AD$290,0)*'State Downscaling Multipliers'!$B$6</f>
        <v/>
      </c>
      <c r="AF15" s="6">
        <f>IF(AND('US Cement Data'!$B$14&gt;=$A15,'US Cement Data'!$B$14&lt;$B15),'US Cement Data'!AE$290,0)*'State Downscaling Multipliers'!$B$6</f>
        <v/>
      </c>
      <c r="AG15" s="6">
        <f>IF(AND('US Cement Data'!$B$14&gt;=$A15,'US Cement Data'!$B$14&lt;$B15),'US Cement Data'!AF$290,0)*'State Downscaling Multipliers'!$B$6</f>
        <v/>
      </c>
      <c r="AH15" s="6">
        <f>IF(AND('US Cement Data'!$B$14&gt;=$A15,'US Cement Data'!$B$14&lt;$B15),'US Cement Data'!AG$290,0)*'State Downscaling Multipliers'!$B$6</f>
        <v/>
      </c>
      <c r="AI15" s="6">
        <f>IF(AND('US Cement Data'!$B$14&gt;=$A15,'US Cement Data'!$B$14&lt;$B15),'US Cement Data'!AH$290,0)*'State Downscaling Multipliers'!$B$6</f>
        <v/>
      </c>
      <c r="AJ15" s="6">
        <f>IF(AND('US Cement Data'!$B$14&gt;=$A15,'US Cement Data'!$B$14&lt;$B15),'US Cement Data'!AI$290,0)*'State Downscaling Multipliers'!$B$6</f>
        <v/>
      </c>
      <c r="AK15" s="6">
        <f>IF(AND('US Cement Data'!$B$14&gt;=$A15,'US Cement Data'!$B$14&lt;$B15),'US Cement Data'!AJ$290,0)*'State Downscaling Multipliers'!$B$6</f>
        <v/>
      </c>
      <c r="AL15" s="6">
        <f>IF(AND('US Cement Data'!$B$14&gt;=$A15,'US Cement Data'!$B$14&lt;$B15),'US Cement Data'!AK$290,0)*'State Downscaling Multipliers'!$B$6</f>
        <v/>
      </c>
    </row>
    <row r="16">
      <c r="A16" s="63">
        <f>B15</f>
        <v/>
      </c>
      <c r="B16" s="63">
        <f>A16+50</f>
        <v/>
      </c>
      <c r="C16" s="6">
        <f>IF(AND('US Cement Data'!$B$14&gt;=$A16,'US Cement Data'!$B$14&lt;$B16),'US Cement Data'!B$290,0)*'State Downscaling Multipliers'!$B$6</f>
        <v/>
      </c>
      <c r="D16" s="6">
        <f>IF(AND('US Cement Data'!$B$14&gt;=$A16,'US Cement Data'!$B$14&lt;$B16),'US Cement Data'!C$290,0)*'State Downscaling Multipliers'!$B$6</f>
        <v/>
      </c>
      <c r="E16" s="6">
        <f>IF(AND('US Cement Data'!$B$14&gt;=$A16,'US Cement Data'!$B$14&lt;$B16),'US Cement Data'!D$290,0)*'State Downscaling Multipliers'!$B$6</f>
        <v/>
      </c>
      <c r="F16" s="6">
        <f>IF(AND('US Cement Data'!$B$14&gt;=$A16,'US Cement Data'!$B$14&lt;$B16),'US Cement Data'!E$290,0)*'State Downscaling Multipliers'!$B$6</f>
        <v/>
      </c>
      <c r="G16" s="6">
        <f>IF(AND('US Cement Data'!$B$14&gt;=$A16,'US Cement Data'!$B$14&lt;$B16),'US Cement Data'!F$290,0)*'State Downscaling Multipliers'!$B$6</f>
        <v/>
      </c>
      <c r="H16" s="6">
        <f>IF(AND('US Cement Data'!$B$14&gt;=$A16,'US Cement Data'!$B$14&lt;$B16),'US Cement Data'!G$290,0)*'State Downscaling Multipliers'!$B$6</f>
        <v/>
      </c>
      <c r="I16" s="6">
        <f>IF(AND('US Cement Data'!$B$14&gt;=$A16,'US Cement Data'!$B$14&lt;$B16),'US Cement Data'!H$290,0)*'State Downscaling Multipliers'!$B$6</f>
        <v/>
      </c>
      <c r="J16" s="6">
        <f>IF(AND('US Cement Data'!$B$14&gt;=$A16,'US Cement Data'!$B$14&lt;$B16),'US Cement Data'!I$290,0)*'State Downscaling Multipliers'!$B$6</f>
        <v/>
      </c>
      <c r="K16" s="6">
        <f>IF(AND('US Cement Data'!$B$14&gt;=$A16,'US Cement Data'!$B$14&lt;$B16),'US Cement Data'!J$290,0)*'State Downscaling Multipliers'!$B$6</f>
        <v/>
      </c>
      <c r="L16" s="6">
        <f>IF(AND('US Cement Data'!$B$14&gt;=$A16,'US Cement Data'!$B$14&lt;$B16),'US Cement Data'!K$290,0)*'State Downscaling Multipliers'!$B$6</f>
        <v/>
      </c>
      <c r="M16" s="6">
        <f>IF(AND('US Cement Data'!$B$14&gt;=$A16,'US Cement Data'!$B$14&lt;$B16),'US Cement Data'!L$290,0)*'State Downscaling Multipliers'!$B$6</f>
        <v/>
      </c>
      <c r="N16" s="6">
        <f>IF(AND('US Cement Data'!$B$14&gt;=$A16,'US Cement Data'!$B$14&lt;$B16),'US Cement Data'!M$290,0)*'State Downscaling Multipliers'!$B$6</f>
        <v/>
      </c>
      <c r="O16" s="6">
        <f>IF(AND('US Cement Data'!$B$14&gt;=$A16,'US Cement Data'!$B$14&lt;$B16),'US Cement Data'!N$290,0)*'State Downscaling Multipliers'!$B$6</f>
        <v/>
      </c>
      <c r="P16" s="6">
        <f>IF(AND('US Cement Data'!$B$14&gt;=$A16,'US Cement Data'!$B$14&lt;$B16),'US Cement Data'!O$290,0)*'State Downscaling Multipliers'!$B$6</f>
        <v/>
      </c>
      <c r="Q16" s="6">
        <f>IF(AND('US Cement Data'!$B$14&gt;=$A16,'US Cement Data'!$B$14&lt;$B16),'US Cement Data'!P$290,0)*'State Downscaling Multipliers'!$B$6</f>
        <v/>
      </c>
      <c r="R16" s="6">
        <f>IF(AND('US Cement Data'!$B$14&gt;=$A16,'US Cement Data'!$B$14&lt;$B16),'US Cement Data'!Q$290,0)*'State Downscaling Multipliers'!$B$6</f>
        <v/>
      </c>
      <c r="S16" s="6">
        <f>IF(AND('US Cement Data'!$B$14&gt;=$A16,'US Cement Data'!$B$14&lt;$B16),'US Cement Data'!R$290,0)*'State Downscaling Multipliers'!$B$6</f>
        <v/>
      </c>
      <c r="T16" s="6">
        <f>IF(AND('US Cement Data'!$B$14&gt;=$A16,'US Cement Data'!$B$14&lt;$B16),'US Cement Data'!S$290,0)*'State Downscaling Multipliers'!$B$6</f>
        <v/>
      </c>
      <c r="U16" s="6">
        <f>IF(AND('US Cement Data'!$B$14&gt;=$A16,'US Cement Data'!$B$14&lt;$B16),'US Cement Data'!T$290,0)*'State Downscaling Multipliers'!$B$6</f>
        <v/>
      </c>
      <c r="V16" s="6">
        <f>IF(AND('US Cement Data'!$B$14&gt;=$A16,'US Cement Data'!$B$14&lt;$B16),'US Cement Data'!U$290,0)*'State Downscaling Multipliers'!$B$6</f>
        <v/>
      </c>
      <c r="W16" s="6">
        <f>IF(AND('US Cement Data'!$B$14&gt;=$A16,'US Cement Data'!$B$14&lt;$B16),'US Cement Data'!V$290,0)*'State Downscaling Multipliers'!$B$6</f>
        <v/>
      </c>
      <c r="X16" s="6">
        <f>IF(AND('US Cement Data'!$B$14&gt;=$A16,'US Cement Data'!$B$14&lt;$B16),'US Cement Data'!W$290,0)*'State Downscaling Multipliers'!$B$6</f>
        <v/>
      </c>
      <c r="Y16" s="6">
        <f>IF(AND('US Cement Data'!$B$14&gt;=$A16,'US Cement Data'!$B$14&lt;$B16),'US Cement Data'!X$290,0)*'State Downscaling Multipliers'!$B$6</f>
        <v/>
      </c>
      <c r="Z16" s="6">
        <f>IF(AND('US Cement Data'!$B$14&gt;=$A16,'US Cement Data'!$B$14&lt;$B16),'US Cement Data'!Y$290,0)*'State Downscaling Multipliers'!$B$6</f>
        <v/>
      </c>
      <c r="AA16" s="6">
        <f>IF(AND('US Cement Data'!$B$14&gt;=$A16,'US Cement Data'!$B$14&lt;$B16),'US Cement Data'!Z$290,0)*'State Downscaling Multipliers'!$B$6</f>
        <v/>
      </c>
      <c r="AB16" s="6">
        <f>IF(AND('US Cement Data'!$B$14&gt;=$A16,'US Cement Data'!$B$14&lt;$B16),'US Cement Data'!AA$290,0)*'State Downscaling Multipliers'!$B$6</f>
        <v/>
      </c>
      <c r="AC16" s="6">
        <f>IF(AND('US Cement Data'!$B$14&gt;=$A16,'US Cement Data'!$B$14&lt;$B16),'US Cement Data'!AB$290,0)*'State Downscaling Multipliers'!$B$6</f>
        <v/>
      </c>
      <c r="AD16" s="6">
        <f>IF(AND('US Cement Data'!$B$14&gt;=$A16,'US Cement Data'!$B$14&lt;$B16),'US Cement Data'!AC$290,0)*'State Downscaling Multipliers'!$B$6</f>
        <v/>
      </c>
      <c r="AE16" s="6">
        <f>IF(AND('US Cement Data'!$B$14&gt;=$A16,'US Cement Data'!$B$14&lt;$B16),'US Cement Data'!AD$290,0)*'State Downscaling Multipliers'!$B$6</f>
        <v/>
      </c>
      <c r="AF16" s="6">
        <f>IF(AND('US Cement Data'!$B$14&gt;=$A16,'US Cement Data'!$B$14&lt;$B16),'US Cement Data'!AE$290,0)*'State Downscaling Multipliers'!$B$6</f>
        <v/>
      </c>
      <c r="AG16" s="6">
        <f>IF(AND('US Cement Data'!$B$14&gt;=$A16,'US Cement Data'!$B$14&lt;$B16),'US Cement Data'!AF$290,0)*'State Downscaling Multipliers'!$B$6</f>
        <v/>
      </c>
      <c r="AH16" s="6">
        <f>IF(AND('US Cement Data'!$B$14&gt;=$A16,'US Cement Data'!$B$14&lt;$B16),'US Cement Data'!AG$290,0)*'State Downscaling Multipliers'!$B$6</f>
        <v/>
      </c>
      <c r="AI16" s="6">
        <f>IF(AND('US Cement Data'!$B$14&gt;=$A16,'US Cement Data'!$B$14&lt;$B16),'US Cement Data'!AH$290,0)*'State Downscaling Multipliers'!$B$6</f>
        <v/>
      </c>
      <c r="AJ16" s="6">
        <f>IF(AND('US Cement Data'!$B$14&gt;=$A16,'US Cement Data'!$B$14&lt;$B16),'US Cement Data'!AI$290,0)*'State Downscaling Multipliers'!$B$6</f>
        <v/>
      </c>
      <c r="AK16" s="6">
        <f>IF(AND('US Cement Data'!$B$14&gt;=$A16,'US Cement Data'!$B$14&lt;$B16),'US Cement Data'!AJ$290,0)*'State Downscaling Multipliers'!$B$6</f>
        <v/>
      </c>
      <c r="AL16" s="6">
        <f>IF(AND('US Cement Data'!$B$14&gt;=$A16,'US Cement Data'!$B$14&lt;$B16),'US Cement Data'!AK$290,0)*'State Downscaling Multipliers'!$B$6</f>
        <v/>
      </c>
    </row>
    <row r="17">
      <c r="A17" s="63">
        <f>B16</f>
        <v/>
      </c>
      <c r="B17" s="63">
        <f>A17+50</f>
        <v/>
      </c>
      <c r="C17" s="6">
        <f>IF(AND('US Cement Data'!$B$14&gt;=$A17,'US Cement Data'!$B$14&lt;$B17),'US Cement Data'!B$290,0)*'State Downscaling Multipliers'!$B$6</f>
        <v/>
      </c>
      <c r="D17" s="6">
        <f>IF(AND('US Cement Data'!$B$14&gt;=$A17,'US Cement Data'!$B$14&lt;$B17),'US Cement Data'!C$290,0)*'State Downscaling Multipliers'!$B$6</f>
        <v/>
      </c>
      <c r="E17" s="6">
        <f>IF(AND('US Cement Data'!$B$14&gt;=$A17,'US Cement Data'!$B$14&lt;$B17),'US Cement Data'!D$290,0)*'State Downscaling Multipliers'!$B$6</f>
        <v/>
      </c>
      <c r="F17" s="6">
        <f>IF(AND('US Cement Data'!$B$14&gt;=$A17,'US Cement Data'!$B$14&lt;$B17),'US Cement Data'!E$290,0)*'State Downscaling Multipliers'!$B$6</f>
        <v/>
      </c>
      <c r="G17" s="6">
        <f>IF(AND('US Cement Data'!$B$14&gt;=$A17,'US Cement Data'!$B$14&lt;$B17),'US Cement Data'!F$290,0)*'State Downscaling Multipliers'!$B$6</f>
        <v/>
      </c>
      <c r="H17" s="6">
        <f>IF(AND('US Cement Data'!$B$14&gt;=$A17,'US Cement Data'!$B$14&lt;$B17),'US Cement Data'!G$290,0)*'State Downscaling Multipliers'!$B$6</f>
        <v/>
      </c>
      <c r="I17" s="6">
        <f>IF(AND('US Cement Data'!$B$14&gt;=$A17,'US Cement Data'!$B$14&lt;$B17),'US Cement Data'!H$290,0)*'State Downscaling Multipliers'!$B$6</f>
        <v/>
      </c>
      <c r="J17" s="6">
        <f>IF(AND('US Cement Data'!$B$14&gt;=$A17,'US Cement Data'!$B$14&lt;$B17),'US Cement Data'!I$290,0)*'State Downscaling Multipliers'!$B$6</f>
        <v/>
      </c>
      <c r="K17" s="6">
        <f>IF(AND('US Cement Data'!$B$14&gt;=$A17,'US Cement Data'!$B$14&lt;$B17),'US Cement Data'!J$290,0)*'State Downscaling Multipliers'!$B$6</f>
        <v/>
      </c>
      <c r="L17" s="6">
        <f>IF(AND('US Cement Data'!$B$14&gt;=$A17,'US Cement Data'!$B$14&lt;$B17),'US Cement Data'!K$290,0)*'State Downscaling Multipliers'!$B$6</f>
        <v/>
      </c>
      <c r="M17" s="6">
        <f>IF(AND('US Cement Data'!$B$14&gt;=$A17,'US Cement Data'!$B$14&lt;$B17),'US Cement Data'!L$290,0)*'State Downscaling Multipliers'!$B$6</f>
        <v/>
      </c>
      <c r="N17" s="6">
        <f>IF(AND('US Cement Data'!$B$14&gt;=$A17,'US Cement Data'!$B$14&lt;$B17),'US Cement Data'!M$290,0)*'State Downscaling Multipliers'!$B$6</f>
        <v/>
      </c>
      <c r="O17" s="6">
        <f>IF(AND('US Cement Data'!$B$14&gt;=$A17,'US Cement Data'!$B$14&lt;$B17),'US Cement Data'!N$290,0)*'State Downscaling Multipliers'!$B$6</f>
        <v/>
      </c>
      <c r="P17" s="6">
        <f>IF(AND('US Cement Data'!$B$14&gt;=$A17,'US Cement Data'!$B$14&lt;$B17),'US Cement Data'!O$290,0)*'State Downscaling Multipliers'!$B$6</f>
        <v/>
      </c>
      <c r="Q17" s="6">
        <f>IF(AND('US Cement Data'!$B$14&gt;=$A17,'US Cement Data'!$B$14&lt;$B17),'US Cement Data'!P$290,0)*'State Downscaling Multipliers'!$B$6</f>
        <v/>
      </c>
      <c r="R17" s="6">
        <f>IF(AND('US Cement Data'!$B$14&gt;=$A17,'US Cement Data'!$B$14&lt;$B17),'US Cement Data'!Q$290,0)*'State Downscaling Multipliers'!$B$6</f>
        <v/>
      </c>
      <c r="S17" s="6">
        <f>IF(AND('US Cement Data'!$B$14&gt;=$A17,'US Cement Data'!$B$14&lt;$B17),'US Cement Data'!R$290,0)*'State Downscaling Multipliers'!$B$6</f>
        <v/>
      </c>
      <c r="T17" s="6">
        <f>IF(AND('US Cement Data'!$B$14&gt;=$A17,'US Cement Data'!$B$14&lt;$B17),'US Cement Data'!S$290,0)*'State Downscaling Multipliers'!$B$6</f>
        <v/>
      </c>
      <c r="U17" s="6">
        <f>IF(AND('US Cement Data'!$B$14&gt;=$A17,'US Cement Data'!$B$14&lt;$B17),'US Cement Data'!T$290,0)*'State Downscaling Multipliers'!$B$6</f>
        <v/>
      </c>
      <c r="V17" s="6">
        <f>IF(AND('US Cement Data'!$B$14&gt;=$A17,'US Cement Data'!$B$14&lt;$B17),'US Cement Data'!U$290,0)*'State Downscaling Multipliers'!$B$6</f>
        <v/>
      </c>
      <c r="W17" s="6">
        <f>IF(AND('US Cement Data'!$B$14&gt;=$A17,'US Cement Data'!$B$14&lt;$B17),'US Cement Data'!V$290,0)*'State Downscaling Multipliers'!$B$6</f>
        <v/>
      </c>
      <c r="X17" s="6">
        <f>IF(AND('US Cement Data'!$B$14&gt;=$A17,'US Cement Data'!$B$14&lt;$B17),'US Cement Data'!W$290,0)*'State Downscaling Multipliers'!$B$6</f>
        <v/>
      </c>
      <c r="Y17" s="6">
        <f>IF(AND('US Cement Data'!$B$14&gt;=$A17,'US Cement Data'!$B$14&lt;$B17),'US Cement Data'!X$290,0)*'State Downscaling Multipliers'!$B$6</f>
        <v/>
      </c>
      <c r="Z17" s="6">
        <f>IF(AND('US Cement Data'!$B$14&gt;=$A17,'US Cement Data'!$B$14&lt;$B17),'US Cement Data'!Y$290,0)*'State Downscaling Multipliers'!$B$6</f>
        <v/>
      </c>
      <c r="AA17" s="6">
        <f>IF(AND('US Cement Data'!$B$14&gt;=$A17,'US Cement Data'!$B$14&lt;$B17),'US Cement Data'!Z$290,0)*'State Downscaling Multipliers'!$B$6</f>
        <v/>
      </c>
      <c r="AB17" s="6">
        <f>IF(AND('US Cement Data'!$B$14&gt;=$A17,'US Cement Data'!$B$14&lt;$B17),'US Cement Data'!AA$290,0)*'State Downscaling Multipliers'!$B$6</f>
        <v/>
      </c>
      <c r="AC17" s="6">
        <f>IF(AND('US Cement Data'!$B$14&gt;=$A17,'US Cement Data'!$B$14&lt;$B17),'US Cement Data'!AB$290,0)*'State Downscaling Multipliers'!$B$6</f>
        <v/>
      </c>
      <c r="AD17" s="6">
        <f>IF(AND('US Cement Data'!$B$14&gt;=$A17,'US Cement Data'!$B$14&lt;$B17),'US Cement Data'!AC$290,0)*'State Downscaling Multipliers'!$B$6</f>
        <v/>
      </c>
      <c r="AE17" s="6">
        <f>IF(AND('US Cement Data'!$B$14&gt;=$A17,'US Cement Data'!$B$14&lt;$B17),'US Cement Data'!AD$290,0)*'State Downscaling Multipliers'!$B$6</f>
        <v/>
      </c>
      <c r="AF17" s="6">
        <f>IF(AND('US Cement Data'!$B$14&gt;=$A17,'US Cement Data'!$B$14&lt;$B17),'US Cement Data'!AE$290,0)*'State Downscaling Multipliers'!$B$6</f>
        <v/>
      </c>
      <c r="AG17" s="6">
        <f>IF(AND('US Cement Data'!$B$14&gt;=$A17,'US Cement Data'!$B$14&lt;$B17),'US Cement Data'!AF$290,0)*'State Downscaling Multipliers'!$B$6</f>
        <v/>
      </c>
      <c r="AH17" s="6">
        <f>IF(AND('US Cement Data'!$B$14&gt;=$A17,'US Cement Data'!$B$14&lt;$B17),'US Cement Data'!AG$290,0)*'State Downscaling Multipliers'!$B$6</f>
        <v/>
      </c>
      <c r="AI17" s="6">
        <f>IF(AND('US Cement Data'!$B$14&gt;=$A17,'US Cement Data'!$B$14&lt;$B17),'US Cement Data'!AH$290,0)*'State Downscaling Multipliers'!$B$6</f>
        <v/>
      </c>
      <c r="AJ17" s="6">
        <f>IF(AND('US Cement Data'!$B$14&gt;=$A17,'US Cement Data'!$B$14&lt;$B17),'US Cement Data'!AI$290,0)*'State Downscaling Multipliers'!$B$6</f>
        <v/>
      </c>
      <c r="AK17" s="6">
        <f>IF(AND('US Cement Data'!$B$14&gt;=$A17,'US Cement Data'!$B$14&lt;$B17),'US Cement Data'!AJ$290,0)*'State Downscaling Multipliers'!$B$6</f>
        <v/>
      </c>
      <c r="AL17" s="6">
        <f>IF(AND('US Cement Data'!$B$14&gt;=$A17,'US Cement Data'!$B$14&lt;$B17),'US Cement Data'!AK$290,0)*'State Downscaling Multipliers'!$B$6</f>
        <v/>
      </c>
    </row>
    <row r="18">
      <c r="A18" s="63">
        <f>B17</f>
        <v/>
      </c>
      <c r="B18" s="63">
        <f>A18+50</f>
        <v/>
      </c>
      <c r="C18" s="6">
        <f>IF(AND('US Cement Data'!$B$14&gt;=$A18,'US Cement Data'!$B$14&lt;$B18),'US Cement Data'!B$290,0)*'State Downscaling Multipliers'!$B$6</f>
        <v/>
      </c>
      <c r="D18" s="6">
        <f>IF(AND('US Cement Data'!$B$14&gt;=$A18,'US Cement Data'!$B$14&lt;$B18),'US Cement Data'!C$290,0)*'State Downscaling Multipliers'!$B$6</f>
        <v/>
      </c>
      <c r="E18" s="6">
        <f>IF(AND('US Cement Data'!$B$14&gt;=$A18,'US Cement Data'!$B$14&lt;$B18),'US Cement Data'!D$290,0)*'State Downscaling Multipliers'!$B$6</f>
        <v/>
      </c>
      <c r="F18" s="6">
        <f>IF(AND('US Cement Data'!$B$14&gt;=$A18,'US Cement Data'!$B$14&lt;$B18),'US Cement Data'!E$290,0)*'State Downscaling Multipliers'!$B$6</f>
        <v/>
      </c>
      <c r="G18" s="6">
        <f>IF(AND('US Cement Data'!$B$14&gt;=$A18,'US Cement Data'!$B$14&lt;$B18),'US Cement Data'!F$290,0)*'State Downscaling Multipliers'!$B$6</f>
        <v/>
      </c>
      <c r="H18" s="6">
        <f>IF(AND('US Cement Data'!$B$14&gt;=$A18,'US Cement Data'!$B$14&lt;$B18),'US Cement Data'!G$290,0)*'State Downscaling Multipliers'!$B$6</f>
        <v/>
      </c>
      <c r="I18" s="6">
        <f>IF(AND('US Cement Data'!$B$14&gt;=$A18,'US Cement Data'!$B$14&lt;$B18),'US Cement Data'!H$290,0)*'State Downscaling Multipliers'!$B$6</f>
        <v/>
      </c>
      <c r="J18" s="6">
        <f>IF(AND('US Cement Data'!$B$14&gt;=$A18,'US Cement Data'!$B$14&lt;$B18),'US Cement Data'!I$290,0)*'State Downscaling Multipliers'!$B$6</f>
        <v/>
      </c>
      <c r="K18" s="6">
        <f>IF(AND('US Cement Data'!$B$14&gt;=$A18,'US Cement Data'!$B$14&lt;$B18),'US Cement Data'!J$290,0)*'State Downscaling Multipliers'!$B$6</f>
        <v/>
      </c>
      <c r="L18" s="6">
        <f>IF(AND('US Cement Data'!$B$14&gt;=$A18,'US Cement Data'!$B$14&lt;$B18),'US Cement Data'!K$290,0)*'State Downscaling Multipliers'!$B$6</f>
        <v/>
      </c>
      <c r="M18" s="6">
        <f>IF(AND('US Cement Data'!$B$14&gt;=$A18,'US Cement Data'!$B$14&lt;$B18),'US Cement Data'!L$290,0)*'State Downscaling Multipliers'!$B$6</f>
        <v/>
      </c>
      <c r="N18" s="6">
        <f>IF(AND('US Cement Data'!$B$14&gt;=$A18,'US Cement Data'!$B$14&lt;$B18),'US Cement Data'!M$290,0)*'State Downscaling Multipliers'!$B$6</f>
        <v/>
      </c>
      <c r="O18" s="6">
        <f>IF(AND('US Cement Data'!$B$14&gt;=$A18,'US Cement Data'!$B$14&lt;$B18),'US Cement Data'!N$290,0)*'State Downscaling Multipliers'!$B$6</f>
        <v/>
      </c>
      <c r="P18" s="6">
        <f>IF(AND('US Cement Data'!$B$14&gt;=$A18,'US Cement Data'!$B$14&lt;$B18),'US Cement Data'!O$290,0)*'State Downscaling Multipliers'!$B$6</f>
        <v/>
      </c>
      <c r="Q18" s="6">
        <f>IF(AND('US Cement Data'!$B$14&gt;=$A18,'US Cement Data'!$B$14&lt;$B18),'US Cement Data'!P$290,0)*'State Downscaling Multipliers'!$B$6</f>
        <v/>
      </c>
      <c r="R18" s="6">
        <f>IF(AND('US Cement Data'!$B$14&gt;=$A18,'US Cement Data'!$B$14&lt;$B18),'US Cement Data'!Q$290,0)*'State Downscaling Multipliers'!$B$6</f>
        <v/>
      </c>
      <c r="S18" s="6">
        <f>IF(AND('US Cement Data'!$B$14&gt;=$A18,'US Cement Data'!$B$14&lt;$B18),'US Cement Data'!R$290,0)*'State Downscaling Multipliers'!$B$6</f>
        <v/>
      </c>
      <c r="T18" s="6">
        <f>IF(AND('US Cement Data'!$B$14&gt;=$A18,'US Cement Data'!$B$14&lt;$B18),'US Cement Data'!S$290,0)*'State Downscaling Multipliers'!$B$6</f>
        <v/>
      </c>
      <c r="U18" s="6">
        <f>IF(AND('US Cement Data'!$B$14&gt;=$A18,'US Cement Data'!$B$14&lt;$B18),'US Cement Data'!T$290,0)*'State Downscaling Multipliers'!$B$6</f>
        <v/>
      </c>
      <c r="V18" s="6">
        <f>IF(AND('US Cement Data'!$B$14&gt;=$A18,'US Cement Data'!$B$14&lt;$B18),'US Cement Data'!U$290,0)*'State Downscaling Multipliers'!$B$6</f>
        <v/>
      </c>
      <c r="W18" s="6">
        <f>IF(AND('US Cement Data'!$B$14&gt;=$A18,'US Cement Data'!$B$14&lt;$B18),'US Cement Data'!V$290,0)*'State Downscaling Multipliers'!$B$6</f>
        <v/>
      </c>
      <c r="X18" s="6">
        <f>IF(AND('US Cement Data'!$B$14&gt;=$A18,'US Cement Data'!$B$14&lt;$B18),'US Cement Data'!W$290,0)*'State Downscaling Multipliers'!$B$6</f>
        <v/>
      </c>
      <c r="Y18" s="6">
        <f>IF(AND('US Cement Data'!$B$14&gt;=$A18,'US Cement Data'!$B$14&lt;$B18),'US Cement Data'!X$290,0)*'State Downscaling Multipliers'!$B$6</f>
        <v/>
      </c>
      <c r="Z18" s="6">
        <f>IF(AND('US Cement Data'!$B$14&gt;=$A18,'US Cement Data'!$B$14&lt;$B18),'US Cement Data'!Y$290,0)*'State Downscaling Multipliers'!$B$6</f>
        <v/>
      </c>
      <c r="AA18" s="6">
        <f>IF(AND('US Cement Data'!$B$14&gt;=$A18,'US Cement Data'!$B$14&lt;$B18),'US Cement Data'!Z$290,0)*'State Downscaling Multipliers'!$B$6</f>
        <v/>
      </c>
      <c r="AB18" s="6">
        <f>IF(AND('US Cement Data'!$B$14&gt;=$A18,'US Cement Data'!$B$14&lt;$B18),'US Cement Data'!AA$290,0)*'State Downscaling Multipliers'!$B$6</f>
        <v/>
      </c>
      <c r="AC18" s="6">
        <f>IF(AND('US Cement Data'!$B$14&gt;=$A18,'US Cement Data'!$B$14&lt;$B18),'US Cement Data'!AB$290,0)*'State Downscaling Multipliers'!$B$6</f>
        <v/>
      </c>
      <c r="AD18" s="6">
        <f>IF(AND('US Cement Data'!$B$14&gt;=$A18,'US Cement Data'!$B$14&lt;$B18),'US Cement Data'!AC$290,0)*'State Downscaling Multipliers'!$B$6</f>
        <v/>
      </c>
      <c r="AE18" s="6">
        <f>IF(AND('US Cement Data'!$B$14&gt;=$A18,'US Cement Data'!$B$14&lt;$B18),'US Cement Data'!AD$290,0)*'State Downscaling Multipliers'!$B$6</f>
        <v/>
      </c>
      <c r="AF18" s="6">
        <f>IF(AND('US Cement Data'!$B$14&gt;=$A18,'US Cement Data'!$B$14&lt;$B18),'US Cement Data'!AE$290,0)*'State Downscaling Multipliers'!$B$6</f>
        <v/>
      </c>
      <c r="AG18" s="6">
        <f>IF(AND('US Cement Data'!$B$14&gt;=$A18,'US Cement Data'!$B$14&lt;$B18),'US Cement Data'!AF$290,0)*'State Downscaling Multipliers'!$B$6</f>
        <v/>
      </c>
      <c r="AH18" s="6">
        <f>IF(AND('US Cement Data'!$B$14&gt;=$A18,'US Cement Data'!$B$14&lt;$B18),'US Cement Data'!AG$290,0)*'State Downscaling Multipliers'!$B$6</f>
        <v/>
      </c>
      <c r="AI18" s="6">
        <f>IF(AND('US Cement Data'!$B$14&gt;=$A18,'US Cement Data'!$B$14&lt;$B18),'US Cement Data'!AH$290,0)*'State Downscaling Multipliers'!$B$6</f>
        <v/>
      </c>
      <c r="AJ18" s="6">
        <f>IF(AND('US Cement Data'!$B$14&gt;=$A18,'US Cement Data'!$B$14&lt;$B18),'US Cement Data'!AI$290,0)*'State Downscaling Multipliers'!$B$6</f>
        <v/>
      </c>
      <c r="AK18" s="6">
        <f>IF(AND('US Cement Data'!$B$14&gt;=$A18,'US Cement Data'!$B$14&lt;$B18),'US Cement Data'!AJ$290,0)*'State Downscaling Multipliers'!$B$6</f>
        <v/>
      </c>
      <c r="AL18" s="6">
        <f>IF(AND('US Cement Data'!$B$14&gt;=$A18,'US Cement Data'!$B$14&lt;$B18),'US Cement Data'!AK$290,0)*'State Downscaling Multipliers'!$B$6</f>
        <v/>
      </c>
    </row>
    <row r="19">
      <c r="A19" s="63">
        <f>B18</f>
        <v/>
      </c>
      <c r="B19" s="63">
        <f>A19+50</f>
        <v/>
      </c>
      <c r="C19" s="6">
        <f>IF(AND('US Cement Data'!$B$14&gt;=$A19,'US Cement Data'!$B$14&lt;$B19),'US Cement Data'!B$290,0)*'State Downscaling Multipliers'!$B$6</f>
        <v/>
      </c>
      <c r="D19" s="6">
        <f>IF(AND('US Cement Data'!$B$14&gt;=$A19,'US Cement Data'!$B$14&lt;$B19),'US Cement Data'!C$290,0)*'State Downscaling Multipliers'!$B$6</f>
        <v/>
      </c>
      <c r="E19" s="6">
        <f>IF(AND('US Cement Data'!$B$14&gt;=$A19,'US Cement Data'!$B$14&lt;$B19),'US Cement Data'!D$290,0)*'State Downscaling Multipliers'!$B$6</f>
        <v/>
      </c>
      <c r="F19" s="6">
        <f>IF(AND('US Cement Data'!$B$14&gt;=$A19,'US Cement Data'!$B$14&lt;$B19),'US Cement Data'!E$290,0)*'State Downscaling Multipliers'!$B$6</f>
        <v/>
      </c>
      <c r="G19" s="6">
        <f>IF(AND('US Cement Data'!$B$14&gt;=$A19,'US Cement Data'!$B$14&lt;$B19),'US Cement Data'!F$290,0)*'State Downscaling Multipliers'!$B$6</f>
        <v/>
      </c>
      <c r="H19" s="6">
        <f>IF(AND('US Cement Data'!$B$14&gt;=$A19,'US Cement Data'!$B$14&lt;$B19),'US Cement Data'!G$290,0)*'State Downscaling Multipliers'!$B$6</f>
        <v/>
      </c>
      <c r="I19" s="6">
        <f>IF(AND('US Cement Data'!$B$14&gt;=$A19,'US Cement Data'!$B$14&lt;$B19),'US Cement Data'!H$290,0)*'State Downscaling Multipliers'!$B$6</f>
        <v/>
      </c>
      <c r="J19" s="6">
        <f>IF(AND('US Cement Data'!$B$14&gt;=$A19,'US Cement Data'!$B$14&lt;$B19),'US Cement Data'!I$290,0)*'State Downscaling Multipliers'!$B$6</f>
        <v/>
      </c>
      <c r="K19" s="6">
        <f>IF(AND('US Cement Data'!$B$14&gt;=$A19,'US Cement Data'!$B$14&lt;$B19),'US Cement Data'!J$290,0)*'State Downscaling Multipliers'!$B$6</f>
        <v/>
      </c>
      <c r="L19" s="6">
        <f>IF(AND('US Cement Data'!$B$14&gt;=$A19,'US Cement Data'!$B$14&lt;$B19),'US Cement Data'!K$290,0)*'State Downscaling Multipliers'!$B$6</f>
        <v/>
      </c>
      <c r="M19" s="6">
        <f>IF(AND('US Cement Data'!$B$14&gt;=$A19,'US Cement Data'!$B$14&lt;$B19),'US Cement Data'!L$290,0)*'State Downscaling Multipliers'!$B$6</f>
        <v/>
      </c>
      <c r="N19" s="6">
        <f>IF(AND('US Cement Data'!$B$14&gt;=$A19,'US Cement Data'!$B$14&lt;$B19),'US Cement Data'!M$290,0)*'State Downscaling Multipliers'!$B$6</f>
        <v/>
      </c>
      <c r="O19" s="6">
        <f>IF(AND('US Cement Data'!$B$14&gt;=$A19,'US Cement Data'!$B$14&lt;$B19),'US Cement Data'!N$290,0)*'State Downscaling Multipliers'!$B$6</f>
        <v/>
      </c>
      <c r="P19" s="6">
        <f>IF(AND('US Cement Data'!$B$14&gt;=$A19,'US Cement Data'!$B$14&lt;$B19),'US Cement Data'!O$290,0)*'State Downscaling Multipliers'!$B$6</f>
        <v/>
      </c>
      <c r="Q19" s="6">
        <f>IF(AND('US Cement Data'!$B$14&gt;=$A19,'US Cement Data'!$B$14&lt;$B19),'US Cement Data'!P$290,0)*'State Downscaling Multipliers'!$B$6</f>
        <v/>
      </c>
      <c r="R19" s="6">
        <f>IF(AND('US Cement Data'!$B$14&gt;=$A19,'US Cement Data'!$B$14&lt;$B19),'US Cement Data'!Q$290,0)*'State Downscaling Multipliers'!$B$6</f>
        <v/>
      </c>
      <c r="S19" s="6">
        <f>IF(AND('US Cement Data'!$B$14&gt;=$A19,'US Cement Data'!$B$14&lt;$B19),'US Cement Data'!R$290,0)*'State Downscaling Multipliers'!$B$6</f>
        <v/>
      </c>
      <c r="T19" s="6">
        <f>IF(AND('US Cement Data'!$B$14&gt;=$A19,'US Cement Data'!$B$14&lt;$B19),'US Cement Data'!S$290,0)*'State Downscaling Multipliers'!$B$6</f>
        <v/>
      </c>
      <c r="U19" s="6">
        <f>IF(AND('US Cement Data'!$B$14&gt;=$A19,'US Cement Data'!$B$14&lt;$B19),'US Cement Data'!T$290,0)*'State Downscaling Multipliers'!$B$6</f>
        <v/>
      </c>
      <c r="V19" s="6">
        <f>IF(AND('US Cement Data'!$B$14&gt;=$A19,'US Cement Data'!$B$14&lt;$B19),'US Cement Data'!U$290,0)*'State Downscaling Multipliers'!$B$6</f>
        <v/>
      </c>
      <c r="W19" s="6">
        <f>IF(AND('US Cement Data'!$B$14&gt;=$A19,'US Cement Data'!$B$14&lt;$B19),'US Cement Data'!V$290,0)*'State Downscaling Multipliers'!$B$6</f>
        <v/>
      </c>
      <c r="X19" s="6">
        <f>IF(AND('US Cement Data'!$B$14&gt;=$A19,'US Cement Data'!$B$14&lt;$B19),'US Cement Data'!W$290,0)*'State Downscaling Multipliers'!$B$6</f>
        <v/>
      </c>
      <c r="Y19" s="6">
        <f>IF(AND('US Cement Data'!$B$14&gt;=$A19,'US Cement Data'!$B$14&lt;$B19),'US Cement Data'!X$290,0)*'State Downscaling Multipliers'!$B$6</f>
        <v/>
      </c>
      <c r="Z19" s="6">
        <f>IF(AND('US Cement Data'!$B$14&gt;=$A19,'US Cement Data'!$B$14&lt;$B19),'US Cement Data'!Y$290,0)*'State Downscaling Multipliers'!$B$6</f>
        <v/>
      </c>
      <c r="AA19" s="6">
        <f>IF(AND('US Cement Data'!$B$14&gt;=$A19,'US Cement Data'!$B$14&lt;$B19),'US Cement Data'!Z$290,0)*'State Downscaling Multipliers'!$B$6</f>
        <v/>
      </c>
      <c r="AB19" s="6">
        <f>IF(AND('US Cement Data'!$B$14&gt;=$A19,'US Cement Data'!$B$14&lt;$B19),'US Cement Data'!AA$290,0)*'State Downscaling Multipliers'!$B$6</f>
        <v/>
      </c>
      <c r="AC19" s="6">
        <f>IF(AND('US Cement Data'!$B$14&gt;=$A19,'US Cement Data'!$B$14&lt;$B19),'US Cement Data'!AB$290,0)*'State Downscaling Multipliers'!$B$6</f>
        <v/>
      </c>
      <c r="AD19" s="6">
        <f>IF(AND('US Cement Data'!$B$14&gt;=$A19,'US Cement Data'!$B$14&lt;$B19),'US Cement Data'!AC$290,0)*'State Downscaling Multipliers'!$B$6</f>
        <v/>
      </c>
      <c r="AE19" s="6">
        <f>IF(AND('US Cement Data'!$B$14&gt;=$A19,'US Cement Data'!$B$14&lt;$B19),'US Cement Data'!AD$290,0)*'State Downscaling Multipliers'!$B$6</f>
        <v/>
      </c>
      <c r="AF19" s="6">
        <f>IF(AND('US Cement Data'!$B$14&gt;=$A19,'US Cement Data'!$B$14&lt;$B19),'US Cement Data'!AE$290,0)*'State Downscaling Multipliers'!$B$6</f>
        <v/>
      </c>
      <c r="AG19" s="6">
        <f>IF(AND('US Cement Data'!$B$14&gt;=$A19,'US Cement Data'!$B$14&lt;$B19),'US Cement Data'!AF$290,0)*'State Downscaling Multipliers'!$B$6</f>
        <v/>
      </c>
      <c r="AH19" s="6">
        <f>IF(AND('US Cement Data'!$B$14&gt;=$A19,'US Cement Data'!$B$14&lt;$B19),'US Cement Data'!AG$290,0)*'State Downscaling Multipliers'!$B$6</f>
        <v/>
      </c>
      <c r="AI19" s="6">
        <f>IF(AND('US Cement Data'!$B$14&gt;=$A19,'US Cement Data'!$B$14&lt;$B19),'US Cement Data'!AH$290,0)*'State Downscaling Multipliers'!$B$6</f>
        <v/>
      </c>
      <c r="AJ19" s="6">
        <f>IF(AND('US Cement Data'!$B$14&gt;=$A19,'US Cement Data'!$B$14&lt;$B19),'US Cement Data'!AI$290,0)*'State Downscaling Multipliers'!$B$6</f>
        <v/>
      </c>
      <c r="AK19" s="6">
        <f>IF(AND('US Cement Data'!$B$14&gt;=$A19,'US Cement Data'!$B$14&lt;$B19),'US Cement Data'!AJ$290,0)*'State Downscaling Multipliers'!$B$6</f>
        <v/>
      </c>
      <c r="AL19" s="6">
        <f>IF(AND('US Cement Data'!$B$14&gt;=$A19,'US Cement Data'!$B$14&lt;$B19),'US Cement Data'!AK$290,0)*'State Downscaling Multipliers'!$B$6</f>
        <v/>
      </c>
    </row>
    <row r="20">
      <c r="A20" s="63">
        <f>B19</f>
        <v/>
      </c>
      <c r="B20" s="63">
        <f>A20+50</f>
        <v/>
      </c>
      <c r="C20" s="6">
        <f>IF(AND('US Cement Data'!$B$14&gt;=$A20,'US Cement Data'!$B$14&lt;$B20),'US Cement Data'!B$290,0)*'State Downscaling Multipliers'!$B$6</f>
        <v/>
      </c>
      <c r="D20" s="6">
        <f>IF(AND('US Cement Data'!$B$14&gt;=$A20,'US Cement Data'!$B$14&lt;$B20),'US Cement Data'!C$290,0)*'State Downscaling Multipliers'!$B$6</f>
        <v/>
      </c>
      <c r="E20" s="6">
        <f>IF(AND('US Cement Data'!$B$14&gt;=$A20,'US Cement Data'!$B$14&lt;$B20),'US Cement Data'!D$290,0)*'State Downscaling Multipliers'!$B$6</f>
        <v/>
      </c>
      <c r="F20" s="6">
        <f>IF(AND('US Cement Data'!$B$14&gt;=$A20,'US Cement Data'!$B$14&lt;$B20),'US Cement Data'!E$290,0)*'State Downscaling Multipliers'!$B$6</f>
        <v/>
      </c>
      <c r="G20" s="6">
        <f>IF(AND('US Cement Data'!$B$14&gt;=$A20,'US Cement Data'!$B$14&lt;$B20),'US Cement Data'!F$290,0)*'State Downscaling Multipliers'!$B$6</f>
        <v/>
      </c>
      <c r="H20" s="6">
        <f>IF(AND('US Cement Data'!$B$14&gt;=$A20,'US Cement Data'!$B$14&lt;$B20),'US Cement Data'!G$290,0)*'State Downscaling Multipliers'!$B$6</f>
        <v/>
      </c>
      <c r="I20" s="6">
        <f>IF(AND('US Cement Data'!$B$14&gt;=$A20,'US Cement Data'!$B$14&lt;$B20),'US Cement Data'!H$290,0)*'State Downscaling Multipliers'!$B$6</f>
        <v/>
      </c>
      <c r="J20" s="6">
        <f>IF(AND('US Cement Data'!$B$14&gt;=$A20,'US Cement Data'!$B$14&lt;$B20),'US Cement Data'!I$290,0)*'State Downscaling Multipliers'!$B$6</f>
        <v/>
      </c>
      <c r="K20" s="6">
        <f>IF(AND('US Cement Data'!$B$14&gt;=$A20,'US Cement Data'!$B$14&lt;$B20),'US Cement Data'!J$290,0)*'State Downscaling Multipliers'!$B$6</f>
        <v/>
      </c>
      <c r="L20" s="6">
        <f>IF(AND('US Cement Data'!$B$14&gt;=$A20,'US Cement Data'!$B$14&lt;$B20),'US Cement Data'!K$290,0)*'State Downscaling Multipliers'!$B$6</f>
        <v/>
      </c>
      <c r="M20" s="6">
        <f>IF(AND('US Cement Data'!$B$14&gt;=$A20,'US Cement Data'!$B$14&lt;$B20),'US Cement Data'!L$290,0)*'State Downscaling Multipliers'!$B$6</f>
        <v/>
      </c>
      <c r="N20" s="6">
        <f>IF(AND('US Cement Data'!$B$14&gt;=$A20,'US Cement Data'!$B$14&lt;$B20),'US Cement Data'!M$290,0)*'State Downscaling Multipliers'!$B$6</f>
        <v/>
      </c>
      <c r="O20" s="6">
        <f>IF(AND('US Cement Data'!$B$14&gt;=$A20,'US Cement Data'!$B$14&lt;$B20),'US Cement Data'!N$290,0)*'State Downscaling Multipliers'!$B$6</f>
        <v/>
      </c>
      <c r="P20" s="6">
        <f>IF(AND('US Cement Data'!$B$14&gt;=$A20,'US Cement Data'!$B$14&lt;$B20),'US Cement Data'!O$290,0)*'State Downscaling Multipliers'!$B$6</f>
        <v/>
      </c>
      <c r="Q20" s="6">
        <f>IF(AND('US Cement Data'!$B$14&gt;=$A20,'US Cement Data'!$B$14&lt;$B20),'US Cement Data'!P$290,0)*'State Downscaling Multipliers'!$B$6</f>
        <v/>
      </c>
      <c r="R20" s="6">
        <f>IF(AND('US Cement Data'!$B$14&gt;=$A20,'US Cement Data'!$B$14&lt;$B20),'US Cement Data'!Q$290,0)*'State Downscaling Multipliers'!$B$6</f>
        <v/>
      </c>
      <c r="S20" s="6">
        <f>IF(AND('US Cement Data'!$B$14&gt;=$A20,'US Cement Data'!$B$14&lt;$B20),'US Cement Data'!R$290,0)*'State Downscaling Multipliers'!$B$6</f>
        <v/>
      </c>
      <c r="T20" s="6">
        <f>IF(AND('US Cement Data'!$B$14&gt;=$A20,'US Cement Data'!$B$14&lt;$B20),'US Cement Data'!S$290,0)*'State Downscaling Multipliers'!$B$6</f>
        <v/>
      </c>
      <c r="U20" s="6">
        <f>IF(AND('US Cement Data'!$B$14&gt;=$A20,'US Cement Data'!$B$14&lt;$B20),'US Cement Data'!T$290,0)*'State Downscaling Multipliers'!$B$6</f>
        <v/>
      </c>
      <c r="V20" s="6">
        <f>IF(AND('US Cement Data'!$B$14&gt;=$A20,'US Cement Data'!$B$14&lt;$B20),'US Cement Data'!U$290,0)*'State Downscaling Multipliers'!$B$6</f>
        <v/>
      </c>
      <c r="W20" s="6">
        <f>IF(AND('US Cement Data'!$B$14&gt;=$A20,'US Cement Data'!$B$14&lt;$B20),'US Cement Data'!V$290,0)*'State Downscaling Multipliers'!$B$6</f>
        <v/>
      </c>
      <c r="X20" s="6">
        <f>IF(AND('US Cement Data'!$B$14&gt;=$A20,'US Cement Data'!$B$14&lt;$B20),'US Cement Data'!W$290,0)*'State Downscaling Multipliers'!$B$6</f>
        <v/>
      </c>
      <c r="Y20" s="6">
        <f>IF(AND('US Cement Data'!$B$14&gt;=$A20,'US Cement Data'!$B$14&lt;$B20),'US Cement Data'!X$290,0)*'State Downscaling Multipliers'!$B$6</f>
        <v/>
      </c>
      <c r="Z20" s="6">
        <f>IF(AND('US Cement Data'!$B$14&gt;=$A20,'US Cement Data'!$B$14&lt;$B20),'US Cement Data'!Y$290,0)*'State Downscaling Multipliers'!$B$6</f>
        <v/>
      </c>
      <c r="AA20" s="6">
        <f>IF(AND('US Cement Data'!$B$14&gt;=$A20,'US Cement Data'!$B$14&lt;$B20),'US Cement Data'!Z$290,0)*'State Downscaling Multipliers'!$B$6</f>
        <v/>
      </c>
      <c r="AB20" s="6">
        <f>IF(AND('US Cement Data'!$B$14&gt;=$A20,'US Cement Data'!$B$14&lt;$B20),'US Cement Data'!AA$290,0)*'State Downscaling Multipliers'!$B$6</f>
        <v/>
      </c>
      <c r="AC20" s="6">
        <f>IF(AND('US Cement Data'!$B$14&gt;=$A20,'US Cement Data'!$B$14&lt;$B20),'US Cement Data'!AB$290,0)*'State Downscaling Multipliers'!$B$6</f>
        <v/>
      </c>
      <c r="AD20" s="6">
        <f>IF(AND('US Cement Data'!$B$14&gt;=$A20,'US Cement Data'!$B$14&lt;$B20),'US Cement Data'!AC$290,0)*'State Downscaling Multipliers'!$B$6</f>
        <v/>
      </c>
      <c r="AE20" s="6">
        <f>IF(AND('US Cement Data'!$B$14&gt;=$A20,'US Cement Data'!$B$14&lt;$B20),'US Cement Data'!AD$290,0)*'State Downscaling Multipliers'!$B$6</f>
        <v/>
      </c>
      <c r="AF20" s="6">
        <f>IF(AND('US Cement Data'!$B$14&gt;=$A20,'US Cement Data'!$B$14&lt;$B20),'US Cement Data'!AE$290,0)*'State Downscaling Multipliers'!$B$6</f>
        <v/>
      </c>
      <c r="AG20" s="6">
        <f>IF(AND('US Cement Data'!$B$14&gt;=$A20,'US Cement Data'!$B$14&lt;$B20),'US Cement Data'!AF$290,0)*'State Downscaling Multipliers'!$B$6</f>
        <v/>
      </c>
      <c r="AH20" s="6">
        <f>IF(AND('US Cement Data'!$B$14&gt;=$A20,'US Cement Data'!$B$14&lt;$B20),'US Cement Data'!AG$290,0)*'State Downscaling Multipliers'!$B$6</f>
        <v/>
      </c>
      <c r="AI20" s="6">
        <f>IF(AND('US Cement Data'!$B$14&gt;=$A20,'US Cement Data'!$B$14&lt;$B20),'US Cement Data'!AH$290,0)*'State Downscaling Multipliers'!$B$6</f>
        <v/>
      </c>
      <c r="AJ20" s="6">
        <f>IF(AND('US Cement Data'!$B$14&gt;=$A20,'US Cement Data'!$B$14&lt;$B20),'US Cement Data'!AI$290,0)*'State Downscaling Multipliers'!$B$6</f>
        <v/>
      </c>
      <c r="AK20" s="6">
        <f>IF(AND('US Cement Data'!$B$14&gt;=$A20,'US Cement Data'!$B$14&lt;$B20),'US Cement Data'!AJ$290,0)*'State Downscaling Multipliers'!$B$6</f>
        <v/>
      </c>
      <c r="AL20" s="6">
        <f>IF(AND('US Cement Data'!$B$14&gt;=$A20,'US Cement Data'!$B$14&lt;$B20),'US Cement Data'!AK$290,0)*'State Downscaling Multipliers'!$B$6</f>
        <v/>
      </c>
    </row>
    <row r="21" ht="15.75" customHeight="1" s="120">
      <c r="A21" s="63">
        <f>B20</f>
        <v/>
      </c>
      <c r="B21" s="63">
        <f>A21+50</f>
        <v/>
      </c>
      <c r="C21" s="6">
        <f>IF(AND('US Cement Data'!$B$14&gt;=$A21,'US Cement Data'!$B$14&lt;$B21),'US Cement Data'!B$290,0)*'State Downscaling Multipliers'!$B$6</f>
        <v/>
      </c>
      <c r="D21" s="6">
        <f>IF(AND('US Cement Data'!$B$14&gt;=$A21,'US Cement Data'!$B$14&lt;$B21),'US Cement Data'!C$290,0)*'State Downscaling Multipliers'!$B$6</f>
        <v/>
      </c>
      <c r="E21" s="6">
        <f>IF(AND('US Cement Data'!$B$14&gt;=$A21,'US Cement Data'!$B$14&lt;$B21),'US Cement Data'!D$290,0)*'State Downscaling Multipliers'!$B$6</f>
        <v/>
      </c>
      <c r="F21" s="6">
        <f>IF(AND('US Cement Data'!$B$14&gt;=$A21,'US Cement Data'!$B$14&lt;$B21),'US Cement Data'!E$290,0)*'State Downscaling Multipliers'!$B$6</f>
        <v/>
      </c>
      <c r="G21" s="6">
        <f>IF(AND('US Cement Data'!$B$14&gt;=$A21,'US Cement Data'!$B$14&lt;$B21),'US Cement Data'!F$290,0)*'State Downscaling Multipliers'!$B$6</f>
        <v/>
      </c>
      <c r="H21" s="6">
        <f>IF(AND('US Cement Data'!$B$14&gt;=$A21,'US Cement Data'!$B$14&lt;$B21),'US Cement Data'!G$290,0)*'State Downscaling Multipliers'!$B$6</f>
        <v/>
      </c>
      <c r="I21" s="6">
        <f>IF(AND('US Cement Data'!$B$14&gt;=$A21,'US Cement Data'!$B$14&lt;$B21),'US Cement Data'!H$290,0)*'State Downscaling Multipliers'!$B$6</f>
        <v/>
      </c>
      <c r="J21" s="6">
        <f>IF(AND('US Cement Data'!$B$14&gt;=$A21,'US Cement Data'!$B$14&lt;$B21),'US Cement Data'!I$290,0)*'State Downscaling Multipliers'!$B$6</f>
        <v/>
      </c>
      <c r="K21" s="6">
        <f>IF(AND('US Cement Data'!$B$14&gt;=$A21,'US Cement Data'!$B$14&lt;$B21),'US Cement Data'!J$290,0)*'State Downscaling Multipliers'!$B$6</f>
        <v/>
      </c>
      <c r="L21" s="6">
        <f>IF(AND('US Cement Data'!$B$14&gt;=$A21,'US Cement Data'!$B$14&lt;$B21),'US Cement Data'!K$290,0)*'State Downscaling Multipliers'!$B$6</f>
        <v/>
      </c>
      <c r="M21" s="6">
        <f>IF(AND('US Cement Data'!$B$14&gt;=$A21,'US Cement Data'!$B$14&lt;$B21),'US Cement Data'!L$290,0)*'State Downscaling Multipliers'!$B$6</f>
        <v/>
      </c>
      <c r="N21" s="6">
        <f>IF(AND('US Cement Data'!$B$14&gt;=$A21,'US Cement Data'!$B$14&lt;$B21),'US Cement Data'!M$290,0)*'State Downscaling Multipliers'!$B$6</f>
        <v/>
      </c>
      <c r="O21" s="6">
        <f>IF(AND('US Cement Data'!$B$14&gt;=$A21,'US Cement Data'!$B$14&lt;$B21),'US Cement Data'!N$290,0)*'State Downscaling Multipliers'!$B$6</f>
        <v/>
      </c>
      <c r="P21" s="6">
        <f>IF(AND('US Cement Data'!$B$14&gt;=$A21,'US Cement Data'!$B$14&lt;$B21),'US Cement Data'!O$290,0)*'State Downscaling Multipliers'!$B$6</f>
        <v/>
      </c>
      <c r="Q21" s="6">
        <f>IF(AND('US Cement Data'!$B$14&gt;=$A21,'US Cement Data'!$B$14&lt;$B21),'US Cement Data'!P$290,0)*'State Downscaling Multipliers'!$B$6</f>
        <v/>
      </c>
      <c r="R21" s="6">
        <f>IF(AND('US Cement Data'!$B$14&gt;=$A21,'US Cement Data'!$B$14&lt;$B21),'US Cement Data'!Q$290,0)*'State Downscaling Multipliers'!$B$6</f>
        <v/>
      </c>
      <c r="S21" s="6">
        <f>IF(AND('US Cement Data'!$B$14&gt;=$A21,'US Cement Data'!$B$14&lt;$B21),'US Cement Data'!R$290,0)*'State Downscaling Multipliers'!$B$6</f>
        <v/>
      </c>
      <c r="T21" s="6">
        <f>IF(AND('US Cement Data'!$B$14&gt;=$A21,'US Cement Data'!$B$14&lt;$B21),'US Cement Data'!S$290,0)*'State Downscaling Multipliers'!$B$6</f>
        <v/>
      </c>
      <c r="U21" s="6">
        <f>IF(AND('US Cement Data'!$B$14&gt;=$A21,'US Cement Data'!$B$14&lt;$B21),'US Cement Data'!T$290,0)*'State Downscaling Multipliers'!$B$6</f>
        <v/>
      </c>
      <c r="V21" s="6">
        <f>IF(AND('US Cement Data'!$B$14&gt;=$A21,'US Cement Data'!$B$14&lt;$B21),'US Cement Data'!U$290,0)*'State Downscaling Multipliers'!$B$6</f>
        <v/>
      </c>
      <c r="W21" s="6">
        <f>IF(AND('US Cement Data'!$B$14&gt;=$A21,'US Cement Data'!$B$14&lt;$B21),'US Cement Data'!V$290,0)*'State Downscaling Multipliers'!$B$6</f>
        <v/>
      </c>
      <c r="X21" s="6">
        <f>IF(AND('US Cement Data'!$B$14&gt;=$A21,'US Cement Data'!$B$14&lt;$B21),'US Cement Data'!W$290,0)*'State Downscaling Multipliers'!$B$6</f>
        <v/>
      </c>
      <c r="Y21" s="6">
        <f>IF(AND('US Cement Data'!$B$14&gt;=$A21,'US Cement Data'!$B$14&lt;$B21),'US Cement Data'!X$290,0)*'State Downscaling Multipliers'!$B$6</f>
        <v/>
      </c>
      <c r="Z21" s="6">
        <f>IF(AND('US Cement Data'!$B$14&gt;=$A21,'US Cement Data'!$B$14&lt;$B21),'US Cement Data'!Y$290,0)*'State Downscaling Multipliers'!$B$6</f>
        <v/>
      </c>
      <c r="AA21" s="6">
        <f>IF(AND('US Cement Data'!$B$14&gt;=$A21,'US Cement Data'!$B$14&lt;$B21),'US Cement Data'!Z$290,0)*'State Downscaling Multipliers'!$B$6</f>
        <v/>
      </c>
      <c r="AB21" s="6">
        <f>IF(AND('US Cement Data'!$B$14&gt;=$A21,'US Cement Data'!$B$14&lt;$B21),'US Cement Data'!AA$290,0)*'State Downscaling Multipliers'!$B$6</f>
        <v/>
      </c>
      <c r="AC21" s="6">
        <f>IF(AND('US Cement Data'!$B$14&gt;=$A21,'US Cement Data'!$B$14&lt;$B21),'US Cement Data'!AB$290,0)*'State Downscaling Multipliers'!$B$6</f>
        <v/>
      </c>
      <c r="AD21" s="6">
        <f>IF(AND('US Cement Data'!$B$14&gt;=$A21,'US Cement Data'!$B$14&lt;$B21),'US Cement Data'!AC$290,0)*'State Downscaling Multipliers'!$B$6</f>
        <v/>
      </c>
      <c r="AE21" s="6">
        <f>IF(AND('US Cement Data'!$B$14&gt;=$A21,'US Cement Data'!$B$14&lt;$B21),'US Cement Data'!AD$290,0)*'State Downscaling Multipliers'!$B$6</f>
        <v/>
      </c>
      <c r="AF21" s="6">
        <f>IF(AND('US Cement Data'!$B$14&gt;=$A21,'US Cement Data'!$B$14&lt;$B21),'US Cement Data'!AE$290,0)*'State Downscaling Multipliers'!$B$6</f>
        <v/>
      </c>
      <c r="AG21" s="6">
        <f>IF(AND('US Cement Data'!$B$14&gt;=$A21,'US Cement Data'!$B$14&lt;$B21),'US Cement Data'!AF$290,0)*'State Downscaling Multipliers'!$B$6</f>
        <v/>
      </c>
      <c r="AH21" s="6">
        <f>IF(AND('US Cement Data'!$B$14&gt;=$A21,'US Cement Data'!$B$14&lt;$B21),'US Cement Data'!AG$290,0)*'State Downscaling Multipliers'!$B$6</f>
        <v/>
      </c>
      <c r="AI21" s="6">
        <f>IF(AND('US Cement Data'!$B$14&gt;=$A21,'US Cement Data'!$B$14&lt;$B21),'US Cement Data'!AH$290,0)*'State Downscaling Multipliers'!$B$6</f>
        <v/>
      </c>
      <c r="AJ21" s="6">
        <f>IF(AND('US Cement Data'!$B$14&gt;=$A21,'US Cement Data'!$B$14&lt;$B21),'US Cement Data'!AI$290,0)*'State Downscaling Multipliers'!$B$6</f>
        <v/>
      </c>
      <c r="AK21" s="6">
        <f>IF(AND('US Cement Data'!$B$14&gt;=$A21,'US Cement Data'!$B$14&lt;$B21),'US Cement Data'!AJ$290,0)*'State Downscaling Multipliers'!$B$6</f>
        <v/>
      </c>
      <c r="AL21" s="6">
        <f>IF(AND('US Cement Data'!$B$14&gt;=$A21,'US Cement Data'!$B$14&lt;$B21),'US Cement Data'!AK$290,0)*'State Downscaling Multipliers'!$B$6</f>
        <v/>
      </c>
    </row>
    <row r="22" ht="15.75" customHeight="1" s="120">
      <c r="A22" s="63">
        <f>B21</f>
        <v/>
      </c>
      <c r="B22" s="63">
        <f>A22+50</f>
        <v/>
      </c>
      <c r="C22" s="6">
        <f>IF(AND('US Cement Data'!$B$14&gt;=$A22,'US Cement Data'!$B$14&lt;$B22),'US Cement Data'!B$290,0)*'State Downscaling Multipliers'!$B$6</f>
        <v/>
      </c>
      <c r="D22" s="6">
        <f>IF(AND('US Cement Data'!$B$14&gt;=$A22,'US Cement Data'!$B$14&lt;$B22),'US Cement Data'!C$290,0)*'State Downscaling Multipliers'!$B$6</f>
        <v/>
      </c>
      <c r="E22" s="6">
        <f>IF(AND('US Cement Data'!$B$14&gt;=$A22,'US Cement Data'!$B$14&lt;$B22),'US Cement Data'!D$290,0)*'State Downscaling Multipliers'!$B$6</f>
        <v/>
      </c>
      <c r="F22" s="6">
        <f>IF(AND('US Cement Data'!$B$14&gt;=$A22,'US Cement Data'!$B$14&lt;$B22),'US Cement Data'!E$290,0)*'State Downscaling Multipliers'!$B$6</f>
        <v/>
      </c>
      <c r="G22" s="6">
        <f>IF(AND('US Cement Data'!$B$14&gt;=$A22,'US Cement Data'!$B$14&lt;$B22),'US Cement Data'!F$290,0)*'State Downscaling Multipliers'!$B$6</f>
        <v/>
      </c>
      <c r="H22" s="6">
        <f>IF(AND('US Cement Data'!$B$14&gt;=$A22,'US Cement Data'!$B$14&lt;$B22),'US Cement Data'!G$290,0)*'State Downscaling Multipliers'!$B$6</f>
        <v/>
      </c>
      <c r="I22" s="6">
        <f>IF(AND('US Cement Data'!$B$14&gt;=$A22,'US Cement Data'!$B$14&lt;$B22),'US Cement Data'!H$290,0)*'State Downscaling Multipliers'!$B$6</f>
        <v/>
      </c>
      <c r="J22" s="6">
        <f>IF(AND('US Cement Data'!$B$14&gt;=$A22,'US Cement Data'!$B$14&lt;$B22),'US Cement Data'!I$290,0)*'State Downscaling Multipliers'!$B$6</f>
        <v/>
      </c>
      <c r="K22" s="6">
        <f>IF(AND('US Cement Data'!$B$14&gt;=$A22,'US Cement Data'!$B$14&lt;$B22),'US Cement Data'!J$290,0)*'State Downscaling Multipliers'!$B$6</f>
        <v/>
      </c>
      <c r="L22" s="6">
        <f>IF(AND('US Cement Data'!$B$14&gt;=$A22,'US Cement Data'!$B$14&lt;$B22),'US Cement Data'!K$290,0)*'State Downscaling Multipliers'!$B$6</f>
        <v/>
      </c>
      <c r="M22" s="6">
        <f>IF(AND('US Cement Data'!$B$14&gt;=$A22,'US Cement Data'!$B$14&lt;$B22),'US Cement Data'!L$290,0)*'State Downscaling Multipliers'!$B$6</f>
        <v/>
      </c>
      <c r="N22" s="6">
        <f>IF(AND('US Cement Data'!$B$14&gt;=$A22,'US Cement Data'!$B$14&lt;$B22),'US Cement Data'!M$290,0)*'State Downscaling Multipliers'!$B$6</f>
        <v/>
      </c>
      <c r="O22" s="6">
        <f>IF(AND('US Cement Data'!$B$14&gt;=$A22,'US Cement Data'!$B$14&lt;$B22),'US Cement Data'!N$290,0)*'State Downscaling Multipliers'!$B$6</f>
        <v/>
      </c>
      <c r="P22" s="6">
        <f>IF(AND('US Cement Data'!$B$14&gt;=$A22,'US Cement Data'!$B$14&lt;$B22),'US Cement Data'!O$290,0)*'State Downscaling Multipliers'!$B$6</f>
        <v/>
      </c>
      <c r="Q22" s="6">
        <f>IF(AND('US Cement Data'!$B$14&gt;=$A22,'US Cement Data'!$B$14&lt;$B22),'US Cement Data'!P$290,0)*'State Downscaling Multipliers'!$B$6</f>
        <v/>
      </c>
      <c r="R22" s="6">
        <f>IF(AND('US Cement Data'!$B$14&gt;=$A22,'US Cement Data'!$B$14&lt;$B22),'US Cement Data'!Q$290,0)*'State Downscaling Multipliers'!$B$6</f>
        <v/>
      </c>
      <c r="S22" s="6">
        <f>IF(AND('US Cement Data'!$B$14&gt;=$A22,'US Cement Data'!$B$14&lt;$B22),'US Cement Data'!R$290,0)*'State Downscaling Multipliers'!$B$6</f>
        <v/>
      </c>
      <c r="T22" s="6">
        <f>IF(AND('US Cement Data'!$B$14&gt;=$A22,'US Cement Data'!$B$14&lt;$B22),'US Cement Data'!S$290,0)*'State Downscaling Multipliers'!$B$6</f>
        <v/>
      </c>
      <c r="U22" s="6">
        <f>IF(AND('US Cement Data'!$B$14&gt;=$A22,'US Cement Data'!$B$14&lt;$B22),'US Cement Data'!T$290,0)*'State Downscaling Multipliers'!$B$6</f>
        <v/>
      </c>
      <c r="V22" s="6">
        <f>IF(AND('US Cement Data'!$B$14&gt;=$A22,'US Cement Data'!$B$14&lt;$B22),'US Cement Data'!U$290,0)*'State Downscaling Multipliers'!$B$6</f>
        <v/>
      </c>
      <c r="W22" s="6">
        <f>IF(AND('US Cement Data'!$B$14&gt;=$A22,'US Cement Data'!$B$14&lt;$B22),'US Cement Data'!V$290,0)*'State Downscaling Multipliers'!$B$6</f>
        <v/>
      </c>
      <c r="X22" s="6">
        <f>IF(AND('US Cement Data'!$B$14&gt;=$A22,'US Cement Data'!$B$14&lt;$B22),'US Cement Data'!W$290,0)*'State Downscaling Multipliers'!$B$6</f>
        <v/>
      </c>
      <c r="Y22" s="6">
        <f>IF(AND('US Cement Data'!$B$14&gt;=$A22,'US Cement Data'!$B$14&lt;$B22),'US Cement Data'!X$290,0)*'State Downscaling Multipliers'!$B$6</f>
        <v/>
      </c>
      <c r="Z22" s="6">
        <f>IF(AND('US Cement Data'!$B$14&gt;=$A22,'US Cement Data'!$B$14&lt;$B22),'US Cement Data'!Y$290,0)*'State Downscaling Multipliers'!$B$6</f>
        <v/>
      </c>
      <c r="AA22" s="6">
        <f>IF(AND('US Cement Data'!$B$14&gt;=$A22,'US Cement Data'!$B$14&lt;$B22),'US Cement Data'!Z$290,0)*'State Downscaling Multipliers'!$B$6</f>
        <v/>
      </c>
      <c r="AB22" s="6">
        <f>IF(AND('US Cement Data'!$B$14&gt;=$A22,'US Cement Data'!$B$14&lt;$B22),'US Cement Data'!AA$290,0)*'State Downscaling Multipliers'!$B$6</f>
        <v/>
      </c>
      <c r="AC22" s="6">
        <f>IF(AND('US Cement Data'!$B$14&gt;=$A22,'US Cement Data'!$B$14&lt;$B22),'US Cement Data'!AB$290,0)*'State Downscaling Multipliers'!$B$6</f>
        <v/>
      </c>
      <c r="AD22" s="6">
        <f>IF(AND('US Cement Data'!$B$14&gt;=$A22,'US Cement Data'!$B$14&lt;$B22),'US Cement Data'!AC$290,0)*'State Downscaling Multipliers'!$B$6</f>
        <v/>
      </c>
      <c r="AE22" s="6">
        <f>IF(AND('US Cement Data'!$B$14&gt;=$A22,'US Cement Data'!$B$14&lt;$B22),'US Cement Data'!AD$290,0)*'State Downscaling Multipliers'!$B$6</f>
        <v/>
      </c>
      <c r="AF22" s="6">
        <f>IF(AND('US Cement Data'!$B$14&gt;=$A22,'US Cement Data'!$B$14&lt;$B22),'US Cement Data'!AE$290,0)*'State Downscaling Multipliers'!$B$6</f>
        <v/>
      </c>
      <c r="AG22" s="6">
        <f>IF(AND('US Cement Data'!$B$14&gt;=$A22,'US Cement Data'!$B$14&lt;$B22),'US Cement Data'!AF$290,0)*'State Downscaling Multipliers'!$B$6</f>
        <v/>
      </c>
      <c r="AH22" s="6">
        <f>IF(AND('US Cement Data'!$B$14&gt;=$A22,'US Cement Data'!$B$14&lt;$B22),'US Cement Data'!AG$290,0)*'State Downscaling Multipliers'!$B$6</f>
        <v/>
      </c>
      <c r="AI22" s="6">
        <f>IF(AND('US Cement Data'!$B$14&gt;=$A22,'US Cement Data'!$B$14&lt;$B22),'US Cement Data'!AH$290,0)*'State Downscaling Multipliers'!$B$6</f>
        <v/>
      </c>
      <c r="AJ22" s="6">
        <f>IF(AND('US Cement Data'!$B$14&gt;=$A22,'US Cement Data'!$B$14&lt;$B22),'US Cement Data'!AI$290,0)*'State Downscaling Multipliers'!$B$6</f>
        <v/>
      </c>
      <c r="AK22" s="6">
        <f>IF(AND('US Cement Data'!$B$14&gt;=$A22,'US Cement Data'!$B$14&lt;$B22),'US Cement Data'!AJ$290,0)*'State Downscaling Multipliers'!$B$6</f>
        <v/>
      </c>
      <c r="AL22" s="6">
        <f>IF(AND('US Cement Data'!$B$14&gt;=$A22,'US Cement Data'!$B$14&lt;$B22),'US Cement Data'!AK$290,0)*'State Downscaling Multipliers'!$B$6</f>
        <v/>
      </c>
    </row>
    <row r="23" ht="15.75" customHeight="1" s="120">
      <c r="A23" s="63">
        <f>B22</f>
        <v/>
      </c>
      <c r="B23" s="63">
        <f>A23+50</f>
        <v/>
      </c>
      <c r="C23" s="6">
        <f>IF(AND('US Cement Data'!$B$14&gt;=$A23,'US Cement Data'!$B$14&lt;$B23),'US Cement Data'!B$290,0)*'State Downscaling Multipliers'!$B$6</f>
        <v/>
      </c>
      <c r="D23" s="6">
        <f>IF(AND('US Cement Data'!$B$14&gt;=$A23,'US Cement Data'!$B$14&lt;$B23),'US Cement Data'!C$290,0)*'State Downscaling Multipliers'!$B$6</f>
        <v/>
      </c>
      <c r="E23" s="6">
        <f>IF(AND('US Cement Data'!$B$14&gt;=$A23,'US Cement Data'!$B$14&lt;$B23),'US Cement Data'!D$290,0)*'State Downscaling Multipliers'!$B$6</f>
        <v/>
      </c>
      <c r="F23" s="6">
        <f>IF(AND('US Cement Data'!$B$14&gt;=$A23,'US Cement Data'!$B$14&lt;$B23),'US Cement Data'!E$290,0)*'State Downscaling Multipliers'!$B$6</f>
        <v/>
      </c>
      <c r="G23" s="6">
        <f>IF(AND('US Cement Data'!$B$14&gt;=$A23,'US Cement Data'!$B$14&lt;$B23),'US Cement Data'!F$290,0)*'State Downscaling Multipliers'!$B$6</f>
        <v/>
      </c>
      <c r="H23" s="6">
        <f>IF(AND('US Cement Data'!$B$14&gt;=$A23,'US Cement Data'!$B$14&lt;$B23),'US Cement Data'!G$290,0)*'State Downscaling Multipliers'!$B$6</f>
        <v/>
      </c>
      <c r="I23" s="6">
        <f>IF(AND('US Cement Data'!$B$14&gt;=$A23,'US Cement Data'!$B$14&lt;$B23),'US Cement Data'!H$290,0)*'State Downscaling Multipliers'!$B$6</f>
        <v/>
      </c>
      <c r="J23" s="6">
        <f>IF(AND('US Cement Data'!$B$14&gt;=$A23,'US Cement Data'!$B$14&lt;$B23),'US Cement Data'!I$290,0)*'State Downscaling Multipliers'!$B$6</f>
        <v/>
      </c>
      <c r="K23" s="6">
        <f>IF(AND('US Cement Data'!$B$14&gt;=$A23,'US Cement Data'!$B$14&lt;$B23),'US Cement Data'!J$290,0)*'State Downscaling Multipliers'!$B$6</f>
        <v/>
      </c>
      <c r="L23" s="6">
        <f>IF(AND('US Cement Data'!$B$14&gt;=$A23,'US Cement Data'!$B$14&lt;$B23),'US Cement Data'!K$290,0)*'State Downscaling Multipliers'!$B$6</f>
        <v/>
      </c>
      <c r="M23" s="6">
        <f>IF(AND('US Cement Data'!$B$14&gt;=$A23,'US Cement Data'!$B$14&lt;$B23),'US Cement Data'!L$290,0)*'State Downscaling Multipliers'!$B$6</f>
        <v/>
      </c>
      <c r="N23" s="6">
        <f>IF(AND('US Cement Data'!$B$14&gt;=$A23,'US Cement Data'!$B$14&lt;$B23),'US Cement Data'!M$290,0)*'State Downscaling Multipliers'!$B$6</f>
        <v/>
      </c>
      <c r="O23" s="6">
        <f>IF(AND('US Cement Data'!$B$14&gt;=$A23,'US Cement Data'!$B$14&lt;$B23),'US Cement Data'!N$290,0)*'State Downscaling Multipliers'!$B$6</f>
        <v/>
      </c>
      <c r="P23" s="6">
        <f>IF(AND('US Cement Data'!$B$14&gt;=$A23,'US Cement Data'!$B$14&lt;$B23),'US Cement Data'!O$290,0)*'State Downscaling Multipliers'!$B$6</f>
        <v/>
      </c>
      <c r="Q23" s="6">
        <f>IF(AND('US Cement Data'!$B$14&gt;=$A23,'US Cement Data'!$B$14&lt;$B23),'US Cement Data'!P$290,0)*'State Downscaling Multipliers'!$B$6</f>
        <v/>
      </c>
      <c r="R23" s="6">
        <f>IF(AND('US Cement Data'!$B$14&gt;=$A23,'US Cement Data'!$B$14&lt;$B23),'US Cement Data'!Q$290,0)*'State Downscaling Multipliers'!$B$6</f>
        <v/>
      </c>
      <c r="S23" s="6">
        <f>IF(AND('US Cement Data'!$B$14&gt;=$A23,'US Cement Data'!$B$14&lt;$B23),'US Cement Data'!R$290,0)*'State Downscaling Multipliers'!$B$6</f>
        <v/>
      </c>
      <c r="T23" s="6">
        <f>IF(AND('US Cement Data'!$B$14&gt;=$A23,'US Cement Data'!$B$14&lt;$B23),'US Cement Data'!S$290,0)*'State Downscaling Multipliers'!$B$6</f>
        <v/>
      </c>
      <c r="U23" s="6">
        <f>IF(AND('US Cement Data'!$B$14&gt;=$A23,'US Cement Data'!$B$14&lt;$B23),'US Cement Data'!T$290,0)*'State Downscaling Multipliers'!$B$6</f>
        <v/>
      </c>
      <c r="V23" s="6">
        <f>IF(AND('US Cement Data'!$B$14&gt;=$A23,'US Cement Data'!$B$14&lt;$B23),'US Cement Data'!U$290,0)*'State Downscaling Multipliers'!$B$6</f>
        <v/>
      </c>
      <c r="W23" s="6">
        <f>IF(AND('US Cement Data'!$B$14&gt;=$A23,'US Cement Data'!$B$14&lt;$B23),'US Cement Data'!V$290,0)*'State Downscaling Multipliers'!$B$6</f>
        <v/>
      </c>
      <c r="X23" s="6">
        <f>IF(AND('US Cement Data'!$B$14&gt;=$A23,'US Cement Data'!$B$14&lt;$B23),'US Cement Data'!W$290,0)*'State Downscaling Multipliers'!$B$6</f>
        <v/>
      </c>
      <c r="Y23" s="6">
        <f>IF(AND('US Cement Data'!$B$14&gt;=$A23,'US Cement Data'!$B$14&lt;$B23),'US Cement Data'!X$290,0)*'State Downscaling Multipliers'!$B$6</f>
        <v/>
      </c>
      <c r="Z23" s="6">
        <f>IF(AND('US Cement Data'!$B$14&gt;=$A23,'US Cement Data'!$B$14&lt;$B23),'US Cement Data'!Y$290,0)*'State Downscaling Multipliers'!$B$6</f>
        <v/>
      </c>
      <c r="AA23" s="6">
        <f>IF(AND('US Cement Data'!$B$14&gt;=$A23,'US Cement Data'!$B$14&lt;$B23),'US Cement Data'!Z$290,0)*'State Downscaling Multipliers'!$B$6</f>
        <v/>
      </c>
      <c r="AB23" s="6">
        <f>IF(AND('US Cement Data'!$B$14&gt;=$A23,'US Cement Data'!$B$14&lt;$B23),'US Cement Data'!AA$290,0)*'State Downscaling Multipliers'!$B$6</f>
        <v/>
      </c>
      <c r="AC23" s="6">
        <f>IF(AND('US Cement Data'!$B$14&gt;=$A23,'US Cement Data'!$B$14&lt;$B23),'US Cement Data'!AB$290,0)*'State Downscaling Multipliers'!$B$6</f>
        <v/>
      </c>
      <c r="AD23" s="6">
        <f>IF(AND('US Cement Data'!$B$14&gt;=$A23,'US Cement Data'!$B$14&lt;$B23),'US Cement Data'!AC$290,0)*'State Downscaling Multipliers'!$B$6</f>
        <v/>
      </c>
      <c r="AE23" s="6">
        <f>IF(AND('US Cement Data'!$B$14&gt;=$A23,'US Cement Data'!$B$14&lt;$B23),'US Cement Data'!AD$290,0)*'State Downscaling Multipliers'!$B$6</f>
        <v/>
      </c>
      <c r="AF23" s="6">
        <f>IF(AND('US Cement Data'!$B$14&gt;=$A23,'US Cement Data'!$B$14&lt;$B23),'US Cement Data'!AE$290,0)*'State Downscaling Multipliers'!$B$6</f>
        <v/>
      </c>
      <c r="AG23" s="6">
        <f>IF(AND('US Cement Data'!$B$14&gt;=$A23,'US Cement Data'!$B$14&lt;$B23),'US Cement Data'!AF$290,0)*'State Downscaling Multipliers'!$B$6</f>
        <v/>
      </c>
      <c r="AH23" s="6">
        <f>IF(AND('US Cement Data'!$B$14&gt;=$A23,'US Cement Data'!$B$14&lt;$B23),'US Cement Data'!AG$290,0)*'State Downscaling Multipliers'!$B$6</f>
        <v/>
      </c>
      <c r="AI23" s="6">
        <f>IF(AND('US Cement Data'!$B$14&gt;=$A23,'US Cement Data'!$B$14&lt;$B23),'US Cement Data'!AH$290,0)*'State Downscaling Multipliers'!$B$6</f>
        <v/>
      </c>
      <c r="AJ23" s="6">
        <f>IF(AND('US Cement Data'!$B$14&gt;=$A23,'US Cement Data'!$B$14&lt;$B23),'US Cement Data'!AI$290,0)*'State Downscaling Multipliers'!$B$6</f>
        <v/>
      </c>
      <c r="AK23" s="6">
        <f>IF(AND('US Cement Data'!$B$14&gt;=$A23,'US Cement Data'!$B$14&lt;$B23),'US Cement Data'!AJ$290,0)*'State Downscaling Multipliers'!$B$6</f>
        <v/>
      </c>
      <c r="AL23" s="6">
        <f>IF(AND('US Cement Data'!$B$14&gt;=$A23,'US Cement Data'!$B$14&lt;$B23),'US Cement Data'!AK$290,0)*'State Downscaling Multipliers'!$B$6</f>
        <v/>
      </c>
    </row>
    <row r="24" ht="15.75" customHeight="1" s="120">
      <c r="A24" s="64">
        <f>B23</f>
        <v/>
      </c>
      <c r="B24" s="64">
        <f>A24+10</f>
        <v/>
      </c>
      <c r="C24" s="6">
        <f>IF(AND('US Cement Data'!$B$14&gt;=$A24,'US Cement Data'!$B$14&lt;$B24),'US Cement Data'!B$290,0)*'State Downscaling Multipliers'!$B$6</f>
        <v/>
      </c>
      <c r="D24" s="6">
        <f>IF(AND('US Cement Data'!$B$14&gt;=$A24,'US Cement Data'!$B$14&lt;$B24),'US Cement Data'!C$290,0)*'State Downscaling Multipliers'!$B$6</f>
        <v/>
      </c>
      <c r="E24" s="6">
        <f>IF(AND('US Cement Data'!$B$14&gt;=$A24,'US Cement Data'!$B$14&lt;$B24),'US Cement Data'!D$290,0)*'State Downscaling Multipliers'!$B$6</f>
        <v/>
      </c>
      <c r="F24" s="6">
        <f>IF(AND('US Cement Data'!$B$14&gt;=$A24,'US Cement Data'!$B$14&lt;$B24),'US Cement Data'!E$290,0)*'State Downscaling Multipliers'!$B$6</f>
        <v/>
      </c>
      <c r="G24" s="6">
        <f>IF(AND('US Cement Data'!$B$14&gt;=$A24,'US Cement Data'!$B$14&lt;$B24),'US Cement Data'!F$290,0)*'State Downscaling Multipliers'!$B$6</f>
        <v/>
      </c>
      <c r="H24" s="6">
        <f>IF(AND('US Cement Data'!$B$14&gt;=$A24,'US Cement Data'!$B$14&lt;$B24),'US Cement Data'!G$290,0)*'State Downscaling Multipliers'!$B$6</f>
        <v/>
      </c>
      <c r="I24" s="6">
        <f>IF(AND('US Cement Data'!$B$14&gt;=$A24,'US Cement Data'!$B$14&lt;$B24),'US Cement Data'!H$290,0)*'State Downscaling Multipliers'!$B$6</f>
        <v/>
      </c>
      <c r="J24" s="6">
        <f>IF(AND('US Cement Data'!$B$14&gt;=$A24,'US Cement Data'!$B$14&lt;$B24),'US Cement Data'!I$290,0)*'State Downscaling Multipliers'!$B$6</f>
        <v/>
      </c>
      <c r="K24" s="6">
        <f>IF(AND('US Cement Data'!$B$14&gt;=$A24,'US Cement Data'!$B$14&lt;$B24),'US Cement Data'!J$290,0)*'State Downscaling Multipliers'!$B$6</f>
        <v/>
      </c>
      <c r="L24" s="6">
        <f>IF(AND('US Cement Data'!$B$14&gt;=$A24,'US Cement Data'!$B$14&lt;$B24),'US Cement Data'!K$290,0)*'State Downscaling Multipliers'!$B$6</f>
        <v/>
      </c>
      <c r="M24" s="6">
        <f>IF(AND('US Cement Data'!$B$14&gt;=$A24,'US Cement Data'!$B$14&lt;$B24),'US Cement Data'!L$290,0)*'State Downscaling Multipliers'!$B$6</f>
        <v/>
      </c>
      <c r="N24" s="6">
        <f>IF(AND('US Cement Data'!$B$14&gt;=$A24,'US Cement Data'!$B$14&lt;$B24),'US Cement Data'!M$290,0)*'State Downscaling Multipliers'!$B$6</f>
        <v/>
      </c>
      <c r="O24" s="6">
        <f>IF(AND('US Cement Data'!$B$14&gt;=$A24,'US Cement Data'!$B$14&lt;$B24),'US Cement Data'!N$290,0)*'State Downscaling Multipliers'!$B$6</f>
        <v/>
      </c>
      <c r="P24" s="6">
        <f>IF(AND('US Cement Data'!$B$14&gt;=$A24,'US Cement Data'!$B$14&lt;$B24),'US Cement Data'!O$290,0)*'State Downscaling Multipliers'!$B$6</f>
        <v/>
      </c>
      <c r="Q24" s="6">
        <f>IF(AND('US Cement Data'!$B$14&gt;=$A24,'US Cement Data'!$B$14&lt;$B24),'US Cement Data'!P$290,0)*'State Downscaling Multipliers'!$B$6</f>
        <v/>
      </c>
      <c r="R24" s="6">
        <f>IF(AND('US Cement Data'!$B$14&gt;=$A24,'US Cement Data'!$B$14&lt;$B24),'US Cement Data'!Q$290,0)*'State Downscaling Multipliers'!$B$6</f>
        <v/>
      </c>
      <c r="S24" s="6">
        <f>IF(AND('US Cement Data'!$B$14&gt;=$A24,'US Cement Data'!$B$14&lt;$B24),'US Cement Data'!R$290,0)*'State Downscaling Multipliers'!$B$6</f>
        <v/>
      </c>
      <c r="T24" s="6">
        <f>IF(AND('US Cement Data'!$B$14&gt;=$A24,'US Cement Data'!$B$14&lt;$B24),'US Cement Data'!S$290,0)*'State Downscaling Multipliers'!$B$6</f>
        <v/>
      </c>
      <c r="U24" s="6">
        <f>IF(AND('US Cement Data'!$B$14&gt;=$A24,'US Cement Data'!$B$14&lt;$B24),'US Cement Data'!T$290,0)*'State Downscaling Multipliers'!$B$6</f>
        <v/>
      </c>
      <c r="V24" s="6">
        <f>IF(AND('US Cement Data'!$B$14&gt;=$A24,'US Cement Data'!$B$14&lt;$B24),'US Cement Data'!U$290,0)*'State Downscaling Multipliers'!$B$6</f>
        <v/>
      </c>
      <c r="W24" s="6">
        <f>IF(AND('US Cement Data'!$B$14&gt;=$A24,'US Cement Data'!$B$14&lt;$B24),'US Cement Data'!V$290,0)*'State Downscaling Multipliers'!$B$6</f>
        <v/>
      </c>
      <c r="X24" s="6">
        <f>IF(AND('US Cement Data'!$B$14&gt;=$A24,'US Cement Data'!$B$14&lt;$B24),'US Cement Data'!W$290,0)*'State Downscaling Multipliers'!$B$6</f>
        <v/>
      </c>
      <c r="Y24" s="6">
        <f>IF(AND('US Cement Data'!$B$14&gt;=$A24,'US Cement Data'!$B$14&lt;$B24),'US Cement Data'!X$290,0)*'State Downscaling Multipliers'!$B$6</f>
        <v/>
      </c>
      <c r="Z24" s="6">
        <f>IF(AND('US Cement Data'!$B$14&gt;=$A24,'US Cement Data'!$B$14&lt;$B24),'US Cement Data'!Y$290,0)*'State Downscaling Multipliers'!$B$6</f>
        <v/>
      </c>
      <c r="AA24" s="6">
        <f>IF(AND('US Cement Data'!$B$14&gt;=$A24,'US Cement Data'!$B$14&lt;$B24),'US Cement Data'!Z$290,0)*'State Downscaling Multipliers'!$B$6</f>
        <v/>
      </c>
      <c r="AB24" s="6">
        <f>IF(AND('US Cement Data'!$B$14&gt;=$A24,'US Cement Data'!$B$14&lt;$B24),'US Cement Data'!AA$290,0)*'State Downscaling Multipliers'!$B$6</f>
        <v/>
      </c>
      <c r="AC24" s="6">
        <f>IF(AND('US Cement Data'!$B$14&gt;=$A24,'US Cement Data'!$B$14&lt;$B24),'US Cement Data'!AB$290,0)*'State Downscaling Multipliers'!$B$6</f>
        <v/>
      </c>
      <c r="AD24" s="6">
        <f>IF(AND('US Cement Data'!$B$14&gt;=$A24,'US Cement Data'!$B$14&lt;$B24),'US Cement Data'!AC$290,0)*'State Downscaling Multipliers'!$B$6</f>
        <v/>
      </c>
      <c r="AE24" s="6">
        <f>IF(AND('US Cement Data'!$B$14&gt;=$A24,'US Cement Data'!$B$14&lt;$B24),'US Cement Data'!AD$290,0)*'State Downscaling Multipliers'!$B$6</f>
        <v/>
      </c>
      <c r="AF24" s="6">
        <f>IF(AND('US Cement Data'!$B$14&gt;=$A24,'US Cement Data'!$B$14&lt;$B24),'US Cement Data'!AE$290,0)*'State Downscaling Multipliers'!$B$6</f>
        <v/>
      </c>
      <c r="AG24" s="6">
        <f>IF(AND('US Cement Data'!$B$14&gt;=$A24,'US Cement Data'!$B$14&lt;$B24),'US Cement Data'!AF$290,0)*'State Downscaling Multipliers'!$B$6</f>
        <v/>
      </c>
      <c r="AH24" s="6">
        <f>IF(AND('US Cement Data'!$B$14&gt;=$A24,'US Cement Data'!$B$14&lt;$B24),'US Cement Data'!AG$290,0)*'State Downscaling Multipliers'!$B$6</f>
        <v/>
      </c>
      <c r="AI24" s="6">
        <f>IF(AND('US Cement Data'!$B$14&gt;=$A24,'US Cement Data'!$B$14&lt;$B24),'US Cement Data'!AH$290,0)*'State Downscaling Multipliers'!$B$6</f>
        <v/>
      </c>
      <c r="AJ24" s="6">
        <f>IF(AND('US Cement Data'!$B$14&gt;=$A24,'US Cement Data'!$B$14&lt;$B24),'US Cement Data'!AI$290,0)*'State Downscaling Multipliers'!$B$6</f>
        <v/>
      </c>
      <c r="AK24" s="6">
        <f>IF(AND('US Cement Data'!$B$14&gt;=$A24,'US Cement Data'!$B$14&lt;$B24),'US Cement Data'!AJ$290,0)*'State Downscaling Multipliers'!$B$6</f>
        <v/>
      </c>
      <c r="AL24" s="6">
        <f>IF(AND('US Cement Data'!$B$14&gt;=$A24,'US Cement Data'!$B$14&lt;$B24),'US Cement Data'!AK$290,0)*'State Downscaling Multipliers'!$B$6</f>
        <v/>
      </c>
    </row>
    <row r="25" ht="15.75" customHeight="1" s="120">
      <c r="A25" s="64">
        <f>B24</f>
        <v/>
      </c>
      <c r="B25" s="64">
        <f>A25+10</f>
        <v/>
      </c>
      <c r="C25" s="6">
        <f>IF(AND('US Cement Data'!$B$14&gt;=$A25,'US Cement Data'!$B$14&lt;$B25),'US Cement Data'!B$290,0)*'State Downscaling Multipliers'!$B$6</f>
        <v/>
      </c>
      <c r="D25" s="6">
        <f>IF(AND('US Cement Data'!$B$14&gt;=$A25,'US Cement Data'!$B$14&lt;$B25),'US Cement Data'!C$290,0)*'State Downscaling Multipliers'!$B$6</f>
        <v/>
      </c>
      <c r="E25" s="6">
        <f>IF(AND('US Cement Data'!$B$14&gt;=$A25,'US Cement Data'!$B$14&lt;$B25),'US Cement Data'!D$290,0)*'State Downscaling Multipliers'!$B$6</f>
        <v/>
      </c>
      <c r="F25" s="6">
        <f>IF(AND('US Cement Data'!$B$14&gt;=$A25,'US Cement Data'!$B$14&lt;$B25),'US Cement Data'!E$290,0)*'State Downscaling Multipliers'!$B$6</f>
        <v/>
      </c>
      <c r="G25" s="6">
        <f>IF(AND('US Cement Data'!$B$14&gt;=$A25,'US Cement Data'!$B$14&lt;$B25),'US Cement Data'!F$290,0)*'State Downscaling Multipliers'!$B$6</f>
        <v/>
      </c>
      <c r="H25" s="6">
        <f>IF(AND('US Cement Data'!$B$14&gt;=$A25,'US Cement Data'!$B$14&lt;$B25),'US Cement Data'!G$290,0)*'State Downscaling Multipliers'!$B$6</f>
        <v/>
      </c>
      <c r="I25" s="6">
        <f>IF(AND('US Cement Data'!$B$14&gt;=$A25,'US Cement Data'!$B$14&lt;$B25),'US Cement Data'!H$290,0)*'State Downscaling Multipliers'!$B$6</f>
        <v/>
      </c>
      <c r="J25" s="6">
        <f>IF(AND('US Cement Data'!$B$14&gt;=$A25,'US Cement Data'!$B$14&lt;$B25),'US Cement Data'!I$290,0)*'State Downscaling Multipliers'!$B$6</f>
        <v/>
      </c>
      <c r="K25" s="6">
        <f>IF(AND('US Cement Data'!$B$14&gt;=$A25,'US Cement Data'!$B$14&lt;$B25),'US Cement Data'!J$290,0)*'State Downscaling Multipliers'!$B$6</f>
        <v/>
      </c>
      <c r="L25" s="6">
        <f>IF(AND('US Cement Data'!$B$14&gt;=$A25,'US Cement Data'!$B$14&lt;$B25),'US Cement Data'!K$290,0)*'State Downscaling Multipliers'!$B$6</f>
        <v/>
      </c>
      <c r="M25" s="6">
        <f>IF(AND('US Cement Data'!$B$14&gt;=$A25,'US Cement Data'!$B$14&lt;$B25),'US Cement Data'!L$290,0)*'State Downscaling Multipliers'!$B$6</f>
        <v/>
      </c>
      <c r="N25" s="6">
        <f>IF(AND('US Cement Data'!$B$14&gt;=$A25,'US Cement Data'!$B$14&lt;$B25),'US Cement Data'!M$290,0)*'State Downscaling Multipliers'!$B$6</f>
        <v/>
      </c>
      <c r="O25" s="6">
        <f>IF(AND('US Cement Data'!$B$14&gt;=$A25,'US Cement Data'!$B$14&lt;$B25),'US Cement Data'!N$290,0)*'State Downscaling Multipliers'!$B$6</f>
        <v/>
      </c>
      <c r="P25" s="6">
        <f>IF(AND('US Cement Data'!$B$14&gt;=$A25,'US Cement Data'!$B$14&lt;$B25),'US Cement Data'!O$290,0)*'State Downscaling Multipliers'!$B$6</f>
        <v/>
      </c>
      <c r="Q25" s="6">
        <f>IF(AND('US Cement Data'!$B$14&gt;=$A25,'US Cement Data'!$B$14&lt;$B25),'US Cement Data'!P$290,0)*'State Downscaling Multipliers'!$B$6</f>
        <v/>
      </c>
      <c r="R25" s="6">
        <f>IF(AND('US Cement Data'!$B$14&gt;=$A25,'US Cement Data'!$B$14&lt;$B25),'US Cement Data'!Q$290,0)*'State Downscaling Multipliers'!$B$6</f>
        <v/>
      </c>
      <c r="S25" s="6">
        <f>IF(AND('US Cement Data'!$B$14&gt;=$A25,'US Cement Data'!$B$14&lt;$B25),'US Cement Data'!R$290,0)*'State Downscaling Multipliers'!$B$6</f>
        <v/>
      </c>
      <c r="T25" s="6">
        <f>IF(AND('US Cement Data'!$B$14&gt;=$A25,'US Cement Data'!$B$14&lt;$B25),'US Cement Data'!S$290,0)*'State Downscaling Multipliers'!$B$6</f>
        <v/>
      </c>
      <c r="U25" s="6">
        <f>IF(AND('US Cement Data'!$B$14&gt;=$A25,'US Cement Data'!$B$14&lt;$B25),'US Cement Data'!T$290,0)*'State Downscaling Multipliers'!$B$6</f>
        <v/>
      </c>
      <c r="V25" s="6">
        <f>IF(AND('US Cement Data'!$B$14&gt;=$A25,'US Cement Data'!$B$14&lt;$B25),'US Cement Data'!U$290,0)*'State Downscaling Multipliers'!$B$6</f>
        <v/>
      </c>
      <c r="W25" s="6">
        <f>IF(AND('US Cement Data'!$B$14&gt;=$A25,'US Cement Data'!$B$14&lt;$B25),'US Cement Data'!V$290,0)*'State Downscaling Multipliers'!$B$6</f>
        <v/>
      </c>
      <c r="X25" s="6">
        <f>IF(AND('US Cement Data'!$B$14&gt;=$A25,'US Cement Data'!$B$14&lt;$B25),'US Cement Data'!W$290,0)*'State Downscaling Multipliers'!$B$6</f>
        <v/>
      </c>
      <c r="Y25" s="6">
        <f>IF(AND('US Cement Data'!$B$14&gt;=$A25,'US Cement Data'!$B$14&lt;$B25),'US Cement Data'!X$290,0)*'State Downscaling Multipliers'!$B$6</f>
        <v/>
      </c>
      <c r="Z25" s="6">
        <f>IF(AND('US Cement Data'!$B$14&gt;=$A25,'US Cement Data'!$B$14&lt;$B25),'US Cement Data'!Y$290,0)*'State Downscaling Multipliers'!$B$6</f>
        <v/>
      </c>
      <c r="AA25" s="6">
        <f>IF(AND('US Cement Data'!$B$14&gt;=$A25,'US Cement Data'!$B$14&lt;$B25),'US Cement Data'!Z$290,0)*'State Downscaling Multipliers'!$B$6</f>
        <v/>
      </c>
      <c r="AB25" s="6">
        <f>IF(AND('US Cement Data'!$B$14&gt;=$A25,'US Cement Data'!$B$14&lt;$B25),'US Cement Data'!AA$290,0)*'State Downscaling Multipliers'!$B$6</f>
        <v/>
      </c>
      <c r="AC25" s="6">
        <f>IF(AND('US Cement Data'!$B$14&gt;=$A25,'US Cement Data'!$B$14&lt;$B25),'US Cement Data'!AB$290,0)*'State Downscaling Multipliers'!$B$6</f>
        <v/>
      </c>
      <c r="AD25" s="6">
        <f>IF(AND('US Cement Data'!$B$14&gt;=$A25,'US Cement Data'!$B$14&lt;$B25),'US Cement Data'!AC$290,0)*'State Downscaling Multipliers'!$B$6</f>
        <v/>
      </c>
      <c r="AE25" s="6">
        <f>IF(AND('US Cement Data'!$B$14&gt;=$A25,'US Cement Data'!$B$14&lt;$B25),'US Cement Data'!AD$290,0)*'State Downscaling Multipliers'!$B$6</f>
        <v/>
      </c>
      <c r="AF25" s="6">
        <f>IF(AND('US Cement Data'!$B$14&gt;=$A25,'US Cement Data'!$B$14&lt;$B25),'US Cement Data'!AE$290,0)*'State Downscaling Multipliers'!$B$6</f>
        <v/>
      </c>
      <c r="AG25" s="6">
        <f>IF(AND('US Cement Data'!$B$14&gt;=$A25,'US Cement Data'!$B$14&lt;$B25),'US Cement Data'!AF$290,0)*'State Downscaling Multipliers'!$B$6</f>
        <v/>
      </c>
      <c r="AH25" s="6">
        <f>IF(AND('US Cement Data'!$B$14&gt;=$A25,'US Cement Data'!$B$14&lt;$B25),'US Cement Data'!AG$290,0)*'State Downscaling Multipliers'!$B$6</f>
        <v/>
      </c>
      <c r="AI25" s="6">
        <f>IF(AND('US Cement Data'!$B$14&gt;=$A25,'US Cement Data'!$B$14&lt;$B25),'US Cement Data'!AH$290,0)*'State Downscaling Multipliers'!$B$6</f>
        <v/>
      </c>
      <c r="AJ25" s="6">
        <f>IF(AND('US Cement Data'!$B$14&gt;=$A25,'US Cement Data'!$B$14&lt;$B25),'US Cement Data'!AI$290,0)*'State Downscaling Multipliers'!$B$6</f>
        <v/>
      </c>
      <c r="AK25" s="6">
        <f>IF(AND('US Cement Data'!$B$14&gt;=$A25,'US Cement Data'!$B$14&lt;$B25),'US Cement Data'!AJ$290,0)*'State Downscaling Multipliers'!$B$6</f>
        <v/>
      </c>
      <c r="AL25" s="6">
        <f>IF(AND('US Cement Data'!$B$14&gt;=$A25,'US Cement Data'!$B$14&lt;$B25),'US Cement Data'!AK$290,0)*'State Downscaling Multipliers'!$B$6</f>
        <v/>
      </c>
    </row>
    <row r="26" ht="15.75" customHeight="1" s="120">
      <c r="A26" s="64">
        <f>B25</f>
        <v/>
      </c>
      <c r="B26" s="64">
        <f>A26+10</f>
        <v/>
      </c>
      <c r="C26" s="6">
        <f>IF(AND('US Cement Data'!$B$14&gt;=$A26,'US Cement Data'!$B$14&lt;$B26),'US Cement Data'!B$290,0)*'State Downscaling Multipliers'!$B$6</f>
        <v/>
      </c>
      <c r="D26" s="6">
        <f>IF(AND('US Cement Data'!$B$14&gt;=$A26,'US Cement Data'!$B$14&lt;$B26),'US Cement Data'!C$290,0)*'State Downscaling Multipliers'!$B$6</f>
        <v/>
      </c>
      <c r="E26" s="6">
        <f>IF(AND('US Cement Data'!$B$14&gt;=$A26,'US Cement Data'!$B$14&lt;$B26),'US Cement Data'!D$290,0)*'State Downscaling Multipliers'!$B$6</f>
        <v/>
      </c>
      <c r="F26" s="6">
        <f>IF(AND('US Cement Data'!$B$14&gt;=$A26,'US Cement Data'!$B$14&lt;$B26),'US Cement Data'!E$290,0)*'State Downscaling Multipliers'!$B$6</f>
        <v/>
      </c>
      <c r="G26" s="6">
        <f>IF(AND('US Cement Data'!$B$14&gt;=$A26,'US Cement Data'!$B$14&lt;$B26),'US Cement Data'!F$290,0)*'State Downscaling Multipliers'!$B$6</f>
        <v/>
      </c>
      <c r="H26" s="6">
        <f>IF(AND('US Cement Data'!$B$14&gt;=$A26,'US Cement Data'!$B$14&lt;$B26),'US Cement Data'!G$290,0)*'State Downscaling Multipliers'!$B$6</f>
        <v/>
      </c>
      <c r="I26" s="6">
        <f>IF(AND('US Cement Data'!$B$14&gt;=$A26,'US Cement Data'!$B$14&lt;$B26),'US Cement Data'!H$290,0)*'State Downscaling Multipliers'!$B$6</f>
        <v/>
      </c>
      <c r="J26" s="6">
        <f>IF(AND('US Cement Data'!$B$14&gt;=$A26,'US Cement Data'!$B$14&lt;$B26),'US Cement Data'!I$290,0)*'State Downscaling Multipliers'!$B$6</f>
        <v/>
      </c>
      <c r="K26" s="6">
        <f>IF(AND('US Cement Data'!$B$14&gt;=$A26,'US Cement Data'!$B$14&lt;$B26),'US Cement Data'!J$290,0)*'State Downscaling Multipliers'!$B$6</f>
        <v/>
      </c>
      <c r="L26" s="6">
        <f>IF(AND('US Cement Data'!$B$14&gt;=$A26,'US Cement Data'!$B$14&lt;$B26),'US Cement Data'!K$290,0)*'State Downscaling Multipliers'!$B$6</f>
        <v/>
      </c>
      <c r="M26" s="6">
        <f>IF(AND('US Cement Data'!$B$14&gt;=$A26,'US Cement Data'!$B$14&lt;$B26),'US Cement Data'!L$290,0)*'State Downscaling Multipliers'!$B$6</f>
        <v/>
      </c>
      <c r="N26" s="6">
        <f>IF(AND('US Cement Data'!$B$14&gt;=$A26,'US Cement Data'!$B$14&lt;$B26),'US Cement Data'!M$290,0)*'State Downscaling Multipliers'!$B$6</f>
        <v/>
      </c>
      <c r="O26" s="6">
        <f>IF(AND('US Cement Data'!$B$14&gt;=$A26,'US Cement Data'!$B$14&lt;$B26),'US Cement Data'!N$290,0)*'State Downscaling Multipliers'!$B$6</f>
        <v/>
      </c>
      <c r="P26" s="6">
        <f>IF(AND('US Cement Data'!$B$14&gt;=$A26,'US Cement Data'!$B$14&lt;$B26),'US Cement Data'!O$290,0)*'State Downscaling Multipliers'!$B$6</f>
        <v/>
      </c>
      <c r="Q26" s="6">
        <f>IF(AND('US Cement Data'!$B$14&gt;=$A26,'US Cement Data'!$B$14&lt;$B26),'US Cement Data'!P$290,0)*'State Downscaling Multipliers'!$B$6</f>
        <v/>
      </c>
      <c r="R26" s="6">
        <f>IF(AND('US Cement Data'!$B$14&gt;=$A26,'US Cement Data'!$B$14&lt;$B26),'US Cement Data'!Q$290,0)*'State Downscaling Multipliers'!$B$6</f>
        <v/>
      </c>
      <c r="S26" s="6">
        <f>IF(AND('US Cement Data'!$B$14&gt;=$A26,'US Cement Data'!$B$14&lt;$B26),'US Cement Data'!R$290,0)*'State Downscaling Multipliers'!$B$6</f>
        <v/>
      </c>
      <c r="T26" s="6">
        <f>IF(AND('US Cement Data'!$B$14&gt;=$A26,'US Cement Data'!$B$14&lt;$B26),'US Cement Data'!S$290,0)*'State Downscaling Multipliers'!$B$6</f>
        <v/>
      </c>
      <c r="U26" s="6">
        <f>IF(AND('US Cement Data'!$B$14&gt;=$A26,'US Cement Data'!$B$14&lt;$B26),'US Cement Data'!T$290,0)*'State Downscaling Multipliers'!$B$6</f>
        <v/>
      </c>
      <c r="V26" s="6">
        <f>IF(AND('US Cement Data'!$B$14&gt;=$A26,'US Cement Data'!$B$14&lt;$B26),'US Cement Data'!U$290,0)*'State Downscaling Multipliers'!$B$6</f>
        <v/>
      </c>
      <c r="W26" s="6">
        <f>IF(AND('US Cement Data'!$B$14&gt;=$A26,'US Cement Data'!$B$14&lt;$B26),'US Cement Data'!V$290,0)*'State Downscaling Multipliers'!$B$6</f>
        <v/>
      </c>
      <c r="X26" s="6">
        <f>IF(AND('US Cement Data'!$B$14&gt;=$A26,'US Cement Data'!$B$14&lt;$B26),'US Cement Data'!W$290,0)*'State Downscaling Multipliers'!$B$6</f>
        <v/>
      </c>
      <c r="Y26" s="6">
        <f>IF(AND('US Cement Data'!$B$14&gt;=$A26,'US Cement Data'!$B$14&lt;$B26),'US Cement Data'!X$290,0)*'State Downscaling Multipliers'!$B$6</f>
        <v/>
      </c>
      <c r="Z26" s="6">
        <f>IF(AND('US Cement Data'!$B$14&gt;=$A26,'US Cement Data'!$B$14&lt;$B26),'US Cement Data'!Y$290,0)*'State Downscaling Multipliers'!$B$6</f>
        <v/>
      </c>
      <c r="AA26" s="6">
        <f>IF(AND('US Cement Data'!$B$14&gt;=$A26,'US Cement Data'!$B$14&lt;$B26),'US Cement Data'!Z$290,0)*'State Downscaling Multipliers'!$B$6</f>
        <v/>
      </c>
      <c r="AB26" s="6">
        <f>IF(AND('US Cement Data'!$B$14&gt;=$A26,'US Cement Data'!$B$14&lt;$B26),'US Cement Data'!AA$290,0)*'State Downscaling Multipliers'!$B$6</f>
        <v/>
      </c>
      <c r="AC26" s="6">
        <f>IF(AND('US Cement Data'!$B$14&gt;=$A26,'US Cement Data'!$B$14&lt;$B26),'US Cement Data'!AB$290,0)*'State Downscaling Multipliers'!$B$6</f>
        <v/>
      </c>
      <c r="AD26" s="6">
        <f>IF(AND('US Cement Data'!$B$14&gt;=$A26,'US Cement Data'!$B$14&lt;$B26),'US Cement Data'!AC$290,0)*'State Downscaling Multipliers'!$B$6</f>
        <v/>
      </c>
      <c r="AE26" s="6">
        <f>IF(AND('US Cement Data'!$B$14&gt;=$A26,'US Cement Data'!$B$14&lt;$B26),'US Cement Data'!AD$290,0)*'State Downscaling Multipliers'!$B$6</f>
        <v/>
      </c>
      <c r="AF26" s="6">
        <f>IF(AND('US Cement Data'!$B$14&gt;=$A26,'US Cement Data'!$B$14&lt;$B26),'US Cement Data'!AE$290,0)*'State Downscaling Multipliers'!$B$6</f>
        <v/>
      </c>
      <c r="AG26" s="6">
        <f>IF(AND('US Cement Data'!$B$14&gt;=$A26,'US Cement Data'!$B$14&lt;$B26),'US Cement Data'!AF$290,0)*'State Downscaling Multipliers'!$B$6</f>
        <v/>
      </c>
      <c r="AH26" s="6">
        <f>IF(AND('US Cement Data'!$B$14&gt;=$A26,'US Cement Data'!$B$14&lt;$B26),'US Cement Data'!AG$290,0)*'State Downscaling Multipliers'!$B$6</f>
        <v/>
      </c>
      <c r="AI26" s="6">
        <f>IF(AND('US Cement Data'!$B$14&gt;=$A26,'US Cement Data'!$B$14&lt;$B26),'US Cement Data'!AH$290,0)*'State Downscaling Multipliers'!$B$6</f>
        <v/>
      </c>
      <c r="AJ26" s="6">
        <f>IF(AND('US Cement Data'!$B$14&gt;=$A26,'US Cement Data'!$B$14&lt;$B26),'US Cement Data'!AI$290,0)*'State Downscaling Multipliers'!$B$6</f>
        <v/>
      </c>
      <c r="AK26" s="6">
        <f>IF(AND('US Cement Data'!$B$14&gt;=$A26,'US Cement Data'!$B$14&lt;$B26),'US Cement Data'!AJ$290,0)*'State Downscaling Multipliers'!$B$6</f>
        <v/>
      </c>
      <c r="AL26" s="6">
        <f>IF(AND('US Cement Data'!$B$14&gt;=$A26,'US Cement Data'!$B$14&lt;$B26),'US Cement Data'!AK$290,0)*'State Downscaling Multipliers'!$B$6</f>
        <v/>
      </c>
    </row>
    <row r="27" ht="15.75" customHeight="1" s="120">
      <c r="A27" s="64">
        <f>B26</f>
        <v/>
      </c>
      <c r="B27" s="64">
        <f>A27+10</f>
        <v/>
      </c>
      <c r="C27" s="6">
        <f>IF(AND('US Cement Data'!$B$14&gt;=$A27,'US Cement Data'!$B$14&lt;$B27),'US Cement Data'!B$290,0)*'State Downscaling Multipliers'!$B$6</f>
        <v/>
      </c>
      <c r="D27" s="6">
        <f>IF(AND('US Cement Data'!$B$14&gt;=$A27,'US Cement Data'!$B$14&lt;$B27),'US Cement Data'!C$290,0)*'State Downscaling Multipliers'!$B$6</f>
        <v/>
      </c>
      <c r="E27" s="6">
        <f>IF(AND('US Cement Data'!$B$14&gt;=$A27,'US Cement Data'!$B$14&lt;$B27),'US Cement Data'!D$290,0)*'State Downscaling Multipliers'!$B$6</f>
        <v/>
      </c>
      <c r="F27" s="6">
        <f>IF(AND('US Cement Data'!$B$14&gt;=$A27,'US Cement Data'!$B$14&lt;$B27),'US Cement Data'!E$290,0)*'State Downscaling Multipliers'!$B$6</f>
        <v/>
      </c>
      <c r="G27" s="6">
        <f>IF(AND('US Cement Data'!$B$14&gt;=$A27,'US Cement Data'!$B$14&lt;$B27),'US Cement Data'!F$290,0)*'State Downscaling Multipliers'!$B$6</f>
        <v/>
      </c>
      <c r="H27" s="6">
        <f>IF(AND('US Cement Data'!$B$14&gt;=$A27,'US Cement Data'!$B$14&lt;$B27),'US Cement Data'!G$290,0)*'State Downscaling Multipliers'!$B$6</f>
        <v/>
      </c>
      <c r="I27" s="6">
        <f>IF(AND('US Cement Data'!$B$14&gt;=$A27,'US Cement Data'!$B$14&lt;$B27),'US Cement Data'!H$290,0)*'State Downscaling Multipliers'!$B$6</f>
        <v/>
      </c>
      <c r="J27" s="6">
        <f>IF(AND('US Cement Data'!$B$14&gt;=$A27,'US Cement Data'!$B$14&lt;$B27),'US Cement Data'!I$290,0)*'State Downscaling Multipliers'!$B$6</f>
        <v/>
      </c>
      <c r="K27" s="6">
        <f>IF(AND('US Cement Data'!$B$14&gt;=$A27,'US Cement Data'!$B$14&lt;$B27),'US Cement Data'!J$290,0)*'State Downscaling Multipliers'!$B$6</f>
        <v/>
      </c>
      <c r="L27" s="6">
        <f>IF(AND('US Cement Data'!$B$14&gt;=$A27,'US Cement Data'!$B$14&lt;$B27),'US Cement Data'!K$290,0)*'State Downscaling Multipliers'!$B$6</f>
        <v/>
      </c>
      <c r="M27" s="6">
        <f>IF(AND('US Cement Data'!$B$14&gt;=$A27,'US Cement Data'!$B$14&lt;$B27),'US Cement Data'!L$290,0)*'State Downscaling Multipliers'!$B$6</f>
        <v/>
      </c>
      <c r="N27" s="6">
        <f>IF(AND('US Cement Data'!$B$14&gt;=$A27,'US Cement Data'!$B$14&lt;$B27),'US Cement Data'!M$290,0)*'State Downscaling Multipliers'!$B$6</f>
        <v/>
      </c>
      <c r="O27" s="6">
        <f>IF(AND('US Cement Data'!$B$14&gt;=$A27,'US Cement Data'!$B$14&lt;$B27),'US Cement Data'!N$290,0)*'State Downscaling Multipliers'!$B$6</f>
        <v/>
      </c>
      <c r="P27" s="6">
        <f>IF(AND('US Cement Data'!$B$14&gt;=$A27,'US Cement Data'!$B$14&lt;$B27),'US Cement Data'!O$290,0)*'State Downscaling Multipliers'!$B$6</f>
        <v/>
      </c>
      <c r="Q27" s="6">
        <f>IF(AND('US Cement Data'!$B$14&gt;=$A27,'US Cement Data'!$B$14&lt;$B27),'US Cement Data'!P$290,0)*'State Downscaling Multipliers'!$B$6</f>
        <v/>
      </c>
      <c r="R27" s="6">
        <f>IF(AND('US Cement Data'!$B$14&gt;=$A27,'US Cement Data'!$B$14&lt;$B27),'US Cement Data'!Q$290,0)*'State Downscaling Multipliers'!$B$6</f>
        <v/>
      </c>
      <c r="S27" s="6">
        <f>IF(AND('US Cement Data'!$B$14&gt;=$A27,'US Cement Data'!$B$14&lt;$B27),'US Cement Data'!R$290,0)*'State Downscaling Multipliers'!$B$6</f>
        <v/>
      </c>
      <c r="T27" s="6">
        <f>IF(AND('US Cement Data'!$B$14&gt;=$A27,'US Cement Data'!$B$14&lt;$B27),'US Cement Data'!S$290,0)*'State Downscaling Multipliers'!$B$6</f>
        <v/>
      </c>
      <c r="U27" s="6">
        <f>IF(AND('US Cement Data'!$B$14&gt;=$A27,'US Cement Data'!$B$14&lt;$B27),'US Cement Data'!T$290,0)*'State Downscaling Multipliers'!$B$6</f>
        <v/>
      </c>
      <c r="V27" s="6">
        <f>IF(AND('US Cement Data'!$B$14&gt;=$A27,'US Cement Data'!$B$14&lt;$B27),'US Cement Data'!U$290,0)*'State Downscaling Multipliers'!$B$6</f>
        <v/>
      </c>
      <c r="W27" s="6">
        <f>IF(AND('US Cement Data'!$B$14&gt;=$A27,'US Cement Data'!$B$14&lt;$B27),'US Cement Data'!V$290,0)*'State Downscaling Multipliers'!$B$6</f>
        <v/>
      </c>
      <c r="X27" s="6">
        <f>IF(AND('US Cement Data'!$B$14&gt;=$A27,'US Cement Data'!$B$14&lt;$B27),'US Cement Data'!W$290,0)*'State Downscaling Multipliers'!$B$6</f>
        <v/>
      </c>
      <c r="Y27" s="6">
        <f>IF(AND('US Cement Data'!$B$14&gt;=$A27,'US Cement Data'!$B$14&lt;$B27),'US Cement Data'!X$290,0)*'State Downscaling Multipliers'!$B$6</f>
        <v/>
      </c>
      <c r="Z27" s="6">
        <f>IF(AND('US Cement Data'!$B$14&gt;=$A27,'US Cement Data'!$B$14&lt;$B27),'US Cement Data'!Y$290,0)*'State Downscaling Multipliers'!$B$6</f>
        <v/>
      </c>
      <c r="AA27" s="6">
        <f>IF(AND('US Cement Data'!$B$14&gt;=$A27,'US Cement Data'!$B$14&lt;$B27),'US Cement Data'!Z$290,0)*'State Downscaling Multipliers'!$B$6</f>
        <v/>
      </c>
      <c r="AB27" s="6">
        <f>IF(AND('US Cement Data'!$B$14&gt;=$A27,'US Cement Data'!$B$14&lt;$B27),'US Cement Data'!AA$290,0)*'State Downscaling Multipliers'!$B$6</f>
        <v/>
      </c>
      <c r="AC27" s="6">
        <f>IF(AND('US Cement Data'!$B$14&gt;=$A27,'US Cement Data'!$B$14&lt;$B27),'US Cement Data'!AB$290,0)*'State Downscaling Multipliers'!$B$6</f>
        <v/>
      </c>
      <c r="AD27" s="6">
        <f>IF(AND('US Cement Data'!$B$14&gt;=$A27,'US Cement Data'!$B$14&lt;$B27),'US Cement Data'!AC$290,0)*'State Downscaling Multipliers'!$B$6</f>
        <v/>
      </c>
      <c r="AE27" s="6">
        <f>IF(AND('US Cement Data'!$B$14&gt;=$A27,'US Cement Data'!$B$14&lt;$B27),'US Cement Data'!AD$290,0)*'State Downscaling Multipliers'!$B$6</f>
        <v/>
      </c>
      <c r="AF27" s="6">
        <f>IF(AND('US Cement Data'!$B$14&gt;=$A27,'US Cement Data'!$B$14&lt;$B27),'US Cement Data'!AE$290,0)*'State Downscaling Multipliers'!$B$6</f>
        <v/>
      </c>
      <c r="AG27" s="6">
        <f>IF(AND('US Cement Data'!$B$14&gt;=$A27,'US Cement Data'!$B$14&lt;$B27),'US Cement Data'!AF$290,0)*'State Downscaling Multipliers'!$B$6</f>
        <v/>
      </c>
      <c r="AH27" s="6">
        <f>IF(AND('US Cement Data'!$B$14&gt;=$A27,'US Cement Data'!$B$14&lt;$B27),'US Cement Data'!AG$290,0)*'State Downscaling Multipliers'!$B$6</f>
        <v/>
      </c>
      <c r="AI27" s="6">
        <f>IF(AND('US Cement Data'!$B$14&gt;=$A27,'US Cement Data'!$B$14&lt;$B27),'US Cement Data'!AH$290,0)*'State Downscaling Multipliers'!$B$6</f>
        <v/>
      </c>
      <c r="AJ27" s="6">
        <f>IF(AND('US Cement Data'!$B$14&gt;=$A27,'US Cement Data'!$B$14&lt;$B27),'US Cement Data'!AI$290,0)*'State Downscaling Multipliers'!$B$6</f>
        <v/>
      </c>
      <c r="AK27" s="6">
        <f>IF(AND('US Cement Data'!$B$14&gt;=$A27,'US Cement Data'!$B$14&lt;$B27),'US Cement Data'!AJ$290,0)*'State Downscaling Multipliers'!$B$6</f>
        <v/>
      </c>
      <c r="AL27" s="6">
        <f>IF(AND('US Cement Data'!$B$14&gt;=$A27,'US Cement Data'!$B$14&lt;$B27),'US Cement Data'!AK$290,0)*'State Downscaling Multipliers'!$B$6</f>
        <v/>
      </c>
    </row>
    <row r="28" ht="15.75" customHeight="1" s="120">
      <c r="A28" s="64">
        <f>B27</f>
        <v/>
      </c>
      <c r="B28" s="64">
        <f>A28+10</f>
        <v/>
      </c>
      <c r="C28" s="6">
        <f>IF(AND('US Cement Data'!$B$14&gt;=$A28,'US Cement Data'!$B$14&lt;$B28),'US Cement Data'!B$290,0)*'State Downscaling Multipliers'!$B$6</f>
        <v/>
      </c>
      <c r="D28" s="6">
        <f>IF(AND('US Cement Data'!$B$14&gt;=$A28,'US Cement Data'!$B$14&lt;$B28),'US Cement Data'!C$290,0)*'State Downscaling Multipliers'!$B$6</f>
        <v/>
      </c>
      <c r="E28" s="6">
        <f>IF(AND('US Cement Data'!$B$14&gt;=$A28,'US Cement Data'!$B$14&lt;$B28),'US Cement Data'!D$290,0)*'State Downscaling Multipliers'!$B$6</f>
        <v/>
      </c>
      <c r="F28" s="6">
        <f>IF(AND('US Cement Data'!$B$14&gt;=$A28,'US Cement Data'!$B$14&lt;$B28),'US Cement Data'!E$290,0)*'State Downscaling Multipliers'!$B$6</f>
        <v/>
      </c>
      <c r="G28" s="6">
        <f>IF(AND('US Cement Data'!$B$14&gt;=$A28,'US Cement Data'!$B$14&lt;$B28),'US Cement Data'!F$290,0)*'State Downscaling Multipliers'!$B$6</f>
        <v/>
      </c>
      <c r="H28" s="6">
        <f>IF(AND('US Cement Data'!$B$14&gt;=$A28,'US Cement Data'!$B$14&lt;$B28),'US Cement Data'!G$290,0)*'State Downscaling Multipliers'!$B$6</f>
        <v/>
      </c>
      <c r="I28" s="6">
        <f>IF(AND('US Cement Data'!$B$14&gt;=$A28,'US Cement Data'!$B$14&lt;$B28),'US Cement Data'!H$290,0)*'State Downscaling Multipliers'!$B$6</f>
        <v/>
      </c>
      <c r="J28" s="6">
        <f>IF(AND('US Cement Data'!$B$14&gt;=$A28,'US Cement Data'!$B$14&lt;$B28),'US Cement Data'!I$290,0)*'State Downscaling Multipliers'!$B$6</f>
        <v/>
      </c>
      <c r="K28" s="6">
        <f>IF(AND('US Cement Data'!$B$14&gt;=$A28,'US Cement Data'!$B$14&lt;$B28),'US Cement Data'!J$290,0)*'State Downscaling Multipliers'!$B$6</f>
        <v/>
      </c>
      <c r="L28" s="6">
        <f>IF(AND('US Cement Data'!$B$14&gt;=$A28,'US Cement Data'!$B$14&lt;$B28),'US Cement Data'!K$290,0)*'State Downscaling Multipliers'!$B$6</f>
        <v/>
      </c>
      <c r="M28" s="6">
        <f>IF(AND('US Cement Data'!$B$14&gt;=$A28,'US Cement Data'!$B$14&lt;$B28),'US Cement Data'!L$290,0)*'State Downscaling Multipliers'!$B$6</f>
        <v/>
      </c>
      <c r="N28" s="6">
        <f>IF(AND('US Cement Data'!$B$14&gt;=$A28,'US Cement Data'!$B$14&lt;$B28),'US Cement Data'!M$290,0)*'State Downscaling Multipliers'!$B$6</f>
        <v/>
      </c>
      <c r="O28" s="6">
        <f>IF(AND('US Cement Data'!$B$14&gt;=$A28,'US Cement Data'!$B$14&lt;$B28),'US Cement Data'!N$290,0)*'State Downscaling Multipliers'!$B$6</f>
        <v/>
      </c>
      <c r="P28" s="6">
        <f>IF(AND('US Cement Data'!$B$14&gt;=$A28,'US Cement Data'!$B$14&lt;$B28),'US Cement Data'!O$290,0)*'State Downscaling Multipliers'!$B$6</f>
        <v/>
      </c>
      <c r="Q28" s="6">
        <f>IF(AND('US Cement Data'!$B$14&gt;=$A28,'US Cement Data'!$B$14&lt;$B28),'US Cement Data'!P$290,0)*'State Downscaling Multipliers'!$B$6</f>
        <v/>
      </c>
      <c r="R28" s="6">
        <f>IF(AND('US Cement Data'!$B$14&gt;=$A28,'US Cement Data'!$B$14&lt;$B28),'US Cement Data'!Q$290,0)*'State Downscaling Multipliers'!$B$6</f>
        <v/>
      </c>
      <c r="S28" s="6">
        <f>IF(AND('US Cement Data'!$B$14&gt;=$A28,'US Cement Data'!$B$14&lt;$B28),'US Cement Data'!R$290,0)*'State Downscaling Multipliers'!$B$6</f>
        <v/>
      </c>
      <c r="T28" s="6">
        <f>IF(AND('US Cement Data'!$B$14&gt;=$A28,'US Cement Data'!$B$14&lt;$B28),'US Cement Data'!S$290,0)*'State Downscaling Multipliers'!$B$6</f>
        <v/>
      </c>
      <c r="U28" s="6">
        <f>IF(AND('US Cement Data'!$B$14&gt;=$A28,'US Cement Data'!$B$14&lt;$B28),'US Cement Data'!T$290,0)*'State Downscaling Multipliers'!$B$6</f>
        <v/>
      </c>
      <c r="V28" s="6">
        <f>IF(AND('US Cement Data'!$B$14&gt;=$A28,'US Cement Data'!$B$14&lt;$B28),'US Cement Data'!U$290,0)*'State Downscaling Multipliers'!$B$6</f>
        <v/>
      </c>
      <c r="W28" s="6">
        <f>IF(AND('US Cement Data'!$B$14&gt;=$A28,'US Cement Data'!$B$14&lt;$B28),'US Cement Data'!V$290,0)*'State Downscaling Multipliers'!$B$6</f>
        <v/>
      </c>
      <c r="X28" s="6">
        <f>IF(AND('US Cement Data'!$B$14&gt;=$A28,'US Cement Data'!$B$14&lt;$B28),'US Cement Data'!W$290,0)*'State Downscaling Multipliers'!$B$6</f>
        <v/>
      </c>
      <c r="Y28" s="6">
        <f>IF(AND('US Cement Data'!$B$14&gt;=$A28,'US Cement Data'!$B$14&lt;$B28),'US Cement Data'!X$290,0)*'State Downscaling Multipliers'!$B$6</f>
        <v/>
      </c>
      <c r="Z28" s="6">
        <f>IF(AND('US Cement Data'!$B$14&gt;=$A28,'US Cement Data'!$B$14&lt;$B28),'US Cement Data'!Y$290,0)*'State Downscaling Multipliers'!$B$6</f>
        <v/>
      </c>
      <c r="AA28" s="6">
        <f>IF(AND('US Cement Data'!$B$14&gt;=$A28,'US Cement Data'!$B$14&lt;$B28),'US Cement Data'!Z$290,0)*'State Downscaling Multipliers'!$B$6</f>
        <v/>
      </c>
      <c r="AB28" s="6">
        <f>IF(AND('US Cement Data'!$B$14&gt;=$A28,'US Cement Data'!$B$14&lt;$B28),'US Cement Data'!AA$290,0)*'State Downscaling Multipliers'!$B$6</f>
        <v/>
      </c>
      <c r="AC28" s="6">
        <f>IF(AND('US Cement Data'!$B$14&gt;=$A28,'US Cement Data'!$B$14&lt;$B28),'US Cement Data'!AB$290,0)*'State Downscaling Multipliers'!$B$6</f>
        <v/>
      </c>
      <c r="AD28" s="6">
        <f>IF(AND('US Cement Data'!$B$14&gt;=$A28,'US Cement Data'!$B$14&lt;$B28),'US Cement Data'!AC$290,0)*'State Downscaling Multipliers'!$B$6</f>
        <v/>
      </c>
      <c r="AE28" s="6">
        <f>IF(AND('US Cement Data'!$B$14&gt;=$A28,'US Cement Data'!$B$14&lt;$B28),'US Cement Data'!AD$290,0)*'State Downscaling Multipliers'!$B$6</f>
        <v/>
      </c>
      <c r="AF28" s="6">
        <f>IF(AND('US Cement Data'!$B$14&gt;=$A28,'US Cement Data'!$B$14&lt;$B28),'US Cement Data'!AE$290,0)*'State Downscaling Multipliers'!$B$6</f>
        <v/>
      </c>
      <c r="AG28" s="6">
        <f>IF(AND('US Cement Data'!$B$14&gt;=$A28,'US Cement Data'!$B$14&lt;$B28),'US Cement Data'!AF$290,0)*'State Downscaling Multipliers'!$B$6</f>
        <v/>
      </c>
      <c r="AH28" s="6">
        <f>IF(AND('US Cement Data'!$B$14&gt;=$A28,'US Cement Data'!$B$14&lt;$B28),'US Cement Data'!AG$290,0)*'State Downscaling Multipliers'!$B$6</f>
        <v/>
      </c>
      <c r="AI28" s="6">
        <f>IF(AND('US Cement Data'!$B$14&gt;=$A28,'US Cement Data'!$B$14&lt;$B28),'US Cement Data'!AH$290,0)*'State Downscaling Multipliers'!$B$6</f>
        <v/>
      </c>
      <c r="AJ28" s="6">
        <f>IF(AND('US Cement Data'!$B$14&gt;=$A28,'US Cement Data'!$B$14&lt;$B28),'US Cement Data'!AI$290,0)*'State Downscaling Multipliers'!$B$6</f>
        <v/>
      </c>
      <c r="AK28" s="6">
        <f>IF(AND('US Cement Data'!$B$14&gt;=$A28,'US Cement Data'!$B$14&lt;$B28),'US Cement Data'!AJ$290,0)*'State Downscaling Multipliers'!$B$6</f>
        <v/>
      </c>
      <c r="AL28" s="6">
        <f>IF(AND('US Cement Data'!$B$14&gt;=$A28,'US Cement Data'!$B$14&lt;$B28),'US Cement Data'!AK$290,0)*'State Downscaling Multipliers'!$B$6</f>
        <v/>
      </c>
    </row>
    <row r="29" ht="15.75" customHeight="1" s="120">
      <c r="A29" s="64">
        <f>B28</f>
        <v/>
      </c>
      <c r="B29" s="64">
        <f>A29+10</f>
        <v/>
      </c>
      <c r="C29" s="6">
        <f>IF(AND('US Cement Data'!$B$14&gt;=$A29,'US Cement Data'!$B$14&lt;$B29),'US Cement Data'!B$290,0)*'State Downscaling Multipliers'!$B$6</f>
        <v/>
      </c>
      <c r="D29" s="6">
        <f>IF(AND('US Cement Data'!$B$14&gt;=$A29,'US Cement Data'!$B$14&lt;$B29),'US Cement Data'!C$290,0)*'State Downscaling Multipliers'!$B$6</f>
        <v/>
      </c>
      <c r="E29" s="6">
        <f>IF(AND('US Cement Data'!$B$14&gt;=$A29,'US Cement Data'!$B$14&lt;$B29),'US Cement Data'!D$290,0)*'State Downscaling Multipliers'!$B$6</f>
        <v/>
      </c>
      <c r="F29" s="6">
        <f>IF(AND('US Cement Data'!$B$14&gt;=$A29,'US Cement Data'!$B$14&lt;$B29),'US Cement Data'!E$290,0)*'State Downscaling Multipliers'!$B$6</f>
        <v/>
      </c>
      <c r="G29" s="6">
        <f>IF(AND('US Cement Data'!$B$14&gt;=$A29,'US Cement Data'!$B$14&lt;$B29),'US Cement Data'!F$290,0)*'State Downscaling Multipliers'!$B$6</f>
        <v/>
      </c>
      <c r="H29" s="6">
        <f>IF(AND('US Cement Data'!$B$14&gt;=$A29,'US Cement Data'!$B$14&lt;$B29),'US Cement Data'!G$290,0)*'State Downscaling Multipliers'!$B$6</f>
        <v/>
      </c>
      <c r="I29" s="6">
        <f>IF(AND('US Cement Data'!$B$14&gt;=$A29,'US Cement Data'!$B$14&lt;$B29),'US Cement Data'!H$290,0)*'State Downscaling Multipliers'!$B$6</f>
        <v/>
      </c>
      <c r="J29" s="6">
        <f>IF(AND('US Cement Data'!$B$14&gt;=$A29,'US Cement Data'!$B$14&lt;$B29),'US Cement Data'!I$290,0)*'State Downscaling Multipliers'!$B$6</f>
        <v/>
      </c>
      <c r="K29" s="6">
        <f>IF(AND('US Cement Data'!$B$14&gt;=$A29,'US Cement Data'!$B$14&lt;$B29),'US Cement Data'!J$290,0)*'State Downscaling Multipliers'!$B$6</f>
        <v/>
      </c>
      <c r="L29" s="6">
        <f>IF(AND('US Cement Data'!$B$14&gt;=$A29,'US Cement Data'!$B$14&lt;$B29),'US Cement Data'!K$290,0)*'State Downscaling Multipliers'!$B$6</f>
        <v/>
      </c>
      <c r="M29" s="6">
        <f>IF(AND('US Cement Data'!$B$14&gt;=$A29,'US Cement Data'!$B$14&lt;$B29),'US Cement Data'!L$290,0)*'State Downscaling Multipliers'!$B$6</f>
        <v/>
      </c>
      <c r="N29" s="6">
        <f>IF(AND('US Cement Data'!$B$14&gt;=$A29,'US Cement Data'!$B$14&lt;$B29),'US Cement Data'!M$290,0)*'State Downscaling Multipliers'!$B$6</f>
        <v/>
      </c>
      <c r="O29" s="6">
        <f>IF(AND('US Cement Data'!$B$14&gt;=$A29,'US Cement Data'!$B$14&lt;$B29),'US Cement Data'!N$290,0)*'State Downscaling Multipliers'!$B$6</f>
        <v/>
      </c>
      <c r="P29" s="6">
        <f>IF(AND('US Cement Data'!$B$14&gt;=$A29,'US Cement Data'!$B$14&lt;$B29),'US Cement Data'!O$290,0)*'State Downscaling Multipliers'!$B$6</f>
        <v/>
      </c>
      <c r="Q29" s="6">
        <f>IF(AND('US Cement Data'!$B$14&gt;=$A29,'US Cement Data'!$B$14&lt;$B29),'US Cement Data'!P$290,0)*'State Downscaling Multipliers'!$B$6</f>
        <v/>
      </c>
      <c r="R29" s="6">
        <f>IF(AND('US Cement Data'!$B$14&gt;=$A29,'US Cement Data'!$B$14&lt;$B29),'US Cement Data'!Q$290,0)*'State Downscaling Multipliers'!$B$6</f>
        <v/>
      </c>
      <c r="S29" s="6">
        <f>IF(AND('US Cement Data'!$B$14&gt;=$A29,'US Cement Data'!$B$14&lt;$B29),'US Cement Data'!R$290,0)*'State Downscaling Multipliers'!$B$6</f>
        <v/>
      </c>
      <c r="T29" s="6">
        <f>IF(AND('US Cement Data'!$B$14&gt;=$A29,'US Cement Data'!$B$14&lt;$B29),'US Cement Data'!S$290,0)*'State Downscaling Multipliers'!$B$6</f>
        <v/>
      </c>
      <c r="U29" s="6">
        <f>IF(AND('US Cement Data'!$B$14&gt;=$A29,'US Cement Data'!$B$14&lt;$B29),'US Cement Data'!T$290,0)*'State Downscaling Multipliers'!$B$6</f>
        <v/>
      </c>
      <c r="V29" s="6">
        <f>IF(AND('US Cement Data'!$B$14&gt;=$A29,'US Cement Data'!$B$14&lt;$B29),'US Cement Data'!U$290,0)*'State Downscaling Multipliers'!$B$6</f>
        <v/>
      </c>
      <c r="W29" s="6">
        <f>IF(AND('US Cement Data'!$B$14&gt;=$A29,'US Cement Data'!$B$14&lt;$B29),'US Cement Data'!V$290,0)*'State Downscaling Multipliers'!$B$6</f>
        <v/>
      </c>
      <c r="X29" s="6">
        <f>IF(AND('US Cement Data'!$B$14&gt;=$A29,'US Cement Data'!$B$14&lt;$B29),'US Cement Data'!W$290,0)*'State Downscaling Multipliers'!$B$6</f>
        <v/>
      </c>
      <c r="Y29" s="6">
        <f>IF(AND('US Cement Data'!$B$14&gt;=$A29,'US Cement Data'!$B$14&lt;$B29),'US Cement Data'!X$290,0)*'State Downscaling Multipliers'!$B$6</f>
        <v/>
      </c>
      <c r="Z29" s="6">
        <f>IF(AND('US Cement Data'!$B$14&gt;=$A29,'US Cement Data'!$B$14&lt;$B29),'US Cement Data'!Y$290,0)*'State Downscaling Multipliers'!$B$6</f>
        <v/>
      </c>
      <c r="AA29" s="6">
        <f>IF(AND('US Cement Data'!$B$14&gt;=$A29,'US Cement Data'!$B$14&lt;$B29),'US Cement Data'!Z$290,0)*'State Downscaling Multipliers'!$B$6</f>
        <v/>
      </c>
      <c r="AB29" s="6">
        <f>IF(AND('US Cement Data'!$B$14&gt;=$A29,'US Cement Data'!$B$14&lt;$B29),'US Cement Data'!AA$290,0)*'State Downscaling Multipliers'!$B$6</f>
        <v/>
      </c>
      <c r="AC29" s="6">
        <f>IF(AND('US Cement Data'!$B$14&gt;=$A29,'US Cement Data'!$B$14&lt;$B29),'US Cement Data'!AB$290,0)*'State Downscaling Multipliers'!$B$6</f>
        <v/>
      </c>
      <c r="AD29" s="6">
        <f>IF(AND('US Cement Data'!$B$14&gt;=$A29,'US Cement Data'!$B$14&lt;$B29),'US Cement Data'!AC$290,0)*'State Downscaling Multipliers'!$B$6</f>
        <v/>
      </c>
      <c r="AE29" s="6">
        <f>IF(AND('US Cement Data'!$B$14&gt;=$A29,'US Cement Data'!$B$14&lt;$B29),'US Cement Data'!AD$290,0)*'State Downscaling Multipliers'!$B$6</f>
        <v/>
      </c>
      <c r="AF29" s="6">
        <f>IF(AND('US Cement Data'!$B$14&gt;=$A29,'US Cement Data'!$B$14&lt;$B29),'US Cement Data'!AE$290,0)*'State Downscaling Multipliers'!$B$6</f>
        <v/>
      </c>
      <c r="AG29" s="6">
        <f>IF(AND('US Cement Data'!$B$14&gt;=$A29,'US Cement Data'!$B$14&lt;$B29),'US Cement Data'!AF$290,0)*'State Downscaling Multipliers'!$B$6</f>
        <v/>
      </c>
      <c r="AH29" s="6">
        <f>IF(AND('US Cement Data'!$B$14&gt;=$A29,'US Cement Data'!$B$14&lt;$B29),'US Cement Data'!AG$290,0)*'State Downscaling Multipliers'!$B$6</f>
        <v/>
      </c>
      <c r="AI29" s="6">
        <f>IF(AND('US Cement Data'!$B$14&gt;=$A29,'US Cement Data'!$B$14&lt;$B29),'US Cement Data'!AH$290,0)*'State Downscaling Multipliers'!$B$6</f>
        <v/>
      </c>
      <c r="AJ29" s="6">
        <f>IF(AND('US Cement Data'!$B$14&gt;=$A29,'US Cement Data'!$B$14&lt;$B29),'US Cement Data'!AI$290,0)*'State Downscaling Multipliers'!$B$6</f>
        <v/>
      </c>
      <c r="AK29" s="6">
        <f>IF(AND('US Cement Data'!$B$14&gt;=$A29,'US Cement Data'!$B$14&lt;$B29),'US Cement Data'!AJ$290,0)*'State Downscaling Multipliers'!$B$6</f>
        <v/>
      </c>
      <c r="AL29" s="6">
        <f>IF(AND('US Cement Data'!$B$14&gt;=$A29,'US Cement Data'!$B$14&lt;$B29),'US Cement Data'!AK$290,0)*'State Downscaling Multipliers'!$B$6</f>
        <v/>
      </c>
    </row>
    <row r="30" ht="15.75" customHeight="1" s="120">
      <c r="A30" s="64">
        <f>B29</f>
        <v/>
      </c>
      <c r="B30" s="64">
        <f>A30+10</f>
        <v/>
      </c>
      <c r="C30" s="6">
        <f>IF(AND('US Cement Data'!$B$14&gt;=$A30,'US Cement Data'!$B$14&lt;$B30),'US Cement Data'!B$290,0)*'State Downscaling Multipliers'!$B$6</f>
        <v/>
      </c>
      <c r="D30" s="6">
        <f>IF(AND('US Cement Data'!$B$14&gt;=$A30,'US Cement Data'!$B$14&lt;$B30),'US Cement Data'!C$290,0)*'State Downscaling Multipliers'!$B$6</f>
        <v/>
      </c>
      <c r="E30" s="6">
        <f>IF(AND('US Cement Data'!$B$14&gt;=$A30,'US Cement Data'!$B$14&lt;$B30),'US Cement Data'!D$290,0)*'State Downscaling Multipliers'!$B$6</f>
        <v/>
      </c>
      <c r="F30" s="6">
        <f>IF(AND('US Cement Data'!$B$14&gt;=$A30,'US Cement Data'!$B$14&lt;$B30),'US Cement Data'!E$290,0)*'State Downscaling Multipliers'!$B$6</f>
        <v/>
      </c>
      <c r="G30" s="6">
        <f>IF(AND('US Cement Data'!$B$14&gt;=$A30,'US Cement Data'!$B$14&lt;$B30),'US Cement Data'!F$290,0)*'State Downscaling Multipliers'!$B$6</f>
        <v/>
      </c>
      <c r="H30" s="6">
        <f>IF(AND('US Cement Data'!$B$14&gt;=$A30,'US Cement Data'!$B$14&lt;$B30),'US Cement Data'!G$290,0)*'State Downscaling Multipliers'!$B$6</f>
        <v/>
      </c>
      <c r="I30" s="6">
        <f>IF(AND('US Cement Data'!$B$14&gt;=$A30,'US Cement Data'!$B$14&lt;$B30),'US Cement Data'!H$290,0)*'State Downscaling Multipliers'!$B$6</f>
        <v/>
      </c>
      <c r="J30" s="6">
        <f>IF(AND('US Cement Data'!$B$14&gt;=$A30,'US Cement Data'!$B$14&lt;$B30),'US Cement Data'!I$290,0)*'State Downscaling Multipliers'!$B$6</f>
        <v/>
      </c>
      <c r="K30" s="6">
        <f>IF(AND('US Cement Data'!$B$14&gt;=$A30,'US Cement Data'!$B$14&lt;$B30),'US Cement Data'!J$290,0)*'State Downscaling Multipliers'!$B$6</f>
        <v/>
      </c>
      <c r="L30" s="6">
        <f>IF(AND('US Cement Data'!$B$14&gt;=$A30,'US Cement Data'!$B$14&lt;$B30),'US Cement Data'!K$290,0)*'State Downscaling Multipliers'!$B$6</f>
        <v/>
      </c>
      <c r="M30" s="6">
        <f>IF(AND('US Cement Data'!$B$14&gt;=$A30,'US Cement Data'!$B$14&lt;$B30),'US Cement Data'!L$290,0)*'State Downscaling Multipliers'!$B$6</f>
        <v/>
      </c>
      <c r="N30" s="6">
        <f>IF(AND('US Cement Data'!$B$14&gt;=$A30,'US Cement Data'!$B$14&lt;$B30),'US Cement Data'!M$290,0)*'State Downscaling Multipliers'!$B$6</f>
        <v/>
      </c>
      <c r="O30" s="6">
        <f>IF(AND('US Cement Data'!$B$14&gt;=$A30,'US Cement Data'!$B$14&lt;$B30),'US Cement Data'!N$290,0)*'State Downscaling Multipliers'!$B$6</f>
        <v/>
      </c>
      <c r="P30" s="6">
        <f>IF(AND('US Cement Data'!$B$14&gt;=$A30,'US Cement Data'!$B$14&lt;$B30),'US Cement Data'!O$290,0)*'State Downscaling Multipliers'!$B$6</f>
        <v/>
      </c>
      <c r="Q30" s="6">
        <f>IF(AND('US Cement Data'!$B$14&gt;=$A30,'US Cement Data'!$B$14&lt;$B30),'US Cement Data'!P$290,0)*'State Downscaling Multipliers'!$B$6</f>
        <v/>
      </c>
      <c r="R30" s="6">
        <f>IF(AND('US Cement Data'!$B$14&gt;=$A30,'US Cement Data'!$B$14&lt;$B30),'US Cement Data'!Q$290,0)*'State Downscaling Multipliers'!$B$6</f>
        <v/>
      </c>
      <c r="S30" s="6">
        <f>IF(AND('US Cement Data'!$B$14&gt;=$A30,'US Cement Data'!$B$14&lt;$B30),'US Cement Data'!R$290,0)*'State Downscaling Multipliers'!$B$6</f>
        <v/>
      </c>
      <c r="T30" s="6">
        <f>IF(AND('US Cement Data'!$B$14&gt;=$A30,'US Cement Data'!$B$14&lt;$B30),'US Cement Data'!S$290,0)*'State Downscaling Multipliers'!$B$6</f>
        <v/>
      </c>
      <c r="U30" s="6">
        <f>IF(AND('US Cement Data'!$B$14&gt;=$A30,'US Cement Data'!$B$14&lt;$B30),'US Cement Data'!T$290,0)*'State Downscaling Multipliers'!$B$6</f>
        <v/>
      </c>
      <c r="V30" s="6">
        <f>IF(AND('US Cement Data'!$B$14&gt;=$A30,'US Cement Data'!$B$14&lt;$B30),'US Cement Data'!U$290,0)*'State Downscaling Multipliers'!$B$6</f>
        <v/>
      </c>
      <c r="W30" s="6">
        <f>IF(AND('US Cement Data'!$B$14&gt;=$A30,'US Cement Data'!$B$14&lt;$B30),'US Cement Data'!V$290,0)*'State Downscaling Multipliers'!$B$6</f>
        <v/>
      </c>
      <c r="X30" s="6">
        <f>IF(AND('US Cement Data'!$B$14&gt;=$A30,'US Cement Data'!$B$14&lt;$B30),'US Cement Data'!W$290,0)*'State Downscaling Multipliers'!$B$6</f>
        <v/>
      </c>
      <c r="Y30" s="6">
        <f>IF(AND('US Cement Data'!$B$14&gt;=$A30,'US Cement Data'!$B$14&lt;$B30),'US Cement Data'!X$290,0)*'State Downscaling Multipliers'!$B$6</f>
        <v/>
      </c>
      <c r="Z30" s="6">
        <f>IF(AND('US Cement Data'!$B$14&gt;=$A30,'US Cement Data'!$B$14&lt;$B30),'US Cement Data'!Y$290,0)*'State Downscaling Multipliers'!$B$6</f>
        <v/>
      </c>
      <c r="AA30" s="6">
        <f>IF(AND('US Cement Data'!$B$14&gt;=$A30,'US Cement Data'!$B$14&lt;$B30),'US Cement Data'!Z$290,0)*'State Downscaling Multipliers'!$B$6</f>
        <v/>
      </c>
      <c r="AB30" s="6">
        <f>IF(AND('US Cement Data'!$B$14&gt;=$A30,'US Cement Data'!$B$14&lt;$B30),'US Cement Data'!AA$290,0)*'State Downscaling Multipliers'!$B$6</f>
        <v/>
      </c>
      <c r="AC30" s="6">
        <f>IF(AND('US Cement Data'!$B$14&gt;=$A30,'US Cement Data'!$B$14&lt;$B30),'US Cement Data'!AB$290,0)*'State Downscaling Multipliers'!$B$6</f>
        <v/>
      </c>
      <c r="AD30" s="6">
        <f>IF(AND('US Cement Data'!$B$14&gt;=$A30,'US Cement Data'!$B$14&lt;$B30),'US Cement Data'!AC$290,0)*'State Downscaling Multipliers'!$B$6</f>
        <v/>
      </c>
      <c r="AE30" s="6">
        <f>IF(AND('US Cement Data'!$B$14&gt;=$A30,'US Cement Data'!$B$14&lt;$B30),'US Cement Data'!AD$290,0)*'State Downscaling Multipliers'!$B$6</f>
        <v/>
      </c>
      <c r="AF30" s="6">
        <f>IF(AND('US Cement Data'!$B$14&gt;=$A30,'US Cement Data'!$B$14&lt;$B30),'US Cement Data'!AE$290,0)*'State Downscaling Multipliers'!$B$6</f>
        <v/>
      </c>
      <c r="AG30" s="6">
        <f>IF(AND('US Cement Data'!$B$14&gt;=$A30,'US Cement Data'!$B$14&lt;$B30),'US Cement Data'!AF$290,0)*'State Downscaling Multipliers'!$B$6</f>
        <v/>
      </c>
      <c r="AH30" s="6">
        <f>IF(AND('US Cement Data'!$B$14&gt;=$A30,'US Cement Data'!$B$14&lt;$B30),'US Cement Data'!AG$290,0)*'State Downscaling Multipliers'!$B$6</f>
        <v/>
      </c>
      <c r="AI30" s="6">
        <f>IF(AND('US Cement Data'!$B$14&gt;=$A30,'US Cement Data'!$B$14&lt;$B30),'US Cement Data'!AH$290,0)*'State Downscaling Multipliers'!$B$6</f>
        <v/>
      </c>
      <c r="AJ30" s="6">
        <f>IF(AND('US Cement Data'!$B$14&gt;=$A30,'US Cement Data'!$B$14&lt;$B30),'US Cement Data'!AI$290,0)*'State Downscaling Multipliers'!$B$6</f>
        <v/>
      </c>
      <c r="AK30" s="6">
        <f>IF(AND('US Cement Data'!$B$14&gt;=$A30,'US Cement Data'!$B$14&lt;$B30),'US Cement Data'!AJ$290,0)*'State Downscaling Multipliers'!$B$6</f>
        <v/>
      </c>
      <c r="AL30" s="6">
        <f>IF(AND('US Cement Data'!$B$14&gt;=$A30,'US Cement Data'!$B$14&lt;$B30),'US Cement Data'!AK$290,0)*'State Downscaling Multipliers'!$B$6</f>
        <v/>
      </c>
    </row>
    <row r="31" ht="15.75" customHeight="1" s="120">
      <c r="A31" s="64">
        <f>B30</f>
        <v/>
      </c>
      <c r="B31" s="64">
        <f>A31+10</f>
        <v/>
      </c>
      <c r="C31" s="6">
        <f>IF(AND('US Cement Data'!$B$14&gt;=$A31,'US Cement Data'!$B$14&lt;$B31),'US Cement Data'!B$290,0)*'State Downscaling Multipliers'!$B$6</f>
        <v/>
      </c>
      <c r="D31" s="6">
        <f>IF(AND('US Cement Data'!$B$14&gt;=$A31,'US Cement Data'!$B$14&lt;$B31),'US Cement Data'!C$290,0)*'State Downscaling Multipliers'!$B$6</f>
        <v/>
      </c>
      <c r="E31" s="6">
        <f>IF(AND('US Cement Data'!$B$14&gt;=$A31,'US Cement Data'!$B$14&lt;$B31),'US Cement Data'!D$290,0)*'State Downscaling Multipliers'!$B$6</f>
        <v/>
      </c>
      <c r="F31" s="6">
        <f>IF(AND('US Cement Data'!$B$14&gt;=$A31,'US Cement Data'!$B$14&lt;$B31),'US Cement Data'!E$290,0)*'State Downscaling Multipliers'!$B$6</f>
        <v/>
      </c>
      <c r="G31" s="6">
        <f>IF(AND('US Cement Data'!$B$14&gt;=$A31,'US Cement Data'!$B$14&lt;$B31),'US Cement Data'!F$290,0)*'State Downscaling Multipliers'!$B$6</f>
        <v/>
      </c>
      <c r="H31" s="6">
        <f>IF(AND('US Cement Data'!$B$14&gt;=$A31,'US Cement Data'!$B$14&lt;$B31),'US Cement Data'!G$290,0)*'State Downscaling Multipliers'!$B$6</f>
        <v/>
      </c>
      <c r="I31" s="6">
        <f>IF(AND('US Cement Data'!$B$14&gt;=$A31,'US Cement Data'!$B$14&lt;$B31),'US Cement Data'!H$290,0)*'State Downscaling Multipliers'!$B$6</f>
        <v/>
      </c>
      <c r="J31" s="6">
        <f>IF(AND('US Cement Data'!$B$14&gt;=$A31,'US Cement Data'!$B$14&lt;$B31),'US Cement Data'!I$290,0)*'State Downscaling Multipliers'!$B$6</f>
        <v/>
      </c>
      <c r="K31" s="6">
        <f>IF(AND('US Cement Data'!$B$14&gt;=$A31,'US Cement Data'!$B$14&lt;$B31),'US Cement Data'!J$290,0)*'State Downscaling Multipliers'!$B$6</f>
        <v/>
      </c>
      <c r="L31" s="6">
        <f>IF(AND('US Cement Data'!$B$14&gt;=$A31,'US Cement Data'!$B$14&lt;$B31),'US Cement Data'!K$290,0)*'State Downscaling Multipliers'!$B$6</f>
        <v/>
      </c>
      <c r="M31" s="6">
        <f>IF(AND('US Cement Data'!$B$14&gt;=$A31,'US Cement Data'!$B$14&lt;$B31),'US Cement Data'!L$290,0)*'State Downscaling Multipliers'!$B$6</f>
        <v/>
      </c>
      <c r="N31" s="6">
        <f>IF(AND('US Cement Data'!$B$14&gt;=$A31,'US Cement Data'!$B$14&lt;$B31),'US Cement Data'!M$290,0)*'State Downscaling Multipliers'!$B$6</f>
        <v/>
      </c>
      <c r="O31" s="6">
        <f>IF(AND('US Cement Data'!$B$14&gt;=$A31,'US Cement Data'!$B$14&lt;$B31),'US Cement Data'!N$290,0)*'State Downscaling Multipliers'!$B$6</f>
        <v/>
      </c>
      <c r="P31" s="6">
        <f>IF(AND('US Cement Data'!$B$14&gt;=$A31,'US Cement Data'!$B$14&lt;$B31),'US Cement Data'!O$290,0)*'State Downscaling Multipliers'!$B$6</f>
        <v/>
      </c>
      <c r="Q31" s="6">
        <f>IF(AND('US Cement Data'!$B$14&gt;=$A31,'US Cement Data'!$B$14&lt;$B31),'US Cement Data'!P$290,0)*'State Downscaling Multipliers'!$B$6</f>
        <v/>
      </c>
      <c r="R31" s="6">
        <f>IF(AND('US Cement Data'!$B$14&gt;=$A31,'US Cement Data'!$B$14&lt;$B31),'US Cement Data'!Q$290,0)*'State Downscaling Multipliers'!$B$6</f>
        <v/>
      </c>
      <c r="S31" s="6">
        <f>IF(AND('US Cement Data'!$B$14&gt;=$A31,'US Cement Data'!$B$14&lt;$B31),'US Cement Data'!R$290,0)*'State Downscaling Multipliers'!$B$6</f>
        <v/>
      </c>
      <c r="T31" s="6">
        <f>IF(AND('US Cement Data'!$B$14&gt;=$A31,'US Cement Data'!$B$14&lt;$B31),'US Cement Data'!S$290,0)*'State Downscaling Multipliers'!$B$6</f>
        <v/>
      </c>
      <c r="U31" s="6">
        <f>IF(AND('US Cement Data'!$B$14&gt;=$A31,'US Cement Data'!$B$14&lt;$B31),'US Cement Data'!T$290,0)*'State Downscaling Multipliers'!$B$6</f>
        <v/>
      </c>
      <c r="V31" s="6">
        <f>IF(AND('US Cement Data'!$B$14&gt;=$A31,'US Cement Data'!$B$14&lt;$B31),'US Cement Data'!U$290,0)*'State Downscaling Multipliers'!$B$6</f>
        <v/>
      </c>
      <c r="W31" s="6">
        <f>IF(AND('US Cement Data'!$B$14&gt;=$A31,'US Cement Data'!$B$14&lt;$B31),'US Cement Data'!V$290,0)*'State Downscaling Multipliers'!$B$6</f>
        <v/>
      </c>
      <c r="X31" s="6">
        <f>IF(AND('US Cement Data'!$B$14&gt;=$A31,'US Cement Data'!$B$14&lt;$B31),'US Cement Data'!W$290,0)*'State Downscaling Multipliers'!$B$6</f>
        <v/>
      </c>
      <c r="Y31" s="6">
        <f>IF(AND('US Cement Data'!$B$14&gt;=$A31,'US Cement Data'!$B$14&lt;$B31),'US Cement Data'!X$290,0)*'State Downscaling Multipliers'!$B$6</f>
        <v/>
      </c>
      <c r="Z31" s="6">
        <f>IF(AND('US Cement Data'!$B$14&gt;=$A31,'US Cement Data'!$B$14&lt;$B31),'US Cement Data'!Y$290,0)*'State Downscaling Multipliers'!$B$6</f>
        <v/>
      </c>
      <c r="AA31" s="6">
        <f>IF(AND('US Cement Data'!$B$14&gt;=$A31,'US Cement Data'!$B$14&lt;$B31),'US Cement Data'!Z$290,0)*'State Downscaling Multipliers'!$B$6</f>
        <v/>
      </c>
      <c r="AB31" s="6">
        <f>IF(AND('US Cement Data'!$B$14&gt;=$A31,'US Cement Data'!$B$14&lt;$B31),'US Cement Data'!AA$290,0)*'State Downscaling Multipliers'!$B$6</f>
        <v/>
      </c>
      <c r="AC31" s="6">
        <f>IF(AND('US Cement Data'!$B$14&gt;=$A31,'US Cement Data'!$B$14&lt;$B31),'US Cement Data'!AB$290,0)*'State Downscaling Multipliers'!$B$6</f>
        <v/>
      </c>
      <c r="AD31" s="6">
        <f>IF(AND('US Cement Data'!$B$14&gt;=$A31,'US Cement Data'!$B$14&lt;$B31),'US Cement Data'!AC$290,0)*'State Downscaling Multipliers'!$B$6</f>
        <v/>
      </c>
      <c r="AE31" s="6">
        <f>IF(AND('US Cement Data'!$B$14&gt;=$A31,'US Cement Data'!$B$14&lt;$B31),'US Cement Data'!AD$290,0)*'State Downscaling Multipliers'!$B$6</f>
        <v/>
      </c>
      <c r="AF31" s="6">
        <f>IF(AND('US Cement Data'!$B$14&gt;=$A31,'US Cement Data'!$B$14&lt;$B31),'US Cement Data'!AE$290,0)*'State Downscaling Multipliers'!$B$6</f>
        <v/>
      </c>
      <c r="AG31" s="6">
        <f>IF(AND('US Cement Data'!$B$14&gt;=$A31,'US Cement Data'!$B$14&lt;$B31),'US Cement Data'!AF$290,0)*'State Downscaling Multipliers'!$B$6</f>
        <v/>
      </c>
      <c r="AH31" s="6">
        <f>IF(AND('US Cement Data'!$B$14&gt;=$A31,'US Cement Data'!$B$14&lt;$B31),'US Cement Data'!AG$290,0)*'State Downscaling Multipliers'!$B$6</f>
        <v/>
      </c>
      <c r="AI31" s="6">
        <f>IF(AND('US Cement Data'!$B$14&gt;=$A31,'US Cement Data'!$B$14&lt;$B31),'US Cement Data'!AH$290,0)*'State Downscaling Multipliers'!$B$6</f>
        <v/>
      </c>
      <c r="AJ31" s="6">
        <f>IF(AND('US Cement Data'!$B$14&gt;=$A31,'US Cement Data'!$B$14&lt;$B31),'US Cement Data'!AI$290,0)*'State Downscaling Multipliers'!$B$6</f>
        <v/>
      </c>
      <c r="AK31" s="6">
        <f>IF(AND('US Cement Data'!$B$14&gt;=$A31,'US Cement Data'!$B$14&lt;$B31),'US Cement Data'!AJ$290,0)*'State Downscaling Multipliers'!$B$6</f>
        <v/>
      </c>
      <c r="AL31" s="6">
        <f>IF(AND('US Cement Data'!$B$14&gt;=$A31,'US Cement Data'!$B$14&lt;$B31),'US Cement Data'!AK$290,0)*'State Downscaling Multipliers'!$B$6</f>
        <v/>
      </c>
    </row>
    <row r="32" ht="15.75" customHeight="1" s="120">
      <c r="A32" s="64">
        <f>B31</f>
        <v/>
      </c>
      <c r="B32" s="64">
        <f>A32+10</f>
        <v/>
      </c>
      <c r="C32" s="6">
        <f>IF(AND('US Cement Data'!$B$14&gt;=$A32,'US Cement Data'!$B$14&lt;$B32),'US Cement Data'!B$290,0)*'State Downscaling Multipliers'!$B$6</f>
        <v/>
      </c>
      <c r="D32" s="6">
        <f>IF(AND('US Cement Data'!$B$14&gt;=$A32,'US Cement Data'!$B$14&lt;$B32),'US Cement Data'!C$290,0)*'State Downscaling Multipliers'!$B$6</f>
        <v/>
      </c>
      <c r="E32" s="6">
        <f>IF(AND('US Cement Data'!$B$14&gt;=$A32,'US Cement Data'!$B$14&lt;$B32),'US Cement Data'!D$290,0)*'State Downscaling Multipliers'!$B$6</f>
        <v/>
      </c>
      <c r="F32" s="6">
        <f>IF(AND('US Cement Data'!$B$14&gt;=$A32,'US Cement Data'!$B$14&lt;$B32),'US Cement Data'!E$290,0)*'State Downscaling Multipliers'!$B$6</f>
        <v/>
      </c>
      <c r="G32" s="6">
        <f>IF(AND('US Cement Data'!$B$14&gt;=$A32,'US Cement Data'!$B$14&lt;$B32),'US Cement Data'!F$290,0)*'State Downscaling Multipliers'!$B$6</f>
        <v/>
      </c>
      <c r="H32" s="6">
        <f>IF(AND('US Cement Data'!$B$14&gt;=$A32,'US Cement Data'!$B$14&lt;$B32),'US Cement Data'!G$290,0)*'State Downscaling Multipliers'!$B$6</f>
        <v/>
      </c>
      <c r="I32" s="6">
        <f>IF(AND('US Cement Data'!$B$14&gt;=$A32,'US Cement Data'!$B$14&lt;$B32),'US Cement Data'!H$290,0)*'State Downscaling Multipliers'!$B$6</f>
        <v/>
      </c>
      <c r="J32" s="6">
        <f>IF(AND('US Cement Data'!$B$14&gt;=$A32,'US Cement Data'!$B$14&lt;$B32),'US Cement Data'!I$290,0)*'State Downscaling Multipliers'!$B$6</f>
        <v/>
      </c>
      <c r="K32" s="6">
        <f>IF(AND('US Cement Data'!$B$14&gt;=$A32,'US Cement Data'!$B$14&lt;$B32),'US Cement Data'!J$290,0)*'State Downscaling Multipliers'!$B$6</f>
        <v/>
      </c>
      <c r="L32" s="6">
        <f>IF(AND('US Cement Data'!$B$14&gt;=$A32,'US Cement Data'!$B$14&lt;$B32),'US Cement Data'!K$290,0)*'State Downscaling Multipliers'!$B$6</f>
        <v/>
      </c>
      <c r="M32" s="6">
        <f>IF(AND('US Cement Data'!$B$14&gt;=$A32,'US Cement Data'!$B$14&lt;$B32),'US Cement Data'!L$290,0)*'State Downscaling Multipliers'!$B$6</f>
        <v/>
      </c>
      <c r="N32" s="6">
        <f>IF(AND('US Cement Data'!$B$14&gt;=$A32,'US Cement Data'!$B$14&lt;$B32),'US Cement Data'!M$290,0)*'State Downscaling Multipliers'!$B$6</f>
        <v/>
      </c>
      <c r="O32" s="6">
        <f>IF(AND('US Cement Data'!$B$14&gt;=$A32,'US Cement Data'!$B$14&lt;$B32),'US Cement Data'!N$290,0)*'State Downscaling Multipliers'!$B$6</f>
        <v/>
      </c>
      <c r="P32" s="6">
        <f>IF(AND('US Cement Data'!$B$14&gt;=$A32,'US Cement Data'!$B$14&lt;$B32),'US Cement Data'!O$290,0)*'State Downscaling Multipliers'!$B$6</f>
        <v/>
      </c>
      <c r="Q32" s="6">
        <f>IF(AND('US Cement Data'!$B$14&gt;=$A32,'US Cement Data'!$B$14&lt;$B32),'US Cement Data'!P$290,0)*'State Downscaling Multipliers'!$B$6</f>
        <v/>
      </c>
      <c r="R32" s="6">
        <f>IF(AND('US Cement Data'!$B$14&gt;=$A32,'US Cement Data'!$B$14&lt;$B32),'US Cement Data'!Q$290,0)*'State Downscaling Multipliers'!$B$6</f>
        <v/>
      </c>
      <c r="S32" s="6">
        <f>IF(AND('US Cement Data'!$B$14&gt;=$A32,'US Cement Data'!$B$14&lt;$B32),'US Cement Data'!R$290,0)*'State Downscaling Multipliers'!$B$6</f>
        <v/>
      </c>
      <c r="T32" s="6">
        <f>IF(AND('US Cement Data'!$B$14&gt;=$A32,'US Cement Data'!$B$14&lt;$B32),'US Cement Data'!S$290,0)*'State Downscaling Multipliers'!$B$6</f>
        <v/>
      </c>
      <c r="U32" s="6">
        <f>IF(AND('US Cement Data'!$B$14&gt;=$A32,'US Cement Data'!$B$14&lt;$B32),'US Cement Data'!T$290,0)*'State Downscaling Multipliers'!$B$6</f>
        <v/>
      </c>
      <c r="V32" s="6">
        <f>IF(AND('US Cement Data'!$B$14&gt;=$A32,'US Cement Data'!$B$14&lt;$B32),'US Cement Data'!U$290,0)*'State Downscaling Multipliers'!$B$6</f>
        <v/>
      </c>
      <c r="W32" s="6">
        <f>IF(AND('US Cement Data'!$B$14&gt;=$A32,'US Cement Data'!$B$14&lt;$B32),'US Cement Data'!V$290,0)*'State Downscaling Multipliers'!$B$6</f>
        <v/>
      </c>
      <c r="X32" s="6">
        <f>IF(AND('US Cement Data'!$B$14&gt;=$A32,'US Cement Data'!$B$14&lt;$B32),'US Cement Data'!W$290,0)*'State Downscaling Multipliers'!$B$6</f>
        <v/>
      </c>
      <c r="Y32" s="6">
        <f>IF(AND('US Cement Data'!$B$14&gt;=$A32,'US Cement Data'!$B$14&lt;$B32),'US Cement Data'!X$290,0)*'State Downscaling Multipliers'!$B$6</f>
        <v/>
      </c>
      <c r="Z32" s="6">
        <f>IF(AND('US Cement Data'!$B$14&gt;=$A32,'US Cement Data'!$B$14&lt;$B32),'US Cement Data'!Y$290,0)*'State Downscaling Multipliers'!$B$6</f>
        <v/>
      </c>
      <c r="AA32" s="6">
        <f>IF(AND('US Cement Data'!$B$14&gt;=$A32,'US Cement Data'!$B$14&lt;$B32),'US Cement Data'!Z$290,0)*'State Downscaling Multipliers'!$B$6</f>
        <v/>
      </c>
      <c r="AB32" s="6">
        <f>IF(AND('US Cement Data'!$B$14&gt;=$A32,'US Cement Data'!$B$14&lt;$B32),'US Cement Data'!AA$290,0)*'State Downscaling Multipliers'!$B$6</f>
        <v/>
      </c>
      <c r="AC32" s="6">
        <f>IF(AND('US Cement Data'!$B$14&gt;=$A32,'US Cement Data'!$B$14&lt;$B32),'US Cement Data'!AB$290,0)*'State Downscaling Multipliers'!$B$6</f>
        <v/>
      </c>
      <c r="AD32" s="6">
        <f>IF(AND('US Cement Data'!$B$14&gt;=$A32,'US Cement Data'!$B$14&lt;$B32),'US Cement Data'!AC$290,0)*'State Downscaling Multipliers'!$B$6</f>
        <v/>
      </c>
      <c r="AE32" s="6">
        <f>IF(AND('US Cement Data'!$B$14&gt;=$A32,'US Cement Data'!$B$14&lt;$B32),'US Cement Data'!AD$290,0)*'State Downscaling Multipliers'!$B$6</f>
        <v/>
      </c>
      <c r="AF32" s="6">
        <f>IF(AND('US Cement Data'!$B$14&gt;=$A32,'US Cement Data'!$B$14&lt;$B32),'US Cement Data'!AE$290,0)*'State Downscaling Multipliers'!$B$6</f>
        <v/>
      </c>
      <c r="AG32" s="6">
        <f>IF(AND('US Cement Data'!$B$14&gt;=$A32,'US Cement Data'!$B$14&lt;$B32),'US Cement Data'!AF$290,0)*'State Downscaling Multipliers'!$B$6</f>
        <v/>
      </c>
      <c r="AH32" s="6">
        <f>IF(AND('US Cement Data'!$B$14&gt;=$A32,'US Cement Data'!$B$14&lt;$B32),'US Cement Data'!AG$290,0)*'State Downscaling Multipliers'!$B$6</f>
        <v/>
      </c>
      <c r="AI32" s="6">
        <f>IF(AND('US Cement Data'!$B$14&gt;=$A32,'US Cement Data'!$B$14&lt;$B32),'US Cement Data'!AH$290,0)*'State Downscaling Multipliers'!$B$6</f>
        <v/>
      </c>
      <c r="AJ32" s="6">
        <f>IF(AND('US Cement Data'!$B$14&gt;=$A32,'US Cement Data'!$B$14&lt;$B32),'US Cement Data'!AI$290,0)*'State Downscaling Multipliers'!$B$6</f>
        <v/>
      </c>
      <c r="AK32" s="6">
        <f>IF(AND('US Cement Data'!$B$14&gt;=$A32,'US Cement Data'!$B$14&lt;$B32),'US Cement Data'!AJ$290,0)*'State Downscaling Multipliers'!$B$6</f>
        <v/>
      </c>
      <c r="AL32" s="6">
        <f>IF(AND('US Cement Data'!$B$14&gt;=$A32,'US Cement Data'!$B$14&lt;$B32),'US Cement Data'!AK$290,0)*'State Downscaling Multipliers'!$B$6</f>
        <v/>
      </c>
    </row>
    <row r="33" ht="15.75" customHeight="1" s="120">
      <c r="A33" s="64">
        <f>B32</f>
        <v/>
      </c>
      <c r="B33" s="64">
        <f>A33+10</f>
        <v/>
      </c>
      <c r="C33" s="6">
        <f>IF(AND('US Cement Data'!$B$14&gt;=$A33,'US Cement Data'!$B$14&lt;$B33),'US Cement Data'!B$290,0)*'State Downscaling Multipliers'!$B$6</f>
        <v/>
      </c>
      <c r="D33" s="6">
        <f>IF(AND('US Cement Data'!$B$14&gt;=$A33,'US Cement Data'!$B$14&lt;$B33),'US Cement Data'!C$290,0)*'State Downscaling Multipliers'!$B$6</f>
        <v/>
      </c>
      <c r="E33" s="6">
        <f>IF(AND('US Cement Data'!$B$14&gt;=$A33,'US Cement Data'!$B$14&lt;$B33),'US Cement Data'!D$290,0)*'State Downscaling Multipliers'!$B$6</f>
        <v/>
      </c>
      <c r="F33" s="6">
        <f>IF(AND('US Cement Data'!$B$14&gt;=$A33,'US Cement Data'!$B$14&lt;$B33),'US Cement Data'!E$290,0)*'State Downscaling Multipliers'!$B$6</f>
        <v/>
      </c>
      <c r="G33" s="6">
        <f>IF(AND('US Cement Data'!$B$14&gt;=$A33,'US Cement Data'!$B$14&lt;$B33),'US Cement Data'!F$290,0)*'State Downscaling Multipliers'!$B$6</f>
        <v/>
      </c>
      <c r="H33" s="6">
        <f>IF(AND('US Cement Data'!$B$14&gt;=$A33,'US Cement Data'!$B$14&lt;$B33),'US Cement Data'!G$290,0)*'State Downscaling Multipliers'!$B$6</f>
        <v/>
      </c>
      <c r="I33" s="6">
        <f>IF(AND('US Cement Data'!$B$14&gt;=$A33,'US Cement Data'!$B$14&lt;$B33),'US Cement Data'!H$290,0)*'State Downscaling Multipliers'!$B$6</f>
        <v/>
      </c>
      <c r="J33" s="6">
        <f>IF(AND('US Cement Data'!$B$14&gt;=$A33,'US Cement Data'!$B$14&lt;$B33),'US Cement Data'!I$290,0)*'State Downscaling Multipliers'!$B$6</f>
        <v/>
      </c>
      <c r="K33" s="6">
        <f>IF(AND('US Cement Data'!$B$14&gt;=$A33,'US Cement Data'!$B$14&lt;$B33),'US Cement Data'!J$290,0)*'State Downscaling Multipliers'!$B$6</f>
        <v/>
      </c>
      <c r="L33" s="6">
        <f>IF(AND('US Cement Data'!$B$14&gt;=$A33,'US Cement Data'!$B$14&lt;$B33),'US Cement Data'!K$290,0)*'State Downscaling Multipliers'!$B$6</f>
        <v/>
      </c>
      <c r="M33" s="6">
        <f>IF(AND('US Cement Data'!$B$14&gt;=$A33,'US Cement Data'!$B$14&lt;$B33),'US Cement Data'!L$290,0)*'State Downscaling Multipliers'!$B$6</f>
        <v/>
      </c>
      <c r="N33" s="6">
        <f>IF(AND('US Cement Data'!$B$14&gt;=$A33,'US Cement Data'!$B$14&lt;$B33),'US Cement Data'!M$290,0)*'State Downscaling Multipliers'!$B$6</f>
        <v/>
      </c>
      <c r="O33" s="6">
        <f>IF(AND('US Cement Data'!$B$14&gt;=$A33,'US Cement Data'!$B$14&lt;$B33),'US Cement Data'!N$290,0)*'State Downscaling Multipliers'!$B$6</f>
        <v/>
      </c>
      <c r="P33" s="6">
        <f>IF(AND('US Cement Data'!$B$14&gt;=$A33,'US Cement Data'!$B$14&lt;$B33),'US Cement Data'!O$290,0)*'State Downscaling Multipliers'!$B$6</f>
        <v/>
      </c>
      <c r="Q33" s="6">
        <f>IF(AND('US Cement Data'!$B$14&gt;=$A33,'US Cement Data'!$B$14&lt;$B33),'US Cement Data'!P$290,0)*'State Downscaling Multipliers'!$B$6</f>
        <v/>
      </c>
      <c r="R33" s="6">
        <f>IF(AND('US Cement Data'!$B$14&gt;=$A33,'US Cement Data'!$B$14&lt;$B33),'US Cement Data'!Q$290,0)*'State Downscaling Multipliers'!$B$6</f>
        <v/>
      </c>
      <c r="S33" s="6">
        <f>IF(AND('US Cement Data'!$B$14&gt;=$A33,'US Cement Data'!$B$14&lt;$B33),'US Cement Data'!R$290,0)*'State Downscaling Multipliers'!$B$6</f>
        <v/>
      </c>
      <c r="T33" s="6">
        <f>IF(AND('US Cement Data'!$B$14&gt;=$A33,'US Cement Data'!$B$14&lt;$B33),'US Cement Data'!S$290,0)*'State Downscaling Multipliers'!$B$6</f>
        <v/>
      </c>
      <c r="U33" s="6">
        <f>IF(AND('US Cement Data'!$B$14&gt;=$A33,'US Cement Data'!$B$14&lt;$B33),'US Cement Data'!T$290,0)*'State Downscaling Multipliers'!$B$6</f>
        <v/>
      </c>
      <c r="V33" s="6">
        <f>IF(AND('US Cement Data'!$B$14&gt;=$A33,'US Cement Data'!$B$14&lt;$B33),'US Cement Data'!U$290,0)*'State Downscaling Multipliers'!$B$6</f>
        <v/>
      </c>
      <c r="W33" s="6">
        <f>IF(AND('US Cement Data'!$B$14&gt;=$A33,'US Cement Data'!$B$14&lt;$B33),'US Cement Data'!V$290,0)*'State Downscaling Multipliers'!$B$6</f>
        <v/>
      </c>
      <c r="X33" s="6">
        <f>IF(AND('US Cement Data'!$B$14&gt;=$A33,'US Cement Data'!$B$14&lt;$B33),'US Cement Data'!W$290,0)*'State Downscaling Multipliers'!$B$6</f>
        <v/>
      </c>
      <c r="Y33" s="6">
        <f>IF(AND('US Cement Data'!$B$14&gt;=$A33,'US Cement Data'!$B$14&lt;$B33),'US Cement Data'!X$290,0)*'State Downscaling Multipliers'!$B$6</f>
        <v/>
      </c>
      <c r="Z33" s="6">
        <f>IF(AND('US Cement Data'!$B$14&gt;=$A33,'US Cement Data'!$B$14&lt;$B33),'US Cement Data'!Y$290,0)*'State Downscaling Multipliers'!$B$6</f>
        <v/>
      </c>
      <c r="AA33" s="6">
        <f>IF(AND('US Cement Data'!$B$14&gt;=$A33,'US Cement Data'!$B$14&lt;$B33),'US Cement Data'!Z$290,0)*'State Downscaling Multipliers'!$B$6</f>
        <v/>
      </c>
      <c r="AB33" s="6">
        <f>IF(AND('US Cement Data'!$B$14&gt;=$A33,'US Cement Data'!$B$14&lt;$B33),'US Cement Data'!AA$290,0)*'State Downscaling Multipliers'!$B$6</f>
        <v/>
      </c>
      <c r="AC33" s="6">
        <f>IF(AND('US Cement Data'!$B$14&gt;=$A33,'US Cement Data'!$B$14&lt;$B33),'US Cement Data'!AB$290,0)*'State Downscaling Multipliers'!$B$6</f>
        <v/>
      </c>
      <c r="AD33" s="6">
        <f>IF(AND('US Cement Data'!$B$14&gt;=$A33,'US Cement Data'!$B$14&lt;$B33),'US Cement Data'!AC$290,0)*'State Downscaling Multipliers'!$B$6</f>
        <v/>
      </c>
      <c r="AE33" s="6">
        <f>IF(AND('US Cement Data'!$B$14&gt;=$A33,'US Cement Data'!$B$14&lt;$B33),'US Cement Data'!AD$290,0)*'State Downscaling Multipliers'!$B$6</f>
        <v/>
      </c>
      <c r="AF33" s="6">
        <f>IF(AND('US Cement Data'!$B$14&gt;=$A33,'US Cement Data'!$B$14&lt;$B33),'US Cement Data'!AE$290,0)*'State Downscaling Multipliers'!$B$6</f>
        <v/>
      </c>
      <c r="AG33" s="6">
        <f>IF(AND('US Cement Data'!$B$14&gt;=$A33,'US Cement Data'!$B$14&lt;$B33),'US Cement Data'!AF$290,0)*'State Downscaling Multipliers'!$B$6</f>
        <v/>
      </c>
      <c r="AH33" s="6">
        <f>IF(AND('US Cement Data'!$B$14&gt;=$A33,'US Cement Data'!$B$14&lt;$B33),'US Cement Data'!AG$290,0)*'State Downscaling Multipliers'!$B$6</f>
        <v/>
      </c>
      <c r="AI33" s="6">
        <f>IF(AND('US Cement Data'!$B$14&gt;=$A33,'US Cement Data'!$B$14&lt;$B33),'US Cement Data'!AH$290,0)*'State Downscaling Multipliers'!$B$6</f>
        <v/>
      </c>
      <c r="AJ33" s="6">
        <f>IF(AND('US Cement Data'!$B$14&gt;=$A33,'US Cement Data'!$B$14&lt;$B33),'US Cement Data'!AI$290,0)*'State Downscaling Multipliers'!$B$6</f>
        <v/>
      </c>
      <c r="AK33" s="6">
        <f>IF(AND('US Cement Data'!$B$14&gt;=$A33,'US Cement Data'!$B$14&lt;$B33),'US Cement Data'!AJ$290,0)*'State Downscaling Multipliers'!$B$6</f>
        <v/>
      </c>
      <c r="AL33" s="6">
        <f>IF(AND('US Cement Data'!$B$14&gt;=$A33,'US Cement Data'!$B$14&lt;$B33),'US Cement Data'!AK$290,0)*'State Downscaling Multipliers'!$B$6</f>
        <v/>
      </c>
    </row>
    <row r="34" ht="15.75" customHeight="1" s="120">
      <c r="A34" s="65">
        <f>B33</f>
        <v/>
      </c>
      <c r="B34" s="65">
        <f>A34</f>
        <v/>
      </c>
      <c r="C34" s="6">
        <f>IF(AND('US Cement Data'!$B$14&gt;=$A34,'US Cement Data'!$B$14&lt;$B34),'US Cement Data'!B$290,0)*'State Downscaling Multipliers'!$B$6</f>
        <v/>
      </c>
      <c r="D34" s="6">
        <f>IF(AND('US Cement Data'!$B$14&gt;=$A34,'US Cement Data'!$B$14&lt;$B34),'US Cement Data'!C$290,0)*'State Downscaling Multipliers'!$B$6</f>
        <v/>
      </c>
      <c r="E34" s="6">
        <f>IF(AND('US Cement Data'!$B$14&gt;=$A34,'US Cement Data'!$B$14&lt;$B34),'US Cement Data'!D$290,0)*'State Downscaling Multipliers'!$B$6</f>
        <v/>
      </c>
      <c r="F34" s="6">
        <f>IF(AND('US Cement Data'!$B$14&gt;=$A34,'US Cement Data'!$B$14&lt;$B34),'US Cement Data'!E$290,0)*'State Downscaling Multipliers'!$B$6</f>
        <v/>
      </c>
      <c r="G34" s="6">
        <f>IF(AND('US Cement Data'!$B$14&gt;=$A34,'US Cement Data'!$B$14&lt;$B34),'US Cement Data'!F$290,0)*'State Downscaling Multipliers'!$B$6</f>
        <v/>
      </c>
      <c r="H34" s="6">
        <f>IF(AND('US Cement Data'!$B$14&gt;=$A34,'US Cement Data'!$B$14&lt;$B34),'US Cement Data'!G$290,0)*'State Downscaling Multipliers'!$B$6</f>
        <v/>
      </c>
      <c r="I34" s="6">
        <f>IF(AND('US Cement Data'!$B$14&gt;=$A34,'US Cement Data'!$B$14&lt;$B34),'US Cement Data'!H$290,0)*'State Downscaling Multipliers'!$B$6</f>
        <v/>
      </c>
      <c r="J34" s="6">
        <f>IF(AND('US Cement Data'!$B$14&gt;=$A34,'US Cement Data'!$B$14&lt;$B34),'US Cement Data'!I$290,0)*'State Downscaling Multipliers'!$B$6</f>
        <v/>
      </c>
      <c r="K34" s="6">
        <f>IF(AND('US Cement Data'!$B$14&gt;=$A34,'US Cement Data'!$B$14&lt;$B34),'US Cement Data'!J$290,0)*'State Downscaling Multipliers'!$B$6</f>
        <v/>
      </c>
      <c r="L34" s="6">
        <f>IF(AND('US Cement Data'!$B$14&gt;=$A34,'US Cement Data'!$B$14&lt;$B34),'US Cement Data'!K$290,0)*'State Downscaling Multipliers'!$B$6</f>
        <v/>
      </c>
      <c r="M34" s="6">
        <f>IF(AND('US Cement Data'!$B$14&gt;=$A34,'US Cement Data'!$B$14&lt;$B34),'US Cement Data'!L$290,0)*'State Downscaling Multipliers'!$B$6</f>
        <v/>
      </c>
      <c r="N34" s="6">
        <f>IF(AND('US Cement Data'!$B$14&gt;=$A34,'US Cement Data'!$B$14&lt;$B34),'US Cement Data'!M$290,0)*'State Downscaling Multipliers'!$B$6</f>
        <v/>
      </c>
      <c r="O34" s="6">
        <f>IF(AND('US Cement Data'!$B$14&gt;=$A34,'US Cement Data'!$B$14&lt;$B34),'US Cement Data'!N$290,0)*'State Downscaling Multipliers'!$B$6</f>
        <v/>
      </c>
      <c r="P34" s="6">
        <f>IF(AND('US Cement Data'!$B$14&gt;=$A34,'US Cement Data'!$B$14&lt;$B34),'US Cement Data'!O$290,0)*'State Downscaling Multipliers'!$B$6</f>
        <v/>
      </c>
      <c r="Q34" s="6">
        <f>IF(AND('US Cement Data'!$B$14&gt;=$A34,'US Cement Data'!$B$14&lt;$B34),'US Cement Data'!P$290,0)*'State Downscaling Multipliers'!$B$6</f>
        <v/>
      </c>
      <c r="R34" s="6">
        <f>IF(AND('US Cement Data'!$B$14&gt;=$A34,'US Cement Data'!$B$14&lt;$B34),'US Cement Data'!Q$290,0)*'State Downscaling Multipliers'!$B$6</f>
        <v/>
      </c>
      <c r="S34" s="6">
        <f>IF(AND('US Cement Data'!$B$14&gt;=$A34,'US Cement Data'!$B$14&lt;$B34),'US Cement Data'!R$290,0)*'State Downscaling Multipliers'!$B$6</f>
        <v/>
      </c>
      <c r="T34" s="6">
        <f>IF(AND('US Cement Data'!$B$14&gt;=$A34,'US Cement Data'!$B$14&lt;$B34),'US Cement Data'!S$290,0)*'State Downscaling Multipliers'!$B$6</f>
        <v/>
      </c>
      <c r="U34" s="6">
        <f>IF(AND('US Cement Data'!$B$14&gt;=$A34,'US Cement Data'!$B$14&lt;$B34),'US Cement Data'!T$290,0)*'State Downscaling Multipliers'!$B$6</f>
        <v/>
      </c>
      <c r="V34" s="6">
        <f>IF(AND('US Cement Data'!$B$14&gt;=$A34,'US Cement Data'!$B$14&lt;$B34),'US Cement Data'!U$290,0)*'State Downscaling Multipliers'!$B$6</f>
        <v/>
      </c>
      <c r="W34" s="6">
        <f>IF(AND('US Cement Data'!$B$14&gt;=$A34,'US Cement Data'!$B$14&lt;$B34),'US Cement Data'!V$290,0)*'State Downscaling Multipliers'!$B$6</f>
        <v/>
      </c>
      <c r="X34" s="6">
        <f>IF(AND('US Cement Data'!$B$14&gt;=$A34,'US Cement Data'!$B$14&lt;$B34),'US Cement Data'!W$290,0)*'State Downscaling Multipliers'!$B$6</f>
        <v/>
      </c>
      <c r="Y34" s="6">
        <f>IF(AND('US Cement Data'!$B$14&gt;=$A34,'US Cement Data'!$B$14&lt;$B34),'US Cement Data'!X$290,0)*'State Downscaling Multipliers'!$B$6</f>
        <v/>
      </c>
      <c r="Z34" s="6">
        <f>IF(AND('US Cement Data'!$B$14&gt;=$A34,'US Cement Data'!$B$14&lt;$B34),'US Cement Data'!Y$290,0)*'State Downscaling Multipliers'!$B$6</f>
        <v/>
      </c>
      <c r="AA34" s="6">
        <f>IF(AND('US Cement Data'!$B$14&gt;=$A34,'US Cement Data'!$B$14&lt;$B34),'US Cement Data'!Z$290,0)*'State Downscaling Multipliers'!$B$6</f>
        <v/>
      </c>
      <c r="AB34" s="6">
        <f>IF(AND('US Cement Data'!$B$14&gt;=$A34,'US Cement Data'!$B$14&lt;$B34),'US Cement Data'!AA$290,0)*'State Downscaling Multipliers'!$B$6</f>
        <v/>
      </c>
      <c r="AC34" s="6">
        <f>IF(AND('US Cement Data'!$B$14&gt;=$A34,'US Cement Data'!$B$14&lt;$B34),'US Cement Data'!AB$290,0)*'State Downscaling Multipliers'!$B$6</f>
        <v/>
      </c>
      <c r="AD34" s="6">
        <f>IF(AND('US Cement Data'!$B$14&gt;=$A34,'US Cement Data'!$B$14&lt;$B34),'US Cement Data'!AC$290,0)*'State Downscaling Multipliers'!$B$6</f>
        <v/>
      </c>
      <c r="AE34" s="6">
        <f>IF(AND('US Cement Data'!$B$14&gt;=$A34,'US Cement Data'!$B$14&lt;$B34),'US Cement Data'!AD$290,0)*'State Downscaling Multipliers'!$B$6</f>
        <v/>
      </c>
      <c r="AF34" s="6">
        <f>IF(AND('US Cement Data'!$B$14&gt;=$A34,'US Cement Data'!$B$14&lt;$B34),'US Cement Data'!AE$290,0)*'State Downscaling Multipliers'!$B$6</f>
        <v/>
      </c>
      <c r="AG34" s="6">
        <f>IF(AND('US Cement Data'!$B$14&gt;=$A34,'US Cement Data'!$B$14&lt;$B34),'US Cement Data'!AF$290,0)*'State Downscaling Multipliers'!$B$6</f>
        <v/>
      </c>
      <c r="AH34" s="6">
        <f>IF(AND('US Cement Data'!$B$14&gt;=$A34,'US Cement Data'!$B$14&lt;$B34),'US Cement Data'!AG$290,0)*'State Downscaling Multipliers'!$B$6</f>
        <v/>
      </c>
      <c r="AI34" s="6">
        <f>IF(AND('US Cement Data'!$B$14&gt;=$A34,'US Cement Data'!$B$14&lt;$B34),'US Cement Data'!AH$290,0)*'State Downscaling Multipliers'!$B$6</f>
        <v/>
      </c>
      <c r="AJ34" s="6">
        <f>IF(AND('US Cement Data'!$B$14&gt;=$A34,'US Cement Data'!$B$14&lt;$B34),'US Cement Data'!AI$290,0)*'State Downscaling Multipliers'!$B$6</f>
        <v/>
      </c>
      <c r="AK34" s="6">
        <f>IF(AND('US Cement Data'!$B$14&gt;=$A34,'US Cement Data'!$B$14&lt;$B34),'US Cement Data'!AJ$290,0)*'State Downscaling Multipliers'!$B$6</f>
        <v/>
      </c>
      <c r="AL34" s="6">
        <f>IF(AND('US Cement Data'!$B$14&gt;=$A34,'US Cement Data'!$B$14&lt;$B34),'US Cement Data'!AK$290,0)*'State Downscaling Multipliers'!$B$6</f>
        <v/>
      </c>
    </row>
    <row r="35" ht="15.75" customHeight="1" s="120">
      <c r="A35" s="66" t="n">
        <v>0.1</v>
      </c>
      <c r="B35" s="66">
        <f>A35+9.9</f>
        <v/>
      </c>
      <c r="C35" s="6">
        <f>IF(AND('US Cement Data'!$B$14&gt;=$A35,'US Cement Data'!$B$14&lt;$B35),'US Cement Data'!B$290,0)*'State Downscaling Multipliers'!$B$6</f>
        <v/>
      </c>
      <c r="D35" s="6">
        <f>IF(AND('US Cement Data'!$B$14&gt;=$A35,'US Cement Data'!$B$14&lt;$B35),'US Cement Data'!C$290,0)*'State Downscaling Multipliers'!$B$6</f>
        <v/>
      </c>
      <c r="E35" s="6">
        <f>IF(AND('US Cement Data'!$B$14&gt;=$A35,'US Cement Data'!$B$14&lt;$B35),'US Cement Data'!D$290,0)*'State Downscaling Multipliers'!$B$6</f>
        <v/>
      </c>
      <c r="F35" s="6">
        <f>IF(AND('US Cement Data'!$B$14&gt;=$A35,'US Cement Data'!$B$14&lt;$B35),'US Cement Data'!E$290,0)*'State Downscaling Multipliers'!$B$6</f>
        <v/>
      </c>
      <c r="G35" s="6">
        <f>IF(AND('US Cement Data'!$B$14&gt;=$A35,'US Cement Data'!$B$14&lt;$B35),'US Cement Data'!F$290,0)*'State Downscaling Multipliers'!$B$6</f>
        <v/>
      </c>
      <c r="H35" s="6">
        <f>IF(AND('US Cement Data'!$B$14&gt;=$A35,'US Cement Data'!$B$14&lt;$B35),'US Cement Data'!G$290,0)*'State Downscaling Multipliers'!$B$6</f>
        <v/>
      </c>
      <c r="I35" s="6">
        <f>IF(AND('US Cement Data'!$B$14&gt;=$A35,'US Cement Data'!$B$14&lt;$B35),'US Cement Data'!H$290,0)*'State Downscaling Multipliers'!$B$6</f>
        <v/>
      </c>
      <c r="J35" s="6">
        <f>IF(AND('US Cement Data'!$B$14&gt;=$A35,'US Cement Data'!$B$14&lt;$B35),'US Cement Data'!I$290,0)*'State Downscaling Multipliers'!$B$6</f>
        <v/>
      </c>
      <c r="K35" s="6">
        <f>IF(AND('US Cement Data'!$B$14&gt;=$A35,'US Cement Data'!$B$14&lt;$B35),'US Cement Data'!J$290,0)*'State Downscaling Multipliers'!$B$6</f>
        <v/>
      </c>
      <c r="L35" s="6">
        <f>IF(AND('US Cement Data'!$B$14&gt;=$A35,'US Cement Data'!$B$14&lt;$B35),'US Cement Data'!K$290,0)*'State Downscaling Multipliers'!$B$6</f>
        <v/>
      </c>
      <c r="M35" s="6">
        <f>IF(AND('US Cement Data'!$B$14&gt;=$A35,'US Cement Data'!$B$14&lt;$B35),'US Cement Data'!L$290,0)*'State Downscaling Multipliers'!$B$6</f>
        <v/>
      </c>
      <c r="N35" s="6">
        <f>IF(AND('US Cement Data'!$B$14&gt;=$A35,'US Cement Data'!$B$14&lt;$B35),'US Cement Data'!M$290,0)*'State Downscaling Multipliers'!$B$6</f>
        <v/>
      </c>
      <c r="O35" s="6">
        <f>IF(AND('US Cement Data'!$B$14&gt;=$A35,'US Cement Data'!$B$14&lt;$B35),'US Cement Data'!N$290,0)*'State Downscaling Multipliers'!$B$6</f>
        <v/>
      </c>
      <c r="P35" s="6">
        <f>IF(AND('US Cement Data'!$B$14&gt;=$A35,'US Cement Data'!$B$14&lt;$B35),'US Cement Data'!O$290,0)*'State Downscaling Multipliers'!$B$6</f>
        <v/>
      </c>
      <c r="Q35" s="6">
        <f>IF(AND('US Cement Data'!$B$14&gt;=$A35,'US Cement Data'!$B$14&lt;$B35),'US Cement Data'!P$290,0)*'State Downscaling Multipliers'!$B$6</f>
        <v/>
      </c>
      <c r="R35" s="6">
        <f>IF(AND('US Cement Data'!$B$14&gt;=$A35,'US Cement Data'!$B$14&lt;$B35),'US Cement Data'!Q$290,0)*'State Downscaling Multipliers'!$B$6</f>
        <v/>
      </c>
      <c r="S35" s="6">
        <f>IF(AND('US Cement Data'!$B$14&gt;=$A35,'US Cement Data'!$B$14&lt;$B35),'US Cement Data'!R$290,0)*'State Downscaling Multipliers'!$B$6</f>
        <v/>
      </c>
      <c r="T35" s="6">
        <f>IF(AND('US Cement Data'!$B$14&gt;=$A35,'US Cement Data'!$B$14&lt;$B35),'US Cement Data'!S$290,0)*'State Downscaling Multipliers'!$B$6</f>
        <v/>
      </c>
      <c r="U35" s="6">
        <f>IF(AND('US Cement Data'!$B$14&gt;=$A35,'US Cement Data'!$B$14&lt;$B35),'US Cement Data'!T$290,0)*'State Downscaling Multipliers'!$B$6</f>
        <v/>
      </c>
      <c r="V35" s="6">
        <f>IF(AND('US Cement Data'!$B$14&gt;=$A35,'US Cement Data'!$B$14&lt;$B35),'US Cement Data'!U$290,0)*'State Downscaling Multipliers'!$B$6</f>
        <v/>
      </c>
      <c r="W35" s="6">
        <f>IF(AND('US Cement Data'!$B$14&gt;=$A35,'US Cement Data'!$B$14&lt;$B35),'US Cement Data'!V$290,0)*'State Downscaling Multipliers'!$B$6</f>
        <v/>
      </c>
      <c r="X35" s="6">
        <f>IF(AND('US Cement Data'!$B$14&gt;=$A35,'US Cement Data'!$B$14&lt;$B35),'US Cement Data'!W$290,0)*'State Downscaling Multipliers'!$B$6</f>
        <v/>
      </c>
      <c r="Y35" s="6">
        <f>IF(AND('US Cement Data'!$B$14&gt;=$A35,'US Cement Data'!$B$14&lt;$B35),'US Cement Data'!X$290,0)*'State Downscaling Multipliers'!$B$6</f>
        <v/>
      </c>
      <c r="Z35" s="6">
        <f>IF(AND('US Cement Data'!$B$14&gt;=$A35,'US Cement Data'!$B$14&lt;$B35),'US Cement Data'!Y$290,0)*'State Downscaling Multipliers'!$B$6</f>
        <v/>
      </c>
      <c r="AA35" s="6">
        <f>IF(AND('US Cement Data'!$B$14&gt;=$A35,'US Cement Data'!$B$14&lt;$B35),'US Cement Data'!Z$290,0)*'State Downscaling Multipliers'!$B$6</f>
        <v/>
      </c>
      <c r="AB35" s="6">
        <f>IF(AND('US Cement Data'!$B$14&gt;=$A35,'US Cement Data'!$B$14&lt;$B35),'US Cement Data'!AA$290,0)*'State Downscaling Multipliers'!$B$6</f>
        <v/>
      </c>
      <c r="AC35" s="6">
        <f>IF(AND('US Cement Data'!$B$14&gt;=$A35,'US Cement Data'!$B$14&lt;$B35),'US Cement Data'!AB$290,0)*'State Downscaling Multipliers'!$B$6</f>
        <v/>
      </c>
      <c r="AD35" s="6">
        <f>IF(AND('US Cement Data'!$B$14&gt;=$A35,'US Cement Data'!$B$14&lt;$B35),'US Cement Data'!AC$290,0)*'State Downscaling Multipliers'!$B$6</f>
        <v/>
      </c>
      <c r="AE35" s="6">
        <f>IF(AND('US Cement Data'!$B$14&gt;=$A35,'US Cement Data'!$B$14&lt;$B35),'US Cement Data'!AD$290,0)*'State Downscaling Multipliers'!$B$6</f>
        <v/>
      </c>
      <c r="AF35" s="6">
        <f>IF(AND('US Cement Data'!$B$14&gt;=$A35,'US Cement Data'!$B$14&lt;$B35),'US Cement Data'!AE$290,0)*'State Downscaling Multipliers'!$B$6</f>
        <v/>
      </c>
      <c r="AG35" s="6">
        <f>IF(AND('US Cement Data'!$B$14&gt;=$A35,'US Cement Data'!$B$14&lt;$B35),'US Cement Data'!AF$290,0)*'State Downscaling Multipliers'!$B$6</f>
        <v/>
      </c>
      <c r="AH35" s="6">
        <f>IF(AND('US Cement Data'!$B$14&gt;=$A35,'US Cement Data'!$B$14&lt;$B35),'US Cement Data'!AG$290,0)*'State Downscaling Multipliers'!$B$6</f>
        <v/>
      </c>
      <c r="AI35" s="6">
        <f>IF(AND('US Cement Data'!$B$14&gt;=$A35,'US Cement Data'!$B$14&lt;$B35),'US Cement Data'!AH$290,0)*'State Downscaling Multipliers'!$B$6</f>
        <v/>
      </c>
      <c r="AJ35" s="6">
        <f>IF(AND('US Cement Data'!$B$14&gt;=$A35,'US Cement Data'!$B$14&lt;$B35),'US Cement Data'!AI$290,0)*'State Downscaling Multipliers'!$B$6</f>
        <v/>
      </c>
      <c r="AK35" s="6">
        <f>IF(AND('US Cement Data'!$B$14&gt;=$A35,'US Cement Data'!$B$14&lt;$B35),'US Cement Data'!AJ$290,0)*'State Downscaling Multipliers'!$B$6</f>
        <v/>
      </c>
      <c r="AL35" s="6">
        <f>IF(AND('US Cement Data'!$B$14&gt;=$A35,'US Cement Data'!$B$14&lt;$B35),'US Cement Data'!AK$290,0)*'State Downscaling Multipliers'!$B$6</f>
        <v/>
      </c>
    </row>
    <row r="36" ht="15.75" customHeight="1" s="120">
      <c r="A36" s="64">
        <f>B35</f>
        <v/>
      </c>
      <c r="B36" s="64">
        <f>A36+10</f>
        <v/>
      </c>
      <c r="C36" s="6">
        <f>IF(AND('US Cement Data'!$B$14&gt;=$A36,'US Cement Data'!$B$14&lt;$B36),'US Cement Data'!B$290,0)*'State Downscaling Multipliers'!$B$6</f>
        <v/>
      </c>
      <c r="D36" s="6">
        <f>IF(AND('US Cement Data'!$B$14&gt;=$A36,'US Cement Data'!$B$14&lt;$B36),'US Cement Data'!C$290,0)*'State Downscaling Multipliers'!$B$6</f>
        <v/>
      </c>
      <c r="E36" s="6">
        <f>IF(AND('US Cement Data'!$B$14&gt;=$A36,'US Cement Data'!$B$14&lt;$B36),'US Cement Data'!D$290,0)*'State Downscaling Multipliers'!$B$6</f>
        <v/>
      </c>
      <c r="F36" s="6">
        <f>IF(AND('US Cement Data'!$B$14&gt;=$A36,'US Cement Data'!$B$14&lt;$B36),'US Cement Data'!E$290,0)*'State Downscaling Multipliers'!$B$6</f>
        <v/>
      </c>
      <c r="G36" s="6">
        <f>IF(AND('US Cement Data'!$B$14&gt;=$A36,'US Cement Data'!$B$14&lt;$B36),'US Cement Data'!F$290,0)*'State Downscaling Multipliers'!$B$6</f>
        <v/>
      </c>
      <c r="H36" s="6">
        <f>IF(AND('US Cement Data'!$B$14&gt;=$A36,'US Cement Data'!$B$14&lt;$B36),'US Cement Data'!G$290,0)*'State Downscaling Multipliers'!$B$6</f>
        <v/>
      </c>
      <c r="I36" s="6">
        <f>IF(AND('US Cement Data'!$B$14&gt;=$A36,'US Cement Data'!$B$14&lt;$B36),'US Cement Data'!H$290,0)*'State Downscaling Multipliers'!$B$6</f>
        <v/>
      </c>
      <c r="J36" s="6">
        <f>IF(AND('US Cement Data'!$B$14&gt;=$A36,'US Cement Data'!$B$14&lt;$B36),'US Cement Data'!I$290,0)*'State Downscaling Multipliers'!$B$6</f>
        <v/>
      </c>
      <c r="K36" s="6">
        <f>IF(AND('US Cement Data'!$B$14&gt;=$A36,'US Cement Data'!$B$14&lt;$B36),'US Cement Data'!J$290,0)*'State Downscaling Multipliers'!$B$6</f>
        <v/>
      </c>
      <c r="L36" s="6">
        <f>IF(AND('US Cement Data'!$B$14&gt;=$A36,'US Cement Data'!$B$14&lt;$B36),'US Cement Data'!K$290,0)*'State Downscaling Multipliers'!$B$6</f>
        <v/>
      </c>
      <c r="M36" s="6">
        <f>IF(AND('US Cement Data'!$B$14&gt;=$A36,'US Cement Data'!$B$14&lt;$B36),'US Cement Data'!L$290,0)*'State Downscaling Multipliers'!$B$6</f>
        <v/>
      </c>
      <c r="N36" s="6">
        <f>IF(AND('US Cement Data'!$B$14&gt;=$A36,'US Cement Data'!$B$14&lt;$B36),'US Cement Data'!M$290,0)*'State Downscaling Multipliers'!$B$6</f>
        <v/>
      </c>
      <c r="O36" s="6">
        <f>IF(AND('US Cement Data'!$B$14&gt;=$A36,'US Cement Data'!$B$14&lt;$B36),'US Cement Data'!N$290,0)*'State Downscaling Multipliers'!$B$6</f>
        <v/>
      </c>
      <c r="P36" s="6">
        <f>IF(AND('US Cement Data'!$B$14&gt;=$A36,'US Cement Data'!$B$14&lt;$B36),'US Cement Data'!O$290,0)*'State Downscaling Multipliers'!$B$6</f>
        <v/>
      </c>
      <c r="Q36" s="6">
        <f>IF(AND('US Cement Data'!$B$14&gt;=$A36,'US Cement Data'!$B$14&lt;$B36),'US Cement Data'!P$290,0)*'State Downscaling Multipliers'!$B$6</f>
        <v/>
      </c>
      <c r="R36" s="6">
        <f>IF(AND('US Cement Data'!$B$14&gt;=$A36,'US Cement Data'!$B$14&lt;$B36),'US Cement Data'!Q$290,0)*'State Downscaling Multipliers'!$B$6</f>
        <v/>
      </c>
      <c r="S36" s="6">
        <f>IF(AND('US Cement Data'!$B$14&gt;=$A36,'US Cement Data'!$B$14&lt;$B36),'US Cement Data'!R$290,0)*'State Downscaling Multipliers'!$B$6</f>
        <v/>
      </c>
      <c r="T36" s="6">
        <f>IF(AND('US Cement Data'!$B$14&gt;=$A36,'US Cement Data'!$B$14&lt;$B36),'US Cement Data'!S$290,0)*'State Downscaling Multipliers'!$B$6</f>
        <v/>
      </c>
      <c r="U36" s="6">
        <f>IF(AND('US Cement Data'!$B$14&gt;=$A36,'US Cement Data'!$B$14&lt;$B36),'US Cement Data'!T$290,0)*'State Downscaling Multipliers'!$B$6</f>
        <v/>
      </c>
      <c r="V36" s="6">
        <f>IF(AND('US Cement Data'!$B$14&gt;=$A36,'US Cement Data'!$B$14&lt;$B36),'US Cement Data'!U$290,0)*'State Downscaling Multipliers'!$B$6</f>
        <v/>
      </c>
      <c r="W36" s="6">
        <f>IF(AND('US Cement Data'!$B$14&gt;=$A36,'US Cement Data'!$B$14&lt;$B36),'US Cement Data'!V$290,0)*'State Downscaling Multipliers'!$B$6</f>
        <v/>
      </c>
      <c r="X36" s="6">
        <f>IF(AND('US Cement Data'!$B$14&gt;=$A36,'US Cement Data'!$B$14&lt;$B36),'US Cement Data'!W$290,0)*'State Downscaling Multipliers'!$B$6</f>
        <v/>
      </c>
      <c r="Y36" s="6">
        <f>IF(AND('US Cement Data'!$B$14&gt;=$A36,'US Cement Data'!$B$14&lt;$B36),'US Cement Data'!X$290,0)*'State Downscaling Multipliers'!$B$6</f>
        <v/>
      </c>
      <c r="Z36" s="6">
        <f>IF(AND('US Cement Data'!$B$14&gt;=$A36,'US Cement Data'!$B$14&lt;$B36),'US Cement Data'!Y$290,0)*'State Downscaling Multipliers'!$B$6</f>
        <v/>
      </c>
      <c r="AA36" s="6">
        <f>IF(AND('US Cement Data'!$B$14&gt;=$A36,'US Cement Data'!$B$14&lt;$B36),'US Cement Data'!Z$290,0)*'State Downscaling Multipliers'!$B$6</f>
        <v/>
      </c>
      <c r="AB36" s="6">
        <f>IF(AND('US Cement Data'!$B$14&gt;=$A36,'US Cement Data'!$B$14&lt;$B36),'US Cement Data'!AA$290,0)*'State Downscaling Multipliers'!$B$6</f>
        <v/>
      </c>
      <c r="AC36" s="6">
        <f>IF(AND('US Cement Data'!$B$14&gt;=$A36,'US Cement Data'!$B$14&lt;$B36),'US Cement Data'!AB$290,0)*'State Downscaling Multipliers'!$B$6</f>
        <v/>
      </c>
      <c r="AD36" s="6">
        <f>IF(AND('US Cement Data'!$B$14&gt;=$A36,'US Cement Data'!$B$14&lt;$B36),'US Cement Data'!AC$290,0)*'State Downscaling Multipliers'!$B$6</f>
        <v/>
      </c>
      <c r="AE36" s="6">
        <f>IF(AND('US Cement Data'!$B$14&gt;=$A36,'US Cement Data'!$B$14&lt;$B36),'US Cement Data'!AD$290,0)*'State Downscaling Multipliers'!$B$6</f>
        <v/>
      </c>
      <c r="AF36" s="6">
        <f>IF(AND('US Cement Data'!$B$14&gt;=$A36,'US Cement Data'!$B$14&lt;$B36),'US Cement Data'!AE$290,0)*'State Downscaling Multipliers'!$B$6</f>
        <v/>
      </c>
      <c r="AG36" s="6">
        <f>IF(AND('US Cement Data'!$B$14&gt;=$A36,'US Cement Data'!$B$14&lt;$B36),'US Cement Data'!AF$290,0)*'State Downscaling Multipliers'!$B$6</f>
        <v/>
      </c>
      <c r="AH36" s="6">
        <f>IF(AND('US Cement Data'!$B$14&gt;=$A36,'US Cement Data'!$B$14&lt;$B36),'US Cement Data'!AG$290,0)*'State Downscaling Multipliers'!$B$6</f>
        <v/>
      </c>
      <c r="AI36" s="6">
        <f>IF(AND('US Cement Data'!$B$14&gt;=$A36,'US Cement Data'!$B$14&lt;$B36),'US Cement Data'!AH$290,0)*'State Downscaling Multipliers'!$B$6</f>
        <v/>
      </c>
      <c r="AJ36" s="6">
        <f>IF(AND('US Cement Data'!$B$14&gt;=$A36,'US Cement Data'!$B$14&lt;$B36),'US Cement Data'!AI$290,0)*'State Downscaling Multipliers'!$B$6</f>
        <v/>
      </c>
      <c r="AK36" s="6">
        <f>IF(AND('US Cement Data'!$B$14&gt;=$A36,'US Cement Data'!$B$14&lt;$B36),'US Cement Data'!AJ$290,0)*'State Downscaling Multipliers'!$B$6</f>
        <v/>
      </c>
      <c r="AL36" s="6">
        <f>IF(AND('US Cement Data'!$B$14&gt;=$A36,'US Cement Data'!$B$14&lt;$B36),'US Cement Data'!AK$290,0)*'State Downscaling Multipliers'!$B$6</f>
        <v/>
      </c>
    </row>
    <row r="37" ht="15.75" customHeight="1" s="120">
      <c r="A37" s="64">
        <f>B36</f>
        <v/>
      </c>
      <c r="B37" s="64">
        <f>A37+10</f>
        <v/>
      </c>
      <c r="C37" s="6">
        <f>IF(AND('US Cement Data'!$B$14&gt;=$A37,'US Cement Data'!$B$14&lt;$B37),'US Cement Data'!B$290,0)*'State Downscaling Multipliers'!$B$6</f>
        <v/>
      </c>
      <c r="D37" s="6">
        <f>IF(AND('US Cement Data'!$B$14&gt;=$A37,'US Cement Data'!$B$14&lt;$B37),'US Cement Data'!C$290,0)*'State Downscaling Multipliers'!$B$6</f>
        <v/>
      </c>
      <c r="E37" s="6">
        <f>IF(AND('US Cement Data'!$B$14&gt;=$A37,'US Cement Data'!$B$14&lt;$B37),'US Cement Data'!D$290,0)*'State Downscaling Multipliers'!$B$6</f>
        <v/>
      </c>
      <c r="F37" s="6">
        <f>IF(AND('US Cement Data'!$B$14&gt;=$A37,'US Cement Data'!$B$14&lt;$B37),'US Cement Data'!E$290,0)*'State Downscaling Multipliers'!$B$6</f>
        <v/>
      </c>
      <c r="G37" s="6">
        <f>IF(AND('US Cement Data'!$B$14&gt;=$A37,'US Cement Data'!$B$14&lt;$B37),'US Cement Data'!F$290,0)*'State Downscaling Multipliers'!$B$6</f>
        <v/>
      </c>
      <c r="H37" s="6">
        <f>IF(AND('US Cement Data'!$B$14&gt;=$A37,'US Cement Data'!$B$14&lt;$B37),'US Cement Data'!G$290,0)*'State Downscaling Multipliers'!$B$6</f>
        <v/>
      </c>
      <c r="I37" s="6">
        <f>IF(AND('US Cement Data'!$B$14&gt;=$A37,'US Cement Data'!$B$14&lt;$B37),'US Cement Data'!H$290,0)*'State Downscaling Multipliers'!$B$6</f>
        <v/>
      </c>
      <c r="J37" s="6">
        <f>IF(AND('US Cement Data'!$B$14&gt;=$A37,'US Cement Data'!$B$14&lt;$B37),'US Cement Data'!I$290,0)*'State Downscaling Multipliers'!$B$6</f>
        <v/>
      </c>
      <c r="K37" s="6">
        <f>IF(AND('US Cement Data'!$B$14&gt;=$A37,'US Cement Data'!$B$14&lt;$B37),'US Cement Data'!J$290,0)*'State Downscaling Multipliers'!$B$6</f>
        <v/>
      </c>
      <c r="L37" s="6">
        <f>IF(AND('US Cement Data'!$B$14&gt;=$A37,'US Cement Data'!$B$14&lt;$B37),'US Cement Data'!K$290,0)*'State Downscaling Multipliers'!$B$6</f>
        <v/>
      </c>
      <c r="M37" s="6">
        <f>IF(AND('US Cement Data'!$B$14&gt;=$A37,'US Cement Data'!$B$14&lt;$B37),'US Cement Data'!L$290,0)*'State Downscaling Multipliers'!$B$6</f>
        <v/>
      </c>
      <c r="N37" s="6">
        <f>IF(AND('US Cement Data'!$B$14&gt;=$A37,'US Cement Data'!$B$14&lt;$B37),'US Cement Data'!M$290,0)*'State Downscaling Multipliers'!$B$6</f>
        <v/>
      </c>
      <c r="O37" s="6">
        <f>IF(AND('US Cement Data'!$B$14&gt;=$A37,'US Cement Data'!$B$14&lt;$B37),'US Cement Data'!N$290,0)*'State Downscaling Multipliers'!$B$6</f>
        <v/>
      </c>
      <c r="P37" s="6">
        <f>IF(AND('US Cement Data'!$B$14&gt;=$A37,'US Cement Data'!$B$14&lt;$B37),'US Cement Data'!O$290,0)*'State Downscaling Multipliers'!$B$6</f>
        <v/>
      </c>
      <c r="Q37" s="6">
        <f>IF(AND('US Cement Data'!$B$14&gt;=$A37,'US Cement Data'!$B$14&lt;$B37),'US Cement Data'!P$290,0)*'State Downscaling Multipliers'!$B$6</f>
        <v/>
      </c>
      <c r="R37" s="6">
        <f>IF(AND('US Cement Data'!$B$14&gt;=$A37,'US Cement Data'!$B$14&lt;$B37),'US Cement Data'!Q$290,0)*'State Downscaling Multipliers'!$B$6</f>
        <v/>
      </c>
      <c r="S37" s="6">
        <f>IF(AND('US Cement Data'!$B$14&gt;=$A37,'US Cement Data'!$B$14&lt;$B37),'US Cement Data'!R$290,0)*'State Downscaling Multipliers'!$B$6</f>
        <v/>
      </c>
      <c r="T37" s="6">
        <f>IF(AND('US Cement Data'!$B$14&gt;=$A37,'US Cement Data'!$B$14&lt;$B37),'US Cement Data'!S$290,0)*'State Downscaling Multipliers'!$B$6</f>
        <v/>
      </c>
      <c r="U37" s="6">
        <f>IF(AND('US Cement Data'!$B$14&gt;=$A37,'US Cement Data'!$B$14&lt;$B37),'US Cement Data'!T$290,0)*'State Downscaling Multipliers'!$B$6</f>
        <v/>
      </c>
      <c r="V37" s="6">
        <f>IF(AND('US Cement Data'!$B$14&gt;=$A37,'US Cement Data'!$B$14&lt;$B37),'US Cement Data'!U$290,0)*'State Downscaling Multipliers'!$B$6</f>
        <v/>
      </c>
      <c r="W37" s="6">
        <f>IF(AND('US Cement Data'!$B$14&gt;=$A37,'US Cement Data'!$B$14&lt;$B37),'US Cement Data'!V$290,0)*'State Downscaling Multipliers'!$B$6</f>
        <v/>
      </c>
      <c r="X37" s="6">
        <f>IF(AND('US Cement Data'!$B$14&gt;=$A37,'US Cement Data'!$B$14&lt;$B37),'US Cement Data'!W$290,0)*'State Downscaling Multipliers'!$B$6</f>
        <v/>
      </c>
      <c r="Y37" s="6">
        <f>IF(AND('US Cement Data'!$B$14&gt;=$A37,'US Cement Data'!$B$14&lt;$B37),'US Cement Data'!X$290,0)*'State Downscaling Multipliers'!$B$6</f>
        <v/>
      </c>
      <c r="Z37" s="6">
        <f>IF(AND('US Cement Data'!$B$14&gt;=$A37,'US Cement Data'!$B$14&lt;$B37),'US Cement Data'!Y$290,0)*'State Downscaling Multipliers'!$B$6</f>
        <v/>
      </c>
      <c r="AA37" s="6">
        <f>IF(AND('US Cement Data'!$B$14&gt;=$A37,'US Cement Data'!$B$14&lt;$B37),'US Cement Data'!Z$290,0)*'State Downscaling Multipliers'!$B$6</f>
        <v/>
      </c>
      <c r="AB37" s="6">
        <f>IF(AND('US Cement Data'!$B$14&gt;=$A37,'US Cement Data'!$B$14&lt;$B37),'US Cement Data'!AA$290,0)*'State Downscaling Multipliers'!$B$6</f>
        <v/>
      </c>
      <c r="AC37" s="6">
        <f>IF(AND('US Cement Data'!$B$14&gt;=$A37,'US Cement Data'!$B$14&lt;$B37),'US Cement Data'!AB$290,0)*'State Downscaling Multipliers'!$B$6</f>
        <v/>
      </c>
      <c r="AD37" s="6">
        <f>IF(AND('US Cement Data'!$B$14&gt;=$A37,'US Cement Data'!$B$14&lt;$B37),'US Cement Data'!AC$290,0)*'State Downscaling Multipliers'!$B$6</f>
        <v/>
      </c>
      <c r="AE37" s="6">
        <f>IF(AND('US Cement Data'!$B$14&gt;=$A37,'US Cement Data'!$B$14&lt;$B37),'US Cement Data'!AD$290,0)*'State Downscaling Multipliers'!$B$6</f>
        <v/>
      </c>
      <c r="AF37" s="6">
        <f>IF(AND('US Cement Data'!$B$14&gt;=$A37,'US Cement Data'!$B$14&lt;$B37),'US Cement Data'!AE$290,0)*'State Downscaling Multipliers'!$B$6</f>
        <v/>
      </c>
      <c r="AG37" s="6">
        <f>IF(AND('US Cement Data'!$B$14&gt;=$A37,'US Cement Data'!$B$14&lt;$B37),'US Cement Data'!AF$290,0)*'State Downscaling Multipliers'!$B$6</f>
        <v/>
      </c>
      <c r="AH37" s="6">
        <f>IF(AND('US Cement Data'!$B$14&gt;=$A37,'US Cement Data'!$B$14&lt;$B37),'US Cement Data'!AG$290,0)*'State Downscaling Multipliers'!$B$6</f>
        <v/>
      </c>
      <c r="AI37" s="6">
        <f>IF(AND('US Cement Data'!$B$14&gt;=$A37,'US Cement Data'!$B$14&lt;$B37),'US Cement Data'!AH$290,0)*'State Downscaling Multipliers'!$B$6</f>
        <v/>
      </c>
      <c r="AJ37" s="6">
        <f>IF(AND('US Cement Data'!$B$14&gt;=$A37,'US Cement Data'!$B$14&lt;$B37),'US Cement Data'!AI$290,0)*'State Downscaling Multipliers'!$B$6</f>
        <v/>
      </c>
      <c r="AK37" s="6">
        <f>IF(AND('US Cement Data'!$B$14&gt;=$A37,'US Cement Data'!$B$14&lt;$B37),'US Cement Data'!AJ$290,0)*'State Downscaling Multipliers'!$B$6</f>
        <v/>
      </c>
      <c r="AL37" s="6">
        <f>IF(AND('US Cement Data'!$B$14&gt;=$A37,'US Cement Data'!$B$14&lt;$B37),'US Cement Data'!AK$290,0)*'State Downscaling Multipliers'!$B$6</f>
        <v/>
      </c>
    </row>
    <row r="38" ht="15.75" customHeight="1" s="120">
      <c r="A38" s="64">
        <f>B37</f>
        <v/>
      </c>
      <c r="B38" s="64">
        <f>A38+10</f>
        <v/>
      </c>
      <c r="C38" s="6">
        <f>IF(AND('US Cement Data'!$B$14&gt;=$A38,'US Cement Data'!$B$14&lt;$B38),'US Cement Data'!B$290,0)*'State Downscaling Multipliers'!$B$6</f>
        <v/>
      </c>
      <c r="D38" s="6">
        <f>IF(AND('US Cement Data'!$B$14&gt;=$A38,'US Cement Data'!$B$14&lt;$B38),'US Cement Data'!C$290,0)*'State Downscaling Multipliers'!$B$6</f>
        <v/>
      </c>
      <c r="E38" s="6">
        <f>IF(AND('US Cement Data'!$B$14&gt;=$A38,'US Cement Data'!$B$14&lt;$B38),'US Cement Data'!D$290,0)*'State Downscaling Multipliers'!$B$6</f>
        <v/>
      </c>
      <c r="F38" s="6">
        <f>IF(AND('US Cement Data'!$B$14&gt;=$A38,'US Cement Data'!$B$14&lt;$B38),'US Cement Data'!E$290,0)*'State Downscaling Multipliers'!$B$6</f>
        <v/>
      </c>
      <c r="G38" s="6">
        <f>IF(AND('US Cement Data'!$B$14&gt;=$A38,'US Cement Data'!$B$14&lt;$B38),'US Cement Data'!F$290,0)*'State Downscaling Multipliers'!$B$6</f>
        <v/>
      </c>
      <c r="H38" s="6">
        <f>IF(AND('US Cement Data'!$B$14&gt;=$A38,'US Cement Data'!$B$14&lt;$B38),'US Cement Data'!G$290,0)*'State Downscaling Multipliers'!$B$6</f>
        <v/>
      </c>
      <c r="I38" s="6">
        <f>IF(AND('US Cement Data'!$B$14&gt;=$A38,'US Cement Data'!$B$14&lt;$B38),'US Cement Data'!H$290,0)*'State Downscaling Multipliers'!$B$6</f>
        <v/>
      </c>
      <c r="J38" s="6">
        <f>IF(AND('US Cement Data'!$B$14&gt;=$A38,'US Cement Data'!$B$14&lt;$B38),'US Cement Data'!I$290,0)*'State Downscaling Multipliers'!$B$6</f>
        <v/>
      </c>
      <c r="K38" s="6">
        <f>IF(AND('US Cement Data'!$B$14&gt;=$A38,'US Cement Data'!$B$14&lt;$B38),'US Cement Data'!J$290,0)*'State Downscaling Multipliers'!$B$6</f>
        <v/>
      </c>
      <c r="L38" s="6">
        <f>IF(AND('US Cement Data'!$B$14&gt;=$A38,'US Cement Data'!$B$14&lt;$B38),'US Cement Data'!K$290,0)*'State Downscaling Multipliers'!$B$6</f>
        <v/>
      </c>
      <c r="M38" s="6">
        <f>IF(AND('US Cement Data'!$B$14&gt;=$A38,'US Cement Data'!$B$14&lt;$B38),'US Cement Data'!L$290,0)*'State Downscaling Multipliers'!$B$6</f>
        <v/>
      </c>
      <c r="N38" s="6">
        <f>IF(AND('US Cement Data'!$B$14&gt;=$A38,'US Cement Data'!$B$14&lt;$B38),'US Cement Data'!M$290,0)*'State Downscaling Multipliers'!$B$6</f>
        <v/>
      </c>
      <c r="O38" s="6">
        <f>IF(AND('US Cement Data'!$B$14&gt;=$A38,'US Cement Data'!$B$14&lt;$B38),'US Cement Data'!N$290,0)*'State Downscaling Multipliers'!$B$6</f>
        <v/>
      </c>
      <c r="P38" s="6">
        <f>IF(AND('US Cement Data'!$B$14&gt;=$A38,'US Cement Data'!$B$14&lt;$B38),'US Cement Data'!O$290,0)*'State Downscaling Multipliers'!$B$6</f>
        <v/>
      </c>
      <c r="Q38" s="6">
        <f>IF(AND('US Cement Data'!$B$14&gt;=$A38,'US Cement Data'!$B$14&lt;$B38),'US Cement Data'!P$290,0)*'State Downscaling Multipliers'!$B$6</f>
        <v/>
      </c>
      <c r="R38" s="6">
        <f>IF(AND('US Cement Data'!$B$14&gt;=$A38,'US Cement Data'!$B$14&lt;$B38),'US Cement Data'!Q$290,0)*'State Downscaling Multipliers'!$B$6</f>
        <v/>
      </c>
      <c r="S38" s="6">
        <f>IF(AND('US Cement Data'!$B$14&gt;=$A38,'US Cement Data'!$B$14&lt;$B38),'US Cement Data'!R$290,0)*'State Downscaling Multipliers'!$B$6</f>
        <v/>
      </c>
      <c r="T38" s="6">
        <f>IF(AND('US Cement Data'!$B$14&gt;=$A38,'US Cement Data'!$B$14&lt;$B38),'US Cement Data'!S$290,0)*'State Downscaling Multipliers'!$B$6</f>
        <v/>
      </c>
      <c r="U38" s="6">
        <f>IF(AND('US Cement Data'!$B$14&gt;=$A38,'US Cement Data'!$B$14&lt;$B38),'US Cement Data'!T$290,0)*'State Downscaling Multipliers'!$B$6</f>
        <v/>
      </c>
      <c r="V38" s="6">
        <f>IF(AND('US Cement Data'!$B$14&gt;=$A38,'US Cement Data'!$B$14&lt;$B38),'US Cement Data'!U$290,0)*'State Downscaling Multipliers'!$B$6</f>
        <v/>
      </c>
      <c r="W38" s="6">
        <f>IF(AND('US Cement Data'!$B$14&gt;=$A38,'US Cement Data'!$B$14&lt;$B38),'US Cement Data'!V$290,0)*'State Downscaling Multipliers'!$B$6</f>
        <v/>
      </c>
      <c r="X38" s="6">
        <f>IF(AND('US Cement Data'!$B$14&gt;=$A38,'US Cement Data'!$B$14&lt;$B38),'US Cement Data'!W$290,0)*'State Downscaling Multipliers'!$B$6</f>
        <v/>
      </c>
      <c r="Y38" s="6">
        <f>IF(AND('US Cement Data'!$B$14&gt;=$A38,'US Cement Data'!$B$14&lt;$B38),'US Cement Data'!X$290,0)*'State Downscaling Multipliers'!$B$6</f>
        <v/>
      </c>
      <c r="Z38" s="6">
        <f>IF(AND('US Cement Data'!$B$14&gt;=$A38,'US Cement Data'!$B$14&lt;$B38),'US Cement Data'!Y$290,0)*'State Downscaling Multipliers'!$B$6</f>
        <v/>
      </c>
      <c r="AA38" s="6">
        <f>IF(AND('US Cement Data'!$B$14&gt;=$A38,'US Cement Data'!$B$14&lt;$B38),'US Cement Data'!Z$290,0)*'State Downscaling Multipliers'!$B$6</f>
        <v/>
      </c>
      <c r="AB38" s="6">
        <f>IF(AND('US Cement Data'!$B$14&gt;=$A38,'US Cement Data'!$B$14&lt;$B38),'US Cement Data'!AA$290,0)*'State Downscaling Multipliers'!$B$6</f>
        <v/>
      </c>
      <c r="AC38" s="6">
        <f>IF(AND('US Cement Data'!$B$14&gt;=$A38,'US Cement Data'!$B$14&lt;$B38),'US Cement Data'!AB$290,0)*'State Downscaling Multipliers'!$B$6</f>
        <v/>
      </c>
      <c r="AD38" s="6">
        <f>IF(AND('US Cement Data'!$B$14&gt;=$A38,'US Cement Data'!$B$14&lt;$B38),'US Cement Data'!AC$290,0)*'State Downscaling Multipliers'!$B$6</f>
        <v/>
      </c>
      <c r="AE38" s="6">
        <f>IF(AND('US Cement Data'!$B$14&gt;=$A38,'US Cement Data'!$B$14&lt;$B38),'US Cement Data'!AD$290,0)*'State Downscaling Multipliers'!$B$6</f>
        <v/>
      </c>
      <c r="AF38" s="6">
        <f>IF(AND('US Cement Data'!$B$14&gt;=$A38,'US Cement Data'!$B$14&lt;$B38),'US Cement Data'!AE$290,0)*'State Downscaling Multipliers'!$B$6</f>
        <v/>
      </c>
      <c r="AG38" s="6">
        <f>IF(AND('US Cement Data'!$B$14&gt;=$A38,'US Cement Data'!$B$14&lt;$B38),'US Cement Data'!AF$290,0)*'State Downscaling Multipliers'!$B$6</f>
        <v/>
      </c>
      <c r="AH38" s="6">
        <f>IF(AND('US Cement Data'!$B$14&gt;=$A38,'US Cement Data'!$B$14&lt;$B38),'US Cement Data'!AG$290,0)*'State Downscaling Multipliers'!$B$6</f>
        <v/>
      </c>
      <c r="AI38" s="6">
        <f>IF(AND('US Cement Data'!$B$14&gt;=$A38,'US Cement Data'!$B$14&lt;$B38),'US Cement Data'!AH$290,0)*'State Downscaling Multipliers'!$B$6</f>
        <v/>
      </c>
      <c r="AJ38" s="6">
        <f>IF(AND('US Cement Data'!$B$14&gt;=$A38,'US Cement Data'!$B$14&lt;$B38),'US Cement Data'!AI$290,0)*'State Downscaling Multipliers'!$B$6</f>
        <v/>
      </c>
      <c r="AK38" s="6">
        <f>IF(AND('US Cement Data'!$B$14&gt;=$A38,'US Cement Data'!$B$14&lt;$B38),'US Cement Data'!AJ$290,0)*'State Downscaling Multipliers'!$B$6</f>
        <v/>
      </c>
      <c r="AL38" s="6">
        <f>IF(AND('US Cement Data'!$B$14&gt;=$A38,'US Cement Data'!$B$14&lt;$B38),'US Cement Data'!AK$290,0)*'State Downscaling Multipliers'!$B$6</f>
        <v/>
      </c>
    </row>
    <row r="39" ht="15.75" customHeight="1" s="120">
      <c r="A39" s="64">
        <f>B38</f>
        <v/>
      </c>
      <c r="B39" s="64">
        <f>A39+10</f>
        <v/>
      </c>
      <c r="C39" s="6">
        <f>IF(AND('US Cement Data'!$B$14&gt;=$A39,'US Cement Data'!$B$14&lt;$B39),'US Cement Data'!B$290,0)*'State Downscaling Multipliers'!$B$6</f>
        <v/>
      </c>
      <c r="D39" s="6">
        <f>IF(AND('US Cement Data'!$B$14&gt;=$A39,'US Cement Data'!$B$14&lt;$B39),'US Cement Data'!C$290,0)*'State Downscaling Multipliers'!$B$6</f>
        <v/>
      </c>
      <c r="E39" s="6">
        <f>IF(AND('US Cement Data'!$B$14&gt;=$A39,'US Cement Data'!$B$14&lt;$B39),'US Cement Data'!D$290,0)*'State Downscaling Multipliers'!$B$6</f>
        <v/>
      </c>
      <c r="F39" s="6">
        <f>IF(AND('US Cement Data'!$B$14&gt;=$A39,'US Cement Data'!$B$14&lt;$B39),'US Cement Data'!E$290,0)*'State Downscaling Multipliers'!$B$6</f>
        <v/>
      </c>
      <c r="G39" s="6">
        <f>IF(AND('US Cement Data'!$B$14&gt;=$A39,'US Cement Data'!$B$14&lt;$B39),'US Cement Data'!F$290,0)*'State Downscaling Multipliers'!$B$6</f>
        <v/>
      </c>
      <c r="H39" s="6">
        <f>IF(AND('US Cement Data'!$B$14&gt;=$A39,'US Cement Data'!$B$14&lt;$B39),'US Cement Data'!G$290,0)*'State Downscaling Multipliers'!$B$6</f>
        <v/>
      </c>
      <c r="I39" s="6">
        <f>IF(AND('US Cement Data'!$B$14&gt;=$A39,'US Cement Data'!$B$14&lt;$B39),'US Cement Data'!H$290,0)*'State Downscaling Multipliers'!$B$6</f>
        <v/>
      </c>
      <c r="J39" s="6">
        <f>IF(AND('US Cement Data'!$B$14&gt;=$A39,'US Cement Data'!$B$14&lt;$B39),'US Cement Data'!I$290,0)*'State Downscaling Multipliers'!$B$6</f>
        <v/>
      </c>
      <c r="K39" s="6">
        <f>IF(AND('US Cement Data'!$B$14&gt;=$A39,'US Cement Data'!$B$14&lt;$B39),'US Cement Data'!J$290,0)*'State Downscaling Multipliers'!$B$6</f>
        <v/>
      </c>
      <c r="L39" s="6">
        <f>IF(AND('US Cement Data'!$B$14&gt;=$A39,'US Cement Data'!$B$14&lt;$B39),'US Cement Data'!K$290,0)*'State Downscaling Multipliers'!$B$6</f>
        <v/>
      </c>
      <c r="M39" s="6">
        <f>IF(AND('US Cement Data'!$B$14&gt;=$A39,'US Cement Data'!$B$14&lt;$B39),'US Cement Data'!L$290,0)*'State Downscaling Multipliers'!$B$6</f>
        <v/>
      </c>
      <c r="N39" s="6">
        <f>IF(AND('US Cement Data'!$B$14&gt;=$A39,'US Cement Data'!$B$14&lt;$B39),'US Cement Data'!M$290,0)*'State Downscaling Multipliers'!$B$6</f>
        <v/>
      </c>
      <c r="O39" s="6">
        <f>IF(AND('US Cement Data'!$B$14&gt;=$A39,'US Cement Data'!$B$14&lt;$B39),'US Cement Data'!N$290,0)*'State Downscaling Multipliers'!$B$6</f>
        <v/>
      </c>
      <c r="P39" s="6">
        <f>IF(AND('US Cement Data'!$B$14&gt;=$A39,'US Cement Data'!$B$14&lt;$B39),'US Cement Data'!O$290,0)*'State Downscaling Multipliers'!$B$6</f>
        <v/>
      </c>
      <c r="Q39" s="6">
        <f>IF(AND('US Cement Data'!$B$14&gt;=$A39,'US Cement Data'!$B$14&lt;$B39),'US Cement Data'!P$290,0)*'State Downscaling Multipliers'!$B$6</f>
        <v/>
      </c>
      <c r="R39" s="6">
        <f>IF(AND('US Cement Data'!$B$14&gt;=$A39,'US Cement Data'!$B$14&lt;$B39),'US Cement Data'!Q$290,0)*'State Downscaling Multipliers'!$B$6</f>
        <v/>
      </c>
      <c r="S39" s="6">
        <f>IF(AND('US Cement Data'!$B$14&gt;=$A39,'US Cement Data'!$B$14&lt;$B39),'US Cement Data'!R$290,0)*'State Downscaling Multipliers'!$B$6</f>
        <v/>
      </c>
      <c r="T39" s="6">
        <f>IF(AND('US Cement Data'!$B$14&gt;=$A39,'US Cement Data'!$B$14&lt;$B39),'US Cement Data'!S$290,0)*'State Downscaling Multipliers'!$B$6</f>
        <v/>
      </c>
      <c r="U39" s="6">
        <f>IF(AND('US Cement Data'!$B$14&gt;=$A39,'US Cement Data'!$B$14&lt;$B39),'US Cement Data'!T$290,0)*'State Downscaling Multipliers'!$B$6</f>
        <v/>
      </c>
      <c r="V39" s="6">
        <f>IF(AND('US Cement Data'!$B$14&gt;=$A39,'US Cement Data'!$B$14&lt;$B39),'US Cement Data'!U$290,0)*'State Downscaling Multipliers'!$B$6</f>
        <v/>
      </c>
      <c r="W39" s="6">
        <f>IF(AND('US Cement Data'!$B$14&gt;=$A39,'US Cement Data'!$B$14&lt;$B39),'US Cement Data'!V$290,0)*'State Downscaling Multipliers'!$B$6</f>
        <v/>
      </c>
      <c r="X39" s="6">
        <f>IF(AND('US Cement Data'!$B$14&gt;=$A39,'US Cement Data'!$B$14&lt;$B39),'US Cement Data'!W$290,0)*'State Downscaling Multipliers'!$B$6</f>
        <v/>
      </c>
      <c r="Y39" s="6">
        <f>IF(AND('US Cement Data'!$B$14&gt;=$A39,'US Cement Data'!$B$14&lt;$B39),'US Cement Data'!X$290,0)*'State Downscaling Multipliers'!$B$6</f>
        <v/>
      </c>
      <c r="Z39" s="6">
        <f>IF(AND('US Cement Data'!$B$14&gt;=$A39,'US Cement Data'!$B$14&lt;$B39),'US Cement Data'!Y$290,0)*'State Downscaling Multipliers'!$B$6</f>
        <v/>
      </c>
      <c r="AA39" s="6">
        <f>IF(AND('US Cement Data'!$B$14&gt;=$A39,'US Cement Data'!$B$14&lt;$B39),'US Cement Data'!Z$290,0)*'State Downscaling Multipliers'!$B$6</f>
        <v/>
      </c>
      <c r="AB39" s="6">
        <f>IF(AND('US Cement Data'!$B$14&gt;=$A39,'US Cement Data'!$B$14&lt;$B39),'US Cement Data'!AA$290,0)*'State Downscaling Multipliers'!$B$6</f>
        <v/>
      </c>
      <c r="AC39" s="6">
        <f>IF(AND('US Cement Data'!$B$14&gt;=$A39,'US Cement Data'!$B$14&lt;$B39),'US Cement Data'!AB$290,0)*'State Downscaling Multipliers'!$B$6</f>
        <v/>
      </c>
      <c r="AD39" s="6">
        <f>IF(AND('US Cement Data'!$B$14&gt;=$A39,'US Cement Data'!$B$14&lt;$B39),'US Cement Data'!AC$290,0)*'State Downscaling Multipliers'!$B$6</f>
        <v/>
      </c>
      <c r="AE39" s="6">
        <f>IF(AND('US Cement Data'!$B$14&gt;=$A39,'US Cement Data'!$B$14&lt;$B39),'US Cement Data'!AD$290,0)*'State Downscaling Multipliers'!$B$6</f>
        <v/>
      </c>
      <c r="AF39" s="6">
        <f>IF(AND('US Cement Data'!$B$14&gt;=$A39,'US Cement Data'!$B$14&lt;$B39),'US Cement Data'!AE$290,0)*'State Downscaling Multipliers'!$B$6</f>
        <v/>
      </c>
      <c r="AG39" s="6">
        <f>IF(AND('US Cement Data'!$B$14&gt;=$A39,'US Cement Data'!$B$14&lt;$B39),'US Cement Data'!AF$290,0)*'State Downscaling Multipliers'!$B$6</f>
        <v/>
      </c>
      <c r="AH39" s="6">
        <f>IF(AND('US Cement Data'!$B$14&gt;=$A39,'US Cement Data'!$B$14&lt;$B39),'US Cement Data'!AG$290,0)*'State Downscaling Multipliers'!$B$6</f>
        <v/>
      </c>
      <c r="AI39" s="6">
        <f>IF(AND('US Cement Data'!$B$14&gt;=$A39,'US Cement Data'!$B$14&lt;$B39),'US Cement Data'!AH$290,0)*'State Downscaling Multipliers'!$B$6</f>
        <v/>
      </c>
      <c r="AJ39" s="6">
        <f>IF(AND('US Cement Data'!$B$14&gt;=$A39,'US Cement Data'!$B$14&lt;$B39),'US Cement Data'!AI$290,0)*'State Downscaling Multipliers'!$B$6</f>
        <v/>
      </c>
      <c r="AK39" s="6">
        <f>IF(AND('US Cement Data'!$B$14&gt;=$A39,'US Cement Data'!$B$14&lt;$B39),'US Cement Data'!AJ$290,0)*'State Downscaling Multipliers'!$B$6</f>
        <v/>
      </c>
      <c r="AL39" s="6">
        <f>IF(AND('US Cement Data'!$B$14&gt;=$A39,'US Cement Data'!$B$14&lt;$B39),'US Cement Data'!AK$290,0)*'State Downscaling Multipliers'!$B$6</f>
        <v/>
      </c>
    </row>
    <row r="40" ht="15.75" customHeight="1" s="120">
      <c r="A40" s="64">
        <f>B39</f>
        <v/>
      </c>
      <c r="B40" s="64">
        <f>A40+10</f>
        <v/>
      </c>
      <c r="C40" s="6">
        <f>IF(AND('US Cement Data'!$B$14&gt;=$A40,'US Cement Data'!$B$14&lt;$B40),'US Cement Data'!B$290,0)*'State Downscaling Multipliers'!$B$6</f>
        <v/>
      </c>
      <c r="D40" s="6">
        <f>IF(AND('US Cement Data'!$B$14&gt;=$A40,'US Cement Data'!$B$14&lt;$B40),'US Cement Data'!C$290,0)*'State Downscaling Multipliers'!$B$6</f>
        <v/>
      </c>
      <c r="E40" s="6">
        <f>IF(AND('US Cement Data'!$B$14&gt;=$A40,'US Cement Data'!$B$14&lt;$B40),'US Cement Data'!D$290,0)*'State Downscaling Multipliers'!$B$6</f>
        <v/>
      </c>
      <c r="F40" s="6">
        <f>IF(AND('US Cement Data'!$B$14&gt;=$A40,'US Cement Data'!$B$14&lt;$B40),'US Cement Data'!E$290,0)*'State Downscaling Multipliers'!$B$6</f>
        <v/>
      </c>
      <c r="G40" s="6">
        <f>IF(AND('US Cement Data'!$B$14&gt;=$A40,'US Cement Data'!$B$14&lt;$B40),'US Cement Data'!F$290,0)*'State Downscaling Multipliers'!$B$6</f>
        <v/>
      </c>
      <c r="H40" s="6">
        <f>IF(AND('US Cement Data'!$B$14&gt;=$A40,'US Cement Data'!$B$14&lt;$B40),'US Cement Data'!G$290,0)*'State Downscaling Multipliers'!$B$6</f>
        <v/>
      </c>
      <c r="I40" s="6">
        <f>IF(AND('US Cement Data'!$B$14&gt;=$A40,'US Cement Data'!$B$14&lt;$B40),'US Cement Data'!H$290,0)*'State Downscaling Multipliers'!$B$6</f>
        <v/>
      </c>
      <c r="J40" s="6">
        <f>IF(AND('US Cement Data'!$B$14&gt;=$A40,'US Cement Data'!$B$14&lt;$B40),'US Cement Data'!I$290,0)*'State Downscaling Multipliers'!$B$6</f>
        <v/>
      </c>
      <c r="K40" s="6">
        <f>IF(AND('US Cement Data'!$B$14&gt;=$A40,'US Cement Data'!$B$14&lt;$B40),'US Cement Data'!J$290,0)*'State Downscaling Multipliers'!$B$6</f>
        <v/>
      </c>
      <c r="L40" s="6">
        <f>IF(AND('US Cement Data'!$B$14&gt;=$A40,'US Cement Data'!$B$14&lt;$B40),'US Cement Data'!K$290,0)*'State Downscaling Multipliers'!$B$6</f>
        <v/>
      </c>
      <c r="M40" s="6">
        <f>IF(AND('US Cement Data'!$B$14&gt;=$A40,'US Cement Data'!$B$14&lt;$B40),'US Cement Data'!L$290,0)*'State Downscaling Multipliers'!$B$6</f>
        <v/>
      </c>
      <c r="N40" s="6">
        <f>IF(AND('US Cement Data'!$B$14&gt;=$A40,'US Cement Data'!$B$14&lt;$B40),'US Cement Data'!M$290,0)*'State Downscaling Multipliers'!$B$6</f>
        <v/>
      </c>
      <c r="O40" s="6">
        <f>IF(AND('US Cement Data'!$B$14&gt;=$A40,'US Cement Data'!$B$14&lt;$B40),'US Cement Data'!N$290,0)*'State Downscaling Multipliers'!$B$6</f>
        <v/>
      </c>
      <c r="P40" s="6">
        <f>IF(AND('US Cement Data'!$B$14&gt;=$A40,'US Cement Data'!$B$14&lt;$B40),'US Cement Data'!O$290,0)*'State Downscaling Multipliers'!$B$6</f>
        <v/>
      </c>
      <c r="Q40" s="6">
        <f>IF(AND('US Cement Data'!$B$14&gt;=$A40,'US Cement Data'!$B$14&lt;$B40),'US Cement Data'!P$290,0)*'State Downscaling Multipliers'!$B$6</f>
        <v/>
      </c>
      <c r="R40" s="6">
        <f>IF(AND('US Cement Data'!$B$14&gt;=$A40,'US Cement Data'!$B$14&lt;$B40),'US Cement Data'!Q$290,0)*'State Downscaling Multipliers'!$B$6</f>
        <v/>
      </c>
      <c r="S40" s="6">
        <f>IF(AND('US Cement Data'!$B$14&gt;=$A40,'US Cement Data'!$B$14&lt;$B40),'US Cement Data'!R$290,0)*'State Downscaling Multipliers'!$B$6</f>
        <v/>
      </c>
      <c r="T40" s="6">
        <f>IF(AND('US Cement Data'!$B$14&gt;=$A40,'US Cement Data'!$B$14&lt;$B40),'US Cement Data'!S$290,0)*'State Downscaling Multipliers'!$B$6</f>
        <v/>
      </c>
      <c r="U40" s="6">
        <f>IF(AND('US Cement Data'!$B$14&gt;=$A40,'US Cement Data'!$B$14&lt;$B40),'US Cement Data'!T$290,0)*'State Downscaling Multipliers'!$B$6</f>
        <v/>
      </c>
      <c r="V40" s="6">
        <f>IF(AND('US Cement Data'!$B$14&gt;=$A40,'US Cement Data'!$B$14&lt;$B40),'US Cement Data'!U$290,0)*'State Downscaling Multipliers'!$B$6</f>
        <v/>
      </c>
      <c r="W40" s="6">
        <f>IF(AND('US Cement Data'!$B$14&gt;=$A40,'US Cement Data'!$B$14&lt;$B40),'US Cement Data'!V$290,0)*'State Downscaling Multipliers'!$B$6</f>
        <v/>
      </c>
      <c r="X40" s="6">
        <f>IF(AND('US Cement Data'!$B$14&gt;=$A40,'US Cement Data'!$B$14&lt;$B40),'US Cement Data'!W$290,0)*'State Downscaling Multipliers'!$B$6</f>
        <v/>
      </c>
      <c r="Y40" s="6">
        <f>IF(AND('US Cement Data'!$B$14&gt;=$A40,'US Cement Data'!$B$14&lt;$B40),'US Cement Data'!X$290,0)*'State Downscaling Multipliers'!$B$6</f>
        <v/>
      </c>
      <c r="Z40" s="6">
        <f>IF(AND('US Cement Data'!$B$14&gt;=$A40,'US Cement Data'!$B$14&lt;$B40),'US Cement Data'!Y$290,0)*'State Downscaling Multipliers'!$B$6</f>
        <v/>
      </c>
      <c r="AA40" s="6">
        <f>IF(AND('US Cement Data'!$B$14&gt;=$A40,'US Cement Data'!$B$14&lt;$B40),'US Cement Data'!Z$290,0)*'State Downscaling Multipliers'!$B$6</f>
        <v/>
      </c>
      <c r="AB40" s="6">
        <f>IF(AND('US Cement Data'!$B$14&gt;=$A40,'US Cement Data'!$B$14&lt;$B40),'US Cement Data'!AA$290,0)*'State Downscaling Multipliers'!$B$6</f>
        <v/>
      </c>
      <c r="AC40" s="6">
        <f>IF(AND('US Cement Data'!$B$14&gt;=$A40,'US Cement Data'!$B$14&lt;$B40),'US Cement Data'!AB$290,0)*'State Downscaling Multipliers'!$B$6</f>
        <v/>
      </c>
      <c r="AD40" s="6">
        <f>IF(AND('US Cement Data'!$B$14&gt;=$A40,'US Cement Data'!$B$14&lt;$B40),'US Cement Data'!AC$290,0)*'State Downscaling Multipliers'!$B$6</f>
        <v/>
      </c>
      <c r="AE40" s="6">
        <f>IF(AND('US Cement Data'!$B$14&gt;=$A40,'US Cement Data'!$B$14&lt;$B40),'US Cement Data'!AD$290,0)*'State Downscaling Multipliers'!$B$6</f>
        <v/>
      </c>
      <c r="AF40" s="6">
        <f>IF(AND('US Cement Data'!$B$14&gt;=$A40,'US Cement Data'!$B$14&lt;$B40),'US Cement Data'!AE$290,0)*'State Downscaling Multipliers'!$B$6</f>
        <v/>
      </c>
      <c r="AG40" s="6">
        <f>IF(AND('US Cement Data'!$B$14&gt;=$A40,'US Cement Data'!$B$14&lt;$B40),'US Cement Data'!AF$290,0)*'State Downscaling Multipliers'!$B$6</f>
        <v/>
      </c>
      <c r="AH40" s="6">
        <f>IF(AND('US Cement Data'!$B$14&gt;=$A40,'US Cement Data'!$B$14&lt;$B40),'US Cement Data'!AG$290,0)*'State Downscaling Multipliers'!$B$6</f>
        <v/>
      </c>
      <c r="AI40" s="6">
        <f>IF(AND('US Cement Data'!$B$14&gt;=$A40,'US Cement Data'!$B$14&lt;$B40),'US Cement Data'!AH$290,0)*'State Downscaling Multipliers'!$B$6</f>
        <v/>
      </c>
      <c r="AJ40" s="6">
        <f>IF(AND('US Cement Data'!$B$14&gt;=$A40,'US Cement Data'!$B$14&lt;$B40),'US Cement Data'!AI$290,0)*'State Downscaling Multipliers'!$B$6</f>
        <v/>
      </c>
      <c r="AK40" s="6">
        <f>IF(AND('US Cement Data'!$B$14&gt;=$A40,'US Cement Data'!$B$14&lt;$B40),'US Cement Data'!AJ$290,0)*'State Downscaling Multipliers'!$B$6</f>
        <v/>
      </c>
      <c r="AL40" s="6">
        <f>IF(AND('US Cement Data'!$B$14&gt;=$A40,'US Cement Data'!$B$14&lt;$B40),'US Cement Data'!AK$290,0)*'State Downscaling Multipliers'!$B$6</f>
        <v/>
      </c>
    </row>
    <row r="41" ht="15.75" customHeight="1" s="120">
      <c r="A41" s="64">
        <f>B40</f>
        <v/>
      </c>
      <c r="B41" s="64">
        <f>A41+10</f>
        <v/>
      </c>
      <c r="C41" s="6">
        <f>IF(AND('US Cement Data'!$B$14&gt;=$A41,'US Cement Data'!$B$14&lt;$B41),'US Cement Data'!B$290,0)*'State Downscaling Multipliers'!$B$6</f>
        <v/>
      </c>
      <c r="D41" s="6">
        <f>IF(AND('US Cement Data'!$B$14&gt;=$A41,'US Cement Data'!$B$14&lt;$B41),'US Cement Data'!C$290,0)*'State Downscaling Multipliers'!$B$6</f>
        <v/>
      </c>
      <c r="E41" s="6">
        <f>IF(AND('US Cement Data'!$B$14&gt;=$A41,'US Cement Data'!$B$14&lt;$B41),'US Cement Data'!D$290,0)*'State Downscaling Multipliers'!$B$6</f>
        <v/>
      </c>
      <c r="F41" s="6">
        <f>IF(AND('US Cement Data'!$B$14&gt;=$A41,'US Cement Data'!$B$14&lt;$B41),'US Cement Data'!E$290,0)*'State Downscaling Multipliers'!$B$6</f>
        <v/>
      </c>
      <c r="G41" s="6">
        <f>IF(AND('US Cement Data'!$B$14&gt;=$A41,'US Cement Data'!$B$14&lt;$B41),'US Cement Data'!F$290,0)*'State Downscaling Multipliers'!$B$6</f>
        <v/>
      </c>
      <c r="H41" s="6">
        <f>IF(AND('US Cement Data'!$B$14&gt;=$A41,'US Cement Data'!$B$14&lt;$B41),'US Cement Data'!G$290,0)*'State Downscaling Multipliers'!$B$6</f>
        <v/>
      </c>
      <c r="I41" s="6">
        <f>IF(AND('US Cement Data'!$B$14&gt;=$A41,'US Cement Data'!$B$14&lt;$B41),'US Cement Data'!H$290,0)*'State Downscaling Multipliers'!$B$6</f>
        <v/>
      </c>
      <c r="J41" s="6">
        <f>IF(AND('US Cement Data'!$B$14&gt;=$A41,'US Cement Data'!$B$14&lt;$B41),'US Cement Data'!I$290,0)*'State Downscaling Multipliers'!$B$6</f>
        <v/>
      </c>
      <c r="K41" s="6">
        <f>IF(AND('US Cement Data'!$B$14&gt;=$A41,'US Cement Data'!$B$14&lt;$B41),'US Cement Data'!J$290,0)*'State Downscaling Multipliers'!$B$6</f>
        <v/>
      </c>
      <c r="L41" s="6">
        <f>IF(AND('US Cement Data'!$B$14&gt;=$A41,'US Cement Data'!$B$14&lt;$B41),'US Cement Data'!K$290,0)*'State Downscaling Multipliers'!$B$6</f>
        <v/>
      </c>
      <c r="M41" s="6">
        <f>IF(AND('US Cement Data'!$B$14&gt;=$A41,'US Cement Data'!$B$14&lt;$B41),'US Cement Data'!L$290,0)*'State Downscaling Multipliers'!$B$6</f>
        <v/>
      </c>
      <c r="N41" s="6">
        <f>IF(AND('US Cement Data'!$B$14&gt;=$A41,'US Cement Data'!$B$14&lt;$B41),'US Cement Data'!M$290,0)*'State Downscaling Multipliers'!$B$6</f>
        <v/>
      </c>
      <c r="O41" s="6">
        <f>IF(AND('US Cement Data'!$B$14&gt;=$A41,'US Cement Data'!$B$14&lt;$B41),'US Cement Data'!N$290,0)*'State Downscaling Multipliers'!$B$6</f>
        <v/>
      </c>
      <c r="P41" s="6">
        <f>IF(AND('US Cement Data'!$B$14&gt;=$A41,'US Cement Data'!$B$14&lt;$B41),'US Cement Data'!O$290,0)*'State Downscaling Multipliers'!$B$6</f>
        <v/>
      </c>
      <c r="Q41" s="6">
        <f>IF(AND('US Cement Data'!$B$14&gt;=$A41,'US Cement Data'!$B$14&lt;$B41),'US Cement Data'!P$290,0)*'State Downscaling Multipliers'!$B$6</f>
        <v/>
      </c>
      <c r="R41" s="6">
        <f>IF(AND('US Cement Data'!$B$14&gt;=$A41,'US Cement Data'!$B$14&lt;$B41),'US Cement Data'!Q$290,0)*'State Downscaling Multipliers'!$B$6</f>
        <v/>
      </c>
      <c r="S41" s="6">
        <f>IF(AND('US Cement Data'!$B$14&gt;=$A41,'US Cement Data'!$B$14&lt;$B41),'US Cement Data'!R$290,0)*'State Downscaling Multipliers'!$B$6</f>
        <v/>
      </c>
      <c r="T41" s="6">
        <f>IF(AND('US Cement Data'!$B$14&gt;=$A41,'US Cement Data'!$B$14&lt;$B41),'US Cement Data'!S$290,0)*'State Downscaling Multipliers'!$B$6</f>
        <v/>
      </c>
      <c r="U41" s="6">
        <f>IF(AND('US Cement Data'!$B$14&gt;=$A41,'US Cement Data'!$B$14&lt;$B41),'US Cement Data'!T$290,0)*'State Downscaling Multipliers'!$B$6</f>
        <v/>
      </c>
      <c r="V41" s="6">
        <f>IF(AND('US Cement Data'!$B$14&gt;=$A41,'US Cement Data'!$B$14&lt;$B41),'US Cement Data'!U$290,0)*'State Downscaling Multipliers'!$B$6</f>
        <v/>
      </c>
      <c r="W41" s="6">
        <f>IF(AND('US Cement Data'!$B$14&gt;=$A41,'US Cement Data'!$B$14&lt;$B41),'US Cement Data'!V$290,0)*'State Downscaling Multipliers'!$B$6</f>
        <v/>
      </c>
      <c r="X41" s="6">
        <f>IF(AND('US Cement Data'!$B$14&gt;=$A41,'US Cement Data'!$B$14&lt;$B41),'US Cement Data'!W$290,0)*'State Downscaling Multipliers'!$B$6</f>
        <v/>
      </c>
      <c r="Y41" s="6">
        <f>IF(AND('US Cement Data'!$B$14&gt;=$A41,'US Cement Data'!$B$14&lt;$B41),'US Cement Data'!X$290,0)*'State Downscaling Multipliers'!$B$6</f>
        <v/>
      </c>
      <c r="Z41" s="6">
        <f>IF(AND('US Cement Data'!$B$14&gt;=$A41,'US Cement Data'!$B$14&lt;$B41),'US Cement Data'!Y$290,0)*'State Downscaling Multipliers'!$B$6</f>
        <v/>
      </c>
      <c r="AA41" s="6">
        <f>IF(AND('US Cement Data'!$B$14&gt;=$A41,'US Cement Data'!$B$14&lt;$B41),'US Cement Data'!Z$290,0)*'State Downscaling Multipliers'!$B$6</f>
        <v/>
      </c>
      <c r="AB41" s="6">
        <f>IF(AND('US Cement Data'!$B$14&gt;=$A41,'US Cement Data'!$B$14&lt;$B41),'US Cement Data'!AA$290,0)*'State Downscaling Multipliers'!$B$6</f>
        <v/>
      </c>
      <c r="AC41" s="6">
        <f>IF(AND('US Cement Data'!$B$14&gt;=$A41,'US Cement Data'!$B$14&lt;$B41),'US Cement Data'!AB$290,0)*'State Downscaling Multipliers'!$B$6</f>
        <v/>
      </c>
      <c r="AD41" s="6">
        <f>IF(AND('US Cement Data'!$B$14&gt;=$A41,'US Cement Data'!$B$14&lt;$B41),'US Cement Data'!AC$290,0)*'State Downscaling Multipliers'!$B$6</f>
        <v/>
      </c>
      <c r="AE41" s="6">
        <f>IF(AND('US Cement Data'!$B$14&gt;=$A41,'US Cement Data'!$B$14&lt;$B41),'US Cement Data'!AD$290,0)*'State Downscaling Multipliers'!$B$6</f>
        <v/>
      </c>
      <c r="AF41" s="6">
        <f>IF(AND('US Cement Data'!$B$14&gt;=$A41,'US Cement Data'!$B$14&lt;$B41),'US Cement Data'!AE$290,0)*'State Downscaling Multipliers'!$B$6</f>
        <v/>
      </c>
      <c r="AG41" s="6">
        <f>IF(AND('US Cement Data'!$B$14&gt;=$A41,'US Cement Data'!$B$14&lt;$B41),'US Cement Data'!AF$290,0)*'State Downscaling Multipliers'!$B$6</f>
        <v/>
      </c>
      <c r="AH41" s="6">
        <f>IF(AND('US Cement Data'!$B$14&gt;=$A41,'US Cement Data'!$B$14&lt;$B41),'US Cement Data'!AG$290,0)*'State Downscaling Multipliers'!$B$6</f>
        <v/>
      </c>
      <c r="AI41" s="6">
        <f>IF(AND('US Cement Data'!$B$14&gt;=$A41,'US Cement Data'!$B$14&lt;$B41),'US Cement Data'!AH$290,0)*'State Downscaling Multipliers'!$B$6</f>
        <v/>
      </c>
      <c r="AJ41" s="6">
        <f>IF(AND('US Cement Data'!$B$14&gt;=$A41,'US Cement Data'!$B$14&lt;$B41),'US Cement Data'!AI$290,0)*'State Downscaling Multipliers'!$B$6</f>
        <v/>
      </c>
      <c r="AK41" s="6">
        <f>IF(AND('US Cement Data'!$B$14&gt;=$A41,'US Cement Data'!$B$14&lt;$B41),'US Cement Data'!AJ$290,0)*'State Downscaling Multipliers'!$B$6</f>
        <v/>
      </c>
      <c r="AL41" s="6">
        <f>IF(AND('US Cement Data'!$B$14&gt;=$A41,'US Cement Data'!$B$14&lt;$B41),'US Cement Data'!AK$290,0)*'State Downscaling Multipliers'!$B$6</f>
        <v/>
      </c>
    </row>
    <row r="42" ht="15.75" customHeight="1" s="120">
      <c r="A42" s="64">
        <f>B41</f>
        <v/>
      </c>
      <c r="B42" s="64">
        <f>A42+10</f>
        <v/>
      </c>
      <c r="C42" s="6">
        <f>IF(AND('US Cement Data'!$B$14&gt;=$A42,'US Cement Data'!$B$14&lt;$B42),'US Cement Data'!B$290,0)*'State Downscaling Multipliers'!$B$6</f>
        <v/>
      </c>
      <c r="D42" s="6">
        <f>IF(AND('US Cement Data'!$B$14&gt;=$A42,'US Cement Data'!$B$14&lt;$B42),'US Cement Data'!C$290,0)*'State Downscaling Multipliers'!$B$6</f>
        <v/>
      </c>
      <c r="E42" s="6">
        <f>IF(AND('US Cement Data'!$B$14&gt;=$A42,'US Cement Data'!$B$14&lt;$B42),'US Cement Data'!D$290,0)*'State Downscaling Multipliers'!$B$6</f>
        <v/>
      </c>
      <c r="F42" s="6">
        <f>IF(AND('US Cement Data'!$B$14&gt;=$A42,'US Cement Data'!$B$14&lt;$B42),'US Cement Data'!E$290,0)*'State Downscaling Multipliers'!$B$6</f>
        <v/>
      </c>
      <c r="G42" s="6">
        <f>IF(AND('US Cement Data'!$B$14&gt;=$A42,'US Cement Data'!$B$14&lt;$B42),'US Cement Data'!F$290,0)*'State Downscaling Multipliers'!$B$6</f>
        <v/>
      </c>
      <c r="H42" s="6">
        <f>IF(AND('US Cement Data'!$B$14&gt;=$A42,'US Cement Data'!$B$14&lt;$B42),'US Cement Data'!G$290,0)*'State Downscaling Multipliers'!$B$6</f>
        <v/>
      </c>
      <c r="I42" s="6">
        <f>IF(AND('US Cement Data'!$B$14&gt;=$A42,'US Cement Data'!$B$14&lt;$B42),'US Cement Data'!H$290,0)*'State Downscaling Multipliers'!$B$6</f>
        <v/>
      </c>
      <c r="J42" s="6">
        <f>IF(AND('US Cement Data'!$B$14&gt;=$A42,'US Cement Data'!$B$14&lt;$B42),'US Cement Data'!I$290,0)*'State Downscaling Multipliers'!$B$6</f>
        <v/>
      </c>
      <c r="K42" s="6">
        <f>IF(AND('US Cement Data'!$B$14&gt;=$A42,'US Cement Data'!$B$14&lt;$B42),'US Cement Data'!J$290,0)*'State Downscaling Multipliers'!$B$6</f>
        <v/>
      </c>
      <c r="L42" s="6">
        <f>IF(AND('US Cement Data'!$B$14&gt;=$A42,'US Cement Data'!$B$14&lt;$B42),'US Cement Data'!K$290,0)*'State Downscaling Multipliers'!$B$6</f>
        <v/>
      </c>
      <c r="M42" s="6">
        <f>IF(AND('US Cement Data'!$B$14&gt;=$A42,'US Cement Data'!$B$14&lt;$B42),'US Cement Data'!L$290,0)*'State Downscaling Multipliers'!$B$6</f>
        <v/>
      </c>
      <c r="N42" s="6">
        <f>IF(AND('US Cement Data'!$B$14&gt;=$A42,'US Cement Data'!$B$14&lt;$B42),'US Cement Data'!M$290,0)*'State Downscaling Multipliers'!$B$6</f>
        <v/>
      </c>
      <c r="O42" s="6">
        <f>IF(AND('US Cement Data'!$B$14&gt;=$A42,'US Cement Data'!$B$14&lt;$B42),'US Cement Data'!N$290,0)*'State Downscaling Multipliers'!$B$6</f>
        <v/>
      </c>
      <c r="P42" s="6">
        <f>IF(AND('US Cement Data'!$B$14&gt;=$A42,'US Cement Data'!$B$14&lt;$B42),'US Cement Data'!O$290,0)*'State Downscaling Multipliers'!$B$6</f>
        <v/>
      </c>
      <c r="Q42" s="6">
        <f>IF(AND('US Cement Data'!$B$14&gt;=$A42,'US Cement Data'!$B$14&lt;$B42),'US Cement Data'!P$290,0)*'State Downscaling Multipliers'!$B$6</f>
        <v/>
      </c>
      <c r="R42" s="6">
        <f>IF(AND('US Cement Data'!$B$14&gt;=$A42,'US Cement Data'!$B$14&lt;$B42),'US Cement Data'!Q$290,0)*'State Downscaling Multipliers'!$B$6</f>
        <v/>
      </c>
      <c r="S42" s="6">
        <f>IF(AND('US Cement Data'!$B$14&gt;=$A42,'US Cement Data'!$B$14&lt;$B42),'US Cement Data'!R$290,0)*'State Downscaling Multipliers'!$B$6</f>
        <v/>
      </c>
      <c r="T42" s="6">
        <f>IF(AND('US Cement Data'!$B$14&gt;=$A42,'US Cement Data'!$B$14&lt;$B42),'US Cement Data'!S$290,0)*'State Downscaling Multipliers'!$B$6</f>
        <v/>
      </c>
      <c r="U42" s="6">
        <f>IF(AND('US Cement Data'!$B$14&gt;=$A42,'US Cement Data'!$B$14&lt;$B42),'US Cement Data'!T$290,0)*'State Downscaling Multipliers'!$B$6</f>
        <v/>
      </c>
      <c r="V42" s="6">
        <f>IF(AND('US Cement Data'!$B$14&gt;=$A42,'US Cement Data'!$B$14&lt;$B42),'US Cement Data'!U$290,0)*'State Downscaling Multipliers'!$B$6</f>
        <v/>
      </c>
      <c r="W42" s="6">
        <f>IF(AND('US Cement Data'!$B$14&gt;=$A42,'US Cement Data'!$B$14&lt;$B42),'US Cement Data'!V$290,0)*'State Downscaling Multipliers'!$B$6</f>
        <v/>
      </c>
      <c r="X42" s="6">
        <f>IF(AND('US Cement Data'!$B$14&gt;=$A42,'US Cement Data'!$B$14&lt;$B42),'US Cement Data'!W$290,0)*'State Downscaling Multipliers'!$B$6</f>
        <v/>
      </c>
      <c r="Y42" s="6">
        <f>IF(AND('US Cement Data'!$B$14&gt;=$A42,'US Cement Data'!$B$14&lt;$B42),'US Cement Data'!X$290,0)*'State Downscaling Multipliers'!$B$6</f>
        <v/>
      </c>
      <c r="Z42" s="6">
        <f>IF(AND('US Cement Data'!$B$14&gt;=$A42,'US Cement Data'!$B$14&lt;$B42),'US Cement Data'!Y$290,0)*'State Downscaling Multipliers'!$B$6</f>
        <v/>
      </c>
      <c r="AA42" s="6">
        <f>IF(AND('US Cement Data'!$B$14&gt;=$A42,'US Cement Data'!$B$14&lt;$B42),'US Cement Data'!Z$290,0)*'State Downscaling Multipliers'!$B$6</f>
        <v/>
      </c>
      <c r="AB42" s="6">
        <f>IF(AND('US Cement Data'!$B$14&gt;=$A42,'US Cement Data'!$B$14&lt;$B42),'US Cement Data'!AA$290,0)*'State Downscaling Multipliers'!$B$6</f>
        <v/>
      </c>
      <c r="AC42" s="6">
        <f>IF(AND('US Cement Data'!$B$14&gt;=$A42,'US Cement Data'!$B$14&lt;$B42),'US Cement Data'!AB$290,0)*'State Downscaling Multipliers'!$B$6</f>
        <v/>
      </c>
      <c r="AD42" s="6">
        <f>IF(AND('US Cement Data'!$B$14&gt;=$A42,'US Cement Data'!$B$14&lt;$B42),'US Cement Data'!AC$290,0)*'State Downscaling Multipliers'!$B$6</f>
        <v/>
      </c>
      <c r="AE42" s="6">
        <f>IF(AND('US Cement Data'!$B$14&gt;=$A42,'US Cement Data'!$B$14&lt;$B42),'US Cement Data'!AD$290,0)*'State Downscaling Multipliers'!$B$6</f>
        <v/>
      </c>
      <c r="AF42" s="6">
        <f>IF(AND('US Cement Data'!$B$14&gt;=$A42,'US Cement Data'!$B$14&lt;$B42),'US Cement Data'!AE$290,0)*'State Downscaling Multipliers'!$B$6</f>
        <v/>
      </c>
      <c r="AG42" s="6">
        <f>IF(AND('US Cement Data'!$B$14&gt;=$A42,'US Cement Data'!$B$14&lt;$B42),'US Cement Data'!AF$290,0)*'State Downscaling Multipliers'!$B$6</f>
        <v/>
      </c>
      <c r="AH42" s="6">
        <f>IF(AND('US Cement Data'!$B$14&gt;=$A42,'US Cement Data'!$B$14&lt;$B42),'US Cement Data'!AG$290,0)*'State Downscaling Multipliers'!$B$6</f>
        <v/>
      </c>
      <c r="AI42" s="6">
        <f>IF(AND('US Cement Data'!$B$14&gt;=$A42,'US Cement Data'!$B$14&lt;$B42),'US Cement Data'!AH$290,0)*'State Downscaling Multipliers'!$B$6</f>
        <v/>
      </c>
      <c r="AJ42" s="6">
        <f>IF(AND('US Cement Data'!$B$14&gt;=$A42,'US Cement Data'!$B$14&lt;$B42),'US Cement Data'!AI$290,0)*'State Downscaling Multipliers'!$B$6</f>
        <v/>
      </c>
      <c r="AK42" s="6">
        <f>IF(AND('US Cement Data'!$B$14&gt;=$A42,'US Cement Data'!$B$14&lt;$B42),'US Cement Data'!AJ$290,0)*'State Downscaling Multipliers'!$B$6</f>
        <v/>
      </c>
      <c r="AL42" s="6">
        <f>IF(AND('US Cement Data'!$B$14&gt;=$A42,'US Cement Data'!$B$14&lt;$B42),'US Cement Data'!AK$290,0)*'State Downscaling Multipliers'!$B$6</f>
        <v/>
      </c>
    </row>
    <row r="43" ht="15.75" customHeight="1" s="120">
      <c r="A43" s="64">
        <f>B42</f>
        <v/>
      </c>
      <c r="B43" s="64">
        <f>A43+10</f>
        <v/>
      </c>
      <c r="C43" s="6">
        <f>IF(AND('US Cement Data'!$B$14&gt;=$A43,'US Cement Data'!$B$14&lt;$B43),'US Cement Data'!B$290,0)*'State Downscaling Multipliers'!$B$6</f>
        <v/>
      </c>
      <c r="D43" s="6">
        <f>IF(AND('US Cement Data'!$B$14&gt;=$A43,'US Cement Data'!$B$14&lt;$B43),'US Cement Data'!C$290,0)*'State Downscaling Multipliers'!$B$6</f>
        <v/>
      </c>
      <c r="E43" s="6">
        <f>IF(AND('US Cement Data'!$B$14&gt;=$A43,'US Cement Data'!$B$14&lt;$B43),'US Cement Data'!D$290,0)*'State Downscaling Multipliers'!$B$6</f>
        <v/>
      </c>
      <c r="F43" s="6">
        <f>IF(AND('US Cement Data'!$B$14&gt;=$A43,'US Cement Data'!$B$14&lt;$B43),'US Cement Data'!E$290,0)*'State Downscaling Multipliers'!$B$6</f>
        <v/>
      </c>
      <c r="G43" s="6">
        <f>IF(AND('US Cement Data'!$B$14&gt;=$A43,'US Cement Data'!$B$14&lt;$B43),'US Cement Data'!F$290,0)*'State Downscaling Multipliers'!$B$6</f>
        <v/>
      </c>
      <c r="H43" s="6">
        <f>IF(AND('US Cement Data'!$B$14&gt;=$A43,'US Cement Data'!$B$14&lt;$B43),'US Cement Data'!G$290,0)*'State Downscaling Multipliers'!$B$6</f>
        <v/>
      </c>
      <c r="I43" s="6">
        <f>IF(AND('US Cement Data'!$B$14&gt;=$A43,'US Cement Data'!$B$14&lt;$B43),'US Cement Data'!H$290,0)*'State Downscaling Multipliers'!$B$6</f>
        <v/>
      </c>
      <c r="J43" s="6">
        <f>IF(AND('US Cement Data'!$B$14&gt;=$A43,'US Cement Data'!$B$14&lt;$B43),'US Cement Data'!I$290,0)*'State Downscaling Multipliers'!$B$6</f>
        <v/>
      </c>
      <c r="K43" s="6">
        <f>IF(AND('US Cement Data'!$B$14&gt;=$A43,'US Cement Data'!$B$14&lt;$B43),'US Cement Data'!J$290,0)*'State Downscaling Multipliers'!$B$6</f>
        <v/>
      </c>
      <c r="L43" s="6">
        <f>IF(AND('US Cement Data'!$B$14&gt;=$A43,'US Cement Data'!$B$14&lt;$B43),'US Cement Data'!K$290,0)*'State Downscaling Multipliers'!$B$6</f>
        <v/>
      </c>
      <c r="M43" s="6">
        <f>IF(AND('US Cement Data'!$B$14&gt;=$A43,'US Cement Data'!$B$14&lt;$B43),'US Cement Data'!L$290,0)*'State Downscaling Multipliers'!$B$6</f>
        <v/>
      </c>
      <c r="N43" s="6">
        <f>IF(AND('US Cement Data'!$B$14&gt;=$A43,'US Cement Data'!$B$14&lt;$B43),'US Cement Data'!M$290,0)*'State Downscaling Multipliers'!$B$6</f>
        <v/>
      </c>
      <c r="O43" s="6">
        <f>IF(AND('US Cement Data'!$B$14&gt;=$A43,'US Cement Data'!$B$14&lt;$B43),'US Cement Data'!N$290,0)*'State Downscaling Multipliers'!$B$6</f>
        <v/>
      </c>
      <c r="P43" s="6">
        <f>IF(AND('US Cement Data'!$B$14&gt;=$A43,'US Cement Data'!$B$14&lt;$B43),'US Cement Data'!O$290,0)*'State Downscaling Multipliers'!$B$6</f>
        <v/>
      </c>
      <c r="Q43" s="6">
        <f>IF(AND('US Cement Data'!$B$14&gt;=$A43,'US Cement Data'!$B$14&lt;$B43),'US Cement Data'!P$290,0)*'State Downscaling Multipliers'!$B$6</f>
        <v/>
      </c>
      <c r="R43" s="6">
        <f>IF(AND('US Cement Data'!$B$14&gt;=$A43,'US Cement Data'!$B$14&lt;$B43),'US Cement Data'!Q$290,0)*'State Downscaling Multipliers'!$B$6</f>
        <v/>
      </c>
      <c r="S43" s="6">
        <f>IF(AND('US Cement Data'!$B$14&gt;=$A43,'US Cement Data'!$B$14&lt;$B43),'US Cement Data'!R$290,0)*'State Downscaling Multipliers'!$B$6</f>
        <v/>
      </c>
      <c r="T43" s="6">
        <f>IF(AND('US Cement Data'!$B$14&gt;=$A43,'US Cement Data'!$B$14&lt;$B43),'US Cement Data'!S$290,0)*'State Downscaling Multipliers'!$B$6</f>
        <v/>
      </c>
      <c r="U43" s="6">
        <f>IF(AND('US Cement Data'!$B$14&gt;=$A43,'US Cement Data'!$B$14&lt;$B43),'US Cement Data'!T$290,0)*'State Downscaling Multipliers'!$B$6</f>
        <v/>
      </c>
      <c r="V43" s="6">
        <f>IF(AND('US Cement Data'!$B$14&gt;=$A43,'US Cement Data'!$B$14&lt;$B43),'US Cement Data'!U$290,0)*'State Downscaling Multipliers'!$B$6</f>
        <v/>
      </c>
      <c r="W43" s="6">
        <f>IF(AND('US Cement Data'!$B$14&gt;=$A43,'US Cement Data'!$B$14&lt;$B43),'US Cement Data'!V$290,0)*'State Downscaling Multipliers'!$B$6</f>
        <v/>
      </c>
      <c r="X43" s="6">
        <f>IF(AND('US Cement Data'!$B$14&gt;=$A43,'US Cement Data'!$B$14&lt;$B43),'US Cement Data'!W$290,0)*'State Downscaling Multipliers'!$B$6</f>
        <v/>
      </c>
      <c r="Y43" s="6">
        <f>IF(AND('US Cement Data'!$B$14&gt;=$A43,'US Cement Data'!$B$14&lt;$B43),'US Cement Data'!X$290,0)*'State Downscaling Multipliers'!$B$6</f>
        <v/>
      </c>
      <c r="Z43" s="6">
        <f>IF(AND('US Cement Data'!$B$14&gt;=$A43,'US Cement Data'!$B$14&lt;$B43),'US Cement Data'!Y$290,0)*'State Downscaling Multipliers'!$B$6</f>
        <v/>
      </c>
      <c r="AA43" s="6">
        <f>IF(AND('US Cement Data'!$B$14&gt;=$A43,'US Cement Data'!$B$14&lt;$B43),'US Cement Data'!Z$290,0)*'State Downscaling Multipliers'!$B$6</f>
        <v/>
      </c>
      <c r="AB43" s="6">
        <f>IF(AND('US Cement Data'!$B$14&gt;=$A43,'US Cement Data'!$B$14&lt;$B43),'US Cement Data'!AA$290,0)*'State Downscaling Multipliers'!$B$6</f>
        <v/>
      </c>
      <c r="AC43" s="6">
        <f>IF(AND('US Cement Data'!$B$14&gt;=$A43,'US Cement Data'!$B$14&lt;$B43),'US Cement Data'!AB$290,0)*'State Downscaling Multipliers'!$B$6</f>
        <v/>
      </c>
      <c r="AD43" s="6">
        <f>IF(AND('US Cement Data'!$B$14&gt;=$A43,'US Cement Data'!$B$14&lt;$B43),'US Cement Data'!AC$290,0)*'State Downscaling Multipliers'!$B$6</f>
        <v/>
      </c>
      <c r="AE43" s="6">
        <f>IF(AND('US Cement Data'!$B$14&gt;=$A43,'US Cement Data'!$B$14&lt;$B43),'US Cement Data'!AD$290,0)*'State Downscaling Multipliers'!$B$6</f>
        <v/>
      </c>
      <c r="AF43" s="6">
        <f>IF(AND('US Cement Data'!$B$14&gt;=$A43,'US Cement Data'!$B$14&lt;$B43),'US Cement Data'!AE$290,0)*'State Downscaling Multipliers'!$B$6</f>
        <v/>
      </c>
      <c r="AG43" s="6">
        <f>IF(AND('US Cement Data'!$B$14&gt;=$A43,'US Cement Data'!$B$14&lt;$B43),'US Cement Data'!AF$290,0)*'State Downscaling Multipliers'!$B$6</f>
        <v/>
      </c>
      <c r="AH43" s="6">
        <f>IF(AND('US Cement Data'!$B$14&gt;=$A43,'US Cement Data'!$B$14&lt;$B43),'US Cement Data'!AG$290,0)*'State Downscaling Multipliers'!$B$6</f>
        <v/>
      </c>
      <c r="AI43" s="6">
        <f>IF(AND('US Cement Data'!$B$14&gt;=$A43,'US Cement Data'!$B$14&lt;$B43),'US Cement Data'!AH$290,0)*'State Downscaling Multipliers'!$B$6</f>
        <v/>
      </c>
      <c r="AJ43" s="6">
        <f>IF(AND('US Cement Data'!$B$14&gt;=$A43,'US Cement Data'!$B$14&lt;$B43),'US Cement Data'!AI$290,0)*'State Downscaling Multipliers'!$B$6</f>
        <v/>
      </c>
      <c r="AK43" s="6">
        <f>IF(AND('US Cement Data'!$B$14&gt;=$A43,'US Cement Data'!$B$14&lt;$B43),'US Cement Data'!AJ$290,0)*'State Downscaling Multipliers'!$B$6</f>
        <v/>
      </c>
      <c r="AL43" s="6">
        <f>IF(AND('US Cement Data'!$B$14&gt;=$A43,'US Cement Data'!$B$14&lt;$B43),'US Cement Data'!AK$290,0)*'State Downscaling Multipliers'!$B$6</f>
        <v/>
      </c>
    </row>
    <row r="44" ht="15.75" customHeight="1" s="120">
      <c r="A44" s="64">
        <f>B43</f>
        <v/>
      </c>
      <c r="B44" s="64">
        <f>A44+10</f>
        <v/>
      </c>
      <c r="C44" s="6">
        <f>IF(AND('US Cement Data'!$B$14&gt;=$A44,'US Cement Data'!$B$14&lt;$B44),'US Cement Data'!B$290,0)*'State Downscaling Multipliers'!$B$6</f>
        <v/>
      </c>
      <c r="D44" s="6">
        <f>IF(AND('US Cement Data'!$B$14&gt;=$A44,'US Cement Data'!$B$14&lt;$B44),'US Cement Data'!C$290,0)*'State Downscaling Multipliers'!$B$6</f>
        <v/>
      </c>
      <c r="E44" s="6">
        <f>IF(AND('US Cement Data'!$B$14&gt;=$A44,'US Cement Data'!$B$14&lt;$B44),'US Cement Data'!D$290,0)*'State Downscaling Multipliers'!$B$6</f>
        <v/>
      </c>
      <c r="F44" s="6">
        <f>IF(AND('US Cement Data'!$B$14&gt;=$A44,'US Cement Data'!$B$14&lt;$B44),'US Cement Data'!E$290,0)*'State Downscaling Multipliers'!$B$6</f>
        <v/>
      </c>
      <c r="G44" s="6">
        <f>IF(AND('US Cement Data'!$B$14&gt;=$A44,'US Cement Data'!$B$14&lt;$B44),'US Cement Data'!F$290,0)*'State Downscaling Multipliers'!$B$6</f>
        <v/>
      </c>
      <c r="H44" s="6">
        <f>IF(AND('US Cement Data'!$B$14&gt;=$A44,'US Cement Data'!$B$14&lt;$B44),'US Cement Data'!G$290,0)*'State Downscaling Multipliers'!$B$6</f>
        <v/>
      </c>
      <c r="I44" s="6">
        <f>IF(AND('US Cement Data'!$B$14&gt;=$A44,'US Cement Data'!$B$14&lt;$B44),'US Cement Data'!H$290,0)*'State Downscaling Multipliers'!$B$6</f>
        <v/>
      </c>
      <c r="J44" s="6">
        <f>IF(AND('US Cement Data'!$B$14&gt;=$A44,'US Cement Data'!$B$14&lt;$B44),'US Cement Data'!I$290,0)*'State Downscaling Multipliers'!$B$6</f>
        <v/>
      </c>
      <c r="K44" s="6">
        <f>IF(AND('US Cement Data'!$B$14&gt;=$A44,'US Cement Data'!$B$14&lt;$B44),'US Cement Data'!J$290,0)*'State Downscaling Multipliers'!$B$6</f>
        <v/>
      </c>
      <c r="L44" s="6">
        <f>IF(AND('US Cement Data'!$B$14&gt;=$A44,'US Cement Data'!$B$14&lt;$B44),'US Cement Data'!K$290,0)*'State Downscaling Multipliers'!$B$6</f>
        <v/>
      </c>
      <c r="M44" s="6">
        <f>IF(AND('US Cement Data'!$B$14&gt;=$A44,'US Cement Data'!$B$14&lt;$B44),'US Cement Data'!L$290,0)*'State Downscaling Multipliers'!$B$6</f>
        <v/>
      </c>
      <c r="N44" s="6">
        <f>IF(AND('US Cement Data'!$B$14&gt;=$A44,'US Cement Data'!$B$14&lt;$B44),'US Cement Data'!M$290,0)*'State Downscaling Multipliers'!$B$6</f>
        <v/>
      </c>
      <c r="O44" s="6">
        <f>IF(AND('US Cement Data'!$B$14&gt;=$A44,'US Cement Data'!$B$14&lt;$B44),'US Cement Data'!N$290,0)*'State Downscaling Multipliers'!$B$6</f>
        <v/>
      </c>
      <c r="P44" s="6">
        <f>IF(AND('US Cement Data'!$B$14&gt;=$A44,'US Cement Data'!$B$14&lt;$B44),'US Cement Data'!O$290,0)*'State Downscaling Multipliers'!$B$6</f>
        <v/>
      </c>
      <c r="Q44" s="6">
        <f>IF(AND('US Cement Data'!$B$14&gt;=$A44,'US Cement Data'!$B$14&lt;$B44),'US Cement Data'!P$290,0)*'State Downscaling Multipliers'!$B$6</f>
        <v/>
      </c>
      <c r="R44" s="6">
        <f>IF(AND('US Cement Data'!$B$14&gt;=$A44,'US Cement Data'!$B$14&lt;$B44),'US Cement Data'!Q$290,0)*'State Downscaling Multipliers'!$B$6</f>
        <v/>
      </c>
      <c r="S44" s="6">
        <f>IF(AND('US Cement Data'!$B$14&gt;=$A44,'US Cement Data'!$B$14&lt;$B44),'US Cement Data'!R$290,0)*'State Downscaling Multipliers'!$B$6</f>
        <v/>
      </c>
      <c r="T44" s="6">
        <f>IF(AND('US Cement Data'!$B$14&gt;=$A44,'US Cement Data'!$B$14&lt;$B44),'US Cement Data'!S$290,0)*'State Downscaling Multipliers'!$B$6</f>
        <v/>
      </c>
      <c r="U44" s="6">
        <f>IF(AND('US Cement Data'!$B$14&gt;=$A44,'US Cement Data'!$B$14&lt;$B44),'US Cement Data'!T$290,0)*'State Downscaling Multipliers'!$B$6</f>
        <v/>
      </c>
      <c r="V44" s="6">
        <f>IF(AND('US Cement Data'!$B$14&gt;=$A44,'US Cement Data'!$B$14&lt;$B44),'US Cement Data'!U$290,0)*'State Downscaling Multipliers'!$B$6</f>
        <v/>
      </c>
      <c r="W44" s="6">
        <f>IF(AND('US Cement Data'!$B$14&gt;=$A44,'US Cement Data'!$B$14&lt;$B44),'US Cement Data'!V$290,0)*'State Downscaling Multipliers'!$B$6</f>
        <v/>
      </c>
      <c r="X44" s="6">
        <f>IF(AND('US Cement Data'!$B$14&gt;=$A44,'US Cement Data'!$B$14&lt;$B44),'US Cement Data'!W$290,0)*'State Downscaling Multipliers'!$B$6</f>
        <v/>
      </c>
      <c r="Y44" s="6">
        <f>IF(AND('US Cement Data'!$B$14&gt;=$A44,'US Cement Data'!$B$14&lt;$B44),'US Cement Data'!X$290,0)*'State Downscaling Multipliers'!$B$6</f>
        <v/>
      </c>
      <c r="Z44" s="6">
        <f>IF(AND('US Cement Data'!$B$14&gt;=$A44,'US Cement Data'!$B$14&lt;$B44),'US Cement Data'!Y$290,0)*'State Downscaling Multipliers'!$B$6</f>
        <v/>
      </c>
      <c r="AA44" s="6">
        <f>IF(AND('US Cement Data'!$B$14&gt;=$A44,'US Cement Data'!$B$14&lt;$B44),'US Cement Data'!Z$290,0)*'State Downscaling Multipliers'!$B$6</f>
        <v/>
      </c>
      <c r="AB44" s="6">
        <f>IF(AND('US Cement Data'!$B$14&gt;=$A44,'US Cement Data'!$B$14&lt;$B44),'US Cement Data'!AA$290,0)*'State Downscaling Multipliers'!$B$6</f>
        <v/>
      </c>
      <c r="AC44" s="6">
        <f>IF(AND('US Cement Data'!$B$14&gt;=$A44,'US Cement Data'!$B$14&lt;$B44),'US Cement Data'!AB$290,0)*'State Downscaling Multipliers'!$B$6</f>
        <v/>
      </c>
      <c r="AD44" s="6">
        <f>IF(AND('US Cement Data'!$B$14&gt;=$A44,'US Cement Data'!$B$14&lt;$B44),'US Cement Data'!AC$290,0)*'State Downscaling Multipliers'!$B$6</f>
        <v/>
      </c>
      <c r="AE44" s="6">
        <f>IF(AND('US Cement Data'!$B$14&gt;=$A44,'US Cement Data'!$B$14&lt;$B44),'US Cement Data'!AD$290,0)*'State Downscaling Multipliers'!$B$6</f>
        <v/>
      </c>
      <c r="AF44" s="6">
        <f>IF(AND('US Cement Data'!$B$14&gt;=$A44,'US Cement Data'!$B$14&lt;$B44),'US Cement Data'!AE$290,0)*'State Downscaling Multipliers'!$B$6</f>
        <v/>
      </c>
      <c r="AG44" s="6">
        <f>IF(AND('US Cement Data'!$B$14&gt;=$A44,'US Cement Data'!$B$14&lt;$B44),'US Cement Data'!AF$290,0)*'State Downscaling Multipliers'!$B$6</f>
        <v/>
      </c>
      <c r="AH44" s="6">
        <f>IF(AND('US Cement Data'!$B$14&gt;=$A44,'US Cement Data'!$B$14&lt;$B44),'US Cement Data'!AG$290,0)*'State Downscaling Multipliers'!$B$6</f>
        <v/>
      </c>
      <c r="AI44" s="6">
        <f>IF(AND('US Cement Data'!$B$14&gt;=$A44,'US Cement Data'!$B$14&lt;$B44),'US Cement Data'!AH$290,0)*'State Downscaling Multipliers'!$B$6</f>
        <v/>
      </c>
      <c r="AJ44" s="6">
        <f>IF(AND('US Cement Data'!$B$14&gt;=$A44,'US Cement Data'!$B$14&lt;$B44),'US Cement Data'!AI$290,0)*'State Downscaling Multipliers'!$B$6</f>
        <v/>
      </c>
      <c r="AK44" s="6">
        <f>IF(AND('US Cement Data'!$B$14&gt;=$A44,'US Cement Data'!$B$14&lt;$B44),'US Cement Data'!AJ$290,0)*'State Downscaling Multipliers'!$B$6</f>
        <v/>
      </c>
      <c r="AL44" s="6">
        <f>IF(AND('US Cement Data'!$B$14&gt;=$A44,'US Cement Data'!$B$14&lt;$B44),'US Cement Data'!AK$290,0)*'State Downscaling Multipliers'!$B$6</f>
        <v/>
      </c>
    </row>
    <row r="45" ht="15.75" customHeight="1" s="120">
      <c r="A45" s="63">
        <f>B44</f>
        <v/>
      </c>
      <c r="B45" s="63">
        <f>A45+50</f>
        <v/>
      </c>
      <c r="C45" s="6">
        <f>IF(AND('US Cement Data'!$B$14&gt;=$A45,'US Cement Data'!$B$14&lt;$B45),'US Cement Data'!B$290,0)*'State Downscaling Multipliers'!$B$6</f>
        <v/>
      </c>
      <c r="D45" s="6">
        <f>IF(AND('US Cement Data'!$B$14&gt;=$A45,'US Cement Data'!$B$14&lt;$B45),'US Cement Data'!C$290,0)*'State Downscaling Multipliers'!$B$6</f>
        <v/>
      </c>
      <c r="E45" s="6">
        <f>IF(AND('US Cement Data'!$B$14&gt;=$A45,'US Cement Data'!$B$14&lt;$B45),'US Cement Data'!D$290,0)*'State Downscaling Multipliers'!$B$6</f>
        <v/>
      </c>
      <c r="F45" s="6">
        <f>IF(AND('US Cement Data'!$B$14&gt;=$A45,'US Cement Data'!$B$14&lt;$B45),'US Cement Data'!E$290,0)*'State Downscaling Multipliers'!$B$6</f>
        <v/>
      </c>
      <c r="G45" s="6">
        <f>IF(AND('US Cement Data'!$B$14&gt;=$A45,'US Cement Data'!$B$14&lt;$B45),'US Cement Data'!F$290,0)*'State Downscaling Multipliers'!$B$6</f>
        <v/>
      </c>
      <c r="H45" s="6">
        <f>IF(AND('US Cement Data'!$B$14&gt;=$A45,'US Cement Data'!$B$14&lt;$B45),'US Cement Data'!G$290,0)*'State Downscaling Multipliers'!$B$6</f>
        <v/>
      </c>
      <c r="I45" s="6">
        <f>IF(AND('US Cement Data'!$B$14&gt;=$A45,'US Cement Data'!$B$14&lt;$B45),'US Cement Data'!H$290,0)*'State Downscaling Multipliers'!$B$6</f>
        <v/>
      </c>
      <c r="J45" s="6">
        <f>IF(AND('US Cement Data'!$B$14&gt;=$A45,'US Cement Data'!$B$14&lt;$B45),'US Cement Data'!I$290,0)*'State Downscaling Multipliers'!$B$6</f>
        <v/>
      </c>
      <c r="K45" s="6">
        <f>IF(AND('US Cement Data'!$B$14&gt;=$A45,'US Cement Data'!$B$14&lt;$B45),'US Cement Data'!J$290,0)*'State Downscaling Multipliers'!$B$6</f>
        <v/>
      </c>
      <c r="L45" s="6">
        <f>IF(AND('US Cement Data'!$B$14&gt;=$A45,'US Cement Data'!$B$14&lt;$B45),'US Cement Data'!K$290,0)*'State Downscaling Multipliers'!$B$6</f>
        <v/>
      </c>
      <c r="M45" s="6">
        <f>IF(AND('US Cement Data'!$B$14&gt;=$A45,'US Cement Data'!$B$14&lt;$B45),'US Cement Data'!L$290,0)*'State Downscaling Multipliers'!$B$6</f>
        <v/>
      </c>
      <c r="N45" s="6">
        <f>IF(AND('US Cement Data'!$B$14&gt;=$A45,'US Cement Data'!$B$14&lt;$B45),'US Cement Data'!M$290,0)*'State Downscaling Multipliers'!$B$6</f>
        <v/>
      </c>
      <c r="O45" s="6">
        <f>IF(AND('US Cement Data'!$B$14&gt;=$A45,'US Cement Data'!$B$14&lt;$B45),'US Cement Data'!N$290,0)*'State Downscaling Multipliers'!$B$6</f>
        <v/>
      </c>
      <c r="P45" s="6">
        <f>IF(AND('US Cement Data'!$B$14&gt;=$A45,'US Cement Data'!$B$14&lt;$B45),'US Cement Data'!O$290,0)*'State Downscaling Multipliers'!$B$6</f>
        <v/>
      </c>
      <c r="Q45" s="6">
        <f>IF(AND('US Cement Data'!$B$14&gt;=$A45,'US Cement Data'!$B$14&lt;$B45),'US Cement Data'!P$290,0)*'State Downscaling Multipliers'!$B$6</f>
        <v/>
      </c>
      <c r="R45" s="6">
        <f>IF(AND('US Cement Data'!$B$14&gt;=$A45,'US Cement Data'!$B$14&lt;$B45),'US Cement Data'!Q$290,0)*'State Downscaling Multipliers'!$B$6</f>
        <v/>
      </c>
      <c r="S45" s="6">
        <f>IF(AND('US Cement Data'!$B$14&gt;=$A45,'US Cement Data'!$B$14&lt;$B45),'US Cement Data'!R$290,0)*'State Downscaling Multipliers'!$B$6</f>
        <v/>
      </c>
      <c r="T45" s="6">
        <f>IF(AND('US Cement Data'!$B$14&gt;=$A45,'US Cement Data'!$B$14&lt;$B45),'US Cement Data'!S$290,0)*'State Downscaling Multipliers'!$B$6</f>
        <v/>
      </c>
      <c r="U45" s="6">
        <f>IF(AND('US Cement Data'!$B$14&gt;=$A45,'US Cement Data'!$B$14&lt;$B45),'US Cement Data'!T$290,0)*'State Downscaling Multipliers'!$B$6</f>
        <v/>
      </c>
      <c r="V45" s="6">
        <f>IF(AND('US Cement Data'!$B$14&gt;=$A45,'US Cement Data'!$B$14&lt;$B45),'US Cement Data'!U$290,0)*'State Downscaling Multipliers'!$B$6</f>
        <v/>
      </c>
      <c r="W45" s="6">
        <f>IF(AND('US Cement Data'!$B$14&gt;=$A45,'US Cement Data'!$B$14&lt;$B45),'US Cement Data'!V$290,0)*'State Downscaling Multipliers'!$B$6</f>
        <v/>
      </c>
      <c r="X45" s="6">
        <f>IF(AND('US Cement Data'!$B$14&gt;=$A45,'US Cement Data'!$B$14&lt;$B45),'US Cement Data'!W$290,0)*'State Downscaling Multipliers'!$B$6</f>
        <v/>
      </c>
      <c r="Y45" s="6">
        <f>IF(AND('US Cement Data'!$B$14&gt;=$A45,'US Cement Data'!$B$14&lt;$B45),'US Cement Data'!X$290,0)*'State Downscaling Multipliers'!$B$6</f>
        <v/>
      </c>
      <c r="Z45" s="6">
        <f>IF(AND('US Cement Data'!$B$14&gt;=$A45,'US Cement Data'!$B$14&lt;$B45),'US Cement Data'!Y$290,0)*'State Downscaling Multipliers'!$B$6</f>
        <v/>
      </c>
      <c r="AA45" s="6">
        <f>IF(AND('US Cement Data'!$B$14&gt;=$A45,'US Cement Data'!$B$14&lt;$B45),'US Cement Data'!Z$290,0)*'State Downscaling Multipliers'!$B$6</f>
        <v/>
      </c>
      <c r="AB45" s="6">
        <f>IF(AND('US Cement Data'!$B$14&gt;=$A45,'US Cement Data'!$B$14&lt;$B45),'US Cement Data'!AA$290,0)*'State Downscaling Multipliers'!$B$6</f>
        <v/>
      </c>
      <c r="AC45" s="6">
        <f>IF(AND('US Cement Data'!$B$14&gt;=$A45,'US Cement Data'!$B$14&lt;$B45),'US Cement Data'!AB$290,0)*'State Downscaling Multipliers'!$B$6</f>
        <v/>
      </c>
      <c r="AD45" s="6">
        <f>IF(AND('US Cement Data'!$B$14&gt;=$A45,'US Cement Data'!$B$14&lt;$B45),'US Cement Data'!AC$290,0)*'State Downscaling Multipliers'!$B$6</f>
        <v/>
      </c>
      <c r="AE45" s="6">
        <f>IF(AND('US Cement Data'!$B$14&gt;=$A45,'US Cement Data'!$B$14&lt;$B45),'US Cement Data'!AD$290,0)*'State Downscaling Multipliers'!$B$6</f>
        <v/>
      </c>
      <c r="AF45" s="6">
        <f>IF(AND('US Cement Data'!$B$14&gt;=$A45,'US Cement Data'!$B$14&lt;$B45),'US Cement Data'!AE$290,0)*'State Downscaling Multipliers'!$B$6</f>
        <v/>
      </c>
      <c r="AG45" s="6">
        <f>IF(AND('US Cement Data'!$B$14&gt;=$A45,'US Cement Data'!$B$14&lt;$B45),'US Cement Data'!AF$290,0)*'State Downscaling Multipliers'!$B$6</f>
        <v/>
      </c>
      <c r="AH45" s="6">
        <f>IF(AND('US Cement Data'!$B$14&gt;=$A45,'US Cement Data'!$B$14&lt;$B45),'US Cement Data'!AG$290,0)*'State Downscaling Multipliers'!$B$6</f>
        <v/>
      </c>
      <c r="AI45" s="6">
        <f>IF(AND('US Cement Data'!$B$14&gt;=$A45,'US Cement Data'!$B$14&lt;$B45),'US Cement Data'!AH$290,0)*'State Downscaling Multipliers'!$B$6</f>
        <v/>
      </c>
      <c r="AJ45" s="6">
        <f>IF(AND('US Cement Data'!$B$14&gt;=$A45,'US Cement Data'!$B$14&lt;$B45),'US Cement Data'!AI$290,0)*'State Downscaling Multipliers'!$B$6</f>
        <v/>
      </c>
      <c r="AK45" s="6">
        <f>IF(AND('US Cement Data'!$B$14&gt;=$A45,'US Cement Data'!$B$14&lt;$B45),'US Cement Data'!AJ$290,0)*'State Downscaling Multipliers'!$B$6</f>
        <v/>
      </c>
      <c r="AL45" s="6">
        <f>IF(AND('US Cement Data'!$B$14&gt;=$A45,'US Cement Data'!$B$14&lt;$B45),'US Cement Data'!AK$290,0)*'State Downscaling Multipliers'!$B$6</f>
        <v/>
      </c>
    </row>
    <row r="46" ht="15.75" customHeight="1" s="120">
      <c r="A46" s="63">
        <f>B45</f>
        <v/>
      </c>
      <c r="B46" s="63">
        <f>A46+50</f>
        <v/>
      </c>
      <c r="C46" s="6">
        <f>IF(AND('US Cement Data'!$B$14&gt;=$A46,'US Cement Data'!$B$14&lt;$B46),'US Cement Data'!B$290,0)*'State Downscaling Multipliers'!$B$6</f>
        <v/>
      </c>
      <c r="D46" s="6">
        <f>IF(AND('US Cement Data'!$B$14&gt;=$A46,'US Cement Data'!$B$14&lt;$B46),'US Cement Data'!C$290,0)*'State Downscaling Multipliers'!$B$6</f>
        <v/>
      </c>
      <c r="E46" s="6">
        <f>IF(AND('US Cement Data'!$B$14&gt;=$A46,'US Cement Data'!$B$14&lt;$B46),'US Cement Data'!D$290,0)*'State Downscaling Multipliers'!$B$6</f>
        <v/>
      </c>
      <c r="F46" s="6">
        <f>IF(AND('US Cement Data'!$B$14&gt;=$A46,'US Cement Data'!$B$14&lt;$B46),'US Cement Data'!E$290,0)*'State Downscaling Multipliers'!$B$6</f>
        <v/>
      </c>
      <c r="G46" s="6">
        <f>IF(AND('US Cement Data'!$B$14&gt;=$A46,'US Cement Data'!$B$14&lt;$B46),'US Cement Data'!F$290,0)*'State Downscaling Multipliers'!$B$6</f>
        <v/>
      </c>
      <c r="H46" s="6">
        <f>IF(AND('US Cement Data'!$B$14&gt;=$A46,'US Cement Data'!$B$14&lt;$B46),'US Cement Data'!G$290,0)*'State Downscaling Multipliers'!$B$6</f>
        <v/>
      </c>
      <c r="I46" s="6">
        <f>IF(AND('US Cement Data'!$B$14&gt;=$A46,'US Cement Data'!$B$14&lt;$B46),'US Cement Data'!H$290,0)*'State Downscaling Multipliers'!$B$6</f>
        <v/>
      </c>
      <c r="J46" s="6">
        <f>IF(AND('US Cement Data'!$B$14&gt;=$A46,'US Cement Data'!$B$14&lt;$B46),'US Cement Data'!I$290,0)*'State Downscaling Multipliers'!$B$6</f>
        <v/>
      </c>
      <c r="K46" s="6">
        <f>IF(AND('US Cement Data'!$B$14&gt;=$A46,'US Cement Data'!$B$14&lt;$B46),'US Cement Data'!J$290,0)*'State Downscaling Multipliers'!$B$6</f>
        <v/>
      </c>
      <c r="L46" s="6">
        <f>IF(AND('US Cement Data'!$B$14&gt;=$A46,'US Cement Data'!$B$14&lt;$B46),'US Cement Data'!K$290,0)*'State Downscaling Multipliers'!$B$6</f>
        <v/>
      </c>
      <c r="M46" s="6">
        <f>IF(AND('US Cement Data'!$B$14&gt;=$A46,'US Cement Data'!$B$14&lt;$B46),'US Cement Data'!L$290,0)*'State Downscaling Multipliers'!$B$6</f>
        <v/>
      </c>
      <c r="N46" s="6">
        <f>IF(AND('US Cement Data'!$B$14&gt;=$A46,'US Cement Data'!$B$14&lt;$B46),'US Cement Data'!M$290,0)*'State Downscaling Multipliers'!$B$6</f>
        <v/>
      </c>
      <c r="O46" s="6">
        <f>IF(AND('US Cement Data'!$B$14&gt;=$A46,'US Cement Data'!$B$14&lt;$B46),'US Cement Data'!N$290,0)*'State Downscaling Multipliers'!$B$6</f>
        <v/>
      </c>
      <c r="P46" s="6">
        <f>IF(AND('US Cement Data'!$B$14&gt;=$A46,'US Cement Data'!$B$14&lt;$B46),'US Cement Data'!O$290,0)*'State Downscaling Multipliers'!$B$6</f>
        <v/>
      </c>
      <c r="Q46" s="6">
        <f>IF(AND('US Cement Data'!$B$14&gt;=$A46,'US Cement Data'!$B$14&lt;$B46),'US Cement Data'!P$290,0)*'State Downscaling Multipliers'!$B$6</f>
        <v/>
      </c>
      <c r="R46" s="6">
        <f>IF(AND('US Cement Data'!$B$14&gt;=$A46,'US Cement Data'!$B$14&lt;$B46),'US Cement Data'!Q$290,0)*'State Downscaling Multipliers'!$B$6</f>
        <v/>
      </c>
      <c r="S46" s="6">
        <f>IF(AND('US Cement Data'!$B$14&gt;=$A46,'US Cement Data'!$B$14&lt;$B46),'US Cement Data'!R$290,0)*'State Downscaling Multipliers'!$B$6</f>
        <v/>
      </c>
      <c r="T46" s="6">
        <f>IF(AND('US Cement Data'!$B$14&gt;=$A46,'US Cement Data'!$B$14&lt;$B46),'US Cement Data'!S$290,0)*'State Downscaling Multipliers'!$B$6</f>
        <v/>
      </c>
      <c r="U46" s="6">
        <f>IF(AND('US Cement Data'!$B$14&gt;=$A46,'US Cement Data'!$B$14&lt;$B46),'US Cement Data'!T$290,0)*'State Downscaling Multipliers'!$B$6</f>
        <v/>
      </c>
      <c r="V46" s="6">
        <f>IF(AND('US Cement Data'!$B$14&gt;=$A46,'US Cement Data'!$B$14&lt;$B46),'US Cement Data'!U$290,0)*'State Downscaling Multipliers'!$B$6</f>
        <v/>
      </c>
      <c r="W46" s="6">
        <f>IF(AND('US Cement Data'!$B$14&gt;=$A46,'US Cement Data'!$B$14&lt;$B46),'US Cement Data'!V$290,0)*'State Downscaling Multipliers'!$B$6</f>
        <v/>
      </c>
      <c r="X46" s="6">
        <f>IF(AND('US Cement Data'!$B$14&gt;=$A46,'US Cement Data'!$B$14&lt;$B46),'US Cement Data'!W$290,0)*'State Downscaling Multipliers'!$B$6</f>
        <v/>
      </c>
      <c r="Y46" s="6">
        <f>IF(AND('US Cement Data'!$B$14&gt;=$A46,'US Cement Data'!$B$14&lt;$B46),'US Cement Data'!X$290,0)*'State Downscaling Multipliers'!$B$6</f>
        <v/>
      </c>
      <c r="Z46" s="6">
        <f>IF(AND('US Cement Data'!$B$14&gt;=$A46,'US Cement Data'!$B$14&lt;$B46),'US Cement Data'!Y$290,0)*'State Downscaling Multipliers'!$B$6</f>
        <v/>
      </c>
      <c r="AA46" s="6">
        <f>IF(AND('US Cement Data'!$B$14&gt;=$A46,'US Cement Data'!$B$14&lt;$B46),'US Cement Data'!Z$290,0)*'State Downscaling Multipliers'!$B$6</f>
        <v/>
      </c>
      <c r="AB46" s="6">
        <f>IF(AND('US Cement Data'!$B$14&gt;=$A46,'US Cement Data'!$B$14&lt;$B46),'US Cement Data'!AA$290,0)*'State Downscaling Multipliers'!$B$6</f>
        <v/>
      </c>
      <c r="AC46" s="6">
        <f>IF(AND('US Cement Data'!$B$14&gt;=$A46,'US Cement Data'!$B$14&lt;$B46),'US Cement Data'!AB$290,0)*'State Downscaling Multipliers'!$B$6</f>
        <v/>
      </c>
      <c r="AD46" s="6">
        <f>IF(AND('US Cement Data'!$B$14&gt;=$A46,'US Cement Data'!$B$14&lt;$B46),'US Cement Data'!AC$290,0)*'State Downscaling Multipliers'!$B$6</f>
        <v/>
      </c>
      <c r="AE46" s="6">
        <f>IF(AND('US Cement Data'!$B$14&gt;=$A46,'US Cement Data'!$B$14&lt;$B46),'US Cement Data'!AD$290,0)*'State Downscaling Multipliers'!$B$6</f>
        <v/>
      </c>
      <c r="AF46" s="6">
        <f>IF(AND('US Cement Data'!$B$14&gt;=$A46,'US Cement Data'!$B$14&lt;$B46),'US Cement Data'!AE$290,0)*'State Downscaling Multipliers'!$B$6</f>
        <v/>
      </c>
      <c r="AG46" s="6">
        <f>IF(AND('US Cement Data'!$B$14&gt;=$A46,'US Cement Data'!$B$14&lt;$B46),'US Cement Data'!AF$290,0)*'State Downscaling Multipliers'!$B$6</f>
        <v/>
      </c>
      <c r="AH46" s="6">
        <f>IF(AND('US Cement Data'!$B$14&gt;=$A46,'US Cement Data'!$B$14&lt;$B46),'US Cement Data'!AG$290,0)*'State Downscaling Multipliers'!$B$6</f>
        <v/>
      </c>
      <c r="AI46" s="6">
        <f>IF(AND('US Cement Data'!$B$14&gt;=$A46,'US Cement Data'!$B$14&lt;$B46),'US Cement Data'!AH$290,0)*'State Downscaling Multipliers'!$B$6</f>
        <v/>
      </c>
      <c r="AJ46" s="6">
        <f>IF(AND('US Cement Data'!$B$14&gt;=$A46,'US Cement Data'!$B$14&lt;$B46),'US Cement Data'!AI$290,0)*'State Downscaling Multipliers'!$B$6</f>
        <v/>
      </c>
      <c r="AK46" s="6">
        <f>IF(AND('US Cement Data'!$B$14&gt;=$A46,'US Cement Data'!$B$14&lt;$B46),'US Cement Data'!AJ$290,0)*'State Downscaling Multipliers'!$B$6</f>
        <v/>
      </c>
      <c r="AL46" s="6">
        <f>IF(AND('US Cement Data'!$B$14&gt;=$A46,'US Cement Data'!$B$14&lt;$B46),'US Cement Data'!AK$290,0)*'State Downscaling Multipliers'!$B$6</f>
        <v/>
      </c>
    </row>
    <row r="47" ht="15.75" customHeight="1" s="120">
      <c r="A47" s="63">
        <f>B46</f>
        <v/>
      </c>
      <c r="B47" s="63">
        <f>A47+50</f>
        <v/>
      </c>
      <c r="C47" s="6">
        <f>IF(AND('US Cement Data'!$B$14&gt;=$A47,'US Cement Data'!$B$14&lt;$B47),'US Cement Data'!B$290,0)*'State Downscaling Multipliers'!$B$6</f>
        <v/>
      </c>
      <c r="D47" s="6">
        <f>IF(AND('US Cement Data'!$B$14&gt;=$A47,'US Cement Data'!$B$14&lt;$B47),'US Cement Data'!C$290,0)*'State Downscaling Multipliers'!$B$6</f>
        <v/>
      </c>
      <c r="E47" s="6">
        <f>IF(AND('US Cement Data'!$B$14&gt;=$A47,'US Cement Data'!$B$14&lt;$B47),'US Cement Data'!D$290,0)*'State Downscaling Multipliers'!$B$6</f>
        <v/>
      </c>
      <c r="F47" s="6">
        <f>IF(AND('US Cement Data'!$B$14&gt;=$A47,'US Cement Data'!$B$14&lt;$B47),'US Cement Data'!E$290,0)*'State Downscaling Multipliers'!$B$6</f>
        <v/>
      </c>
      <c r="G47" s="6">
        <f>IF(AND('US Cement Data'!$B$14&gt;=$A47,'US Cement Data'!$B$14&lt;$B47),'US Cement Data'!F$290,0)*'State Downscaling Multipliers'!$B$6</f>
        <v/>
      </c>
      <c r="H47" s="6">
        <f>IF(AND('US Cement Data'!$B$14&gt;=$A47,'US Cement Data'!$B$14&lt;$B47),'US Cement Data'!G$290,0)*'State Downscaling Multipliers'!$B$6</f>
        <v/>
      </c>
      <c r="I47" s="6">
        <f>IF(AND('US Cement Data'!$B$14&gt;=$A47,'US Cement Data'!$B$14&lt;$B47),'US Cement Data'!H$290,0)*'State Downscaling Multipliers'!$B$6</f>
        <v/>
      </c>
      <c r="J47" s="6">
        <f>IF(AND('US Cement Data'!$B$14&gt;=$A47,'US Cement Data'!$B$14&lt;$B47),'US Cement Data'!I$290,0)*'State Downscaling Multipliers'!$B$6</f>
        <v/>
      </c>
      <c r="K47" s="6">
        <f>IF(AND('US Cement Data'!$B$14&gt;=$A47,'US Cement Data'!$B$14&lt;$B47),'US Cement Data'!J$290,0)*'State Downscaling Multipliers'!$B$6</f>
        <v/>
      </c>
      <c r="L47" s="6">
        <f>IF(AND('US Cement Data'!$B$14&gt;=$A47,'US Cement Data'!$B$14&lt;$B47),'US Cement Data'!K$290,0)*'State Downscaling Multipliers'!$B$6</f>
        <v/>
      </c>
      <c r="M47" s="6">
        <f>IF(AND('US Cement Data'!$B$14&gt;=$A47,'US Cement Data'!$B$14&lt;$B47),'US Cement Data'!L$290,0)*'State Downscaling Multipliers'!$B$6</f>
        <v/>
      </c>
      <c r="N47" s="6">
        <f>IF(AND('US Cement Data'!$B$14&gt;=$A47,'US Cement Data'!$B$14&lt;$B47),'US Cement Data'!M$290,0)*'State Downscaling Multipliers'!$B$6</f>
        <v/>
      </c>
      <c r="O47" s="6">
        <f>IF(AND('US Cement Data'!$B$14&gt;=$A47,'US Cement Data'!$B$14&lt;$B47),'US Cement Data'!N$290,0)*'State Downscaling Multipliers'!$B$6</f>
        <v/>
      </c>
      <c r="P47" s="6">
        <f>IF(AND('US Cement Data'!$B$14&gt;=$A47,'US Cement Data'!$B$14&lt;$B47),'US Cement Data'!O$290,0)*'State Downscaling Multipliers'!$B$6</f>
        <v/>
      </c>
      <c r="Q47" s="6">
        <f>IF(AND('US Cement Data'!$B$14&gt;=$A47,'US Cement Data'!$B$14&lt;$B47),'US Cement Data'!P$290,0)*'State Downscaling Multipliers'!$B$6</f>
        <v/>
      </c>
      <c r="R47" s="6">
        <f>IF(AND('US Cement Data'!$B$14&gt;=$A47,'US Cement Data'!$B$14&lt;$B47),'US Cement Data'!Q$290,0)*'State Downscaling Multipliers'!$B$6</f>
        <v/>
      </c>
      <c r="S47" s="6">
        <f>IF(AND('US Cement Data'!$B$14&gt;=$A47,'US Cement Data'!$B$14&lt;$B47),'US Cement Data'!R$290,0)*'State Downscaling Multipliers'!$B$6</f>
        <v/>
      </c>
      <c r="T47" s="6">
        <f>IF(AND('US Cement Data'!$B$14&gt;=$A47,'US Cement Data'!$B$14&lt;$B47),'US Cement Data'!S$290,0)*'State Downscaling Multipliers'!$B$6</f>
        <v/>
      </c>
      <c r="U47" s="6">
        <f>IF(AND('US Cement Data'!$B$14&gt;=$A47,'US Cement Data'!$B$14&lt;$B47),'US Cement Data'!T$290,0)*'State Downscaling Multipliers'!$B$6</f>
        <v/>
      </c>
      <c r="V47" s="6">
        <f>IF(AND('US Cement Data'!$B$14&gt;=$A47,'US Cement Data'!$B$14&lt;$B47),'US Cement Data'!U$290,0)*'State Downscaling Multipliers'!$B$6</f>
        <v/>
      </c>
      <c r="W47" s="6">
        <f>IF(AND('US Cement Data'!$B$14&gt;=$A47,'US Cement Data'!$B$14&lt;$B47),'US Cement Data'!V$290,0)*'State Downscaling Multipliers'!$B$6</f>
        <v/>
      </c>
      <c r="X47" s="6">
        <f>IF(AND('US Cement Data'!$B$14&gt;=$A47,'US Cement Data'!$B$14&lt;$B47),'US Cement Data'!W$290,0)*'State Downscaling Multipliers'!$B$6</f>
        <v/>
      </c>
      <c r="Y47" s="6">
        <f>IF(AND('US Cement Data'!$B$14&gt;=$A47,'US Cement Data'!$B$14&lt;$B47),'US Cement Data'!X$290,0)*'State Downscaling Multipliers'!$B$6</f>
        <v/>
      </c>
      <c r="Z47" s="6">
        <f>IF(AND('US Cement Data'!$B$14&gt;=$A47,'US Cement Data'!$B$14&lt;$B47),'US Cement Data'!Y$290,0)*'State Downscaling Multipliers'!$B$6</f>
        <v/>
      </c>
      <c r="AA47" s="6">
        <f>IF(AND('US Cement Data'!$B$14&gt;=$A47,'US Cement Data'!$B$14&lt;$B47),'US Cement Data'!Z$290,0)*'State Downscaling Multipliers'!$B$6</f>
        <v/>
      </c>
      <c r="AB47" s="6">
        <f>IF(AND('US Cement Data'!$B$14&gt;=$A47,'US Cement Data'!$B$14&lt;$B47),'US Cement Data'!AA$290,0)*'State Downscaling Multipliers'!$B$6</f>
        <v/>
      </c>
      <c r="AC47" s="6">
        <f>IF(AND('US Cement Data'!$B$14&gt;=$A47,'US Cement Data'!$B$14&lt;$B47),'US Cement Data'!AB$290,0)*'State Downscaling Multipliers'!$B$6</f>
        <v/>
      </c>
      <c r="AD47" s="6">
        <f>IF(AND('US Cement Data'!$B$14&gt;=$A47,'US Cement Data'!$B$14&lt;$B47),'US Cement Data'!AC$290,0)*'State Downscaling Multipliers'!$B$6</f>
        <v/>
      </c>
      <c r="AE47" s="6">
        <f>IF(AND('US Cement Data'!$B$14&gt;=$A47,'US Cement Data'!$B$14&lt;$B47),'US Cement Data'!AD$290,0)*'State Downscaling Multipliers'!$B$6</f>
        <v/>
      </c>
      <c r="AF47" s="6">
        <f>IF(AND('US Cement Data'!$B$14&gt;=$A47,'US Cement Data'!$B$14&lt;$B47),'US Cement Data'!AE$290,0)*'State Downscaling Multipliers'!$B$6</f>
        <v/>
      </c>
      <c r="AG47" s="6">
        <f>IF(AND('US Cement Data'!$B$14&gt;=$A47,'US Cement Data'!$B$14&lt;$B47),'US Cement Data'!AF$290,0)*'State Downscaling Multipliers'!$B$6</f>
        <v/>
      </c>
      <c r="AH47" s="6">
        <f>IF(AND('US Cement Data'!$B$14&gt;=$A47,'US Cement Data'!$B$14&lt;$B47),'US Cement Data'!AG$290,0)*'State Downscaling Multipliers'!$B$6</f>
        <v/>
      </c>
      <c r="AI47" s="6">
        <f>IF(AND('US Cement Data'!$B$14&gt;=$A47,'US Cement Data'!$B$14&lt;$B47),'US Cement Data'!AH$290,0)*'State Downscaling Multipliers'!$B$6</f>
        <v/>
      </c>
      <c r="AJ47" s="6">
        <f>IF(AND('US Cement Data'!$B$14&gt;=$A47,'US Cement Data'!$B$14&lt;$B47),'US Cement Data'!AI$290,0)*'State Downscaling Multipliers'!$B$6</f>
        <v/>
      </c>
      <c r="AK47" s="6">
        <f>IF(AND('US Cement Data'!$B$14&gt;=$A47,'US Cement Data'!$B$14&lt;$B47),'US Cement Data'!AJ$290,0)*'State Downscaling Multipliers'!$B$6</f>
        <v/>
      </c>
      <c r="AL47" s="6">
        <f>IF(AND('US Cement Data'!$B$14&gt;=$A47,'US Cement Data'!$B$14&lt;$B47),'US Cement Data'!AK$290,0)*'State Downscaling Multipliers'!$B$6</f>
        <v/>
      </c>
    </row>
    <row r="48" ht="15.75" customHeight="1" s="120">
      <c r="A48" s="63">
        <f>B47</f>
        <v/>
      </c>
      <c r="B48" s="63">
        <f>A48+50</f>
        <v/>
      </c>
      <c r="C48" s="6">
        <f>IF(AND('US Cement Data'!$B$14&gt;=$A48,'US Cement Data'!$B$14&lt;$B48),'US Cement Data'!B$290,0)*'State Downscaling Multipliers'!$B$6</f>
        <v/>
      </c>
      <c r="D48" s="6">
        <f>IF(AND('US Cement Data'!$B$14&gt;=$A48,'US Cement Data'!$B$14&lt;$B48),'US Cement Data'!C$290,0)*'State Downscaling Multipliers'!$B$6</f>
        <v/>
      </c>
      <c r="E48" s="6">
        <f>IF(AND('US Cement Data'!$B$14&gt;=$A48,'US Cement Data'!$B$14&lt;$B48),'US Cement Data'!D$290,0)*'State Downscaling Multipliers'!$B$6</f>
        <v/>
      </c>
      <c r="F48" s="6">
        <f>IF(AND('US Cement Data'!$B$14&gt;=$A48,'US Cement Data'!$B$14&lt;$B48),'US Cement Data'!E$290,0)*'State Downscaling Multipliers'!$B$6</f>
        <v/>
      </c>
      <c r="G48" s="6">
        <f>IF(AND('US Cement Data'!$B$14&gt;=$A48,'US Cement Data'!$B$14&lt;$B48),'US Cement Data'!F$290,0)*'State Downscaling Multipliers'!$B$6</f>
        <v/>
      </c>
      <c r="H48" s="6">
        <f>IF(AND('US Cement Data'!$B$14&gt;=$A48,'US Cement Data'!$B$14&lt;$B48),'US Cement Data'!G$290,0)*'State Downscaling Multipliers'!$B$6</f>
        <v/>
      </c>
      <c r="I48" s="6">
        <f>IF(AND('US Cement Data'!$B$14&gt;=$A48,'US Cement Data'!$B$14&lt;$B48),'US Cement Data'!H$290,0)*'State Downscaling Multipliers'!$B$6</f>
        <v/>
      </c>
      <c r="J48" s="6">
        <f>IF(AND('US Cement Data'!$B$14&gt;=$A48,'US Cement Data'!$B$14&lt;$B48),'US Cement Data'!I$290,0)*'State Downscaling Multipliers'!$B$6</f>
        <v/>
      </c>
      <c r="K48" s="6">
        <f>IF(AND('US Cement Data'!$B$14&gt;=$A48,'US Cement Data'!$B$14&lt;$B48),'US Cement Data'!J$290,0)*'State Downscaling Multipliers'!$B$6</f>
        <v/>
      </c>
      <c r="L48" s="6">
        <f>IF(AND('US Cement Data'!$B$14&gt;=$A48,'US Cement Data'!$B$14&lt;$B48),'US Cement Data'!K$290,0)*'State Downscaling Multipliers'!$B$6</f>
        <v/>
      </c>
      <c r="M48" s="6">
        <f>IF(AND('US Cement Data'!$B$14&gt;=$A48,'US Cement Data'!$B$14&lt;$B48),'US Cement Data'!L$290,0)*'State Downscaling Multipliers'!$B$6</f>
        <v/>
      </c>
      <c r="N48" s="6">
        <f>IF(AND('US Cement Data'!$B$14&gt;=$A48,'US Cement Data'!$B$14&lt;$B48),'US Cement Data'!M$290,0)*'State Downscaling Multipliers'!$B$6</f>
        <v/>
      </c>
      <c r="O48" s="6">
        <f>IF(AND('US Cement Data'!$B$14&gt;=$A48,'US Cement Data'!$B$14&lt;$B48),'US Cement Data'!N$290,0)*'State Downscaling Multipliers'!$B$6</f>
        <v/>
      </c>
      <c r="P48" s="6">
        <f>IF(AND('US Cement Data'!$B$14&gt;=$A48,'US Cement Data'!$B$14&lt;$B48),'US Cement Data'!O$290,0)*'State Downscaling Multipliers'!$B$6</f>
        <v/>
      </c>
      <c r="Q48" s="6">
        <f>IF(AND('US Cement Data'!$B$14&gt;=$A48,'US Cement Data'!$B$14&lt;$B48),'US Cement Data'!P$290,0)*'State Downscaling Multipliers'!$B$6</f>
        <v/>
      </c>
      <c r="R48" s="6">
        <f>IF(AND('US Cement Data'!$B$14&gt;=$A48,'US Cement Data'!$B$14&lt;$B48),'US Cement Data'!Q$290,0)*'State Downscaling Multipliers'!$B$6</f>
        <v/>
      </c>
      <c r="S48" s="6">
        <f>IF(AND('US Cement Data'!$B$14&gt;=$A48,'US Cement Data'!$B$14&lt;$B48),'US Cement Data'!R$290,0)*'State Downscaling Multipliers'!$B$6</f>
        <v/>
      </c>
      <c r="T48" s="6">
        <f>IF(AND('US Cement Data'!$B$14&gt;=$A48,'US Cement Data'!$B$14&lt;$B48),'US Cement Data'!S$290,0)*'State Downscaling Multipliers'!$B$6</f>
        <v/>
      </c>
      <c r="U48" s="6">
        <f>IF(AND('US Cement Data'!$B$14&gt;=$A48,'US Cement Data'!$B$14&lt;$B48),'US Cement Data'!T$290,0)*'State Downscaling Multipliers'!$B$6</f>
        <v/>
      </c>
      <c r="V48" s="6">
        <f>IF(AND('US Cement Data'!$B$14&gt;=$A48,'US Cement Data'!$B$14&lt;$B48),'US Cement Data'!U$290,0)*'State Downscaling Multipliers'!$B$6</f>
        <v/>
      </c>
      <c r="W48" s="6">
        <f>IF(AND('US Cement Data'!$B$14&gt;=$A48,'US Cement Data'!$B$14&lt;$B48),'US Cement Data'!V$290,0)*'State Downscaling Multipliers'!$B$6</f>
        <v/>
      </c>
      <c r="X48" s="6">
        <f>IF(AND('US Cement Data'!$B$14&gt;=$A48,'US Cement Data'!$B$14&lt;$B48),'US Cement Data'!W$290,0)*'State Downscaling Multipliers'!$B$6</f>
        <v/>
      </c>
      <c r="Y48" s="6">
        <f>IF(AND('US Cement Data'!$B$14&gt;=$A48,'US Cement Data'!$B$14&lt;$B48),'US Cement Data'!X$290,0)*'State Downscaling Multipliers'!$B$6</f>
        <v/>
      </c>
      <c r="Z48" s="6">
        <f>IF(AND('US Cement Data'!$B$14&gt;=$A48,'US Cement Data'!$B$14&lt;$B48),'US Cement Data'!Y$290,0)*'State Downscaling Multipliers'!$B$6</f>
        <v/>
      </c>
      <c r="AA48" s="6">
        <f>IF(AND('US Cement Data'!$B$14&gt;=$A48,'US Cement Data'!$B$14&lt;$B48),'US Cement Data'!Z$290,0)*'State Downscaling Multipliers'!$B$6</f>
        <v/>
      </c>
      <c r="AB48" s="6">
        <f>IF(AND('US Cement Data'!$B$14&gt;=$A48,'US Cement Data'!$B$14&lt;$B48),'US Cement Data'!AA$290,0)*'State Downscaling Multipliers'!$B$6</f>
        <v/>
      </c>
      <c r="AC48" s="6">
        <f>IF(AND('US Cement Data'!$B$14&gt;=$A48,'US Cement Data'!$B$14&lt;$B48),'US Cement Data'!AB$290,0)*'State Downscaling Multipliers'!$B$6</f>
        <v/>
      </c>
      <c r="AD48" s="6">
        <f>IF(AND('US Cement Data'!$B$14&gt;=$A48,'US Cement Data'!$B$14&lt;$B48),'US Cement Data'!AC$290,0)*'State Downscaling Multipliers'!$B$6</f>
        <v/>
      </c>
      <c r="AE48" s="6">
        <f>IF(AND('US Cement Data'!$B$14&gt;=$A48,'US Cement Data'!$B$14&lt;$B48),'US Cement Data'!AD$290,0)*'State Downscaling Multipliers'!$B$6</f>
        <v/>
      </c>
      <c r="AF48" s="6">
        <f>IF(AND('US Cement Data'!$B$14&gt;=$A48,'US Cement Data'!$B$14&lt;$B48),'US Cement Data'!AE$290,0)*'State Downscaling Multipliers'!$B$6</f>
        <v/>
      </c>
      <c r="AG48" s="6">
        <f>IF(AND('US Cement Data'!$B$14&gt;=$A48,'US Cement Data'!$B$14&lt;$B48),'US Cement Data'!AF$290,0)*'State Downscaling Multipliers'!$B$6</f>
        <v/>
      </c>
      <c r="AH48" s="6">
        <f>IF(AND('US Cement Data'!$B$14&gt;=$A48,'US Cement Data'!$B$14&lt;$B48),'US Cement Data'!AG$290,0)*'State Downscaling Multipliers'!$B$6</f>
        <v/>
      </c>
      <c r="AI48" s="6">
        <f>IF(AND('US Cement Data'!$B$14&gt;=$A48,'US Cement Data'!$B$14&lt;$B48),'US Cement Data'!AH$290,0)*'State Downscaling Multipliers'!$B$6</f>
        <v/>
      </c>
      <c r="AJ48" s="6">
        <f>IF(AND('US Cement Data'!$B$14&gt;=$A48,'US Cement Data'!$B$14&lt;$B48),'US Cement Data'!AI$290,0)*'State Downscaling Multipliers'!$B$6</f>
        <v/>
      </c>
      <c r="AK48" s="6">
        <f>IF(AND('US Cement Data'!$B$14&gt;=$A48,'US Cement Data'!$B$14&lt;$B48),'US Cement Data'!AJ$290,0)*'State Downscaling Multipliers'!$B$6</f>
        <v/>
      </c>
      <c r="AL48" s="6">
        <f>IF(AND('US Cement Data'!$B$14&gt;=$A48,'US Cement Data'!$B$14&lt;$B48),'US Cement Data'!AK$290,0)*'State Downscaling Multipliers'!$B$6</f>
        <v/>
      </c>
    </row>
    <row r="49" ht="15.75" customHeight="1" s="120">
      <c r="A49" s="63">
        <f>B48</f>
        <v/>
      </c>
      <c r="B49" s="63">
        <f>A49+50</f>
        <v/>
      </c>
      <c r="C49" s="6">
        <f>IF(AND('US Cement Data'!$B$14&gt;=$A49,'US Cement Data'!$B$14&lt;$B49),'US Cement Data'!B$290,0)*'State Downscaling Multipliers'!$B$6</f>
        <v/>
      </c>
      <c r="D49" s="6">
        <f>IF(AND('US Cement Data'!$B$14&gt;=$A49,'US Cement Data'!$B$14&lt;$B49),'US Cement Data'!C$290,0)*'State Downscaling Multipliers'!$B$6</f>
        <v/>
      </c>
      <c r="E49" s="6">
        <f>IF(AND('US Cement Data'!$B$14&gt;=$A49,'US Cement Data'!$B$14&lt;$B49),'US Cement Data'!D$290,0)*'State Downscaling Multipliers'!$B$6</f>
        <v/>
      </c>
      <c r="F49" s="6">
        <f>IF(AND('US Cement Data'!$B$14&gt;=$A49,'US Cement Data'!$B$14&lt;$B49),'US Cement Data'!E$290,0)*'State Downscaling Multipliers'!$B$6</f>
        <v/>
      </c>
      <c r="G49" s="6">
        <f>IF(AND('US Cement Data'!$B$14&gt;=$A49,'US Cement Data'!$B$14&lt;$B49),'US Cement Data'!F$290,0)*'State Downscaling Multipliers'!$B$6</f>
        <v/>
      </c>
      <c r="H49" s="6">
        <f>IF(AND('US Cement Data'!$B$14&gt;=$A49,'US Cement Data'!$B$14&lt;$B49),'US Cement Data'!G$290,0)*'State Downscaling Multipliers'!$B$6</f>
        <v/>
      </c>
      <c r="I49" s="6">
        <f>IF(AND('US Cement Data'!$B$14&gt;=$A49,'US Cement Data'!$B$14&lt;$B49),'US Cement Data'!H$290,0)*'State Downscaling Multipliers'!$B$6</f>
        <v/>
      </c>
      <c r="J49" s="6">
        <f>IF(AND('US Cement Data'!$B$14&gt;=$A49,'US Cement Data'!$B$14&lt;$B49),'US Cement Data'!I$290,0)*'State Downscaling Multipliers'!$B$6</f>
        <v/>
      </c>
      <c r="K49" s="6">
        <f>IF(AND('US Cement Data'!$B$14&gt;=$A49,'US Cement Data'!$B$14&lt;$B49),'US Cement Data'!J$290,0)*'State Downscaling Multipliers'!$B$6</f>
        <v/>
      </c>
      <c r="L49" s="6">
        <f>IF(AND('US Cement Data'!$B$14&gt;=$A49,'US Cement Data'!$B$14&lt;$B49),'US Cement Data'!K$290,0)*'State Downscaling Multipliers'!$B$6</f>
        <v/>
      </c>
      <c r="M49" s="6">
        <f>IF(AND('US Cement Data'!$B$14&gt;=$A49,'US Cement Data'!$B$14&lt;$B49),'US Cement Data'!L$290,0)*'State Downscaling Multipliers'!$B$6</f>
        <v/>
      </c>
      <c r="N49" s="6">
        <f>IF(AND('US Cement Data'!$B$14&gt;=$A49,'US Cement Data'!$B$14&lt;$B49),'US Cement Data'!M$290,0)*'State Downscaling Multipliers'!$B$6</f>
        <v/>
      </c>
      <c r="O49" s="6">
        <f>IF(AND('US Cement Data'!$B$14&gt;=$A49,'US Cement Data'!$B$14&lt;$B49),'US Cement Data'!N$290,0)*'State Downscaling Multipliers'!$B$6</f>
        <v/>
      </c>
      <c r="P49" s="6">
        <f>IF(AND('US Cement Data'!$B$14&gt;=$A49,'US Cement Data'!$B$14&lt;$B49),'US Cement Data'!O$290,0)*'State Downscaling Multipliers'!$B$6</f>
        <v/>
      </c>
      <c r="Q49" s="6">
        <f>IF(AND('US Cement Data'!$B$14&gt;=$A49,'US Cement Data'!$B$14&lt;$B49),'US Cement Data'!P$290,0)*'State Downscaling Multipliers'!$B$6</f>
        <v/>
      </c>
      <c r="R49" s="6">
        <f>IF(AND('US Cement Data'!$B$14&gt;=$A49,'US Cement Data'!$B$14&lt;$B49),'US Cement Data'!Q$290,0)*'State Downscaling Multipliers'!$B$6</f>
        <v/>
      </c>
      <c r="S49" s="6">
        <f>IF(AND('US Cement Data'!$B$14&gt;=$A49,'US Cement Data'!$B$14&lt;$B49),'US Cement Data'!R$290,0)*'State Downscaling Multipliers'!$B$6</f>
        <v/>
      </c>
      <c r="T49" s="6">
        <f>IF(AND('US Cement Data'!$B$14&gt;=$A49,'US Cement Data'!$B$14&lt;$B49),'US Cement Data'!S$290,0)*'State Downscaling Multipliers'!$B$6</f>
        <v/>
      </c>
      <c r="U49" s="6">
        <f>IF(AND('US Cement Data'!$B$14&gt;=$A49,'US Cement Data'!$B$14&lt;$B49),'US Cement Data'!T$290,0)*'State Downscaling Multipliers'!$B$6</f>
        <v/>
      </c>
      <c r="V49" s="6">
        <f>IF(AND('US Cement Data'!$B$14&gt;=$A49,'US Cement Data'!$B$14&lt;$B49),'US Cement Data'!U$290,0)*'State Downscaling Multipliers'!$B$6</f>
        <v/>
      </c>
      <c r="W49" s="6">
        <f>IF(AND('US Cement Data'!$B$14&gt;=$A49,'US Cement Data'!$B$14&lt;$B49),'US Cement Data'!V$290,0)*'State Downscaling Multipliers'!$B$6</f>
        <v/>
      </c>
      <c r="X49" s="6">
        <f>IF(AND('US Cement Data'!$B$14&gt;=$A49,'US Cement Data'!$B$14&lt;$B49),'US Cement Data'!W$290,0)*'State Downscaling Multipliers'!$B$6</f>
        <v/>
      </c>
      <c r="Y49" s="6">
        <f>IF(AND('US Cement Data'!$B$14&gt;=$A49,'US Cement Data'!$B$14&lt;$B49),'US Cement Data'!X$290,0)*'State Downscaling Multipliers'!$B$6</f>
        <v/>
      </c>
      <c r="Z49" s="6">
        <f>IF(AND('US Cement Data'!$B$14&gt;=$A49,'US Cement Data'!$B$14&lt;$B49),'US Cement Data'!Y$290,0)*'State Downscaling Multipliers'!$B$6</f>
        <v/>
      </c>
      <c r="AA49" s="6">
        <f>IF(AND('US Cement Data'!$B$14&gt;=$A49,'US Cement Data'!$B$14&lt;$B49),'US Cement Data'!Z$290,0)*'State Downscaling Multipliers'!$B$6</f>
        <v/>
      </c>
      <c r="AB49" s="6">
        <f>IF(AND('US Cement Data'!$B$14&gt;=$A49,'US Cement Data'!$B$14&lt;$B49),'US Cement Data'!AA$290,0)*'State Downscaling Multipliers'!$B$6</f>
        <v/>
      </c>
      <c r="AC49" s="6">
        <f>IF(AND('US Cement Data'!$B$14&gt;=$A49,'US Cement Data'!$B$14&lt;$B49),'US Cement Data'!AB$290,0)*'State Downscaling Multipliers'!$B$6</f>
        <v/>
      </c>
      <c r="AD49" s="6">
        <f>IF(AND('US Cement Data'!$B$14&gt;=$A49,'US Cement Data'!$B$14&lt;$B49),'US Cement Data'!AC$290,0)*'State Downscaling Multipliers'!$B$6</f>
        <v/>
      </c>
      <c r="AE49" s="6">
        <f>IF(AND('US Cement Data'!$B$14&gt;=$A49,'US Cement Data'!$B$14&lt;$B49),'US Cement Data'!AD$290,0)*'State Downscaling Multipliers'!$B$6</f>
        <v/>
      </c>
      <c r="AF49" s="6">
        <f>IF(AND('US Cement Data'!$B$14&gt;=$A49,'US Cement Data'!$B$14&lt;$B49),'US Cement Data'!AE$290,0)*'State Downscaling Multipliers'!$B$6</f>
        <v/>
      </c>
      <c r="AG49" s="6">
        <f>IF(AND('US Cement Data'!$B$14&gt;=$A49,'US Cement Data'!$B$14&lt;$B49),'US Cement Data'!AF$290,0)*'State Downscaling Multipliers'!$B$6</f>
        <v/>
      </c>
      <c r="AH49" s="6">
        <f>IF(AND('US Cement Data'!$B$14&gt;=$A49,'US Cement Data'!$B$14&lt;$B49),'US Cement Data'!AG$290,0)*'State Downscaling Multipliers'!$B$6</f>
        <v/>
      </c>
      <c r="AI49" s="6">
        <f>IF(AND('US Cement Data'!$B$14&gt;=$A49,'US Cement Data'!$B$14&lt;$B49),'US Cement Data'!AH$290,0)*'State Downscaling Multipliers'!$B$6</f>
        <v/>
      </c>
      <c r="AJ49" s="6">
        <f>IF(AND('US Cement Data'!$B$14&gt;=$A49,'US Cement Data'!$B$14&lt;$B49),'US Cement Data'!AI$290,0)*'State Downscaling Multipliers'!$B$6</f>
        <v/>
      </c>
      <c r="AK49" s="6">
        <f>IF(AND('US Cement Data'!$B$14&gt;=$A49,'US Cement Data'!$B$14&lt;$B49),'US Cement Data'!AJ$290,0)*'State Downscaling Multipliers'!$B$6</f>
        <v/>
      </c>
      <c r="AL49" s="6">
        <f>IF(AND('US Cement Data'!$B$14&gt;=$A49,'US Cement Data'!$B$14&lt;$B49),'US Cement Data'!AK$290,0)*'State Downscaling Multipliers'!$B$6</f>
        <v/>
      </c>
    </row>
    <row r="50" ht="15.75" customHeight="1" s="120">
      <c r="A50" s="63">
        <f>B49</f>
        <v/>
      </c>
      <c r="B50" s="63">
        <f>A50+50</f>
        <v/>
      </c>
      <c r="C50" s="6">
        <f>IF(AND('US Cement Data'!$B$14&gt;=$A50,'US Cement Data'!$B$14&lt;$B50),'US Cement Data'!B$290,0)*'State Downscaling Multipliers'!$B$6</f>
        <v/>
      </c>
      <c r="D50" s="6">
        <f>IF(AND('US Cement Data'!$B$14&gt;=$A50,'US Cement Data'!$B$14&lt;$B50),'US Cement Data'!C$290,0)*'State Downscaling Multipliers'!$B$6</f>
        <v/>
      </c>
      <c r="E50" s="6">
        <f>IF(AND('US Cement Data'!$B$14&gt;=$A50,'US Cement Data'!$B$14&lt;$B50),'US Cement Data'!D$290,0)*'State Downscaling Multipliers'!$B$6</f>
        <v/>
      </c>
      <c r="F50" s="6">
        <f>IF(AND('US Cement Data'!$B$14&gt;=$A50,'US Cement Data'!$B$14&lt;$B50),'US Cement Data'!E$290,0)*'State Downscaling Multipliers'!$B$6</f>
        <v/>
      </c>
      <c r="G50" s="6">
        <f>IF(AND('US Cement Data'!$B$14&gt;=$A50,'US Cement Data'!$B$14&lt;$B50),'US Cement Data'!F$290,0)*'State Downscaling Multipliers'!$B$6</f>
        <v/>
      </c>
      <c r="H50" s="6">
        <f>IF(AND('US Cement Data'!$B$14&gt;=$A50,'US Cement Data'!$B$14&lt;$B50),'US Cement Data'!G$290,0)*'State Downscaling Multipliers'!$B$6</f>
        <v/>
      </c>
      <c r="I50" s="6">
        <f>IF(AND('US Cement Data'!$B$14&gt;=$A50,'US Cement Data'!$B$14&lt;$B50),'US Cement Data'!H$290,0)*'State Downscaling Multipliers'!$B$6</f>
        <v/>
      </c>
      <c r="J50" s="6">
        <f>IF(AND('US Cement Data'!$B$14&gt;=$A50,'US Cement Data'!$B$14&lt;$B50),'US Cement Data'!I$290,0)*'State Downscaling Multipliers'!$B$6</f>
        <v/>
      </c>
      <c r="K50" s="6">
        <f>IF(AND('US Cement Data'!$B$14&gt;=$A50,'US Cement Data'!$B$14&lt;$B50),'US Cement Data'!J$290,0)*'State Downscaling Multipliers'!$B$6</f>
        <v/>
      </c>
      <c r="L50" s="6">
        <f>IF(AND('US Cement Data'!$B$14&gt;=$A50,'US Cement Data'!$B$14&lt;$B50),'US Cement Data'!K$290,0)*'State Downscaling Multipliers'!$B$6</f>
        <v/>
      </c>
      <c r="M50" s="6">
        <f>IF(AND('US Cement Data'!$B$14&gt;=$A50,'US Cement Data'!$B$14&lt;$B50),'US Cement Data'!L$290,0)*'State Downscaling Multipliers'!$B$6</f>
        <v/>
      </c>
      <c r="N50" s="6">
        <f>IF(AND('US Cement Data'!$B$14&gt;=$A50,'US Cement Data'!$B$14&lt;$B50),'US Cement Data'!M$290,0)*'State Downscaling Multipliers'!$B$6</f>
        <v/>
      </c>
      <c r="O50" s="6">
        <f>IF(AND('US Cement Data'!$B$14&gt;=$A50,'US Cement Data'!$B$14&lt;$B50),'US Cement Data'!N$290,0)*'State Downscaling Multipliers'!$B$6</f>
        <v/>
      </c>
      <c r="P50" s="6">
        <f>IF(AND('US Cement Data'!$B$14&gt;=$A50,'US Cement Data'!$B$14&lt;$B50),'US Cement Data'!O$290,0)*'State Downscaling Multipliers'!$B$6</f>
        <v/>
      </c>
      <c r="Q50" s="6">
        <f>IF(AND('US Cement Data'!$B$14&gt;=$A50,'US Cement Data'!$B$14&lt;$B50),'US Cement Data'!P$290,0)*'State Downscaling Multipliers'!$B$6</f>
        <v/>
      </c>
      <c r="R50" s="6">
        <f>IF(AND('US Cement Data'!$B$14&gt;=$A50,'US Cement Data'!$B$14&lt;$B50),'US Cement Data'!Q$290,0)*'State Downscaling Multipliers'!$B$6</f>
        <v/>
      </c>
      <c r="S50" s="6">
        <f>IF(AND('US Cement Data'!$B$14&gt;=$A50,'US Cement Data'!$B$14&lt;$B50),'US Cement Data'!R$290,0)*'State Downscaling Multipliers'!$B$6</f>
        <v/>
      </c>
      <c r="T50" s="6">
        <f>IF(AND('US Cement Data'!$B$14&gt;=$A50,'US Cement Data'!$B$14&lt;$B50),'US Cement Data'!S$290,0)*'State Downscaling Multipliers'!$B$6</f>
        <v/>
      </c>
      <c r="U50" s="6">
        <f>IF(AND('US Cement Data'!$B$14&gt;=$A50,'US Cement Data'!$B$14&lt;$B50),'US Cement Data'!T$290,0)*'State Downscaling Multipliers'!$B$6</f>
        <v/>
      </c>
      <c r="V50" s="6">
        <f>IF(AND('US Cement Data'!$B$14&gt;=$A50,'US Cement Data'!$B$14&lt;$B50),'US Cement Data'!U$290,0)*'State Downscaling Multipliers'!$B$6</f>
        <v/>
      </c>
      <c r="W50" s="6">
        <f>IF(AND('US Cement Data'!$B$14&gt;=$A50,'US Cement Data'!$B$14&lt;$B50),'US Cement Data'!V$290,0)*'State Downscaling Multipliers'!$B$6</f>
        <v/>
      </c>
      <c r="X50" s="6">
        <f>IF(AND('US Cement Data'!$B$14&gt;=$A50,'US Cement Data'!$B$14&lt;$B50),'US Cement Data'!W$290,0)*'State Downscaling Multipliers'!$B$6</f>
        <v/>
      </c>
      <c r="Y50" s="6">
        <f>IF(AND('US Cement Data'!$B$14&gt;=$A50,'US Cement Data'!$B$14&lt;$B50),'US Cement Data'!X$290,0)*'State Downscaling Multipliers'!$B$6</f>
        <v/>
      </c>
      <c r="Z50" s="6">
        <f>IF(AND('US Cement Data'!$B$14&gt;=$A50,'US Cement Data'!$B$14&lt;$B50),'US Cement Data'!Y$290,0)*'State Downscaling Multipliers'!$B$6</f>
        <v/>
      </c>
      <c r="AA50" s="6">
        <f>IF(AND('US Cement Data'!$B$14&gt;=$A50,'US Cement Data'!$B$14&lt;$B50),'US Cement Data'!Z$290,0)*'State Downscaling Multipliers'!$B$6</f>
        <v/>
      </c>
      <c r="AB50" s="6">
        <f>IF(AND('US Cement Data'!$B$14&gt;=$A50,'US Cement Data'!$B$14&lt;$B50),'US Cement Data'!AA$290,0)*'State Downscaling Multipliers'!$B$6</f>
        <v/>
      </c>
      <c r="AC50" s="6">
        <f>IF(AND('US Cement Data'!$B$14&gt;=$A50,'US Cement Data'!$B$14&lt;$B50),'US Cement Data'!AB$290,0)*'State Downscaling Multipliers'!$B$6</f>
        <v/>
      </c>
      <c r="AD50" s="6">
        <f>IF(AND('US Cement Data'!$B$14&gt;=$A50,'US Cement Data'!$B$14&lt;$B50),'US Cement Data'!AC$290,0)*'State Downscaling Multipliers'!$B$6</f>
        <v/>
      </c>
      <c r="AE50" s="6">
        <f>IF(AND('US Cement Data'!$B$14&gt;=$A50,'US Cement Data'!$B$14&lt;$B50),'US Cement Data'!AD$290,0)*'State Downscaling Multipliers'!$B$6</f>
        <v/>
      </c>
      <c r="AF50" s="6">
        <f>IF(AND('US Cement Data'!$B$14&gt;=$A50,'US Cement Data'!$B$14&lt;$B50),'US Cement Data'!AE$290,0)*'State Downscaling Multipliers'!$B$6</f>
        <v/>
      </c>
      <c r="AG50" s="6">
        <f>IF(AND('US Cement Data'!$B$14&gt;=$A50,'US Cement Data'!$B$14&lt;$B50),'US Cement Data'!AF$290,0)*'State Downscaling Multipliers'!$B$6</f>
        <v/>
      </c>
      <c r="AH50" s="6">
        <f>IF(AND('US Cement Data'!$B$14&gt;=$A50,'US Cement Data'!$B$14&lt;$B50),'US Cement Data'!AG$290,0)*'State Downscaling Multipliers'!$B$6</f>
        <v/>
      </c>
      <c r="AI50" s="6">
        <f>IF(AND('US Cement Data'!$B$14&gt;=$A50,'US Cement Data'!$B$14&lt;$B50),'US Cement Data'!AH$290,0)*'State Downscaling Multipliers'!$B$6</f>
        <v/>
      </c>
      <c r="AJ50" s="6">
        <f>IF(AND('US Cement Data'!$B$14&gt;=$A50,'US Cement Data'!$B$14&lt;$B50),'US Cement Data'!AI$290,0)*'State Downscaling Multipliers'!$B$6</f>
        <v/>
      </c>
      <c r="AK50" s="6">
        <f>IF(AND('US Cement Data'!$B$14&gt;=$A50,'US Cement Data'!$B$14&lt;$B50),'US Cement Data'!AJ$290,0)*'State Downscaling Multipliers'!$B$6</f>
        <v/>
      </c>
      <c r="AL50" s="6">
        <f>IF(AND('US Cement Data'!$B$14&gt;=$A50,'US Cement Data'!$B$14&lt;$B50),'US Cement Data'!AK$290,0)*'State Downscaling Multipliers'!$B$6</f>
        <v/>
      </c>
    </row>
    <row r="51" ht="15.75" customHeight="1" s="120">
      <c r="A51" s="63">
        <f>B50</f>
        <v/>
      </c>
      <c r="B51" s="63">
        <f>A51+50</f>
        <v/>
      </c>
      <c r="C51" s="6">
        <f>IF(AND('US Cement Data'!$B$14&gt;=$A51,'US Cement Data'!$B$14&lt;$B51),'US Cement Data'!B$290,0)*'State Downscaling Multipliers'!$B$6</f>
        <v/>
      </c>
      <c r="D51" s="6">
        <f>IF(AND('US Cement Data'!$B$14&gt;=$A51,'US Cement Data'!$B$14&lt;$B51),'US Cement Data'!C$290,0)*'State Downscaling Multipliers'!$B$6</f>
        <v/>
      </c>
      <c r="E51" s="6">
        <f>IF(AND('US Cement Data'!$B$14&gt;=$A51,'US Cement Data'!$B$14&lt;$B51),'US Cement Data'!D$290,0)*'State Downscaling Multipliers'!$B$6</f>
        <v/>
      </c>
      <c r="F51" s="6">
        <f>IF(AND('US Cement Data'!$B$14&gt;=$A51,'US Cement Data'!$B$14&lt;$B51),'US Cement Data'!E$290,0)*'State Downscaling Multipliers'!$B$6</f>
        <v/>
      </c>
      <c r="G51" s="6">
        <f>IF(AND('US Cement Data'!$B$14&gt;=$A51,'US Cement Data'!$B$14&lt;$B51),'US Cement Data'!F$290,0)*'State Downscaling Multipliers'!$B$6</f>
        <v/>
      </c>
      <c r="H51" s="6">
        <f>IF(AND('US Cement Data'!$B$14&gt;=$A51,'US Cement Data'!$B$14&lt;$B51),'US Cement Data'!G$290,0)*'State Downscaling Multipliers'!$B$6</f>
        <v/>
      </c>
      <c r="I51" s="6">
        <f>IF(AND('US Cement Data'!$B$14&gt;=$A51,'US Cement Data'!$B$14&lt;$B51),'US Cement Data'!H$290,0)*'State Downscaling Multipliers'!$B$6</f>
        <v/>
      </c>
      <c r="J51" s="6">
        <f>IF(AND('US Cement Data'!$B$14&gt;=$A51,'US Cement Data'!$B$14&lt;$B51),'US Cement Data'!I$290,0)*'State Downscaling Multipliers'!$B$6</f>
        <v/>
      </c>
      <c r="K51" s="6">
        <f>IF(AND('US Cement Data'!$B$14&gt;=$A51,'US Cement Data'!$B$14&lt;$B51),'US Cement Data'!J$290,0)*'State Downscaling Multipliers'!$B$6</f>
        <v/>
      </c>
      <c r="L51" s="6">
        <f>IF(AND('US Cement Data'!$B$14&gt;=$A51,'US Cement Data'!$B$14&lt;$B51),'US Cement Data'!K$290,0)*'State Downscaling Multipliers'!$B$6</f>
        <v/>
      </c>
      <c r="M51" s="6">
        <f>IF(AND('US Cement Data'!$B$14&gt;=$A51,'US Cement Data'!$B$14&lt;$B51),'US Cement Data'!L$290,0)*'State Downscaling Multipliers'!$B$6</f>
        <v/>
      </c>
      <c r="N51" s="6">
        <f>IF(AND('US Cement Data'!$B$14&gt;=$A51,'US Cement Data'!$B$14&lt;$B51),'US Cement Data'!M$290,0)*'State Downscaling Multipliers'!$B$6</f>
        <v/>
      </c>
      <c r="O51" s="6">
        <f>IF(AND('US Cement Data'!$B$14&gt;=$A51,'US Cement Data'!$B$14&lt;$B51),'US Cement Data'!N$290,0)*'State Downscaling Multipliers'!$B$6</f>
        <v/>
      </c>
      <c r="P51" s="6">
        <f>IF(AND('US Cement Data'!$B$14&gt;=$A51,'US Cement Data'!$B$14&lt;$B51),'US Cement Data'!O$290,0)*'State Downscaling Multipliers'!$B$6</f>
        <v/>
      </c>
      <c r="Q51" s="6">
        <f>IF(AND('US Cement Data'!$B$14&gt;=$A51,'US Cement Data'!$B$14&lt;$B51),'US Cement Data'!P$290,0)*'State Downscaling Multipliers'!$B$6</f>
        <v/>
      </c>
      <c r="R51" s="6">
        <f>IF(AND('US Cement Data'!$B$14&gt;=$A51,'US Cement Data'!$B$14&lt;$B51),'US Cement Data'!Q$290,0)*'State Downscaling Multipliers'!$B$6</f>
        <v/>
      </c>
      <c r="S51" s="6">
        <f>IF(AND('US Cement Data'!$B$14&gt;=$A51,'US Cement Data'!$B$14&lt;$B51),'US Cement Data'!R$290,0)*'State Downscaling Multipliers'!$B$6</f>
        <v/>
      </c>
      <c r="T51" s="6">
        <f>IF(AND('US Cement Data'!$B$14&gt;=$A51,'US Cement Data'!$B$14&lt;$B51),'US Cement Data'!S$290,0)*'State Downscaling Multipliers'!$B$6</f>
        <v/>
      </c>
      <c r="U51" s="6">
        <f>IF(AND('US Cement Data'!$B$14&gt;=$A51,'US Cement Data'!$B$14&lt;$B51),'US Cement Data'!T$290,0)*'State Downscaling Multipliers'!$B$6</f>
        <v/>
      </c>
      <c r="V51" s="6">
        <f>IF(AND('US Cement Data'!$B$14&gt;=$A51,'US Cement Data'!$B$14&lt;$B51),'US Cement Data'!U$290,0)*'State Downscaling Multipliers'!$B$6</f>
        <v/>
      </c>
      <c r="W51" s="6">
        <f>IF(AND('US Cement Data'!$B$14&gt;=$A51,'US Cement Data'!$B$14&lt;$B51),'US Cement Data'!V$290,0)*'State Downscaling Multipliers'!$B$6</f>
        <v/>
      </c>
      <c r="X51" s="6">
        <f>IF(AND('US Cement Data'!$B$14&gt;=$A51,'US Cement Data'!$B$14&lt;$B51),'US Cement Data'!W$290,0)*'State Downscaling Multipliers'!$B$6</f>
        <v/>
      </c>
      <c r="Y51" s="6">
        <f>IF(AND('US Cement Data'!$B$14&gt;=$A51,'US Cement Data'!$B$14&lt;$B51),'US Cement Data'!X$290,0)*'State Downscaling Multipliers'!$B$6</f>
        <v/>
      </c>
      <c r="Z51" s="6">
        <f>IF(AND('US Cement Data'!$B$14&gt;=$A51,'US Cement Data'!$B$14&lt;$B51),'US Cement Data'!Y$290,0)*'State Downscaling Multipliers'!$B$6</f>
        <v/>
      </c>
      <c r="AA51" s="6">
        <f>IF(AND('US Cement Data'!$B$14&gt;=$A51,'US Cement Data'!$B$14&lt;$B51),'US Cement Data'!Z$290,0)*'State Downscaling Multipliers'!$B$6</f>
        <v/>
      </c>
      <c r="AB51" s="6">
        <f>IF(AND('US Cement Data'!$B$14&gt;=$A51,'US Cement Data'!$B$14&lt;$B51),'US Cement Data'!AA$290,0)*'State Downscaling Multipliers'!$B$6</f>
        <v/>
      </c>
      <c r="AC51" s="6">
        <f>IF(AND('US Cement Data'!$B$14&gt;=$A51,'US Cement Data'!$B$14&lt;$B51),'US Cement Data'!AB$290,0)*'State Downscaling Multipliers'!$B$6</f>
        <v/>
      </c>
      <c r="AD51" s="6">
        <f>IF(AND('US Cement Data'!$B$14&gt;=$A51,'US Cement Data'!$B$14&lt;$B51),'US Cement Data'!AC$290,0)*'State Downscaling Multipliers'!$B$6</f>
        <v/>
      </c>
      <c r="AE51" s="6">
        <f>IF(AND('US Cement Data'!$B$14&gt;=$A51,'US Cement Data'!$B$14&lt;$B51),'US Cement Data'!AD$290,0)*'State Downscaling Multipliers'!$B$6</f>
        <v/>
      </c>
      <c r="AF51" s="6">
        <f>IF(AND('US Cement Data'!$B$14&gt;=$A51,'US Cement Data'!$B$14&lt;$B51),'US Cement Data'!AE$290,0)*'State Downscaling Multipliers'!$B$6</f>
        <v/>
      </c>
      <c r="AG51" s="6">
        <f>IF(AND('US Cement Data'!$B$14&gt;=$A51,'US Cement Data'!$B$14&lt;$B51),'US Cement Data'!AF$290,0)*'State Downscaling Multipliers'!$B$6</f>
        <v/>
      </c>
      <c r="AH51" s="6">
        <f>IF(AND('US Cement Data'!$B$14&gt;=$A51,'US Cement Data'!$B$14&lt;$B51),'US Cement Data'!AG$290,0)*'State Downscaling Multipliers'!$B$6</f>
        <v/>
      </c>
      <c r="AI51" s="6">
        <f>IF(AND('US Cement Data'!$B$14&gt;=$A51,'US Cement Data'!$B$14&lt;$B51),'US Cement Data'!AH$290,0)*'State Downscaling Multipliers'!$B$6</f>
        <v/>
      </c>
      <c r="AJ51" s="6">
        <f>IF(AND('US Cement Data'!$B$14&gt;=$A51,'US Cement Data'!$B$14&lt;$B51),'US Cement Data'!AI$290,0)*'State Downscaling Multipliers'!$B$6</f>
        <v/>
      </c>
      <c r="AK51" s="6">
        <f>IF(AND('US Cement Data'!$B$14&gt;=$A51,'US Cement Data'!$B$14&lt;$B51),'US Cement Data'!AJ$290,0)*'State Downscaling Multipliers'!$B$6</f>
        <v/>
      </c>
      <c r="AL51" s="6">
        <f>IF(AND('US Cement Data'!$B$14&gt;=$A51,'US Cement Data'!$B$14&lt;$B51),'US Cement Data'!AK$290,0)*'State Downscaling Multipliers'!$B$6</f>
        <v/>
      </c>
    </row>
    <row r="52" ht="15.75" customHeight="1" s="120">
      <c r="A52" s="63">
        <f>B51</f>
        <v/>
      </c>
      <c r="B52" s="63">
        <f>A52+50</f>
        <v/>
      </c>
      <c r="C52" s="6">
        <f>IF(AND('US Cement Data'!$B$14&gt;=$A52,'US Cement Data'!$B$14&lt;$B52),'US Cement Data'!B$290,0)*'State Downscaling Multipliers'!$B$6</f>
        <v/>
      </c>
      <c r="D52" s="6">
        <f>IF(AND('US Cement Data'!$B$14&gt;=$A52,'US Cement Data'!$B$14&lt;$B52),'US Cement Data'!C$290,0)*'State Downscaling Multipliers'!$B$6</f>
        <v/>
      </c>
      <c r="E52" s="6">
        <f>IF(AND('US Cement Data'!$B$14&gt;=$A52,'US Cement Data'!$B$14&lt;$B52),'US Cement Data'!D$290,0)*'State Downscaling Multipliers'!$B$6</f>
        <v/>
      </c>
      <c r="F52" s="6">
        <f>IF(AND('US Cement Data'!$B$14&gt;=$A52,'US Cement Data'!$B$14&lt;$B52),'US Cement Data'!E$290,0)*'State Downscaling Multipliers'!$B$6</f>
        <v/>
      </c>
      <c r="G52" s="6">
        <f>IF(AND('US Cement Data'!$B$14&gt;=$A52,'US Cement Data'!$B$14&lt;$B52),'US Cement Data'!F$290,0)*'State Downscaling Multipliers'!$B$6</f>
        <v/>
      </c>
      <c r="H52" s="6">
        <f>IF(AND('US Cement Data'!$B$14&gt;=$A52,'US Cement Data'!$B$14&lt;$B52),'US Cement Data'!G$290,0)*'State Downscaling Multipliers'!$B$6</f>
        <v/>
      </c>
      <c r="I52" s="6">
        <f>IF(AND('US Cement Data'!$B$14&gt;=$A52,'US Cement Data'!$B$14&lt;$B52),'US Cement Data'!H$290,0)*'State Downscaling Multipliers'!$B$6</f>
        <v/>
      </c>
      <c r="J52" s="6">
        <f>IF(AND('US Cement Data'!$B$14&gt;=$A52,'US Cement Data'!$B$14&lt;$B52),'US Cement Data'!I$290,0)*'State Downscaling Multipliers'!$B$6</f>
        <v/>
      </c>
      <c r="K52" s="6">
        <f>IF(AND('US Cement Data'!$B$14&gt;=$A52,'US Cement Data'!$B$14&lt;$B52),'US Cement Data'!J$290,0)*'State Downscaling Multipliers'!$B$6</f>
        <v/>
      </c>
      <c r="L52" s="6">
        <f>IF(AND('US Cement Data'!$B$14&gt;=$A52,'US Cement Data'!$B$14&lt;$B52),'US Cement Data'!K$290,0)*'State Downscaling Multipliers'!$B$6</f>
        <v/>
      </c>
      <c r="M52" s="6">
        <f>IF(AND('US Cement Data'!$B$14&gt;=$A52,'US Cement Data'!$B$14&lt;$B52),'US Cement Data'!L$290,0)*'State Downscaling Multipliers'!$B$6</f>
        <v/>
      </c>
      <c r="N52" s="6">
        <f>IF(AND('US Cement Data'!$B$14&gt;=$A52,'US Cement Data'!$B$14&lt;$B52),'US Cement Data'!M$290,0)*'State Downscaling Multipliers'!$B$6</f>
        <v/>
      </c>
      <c r="O52" s="6">
        <f>IF(AND('US Cement Data'!$B$14&gt;=$A52,'US Cement Data'!$B$14&lt;$B52),'US Cement Data'!N$290,0)*'State Downscaling Multipliers'!$B$6</f>
        <v/>
      </c>
      <c r="P52" s="6">
        <f>IF(AND('US Cement Data'!$B$14&gt;=$A52,'US Cement Data'!$B$14&lt;$B52),'US Cement Data'!O$290,0)*'State Downscaling Multipliers'!$B$6</f>
        <v/>
      </c>
      <c r="Q52" s="6">
        <f>IF(AND('US Cement Data'!$B$14&gt;=$A52,'US Cement Data'!$B$14&lt;$B52),'US Cement Data'!P$290,0)*'State Downscaling Multipliers'!$B$6</f>
        <v/>
      </c>
      <c r="R52" s="6">
        <f>IF(AND('US Cement Data'!$B$14&gt;=$A52,'US Cement Data'!$B$14&lt;$B52),'US Cement Data'!Q$290,0)*'State Downscaling Multipliers'!$B$6</f>
        <v/>
      </c>
      <c r="S52" s="6">
        <f>IF(AND('US Cement Data'!$B$14&gt;=$A52,'US Cement Data'!$B$14&lt;$B52),'US Cement Data'!R$290,0)*'State Downscaling Multipliers'!$B$6</f>
        <v/>
      </c>
      <c r="T52" s="6">
        <f>IF(AND('US Cement Data'!$B$14&gt;=$A52,'US Cement Data'!$B$14&lt;$B52),'US Cement Data'!S$290,0)*'State Downscaling Multipliers'!$B$6</f>
        <v/>
      </c>
      <c r="U52" s="6">
        <f>IF(AND('US Cement Data'!$B$14&gt;=$A52,'US Cement Data'!$B$14&lt;$B52),'US Cement Data'!T$290,0)*'State Downscaling Multipliers'!$B$6</f>
        <v/>
      </c>
      <c r="V52" s="6">
        <f>IF(AND('US Cement Data'!$B$14&gt;=$A52,'US Cement Data'!$B$14&lt;$B52),'US Cement Data'!U$290,0)*'State Downscaling Multipliers'!$B$6</f>
        <v/>
      </c>
      <c r="W52" s="6">
        <f>IF(AND('US Cement Data'!$B$14&gt;=$A52,'US Cement Data'!$B$14&lt;$B52),'US Cement Data'!V$290,0)*'State Downscaling Multipliers'!$B$6</f>
        <v/>
      </c>
      <c r="X52" s="6">
        <f>IF(AND('US Cement Data'!$B$14&gt;=$A52,'US Cement Data'!$B$14&lt;$B52),'US Cement Data'!W$290,0)*'State Downscaling Multipliers'!$B$6</f>
        <v/>
      </c>
      <c r="Y52" s="6">
        <f>IF(AND('US Cement Data'!$B$14&gt;=$A52,'US Cement Data'!$B$14&lt;$B52),'US Cement Data'!X$290,0)*'State Downscaling Multipliers'!$B$6</f>
        <v/>
      </c>
      <c r="Z52" s="6">
        <f>IF(AND('US Cement Data'!$B$14&gt;=$A52,'US Cement Data'!$B$14&lt;$B52),'US Cement Data'!Y$290,0)*'State Downscaling Multipliers'!$B$6</f>
        <v/>
      </c>
      <c r="AA52" s="6">
        <f>IF(AND('US Cement Data'!$B$14&gt;=$A52,'US Cement Data'!$B$14&lt;$B52),'US Cement Data'!Z$290,0)*'State Downscaling Multipliers'!$B$6</f>
        <v/>
      </c>
      <c r="AB52" s="6">
        <f>IF(AND('US Cement Data'!$B$14&gt;=$A52,'US Cement Data'!$B$14&lt;$B52),'US Cement Data'!AA$290,0)*'State Downscaling Multipliers'!$B$6</f>
        <v/>
      </c>
      <c r="AC52" s="6">
        <f>IF(AND('US Cement Data'!$B$14&gt;=$A52,'US Cement Data'!$B$14&lt;$B52),'US Cement Data'!AB$290,0)*'State Downscaling Multipliers'!$B$6</f>
        <v/>
      </c>
      <c r="AD52" s="6">
        <f>IF(AND('US Cement Data'!$B$14&gt;=$A52,'US Cement Data'!$B$14&lt;$B52),'US Cement Data'!AC$290,0)*'State Downscaling Multipliers'!$B$6</f>
        <v/>
      </c>
      <c r="AE52" s="6">
        <f>IF(AND('US Cement Data'!$B$14&gt;=$A52,'US Cement Data'!$B$14&lt;$B52),'US Cement Data'!AD$290,0)*'State Downscaling Multipliers'!$B$6</f>
        <v/>
      </c>
      <c r="AF52" s="6">
        <f>IF(AND('US Cement Data'!$B$14&gt;=$A52,'US Cement Data'!$B$14&lt;$B52),'US Cement Data'!AE$290,0)*'State Downscaling Multipliers'!$B$6</f>
        <v/>
      </c>
      <c r="AG52" s="6">
        <f>IF(AND('US Cement Data'!$B$14&gt;=$A52,'US Cement Data'!$B$14&lt;$B52),'US Cement Data'!AF$290,0)*'State Downscaling Multipliers'!$B$6</f>
        <v/>
      </c>
      <c r="AH52" s="6">
        <f>IF(AND('US Cement Data'!$B$14&gt;=$A52,'US Cement Data'!$B$14&lt;$B52),'US Cement Data'!AG$290,0)*'State Downscaling Multipliers'!$B$6</f>
        <v/>
      </c>
      <c r="AI52" s="6">
        <f>IF(AND('US Cement Data'!$B$14&gt;=$A52,'US Cement Data'!$B$14&lt;$B52),'US Cement Data'!AH$290,0)*'State Downscaling Multipliers'!$B$6</f>
        <v/>
      </c>
      <c r="AJ52" s="6">
        <f>IF(AND('US Cement Data'!$B$14&gt;=$A52,'US Cement Data'!$B$14&lt;$B52),'US Cement Data'!AI$290,0)*'State Downscaling Multipliers'!$B$6</f>
        <v/>
      </c>
      <c r="AK52" s="6">
        <f>IF(AND('US Cement Data'!$B$14&gt;=$A52,'US Cement Data'!$B$14&lt;$B52),'US Cement Data'!AJ$290,0)*'State Downscaling Multipliers'!$B$6</f>
        <v/>
      </c>
      <c r="AL52" s="6">
        <f>IF(AND('US Cement Data'!$B$14&gt;=$A52,'US Cement Data'!$B$14&lt;$B52),'US Cement Data'!AK$290,0)*'State Downscaling Multipliers'!$B$6</f>
        <v/>
      </c>
    </row>
    <row r="53" ht="15.75" customHeight="1" s="120">
      <c r="A53" s="63">
        <f>B52</f>
        <v/>
      </c>
      <c r="B53" s="63">
        <f>A53+50</f>
        <v/>
      </c>
      <c r="C53" s="6">
        <f>IF(AND('US Cement Data'!$B$14&gt;=$A53,'US Cement Data'!$B$14&lt;$B53),'US Cement Data'!B$290,0)*'State Downscaling Multipliers'!$B$6</f>
        <v/>
      </c>
      <c r="D53" s="6">
        <f>IF(AND('US Cement Data'!$B$14&gt;=$A53,'US Cement Data'!$B$14&lt;$B53),'US Cement Data'!C$290,0)*'State Downscaling Multipliers'!$B$6</f>
        <v/>
      </c>
      <c r="E53" s="6">
        <f>IF(AND('US Cement Data'!$B$14&gt;=$A53,'US Cement Data'!$B$14&lt;$B53),'US Cement Data'!D$290,0)*'State Downscaling Multipliers'!$B$6</f>
        <v/>
      </c>
      <c r="F53" s="6">
        <f>IF(AND('US Cement Data'!$B$14&gt;=$A53,'US Cement Data'!$B$14&lt;$B53),'US Cement Data'!E$290,0)*'State Downscaling Multipliers'!$B$6</f>
        <v/>
      </c>
      <c r="G53" s="6">
        <f>IF(AND('US Cement Data'!$B$14&gt;=$A53,'US Cement Data'!$B$14&lt;$B53),'US Cement Data'!F$290,0)*'State Downscaling Multipliers'!$B$6</f>
        <v/>
      </c>
      <c r="H53" s="6">
        <f>IF(AND('US Cement Data'!$B$14&gt;=$A53,'US Cement Data'!$B$14&lt;$B53),'US Cement Data'!G$290,0)*'State Downscaling Multipliers'!$B$6</f>
        <v/>
      </c>
      <c r="I53" s="6">
        <f>IF(AND('US Cement Data'!$B$14&gt;=$A53,'US Cement Data'!$B$14&lt;$B53),'US Cement Data'!H$290,0)*'State Downscaling Multipliers'!$B$6</f>
        <v/>
      </c>
      <c r="J53" s="6">
        <f>IF(AND('US Cement Data'!$B$14&gt;=$A53,'US Cement Data'!$B$14&lt;$B53),'US Cement Data'!I$290,0)*'State Downscaling Multipliers'!$B$6</f>
        <v/>
      </c>
      <c r="K53" s="6">
        <f>IF(AND('US Cement Data'!$B$14&gt;=$A53,'US Cement Data'!$B$14&lt;$B53),'US Cement Data'!J$290,0)*'State Downscaling Multipliers'!$B$6</f>
        <v/>
      </c>
      <c r="L53" s="6">
        <f>IF(AND('US Cement Data'!$B$14&gt;=$A53,'US Cement Data'!$B$14&lt;$B53),'US Cement Data'!K$290,0)*'State Downscaling Multipliers'!$B$6</f>
        <v/>
      </c>
      <c r="M53" s="6">
        <f>IF(AND('US Cement Data'!$B$14&gt;=$A53,'US Cement Data'!$B$14&lt;$B53),'US Cement Data'!L$290,0)*'State Downscaling Multipliers'!$B$6</f>
        <v/>
      </c>
      <c r="N53" s="6">
        <f>IF(AND('US Cement Data'!$B$14&gt;=$A53,'US Cement Data'!$B$14&lt;$B53),'US Cement Data'!M$290,0)*'State Downscaling Multipliers'!$B$6</f>
        <v/>
      </c>
      <c r="O53" s="6">
        <f>IF(AND('US Cement Data'!$B$14&gt;=$A53,'US Cement Data'!$B$14&lt;$B53),'US Cement Data'!N$290,0)*'State Downscaling Multipliers'!$B$6</f>
        <v/>
      </c>
      <c r="P53" s="6">
        <f>IF(AND('US Cement Data'!$B$14&gt;=$A53,'US Cement Data'!$B$14&lt;$B53),'US Cement Data'!O$290,0)*'State Downscaling Multipliers'!$B$6</f>
        <v/>
      </c>
      <c r="Q53" s="6">
        <f>IF(AND('US Cement Data'!$B$14&gt;=$A53,'US Cement Data'!$B$14&lt;$B53),'US Cement Data'!P$290,0)*'State Downscaling Multipliers'!$B$6</f>
        <v/>
      </c>
      <c r="R53" s="6">
        <f>IF(AND('US Cement Data'!$B$14&gt;=$A53,'US Cement Data'!$B$14&lt;$B53),'US Cement Data'!Q$290,0)*'State Downscaling Multipliers'!$B$6</f>
        <v/>
      </c>
      <c r="S53" s="6">
        <f>IF(AND('US Cement Data'!$B$14&gt;=$A53,'US Cement Data'!$B$14&lt;$B53),'US Cement Data'!R$290,0)*'State Downscaling Multipliers'!$B$6</f>
        <v/>
      </c>
      <c r="T53" s="6">
        <f>IF(AND('US Cement Data'!$B$14&gt;=$A53,'US Cement Data'!$B$14&lt;$B53),'US Cement Data'!S$290,0)*'State Downscaling Multipliers'!$B$6</f>
        <v/>
      </c>
      <c r="U53" s="6">
        <f>IF(AND('US Cement Data'!$B$14&gt;=$A53,'US Cement Data'!$B$14&lt;$B53),'US Cement Data'!T$290,0)*'State Downscaling Multipliers'!$B$6</f>
        <v/>
      </c>
      <c r="V53" s="6">
        <f>IF(AND('US Cement Data'!$B$14&gt;=$A53,'US Cement Data'!$B$14&lt;$B53),'US Cement Data'!U$290,0)*'State Downscaling Multipliers'!$B$6</f>
        <v/>
      </c>
      <c r="W53" s="6">
        <f>IF(AND('US Cement Data'!$B$14&gt;=$A53,'US Cement Data'!$B$14&lt;$B53),'US Cement Data'!V$290,0)*'State Downscaling Multipliers'!$B$6</f>
        <v/>
      </c>
      <c r="X53" s="6">
        <f>IF(AND('US Cement Data'!$B$14&gt;=$A53,'US Cement Data'!$B$14&lt;$B53),'US Cement Data'!W$290,0)*'State Downscaling Multipliers'!$B$6</f>
        <v/>
      </c>
      <c r="Y53" s="6">
        <f>IF(AND('US Cement Data'!$B$14&gt;=$A53,'US Cement Data'!$B$14&lt;$B53),'US Cement Data'!X$290,0)*'State Downscaling Multipliers'!$B$6</f>
        <v/>
      </c>
      <c r="Z53" s="6">
        <f>IF(AND('US Cement Data'!$B$14&gt;=$A53,'US Cement Data'!$B$14&lt;$B53),'US Cement Data'!Y$290,0)*'State Downscaling Multipliers'!$B$6</f>
        <v/>
      </c>
      <c r="AA53" s="6">
        <f>IF(AND('US Cement Data'!$B$14&gt;=$A53,'US Cement Data'!$B$14&lt;$B53),'US Cement Data'!Z$290,0)*'State Downscaling Multipliers'!$B$6</f>
        <v/>
      </c>
      <c r="AB53" s="6">
        <f>IF(AND('US Cement Data'!$B$14&gt;=$A53,'US Cement Data'!$B$14&lt;$B53),'US Cement Data'!AA$290,0)*'State Downscaling Multipliers'!$B$6</f>
        <v/>
      </c>
      <c r="AC53" s="6">
        <f>IF(AND('US Cement Data'!$B$14&gt;=$A53,'US Cement Data'!$B$14&lt;$B53),'US Cement Data'!AB$290,0)*'State Downscaling Multipliers'!$B$6</f>
        <v/>
      </c>
      <c r="AD53" s="6">
        <f>IF(AND('US Cement Data'!$B$14&gt;=$A53,'US Cement Data'!$B$14&lt;$B53),'US Cement Data'!AC$290,0)*'State Downscaling Multipliers'!$B$6</f>
        <v/>
      </c>
      <c r="AE53" s="6">
        <f>IF(AND('US Cement Data'!$B$14&gt;=$A53,'US Cement Data'!$B$14&lt;$B53),'US Cement Data'!AD$290,0)*'State Downscaling Multipliers'!$B$6</f>
        <v/>
      </c>
      <c r="AF53" s="6">
        <f>IF(AND('US Cement Data'!$B$14&gt;=$A53,'US Cement Data'!$B$14&lt;$B53),'US Cement Data'!AE$290,0)*'State Downscaling Multipliers'!$B$6</f>
        <v/>
      </c>
      <c r="AG53" s="6">
        <f>IF(AND('US Cement Data'!$B$14&gt;=$A53,'US Cement Data'!$B$14&lt;$B53),'US Cement Data'!AF$290,0)*'State Downscaling Multipliers'!$B$6</f>
        <v/>
      </c>
      <c r="AH53" s="6">
        <f>IF(AND('US Cement Data'!$B$14&gt;=$A53,'US Cement Data'!$B$14&lt;$B53),'US Cement Data'!AG$290,0)*'State Downscaling Multipliers'!$B$6</f>
        <v/>
      </c>
      <c r="AI53" s="6">
        <f>IF(AND('US Cement Data'!$B$14&gt;=$A53,'US Cement Data'!$B$14&lt;$B53),'US Cement Data'!AH$290,0)*'State Downscaling Multipliers'!$B$6</f>
        <v/>
      </c>
      <c r="AJ53" s="6">
        <f>IF(AND('US Cement Data'!$B$14&gt;=$A53,'US Cement Data'!$B$14&lt;$B53),'US Cement Data'!AI$290,0)*'State Downscaling Multipliers'!$B$6</f>
        <v/>
      </c>
      <c r="AK53" s="6">
        <f>IF(AND('US Cement Data'!$B$14&gt;=$A53,'US Cement Data'!$B$14&lt;$B53),'US Cement Data'!AJ$290,0)*'State Downscaling Multipliers'!$B$6</f>
        <v/>
      </c>
      <c r="AL53" s="6">
        <f>IF(AND('US Cement Data'!$B$14&gt;=$A53,'US Cement Data'!$B$14&lt;$B53),'US Cement Data'!AK$290,0)*'State Downscaling Multipliers'!$B$6</f>
        <v/>
      </c>
    </row>
    <row r="54" ht="15.75" customHeight="1" s="120">
      <c r="A54" s="63">
        <f>B53</f>
        <v/>
      </c>
      <c r="B54" s="63">
        <f>A54+50</f>
        <v/>
      </c>
      <c r="C54" s="6">
        <f>IF(AND('US Cement Data'!$B$14&gt;=$A54,'US Cement Data'!$B$14&lt;$B54),'US Cement Data'!B$290,0)*'State Downscaling Multipliers'!$B$6</f>
        <v/>
      </c>
      <c r="D54" s="6">
        <f>IF(AND('US Cement Data'!$B$14&gt;=$A54,'US Cement Data'!$B$14&lt;$B54),'US Cement Data'!C$290,0)*'State Downscaling Multipliers'!$B$6</f>
        <v/>
      </c>
      <c r="E54" s="6">
        <f>IF(AND('US Cement Data'!$B$14&gt;=$A54,'US Cement Data'!$B$14&lt;$B54),'US Cement Data'!D$290,0)*'State Downscaling Multipliers'!$B$6</f>
        <v/>
      </c>
      <c r="F54" s="6">
        <f>IF(AND('US Cement Data'!$B$14&gt;=$A54,'US Cement Data'!$B$14&lt;$B54),'US Cement Data'!E$290,0)*'State Downscaling Multipliers'!$B$6</f>
        <v/>
      </c>
      <c r="G54" s="6">
        <f>IF(AND('US Cement Data'!$B$14&gt;=$A54,'US Cement Data'!$B$14&lt;$B54),'US Cement Data'!F$290,0)*'State Downscaling Multipliers'!$B$6</f>
        <v/>
      </c>
      <c r="H54" s="6">
        <f>IF(AND('US Cement Data'!$B$14&gt;=$A54,'US Cement Data'!$B$14&lt;$B54),'US Cement Data'!G$290,0)*'State Downscaling Multipliers'!$B$6</f>
        <v/>
      </c>
      <c r="I54" s="6">
        <f>IF(AND('US Cement Data'!$B$14&gt;=$A54,'US Cement Data'!$B$14&lt;$B54),'US Cement Data'!H$290,0)*'State Downscaling Multipliers'!$B$6</f>
        <v/>
      </c>
      <c r="J54" s="6">
        <f>IF(AND('US Cement Data'!$B$14&gt;=$A54,'US Cement Data'!$B$14&lt;$B54),'US Cement Data'!I$290,0)*'State Downscaling Multipliers'!$B$6</f>
        <v/>
      </c>
      <c r="K54" s="6">
        <f>IF(AND('US Cement Data'!$B$14&gt;=$A54,'US Cement Data'!$B$14&lt;$B54),'US Cement Data'!J$290,0)*'State Downscaling Multipliers'!$B$6</f>
        <v/>
      </c>
      <c r="L54" s="6">
        <f>IF(AND('US Cement Data'!$B$14&gt;=$A54,'US Cement Data'!$B$14&lt;$B54),'US Cement Data'!K$290,0)*'State Downscaling Multipliers'!$B$6</f>
        <v/>
      </c>
      <c r="M54" s="6">
        <f>IF(AND('US Cement Data'!$B$14&gt;=$A54,'US Cement Data'!$B$14&lt;$B54),'US Cement Data'!L$290,0)*'State Downscaling Multipliers'!$B$6</f>
        <v/>
      </c>
      <c r="N54" s="6">
        <f>IF(AND('US Cement Data'!$B$14&gt;=$A54,'US Cement Data'!$B$14&lt;$B54),'US Cement Data'!M$290,0)*'State Downscaling Multipliers'!$B$6</f>
        <v/>
      </c>
      <c r="O54" s="6">
        <f>IF(AND('US Cement Data'!$B$14&gt;=$A54,'US Cement Data'!$B$14&lt;$B54),'US Cement Data'!N$290,0)*'State Downscaling Multipliers'!$B$6</f>
        <v/>
      </c>
      <c r="P54" s="6">
        <f>IF(AND('US Cement Data'!$B$14&gt;=$A54,'US Cement Data'!$B$14&lt;$B54),'US Cement Data'!O$290,0)*'State Downscaling Multipliers'!$B$6</f>
        <v/>
      </c>
      <c r="Q54" s="6">
        <f>IF(AND('US Cement Data'!$B$14&gt;=$A54,'US Cement Data'!$B$14&lt;$B54),'US Cement Data'!P$290,0)*'State Downscaling Multipliers'!$B$6</f>
        <v/>
      </c>
      <c r="R54" s="6">
        <f>IF(AND('US Cement Data'!$B$14&gt;=$A54,'US Cement Data'!$B$14&lt;$B54),'US Cement Data'!Q$290,0)*'State Downscaling Multipliers'!$B$6</f>
        <v/>
      </c>
      <c r="S54" s="6">
        <f>IF(AND('US Cement Data'!$B$14&gt;=$A54,'US Cement Data'!$B$14&lt;$B54),'US Cement Data'!R$290,0)*'State Downscaling Multipliers'!$B$6</f>
        <v/>
      </c>
      <c r="T54" s="6">
        <f>IF(AND('US Cement Data'!$B$14&gt;=$A54,'US Cement Data'!$B$14&lt;$B54),'US Cement Data'!S$290,0)*'State Downscaling Multipliers'!$B$6</f>
        <v/>
      </c>
      <c r="U54" s="6">
        <f>IF(AND('US Cement Data'!$B$14&gt;=$A54,'US Cement Data'!$B$14&lt;$B54),'US Cement Data'!T$290,0)*'State Downscaling Multipliers'!$B$6</f>
        <v/>
      </c>
      <c r="V54" s="6">
        <f>IF(AND('US Cement Data'!$B$14&gt;=$A54,'US Cement Data'!$B$14&lt;$B54),'US Cement Data'!U$290,0)*'State Downscaling Multipliers'!$B$6</f>
        <v/>
      </c>
      <c r="W54" s="6">
        <f>IF(AND('US Cement Data'!$B$14&gt;=$A54,'US Cement Data'!$B$14&lt;$B54),'US Cement Data'!V$290,0)*'State Downscaling Multipliers'!$B$6</f>
        <v/>
      </c>
      <c r="X54" s="6">
        <f>IF(AND('US Cement Data'!$B$14&gt;=$A54,'US Cement Data'!$B$14&lt;$B54),'US Cement Data'!W$290,0)*'State Downscaling Multipliers'!$B$6</f>
        <v/>
      </c>
      <c r="Y54" s="6">
        <f>IF(AND('US Cement Data'!$B$14&gt;=$A54,'US Cement Data'!$B$14&lt;$B54),'US Cement Data'!X$290,0)*'State Downscaling Multipliers'!$B$6</f>
        <v/>
      </c>
      <c r="Z54" s="6">
        <f>IF(AND('US Cement Data'!$B$14&gt;=$A54,'US Cement Data'!$B$14&lt;$B54),'US Cement Data'!Y$290,0)*'State Downscaling Multipliers'!$B$6</f>
        <v/>
      </c>
      <c r="AA54" s="6">
        <f>IF(AND('US Cement Data'!$B$14&gt;=$A54,'US Cement Data'!$B$14&lt;$B54),'US Cement Data'!Z$290,0)*'State Downscaling Multipliers'!$B$6</f>
        <v/>
      </c>
      <c r="AB54" s="6">
        <f>IF(AND('US Cement Data'!$B$14&gt;=$A54,'US Cement Data'!$B$14&lt;$B54),'US Cement Data'!AA$290,0)*'State Downscaling Multipliers'!$B$6</f>
        <v/>
      </c>
      <c r="AC54" s="6">
        <f>IF(AND('US Cement Data'!$B$14&gt;=$A54,'US Cement Data'!$B$14&lt;$B54),'US Cement Data'!AB$290,0)*'State Downscaling Multipliers'!$B$6</f>
        <v/>
      </c>
      <c r="AD54" s="6">
        <f>IF(AND('US Cement Data'!$B$14&gt;=$A54,'US Cement Data'!$B$14&lt;$B54),'US Cement Data'!AC$290,0)*'State Downscaling Multipliers'!$B$6</f>
        <v/>
      </c>
      <c r="AE54" s="6">
        <f>IF(AND('US Cement Data'!$B$14&gt;=$A54,'US Cement Data'!$B$14&lt;$B54),'US Cement Data'!AD$290,0)*'State Downscaling Multipliers'!$B$6</f>
        <v/>
      </c>
      <c r="AF54" s="6">
        <f>IF(AND('US Cement Data'!$B$14&gt;=$A54,'US Cement Data'!$B$14&lt;$B54),'US Cement Data'!AE$290,0)*'State Downscaling Multipliers'!$B$6</f>
        <v/>
      </c>
      <c r="AG54" s="6">
        <f>IF(AND('US Cement Data'!$B$14&gt;=$A54,'US Cement Data'!$B$14&lt;$B54),'US Cement Data'!AF$290,0)*'State Downscaling Multipliers'!$B$6</f>
        <v/>
      </c>
      <c r="AH54" s="6">
        <f>IF(AND('US Cement Data'!$B$14&gt;=$A54,'US Cement Data'!$B$14&lt;$B54),'US Cement Data'!AG$290,0)*'State Downscaling Multipliers'!$B$6</f>
        <v/>
      </c>
      <c r="AI54" s="6">
        <f>IF(AND('US Cement Data'!$B$14&gt;=$A54,'US Cement Data'!$B$14&lt;$B54),'US Cement Data'!AH$290,0)*'State Downscaling Multipliers'!$B$6</f>
        <v/>
      </c>
      <c r="AJ54" s="6">
        <f>IF(AND('US Cement Data'!$B$14&gt;=$A54,'US Cement Data'!$B$14&lt;$B54),'US Cement Data'!AI$290,0)*'State Downscaling Multipliers'!$B$6</f>
        <v/>
      </c>
      <c r="AK54" s="6">
        <f>IF(AND('US Cement Data'!$B$14&gt;=$A54,'US Cement Data'!$B$14&lt;$B54),'US Cement Data'!AJ$290,0)*'State Downscaling Multipliers'!$B$6</f>
        <v/>
      </c>
      <c r="AL54" s="6">
        <f>IF(AND('US Cement Data'!$B$14&gt;=$A54,'US Cement Data'!$B$14&lt;$B54),'US Cement Data'!AK$290,0)*'State Downscaling Multipliers'!$B$6</f>
        <v/>
      </c>
    </row>
    <row r="55" ht="15.75" customHeight="1" s="120">
      <c r="A55" s="63">
        <f>B54</f>
        <v/>
      </c>
      <c r="B55" s="63">
        <f>A55+50</f>
        <v/>
      </c>
      <c r="C55" s="6">
        <f>IF(AND('US Cement Data'!$B$14&gt;=$A55,'US Cement Data'!$B$14&lt;$B55),'US Cement Data'!B$290,0)*'State Downscaling Multipliers'!$B$6</f>
        <v/>
      </c>
      <c r="D55" s="6">
        <f>IF(AND('US Cement Data'!$B$14&gt;=$A55,'US Cement Data'!$B$14&lt;$B55),'US Cement Data'!C$290,0)*'State Downscaling Multipliers'!$B$6</f>
        <v/>
      </c>
      <c r="E55" s="6">
        <f>IF(AND('US Cement Data'!$B$14&gt;=$A55,'US Cement Data'!$B$14&lt;$B55),'US Cement Data'!D$290,0)*'State Downscaling Multipliers'!$B$6</f>
        <v/>
      </c>
      <c r="F55" s="6">
        <f>IF(AND('US Cement Data'!$B$14&gt;=$A55,'US Cement Data'!$B$14&lt;$B55),'US Cement Data'!E$290,0)*'State Downscaling Multipliers'!$B$6</f>
        <v/>
      </c>
      <c r="G55" s="6">
        <f>IF(AND('US Cement Data'!$B$14&gt;=$A55,'US Cement Data'!$B$14&lt;$B55),'US Cement Data'!F$290,0)*'State Downscaling Multipliers'!$B$6</f>
        <v/>
      </c>
      <c r="H55" s="6">
        <f>IF(AND('US Cement Data'!$B$14&gt;=$A55,'US Cement Data'!$B$14&lt;$B55),'US Cement Data'!G$290,0)*'State Downscaling Multipliers'!$B$6</f>
        <v/>
      </c>
      <c r="I55" s="6">
        <f>IF(AND('US Cement Data'!$B$14&gt;=$A55,'US Cement Data'!$B$14&lt;$B55),'US Cement Data'!H$290,0)*'State Downscaling Multipliers'!$B$6</f>
        <v/>
      </c>
      <c r="J55" s="6">
        <f>IF(AND('US Cement Data'!$B$14&gt;=$A55,'US Cement Data'!$B$14&lt;$B55),'US Cement Data'!I$290,0)*'State Downscaling Multipliers'!$B$6</f>
        <v/>
      </c>
      <c r="K55" s="6">
        <f>IF(AND('US Cement Data'!$B$14&gt;=$A55,'US Cement Data'!$B$14&lt;$B55),'US Cement Data'!J$290,0)*'State Downscaling Multipliers'!$B$6</f>
        <v/>
      </c>
      <c r="L55" s="6">
        <f>IF(AND('US Cement Data'!$B$14&gt;=$A55,'US Cement Data'!$B$14&lt;$B55),'US Cement Data'!K$290,0)*'State Downscaling Multipliers'!$B$6</f>
        <v/>
      </c>
      <c r="M55" s="6">
        <f>IF(AND('US Cement Data'!$B$14&gt;=$A55,'US Cement Data'!$B$14&lt;$B55),'US Cement Data'!L$290,0)*'State Downscaling Multipliers'!$B$6</f>
        <v/>
      </c>
      <c r="N55" s="6">
        <f>IF(AND('US Cement Data'!$B$14&gt;=$A55,'US Cement Data'!$B$14&lt;$B55),'US Cement Data'!M$290,0)*'State Downscaling Multipliers'!$B$6</f>
        <v/>
      </c>
      <c r="O55" s="6">
        <f>IF(AND('US Cement Data'!$B$14&gt;=$A55,'US Cement Data'!$B$14&lt;$B55),'US Cement Data'!N$290,0)*'State Downscaling Multipliers'!$B$6</f>
        <v/>
      </c>
      <c r="P55" s="6">
        <f>IF(AND('US Cement Data'!$B$14&gt;=$A55,'US Cement Data'!$B$14&lt;$B55),'US Cement Data'!O$290,0)*'State Downscaling Multipliers'!$B$6</f>
        <v/>
      </c>
      <c r="Q55" s="6">
        <f>IF(AND('US Cement Data'!$B$14&gt;=$A55,'US Cement Data'!$B$14&lt;$B55),'US Cement Data'!P$290,0)*'State Downscaling Multipliers'!$B$6</f>
        <v/>
      </c>
      <c r="R55" s="6">
        <f>IF(AND('US Cement Data'!$B$14&gt;=$A55,'US Cement Data'!$B$14&lt;$B55),'US Cement Data'!Q$290,0)*'State Downscaling Multipliers'!$B$6</f>
        <v/>
      </c>
      <c r="S55" s="6">
        <f>IF(AND('US Cement Data'!$B$14&gt;=$A55,'US Cement Data'!$B$14&lt;$B55),'US Cement Data'!R$290,0)*'State Downscaling Multipliers'!$B$6</f>
        <v/>
      </c>
      <c r="T55" s="6">
        <f>IF(AND('US Cement Data'!$B$14&gt;=$A55,'US Cement Data'!$B$14&lt;$B55),'US Cement Data'!S$290,0)*'State Downscaling Multipliers'!$B$6</f>
        <v/>
      </c>
      <c r="U55" s="6">
        <f>IF(AND('US Cement Data'!$B$14&gt;=$A55,'US Cement Data'!$B$14&lt;$B55),'US Cement Data'!T$290,0)*'State Downscaling Multipliers'!$B$6</f>
        <v/>
      </c>
      <c r="V55" s="6">
        <f>IF(AND('US Cement Data'!$B$14&gt;=$A55,'US Cement Data'!$B$14&lt;$B55),'US Cement Data'!U$290,0)*'State Downscaling Multipliers'!$B$6</f>
        <v/>
      </c>
      <c r="W55" s="6">
        <f>IF(AND('US Cement Data'!$B$14&gt;=$A55,'US Cement Data'!$B$14&lt;$B55),'US Cement Data'!V$290,0)*'State Downscaling Multipliers'!$B$6</f>
        <v/>
      </c>
      <c r="X55" s="6">
        <f>IF(AND('US Cement Data'!$B$14&gt;=$A55,'US Cement Data'!$B$14&lt;$B55),'US Cement Data'!W$290,0)*'State Downscaling Multipliers'!$B$6</f>
        <v/>
      </c>
      <c r="Y55" s="6">
        <f>IF(AND('US Cement Data'!$B$14&gt;=$A55,'US Cement Data'!$B$14&lt;$B55),'US Cement Data'!X$290,0)*'State Downscaling Multipliers'!$B$6</f>
        <v/>
      </c>
      <c r="Z55" s="6">
        <f>IF(AND('US Cement Data'!$B$14&gt;=$A55,'US Cement Data'!$B$14&lt;$B55),'US Cement Data'!Y$290,0)*'State Downscaling Multipliers'!$B$6</f>
        <v/>
      </c>
      <c r="AA55" s="6">
        <f>IF(AND('US Cement Data'!$B$14&gt;=$A55,'US Cement Data'!$B$14&lt;$B55),'US Cement Data'!Z$290,0)*'State Downscaling Multipliers'!$B$6</f>
        <v/>
      </c>
      <c r="AB55" s="6">
        <f>IF(AND('US Cement Data'!$B$14&gt;=$A55,'US Cement Data'!$B$14&lt;$B55),'US Cement Data'!AA$290,0)*'State Downscaling Multipliers'!$B$6</f>
        <v/>
      </c>
      <c r="AC55" s="6">
        <f>IF(AND('US Cement Data'!$B$14&gt;=$A55,'US Cement Data'!$B$14&lt;$B55),'US Cement Data'!AB$290,0)*'State Downscaling Multipliers'!$B$6</f>
        <v/>
      </c>
      <c r="AD55" s="6">
        <f>IF(AND('US Cement Data'!$B$14&gt;=$A55,'US Cement Data'!$B$14&lt;$B55),'US Cement Data'!AC$290,0)*'State Downscaling Multipliers'!$B$6</f>
        <v/>
      </c>
      <c r="AE55" s="6">
        <f>IF(AND('US Cement Data'!$B$14&gt;=$A55,'US Cement Data'!$B$14&lt;$B55),'US Cement Data'!AD$290,0)*'State Downscaling Multipliers'!$B$6</f>
        <v/>
      </c>
      <c r="AF55" s="6">
        <f>IF(AND('US Cement Data'!$B$14&gt;=$A55,'US Cement Data'!$B$14&lt;$B55),'US Cement Data'!AE$290,0)*'State Downscaling Multipliers'!$B$6</f>
        <v/>
      </c>
      <c r="AG55" s="6">
        <f>IF(AND('US Cement Data'!$B$14&gt;=$A55,'US Cement Data'!$B$14&lt;$B55),'US Cement Data'!AF$290,0)*'State Downscaling Multipliers'!$B$6</f>
        <v/>
      </c>
      <c r="AH55" s="6">
        <f>IF(AND('US Cement Data'!$B$14&gt;=$A55,'US Cement Data'!$B$14&lt;$B55),'US Cement Data'!AG$290,0)*'State Downscaling Multipliers'!$B$6</f>
        <v/>
      </c>
      <c r="AI55" s="6">
        <f>IF(AND('US Cement Data'!$B$14&gt;=$A55,'US Cement Data'!$B$14&lt;$B55),'US Cement Data'!AH$290,0)*'State Downscaling Multipliers'!$B$6</f>
        <v/>
      </c>
      <c r="AJ55" s="6">
        <f>IF(AND('US Cement Data'!$B$14&gt;=$A55,'US Cement Data'!$B$14&lt;$B55),'US Cement Data'!AI$290,0)*'State Downscaling Multipliers'!$B$6</f>
        <v/>
      </c>
      <c r="AK55" s="6">
        <f>IF(AND('US Cement Data'!$B$14&gt;=$A55,'US Cement Data'!$B$14&lt;$B55),'US Cement Data'!AJ$290,0)*'State Downscaling Multipliers'!$B$6</f>
        <v/>
      </c>
      <c r="AL55" s="6">
        <f>IF(AND('US Cement Data'!$B$14&gt;=$A55,'US Cement Data'!$B$14&lt;$B55),'US Cement Data'!AK$290,0)*'State Downscaling Multipliers'!$B$6</f>
        <v/>
      </c>
    </row>
    <row r="56" ht="15.75" customHeight="1" s="120">
      <c r="A56" s="63">
        <f>B55</f>
        <v/>
      </c>
      <c r="B56" s="63">
        <f>A56+50</f>
        <v/>
      </c>
      <c r="C56" s="6">
        <f>IF(AND('US Cement Data'!$B$14&gt;=$A56,'US Cement Data'!$B$14&lt;$B56),'US Cement Data'!B$290,0)*'State Downscaling Multipliers'!$B$6</f>
        <v/>
      </c>
      <c r="D56" s="6">
        <f>IF(AND('US Cement Data'!$B$14&gt;=$A56,'US Cement Data'!$B$14&lt;$B56),'US Cement Data'!C$290,0)*'State Downscaling Multipliers'!$B$6</f>
        <v/>
      </c>
      <c r="E56" s="6">
        <f>IF(AND('US Cement Data'!$B$14&gt;=$A56,'US Cement Data'!$B$14&lt;$B56),'US Cement Data'!D$290,0)*'State Downscaling Multipliers'!$B$6</f>
        <v/>
      </c>
      <c r="F56" s="6">
        <f>IF(AND('US Cement Data'!$B$14&gt;=$A56,'US Cement Data'!$B$14&lt;$B56),'US Cement Data'!E$290,0)*'State Downscaling Multipliers'!$B$6</f>
        <v/>
      </c>
      <c r="G56" s="6">
        <f>IF(AND('US Cement Data'!$B$14&gt;=$A56,'US Cement Data'!$B$14&lt;$B56),'US Cement Data'!F$290,0)*'State Downscaling Multipliers'!$B$6</f>
        <v/>
      </c>
      <c r="H56" s="6">
        <f>IF(AND('US Cement Data'!$B$14&gt;=$A56,'US Cement Data'!$B$14&lt;$B56),'US Cement Data'!G$290,0)*'State Downscaling Multipliers'!$B$6</f>
        <v/>
      </c>
      <c r="I56" s="6">
        <f>IF(AND('US Cement Data'!$B$14&gt;=$A56,'US Cement Data'!$B$14&lt;$B56),'US Cement Data'!H$290,0)*'State Downscaling Multipliers'!$B$6</f>
        <v/>
      </c>
      <c r="J56" s="6">
        <f>IF(AND('US Cement Data'!$B$14&gt;=$A56,'US Cement Data'!$B$14&lt;$B56),'US Cement Data'!I$290,0)*'State Downscaling Multipliers'!$B$6</f>
        <v/>
      </c>
      <c r="K56" s="6">
        <f>IF(AND('US Cement Data'!$B$14&gt;=$A56,'US Cement Data'!$B$14&lt;$B56),'US Cement Data'!J$290,0)*'State Downscaling Multipliers'!$B$6</f>
        <v/>
      </c>
      <c r="L56" s="6">
        <f>IF(AND('US Cement Data'!$B$14&gt;=$A56,'US Cement Data'!$B$14&lt;$B56),'US Cement Data'!K$290,0)*'State Downscaling Multipliers'!$B$6</f>
        <v/>
      </c>
      <c r="M56" s="6">
        <f>IF(AND('US Cement Data'!$B$14&gt;=$A56,'US Cement Data'!$B$14&lt;$B56),'US Cement Data'!L$290,0)*'State Downscaling Multipliers'!$B$6</f>
        <v/>
      </c>
      <c r="N56" s="6">
        <f>IF(AND('US Cement Data'!$B$14&gt;=$A56,'US Cement Data'!$B$14&lt;$B56),'US Cement Data'!M$290,0)*'State Downscaling Multipliers'!$B$6</f>
        <v/>
      </c>
      <c r="O56" s="6">
        <f>IF(AND('US Cement Data'!$B$14&gt;=$A56,'US Cement Data'!$B$14&lt;$B56),'US Cement Data'!N$290,0)*'State Downscaling Multipliers'!$B$6</f>
        <v/>
      </c>
      <c r="P56" s="6">
        <f>IF(AND('US Cement Data'!$B$14&gt;=$A56,'US Cement Data'!$B$14&lt;$B56),'US Cement Data'!O$290,0)*'State Downscaling Multipliers'!$B$6</f>
        <v/>
      </c>
      <c r="Q56" s="6">
        <f>IF(AND('US Cement Data'!$B$14&gt;=$A56,'US Cement Data'!$B$14&lt;$B56),'US Cement Data'!P$290,0)*'State Downscaling Multipliers'!$B$6</f>
        <v/>
      </c>
      <c r="R56" s="6">
        <f>IF(AND('US Cement Data'!$B$14&gt;=$A56,'US Cement Data'!$B$14&lt;$B56),'US Cement Data'!Q$290,0)*'State Downscaling Multipliers'!$B$6</f>
        <v/>
      </c>
      <c r="S56" s="6">
        <f>IF(AND('US Cement Data'!$B$14&gt;=$A56,'US Cement Data'!$B$14&lt;$B56),'US Cement Data'!R$290,0)*'State Downscaling Multipliers'!$B$6</f>
        <v/>
      </c>
      <c r="T56" s="6">
        <f>IF(AND('US Cement Data'!$B$14&gt;=$A56,'US Cement Data'!$B$14&lt;$B56),'US Cement Data'!S$290,0)*'State Downscaling Multipliers'!$B$6</f>
        <v/>
      </c>
      <c r="U56" s="6">
        <f>IF(AND('US Cement Data'!$B$14&gt;=$A56,'US Cement Data'!$B$14&lt;$B56),'US Cement Data'!T$290,0)*'State Downscaling Multipliers'!$B$6</f>
        <v/>
      </c>
      <c r="V56" s="6">
        <f>IF(AND('US Cement Data'!$B$14&gt;=$A56,'US Cement Data'!$B$14&lt;$B56),'US Cement Data'!U$290,0)*'State Downscaling Multipliers'!$B$6</f>
        <v/>
      </c>
      <c r="W56" s="6">
        <f>IF(AND('US Cement Data'!$B$14&gt;=$A56,'US Cement Data'!$B$14&lt;$B56),'US Cement Data'!V$290,0)*'State Downscaling Multipliers'!$B$6</f>
        <v/>
      </c>
      <c r="X56" s="6">
        <f>IF(AND('US Cement Data'!$B$14&gt;=$A56,'US Cement Data'!$B$14&lt;$B56),'US Cement Data'!W$290,0)*'State Downscaling Multipliers'!$B$6</f>
        <v/>
      </c>
      <c r="Y56" s="6">
        <f>IF(AND('US Cement Data'!$B$14&gt;=$A56,'US Cement Data'!$B$14&lt;$B56),'US Cement Data'!X$290,0)*'State Downscaling Multipliers'!$B$6</f>
        <v/>
      </c>
      <c r="Z56" s="6">
        <f>IF(AND('US Cement Data'!$B$14&gt;=$A56,'US Cement Data'!$B$14&lt;$B56),'US Cement Data'!Y$290,0)*'State Downscaling Multipliers'!$B$6</f>
        <v/>
      </c>
      <c r="AA56" s="6">
        <f>IF(AND('US Cement Data'!$B$14&gt;=$A56,'US Cement Data'!$B$14&lt;$B56),'US Cement Data'!Z$290,0)*'State Downscaling Multipliers'!$B$6</f>
        <v/>
      </c>
      <c r="AB56" s="6">
        <f>IF(AND('US Cement Data'!$B$14&gt;=$A56,'US Cement Data'!$B$14&lt;$B56),'US Cement Data'!AA$290,0)*'State Downscaling Multipliers'!$B$6</f>
        <v/>
      </c>
      <c r="AC56" s="6">
        <f>IF(AND('US Cement Data'!$B$14&gt;=$A56,'US Cement Data'!$B$14&lt;$B56),'US Cement Data'!AB$290,0)*'State Downscaling Multipliers'!$B$6</f>
        <v/>
      </c>
      <c r="AD56" s="6">
        <f>IF(AND('US Cement Data'!$B$14&gt;=$A56,'US Cement Data'!$B$14&lt;$B56),'US Cement Data'!AC$290,0)*'State Downscaling Multipliers'!$B$6</f>
        <v/>
      </c>
      <c r="AE56" s="6">
        <f>IF(AND('US Cement Data'!$B$14&gt;=$A56,'US Cement Data'!$B$14&lt;$B56),'US Cement Data'!AD$290,0)*'State Downscaling Multipliers'!$B$6</f>
        <v/>
      </c>
      <c r="AF56" s="6">
        <f>IF(AND('US Cement Data'!$B$14&gt;=$A56,'US Cement Data'!$B$14&lt;$B56),'US Cement Data'!AE$290,0)*'State Downscaling Multipliers'!$B$6</f>
        <v/>
      </c>
      <c r="AG56" s="6">
        <f>IF(AND('US Cement Data'!$B$14&gt;=$A56,'US Cement Data'!$B$14&lt;$B56),'US Cement Data'!AF$290,0)*'State Downscaling Multipliers'!$B$6</f>
        <v/>
      </c>
      <c r="AH56" s="6">
        <f>IF(AND('US Cement Data'!$B$14&gt;=$A56,'US Cement Data'!$B$14&lt;$B56),'US Cement Data'!AG$290,0)*'State Downscaling Multipliers'!$B$6</f>
        <v/>
      </c>
      <c r="AI56" s="6">
        <f>IF(AND('US Cement Data'!$B$14&gt;=$A56,'US Cement Data'!$B$14&lt;$B56),'US Cement Data'!AH$290,0)*'State Downscaling Multipliers'!$B$6</f>
        <v/>
      </c>
      <c r="AJ56" s="6">
        <f>IF(AND('US Cement Data'!$B$14&gt;=$A56,'US Cement Data'!$B$14&lt;$B56),'US Cement Data'!AI$290,0)*'State Downscaling Multipliers'!$B$6</f>
        <v/>
      </c>
      <c r="AK56" s="6">
        <f>IF(AND('US Cement Data'!$B$14&gt;=$A56,'US Cement Data'!$B$14&lt;$B56),'US Cement Data'!AJ$290,0)*'State Downscaling Multipliers'!$B$6</f>
        <v/>
      </c>
      <c r="AL56" s="6">
        <f>IF(AND('US Cement Data'!$B$14&gt;=$A56,'US Cement Data'!$B$14&lt;$B56),'US Cement Data'!AK$290,0)*'State Downscaling Multipliers'!$B$6</f>
        <v/>
      </c>
    </row>
    <row r="57" ht="15.75" customHeight="1" s="120">
      <c r="A57" s="63">
        <f>B56</f>
        <v/>
      </c>
      <c r="B57" s="63">
        <f>A57+50</f>
        <v/>
      </c>
      <c r="C57" s="6">
        <f>IF(AND('US Cement Data'!$B$14&gt;=$A57,'US Cement Data'!$B$14&lt;$B57),'US Cement Data'!B$290,0)*'State Downscaling Multipliers'!$B$6</f>
        <v/>
      </c>
      <c r="D57" s="6">
        <f>IF(AND('US Cement Data'!$B$14&gt;=$A57,'US Cement Data'!$B$14&lt;$B57),'US Cement Data'!C$290,0)*'State Downscaling Multipliers'!$B$6</f>
        <v/>
      </c>
      <c r="E57" s="6">
        <f>IF(AND('US Cement Data'!$B$14&gt;=$A57,'US Cement Data'!$B$14&lt;$B57),'US Cement Data'!D$290,0)*'State Downscaling Multipliers'!$B$6</f>
        <v/>
      </c>
      <c r="F57" s="6">
        <f>IF(AND('US Cement Data'!$B$14&gt;=$A57,'US Cement Data'!$B$14&lt;$B57),'US Cement Data'!E$290,0)*'State Downscaling Multipliers'!$B$6</f>
        <v/>
      </c>
      <c r="G57" s="6">
        <f>IF(AND('US Cement Data'!$B$14&gt;=$A57,'US Cement Data'!$B$14&lt;$B57),'US Cement Data'!F$290,0)*'State Downscaling Multipliers'!$B$6</f>
        <v/>
      </c>
      <c r="H57" s="6">
        <f>IF(AND('US Cement Data'!$B$14&gt;=$A57,'US Cement Data'!$B$14&lt;$B57),'US Cement Data'!G$290,0)*'State Downscaling Multipliers'!$B$6</f>
        <v/>
      </c>
      <c r="I57" s="6">
        <f>IF(AND('US Cement Data'!$B$14&gt;=$A57,'US Cement Data'!$B$14&lt;$B57),'US Cement Data'!H$290,0)*'State Downscaling Multipliers'!$B$6</f>
        <v/>
      </c>
      <c r="J57" s="6">
        <f>IF(AND('US Cement Data'!$B$14&gt;=$A57,'US Cement Data'!$B$14&lt;$B57),'US Cement Data'!I$290,0)*'State Downscaling Multipliers'!$B$6</f>
        <v/>
      </c>
      <c r="K57" s="6">
        <f>IF(AND('US Cement Data'!$B$14&gt;=$A57,'US Cement Data'!$B$14&lt;$B57),'US Cement Data'!J$290,0)*'State Downscaling Multipliers'!$B$6</f>
        <v/>
      </c>
      <c r="L57" s="6">
        <f>IF(AND('US Cement Data'!$B$14&gt;=$A57,'US Cement Data'!$B$14&lt;$B57),'US Cement Data'!K$290,0)*'State Downscaling Multipliers'!$B$6</f>
        <v/>
      </c>
      <c r="M57" s="6">
        <f>IF(AND('US Cement Data'!$B$14&gt;=$A57,'US Cement Data'!$B$14&lt;$B57),'US Cement Data'!L$290,0)*'State Downscaling Multipliers'!$B$6</f>
        <v/>
      </c>
      <c r="N57" s="6">
        <f>IF(AND('US Cement Data'!$B$14&gt;=$A57,'US Cement Data'!$B$14&lt;$B57),'US Cement Data'!M$290,0)*'State Downscaling Multipliers'!$B$6</f>
        <v/>
      </c>
      <c r="O57" s="6">
        <f>IF(AND('US Cement Data'!$B$14&gt;=$A57,'US Cement Data'!$B$14&lt;$B57),'US Cement Data'!N$290,0)*'State Downscaling Multipliers'!$B$6</f>
        <v/>
      </c>
      <c r="P57" s="6">
        <f>IF(AND('US Cement Data'!$B$14&gt;=$A57,'US Cement Data'!$B$14&lt;$B57),'US Cement Data'!O$290,0)*'State Downscaling Multipliers'!$B$6</f>
        <v/>
      </c>
      <c r="Q57" s="6">
        <f>IF(AND('US Cement Data'!$B$14&gt;=$A57,'US Cement Data'!$B$14&lt;$B57),'US Cement Data'!P$290,0)*'State Downscaling Multipliers'!$B$6</f>
        <v/>
      </c>
      <c r="R57" s="6">
        <f>IF(AND('US Cement Data'!$B$14&gt;=$A57,'US Cement Data'!$B$14&lt;$B57),'US Cement Data'!Q$290,0)*'State Downscaling Multipliers'!$B$6</f>
        <v/>
      </c>
      <c r="S57" s="6">
        <f>IF(AND('US Cement Data'!$B$14&gt;=$A57,'US Cement Data'!$B$14&lt;$B57),'US Cement Data'!R$290,0)*'State Downscaling Multipliers'!$B$6</f>
        <v/>
      </c>
      <c r="T57" s="6">
        <f>IF(AND('US Cement Data'!$B$14&gt;=$A57,'US Cement Data'!$B$14&lt;$B57),'US Cement Data'!S$290,0)*'State Downscaling Multipliers'!$B$6</f>
        <v/>
      </c>
      <c r="U57" s="6">
        <f>IF(AND('US Cement Data'!$B$14&gt;=$A57,'US Cement Data'!$B$14&lt;$B57),'US Cement Data'!T$290,0)*'State Downscaling Multipliers'!$B$6</f>
        <v/>
      </c>
      <c r="V57" s="6">
        <f>IF(AND('US Cement Data'!$B$14&gt;=$A57,'US Cement Data'!$B$14&lt;$B57),'US Cement Data'!U$290,0)*'State Downscaling Multipliers'!$B$6</f>
        <v/>
      </c>
      <c r="W57" s="6">
        <f>IF(AND('US Cement Data'!$B$14&gt;=$A57,'US Cement Data'!$B$14&lt;$B57),'US Cement Data'!V$290,0)*'State Downscaling Multipliers'!$B$6</f>
        <v/>
      </c>
      <c r="X57" s="6">
        <f>IF(AND('US Cement Data'!$B$14&gt;=$A57,'US Cement Data'!$B$14&lt;$B57),'US Cement Data'!W$290,0)*'State Downscaling Multipliers'!$B$6</f>
        <v/>
      </c>
      <c r="Y57" s="6">
        <f>IF(AND('US Cement Data'!$B$14&gt;=$A57,'US Cement Data'!$B$14&lt;$B57),'US Cement Data'!X$290,0)*'State Downscaling Multipliers'!$B$6</f>
        <v/>
      </c>
      <c r="Z57" s="6">
        <f>IF(AND('US Cement Data'!$B$14&gt;=$A57,'US Cement Data'!$B$14&lt;$B57),'US Cement Data'!Y$290,0)*'State Downscaling Multipliers'!$B$6</f>
        <v/>
      </c>
      <c r="AA57" s="6">
        <f>IF(AND('US Cement Data'!$B$14&gt;=$A57,'US Cement Data'!$B$14&lt;$B57),'US Cement Data'!Z$290,0)*'State Downscaling Multipliers'!$B$6</f>
        <v/>
      </c>
      <c r="AB57" s="6">
        <f>IF(AND('US Cement Data'!$B$14&gt;=$A57,'US Cement Data'!$B$14&lt;$B57),'US Cement Data'!AA$290,0)*'State Downscaling Multipliers'!$B$6</f>
        <v/>
      </c>
      <c r="AC57" s="6">
        <f>IF(AND('US Cement Data'!$B$14&gt;=$A57,'US Cement Data'!$B$14&lt;$B57),'US Cement Data'!AB$290,0)*'State Downscaling Multipliers'!$B$6</f>
        <v/>
      </c>
      <c r="AD57" s="6">
        <f>IF(AND('US Cement Data'!$B$14&gt;=$A57,'US Cement Data'!$B$14&lt;$B57),'US Cement Data'!AC$290,0)*'State Downscaling Multipliers'!$B$6</f>
        <v/>
      </c>
      <c r="AE57" s="6">
        <f>IF(AND('US Cement Data'!$B$14&gt;=$A57,'US Cement Data'!$B$14&lt;$B57),'US Cement Data'!AD$290,0)*'State Downscaling Multipliers'!$B$6</f>
        <v/>
      </c>
      <c r="AF57" s="6">
        <f>IF(AND('US Cement Data'!$B$14&gt;=$A57,'US Cement Data'!$B$14&lt;$B57),'US Cement Data'!AE$290,0)*'State Downscaling Multipliers'!$B$6</f>
        <v/>
      </c>
      <c r="AG57" s="6">
        <f>IF(AND('US Cement Data'!$B$14&gt;=$A57,'US Cement Data'!$B$14&lt;$B57),'US Cement Data'!AF$290,0)*'State Downscaling Multipliers'!$B$6</f>
        <v/>
      </c>
      <c r="AH57" s="6">
        <f>IF(AND('US Cement Data'!$B$14&gt;=$A57,'US Cement Data'!$B$14&lt;$B57),'US Cement Data'!AG$290,0)*'State Downscaling Multipliers'!$B$6</f>
        <v/>
      </c>
      <c r="AI57" s="6">
        <f>IF(AND('US Cement Data'!$B$14&gt;=$A57,'US Cement Data'!$B$14&lt;$B57),'US Cement Data'!AH$290,0)*'State Downscaling Multipliers'!$B$6</f>
        <v/>
      </c>
      <c r="AJ57" s="6">
        <f>IF(AND('US Cement Data'!$B$14&gt;=$A57,'US Cement Data'!$B$14&lt;$B57),'US Cement Data'!AI$290,0)*'State Downscaling Multipliers'!$B$6</f>
        <v/>
      </c>
      <c r="AK57" s="6">
        <f>IF(AND('US Cement Data'!$B$14&gt;=$A57,'US Cement Data'!$B$14&lt;$B57),'US Cement Data'!AJ$290,0)*'State Downscaling Multipliers'!$B$6</f>
        <v/>
      </c>
      <c r="AL57" s="6">
        <f>IF(AND('US Cement Data'!$B$14&gt;=$A57,'US Cement Data'!$B$14&lt;$B57),'US Cement Data'!AK$290,0)*'State Downscaling Multipliers'!$B$6</f>
        <v/>
      </c>
    </row>
    <row r="58" ht="15.75" customHeight="1" s="120">
      <c r="A58" s="63">
        <f>B57</f>
        <v/>
      </c>
      <c r="B58" s="63">
        <f>A58+50</f>
        <v/>
      </c>
      <c r="C58" s="6">
        <f>IF(AND('US Cement Data'!$B$14&gt;=$A58,'US Cement Data'!$B$14&lt;$B58),'US Cement Data'!B$290,0)*'State Downscaling Multipliers'!$B$6</f>
        <v/>
      </c>
      <c r="D58" s="6">
        <f>IF(AND('US Cement Data'!$B$14&gt;=$A58,'US Cement Data'!$B$14&lt;$B58),'US Cement Data'!C$290,0)*'State Downscaling Multipliers'!$B$6</f>
        <v/>
      </c>
      <c r="E58" s="6">
        <f>IF(AND('US Cement Data'!$B$14&gt;=$A58,'US Cement Data'!$B$14&lt;$B58),'US Cement Data'!D$290,0)*'State Downscaling Multipliers'!$B$6</f>
        <v/>
      </c>
      <c r="F58" s="6">
        <f>IF(AND('US Cement Data'!$B$14&gt;=$A58,'US Cement Data'!$B$14&lt;$B58),'US Cement Data'!E$290,0)*'State Downscaling Multipliers'!$B$6</f>
        <v/>
      </c>
      <c r="G58" s="6">
        <f>IF(AND('US Cement Data'!$B$14&gt;=$A58,'US Cement Data'!$B$14&lt;$B58),'US Cement Data'!F$290,0)*'State Downscaling Multipliers'!$B$6</f>
        <v/>
      </c>
      <c r="H58" s="6">
        <f>IF(AND('US Cement Data'!$B$14&gt;=$A58,'US Cement Data'!$B$14&lt;$B58),'US Cement Data'!G$290,0)*'State Downscaling Multipliers'!$B$6</f>
        <v/>
      </c>
      <c r="I58" s="6">
        <f>IF(AND('US Cement Data'!$B$14&gt;=$A58,'US Cement Data'!$B$14&lt;$B58),'US Cement Data'!H$290,0)*'State Downscaling Multipliers'!$B$6</f>
        <v/>
      </c>
      <c r="J58" s="6">
        <f>IF(AND('US Cement Data'!$B$14&gt;=$A58,'US Cement Data'!$B$14&lt;$B58),'US Cement Data'!I$290,0)*'State Downscaling Multipliers'!$B$6</f>
        <v/>
      </c>
      <c r="K58" s="6">
        <f>IF(AND('US Cement Data'!$B$14&gt;=$A58,'US Cement Data'!$B$14&lt;$B58),'US Cement Data'!J$290,0)*'State Downscaling Multipliers'!$B$6</f>
        <v/>
      </c>
      <c r="L58" s="6">
        <f>IF(AND('US Cement Data'!$B$14&gt;=$A58,'US Cement Data'!$B$14&lt;$B58),'US Cement Data'!K$290,0)*'State Downscaling Multipliers'!$B$6</f>
        <v/>
      </c>
      <c r="M58" s="6">
        <f>IF(AND('US Cement Data'!$B$14&gt;=$A58,'US Cement Data'!$B$14&lt;$B58),'US Cement Data'!L$290,0)*'State Downscaling Multipliers'!$B$6</f>
        <v/>
      </c>
      <c r="N58" s="6">
        <f>IF(AND('US Cement Data'!$B$14&gt;=$A58,'US Cement Data'!$B$14&lt;$B58),'US Cement Data'!M$290,0)*'State Downscaling Multipliers'!$B$6</f>
        <v/>
      </c>
      <c r="O58" s="6">
        <f>IF(AND('US Cement Data'!$B$14&gt;=$A58,'US Cement Data'!$B$14&lt;$B58),'US Cement Data'!N$290,0)*'State Downscaling Multipliers'!$B$6</f>
        <v/>
      </c>
      <c r="P58" s="6">
        <f>IF(AND('US Cement Data'!$B$14&gt;=$A58,'US Cement Data'!$B$14&lt;$B58),'US Cement Data'!O$290,0)*'State Downscaling Multipliers'!$B$6</f>
        <v/>
      </c>
      <c r="Q58" s="6">
        <f>IF(AND('US Cement Data'!$B$14&gt;=$A58,'US Cement Data'!$B$14&lt;$B58),'US Cement Data'!P$290,0)*'State Downscaling Multipliers'!$B$6</f>
        <v/>
      </c>
      <c r="R58" s="6">
        <f>IF(AND('US Cement Data'!$B$14&gt;=$A58,'US Cement Data'!$B$14&lt;$B58),'US Cement Data'!Q$290,0)*'State Downscaling Multipliers'!$B$6</f>
        <v/>
      </c>
      <c r="S58" s="6">
        <f>IF(AND('US Cement Data'!$B$14&gt;=$A58,'US Cement Data'!$B$14&lt;$B58),'US Cement Data'!R$290,0)*'State Downscaling Multipliers'!$B$6</f>
        <v/>
      </c>
      <c r="T58" s="6">
        <f>IF(AND('US Cement Data'!$B$14&gt;=$A58,'US Cement Data'!$B$14&lt;$B58),'US Cement Data'!S$290,0)*'State Downscaling Multipliers'!$B$6</f>
        <v/>
      </c>
      <c r="U58" s="6">
        <f>IF(AND('US Cement Data'!$B$14&gt;=$A58,'US Cement Data'!$B$14&lt;$B58),'US Cement Data'!T$290,0)*'State Downscaling Multipliers'!$B$6</f>
        <v/>
      </c>
      <c r="V58" s="6">
        <f>IF(AND('US Cement Data'!$B$14&gt;=$A58,'US Cement Data'!$B$14&lt;$B58),'US Cement Data'!U$290,0)*'State Downscaling Multipliers'!$B$6</f>
        <v/>
      </c>
      <c r="W58" s="6">
        <f>IF(AND('US Cement Data'!$B$14&gt;=$A58,'US Cement Data'!$B$14&lt;$B58),'US Cement Data'!V$290,0)*'State Downscaling Multipliers'!$B$6</f>
        <v/>
      </c>
      <c r="X58" s="6">
        <f>IF(AND('US Cement Data'!$B$14&gt;=$A58,'US Cement Data'!$B$14&lt;$B58),'US Cement Data'!W$290,0)*'State Downscaling Multipliers'!$B$6</f>
        <v/>
      </c>
      <c r="Y58" s="6">
        <f>IF(AND('US Cement Data'!$B$14&gt;=$A58,'US Cement Data'!$B$14&lt;$B58),'US Cement Data'!X$290,0)*'State Downscaling Multipliers'!$B$6</f>
        <v/>
      </c>
      <c r="Z58" s="6">
        <f>IF(AND('US Cement Data'!$B$14&gt;=$A58,'US Cement Data'!$B$14&lt;$B58),'US Cement Data'!Y$290,0)*'State Downscaling Multipliers'!$B$6</f>
        <v/>
      </c>
      <c r="AA58" s="6">
        <f>IF(AND('US Cement Data'!$B$14&gt;=$A58,'US Cement Data'!$B$14&lt;$B58),'US Cement Data'!Z$290,0)*'State Downscaling Multipliers'!$B$6</f>
        <v/>
      </c>
      <c r="AB58" s="6">
        <f>IF(AND('US Cement Data'!$B$14&gt;=$A58,'US Cement Data'!$B$14&lt;$B58),'US Cement Data'!AA$290,0)*'State Downscaling Multipliers'!$B$6</f>
        <v/>
      </c>
      <c r="AC58" s="6">
        <f>IF(AND('US Cement Data'!$B$14&gt;=$A58,'US Cement Data'!$B$14&lt;$B58),'US Cement Data'!AB$290,0)*'State Downscaling Multipliers'!$B$6</f>
        <v/>
      </c>
      <c r="AD58" s="6">
        <f>IF(AND('US Cement Data'!$B$14&gt;=$A58,'US Cement Data'!$B$14&lt;$B58),'US Cement Data'!AC$290,0)*'State Downscaling Multipliers'!$B$6</f>
        <v/>
      </c>
      <c r="AE58" s="6">
        <f>IF(AND('US Cement Data'!$B$14&gt;=$A58,'US Cement Data'!$B$14&lt;$B58),'US Cement Data'!AD$290,0)*'State Downscaling Multipliers'!$B$6</f>
        <v/>
      </c>
      <c r="AF58" s="6">
        <f>IF(AND('US Cement Data'!$B$14&gt;=$A58,'US Cement Data'!$B$14&lt;$B58),'US Cement Data'!AE$290,0)*'State Downscaling Multipliers'!$B$6</f>
        <v/>
      </c>
      <c r="AG58" s="6">
        <f>IF(AND('US Cement Data'!$B$14&gt;=$A58,'US Cement Data'!$B$14&lt;$B58),'US Cement Data'!AF$290,0)*'State Downscaling Multipliers'!$B$6</f>
        <v/>
      </c>
      <c r="AH58" s="6">
        <f>IF(AND('US Cement Data'!$B$14&gt;=$A58,'US Cement Data'!$B$14&lt;$B58),'US Cement Data'!AG$290,0)*'State Downscaling Multipliers'!$B$6</f>
        <v/>
      </c>
      <c r="AI58" s="6">
        <f>IF(AND('US Cement Data'!$B$14&gt;=$A58,'US Cement Data'!$B$14&lt;$B58),'US Cement Data'!AH$290,0)*'State Downscaling Multipliers'!$B$6</f>
        <v/>
      </c>
      <c r="AJ58" s="6">
        <f>IF(AND('US Cement Data'!$B$14&gt;=$A58,'US Cement Data'!$B$14&lt;$B58),'US Cement Data'!AI$290,0)*'State Downscaling Multipliers'!$B$6</f>
        <v/>
      </c>
      <c r="AK58" s="6">
        <f>IF(AND('US Cement Data'!$B$14&gt;=$A58,'US Cement Data'!$B$14&lt;$B58),'US Cement Data'!AJ$290,0)*'State Downscaling Multipliers'!$B$6</f>
        <v/>
      </c>
      <c r="AL58" s="6">
        <f>IF(AND('US Cement Data'!$B$14&gt;=$A58,'US Cement Data'!$B$14&lt;$B58),'US Cement Data'!AK$290,0)*'State Downscaling Multipliers'!$B$6</f>
        <v/>
      </c>
    </row>
    <row r="59" ht="15.75" customHeight="1" s="120">
      <c r="A59" s="63">
        <f>B58</f>
        <v/>
      </c>
      <c r="B59" s="63">
        <f>A59+50</f>
        <v/>
      </c>
      <c r="C59" s="6">
        <f>IF(AND('US Cement Data'!$B$14&gt;=$A59,'US Cement Data'!$B$14&lt;$B59),'US Cement Data'!B$290,0)*'State Downscaling Multipliers'!$B$6</f>
        <v/>
      </c>
      <c r="D59" s="6">
        <f>IF(AND('US Cement Data'!$B$14&gt;=$A59,'US Cement Data'!$B$14&lt;$B59),'US Cement Data'!C$290,0)*'State Downscaling Multipliers'!$B$6</f>
        <v/>
      </c>
      <c r="E59" s="6">
        <f>IF(AND('US Cement Data'!$B$14&gt;=$A59,'US Cement Data'!$B$14&lt;$B59),'US Cement Data'!D$290,0)*'State Downscaling Multipliers'!$B$6</f>
        <v/>
      </c>
      <c r="F59" s="6">
        <f>IF(AND('US Cement Data'!$B$14&gt;=$A59,'US Cement Data'!$B$14&lt;$B59),'US Cement Data'!E$290,0)*'State Downscaling Multipliers'!$B$6</f>
        <v/>
      </c>
      <c r="G59" s="6">
        <f>IF(AND('US Cement Data'!$B$14&gt;=$A59,'US Cement Data'!$B$14&lt;$B59),'US Cement Data'!F$290,0)*'State Downscaling Multipliers'!$B$6</f>
        <v/>
      </c>
      <c r="H59" s="6">
        <f>IF(AND('US Cement Data'!$B$14&gt;=$A59,'US Cement Data'!$B$14&lt;$B59),'US Cement Data'!G$290,0)*'State Downscaling Multipliers'!$B$6</f>
        <v/>
      </c>
      <c r="I59" s="6">
        <f>IF(AND('US Cement Data'!$B$14&gt;=$A59,'US Cement Data'!$B$14&lt;$B59),'US Cement Data'!H$290,0)*'State Downscaling Multipliers'!$B$6</f>
        <v/>
      </c>
      <c r="J59" s="6">
        <f>IF(AND('US Cement Data'!$B$14&gt;=$A59,'US Cement Data'!$B$14&lt;$B59),'US Cement Data'!I$290,0)*'State Downscaling Multipliers'!$B$6</f>
        <v/>
      </c>
      <c r="K59" s="6">
        <f>IF(AND('US Cement Data'!$B$14&gt;=$A59,'US Cement Data'!$B$14&lt;$B59),'US Cement Data'!J$290,0)*'State Downscaling Multipliers'!$B$6</f>
        <v/>
      </c>
      <c r="L59" s="6">
        <f>IF(AND('US Cement Data'!$B$14&gt;=$A59,'US Cement Data'!$B$14&lt;$B59),'US Cement Data'!K$290,0)*'State Downscaling Multipliers'!$B$6</f>
        <v/>
      </c>
      <c r="M59" s="6">
        <f>IF(AND('US Cement Data'!$B$14&gt;=$A59,'US Cement Data'!$B$14&lt;$B59),'US Cement Data'!L$290,0)*'State Downscaling Multipliers'!$B$6</f>
        <v/>
      </c>
      <c r="N59" s="6">
        <f>IF(AND('US Cement Data'!$B$14&gt;=$A59,'US Cement Data'!$B$14&lt;$B59),'US Cement Data'!M$290,0)*'State Downscaling Multipliers'!$B$6</f>
        <v/>
      </c>
      <c r="O59" s="6">
        <f>IF(AND('US Cement Data'!$B$14&gt;=$A59,'US Cement Data'!$B$14&lt;$B59),'US Cement Data'!N$290,0)*'State Downscaling Multipliers'!$B$6</f>
        <v/>
      </c>
      <c r="P59" s="6">
        <f>IF(AND('US Cement Data'!$B$14&gt;=$A59,'US Cement Data'!$B$14&lt;$B59),'US Cement Data'!O$290,0)*'State Downscaling Multipliers'!$B$6</f>
        <v/>
      </c>
      <c r="Q59" s="6">
        <f>IF(AND('US Cement Data'!$B$14&gt;=$A59,'US Cement Data'!$B$14&lt;$B59),'US Cement Data'!P$290,0)*'State Downscaling Multipliers'!$B$6</f>
        <v/>
      </c>
      <c r="R59" s="6">
        <f>IF(AND('US Cement Data'!$B$14&gt;=$A59,'US Cement Data'!$B$14&lt;$B59),'US Cement Data'!Q$290,0)*'State Downscaling Multipliers'!$B$6</f>
        <v/>
      </c>
      <c r="S59" s="6">
        <f>IF(AND('US Cement Data'!$B$14&gt;=$A59,'US Cement Data'!$B$14&lt;$B59),'US Cement Data'!R$290,0)*'State Downscaling Multipliers'!$B$6</f>
        <v/>
      </c>
      <c r="T59" s="6">
        <f>IF(AND('US Cement Data'!$B$14&gt;=$A59,'US Cement Data'!$B$14&lt;$B59),'US Cement Data'!S$290,0)*'State Downscaling Multipliers'!$B$6</f>
        <v/>
      </c>
      <c r="U59" s="6">
        <f>IF(AND('US Cement Data'!$B$14&gt;=$A59,'US Cement Data'!$B$14&lt;$B59),'US Cement Data'!T$290,0)*'State Downscaling Multipliers'!$B$6</f>
        <v/>
      </c>
      <c r="V59" s="6">
        <f>IF(AND('US Cement Data'!$B$14&gt;=$A59,'US Cement Data'!$B$14&lt;$B59),'US Cement Data'!U$290,0)*'State Downscaling Multipliers'!$B$6</f>
        <v/>
      </c>
      <c r="W59" s="6">
        <f>IF(AND('US Cement Data'!$B$14&gt;=$A59,'US Cement Data'!$B$14&lt;$B59),'US Cement Data'!V$290,0)*'State Downscaling Multipliers'!$B$6</f>
        <v/>
      </c>
      <c r="X59" s="6">
        <f>IF(AND('US Cement Data'!$B$14&gt;=$A59,'US Cement Data'!$B$14&lt;$B59),'US Cement Data'!W$290,0)*'State Downscaling Multipliers'!$B$6</f>
        <v/>
      </c>
      <c r="Y59" s="6">
        <f>IF(AND('US Cement Data'!$B$14&gt;=$A59,'US Cement Data'!$B$14&lt;$B59),'US Cement Data'!X$290,0)*'State Downscaling Multipliers'!$B$6</f>
        <v/>
      </c>
      <c r="Z59" s="6">
        <f>IF(AND('US Cement Data'!$B$14&gt;=$A59,'US Cement Data'!$B$14&lt;$B59),'US Cement Data'!Y$290,0)*'State Downscaling Multipliers'!$B$6</f>
        <v/>
      </c>
      <c r="AA59" s="6">
        <f>IF(AND('US Cement Data'!$B$14&gt;=$A59,'US Cement Data'!$B$14&lt;$B59),'US Cement Data'!Z$290,0)*'State Downscaling Multipliers'!$B$6</f>
        <v/>
      </c>
      <c r="AB59" s="6">
        <f>IF(AND('US Cement Data'!$B$14&gt;=$A59,'US Cement Data'!$B$14&lt;$B59),'US Cement Data'!AA$290,0)*'State Downscaling Multipliers'!$B$6</f>
        <v/>
      </c>
      <c r="AC59" s="6">
        <f>IF(AND('US Cement Data'!$B$14&gt;=$A59,'US Cement Data'!$B$14&lt;$B59),'US Cement Data'!AB$290,0)*'State Downscaling Multipliers'!$B$6</f>
        <v/>
      </c>
      <c r="AD59" s="6">
        <f>IF(AND('US Cement Data'!$B$14&gt;=$A59,'US Cement Data'!$B$14&lt;$B59),'US Cement Data'!AC$290,0)*'State Downscaling Multipliers'!$B$6</f>
        <v/>
      </c>
      <c r="AE59" s="6">
        <f>IF(AND('US Cement Data'!$B$14&gt;=$A59,'US Cement Data'!$B$14&lt;$B59),'US Cement Data'!AD$290,0)*'State Downscaling Multipliers'!$B$6</f>
        <v/>
      </c>
      <c r="AF59" s="6">
        <f>IF(AND('US Cement Data'!$B$14&gt;=$A59,'US Cement Data'!$B$14&lt;$B59),'US Cement Data'!AE$290,0)*'State Downscaling Multipliers'!$B$6</f>
        <v/>
      </c>
      <c r="AG59" s="6">
        <f>IF(AND('US Cement Data'!$B$14&gt;=$A59,'US Cement Data'!$B$14&lt;$B59),'US Cement Data'!AF$290,0)*'State Downscaling Multipliers'!$B$6</f>
        <v/>
      </c>
      <c r="AH59" s="6">
        <f>IF(AND('US Cement Data'!$B$14&gt;=$A59,'US Cement Data'!$B$14&lt;$B59),'US Cement Data'!AG$290,0)*'State Downscaling Multipliers'!$B$6</f>
        <v/>
      </c>
      <c r="AI59" s="6">
        <f>IF(AND('US Cement Data'!$B$14&gt;=$A59,'US Cement Data'!$B$14&lt;$B59),'US Cement Data'!AH$290,0)*'State Downscaling Multipliers'!$B$6</f>
        <v/>
      </c>
      <c r="AJ59" s="6">
        <f>IF(AND('US Cement Data'!$B$14&gt;=$A59,'US Cement Data'!$B$14&lt;$B59),'US Cement Data'!AI$290,0)*'State Downscaling Multipliers'!$B$6</f>
        <v/>
      </c>
      <c r="AK59" s="6">
        <f>IF(AND('US Cement Data'!$B$14&gt;=$A59,'US Cement Data'!$B$14&lt;$B59),'US Cement Data'!AJ$290,0)*'State Downscaling Multipliers'!$B$6</f>
        <v/>
      </c>
      <c r="AL59" s="6">
        <f>IF(AND('US Cement Data'!$B$14&gt;=$A59,'US Cement Data'!$B$14&lt;$B59),'US Cement Data'!AK$290,0)*'State Downscaling Multipliers'!$B$6</f>
        <v/>
      </c>
    </row>
    <row r="60" ht="15.75" customHeight="1" s="120">
      <c r="A60" s="63">
        <f>B59</f>
        <v/>
      </c>
      <c r="B60" s="63">
        <f>A60+50</f>
        <v/>
      </c>
      <c r="C60" s="6">
        <f>IF(AND('US Cement Data'!$B$14&gt;=$A60,'US Cement Data'!$B$14&lt;$B60),'US Cement Data'!B$290,0)*'State Downscaling Multipliers'!$B$6</f>
        <v/>
      </c>
      <c r="D60" s="6">
        <f>IF(AND('US Cement Data'!$B$14&gt;=$A60,'US Cement Data'!$B$14&lt;$B60),'US Cement Data'!C$290,0)*'State Downscaling Multipliers'!$B$6</f>
        <v/>
      </c>
      <c r="E60" s="6">
        <f>IF(AND('US Cement Data'!$B$14&gt;=$A60,'US Cement Data'!$B$14&lt;$B60),'US Cement Data'!D$290,0)*'State Downscaling Multipliers'!$B$6</f>
        <v/>
      </c>
      <c r="F60" s="6">
        <f>IF(AND('US Cement Data'!$B$14&gt;=$A60,'US Cement Data'!$B$14&lt;$B60),'US Cement Data'!E$290,0)*'State Downscaling Multipliers'!$B$6</f>
        <v/>
      </c>
      <c r="G60" s="6">
        <f>IF(AND('US Cement Data'!$B$14&gt;=$A60,'US Cement Data'!$B$14&lt;$B60),'US Cement Data'!F$290,0)*'State Downscaling Multipliers'!$B$6</f>
        <v/>
      </c>
      <c r="H60" s="6">
        <f>IF(AND('US Cement Data'!$B$14&gt;=$A60,'US Cement Data'!$B$14&lt;$B60),'US Cement Data'!G$290,0)*'State Downscaling Multipliers'!$B$6</f>
        <v/>
      </c>
      <c r="I60" s="6">
        <f>IF(AND('US Cement Data'!$B$14&gt;=$A60,'US Cement Data'!$B$14&lt;$B60),'US Cement Data'!H$290,0)*'State Downscaling Multipliers'!$B$6</f>
        <v/>
      </c>
      <c r="J60" s="6">
        <f>IF(AND('US Cement Data'!$B$14&gt;=$A60,'US Cement Data'!$B$14&lt;$B60),'US Cement Data'!I$290,0)*'State Downscaling Multipliers'!$B$6</f>
        <v/>
      </c>
      <c r="K60" s="6">
        <f>IF(AND('US Cement Data'!$B$14&gt;=$A60,'US Cement Data'!$B$14&lt;$B60),'US Cement Data'!J$290,0)*'State Downscaling Multipliers'!$B$6</f>
        <v/>
      </c>
      <c r="L60" s="6">
        <f>IF(AND('US Cement Data'!$B$14&gt;=$A60,'US Cement Data'!$B$14&lt;$B60),'US Cement Data'!K$290,0)*'State Downscaling Multipliers'!$B$6</f>
        <v/>
      </c>
      <c r="M60" s="6">
        <f>IF(AND('US Cement Data'!$B$14&gt;=$A60,'US Cement Data'!$B$14&lt;$B60),'US Cement Data'!L$290,0)*'State Downscaling Multipliers'!$B$6</f>
        <v/>
      </c>
      <c r="N60" s="6">
        <f>IF(AND('US Cement Data'!$B$14&gt;=$A60,'US Cement Data'!$B$14&lt;$B60),'US Cement Data'!M$290,0)*'State Downscaling Multipliers'!$B$6</f>
        <v/>
      </c>
      <c r="O60" s="6">
        <f>IF(AND('US Cement Data'!$B$14&gt;=$A60,'US Cement Data'!$B$14&lt;$B60),'US Cement Data'!N$290,0)*'State Downscaling Multipliers'!$B$6</f>
        <v/>
      </c>
      <c r="P60" s="6">
        <f>IF(AND('US Cement Data'!$B$14&gt;=$A60,'US Cement Data'!$B$14&lt;$B60),'US Cement Data'!O$290,0)*'State Downscaling Multipliers'!$B$6</f>
        <v/>
      </c>
      <c r="Q60" s="6">
        <f>IF(AND('US Cement Data'!$B$14&gt;=$A60,'US Cement Data'!$B$14&lt;$B60),'US Cement Data'!P$290,0)*'State Downscaling Multipliers'!$B$6</f>
        <v/>
      </c>
      <c r="R60" s="6">
        <f>IF(AND('US Cement Data'!$B$14&gt;=$A60,'US Cement Data'!$B$14&lt;$B60),'US Cement Data'!Q$290,0)*'State Downscaling Multipliers'!$B$6</f>
        <v/>
      </c>
      <c r="S60" s="6">
        <f>IF(AND('US Cement Data'!$B$14&gt;=$A60,'US Cement Data'!$B$14&lt;$B60),'US Cement Data'!R$290,0)*'State Downscaling Multipliers'!$B$6</f>
        <v/>
      </c>
      <c r="T60" s="6">
        <f>IF(AND('US Cement Data'!$B$14&gt;=$A60,'US Cement Data'!$B$14&lt;$B60),'US Cement Data'!S$290,0)*'State Downscaling Multipliers'!$B$6</f>
        <v/>
      </c>
      <c r="U60" s="6">
        <f>IF(AND('US Cement Data'!$B$14&gt;=$A60,'US Cement Data'!$B$14&lt;$B60),'US Cement Data'!T$290,0)*'State Downscaling Multipliers'!$B$6</f>
        <v/>
      </c>
      <c r="V60" s="6">
        <f>IF(AND('US Cement Data'!$B$14&gt;=$A60,'US Cement Data'!$B$14&lt;$B60),'US Cement Data'!U$290,0)*'State Downscaling Multipliers'!$B$6</f>
        <v/>
      </c>
      <c r="W60" s="6">
        <f>IF(AND('US Cement Data'!$B$14&gt;=$A60,'US Cement Data'!$B$14&lt;$B60),'US Cement Data'!V$290,0)*'State Downscaling Multipliers'!$B$6</f>
        <v/>
      </c>
      <c r="X60" s="6">
        <f>IF(AND('US Cement Data'!$B$14&gt;=$A60,'US Cement Data'!$B$14&lt;$B60),'US Cement Data'!W$290,0)*'State Downscaling Multipliers'!$B$6</f>
        <v/>
      </c>
      <c r="Y60" s="6">
        <f>IF(AND('US Cement Data'!$B$14&gt;=$A60,'US Cement Data'!$B$14&lt;$B60),'US Cement Data'!X$290,0)*'State Downscaling Multipliers'!$B$6</f>
        <v/>
      </c>
      <c r="Z60" s="6">
        <f>IF(AND('US Cement Data'!$B$14&gt;=$A60,'US Cement Data'!$B$14&lt;$B60),'US Cement Data'!Y$290,0)*'State Downscaling Multipliers'!$B$6</f>
        <v/>
      </c>
      <c r="AA60" s="6">
        <f>IF(AND('US Cement Data'!$B$14&gt;=$A60,'US Cement Data'!$B$14&lt;$B60),'US Cement Data'!Z$290,0)*'State Downscaling Multipliers'!$B$6</f>
        <v/>
      </c>
      <c r="AB60" s="6">
        <f>IF(AND('US Cement Data'!$B$14&gt;=$A60,'US Cement Data'!$B$14&lt;$B60),'US Cement Data'!AA$290,0)*'State Downscaling Multipliers'!$B$6</f>
        <v/>
      </c>
      <c r="AC60" s="6">
        <f>IF(AND('US Cement Data'!$B$14&gt;=$A60,'US Cement Data'!$B$14&lt;$B60),'US Cement Data'!AB$290,0)*'State Downscaling Multipliers'!$B$6</f>
        <v/>
      </c>
      <c r="AD60" s="6">
        <f>IF(AND('US Cement Data'!$B$14&gt;=$A60,'US Cement Data'!$B$14&lt;$B60),'US Cement Data'!AC$290,0)*'State Downscaling Multipliers'!$B$6</f>
        <v/>
      </c>
      <c r="AE60" s="6">
        <f>IF(AND('US Cement Data'!$B$14&gt;=$A60,'US Cement Data'!$B$14&lt;$B60),'US Cement Data'!AD$290,0)*'State Downscaling Multipliers'!$B$6</f>
        <v/>
      </c>
      <c r="AF60" s="6">
        <f>IF(AND('US Cement Data'!$B$14&gt;=$A60,'US Cement Data'!$B$14&lt;$B60),'US Cement Data'!AE$290,0)*'State Downscaling Multipliers'!$B$6</f>
        <v/>
      </c>
      <c r="AG60" s="6">
        <f>IF(AND('US Cement Data'!$B$14&gt;=$A60,'US Cement Data'!$B$14&lt;$B60),'US Cement Data'!AF$290,0)*'State Downscaling Multipliers'!$B$6</f>
        <v/>
      </c>
      <c r="AH60" s="6">
        <f>IF(AND('US Cement Data'!$B$14&gt;=$A60,'US Cement Data'!$B$14&lt;$B60),'US Cement Data'!AG$290,0)*'State Downscaling Multipliers'!$B$6</f>
        <v/>
      </c>
      <c r="AI60" s="6">
        <f>IF(AND('US Cement Data'!$B$14&gt;=$A60,'US Cement Data'!$B$14&lt;$B60),'US Cement Data'!AH$290,0)*'State Downscaling Multipliers'!$B$6</f>
        <v/>
      </c>
      <c r="AJ60" s="6">
        <f>IF(AND('US Cement Data'!$B$14&gt;=$A60,'US Cement Data'!$B$14&lt;$B60),'US Cement Data'!AI$290,0)*'State Downscaling Multipliers'!$B$6</f>
        <v/>
      </c>
      <c r="AK60" s="6">
        <f>IF(AND('US Cement Data'!$B$14&gt;=$A60,'US Cement Data'!$B$14&lt;$B60),'US Cement Data'!AJ$290,0)*'State Downscaling Multipliers'!$B$6</f>
        <v/>
      </c>
      <c r="AL60" s="6">
        <f>IF(AND('US Cement Data'!$B$14&gt;=$A60,'US Cement Data'!$B$14&lt;$B60),'US Cement Data'!AK$290,0)*'State Downscaling Multipliers'!$B$6</f>
        <v/>
      </c>
    </row>
    <row r="61" ht="15.75" customHeight="1" s="120">
      <c r="A61" s="63">
        <f>B60</f>
        <v/>
      </c>
      <c r="B61" s="63">
        <f>A61+50</f>
        <v/>
      </c>
      <c r="C61" s="6">
        <f>IF(AND('US Cement Data'!$B$14&gt;=$A61,'US Cement Data'!$B$14&lt;$B61),'US Cement Data'!B$290,0)*'State Downscaling Multipliers'!$B$6</f>
        <v/>
      </c>
      <c r="D61" s="6">
        <f>IF(AND('US Cement Data'!$B$14&gt;=$A61,'US Cement Data'!$B$14&lt;$B61),'US Cement Data'!C$290,0)*'State Downscaling Multipliers'!$B$6</f>
        <v/>
      </c>
      <c r="E61" s="6">
        <f>IF(AND('US Cement Data'!$B$14&gt;=$A61,'US Cement Data'!$B$14&lt;$B61),'US Cement Data'!D$290,0)*'State Downscaling Multipliers'!$B$6</f>
        <v/>
      </c>
      <c r="F61" s="6">
        <f>IF(AND('US Cement Data'!$B$14&gt;=$A61,'US Cement Data'!$B$14&lt;$B61),'US Cement Data'!E$290,0)*'State Downscaling Multipliers'!$B$6</f>
        <v/>
      </c>
      <c r="G61" s="6">
        <f>IF(AND('US Cement Data'!$B$14&gt;=$A61,'US Cement Data'!$B$14&lt;$B61),'US Cement Data'!F$290,0)*'State Downscaling Multipliers'!$B$6</f>
        <v/>
      </c>
      <c r="H61" s="6">
        <f>IF(AND('US Cement Data'!$B$14&gt;=$A61,'US Cement Data'!$B$14&lt;$B61),'US Cement Data'!G$290,0)*'State Downscaling Multipliers'!$B$6</f>
        <v/>
      </c>
      <c r="I61" s="6">
        <f>IF(AND('US Cement Data'!$B$14&gt;=$A61,'US Cement Data'!$B$14&lt;$B61),'US Cement Data'!H$290,0)*'State Downscaling Multipliers'!$B$6</f>
        <v/>
      </c>
      <c r="J61" s="6">
        <f>IF(AND('US Cement Data'!$B$14&gt;=$A61,'US Cement Data'!$B$14&lt;$B61),'US Cement Data'!I$290,0)*'State Downscaling Multipliers'!$B$6</f>
        <v/>
      </c>
      <c r="K61" s="6">
        <f>IF(AND('US Cement Data'!$B$14&gt;=$A61,'US Cement Data'!$B$14&lt;$B61),'US Cement Data'!J$290,0)*'State Downscaling Multipliers'!$B$6</f>
        <v/>
      </c>
      <c r="L61" s="6">
        <f>IF(AND('US Cement Data'!$B$14&gt;=$A61,'US Cement Data'!$B$14&lt;$B61),'US Cement Data'!K$290,0)*'State Downscaling Multipliers'!$B$6</f>
        <v/>
      </c>
      <c r="M61" s="6">
        <f>IF(AND('US Cement Data'!$B$14&gt;=$A61,'US Cement Data'!$B$14&lt;$B61),'US Cement Data'!L$290,0)*'State Downscaling Multipliers'!$B$6</f>
        <v/>
      </c>
      <c r="N61" s="6">
        <f>IF(AND('US Cement Data'!$B$14&gt;=$A61,'US Cement Data'!$B$14&lt;$B61),'US Cement Data'!M$290,0)*'State Downscaling Multipliers'!$B$6</f>
        <v/>
      </c>
      <c r="O61" s="6">
        <f>IF(AND('US Cement Data'!$B$14&gt;=$A61,'US Cement Data'!$B$14&lt;$B61),'US Cement Data'!N$290,0)*'State Downscaling Multipliers'!$B$6</f>
        <v/>
      </c>
      <c r="P61" s="6">
        <f>IF(AND('US Cement Data'!$B$14&gt;=$A61,'US Cement Data'!$B$14&lt;$B61),'US Cement Data'!O$290,0)*'State Downscaling Multipliers'!$B$6</f>
        <v/>
      </c>
      <c r="Q61" s="6">
        <f>IF(AND('US Cement Data'!$B$14&gt;=$A61,'US Cement Data'!$B$14&lt;$B61),'US Cement Data'!P$290,0)*'State Downscaling Multipliers'!$B$6</f>
        <v/>
      </c>
      <c r="R61" s="6">
        <f>IF(AND('US Cement Data'!$B$14&gt;=$A61,'US Cement Data'!$B$14&lt;$B61),'US Cement Data'!Q$290,0)*'State Downscaling Multipliers'!$B$6</f>
        <v/>
      </c>
      <c r="S61" s="6">
        <f>IF(AND('US Cement Data'!$B$14&gt;=$A61,'US Cement Data'!$B$14&lt;$B61),'US Cement Data'!R$290,0)*'State Downscaling Multipliers'!$B$6</f>
        <v/>
      </c>
      <c r="T61" s="6">
        <f>IF(AND('US Cement Data'!$B$14&gt;=$A61,'US Cement Data'!$B$14&lt;$B61),'US Cement Data'!S$290,0)*'State Downscaling Multipliers'!$B$6</f>
        <v/>
      </c>
      <c r="U61" s="6">
        <f>IF(AND('US Cement Data'!$B$14&gt;=$A61,'US Cement Data'!$B$14&lt;$B61),'US Cement Data'!T$290,0)*'State Downscaling Multipliers'!$B$6</f>
        <v/>
      </c>
      <c r="V61" s="6">
        <f>IF(AND('US Cement Data'!$B$14&gt;=$A61,'US Cement Data'!$B$14&lt;$B61),'US Cement Data'!U$290,0)*'State Downscaling Multipliers'!$B$6</f>
        <v/>
      </c>
      <c r="W61" s="6">
        <f>IF(AND('US Cement Data'!$B$14&gt;=$A61,'US Cement Data'!$B$14&lt;$B61),'US Cement Data'!V$290,0)*'State Downscaling Multipliers'!$B$6</f>
        <v/>
      </c>
      <c r="X61" s="6">
        <f>IF(AND('US Cement Data'!$B$14&gt;=$A61,'US Cement Data'!$B$14&lt;$B61),'US Cement Data'!W$290,0)*'State Downscaling Multipliers'!$B$6</f>
        <v/>
      </c>
      <c r="Y61" s="6">
        <f>IF(AND('US Cement Data'!$B$14&gt;=$A61,'US Cement Data'!$B$14&lt;$B61),'US Cement Data'!X$290,0)*'State Downscaling Multipliers'!$B$6</f>
        <v/>
      </c>
      <c r="Z61" s="6">
        <f>IF(AND('US Cement Data'!$B$14&gt;=$A61,'US Cement Data'!$B$14&lt;$B61),'US Cement Data'!Y$290,0)*'State Downscaling Multipliers'!$B$6</f>
        <v/>
      </c>
      <c r="AA61" s="6">
        <f>IF(AND('US Cement Data'!$B$14&gt;=$A61,'US Cement Data'!$B$14&lt;$B61),'US Cement Data'!Z$290,0)*'State Downscaling Multipliers'!$B$6</f>
        <v/>
      </c>
      <c r="AB61" s="6">
        <f>IF(AND('US Cement Data'!$B$14&gt;=$A61,'US Cement Data'!$B$14&lt;$B61),'US Cement Data'!AA$290,0)*'State Downscaling Multipliers'!$B$6</f>
        <v/>
      </c>
      <c r="AC61" s="6">
        <f>IF(AND('US Cement Data'!$B$14&gt;=$A61,'US Cement Data'!$B$14&lt;$B61),'US Cement Data'!AB$290,0)*'State Downscaling Multipliers'!$B$6</f>
        <v/>
      </c>
      <c r="AD61" s="6">
        <f>IF(AND('US Cement Data'!$B$14&gt;=$A61,'US Cement Data'!$B$14&lt;$B61),'US Cement Data'!AC$290,0)*'State Downscaling Multipliers'!$B$6</f>
        <v/>
      </c>
      <c r="AE61" s="6">
        <f>IF(AND('US Cement Data'!$B$14&gt;=$A61,'US Cement Data'!$B$14&lt;$B61),'US Cement Data'!AD$290,0)*'State Downscaling Multipliers'!$B$6</f>
        <v/>
      </c>
      <c r="AF61" s="6">
        <f>IF(AND('US Cement Data'!$B$14&gt;=$A61,'US Cement Data'!$B$14&lt;$B61),'US Cement Data'!AE$290,0)*'State Downscaling Multipliers'!$B$6</f>
        <v/>
      </c>
      <c r="AG61" s="6">
        <f>IF(AND('US Cement Data'!$B$14&gt;=$A61,'US Cement Data'!$B$14&lt;$B61),'US Cement Data'!AF$290,0)*'State Downscaling Multipliers'!$B$6</f>
        <v/>
      </c>
      <c r="AH61" s="6">
        <f>IF(AND('US Cement Data'!$B$14&gt;=$A61,'US Cement Data'!$B$14&lt;$B61),'US Cement Data'!AG$290,0)*'State Downscaling Multipliers'!$B$6</f>
        <v/>
      </c>
      <c r="AI61" s="6">
        <f>IF(AND('US Cement Data'!$B$14&gt;=$A61,'US Cement Data'!$B$14&lt;$B61),'US Cement Data'!AH$290,0)*'State Downscaling Multipliers'!$B$6</f>
        <v/>
      </c>
      <c r="AJ61" s="6">
        <f>IF(AND('US Cement Data'!$B$14&gt;=$A61,'US Cement Data'!$B$14&lt;$B61),'US Cement Data'!AI$290,0)*'State Downscaling Multipliers'!$B$6</f>
        <v/>
      </c>
      <c r="AK61" s="6">
        <f>IF(AND('US Cement Data'!$B$14&gt;=$A61,'US Cement Data'!$B$14&lt;$B61),'US Cement Data'!AJ$290,0)*'State Downscaling Multipliers'!$B$6</f>
        <v/>
      </c>
      <c r="AL61" s="6">
        <f>IF(AND('US Cement Data'!$B$14&gt;=$A61,'US Cement Data'!$B$14&lt;$B61),'US Cement Data'!AK$290,0)*'State Downscaling Multipliers'!$B$6</f>
        <v/>
      </c>
    </row>
    <row r="62" ht="15.75" customHeight="1" s="120">
      <c r="A62" s="63">
        <f>B61</f>
        <v/>
      </c>
      <c r="B62" s="63">
        <f>A62+50</f>
        <v/>
      </c>
      <c r="C62" s="6">
        <f>IF(AND('US Cement Data'!$B$14&gt;=$A62,'US Cement Data'!$B$14&lt;$B62),'US Cement Data'!B$290,0)*'State Downscaling Multipliers'!$B$6</f>
        <v/>
      </c>
      <c r="D62" s="6">
        <f>IF(AND('US Cement Data'!$B$14&gt;=$A62,'US Cement Data'!$B$14&lt;$B62),'US Cement Data'!C$290,0)*'State Downscaling Multipliers'!$B$6</f>
        <v/>
      </c>
      <c r="E62" s="6">
        <f>IF(AND('US Cement Data'!$B$14&gt;=$A62,'US Cement Data'!$B$14&lt;$B62),'US Cement Data'!D$290,0)*'State Downscaling Multipliers'!$B$6</f>
        <v/>
      </c>
      <c r="F62" s="6">
        <f>IF(AND('US Cement Data'!$B$14&gt;=$A62,'US Cement Data'!$B$14&lt;$B62),'US Cement Data'!E$290,0)*'State Downscaling Multipliers'!$B$6</f>
        <v/>
      </c>
      <c r="G62" s="6">
        <f>IF(AND('US Cement Data'!$B$14&gt;=$A62,'US Cement Data'!$B$14&lt;$B62),'US Cement Data'!F$290,0)*'State Downscaling Multipliers'!$B$6</f>
        <v/>
      </c>
      <c r="H62" s="6">
        <f>IF(AND('US Cement Data'!$B$14&gt;=$A62,'US Cement Data'!$B$14&lt;$B62),'US Cement Data'!G$290,0)*'State Downscaling Multipliers'!$B$6</f>
        <v/>
      </c>
      <c r="I62" s="6">
        <f>IF(AND('US Cement Data'!$B$14&gt;=$A62,'US Cement Data'!$B$14&lt;$B62),'US Cement Data'!H$290,0)*'State Downscaling Multipliers'!$B$6</f>
        <v/>
      </c>
      <c r="J62" s="6">
        <f>IF(AND('US Cement Data'!$B$14&gt;=$A62,'US Cement Data'!$B$14&lt;$B62),'US Cement Data'!I$290,0)*'State Downscaling Multipliers'!$B$6</f>
        <v/>
      </c>
      <c r="K62" s="6">
        <f>IF(AND('US Cement Data'!$B$14&gt;=$A62,'US Cement Data'!$B$14&lt;$B62),'US Cement Data'!J$290,0)*'State Downscaling Multipliers'!$B$6</f>
        <v/>
      </c>
      <c r="L62" s="6">
        <f>IF(AND('US Cement Data'!$B$14&gt;=$A62,'US Cement Data'!$B$14&lt;$B62),'US Cement Data'!K$290,0)*'State Downscaling Multipliers'!$B$6</f>
        <v/>
      </c>
      <c r="M62" s="6">
        <f>IF(AND('US Cement Data'!$B$14&gt;=$A62,'US Cement Data'!$B$14&lt;$B62),'US Cement Data'!L$290,0)*'State Downscaling Multipliers'!$B$6</f>
        <v/>
      </c>
      <c r="N62" s="6">
        <f>IF(AND('US Cement Data'!$B$14&gt;=$A62,'US Cement Data'!$B$14&lt;$B62),'US Cement Data'!M$290,0)*'State Downscaling Multipliers'!$B$6</f>
        <v/>
      </c>
      <c r="O62" s="6">
        <f>IF(AND('US Cement Data'!$B$14&gt;=$A62,'US Cement Data'!$B$14&lt;$B62),'US Cement Data'!N$290,0)*'State Downscaling Multipliers'!$B$6</f>
        <v/>
      </c>
      <c r="P62" s="6">
        <f>IF(AND('US Cement Data'!$B$14&gt;=$A62,'US Cement Data'!$B$14&lt;$B62),'US Cement Data'!O$290,0)*'State Downscaling Multipliers'!$B$6</f>
        <v/>
      </c>
      <c r="Q62" s="6">
        <f>IF(AND('US Cement Data'!$B$14&gt;=$A62,'US Cement Data'!$B$14&lt;$B62),'US Cement Data'!P$290,0)*'State Downscaling Multipliers'!$B$6</f>
        <v/>
      </c>
      <c r="R62" s="6">
        <f>IF(AND('US Cement Data'!$B$14&gt;=$A62,'US Cement Data'!$B$14&lt;$B62),'US Cement Data'!Q$290,0)*'State Downscaling Multipliers'!$B$6</f>
        <v/>
      </c>
      <c r="S62" s="6">
        <f>IF(AND('US Cement Data'!$B$14&gt;=$A62,'US Cement Data'!$B$14&lt;$B62),'US Cement Data'!R$290,0)*'State Downscaling Multipliers'!$B$6</f>
        <v/>
      </c>
      <c r="T62" s="6">
        <f>IF(AND('US Cement Data'!$B$14&gt;=$A62,'US Cement Data'!$B$14&lt;$B62),'US Cement Data'!S$290,0)*'State Downscaling Multipliers'!$B$6</f>
        <v/>
      </c>
      <c r="U62" s="6">
        <f>IF(AND('US Cement Data'!$B$14&gt;=$A62,'US Cement Data'!$B$14&lt;$B62),'US Cement Data'!T$290,0)*'State Downscaling Multipliers'!$B$6</f>
        <v/>
      </c>
      <c r="V62" s="6">
        <f>IF(AND('US Cement Data'!$B$14&gt;=$A62,'US Cement Data'!$B$14&lt;$B62),'US Cement Data'!U$290,0)*'State Downscaling Multipliers'!$B$6</f>
        <v/>
      </c>
      <c r="W62" s="6">
        <f>IF(AND('US Cement Data'!$B$14&gt;=$A62,'US Cement Data'!$B$14&lt;$B62),'US Cement Data'!V$290,0)*'State Downscaling Multipliers'!$B$6</f>
        <v/>
      </c>
      <c r="X62" s="6">
        <f>IF(AND('US Cement Data'!$B$14&gt;=$A62,'US Cement Data'!$B$14&lt;$B62),'US Cement Data'!W$290,0)*'State Downscaling Multipliers'!$B$6</f>
        <v/>
      </c>
      <c r="Y62" s="6">
        <f>IF(AND('US Cement Data'!$B$14&gt;=$A62,'US Cement Data'!$B$14&lt;$B62),'US Cement Data'!X$290,0)*'State Downscaling Multipliers'!$B$6</f>
        <v/>
      </c>
      <c r="Z62" s="6">
        <f>IF(AND('US Cement Data'!$B$14&gt;=$A62,'US Cement Data'!$B$14&lt;$B62),'US Cement Data'!Y$290,0)*'State Downscaling Multipliers'!$B$6</f>
        <v/>
      </c>
      <c r="AA62" s="6">
        <f>IF(AND('US Cement Data'!$B$14&gt;=$A62,'US Cement Data'!$B$14&lt;$B62),'US Cement Data'!Z$290,0)*'State Downscaling Multipliers'!$B$6</f>
        <v/>
      </c>
      <c r="AB62" s="6">
        <f>IF(AND('US Cement Data'!$B$14&gt;=$A62,'US Cement Data'!$B$14&lt;$B62),'US Cement Data'!AA$290,0)*'State Downscaling Multipliers'!$B$6</f>
        <v/>
      </c>
      <c r="AC62" s="6">
        <f>IF(AND('US Cement Data'!$B$14&gt;=$A62,'US Cement Data'!$B$14&lt;$B62),'US Cement Data'!AB$290,0)*'State Downscaling Multipliers'!$B$6</f>
        <v/>
      </c>
      <c r="AD62" s="6">
        <f>IF(AND('US Cement Data'!$B$14&gt;=$A62,'US Cement Data'!$B$14&lt;$B62),'US Cement Data'!AC$290,0)*'State Downscaling Multipliers'!$B$6</f>
        <v/>
      </c>
      <c r="AE62" s="6">
        <f>IF(AND('US Cement Data'!$B$14&gt;=$A62,'US Cement Data'!$B$14&lt;$B62),'US Cement Data'!AD$290,0)*'State Downscaling Multipliers'!$B$6</f>
        <v/>
      </c>
      <c r="AF62" s="6">
        <f>IF(AND('US Cement Data'!$B$14&gt;=$A62,'US Cement Data'!$B$14&lt;$B62),'US Cement Data'!AE$290,0)*'State Downscaling Multipliers'!$B$6</f>
        <v/>
      </c>
      <c r="AG62" s="6">
        <f>IF(AND('US Cement Data'!$B$14&gt;=$A62,'US Cement Data'!$B$14&lt;$B62),'US Cement Data'!AF$290,0)*'State Downscaling Multipliers'!$B$6</f>
        <v/>
      </c>
      <c r="AH62" s="6">
        <f>IF(AND('US Cement Data'!$B$14&gt;=$A62,'US Cement Data'!$B$14&lt;$B62),'US Cement Data'!AG$290,0)*'State Downscaling Multipliers'!$B$6</f>
        <v/>
      </c>
      <c r="AI62" s="6">
        <f>IF(AND('US Cement Data'!$B$14&gt;=$A62,'US Cement Data'!$B$14&lt;$B62),'US Cement Data'!AH$290,0)*'State Downscaling Multipliers'!$B$6</f>
        <v/>
      </c>
      <c r="AJ62" s="6">
        <f>IF(AND('US Cement Data'!$B$14&gt;=$A62,'US Cement Data'!$B$14&lt;$B62),'US Cement Data'!AI$290,0)*'State Downscaling Multipliers'!$B$6</f>
        <v/>
      </c>
      <c r="AK62" s="6">
        <f>IF(AND('US Cement Data'!$B$14&gt;=$A62,'US Cement Data'!$B$14&lt;$B62),'US Cement Data'!AJ$290,0)*'State Downscaling Multipliers'!$B$6</f>
        <v/>
      </c>
      <c r="AL62" s="6">
        <f>IF(AND('US Cement Data'!$B$14&gt;=$A62,'US Cement Data'!$B$14&lt;$B62),'US Cement Data'!AK$290,0)*'State Downscaling Multipliers'!$B$6</f>
        <v/>
      </c>
    </row>
    <row r="63" ht="15.75" customHeight="1" s="120">
      <c r="A63" s="63">
        <f>B62</f>
        <v/>
      </c>
      <c r="B63" s="63">
        <f>A63+50</f>
        <v/>
      </c>
      <c r="C63" s="6">
        <f>IF(AND('US Cement Data'!$B$14&gt;=$A63,'US Cement Data'!$B$14&lt;$B63),'US Cement Data'!B$290,0)*'State Downscaling Multipliers'!$B$6</f>
        <v/>
      </c>
      <c r="D63" s="6">
        <f>IF(AND('US Cement Data'!$B$14&gt;=$A63,'US Cement Data'!$B$14&lt;$B63),'US Cement Data'!C$290,0)*'State Downscaling Multipliers'!$B$6</f>
        <v/>
      </c>
      <c r="E63" s="6">
        <f>IF(AND('US Cement Data'!$B$14&gt;=$A63,'US Cement Data'!$B$14&lt;$B63),'US Cement Data'!D$290,0)*'State Downscaling Multipliers'!$B$6</f>
        <v/>
      </c>
      <c r="F63" s="6">
        <f>IF(AND('US Cement Data'!$B$14&gt;=$A63,'US Cement Data'!$B$14&lt;$B63),'US Cement Data'!E$290,0)*'State Downscaling Multipliers'!$B$6</f>
        <v/>
      </c>
      <c r="G63" s="6">
        <f>IF(AND('US Cement Data'!$B$14&gt;=$A63,'US Cement Data'!$B$14&lt;$B63),'US Cement Data'!F$290,0)*'State Downscaling Multipliers'!$B$6</f>
        <v/>
      </c>
      <c r="H63" s="6">
        <f>IF(AND('US Cement Data'!$B$14&gt;=$A63,'US Cement Data'!$B$14&lt;$B63),'US Cement Data'!G$290,0)*'State Downscaling Multipliers'!$B$6</f>
        <v/>
      </c>
      <c r="I63" s="6">
        <f>IF(AND('US Cement Data'!$B$14&gt;=$A63,'US Cement Data'!$B$14&lt;$B63),'US Cement Data'!H$290,0)*'State Downscaling Multipliers'!$B$6</f>
        <v/>
      </c>
      <c r="J63" s="6">
        <f>IF(AND('US Cement Data'!$B$14&gt;=$A63,'US Cement Data'!$B$14&lt;$B63),'US Cement Data'!I$290,0)*'State Downscaling Multipliers'!$B$6</f>
        <v/>
      </c>
      <c r="K63" s="6">
        <f>IF(AND('US Cement Data'!$B$14&gt;=$A63,'US Cement Data'!$B$14&lt;$B63),'US Cement Data'!J$290,0)*'State Downscaling Multipliers'!$B$6</f>
        <v/>
      </c>
      <c r="L63" s="6">
        <f>IF(AND('US Cement Data'!$B$14&gt;=$A63,'US Cement Data'!$B$14&lt;$B63),'US Cement Data'!K$290,0)*'State Downscaling Multipliers'!$B$6</f>
        <v/>
      </c>
      <c r="M63" s="6">
        <f>IF(AND('US Cement Data'!$B$14&gt;=$A63,'US Cement Data'!$B$14&lt;$B63),'US Cement Data'!L$290,0)*'State Downscaling Multipliers'!$B$6</f>
        <v/>
      </c>
      <c r="N63" s="6">
        <f>IF(AND('US Cement Data'!$B$14&gt;=$A63,'US Cement Data'!$B$14&lt;$B63),'US Cement Data'!M$290,0)*'State Downscaling Multipliers'!$B$6</f>
        <v/>
      </c>
      <c r="O63" s="6">
        <f>IF(AND('US Cement Data'!$B$14&gt;=$A63,'US Cement Data'!$B$14&lt;$B63),'US Cement Data'!N$290,0)*'State Downscaling Multipliers'!$B$6</f>
        <v/>
      </c>
      <c r="P63" s="6">
        <f>IF(AND('US Cement Data'!$B$14&gt;=$A63,'US Cement Data'!$B$14&lt;$B63),'US Cement Data'!O$290,0)*'State Downscaling Multipliers'!$B$6</f>
        <v/>
      </c>
      <c r="Q63" s="6">
        <f>IF(AND('US Cement Data'!$B$14&gt;=$A63,'US Cement Data'!$B$14&lt;$B63),'US Cement Data'!P$290,0)*'State Downscaling Multipliers'!$B$6</f>
        <v/>
      </c>
      <c r="R63" s="6">
        <f>IF(AND('US Cement Data'!$B$14&gt;=$A63,'US Cement Data'!$B$14&lt;$B63),'US Cement Data'!Q$290,0)*'State Downscaling Multipliers'!$B$6</f>
        <v/>
      </c>
      <c r="S63" s="6">
        <f>IF(AND('US Cement Data'!$B$14&gt;=$A63,'US Cement Data'!$B$14&lt;$B63),'US Cement Data'!R$290,0)*'State Downscaling Multipliers'!$B$6</f>
        <v/>
      </c>
      <c r="T63" s="6">
        <f>IF(AND('US Cement Data'!$B$14&gt;=$A63,'US Cement Data'!$B$14&lt;$B63),'US Cement Data'!S$290,0)*'State Downscaling Multipliers'!$B$6</f>
        <v/>
      </c>
      <c r="U63" s="6">
        <f>IF(AND('US Cement Data'!$B$14&gt;=$A63,'US Cement Data'!$B$14&lt;$B63),'US Cement Data'!T$290,0)*'State Downscaling Multipliers'!$B$6</f>
        <v/>
      </c>
      <c r="V63" s="6">
        <f>IF(AND('US Cement Data'!$B$14&gt;=$A63,'US Cement Data'!$B$14&lt;$B63),'US Cement Data'!U$290,0)*'State Downscaling Multipliers'!$B$6</f>
        <v/>
      </c>
      <c r="W63" s="6">
        <f>IF(AND('US Cement Data'!$B$14&gt;=$A63,'US Cement Data'!$B$14&lt;$B63),'US Cement Data'!V$290,0)*'State Downscaling Multipliers'!$B$6</f>
        <v/>
      </c>
      <c r="X63" s="6">
        <f>IF(AND('US Cement Data'!$B$14&gt;=$A63,'US Cement Data'!$B$14&lt;$B63),'US Cement Data'!W$290,0)*'State Downscaling Multipliers'!$B$6</f>
        <v/>
      </c>
      <c r="Y63" s="6">
        <f>IF(AND('US Cement Data'!$B$14&gt;=$A63,'US Cement Data'!$B$14&lt;$B63),'US Cement Data'!X$290,0)*'State Downscaling Multipliers'!$B$6</f>
        <v/>
      </c>
      <c r="Z63" s="6">
        <f>IF(AND('US Cement Data'!$B$14&gt;=$A63,'US Cement Data'!$B$14&lt;$B63),'US Cement Data'!Y$290,0)*'State Downscaling Multipliers'!$B$6</f>
        <v/>
      </c>
      <c r="AA63" s="6">
        <f>IF(AND('US Cement Data'!$B$14&gt;=$A63,'US Cement Data'!$B$14&lt;$B63),'US Cement Data'!Z$290,0)*'State Downscaling Multipliers'!$B$6</f>
        <v/>
      </c>
      <c r="AB63" s="6">
        <f>IF(AND('US Cement Data'!$B$14&gt;=$A63,'US Cement Data'!$B$14&lt;$B63),'US Cement Data'!AA$290,0)*'State Downscaling Multipliers'!$B$6</f>
        <v/>
      </c>
      <c r="AC63" s="6">
        <f>IF(AND('US Cement Data'!$B$14&gt;=$A63,'US Cement Data'!$B$14&lt;$B63),'US Cement Data'!AB$290,0)*'State Downscaling Multipliers'!$B$6</f>
        <v/>
      </c>
      <c r="AD63" s="6">
        <f>IF(AND('US Cement Data'!$B$14&gt;=$A63,'US Cement Data'!$B$14&lt;$B63),'US Cement Data'!AC$290,0)*'State Downscaling Multipliers'!$B$6</f>
        <v/>
      </c>
      <c r="AE63" s="6">
        <f>IF(AND('US Cement Data'!$B$14&gt;=$A63,'US Cement Data'!$B$14&lt;$B63),'US Cement Data'!AD$290,0)*'State Downscaling Multipliers'!$B$6</f>
        <v/>
      </c>
      <c r="AF63" s="6">
        <f>IF(AND('US Cement Data'!$B$14&gt;=$A63,'US Cement Data'!$B$14&lt;$B63),'US Cement Data'!AE$290,0)*'State Downscaling Multipliers'!$B$6</f>
        <v/>
      </c>
      <c r="AG63" s="6">
        <f>IF(AND('US Cement Data'!$B$14&gt;=$A63,'US Cement Data'!$B$14&lt;$B63),'US Cement Data'!AF$290,0)*'State Downscaling Multipliers'!$B$6</f>
        <v/>
      </c>
      <c r="AH63" s="6">
        <f>IF(AND('US Cement Data'!$B$14&gt;=$A63,'US Cement Data'!$B$14&lt;$B63),'US Cement Data'!AG$290,0)*'State Downscaling Multipliers'!$B$6</f>
        <v/>
      </c>
      <c r="AI63" s="6">
        <f>IF(AND('US Cement Data'!$B$14&gt;=$A63,'US Cement Data'!$B$14&lt;$B63),'US Cement Data'!AH$290,0)*'State Downscaling Multipliers'!$B$6</f>
        <v/>
      </c>
      <c r="AJ63" s="6">
        <f>IF(AND('US Cement Data'!$B$14&gt;=$A63,'US Cement Data'!$B$14&lt;$B63),'US Cement Data'!AI$290,0)*'State Downscaling Multipliers'!$B$6</f>
        <v/>
      </c>
      <c r="AK63" s="6">
        <f>IF(AND('US Cement Data'!$B$14&gt;=$A63,'US Cement Data'!$B$14&lt;$B63),'US Cement Data'!AJ$290,0)*'State Downscaling Multipliers'!$B$6</f>
        <v/>
      </c>
      <c r="AL63" s="6">
        <f>IF(AND('US Cement Data'!$B$14&gt;=$A63,'US Cement Data'!$B$14&lt;$B63),'US Cement Data'!AK$290,0)*'State Downscaling Multipliers'!$B$6</f>
        <v/>
      </c>
    </row>
    <row r="64" ht="15.75" customHeight="1" s="120">
      <c r="A64" s="63">
        <f>B63</f>
        <v/>
      </c>
      <c r="B64" s="63">
        <f>A64+50</f>
        <v/>
      </c>
      <c r="C64" s="6">
        <f>IF(AND('US Cement Data'!$B$14&gt;=$A64,'US Cement Data'!$B$14&lt;$B64),'US Cement Data'!B$290,0)*'State Downscaling Multipliers'!$B$6</f>
        <v/>
      </c>
      <c r="D64" s="6">
        <f>IF(AND('US Cement Data'!$B$14&gt;=$A64,'US Cement Data'!$B$14&lt;$B64),'US Cement Data'!C$290,0)*'State Downscaling Multipliers'!$B$6</f>
        <v/>
      </c>
      <c r="E64" s="6">
        <f>IF(AND('US Cement Data'!$B$14&gt;=$A64,'US Cement Data'!$B$14&lt;$B64),'US Cement Data'!D$290,0)*'State Downscaling Multipliers'!$B$6</f>
        <v/>
      </c>
      <c r="F64" s="6">
        <f>IF(AND('US Cement Data'!$B$14&gt;=$A64,'US Cement Data'!$B$14&lt;$B64),'US Cement Data'!E$290,0)*'State Downscaling Multipliers'!$B$6</f>
        <v/>
      </c>
      <c r="G64" s="6">
        <f>IF(AND('US Cement Data'!$B$14&gt;=$A64,'US Cement Data'!$B$14&lt;$B64),'US Cement Data'!F$290,0)*'State Downscaling Multipliers'!$B$6</f>
        <v/>
      </c>
      <c r="H64" s="6">
        <f>IF(AND('US Cement Data'!$B$14&gt;=$A64,'US Cement Data'!$B$14&lt;$B64),'US Cement Data'!G$290,0)*'State Downscaling Multipliers'!$B$6</f>
        <v/>
      </c>
      <c r="I64" s="6">
        <f>IF(AND('US Cement Data'!$B$14&gt;=$A64,'US Cement Data'!$B$14&lt;$B64),'US Cement Data'!H$290,0)*'State Downscaling Multipliers'!$B$6</f>
        <v/>
      </c>
      <c r="J64" s="6">
        <f>IF(AND('US Cement Data'!$B$14&gt;=$A64,'US Cement Data'!$B$14&lt;$B64),'US Cement Data'!I$290,0)*'State Downscaling Multipliers'!$B$6</f>
        <v/>
      </c>
      <c r="K64" s="6">
        <f>IF(AND('US Cement Data'!$B$14&gt;=$A64,'US Cement Data'!$B$14&lt;$B64),'US Cement Data'!J$290,0)*'State Downscaling Multipliers'!$B$6</f>
        <v/>
      </c>
      <c r="L64" s="6">
        <f>IF(AND('US Cement Data'!$B$14&gt;=$A64,'US Cement Data'!$B$14&lt;$B64),'US Cement Data'!K$290,0)*'State Downscaling Multipliers'!$B$6</f>
        <v/>
      </c>
      <c r="M64" s="6">
        <f>IF(AND('US Cement Data'!$B$14&gt;=$A64,'US Cement Data'!$B$14&lt;$B64),'US Cement Data'!L$290,0)*'State Downscaling Multipliers'!$B$6</f>
        <v/>
      </c>
      <c r="N64" s="6">
        <f>IF(AND('US Cement Data'!$B$14&gt;=$A64,'US Cement Data'!$B$14&lt;$B64),'US Cement Data'!M$290,0)*'State Downscaling Multipliers'!$B$6</f>
        <v/>
      </c>
      <c r="O64" s="6">
        <f>IF(AND('US Cement Data'!$B$14&gt;=$A64,'US Cement Data'!$B$14&lt;$B64),'US Cement Data'!N$290,0)*'State Downscaling Multipliers'!$B$6</f>
        <v/>
      </c>
      <c r="P64" s="6">
        <f>IF(AND('US Cement Data'!$B$14&gt;=$A64,'US Cement Data'!$B$14&lt;$B64),'US Cement Data'!O$290,0)*'State Downscaling Multipliers'!$B$6</f>
        <v/>
      </c>
      <c r="Q64" s="6">
        <f>IF(AND('US Cement Data'!$B$14&gt;=$A64,'US Cement Data'!$B$14&lt;$B64),'US Cement Data'!P$290,0)*'State Downscaling Multipliers'!$B$6</f>
        <v/>
      </c>
      <c r="R64" s="6">
        <f>IF(AND('US Cement Data'!$B$14&gt;=$A64,'US Cement Data'!$B$14&lt;$B64),'US Cement Data'!Q$290,0)*'State Downscaling Multipliers'!$B$6</f>
        <v/>
      </c>
      <c r="S64" s="6">
        <f>IF(AND('US Cement Data'!$B$14&gt;=$A64,'US Cement Data'!$B$14&lt;$B64),'US Cement Data'!R$290,0)*'State Downscaling Multipliers'!$B$6</f>
        <v/>
      </c>
      <c r="T64" s="6">
        <f>IF(AND('US Cement Data'!$B$14&gt;=$A64,'US Cement Data'!$B$14&lt;$B64),'US Cement Data'!S$290,0)*'State Downscaling Multipliers'!$B$6</f>
        <v/>
      </c>
      <c r="U64" s="6">
        <f>IF(AND('US Cement Data'!$B$14&gt;=$A64,'US Cement Data'!$B$14&lt;$B64),'US Cement Data'!T$290,0)*'State Downscaling Multipliers'!$B$6</f>
        <v/>
      </c>
      <c r="V64" s="6">
        <f>IF(AND('US Cement Data'!$B$14&gt;=$A64,'US Cement Data'!$B$14&lt;$B64),'US Cement Data'!U$290,0)*'State Downscaling Multipliers'!$B$6</f>
        <v/>
      </c>
      <c r="W64" s="6">
        <f>IF(AND('US Cement Data'!$B$14&gt;=$A64,'US Cement Data'!$B$14&lt;$B64),'US Cement Data'!V$290,0)*'State Downscaling Multipliers'!$B$6</f>
        <v/>
      </c>
      <c r="X64" s="6">
        <f>IF(AND('US Cement Data'!$B$14&gt;=$A64,'US Cement Data'!$B$14&lt;$B64),'US Cement Data'!W$290,0)*'State Downscaling Multipliers'!$B$6</f>
        <v/>
      </c>
      <c r="Y64" s="6">
        <f>IF(AND('US Cement Data'!$B$14&gt;=$A64,'US Cement Data'!$B$14&lt;$B64),'US Cement Data'!X$290,0)*'State Downscaling Multipliers'!$B$6</f>
        <v/>
      </c>
      <c r="Z64" s="6">
        <f>IF(AND('US Cement Data'!$B$14&gt;=$A64,'US Cement Data'!$B$14&lt;$B64),'US Cement Data'!Y$290,0)*'State Downscaling Multipliers'!$B$6</f>
        <v/>
      </c>
      <c r="AA64" s="6">
        <f>IF(AND('US Cement Data'!$B$14&gt;=$A64,'US Cement Data'!$B$14&lt;$B64),'US Cement Data'!Z$290,0)*'State Downscaling Multipliers'!$B$6</f>
        <v/>
      </c>
      <c r="AB64" s="6">
        <f>IF(AND('US Cement Data'!$B$14&gt;=$A64,'US Cement Data'!$B$14&lt;$B64),'US Cement Data'!AA$290,0)*'State Downscaling Multipliers'!$B$6</f>
        <v/>
      </c>
      <c r="AC64" s="6">
        <f>IF(AND('US Cement Data'!$B$14&gt;=$A64,'US Cement Data'!$B$14&lt;$B64),'US Cement Data'!AB$290,0)*'State Downscaling Multipliers'!$B$6</f>
        <v/>
      </c>
      <c r="AD64" s="6">
        <f>IF(AND('US Cement Data'!$B$14&gt;=$A64,'US Cement Data'!$B$14&lt;$B64),'US Cement Data'!AC$290,0)*'State Downscaling Multipliers'!$B$6</f>
        <v/>
      </c>
      <c r="AE64" s="6">
        <f>IF(AND('US Cement Data'!$B$14&gt;=$A64,'US Cement Data'!$B$14&lt;$B64),'US Cement Data'!AD$290,0)*'State Downscaling Multipliers'!$B$6</f>
        <v/>
      </c>
      <c r="AF64" s="6">
        <f>IF(AND('US Cement Data'!$B$14&gt;=$A64,'US Cement Data'!$B$14&lt;$B64),'US Cement Data'!AE$290,0)*'State Downscaling Multipliers'!$B$6</f>
        <v/>
      </c>
      <c r="AG64" s="6">
        <f>IF(AND('US Cement Data'!$B$14&gt;=$A64,'US Cement Data'!$B$14&lt;$B64),'US Cement Data'!AF$290,0)*'State Downscaling Multipliers'!$B$6</f>
        <v/>
      </c>
      <c r="AH64" s="6">
        <f>IF(AND('US Cement Data'!$B$14&gt;=$A64,'US Cement Data'!$B$14&lt;$B64),'US Cement Data'!AG$290,0)*'State Downscaling Multipliers'!$B$6</f>
        <v/>
      </c>
      <c r="AI64" s="6">
        <f>IF(AND('US Cement Data'!$B$14&gt;=$A64,'US Cement Data'!$B$14&lt;$B64),'US Cement Data'!AH$290,0)*'State Downscaling Multipliers'!$B$6</f>
        <v/>
      </c>
      <c r="AJ64" s="6">
        <f>IF(AND('US Cement Data'!$B$14&gt;=$A64,'US Cement Data'!$B$14&lt;$B64),'US Cement Data'!AI$290,0)*'State Downscaling Multipliers'!$B$6</f>
        <v/>
      </c>
      <c r="AK64" s="6">
        <f>IF(AND('US Cement Data'!$B$14&gt;=$A64,'US Cement Data'!$B$14&lt;$B64),'US Cement Data'!AJ$290,0)*'State Downscaling Multipliers'!$B$6</f>
        <v/>
      </c>
      <c r="AL64" s="6">
        <f>IF(AND('US Cement Data'!$B$14&gt;=$A64,'US Cement Data'!$B$14&lt;$B64),'US Cement Data'!AK$290,0)*'State Downscaling Multipliers'!$B$6</f>
        <v/>
      </c>
    </row>
    <row r="65" ht="15.75" customHeight="1" s="120">
      <c r="A65" s="63">
        <f>B64</f>
        <v/>
      </c>
      <c r="B65" s="63">
        <f>A65+50</f>
        <v/>
      </c>
      <c r="C65" s="6">
        <f>IF(AND('US Cement Data'!$B$14&gt;=$A65,'US Cement Data'!$B$14&lt;$B65),'US Cement Data'!B$290,0)*'State Downscaling Multipliers'!$B$6</f>
        <v/>
      </c>
      <c r="D65" s="6">
        <f>IF(AND('US Cement Data'!$B$14&gt;=$A65,'US Cement Data'!$B$14&lt;$B65),'US Cement Data'!C$290,0)*'State Downscaling Multipliers'!$B$6</f>
        <v/>
      </c>
      <c r="E65" s="6">
        <f>IF(AND('US Cement Data'!$B$14&gt;=$A65,'US Cement Data'!$B$14&lt;$B65),'US Cement Data'!D$290,0)*'State Downscaling Multipliers'!$B$6</f>
        <v/>
      </c>
      <c r="F65" s="6">
        <f>IF(AND('US Cement Data'!$B$14&gt;=$A65,'US Cement Data'!$B$14&lt;$B65),'US Cement Data'!E$290,0)*'State Downscaling Multipliers'!$B$6</f>
        <v/>
      </c>
      <c r="G65" s="6">
        <f>IF(AND('US Cement Data'!$B$14&gt;=$A65,'US Cement Data'!$B$14&lt;$B65),'US Cement Data'!F$290,0)*'State Downscaling Multipliers'!$B$6</f>
        <v/>
      </c>
      <c r="H65" s="6">
        <f>IF(AND('US Cement Data'!$B$14&gt;=$A65,'US Cement Data'!$B$14&lt;$B65),'US Cement Data'!G$290,0)*'State Downscaling Multipliers'!$B$6</f>
        <v/>
      </c>
      <c r="I65" s="6">
        <f>IF(AND('US Cement Data'!$B$14&gt;=$A65,'US Cement Data'!$B$14&lt;$B65),'US Cement Data'!H$290,0)*'State Downscaling Multipliers'!$B$6</f>
        <v/>
      </c>
      <c r="J65" s="6">
        <f>IF(AND('US Cement Data'!$B$14&gt;=$A65,'US Cement Data'!$B$14&lt;$B65),'US Cement Data'!I$290,0)*'State Downscaling Multipliers'!$B$6</f>
        <v/>
      </c>
      <c r="K65" s="6">
        <f>IF(AND('US Cement Data'!$B$14&gt;=$A65,'US Cement Data'!$B$14&lt;$B65),'US Cement Data'!J$290,0)*'State Downscaling Multipliers'!$B$6</f>
        <v/>
      </c>
      <c r="L65" s="6">
        <f>IF(AND('US Cement Data'!$B$14&gt;=$A65,'US Cement Data'!$B$14&lt;$B65),'US Cement Data'!K$290,0)*'State Downscaling Multipliers'!$B$6</f>
        <v/>
      </c>
      <c r="M65" s="6">
        <f>IF(AND('US Cement Data'!$B$14&gt;=$A65,'US Cement Data'!$B$14&lt;$B65),'US Cement Data'!L$290,0)*'State Downscaling Multipliers'!$B$6</f>
        <v/>
      </c>
      <c r="N65" s="6">
        <f>IF(AND('US Cement Data'!$B$14&gt;=$A65,'US Cement Data'!$B$14&lt;$B65),'US Cement Data'!M$290,0)*'State Downscaling Multipliers'!$B$6</f>
        <v/>
      </c>
      <c r="O65" s="6">
        <f>IF(AND('US Cement Data'!$B$14&gt;=$A65,'US Cement Data'!$B$14&lt;$B65),'US Cement Data'!N$290,0)*'State Downscaling Multipliers'!$B$6</f>
        <v/>
      </c>
      <c r="P65" s="6">
        <f>IF(AND('US Cement Data'!$B$14&gt;=$A65,'US Cement Data'!$B$14&lt;$B65),'US Cement Data'!O$290,0)*'State Downscaling Multipliers'!$B$6</f>
        <v/>
      </c>
      <c r="Q65" s="6">
        <f>IF(AND('US Cement Data'!$B$14&gt;=$A65,'US Cement Data'!$B$14&lt;$B65),'US Cement Data'!P$290,0)*'State Downscaling Multipliers'!$B$6</f>
        <v/>
      </c>
      <c r="R65" s="6">
        <f>IF(AND('US Cement Data'!$B$14&gt;=$A65,'US Cement Data'!$B$14&lt;$B65),'US Cement Data'!Q$290,0)*'State Downscaling Multipliers'!$B$6</f>
        <v/>
      </c>
      <c r="S65" s="6">
        <f>IF(AND('US Cement Data'!$B$14&gt;=$A65,'US Cement Data'!$B$14&lt;$B65),'US Cement Data'!R$290,0)*'State Downscaling Multipliers'!$B$6</f>
        <v/>
      </c>
      <c r="T65" s="6">
        <f>IF(AND('US Cement Data'!$B$14&gt;=$A65,'US Cement Data'!$B$14&lt;$B65),'US Cement Data'!S$290,0)*'State Downscaling Multipliers'!$B$6</f>
        <v/>
      </c>
      <c r="U65" s="6">
        <f>IF(AND('US Cement Data'!$B$14&gt;=$A65,'US Cement Data'!$B$14&lt;$B65),'US Cement Data'!T$290,0)*'State Downscaling Multipliers'!$B$6</f>
        <v/>
      </c>
      <c r="V65" s="6">
        <f>IF(AND('US Cement Data'!$B$14&gt;=$A65,'US Cement Data'!$B$14&lt;$B65),'US Cement Data'!U$290,0)*'State Downscaling Multipliers'!$B$6</f>
        <v/>
      </c>
      <c r="W65" s="6">
        <f>IF(AND('US Cement Data'!$B$14&gt;=$A65,'US Cement Data'!$B$14&lt;$B65),'US Cement Data'!V$290,0)*'State Downscaling Multipliers'!$B$6</f>
        <v/>
      </c>
      <c r="X65" s="6">
        <f>IF(AND('US Cement Data'!$B$14&gt;=$A65,'US Cement Data'!$B$14&lt;$B65),'US Cement Data'!W$290,0)*'State Downscaling Multipliers'!$B$6</f>
        <v/>
      </c>
      <c r="Y65" s="6">
        <f>IF(AND('US Cement Data'!$B$14&gt;=$A65,'US Cement Data'!$B$14&lt;$B65),'US Cement Data'!X$290,0)*'State Downscaling Multipliers'!$B$6</f>
        <v/>
      </c>
      <c r="Z65" s="6">
        <f>IF(AND('US Cement Data'!$B$14&gt;=$A65,'US Cement Data'!$B$14&lt;$B65),'US Cement Data'!Y$290,0)*'State Downscaling Multipliers'!$B$6</f>
        <v/>
      </c>
      <c r="AA65" s="6">
        <f>IF(AND('US Cement Data'!$B$14&gt;=$A65,'US Cement Data'!$B$14&lt;$B65),'US Cement Data'!Z$290,0)*'State Downscaling Multipliers'!$B$6</f>
        <v/>
      </c>
      <c r="AB65" s="6">
        <f>IF(AND('US Cement Data'!$B$14&gt;=$A65,'US Cement Data'!$B$14&lt;$B65),'US Cement Data'!AA$290,0)*'State Downscaling Multipliers'!$B$6</f>
        <v/>
      </c>
      <c r="AC65" s="6">
        <f>IF(AND('US Cement Data'!$B$14&gt;=$A65,'US Cement Data'!$B$14&lt;$B65),'US Cement Data'!AB$290,0)*'State Downscaling Multipliers'!$B$6</f>
        <v/>
      </c>
      <c r="AD65" s="6">
        <f>IF(AND('US Cement Data'!$B$14&gt;=$A65,'US Cement Data'!$B$14&lt;$B65),'US Cement Data'!AC$290,0)*'State Downscaling Multipliers'!$B$6</f>
        <v/>
      </c>
      <c r="AE65" s="6">
        <f>IF(AND('US Cement Data'!$B$14&gt;=$A65,'US Cement Data'!$B$14&lt;$B65),'US Cement Data'!AD$290,0)*'State Downscaling Multipliers'!$B$6</f>
        <v/>
      </c>
      <c r="AF65" s="6">
        <f>IF(AND('US Cement Data'!$B$14&gt;=$A65,'US Cement Data'!$B$14&lt;$B65),'US Cement Data'!AE$290,0)*'State Downscaling Multipliers'!$B$6</f>
        <v/>
      </c>
      <c r="AG65" s="6">
        <f>IF(AND('US Cement Data'!$B$14&gt;=$A65,'US Cement Data'!$B$14&lt;$B65),'US Cement Data'!AF$290,0)*'State Downscaling Multipliers'!$B$6</f>
        <v/>
      </c>
      <c r="AH65" s="6">
        <f>IF(AND('US Cement Data'!$B$14&gt;=$A65,'US Cement Data'!$B$14&lt;$B65),'US Cement Data'!AG$290,0)*'State Downscaling Multipliers'!$B$6</f>
        <v/>
      </c>
      <c r="AI65" s="6">
        <f>IF(AND('US Cement Data'!$B$14&gt;=$A65,'US Cement Data'!$B$14&lt;$B65),'US Cement Data'!AH$290,0)*'State Downscaling Multipliers'!$B$6</f>
        <v/>
      </c>
      <c r="AJ65" s="6">
        <f>IF(AND('US Cement Data'!$B$14&gt;=$A65,'US Cement Data'!$B$14&lt;$B65),'US Cement Data'!AI$290,0)*'State Downscaling Multipliers'!$B$6</f>
        <v/>
      </c>
      <c r="AK65" s="6">
        <f>IF(AND('US Cement Data'!$B$14&gt;=$A65,'US Cement Data'!$B$14&lt;$B65),'US Cement Data'!AJ$290,0)*'State Downscaling Multipliers'!$B$6</f>
        <v/>
      </c>
      <c r="AL65" s="6">
        <f>IF(AND('US Cement Data'!$B$14&gt;=$A65,'US Cement Data'!$B$14&lt;$B65),'US Cement Data'!AK$290,0)*'State Downscaling Multipliers'!$B$6</f>
        <v/>
      </c>
    </row>
    <row r="66" ht="15.75" customHeight="1" s="120">
      <c r="A66" s="63">
        <f>B65</f>
        <v/>
      </c>
      <c r="B66" s="63">
        <f>A66+50</f>
        <v/>
      </c>
      <c r="C66" s="6">
        <f>IF(AND('US Cement Data'!$B$14&gt;=$A66,'US Cement Data'!$B$14&lt;$B66),'US Cement Data'!B$290,0)*'State Downscaling Multipliers'!$B$6</f>
        <v/>
      </c>
      <c r="D66" s="6">
        <f>IF(AND('US Cement Data'!$B$14&gt;=$A66,'US Cement Data'!$B$14&lt;$B66),'US Cement Data'!C$290,0)*'State Downscaling Multipliers'!$B$6</f>
        <v/>
      </c>
      <c r="E66" s="6">
        <f>IF(AND('US Cement Data'!$B$14&gt;=$A66,'US Cement Data'!$B$14&lt;$B66),'US Cement Data'!D$290,0)*'State Downscaling Multipliers'!$B$6</f>
        <v/>
      </c>
      <c r="F66" s="6">
        <f>IF(AND('US Cement Data'!$B$14&gt;=$A66,'US Cement Data'!$B$14&lt;$B66),'US Cement Data'!E$290,0)*'State Downscaling Multipliers'!$B$6</f>
        <v/>
      </c>
      <c r="G66" s="6">
        <f>IF(AND('US Cement Data'!$B$14&gt;=$A66,'US Cement Data'!$B$14&lt;$B66),'US Cement Data'!F$290,0)*'State Downscaling Multipliers'!$B$6</f>
        <v/>
      </c>
      <c r="H66" s="6">
        <f>IF(AND('US Cement Data'!$B$14&gt;=$A66,'US Cement Data'!$B$14&lt;$B66),'US Cement Data'!G$290,0)*'State Downscaling Multipliers'!$B$6</f>
        <v/>
      </c>
      <c r="I66" s="6">
        <f>IF(AND('US Cement Data'!$B$14&gt;=$A66,'US Cement Data'!$B$14&lt;$B66),'US Cement Data'!H$290,0)*'State Downscaling Multipliers'!$B$6</f>
        <v/>
      </c>
      <c r="J66" s="6">
        <f>IF(AND('US Cement Data'!$B$14&gt;=$A66,'US Cement Data'!$B$14&lt;$B66),'US Cement Data'!I$290,0)*'State Downscaling Multipliers'!$B$6</f>
        <v/>
      </c>
      <c r="K66" s="6">
        <f>IF(AND('US Cement Data'!$B$14&gt;=$A66,'US Cement Data'!$B$14&lt;$B66),'US Cement Data'!J$290,0)*'State Downscaling Multipliers'!$B$6</f>
        <v/>
      </c>
      <c r="L66" s="6">
        <f>IF(AND('US Cement Data'!$B$14&gt;=$A66,'US Cement Data'!$B$14&lt;$B66),'US Cement Data'!K$290,0)*'State Downscaling Multipliers'!$B$6</f>
        <v/>
      </c>
      <c r="M66" s="6">
        <f>IF(AND('US Cement Data'!$B$14&gt;=$A66,'US Cement Data'!$B$14&lt;$B66),'US Cement Data'!L$290,0)*'State Downscaling Multipliers'!$B$6</f>
        <v/>
      </c>
      <c r="N66" s="6">
        <f>IF(AND('US Cement Data'!$B$14&gt;=$A66,'US Cement Data'!$B$14&lt;$B66),'US Cement Data'!M$290,0)*'State Downscaling Multipliers'!$B$6</f>
        <v/>
      </c>
      <c r="O66" s="6">
        <f>IF(AND('US Cement Data'!$B$14&gt;=$A66,'US Cement Data'!$B$14&lt;$B66),'US Cement Data'!N$290,0)*'State Downscaling Multipliers'!$B$6</f>
        <v/>
      </c>
      <c r="P66" s="6">
        <f>IF(AND('US Cement Data'!$B$14&gt;=$A66,'US Cement Data'!$B$14&lt;$B66),'US Cement Data'!O$290,0)*'State Downscaling Multipliers'!$B$6</f>
        <v/>
      </c>
      <c r="Q66" s="6">
        <f>IF(AND('US Cement Data'!$B$14&gt;=$A66,'US Cement Data'!$B$14&lt;$B66),'US Cement Data'!P$290,0)*'State Downscaling Multipliers'!$B$6</f>
        <v/>
      </c>
      <c r="R66" s="6">
        <f>IF(AND('US Cement Data'!$B$14&gt;=$A66,'US Cement Data'!$B$14&lt;$B66),'US Cement Data'!Q$290,0)*'State Downscaling Multipliers'!$B$6</f>
        <v/>
      </c>
      <c r="S66" s="6">
        <f>IF(AND('US Cement Data'!$B$14&gt;=$A66,'US Cement Data'!$B$14&lt;$B66),'US Cement Data'!R$290,0)*'State Downscaling Multipliers'!$B$6</f>
        <v/>
      </c>
      <c r="T66" s="6">
        <f>IF(AND('US Cement Data'!$B$14&gt;=$A66,'US Cement Data'!$B$14&lt;$B66),'US Cement Data'!S$290,0)*'State Downscaling Multipliers'!$B$6</f>
        <v/>
      </c>
      <c r="U66" s="6">
        <f>IF(AND('US Cement Data'!$B$14&gt;=$A66,'US Cement Data'!$B$14&lt;$B66),'US Cement Data'!T$290,0)*'State Downscaling Multipliers'!$B$6</f>
        <v/>
      </c>
      <c r="V66" s="6">
        <f>IF(AND('US Cement Data'!$B$14&gt;=$A66,'US Cement Data'!$B$14&lt;$B66),'US Cement Data'!U$290,0)*'State Downscaling Multipliers'!$B$6</f>
        <v/>
      </c>
      <c r="W66" s="6">
        <f>IF(AND('US Cement Data'!$B$14&gt;=$A66,'US Cement Data'!$B$14&lt;$B66),'US Cement Data'!V$290,0)*'State Downscaling Multipliers'!$B$6</f>
        <v/>
      </c>
      <c r="X66" s="6">
        <f>IF(AND('US Cement Data'!$B$14&gt;=$A66,'US Cement Data'!$B$14&lt;$B66),'US Cement Data'!W$290,0)*'State Downscaling Multipliers'!$B$6</f>
        <v/>
      </c>
      <c r="Y66" s="6">
        <f>IF(AND('US Cement Data'!$B$14&gt;=$A66,'US Cement Data'!$B$14&lt;$B66),'US Cement Data'!X$290,0)*'State Downscaling Multipliers'!$B$6</f>
        <v/>
      </c>
      <c r="Z66" s="6">
        <f>IF(AND('US Cement Data'!$B$14&gt;=$A66,'US Cement Data'!$B$14&lt;$B66),'US Cement Data'!Y$290,0)*'State Downscaling Multipliers'!$B$6</f>
        <v/>
      </c>
      <c r="AA66" s="6">
        <f>IF(AND('US Cement Data'!$B$14&gt;=$A66,'US Cement Data'!$B$14&lt;$B66),'US Cement Data'!Z$290,0)*'State Downscaling Multipliers'!$B$6</f>
        <v/>
      </c>
      <c r="AB66" s="6">
        <f>IF(AND('US Cement Data'!$B$14&gt;=$A66,'US Cement Data'!$B$14&lt;$B66),'US Cement Data'!AA$290,0)*'State Downscaling Multipliers'!$B$6</f>
        <v/>
      </c>
      <c r="AC66" s="6">
        <f>IF(AND('US Cement Data'!$B$14&gt;=$A66,'US Cement Data'!$B$14&lt;$B66),'US Cement Data'!AB$290,0)*'State Downscaling Multipliers'!$B$6</f>
        <v/>
      </c>
      <c r="AD66" s="6">
        <f>IF(AND('US Cement Data'!$B$14&gt;=$A66,'US Cement Data'!$B$14&lt;$B66),'US Cement Data'!AC$290,0)*'State Downscaling Multipliers'!$B$6</f>
        <v/>
      </c>
      <c r="AE66" s="6">
        <f>IF(AND('US Cement Data'!$B$14&gt;=$A66,'US Cement Data'!$B$14&lt;$B66),'US Cement Data'!AD$290,0)*'State Downscaling Multipliers'!$B$6</f>
        <v/>
      </c>
      <c r="AF66" s="6">
        <f>IF(AND('US Cement Data'!$B$14&gt;=$A66,'US Cement Data'!$B$14&lt;$B66),'US Cement Data'!AE$290,0)*'State Downscaling Multipliers'!$B$6</f>
        <v/>
      </c>
      <c r="AG66" s="6">
        <f>IF(AND('US Cement Data'!$B$14&gt;=$A66,'US Cement Data'!$B$14&lt;$B66),'US Cement Data'!AF$290,0)*'State Downscaling Multipliers'!$B$6</f>
        <v/>
      </c>
      <c r="AH66" s="6">
        <f>IF(AND('US Cement Data'!$B$14&gt;=$A66,'US Cement Data'!$B$14&lt;$B66),'US Cement Data'!AG$290,0)*'State Downscaling Multipliers'!$B$6</f>
        <v/>
      </c>
      <c r="AI66" s="6">
        <f>IF(AND('US Cement Data'!$B$14&gt;=$A66,'US Cement Data'!$B$14&lt;$B66),'US Cement Data'!AH$290,0)*'State Downscaling Multipliers'!$B$6</f>
        <v/>
      </c>
      <c r="AJ66" s="6">
        <f>IF(AND('US Cement Data'!$B$14&gt;=$A66,'US Cement Data'!$B$14&lt;$B66),'US Cement Data'!AI$290,0)*'State Downscaling Multipliers'!$B$6</f>
        <v/>
      </c>
      <c r="AK66" s="6">
        <f>IF(AND('US Cement Data'!$B$14&gt;=$A66,'US Cement Data'!$B$14&lt;$B66),'US Cement Data'!AJ$290,0)*'State Downscaling Multipliers'!$B$6</f>
        <v/>
      </c>
      <c r="AL66" s="6">
        <f>IF(AND('US Cement Data'!$B$14&gt;=$A66,'US Cement Data'!$B$14&lt;$B66),'US Cement Data'!AK$290,0)*'State Downscaling Multipliers'!$B$6</f>
        <v/>
      </c>
    </row>
    <row r="67" ht="15.75" customHeight="1" s="120">
      <c r="A67" s="63">
        <f>B66</f>
        <v/>
      </c>
      <c r="B67" s="63">
        <f>A67+50</f>
        <v/>
      </c>
      <c r="C67" s="6">
        <f>IF(AND('US Cement Data'!$B$14&gt;=$A67,'US Cement Data'!$B$14&lt;$B67),'US Cement Data'!B$290,0)*'State Downscaling Multipliers'!$B$6</f>
        <v/>
      </c>
      <c r="D67" s="6">
        <f>IF(AND('US Cement Data'!$B$14&gt;=$A67,'US Cement Data'!$B$14&lt;$B67),'US Cement Data'!C$290,0)*'State Downscaling Multipliers'!$B$6</f>
        <v/>
      </c>
      <c r="E67" s="6">
        <f>IF(AND('US Cement Data'!$B$14&gt;=$A67,'US Cement Data'!$B$14&lt;$B67),'US Cement Data'!D$290,0)*'State Downscaling Multipliers'!$B$6</f>
        <v/>
      </c>
      <c r="F67" s="6">
        <f>IF(AND('US Cement Data'!$B$14&gt;=$A67,'US Cement Data'!$B$14&lt;$B67),'US Cement Data'!E$290,0)*'State Downscaling Multipliers'!$B$6</f>
        <v/>
      </c>
      <c r="G67" s="6">
        <f>IF(AND('US Cement Data'!$B$14&gt;=$A67,'US Cement Data'!$B$14&lt;$B67),'US Cement Data'!F$290,0)*'State Downscaling Multipliers'!$B$6</f>
        <v/>
      </c>
      <c r="H67" s="6">
        <f>IF(AND('US Cement Data'!$B$14&gt;=$A67,'US Cement Data'!$B$14&lt;$B67),'US Cement Data'!G$290,0)*'State Downscaling Multipliers'!$B$6</f>
        <v/>
      </c>
      <c r="I67" s="6">
        <f>IF(AND('US Cement Data'!$B$14&gt;=$A67,'US Cement Data'!$B$14&lt;$B67),'US Cement Data'!H$290,0)*'State Downscaling Multipliers'!$B$6</f>
        <v/>
      </c>
      <c r="J67" s="6">
        <f>IF(AND('US Cement Data'!$B$14&gt;=$A67,'US Cement Data'!$B$14&lt;$B67),'US Cement Data'!I$290,0)*'State Downscaling Multipliers'!$B$6</f>
        <v/>
      </c>
      <c r="K67" s="6">
        <f>IF(AND('US Cement Data'!$B$14&gt;=$A67,'US Cement Data'!$B$14&lt;$B67),'US Cement Data'!J$290,0)*'State Downscaling Multipliers'!$B$6</f>
        <v/>
      </c>
      <c r="L67" s="6">
        <f>IF(AND('US Cement Data'!$B$14&gt;=$A67,'US Cement Data'!$B$14&lt;$B67),'US Cement Data'!K$290,0)*'State Downscaling Multipliers'!$B$6</f>
        <v/>
      </c>
      <c r="M67" s="6">
        <f>IF(AND('US Cement Data'!$B$14&gt;=$A67,'US Cement Data'!$B$14&lt;$B67),'US Cement Data'!L$290,0)*'State Downscaling Multipliers'!$B$6</f>
        <v/>
      </c>
      <c r="N67" s="6">
        <f>IF(AND('US Cement Data'!$B$14&gt;=$A67,'US Cement Data'!$B$14&lt;$B67),'US Cement Data'!M$290,0)*'State Downscaling Multipliers'!$B$6</f>
        <v/>
      </c>
      <c r="O67" s="6">
        <f>IF(AND('US Cement Data'!$B$14&gt;=$A67,'US Cement Data'!$B$14&lt;$B67),'US Cement Data'!N$290,0)*'State Downscaling Multipliers'!$B$6</f>
        <v/>
      </c>
      <c r="P67" s="6">
        <f>IF(AND('US Cement Data'!$B$14&gt;=$A67,'US Cement Data'!$B$14&lt;$B67),'US Cement Data'!O$290,0)*'State Downscaling Multipliers'!$B$6</f>
        <v/>
      </c>
      <c r="Q67" s="6">
        <f>IF(AND('US Cement Data'!$B$14&gt;=$A67,'US Cement Data'!$B$14&lt;$B67),'US Cement Data'!P$290,0)*'State Downscaling Multipliers'!$B$6</f>
        <v/>
      </c>
      <c r="R67" s="6">
        <f>IF(AND('US Cement Data'!$B$14&gt;=$A67,'US Cement Data'!$B$14&lt;$B67),'US Cement Data'!Q$290,0)*'State Downscaling Multipliers'!$B$6</f>
        <v/>
      </c>
      <c r="S67" s="6">
        <f>IF(AND('US Cement Data'!$B$14&gt;=$A67,'US Cement Data'!$B$14&lt;$B67),'US Cement Data'!R$290,0)*'State Downscaling Multipliers'!$B$6</f>
        <v/>
      </c>
      <c r="T67" s="6">
        <f>IF(AND('US Cement Data'!$B$14&gt;=$A67,'US Cement Data'!$B$14&lt;$B67),'US Cement Data'!S$290,0)*'State Downscaling Multipliers'!$B$6</f>
        <v/>
      </c>
      <c r="U67" s="6">
        <f>IF(AND('US Cement Data'!$B$14&gt;=$A67,'US Cement Data'!$B$14&lt;$B67),'US Cement Data'!T$290,0)*'State Downscaling Multipliers'!$B$6</f>
        <v/>
      </c>
      <c r="V67" s="6">
        <f>IF(AND('US Cement Data'!$B$14&gt;=$A67,'US Cement Data'!$B$14&lt;$B67),'US Cement Data'!U$290,0)*'State Downscaling Multipliers'!$B$6</f>
        <v/>
      </c>
      <c r="W67" s="6">
        <f>IF(AND('US Cement Data'!$B$14&gt;=$A67,'US Cement Data'!$B$14&lt;$B67),'US Cement Data'!V$290,0)*'State Downscaling Multipliers'!$B$6</f>
        <v/>
      </c>
      <c r="X67" s="6">
        <f>IF(AND('US Cement Data'!$B$14&gt;=$A67,'US Cement Data'!$B$14&lt;$B67),'US Cement Data'!W$290,0)*'State Downscaling Multipliers'!$B$6</f>
        <v/>
      </c>
      <c r="Y67" s="6">
        <f>IF(AND('US Cement Data'!$B$14&gt;=$A67,'US Cement Data'!$B$14&lt;$B67),'US Cement Data'!X$290,0)*'State Downscaling Multipliers'!$B$6</f>
        <v/>
      </c>
      <c r="Z67" s="6">
        <f>IF(AND('US Cement Data'!$B$14&gt;=$A67,'US Cement Data'!$B$14&lt;$B67),'US Cement Data'!Y$290,0)*'State Downscaling Multipliers'!$B$6</f>
        <v/>
      </c>
      <c r="AA67" s="6">
        <f>IF(AND('US Cement Data'!$B$14&gt;=$A67,'US Cement Data'!$B$14&lt;$B67),'US Cement Data'!Z$290,0)*'State Downscaling Multipliers'!$B$6</f>
        <v/>
      </c>
      <c r="AB67" s="6">
        <f>IF(AND('US Cement Data'!$B$14&gt;=$A67,'US Cement Data'!$B$14&lt;$B67),'US Cement Data'!AA$290,0)*'State Downscaling Multipliers'!$B$6</f>
        <v/>
      </c>
      <c r="AC67" s="6">
        <f>IF(AND('US Cement Data'!$B$14&gt;=$A67,'US Cement Data'!$B$14&lt;$B67),'US Cement Data'!AB$290,0)*'State Downscaling Multipliers'!$B$6</f>
        <v/>
      </c>
      <c r="AD67" s="6">
        <f>IF(AND('US Cement Data'!$B$14&gt;=$A67,'US Cement Data'!$B$14&lt;$B67),'US Cement Data'!AC$290,0)*'State Downscaling Multipliers'!$B$6</f>
        <v/>
      </c>
      <c r="AE67" s="6">
        <f>IF(AND('US Cement Data'!$B$14&gt;=$A67,'US Cement Data'!$B$14&lt;$B67),'US Cement Data'!AD$290,0)*'State Downscaling Multipliers'!$B$6</f>
        <v/>
      </c>
      <c r="AF67" s="6">
        <f>IF(AND('US Cement Data'!$B$14&gt;=$A67,'US Cement Data'!$B$14&lt;$B67),'US Cement Data'!AE$290,0)*'State Downscaling Multipliers'!$B$6</f>
        <v/>
      </c>
      <c r="AG67" s="6">
        <f>IF(AND('US Cement Data'!$B$14&gt;=$A67,'US Cement Data'!$B$14&lt;$B67),'US Cement Data'!AF$290,0)*'State Downscaling Multipliers'!$B$6</f>
        <v/>
      </c>
      <c r="AH67" s="6">
        <f>IF(AND('US Cement Data'!$B$14&gt;=$A67,'US Cement Data'!$B$14&lt;$B67),'US Cement Data'!AG$290,0)*'State Downscaling Multipliers'!$B$6</f>
        <v/>
      </c>
      <c r="AI67" s="6">
        <f>IF(AND('US Cement Data'!$B$14&gt;=$A67,'US Cement Data'!$B$14&lt;$B67),'US Cement Data'!AH$290,0)*'State Downscaling Multipliers'!$B$6</f>
        <v/>
      </c>
      <c r="AJ67" s="6">
        <f>IF(AND('US Cement Data'!$B$14&gt;=$A67,'US Cement Data'!$B$14&lt;$B67),'US Cement Data'!AI$290,0)*'State Downscaling Multipliers'!$B$6</f>
        <v/>
      </c>
      <c r="AK67" s="6">
        <f>IF(AND('US Cement Data'!$B$14&gt;=$A67,'US Cement Data'!$B$14&lt;$B67),'US Cement Data'!AJ$290,0)*'State Downscaling Multipliers'!$B$6</f>
        <v/>
      </c>
      <c r="AL67" s="6">
        <f>IF(AND('US Cement Data'!$B$14&gt;=$A67,'US Cement Data'!$B$14&lt;$B67),'US Cement Data'!AK$290,0)*'State Downscaling Multipliers'!$B$6</f>
        <v/>
      </c>
    </row>
    <row r="68" ht="15.75" customHeight="1" s="120">
      <c r="A68" s="63">
        <f>B67</f>
        <v/>
      </c>
      <c r="B68" s="63">
        <f>A68+50</f>
        <v/>
      </c>
      <c r="C68" s="6">
        <f>IF(AND('US Cement Data'!$B$14&gt;=$A68,'US Cement Data'!$B$14&lt;$B68),'US Cement Data'!B$290,0)*'State Downscaling Multipliers'!$B$6</f>
        <v/>
      </c>
      <c r="D68" s="6">
        <f>IF(AND('US Cement Data'!$B$14&gt;=$A68,'US Cement Data'!$B$14&lt;$B68),'US Cement Data'!C$290,0)*'State Downscaling Multipliers'!$B$6</f>
        <v/>
      </c>
      <c r="E68" s="6">
        <f>IF(AND('US Cement Data'!$B$14&gt;=$A68,'US Cement Data'!$B$14&lt;$B68),'US Cement Data'!D$290,0)*'State Downscaling Multipliers'!$B$6</f>
        <v/>
      </c>
      <c r="F68" s="6">
        <f>IF(AND('US Cement Data'!$B$14&gt;=$A68,'US Cement Data'!$B$14&lt;$B68),'US Cement Data'!E$290,0)*'State Downscaling Multipliers'!$B$6</f>
        <v/>
      </c>
      <c r="G68" s="6">
        <f>IF(AND('US Cement Data'!$B$14&gt;=$A68,'US Cement Data'!$B$14&lt;$B68),'US Cement Data'!F$290,0)*'State Downscaling Multipliers'!$B$6</f>
        <v/>
      </c>
      <c r="H68" s="6">
        <f>IF(AND('US Cement Data'!$B$14&gt;=$A68,'US Cement Data'!$B$14&lt;$B68),'US Cement Data'!G$290,0)*'State Downscaling Multipliers'!$B$6</f>
        <v/>
      </c>
      <c r="I68" s="6">
        <f>IF(AND('US Cement Data'!$B$14&gt;=$A68,'US Cement Data'!$B$14&lt;$B68),'US Cement Data'!H$290,0)*'State Downscaling Multipliers'!$B$6</f>
        <v/>
      </c>
      <c r="J68" s="6">
        <f>IF(AND('US Cement Data'!$B$14&gt;=$A68,'US Cement Data'!$B$14&lt;$B68),'US Cement Data'!I$290,0)*'State Downscaling Multipliers'!$B$6</f>
        <v/>
      </c>
      <c r="K68" s="6">
        <f>IF(AND('US Cement Data'!$B$14&gt;=$A68,'US Cement Data'!$B$14&lt;$B68),'US Cement Data'!J$290,0)*'State Downscaling Multipliers'!$B$6</f>
        <v/>
      </c>
      <c r="L68" s="6">
        <f>IF(AND('US Cement Data'!$B$14&gt;=$A68,'US Cement Data'!$B$14&lt;$B68),'US Cement Data'!K$290,0)*'State Downscaling Multipliers'!$B$6</f>
        <v/>
      </c>
      <c r="M68" s="6">
        <f>IF(AND('US Cement Data'!$B$14&gt;=$A68,'US Cement Data'!$B$14&lt;$B68),'US Cement Data'!L$290,0)*'State Downscaling Multipliers'!$B$6</f>
        <v/>
      </c>
      <c r="N68" s="6">
        <f>IF(AND('US Cement Data'!$B$14&gt;=$A68,'US Cement Data'!$B$14&lt;$B68),'US Cement Data'!M$290,0)*'State Downscaling Multipliers'!$B$6</f>
        <v/>
      </c>
      <c r="O68" s="6">
        <f>IF(AND('US Cement Data'!$B$14&gt;=$A68,'US Cement Data'!$B$14&lt;$B68),'US Cement Data'!N$290,0)*'State Downscaling Multipliers'!$B$6</f>
        <v/>
      </c>
      <c r="P68" s="6">
        <f>IF(AND('US Cement Data'!$B$14&gt;=$A68,'US Cement Data'!$B$14&lt;$B68),'US Cement Data'!O$290,0)*'State Downscaling Multipliers'!$B$6</f>
        <v/>
      </c>
      <c r="Q68" s="6">
        <f>IF(AND('US Cement Data'!$B$14&gt;=$A68,'US Cement Data'!$B$14&lt;$B68),'US Cement Data'!P$290,0)*'State Downscaling Multipliers'!$B$6</f>
        <v/>
      </c>
      <c r="R68" s="6">
        <f>IF(AND('US Cement Data'!$B$14&gt;=$A68,'US Cement Data'!$B$14&lt;$B68),'US Cement Data'!Q$290,0)*'State Downscaling Multipliers'!$B$6</f>
        <v/>
      </c>
      <c r="S68" s="6">
        <f>IF(AND('US Cement Data'!$B$14&gt;=$A68,'US Cement Data'!$B$14&lt;$B68),'US Cement Data'!R$290,0)*'State Downscaling Multipliers'!$B$6</f>
        <v/>
      </c>
      <c r="T68" s="6">
        <f>IF(AND('US Cement Data'!$B$14&gt;=$A68,'US Cement Data'!$B$14&lt;$B68),'US Cement Data'!S$290,0)*'State Downscaling Multipliers'!$B$6</f>
        <v/>
      </c>
      <c r="U68" s="6">
        <f>IF(AND('US Cement Data'!$B$14&gt;=$A68,'US Cement Data'!$B$14&lt;$B68),'US Cement Data'!T$290,0)*'State Downscaling Multipliers'!$B$6</f>
        <v/>
      </c>
      <c r="V68" s="6">
        <f>IF(AND('US Cement Data'!$B$14&gt;=$A68,'US Cement Data'!$B$14&lt;$B68),'US Cement Data'!U$290,0)*'State Downscaling Multipliers'!$B$6</f>
        <v/>
      </c>
      <c r="W68" s="6">
        <f>IF(AND('US Cement Data'!$B$14&gt;=$A68,'US Cement Data'!$B$14&lt;$B68),'US Cement Data'!V$290,0)*'State Downscaling Multipliers'!$B$6</f>
        <v/>
      </c>
      <c r="X68" s="6">
        <f>IF(AND('US Cement Data'!$B$14&gt;=$A68,'US Cement Data'!$B$14&lt;$B68),'US Cement Data'!W$290,0)*'State Downscaling Multipliers'!$B$6</f>
        <v/>
      </c>
      <c r="Y68" s="6">
        <f>IF(AND('US Cement Data'!$B$14&gt;=$A68,'US Cement Data'!$B$14&lt;$B68),'US Cement Data'!X$290,0)*'State Downscaling Multipliers'!$B$6</f>
        <v/>
      </c>
      <c r="Z68" s="6">
        <f>IF(AND('US Cement Data'!$B$14&gt;=$A68,'US Cement Data'!$B$14&lt;$B68),'US Cement Data'!Y$290,0)*'State Downscaling Multipliers'!$B$6</f>
        <v/>
      </c>
      <c r="AA68" s="6">
        <f>IF(AND('US Cement Data'!$B$14&gt;=$A68,'US Cement Data'!$B$14&lt;$B68),'US Cement Data'!Z$290,0)*'State Downscaling Multipliers'!$B$6</f>
        <v/>
      </c>
      <c r="AB68" s="6">
        <f>IF(AND('US Cement Data'!$B$14&gt;=$A68,'US Cement Data'!$B$14&lt;$B68),'US Cement Data'!AA$290,0)*'State Downscaling Multipliers'!$B$6</f>
        <v/>
      </c>
      <c r="AC68" s="6">
        <f>IF(AND('US Cement Data'!$B$14&gt;=$A68,'US Cement Data'!$B$14&lt;$B68),'US Cement Data'!AB$290,0)*'State Downscaling Multipliers'!$B$6</f>
        <v/>
      </c>
      <c r="AD68" s="6">
        <f>IF(AND('US Cement Data'!$B$14&gt;=$A68,'US Cement Data'!$B$14&lt;$B68),'US Cement Data'!AC$290,0)*'State Downscaling Multipliers'!$B$6</f>
        <v/>
      </c>
      <c r="AE68" s="6">
        <f>IF(AND('US Cement Data'!$B$14&gt;=$A68,'US Cement Data'!$B$14&lt;$B68),'US Cement Data'!AD$290,0)*'State Downscaling Multipliers'!$B$6</f>
        <v/>
      </c>
      <c r="AF68" s="6">
        <f>IF(AND('US Cement Data'!$B$14&gt;=$A68,'US Cement Data'!$B$14&lt;$B68),'US Cement Data'!AE$290,0)*'State Downscaling Multipliers'!$B$6</f>
        <v/>
      </c>
      <c r="AG68" s="6">
        <f>IF(AND('US Cement Data'!$B$14&gt;=$A68,'US Cement Data'!$B$14&lt;$B68),'US Cement Data'!AF$290,0)*'State Downscaling Multipliers'!$B$6</f>
        <v/>
      </c>
      <c r="AH68" s="6">
        <f>IF(AND('US Cement Data'!$B$14&gt;=$A68,'US Cement Data'!$B$14&lt;$B68),'US Cement Data'!AG$290,0)*'State Downscaling Multipliers'!$B$6</f>
        <v/>
      </c>
      <c r="AI68" s="6">
        <f>IF(AND('US Cement Data'!$B$14&gt;=$A68,'US Cement Data'!$B$14&lt;$B68),'US Cement Data'!AH$290,0)*'State Downscaling Multipliers'!$B$6</f>
        <v/>
      </c>
      <c r="AJ68" s="6">
        <f>IF(AND('US Cement Data'!$B$14&gt;=$A68,'US Cement Data'!$B$14&lt;$B68),'US Cement Data'!AI$290,0)*'State Downscaling Multipliers'!$B$6</f>
        <v/>
      </c>
      <c r="AK68" s="6">
        <f>IF(AND('US Cement Data'!$B$14&gt;=$A68,'US Cement Data'!$B$14&lt;$B68),'US Cement Data'!AJ$290,0)*'State Downscaling Multipliers'!$B$6</f>
        <v/>
      </c>
      <c r="AL68" s="6">
        <f>IF(AND('US Cement Data'!$B$14&gt;=$A68,'US Cement Data'!$B$14&lt;$B68),'US Cement Data'!AK$290,0)*'State Downscaling Multipliers'!$B$6</f>
        <v/>
      </c>
    </row>
    <row r="69" ht="15.75" customHeight="1" s="120">
      <c r="A69" s="63">
        <f>B68</f>
        <v/>
      </c>
      <c r="B69" s="63">
        <f>A69+50</f>
        <v/>
      </c>
      <c r="C69" s="6">
        <f>IF(AND('US Cement Data'!$B$14&gt;=$A69,'US Cement Data'!$B$14&lt;$B69),'US Cement Data'!B$290,0)*'State Downscaling Multipliers'!$B$6</f>
        <v/>
      </c>
      <c r="D69" s="6">
        <f>IF(AND('US Cement Data'!$B$14&gt;=$A69,'US Cement Data'!$B$14&lt;$B69),'US Cement Data'!C$290,0)*'State Downscaling Multipliers'!$B$6</f>
        <v/>
      </c>
      <c r="E69" s="6">
        <f>IF(AND('US Cement Data'!$B$14&gt;=$A69,'US Cement Data'!$B$14&lt;$B69),'US Cement Data'!D$290,0)*'State Downscaling Multipliers'!$B$6</f>
        <v/>
      </c>
      <c r="F69" s="6">
        <f>IF(AND('US Cement Data'!$B$14&gt;=$A69,'US Cement Data'!$B$14&lt;$B69),'US Cement Data'!E$290,0)*'State Downscaling Multipliers'!$B$6</f>
        <v/>
      </c>
      <c r="G69" s="6">
        <f>IF(AND('US Cement Data'!$B$14&gt;=$A69,'US Cement Data'!$B$14&lt;$B69),'US Cement Data'!F$290,0)*'State Downscaling Multipliers'!$B$6</f>
        <v/>
      </c>
      <c r="H69" s="6">
        <f>IF(AND('US Cement Data'!$B$14&gt;=$A69,'US Cement Data'!$B$14&lt;$B69),'US Cement Data'!G$290,0)*'State Downscaling Multipliers'!$B$6</f>
        <v/>
      </c>
      <c r="I69" s="6">
        <f>IF(AND('US Cement Data'!$B$14&gt;=$A69,'US Cement Data'!$B$14&lt;$B69),'US Cement Data'!H$290,0)*'State Downscaling Multipliers'!$B$6</f>
        <v/>
      </c>
      <c r="J69" s="6">
        <f>IF(AND('US Cement Data'!$B$14&gt;=$A69,'US Cement Data'!$B$14&lt;$B69),'US Cement Data'!I$290,0)*'State Downscaling Multipliers'!$B$6</f>
        <v/>
      </c>
      <c r="K69" s="6">
        <f>IF(AND('US Cement Data'!$B$14&gt;=$A69,'US Cement Data'!$B$14&lt;$B69),'US Cement Data'!J$290,0)*'State Downscaling Multipliers'!$B$6</f>
        <v/>
      </c>
      <c r="L69" s="6">
        <f>IF(AND('US Cement Data'!$B$14&gt;=$A69,'US Cement Data'!$B$14&lt;$B69),'US Cement Data'!K$290,0)*'State Downscaling Multipliers'!$B$6</f>
        <v/>
      </c>
      <c r="M69" s="6">
        <f>IF(AND('US Cement Data'!$B$14&gt;=$A69,'US Cement Data'!$B$14&lt;$B69),'US Cement Data'!L$290,0)*'State Downscaling Multipliers'!$B$6</f>
        <v/>
      </c>
      <c r="N69" s="6">
        <f>IF(AND('US Cement Data'!$B$14&gt;=$A69,'US Cement Data'!$B$14&lt;$B69),'US Cement Data'!M$290,0)*'State Downscaling Multipliers'!$B$6</f>
        <v/>
      </c>
      <c r="O69" s="6">
        <f>IF(AND('US Cement Data'!$B$14&gt;=$A69,'US Cement Data'!$B$14&lt;$B69),'US Cement Data'!N$290,0)*'State Downscaling Multipliers'!$B$6</f>
        <v/>
      </c>
      <c r="P69" s="6">
        <f>IF(AND('US Cement Data'!$B$14&gt;=$A69,'US Cement Data'!$B$14&lt;$B69),'US Cement Data'!O$290,0)*'State Downscaling Multipliers'!$B$6</f>
        <v/>
      </c>
      <c r="Q69" s="6">
        <f>IF(AND('US Cement Data'!$B$14&gt;=$A69,'US Cement Data'!$B$14&lt;$B69),'US Cement Data'!P$290,0)*'State Downscaling Multipliers'!$B$6</f>
        <v/>
      </c>
      <c r="R69" s="6">
        <f>IF(AND('US Cement Data'!$B$14&gt;=$A69,'US Cement Data'!$B$14&lt;$B69),'US Cement Data'!Q$290,0)*'State Downscaling Multipliers'!$B$6</f>
        <v/>
      </c>
      <c r="S69" s="6">
        <f>IF(AND('US Cement Data'!$B$14&gt;=$A69,'US Cement Data'!$B$14&lt;$B69),'US Cement Data'!R$290,0)*'State Downscaling Multipliers'!$B$6</f>
        <v/>
      </c>
      <c r="T69" s="6">
        <f>IF(AND('US Cement Data'!$B$14&gt;=$A69,'US Cement Data'!$B$14&lt;$B69),'US Cement Data'!S$290,0)*'State Downscaling Multipliers'!$B$6</f>
        <v/>
      </c>
      <c r="U69" s="6">
        <f>IF(AND('US Cement Data'!$B$14&gt;=$A69,'US Cement Data'!$B$14&lt;$B69),'US Cement Data'!T$290,0)*'State Downscaling Multipliers'!$B$6</f>
        <v/>
      </c>
      <c r="V69" s="6">
        <f>IF(AND('US Cement Data'!$B$14&gt;=$A69,'US Cement Data'!$B$14&lt;$B69),'US Cement Data'!U$290,0)*'State Downscaling Multipliers'!$B$6</f>
        <v/>
      </c>
      <c r="W69" s="6">
        <f>IF(AND('US Cement Data'!$B$14&gt;=$A69,'US Cement Data'!$B$14&lt;$B69),'US Cement Data'!V$290,0)*'State Downscaling Multipliers'!$B$6</f>
        <v/>
      </c>
      <c r="X69" s="6">
        <f>IF(AND('US Cement Data'!$B$14&gt;=$A69,'US Cement Data'!$B$14&lt;$B69),'US Cement Data'!W$290,0)*'State Downscaling Multipliers'!$B$6</f>
        <v/>
      </c>
      <c r="Y69" s="6">
        <f>IF(AND('US Cement Data'!$B$14&gt;=$A69,'US Cement Data'!$B$14&lt;$B69),'US Cement Data'!X$290,0)*'State Downscaling Multipliers'!$B$6</f>
        <v/>
      </c>
      <c r="Z69" s="6">
        <f>IF(AND('US Cement Data'!$B$14&gt;=$A69,'US Cement Data'!$B$14&lt;$B69),'US Cement Data'!Y$290,0)*'State Downscaling Multipliers'!$B$6</f>
        <v/>
      </c>
      <c r="AA69" s="6">
        <f>IF(AND('US Cement Data'!$B$14&gt;=$A69,'US Cement Data'!$B$14&lt;$B69),'US Cement Data'!Z$290,0)*'State Downscaling Multipliers'!$B$6</f>
        <v/>
      </c>
      <c r="AB69" s="6">
        <f>IF(AND('US Cement Data'!$B$14&gt;=$A69,'US Cement Data'!$B$14&lt;$B69),'US Cement Data'!AA$290,0)*'State Downscaling Multipliers'!$B$6</f>
        <v/>
      </c>
      <c r="AC69" s="6">
        <f>IF(AND('US Cement Data'!$B$14&gt;=$A69,'US Cement Data'!$B$14&lt;$B69),'US Cement Data'!AB$290,0)*'State Downscaling Multipliers'!$B$6</f>
        <v/>
      </c>
      <c r="AD69" s="6">
        <f>IF(AND('US Cement Data'!$B$14&gt;=$A69,'US Cement Data'!$B$14&lt;$B69),'US Cement Data'!AC$290,0)*'State Downscaling Multipliers'!$B$6</f>
        <v/>
      </c>
      <c r="AE69" s="6">
        <f>IF(AND('US Cement Data'!$B$14&gt;=$A69,'US Cement Data'!$B$14&lt;$B69),'US Cement Data'!AD$290,0)*'State Downscaling Multipliers'!$B$6</f>
        <v/>
      </c>
      <c r="AF69" s="6">
        <f>IF(AND('US Cement Data'!$B$14&gt;=$A69,'US Cement Data'!$B$14&lt;$B69),'US Cement Data'!AE$290,0)*'State Downscaling Multipliers'!$B$6</f>
        <v/>
      </c>
      <c r="AG69" s="6">
        <f>IF(AND('US Cement Data'!$B$14&gt;=$A69,'US Cement Data'!$B$14&lt;$B69),'US Cement Data'!AF$290,0)*'State Downscaling Multipliers'!$B$6</f>
        <v/>
      </c>
      <c r="AH69" s="6">
        <f>IF(AND('US Cement Data'!$B$14&gt;=$A69,'US Cement Data'!$B$14&lt;$B69),'US Cement Data'!AG$290,0)*'State Downscaling Multipliers'!$B$6</f>
        <v/>
      </c>
      <c r="AI69" s="6">
        <f>IF(AND('US Cement Data'!$B$14&gt;=$A69,'US Cement Data'!$B$14&lt;$B69),'US Cement Data'!AH$290,0)*'State Downscaling Multipliers'!$B$6</f>
        <v/>
      </c>
      <c r="AJ69" s="6">
        <f>IF(AND('US Cement Data'!$B$14&gt;=$A69,'US Cement Data'!$B$14&lt;$B69),'US Cement Data'!AI$290,0)*'State Downscaling Multipliers'!$B$6</f>
        <v/>
      </c>
      <c r="AK69" s="6">
        <f>IF(AND('US Cement Data'!$B$14&gt;=$A69,'US Cement Data'!$B$14&lt;$B69),'US Cement Data'!AJ$290,0)*'State Downscaling Multipliers'!$B$6</f>
        <v/>
      </c>
      <c r="AL69" s="6">
        <f>IF(AND('US Cement Data'!$B$14&gt;=$A69,'US Cement Data'!$B$14&lt;$B69),'US Cement Data'!AK$290,0)*'State Downscaling Multipliers'!$B$6</f>
        <v/>
      </c>
    </row>
    <row r="70" ht="15.75" customHeight="1" s="120">
      <c r="A70" s="63">
        <f>B69</f>
        <v/>
      </c>
      <c r="B70" s="63">
        <f>A70+50</f>
        <v/>
      </c>
      <c r="C70" s="6">
        <f>IF(AND('US Cement Data'!$B$14&gt;=$A70,'US Cement Data'!$B$14&lt;$B70),'US Cement Data'!B$290,0)*'State Downscaling Multipliers'!$B$6</f>
        <v/>
      </c>
      <c r="D70" s="6">
        <f>IF(AND('US Cement Data'!$B$14&gt;=$A70,'US Cement Data'!$B$14&lt;$B70),'US Cement Data'!C$290,0)*'State Downscaling Multipliers'!$B$6</f>
        <v/>
      </c>
      <c r="E70" s="6">
        <f>IF(AND('US Cement Data'!$B$14&gt;=$A70,'US Cement Data'!$B$14&lt;$B70),'US Cement Data'!D$290,0)*'State Downscaling Multipliers'!$B$6</f>
        <v/>
      </c>
      <c r="F70" s="6">
        <f>IF(AND('US Cement Data'!$B$14&gt;=$A70,'US Cement Data'!$B$14&lt;$B70),'US Cement Data'!E$290,0)*'State Downscaling Multipliers'!$B$6</f>
        <v/>
      </c>
      <c r="G70" s="6">
        <f>IF(AND('US Cement Data'!$B$14&gt;=$A70,'US Cement Data'!$B$14&lt;$B70),'US Cement Data'!F$290,0)*'State Downscaling Multipliers'!$B$6</f>
        <v/>
      </c>
      <c r="H70" s="6">
        <f>IF(AND('US Cement Data'!$B$14&gt;=$A70,'US Cement Data'!$B$14&lt;$B70),'US Cement Data'!G$290,0)*'State Downscaling Multipliers'!$B$6</f>
        <v/>
      </c>
      <c r="I70" s="6">
        <f>IF(AND('US Cement Data'!$B$14&gt;=$A70,'US Cement Data'!$B$14&lt;$B70),'US Cement Data'!H$290,0)*'State Downscaling Multipliers'!$B$6</f>
        <v/>
      </c>
      <c r="J70" s="6">
        <f>IF(AND('US Cement Data'!$B$14&gt;=$A70,'US Cement Data'!$B$14&lt;$B70),'US Cement Data'!I$290,0)*'State Downscaling Multipliers'!$B$6</f>
        <v/>
      </c>
      <c r="K70" s="6">
        <f>IF(AND('US Cement Data'!$B$14&gt;=$A70,'US Cement Data'!$B$14&lt;$B70),'US Cement Data'!J$290,0)*'State Downscaling Multipliers'!$B$6</f>
        <v/>
      </c>
      <c r="L70" s="6">
        <f>IF(AND('US Cement Data'!$B$14&gt;=$A70,'US Cement Data'!$B$14&lt;$B70),'US Cement Data'!K$290,0)*'State Downscaling Multipliers'!$B$6</f>
        <v/>
      </c>
      <c r="M70" s="6">
        <f>IF(AND('US Cement Data'!$B$14&gt;=$A70,'US Cement Data'!$B$14&lt;$B70),'US Cement Data'!L$290,0)*'State Downscaling Multipliers'!$B$6</f>
        <v/>
      </c>
      <c r="N70" s="6">
        <f>IF(AND('US Cement Data'!$B$14&gt;=$A70,'US Cement Data'!$B$14&lt;$B70),'US Cement Data'!M$290,0)*'State Downscaling Multipliers'!$B$6</f>
        <v/>
      </c>
      <c r="O70" s="6">
        <f>IF(AND('US Cement Data'!$B$14&gt;=$A70,'US Cement Data'!$B$14&lt;$B70),'US Cement Data'!N$290,0)*'State Downscaling Multipliers'!$B$6</f>
        <v/>
      </c>
      <c r="P70" s="6">
        <f>IF(AND('US Cement Data'!$B$14&gt;=$A70,'US Cement Data'!$B$14&lt;$B70),'US Cement Data'!O$290,0)*'State Downscaling Multipliers'!$B$6</f>
        <v/>
      </c>
      <c r="Q70" s="6">
        <f>IF(AND('US Cement Data'!$B$14&gt;=$A70,'US Cement Data'!$B$14&lt;$B70),'US Cement Data'!P$290,0)*'State Downscaling Multipliers'!$B$6</f>
        <v/>
      </c>
      <c r="R70" s="6">
        <f>IF(AND('US Cement Data'!$B$14&gt;=$A70,'US Cement Data'!$B$14&lt;$B70),'US Cement Data'!Q$290,0)*'State Downscaling Multipliers'!$B$6</f>
        <v/>
      </c>
      <c r="S70" s="6">
        <f>IF(AND('US Cement Data'!$B$14&gt;=$A70,'US Cement Data'!$B$14&lt;$B70),'US Cement Data'!R$290,0)*'State Downscaling Multipliers'!$B$6</f>
        <v/>
      </c>
      <c r="T70" s="6">
        <f>IF(AND('US Cement Data'!$B$14&gt;=$A70,'US Cement Data'!$B$14&lt;$B70),'US Cement Data'!S$290,0)*'State Downscaling Multipliers'!$B$6</f>
        <v/>
      </c>
      <c r="U70" s="6">
        <f>IF(AND('US Cement Data'!$B$14&gt;=$A70,'US Cement Data'!$B$14&lt;$B70),'US Cement Data'!T$290,0)*'State Downscaling Multipliers'!$B$6</f>
        <v/>
      </c>
      <c r="V70" s="6">
        <f>IF(AND('US Cement Data'!$B$14&gt;=$A70,'US Cement Data'!$B$14&lt;$B70),'US Cement Data'!U$290,0)*'State Downscaling Multipliers'!$B$6</f>
        <v/>
      </c>
      <c r="W70" s="6">
        <f>IF(AND('US Cement Data'!$B$14&gt;=$A70,'US Cement Data'!$B$14&lt;$B70),'US Cement Data'!V$290,0)*'State Downscaling Multipliers'!$B$6</f>
        <v/>
      </c>
      <c r="X70" s="6">
        <f>IF(AND('US Cement Data'!$B$14&gt;=$A70,'US Cement Data'!$B$14&lt;$B70),'US Cement Data'!W$290,0)*'State Downscaling Multipliers'!$B$6</f>
        <v/>
      </c>
      <c r="Y70" s="6">
        <f>IF(AND('US Cement Data'!$B$14&gt;=$A70,'US Cement Data'!$B$14&lt;$B70),'US Cement Data'!X$290,0)*'State Downscaling Multipliers'!$B$6</f>
        <v/>
      </c>
      <c r="Z70" s="6">
        <f>IF(AND('US Cement Data'!$B$14&gt;=$A70,'US Cement Data'!$B$14&lt;$B70),'US Cement Data'!Y$290,0)*'State Downscaling Multipliers'!$B$6</f>
        <v/>
      </c>
      <c r="AA70" s="6">
        <f>IF(AND('US Cement Data'!$B$14&gt;=$A70,'US Cement Data'!$B$14&lt;$B70),'US Cement Data'!Z$290,0)*'State Downscaling Multipliers'!$B$6</f>
        <v/>
      </c>
      <c r="AB70" s="6">
        <f>IF(AND('US Cement Data'!$B$14&gt;=$A70,'US Cement Data'!$B$14&lt;$B70),'US Cement Data'!AA$290,0)*'State Downscaling Multipliers'!$B$6</f>
        <v/>
      </c>
      <c r="AC70" s="6">
        <f>IF(AND('US Cement Data'!$B$14&gt;=$A70,'US Cement Data'!$B$14&lt;$B70),'US Cement Data'!AB$290,0)*'State Downscaling Multipliers'!$B$6</f>
        <v/>
      </c>
      <c r="AD70" s="6">
        <f>IF(AND('US Cement Data'!$B$14&gt;=$A70,'US Cement Data'!$B$14&lt;$B70),'US Cement Data'!AC$290,0)*'State Downscaling Multipliers'!$B$6</f>
        <v/>
      </c>
      <c r="AE70" s="6">
        <f>IF(AND('US Cement Data'!$B$14&gt;=$A70,'US Cement Data'!$B$14&lt;$B70),'US Cement Data'!AD$290,0)*'State Downscaling Multipliers'!$B$6</f>
        <v/>
      </c>
      <c r="AF70" s="6">
        <f>IF(AND('US Cement Data'!$B$14&gt;=$A70,'US Cement Data'!$B$14&lt;$B70),'US Cement Data'!AE$290,0)*'State Downscaling Multipliers'!$B$6</f>
        <v/>
      </c>
      <c r="AG70" s="6">
        <f>IF(AND('US Cement Data'!$B$14&gt;=$A70,'US Cement Data'!$B$14&lt;$B70),'US Cement Data'!AF$290,0)*'State Downscaling Multipliers'!$B$6</f>
        <v/>
      </c>
      <c r="AH70" s="6">
        <f>IF(AND('US Cement Data'!$B$14&gt;=$A70,'US Cement Data'!$B$14&lt;$B70),'US Cement Data'!AG$290,0)*'State Downscaling Multipliers'!$B$6</f>
        <v/>
      </c>
      <c r="AI70" s="6">
        <f>IF(AND('US Cement Data'!$B$14&gt;=$A70,'US Cement Data'!$B$14&lt;$B70),'US Cement Data'!AH$290,0)*'State Downscaling Multipliers'!$B$6</f>
        <v/>
      </c>
      <c r="AJ70" s="6">
        <f>IF(AND('US Cement Data'!$B$14&gt;=$A70,'US Cement Data'!$B$14&lt;$B70),'US Cement Data'!AI$290,0)*'State Downscaling Multipliers'!$B$6</f>
        <v/>
      </c>
      <c r="AK70" s="6">
        <f>IF(AND('US Cement Data'!$B$14&gt;=$A70,'US Cement Data'!$B$14&lt;$B70),'US Cement Data'!AJ$290,0)*'State Downscaling Multipliers'!$B$6</f>
        <v/>
      </c>
      <c r="AL70" s="6">
        <f>IF(AND('US Cement Data'!$B$14&gt;=$A70,'US Cement Data'!$B$14&lt;$B70),'US Cement Data'!AK$290,0)*'State Downscaling Multipliers'!$B$6</f>
        <v/>
      </c>
    </row>
    <row r="71" ht="15.75" customHeight="1" s="120">
      <c r="A71" s="63">
        <f>B70</f>
        <v/>
      </c>
      <c r="B71" s="63">
        <f>A71+50</f>
        <v/>
      </c>
      <c r="C71" s="6">
        <f>IF(AND('US Cement Data'!$B$14&gt;=$A71,'US Cement Data'!$B$14&lt;$B71),'US Cement Data'!B$290,0)*'State Downscaling Multipliers'!$B$6</f>
        <v/>
      </c>
      <c r="D71" s="6">
        <f>IF(AND('US Cement Data'!$B$14&gt;=$A71,'US Cement Data'!$B$14&lt;$B71),'US Cement Data'!C$290,0)*'State Downscaling Multipliers'!$B$6</f>
        <v/>
      </c>
      <c r="E71" s="6">
        <f>IF(AND('US Cement Data'!$B$14&gt;=$A71,'US Cement Data'!$B$14&lt;$B71),'US Cement Data'!D$290,0)*'State Downscaling Multipliers'!$B$6</f>
        <v/>
      </c>
      <c r="F71" s="6">
        <f>IF(AND('US Cement Data'!$B$14&gt;=$A71,'US Cement Data'!$B$14&lt;$B71),'US Cement Data'!E$290,0)*'State Downscaling Multipliers'!$B$6</f>
        <v/>
      </c>
      <c r="G71" s="6">
        <f>IF(AND('US Cement Data'!$B$14&gt;=$A71,'US Cement Data'!$B$14&lt;$B71),'US Cement Data'!F$290,0)*'State Downscaling Multipliers'!$B$6</f>
        <v/>
      </c>
      <c r="H71" s="6">
        <f>IF(AND('US Cement Data'!$B$14&gt;=$A71,'US Cement Data'!$B$14&lt;$B71),'US Cement Data'!G$290,0)*'State Downscaling Multipliers'!$B$6</f>
        <v/>
      </c>
      <c r="I71" s="6">
        <f>IF(AND('US Cement Data'!$B$14&gt;=$A71,'US Cement Data'!$B$14&lt;$B71),'US Cement Data'!H$290,0)*'State Downscaling Multipliers'!$B$6</f>
        <v/>
      </c>
      <c r="J71" s="6">
        <f>IF(AND('US Cement Data'!$B$14&gt;=$A71,'US Cement Data'!$B$14&lt;$B71),'US Cement Data'!I$290,0)*'State Downscaling Multipliers'!$B$6</f>
        <v/>
      </c>
      <c r="K71" s="6">
        <f>IF(AND('US Cement Data'!$B$14&gt;=$A71,'US Cement Data'!$B$14&lt;$B71),'US Cement Data'!J$290,0)*'State Downscaling Multipliers'!$B$6</f>
        <v/>
      </c>
      <c r="L71" s="6">
        <f>IF(AND('US Cement Data'!$B$14&gt;=$A71,'US Cement Data'!$B$14&lt;$B71),'US Cement Data'!K$290,0)*'State Downscaling Multipliers'!$B$6</f>
        <v/>
      </c>
      <c r="M71" s="6">
        <f>IF(AND('US Cement Data'!$B$14&gt;=$A71,'US Cement Data'!$B$14&lt;$B71),'US Cement Data'!L$290,0)*'State Downscaling Multipliers'!$B$6</f>
        <v/>
      </c>
      <c r="N71" s="6">
        <f>IF(AND('US Cement Data'!$B$14&gt;=$A71,'US Cement Data'!$B$14&lt;$B71),'US Cement Data'!M$290,0)*'State Downscaling Multipliers'!$B$6</f>
        <v/>
      </c>
      <c r="O71" s="6">
        <f>IF(AND('US Cement Data'!$B$14&gt;=$A71,'US Cement Data'!$B$14&lt;$B71),'US Cement Data'!N$290,0)*'State Downscaling Multipliers'!$B$6</f>
        <v/>
      </c>
      <c r="P71" s="6">
        <f>IF(AND('US Cement Data'!$B$14&gt;=$A71,'US Cement Data'!$B$14&lt;$B71),'US Cement Data'!O$290,0)*'State Downscaling Multipliers'!$B$6</f>
        <v/>
      </c>
      <c r="Q71" s="6">
        <f>IF(AND('US Cement Data'!$B$14&gt;=$A71,'US Cement Data'!$B$14&lt;$B71),'US Cement Data'!P$290,0)*'State Downscaling Multipliers'!$B$6</f>
        <v/>
      </c>
      <c r="R71" s="6">
        <f>IF(AND('US Cement Data'!$B$14&gt;=$A71,'US Cement Data'!$B$14&lt;$B71),'US Cement Data'!Q$290,0)*'State Downscaling Multipliers'!$B$6</f>
        <v/>
      </c>
      <c r="S71" s="6">
        <f>IF(AND('US Cement Data'!$B$14&gt;=$A71,'US Cement Data'!$B$14&lt;$B71),'US Cement Data'!R$290,0)*'State Downscaling Multipliers'!$B$6</f>
        <v/>
      </c>
      <c r="T71" s="6">
        <f>IF(AND('US Cement Data'!$B$14&gt;=$A71,'US Cement Data'!$B$14&lt;$B71),'US Cement Data'!S$290,0)*'State Downscaling Multipliers'!$B$6</f>
        <v/>
      </c>
      <c r="U71" s="6">
        <f>IF(AND('US Cement Data'!$B$14&gt;=$A71,'US Cement Data'!$B$14&lt;$B71),'US Cement Data'!T$290,0)*'State Downscaling Multipliers'!$B$6</f>
        <v/>
      </c>
      <c r="V71" s="6">
        <f>IF(AND('US Cement Data'!$B$14&gt;=$A71,'US Cement Data'!$B$14&lt;$B71),'US Cement Data'!U$290,0)*'State Downscaling Multipliers'!$B$6</f>
        <v/>
      </c>
      <c r="W71" s="6">
        <f>IF(AND('US Cement Data'!$B$14&gt;=$A71,'US Cement Data'!$B$14&lt;$B71),'US Cement Data'!V$290,0)*'State Downscaling Multipliers'!$B$6</f>
        <v/>
      </c>
      <c r="X71" s="6">
        <f>IF(AND('US Cement Data'!$B$14&gt;=$A71,'US Cement Data'!$B$14&lt;$B71),'US Cement Data'!W$290,0)*'State Downscaling Multipliers'!$B$6</f>
        <v/>
      </c>
      <c r="Y71" s="6">
        <f>IF(AND('US Cement Data'!$B$14&gt;=$A71,'US Cement Data'!$B$14&lt;$B71),'US Cement Data'!X$290,0)*'State Downscaling Multipliers'!$B$6</f>
        <v/>
      </c>
      <c r="Z71" s="6">
        <f>IF(AND('US Cement Data'!$B$14&gt;=$A71,'US Cement Data'!$B$14&lt;$B71),'US Cement Data'!Y$290,0)*'State Downscaling Multipliers'!$B$6</f>
        <v/>
      </c>
      <c r="AA71" s="6">
        <f>IF(AND('US Cement Data'!$B$14&gt;=$A71,'US Cement Data'!$B$14&lt;$B71),'US Cement Data'!Z$290,0)*'State Downscaling Multipliers'!$B$6</f>
        <v/>
      </c>
      <c r="AB71" s="6">
        <f>IF(AND('US Cement Data'!$B$14&gt;=$A71,'US Cement Data'!$B$14&lt;$B71),'US Cement Data'!AA$290,0)*'State Downscaling Multipliers'!$B$6</f>
        <v/>
      </c>
      <c r="AC71" s="6">
        <f>IF(AND('US Cement Data'!$B$14&gt;=$A71,'US Cement Data'!$B$14&lt;$B71),'US Cement Data'!AB$290,0)*'State Downscaling Multipliers'!$B$6</f>
        <v/>
      </c>
      <c r="AD71" s="6">
        <f>IF(AND('US Cement Data'!$B$14&gt;=$A71,'US Cement Data'!$B$14&lt;$B71),'US Cement Data'!AC$290,0)*'State Downscaling Multipliers'!$B$6</f>
        <v/>
      </c>
      <c r="AE71" s="6">
        <f>IF(AND('US Cement Data'!$B$14&gt;=$A71,'US Cement Data'!$B$14&lt;$B71),'US Cement Data'!AD$290,0)*'State Downscaling Multipliers'!$B$6</f>
        <v/>
      </c>
      <c r="AF71" s="6">
        <f>IF(AND('US Cement Data'!$B$14&gt;=$A71,'US Cement Data'!$B$14&lt;$B71),'US Cement Data'!AE$290,0)*'State Downscaling Multipliers'!$B$6</f>
        <v/>
      </c>
      <c r="AG71" s="6">
        <f>IF(AND('US Cement Data'!$B$14&gt;=$A71,'US Cement Data'!$B$14&lt;$B71),'US Cement Data'!AF$290,0)*'State Downscaling Multipliers'!$B$6</f>
        <v/>
      </c>
      <c r="AH71" s="6">
        <f>IF(AND('US Cement Data'!$B$14&gt;=$A71,'US Cement Data'!$B$14&lt;$B71),'US Cement Data'!AG$290,0)*'State Downscaling Multipliers'!$B$6</f>
        <v/>
      </c>
      <c r="AI71" s="6">
        <f>IF(AND('US Cement Data'!$B$14&gt;=$A71,'US Cement Data'!$B$14&lt;$B71),'US Cement Data'!AH$290,0)*'State Downscaling Multipliers'!$B$6</f>
        <v/>
      </c>
      <c r="AJ71" s="6">
        <f>IF(AND('US Cement Data'!$B$14&gt;=$A71,'US Cement Data'!$B$14&lt;$B71),'US Cement Data'!AI$290,0)*'State Downscaling Multipliers'!$B$6</f>
        <v/>
      </c>
      <c r="AK71" s="6">
        <f>IF(AND('US Cement Data'!$B$14&gt;=$A71,'US Cement Data'!$B$14&lt;$B71),'US Cement Data'!AJ$290,0)*'State Downscaling Multipliers'!$B$6</f>
        <v/>
      </c>
      <c r="AL71" s="6">
        <f>IF(AND('US Cement Data'!$B$14&gt;=$A71,'US Cement Data'!$B$14&lt;$B71),'US Cement Data'!AK$290,0)*'State Downscaling Multipliers'!$B$6</f>
        <v/>
      </c>
    </row>
    <row r="72" ht="15.75" customHeight="1" s="120">
      <c r="A72" s="63">
        <f>B71</f>
        <v/>
      </c>
      <c r="B72" s="63">
        <f>A72+50</f>
        <v/>
      </c>
      <c r="C72" s="6">
        <f>IF(AND('US Cement Data'!$B$14&gt;=$A72,'US Cement Data'!$B$14&lt;$B72),'US Cement Data'!B$290,0)*'State Downscaling Multipliers'!$B$6</f>
        <v/>
      </c>
      <c r="D72" s="6">
        <f>IF(AND('US Cement Data'!$B$14&gt;=$A72,'US Cement Data'!$B$14&lt;$B72),'US Cement Data'!C$290,0)*'State Downscaling Multipliers'!$B$6</f>
        <v/>
      </c>
      <c r="E72" s="6">
        <f>IF(AND('US Cement Data'!$B$14&gt;=$A72,'US Cement Data'!$B$14&lt;$B72),'US Cement Data'!D$290,0)*'State Downscaling Multipliers'!$B$6</f>
        <v/>
      </c>
      <c r="F72" s="6">
        <f>IF(AND('US Cement Data'!$B$14&gt;=$A72,'US Cement Data'!$B$14&lt;$B72),'US Cement Data'!E$290,0)*'State Downscaling Multipliers'!$B$6</f>
        <v/>
      </c>
      <c r="G72" s="6">
        <f>IF(AND('US Cement Data'!$B$14&gt;=$A72,'US Cement Data'!$B$14&lt;$B72),'US Cement Data'!F$290,0)*'State Downscaling Multipliers'!$B$6</f>
        <v/>
      </c>
      <c r="H72" s="6">
        <f>IF(AND('US Cement Data'!$B$14&gt;=$A72,'US Cement Data'!$B$14&lt;$B72),'US Cement Data'!G$290,0)*'State Downscaling Multipliers'!$B$6</f>
        <v/>
      </c>
      <c r="I72" s="6">
        <f>IF(AND('US Cement Data'!$B$14&gt;=$A72,'US Cement Data'!$B$14&lt;$B72),'US Cement Data'!H$290,0)*'State Downscaling Multipliers'!$B$6</f>
        <v/>
      </c>
      <c r="J72" s="6">
        <f>IF(AND('US Cement Data'!$B$14&gt;=$A72,'US Cement Data'!$B$14&lt;$B72),'US Cement Data'!I$290,0)*'State Downscaling Multipliers'!$B$6</f>
        <v/>
      </c>
      <c r="K72" s="6">
        <f>IF(AND('US Cement Data'!$B$14&gt;=$A72,'US Cement Data'!$B$14&lt;$B72),'US Cement Data'!J$290,0)*'State Downscaling Multipliers'!$B$6</f>
        <v/>
      </c>
      <c r="L72" s="6">
        <f>IF(AND('US Cement Data'!$B$14&gt;=$A72,'US Cement Data'!$B$14&lt;$B72),'US Cement Data'!K$290,0)*'State Downscaling Multipliers'!$B$6</f>
        <v/>
      </c>
      <c r="M72" s="6">
        <f>IF(AND('US Cement Data'!$B$14&gt;=$A72,'US Cement Data'!$B$14&lt;$B72),'US Cement Data'!L$290,0)*'State Downscaling Multipliers'!$B$6</f>
        <v/>
      </c>
      <c r="N72" s="6">
        <f>IF(AND('US Cement Data'!$B$14&gt;=$A72,'US Cement Data'!$B$14&lt;$B72),'US Cement Data'!M$290,0)*'State Downscaling Multipliers'!$B$6</f>
        <v/>
      </c>
      <c r="O72" s="6">
        <f>IF(AND('US Cement Data'!$B$14&gt;=$A72,'US Cement Data'!$B$14&lt;$B72),'US Cement Data'!N$290,0)*'State Downscaling Multipliers'!$B$6</f>
        <v/>
      </c>
      <c r="P72" s="6">
        <f>IF(AND('US Cement Data'!$B$14&gt;=$A72,'US Cement Data'!$B$14&lt;$B72),'US Cement Data'!O$290,0)*'State Downscaling Multipliers'!$B$6</f>
        <v/>
      </c>
      <c r="Q72" s="6">
        <f>IF(AND('US Cement Data'!$B$14&gt;=$A72,'US Cement Data'!$B$14&lt;$B72),'US Cement Data'!P$290,0)*'State Downscaling Multipliers'!$B$6</f>
        <v/>
      </c>
      <c r="R72" s="6">
        <f>IF(AND('US Cement Data'!$B$14&gt;=$A72,'US Cement Data'!$B$14&lt;$B72),'US Cement Data'!Q$290,0)*'State Downscaling Multipliers'!$B$6</f>
        <v/>
      </c>
      <c r="S72" s="6">
        <f>IF(AND('US Cement Data'!$B$14&gt;=$A72,'US Cement Data'!$B$14&lt;$B72),'US Cement Data'!R$290,0)*'State Downscaling Multipliers'!$B$6</f>
        <v/>
      </c>
      <c r="T72" s="6">
        <f>IF(AND('US Cement Data'!$B$14&gt;=$A72,'US Cement Data'!$B$14&lt;$B72),'US Cement Data'!S$290,0)*'State Downscaling Multipliers'!$B$6</f>
        <v/>
      </c>
      <c r="U72" s="6">
        <f>IF(AND('US Cement Data'!$B$14&gt;=$A72,'US Cement Data'!$B$14&lt;$B72),'US Cement Data'!T$290,0)*'State Downscaling Multipliers'!$B$6</f>
        <v/>
      </c>
      <c r="V72" s="6">
        <f>IF(AND('US Cement Data'!$B$14&gt;=$A72,'US Cement Data'!$B$14&lt;$B72),'US Cement Data'!U$290,0)*'State Downscaling Multipliers'!$B$6</f>
        <v/>
      </c>
      <c r="W72" s="6">
        <f>IF(AND('US Cement Data'!$B$14&gt;=$A72,'US Cement Data'!$B$14&lt;$B72),'US Cement Data'!V$290,0)*'State Downscaling Multipliers'!$B$6</f>
        <v/>
      </c>
      <c r="X72" s="6">
        <f>IF(AND('US Cement Data'!$B$14&gt;=$A72,'US Cement Data'!$B$14&lt;$B72),'US Cement Data'!W$290,0)*'State Downscaling Multipliers'!$B$6</f>
        <v/>
      </c>
      <c r="Y72" s="6">
        <f>IF(AND('US Cement Data'!$B$14&gt;=$A72,'US Cement Data'!$B$14&lt;$B72),'US Cement Data'!X$290,0)*'State Downscaling Multipliers'!$B$6</f>
        <v/>
      </c>
      <c r="Z72" s="6">
        <f>IF(AND('US Cement Data'!$B$14&gt;=$A72,'US Cement Data'!$B$14&lt;$B72),'US Cement Data'!Y$290,0)*'State Downscaling Multipliers'!$B$6</f>
        <v/>
      </c>
      <c r="AA72" s="6">
        <f>IF(AND('US Cement Data'!$B$14&gt;=$A72,'US Cement Data'!$B$14&lt;$B72),'US Cement Data'!Z$290,0)*'State Downscaling Multipliers'!$B$6</f>
        <v/>
      </c>
      <c r="AB72" s="6">
        <f>IF(AND('US Cement Data'!$B$14&gt;=$A72,'US Cement Data'!$B$14&lt;$B72),'US Cement Data'!AA$290,0)*'State Downscaling Multipliers'!$B$6</f>
        <v/>
      </c>
      <c r="AC72" s="6">
        <f>IF(AND('US Cement Data'!$B$14&gt;=$A72,'US Cement Data'!$B$14&lt;$B72),'US Cement Data'!AB$290,0)*'State Downscaling Multipliers'!$B$6</f>
        <v/>
      </c>
      <c r="AD72" s="6">
        <f>IF(AND('US Cement Data'!$B$14&gt;=$A72,'US Cement Data'!$B$14&lt;$B72),'US Cement Data'!AC$290,0)*'State Downscaling Multipliers'!$B$6</f>
        <v/>
      </c>
      <c r="AE72" s="6">
        <f>IF(AND('US Cement Data'!$B$14&gt;=$A72,'US Cement Data'!$B$14&lt;$B72),'US Cement Data'!AD$290,0)*'State Downscaling Multipliers'!$B$6</f>
        <v/>
      </c>
      <c r="AF72" s="6">
        <f>IF(AND('US Cement Data'!$B$14&gt;=$A72,'US Cement Data'!$B$14&lt;$B72),'US Cement Data'!AE$290,0)*'State Downscaling Multipliers'!$B$6</f>
        <v/>
      </c>
      <c r="AG72" s="6">
        <f>IF(AND('US Cement Data'!$B$14&gt;=$A72,'US Cement Data'!$B$14&lt;$B72),'US Cement Data'!AF$290,0)*'State Downscaling Multipliers'!$B$6</f>
        <v/>
      </c>
      <c r="AH72" s="6">
        <f>IF(AND('US Cement Data'!$B$14&gt;=$A72,'US Cement Data'!$B$14&lt;$B72),'US Cement Data'!AG$290,0)*'State Downscaling Multipliers'!$B$6</f>
        <v/>
      </c>
      <c r="AI72" s="6">
        <f>IF(AND('US Cement Data'!$B$14&gt;=$A72,'US Cement Data'!$B$14&lt;$B72),'US Cement Data'!AH$290,0)*'State Downscaling Multipliers'!$B$6</f>
        <v/>
      </c>
      <c r="AJ72" s="6">
        <f>IF(AND('US Cement Data'!$B$14&gt;=$A72,'US Cement Data'!$B$14&lt;$B72),'US Cement Data'!AI$290,0)*'State Downscaling Multipliers'!$B$6</f>
        <v/>
      </c>
      <c r="AK72" s="6">
        <f>IF(AND('US Cement Data'!$B$14&gt;=$A72,'US Cement Data'!$B$14&lt;$B72),'US Cement Data'!AJ$290,0)*'State Downscaling Multipliers'!$B$6</f>
        <v/>
      </c>
      <c r="AL72" s="6">
        <f>IF(AND('US Cement Data'!$B$14&gt;=$A72,'US Cement Data'!$B$14&lt;$B72),'US Cement Data'!AK$290,0)*'State Downscaling Multipliers'!$B$6</f>
        <v/>
      </c>
    </row>
    <row r="73" ht="15.75" customHeight="1" s="120">
      <c r="A73" s="63">
        <f>B72</f>
        <v/>
      </c>
      <c r="B73" s="63">
        <f>A73+50</f>
        <v/>
      </c>
      <c r="C73" s="6">
        <f>IF(AND('US Cement Data'!$B$14&gt;=$A73,'US Cement Data'!$B$14&lt;$B73),'US Cement Data'!B$290,0)*'State Downscaling Multipliers'!$B$6</f>
        <v/>
      </c>
      <c r="D73" s="6">
        <f>IF(AND('US Cement Data'!$B$14&gt;=$A73,'US Cement Data'!$B$14&lt;$B73),'US Cement Data'!C$290,0)*'State Downscaling Multipliers'!$B$6</f>
        <v/>
      </c>
      <c r="E73" s="6">
        <f>IF(AND('US Cement Data'!$B$14&gt;=$A73,'US Cement Data'!$B$14&lt;$B73),'US Cement Data'!D$290,0)*'State Downscaling Multipliers'!$B$6</f>
        <v/>
      </c>
      <c r="F73" s="6">
        <f>IF(AND('US Cement Data'!$B$14&gt;=$A73,'US Cement Data'!$B$14&lt;$B73),'US Cement Data'!E$290,0)*'State Downscaling Multipliers'!$B$6</f>
        <v/>
      </c>
      <c r="G73" s="6">
        <f>IF(AND('US Cement Data'!$B$14&gt;=$A73,'US Cement Data'!$B$14&lt;$B73),'US Cement Data'!F$290,0)*'State Downscaling Multipliers'!$B$6</f>
        <v/>
      </c>
      <c r="H73" s="6">
        <f>IF(AND('US Cement Data'!$B$14&gt;=$A73,'US Cement Data'!$B$14&lt;$B73),'US Cement Data'!G$290,0)*'State Downscaling Multipliers'!$B$6</f>
        <v/>
      </c>
      <c r="I73" s="6">
        <f>IF(AND('US Cement Data'!$B$14&gt;=$A73,'US Cement Data'!$B$14&lt;$B73),'US Cement Data'!H$290,0)*'State Downscaling Multipliers'!$B$6</f>
        <v/>
      </c>
      <c r="J73" s="6">
        <f>IF(AND('US Cement Data'!$B$14&gt;=$A73,'US Cement Data'!$B$14&lt;$B73),'US Cement Data'!I$290,0)*'State Downscaling Multipliers'!$B$6</f>
        <v/>
      </c>
      <c r="K73" s="6">
        <f>IF(AND('US Cement Data'!$B$14&gt;=$A73,'US Cement Data'!$B$14&lt;$B73),'US Cement Data'!J$290,0)*'State Downscaling Multipliers'!$B$6</f>
        <v/>
      </c>
      <c r="L73" s="6">
        <f>IF(AND('US Cement Data'!$B$14&gt;=$A73,'US Cement Data'!$B$14&lt;$B73),'US Cement Data'!K$290,0)*'State Downscaling Multipliers'!$B$6</f>
        <v/>
      </c>
      <c r="M73" s="6">
        <f>IF(AND('US Cement Data'!$B$14&gt;=$A73,'US Cement Data'!$B$14&lt;$B73),'US Cement Data'!L$290,0)*'State Downscaling Multipliers'!$B$6</f>
        <v/>
      </c>
      <c r="N73" s="6">
        <f>IF(AND('US Cement Data'!$B$14&gt;=$A73,'US Cement Data'!$B$14&lt;$B73),'US Cement Data'!M$290,0)*'State Downscaling Multipliers'!$B$6</f>
        <v/>
      </c>
      <c r="O73" s="6">
        <f>IF(AND('US Cement Data'!$B$14&gt;=$A73,'US Cement Data'!$B$14&lt;$B73),'US Cement Data'!N$290,0)*'State Downscaling Multipliers'!$B$6</f>
        <v/>
      </c>
      <c r="P73" s="6">
        <f>IF(AND('US Cement Data'!$B$14&gt;=$A73,'US Cement Data'!$B$14&lt;$B73),'US Cement Data'!O$290,0)*'State Downscaling Multipliers'!$B$6</f>
        <v/>
      </c>
      <c r="Q73" s="6">
        <f>IF(AND('US Cement Data'!$B$14&gt;=$A73,'US Cement Data'!$B$14&lt;$B73),'US Cement Data'!P$290,0)*'State Downscaling Multipliers'!$B$6</f>
        <v/>
      </c>
      <c r="R73" s="6">
        <f>IF(AND('US Cement Data'!$B$14&gt;=$A73,'US Cement Data'!$B$14&lt;$B73),'US Cement Data'!Q$290,0)*'State Downscaling Multipliers'!$B$6</f>
        <v/>
      </c>
      <c r="S73" s="6">
        <f>IF(AND('US Cement Data'!$B$14&gt;=$A73,'US Cement Data'!$B$14&lt;$B73),'US Cement Data'!R$290,0)*'State Downscaling Multipliers'!$B$6</f>
        <v/>
      </c>
      <c r="T73" s="6">
        <f>IF(AND('US Cement Data'!$B$14&gt;=$A73,'US Cement Data'!$B$14&lt;$B73),'US Cement Data'!S$290,0)*'State Downscaling Multipliers'!$B$6</f>
        <v/>
      </c>
      <c r="U73" s="6">
        <f>IF(AND('US Cement Data'!$B$14&gt;=$A73,'US Cement Data'!$B$14&lt;$B73),'US Cement Data'!T$290,0)*'State Downscaling Multipliers'!$B$6</f>
        <v/>
      </c>
      <c r="V73" s="6">
        <f>IF(AND('US Cement Data'!$B$14&gt;=$A73,'US Cement Data'!$B$14&lt;$B73),'US Cement Data'!U$290,0)*'State Downscaling Multipliers'!$B$6</f>
        <v/>
      </c>
      <c r="W73" s="6">
        <f>IF(AND('US Cement Data'!$B$14&gt;=$A73,'US Cement Data'!$B$14&lt;$B73),'US Cement Data'!V$290,0)*'State Downscaling Multipliers'!$B$6</f>
        <v/>
      </c>
      <c r="X73" s="6">
        <f>IF(AND('US Cement Data'!$B$14&gt;=$A73,'US Cement Data'!$B$14&lt;$B73),'US Cement Data'!W$290,0)*'State Downscaling Multipliers'!$B$6</f>
        <v/>
      </c>
      <c r="Y73" s="6">
        <f>IF(AND('US Cement Data'!$B$14&gt;=$A73,'US Cement Data'!$B$14&lt;$B73),'US Cement Data'!X$290,0)*'State Downscaling Multipliers'!$B$6</f>
        <v/>
      </c>
      <c r="Z73" s="6">
        <f>IF(AND('US Cement Data'!$B$14&gt;=$A73,'US Cement Data'!$B$14&lt;$B73),'US Cement Data'!Y$290,0)*'State Downscaling Multipliers'!$B$6</f>
        <v/>
      </c>
      <c r="AA73" s="6">
        <f>IF(AND('US Cement Data'!$B$14&gt;=$A73,'US Cement Data'!$B$14&lt;$B73),'US Cement Data'!Z$290,0)*'State Downscaling Multipliers'!$B$6</f>
        <v/>
      </c>
      <c r="AB73" s="6">
        <f>IF(AND('US Cement Data'!$B$14&gt;=$A73,'US Cement Data'!$B$14&lt;$B73),'US Cement Data'!AA$290,0)*'State Downscaling Multipliers'!$B$6</f>
        <v/>
      </c>
      <c r="AC73" s="6">
        <f>IF(AND('US Cement Data'!$B$14&gt;=$A73,'US Cement Data'!$B$14&lt;$B73),'US Cement Data'!AB$290,0)*'State Downscaling Multipliers'!$B$6</f>
        <v/>
      </c>
      <c r="AD73" s="6">
        <f>IF(AND('US Cement Data'!$B$14&gt;=$A73,'US Cement Data'!$B$14&lt;$B73),'US Cement Data'!AC$290,0)*'State Downscaling Multipliers'!$B$6</f>
        <v/>
      </c>
      <c r="AE73" s="6">
        <f>IF(AND('US Cement Data'!$B$14&gt;=$A73,'US Cement Data'!$B$14&lt;$B73),'US Cement Data'!AD$290,0)*'State Downscaling Multipliers'!$B$6</f>
        <v/>
      </c>
      <c r="AF73" s="6">
        <f>IF(AND('US Cement Data'!$B$14&gt;=$A73,'US Cement Data'!$B$14&lt;$B73),'US Cement Data'!AE$290,0)*'State Downscaling Multipliers'!$B$6</f>
        <v/>
      </c>
      <c r="AG73" s="6">
        <f>IF(AND('US Cement Data'!$B$14&gt;=$A73,'US Cement Data'!$B$14&lt;$B73),'US Cement Data'!AF$290,0)*'State Downscaling Multipliers'!$B$6</f>
        <v/>
      </c>
      <c r="AH73" s="6">
        <f>IF(AND('US Cement Data'!$B$14&gt;=$A73,'US Cement Data'!$B$14&lt;$B73),'US Cement Data'!AG$290,0)*'State Downscaling Multipliers'!$B$6</f>
        <v/>
      </c>
      <c r="AI73" s="6">
        <f>IF(AND('US Cement Data'!$B$14&gt;=$A73,'US Cement Data'!$B$14&lt;$B73),'US Cement Data'!AH$290,0)*'State Downscaling Multipliers'!$B$6</f>
        <v/>
      </c>
      <c r="AJ73" s="6">
        <f>IF(AND('US Cement Data'!$B$14&gt;=$A73,'US Cement Data'!$B$14&lt;$B73),'US Cement Data'!AI$290,0)*'State Downscaling Multipliers'!$B$6</f>
        <v/>
      </c>
      <c r="AK73" s="6">
        <f>IF(AND('US Cement Data'!$B$14&gt;=$A73,'US Cement Data'!$B$14&lt;$B73),'US Cement Data'!AJ$290,0)*'State Downscaling Multipliers'!$B$6</f>
        <v/>
      </c>
      <c r="AL73" s="6">
        <f>IF(AND('US Cement Data'!$B$14&gt;=$A73,'US Cement Data'!$B$14&lt;$B73),'US Cement Data'!AK$290,0)*'State Downscaling Multipliers'!$B$6</f>
        <v/>
      </c>
    </row>
    <row r="74" ht="15.75" customHeight="1" s="120">
      <c r="A74" s="63">
        <f>B73</f>
        <v/>
      </c>
      <c r="B74" s="63">
        <f>A74+50</f>
        <v/>
      </c>
      <c r="C74" s="6">
        <f>IF(AND('US Cement Data'!$B$14&gt;=$A74,'US Cement Data'!$B$14&lt;$B74),'US Cement Data'!B$290,0)*'State Downscaling Multipliers'!$B$6</f>
        <v/>
      </c>
      <c r="D74" s="6">
        <f>IF(AND('US Cement Data'!$B$14&gt;=$A74,'US Cement Data'!$B$14&lt;$B74),'US Cement Data'!C$290,0)*'State Downscaling Multipliers'!$B$6</f>
        <v/>
      </c>
      <c r="E74" s="6">
        <f>IF(AND('US Cement Data'!$B$14&gt;=$A74,'US Cement Data'!$B$14&lt;$B74),'US Cement Data'!D$290,0)*'State Downscaling Multipliers'!$B$6</f>
        <v/>
      </c>
      <c r="F74" s="6">
        <f>IF(AND('US Cement Data'!$B$14&gt;=$A74,'US Cement Data'!$B$14&lt;$B74),'US Cement Data'!E$290,0)*'State Downscaling Multipliers'!$B$6</f>
        <v/>
      </c>
      <c r="G74" s="6">
        <f>IF(AND('US Cement Data'!$B$14&gt;=$A74,'US Cement Data'!$B$14&lt;$B74),'US Cement Data'!F$290,0)*'State Downscaling Multipliers'!$B$6</f>
        <v/>
      </c>
      <c r="H74" s="6">
        <f>IF(AND('US Cement Data'!$B$14&gt;=$A74,'US Cement Data'!$B$14&lt;$B74),'US Cement Data'!G$290,0)*'State Downscaling Multipliers'!$B$6</f>
        <v/>
      </c>
      <c r="I74" s="6">
        <f>IF(AND('US Cement Data'!$B$14&gt;=$A74,'US Cement Data'!$B$14&lt;$B74),'US Cement Data'!H$290,0)*'State Downscaling Multipliers'!$B$6</f>
        <v/>
      </c>
      <c r="J74" s="6">
        <f>IF(AND('US Cement Data'!$B$14&gt;=$A74,'US Cement Data'!$B$14&lt;$B74),'US Cement Data'!I$290,0)*'State Downscaling Multipliers'!$B$6</f>
        <v/>
      </c>
      <c r="K74" s="6">
        <f>IF(AND('US Cement Data'!$B$14&gt;=$A74,'US Cement Data'!$B$14&lt;$B74),'US Cement Data'!J$290,0)*'State Downscaling Multipliers'!$B$6</f>
        <v/>
      </c>
      <c r="L74" s="6">
        <f>IF(AND('US Cement Data'!$B$14&gt;=$A74,'US Cement Data'!$B$14&lt;$B74),'US Cement Data'!K$290,0)*'State Downscaling Multipliers'!$B$6</f>
        <v/>
      </c>
      <c r="M74" s="6">
        <f>IF(AND('US Cement Data'!$B$14&gt;=$A74,'US Cement Data'!$B$14&lt;$B74),'US Cement Data'!L$290,0)*'State Downscaling Multipliers'!$B$6</f>
        <v/>
      </c>
      <c r="N74" s="6">
        <f>IF(AND('US Cement Data'!$B$14&gt;=$A74,'US Cement Data'!$B$14&lt;$B74),'US Cement Data'!M$290,0)*'State Downscaling Multipliers'!$B$6</f>
        <v/>
      </c>
      <c r="O74" s="6">
        <f>IF(AND('US Cement Data'!$B$14&gt;=$A74,'US Cement Data'!$B$14&lt;$B74),'US Cement Data'!N$290,0)*'State Downscaling Multipliers'!$B$6</f>
        <v/>
      </c>
      <c r="P74" s="6">
        <f>IF(AND('US Cement Data'!$B$14&gt;=$A74,'US Cement Data'!$B$14&lt;$B74),'US Cement Data'!O$290,0)*'State Downscaling Multipliers'!$B$6</f>
        <v/>
      </c>
      <c r="Q74" s="6">
        <f>IF(AND('US Cement Data'!$B$14&gt;=$A74,'US Cement Data'!$B$14&lt;$B74),'US Cement Data'!P$290,0)*'State Downscaling Multipliers'!$B$6</f>
        <v/>
      </c>
      <c r="R74" s="6">
        <f>IF(AND('US Cement Data'!$B$14&gt;=$A74,'US Cement Data'!$B$14&lt;$B74),'US Cement Data'!Q$290,0)*'State Downscaling Multipliers'!$B$6</f>
        <v/>
      </c>
      <c r="S74" s="6">
        <f>IF(AND('US Cement Data'!$B$14&gt;=$A74,'US Cement Data'!$B$14&lt;$B74),'US Cement Data'!R$290,0)*'State Downscaling Multipliers'!$B$6</f>
        <v/>
      </c>
      <c r="T74" s="6">
        <f>IF(AND('US Cement Data'!$B$14&gt;=$A74,'US Cement Data'!$B$14&lt;$B74),'US Cement Data'!S$290,0)*'State Downscaling Multipliers'!$B$6</f>
        <v/>
      </c>
      <c r="U74" s="6">
        <f>IF(AND('US Cement Data'!$B$14&gt;=$A74,'US Cement Data'!$B$14&lt;$B74),'US Cement Data'!T$290,0)*'State Downscaling Multipliers'!$B$6</f>
        <v/>
      </c>
      <c r="V74" s="6">
        <f>IF(AND('US Cement Data'!$B$14&gt;=$A74,'US Cement Data'!$B$14&lt;$B74),'US Cement Data'!U$290,0)*'State Downscaling Multipliers'!$B$6</f>
        <v/>
      </c>
      <c r="W74" s="6">
        <f>IF(AND('US Cement Data'!$B$14&gt;=$A74,'US Cement Data'!$B$14&lt;$B74),'US Cement Data'!V$290,0)*'State Downscaling Multipliers'!$B$6</f>
        <v/>
      </c>
      <c r="X74" s="6">
        <f>IF(AND('US Cement Data'!$B$14&gt;=$A74,'US Cement Data'!$B$14&lt;$B74),'US Cement Data'!W$290,0)*'State Downscaling Multipliers'!$B$6</f>
        <v/>
      </c>
      <c r="Y74" s="6">
        <f>IF(AND('US Cement Data'!$B$14&gt;=$A74,'US Cement Data'!$B$14&lt;$B74),'US Cement Data'!X$290,0)*'State Downscaling Multipliers'!$B$6</f>
        <v/>
      </c>
      <c r="Z74" s="6">
        <f>IF(AND('US Cement Data'!$B$14&gt;=$A74,'US Cement Data'!$B$14&lt;$B74),'US Cement Data'!Y$290,0)*'State Downscaling Multipliers'!$B$6</f>
        <v/>
      </c>
      <c r="AA74" s="6">
        <f>IF(AND('US Cement Data'!$B$14&gt;=$A74,'US Cement Data'!$B$14&lt;$B74),'US Cement Data'!Z$290,0)*'State Downscaling Multipliers'!$B$6</f>
        <v/>
      </c>
      <c r="AB74" s="6">
        <f>IF(AND('US Cement Data'!$B$14&gt;=$A74,'US Cement Data'!$B$14&lt;$B74),'US Cement Data'!AA$290,0)*'State Downscaling Multipliers'!$B$6</f>
        <v/>
      </c>
      <c r="AC74" s="6">
        <f>IF(AND('US Cement Data'!$B$14&gt;=$A74,'US Cement Data'!$B$14&lt;$B74),'US Cement Data'!AB$290,0)*'State Downscaling Multipliers'!$B$6</f>
        <v/>
      </c>
      <c r="AD74" s="6">
        <f>IF(AND('US Cement Data'!$B$14&gt;=$A74,'US Cement Data'!$B$14&lt;$B74),'US Cement Data'!AC$290,0)*'State Downscaling Multipliers'!$B$6</f>
        <v/>
      </c>
      <c r="AE74" s="6">
        <f>IF(AND('US Cement Data'!$B$14&gt;=$A74,'US Cement Data'!$B$14&lt;$B74),'US Cement Data'!AD$290,0)*'State Downscaling Multipliers'!$B$6</f>
        <v/>
      </c>
      <c r="AF74" s="6">
        <f>IF(AND('US Cement Data'!$B$14&gt;=$A74,'US Cement Data'!$B$14&lt;$B74),'US Cement Data'!AE$290,0)*'State Downscaling Multipliers'!$B$6</f>
        <v/>
      </c>
      <c r="AG74" s="6">
        <f>IF(AND('US Cement Data'!$B$14&gt;=$A74,'US Cement Data'!$B$14&lt;$B74),'US Cement Data'!AF$290,0)*'State Downscaling Multipliers'!$B$6</f>
        <v/>
      </c>
      <c r="AH74" s="6">
        <f>IF(AND('US Cement Data'!$B$14&gt;=$A74,'US Cement Data'!$B$14&lt;$B74),'US Cement Data'!AG$290,0)*'State Downscaling Multipliers'!$B$6</f>
        <v/>
      </c>
      <c r="AI74" s="6">
        <f>IF(AND('US Cement Data'!$B$14&gt;=$A74,'US Cement Data'!$B$14&lt;$B74),'US Cement Data'!AH$290,0)*'State Downscaling Multipliers'!$B$6</f>
        <v/>
      </c>
      <c r="AJ74" s="6">
        <f>IF(AND('US Cement Data'!$B$14&gt;=$A74,'US Cement Data'!$B$14&lt;$B74),'US Cement Data'!AI$290,0)*'State Downscaling Multipliers'!$B$6</f>
        <v/>
      </c>
      <c r="AK74" s="6">
        <f>IF(AND('US Cement Data'!$B$14&gt;=$A74,'US Cement Data'!$B$14&lt;$B74),'US Cement Data'!AJ$290,0)*'State Downscaling Multipliers'!$B$6</f>
        <v/>
      </c>
      <c r="AL74" s="6">
        <f>IF(AND('US Cement Data'!$B$14&gt;=$A74,'US Cement Data'!$B$14&lt;$B74),'US Cement Data'!AK$290,0)*'State Downscaling Multipliers'!$B$6</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16.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8" customWidth="1" style="120" min="3" max="3"/>
    <col width="7.63" customWidth="1" style="120" min="4" max="38"/>
  </cols>
  <sheetData>
    <row r="1">
      <c r="A1" s="118" t="inlineStr">
        <is>
          <t>Policies:</t>
        </is>
      </c>
      <c r="B1" s="118" t="inlineStr">
        <is>
          <t>ngps - production methane capture</t>
        </is>
      </c>
      <c r="C1" s="118" t="inlineStr">
        <is>
          <t>ngps - processing methane capture</t>
        </is>
      </c>
      <c r="D1" s="118" t="inlineStr">
        <is>
          <t>ngps - T&amp;D methane capture</t>
        </is>
      </c>
      <c r="E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Data'!$G:$G,"&lt;"&amp;$B3)+VLOOKUP($C$1,'Multipliers and Adjustments'!$A$70:$I$86,TRUNC(COLUMN(C$2)/5)+2,FALSE)*SUMIFS('EPA US Data'!$I:$I,'EPA US Data'!$D:$D,'Country Selector'!$A$2,'EPA US Data'!$J:$J,$C$1,'EPA US Data'!$C:$C,C$2,'EPA US Data'!$G:$G,"&gt;="&amp;$A3,'EPA US Data'!$G:$G,"&lt;"&amp;$B3)+VLOOKUP($D$1,'Multipliers and Adjustments'!$A$70:$I$86,TRUNC(COLUMN(C$2)/5)+2,FALSE)*SUMIFS('EPA US Data'!$I:$I,'EPA US Data'!$D:$D,'Country Selector'!$A$2,'EPA US Data'!$J:$J,$D$1,'EPA US Data'!$C:$C,C$2,'EPA US Data'!$G:$G,"&gt;="&amp;$A3,'EPA US Data'!$G:$G,"&lt;"&amp;$B3))*unit_conv*'State Downscaling Multipliers'!$B$7</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Data'!$G:$G,"&lt;"&amp;$B3)+VLOOKUP($C$1,'Multipliers and Adjustments'!$A$70:$I$86,TRUNC(COLUMN(H$2)/5)+2,FALSE)*SUMIFS('EPA US Data'!$I:$I,'EPA US Data'!$D:$D,'Country Selector'!$A$2,'EPA US Data'!$J:$J,$C$1,'EPA US Data'!$C:$C,H$2,'EPA US Data'!$G:$G,"&gt;="&amp;$A3,'EPA US Data'!$G:$G,"&lt;"&amp;$B3)+VLOOKUP($D$1,'Multipliers and Adjustments'!$A$70:$I$86,TRUNC(COLUMN(H$2)/5)+2,FALSE)*SUMIFS('EPA US Data'!$I:$I,'EPA US Data'!$D:$D,'Country Selector'!$A$2,'EPA US Data'!$J:$J,$D$1,'EPA US Data'!$C:$C,H$2,'EPA US Data'!$G:$G,"&gt;="&amp;$A3,'EPA US Data'!$G:$G,"&lt;"&amp;$B3))*unit_conv*'State Downscaling Multipliers'!$B$7</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Data'!$G:$G,"&lt;"&amp;$B3)+VLOOKUP($C$1,'Multipliers and Adjustments'!$A$70:$I$86,TRUNC(COLUMN(M$2)/5)+2,FALSE)*SUMIFS('EPA US Data'!$I:$I,'EPA US Data'!$D:$D,'Country Selector'!$A$2,'EPA US Data'!$J:$J,$C$1,'EPA US Data'!$C:$C,M$2,'EPA US Data'!$G:$G,"&gt;="&amp;$A3,'EPA US Data'!$G:$G,"&lt;"&amp;$B3)+VLOOKUP($D$1,'Multipliers and Adjustments'!$A$70:$I$86,TRUNC(COLUMN(M$2)/5)+2,FALSE)*SUMIFS('EPA US Data'!$I:$I,'EPA US Data'!$D:$D,'Country Selector'!$A$2,'EPA US Data'!$J:$J,$D$1,'EPA US Data'!$C:$C,M$2,'EPA US Data'!$G:$G,"&gt;="&amp;$A3,'EPA US Data'!$G:$G,"&lt;"&amp;$B3))*unit_conv*'State Downscaling Multipliers'!$B$7</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Data'!$G:$G,"&lt;"&amp;$B3)+VLOOKUP($C$1,'Multipliers and Adjustments'!$A$70:$I$86,TRUNC(COLUMN(R$2)/5)+2,FALSE)*SUMIFS('EPA US Data'!$I:$I,'EPA US Data'!$D:$D,'Country Selector'!$A$2,'EPA US Data'!$J:$J,$C$1,'EPA US Data'!$C:$C,R$2,'EPA US Data'!$G:$G,"&gt;="&amp;$A3,'EPA US Data'!$G:$G,"&lt;"&amp;$B3)+VLOOKUP($D$1,'Multipliers and Adjustments'!$A$70:$I$86,TRUNC(COLUMN(R$2)/5)+2,FALSE)*SUMIFS('EPA US Data'!$I:$I,'EPA US Data'!$D:$D,'Country Selector'!$A$2,'EPA US Data'!$J:$J,$D$1,'EPA US Data'!$C:$C,R$2,'EPA US Data'!$G:$G,"&gt;="&amp;$A3,'EPA US Data'!$G:$G,"&lt;"&amp;$B3))*unit_conv*'State Downscaling Multipliers'!$B$7</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Data'!$G:$G,"&lt;"&amp;$B3)+VLOOKUP($C$1,'Multipliers and Adjustments'!$A$70:$I$86,TRUNC(COLUMN(W$2)/5)+2,FALSE)*SUMIFS('EPA US Data'!$I:$I,'EPA US Data'!$D:$D,'Country Selector'!$A$2,'EPA US Data'!$J:$J,$C$1,'EPA US Data'!$C:$C,W$2,'EPA US Data'!$G:$G,"&gt;="&amp;$A3,'EPA US Data'!$G:$G,"&lt;"&amp;$B3)+VLOOKUP($D$1,'Multipliers and Adjustments'!$A$70:$I$86,TRUNC(COLUMN(W$2)/5)+2,FALSE)*SUMIFS('EPA US Data'!$I:$I,'EPA US Data'!$D:$D,'Country Selector'!$A$2,'EPA US Data'!$J:$J,$D$1,'EPA US Data'!$C:$C,W$2,'EPA US Data'!$G:$G,"&gt;="&amp;$A3,'EPA US Data'!$G:$G,"&lt;"&amp;$B3))*unit_conv*'State Downscaling Multipliers'!$B$7</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Data'!$G:$G,"&lt;"&amp;$B3)+VLOOKUP($C$1,'Multipliers and Adjustments'!$A$70:$I$86,TRUNC(COLUMN(AB$2)/5)+2,FALSE)*SUMIFS('EPA US Data'!$I:$I,'EPA US Data'!$D:$D,'Country Selector'!$A$2,'EPA US Data'!$J:$J,$C$1,'EPA US Data'!$C:$C,AB$2,'EPA US Data'!$G:$G,"&gt;="&amp;$A3,'EPA US Data'!$G:$G,"&lt;"&amp;$B3)+VLOOKUP($D$1,'Multipliers and Adjustments'!$A$70:$I$86,TRUNC(COLUMN(AB$2)/5)+2,FALSE)*SUMIFS('EPA US Data'!$I:$I,'EPA US Data'!$D:$D,'Country Selector'!$A$2,'EPA US Data'!$J:$J,$D$1,'EPA US Data'!$C:$C,AB$2,'EPA US Data'!$G:$G,"&gt;="&amp;$A3,'EPA US Data'!$G:$G,"&lt;"&amp;$B3))*unit_conv*'State Downscaling Multipliers'!$B$7</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Data'!$G:$G,"&lt;"&amp;$B3)+VLOOKUP($C$1,'Multipliers and Adjustments'!$A$70:$I$86,TRUNC(COLUMN(AG$2)/5)+2,FALSE)*SUMIFS('EPA US Data'!$I:$I,'EPA US Data'!$D:$D,'Country Selector'!$A$2,'EPA US Data'!$J:$J,$C$1,'EPA US Data'!$C:$C,AG$2,'EPA US Data'!$G:$G,"&gt;="&amp;$A3,'EPA US Data'!$G:$G,"&lt;"&amp;$B3)+VLOOKUP($D$1,'Multipliers and Adjustments'!$A$70:$I$86,TRUNC(COLUMN(AG$2)/5)+2,FALSE)*SUMIFS('EPA US Data'!$I:$I,'EPA US Data'!$D:$D,'Country Selector'!$A$2,'EPA US Data'!$J:$J,$D$1,'EPA US Data'!$C:$C,AG$2,'EPA US Data'!$G:$G,"&gt;="&amp;$A3,'EPA US Data'!$G:$G,"&lt;"&amp;$B3))*unit_conv*'State Downscaling Multipliers'!$B$7</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Data'!$G:$G,"&lt;"&amp;$B3)+VLOOKUP($C$1,'Multipliers and Adjustments'!$A$70:$I$86,TRUNC(COLUMN(AL$2)/5)+2,FALSE)*SUMIFS('EPA US Data'!$I:$I,'EPA US Data'!$D:$D,'Country Selector'!$A$2,'EPA US Data'!$J:$J,$C$1,'EPA US Data'!$C:$C,AL$2,'EPA US Data'!$G:$G,"&gt;="&amp;$A3,'EPA US Data'!$G:$G,"&lt;"&amp;$B3)+VLOOKUP($D$1,'Multipliers and Adjustments'!$A$70:$I$86,TRUNC(COLUMN(AL$2)/5)+2,FALSE)*SUMIFS('EPA US Data'!$I:$I,'EPA US Data'!$D:$D,'Country Selector'!$A$2,'EPA US Data'!$J:$J,$D$1,'EPA US Data'!$C:$C,AL$2,'EPA US Data'!$G:$G,"&gt;="&amp;$A3,'EPA US Data'!$G:$G,"&lt;"&amp;$B3))*unit_conv*'State Downscaling Multipliers'!$B$7</f>
        <v/>
      </c>
    </row>
    <row r="4">
      <c r="A4" s="63">
        <f>B3</f>
        <v/>
      </c>
      <c r="B4" s="63">
        <f>A4+50</f>
        <v/>
      </c>
      <c r="C4" s="119">
        <f>(VLOOKUP($B$1,'Multipliers and Adjustments'!$A$70:$I$86,TRUNC(COLUMN(C$2)/5)+2,FALSE)*SUMIFS('EPA US Data'!$I:$I,'EPA US Data'!$D:$D,'Country Selector'!$A$2,'EPA US Data'!$J:$J,$B$1,'EPA US Data'!$C:$C,C$2,'EPA US Data'!$G:$G,"&gt;="&amp;$A4,'EPA US Data'!$G:$G,"&lt;"&amp;$B4)+VLOOKUP($C$1,'Multipliers and Adjustments'!$A$70:$I$86,TRUNC(COLUMN(C$2)/5)+2,FALSE)*SUMIFS('EPA US Data'!$I:$I,'EPA US Data'!$D:$D,'Country Selector'!$A$2,'EPA US Data'!$J:$J,$C$1,'EPA US Data'!$C:$C,C$2,'EPA US Data'!$G:$G,"&gt;="&amp;$A4,'EPA US Data'!$G:$G,"&lt;"&amp;$B4)+VLOOKUP($D$1,'Multipliers and Adjustments'!$A$70:$I$86,TRUNC(COLUMN(C$2)/5)+2,FALSE)*SUMIFS('EPA US Data'!$I:$I,'EPA US Data'!$D:$D,'Country Selector'!$A$2,'EPA US Data'!$J:$J,$D$1,'EPA US Data'!$C:$C,C$2,'EPA US Data'!$G:$G,"&gt;="&amp;$A4,'EPA US Data'!$G:$G,"&lt;"&amp;$B4))*unit_conv*'State Downscaling Multipliers'!$B$7</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Data'!$G:$G,"&lt;"&amp;$B4)+VLOOKUP($C$1,'Multipliers and Adjustments'!$A$70:$I$86,TRUNC(COLUMN(H$2)/5)+2,FALSE)*SUMIFS('EPA US Data'!$I:$I,'EPA US Data'!$D:$D,'Country Selector'!$A$2,'EPA US Data'!$J:$J,$C$1,'EPA US Data'!$C:$C,H$2,'EPA US Data'!$G:$G,"&gt;="&amp;$A4,'EPA US Data'!$G:$G,"&lt;"&amp;$B4)+VLOOKUP($D$1,'Multipliers and Adjustments'!$A$70:$I$86,TRUNC(COLUMN(H$2)/5)+2,FALSE)*SUMIFS('EPA US Data'!$I:$I,'EPA US Data'!$D:$D,'Country Selector'!$A$2,'EPA US Data'!$J:$J,$D$1,'EPA US Data'!$C:$C,H$2,'EPA US Data'!$G:$G,"&gt;="&amp;$A4,'EPA US Data'!$G:$G,"&lt;"&amp;$B4))*unit_conv*'State Downscaling Multipliers'!$B$7</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Data'!$G:$G,"&lt;"&amp;$B4)+VLOOKUP($C$1,'Multipliers and Adjustments'!$A$70:$I$86,TRUNC(COLUMN(M$2)/5)+2,FALSE)*SUMIFS('EPA US Data'!$I:$I,'EPA US Data'!$D:$D,'Country Selector'!$A$2,'EPA US Data'!$J:$J,$C$1,'EPA US Data'!$C:$C,M$2,'EPA US Data'!$G:$G,"&gt;="&amp;$A4,'EPA US Data'!$G:$G,"&lt;"&amp;$B4)+VLOOKUP($D$1,'Multipliers and Adjustments'!$A$70:$I$86,TRUNC(COLUMN(M$2)/5)+2,FALSE)*SUMIFS('EPA US Data'!$I:$I,'EPA US Data'!$D:$D,'Country Selector'!$A$2,'EPA US Data'!$J:$J,$D$1,'EPA US Data'!$C:$C,M$2,'EPA US Data'!$G:$G,"&gt;="&amp;$A4,'EPA US Data'!$G:$G,"&lt;"&amp;$B4))*unit_conv*'State Downscaling Multipliers'!$B$7</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Data'!$G:$G,"&lt;"&amp;$B4)+VLOOKUP($C$1,'Multipliers and Adjustments'!$A$70:$I$86,TRUNC(COLUMN(R$2)/5)+2,FALSE)*SUMIFS('EPA US Data'!$I:$I,'EPA US Data'!$D:$D,'Country Selector'!$A$2,'EPA US Data'!$J:$J,$C$1,'EPA US Data'!$C:$C,R$2,'EPA US Data'!$G:$G,"&gt;="&amp;$A4,'EPA US Data'!$G:$G,"&lt;"&amp;$B4)+VLOOKUP($D$1,'Multipliers and Adjustments'!$A$70:$I$86,TRUNC(COLUMN(R$2)/5)+2,FALSE)*SUMIFS('EPA US Data'!$I:$I,'EPA US Data'!$D:$D,'Country Selector'!$A$2,'EPA US Data'!$J:$J,$D$1,'EPA US Data'!$C:$C,R$2,'EPA US Data'!$G:$G,"&gt;="&amp;$A4,'EPA US Data'!$G:$G,"&lt;"&amp;$B4))*unit_conv*'State Downscaling Multipliers'!$B$7</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Data'!$G:$G,"&lt;"&amp;$B4)+VLOOKUP($C$1,'Multipliers and Adjustments'!$A$70:$I$86,TRUNC(COLUMN(W$2)/5)+2,FALSE)*SUMIFS('EPA US Data'!$I:$I,'EPA US Data'!$D:$D,'Country Selector'!$A$2,'EPA US Data'!$J:$J,$C$1,'EPA US Data'!$C:$C,W$2,'EPA US Data'!$G:$G,"&gt;="&amp;$A4,'EPA US Data'!$G:$G,"&lt;"&amp;$B4)+VLOOKUP($D$1,'Multipliers and Adjustments'!$A$70:$I$86,TRUNC(COLUMN(W$2)/5)+2,FALSE)*SUMIFS('EPA US Data'!$I:$I,'EPA US Data'!$D:$D,'Country Selector'!$A$2,'EPA US Data'!$J:$J,$D$1,'EPA US Data'!$C:$C,W$2,'EPA US Data'!$G:$G,"&gt;="&amp;$A4,'EPA US Data'!$G:$G,"&lt;"&amp;$B4))*unit_conv*'State Downscaling Multipliers'!$B$7</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Data'!$G:$G,"&lt;"&amp;$B4)+VLOOKUP($C$1,'Multipliers and Adjustments'!$A$70:$I$86,TRUNC(COLUMN(AB$2)/5)+2,FALSE)*SUMIFS('EPA US Data'!$I:$I,'EPA US Data'!$D:$D,'Country Selector'!$A$2,'EPA US Data'!$J:$J,$C$1,'EPA US Data'!$C:$C,AB$2,'EPA US Data'!$G:$G,"&gt;="&amp;$A4,'EPA US Data'!$G:$G,"&lt;"&amp;$B4)+VLOOKUP($D$1,'Multipliers and Adjustments'!$A$70:$I$86,TRUNC(COLUMN(AB$2)/5)+2,FALSE)*SUMIFS('EPA US Data'!$I:$I,'EPA US Data'!$D:$D,'Country Selector'!$A$2,'EPA US Data'!$J:$J,$D$1,'EPA US Data'!$C:$C,AB$2,'EPA US Data'!$G:$G,"&gt;="&amp;$A4,'EPA US Data'!$G:$G,"&lt;"&amp;$B4))*unit_conv*'State Downscaling Multipliers'!$B$7</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Data'!$G:$G,"&lt;"&amp;$B4)+VLOOKUP($C$1,'Multipliers and Adjustments'!$A$70:$I$86,TRUNC(COLUMN(AG$2)/5)+2,FALSE)*SUMIFS('EPA US Data'!$I:$I,'EPA US Data'!$D:$D,'Country Selector'!$A$2,'EPA US Data'!$J:$J,$C$1,'EPA US Data'!$C:$C,AG$2,'EPA US Data'!$G:$G,"&gt;="&amp;$A4,'EPA US Data'!$G:$G,"&lt;"&amp;$B4)+VLOOKUP($D$1,'Multipliers and Adjustments'!$A$70:$I$86,TRUNC(COLUMN(AG$2)/5)+2,FALSE)*SUMIFS('EPA US Data'!$I:$I,'EPA US Data'!$D:$D,'Country Selector'!$A$2,'EPA US Data'!$J:$J,$D$1,'EPA US Data'!$C:$C,AG$2,'EPA US Data'!$G:$G,"&gt;="&amp;$A4,'EPA US Data'!$G:$G,"&lt;"&amp;$B4))*unit_conv*'State Downscaling Multipliers'!$B$7</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Data'!$G:$G,"&lt;"&amp;$B4)+VLOOKUP($C$1,'Multipliers and Adjustments'!$A$70:$I$86,TRUNC(COLUMN(AL$2)/5)+2,FALSE)*SUMIFS('EPA US Data'!$I:$I,'EPA US Data'!$D:$D,'Country Selector'!$A$2,'EPA US Data'!$J:$J,$C$1,'EPA US Data'!$C:$C,AL$2,'EPA US Data'!$G:$G,"&gt;="&amp;$A4,'EPA US Data'!$G:$G,"&lt;"&amp;$B4)+VLOOKUP($D$1,'Multipliers and Adjustments'!$A$70:$I$86,TRUNC(COLUMN(AL$2)/5)+2,FALSE)*SUMIFS('EPA US Data'!$I:$I,'EPA US Data'!$D:$D,'Country Selector'!$A$2,'EPA US Data'!$J:$J,$D$1,'EPA US Data'!$C:$C,AL$2,'EPA US Data'!$G:$G,"&gt;="&amp;$A4,'EPA US Data'!$G:$G,"&lt;"&amp;$B4))*unit_conv*'State Downscaling Multipliers'!$B$7</f>
        <v/>
      </c>
    </row>
    <row r="5">
      <c r="A5" s="63">
        <f>B4</f>
        <v/>
      </c>
      <c r="B5" s="63">
        <f>A5+50</f>
        <v/>
      </c>
      <c r="C5" s="119">
        <f>(VLOOKUP($B$1,'Multipliers and Adjustments'!$A$70:$I$86,TRUNC(COLUMN(C$2)/5)+2,FALSE)*SUMIFS('EPA US Data'!$I:$I,'EPA US Data'!$D:$D,'Country Selector'!$A$2,'EPA US Data'!$J:$J,$B$1,'EPA US Data'!$C:$C,C$2,'EPA US Data'!$G:$G,"&gt;="&amp;$A5,'EPA US Data'!$G:$G,"&lt;"&amp;$B5)+VLOOKUP($C$1,'Multipliers and Adjustments'!$A$70:$I$86,TRUNC(COLUMN(C$2)/5)+2,FALSE)*SUMIFS('EPA US Data'!$I:$I,'EPA US Data'!$D:$D,'Country Selector'!$A$2,'EPA US Data'!$J:$J,$C$1,'EPA US Data'!$C:$C,C$2,'EPA US Data'!$G:$G,"&gt;="&amp;$A5,'EPA US Data'!$G:$G,"&lt;"&amp;$B5)+VLOOKUP($D$1,'Multipliers and Adjustments'!$A$70:$I$86,TRUNC(COLUMN(C$2)/5)+2,FALSE)*SUMIFS('EPA US Data'!$I:$I,'EPA US Data'!$D:$D,'Country Selector'!$A$2,'EPA US Data'!$J:$J,$D$1,'EPA US Data'!$C:$C,C$2,'EPA US Data'!$G:$G,"&gt;="&amp;$A5,'EPA US Data'!$G:$G,"&lt;"&amp;$B5))*unit_conv*'State Downscaling Multipliers'!$B$7</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Data'!$G:$G,"&lt;"&amp;$B5)+VLOOKUP($C$1,'Multipliers and Adjustments'!$A$70:$I$86,TRUNC(COLUMN(H$2)/5)+2,FALSE)*SUMIFS('EPA US Data'!$I:$I,'EPA US Data'!$D:$D,'Country Selector'!$A$2,'EPA US Data'!$J:$J,$C$1,'EPA US Data'!$C:$C,H$2,'EPA US Data'!$G:$G,"&gt;="&amp;$A5,'EPA US Data'!$G:$G,"&lt;"&amp;$B5)+VLOOKUP($D$1,'Multipliers and Adjustments'!$A$70:$I$86,TRUNC(COLUMN(H$2)/5)+2,FALSE)*SUMIFS('EPA US Data'!$I:$I,'EPA US Data'!$D:$D,'Country Selector'!$A$2,'EPA US Data'!$J:$J,$D$1,'EPA US Data'!$C:$C,H$2,'EPA US Data'!$G:$G,"&gt;="&amp;$A5,'EPA US Data'!$G:$G,"&lt;"&amp;$B5))*unit_conv*'State Downscaling Multipliers'!$B$7</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Data'!$G:$G,"&lt;"&amp;$B5)+VLOOKUP($C$1,'Multipliers and Adjustments'!$A$70:$I$86,TRUNC(COLUMN(M$2)/5)+2,FALSE)*SUMIFS('EPA US Data'!$I:$I,'EPA US Data'!$D:$D,'Country Selector'!$A$2,'EPA US Data'!$J:$J,$C$1,'EPA US Data'!$C:$C,M$2,'EPA US Data'!$G:$G,"&gt;="&amp;$A5,'EPA US Data'!$G:$G,"&lt;"&amp;$B5)+VLOOKUP($D$1,'Multipliers and Adjustments'!$A$70:$I$86,TRUNC(COLUMN(M$2)/5)+2,FALSE)*SUMIFS('EPA US Data'!$I:$I,'EPA US Data'!$D:$D,'Country Selector'!$A$2,'EPA US Data'!$J:$J,$D$1,'EPA US Data'!$C:$C,M$2,'EPA US Data'!$G:$G,"&gt;="&amp;$A5,'EPA US Data'!$G:$G,"&lt;"&amp;$B5))*unit_conv*'State Downscaling Multipliers'!$B$7</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Data'!$G:$G,"&lt;"&amp;$B5)+VLOOKUP($C$1,'Multipliers and Adjustments'!$A$70:$I$86,TRUNC(COLUMN(R$2)/5)+2,FALSE)*SUMIFS('EPA US Data'!$I:$I,'EPA US Data'!$D:$D,'Country Selector'!$A$2,'EPA US Data'!$J:$J,$C$1,'EPA US Data'!$C:$C,R$2,'EPA US Data'!$G:$G,"&gt;="&amp;$A5,'EPA US Data'!$G:$G,"&lt;"&amp;$B5)+VLOOKUP($D$1,'Multipliers and Adjustments'!$A$70:$I$86,TRUNC(COLUMN(R$2)/5)+2,FALSE)*SUMIFS('EPA US Data'!$I:$I,'EPA US Data'!$D:$D,'Country Selector'!$A$2,'EPA US Data'!$J:$J,$D$1,'EPA US Data'!$C:$C,R$2,'EPA US Data'!$G:$G,"&gt;="&amp;$A5,'EPA US Data'!$G:$G,"&lt;"&amp;$B5))*unit_conv*'State Downscaling Multipliers'!$B$7</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Data'!$G:$G,"&lt;"&amp;$B5)+VLOOKUP($C$1,'Multipliers and Adjustments'!$A$70:$I$86,TRUNC(COLUMN(W$2)/5)+2,FALSE)*SUMIFS('EPA US Data'!$I:$I,'EPA US Data'!$D:$D,'Country Selector'!$A$2,'EPA US Data'!$J:$J,$C$1,'EPA US Data'!$C:$C,W$2,'EPA US Data'!$G:$G,"&gt;="&amp;$A5,'EPA US Data'!$G:$G,"&lt;"&amp;$B5)+VLOOKUP($D$1,'Multipliers and Adjustments'!$A$70:$I$86,TRUNC(COLUMN(W$2)/5)+2,FALSE)*SUMIFS('EPA US Data'!$I:$I,'EPA US Data'!$D:$D,'Country Selector'!$A$2,'EPA US Data'!$J:$J,$D$1,'EPA US Data'!$C:$C,W$2,'EPA US Data'!$G:$G,"&gt;="&amp;$A5,'EPA US Data'!$G:$G,"&lt;"&amp;$B5))*unit_conv*'State Downscaling Multipliers'!$B$7</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Data'!$G:$G,"&lt;"&amp;$B5)+VLOOKUP($C$1,'Multipliers and Adjustments'!$A$70:$I$86,TRUNC(COLUMN(AB$2)/5)+2,FALSE)*SUMIFS('EPA US Data'!$I:$I,'EPA US Data'!$D:$D,'Country Selector'!$A$2,'EPA US Data'!$J:$J,$C$1,'EPA US Data'!$C:$C,AB$2,'EPA US Data'!$G:$G,"&gt;="&amp;$A5,'EPA US Data'!$G:$G,"&lt;"&amp;$B5)+VLOOKUP($D$1,'Multipliers and Adjustments'!$A$70:$I$86,TRUNC(COLUMN(AB$2)/5)+2,FALSE)*SUMIFS('EPA US Data'!$I:$I,'EPA US Data'!$D:$D,'Country Selector'!$A$2,'EPA US Data'!$J:$J,$D$1,'EPA US Data'!$C:$C,AB$2,'EPA US Data'!$G:$G,"&gt;="&amp;$A5,'EPA US Data'!$G:$G,"&lt;"&amp;$B5))*unit_conv*'State Downscaling Multipliers'!$B$7</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Data'!$G:$G,"&lt;"&amp;$B5)+VLOOKUP($C$1,'Multipliers and Adjustments'!$A$70:$I$86,TRUNC(COLUMN(AG$2)/5)+2,FALSE)*SUMIFS('EPA US Data'!$I:$I,'EPA US Data'!$D:$D,'Country Selector'!$A$2,'EPA US Data'!$J:$J,$C$1,'EPA US Data'!$C:$C,AG$2,'EPA US Data'!$G:$G,"&gt;="&amp;$A5,'EPA US Data'!$G:$G,"&lt;"&amp;$B5)+VLOOKUP($D$1,'Multipliers and Adjustments'!$A$70:$I$86,TRUNC(COLUMN(AG$2)/5)+2,FALSE)*SUMIFS('EPA US Data'!$I:$I,'EPA US Data'!$D:$D,'Country Selector'!$A$2,'EPA US Data'!$J:$J,$D$1,'EPA US Data'!$C:$C,AG$2,'EPA US Data'!$G:$G,"&gt;="&amp;$A5,'EPA US Data'!$G:$G,"&lt;"&amp;$B5))*unit_conv*'State Downscaling Multipliers'!$B$7</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Data'!$G:$G,"&lt;"&amp;$B5)+VLOOKUP($C$1,'Multipliers and Adjustments'!$A$70:$I$86,TRUNC(COLUMN(AL$2)/5)+2,FALSE)*SUMIFS('EPA US Data'!$I:$I,'EPA US Data'!$D:$D,'Country Selector'!$A$2,'EPA US Data'!$J:$J,$C$1,'EPA US Data'!$C:$C,AL$2,'EPA US Data'!$G:$G,"&gt;="&amp;$A5,'EPA US Data'!$G:$G,"&lt;"&amp;$B5)+VLOOKUP($D$1,'Multipliers and Adjustments'!$A$70:$I$86,TRUNC(COLUMN(AL$2)/5)+2,FALSE)*SUMIFS('EPA US Data'!$I:$I,'EPA US Data'!$D:$D,'Country Selector'!$A$2,'EPA US Data'!$J:$J,$D$1,'EPA US Data'!$C:$C,AL$2,'EPA US Data'!$G:$G,"&gt;="&amp;$A5,'EPA US Data'!$G:$G,"&lt;"&amp;$B5))*unit_conv*'State Downscaling Multipliers'!$B$7</f>
        <v/>
      </c>
    </row>
    <row r="6">
      <c r="A6" s="63">
        <f>B5</f>
        <v/>
      </c>
      <c r="B6" s="63">
        <f>A6+50</f>
        <v/>
      </c>
      <c r="C6" s="119">
        <f>(VLOOKUP($B$1,'Multipliers and Adjustments'!$A$70:$I$86,TRUNC(COLUMN(C$2)/5)+2,FALSE)*SUMIFS('EPA US Data'!$I:$I,'EPA US Data'!$D:$D,'Country Selector'!$A$2,'EPA US Data'!$J:$J,$B$1,'EPA US Data'!$C:$C,C$2,'EPA US Data'!$G:$G,"&gt;="&amp;$A6,'EPA US Data'!$G:$G,"&lt;"&amp;$B6)+VLOOKUP($C$1,'Multipliers and Adjustments'!$A$70:$I$86,TRUNC(COLUMN(C$2)/5)+2,FALSE)*SUMIFS('EPA US Data'!$I:$I,'EPA US Data'!$D:$D,'Country Selector'!$A$2,'EPA US Data'!$J:$J,$C$1,'EPA US Data'!$C:$C,C$2,'EPA US Data'!$G:$G,"&gt;="&amp;$A6,'EPA US Data'!$G:$G,"&lt;"&amp;$B6)+VLOOKUP($D$1,'Multipliers and Adjustments'!$A$70:$I$86,TRUNC(COLUMN(C$2)/5)+2,FALSE)*SUMIFS('EPA US Data'!$I:$I,'EPA US Data'!$D:$D,'Country Selector'!$A$2,'EPA US Data'!$J:$J,$D$1,'EPA US Data'!$C:$C,C$2,'EPA US Data'!$G:$G,"&gt;="&amp;$A6,'EPA US Data'!$G:$G,"&lt;"&amp;$B6))*unit_conv*'State Downscaling Multipliers'!$B$7</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Data'!$G:$G,"&lt;"&amp;$B6)+VLOOKUP($C$1,'Multipliers and Adjustments'!$A$70:$I$86,TRUNC(COLUMN(H$2)/5)+2,FALSE)*SUMIFS('EPA US Data'!$I:$I,'EPA US Data'!$D:$D,'Country Selector'!$A$2,'EPA US Data'!$J:$J,$C$1,'EPA US Data'!$C:$C,H$2,'EPA US Data'!$G:$G,"&gt;="&amp;$A6,'EPA US Data'!$G:$G,"&lt;"&amp;$B6)+VLOOKUP($D$1,'Multipliers and Adjustments'!$A$70:$I$86,TRUNC(COLUMN(H$2)/5)+2,FALSE)*SUMIFS('EPA US Data'!$I:$I,'EPA US Data'!$D:$D,'Country Selector'!$A$2,'EPA US Data'!$J:$J,$D$1,'EPA US Data'!$C:$C,H$2,'EPA US Data'!$G:$G,"&gt;="&amp;$A6,'EPA US Data'!$G:$G,"&lt;"&amp;$B6))*unit_conv*'State Downscaling Multipliers'!$B$7</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Data'!$G:$G,"&lt;"&amp;$B6)+VLOOKUP($C$1,'Multipliers and Adjustments'!$A$70:$I$86,TRUNC(COLUMN(M$2)/5)+2,FALSE)*SUMIFS('EPA US Data'!$I:$I,'EPA US Data'!$D:$D,'Country Selector'!$A$2,'EPA US Data'!$J:$J,$C$1,'EPA US Data'!$C:$C,M$2,'EPA US Data'!$G:$G,"&gt;="&amp;$A6,'EPA US Data'!$G:$G,"&lt;"&amp;$B6)+VLOOKUP($D$1,'Multipliers and Adjustments'!$A$70:$I$86,TRUNC(COLUMN(M$2)/5)+2,FALSE)*SUMIFS('EPA US Data'!$I:$I,'EPA US Data'!$D:$D,'Country Selector'!$A$2,'EPA US Data'!$J:$J,$D$1,'EPA US Data'!$C:$C,M$2,'EPA US Data'!$G:$G,"&gt;="&amp;$A6,'EPA US Data'!$G:$G,"&lt;"&amp;$B6))*unit_conv*'State Downscaling Multipliers'!$B$7</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Data'!$G:$G,"&lt;"&amp;$B6)+VLOOKUP($C$1,'Multipliers and Adjustments'!$A$70:$I$86,TRUNC(COLUMN(R$2)/5)+2,FALSE)*SUMIFS('EPA US Data'!$I:$I,'EPA US Data'!$D:$D,'Country Selector'!$A$2,'EPA US Data'!$J:$J,$C$1,'EPA US Data'!$C:$C,R$2,'EPA US Data'!$G:$G,"&gt;="&amp;$A6,'EPA US Data'!$G:$G,"&lt;"&amp;$B6)+VLOOKUP($D$1,'Multipliers and Adjustments'!$A$70:$I$86,TRUNC(COLUMN(R$2)/5)+2,FALSE)*SUMIFS('EPA US Data'!$I:$I,'EPA US Data'!$D:$D,'Country Selector'!$A$2,'EPA US Data'!$J:$J,$D$1,'EPA US Data'!$C:$C,R$2,'EPA US Data'!$G:$G,"&gt;="&amp;$A6,'EPA US Data'!$G:$G,"&lt;"&amp;$B6))*unit_conv*'State Downscaling Multipliers'!$B$7</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Data'!$G:$G,"&lt;"&amp;$B6)+VLOOKUP($C$1,'Multipliers and Adjustments'!$A$70:$I$86,TRUNC(COLUMN(W$2)/5)+2,FALSE)*SUMIFS('EPA US Data'!$I:$I,'EPA US Data'!$D:$D,'Country Selector'!$A$2,'EPA US Data'!$J:$J,$C$1,'EPA US Data'!$C:$C,W$2,'EPA US Data'!$G:$G,"&gt;="&amp;$A6,'EPA US Data'!$G:$G,"&lt;"&amp;$B6)+VLOOKUP($D$1,'Multipliers and Adjustments'!$A$70:$I$86,TRUNC(COLUMN(W$2)/5)+2,FALSE)*SUMIFS('EPA US Data'!$I:$I,'EPA US Data'!$D:$D,'Country Selector'!$A$2,'EPA US Data'!$J:$J,$D$1,'EPA US Data'!$C:$C,W$2,'EPA US Data'!$G:$G,"&gt;="&amp;$A6,'EPA US Data'!$G:$G,"&lt;"&amp;$B6))*unit_conv*'State Downscaling Multipliers'!$B$7</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Data'!$G:$G,"&lt;"&amp;$B6)+VLOOKUP($C$1,'Multipliers and Adjustments'!$A$70:$I$86,TRUNC(COLUMN(AB$2)/5)+2,FALSE)*SUMIFS('EPA US Data'!$I:$I,'EPA US Data'!$D:$D,'Country Selector'!$A$2,'EPA US Data'!$J:$J,$C$1,'EPA US Data'!$C:$C,AB$2,'EPA US Data'!$G:$G,"&gt;="&amp;$A6,'EPA US Data'!$G:$G,"&lt;"&amp;$B6)+VLOOKUP($D$1,'Multipliers and Adjustments'!$A$70:$I$86,TRUNC(COLUMN(AB$2)/5)+2,FALSE)*SUMIFS('EPA US Data'!$I:$I,'EPA US Data'!$D:$D,'Country Selector'!$A$2,'EPA US Data'!$J:$J,$D$1,'EPA US Data'!$C:$C,AB$2,'EPA US Data'!$G:$G,"&gt;="&amp;$A6,'EPA US Data'!$G:$G,"&lt;"&amp;$B6))*unit_conv*'State Downscaling Multipliers'!$B$7</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Data'!$G:$G,"&lt;"&amp;$B6)+VLOOKUP($C$1,'Multipliers and Adjustments'!$A$70:$I$86,TRUNC(COLUMN(AG$2)/5)+2,FALSE)*SUMIFS('EPA US Data'!$I:$I,'EPA US Data'!$D:$D,'Country Selector'!$A$2,'EPA US Data'!$J:$J,$C$1,'EPA US Data'!$C:$C,AG$2,'EPA US Data'!$G:$G,"&gt;="&amp;$A6,'EPA US Data'!$G:$G,"&lt;"&amp;$B6)+VLOOKUP($D$1,'Multipliers and Adjustments'!$A$70:$I$86,TRUNC(COLUMN(AG$2)/5)+2,FALSE)*SUMIFS('EPA US Data'!$I:$I,'EPA US Data'!$D:$D,'Country Selector'!$A$2,'EPA US Data'!$J:$J,$D$1,'EPA US Data'!$C:$C,AG$2,'EPA US Data'!$G:$G,"&gt;="&amp;$A6,'EPA US Data'!$G:$G,"&lt;"&amp;$B6))*unit_conv*'State Downscaling Multipliers'!$B$7</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Data'!$G:$G,"&lt;"&amp;$B6)+VLOOKUP($C$1,'Multipliers and Adjustments'!$A$70:$I$86,TRUNC(COLUMN(AL$2)/5)+2,FALSE)*SUMIFS('EPA US Data'!$I:$I,'EPA US Data'!$D:$D,'Country Selector'!$A$2,'EPA US Data'!$J:$J,$C$1,'EPA US Data'!$C:$C,AL$2,'EPA US Data'!$G:$G,"&gt;="&amp;$A6,'EPA US Data'!$G:$G,"&lt;"&amp;$B6)+VLOOKUP($D$1,'Multipliers and Adjustments'!$A$70:$I$86,TRUNC(COLUMN(AL$2)/5)+2,FALSE)*SUMIFS('EPA US Data'!$I:$I,'EPA US Data'!$D:$D,'Country Selector'!$A$2,'EPA US Data'!$J:$J,$D$1,'EPA US Data'!$C:$C,AL$2,'EPA US Data'!$G:$G,"&gt;="&amp;$A6,'EPA US Data'!$G:$G,"&lt;"&amp;$B6))*unit_conv*'State Downscaling Multipliers'!$B$7</f>
        <v/>
      </c>
    </row>
    <row r="7">
      <c r="A7" s="63">
        <f>B6</f>
        <v/>
      </c>
      <c r="B7" s="63">
        <f>A7+50</f>
        <v/>
      </c>
      <c r="C7" s="119">
        <f>(VLOOKUP($B$1,'Multipliers and Adjustments'!$A$70:$I$86,TRUNC(COLUMN(C$2)/5)+2,FALSE)*SUMIFS('EPA US Data'!$I:$I,'EPA US Data'!$D:$D,'Country Selector'!$A$2,'EPA US Data'!$J:$J,$B$1,'EPA US Data'!$C:$C,C$2,'EPA US Data'!$G:$G,"&gt;="&amp;$A7,'EPA US Data'!$G:$G,"&lt;"&amp;$B7)+VLOOKUP($C$1,'Multipliers and Adjustments'!$A$70:$I$86,TRUNC(COLUMN(C$2)/5)+2,FALSE)*SUMIFS('EPA US Data'!$I:$I,'EPA US Data'!$D:$D,'Country Selector'!$A$2,'EPA US Data'!$J:$J,$C$1,'EPA US Data'!$C:$C,C$2,'EPA US Data'!$G:$G,"&gt;="&amp;$A7,'EPA US Data'!$G:$G,"&lt;"&amp;$B7)+VLOOKUP($D$1,'Multipliers and Adjustments'!$A$70:$I$86,TRUNC(COLUMN(C$2)/5)+2,FALSE)*SUMIFS('EPA US Data'!$I:$I,'EPA US Data'!$D:$D,'Country Selector'!$A$2,'EPA US Data'!$J:$J,$D$1,'EPA US Data'!$C:$C,C$2,'EPA US Data'!$G:$G,"&gt;="&amp;$A7,'EPA US Data'!$G:$G,"&lt;"&amp;$B7))*unit_conv*'State Downscaling Multipliers'!$B$7</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Data'!$G:$G,"&lt;"&amp;$B7)+VLOOKUP($C$1,'Multipliers and Adjustments'!$A$70:$I$86,TRUNC(COLUMN(H$2)/5)+2,FALSE)*SUMIFS('EPA US Data'!$I:$I,'EPA US Data'!$D:$D,'Country Selector'!$A$2,'EPA US Data'!$J:$J,$C$1,'EPA US Data'!$C:$C,H$2,'EPA US Data'!$G:$G,"&gt;="&amp;$A7,'EPA US Data'!$G:$G,"&lt;"&amp;$B7)+VLOOKUP($D$1,'Multipliers and Adjustments'!$A$70:$I$86,TRUNC(COLUMN(H$2)/5)+2,FALSE)*SUMIFS('EPA US Data'!$I:$I,'EPA US Data'!$D:$D,'Country Selector'!$A$2,'EPA US Data'!$J:$J,$D$1,'EPA US Data'!$C:$C,H$2,'EPA US Data'!$G:$G,"&gt;="&amp;$A7,'EPA US Data'!$G:$G,"&lt;"&amp;$B7))*unit_conv*'State Downscaling Multipliers'!$B$7</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Data'!$G:$G,"&lt;"&amp;$B7)+VLOOKUP($C$1,'Multipliers and Adjustments'!$A$70:$I$86,TRUNC(COLUMN(M$2)/5)+2,FALSE)*SUMIFS('EPA US Data'!$I:$I,'EPA US Data'!$D:$D,'Country Selector'!$A$2,'EPA US Data'!$J:$J,$C$1,'EPA US Data'!$C:$C,M$2,'EPA US Data'!$G:$G,"&gt;="&amp;$A7,'EPA US Data'!$G:$G,"&lt;"&amp;$B7)+VLOOKUP($D$1,'Multipliers and Adjustments'!$A$70:$I$86,TRUNC(COLUMN(M$2)/5)+2,FALSE)*SUMIFS('EPA US Data'!$I:$I,'EPA US Data'!$D:$D,'Country Selector'!$A$2,'EPA US Data'!$J:$J,$D$1,'EPA US Data'!$C:$C,M$2,'EPA US Data'!$G:$G,"&gt;="&amp;$A7,'EPA US Data'!$G:$G,"&lt;"&amp;$B7))*unit_conv*'State Downscaling Multipliers'!$B$7</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Data'!$G:$G,"&lt;"&amp;$B7)+VLOOKUP($C$1,'Multipliers and Adjustments'!$A$70:$I$86,TRUNC(COLUMN(R$2)/5)+2,FALSE)*SUMIFS('EPA US Data'!$I:$I,'EPA US Data'!$D:$D,'Country Selector'!$A$2,'EPA US Data'!$J:$J,$C$1,'EPA US Data'!$C:$C,R$2,'EPA US Data'!$G:$G,"&gt;="&amp;$A7,'EPA US Data'!$G:$G,"&lt;"&amp;$B7)+VLOOKUP($D$1,'Multipliers and Adjustments'!$A$70:$I$86,TRUNC(COLUMN(R$2)/5)+2,FALSE)*SUMIFS('EPA US Data'!$I:$I,'EPA US Data'!$D:$D,'Country Selector'!$A$2,'EPA US Data'!$J:$J,$D$1,'EPA US Data'!$C:$C,R$2,'EPA US Data'!$G:$G,"&gt;="&amp;$A7,'EPA US Data'!$G:$G,"&lt;"&amp;$B7))*unit_conv*'State Downscaling Multipliers'!$B$7</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Data'!$G:$G,"&lt;"&amp;$B7)+VLOOKUP($C$1,'Multipliers and Adjustments'!$A$70:$I$86,TRUNC(COLUMN(W$2)/5)+2,FALSE)*SUMIFS('EPA US Data'!$I:$I,'EPA US Data'!$D:$D,'Country Selector'!$A$2,'EPA US Data'!$J:$J,$C$1,'EPA US Data'!$C:$C,W$2,'EPA US Data'!$G:$G,"&gt;="&amp;$A7,'EPA US Data'!$G:$G,"&lt;"&amp;$B7)+VLOOKUP($D$1,'Multipliers and Adjustments'!$A$70:$I$86,TRUNC(COLUMN(W$2)/5)+2,FALSE)*SUMIFS('EPA US Data'!$I:$I,'EPA US Data'!$D:$D,'Country Selector'!$A$2,'EPA US Data'!$J:$J,$D$1,'EPA US Data'!$C:$C,W$2,'EPA US Data'!$G:$G,"&gt;="&amp;$A7,'EPA US Data'!$G:$G,"&lt;"&amp;$B7))*unit_conv*'State Downscaling Multipliers'!$B$7</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Data'!$G:$G,"&lt;"&amp;$B7)+VLOOKUP($C$1,'Multipliers and Adjustments'!$A$70:$I$86,TRUNC(COLUMN(AB$2)/5)+2,FALSE)*SUMIFS('EPA US Data'!$I:$I,'EPA US Data'!$D:$D,'Country Selector'!$A$2,'EPA US Data'!$J:$J,$C$1,'EPA US Data'!$C:$C,AB$2,'EPA US Data'!$G:$G,"&gt;="&amp;$A7,'EPA US Data'!$G:$G,"&lt;"&amp;$B7)+VLOOKUP($D$1,'Multipliers and Adjustments'!$A$70:$I$86,TRUNC(COLUMN(AB$2)/5)+2,FALSE)*SUMIFS('EPA US Data'!$I:$I,'EPA US Data'!$D:$D,'Country Selector'!$A$2,'EPA US Data'!$J:$J,$D$1,'EPA US Data'!$C:$C,AB$2,'EPA US Data'!$G:$G,"&gt;="&amp;$A7,'EPA US Data'!$G:$G,"&lt;"&amp;$B7))*unit_conv*'State Downscaling Multipliers'!$B$7</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Data'!$G:$G,"&lt;"&amp;$B7)+VLOOKUP($C$1,'Multipliers and Adjustments'!$A$70:$I$86,TRUNC(COLUMN(AG$2)/5)+2,FALSE)*SUMIFS('EPA US Data'!$I:$I,'EPA US Data'!$D:$D,'Country Selector'!$A$2,'EPA US Data'!$J:$J,$C$1,'EPA US Data'!$C:$C,AG$2,'EPA US Data'!$G:$G,"&gt;="&amp;$A7,'EPA US Data'!$G:$G,"&lt;"&amp;$B7)+VLOOKUP($D$1,'Multipliers and Adjustments'!$A$70:$I$86,TRUNC(COLUMN(AG$2)/5)+2,FALSE)*SUMIFS('EPA US Data'!$I:$I,'EPA US Data'!$D:$D,'Country Selector'!$A$2,'EPA US Data'!$J:$J,$D$1,'EPA US Data'!$C:$C,AG$2,'EPA US Data'!$G:$G,"&gt;="&amp;$A7,'EPA US Data'!$G:$G,"&lt;"&amp;$B7))*unit_conv*'State Downscaling Multipliers'!$B$7</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Data'!$G:$G,"&lt;"&amp;$B7)+VLOOKUP($C$1,'Multipliers and Adjustments'!$A$70:$I$86,TRUNC(COLUMN(AL$2)/5)+2,FALSE)*SUMIFS('EPA US Data'!$I:$I,'EPA US Data'!$D:$D,'Country Selector'!$A$2,'EPA US Data'!$J:$J,$C$1,'EPA US Data'!$C:$C,AL$2,'EPA US Data'!$G:$G,"&gt;="&amp;$A7,'EPA US Data'!$G:$G,"&lt;"&amp;$B7)+VLOOKUP($D$1,'Multipliers and Adjustments'!$A$70:$I$86,TRUNC(COLUMN(AL$2)/5)+2,FALSE)*SUMIFS('EPA US Data'!$I:$I,'EPA US Data'!$D:$D,'Country Selector'!$A$2,'EPA US Data'!$J:$J,$D$1,'EPA US Data'!$C:$C,AL$2,'EPA US Data'!$G:$G,"&gt;="&amp;$A7,'EPA US Data'!$G:$G,"&lt;"&amp;$B7))*unit_conv*'State Downscaling Multipliers'!$B$7</f>
        <v/>
      </c>
    </row>
    <row r="8">
      <c r="A8" s="63">
        <f>B7</f>
        <v/>
      </c>
      <c r="B8" s="63">
        <f>A8+50</f>
        <v/>
      </c>
      <c r="C8" s="119">
        <f>(VLOOKUP($B$1,'Multipliers and Adjustments'!$A$70:$I$86,TRUNC(COLUMN(C$2)/5)+2,FALSE)*SUMIFS('EPA US Data'!$I:$I,'EPA US Data'!$D:$D,'Country Selector'!$A$2,'EPA US Data'!$J:$J,$B$1,'EPA US Data'!$C:$C,C$2,'EPA US Data'!$G:$G,"&gt;="&amp;$A8,'EPA US Data'!$G:$G,"&lt;"&amp;$B8)+VLOOKUP($C$1,'Multipliers and Adjustments'!$A$70:$I$86,TRUNC(COLUMN(C$2)/5)+2,FALSE)*SUMIFS('EPA US Data'!$I:$I,'EPA US Data'!$D:$D,'Country Selector'!$A$2,'EPA US Data'!$J:$J,$C$1,'EPA US Data'!$C:$C,C$2,'EPA US Data'!$G:$G,"&gt;="&amp;$A8,'EPA US Data'!$G:$G,"&lt;"&amp;$B8)+VLOOKUP($D$1,'Multipliers and Adjustments'!$A$70:$I$86,TRUNC(COLUMN(C$2)/5)+2,FALSE)*SUMIFS('EPA US Data'!$I:$I,'EPA US Data'!$D:$D,'Country Selector'!$A$2,'EPA US Data'!$J:$J,$D$1,'EPA US Data'!$C:$C,C$2,'EPA US Data'!$G:$G,"&gt;="&amp;$A8,'EPA US Data'!$G:$G,"&lt;"&amp;$B8))*unit_conv*'State Downscaling Multipliers'!$B$7</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Data'!$G:$G,"&lt;"&amp;$B8)+VLOOKUP($C$1,'Multipliers and Adjustments'!$A$70:$I$86,TRUNC(COLUMN(H$2)/5)+2,FALSE)*SUMIFS('EPA US Data'!$I:$I,'EPA US Data'!$D:$D,'Country Selector'!$A$2,'EPA US Data'!$J:$J,$C$1,'EPA US Data'!$C:$C,H$2,'EPA US Data'!$G:$G,"&gt;="&amp;$A8,'EPA US Data'!$G:$G,"&lt;"&amp;$B8)+VLOOKUP($D$1,'Multipliers and Adjustments'!$A$70:$I$86,TRUNC(COLUMN(H$2)/5)+2,FALSE)*SUMIFS('EPA US Data'!$I:$I,'EPA US Data'!$D:$D,'Country Selector'!$A$2,'EPA US Data'!$J:$J,$D$1,'EPA US Data'!$C:$C,H$2,'EPA US Data'!$G:$G,"&gt;="&amp;$A8,'EPA US Data'!$G:$G,"&lt;"&amp;$B8))*unit_conv*'State Downscaling Multipliers'!$B$7</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Data'!$G:$G,"&lt;"&amp;$B8)+VLOOKUP($C$1,'Multipliers and Adjustments'!$A$70:$I$86,TRUNC(COLUMN(M$2)/5)+2,FALSE)*SUMIFS('EPA US Data'!$I:$I,'EPA US Data'!$D:$D,'Country Selector'!$A$2,'EPA US Data'!$J:$J,$C$1,'EPA US Data'!$C:$C,M$2,'EPA US Data'!$G:$G,"&gt;="&amp;$A8,'EPA US Data'!$G:$G,"&lt;"&amp;$B8)+VLOOKUP($D$1,'Multipliers and Adjustments'!$A$70:$I$86,TRUNC(COLUMN(M$2)/5)+2,FALSE)*SUMIFS('EPA US Data'!$I:$I,'EPA US Data'!$D:$D,'Country Selector'!$A$2,'EPA US Data'!$J:$J,$D$1,'EPA US Data'!$C:$C,M$2,'EPA US Data'!$G:$G,"&gt;="&amp;$A8,'EPA US Data'!$G:$G,"&lt;"&amp;$B8))*unit_conv*'State Downscaling Multipliers'!$B$7</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Data'!$G:$G,"&lt;"&amp;$B8)+VLOOKUP($C$1,'Multipliers and Adjustments'!$A$70:$I$86,TRUNC(COLUMN(R$2)/5)+2,FALSE)*SUMIFS('EPA US Data'!$I:$I,'EPA US Data'!$D:$D,'Country Selector'!$A$2,'EPA US Data'!$J:$J,$C$1,'EPA US Data'!$C:$C,R$2,'EPA US Data'!$G:$G,"&gt;="&amp;$A8,'EPA US Data'!$G:$G,"&lt;"&amp;$B8)+VLOOKUP($D$1,'Multipliers and Adjustments'!$A$70:$I$86,TRUNC(COLUMN(R$2)/5)+2,FALSE)*SUMIFS('EPA US Data'!$I:$I,'EPA US Data'!$D:$D,'Country Selector'!$A$2,'EPA US Data'!$J:$J,$D$1,'EPA US Data'!$C:$C,R$2,'EPA US Data'!$G:$G,"&gt;="&amp;$A8,'EPA US Data'!$G:$G,"&lt;"&amp;$B8))*unit_conv*'State Downscaling Multipliers'!$B$7</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Data'!$G:$G,"&lt;"&amp;$B8)+VLOOKUP($C$1,'Multipliers and Adjustments'!$A$70:$I$86,TRUNC(COLUMN(W$2)/5)+2,FALSE)*SUMIFS('EPA US Data'!$I:$I,'EPA US Data'!$D:$D,'Country Selector'!$A$2,'EPA US Data'!$J:$J,$C$1,'EPA US Data'!$C:$C,W$2,'EPA US Data'!$G:$G,"&gt;="&amp;$A8,'EPA US Data'!$G:$G,"&lt;"&amp;$B8)+VLOOKUP($D$1,'Multipliers and Adjustments'!$A$70:$I$86,TRUNC(COLUMN(W$2)/5)+2,FALSE)*SUMIFS('EPA US Data'!$I:$I,'EPA US Data'!$D:$D,'Country Selector'!$A$2,'EPA US Data'!$J:$J,$D$1,'EPA US Data'!$C:$C,W$2,'EPA US Data'!$G:$G,"&gt;="&amp;$A8,'EPA US Data'!$G:$G,"&lt;"&amp;$B8))*unit_conv*'State Downscaling Multipliers'!$B$7</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Data'!$G:$G,"&lt;"&amp;$B8)+VLOOKUP($C$1,'Multipliers and Adjustments'!$A$70:$I$86,TRUNC(COLUMN(AB$2)/5)+2,FALSE)*SUMIFS('EPA US Data'!$I:$I,'EPA US Data'!$D:$D,'Country Selector'!$A$2,'EPA US Data'!$J:$J,$C$1,'EPA US Data'!$C:$C,AB$2,'EPA US Data'!$G:$G,"&gt;="&amp;$A8,'EPA US Data'!$G:$G,"&lt;"&amp;$B8)+VLOOKUP($D$1,'Multipliers and Adjustments'!$A$70:$I$86,TRUNC(COLUMN(AB$2)/5)+2,FALSE)*SUMIFS('EPA US Data'!$I:$I,'EPA US Data'!$D:$D,'Country Selector'!$A$2,'EPA US Data'!$J:$J,$D$1,'EPA US Data'!$C:$C,AB$2,'EPA US Data'!$G:$G,"&gt;="&amp;$A8,'EPA US Data'!$G:$G,"&lt;"&amp;$B8))*unit_conv*'State Downscaling Multipliers'!$B$7</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Data'!$G:$G,"&lt;"&amp;$B8)+VLOOKUP($C$1,'Multipliers and Adjustments'!$A$70:$I$86,TRUNC(COLUMN(AG$2)/5)+2,FALSE)*SUMIFS('EPA US Data'!$I:$I,'EPA US Data'!$D:$D,'Country Selector'!$A$2,'EPA US Data'!$J:$J,$C$1,'EPA US Data'!$C:$C,AG$2,'EPA US Data'!$G:$G,"&gt;="&amp;$A8,'EPA US Data'!$G:$G,"&lt;"&amp;$B8)+VLOOKUP($D$1,'Multipliers and Adjustments'!$A$70:$I$86,TRUNC(COLUMN(AG$2)/5)+2,FALSE)*SUMIFS('EPA US Data'!$I:$I,'EPA US Data'!$D:$D,'Country Selector'!$A$2,'EPA US Data'!$J:$J,$D$1,'EPA US Data'!$C:$C,AG$2,'EPA US Data'!$G:$G,"&gt;="&amp;$A8,'EPA US Data'!$G:$G,"&lt;"&amp;$B8))*unit_conv*'State Downscaling Multipliers'!$B$7</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Data'!$G:$G,"&lt;"&amp;$B8)+VLOOKUP($C$1,'Multipliers and Adjustments'!$A$70:$I$86,TRUNC(COLUMN(AL$2)/5)+2,FALSE)*SUMIFS('EPA US Data'!$I:$I,'EPA US Data'!$D:$D,'Country Selector'!$A$2,'EPA US Data'!$J:$J,$C$1,'EPA US Data'!$C:$C,AL$2,'EPA US Data'!$G:$G,"&gt;="&amp;$A8,'EPA US Data'!$G:$G,"&lt;"&amp;$B8)+VLOOKUP($D$1,'Multipliers and Adjustments'!$A$70:$I$86,TRUNC(COLUMN(AL$2)/5)+2,FALSE)*SUMIFS('EPA US Data'!$I:$I,'EPA US Data'!$D:$D,'Country Selector'!$A$2,'EPA US Data'!$J:$J,$D$1,'EPA US Data'!$C:$C,AL$2,'EPA US Data'!$G:$G,"&gt;="&amp;$A8,'EPA US Data'!$G:$G,"&lt;"&amp;$B8))*unit_conv*'State Downscaling Multipliers'!$B$7</f>
        <v/>
      </c>
    </row>
    <row r="9">
      <c r="A9" s="63">
        <f>B8</f>
        <v/>
      </c>
      <c r="B9" s="63">
        <f>A9+50</f>
        <v/>
      </c>
      <c r="C9" s="119">
        <f>(VLOOKUP($B$1,'Multipliers and Adjustments'!$A$70:$I$86,TRUNC(COLUMN(C$2)/5)+2,FALSE)*SUMIFS('EPA US Data'!$I:$I,'EPA US Data'!$D:$D,'Country Selector'!$A$2,'EPA US Data'!$J:$J,$B$1,'EPA US Data'!$C:$C,C$2,'EPA US Data'!$G:$G,"&gt;="&amp;$A9,'EPA US Data'!$G:$G,"&lt;"&amp;$B9)+VLOOKUP($C$1,'Multipliers and Adjustments'!$A$70:$I$86,TRUNC(COLUMN(C$2)/5)+2,FALSE)*SUMIFS('EPA US Data'!$I:$I,'EPA US Data'!$D:$D,'Country Selector'!$A$2,'EPA US Data'!$J:$J,$C$1,'EPA US Data'!$C:$C,C$2,'EPA US Data'!$G:$G,"&gt;="&amp;$A9,'EPA US Data'!$G:$G,"&lt;"&amp;$B9)+VLOOKUP($D$1,'Multipliers and Adjustments'!$A$70:$I$86,TRUNC(COLUMN(C$2)/5)+2,FALSE)*SUMIFS('EPA US Data'!$I:$I,'EPA US Data'!$D:$D,'Country Selector'!$A$2,'EPA US Data'!$J:$J,$D$1,'EPA US Data'!$C:$C,C$2,'EPA US Data'!$G:$G,"&gt;="&amp;$A9,'EPA US Data'!$G:$G,"&lt;"&amp;$B9))*unit_conv*'State Downscaling Multipliers'!$B$7</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Data'!$G:$G,"&lt;"&amp;$B9)+VLOOKUP($C$1,'Multipliers and Adjustments'!$A$70:$I$86,TRUNC(COLUMN(H$2)/5)+2,FALSE)*SUMIFS('EPA US Data'!$I:$I,'EPA US Data'!$D:$D,'Country Selector'!$A$2,'EPA US Data'!$J:$J,$C$1,'EPA US Data'!$C:$C,H$2,'EPA US Data'!$G:$G,"&gt;="&amp;$A9,'EPA US Data'!$G:$G,"&lt;"&amp;$B9)+VLOOKUP($D$1,'Multipliers and Adjustments'!$A$70:$I$86,TRUNC(COLUMN(H$2)/5)+2,FALSE)*SUMIFS('EPA US Data'!$I:$I,'EPA US Data'!$D:$D,'Country Selector'!$A$2,'EPA US Data'!$J:$J,$D$1,'EPA US Data'!$C:$C,H$2,'EPA US Data'!$G:$G,"&gt;="&amp;$A9,'EPA US Data'!$G:$G,"&lt;"&amp;$B9))*unit_conv*'State Downscaling Multipliers'!$B$7</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Data'!$G:$G,"&lt;"&amp;$B9)+VLOOKUP($C$1,'Multipliers and Adjustments'!$A$70:$I$86,TRUNC(COLUMN(M$2)/5)+2,FALSE)*SUMIFS('EPA US Data'!$I:$I,'EPA US Data'!$D:$D,'Country Selector'!$A$2,'EPA US Data'!$J:$J,$C$1,'EPA US Data'!$C:$C,M$2,'EPA US Data'!$G:$G,"&gt;="&amp;$A9,'EPA US Data'!$G:$G,"&lt;"&amp;$B9)+VLOOKUP($D$1,'Multipliers and Adjustments'!$A$70:$I$86,TRUNC(COLUMN(M$2)/5)+2,FALSE)*SUMIFS('EPA US Data'!$I:$I,'EPA US Data'!$D:$D,'Country Selector'!$A$2,'EPA US Data'!$J:$J,$D$1,'EPA US Data'!$C:$C,M$2,'EPA US Data'!$G:$G,"&gt;="&amp;$A9,'EPA US Data'!$G:$G,"&lt;"&amp;$B9))*unit_conv*'State Downscaling Multipliers'!$B$7</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Data'!$G:$G,"&lt;"&amp;$B9)+VLOOKUP($C$1,'Multipliers and Adjustments'!$A$70:$I$86,TRUNC(COLUMN(R$2)/5)+2,FALSE)*SUMIFS('EPA US Data'!$I:$I,'EPA US Data'!$D:$D,'Country Selector'!$A$2,'EPA US Data'!$J:$J,$C$1,'EPA US Data'!$C:$C,R$2,'EPA US Data'!$G:$G,"&gt;="&amp;$A9,'EPA US Data'!$G:$G,"&lt;"&amp;$B9)+VLOOKUP($D$1,'Multipliers and Adjustments'!$A$70:$I$86,TRUNC(COLUMN(R$2)/5)+2,FALSE)*SUMIFS('EPA US Data'!$I:$I,'EPA US Data'!$D:$D,'Country Selector'!$A$2,'EPA US Data'!$J:$J,$D$1,'EPA US Data'!$C:$C,R$2,'EPA US Data'!$G:$G,"&gt;="&amp;$A9,'EPA US Data'!$G:$G,"&lt;"&amp;$B9))*unit_conv*'State Downscaling Multipliers'!$B$7</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Data'!$G:$G,"&lt;"&amp;$B9)+VLOOKUP($C$1,'Multipliers and Adjustments'!$A$70:$I$86,TRUNC(COLUMN(W$2)/5)+2,FALSE)*SUMIFS('EPA US Data'!$I:$I,'EPA US Data'!$D:$D,'Country Selector'!$A$2,'EPA US Data'!$J:$J,$C$1,'EPA US Data'!$C:$C,W$2,'EPA US Data'!$G:$G,"&gt;="&amp;$A9,'EPA US Data'!$G:$G,"&lt;"&amp;$B9)+VLOOKUP($D$1,'Multipliers and Adjustments'!$A$70:$I$86,TRUNC(COLUMN(W$2)/5)+2,FALSE)*SUMIFS('EPA US Data'!$I:$I,'EPA US Data'!$D:$D,'Country Selector'!$A$2,'EPA US Data'!$J:$J,$D$1,'EPA US Data'!$C:$C,W$2,'EPA US Data'!$G:$G,"&gt;="&amp;$A9,'EPA US Data'!$G:$G,"&lt;"&amp;$B9))*unit_conv*'State Downscaling Multipliers'!$B$7</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Data'!$G:$G,"&lt;"&amp;$B9)+VLOOKUP($C$1,'Multipliers and Adjustments'!$A$70:$I$86,TRUNC(COLUMN(AB$2)/5)+2,FALSE)*SUMIFS('EPA US Data'!$I:$I,'EPA US Data'!$D:$D,'Country Selector'!$A$2,'EPA US Data'!$J:$J,$C$1,'EPA US Data'!$C:$C,AB$2,'EPA US Data'!$G:$G,"&gt;="&amp;$A9,'EPA US Data'!$G:$G,"&lt;"&amp;$B9)+VLOOKUP($D$1,'Multipliers and Adjustments'!$A$70:$I$86,TRUNC(COLUMN(AB$2)/5)+2,FALSE)*SUMIFS('EPA US Data'!$I:$I,'EPA US Data'!$D:$D,'Country Selector'!$A$2,'EPA US Data'!$J:$J,$D$1,'EPA US Data'!$C:$C,AB$2,'EPA US Data'!$G:$G,"&gt;="&amp;$A9,'EPA US Data'!$G:$G,"&lt;"&amp;$B9))*unit_conv*'State Downscaling Multipliers'!$B$7</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Data'!$G:$G,"&lt;"&amp;$B9)+VLOOKUP($C$1,'Multipliers and Adjustments'!$A$70:$I$86,TRUNC(COLUMN(AG$2)/5)+2,FALSE)*SUMIFS('EPA US Data'!$I:$I,'EPA US Data'!$D:$D,'Country Selector'!$A$2,'EPA US Data'!$J:$J,$C$1,'EPA US Data'!$C:$C,AG$2,'EPA US Data'!$G:$G,"&gt;="&amp;$A9,'EPA US Data'!$G:$G,"&lt;"&amp;$B9)+VLOOKUP($D$1,'Multipliers and Adjustments'!$A$70:$I$86,TRUNC(COLUMN(AG$2)/5)+2,FALSE)*SUMIFS('EPA US Data'!$I:$I,'EPA US Data'!$D:$D,'Country Selector'!$A$2,'EPA US Data'!$J:$J,$D$1,'EPA US Data'!$C:$C,AG$2,'EPA US Data'!$G:$G,"&gt;="&amp;$A9,'EPA US Data'!$G:$G,"&lt;"&amp;$B9))*unit_conv*'State Downscaling Multipliers'!$B$7</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Data'!$G:$G,"&lt;"&amp;$B9)+VLOOKUP($C$1,'Multipliers and Adjustments'!$A$70:$I$86,TRUNC(COLUMN(AL$2)/5)+2,FALSE)*SUMIFS('EPA US Data'!$I:$I,'EPA US Data'!$D:$D,'Country Selector'!$A$2,'EPA US Data'!$J:$J,$C$1,'EPA US Data'!$C:$C,AL$2,'EPA US Data'!$G:$G,"&gt;="&amp;$A9,'EPA US Data'!$G:$G,"&lt;"&amp;$B9)+VLOOKUP($D$1,'Multipliers and Adjustments'!$A$70:$I$86,TRUNC(COLUMN(AL$2)/5)+2,FALSE)*SUMIFS('EPA US Data'!$I:$I,'EPA US Data'!$D:$D,'Country Selector'!$A$2,'EPA US Data'!$J:$J,$D$1,'EPA US Data'!$C:$C,AL$2,'EPA US Data'!$G:$G,"&gt;="&amp;$A9,'EPA US Data'!$G:$G,"&lt;"&amp;$B9))*unit_conv*'State Downscaling Multipliers'!$B$7</f>
        <v/>
      </c>
    </row>
    <row r="10">
      <c r="A10" s="63">
        <f>B9</f>
        <v/>
      </c>
      <c r="B10" s="63">
        <f>A10+50</f>
        <v/>
      </c>
      <c r="C10" s="119">
        <f>(VLOOKUP($B$1,'Multipliers and Adjustments'!$A$70:$I$86,TRUNC(COLUMN(C$2)/5)+2,FALSE)*SUMIFS('EPA US Data'!$I:$I,'EPA US Data'!$D:$D,'Country Selector'!$A$2,'EPA US Data'!$J:$J,$B$1,'EPA US Data'!$C:$C,C$2,'EPA US Data'!$G:$G,"&gt;="&amp;$A10,'EPA US Data'!$G:$G,"&lt;"&amp;$B10)+VLOOKUP($C$1,'Multipliers and Adjustments'!$A$70:$I$86,TRUNC(COLUMN(C$2)/5)+2,FALSE)*SUMIFS('EPA US Data'!$I:$I,'EPA US Data'!$D:$D,'Country Selector'!$A$2,'EPA US Data'!$J:$J,$C$1,'EPA US Data'!$C:$C,C$2,'EPA US Data'!$G:$G,"&gt;="&amp;$A10,'EPA US Data'!$G:$G,"&lt;"&amp;$B10)+VLOOKUP($D$1,'Multipliers and Adjustments'!$A$70:$I$86,TRUNC(COLUMN(C$2)/5)+2,FALSE)*SUMIFS('EPA US Data'!$I:$I,'EPA US Data'!$D:$D,'Country Selector'!$A$2,'EPA US Data'!$J:$J,$D$1,'EPA US Data'!$C:$C,C$2,'EPA US Data'!$G:$G,"&gt;="&amp;$A10,'EPA US Data'!$G:$G,"&lt;"&amp;$B10))*unit_conv*'State Downscaling Multipliers'!$B$7</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Data'!$G:$G,"&lt;"&amp;$B10)+VLOOKUP($C$1,'Multipliers and Adjustments'!$A$70:$I$86,TRUNC(COLUMN(H$2)/5)+2,FALSE)*SUMIFS('EPA US Data'!$I:$I,'EPA US Data'!$D:$D,'Country Selector'!$A$2,'EPA US Data'!$J:$J,$C$1,'EPA US Data'!$C:$C,H$2,'EPA US Data'!$G:$G,"&gt;="&amp;$A10,'EPA US Data'!$G:$G,"&lt;"&amp;$B10)+VLOOKUP($D$1,'Multipliers and Adjustments'!$A$70:$I$86,TRUNC(COLUMN(H$2)/5)+2,FALSE)*SUMIFS('EPA US Data'!$I:$I,'EPA US Data'!$D:$D,'Country Selector'!$A$2,'EPA US Data'!$J:$J,$D$1,'EPA US Data'!$C:$C,H$2,'EPA US Data'!$G:$G,"&gt;="&amp;$A10,'EPA US Data'!$G:$G,"&lt;"&amp;$B10))*unit_conv*'State Downscaling Multipliers'!$B$7</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Data'!$G:$G,"&lt;"&amp;$B10)+VLOOKUP($C$1,'Multipliers and Adjustments'!$A$70:$I$86,TRUNC(COLUMN(M$2)/5)+2,FALSE)*SUMIFS('EPA US Data'!$I:$I,'EPA US Data'!$D:$D,'Country Selector'!$A$2,'EPA US Data'!$J:$J,$C$1,'EPA US Data'!$C:$C,M$2,'EPA US Data'!$G:$G,"&gt;="&amp;$A10,'EPA US Data'!$G:$G,"&lt;"&amp;$B10)+VLOOKUP($D$1,'Multipliers and Adjustments'!$A$70:$I$86,TRUNC(COLUMN(M$2)/5)+2,FALSE)*SUMIFS('EPA US Data'!$I:$I,'EPA US Data'!$D:$D,'Country Selector'!$A$2,'EPA US Data'!$J:$J,$D$1,'EPA US Data'!$C:$C,M$2,'EPA US Data'!$G:$G,"&gt;="&amp;$A10,'EPA US Data'!$G:$G,"&lt;"&amp;$B10))*unit_conv*'State Downscaling Multipliers'!$B$7</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Data'!$G:$G,"&lt;"&amp;$B10)+VLOOKUP($C$1,'Multipliers and Adjustments'!$A$70:$I$86,TRUNC(COLUMN(R$2)/5)+2,FALSE)*SUMIFS('EPA US Data'!$I:$I,'EPA US Data'!$D:$D,'Country Selector'!$A$2,'EPA US Data'!$J:$J,$C$1,'EPA US Data'!$C:$C,R$2,'EPA US Data'!$G:$G,"&gt;="&amp;$A10,'EPA US Data'!$G:$G,"&lt;"&amp;$B10)+VLOOKUP($D$1,'Multipliers and Adjustments'!$A$70:$I$86,TRUNC(COLUMN(R$2)/5)+2,FALSE)*SUMIFS('EPA US Data'!$I:$I,'EPA US Data'!$D:$D,'Country Selector'!$A$2,'EPA US Data'!$J:$J,$D$1,'EPA US Data'!$C:$C,R$2,'EPA US Data'!$G:$G,"&gt;="&amp;$A10,'EPA US Data'!$G:$G,"&lt;"&amp;$B10))*unit_conv*'State Downscaling Multipliers'!$B$7</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Data'!$G:$G,"&lt;"&amp;$B10)+VLOOKUP($C$1,'Multipliers and Adjustments'!$A$70:$I$86,TRUNC(COLUMN(W$2)/5)+2,FALSE)*SUMIFS('EPA US Data'!$I:$I,'EPA US Data'!$D:$D,'Country Selector'!$A$2,'EPA US Data'!$J:$J,$C$1,'EPA US Data'!$C:$C,W$2,'EPA US Data'!$G:$G,"&gt;="&amp;$A10,'EPA US Data'!$G:$G,"&lt;"&amp;$B10)+VLOOKUP($D$1,'Multipliers and Adjustments'!$A$70:$I$86,TRUNC(COLUMN(W$2)/5)+2,FALSE)*SUMIFS('EPA US Data'!$I:$I,'EPA US Data'!$D:$D,'Country Selector'!$A$2,'EPA US Data'!$J:$J,$D$1,'EPA US Data'!$C:$C,W$2,'EPA US Data'!$G:$G,"&gt;="&amp;$A10,'EPA US Data'!$G:$G,"&lt;"&amp;$B10))*unit_conv*'State Downscaling Multipliers'!$B$7</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Data'!$G:$G,"&lt;"&amp;$B10)+VLOOKUP($C$1,'Multipliers and Adjustments'!$A$70:$I$86,TRUNC(COLUMN(AB$2)/5)+2,FALSE)*SUMIFS('EPA US Data'!$I:$I,'EPA US Data'!$D:$D,'Country Selector'!$A$2,'EPA US Data'!$J:$J,$C$1,'EPA US Data'!$C:$C,AB$2,'EPA US Data'!$G:$G,"&gt;="&amp;$A10,'EPA US Data'!$G:$G,"&lt;"&amp;$B10)+VLOOKUP($D$1,'Multipliers and Adjustments'!$A$70:$I$86,TRUNC(COLUMN(AB$2)/5)+2,FALSE)*SUMIFS('EPA US Data'!$I:$I,'EPA US Data'!$D:$D,'Country Selector'!$A$2,'EPA US Data'!$J:$J,$D$1,'EPA US Data'!$C:$C,AB$2,'EPA US Data'!$G:$G,"&gt;="&amp;$A10,'EPA US Data'!$G:$G,"&lt;"&amp;$B10))*unit_conv*'State Downscaling Multipliers'!$B$7</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Data'!$G:$G,"&lt;"&amp;$B10)+VLOOKUP($C$1,'Multipliers and Adjustments'!$A$70:$I$86,TRUNC(COLUMN(AG$2)/5)+2,FALSE)*SUMIFS('EPA US Data'!$I:$I,'EPA US Data'!$D:$D,'Country Selector'!$A$2,'EPA US Data'!$J:$J,$C$1,'EPA US Data'!$C:$C,AG$2,'EPA US Data'!$G:$G,"&gt;="&amp;$A10,'EPA US Data'!$G:$G,"&lt;"&amp;$B10)+VLOOKUP($D$1,'Multipliers and Adjustments'!$A$70:$I$86,TRUNC(COLUMN(AG$2)/5)+2,FALSE)*SUMIFS('EPA US Data'!$I:$I,'EPA US Data'!$D:$D,'Country Selector'!$A$2,'EPA US Data'!$J:$J,$D$1,'EPA US Data'!$C:$C,AG$2,'EPA US Data'!$G:$G,"&gt;="&amp;$A10,'EPA US Data'!$G:$G,"&lt;"&amp;$B10))*unit_conv*'State Downscaling Multipliers'!$B$7</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Data'!$G:$G,"&lt;"&amp;$B10)+VLOOKUP($C$1,'Multipliers and Adjustments'!$A$70:$I$86,TRUNC(COLUMN(AL$2)/5)+2,FALSE)*SUMIFS('EPA US Data'!$I:$I,'EPA US Data'!$D:$D,'Country Selector'!$A$2,'EPA US Data'!$J:$J,$C$1,'EPA US Data'!$C:$C,AL$2,'EPA US Data'!$G:$G,"&gt;="&amp;$A10,'EPA US Data'!$G:$G,"&lt;"&amp;$B10)+VLOOKUP($D$1,'Multipliers and Adjustments'!$A$70:$I$86,TRUNC(COLUMN(AL$2)/5)+2,FALSE)*SUMIFS('EPA US Data'!$I:$I,'EPA US Data'!$D:$D,'Country Selector'!$A$2,'EPA US Data'!$J:$J,$D$1,'EPA US Data'!$C:$C,AL$2,'EPA US Data'!$G:$G,"&gt;="&amp;$A10,'EPA US Data'!$G:$G,"&lt;"&amp;$B10))*unit_conv*'State Downscaling Multipliers'!$B$7</f>
        <v/>
      </c>
    </row>
    <row r="11">
      <c r="A11" s="63">
        <f>B10</f>
        <v/>
      </c>
      <c r="B11" s="63">
        <f>A11+50</f>
        <v/>
      </c>
      <c r="C11" s="119">
        <f>(VLOOKUP($B$1,'Multipliers and Adjustments'!$A$70:$I$86,TRUNC(COLUMN(C$2)/5)+2,FALSE)*SUMIFS('EPA US Data'!$I:$I,'EPA US Data'!$D:$D,'Country Selector'!$A$2,'EPA US Data'!$J:$J,$B$1,'EPA US Data'!$C:$C,C$2,'EPA US Data'!$G:$G,"&gt;="&amp;$A11,'EPA US Data'!$G:$G,"&lt;"&amp;$B11)+VLOOKUP($C$1,'Multipliers and Adjustments'!$A$70:$I$86,TRUNC(COLUMN(C$2)/5)+2,FALSE)*SUMIFS('EPA US Data'!$I:$I,'EPA US Data'!$D:$D,'Country Selector'!$A$2,'EPA US Data'!$J:$J,$C$1,'EPA US Data'!$C:$C,C$2,'EPA US Data'!$G:$G,"&gt;="&amp;$A11,'EPA US Data'!$G:$G,"&lt;"&amp;$B11)+VLOOKUP($D$1,'Multipliers and Adjustments'!$A$70:$I$86,TRUNC(COLUMN(C$2)/5)+2,FALSE)*SUMIFS('EPA US Data'!$I:$I,'EPA US Data'!$D:$D,'Country Selector'!$A$2,'EPA US Data'!$J:$J,$D$1,'EPA US Data'!$C:$C,C$2,'EPA US Data'!$G:$G,"&gt;="&amp;$A11,'EPA US Data'!$G:$G,"&lt;"&amp;$B11))*unit_conv*'State Downscaling Multipliers'!$B$7</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Data'!$G:$G,"&lt;"&amp;$B11)+VLOOKUP($C$1,'Multipliers and Adjustments'!$A$70:$I$86,TRUNC(COLUMN(H$2)/5)+2,FALSE)*SUMIFS('EPA US Data'!$I:$I,'EPA US Data'!$D:$D,'Country Selector'!$A$2,'EPA US Data'!$J:$J,$C$1,'EPA US Data'!$C:$C,H$2,'EPA US Data'!$G:$G,"&gt;="&amp;$A11,'EPA US Data'!$G:$G,"&lt;"&amp;$B11)+VLOOKUP($D$1,'Multipliers and Adjustments'!$A$70:$I$86,TRUNC(COLUMN(H$2)/5)+2,FALSE)*SUMIFS('EPA US Data'!$I:$I,'EPA US Data'!$D:$D,'Country Selector'!$A$2,'EPA US Data'!$J:$J,$D$1,'EPA US Data'!$C:$C,H$2,'EPA US Data'!$G:$G,"&gt;="&amp;$A11,'EPA US Data'!$G:$G,"&lt;"&amp;$B11))*unit_conv*'State Downscaling Multipliers'!$B$7</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Data'!$G:$G,"&lt;"&amp;$B11)+VLOOKUP($C$1,'Multipliers and Adjustments'!$A$70:$I$86,TRUNC(COLUMN(M$2)/5)+2,FALSE)*SUMIFS('EPA US Data'!$I:$I,'EPA US Data'!$D:$D,'Country Selector'!$A$2,'EPA US Data'!$J:$J,$C$1,'EPA US Data'!$C:$C,M$2,'EPA US Data'!$G:$G,"&gt;="&amp;$A11,'EPA US Data'!$G:$G,"&lt;"&amp;$B11)+VLOOKUP($D$1,'Multipliers and Adjustments'!$A$70:$I$86,TRUNC(COLUMN(M$2)/5)+2,FALSE)*SUMIFS('EPA US Data'!$I:$I,'EPA US Data'!$D:$D,'Country Selector'!$A$2,'EPA US Data'!$J:$J,$D$1,'EPA US Data'!$C:$C,M$2,'EPA US Data'!$G:$G,"&gt;="&amp;$A11,'EPA US Data'!$G:$G,"&lt;"&amp;$B11))*unit_conv*'State Downscaling Multipliers'!$B$7</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Data'!$G:$G,"&lt;"&amp;$B11)+VLOOKUP($C$1,'Multipliers and Adjustments'!$A$70:$I$86,TRUNC(COLUMN(R$2)/5)+2,FALSE)*SUMIFS('EPA US Data'!$I:$I,'EPA US Data'!$D:$D,'Country Selector'!$A$2,'EPA US Data'!$J:$J,$C$1,'EPA US Data'!$C:$C,R$2,'EPA US Data'!$G:$G,"&gt;="&amp;$A11,'EPA US Data'!$G:$G,"&lt;"&amp;$B11)+VLOOKUP($D$1,'Multipliers and Adjustments'!$A$70:$I$86,TRUNC(COLUMN(R$2)/5)+2,FALSE)*SUMIFS('EPA US Data'!$I:$I,'EPA US Data'!$D:$D,'Country Selector'!$A$2,'EPA US Data'!$J:$J,$D$1,'EPA US Data'!$C:$C,R$2,'EPA US Data'!$G:$G,"&gt;="&amp;$A11,'EPA US Data'!$G:$G,"&lt;"&amp;$B11))*unit_conv*'State Downscaling Multipliers'!$B$7</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Data'!$G:$G,"&lt;"&amp;$B11)+VLOOKUP($C$1,'Multipliers and Adjustments'!$A$70:$I$86,TRUNC(COLUMN(W$2)/5)+2,FALSE)*SUMIFS('EPA US Data'!$I:$I,'EPA US Data'!$D:$D,'Country Selector'!$A$2,'EPA US Data'!$J:$J,$C$1,'EPA US Data'!$C:$C,W$2,'EPA US Data'!$G:$G,"&gt;="&amp;$A11,'EPA US Data'!$G:$G,"&lt;"&amp;$B11)+VLOOKUP($D$1,'Multipliers and Adjustments'!$A$70:$I$86,TRUNC(COLUMN(W$2)/5)+2,FALSE)*SUMIFS('EPA US Data'!$I:$I,'EPA US Data'!$D:$D,'Country Selector'!$A$2,'EPA US Data'!$J:$J,$D$1,'EPA US Data'!$C:$C,W$2,'EPA US Data'!$G:$G,"&gt;="&amp;$A11,'EPA US Data'!$G:$G,"&lt;"&amp;$B11))*unit_conv*'State Downscaling Multipliers'!$B$7</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Data'!$G:$G,"&lt;"&amp;$B11)+VLOOKUP($C$1,'Multipliers and Adjustments'!$A$70:$I$86,TRUNC(COLUMN(AB$2)/5)+2,FALSE)*SUMIFS('EPA US Data'!$I:$I,'EPA US Data'!$D:$D,'Country Selector'!$A$2,'EPA US Data'!$J:$J,$C$1,'EPA US Data'!$C:$C,AB$2,'EPA US Data'!$G:$G,"&gt;="&amp;$A11,'EPA US Data'!$G:$G,"&lt;"&amp;$B11)+VLOOKUP($D$1,'Multipliers and Adjustments'!$A$70:$I$86,TRUNC(COLUMN(AB$2)/5)+2,FALSE)*SUMIFS('EPA US Data'!$I:$I,'EPA US Data'!$D:$D,'Country Selector'!$A$2,'EPA US Data'!$J:$J,$D$1,'EPA US Data'!$C:$C,AB$2,'EPA US Data'!$G:$G,"&gt;="&amp;$A11,'EPA US Data'!$G:$G,"&lt;"&amp;$B11))*unit_conv*'State Downscaling Multipliers'!$B$7</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Data'!$G:$G,"&lt;"&amp;$B11)+VLOOKUP($C$1,'Multipliers and Adjustments'!$A$70:$I$86,TRUNC(COLUMN(AG$2)/5)+2,FALSE)*SUMIFS('EPA US Data'!$I:$I,'EPA US Data'!$D:$D,'Country Selector'!$A$2,'EPA US Data'!$J:$J,$C$1,'EPA US Data'!$C:$C,AG$2,'EPA US Data'!$G:$G,"&gt;="&amp;$A11,'EPA US Data'!$G:$G,"&lt;"&amp;$B11)+VLOOKUP($D$1,'Multipliers and Adjustments'!$A$70:$I$86,TRUNC(COLUMN(AG$2)/5)+2,FALSE)*SUMIFS('EPA US Data'!$I:$I,'EPA US Data'!$D:$D,'Country Selector'!$A$2,'EPA US Data'!$J:$J,$D$1,'EPA US Data'!$C:$C,AG$2,'EPA US Data'!$G:$G,"&gt;="&amp;$A11,'EPA US Data'!$G:$G,"&lt;"&amp;$B11))*unit_conv*'State Downscaling Multipliers'!$B$7</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Data'!$G:$G,"&lt;"&amp;$B11)+VLOOKUP($C$1,'Multipliers and Adjustments'!$A$70:$I$86,TRUNC(COLUMN(AL$2)/5)+2,FALSE)*SUMIFS('EPA US Data'!$I:$I,'EPA US Data'!$D:$D,'Country Selector'!$A$2,'EPA US Data'!$J:$J,$C$1,'EPA US Data'!$C:$C,AL$2,'EPA US Data'!$G:$G,"&gt;="&amp;$A11,'EPA US Data'!$G:$G,"&lt;"&amp;$B11)+VLOOKUP($D$1,'Multipliers and Adjustments'!$A$70:$I$86,TRUNC(COLUMN(AL$2)/5)+2,FALSE)*SUMIFS('EPA US Data'!$I:$I,'EPA US Data'!$D:$D,'Country Selector'!$A$2,'EPA US Data'!$J:$J,$D$1,'EPA US Data'!$C:$C,AL$2,'EPA US Data'!$G:$G,"&gt;="&amp;$A11,'EPA US Data'!$G:$G,"&lt;"&amp;$B11))*unit_conv*'State Downscaling Multipliers'!$B$7</f>
        <v/>
      </c>
    </row>
    <row r="12">
      <c r="A12" s="63">
        <f>B11</f>
        <v/>
      </c>
      <c r="B12" s="63">
        <f>A12+50</f>
        <v/>
      </c>
      <c r="C12" s="119">
        <f>(VLOOKUP($B$1,'Multipliers and Adjustments'!$A$70:$I$86,TRUNC(COLUMN(C$2)/5)+2,FALSE)*SUMIFS('EPA US Data'!$I:$I,'EPA US Data'!$D:$D,'Country Selector'!$A$2,'EPA US Data'!$J:$J,$B$1,'EPA US Data'!$C:$C,C$2,'EPA US Data'!$G:$G,"&gt;="&amp;$A12,'EPA US Data'!$G:$G,"&lt;"&amp;$B12)+VLOOKUP($C$1,'Multipliers and Adjustments'!$A$70:$I$86,TRUNC(COLUMN(C$2)/5)+2,FALSE)*SUMIFS('EPA US Data'!$I:$I,'EPA US Data'!$D:$D,'Country Selector'!$A$2,'EPA US Data'!$J:$J,$C$1,'EPA US Data'!$C:$C,C$2,'EPA US Data'!$G:$G,"&gt;="&amp;$A12,'EPA US Data'!$G:$G,"&lt;"&amp;$B12)+VLOOKUP($D$1,'Multipliers and Adjustments'!$A$70:$I$86,TRUNC(COLUMN(C$2)/5)+2,FALSE)*SUMIFS('EPA US Data'!$I:$I,'EPA US Data'!$D:$D,'Country Selector'!$A$2,'EPA US Data'!$J:$J,$D$1,'EPA US Data'!$C:$C,C$2,'EPA US Data'!$G:$G,"&gt;="&amp;$A12,'EPA US Data'!$G:$G,"&lt;"&amp;$B12))*unit_conv*'State Downscaling Multipliers'!$B$7</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Data'!$G:$G,"&lt;"&amp;$B12)+VLOOKUP($C$1,'Multipliers and Adjustments'!$A$70:$I$86,TRUNC(COLUMN(H$2)/5)+2,FALSE)*SUMIFS('EPA US Data'!$I:$I,'EPA US Data'!$D:$D,'Country Selector'!$A$2,'EPA US Data'!$J:$J,$C$1,'EPA US Data'!$C:$C,H$2,'EPA US Data'!$G:$G,"&gt;="&amp;$A12,'EPA US Data'!$G:$G,"&lt;"&amp;$B12)+VLOOKUP($D$1,'Multipliers and Adjustments'!$A$70:$I$86,TRUNC(COLUMN(H$2)/5)+2,FALSE)*SUMIFS('EPA US Data'!$I:$I,'EPA US Data'!$D:$D,'Country Selector'!$A$2,'EPA US Data'!$J:$J,$D$1,'EPA US Data'!$C:$C,H$2,'EPA US Data'!$G:$G,"&gt;="&amp;$A12,'EPA US Data'!$G:$G,"&lt;"&amp;$B12))*unit_conv*'State Downscaling Multipliers'!$B$7</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Data'!$G:$G,"&lt;"&amp;$B12)+VLOOKUP($C$1,'Multipliers and Adjustments'!$A$70:$I$86,TRUNC(COLUMN(M$2)/5)+2,FALSE)*SUMIFS('EPA US Data'!$I:$I,'EPA US Data'!$D:$D,'Country Selector'!$A$2,'EPA US Data'!$J:$J,$C$1,'EPA US Data'!$C:$C,M$2,'EPA US Data'!$G:$G,"&gt;="&amp;$A12,'EPA US Data'!$G:$G,"&lt;"&amp;$B12)+VLOOKUP($D$1,'Multipliers and Adjustments'!$A$70:$I$86,TRUNC(COLUMN(M$2)/5)+2,FALSE)*SUMIFS('EPA US Data'!$I:$I,'EPA US Data'!$D:$D,'Country Selector'!$A$2,'EPA US Data'!$J:$J,$D$1,'EPA US Data'!$C:$C,M$2,'EPA US Data'!$G:$G,"&gt;="&amp;$A12,'EPA US Data'!$G:$G,"&lt;"&amp;$B12))*unit_conv*'State Downscaling Multipliers'!$B$7</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Data'!$G:$G,"&lt;"&amp;$B12)+VLOOKUP($C$1,'Multipliers and Adjustments'!$A$70:$I$86,TRUNC(COLUMN(R$2)/5)+2,FALSE)*SUMIFS('EPA US Data'!$I:$I,'EPA US Data'!$D:$D,'Country Selector'!$A$2,'EPA US Data'!$J:$J,$C$1,'EPA US Data'!$C:$C,R$2,'EPA US Data'!$G:$G,"&gt;="&amp;$A12,'EPA US Data'!$G:$G,"&lt;"&amp;$B12)+VLOOKUP($D$1,'Multipliers and Adjustments'!$A$70:$I$86,TRUNC(COLUMN(R$2)/5)+2,FALSE)*SUMIFS('EPA US Data'!$I:$I,'EPA US Data'!$D:$D,'Country Selector'!$A$2,'EPA US Data'!$J:$J,$D$1,'EPA US Data'!$C:$C,R$2,'EPA US Data'!$G:$G,"&gt;="&amp;$A12,'EPA US Data'!$G:$G,"&lt;"&amp;$B12))*unit_conv*'State Downscaling Multipliers'!$B$7</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Data'!$G:$G,"&lt;"&amp;$B12)+VLOOKUP($C$1,'Multipliers and Adjustments'!$A$70:$I$86,TRUNC(COLUMN(W$2)/5)+2,FALSE)*SUMIFS('EPA US Data'!$I:$I,'EPA US Data'!$D:$D,'Country Selector'!$A$2,'EPA US Data'!$J:$J,$C$1,'EPA US Data'!$C:$C,W$2,'EPA US Data'!$G:$G,"&gt;="&amp;$A12,'EPA US Data'!$G:$G,"&lt;"&amp;$B12)+VLOOKUP($D$1,'Multipliers and Adjustments'!$A$70:$I$86,TRUNC(COLUMN(W$2)/5)+2,FALSE)*SUMIFS('EPA US Data'!$I:$I,'EPA US Data'!$D:$D,'Country Selector'!$A$2,'EPA US Data'!$J:$J,$D$1,'EPA US Data'!$C:$C,W$2,'EPA US Data'!$G:$G,"&gt;="&amp;$A12,'EPA US Data'!$G:$G,"&lt;"&amp;$B12))*unit_conv*'State Downscaling Multipliers'!$B$7</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Data'!$G:$G,"&lt;"&amp;$B12)+VLOOKUP($C$1,'Multipliers and Adjustments'!$A$70:$I$86,TRUNC(COLUMN(AB$2)/5)+2,FALSE)*SUMIFS('EPA US Data'!$I:$I,'EPA US Data'!$D:$D,'Country Selector'!$A$2,'EPA US Data'!$J:$J,$C$1,'EPA US Data'!$C:$C,AB$2,'EPA US Data'!$G:$G,"&gt;="&amp;$A12,'EPA US Data'!$G:$G,"&lt;"&amp;$B12)+VLOOKUP($D$1,'Multipliers and Adjustments'!$A$70:$I$86,TRUNC(COLUMN(AB$2)/5)+2,FALSE)*SUMIFS('EPA US Data'!$I:$I,'EPA US Data'!$D:$D,'Country Selector'!$A$2,'EPA US Data'!$J:$J,$D$1,'EPA US Data'!$C:$C,AB$2,'EPA US Data'!$G:$G,"&gt;="&amp;$A12,'EPA US Data'!$G:$G,"&lt;"&amp;$B12))*unit_conv*'State Downscaling Multipliers'!$B$7</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Data'!$G:$G,"&lt;"&amp;$B12)+VLOOKUP($C$1,'Multipliers and Adjustments'!$A$70:$I$86,TRUNC(COLUMN(AG$2)/5)+2,FALSE)*SUMIFS('EPA US Data'!$I:$I,'EPA US Data'!$D:$D,'Country Selector'!$A$2,'EPA US Data'!$J:$J,$C$1,'EPA US Data'!$C:$C,AG$2,'EPA US Data'!$G:$G,"&gt;="&amp;$A12,'EPA US Data'!$G:$G,"&lt;"&amp;$B12)+VLOOKUP($D$1,'Multipliers and Adjustments'!$A$70:$I$86,TRUNC(COLUMN(AG$2)/5)+2,FALSE)*SUMIFS('EPA US Data'!$I:$I,'EPA US Data'!$D:$D,'Country Selector'!$A$2,'EPA US Data'!$J:$J,$D$1,'EPA US Data'!$C:$C,AG$2,'EPA US Data'!$G:$G,"&gt;="&amp;$A12,'EPA US Data'!$G:$G,"&lt;"&amp;$B12))*unit_conv*'State Downscaling Multipliers'!$B$7</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Data'!$G:$G,"&lt;"&amp;$B12)+VLOOKUP($C$1,'Multipliers and Adjustments'!$A$70:$I$86,TRUNC(COLUMN(AL$2)/5)+2,FALSE)*SUMIFS('EPA US Data'!$I:$I,'EPA US Data'!$D:$D,'Country Selector'!$A$2,'EPA US Data'!$J:$J,$C$1,'EPA US Data'!$C:$C,AL$2,'EPA US Data'!$G:$G,"&gt;="&amp;$A12,'EPA US Data'!$G:$G,"&lt;"&amp;$B12)+VLOOKUP($D$1,'Multipliers and Adjustments'!$A$70:$I$86,TRUNC(COLUMN(AL$2)/5)+2,FALSE)*SUMIFS('EPA US Data'!$I:$I,'EPA US Data'!$D:$D,'Country Selector'!$A$2,'EPA US Data'!$J:$J,$D$1,'EPA US Data'!$C:$C,AL$2,'EPA US Data'!$G:$G,"&gt;="&amp;$A12,'EPA US Data'!$G:$G,"&lt;"&amp;$B12))*unit_conv*'State Downscaling Multipliers'!$B$7</f>
        <v/>
      </c>
    </row>
    <row r="13">
      <c r="A13" s="63">
        <f>B12</f>
        <v/>
      </c>
      <c r="B13" s="63">
        <f>A13+50</f>
        <v/>
      </c>
      <c r="C13" s="119">
        <f>(VLOOKUP($B$1,'Multipliers and Adjustments'!$A$70:$I$86,TRUNC(COLUMN(C$2)/5)+2,FALSE)*SUMIFS('EPA US Data'!$I:$I,'EPA US Data'!$D:$D,'Country Selector'!$A$2,'EPA US Data'!$J:$J,$B$1,'EPA US Data'!$C:$C,C$2,'EPA US Data'!$G:$G,"&gt;="&amp;$A13,'EPA US Data'!$G:$G,"&lt;"&amp;$B13)+VLOOKUP($C$1,'Multipliers and Adjustments'!$A$70:$I$86,TRUNC(COLUMN(C$2)/5)+2,FALSE)*SUMIFS('EPA US Data'!$I:$I,'EPA US Data'!$D:$D,'Country Selector'!$A$2,'EPA US Data'!$J:$J,$C$1,'EPA US Data'!$C:$C,C$2,'EPA US Data'!$G:$G,"&gt;="&amp;$A13,'EPA US Data'!$G:$G,"&lt;"&amp;$B13)+VLOOKUP($D$1,'Multipliers and Adjustments'!$A$70:$I$86,TRUNC(COLUMN(C$2)/5)+2,FALSE)*SUMIFS('EPA US Data'!$I:$I,'EPA US Data'!$D:$D,'Country Selector'!$A$2,'EPA US Data'!$J:$J,$D$1,'EPA US Data'!$C:$C,C$2,'EPA US Data'!$G:$G,"&gt;="&amp;$A13,'EPA US Data'!$G:$G,"&lt;"&amp;$B13))*unit_conv*'State Downscaling Multipliers'!$B$7</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Data'!$G:$G,"&lt;"&amp;$B13)+VLOOKUP($C$1,'Multipliers and Adjustments'!$A$70:$I$86,TRUNC(COLUMN(H$2)/5)+2,FALSE)*SUMIFS('EPA US Data'!$I:$I,'EPA US Data'!$D:$D,'Country Selector'!$A$2,'EPA US Data'!$J:$J,$C$1,'EPA US Data'!$C:$C,H$2,'EPA US Data'!$G:$G,"&gt;="&amp;$A13,'EPA US Data'!$G:$G,"&lt;"&amp;$B13)+VLOOKUP($D$1,'Multipliers and Adjustments'!$A$70:$I$86,TRUNC(COLUMN(H$2)/5)+2,FALSE)*SUMIFS('EPA US Data'!$I:$I,'EPA US Data'!$D:$D,'Country Selector'!$A$2,'EPA US Data'!$J:$J,$D$1,'EPA US Data'!$C:$C,H$2,'EPA US Data'!$G:$G,"&gt;="&amp;$A13,'EPA US Data'!$G:$G,"&lt;"&amp;$B13))*unit_conv*'State Downscaling Multipliers'!$B$7</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Data'!$G:$G,"&lt;"&amp;$B13)+VLOOKUP($C$1,'Multipliers and Adjustments'!$A$70:$I$86,TRUNC(COLUMN(M$2)/5)+2,FALSE)*SUMIFS('EPA US Data'!$I:$I,'EPA US Data'!$D:$D,'Country Selector'!$A$2,'EPA US Data'!$J:$J,$C$1,'EPA US Data'!$C:$C,M$2,'EPA US Data'!$G:$G,"&gt;="&amp;$A13,'EPA US Data'!$G:$G,"&lt;"&amp;$B13)+VLOOKUP($D$1,'Multipliers and Adjustments'!$A$70:$I$86,TRUNC(COLUMN(M$2)/5)+2,FALSE)*SUMIFS('EPA US Data'!$I:$I,'EPA US Data'!$D:$D,'Country Selector'!$A$2,'EPA US Data'!$J:$J,$D$1,'EPA US Data'!$C:$C,M$2,'EPA US Data'!$G:$G,"&gt;="&amp;$A13,'EPA US Data'!$G:$G,"&lt;"&amp;$B13))*unit_conv*'State Downscaling Multipliers'!$B$7</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Data'!$G:$G,"&lt;"&amp;$B13)+VLOOKUP($C$1,'Multipliers and Adjustments'!$A$70:$I$86,TRUNC(COLUMN(R$2)/5)+2,FALSE)*SUMIFS('EPA US Data'!$I:$I,'EPA US Data'!$D:$D,'Country Selector'!$A$2,'EPA US Data'!$J:$J,$C$1,'EPA US Data'!$C:$C,R$2,'EPA US Data'!$G:$G,"&gt;="&amp;$A13,'EPA US Data'!$G:$G,"&lt;"&amp;$B13)+VLOOKUP($D$1,'Multipliers and Adjustments'!$A$70:$I$86,TRUNC(COLUMN(R$2)/5)+2,FALSE)*SUMIFS('EPA US Data'!$I:$I,'EPA US Data'!$D:$D,'Country Selector'!$A$2,'EPA US Data'!$J:$J,$D$1,'EPA US Data'!$C:$C,R$2,'EPA US Data'!$G:$G,"&gt;="&amp;$A13,'EPA US Data'!$G:$G,"&lt;"&amp;$B13))*unit_conv*'State Downscaling Multipliers'!$B$7</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Data'!$G:$G,"&lt;"&amp;$B13)+VLOOKUP($C$1,'Multipliers and Adjustments'!$A$70:$I$86,TRUNC(COLUMN(W$2)/5)+2,FALSE)*SUMIFS('EPA US Data'!$I:$I,'EPA US Data'!$D:$D,'Country Selector'!$A$2,'EPA US Data'!$J:$J,$C$1,'EPA US Data'!$C:$C,W$2,'EPA US Data'!$G:$G,"&gt;="&amp;$A13,'EPA US Data'!$G:$G,"&lt;"&amp;$B13)+VLOOKUP($D$1,'Multipliers and Adjustments'!$A$70:$I$86,TRUNC(COLUMN(W$2)/5)+2,FALSE)*SUMIFS('EPA US Data'!$I:$I,'EPA US Data'!$D:$D,'Country Selector'!$A$2,'EPA US Data'!$J:$J,$D$1,'EPA US Data'!$C:$C,W$2,'EPA US Data'!$G:$G,"&gt;="&amp;$A13,'EPA US Data'!$G:$G,"&lt;"&amp;$B13))*unit_conv*'State Downscaling Multipliers'!$B$7</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Data'!$G:$G,"&lt;"&amp;$B13)+VLOOKUP($C$1,'Multipliers and Adjustments'!$A$70:$I$86,TRUNC(COLUMN(AB$2)/5)+2,FALSE)*SUMIFS('EPA US Data'!$I:$I,'EPA US Data'!$D:$D,'Country Selector'!$A$2,'EPA US Data'!$J:$J,$C$1,'EPA US Data'!$C:$C,AB$2,'EPA US Data'!$G:$G,"&gt;="&amp;$A13,'EPA US Data'!$G:$G,"&lt;"&amp;$B13)+VLOOKUP($D$1,'Multipliers and Adjustments'!$A$70:$I$86,TRUNC(COLUMN(AB$2)/5)+2,FALSE)*SUMIFS('EPA US Data'!$I:$I,'EPA US Data'!$D:$D,'Country Selector'!$A$2,'EPA US Data'!$J:$J,$D$1,'EPA US Data'!$C:$C,AB$2,'EPA US Data'!$G:$G,"&gt;="&amp;$A13,'EPA US Data'!$G:$G,"&lt;"&amp;$B13))*unit_conv*'State Downscaling Multipliers'!$B$7</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Data'!$G:$G,"&lt;"&amp;$B13)+VLOOKUP($C$1,'Multipliers and Adjustments'!$A$70:$I$86,TRUNC(COLUMN(AG$2)/5)+2,FALSE)*SUMIFS('EPA US Data'!$I:$I,'EPA US Data'!$D:$D,'Country Selector'!$A$2,'EPA US Data'!$J:$J,$C$1,'EPA US Data'!$C:$C,AG$2,'EPA US Data'!$G:$G,"&gt;="&amp;$A13,'EPA US Data'!$G:$G,"&lt;"&amp;$B13)+VLOOKUP($D$1,'Multipliers and Adjustments'!$A$70:$I$86,TRUNC(COLUMN(AG$2)/5)+2,FALSE)*SUMIFS('EPA US Data'!$I:$I,'EPA US Data'!$D:$D,'Country Selector'!$A$2,'EPA US Data'!$J:$J,$D$1,'EPA US Data'!$C:$C,AG$2,'EPA US Data'!$G:$G,"&gt;="&amp;$A13,'EPA US Data'!$G:$G,"&lt;"&amp;$B13))*unit_conv*'State Downscaling Multipliers'!$B$7</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Data'!$G:$G,"&lt;"&amp;$B13)+VLOOKUP($C$1,'Multipliers and Adjustments'!$A$70:$I$86,TRUNC(COLUMN(AL$2)/5)+2,FALSE)*SUMIFS('EPA US Data'!$I:$I,'EPA US Data'!$D:$D,'Country Selector'!$A$2,'EPA US Data'!$J:$J,$C$1,'EPA US Data'!$C:$C,AL$2,'EPA US Data'!$G:$G,"&gt;="&amp;$A13,'EPA US Data'!$G:$G,"&lt;"&amp;$B13)+VLOOKUP($D$1,'Multipliers and Adjustments'!$A$70:$I$86,TRUNC(COLUMN(AL$2)/5)+2,FALSE)*SUMIFS('EPA US Data'!$I:$I,'EPA US Data'!$D:$D,'Country Selector'!$A$2,'EPA US Data'!$J:$J,$D$1,'EPA US Data'!$C:$C,AL$2,'EPA US Data'!$G:$G,"&gt;="&amp;$A13,'EPA US Data'!$G:$G,"&lt;"&amp;$B13))*unit_conv*'State Downscaling Multipliers'!$B$7</f>
        <v/>
      </c>
    </row>
    <row r="14">
      <c r="A14" s="63">
        <f>B13</f>
        <v/>
      </c>
      <c r="B14" s="63">
        <f>A14+50</f>
        <v/>
      </c>
      <c r="C14" s="119">
        <f>(VLOOKUP($B$1,'Multipliers and Adjustments'!$A$70:$I$86,TRUNC(COLUMN(C$2)/5)+2,FALSE)*SUMIFS('EPA US Data'!$I:$I,'EPA US Data'!$D:$D,'Country Selector'!$A$2,'EPA US Data'!$J:$J,$B$1,'EPA US Data'!$C:$C,C$2,'EPA US Data'!$G:$G,"&gt;="&amp;$A14,'EPA US Data'!$G:$G,"&lt;"&amp;$B14)+VLOOKUP($C$1,'Multipliers and Adjustments'!$A$70:$I$86,TRUNC(COLUMN(C$2)/5)+2,FALSE)*SUMIFS('EPA US Data'!$I:$I,'EPA US Data'!$D:$D,'Country Selector'!$A$2,'EPA US Data'!$J:$J,$C$1,'EPA US Data'!$C:$C,C$2,'EPA US Data'!$G:$G,"&gt;="&amp;$A14,'EPA US Data'!$G:$G,"&lt;"&amp;$B14)+VLOOKUP($D$1,'Multipliers and Adjustments'!$A$70:$I$86,TRUNC(COLUMN(C$2)/5)+2,FALSE)*SUMIFS('EPA US Data'!$I:$I,'EPA US Data'!$D:$D,'Country Selector'!$A$2,'EPA US Data'!$J:$J,$D$1,'EPA US Data'!$C:$C,C$2,'EPA US Data'!$G:$G,"&gt;="&amp;$A14,'EPA US Data'!$G:$G,"&lt;"&amp;$B14))*unit_conv*'State Downscaling Multipliers'!$B$7</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Data'!$G:$G,"&lt;"&amp;$B14)+VLOOKUP($C$1,'Multipliers and Adjustments'!$A$70:$I$86,TRUNC(COLUMN(H$2)/5)+2,FALSE)*SUMIFS('EPA US Data'!$I:$I,'EPA US Data'!$D:$D,'Country Selector'!$A$2,'EPA US Data'!$J:$J,$C$1,'EPA US Data'!$C:$C,H$2,'EPA US Data'!$G:$G,"&gt;="&amp;$A14,'EPA US Data'!$G:$G,"&lt;"&amp;$B14)+VLOOKUP($D$1,'Multipliers and Adjustments'!$A$70:$I$86,TRUNC(COLUMN(H$2)/5)+2,FALSE)*SUMIFS('EPA US Data'!$I:$I,'EPA US Data'!$D:$D,'Country Selector'!$A$2,'EPA US Data'!$J:$J,$D$1,'EPA US Data'!$C:$C,H$2,'EPA US Data'!$G:$G,"&gt;="&amp;$A14,'EPA US Data'!$G:$G,"&lt;"&amp;$B14))*unit_conv*'State Downscaling Multipliers'!$B$7</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Data'!$G:$G,"&lt;"&amp;$B14)+VLOOKUP($C$1,'Multipliers and Adjustments'!$A$70:$I$86,TRUNC(COLUMN(M$2)/5)+2,FALSE)*SUMIFS('EPA US Data'!$I:$I,'EPA US Data'!$D:$D,'Country Selector'!$A$2,'EPA US Data'!$J:$J,$C$1,'EPA US Data'!$C:$C,M$2,'EPA US Data'!$G:$G,"&gt;="&amp;$A14,'EPA US Data'!$G:$G,"&lt;"&amp;$B14)+VLOOKUP($D$1,'Multipliers and Adjustments'!$A$70:$I$86,TRUNC(COLUMN(M$2)/5)+2,FALSE)*SUMIFS('EPA US Data'!$I:$I,'EPA US Data'!$D:$D,'Country Selector'!$A$2,'EPA US Data'!$J:$J,$D$1,'EPA US Data'!$C:$C,M$2,'EPA US Data'!$G:$G,"&gt;="&amp;$A14,'EPA US Data'!$G:$G,"&lt;"&amp;$B14))*unit_conv*'State Downscaling Multipliers'!$B$7</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Data'!$G:$G,"&lt;"&amp;$B14)+VLOOKUP($C$1,'Multipliers and Adjustments'!$A$70:$I$86,TRUNC(COLUMN(R$2)/5)+2,FALSE)*SUMIFS('EPA US Data'!$I:$I,'EPA US Data'!$D:$D,'Country Selector'!$A$2,'EPA US Data'!$J:$J,$C$1,'EPA US Data'!$C:$C,R$2,'EPA US Data'!$G:$G,"&gt;="&amp;$A14,'EPA US Data'!$G:$G,"&lt;"&amp;$B14)+VLOOKUP($D$1,'Multipliers and Adjustments'!$A$70:$I$86,TRUNC(COLUMN(R$2)/5)+2,FALSE)*SUMIFS('EPA US Data'!$I:$I,'EPA US Data'!$D:$D,'Country Selector'!$A$2,'EPA US Data'!$J:$J,$D$1,'EPA US Data'!$C:$C,R$2,'EPA US Data'!$G:$G,"&gt;="&amp;$A14,'EPA US Data'!$G:$G,"&lt;"&amp;$B14))*unit_conv*'State Downscaling Multipliers'!$B$7</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Data'!$G:$G,"&lt;"&amp;$B14)+VLOOKUP($C$1,'Multipliers and Adjustments'!$A$70:$I$86,TRUNC(COLUMN(W$2)/5)+2,FALSE)*SUMIFS('EPA US Data'!$I:$I,'EPA US Data'!$D:$D,'Country Selector'!$A$2,'EPA US Data'!$J:$J,$C$1,'EPA US Data'!$C:$C,W$2,'EPA US Data'!$G:$G,"&gt;="&amp;$A14,'EPA US Data'!$G:$G,"&lt;"&amp;$B14)+VLOOKUP($D$1,'Multipliers and Adjustments'!$A$70:$I$86,TRUNC(COLUMN(W$2)/5)+2,FALSE)*SUMIFS('EPA US Data'!$I:$I,'EPA US Data'!$D:$D,'Country Selector'!$A$2,'EPA US Data'!$J:$J,$D$1,'EPA US Data'!$C:$C,W$2,'EPA US Data'!$G:$G,"&gt;="&amp;$A14,'EPA US Data'!$G:$G,"&lt;"&amp;$B14))*unit_conv*'State Downscaling Multipliers'!$B$7</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Data'!$G:$G,"&lt;"&amp;$B14)+VLOOKUP($C$1,'Multipliers and Adjustments'!$A$70:$I$86,TRUNC(COLUMN(AB$2)/5)+2,FALSE)*SUMIFS('EPA US Data'!$I:$I,'EPA US Data'!$D:$D,'Country Selector'!$A$2,'EPA US Data'!$J:$J,$C$1,'EPA US Data'!$C:$C,AB$2,'EPA US Data'!$G:$G,"&gt;="&amp;$A14,'EPA US Data'!$G:$G,"&lt;"&amp;$B14)+VLOOKUP($D$1,'Multipliers and Adjustments'!$A$70:$I$86,TRUNC(COLUMN(AB$2)/5)+2,FALSE)*SUMIFS('EPA US Data'!$I:$I,'EPA US Data'!$D:$D,'Country Selector'!$A$2,'EPA US Data'!$J:$J,$D$1,'EPA US Data'!$C:$C,AB$2,'EPA US Data'!$G:$G,"&gt;="&amp;$A14,'EPA US Data'!$G:$G,"&lt;"&amp;$B14))*unit_conv*'State Downscaling Multipliers'!$B$7</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Data'!$G:$G,"&lt;"&amp;$B14)+VLOOKUP($C$1,'Multipliers and Adjustments'!$A$70:$I$86,TRUNC(COLUMN(AG$2)/5)+2,FALSE)*SUMIFS('EPA US Data'!$I:$I,'EPA US Data'!$D:$D,'Country Selector'!$A$2,'EPA US Data'!$J:$J,$C$1,'EPA US Data'!$C:$C,AG$2,'EPA US Data'!$G:$G,"&gt;="&amp;$A14,'EPA US Data'!$G:$G,"&lt;"&amp;$B14)+VLOOKUP($D$1,'Multipliers and Adjustments'!$A$70:$I$86,TRUNC(COLUMN(AG$2)/5)+2,FALSE)*SUMIFS('EPA US Data'!$I:$I,'EPA US Data'!$D:$D,'Country Selector'!$A$2,'EPA US Data'!$J:$J,$D$1,'EPA US Data'!$C:$C,AG$2,'EPA US Data'!$G:$G,"&gt;="&amp;$A14,'EPA US Data'!$G:$G,"&lt;"&amp;$B14))*unit_conv*'State Downscaling Multipliers'!$B$7</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Data'!$G:$G,"&lt;"&amp;$B14)+VLOOKUP($C$1,'Multipliers and Adjustments'!$A$70:$I$86,TRUNC(COLUMN(AL$2)/5)+2,FALSE)*SUMIFS('EPA US Data'!$I:$I,'EPA US Data'!$D:$D,'Country Selector'!$A$2,'EPA US Data'!$J:$J,$C$1,'EPA US Data'!$C:$C,AL$2,'EPA US Data'!$G:$G,"&gt;="&amp;$A14,'EPA US Data'!$G:$G,"&lt;"&amp;$B14)+VLOOKUP($D$1,'Multipliers and Adjustments'!$A$70:$I$86,TRUNC(COLUMN(AL$2)/5)+2,FALSE)*SUMIFS('EPA US Data'!$I:$I,'EPA US Data'!$D:$D,'Country Selector'!$A$2,'EPA US Data'!$J:$J,$D$1,'EPA US Data'!$C:$C,AL$2,'EPA US Data'!$G:$G,"&gt;="&amp;$A14,'EPA US Data'!$G:$G,"&lt;"&amp;$B14))*unit_conv*'State Downscaling Multipliers'!$B$7</f>
        <v/>
      </c>
    </row>
    <row r="15">
      <c r="A15" s="63">
        <f>B14</f>
        <v/>
      </c>
      <c r="B15" s="63">
        <f>A15+50</f>
        <v/>
      </c>
      <c r="C15" s="119">
        <f>(VLOOKUP($B$1,'Multipliers and Adjustments'!$A$70:$I$86,TRUNC(COLUMN(C$2)/5)+2,FALSE)*SUMIFS('EPA US Data'!$I:$I,'EPA US Data'!$D:$D,'Country Selector'!$A$2,'EPA US Data'!$J:$J,$B$1,'EPA US Data'!$C:$C,C$2,'EPA US Data'!$G:$G,"&gt;="&amp;$A15,'EPA US Data'!$G:$G,"&lt;"&amp;$B15)+VLOOKUP($C$1,'Multipliers and Adjustments'!$A$70:$I$86,TRUNC(COLUMN(C$2)/5)+2,FALSE)*SUMIFS('EPA US Data'!$I:$I,'EPA US Data'!$D:$D,'Country Selector'!$A$2,'EPA US Data'!$J:$J,$C$1,'EPA US Data'!$C:$C,C$2,'EPA US Data'!$G:$G,"&gt;="&amp;$A15,'EPA US Data'!$G:$G,"&lt;"&amp;$B15)+VLOOKUP($D$1,'Multipliers and Adjustments'!$A$70:$I$86,TRUNC(COLUMN(C$2)/5)+2,FALSE)*SUMIFS('EPA US Data'!$I:$I,'EPA US Data'!$D:$D,'Country Selector'!$A$2,'EPA US Data'!$J:$J,$D$1,'EPA US Data'!$C:$C,C$2,'EPA US Data'!$G:$G,"&gt;="&amp;$A15,'EPA US Data'!$G:$G,"&lt;"&amp;$B15))*unit_conv*'State Downscaling Multipliers'!$B$7</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Data'!$G:$G,"&lt;"&amp;$B15)+VLOOKUP($C$1,'Multipliers and Adjustments'!$A$70:$I$86,TRUNC(COLUMN(H$2)/5)+2,FALSE)*SUMIFS('EPA US Data'!$I:$I,'EPA US Data'!$D:$D,'Country Selector'!$A$2,'EPA US Data'!$J:$J,$C$1,'EPA US Data'!$C:$C,H$2,'EPA US Data'!$G:$G,"&gt;="&amp;$A15,'EPA US Data'!$G:$G,"&lt;"&amp;$B15)+VLOOKUP($D$1,'Multipliers and Adjustments'!$A$70:$I$86,TRUNC(COLUMN(H$2)/5)+2,FALSE)*SUMIFS('EPA US Data'!$I:$I,'EPA US Data'!$D:$D,'Country Selector'!$A$2,'EPA US Data'!$J:$J,$D$1,'EPA US Data'!$C:$C,H$2,'EPA US Data'!$G:$G,"&gt;="&amp;$A15,'EPA US Data'!$G:$G,"&lt;"&amp;$B15))*unit_conv*'State Downscaling Multipliers'!$B$7</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Data'!$G:$G,"&lt;"&amp;$B15)+VLOOKUP($C$1,'Multipliers and Adjustments'!$A$70:$I$86,TRUNC(COLUMN(M$2)/5)+2,FALSE)*SUMIFS('EPA US Data'!$I:$I,'EPA US Data'!$D:$D,'Country Selector'!$A$2,'EPA US Data'!$J:$J,$C$1,'EPA US Data'!$C:$C,M$2,'EPA US Data'!$G:$G,"&gt;="&amp;$A15,'EPA US Data'!$G:$G,"&lt;"&amp;$B15)+VLOOKUP($D$1,'Multipliers and Adjustments'!$A$70:$I$86,TRUNC(COLUMN(M$2)/5)+2,FALSE)*SUMIFS('EPA US Data'!$I:$I,'EPA US Data'!$D:$D,'Country Selector'!$A$2,'EPA US Data'!$J:$J,$D$1,'EPA US Data'!$C:$C,M$2,'EPA US Data'!$G:$G,"&gt;="&amp;$A15,'EPA US Data'!$G:$G,"&lt;"&amp;$B15))*unit_conv*'State Downscaling Multipliers'!$B$7</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Data'!$G:$G,"&lt;"&amp;$B15)+VLOOKUP($C$1,'Multipliers and Adjustments'!$A$70:$I$86,TRUNC(COLUMN(R$2)/5)+2,FALSE)*SUMIFS('EPA US Data'!$I:$I,'EPA US Data'!$D:$D,'Country Selector'!$A$2,'EPA US Data'!$J:$J,$C$1,'EPA US Data'!$C:$C,R$2,'EPA US Data'!$G:$G,"&gt;="&amp;$A15,'EPA US Data'!$G:$G,"&lt;"&amp;$B15)+VLOOKUP($D$1,'Multipliers and Adjustments'!$A$70:$I$86,TRUNC(COLUMN(R$2)/5)+2,FALSE)*SUMIFS('EPA US Data'!$I:$I,'EPA US Data'!$D:$D,'Country Selector'!$A$2,'EPA US Data'!$J:$J,$D$1,'EPA US Data'!$C:$C,R$2,'EPA US Data'!$G:$G,"&gt;="&amp;$A15,'EPA US Data'!$G:$G,"&lt;"&amp;$B15))*unit_conv*'State Downscaling Multipliers'!$B$7</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Data'!$G:$G,"&lt;"&amp;$B15)+VLOOKUP($C$1,'Multipliers and Adjustments'!$A$70:$I$86,TRUNC(COLUMN(W$2)/5)+2,FALSE)*SUMIFS('EPA US Data'!$I:$I,'EPA US Data'!$D:$D,'Country Selector'!$A$2,'EPA US Data'!$J:$J,$C$1,'EPA US Data'!$C:$C,W$2,'EPA US Data'!$G:$G,"&gt;="&amp;$A15,'EPA US Data'!$G:$G,"&lt;"&amp;$B15)+VLOOKUP($D$1,'Multipliers and Adjustments'!$A$70:$I$86,TRUNC(COLUMN(W$2)/5)+2,FALSE)*SUMIFS('EPA US Data'!$I:$I,'EPA US Data'!$D:$D,'Country Selector'!$A$2,'EPA US Data'!$J:$J,$D$1,'EPA US Data'!$C:$C,W$2,'EPA US Data'!$G:$G,"&gt;="&amp;$A15,'EPA US Data'!$G:$G,"&lt;"&amp;$B15))*unit_conv*'State Downscaling Multipliers'!$B$7</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Data'!$G:$G,"&lt;"&amp;$B15)+VLOOKUP($C$1,'Multipliers and Adjustments'!$A$70:$I$86,TRUNC(COLUMN(AB$2)/5)+2,FALSE)*SUMIFS('EPA US Data'!$I:$I,'EPA US Data'!$D:$D,'Country Selector'!$A$2,'EPA US Data'!$J:$J,$C$1,'EPA US Data'!$C:$C,AB$2,'EPA US Data'!$G:$G,"&gt;="&amp;$A15,'EPA US Data'!$G:$G,"&lt;"&amp;$B15)+VLOOKUP($D$1,'Multipliers and Adjustments'!$A$70:$I$86,TRUNC(COLUMN(AB$2)/5)+2,FALSE)*SUMIFS('EPA US Data'!$I:$I,'EPA US Data'!$D:$D,'Country Selector'!$A$2,'EPA US Data'!$J:$J,$D$1,'EPA US Data'!$C:$C,AB$2,'EPA US Data'!$G:$G,"&gt;="&amp;$A15,'EPA US Data'!$G:$G,"&lt;"&amp;$B15))*unit_conv*'State Downscaling Multipliers'!$B$7</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Data'!$G:$G,"&lt;"&amp;$B15)+VLOOKUP($C$1,'Multipliers and Adjustments'!$A$70:$I$86,TRUNC(COLUMN(AG$2)/5)+2,FALSE)*SUMIFS('EPA US Data'!$I:$I,'EPA US Data'!$D:$D,'Country Selector'!$A$2,'EPA US Data'!$J:$J,$C$1,'EPA US Data'!$C:$C,AG$2,'EPA US Data'!$G:$G,"&gt;="&amp;$A15,'EPA US Data'!$G:$G,"&lt;"&amp;$B15)+VLOOKUP($D$1,'Multipliers and Adjustments'!$A$70:$I$86,TRUNC(COLUMN(AG$2)/5)+2,FALSE)*SUMIFS('EPA US Data'!$I:$I,'EPA US Data'!$D:$D,'Country Selector'!$A$2,'EPA US Data'!$J:$J,$D$1,'EPA US Data'!$C:$C,AG$2,'EPA US Data'!$G:$G,"&gt;="&amp;$A15,'EPA US Data'!$G:$G,"&lt;"&amp;$B15))*unit_conv*'State Downscaling Multipliers'!$B$7</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Data'!$G:$G,"&lt;"&amp;$B15)+VLOOKUP($C$1,'Multipliers and Adjustments'!$A$70:$I$86,TRUNC(COLUMN(AL$2)/5)+2,FALSE)*SUMIFS('EPA US Data'!$I:$I,'EPA US Data'!$D:$D,'Country Selector'!$A$2,'EPA US Data'!$J:$J,$C$1,'EPA US Data'!$C:$C,AL$2,'EPA US Data'!$G:$G,"&gt;="&amp;$A15,'EPA US Data'!$G:$G,"&lt;"&amp;$B15)+VLOOKUP($D$1,'Multipliers and Adjustments'!$A$70:$I$86,TRUNC(COLUMN(AL$2)/5)+2,FALSE)*SUMIFS('EPA US Data'!$I:$I,'EPA US Data'!$D:$D,'Country Selector'!$A$2,'EPA US Data'!$J:$J,$D$1,'EPA US Data'!$C:$C,AL$2,'EPA US Data'!$G:$G,"&gt;="&amp;$A15,'EPA US Data'!$G:$G,"&lt;"&amp;$B15))*unit_conv*'State Downscaling Multipliers'!$B$7</f>
        <v/>
      </c>
    </row>
    <row r="16">
      <c r="A16" s="63">
        <f>B15</f>
        <v/>
      </c>
      <c r="B16" s="63">
        <f>A16+50</f>
        <v/>
      </c>
      <c r="C16" s="119">
        <f>(VLOOKUP($B$1,'Multipliers and Adjustments'!$A$70:$I$86,TRUNC(COLUMN(C$2)/5)+2,FALSE)*SUMIFS('EPA US Data'!$I:$I,'EPA US Data'!$D:$D,'Country Selector'!$A$2,'EPA US Data'!$J:$J,$B$1,'EPA US Data'!$C:$C,C$2,'EPA US Data'!$G:$G,"&gt;="&amp;$A16,'EPA US Data'!$G:$G,"&lt;"&amp;$B16)+VLOOKUP($C$1,'Multipliers and Adjustments'!$A$70:$I$86,TRUNC(COLUMN(C$2)/5)+2,FALSE)*SUMIFS('EPA US Data'!$I:$I,'EPA US Data'!$D:$D,'Country Selector'!$A$2,'EPA US Data'!$J:$J,$C$1,'EPA US Data'!$C:$C,C$2,'EPA US Data'!$G:$G,"&gt;="&amp;$A16,'EPA US Data'!$G:$G,"&lt;"&amp;$B16)+VLOOKUP($D$1,'Multipliers and Adjustments'!$A$70:$I$86,TRUNC(COLUMN(C$2)/5)+2,FALSE)*SUMIFS('EPA US Data'!$I:$I,'EPA US Data'!$D:$D,'Country Selector'!$A$2,'EPA US Data'!$J:$J,$D$1,'EPA US Data'!$C:$C,C$2,'EPA US Data'!$G:$G,"&gt;="&amp;$A16,'EPA US Data'!$G:$G,"&lt;"&amp;$B16))*unit_conv*'State Downscaling Multipliers'!$B$7</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Data'!$G:$G,"&lt;"&amp;$B16)+VLOOKUP($C$1,'Multipliers and Adjustments'!$A$70:$I$86,TRUNC(COLUMN(H$2)/5)+2,FALSE)*SUMIFS('EPA US Data'!$I:$I,'EPA US Data'!$D:$D,'Country Selector'!$A$2,'EPA US Data'!$J:$J,$C$1,'EPA US Data'!$C:$C,H$2,'EPA US Data'!$G:$G,"&gt;="&amp;$A16,'EPA US Data'!$G:$G,"&lt;"&amp;$B16)+VLOOKUP($D$1,'Multipliers and Adjustments'!$A$70:$I$86,TRUNC(COLUMN(H$2)/5)+2,FALSE)*SUMIFS('EPA US Data'!$I:$I,'EPA US Data'!$D:$D,'Country Selector'!$A$2,'EPA US Data'!$J:$J,$D$1,'EPA US Data'!$C:$C,H$2,'EPA US Data'!$G:$G,"&gt;="&amp;$A16,'EPA US Data'!$G:$G,"&lt;"&amp;$B16))*unit_conv*'State Downscaling Multipliers'!$B$7</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Data'!$G:$G,"&lt;"&amp;$B16)+VLOOKUP($C$1,'Multipliers and Adjustments'!$A$70:$I$86,TRUNC(COLUMN(M$2)/5)+2,FALSE)*SUMIFS('EPA US Data'!$I:$I,'EPA US Data'!$D:$D,'Country Selector'!$A$2,'EPA US Data'!$J:$J,$C$1,'EPA US Data'!$C:$C,M$2,'EPA US Data'!$G:$G,"&gt;="&amp;$A16,'EPA US Data'!$G:$G,"&lt;"&amp;$B16)+VLOOKUP($D$1,'Multipliers and Adjustments'!$A$70:$I$86,TRUNC(COLUMN(M$2)/5)+2,FALSE)*SUMIFS('EPA US Data'!$I:$I,'EPA US Data'!$D:$D,'Country Selector'!$A$2,'EPA US Data'!$J:$J,$D$1,'EPA US Data'!$C:$C,M$2,'EPA US Data'!$G:$G,"&gt;="&amp;$A16,'EPA US Data'!$G:$G,"&lt;"&amp;$B16))*unit_conv*'State Downscaling Multipliers'!$B$7</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Data'!$G:$G,"&lt;"&amp;$B16)+VLOOKUP($C$1,'Multipliers and Adjustments'!$A$70:$I$86,TRUNC(COLUMN(R$2)/5)+2,FALSE)*SUMIFS('EPA US Data'!$I:$I,'EPA US Data'!$D:$D,'Country Selector'!$A$2,'EPA US Data'!$J:$J,$C$1,'EPA US Data'!$C:$C,R$2,'EPA US Data'!$G:$G,"&gt;="&amp;$A16,'EPA US Data'!$G:$G,"&lt;"&amp;$B16)+VLOOKUP($D$1,'Multipliers and Adjustments'!$A$70:$I$86,TRUNC(COLUMN(R$2)/5)+2,FALSE)*SUMIFS('EPA US Data'!$I:$I,'EPA US Data'!$D:$D,'Country Selector'!$A$2,'EPA US Data'!$J:$J,$D$1,'EPA US Data'!$C:$C,R$2,'EPA US Data'!$G:$G,"&gt;="&amp;$A16,'EPA US Data'!$G:$G,"&lt;"&amp;$B16))*unit_conv*'State Downscaling Multipliers'!$B$7</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Data'!$G:$G,"&lt;"&amp;$B16)+VLOOKUP($C$1,'Multipliers and Adjustments'!$A$70:$I$86,TRUNC(COLUMN(W$2)/5)+2,FALSE)*SUMIFS('EPA US Data'!$I:$I,'EPA US Data'!$D:$D,'Country Selector'!$A$2,'EPA US Data'!$J:$J,$C$1,'EPA US Data'!$C:$C,W$2,'EPA US Data'!$G:$G,"&gt;="&amp;$A16,'EPA US Data'!$G:$G,"&lt;"&amp;$B16)+VLOOKUP($D$1,'Multipliers and Adjustments'!$A$70:$I$86,TRUNC(COLUMN(W$2)/5)+2,FALSE)*SUMIFS('EPA US Data'!$I:$I,'EPA US Data'!$D:$D,'Country Selector'!$A$2,'EPA US Data'!$J:$J,$D$1,'EPA US Data'!$C:$C,W$2,'EPA US Data'!$G:$G,"&gt;="&amp;$A16,'EPA US Data'!$G:$G,"&lt;"&amp;$B16))*unit_conv*'State Downscaling Multipliers'!$B$7</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Data'!$G:$G,"&lt;"&amp;$B16)+VLOOKUP($C$1,'Multipliers and Adjustments'!$A$70:$I$86,TRUNC(COLUMN(AB$2)/5)+2,FALSE)*SUMIFS('EPA US Data'!$I:$I,'EPA US Data'!$D:$D,'Country Selector'!$A$2,'EPA US Data'!$J:$J,$C$1,'EPA US Data'!$C:$C,AB$2,'EPA US Data'!$G:$G,"&gt;="&amp;$A16,'EPA US Data'!$G:$G,"&lt;"&amp;$B16)+VLOOKUP($D$1,'Multipliers and Adjustments'!$A$70:$I$86,TRUNC(COLUMN(AB$2)/5)+2,FALSE)*SUMIFS('EPA US Data'!$I:$I,'EPA US Data'!$D:$D,'Country Selector'!$A$2,'EPA US Data'!$J:$J,$D$1,'EPA US Data'!$C:$C,AB$2,'EPA US Data'!$G:$G,"&gt;="&amp;$A16,'EPA US Data'!$G:$G,"&lt;"&amp;$B16))*unit_conv*'State Downscaling Multipliers'!$B$7</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Data'!$G:$G,"&lt;"&amp;$B16)+VLOOKUP($C$1,'Multipliers and Adjustments'!$A$70:$I$86,TRUNC(COLUMN(AG$2)/5)+2,FALSE)*SUMIFS('EPA US Data'!$I:$I,'EPA US Data'!$D:$D,'Country Selector'!$A$2,'EPA US Data'!$J:$J,$C$1,'EPA US Data'!$C:$C,AG$2,'EPA US Data'!$G:$G,"&gt;="&amp;$A16,'EPA US Data'!$G:$G,"&lt;"&amp;$B16)+VLOOKUP($D$1,'Multipliers and Adjustments'!$A$70:$I$86,TRUNC(COLUMN(AG$2)/5)+2,FALSE)*SUMIFS('EPA US Data'!$I:$I,'EPA US Data'!$D:$D,'Country Selector'!$A$2,'EPA US Data'!$J:$J,$D$1,'EPA US Data'!$C:$C,AG$2,'EPA US Data'!$G:$G,"&gt;="&amp;$A16,'EPA US Data'!$G:$G,"&lt;"&amp;$B16))*unit_conv*'State Downscaling Multipliers'!$B$7</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Data'!$G:$G,"&lt;"&amp;$B16)+VLOOKUP($C$1,'Multipliers and Adjustments'!$A$70:$I$86,TRUNC(COLUMN(AL$2)/5)+2,FALSE)*SUMIFS('EPA US Data'!$I:$I,'EPA US Data'!$D:$D,'Country Selector'!$A$2,'EPA US Data'!$J:$J,$C$1,'EPA US Data'!$C:$C,AL$2,'EPA US Data'!$G:$G,"&gt;="&amp;$A16,'EPA US Data'!$G:$G,"&lt;"&amp;$B16)+VLOOKUP($D$1,'Multipliers and Adjustments'!$A$70:$I$86,TRUNC(COLUMN(AL$2)/5)+2,FALSE)*SUMIFS('EPA US Data'!$I:$I,'EPA US Data'!$D:$D,'Country Selector'!$A$2,'EPA US Data'!$J:$J,$D$1,'EPA US Data'!$C:$C,AL$2,'EPA US Data'!$G:$G,"&gt;="&amp;$A16,'EPA US Data'!$G:$G,"&lt;"&amp;$B16))*unit_conv*'State Downscaling Multipliers'!$B$7</f>
        <v/>
      </c>
    </row>
    <row r="17">
      <c r="A17" s="63">
        <f>B16</f>
        <v/>
      </c>
      <c r="B17" s="63">
        <f>A17+50</f>
        <v/>
      </c>
      <c r="C17" s="119">
        <f>(VLOOKUP($B$1,'Multipliers and Adjustments'!$A$70:$I$86,TRUNC(COLUMN(C$2)/5)+2,FALSE)*SUMIFS('EPA US Data'!$I:$I,'EPA US Data'!$D:$D,'Country Selector'!$A$2,'EPA US Data'!$J:$J,$B$1,'EPA US Data'!$C:$C,C$2,'EPA US Data'!$G:$G,"&gt;="&amp;$A17,'EPA US Data'!$G:$G,"&lt;"&amp;$B17)+VLOOKUP($C$1,'Multipliers and Adjustments'!$A$70:$I$86,TRUNC(COLUMN(C$2)/5)+2,FALSE)*SUMIFS('EPA US Data'!$I:$I,'EPA US Data'!$D:$D,'Country Selector'!$A$2,'EPA US Data'!$J:$J,$C$1,'EPA US Data'!$C:$C,C$2,'EPA US Data'!$G:$G,"&gt;="&amp;$A17,'EPA US Data'!$G:$G,"&lt;"&amp;$B17)+VLOOKUP($D$1,'Multipliers and Adjustments'!$A$70:$I$86,TRUNC(COLUMN(C$2)/5)+2,FALSE)*SUMIFS('EPA US Data'!$I:$I,'EPA US Data'!$D:$D,'Country Selector'!$A$2,'EPA US Data'!$J:$J,$D$1,'EPA US Data'!$C:$C,C$2,'EPA US Data'!$G:$G,"&gt;="&amp;$A17,'EPA US Data'!$G:$G,"&lt;"&amp;$B17))*unit_conv*'State Downscaling Multipliers'!$B$7</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Data'!$G:$G,"&lt;"&amp;$B17)+VLOOKUP($C$1,'Multipliers and Adjustments'!$A$70:$I$86,TRUNC(COLUMN(H$2)/5)+2,FALSE)*SUMIFS('EPA US Data'!$I:$I,'EPA US Data'!$D:$D,'Country Selector'!$A$2,'EPA US Data'!$J:$J,$C$1,'EPA US Data'!$C:$C,H$2,'EPA US Data'!$G:$G,"&gt;="&amp;$A17,'EPA US Data'!$G:$G,"&lt;"&amp;$B17)+VLOOKUP($D$1,'Multipliers and Adjustments'!$A$70:$I$86,TRUNC(COLUMN(H$2)/5)+2,FALSE)*SUMIFS('EPA US Data'!$I:$I,'EPA US Data'!$D:$D,'Country Selector'!$A$2,'EPA US Data'!$J:$J,$D$1,'EPA US Data'!$C:$C,H$2,'EPA US Data'!$G:$G,"&gt;="&amp;$A17,'EPA US Data'!$G:$G,"&lt;"&amp;$B17))*unit_conv*'State Downscaling Multipliers'!$B$7</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Data'!$G:$G,"&lt;"&amp;$B17)+VLOOKUP($C$1,'Multipliers and Adjustments'!$A$70:$I$86,TRUNC(COLUMN(M$2)/5)+2,FALSE)*SUMIFS('EPA US Data'!$I:$I,'EPA US Data'!$D:$D,'Country Selector'!$A$2,'EPA US Data'!$J:$J,$C$1,'EPA US Data'!$C:$C,M$2,'EPA US Data'!$G:$G,"&gt;="&amp;$A17,'EPA US Data'!$G:$G,"&lt;"&amp;$B17)+VLOOKUP($D$1,'Multipliers and Adjustments'!$A$70:$I$86,TRUNC(COLUMN(M$2)/5)+2,FALSE)*SUMIFS('EPA US Data'!$I:$I,'EPA US Data'!$D:$D,'Country Selector'!$A$2,'EPA US Data'!$J:$J,$D$1,'EPA US Data'!$C:$C,M$2,'EPA US Data'!$G:$G,"&gt;="&amp;$A17,'EPA US Data'!$G:$G,"&lt;"&amp;$B17))*unit_conv*'State Downscaling Multipliers'!$B$7</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Data'!$G:$G,"&lt;"&amp;$B17)+VLOOKUP($C$1,'Multipliers and Adjustments'!$A$70:$I$86,TRUNC(COLUMN(R$2)/5)+2,FALSE)*SUMIFS('EPA US Data'!$I:$I,'EPA US Data'!$D:$D,'Country Selector'!$A$2,'EPA US Data'!$J:$J,$C$1,'EPA US Data'!$C:$C,R$2,'EPA US Data'!$G:$G,"&gt;="&amp;$A17,'EPA US Data'!$G:$G,"&lt;"&amp;$B17)+VLOOKUP($D$1,'Multipliers and Adjustments'!$A$70:$I$86,TRUNC(COLUMN(R$2)/5)+2,FALSE)*SUMIFS('EPA US Data'!$I:$I,'EPA US Data'!$D:$D,'Country Selector'!$A$2,'EPA US Data'!$J:$J,$D$1,'EPA US Data'!$C:$C,R$2,'EPA US Data'!$G:$G,"&gt;="&amp;$A17,'EPA US Data'!$G:$G,"&lt;"&amp;$B17))*unit_conv*'State Downscaling Multipliers'!$B$7</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Data'!$G:$G,"&lt;"&amp;$B17)+VLOOKUP($C$1,'Multipliers and Adjustments'!$A$70:$I$86,TRUNC(COLUMN(W$2)/5)+2,FALSE)*SUMIFS('EPA US Data'!$I:$I,'EPA US Data'!$D:$D,'Country Selector'!$A$2,'EPA US Data'!$J:$J,$C$1,'EPA US Data'!$C:$C,W$2,'EPA US Data'!$G:$G,"&gt;="&amp;$A17,'EPA US Data'!$G:$G,"&lt;"&amp;$B17)+VLOOKUP($D$1,'Multipliers and Adjustments'!$A$70:$I$86,TRUNC(COLUMN(W$2)/5)+2,FALSE)*SUMIFS('EPA US Data'!$I:$I,'EPA US Data'!$D:$D,'Country Selector'!$A$2,'EPA US Data'!$J:$J,$D$1,'EPA US Data'!$C:$C,W$2,'EPA US Data'!$G:$G,"&gt;="&amp;$A17,'EPA US Data'!$G:$G,"&lt;"&amp;$B17))*unit_conv*'State Downscaling Multipliers'!$B$7</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Data'!$G:$G,"&lt;"&amp;$B17)+VLOOKUP($C$1,'Multipliers and Adjustments'!$A$70:$I$86,TRUNC(COLUMN(AB$2)/5)+2,FALSE)*SUMIFS('EPA US Data'!$I:$I,'EPA US Data'!$D:$D,'Country Selector'!$A$2,'EPA US Data'!$J:$J,$C$1,'EPA US Data'!$C:$C,AB$2,'EPA US Data'!$G:$G,"&gt;="&amp;$A17,'EPA US Data'!$G:$G,"&lt;"&amp;$B17)+VLOOKUP($D$1,'Multipliers and Adjustments'!$A$70:$I$86,TRUNC(COLUMN(AB$2)/5)+2,FALSE)*SUMIFS('EPA US Data'!$I:$I,'EPA US Data'!$D:$D,'Country Selector'!$A$2,'EPA US Data'!$J:$J,$D$1,'EPA US Data'!$C:$C,AB$2,'EPA US Data'!$G:$G,"&gt;="&amp;$A17,'EPA US Data'!$G:$G,"&lt;"&amp;$B17))*unit_conv*'State Downscaling Multipliers'!$B$7</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Data'!$G:$G,"&lt;"&amp;$B17)+VLOOKUP($C$1,'Multipliers and Adjustments'!$A$70:$I$86,TRUNC(COLUMN(AG$2)/5)+2,FALSE)*SUMIFS('EPA US Data'!$I:$I,'EPA US Data'!$D:$D,'Country Selector'!$A$2,'EPA US Data'!$J:$J,$C$1,'EPA US Data'!$C:$C,AG$2,'EPA US Data'!$G:$G,"&gt;="&amp;$A17,'EPA US Data'!$G:$G,"&lt;"&amp;$B17)+VLOOKUP($D$1,'Multipliers and Adjustments'!$A$70:$I$86,TRUNC(COLUMN(AG$2)/5)+2,FALSE)*SUMIFS('EPA US Data'!$I:$I,'EPA US Data'!$D:$D,'Country Selector'!$A$2,'EPA US Data'!$J:$J,$D$1,'EPA US Data'!$C:$C,AG$2,'EPA US Data'!$G:$G,"&gt;="&amp;$A17,'EPA US Data'!$G:$G,"&lt;"&amp;$B17))*unit_conv*'State Downscaling Multipliers'!$B$7</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Data'!$G:$G,"&lt;"&amp;$B17)+VLOOKUP($C$1,'Multipliers and Adjustments'!$A$70:$I$86,TRUNC(COLUMN(AL$2)/5)+2,FALSE)*SUMIFS('EPA US Data'!$I:$I,'EPA US Data'!$D:$D,'Country Selector'!$A$2,'EPA US Data'!$J:$J,$C$1,'EPA US Data'!$C:$C,AL$2,'EPA US Data'!$G:$G,"&gt;="&amp;$A17,'EPA US Data'!$G:$G,"&lt;"&amp;$B17)+VLOOKUP($D$1,'Multipliers and Adjustments'!$A$70:$I$86,TRUNC(COLUMN(AL$2)/5)+2,FALSE)*SUMIFS('EPA US Data'!$I:$I,'EPA US Data'!$D:$D,'Country Selector'!$A$2,'EPA US Data'!$J:$J,$D$1,'EPA US Data'!$C:$C,AL$2,'EPA US Data'!$G:$G,"&gt;="&amp;$A17,'EPA US Data'!$G:$G,"&lt;"&amp;$B17))*unit_conv*'State Downscaling Multipliers'!$B$7</f>
        <v/>
      </c>
    </row>
    <row r="18">
      <c r="A18" s="63">
        <f>B17</f>
        <v/>
      </c>
      <c r="B18" s="63">
        <f>A18+50</f>
        <v/>
      </c>
      <c r="C18" s="119">
        <f>(VLOOKUP($B$1,'Multipliers and Adjustments'!$A$70:$I$86,TRUNC(COLUMN(C$2)/5)+2,FALSE)*SUMIFS('EPA US Data'!$I:$I,'EPA US Data'!$D:$D,'Country Selector'!$A$2,'EPA US Data'!$J:$J,$B$1,'EPA US Data'!$C:$C,C$2,'EPA US Data'!$G:$G,"&gt;="&amp;$A18,'EPA US Data'!$G:$G,"&lt;"&amp;$B18)+VLOOKUP($C$1,'Multipliers and Adjustments'!$A$70:$I$86,TRUNC(COLUMN(C$2)/5)+2,FALSE)*SUMIFS('EPA US Data'!$I:$I,'EPA US Data'!$D:$D,'Country Selector'!$A$2,'EPA US Data'!$J:$J,$C$1,'EPA US Data'!$C:$C,C$2,'EPA US Data'!$G:$G,"&gt;="&amp;$A18,'EPA US Data'!$G:$G,"&lt;"&amp;$B18)+VLOOKUP($D$1,'Multipliers and Adjustments'!$A$70:$I$86,TRUNC(COLUMN(C$2)/5)+2,FALSE)*SUMIFS('EPA US Data'!$I:$I,'EPA US Data'!$D:$D,'Country Selector'!$A$2,'EPA US Data'!$J:$J,$D$1,'EPA US Data'!$C:$C,C$2,'EPA US Data'!$G:$G,"&gt;="&amp;$A18,'EPA US Data'!$G:$G,"&lt;"&amp;$B18))*unit_conv*'State Downscaling Multipliers'!$B$7</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Data'!$G:$G,"&lt;"&amp;$B18)+VLOOKUP($C$1,'Multipliers and Adjustments'!$A$70:$I$86,TRUNC(COLUMN(H$2)/5)+2,FALSE)*SUMIFS('EPA US Data'!$I:$I,'EPA US Data'!$D:$D,'Country Selector'!$A$2,'EPA US Data'!$J:$J,$C$1,'EPA US Data'!$C:$C,H$2,'EPA US Data'!$G:$G,"&gt;="&amp;$A18,'EPA US Data'!$G:$G,"&lt;"&amp;$B18)+VLOOKUP($D$1,'Multipliers and Adjustments'!$A$70:$I$86,TRUNC(COLUMN(H$2)/5)+2,FALSE)*SUMIFS('EPA US Data'!$I:$I,'EPA US Data'!$D:$D,'Country Selector'!$A$2,'EPA US Data'!$J:$J,$D$1,'EPA US Data'!$C:$C,H$2,'EPA US Data'!$G:$G,"&gt;="&amp;$A18,'EPA US Data'!$G:$G,"&lt;"&amp;$B18))*unit_conv*'State Downscaling Multipliers'!$B$7</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Data'!$G:$G,"&lt;"&amp;$B18)+VLOOKUP($C$1,'Multipliers and Adjustments'!$A$70:$I$86,TRUNC(COLUMN(M$2)/5)+2,FALSE)*SUMIFS('EPA US Data'!$I:$I,'EPA US Data'!$D:$D,'Country Selector'!$A$2,'EPA US Data'!$J:$J,$C$1,'EPA US Data'!$C:$C,M$2,'EPA US Data'!$G:$G,"&gt;="&amp;$A18,'EPA US Data'!$G:$G,"&lt;"&amp;$B18)+VLOOKUP($D$1,'Multipliers and Adjustments'!$A$70:$I$86,TRUNC(COLUMN(M$2)/5)+2,FALSE)*SUMIFS('EPA US Data'!$I:$I,'EPA US Data'!$D:$D,'Country Selector'!$A$2,'EPA US Data'!$J:$J,$D$1,'EPA US Data'!$C:$C,M$2,'EPA US Data'!$G:$G,"&gt;="&amp;$A18,'EPA US Data'!$G:$G,"&lt;"&amp;$B18))*unit_conv*'State Downscaling Multipliers'!$B$7</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Data'!$G:$G,"&lt;"&amp;$B18)+VLOOKUP($C$1,'Multipliers and Adjustments'!$A$70:$I$86,TRUNC(COLUMN(R$2)/5)+2,FALSE)*SUMIFS('EPA US Data'!$I:$I,'EPA US Data'!$D:$D,'Country Selector'!$A$2,'EPA US Data'!$J:$J,$C$1,'EPA US Data'!$C:$C,R$2,'EPA US Data'!$G:$G,"&gt;="&amp;$A18,'EPA US Data'!$G:$G,"&lt;"&amp;$B18)+VLOOKUP($D$1,'Multipliers and Adjustments'!$A$70:$I$86,TRUNC(COLUMN(R$2)/5)+2,FALSE)*SUMIFS('EPA US Data'!$I:$I,'EPA US Data'!$D:$D,'Country Selector'!$A$2,'EPA US Data'!$J:$J,$D$1,'EPA US Data'!$C:$C,R$2,'EPA US Data'!$G:$G,"&gt;="&amp;$A18,'EPA US Data'!$G:$G,"&lt;"&amp;$B18))*unit_conv*'State Downscaling Multipliers'!$B$7</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Data'!$G:$G,"&lt;"&amp;$B18)+VLOOKUP($C$1,'Multipliers and Adjustments'!$A$70:$I$86,TRUNC(COLUMN(W$2)/5)+2,FALSE)*SUMIFS('EPA US Data'!$I:$I,'EPA US Data'!$D:$D,'Country Selector'!$A$2,'EPA US Data'!$J:$J,$C$1,'EPA US Data'!$C:$C,W$2,'EPA US Data'!$G:$G,"&gt;="&amp;$A18,'EPA US Data'!$G:$G,"&lt;"&amp;$B18)+VLOOKUP($D$1,'Multipliers and Adjustments'!$A$70:$I$86,TRUNC(COLUMN(W$2)/5)+2,FALSE)*SUMIFS('EPA US Data'!$I:$I,'EPA US Data'!$D:$D,'Country Selector'!$A$2,'EPA US Data'!$J:$J,$D$1,'EPA US Data'!$C:$C,W$2,'EPA US Data'!$G:$G,"&gt;="&amp;$A18,'EPA US Data'!$G:$G,"&lt;"&amp;$B18))*unit_conv*'State Downscaling Multipliers'!$B$7</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Data'!$G:$G,"&lt;"&amp;$B18)+VLOOKUP($C$1,'Multipliers and Adjustments'!$A$70:$I$86,TRUNC(COLUMN(AB$2)/5)+2,FALSE)*SUMIFS('EPA US Data'!$I:$I,'EPA US Data'!$D:$D,'Country Selector'!$A$2,'EPA US Data'!$J:$J,$C$1,'EPA US Data'!$C:$C,AB$2,'EPA US Data'!$G:$G,"&gt;="&amp;$A18,'EPA US Data'!$G:$G,"&lt;"&amp;$B18)+VLOOKUP($D$1,'Multipliers and Adjustments'!$A$70:$I$86,TRUNC(COLUMN(AB$2)/5)+2,FALSE)*SUMIFS('EPA US Data'!$I:$I,'EPA US Data'!$D:$D,'Country Selector'!$A$2,'EPA US Data'!$J:$J,$D$1,'EPA US Data'!$C:$C,AB$2,'EPA US Data'!$G:$G,"&gt;="&amp;$A18,'EPA US Data'!$G:$G,"&lt;"&amp;$B18))*unit_conv*'State Downscaling Multipliers'!$B$7</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Data'!$G:$G,"&lt;"&amp;$B18)+VLOOKUP($C$1,'Multipliers and Adjustments'!$A$70:$I$86,TRUNC(COLUMN(AG$2)/5)+2,FALSE)*SUMIFS('EPA US Data'!$I:$I,'EPA US Data'!$D:$D,'Country Selector'!$A$2,'EPA US Data'!$J:$J,$C$1,'EPA US Data'!$C:$C,AG$2,'EPA US Data'!$G:$G,"&gt;="&amp;$A18,'EPA US Data'!$G:$G,"&lt;"&amp;$B18)+VLOOKUP($D$1,'Multipliers and Adjustments'!$A$70:$I$86,TRUNC(COLUMN(AG$2)/5)+2,FALSE)*SUMIFS('EPA US Data'!$I:$I,'EPA US Data'!$D:$D,'Country Selector'!$A$2,'EPA US Data'!$J:$J,$D$1,'EPA US Data'!$C:$C,AG$2,'EPA US Data'!$G:$G,"&gt;="&amp;$A18,'EPA US Data'!$G:$G,"&lt;"&amp;$B18))*unit_conv*'State Downscaling Multipliers'!$B$7</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Data'!$G:$G,"&lt;"&amp;$B18)+VLOOKUP($C$1,'Multipliers and Adjustments'!$A$70:$I$86,TRUNC(COLUMN(AL$2)/5)+2,FALSE)*SUMIFS('EPA US Data'!$I:$I,'EPA US Data'!$D:$D,'Country Selector'!$A$2,'EPA US Data'!$J:$J,$C$1,'EPA US Data'!$C:$C,AL$2,'EPA US Data'!$G:$G,"&gt;="&amp;$A18,'EPA US Data'!$G:$G,"&lt;"&amp;$B18)+VLOOKUP($D$1,'Multipliers and Adjustments'!$A$70:$I$86,TRUNC(COLUMN(AL$2)/5)+2,FALSE)*SUMIFS('EPA US Data'!$I:$I,'EPA US Data'!$D:$D,'Country Selector'!$A$2,'EPA US Data'!$J:$J,$D$1,'EPA US Data'!$C:$C,AL$2,'EPA US Data'!$G:$G,"&gt;="&amp;$A18,'EPA US Data'!$G:$G,"&lt;"&amp;$B18))*unit_conv*'State Downscaling Multipliers'!$B$7</f>
        <v/>
      </c>
    </row>
    <row r="19">
      <c r="A19" s="63">
        <f>B18</f>
        <v/>
      </c>
      <c r="B19" s="63">
        <f>A19+50</f>
        <v/>
      </c>
      <c r="C19" s="119">
        <f>(VLOOKUP($B$1,'Multipliers and Adjustments'!$A$70:$I$86,TRUNC(COLUMN(C$2)/5)+2,FALSE)*SUMIFS('EPA US Data'!$I:$I,'EPA US Data'!$D:$D,'Country Selector'!$A$2,'EPA US Data'!$J:$J,$B$1,'EPA US Data'!$C:$C,C$2,'EPA US Data'!$G:$G,"&gt;="&amp;$A19,'EPA US Data'!$G:$G,"&lt;"&amp;$B19)+VLOOKUP($C$1,'Multipliers and Adjustments'!$A$70:$I$86,TRUNC(COLUMN(C$2)/5)+2,FALSE)*SUMIFS('EPA US Data'!$I:$I,'EPA US Data'!$D:$D,'Country Selector'!$A$2,'EPA US Data'!$J:$J,$C$1,'EPA US Data'!$C:$C,C$2,'EPA US Data'!$G:$G,"&gt;="&amp;$A19,'EPA US Data'!$G:$G,"&lt;"&amp;$B19)+VLOOKUP($D$1,'Multipliers and Adjustments'!$A$70:$I$86,TRUNC(COLUMN(C$2)/5)+2,FALSE)*SUMIFS('EPA US Data'!$I:$I,'EPA US Data'!$D:$D,'Country Selector'!$A$2,'EPA US Data'!$J:$J,$D$1,'EPA US Data'!$C:$C,C$2,'EPA US Data'!$G:$G,"&gt;="&amp;$A19,'EPA US Data'!$G:$G,"&lt;"&amp;$B19))*unit_conv*'State Downscaling Multipliers'!$B$7</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Data'!$G:$G,"&lt;"&amp;$B19)+VLOOKUP($C$1,'Multipliers and Adjustments'!$A$70:$I$86,TRUNC(COLUMN(H$2)/5)+2,FALSE)*SUMIFS('EPA US Data'!$I:$I,'EPA US Data'!$D:$D,'Country Selector'!$A$2,'EPA US Data'!$J:$J,$C$1,'EPA US Data'!$C:$C,H$2,'EPA US Data'!$G:$G,"&gt;="&amp;$A19,'EPA US Data'!$G:$G,"&lt;"&amp;$B19)+VLOOKUP($D$1,'Multipliers and Adjustments'!$A$70:$I$86,TRUNC(COLUMN(H$2)/5)+2,FALSE)*SUMIFS('EPA US Data'!$I:$I,'EPA US Data'!$D:$D,'Country Selector'!$A$2,'EPA US Data'!$J:$J,$D$1,'EPA US Data'!$C:$C,H$2,'EPA US Data'!$G:$G,"&gt;="&amp;$A19,'EPA US Data'!$G:$G,"&lt;"&amp;$B19))*unit_conv*'State Downscaling Multipliers'!$B$7</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Data'!$G:$G,"&lt;"&amp;$B19)+VLOOKUP($C$1,'Multipliers and Adjustments'!$A$70:$I$86,TRUNC(COLUMN(M$2)/5)+2,FALSE)*SUMIFS('EPA US Data'!$I:$I,'EPA US Data'!$D:$D,'Country Selector'!$A$2,'EPA US Data'!$J:$J,$C$1,'EPA US Data'!$C:$C,M$2,'EPA US Data'!$G:$G,"&gt;="&amp;$A19,'EPA US Data'!$G:$G,"&lt;"&amp;$B19)+VLOOKUP($D$1,'Multipliers and Adjustments'!$A$70:$I$86,TRUNC(COLUMN(M$2)/5)+2,FALSE)*SUMIFS('EPA US Data'!$I:$I,'EPA US Data'!$D:$D,'Country Selector'!$A$2,'EPA US Data'!$J:$J,$D$1,'EPA US Data'!$C:$C,M$2,'EPA US Data'!$G:$G,"&gt;="&amp;$A19,'EPA US Data'!$G:$G,"&lt;"&amp;$B19))*unit_conv*'State Downscaling Multipliers'!$B$7</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Data'!$G:$G,"&lt;"&amp;$B19)+VLOOKUP($C$1,'Multipliers and Adjustments'!$A$70:$I$86,TRUNC(COLUMN(R$2)/5)+2,FALSE)*SUMIFS('EPA US Data'!$I:$I,'EPA US Data'!$D:$D,'Country Selector'!$A$2,'EPA US Data'!$J:$J,$C$1,'EPA US Data'!$C:$C,R$2,'EPA US Data'!$G:$G,"&gt;="&amp;$A19,'EPA US Data'!$G:$G,"&lt;"&amp;$B19)+VLOOKUP($D$1,'Multipliers and Adjustments'!$A$70:$I$86,TRUNC(COLUMN(R$2)/5)+2,FALSE)*SUMIFS('EPA US Data'!$I:$I,'EPA US Data'!$D:$D,'Country Selector'!$A$2,'EPA US Data'!$J:$J,$D$1,'EPA US Data'!$C:$C,R$2,'EPA US Data'!$G:$G,"&gt;="&amp;$A19,'EPA US Data'!$G:$G,"&lt;"&amp;$B19))*unit_conv*'State Downscaling Multipliers'!$B$7</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Data'!$G:$G,"&lt;"&amp;$B19)+VLOOKUP($C$1,'Multipliers and Adjustments'!$A$70:$I$86,TRUNC(COLUMN(W$2)/5)+2,FALSE)*SUMIFS('EPA US Data'!$I:$I,'EPA US Data'!$D:$D,'Country Selector'!$A$2,'EPA US Data'!$J:$J,$C$1,'EPA US Data'!$C:$C,W$2,'EPA US Data'!$G:$G,"&gt;="&amp;$A19,'EPA US Data'!$G:$G,"&lt;"&amp;$B19)+VLOOKUP($D$1,'Multipliers and Adjustments'!$A$70:$I$86,TRUNC(COLUMN(W$2)/5)+2,FALSE)*SUMIFS('EPA US Data'!$I:$I,'EPA US Data'!$D:$D,'Country Selector'!$A$2,'EPA US Data'!$J:$J,$D$1,'EPA US Data'!$C:$C,W$2,'EPA US Data'!$G:$G,"&gt;="&amp;$A19,'EPA US Data'!$G:$G,"&lt;"&amp;$B19))*unit_conv*'State Downscaling Multipliers'!$B$7</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Data'!$G:$G,"&lt;"&amp;$B19)+VLOOKUP($C$1,'Multipliers and Adjustments'!$A$70:$I$86,TRUNC(COLUMN(AB$2)/5)+2,FALSE)*SUMIFS('EPA US Data'!$I:$I,'EPA US Data'!$D:$D,'Country Selector'!$A$2,'EPA US Data'!$J:$J,$C$1,'EPA US Data'!$C:$C,AB$2,'EPA US Data'!$G:$G,"&gt;="&amp;$A19,'EPA US Data'!$G:$G,"&lt;"&amp;$B19)+VLOOKUP($D$1,'Multipliers and Adjustments'!$A$70:$I$86,TRUNC(COLUMN(AB$2)/5)+2,FALSE)*SUMIFS('EPA US Data'!$I:$I,'EPA US Data'!$D:$D,'Country Selector'!$A$2,'EPA US Data'!$J:$J,$D$1,'EPA US Data'!$C:$C,AB$2,'EPA US Data'!$G:$G,"&gt;="&amp;$A19,'EPA US Data'!$G:$G,"&lt;"&amp;$B19))*unit_conv*'State Downscaling Multipliers'!$B$7</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Data'!$G:$G,"&lt;"&amp;$B19)+VLOOKUP($C$1,'Multipliers and Adjustments'!$A$70:$I$86,TRUNC(COLUMN(AG$2)/5)+2,FALSE)*SUMIFS('EPA US Data'!$I:$I,'EPA US Data'!$D:$D,'Country Selector'!$A$2,'EPA US Data'!$J:$J,$C$1,'EPA US Data'!$C:$C,AG$2,'EPA US Data'!$G:$G,"&gt;="&amp;$A19,'EPA US Data'!$G:$G,"&lt;"&amp;$B19)+VLOOKUP($D$1,'Multipliers and Adjustments'!$A$70:$I$86,TRUNC(COLUMN(AG$2)/5)+2,FALSE)*SUMIFS('EPA US Data'!$I:$I,'EPA US Data'!$D:$D,'Country Selector'!$A$2,'EPA US Data'!$J:$J,$D$1,'EPA US Data'!$C:$C,AG$2,'EPA US Data'!$G:$G,"&gt;="&amp;$A19,'EPA US Data'!$G:$G,"&lt;"&amp;$B19))*unit_conv*'State Downscaling Multipliers'!$B$7</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Data'!$G:$G,"&lt;"&amp;$B19)+VLOOKUP($C$1,'Multipliers and Adjustments'!$A$70:$I$86,TRUNC(COLUMN(AL$2)/5)+2,FALSE)*SUMIFS('EPA US Data'!$I:$I,'EPA US Data'!$D:$D,'Country Selector'!$A$2,'EPA US Data'!$J:$J,$C$1,'EPA US Data'!$C:$C,AL$2,'EPA US Data'!$G:$G,"&gt;="&amp;$A19,'EPA US Data'!$G:$G,"&lt;"&amp;$B19)+VLOOKUP($D$1,'Multipliers and Adjustments'!$A$70:$I$86,TRUNC(COLUMN(AL$2)/5)+2,FALSE)*SUMIFS('EPA US Data'!$I:$I,'EPA US Data'!$D:$D,'Country Selector'!$A$2,'EPA US Data'!$J:$J,$D$1,'EPA US Data'!$C:$C,AL$2,'EPA US Data'!$G:$G,"&gt;="&amp;$A19,'EPA US Data'!$G:$G,"&lt;"&amp;$B19))*unit_conv*'State Downscaling Multipliers'!$B$7</f>
        <v/>
      </c>
    </row>
    <row r="20">
      <c r="A20" s="63">
        <f>B19</f>
        <v/>
      </c>
      <c r="B20" s="63">
        <f>A20+50</f>
        <v/>
      </c>
      <c r="C20" s="119">
        <f>(VLOOKUP($B$1,'Multipliers and Adjustments'!$A$70:$I$86,TRUNC(COLUMN(C$2)/5)+2,FALSE)*SUMIFS('EPA US Data'!$I:$I,'EPA US Data'!$D:$D,'Country Selector'!$A$2,'EPA US Data'!$J:$J,$B$1,'EPA US Data'!$C:$C,C$2,'EPA US Data'!$G:$G,"&gt;="&amp;$A20,'EPA US Data'!$G:$G,"&lt;"&amp;$B20)+VLOOKUP($C$1,'Multipliers and Adjustments'!$A$70:$I$86,TRUNC(COLUMN(C$2)/5)+2,FALSE)*SUMIFS('EPA US Data'!$I:$I,'EPA US Data'!$D:$D,'Country Selector'!$A$2,'EPA US Data'!$J:$J,$C$1,'EPA US Data'!$C:$C,C$2,'EPA US Data'!$G:$G,"&gt;="&amp;$A20,'EPA US Data'!$G:$G,"&lt;"&amp;$B20)+VLOOKUP($D$1,'Multipliers and Adjustments'!$A$70:$I$86,TRUNC(COLUMN(C$2)/5)+2,FALSE)*SUMIFS('EPA US Data'!$I:$I,'EPA US Data'!$D:$D,'Country Selector'!$A$2,'EPA US Data'!$J:$J,$D$1,'EPA US Data'!$C:$C,C$2,'EPA US Data'!$G:$G,"&gt;="&amp;$A20,'EPA US Data'!$G:$G,"&lt;"&amp;$B20))*unit_conv*'State Downscaling Multipliers'!$B$7</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Data'!$G:$G,"&lt;"&amp;$B20)+VLOOKUP($C$1,'Multipliers and Adjustments'!$A$70:$I$86,TRUNC(COLUMN(H$2)/5)+2,FALSE)*SUMIFS('EPA US Data'!$I:$I,'EPA US Data'!$D:$D,'Country Selector'!$A$2,'EPA US Data'!$J:$J,$C$1,'EPA US Data'!$C:$C,H$2,'EPA US Data'!$G:$G,"&gt;="&amp;$A20,'EPA US Data'!$G:$G,"&lt;"&amp;$B20)+VLOOKUP($D$1,'Multipliers and Adjustments'!$A$70:$I$86,TRUNC(COLUMN(H$2)/5)+2,FALSE)*SUMIFS('EPA US Data'!$I:$I,'EPA US Data'!$D:$D,'Country Selector'!$A$2,'EPA US Data'!$J:$J,$D$1,'EPA US Data'!$C:$C,H$2,'EPA US Data'!$G:$G,"&gt;="&amp;$A20,'EPA US Data'!$G:$G,"&lt;"&amp;$B20))*unit_conv*'State Downscaling Multipliers'!$B$7</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Data'!$G:$G,"&lt;"&amp;$B20)+VLOOKUP($C$1,'Multipliers and Adjustments'!$A$70:$I$86,TRUNC(COLUMN(M$2)/5)+2,FALSE)*SUMIFS('EPA US Data'!$I:$I,'EPA US Data'!$D:$D,'Country Selector'!$A$2,'EPA US Data'!$J:$J,$C$1,'EPA US Data'!$C:$C,M$2,'EPA US Data'!$G:$G,"&gt;="&amp;$A20,'EPA US Data'!$G:$G,"&lt;"&amp;$B20)+VLOOKUP($D$1,'Multipliers and Adjustments'!$A$70:$I$86,TRUNC(COLUMN(M$2)/5)+2,FALSE)*SUMIFS('EPA US Data'!$I:$I,'EPA US Data'!$D:$D,'Country Selector'!$A$2,'EPA US Data'!$J:$J,$D$1,'EPA US Data'!$C:$C,M$2,'EPA US Data'!$G:$G,"&gt;="&amp;$A20,'EPA US Data'!$G:$G,"&lt;"&amp;$B20))*unit_conv*'State Downscaling Multipliers'!$B$7</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Data'!$G:$G,"&lt;"&amp;$B20)+VLOOKUP($C$1,'Multipliers and Adjustments'!$A$70:$I$86,TRUNC(COLUMN(R$2)/5)+2,FALSE)*SUMIFS('EPA US Data'!$I:$I,'EPA US Data'!$D:$D,'Country Selector'!$A$2,'EPA US Data'!$J:$J,$C$1,'EPA US Data'!$C:$C,R$2,'EPA US Data'!$G:$G,"&gt;="&amp;$A20,'EPA US Data'!$G:$G,"&lt;"&amp;$B20)+VLOOKUP($D$1,'Multipliers and Adjustments'!$A$70:$I$86,TRUNC(COLUMN(R$2)/5)+2,FALSE)*SUMIFS('EPA US Data'!$I:$I,'EPA US Data'!$D:$D,'Country Selector'!$A$2,'EPA US Data'!$J:$J,$D$1,'EPA US Data'!$C:$C,R$2,'EPA US Data'!$G:$G,"&gt;="&amp;$A20,'EPA US Data'!$G:$G,"&lt;"&amp;$B20))*unit_conv*'State Downscaling Multipliers'!$B$7</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Data'!$G:$G,"&lt;"&amp;$B20)+VLOOKUP($C$1,'Multipliers and Adjustments'!$A$70:$I$86,TRUNC(COLUMN(W$2)/5)+2,FALSE)*SUMIFS('EPA US Data'!$I:$I,'EPA US Data'!$D:$D,'Country Selector'!$A$2,'EPA US Data'!$J:$J,$C$1,'EPA US Data'!$C:$C,W$2,'EPA US Data'!$G:$G,"&gt;="&amp;$A20,'EPA US Data'!$G:$G,"&lt;"&amp;$B20)+VLOOKUP($D$1,'Multipliers and Adjustments'!$A$70:$I$86,TRUNC(COLUMN(W$2)/5)+2,FALSE)*SUMIFS('EPA US Data'!$I:$I,'EPA US Data'!$D:$D,'Country Selector'!$A$2,'EPA US Data'!$J:$J,$D$1,'EPA US Data'!$C:$C,W$2,'EPA US Data'!$G:$G,"&gt;="&amp;$A20,'EPA US Data'!$G:$G,"&lt;"&amp;$B20))*unit_conv*'State Downscaling Multipliers'!$B$7</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Data'!$G:$G,"&lt;"&amp;$B20)+VLOOKUP($C$1,'Multipliers and Adjustments'!$A$70:$I$86,TRUNC(COLUMN(AB$2)/5)+2,FALSE)*SUMIFS('EPA US Data'!$I:$I,'EPA US Data'!$D:$D,'Country Selector'!$A$2,'EPA US Data'!$J:$J,$C$1,'EPA US Data'!$C:$C,AB$2,'EPA US Data'!$G:$G,"&gt;="&amp;$A20,'EPA US Data'!$G:$G,"&lt;"&amp;$B20)+VLOOKUP($D$1,'Multipliers and Adjustments'!$A$70:$I$86,TRUNC(COLUMN(AB$2)/5)+2,FALSE)*SUMIFS('EPA US Data'!$I:$I,'EPA US Data'!$D:$D,'Country Selector'!$A$2,'EPA US Data'!$J:$J,$D$1,'EPA US Data'!$C:$C,AB$2,'EPA US Data'!$G:$G,"&gt;="&amp;$A20,'EPA US Data'!$G:$G,"&lt;"&amp;$B20))*unit_conv*'State Downscaling Multipliers'!$B$7</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Data'!$G:$G,"&lt;"&amp;$B20)+VLOOKUP($C$1,'Multipliers and Adjustments'!$A$70:$I$86,TRUNC(COLUMN(AG$2)/5)+2,FALSE)*SUMIFS('EPA US Data'!$I:$I,'EPA US Data'!$D:$D,'Country Selector'!$A$2,'EPA US Data'!$J:$J,$C$1,'EPA US Data'!$C:$C,AG$2,'EPA US Data'!$G:$G,"&gt;="&amp;$A20,'EPA US Data'!$G:$G,"&lt;"&amp;$B20)+VLOOKUP($D$1,'Multipliers and Adjustments'!$A$70:$I$86,TRUNC(COLUMN(AG$2)/5)+2,FALSE)*SUMIFS('EPA US Data'!$I:$I,'EPA US Data'!$D:$D,'Country Selector'!$A$2,'EPA US Data'!$J:$J,$D$1,'EPA US Data'!$C:$C,AG$2,'EPA US Data'!$G:$G,"&gt;="&amp;$A20,'EPA US Data'!$G:$G,"&lt;"&amp;$B20))*unit_conv*'State Downscaling Multipliers'!$B$7</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Data'!$G:$G,"&lt;"&amp;$B20)+VLOOKUP($C$1,'Multipliers and Adjustments'!$A$70:$I$86,TRUNC(COLUMN(AL$2)/5)+2,FALSE)*SUMIFS('EPA US Data'!$I:$I,'EPA US Data'!$D:$D,'Country Selector'!$A$2,'EPA US Data'!$J:$J,$C$1,'EPA US Data'!$C:$C,AL$2,'EPA US Data'!$G:$G,"&gt;="&amp;$A20,'EPA US Data'!$G:$G,"&lt;"&amp;$B20)+VLOOKUP($D$1,'Multipliers and Adjustments'!$A$70:$I$86,TRUNC(COLUMN(AL$2)/5)+2,FALSE)*SUMIFS('EPA US Data'!$I:$I,'EPA US Data'!$D:$D,'Country Selector'!$A$2,'EPA US Data'!$J:$J,$D$1,'EPA US Data'!$C:$C,AL$2,'EPA US Data'!$G:$G,"&gt;="&amp;$A20,'EPA US Data'!$G:$G,"&lt;"&amp;$B20))*unit_conv*'State Downscaling Multipliers'!$B$7</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Data'!$G:$G,"&lt;"&amp;$B21)+VLOOKUP($C$1,'Multipliers and Adjustments'!$A$70:$I$86,TRUNC(COLUMN(C$2)/5)+2,FALSE)*SUMIFS('EPA US Data'!$I:$I,'EPA US Data'!$D:$D,'Country Selector'!$A$2,'EPA US Data'!$J:$J,$C$1,'EPA US Data'!$C:$C,C$2,'EPA US Data'!$G:$G,"&gt;="&amp;$A21,'EPA US Data'!$G:$G,"&lt;"&amp;$B21)+VLOOKUP($D$1,'Multipliers and Adjustments'!$A$70:$I$86,TRUNC(COLUMN(C$2)/5)+2,FALSE)*SUMIFS('EPA US Data'!$I:$I,'EPA US Data'!$D:$D,'Country Selector'!$A$2,'EPA US Data'!$J:$J,$D$1,'EPA US Data'!$C:$C,C$2,'EPA US Data'!$G:$G,"&gt;="&amp;$A21,'EPA US Data'!$G:$G,"&lt;"&amp;$B21))*unit_conv*'State Downscaling Multipliers'!$B$7</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Data'!$G:$G,"&lt;"&amp;$B21)+VLOOKUP($C$1,'Multipliers and Adjustments'!$A$70:$I$86,TRUNC(COLUMN(H$2)/5)+2,FALSE)*SUMIFS('EPA US Data'!$I:$I,'EPA US Data'!$D:$D,'Country Selector'!$A$2,'EPA US Data'!$J:$J,$C$1,'EPA US Data'!$C:$C,H$2,'EPA US Data'!$G:$G,"&gt;="&amp;$A21,'EPA US Data'!$G:$G,"&lt;"&amp;$B21)+VLOOKUP($D$1,'Multipliers and Adjustments'!$A$70:$I$86,TRUNC(COLUMN(H$2)/5)+2,FALSE)*SUMIFS('EPA US Data'!$I:$I,'EPA US Data'!$D:$D,'Country Selector'!$A$2,'EPA US Data'!$J:$J,$D$1,'EPA US Data'!$C:$C,H$2,'EPA US Data'!$G:$G,"&gt;="&amp;$A21,'EPA US Data'!$G:$G,"&lt;"&amp;$B21))*unit_conv*'State Downscaling Multipliers'!$B$7</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Data'!$G:$G,"&lt;"&amp;$B21)+VLOOKUP($C$1,'Multipliers and Adjustments'!$A$70:$I$86,TRUNC(COLUMN(M$2)/5)+2,FALSE)*SUMIFS('EPA US Data'!$I:$I,'EPA US Data'!$D:$D,'Country Selector'!$A$2,'EPA US Data'!$J:$J,$C$1,'EPA US Data'!$C:$C,M$2,'EPA US Data'!$G:$G,"&gt;="&amp;$A21,'EPA US Data'!$G:$G,"&lt;"&amp;$B21)+VLOOKUP($D$1,'Multipliers and Adjustments'!$A$70:$I$86,TRUNC(COLUMN(M$2)/5)+2,FALSE)*SUMIFS('EPA US Data'!$I:$I,'EPA US Data'!$D:$D,'Country Selector'!$A$2,'EPA US Data'!$J:$J,$D$1,'EPA US Data'!$C:$C,M$2,'EPA US Data'!$G:$G,"&gt;="&amp;$A21,'EPA US Data'!$G:$G,"&lt;"&amp;$B21))*unit_conv*'State Downscaling Multipliers'!$B$7</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Data'!$G:$G,"&lt;"&amp;$B21)+VLOOKUP($C$1,'Multipliers and Adjustments'!$A$70:$I$86,TRUNC(COLUMN(R$2)/5)+2,FALSE)*SUMIFS('EPA US Data'!$I:$I,'EPA US Data'!$D:$D,'Country Selector'!$A$2,'EPA US Data'!$J:$J,$C$1,'EPA US Data'!$C:$C,R$2,'EPA US Data'!$G:$G,"&gt;="&amp;$A21,'EPA US Data'!$G:$G,"&lt;"&amp;$B21)+VLOOKUP($D$1,'Multipliers and Adjustments'!$A$70:$I$86,TRUNC(COLUMN(R$2)/5)+2,FALSE)*SUMIFS('EPA US Data'!$I:$I,'EPA US Data'!$D:$D,'Country Selector'!$A$2,'EPA US Data'!$J:$J,$D$1,'EPA US Data'!$C:$C,R$2,'EPA US Data'!$G:$G,"&gt;="&amp;$A21,'EPA US Data'!$G:$G,"&lt;"&amp;$B21))*unit_conv*'State Downscaling Multipliers'!$B$7</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Data'!$G:$G,"&lt;"&amp;$B21)+VLOOKUP($C$1,'Multipliers and Adjustments'!$A$70:$I$86,TRUNC(COLUMN(W$2)/5)+2,FALSE)*SUMIFS('EPA US Data'!$I:$I,'EPA US Data'!$D:$D,'Country Selector'!$A$2,'EPA US Data'!$J:$J,$C$1,'EPA US Data'!$C:$C,W$2,'EPA US Data'!$G:$G,"&gt;="&amp;$A21,'EPA US Data'!$G:$G,"&lt;"&amp;$B21)+VLOOKUP($D$1,'Multipliers and Adjustments'!$A$70:$I$86,TRUNC(COLUMN(W$2)/5)+2,FALSE)*SUMIFS('EPA US Data'!$I:$I,'EPA US Data'!$D:$D,'Country Selector'!$A$2,'EPA US Data'!$J:$J,$D$1,'EPA US Data'!$C:$C,W$2,'EPA US Data'!$G:$G,"&gt;="&amp;$A21,'EPA US Data'!$G:$G,"&lt;"&amp;$B21))*unit_conv*'State Downscaling Multipliers'!$B$7</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Data'!$G:$G,"&lt;"&amp;$B21)+VLOOKUP($C$1,'Multipliers and Adjustments'!$A$70:$I$86,TRUNC(COLUMN(AB$2)/5)+2,FALSE)*SUMIFS('EPA US Data'!$I:$I,'EPA US Data'!$D:$D,'Country Selector'!$A$2,'EPA US Data'!$J:$J,$C$1,'EPA US Data'!$C:$C,AB$2,'EPA US Data'!$G:$G,"&gt;="&amp;$A21,'EPA US Data'!$G:$G,"&lt;"&amp;$B21)+VLOOKUP($D$1,'Multipliers and Adjustments'!$A$70:$I$86,TRUNC(COLUMN(AB$2)/5)+2,FALSE)*SUMIFS('EPA US Data'!$I:$I,'EPA US Data'!$D:$D,'Country Selector'!$A$2,'EPA US Data'!$J:$J,$D$1,'EPA US Data'!$C:$C,AB$2,'EPA US Data'!$G:$G,"&gt;="&amp;$A21,'EPA US Data'!$G:$G,"&lt;"&amp;$B21))*unit_conv*'State Downscaling Multipliers'!$B$7</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Data'!$G:$G,"&lt;"&amp;$B21)+VLOOKUP($C$1,'Multipliers and Adjustments'!$A$70:$I$86,TRUNC(COLUMN(AG$2)/5)+2,FALSE)*SUMIFS('EPA US Data'!$I:$I,'EPA US Data'!$D:$D,'Country Selector'!$A$2,'EPA US Data'!$J:$J,$C$1,'EPA US Data'!$C:$C,AG$2,'EPA US Data'!$G:$G,"&gt;="&amp;$A21,'EPA US Data'!$G:$G,"&lt;"&amp;$B21)+VLOOKUP($D$1,'Multipliers and Adjustments'!$A$70:$I$86,TRUNC(COLUMN(AG$2)/5)+2,FALSE)*SUMIFS('EPA US Data'!$I:$I,'EPA US Data'!$D:$D,'Country Selector'!$A$2,'EPA US Data'!$J:$J,$D$1,'EPA US Data'!$C:$C,AG$2,'EPA US Data'!$G:$G,"&gt;="&amp;$A21,'EPA US Data'!$G:$G,"&lt;"&amp;$B21))*unit_conv*'State Downscaling Multipliers'!$B$7</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Data'!$G:$G,"&lt;"&amp;$B21)+VLOOKUP($C$1,'Multipliers and Adjustments'!$A$70:$I$86,TRUNC(COLUMN(AL$2)/5)+2,FALSE)*SUMIFS('EPA US Data'!$I:$I,'EPA US Data'!$D:$D,'Country Selector'!$A$2,'EPA US Data'!$J:$J,$C$1,'EPA US Data'!$C:$C,AL$2,'EPA US Data'!$G:$G,"&gt;="&amp;$A21,'EPA US Data'!$G:$G,"&lt;"&amp;$B21)+VLOOKUP($D$1,'Multipliers and Adjustments'!$A$70:$I$86,TRUNC(COLUMN(AL$2)/5)+2,FALSE)*SUMIFS('EPA US Data'!$I:$I,'EPA US Data'!$D:$D,'Country Selector'!$A$2,'EPA US Data'!$J:$J,$D$1,'EPA US Data'!$C:$C,AL$2,'EPA US Data'!$G:$G,"&gt;="&amp;$A21,'EPA US Data'!$G:$G,"&lt;"&amp;$B21))*unit_conv*'State Downscaling Multipliers'!$B$7</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Data'!$G:$G,"&lt;"&amp;$B22)+VLOOKUP($C$1,'Multipliers and Adjustments'!$A$70:$I$86,TRUNC(COLUMN(C$2)/5)+2,FALSE)*SUMIFS('EPA US Data'!$I:$I,'EPA US Data'!$D:$D,'Country Selector'!$A$2,'EPA US Data'!$J:$J,$C$1,'EPA US Data'!$C:$C,C$2,'EPA US Data'!$G:$G,"&gt;="&amp;$A22,'EPA US Data'!$G:$G,"&lt;"&amp;$B22)+VLOOKUP($D$1,'Multipliers and Adjustments'!$A$70:$I$86,TRUNC(COLUMN(C$2)/5)+2,FALSE)*SUMIFS('EPA US Data'!$I:$I,'EPA US Data'!$D:$D,'Country Selector'!$A$2,'EPA US Data'!$J:$J,$D$1,'EPA US Data'!$C:$C,C$2,'EPA US Data'!$G:$G,"&gt;="&amp;$A22,'EPA US Data'!$G:$G,"&lt;"&amp;$B22))*unit_conv*'State Downscaling Multipliers'!$B$7</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Data'!$G:$G,"&lt;"&amp;$B22)+VLOOKUP($C$1,'Multipliers and Adjustments'!$A$70:$I$86,TRUNC(COLUMN(H$2)/5)+2,FALSE)*SUMIFS('EPA US Data'!$I:$I,'EPA US Data'!$D:$D,'Country Selector'!$A$2,'EPA US Data'!$J:$J,$C$1,'EPA US Data'!$C:$C,H$2,'EPA US Data'!$G:$G,"&gt;="&amp;$A22,'EPA US Data'!$G:$G,"&lt;"&amp;$B22)+VLOOKUP($D$1,'Multipliers and Adjustments'!$A$70:$I$86,TRUNC(COLUMN(H$2)/5)+2,FALSE)*SUMIFS('EPA US Data'!$I:$I,'EPA US Data'!$D:$D,'Country Selector'!$A$2,'EPA US Data'!$J:$J,$D$1,'EPA US Data'!$C:$C,H$2,'EPA US Data'!$G:$G,"&gt;="&amp;$A22,'EPA US Data'!$G:$G,"&lt;"&amp;$B22))*unit_conv*'State Downscaling Multipliers'!$B$7</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Data'!$G:$G,"&lt;"&amp;$B22)+VLOOKUP($C$1,'Multipliers and Adjustments'!$A$70:$I$86,TRUNC(COLUMN(M$2)/5)+2,FALSE)*SUMIFS('EPA US Data'!$I:$I,'EPA US Data'!$D:$D,'Country Selector'!$A$2,'EPA US Data'!$J:$J,$C$1,'EPA US Data'!$C:$C,M$2,'EPA US Data'!$G:$G,"&gt;="&amp;$A22,'EPA US Data'!$G:$G,"&lt;"&amp;$B22)+VLOOKUP($D$1,'Multipliers and Adjustments'!$A$70:$I$86,TRUNC(COLUMN(M$2)/5)+2,FALSE)*SUMIFS('EPA US Data'!$I:$I,'EPA US Data'!$D:$D,'Country Selector'!$A$2,'EPA US Data'!$J:$J,$D$1,'EPA US Data'!$C:$C,M$2,'EPA US Data'!$G:$G,"&gt;="&amp;$A22,'EPA US Data'!$G:$G,"&lt;"&amp;$B22))*unit_conv*'State Downscaling Multipliers'!$B$7</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Data'!$G:$G,"&lt;"&amp;$B22)+VLOOKUP($C$1,'Multipliers and Adjustments'!$A$70:$I$86,TRUNC(COLUMN(R$2)/5)+2,FALSE)*SUMIFS('EPA US Data'!$I:$I,'EPA US Data'!$D:$D,'Country Selector'!$A$2,'EPA US Data'!$J:$J,$C$1,'EPA US Data'!$C:$C,R$2,'EPA US Data'!$G:$G,"&gt;="&amp;$A22,'EPA US Data'!$G:$G,"&lt;"&amp;$B22)+VLOOKUP($D$1,'Multipliers and Adjustments'!$A$70:$I$86,TRUNC(COLUMN(R$2)/5)+2,FALSE)*SUMIFS('EPA US Data'!$I:$I,'EPA US Data'!$D:$D,'Country Selector'!$A$2,'EPA US Data'!$J:$J,$D$1,'EPA US Data'!$C:$C,R$2,'EPA US Data'!$G:$G,"&gt;="&amp;$A22,'EPA US Data'!$G:$G,"&lt;"&amp;$B22))*unit_conv*'State Downscaling Multipliers'!$B$7</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Data'!$G:$G,"&lt;"&amp;$B22)+VLOOKUP($C$1,'Multipliers and Adjustments'!$A$70:$I$86,TRUNC(COLUMN(W$2)/5)+2,FALSE)*SUMIFS('EPA US Data'!$I:$I,'EPA US Data'!$D:$D,'Country Selector'!$A$2,'EPA US Data'!$J:$J,$C$1,'EPA US Data'!$C:$C,W$2,'EPA US Data'!$G:$G,"&gt;="&amp;$A22,'EPA US Data'!$G:$G,"&lt;"&amp;$B22)+VLOOKUP($D$1,'Multipliers and Adjustments'!$A$70:$I$86,TRUNC(COLUMN(W$2)/5)+2,FALSE)*SUMIFS('EPA US Data'!$I:$I,'EPA US Data'!$D:$D,'Country Selector'!$A$2,'EPA US Data'!$J:$J,$D$1,'EPA US Data'!$C:$C,W$2,'EPA US Data'!$G:$G,"&gt;="&amp;$A22,'EPA US Data'!$G:$G,"&lt;"&amp;$B22))*unit_conv*'State Downscaling Multipliers'!$B$7</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Data'!$G:$G,"&lt;"&amp;$B22)+VLOOKUP($C$1,'Multipliers and Adjustments'!$A$70:$I$86,TRUNC(COLUMN(AB$2)/5)+2,FALSE)*SUMIFS('EPA US Data'!$I:$I,'EPA US Data'!$D:$D,'Country Selector'!$A$2,'EPA US Data'!$J:$J,$C$1,'EPA US Data'!$C:$C,AB$2,'EPA US Data'!$G:$G,"&gt;="&amp;$A22,'EPA US Data'!$G:$G,"&lt;"&amp;$B22)+VLOOKUP($D$1,'Multipliers and Adjustments'!$A$70:$I$86,TRUNC(COLUMN(AB$2)/5)+2,FALSE)*SUMIFS('EPA US Data'!$I:$I,'EPA US Data'!$D:$D,'Country Selector'!$A$2,'EPA US Data'!$J:$J,$D$1,'EPA US Data'!$C:$C,AB$2,'EPA US Data'!$G:$G,"&gt;="&amp;$A22,'EPA US Data'!$G:$G,"&lt;"&amp;$B22))*unit_conv*'State Downscaling Multipliers'!$B$7</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Data'!$G:$G,"&lt;"&amp;$B22)+VLOOKUP($C$1,'Multipliers and Adjustments'!$A$70:$I$86,TRUNC(COLUMN(AG$2)/5)+2,FALSE)*SUMIFS('EPA US Data'!$I:$I,'EPA US Data'!$D:$D,'Country Selector'!$A$2,'EPA US Data'!$J:$J,$C$1,'EPA US Data'!$C:$C,AG$2,'EPA US Data'!$G:$G,"&gt;="&amp;$A22,'EPA US Data'!$G:$G,"&lt;"&amp;$B22)+VLOOKUP($D$1,'Multipliers and Adjustments'!$A$70:$I$86,TRUNC(COLUMN(AG$2)/5)+2,FALSE)*SUMIFS('EPA US Data'!$I:$I,'EPA US Data'!$D:$D,'Country Selector'!$A$2,'EPA US Data'!$J:$J,$D$1,'EPA US Data'!$C:$C,AG$2,'EPA US Data'!$G:$G,"&gt;="&amp;$A22,'EPA US Data'!$G:$G,"&lt;"&amp;$B22))*unit_conv*'State Downscaling Multipliers'!$B$7</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Data'!$G:$G,"&lt;"&amp;$B22)+VLOOKUP($C$1,'Multipliers and Adjustments'!$A$70:$I$86,TRUNC(COLUMN(AL$2)/5)+2,FALSE)*SUMIFS('EPA US Data'!$I:$I,'EPA US Data'!$D:$D,'Country Selector'!$A$2,'EPA US Data'!$J:$J,$C$1,'EPA US Data'!$C:$C,AL$2,'EPA US Data'!$G:$G,"&gt;="&amp;$A22,'EPA US Data'!$G:$G,"&lt;"&amp;$B22)+VLOOKUP($D$1,'Multipliers and Adjustments'!$A$70:$I$86,TRUNC(COLUMN(AL$2)/5)+2,FALSE)*SUMIFS('EPA US Data'!$I:$I,'EPA US Data'!$D:$D,'Country Selector'!$A$2,'EPA US Data'!$J:$J,$D$1,'EPA US Data'!$C:$C,AL$2,'EPA US Data'!$G:$G,"&gt;="&amp;$A22,'EPA US Data'!$G:$G,"&lt;"&amp;$B22))*unit_conv*'State Downscaling Multipliers'!$B$7</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Data'!$G:$G,"&lt;"&amp;$B23)+VLOOKUP($C$1,'Multipliers and Adjustments'!$A$70:$I$86,TRUNC(COLUMN(C$2)/5)+2,FALSE)*SUMIFS('EPA US Data'!$I:$I,'EPA US Data'!$D:$D,'Country Selector'!$A$2,'EPA US Data'!$J:$J,$C$1,'EPA US Data'!$C:$C,C$2,'EPA US Data'!$G:$G,"&gt;="&amp;$A23,'EPA US Data'!$G:$G,"&lt;"&amp;$B23)+VLOOKUP($D$1,'Multipliers and Adjustments'!$A$70:$I$86,TRUNC(COLUMN(C$2)/5)+2,FALSE)*SUMIFS('EPA US Data'!$I:$I,'EPA US Data'!$D:$D,'Country Selector'!$A$2,'EPA US Data'!$J:$J,$D$1,'EPA US Data'!$C:$C,C$2,'EPA US Data'!$G:$G,"&gt;="&amp;$A23,'EPA US Data'!$G:$G,"&lt;"&amp;$B23))*unit_conv*'State Downscaling Multipliers'!$B$7</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Data'!$G:$G,"&lt;"&amp;$B23)+VLOOKUP($C$1,'Multipliers and Adjustments'!$A$70:$I$86,TRUNC(COLUMN(H$2)/5)+2,FALSE)*SUMIFS('EPA US Data'!$I:$I,'EPA US Data'!$D:$D,'Country Selector'!$A$2,'EPA US Data'!$J:$J,$C$1,'EPA US Data'!$C:$C,H$2,'EPA US Data'!$G:$G,"&gt;="&amp;$A23,'EPA US Data'!$G:$G,"&lt;"&amp;$B23)+VLOOKUP($D$1,'Multipliers and Adjustments'!$A$70:$I$86,TRUNC(COLUMN(H$2)/5)+2,FALSE)*SUMIFS('EPA US Data'!$I:$I,'EPA US Data'!$D:$D,'Country Selector'!$A$2,'EPA US Data'!$J:$J,$D$1,'EPA US Data'!$C:$C,H$2,'EPA US Data'!$G:$G,"&gt;="&amp;$A23,'EPA US Data'!$G:$G,"&lt;"&amp;$B23))*unit_conv*'State Downscaling Multipliers'!$B$7</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Data'!$G:$G,"&lt;"&amp;$B23)+VLOOKUP($C$1,'Multipliers and Adjustments'!$A$70:$I$86,TRUNC(COLUMN(M$2)/5)+2,FALSE)*SUMIFS('EPA US Data'!$I:$I,'EPA US Data'!$D:$D,'Country Selector'!$A$2,'EPA US Data'!$J:$J,$C$1,'EPA US Data'!$C:$C,M$2,'EPA US Data'!$G:$G,"&gt;="&amp;$A23,'EPA US Data'!$G:$G,"&lt;"&amp;$B23)+VLOOKUP($D$1,'Multipliers and Adjustments'!$A$70:$I$86,TRUNC(COLUMN(M$2)/5)+2,FALSE)*SUMIFS('EPA US Data'!$I:$I,'EPA US Data'!$D:$D,'Country Selector'!$A$2,'EPA US Data'!$J:$J,$D$1,'EPA US Data'!$C:$C,M$2,'EPA US Data'!$G:$G,"&gt;="&amp;$A23,'EPA US Data'!$G:$G,"&lt;"&amp;$B23))*unit_conv*'State Downscaling Multipliers'!$B$7</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Data'!$G:$G,"&lt;"&amp;$B23)+VLOOKUP($C$1,'Multipliers and Adjustments'!$A$70:$I$86,TRUNC(COLUMN(R$2)/5)+2,FALSE)*SUMIFS('EPA US Data'!$I:$I,'EPA US Data'!$D:$D,'Country Selector'!$A$2,'EPA US Data'!$J:$J,$C$1,'EPA US Data'!$C:$C,R$2,'EPA US Data'!$G:$G,"&gt;="&amp;$A23,'EPA US Data'!$G:$G,"&lt;"&amp;$B23)+VLOOKUP($D$1,'Multipliers and Adjustments'!$A$70:$I$86,TRUNC(COLUMN(R$2)/5)+2,FALSE)*SUMIFS('EPA US Data'!$I:$I,'EPA US Data'!$D:$D,'Country Selector'!$A$2,'EPA US Data'!$J:$J,$D$1,'EPA US Data'!$C:$C,R$2,'EPA US Data'!$G:$G,"&gt;="&amp;$A23,'EPA US Data'!$G:$G,"&lt;"&amp;$B23))*unit_conv*'State Downscaling Multipliers'!$B$7</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Data'!$G:$G,"&lt;"&amp;$B23)+VLOOKUP($C$1,'Multipliers and Adjustments'!$A$70:$I$86,TRUNC(COLUMN(W$2)/5)+2,FALSE)*SUMIFS('EPA US Data'!$I:$I,'EPA US Data'!$D:$D,'Country Selector'!$A$2,'EPA US Data'!$J:$J,$C$1,'EPA US Data'!$C:$C,W$2,'EPA US Data'!$G:$G,"&gt;="&amp;$A23,'EPA US Data'!$G:$G,"&lt;"&amp;$B23)+VLOOKUP($D$1,'Multipliers and Adjustments'!$A$70:$I$86,TRUNC(COLUMN(W$2)/5)+2,FALSE)*SUMIFS('EPA US Data'!$I:$I,'EPA US Data'!$D:$D,'Country Selector'!$A$2,'EPA US Data'!$J:$J,$D$1,'EPA US Data'!$C:$C,W$2,'EPA US Data'!$G:$G,"&gt;="&amp;$A23,'EPA US Data'!$G:$G,"&lt;"&amp;$B23))*unit_conv*'State Downscaling Multipliers'!$B$7</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Data'!$G:$G,"&lt;"&amp;$B23)+VLOOKUP($C$1,'Multipliers and Adjustments'!$A$70:$I$86,TRUNC(COLUMN(AB$2)/5)+2,FALSE)*SUMIFS('EPA US Data'!$I:$I,'EPA US Data'!$D:$D,'Country Selector'!$A$2,'EPA US Data'!$J:$J,$C$1,'EPA US Data'!$C:$C,AB$2,'EPA US Data'!$G:$G,"&gt;="&amp;$A23,'EPA US Data'!$G:$G,"&lt;"&amp;$B23)+VLOOKUP($D$1,'Multipliers and Adjustments'!$A$70:$I$86,TRUNC(COLUMN(AB$2)/5)+2,FALSE)*SUMIFS('EPA US Data'!$I:$I,'EPA US Data'!$D:$D,'Country Selector'!$A$2,'EPA US Data'!$J:$J,$D$1,'EPA US Data'!$C:$C,AB$2,'EPA US Data'!$G:$G,"&gt;="&amp;$A23,'EPA US Data'!$G:$G,"&lt;"&amp;$B23))*unit_conv*'State Downscaling Multipliers'!$B$7</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Data'!$G:$G,"&lt;"&amp;$B23)+VLOOKUP($C$1,'Multipliers and Adjustments'!$A$70:$I$86,TRUNC(COLUMN(AG$2)/5)+2,FALSE)*SUMIFS('EPA US Data'!$I:$I,'EPA US Data'!$D:$D,'Country Selector'!$A$2,'EPA US Data'!$J:$J,$C$1,'EPA US Data'!$C:$C,AG$2,'EPA US Data'!$G:$G,"&gt;="&amp;$A23,'EPA US Data'!$G:$G,"&lt;"&amp;$B23)+VLOOKUP($D$1,'Multipliers and Adjustments'!$A$70:$I$86,TRUNC(COLUMN(AG$2)/5)+2,FALSE)*SUMIFS('EPA US Data'!$I:$I,'EPA US Data'!$D:$D,'Country Selector'!$A$2,'EPA US Data'!$J:$J,$D$1,'EPA US Data'!$C:$C,AG$2,'EPA US Data'!$G:$G,"&gt;="&amp;$A23,'EPA US Data'!$G:$G,"&lt;"&amp;$B23))*unit_conv*'State Downscaling Multipliers'!$B$7</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Data'!$G:$G,"&lt;"&amp;$B23)+VLOOKUP($C$1,'Multipliers and Adjustments'!$A$70:$I$86,TRUNC(COLUMN(AL$2)/5)+2,FALSE)*SUMIFS('EPA US Data'!$I:$I,'EPA US Data'!$D:$D,'Country Selector'!$A$2,'EPA US Data'!$J:$J,$C$1,'EPA US Data'!$C:$C,AL$2,'EPA US Data'!$G:$G,"&gt;="&amp;$A23,'EPA US Data'!$G:$G,"&lt;"&amp;$B23)+VLOOKUP($D$1,'Multipliers and Adjustments'!$A$70:$I$86,TRUNC(COLUMN(AL$2)/5)+2,FALSE)*SUMIFS('EPA US Data'!$I:$I,'EPA US Data'!$D:$D,'Country Selector'!$A$2,'EPA US Data'!$J:$J,$D$1,'EPA US Data'!$C:$C,AL$2,'EPA US Data'!$G:$G,"&gt;="&amp;$A23,'EPA US Data'!$G:$G,"&lt;"&amp;$B23))*unit_conv*'State Downscaling Multipliers'!$B$7</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Data'!$G:$G,"&lt;"&amp;$B24)+VLOOKUP($C$1,'Multipliers and Adjustments'!$A$70:$I$86,TRUNC(COLUMN(C$2)/5)+2,FALSE)*SUMIFS('EPA US Data'!$I:$I,'EPA US Data'!$D:$D,'Country Selector'!$A$2,'EPA US Data'!$J:$J,$C$1,'EPA US Data'!$C:$C,C$2,'EPA US Data'!$G:$G,"&gt;="&amp;$A24,'EPA US Data'!$G:$G,"&lt;"&amp;$B24)+VLOOKUP($D$1,'Multipliers and Adjustments'!$A$70:$I$86,TRUNC(COLUMN(C$2)/5)+2,FALSE)*SUMIFS('EPA US Data'!$I:$I,'EPA US Data'!$D:$D,'Country Selector'!$A$2,'EPA US Data'!$J:$J,$D$1,'EPA US Data'!$C:$C,C$2,'EPA US Data'!$G:$G,"&gt;="&amp;$A24,'EPA US Data'!$G:$G,"&lt;"&amp;$B24))*unit_conv*'State Downscaling Multipliers'!$B$7</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Data'!$G:$G,"&lt;"&amp;$B24)+VLOOKUP($C$1,'Multipliers and Adjustments'!$A$70:$I$86,TRUNC(COLUMN(H$2)/5)+2,FALSE)*SUMIFS('EPA US Data'!$I:$I,'EPA US Data'!$D:$D,'Country Selector'!$A$2,'EPA US Data'!$J:$J,$C$1,'EPA US Data'!$C:$C,H$2,'EPA US Data'!$G:$G,"&gt;="&amp;$A24,'EPA US Data'!$G:$G,"&lt;"&amp;$B24)+VLOOKUP($D$1,'Multipliers and Adjustments'!$A$70:$I$86,TRUNC(COLUMN(H$2)/5)+2,FALSE)*SUMIFS('EPA US Data'!$I:$I,'EPA US Data'!$D:$D,'Country Selector'!$A$2,'EPA US Data'!$J:$J,$D$1,'EPA US Data'!$C:$C,H$2,'EPA US Data'!$G:$G,"&gt;="&amp;$A24,'EPA US Data'!$G:$G,"&lt;"&amp;$B24))*unit_conv*'State Downscaling Multipliers'!$B$7</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Data'!$G:$G,"&lt;"&amp;$B24)+VLOOKUP($C$1,'Multipliers and Adjustments'!$A$70:$I$86,TRUNC(COLUMN(M$2)/5)+2,FALSE)*SUMIFS('EPA US Data'!$I:$I,'EPA US Data'!$D:$D,'Country Selector'!$A$2,'EPA US Data'!$J:$J,$C$1,'EPA US Data'!$C:$C,M$2,'EPA US Data'!$G:$G,"&gt;="&amp;$A24,'EPA US Data'!$G:$G,"&lt;"&amp;$B24)+VLOOKUP($D$1,'Multipliers and Adjustments'!$A$70:$I$86,TRUNC(COLUMN(M$2)/5)+2,FALSE)*SUMIFS('EPA US Data'!$I:$I,'EPA US Data'!$D:$D,'Country Selector'!$A$2,'EPA US Data'!$J:$J,$D$1,'EPA US Data'!$C:$C,M$2,'EPA US Data'!$G:$G,"&gt;="&amp;$A24,'EPA US Data'!$G:$G,"&lt;"&amp;$B24))*unit_conv*'State Downscaling Multipliers'!$B$7</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Data'!$G:$G,"&lt;"&amp;$B24)+VLOOKUP($C$1,'Multipliers and Adjustments'!$A$70:$I$86,TRUNC(COLUMN(R$2)/5)+2,FALSE)*SUMIFS('EPA US Data'!$I:$I,'EPA US Data'!$D:$D,'Country Selector'!$A$2,'EPA US Data'!$J:$J,$C$1,'EPA US Data'!$C:$C,R$2,'EPA US Data'!$G:$G,"&gt;="&amp;$A24,'EPA US Data'!$G:$G,"&lt;"&amp;$B24)+VLOOKUP($D$1,'Multipliers and Adjustments'!$A$70:$I$86,TRUNC(COLUMN(R$2)/5)+2,FALSE)*SUMIFS('EPA US Data'!$I:$I,'EPA US Data'!$D:$D,'Country Selector'!$A$2,'EPA US Data'!$J:$J,$D$1,'EPA US Data'!$C:$C,R$2,'EPA US Data'!$G:$G,"&gt;="&amp;$A24,'EPA US Data'!$G:$G,"&lt;"&amp;$B24))*unit_conv*'State Downscaling Multipliers'!$B$7</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Data'!$G:$G,"&lt;"&amp;$B24)+VLOOKUP($C$1,'Multipliers and Adjustments'!$A$70:$I$86,TRUNC(COLUMN(W$2)/5)+2,FALSE)*SUMIFS('EPA US Data'!$I:$I,'EPA US Data'!$D:$D,'Country Selector'!$A$2,'EPA US Data'!$J:$J,$C$1,'EPA US Data'!$C:$C,W$2,'EPA US Data'!$G:$G,"&gt;="&amp;$A24,'EPA US Data'!$G:$G,"&lt;"&amp;$B24)+VLOOKUP($D$1,'Multipliers and Adjustments'!$A$70:$I$86,TRUNC(COLUMN(W$2)/5)+2,FALSE)*SUMIFS('EPA US Data'!$I:$I,'EPA US Data'!$D:$D,'Country Selector'!$A$2,'EPA US Data'!$J:$J,$D$1,'EPA US Data'!$C:$C,W$2,'EPA US Data'!$G:$G,"&gt;="&amp;$A24,'EPA US Data'!$G:$G,"&lt;"&amp;$B24))*unit_conv*'State Downscaling Multipliers'!$B$7</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Data'!$G:$G,"&lt;"&amp;$B24)+VLOOKUP($C$1,'Multipliers and Adjustments'!$A$70:$I$86,TRUNC(COLUMN(AB$2)/5)+2,FALSE)*SUMIFS('EPA US Data'!$I:$I,'EPA US Data'!$D:$D,'Country Selector'!$A$2,'EPA US Data'!$J:$J,$C$1,'EPA US Data'!$C:$C,AB$2,'EPA US Data'!$G:$G,"&gt;="&amp;$A24,'EPA US Data'!$G:$G,"&lt;"&amp;$B24)+VLOOKUP($D$1,'Multipliers and Adjustments'!$A$70:$I$86,TRUNC(COLUMN(AB$2)/5)+2,FALSE)*SUMIFS('EPA US Data'!$I:$I,'EPA US Data'!$D:$D,'Country Selector'!$A$2,'EPA US Data'!$J:$J,$D$1,'EPA US Data'!$C:$C,AB$2,'EPA US Data'!$G:$G,"&gt;="&amp;$A24,'EPA US Data'!$G:$G,"&lt;"&amp;$B24))*unit_conv*'State Downscaling Multipliers'!$B$7</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Data'!$G:$G,"&lt;"&amp;$B24)+VLOOKUP($C$1,'Multipliers and Adjustments'!$A$70:$I$86,TRUNC(COLUMN(AG$2)/5)+2,FALSE)*SUMIFS('EPA US Data'!$I:$I,'EPA US Data'!$D:$D,'Country Selector'!$A$2,'EPA US Data'!$J:$J,$C$1,'EPA US Data'!$C:$C,AG$2,'EPA US Data'!$G:$G,"&gt;="&amp;$A24,'EPA US Data'!$G:$G,"&lt;"&amp;$B24)+VLOOKUP($D$1,'Multipliers and Adjustments'!$A$70:$I$86,TRUNC(COLUMN(AG$2)/5)+2,FALSE)*SUMIFS('EPA US Data'!$I:$I,'EPA US Data'!$D:$D,'Country Selector'!$A$2,'EPA US Data'!$J:$J,$D$1,'EPA US Data'!$C:$C,AG$2,'EPA US Data'!$G:$G,"&gt;="&amp;$A24,'EPA US Data'!$G:$G,"&lt;"&amp;$B24))*unit_conv*'State Downscaling Multipliers'!$B$7</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Data'!$G:$G,"&lt;"&amp;$B24)+VLOOKUP($C$1,'Multipliers and Adjustments'!$A$70:$I$86,TRUNC(COLUMN(AL$2)/5)+2,FALSE)*SUMIFS('EPA US Data'!$I:$I,'EPA US Data'!$D:$D,'Country Selector'!$A$2,'EPA US Data'!$J:$J,$C$1,'EPA US Data'!$C:$C,AL$2,'EPA US Data'!$G:$G,"&gt;="&amp;$A24,'EPA US Data'!$G:$G,"&lt;"&amp;$B24)+VLOOKUP($D$1,'Multipliers and Adjustments'!$A$70:$I$86,TRUNC(COLUMN(AL$2)/5)+2,FALSE)*SUMIFS('EPA US Data'!$I:$I,'EPA US Data'!$D:$D,'Country Selector'!$A$2,'EPA US Data'!$J:$J,$D$1,'EPA US Data'!$C:$C,AL$2,'EPA US Data'!$G:$G,"&gt;="&amp;$A24,'EPA US Data'!$G:$G,"&lt;"&amp;$B24))*unit_conv*'State Downscaling Multipliers'!$B$7</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Data'!$G:$G,"&lt;"&amp;$B25)+VLOOKUP($C$1,'Multipliers and Adjustments'!$A$70:$I$86,TRUNC(COLUMN(C$2)/5)+2,FALSE)*SUMIFS('EPA US Data'!$I:$I,'EPA US Data'!$D:$D,'Country Selector'!$A$2,'EPA US Data'!$J:$J,$C$1,'EPA US Data'!$C:$C,C$2,'EPA US Data'!$G:$G,"&gt;="&amp;$A25,'EPA US Data'!$G:$G,"&lt;"&amp;$B25)+VLOOKUP($D$1,'Multipliers and Adjustments'!$A$70:$I$86,TRUNC(COLUMN(C$2)/5)+2,FALSE)*SUMIFS('EPA US Data'!$I:$I,'EPA US Data'!$D:$D,'Country Selector'!$A$2,'EPA US Data'!$J:$J,$D$1,'EPA US Data'!$C:$C,C$2,'EPA US Data'!$G:$G,"&gt;="&amp;$A25,'EPA US Data'!$G:$G,"&lt;"&amp;$B25))*unit_conv*'State Downscaling Multipliers'!$B$7</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Data'!$G:$G,"&lt;"&amp;$B25)+VLOOKUP($C$1,'Multipliers and Adjustments'!$A$70:$I$86,TRUNC(COLUMN(H$2)/5)+2,FALSE)*SUMIFS('EPA US Data'!$I:$I,'EPA US Data'!$D:$D,'Country Selector'!$A$2,'EPA US Data'!$J:$J,$C$1,'EPA US Data'!$C:$C,H$2,'EPA US Data'!$G:$G,"&gt;="&amp;$A25,'EPA US Data'!$G:$G,"&lt;"&amp;$B25)+VLOOKUP($D$1,'Multipliers and Adjustments'!$A$70:$I$86,TRUNC(COLUMN(H$2)/5)+2,FALSE)*SUMIFS('EPA US Data'!$I:$I,'EPA US Data'!$D:$D,'Country Selector'!$A$2,'EPA US Data'!$J:$J,$D$1,'EPA US Data'!$C:$C,H$2,'EPA US Data'!$G:$G,"&gt;="&amp;$A25,'EPA US Data'!$G:$G,"&lt;"&amp;$B25))*unit_conv*'State Downscaling Multipliers'!$B$7</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Data'!$G:$G,"&lt;"&amp;$B25)+VLOOKUP($C$1,'Multipliers and Adjustments'!$A$70:$I$86,TRUNC(COLUMN(M$2)/5)+2,FALSE)*SUMIFS('EPA US Data'!$I:$I,'EPA US Data'!$D:$D,'Country Selector'!$A$2,'EPA US Data'!$J:$J,$C$1,'EPA US Data'!$C:$C,M$2,'EPA US Data'!$G:$G,"&gt;="&amp;$A25,'EPA US Data'!$G:$G,"&lt;"&amp;$B25)+VLOOKUP($D$1,'Multipliers and Adjustments'!$A$70:$I$86,TRUNC(COLUMN(M$2)/5)+2,FALSE)*SUMIFS('EPA US Data'!$I:$I,'EPA US Data'!$D:$D,'Country Selector'!$A$2,'EPA US Data'!$J:$J,$D$1,'EPA US Data'!$C:$C,M$2,'EPA US Data'!$G:$G,"&gt;="&amp;$A25,'EPA US Data'!$G:$G,"&lt;"&amp;$B25))*unit_conv*'State Downscaling Multipliers'!$B$7</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Data'!$G:$G,"&lt;"&amp;$B25)+VLOOKUP($C$1,'Multipliers and Adjustments'!$A$70:$I$86,TRUNC(COLUMN(R$2)/5)+2,FALSE)*SUMIFS('EPA US Data'!$I:$I,'EPA US Data'!$D:$D,'Country Selector'!$A$2,'EPA US Data'!$J:$J,$C$1,'EPA US Data'!$C:$C,R$2,'EPA US Data'!$G:$G,"&gt;="&amp;$A25,'EPA US Data'!$G:$G,"&lt;"&amp;$B25)+VLOOKUP($D$1,'Multipliers and Adjustments'!$A$70:$I$86,TRUNC(COLUMN(R$2)/5)+2,FALSE)*SUMIFS('EPA US Data'!$I:$I,'EPA US Data'!$D:$D,'Country Selector'!$A$2,'EPA US Data'!$J:$J,$D$1,'EPA US Data'!$C:$C,R$2,'EPA US Data'!$G:$G,"&gt;="&amp;$A25,'EPA US Data'!$G:$G,"&lt;"&amp;$B25))*unit_conv*'State Downscaling Multipliers'!$B$7</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Data'!$G:$G,"&lt;"&amp;$B25)+VLOOKUP($C$1,'Multipliers and Adjustments'!$A$70:$I$86,TRUNC(COLUMN(W$2)/5)+2,FALSE)*SUMIFS('EPA US Data'!$I:$I,'EPA US Data'!$D:$D,'Country Selector'!$A$2,'EPA US Data'!$J:$J,$C$1,'EPA US Data'!$C:$C,W$2,'EPA US Data'!$G:$G,"&gt;="&amp;$A25,'EPA US Data'!$G:$G,"&lt;"&amp;$B25)+VLOOKUP($D$1,'Multipliers and Adjustments'!$A$70:$I$86,TRUNC(COLUMN(W$2)/5)+2,FALSE)*SUMIFS('EPA US Data'!$I:$I,'EPA US Data'!$D:$D,'Country Selector'!$A$2,'EPA US Data'!$J:$J,$D$1,'EPA US Data'!$C:$C,W$2,'EPA US Data'!$G:$G,"&gt;="&amp;$A25,'EPA US Data'!$G:$G,"&lt;"&amp;$B25))*unit_conv*'State Downscaling Multipliers'!$B$7</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Data'!$G:$G,"&lt;"&amp;$B25)+VLOOKUP($C$1,'Multipliers and Adjustments'!$A$70:$I$86,TRUNC(COLUMN(AB$2)/5)+2,FALSE)*SUMIFS('EPA US Data'!$I:$I,'EPA US Data'!$D:$D,'Country Selector'!$A$2,'EPA US Data'!$J:$J,$C$1,'EPA US Data'!$C:$C,AB$2,'EPA US Data'!$G:$G,"&gt;="&amp;$A25,'EPA US Data'!$G:$G,"&lt;"&amp;$B25)+VLOOKUP($D$1,'Multipliers and Adjustments'!$A$70:$I$86,TRUNC(COLUMN(AB$2)/5)+2,FALSE)*SUMIFS('EPA US Data'!$I:$I,'EPA US Data'!$D:$D,'Country Selector'!$A$2,'EPA US Data'!$J:$J,$D$1,'EPA US Data'!$C:$C,AB$2,'EPA US Data'!$G:$G,"&gt;="&amp;$A25,'EPA US Data'!$G:$G,"&lt;"&amp;$B25))*unit_conv*'State Downscaling Multipliers'!$B$7</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Data'!$G:$G,"&lt;"&amp;$B25)+VLOOKUP($C$1,'Multipliers and Adjustments'!$A$70:$I$86,TRUNC(COLUMN(AG$2)/5)+2,FALSE)*SUMIFS('EPA US Data'!$I:$I,'EPA US Data'!$D:$D,'Country Selector'!$A$2,'EPA US Data'!$J:$J,$C$1,'EPA US Data'!$C:$C,AG$2,'EPA US Data'!$G:$G,"&gt;="&amp;$A25,'EPA US Data'!$G:$G,"&lt;"&amp;$B25)+VLOOKUP($D$1,'Multipliers and Adjustments'!$A$70:$I$86,TRUNC(COLUMN(AG$2)/5)+2,FALSE)*SUMIFS('EPA US Data'!$I:$I,'EPA US Data'!$D:$D,'Country Selector'!$A$2,'EPA US Data'!$J:$J,$D$1,'EPA US Data'!$C:$C,AG$2,'EPA US Data'!$G:$G,"&gt;="&amp;$A25,'EPA US Data'!$G:$G,"&lt;"&amp;$B25))*unit_conv*'State Downscaling Multipliers'!$B$7</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Data'!$G:$G,"&lt;"&amp;$B25)+VLOOKUP($C$1,'Multipliers and Adjustments'!$A$70:$I$86,TRUNC(COLUMN(AL$2)/5)+2,FALSE)*SUMIFS('EPA US Data'!$I:$I,'EPA US Data'!$D:$D,'Country Selector'!$A$2,'EPA US Data'!$J:$J,$C$1,'EPA US Data'!$C:$C,AL$2,'EPA US Data'!$G:$G,"&gt;="&amp;$A25,'EPA US Data'!$G:$G,"&lt;"&amp;$B25)+VLOOKUP($D$1,'Multipliers and Adjustments'!$A$70:$I$86,TRUNC(COLUMN(AL$2)/5)+2,FALSE)*SUMIFS('EPA US Data'!$I:$I,'EPA US Data'!$D:$D,'Country Selector'!$A$2,'EPA US Data'!$J:$J,$D$1,'EPA US Data'!$C:$C,AL$2,'EPA US Data'!$G:$G,"&gt;="&amp;$A25,'EPA US Data'!$G:$G,"&lt;"&amp;$B25))*unit_conv*'State Downscaling Multipliers'!$B$7</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Data'!$G:$G,"&lt;"&amp;$B26)+VLOOKUP($C$1,'Multipliers and Adjustments'!$A$70:$I$86,TRUNC(COLUMN(C$2)/5)+2,FALSE)*SUMIFS('EPA US Data'!$I:$I,'EPA US Data'!$D:$D,'Country Selector'!$A$2,'EPA US Data'!$J:$J,$C$1,'EPA US Data'!$C:$C,C$2,'EPA US Data'!$G:$G,"&gt;="&amp;$A26,'EPA US Data'!$G:$G,"&lt;"&amp;$B26)+VLOOKUP($D$1,'Multipliers and Adjustments'!$A$70:$I$86,TRUNC(COLUMN(C$2)/5)+2,FALSE)*SUMIFS('EPA US Data'!$I:$I,'EPA US Data'!$D:$D,'Country Selector'!$A$2,'EPA US Data'!$J:$J,$D$1,'EPA US Data'!$C:$C,C$2,'EPA US Data'!$G:$G,"&gt;="&amp;$A26,'EPA US Data'!$G:$G,"&lt;"&amp;$B26))*unit_conv*'State Downscaling Multipliers'!$B$7</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Data'!$G:$G,"&lt;"&amp;$B26)+VLOOKUP($C$1,'Multipliers and Adjustments'!$A$70:$I$86,TRUNC(COLUMN(H$2)/5)+2,FALSE)*SUMIFS('EPA US Data'!$I:$I,'EPA US Data'!$D:$D,'Country Selector'!$A$2,'EPA US Data'!$J:$J,$C$1,'EPA US Data'!$C:$C,H$2,'EPA US Data'!$G:$G,"&gt;="&amp;$A26,'EPA US Data'!$G:$G,"&lt;"&amp;$B26)+VLOOKUP($D$1,'Multipliers and Adjustments'!$A$70:$I$86,TRUNC(COLUMN(H$2)/5)+2,FALSE)*SUMIFS('EPA US Data'!$I:$I,'EPA US Data'!$D:$D,'Country Selector'!$A$2,'EPA US Data'!$J:$J,$D$1,'EPA US Data'!$C:$C,H$2,'EPA US Data'!$G:$G,"&gt;="&amp;$A26,'EPA US Data'!$G:$G,"&lt;"&amp;$B26))*unit_conv*'State Downscaling Multipliers'!$B$7</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Data'!$G:$G,"&lt;"&amp;$B26)+VLOOKUP($C$1,'Multipliers and Adjustments'!$A$70:$I$86,TRUNC(COLUMN(M$2)/5)+2,FALSE)*SUMIFS('EPA US Data'!$I:$I,'EPA US Data'!$D:$D,'Country Selector'!$A$2,'EPA US Data'!$J:$J,$C$1,'EPA US Data'!$C:$C,M$2,'EPA US Data'!$G:$G,"&gt;="&amp;$A26,'EPA US Data'!$G:$G,"&lt;"&amp;$B26)+VLOOKUP($D$1,'Multipliers and Adjustments'!$A$70:$I$86,TRUNC(COLUMN(M$2)/5)+2,FALSE)*SUMIFS('EPA US Data'!$I:$I,'EPA US Data'!$D:$D,'Country Selector'!$A$2,'EPA US Data'!$J:$J,$D$1,'EPA US Data'!$C:$C,M$2,'EPA US Data'!$G:$G,"&gt;="&amp;$A26,'EPA US Data'!$G:$G,"&lt;"&amp;$B26))*unit_conv*'State Downscaling Multipliers'!$B$7</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Data'!$G:$G,"&lt;"&amp;$B26)+VLOOKUP($C$1,'Multipliers and Adjustments'!$A$70:$I$86,TRUNC(COLUMN(R$2)/5)+2,FALSE)*SUMIFS('EPA US Data'!$I:$I,'EPA US Data'!$D:$D,'Country Selector'!$A$2,'EPA US Data'!$J:$J,$C$1,'EPA US Data'!$C:$C,R$2,'EPA US Data'!$G:$G,"&gt;="&amp;$A26,'EPA US Data'!$G:$G,"&lt;"&amp;$B26)+VLOOKUP($D$1,'Multipliers and Adjustments'!$A$70:$I$86,TRUNC(COLUMN(R$2)/5)+2,FALSE)*SUMIFS('EPA US Data'!$I:$I,'EPA US Data'!$D:$D,'Country Selector'!$A$2,'EPA US Data'!$J:$J,$D$1,'EPA US Data'!$C:$C,R$2,'EPA US Data'!$G:$G,"&gt;="&amp;$A26,'EPA US Data'!$G:$G,"&lt;"&amp;$B26))*unit_conv*'State Downscaling Multipliers'!$B$7</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Data'!$G:$G,"&lt;"&amp;$B26)+VLOOKUP($C$1,'Multipliers and Adjustments'!$A$70:$I$86,TRUNC(COLUMN(W$2)/5)+2,FALSE)*SUMIFS('EPA US Data'!$I:$I,'EPA US Data'!$D:$D,'Country Selector'!$A$2,'EPA US Data'!$J:$J,$C$1,'EPA US Data'!$C:$C,W$2,'EPA US Data'!$G:$G,"&gt;="&amp;$A26,'EPA US Data'!$G:$G,"&lt;"&amp;$B26)+VLOOKUP($D$1,'Multipliers and Adjustments'!$A$70:$I$86,TRUNC(COLUMN(W$2)/5)+2,FALSE)*SUMIFS('EPA US Data'!$I:$I,'EPA US Data'!$D:$D,'Country Selector'!$A$2,'EPA US Data'!$J:$J,$D$1,'EPA US Data'!$C:$C,W$2,'EPA US Data'!$G:$G,"&gt;="&amp;$A26,'EPA US Data'!$G:$G,"&lt;"&amp;$B26))*unit_conv*'State Downscaling Multipliers'!$B$7</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Data'!$G:$G,"&lt;"&amp;$B26)+VLOOKUP($C$1,'Multipliers and Adjustments'!$A$70:$I$86,TRUNC(COLUMN(AB$2)/5)+2,FALSE)*SUMIFS('EPA US Data'!$I:$I,'EPA US Data'!$D:$D,'Country Selector'!$A$2,'EPA US Data'!$J:$J,$C$1,'EPA US Data'!$C:$C,AB$2,'EPA US Data'!$G:$G,"&gt;="&amp;$A26,'EPA US Data'!$G:$G,"&lt;"&amp;$B26)+VLOOKUP($D$1,'Multipliers and Adjustments'!$A$70:$I$86,TRUNC(COLUMN(AB$2)/5)+2,FALSE)*SUMIFS('EPA US Data'!$I:$I,'EPA US Data'!$D:$D,'Country Selector'!$A$2,'EPA US Data'!$J:$J,$D$1,'EPA US Data'!$C:$C,AB$2,'EPA US Data'!$G:$G,"&gt;="&amp;$A26,'EPA US Data'!$G:$G,"&lt;"&amp;$B26))*unit_conv*'State Downscaling Multipliers'!$B$7</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Data'!$G:$G,"&lt;"&amp;$B26)+VLOOKUP($C$1,'Multipliers and Adjustments'!$A$70:$I$86,TRUNC(COLUMN(AG$2)/5)+2,FALSE)*SUMIFS('EPA US Data'!$I:$I,'EPA US Data'!$D:$D,'Country Selector'!$A$2,'EPA US Data'!$J:$J,$C$1,'EPA US Data'!$C:$C,AG$2,'EPA US Data'!$G:$G,"&gt;="&amp;$A26,'EPA US Data'!$G:$G,"&lt;"&amp;$B26)+VLOOKUP($D$1,'Multipliers and Adjustments'!$A$70:$I$86,TRUNC(COLUMN(AG$2)/5)+2,FALSE)*SUMIFS('EPA US Data'!$I:$I,'EPA US Data'!$D:$D,'Country Selector'!$A$2,'EPA US Data'!$J:$J,$D$1,'EPA US Data'!$C:$C,AG$2,'EPA US Data'!$G:$G,"&gt;="&amp;$A26,'EPA US Data'!$G:$G,"&lt;"&amp;$B26))*unit_conv*'State Downscaling Multipliers'!$B$7</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Data'!$G:$G,"&lt;"&amp;$B26)+VLOOKUP($C$1,'Multipliers and Adjustments'!$A$70:$I$86,TRUNC(COLUMN(AL$2)/5)+2,FALSE)*SUMIFS('EPA US Data'!$I:$I,'EPA US Data'!$D:$D,'Country Selector'!$A$2,'EPA US Data'!$J:$J,$C$1,'EPA US Data'!$C:$C,AL$2,'EPA US Data'!$G:$G,"&gt;="&amp;$A26,'EPA US Data'!$G:$G,"&lt;"&amp;$B26)+VLOOKUP($D$1,'Multipliers and Adjustments'!$A$70:$I$86,TRUNC(COLUMN(AL$2)/5)+2,FALSE)*SUMIFS('EPA US Data'!$I:$I,'EPA US Data'!$D:$D,'Country Selector'!$A$2,'EPA US Data'!$J:$J,$D$1,'EPA US Data'!$C:$C,AL$2,'EPA US Data'!$G:$G,"&gt;="&amp;$A26,'EPA US Data'!$G:$G,"&lt;"&amp;$B26))*unit_conv*'State Downscaling Multipliers'!$B$7</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Data'!$G:$G,"&lt;"&amp;$B27)+VLOOKUP($C$1,'Multipliers and Adjustments'!$A$70:$I$86,TRUNC(COLUMN(C$2)/5)+2,FALSE)*SUMIFS('EPA US Data'!$I:$I,'EPA US Data'!$D:$D,'Country Selector'!$A$2,'EPA US Data'!$J:$J,$C$1,'EPA US Data'!$C:$C,C$2,'EPA US Data'!$G:$G,"&gt;="&amp;$A27,'EPA US Data'!$G:$G,"&lt;"&amp;$B27)+VLOOKUP($D$1,'Multipliers and Adjustments'!$A$70:$I$86,TRUNC(COLUMN(C$2)/5)+2,FALSE)*SUMIFS('EPA US Data'!$I:$I,'EPA US Data'!$D:$D,'Country Selector'!$A$2,'EPA US Data'!$J:$J,$D$1,'EPA US Data'!$C:$C,C$2,'EPA US Data'!$G:$G,"&gt;="&amp;$A27,'EPA US Data'!$G:$G,"&lt;"&amp;$B27))*unit_conv*'State Downscaling Multipliers'!$B$7</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Data'!$G:$G,"&lt;"&amp;$B27)+VLOOKUP($C$1,'Multipliers and Adjustments'!$A$70:$I$86,TRUNC(COLUMN(H$2)/5)+2,FALSE)*SUMIFS('EPA US Data'!$I:$I,'EPA US Data'!$D:$D,'Country Selector'!$A$2,'EPA US Data'!$J:$J,$C$1,'EPA US Data'!$C:$C,H$2,'EPA US Data'!$G:$G,"&gt;="&amp;$A27,'EPA US Data'!$G:$G,"&lt;"&amp;$B27)+VLOOKUP($D$1,'Multipliers and Adjustments'!$A$70:$I$86,TRUNC(COLUMN(H$2)/5)+2,FALSE)*SUMIFS('EPA US Data'!$I:$I,'EPA US Data'!$D:$D,'Country Selector'!$A$2,'EPA US Data'!$J:$J,$D$1,'EPA US Data'!$C:$C,H$2,'EPA US Data'!$G:$G,"&gt;="&amp;$A27,'EPA US Data'!$G:$G,"&lt;"&amp;$B27))*unit_conv*'State Downscaling Multipliers'!$B$7</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Data'!$G:$G,"&lt;"&amp;$B27)+VLOOKUP($C$1,'Multipliers and Adjustments'!$A$70:$I$86,TRUNC(COLUMN(M$2)/5)+2,FALSE)*SUMIFS('EPA US Data'!$I:$I,'EPA US Data'!$D:$D,'Country Selector'!$A$2,'EPA US Data'!$J:$J,$C$1,'EPA US Data'!$C:$C,M$2,'EPA US Data'!$G:$G,"&gt;="&amp;$A27,'EPA US Data'!$G:$G,"&lt;"&amp;$B27)+VLOOKUP($D$1,'Multipliers and Adjustments'!$A$70:$I$86,TRUNC(COLUMN(M$2)/5)+2,FALSE)*SUMIFS('EPA US Data'!$I:$I,'EPA US Data'!$D:$D,'Country Selector'!$A$2,'EPA US Data'!$J:$J,$D$1,'EPA US Data'!$C:$C,M$2,'EPA US Data'!$G:$G,"&gt;="&amp;$A27,'EPA US Data'!$G:$G,"&lt;"&amp;$B27))*unit_conv*'State Downscaling Multipliers'!$B$7</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Data'!$G:$G,"&lt;"&amp;$B27)+VLOOKUP($C$1,'Multipliers and Adjustments'!$A$70:$I$86,TRUNC(COLUMN(R$2)/5)+2,FALSE)*SUMIFS('EPA US Data'!$I:$I,'EPA US Data'!$D:$D,'Country Selector'!$A$2,'EPA US Data'!$J:$J,$C$1,'EPA US Data'!$C:$C,R$2,'EPA US Data'!$G:$G,"&gt;="&amp;$A27,'EPA US Data'!$G:$G,"&lt;"&amp;$B27)+VLOOKUP($D$1,'Multipliers and Adjustments'!$A$70:$I$86,TRUNC(COLUMN(R$2)/5)+2,FALSE)*SUMIFS('EPA US Data'!$I:$I,'EPA US Data'!$D:$D,'Country Selector'!$A$2,'EPA US Data'!$J:$J,$D$1,'EPA US Data'!$C:$C,R$2,'EPA US Data'!$G:$G,"&gt;="&amp;$A27,'EPA US Data'!$G:$G,"&lt;"&amp;$B27))*unit_conv*'State Downscaling Multipliers'!$B$7</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Data'!$G:$G,"&lt;"&amp;$B27)+VLOOKUP($C$1,'Multipliers and Adjustments'!$A$70:$I$86,TRUNC(COLUMN(W$2)/5)+2,FALSE)*SUMIFS('EPA US Data'!$I:$I,'EPA US Data'!$D:$D,'Country Selector'!$A$2,'EPA US Data'!$J:$J,$C$1,'EPA US Data'!$C:$C,W$2,'EPA US Data'!$G:$G,"&gt;="&amp;$A27,'EPA US Data'!$G:$G,"&lt;"&amp;$B27)+VLOOKUP($D$1,'Multipliers and Adjustments'!$A$70:$I$86,TRUNC(COLUMN(W$2)/5)+2,FALSE)*SUMIFS('EPA US Data'!$I:$I,'EPA US Data'!$D:$D,'Country Selector'!$A$2,'EPA US Data'!$J:$J,$D$1,'EPA US Data'!$C:$C,W$2,'EPA US Data'!$G:$G,"&gt;="&amp;$A27,'EPA US Data'!$G:$G,"&lt;"&amp;$B27))*unit_conv*'State Downscaling Multipliers'!$B$7</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Data'!$G:$G,"&lt;"&amp;$B27)+VLOOKUP($C$1,'Multipliers and Adjustments'!$A$70:$I$86,TRUNC(COLUMN(AB$2)/5)+2,FALSE)*SUMIFS('EPA US Data'!$I:$I,'EPA US Data'!$D:$D,'Country Selector'!$A$2,'EPA US Data'!$J:$J,$C$1,'EPA US Data'!$C:$C,AB$2,'EPA US Data'!$G:$G,"&gt;="&amp;$A27,'EPA US Data'!$G:$G,"&lt;"&amp;$B27)+VLOOKUP($D$1,'Multipliers and Adjustments'!$A$70:$I$86,TRUNC(COLUMN(AB$2)/5)+2,FALSE)*SUMIFS('EPA US Data'!$I:$I,'EPA US Data'!$D:$D,'Country Selector'!$A$2,'EPA US Data'!$J:$J,$D$1,'EPA US Data'!$C:$C,AB$2,'EPA US Data'!$G:$G,"&gt;="&amp;$A27,'EPA US Data'!$G:$G,"&lt;"&amp;$B27))*unit_conv*'State Downscaling Multipliers'!$B$7</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Data'!$G:$G,"&lt;"&amp;$B27)+VLOOKUP($C$1,'Multipliers and Adjustments'!$A$70:$I$86,TRUNC(COLUMN(AG$2)/5)+2,FALSE)*SUMIFS('EPA US Data'!$I:$I,'EPA US Data'!$D:$D,'Country Selector'!$A$2,'EPA US Data'!$J:$J,$C$1,'EPA US Data'!$C:$C,AG$2,'EPA US Data'!$G:$G,"&gt;="&amp;$A27,'EPA US Data'!$G:$G,"&lt;"&amp;$B27)+VLOOKUP($D$1,'Multipliers and Adjustments'!$A$70:$I$86,TRUNC(COLUMN(AG$2)/5)+2,FALSE)*SUMIFS('EPA US Data'!$I:$I,'EPA US Data'!$D:$D,'Country Selector'!$A$2,'EPA US Data'!$J:$J,$D$1,'EPA US Data'!$C:$C,AG$2,'EPA US Data'!$G:$G,"&gt;="&amp;$A27,'EPA US Data'!$G:$G,"&lt;"&amp;$B27))*unit_conv*'State Downscaling Multipliers'!$B$7</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Data'!$G:$G,"&lt;"&amp;$B27)+VLOOKUP($C$1,'Multipliers and Adjustments'!$A$70:$I$86,TRUNC(COLUMN(AL$2)/5)+2,FALSE)*SUMIFS('EPA US Data'!$I:$I,'EPA US Data'!$D:$D,'Country Selector'!$A$2,'EPA US Data'!$J:$J,$C$1,'EPA US Data'!$C:$C,AL$2,'EPA US Data'!$G:$G,"&gt;="&amp;$A27,'EPA US Data'!$G:$G,"&lt;"&amp;$B27)+VLOOKUP($D$1,'Multipliers and Adjustments'!$A$70:$I$86,TRUNC(COLUMN(AL$2)/5)+2,FALSE)*SUMIFS('EPA US Data'!$I:$I,'EPA US Data'!$D:$D,'Country Selector'!$A$2,'EPA US Data'!$J:$J,$D$1,'EPA US Data'!$C:$C,AL$2,'EPA US Data'!$G:$G,"&gt;="&amp;$A27,'EPA US Data'!$G:$G,"&lt;"&amp;$B27))*unit_conv*'State Downscaling Multipliers'!$B$7</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Data'!$G:$G,"&lt;"&amp;$B28)+VLOOKUP($C$1,'Multipliers and Adjustments'!$A$70:$I$86,TRUNC(COLUMN(C$2)/5)+2,FALSE)*SUMIFS('EPA US Data'!$I:$I,'EPA US Data'!$D:$D,'Country Selector'!$A$2,'EPA US Data'!$J:$J,$C$1,'EPA US Data'!$C:$C,C$2,'EPA US Data'!$G:$G,"&gt;="&amp;$A28,'EPA US Data'!$G:$G,"&lt;"&amp;$B28)+VLOOKUP($D$1,'Multipliers and Adjustments'!$A$70:$I$86,TRUNC(COLUMN(C$2)/5)+2,FALSE)*SUMIFS('EPA US Data'!$I:$I,'EPA US Data'!$D:$D,'Country Selector'!$A$2,'EPA US Data'!$J:$J,$D$1,'EPA US Data'!$C:$C,C$2,'EPA US Data'!$G:$G,"&gt;="&amp;$A28,'EPA US Data'!$G:$G,"&lt;"&amp;$B28))*unit_conv*'State Downscaling Multipliers'!$B$7</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Data'!$G:$G,"&lt;"&amp;$B28)+VLOOKUP($C$1,'Multipliers and Adjustments'!$A$70:$I$86,TRUNC(COLUMN(H$2)/5)+2,FALSE)*SUMIFS('EPA US Data'!$I:$I,'EPA US Data'!$D:$D,'Country Selector'!$A$2,'EPA US Data'!$J:$J,$C$1,'EPA US Data'!$C:$C,H$2,'EPA US Data'!$G:$G,"&gt;="&amp;$A28,'EPA US Data'!$G:$G,"&lt;"&amp;$B28)+VLOOKUP($D$1,'Multipliers and Adjustments'!$A$70:$I$86,TRUNC(COLUMN(H$2)/5)+2,FALSE)*SUMIFS('EPA US Data'!$I:$I,'EPA US Data'!$D:$D,'Country Selector'!$A$2,'EPA US Data'!$J:$J,$D$1,'EPA US Data'!$C:$C,H$2,'EPA US Data'!$G:$G,"&gt;="&amp;$A28,'EPA US Data'!$G:$G,"&lt;"&amp;$B28))*unit_conv*'State Downscaling Multipliers'!$B$7</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Data'!$G:$G,"&lt;"&amp;$B28)+VLOOKUP($C$1,'Multipliers and Adjustments'!$A$70:$I$86,TRUNC(COLUMN(M$2)/5)+2,FALSE)*SUMIFS('EPA US Data'!$I:$I,'EPA US Data'!$D:$D,'Country Selector'!$A$2,'EPA US Data'!$J:$J,$C$1,'EPA US Data'!$C:$C,M$2,'EPA US Data'!$G:$G,"&gt;="&amp;$A28,'EPA US Data'!$G:$G,"&lt;"&amp;$B28)+VLOOKUP($D$1,'Multipliers and Adjustments'!$A$70:$I$86,TRUNC(COLUMN(M$2)/5)+2,FALSE)*SUMIFS('EPA US Data'!$I:$I,'EPA US Data'!$D:$D,'Country Selector'!$A$2,'EPA US Data'!$J:$J,$D$1,'EPA US Data'!$C:$C,M$2,'EPA US Data'!$G:$G,"&gt;="&amp;$A28,'EPA US Data'!$G:$G,"&lt;"&amp;$B28))*unit_conv*'State Downscaling Multipliers'!$B$7</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Data'!$G:$G,"&lt;"&amp;$B28)+VLOOKUP($C$1,'Multipliers and Adjustments'!$A$70:$I$86,TRUNC(COLUMN(R$2)/5)+2,FALSE)*SUMIFS('EPA US Data'!$I:$I,'EPA US Data'!$D:$D,'Country Selector'!$A$2,'EPA US Data'!$J:$J,$C$1,'EPA US Data'!$C:$C,R$2,'EPA US Data'!$G:$G,"&gt;="&amp;$A28,'EPA US Data'!$G:$G,"&lt;"&amp;$B28)+VLOOKUP($D$1,'Multipliers and Adjustments'!$A$70:$I$86,TRUNC(COLUMN(R$2)/5)+2,FALSE)*SUMIFS('EPA US Data'!$I:$I,'EPA US Data'!$D:$D,'Country Selector'!$A$2,'EPA US Data'!$J:$J,$D$1,'EPA US Data'!$C:$C,R$2,'EPA US Data'!$G:$G,"&gt;="&amp;$A28,'EPA US Data'!$G:$G,"&lt;"&amp;$B28))*unit_conv*'State Downscaling Multipliers'!$B$7</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Data'!$G:$G,"&lt;"&amp;$B28)+VLOOKUP($C$1,'Multipliers and Adjustments'!$A$70:$I$86,TRUNC(COLUMN(W$2)/5)+2,FALSE)*SUMIFS('EPA US Data'!$I:$I,'EPA US Data'!$D:$D,'Country Selector'!$A$2,'EPA US Data'!$J:$J,$C$1,'EPA US Data'!$C:$C,W$2,'EPA US Data'!$G:$G,"&gt;="&amp;$A28,'EPA US Data'!$G:$G,"&lt;"&amp;$B28)+VLOOKUP($D$1,'Multipliers and Adjustments'!$A$70:$I$86,TRUNC(COLUMN(W$2)/5)+2,FALSE)*SUMIFS('EPA US Data'!$I:$I,'EPA US Data'!$D:$D,'Country Selector'!$A$2,'EPA US Data'!$J:$J,$D$1,'EPA US Data'!$C:$C,W$2,'EPA US Data'!$G:$G,"&gt;="&amp;$A28,'EPA US Data'!$G:$G,"&lt;"&amp;$B28))*unit_conv*'State Downscaling Multipliers'!$B$7</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Data'!$G:$G,"&lt;"&amp;$B28)+VLOOKUP($C$1,'Multipliers and Adjustments'!$A$70:$I$86,TRUNC(COLUMN(AB$2)/5)+2,FALSE)*SUMIFS('EPA US Data'!$I:$I,'EPA US Data'!$D:$D,'Country Selector'!$A$2,'EPA US Data'!$J:$J,$C$1,'EPA US Data'!$C:$C,AB$2,'EPA US Data'!$G:$G,"&gt;="&amp;$A28,'EPA US Data'!$G:$G,"&lt;"&amp;$B28)+VLOOKUP($D$1,'Multipliers and Adjustments'!$A$70:$I$86,TRUNC(COLUMN(AB$2)/5)+2,FALSE)*SUMIFS('EPA US Data'!$I:$I,'EPA US Data'!$D:$D,'Country Selector'!$A$2,'EPA US Data'!$J:$J,$D$1,'EPA US Data'!$C:$C,AB$2,'EPA US Data'!$G:$G,"&gt;="&amp;$A28,'EPA US Data'!$G:$G,"&lt;"&amp;$B28))*unit_conv*'State Downscaling Multipliers'!$B$7</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Data'!$G:$G,"&lt;"&amp;$B28)+VLOOKUP($C$1,'Multipliers and Adjustments'!$A$70:$I$86,TRUNC(COLUMN(AG$2)/5)+2,FALSE)*SUMIFS('EPA US Data'!$I:$I,'EPA US Data'!$D:$D,'Country Selector'!$A$2,'EPA US Data'!$J:$J,$C$1,'EPA US Data'!$C:$C,AG$2,'EPA US Data'!$G:$G,"&gt;="&amp;$A28,'EPA US Data'!$G:$G,"&lt;"&amp;$B28)+VLOOKUP($D$1,'Multipliers and Adjustments'!$A$70:$I$86,TRUNC(COLUMN(AG$2)/5)+2,FALSE)*SUMIFS('EPA US Data'!$I:$I,'EPA US Data'!$D:$D,'Country Selector'!$A$2,'EPA US Data'!$J:$J,$D$1,'EPA US Data'!$C:$C,AG$2,'EPA US Data'!$G:$G,"&gt;="&amp;$A28,'EPA US Data'!$G:$G,"&lt;"&amp;$B28))*unit_conv*'State Downscaling Multipliers'!$B$7</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Data'!$G:$G,"&lt;"&amp;$B28)+VLOOKUP($C$1,'Multipliers and Adjustments'!$A$70:$I$86,TRUNC(COLUMN(AL$2)/5)+2,FALSE)*SUMIFS('EPA US Data'!$I:$I,'EPA US Data'!$D:$D,'Country Selector'!$A$2,'EPA US Data'!$J:$J,$C$1,'EPA US Data'!$C:$C,AL$2,'EPA US Data'!$G:$G,"&gt;="&amp;$A28,'EPA US Data'!$G:$G,"&lt;"&amp;$B28)+VLOOKUP($D$1,'Multipliers and Adjustments'!$A$70:$I$86,TRUNC(COLUMN(AL$2)/5)+2,FALSE)*SUMIFS('EPA US Data'!$I:$I,'EPA US Data'!$D:$D,'Country Selector'!$A$2,'EPA US Data'!$J:$J,$D$1,'EPA US Data'!$C:$C,AL$2,'EPA US Data'!$G:$G,"&gt;="&amp;$A28,'EPA US Data'!$G:$G,"&lt;"&amp;$B28))*unit_conv*'State Downscaling Multipliers'!$B$7</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Data'!$G:$G,"&lt;"&amp;$B29)+VLOOKUP($C$1,'Multipliers and Adjustments'!$A$70:$I$86,TRUNC(COLUMN(C$2)/5)+2,FALSE)*SUMIFS('EPA US Data'!$I:$I,'EPA US Data'!$D:$D,'Country Selector'!$A$2,'EPA US Data'!$J:$J,$C$1,'EPA US Data'!$C:$C,C$2,'EPA US Data'!$G:$G,"&gt;="&amp;$A29,'EPA US Data'!$G:$G,"&lt;"&amp;$B29)+VLOOKUP($D$1,'Multipliers and Adjustments'!$A$70:$I$86,TRUNC(COLUMN(C$2)/5)+2,FALSE)*SUMIFS('EPA US Data'!$I:$I,'EPA US Data'!$D:$D,'Country Selector'!$A$2,'EPA US Data'!$J:$J,$D$1,'EPA US Data'!$C:$C,C$2,'EPA US Data'!$G:$G,"&gt;="&amp;$A29,'EPA US Data'!$G:$G,"&lt;"&amp;$B29))*unit_conv*'State Downscaling Multipliers'!$B$7</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Data'!$G:$G,"&lt;"&amp;$B29)+VLOOKUP($C$1,'Multipliers and Adjustments'!$A$70:$I$86,TRUNC(COLUMN(H$2)/5)+2,FALSE)*SUMIFS('EPA US Data'!$I:$I,'EPA US Data'!$D:$D,'Country Selector'!$A$2,'EPA US Data'!$J:$J,$C$1,'EPA US Data'!$C:$C,H$2,'EPA US Data'!$G:$G,"&gt;="&amp;$A29,'EPA US Data'!$G:$G,"&lt;"&amp;$B29)+VLOOKUP($D$1,'Multipliers and Adjustments'!$A$70:$I$86,TRUNC(COLUMN(H$2)/5)+2,FALSE)*SUMIFS('EPA US Data'!$I:$I,'EPA US Data'!$D:$D,'Country Selector'!$A$2,'EPA US Data'!$J:$J,$D$1,'EPA US Data'!$C:$C,H$2,'EPA US Data'!$G:$G,"&gt;="&amp;$A29,'EPA US Data'!$G:$G,"&lt;"&amp;$B29))*unit_conv*'State Downscaling Multipliers'!$B$7</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Data'!$G:$G,"&lt;"&amp;$B29)+VLOOKUP($C$1,'Multipliers and Adjustments'!$A$70:$I$86,TRUNC(COLUMN(M$2)/5)+2,FALSE)*SUMIFS('EPA US Data'!$I:$I,'EPA US Data'!$D:$D,'Country Selector'!$A$2,'EPA US Data'!$J:$J,$C$1,'EPA US Data'!$C:$C,M$2,'EPA US Data'!$G:$G,"&gt;="&amp;$A29,'EPA US Data'!$G:$G,"&lt;"&amp;$B29)+VLOOKUP($D$1,'Multipliers and Adjustments'!$A$70:$I$86,TRUNC(COLUMN(M$2)/5)+2,FALSE)*SUMIFS('EPA US Data'!$I:$I,'EPA US Data'!$D:$D,'Country Selector'!$A$2,'EPA US Data'!$J:$J,$D$1,'EPA US Data'!$C:$C,M$2,'EPA US Data'!$G:$G,"&gt;="&amp;$A29,'EPA US Data'!$G:$G,"&lt;"&amp;$B29))*unit_conv*'State Downscaling Multipliers'!$B$7</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Data'!$G:$G,"&lt;"&amp;$B29)+VLOOKUP($C$1,'Multipliers and Adjustments'!$A$70:$I$86,TRUNC(COLUMN(R$2)/5)+2,FALSE)*SUMIFS('EPA US Data'!$I:$I,'EPA US Data'!$D:$D,'Country Selector'!$A$2,'EPA US Data'!$J:$J,$C$1,'EPA US Data'!$C:$C,R$2,'EPA US Data'!$G:$G,"&gt;="&amp;$A29,'EPA US Data'!$G:$G,"&lt;"&amp;$B29)+VLOOKUP($D$1,'Multipliers and Adjustments'!$A$70:$I$86,TRUNC(COLUMN(R$2)/5)+2,FALSE)*SUMIFS('EPA US Data'!$I:$I,'EPA US Data'!$D:$D,'Country Selector'!$A$2,'EPA US Data'!$J:$J,$D$1,'EPA US Data'!$C:$C,R$2,'EPA US Data'!$G:$G,"&gt;="&amp;$A29,'EPA US Data'!$G:$G,"&lt;"&amp;$B29))*unit_conv*'State Downscaling Multipliers'!$B$7</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Data'!$G:$G,"&lt;"&amp;$B29)+VLOOKUP($C$1,'Multipliers and Adjustments'!$A$70:$I$86,TRUNC(COLUMN(W$2)/5)+2,FALSE)*SUMIFS('EPA US Data'!$I:$I,'EPA US Data'!$D:$D,'Country Selector'!$A$2,'EPA US Data'!$J:$J,$C$1,'EPA US Data'!$C:$C,W$2,'EPA US Data'!$G:$G,"&gt;="&amp;$A29,'EPA US Data'!$G:$G,"&lt;"&amp;$B29)+VLOOKUP($D$1,'Multipliers and Adjustments'!$A$70:$I$86,TRUNC(COLUMN(W$2)/5)+2,FALSE)*SUMIFS('EPA US Data'!$I:$I,'EPA US Data'!$D:$D,'Country Selector'!$A$2,'EPA US Data'!$J:$J,$D$1,'EPA US Data'!$C:$C,W$2,'EPA US Data'!$G:$G,"&gt;="&amp;$A29,'EPA US Data'!$G:$G,"&lt;"&amp;$B29))*unit_conv*'State Downscaling Multipliers'!$B$7</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Data'!$G:$G,"&lt;"&amp;$B29)+VLOOKUP($C$1,'Multipliers and Adjustments'!$A$70:$I$86,TRUNC(COLUMN(AB$2)/5)+2,FALSE)*SUMIFS('EPA US Data'!$I:$I,'EPA US Data'!$D:$D,'Country Selector'!$A$2,'EPA US Data'!$J:$J,$C$1,'EPA US Data'!$C:$C,AB$2,'EPA US Data'!$G:$G,"&gt;="&amp;$A29,'EPA US Data'!$G:$G,"&lt;"&amp;$B29)+VLOOKUP($D$1,'Multipliers and Adjustments'!$A$70:$I$86,TRUNC(COLUMN(AB$2)/5)+2,FALSE)*SUMIFS('EPA US Data'!$I:$I,'EPA US Data'!$D:$D,'Country Selector'!$A$2,'EPA US Data'!$J:$J,$D$1,'EPA US Data'!$C:$C,AB$2,'EPA US Data'!$G:$G,"&gt;="&amp;$A29,'EPA US Data'!$G:$G,"&lt;"&amp;$B29))*unit_conv*'State Downscaling Multipliers'!$B$7</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Data'!$G:$G,"&lt;"&amp;$B29)+VLOOKUP($C$1,'Multipliers and Adjustments'!$A$70:$I$86,TRUNC(COLUMN(AG$2)/5)+2,FALSE)*SUMIFS('EPA US Data'!$I:$I,'EPA US Data'!$D:$D,'Country Selector'!$A$2,'EPA US Data'!$J:$J,$C$1,'EPA US Data'!$C:$C,AG$2,'EPA US Data'!$G:$G,"&gt;="&amp;$A29,'EPA US Data'!$G:$G,"&lt;"&amp;$B29)+VLOOKUP($D$1,'Multipliers and Adjustments'!$A$70:$I$86,TRUNC(COLUMN(AG$2)/5)+2,FALSE)*SUMIFS('EPA US Data'!$I:$I,'EPA US Data'!$D:$D,'Country Selector'!$A$2,'EPA US Data'!$J:$J,$D$1,'EPA US Data'!$C:$C,AG$2,'EPA US Data'!$G:$G,"&gt;="&amp;$A29,'EPA US Data'!$G:$G,"&lt;"&amp;$B29))*unit_conv*'State Downscaling Multipliers'!$B$7</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Data'!$G:$G,"&lt;"&amp;$B29)+VLOOKUP($C$1,'Multipliers and Adjustments'!$A$70:$I$86,TRUNC(COLUMN(AL$2)/5)+2,FALSE)*SUMIFS('EPA US Data'!$I:$I,'EPA US Data'!$D:$D,'Country Selector'!$A$2,'EPA US Data'!$J:$J,$C$1,'EPA US Data'!$C:$C,AL$2,'EPA US Data'!$G:$G,"&gt;="&amp;$A29,'EPA US Data'!$G:$G,"&lt;"&amp;$B29)+VLOOKUP($D$1,'Multipliers and Adjustments'!$A$70:$I$86,TRUNC(COLUMN(AL$2)/5)+2,FALSE)*SUMIFS('EPA US Data'!$I:$I,'EPA US Data'!$D:$D,'Country Selector'!$A$2,'EPA US Data'!$J:$J,$D$1,'EPA US Data'!$C:$C,AL$2,'EPA US Data'!$G:$G,"&gt;="&amp;$A29,'EPA US Data'!$G:$G,"&lt;"&amp;$B29))*unit_conv*'State Downscaling Multipliers'!$B$7</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Data'!$G:$G,"&lt;"&amp;$B30)+VLOOKUP($C$1,'Multipliers and Adjustments'!$A$70:$I$86,TRUNC(COLUMN(C$2)/5)+2,FALSE)*SUMIFS('EPA US Data'!$I:$I,'EPA US Data'!$D:$D,'Country Selector'!$A$2,'EPA US Data'!$J:$J,$C$1,'EPA US Data'!$C:$C,C$2,'EPA US Data'!$G:$G,"&gt;="&amp;$A30,'EPA US Data'!$G:$G,"&lt;"&amp;$B30)+VLOOKUP($D$1,'Multipliers and Adjustments'!$A$70:$I$86,TRUNC(COLUMN(C$2)/5)+2,FALSE)*SUMIFS('EPA US Data'!$I:$I,'EPA US Data'!$D:$D,'Country Selector'!$A$2,'EPA US Data'!$J:$J,$D$1,'EPA US Data'!$C:$C,C$2,'EPA US Data'!$G:$G,"&gt;="&amp;$A30,'EPA US Data'!$G:$G,"&lt;"&amp;$B30))*unit_conv*'State Downscaling Multipliers'!$B$7</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Data'!$G:$G,"&lt;"&amp;$B30)+VLOOKUP($C$1,'Multipliers and Adjustments'!$A$70:$I$86,TRUNC(COLUMN(H$2)/5)+2,FALSE)*SUMIFS('EPA US Data'!$I:$I,'EPA US Data'!$D:$D,'Country Selector'!$A$2,'EPA US Data'!$J:$J,$C$1,'EPA US Data'!$C:$C,H$2,'EPA US Data'!$G:$G,"&gt;="&amp;$A30,'EPA US Data'!$G:$G,"&lt;"&amp;$B30)+VLOOKUP($D$1,'Multipliers and Adjustments'!$A$70:$I$86,TRUNC(COLUMN(H$2)/5)+2,FALSE)*SUMIFS('EPA US Data'!$I:$I,'EPA US Data'!$D:$D,'Country Selector'!$A$2,'EPA US Data'!$J:$J,$D$1,'EPA US Data'!$C:$C,H$2,'EPA US Data'!$G:$G,"&gt;="&amp;$A30,'EPA US Data'!$G:$G,"&lt;"&amp;$B30))*unit_conv*'State Downscaling Multipliers'!$B$7</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Data'!$G:$G,"&lt;"&amp;$B30)+VLOOKUP($C$1,'Multipliers and Adjustments'!$A$70:$I$86,TRUNC(COLUMN(M$2)/5)+2,FALSE)*SUMIFS('EPA US Data'!$I:$I,'EPA US Data'!$D:$D,'Country Selector'!$A$2,'EPA US Data'!$J:$J,$C$1,'EPA US Data'!$C:$C,M$2,'EPA US Data'!$G:$G,"&gt;="&amp;$A30,'EPA US Data'!$G:$G,"&lt;"&amp;$B30)+VLOOKUP($D$1,'Multipliers and Adjustments'!$A$70:$I$86,TRUNC(COLUMN(M$2)/5)+2,FALSE)*SUMIFS('EPA US Data'!$I:$I,'EPA US Data'!$D:$D,'Country Selector'!$A$2,'EPA US Data'!$J:$J,$D$1,'EPA US Data'!$C:$C,M$2,'EPA US Data'!$G:$G,"&gt;="&amp;$A30,'EPA US Data'!$G:$G,"&lt;"&amp;$B30))*unit_conv*'State Downscaling Multipliers'!$B$7</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Data'!$G:$G,"&lt;"&amp;$B30)+VLOOKUP($C$1,'Multipliers and Adjustments'!$A$70:$I$86,TRUNC(COLUMN(R$2)/5)+2,FALSE)*SUMIFS('EPA US Data'!$I:$I,'EPA US Data'!$D:$D,'Country Selector'!$A$2,'EPA US Data'!$J:$J,$C$1,'EPA US Data'!$C:$C,R$2,'EPA US Data'!$G:$G,"&gt;="&amp;$A30,'EPA US Data'!$G:$G,"&lt;"&amp;$B30)+VLOOKUP($D$1,'Multipliers and Adjustments'!$A$70:$I$86,TRUNC(COLUMN(R$2)/5)+2,FALSE)*SUMIFS('EPA US Data'!$I:$I,'EPA US Data'!$D:$D,'Country Selector'!$A$2,'EPA US Data'!$J:$J,$D$1,'EPA US Data'!$C:$C,R$2,'EPA US Data'!$G:$G,"&gt;="&amp;$A30,'EPA US Data'!$G:$G,"&lt;"&amp;$B30))*unit_conv*'State Downscaling Multipliers'!$B$7</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Data'!$G:$G,"&lt;"&amp;$B30)+VLOOKUP($C$1,'Multipliers and Adjustments'!$A$70:$I$86,TRUNC(COLUMN(W$2)/5)+2,FALSE)*SUMIFS('EPA US Data'!$I:$I,'EPA US Data'!$D:$D,'Country Selector'!$A$2,'EPA US Data'!$J:$J,$C$1,'EPA US Data'!$C:$C,W$2,'EPA US Data'!$G:$G,"&gt;="&amp;$A30,'EPA US Data'!$G:$G,"&lt;"&amp;$B30)+VLOOKUP($D$1,'Multipliers and Adjustments'!$A$70:$I$86,TRUNC(COLUMN(W$2)/5)+2,FALSE)*SUMIFS('EPA US Data'!$I:$I,'EPA US Data'!$D:$D,'Country Selector'!$A$2,'EPA US Data'!$J:$J,$D$1,'EPA US Data'!$C:$C,W$2,'EPA US Data'!$G:$G,"&gt;="&amp;$A30,'EPA US Data'!$G:$G,"&lt;"&amp;$B30))*unit_conv*'State Downscaling Multipliers'!$B$7</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Data'!$G:$G,"&lt;"&amp;$B30)+VLOOKUP($C$1,'Multipliers and Adjustments'!$A$70:$I$86,TRUNC(COLUMN(AB$2)/5)+2,FALSE)*SUMIFS('EPA US Data'!$I:$I,'EPA US Data'!$D:$D,'Country Selector'!$A$2,'EPA US Data'!$J:$J,$C$1,'EPA US Data'!$C:$C,AB$2,'EPA US Data'!$G:$G,"&gt;="&amp;$A30,'EPA US Data'!$G:$G,"&lt;"&amp;$B30)+VLOOKUP($D$1,'Multipliers and Adjustments'!$A$70:$I$86,TRUNC(COLUMN(AB$2)/5)+2,FALSE)*SUMIFS('EPA US Data'!$I:$I,'EPA US Data'!$D:$D,'Country Selector'!$A$2,'EPA US Data'!$J:$J,$D$1,'EPA US Data'!$C:$C,AB$2,'EPA US Data'!$G:$G,"&gt;="&amp;$A30,'EPA US Data'!$G:$G,"&lt;"&amp;$B30))*unit_conv*'State Downscaling Multipliers'!$B$7</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Data'!$G:$G,"&lt;"&amp;$B30)+VLOOKUP($C$1,'Multipliers and Adjustments'!$A$70:$I$86,TRUNC(COLUMN(AG$2)/5)+2,FALSE)*SUMIFS('EPA US Data'!$I:$I,'EPA US Data'!$D:$D,'Country Selector'!$A$2,'EPA US Data'!$J:$J,$C$1,'EPA US Data'!$C:$C,AG$2,'EPA US Data'!$G:$G,"&gt;="&amp;$A30,'EPA US Data'!$G:$G,"&lt;"&amp;$B30)+VLOOKUP($D$1,'Multipliers and Adjustments'!$A$70:$I$86,TRUNC(COLUMN(AG$2)/5)+2,FALSE)*SUMIFS('EPA US Data'!$I:$I,'EPA US Data'!$D:$D,'Country Selector'!$A$2,'EPA US Data'!$J:$J,$D$1,'EPA US Data'!$C:$C,AG$2,'EPA US Data'!$G:$G,"&gt;="&amp;$A30,'EPA US Data'!$G:$G,"&lt;"&amp;$B30))*unit_conv*'State Downscaling Multipliers'!$B$7</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Data'!$G:$G,"&lt;"&amp;$B30)+VLOOKUP($C$1,'Multipliers and Adjustments'!$A$70:$I$86,TRUNC(COLUMN(AL$2)/5)+2,FALSE)*SUMIFS('EPA US Data'!$I:$I,'EPA US Data'!$D:$D,'Country Selector'!$A$2,'EPA US Data'!$J:$J,$C$1,'EPA US Data'!$C:$C,AL$2,'EPA US Data'!$G:$G,"&gt;="&amp;$A30,'EPA US Data'!$G:$G,"&lt;"&amp;$B30)+VLOOKUP($D$1,'Multipliers and Adjustments'!$A$70:$I$86,TRUNC(COLUMN(AL$2)/5)+2,FALSE)*SUMIFS('EPA US Data'!$I:$I,'EPA US Data'!$D:$D,'Country Selector'!$A$2,'EPA US Data'!$J:$J,$D$1,'EPA US Data'!$C:$C,AL$2,'EPA US Data'!$G:$G,"&gt;="&amp;$A30,'EPA US Data'!$G:$G,"&lt;"&amp;$B30))*unit_conv*'State Downscaling Multipliers'!$B$7</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Data'!$G:$G,"&lt;"&amp;$B31)+VLOOKUP($C$1,'Multipliers and Adjustments'!$A$70:$I$86,TRUNC(COLUMN(C$2)/5)+2,FALSE)*SUMIFS('EPA US Data'!$I:$I,'EPA US Data'!$D:$D,'Country Selector'!$A$2,'EPA US Data'!$J:$J,$C$1,'EPA US Data'!$C:$C,C$2,'EPA US Data'!$G:$G,"&gt;="&amp;$A31,'EPA US Data'!$G:$G,"&lt;"&amp;$B31)+VLOOKUP($D$1,'Multipliers and Adjustments'!$A$70:$I$86,TRUNC(COLUMN(C$2)/5)+2,FALSE)*SUMIFS('EPA US Data'!$I:$I,'EPA US Data'!$D:$D,'Country Selector'!$A$2,'EPA US Data'!$J:$J,$D$1,'EPA US Data'!$C:$C,C$2,'EPA US Data'!$G:$G,"&gt;="&amp;$A31,'EPA US Data'!$G:$G,"&lt;"&amp;$B31))*unit_conv*'State Downscaling Multipliers'!$B$7</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Data'!$G:$G,"&lt;"&amp;$B31)+VLOOKUP($C$1,'Multipliers and Adjustments'!$A$70:$I$86,TRUNC(COLUMN(H$2)/5)+2,FALSE)*SUMIFS('EPA US Data'!$I:$I,'EPA US Data'!$D:$D,'Country Selector'!$A$2,'EPA US Data'!$J:$J,$C$1,'EPA US Data'!$C:$C,H$2,'EPA US Data'!$G:$G,"&gt;="&amp;$A31,'EPA US Data'!$G:$G,"&lt;"&amp;$B31)+VLOOKUP($D$1,'Multipliers and Adjustments'!$A$70:$I$86,TRUNC(COLUMN(H$2)/5)+2,FALSE)*SUMIFS('EPA US Data'!$I:$I,'EPA US Data'!$D:$D,'Country Selector'!$A$2,'EPA US Data'!$J:$J,$D$1,'EPA US Data'!$C:$C,H$2,'EPA US Data'!$G:$G,"&gt;="&amp;$A31,'EPA US Data'!$G:$G,"&lt;"&amp;$B31))*unit_conv*'State Downscaling Multipliers'!$B$7</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Data'!$G:$G,"&lt;"&amp;$B31)+VLOOKUP($C$1,'Multipliers and Adjustments'!$A$70:$I$86,TRUNC(COLUMN(M$2)/5)+2,FALSE)*SUMIFS('EPA US Data'!$I:$I,'EPA US Data'!$D:$D,'Country Selector'!$A$2,'EPA US Data'!$J:$J,$C$1,'EPA US Data'!$C:$C,M$2,'EPA US Data'!$G:$G,"&gt;="&amp;$A31,'EPA US Data'!$G:$G,"&lt;"&amp;$B31)+VLOOKUP($D$1,'Multipliers and Adjustments'!$A$70:$I$86,TRUNC(COLUMN(M$2)/5)+2,FALSE)*SUMIFS('EPA US Data'!$I:$I,'EPA US Data'!$D:$D,'Country Selector'!$A$2,'EPA US Data'!$J:$J,$D$1,'EPA US Data'!$C:$C,M$2,'EPA US Data'!$G:$G,"&gt;="&amp;$A31,'EPA US Data'!$G:$G,"&lt;"&amp;$B31))*unit_conv*'State Downscaling Multipliers'!$B$7</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Data'!$G:$G,"&lt;"&amp;$B31)+VLOOKUP($C$1,'Multipliers and Adjustments'!$A$70:$I$86,TRUNC(COLUMN(R$2)/5)+2,FALSE)*SUMIFS('EPA US Data'!$I:$I,'EPA US Data'!$D:$D,'Country Selector'!$A$2,'EPA US Data'!$J:$J,$C$1,'EPA US Data'!$C:$C,R$2,'EPA US Data'!$G:$G,"&gt;="&amp;$A31,'EPA US Data'!$G:$G,"&lt;"&amp;$B31)+VLOOKUP($D$1,'Multipliers and Adjustments'!$A$70:$I$86,TRUNC(COLUMN(R$2)/5)+2,FALSE)*SUMIFS('EPA US Data'!$I:$I,'EPA US Data'!$D:$D,'Country Selector'!$A$2,'EPA US Data'!$J:$J,$D$1,'EPA US Data'!$C:$C,R$2,'EPA US Data'!$G:$G,"&gt;="&amp;$A31,'EPA US Data'!$G:$G,"&lt;"&amp;$B31))*unit_conv*'State Downscaling Multipliers'!$B$7</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Data'!$G:$G,"&lt;"&amp;$B31)+VLOOKUP($C$1,'Multipliers and Adjustments'!$A$70:$I$86,TRUNC(COLUMN(W$2)/5)+2,FALSE)*SUMIFS('EPA US Data'!$I:$I,'EPA US Data'!$D:$D,'Country Selector'!$A$2,'EPA US Data'!$J:$J,$C$1,'EPA US Data'!$C:$C,W$2,'EPA US Data'!$G:$G,"&gt;="&amp;$A31,'EPA US Data'!$G:$G,"&lt;"&amp;$B31)+VLOOKUP($D$1,'Multipliers and Adjustments'!$A$70:$I$86,TRUNC(COLUMN(W$2)/5)+2,FALSE)*SUMIFS('EPA US Data'!$I:$I,'EPA US Data'!$D:$D,'Country Selector'!$A$2,'EPA US Data'!$J:$J,$D$1,'EPA US Data'!$C:$C,W$2,'EPA US Data'!$G:$G,"&gt;="&amp;$A31,'EPA US Data'!$G:$G,"&lt;"&amp;$B31))*unit_conv*'State Downscaling Multipliers'!$B$7</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Data'!$G:$G,"&lt;"&amp;$B31)+VLOOKUP($C$1,'Multipliers and Adjustments'!$A$70:$I$86,TRUNC(COLUMN(AB$2)/5)+2,FALSE)*SUMIFS('EPA US Data'!$I:$I,'EPA US Data'!$D:$D,'Country Selector'!$A$2,'EPA US Data'!$J:$J,$C$1,'EPA US Data'!$C:$C,AB$2,'EPA US Data'!$G:$G,"&gt;="&amp;$A31,'EPA US Data'!$G:$G,"&lt;"&amp;$B31)+VLOOKUP($D$1,'Multipliers and Adjustments'!$A$70:$I$86,TRUNC(COLUMN(AB$2)/5)+2,FALSE)*SUMIFS('EPA US Data'!$I:$I,'EPA US Data'!$D:$D,'Country Selector'!$A$2,'EPA US Data'!$J:$J,$D$1,'EPA US Data'!$C:$C,AB$2,'EPA US Data'!$G:$G,"&gt;="&amp;$A31,'EPA US Data'!$G:$G,"&lt;"&amp;$B31))*unit_conv*'State Downscaling Multipliers'!$B$7</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Data'!$G:$G,"&lt;"&amp;$B31)+VLOOKUP($C$1,'Multipliers and Adjustments'!$A$70:$I$86,TRUNC(COLUMN(AG$2)/5)+2,FALSE)*SUMIFS('EPA US Data'!$I:$I,'EPA US Data'!$D:$D,'Country Selector'!$A$2,'EPA US Data'!$J:$J,$C$1,'EPA US Data'!$C:$C,AG$2,'EPA US Data'!$G:$G,"&gt;="&amp;$A31,'EPA US Data'!$G:$G,"&lt;"&amp;$B31)+VLOOKUP($D$1,'Multipliers and Adjustments'!$A$70:$I$86,TRUNC(COLUMN(AG$2)/5)+2,FALSE)*SUMIFS('EPA US Data'!$I:$I,'EPA US Data'!$D:$D,'Country Selector'!$A$2,'EPA US Data'!$J:$J,$D$1,'EPA US Data'!$C:$C,AG$2,'EPA US Data'!$G:$G,"&gt;="&amp;$A31,'EPA US Data'!$G:$G,"&lt;"&amp;$B31))*unit_conv*'State Downscaling Multipliers'!$B$7</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Data'!$G:$G,"&lt;"&amp;$B31)+VLOOKUP($C$1,'Multipliers and Adjustments'!$A$70:$I$86,TRUNC(COLUMN(AL$2)/5)+2,FALSE)*SUMIFS('EPA US Data'!$I:$I,'EPA US Data'!$D:$D,'Country Selector'!$A$2,'EPA US Data'!$J:$J,$C$1,'EPA US Data'!$C:$C,AL$2,'EPA US Data'!$G:$G,"&gt;="&amp;$A31,'EPA US Data'!$G:$G,"&lt;"&amp;$B31)+VLOOKUP($D$1,'Multipliers and Adjustments'!$A$70:$I$86,TRUNC(COLUMN(AL$2)/5)+2,FALSE)*SUMIFS('EPA US Data'!$I:$I,'EPA US Data'!$D:$D,'Country Selector'!$A$2,'EPA US Data'!$J:$J,$D$1,'EPA US Data'!$C:$C,AL$2,'EPA US Data'!$G:$G,"&gt;="&amp;$A31,'EPA US Data'!$G:$G,"&lt;"&amp;$B31))*unit_conv*'State Downscaling Multipliers'!$B$7</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Data'!$G:$G,"&lt;"&amp;$B32)+VLOOKUP($C$1,'Multipliers and Adjustments'!$A$70:$I$86,TRUNC(COLUMN(C$2)/5)+2,FALSE)*SUMIFS('EPA US Data'!$I:$I,'EPA US Data'!$D:$D,'Country Selector'!$A$2,'EPA US Data'!$J:$J,$C$1,'EPA US Data'!$C:$C,C$2,'EPA US Data'!$G:$G,"&gt;="&amp;$A32,'EPA US Data'!$G:$G,"&lt;"&amp;$B32)+VLOOKUP($D$1,'Multipliers and Adjustments'!$A$70:$I$86,TRUNC(COLUMN(C$2)/5)+2,FALSE)*SUMIFS('EPA US Data'!$I:$I,'EPA US Data'!$D:$D,'Country Selector'!$A$2,'EPA US Data'!$J:$J,$D$1,'EPA US Data'!$C:$C,C$2,'EPA US Data'!$G:$G,"&gt;="&amp;$A32,'EPA US Data'!$G:$G,"&lt;"&amp;$B32))*unit_conv*'State Downscaling Multipliers'!$B$7</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Data'!$G:$G,"&lt;"&amp;$B32)+VLOOKUP($C$1,'Multipliers and Adjustments'!$A$70:$I$86,TRUNC(COLUMN(H$2)/5)+2,FALSE)*SUMIFS('EPA US Data'!$I:$I,'EPA US Data'!$D:$D,'Country Selector'!$A$2,'EPA US Data'!$J:$J,$C$1,'EPA US Data'!$C:$C,H$2,'EPA US Data'!$G:$G,"&gt;="&amp;$A32,'EPA US Data'!$G:$G,"&lt;"&amp;$B32)+VLOOKUP($D$1,'Multipliers and Adjustments'!$A$70:$I$86,TRUNC(COLUMN(H$2)/5)+2,FALSE)*SUMIFS('EPA US Data'!$I:$I,'EPA US Data'!$D:$D,'Country Selector'!$A$2,'EPA US Data'!$J:$J,$D$1,'EPA US Data'!$C:$C,H$2,'EPA US Data'!$G:$G,"&gt;="&amp;$A32,'EPA US Data'!$G:$G,"&lt;"&amp;$B32))*unit_conv*'State Downscaling Multipliers'!$B$7</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Data'!$G:$G,"&lt;"&amp;$B32)+VLOOKUP($C$1,'Multipliers and Adjustments'!$A$70:$I$86,TRUNC(COLUMN(M$2)/5)+2,FALSE)*SUMIFS('EPA US Data'!$I:$I,'EPA US Data'!$D:$D,'Country Selector'!$A$2,'EPA US Data'!$J:$J,$C$1,'EPA US Data'!$C:$C,M$2,'EPA US Data'!$G:$G,"&gt;="&amp;$A32,'EPA US Data'!$G:$G,"&lt;"&amp;$B32)+VLOOKUP($D$1,'Multipliers and Adjustments'!$A$70:$I$86,TRUNC(COLUMN(M$2)/5)+2,FALSE)*SUMIFS('EPA US Data'!$I:$I,'EPA US Data'!$D:$D,'Country Selector'!$A$2,'EPA US Data'!$J:$J,$D$1,'EPA US Data'!$C:$C,M$2,'EPA US Data'!$G:$G,"&gt;="&amp;$A32,'EPA US Data'!$G:$G,"&lt;"&amp;$B32))*unit_conv*'State Downscaling Multipliers'!$B$7</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Data'!$G:$G,"&lt;"&amp;$B32)+VLOOKUP($C$1,'Multipliers and Adjustments'!$A$70:$I$86,TRUNC(COLUMN(R$2)/5)+2,FALSE)*SUMIFS('EPA US Data'!$I:$I,'EPA US Data'!$D:$D,'Country Selector'!$A$2,'EPA US Data'!$J:$J,$C$1,'EPA US Data'!$C:$C,R$2,'EPA US Data'!$G:$G,"&gt;="&amp;$A32,'EPA US Data'!$G:$G,"&lt;"&amp;$B32)+VLOOKUP($D$1,'Multipliers and Adjustments'!$A$70:$I$86,TRUNC(COLUMN(R$2)/5)+2,FALSE)*SUMIFS('EPA US Data'!$I:$I,'EPA US Data'!$D:$D,'Country Selector'!$A$2,'EPA US Data'!$J:$J,$D$1,'EPA US Data'!$C:$C,R$2,'EPA US Data'!$G:$G,"&gt;="&amp;$A32,'EPA US Data'!$G:$G,"&lt;"&amp;$B32))*unit_conv*'State Downscaling Multipliers'!$B$7</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Data'!$G:$G,"&lt;"&amp;$B32)+VLOOKUP($C$1,'Multipliers and Adjustments'!$A$70:$I$86,TRUNC(COLUMN(W$2)/5)+2,FALSE)*SUMIFS('EPA US Data'!$I:$I,'EPA US Data'!$D:$D,'Country Selector'!$A$2,'EPA US Data'!$J:$J,$C$1,'EPA US Data'!$C:$C,W$2,'EPA US Data'!$G:$G,"&gt;="&amp;$A32,'EPA US Data'!$G:$G,"&lt;"&amp;$B32)+VLOOKUP($D$1,'Multipliers and Adjustments'!$A$70:$I$86,TRUNC(COLUMN(W$2)/5)+2,FALSE)*SUMIFS('EPA US Data'!$I:$I,'EPA US Data'!$D:$D,'Country Selector'!$A$2,'EPA US Data'!$J:$J,$D$1,'EPA US Data'!$C:$C,W$2,'EPA US Data'!$G:$G,"&gt;="&amp;$A32,'EPA US Data'!$G:$G,"&lt;"&amp;$B32))*unit_conv*'State Downscaling Multipliers'!$B$7</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Data'!$G:$G,"&lt;"&amp;$B32)+VLOOKUP($C$1,'Multipliers and Adjustments'!$A$70:$I$86,TRUNC(COLUMN(AB$2)/5)+2,FALSE)*SUMIFS('EPA US Data'!$I:$I,'EPA US Data'!$D:$D,'Country Selector'!$A$2,'EPA US Data'!$J:$J,$C$1,'EPA US Data'!$C:$C,AB$2,'EPA US Data'!$G:$G,"&gt;="&amp;$A32,'EPA US Data'!$G:$G,"&lt;"&amp;$B32)+VLOOKUP($D$1,'Multipliers and Adjustments'!$A$70:$I$86,TRUNC(COLUMN(AB$2)/5)+2,FALSE)*SUMIFS('EPA US Data'!$I:$I,'EPA US Data'!$D:$D,'Country Selector'!$A$2,'EPA US Data'!$J:$J,$D$1,'EPA US Data'!$C:$C,AB$2,'EPA US Data'!$G:$G,"&gt;="&amp;$A32,'EPA US Data'!$G:$G,"&lt;"&amp;$B32))*unit_conv*'State Downscaling Multipliers'!$B$7</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Data'!$G:$G,"&lt;"&amp;$B32)+VLOOKUP($C$1,'Multipliers and Adjustments'!$A$70:$I$86,TRUNC(COLUMN(AG$2)/5)+2,FALSE)*SUMIFS('EPA US Data'!$I:$I,'EPA US Data'!$D:$D,'Country Selector'!$A$2,'EPA US Data'!$J:$J,$C$1,'EPA US Data'!$C:$C,AG$2,'EPA US Data'!$G:$G,"&gt;="&amp;$A32,'EPA US Data'!$G:$G,"&lt;"&amp;$B32)+VLOOKUP($D$1,'Multipliers and Adjustments'!$A$70:$I$86,TRUNC(COLUMN(AG$2)/5)+2,FALSE)*SUMIFS('EPA US Data'!$I:$I,'EPA US Data'!$D:$D,'Country Selector'!$A$2,'EPA US Data'!$J:$J,$D$1,'EPA US Data'!$C:$C,AG$2,'EPA US Data'!$G:$G,"&gt;="&amp;$A32,'EPA US Data'!$G:$G,"&lt;"&amp;$B32))*unit_conv*'State Downscaling Multipliers'!$B$7</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Data'!$G:$G,"&lt;"&amp;$B32)+VLOOKUP($C$1,'Multipliers and Adjustments'!$A$70:$I$86,TRUNC(COLUMN(AL$2)/5)+2,FALSE)*SUMIFS('EPA US Data'!$I:$I,'EPA US Data'!$D:$D,'Country Selector'!$A$2,'EPA US Data'!$J:$J,$C$1,'EPA US Data'!$C:$C,AL$2,'EPA US Data'!$G:$G,"&gt;="&amp;$A32,'EPA US Data'!$G:$G,"&lt;"&amp;$B32)+VLOOKUP($D$1,'Multipliers and Adjustments'!$A$70:$I$86,TRUNC(COLUMN(AL$2)/5)+2,FALSE)*SUMIFS('EPA US Data'!$I:$I,'EPA US Data'!$D:$D,'Country Selector'!$A$2,'EPA US Data'!$J:$J,$D$1,'EPA US Data'!$C:$C,AL$2,'EPA US Data'!$G:$G,"&gt;="&amp;$A32,'EPA US Data'!$G:$G,"&lt;"&amp;$B32))*unit_conv*'State Downscaling Multipliers'!$B$7</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Data'!$G:$G,"&lt;"&amp;$B33)+VLOOKUP($C$1,'Multipliers and Adjustments'!$A$70:$I$86,TRUNC(COLUMN(C$2)/5)+2,FALSE)*SUMIFS('EPA US Data'!$I:$I,'EPA US Data'!$D:$D,'Country Selector'!$A$2,'EPA US Data'!$J:$J,$C$1,'EPA US Data'!$C:$C,C$2,'EPA US Data'!$G:$G,"&gt;="&amp;$A33,'EPA US Data'!$G:$G,"&lt;"&amp;$B33)+VLOOKUP($D$1,'Multipliers and Adjustments'!$A$70:$I$86,TRUNC(COLUMN(C$2)/5)+2,FALSE)*SUMIFS('EPA US Data'!$I:$I,'EPA US Data'!$D:$D,'Country Selector'!$A$2,'EPA US Data'!$J:$J,$D$1,'EPA US Data'!$C:$C,C$2,'EPA US Data'!$G:$G,"&gt;="&amp;$A33,'EPA US Data'!$G:$G,"&lt;"&amp;$B33))*unit_conv*'State Downscaling Multipliers'!$B$7</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Data'!$G:$G,"&lt;"&amp;$B33)+VLOOKUP($C$1,'Multipliers and Adjustments'!$A$70:$I$86,TRUNC(COLUMN(H$2)/5)+2,FALSE)*SUMIFS('EPA US Data'!$I:$I,'EPA US Data'!$D:$D,'Country Selector'!$A$2,'EPA US Data'!$J:$J,$C$1,'EPA US Data'!$C:$C,H$2,'EPA US Data'!$G:$G,"&gt;="&amp;$A33,'EPA US Data'!$G:$G,"&lt;"&amp;$B33)+VLOOKUP($D$1,'Multipliers and Adjustments'!$A$70:$I$86,TRUNC(COLUMN(H$2)/5)+2,FALSE)*SUMIFS('EPA US Data'!$I:$I,'EPA US Data'!$D:$D,'Country Selector'!$A$2,'EPA US Data'!$J:$J,$D$1,'EPA US Data'!$C:$C,H$2,'EPA US Data'!$G:$G,"&gt;="&amp;$A33,'EPA US Data'!$G:$G,"&lt;"&amp;$B33))*unit_conv*'State Downscaling Multipliers'!$B$7</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Data'!$G:$G,"&lt;"&amp;$B33)+VLOOKUP($C$1,'Multipliers and Adjustments'!$A$70:$I$86,TRUNC(COLUMN(M$2)/5)+2,FALSE)*SUMIFS('EPA US Data'!$I:$I,'EPA US Data'!$D:$D,'Country Selector'!$A$2,'EPA US Data'!$J:$J,$C$1,'EPA US Data'!$C:$C,M$2,'EPA US Data'!$G:$G,"&gt;="&amp;$A33,'EPA US Data'!$G:$G,"&lt;"&amp;$B33)+VLOOKUP($D$1,'Multipliers and Adjustments'!$A$70:$I$86,TRUNC(COLUMN(M$2)/5)+2,FALSE)*SUMIFS('EPA US Data'!$I:$I,'EPA US Data'!$D:$D,'Country Selector'!$A$2,'EPA US Data'!$J:$J,$D$1,'EPA US Data'!$C:$C,M$2,'EPA US Data'!$G:$G,"&gt;="&amp;$A33,'EPA US Data'!$G:$G,"&lt;"&amp;$B33))*unit_conv*'State Downscaling Multipliers'!$B$7</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Data'!$G:$G,"&lt;"&amp;$B33)+VLOOKUP($C$1,'Multipliers and Adjustments'!$A$70:$I$86,TRUNC(COLUMN(R$2)/5)+2,FALSE)*SUMIFS('EPA US Data'!$I:$I,'EPA US Data'!$D:$D,'Country Selector'!$A$2,'EPA US Data'!$J:$J,$C$1,'EPA US Data'!$C:$C,R$2,'EPA US Data'!$G:$G,"&gt;="&amp;$A33,'EPA US Data'!$G:$G,"&lt;"&amp;$B33)+VLOOKUP($D$1,'Multipliers and Adjustments'!$A$70:$I$86,TRUNC(COLUMN(R$2)/5)+2,FALSE)*SUMIFS('EPA US Data'!$I:$I,'EPA US Data'!$D:$D,'Country Selector'!$A$2,'EPA US Data'!$J:$J,$D$1,'EPA US Data'!$C:$C,R$2,'EPA US Data'!$G:$G,"&gt;="&amp;$A33,'EPA US Data'!$G:$G,"&lt;"&amp;$B33))*unit_conv*'State Downscaling Multipliers'!$B$7</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Data'!$G:$G,"&lt;"&amp;$B33)+VLOOKUP($C$1,'Multipliers and Adjustments'!$A$70:$I$86,TRUNC(COLUMN(W$2)/5)+2,FALSE)*SUMIFS('EPA US Data'!$I:$I,'EPA US Data'!$D:$D,'Country Selector'!$A$2,'EPA US Data'!$J:$J,$C$1,'EPA US Data'!$C:$C,W$2,'EPA US Data'!$G:$G,"&gt;="&amp;$A33,'EPA US Data'!$G:$G,"&lt;"&amp;$B33)+VLOOKUP($D$1,'Multipliers and Adjustments'!$A$70:$I$86,TRUNC(COLUMN(W$2)/5)+2,FALSE)*SUMIFS('EPA US Data'!$I:$I,'EPA US Data'!$D:$D,'Country Selector'!$A$2,'EPA US Data'!$J:$J,$D$1,'EPA US Data'!$C:$C,W$2,'EPA US Data'!$G:$G,"&gt;="&amp;$A33,'EPA US Data'!$G:$G,"&lt;"&amp;$B33))*unit_conv*'State Downscaling Multipliers'!$B$7</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Data'!$G:$G,"&lt;"&amp;$B33)+VLOOKUP($C$1,'Multipliers and Adjustments'!$A$70:$I$86,TRUNC(COLUMN(AB$2)/5)+2,FALSE)*SUMIFS('EPA US Data'!$I:$I,'EPA US Data'!$D:$D,'Country Selector'!$A$2,'EPA US Data'!$J:$J,$C$1,'EPA US Data'!$C:$C,AB$2,'EPA US Data'!$G:$G,"&gt;="&amp;$A33,'EPA US Data'!$G:$G,"&lt;"&amp;$B33)+VLOOKUP($D$1,'Multipliers and Adjustments'!$A$70:$I$86,TRUNC(COLUMN(AB$2)/5)+2,FALSE)*SUMIFS('EPA US Data'!$I:$I,'EPA US Data'!$D:$D,'Country Selector'!$A$2,'EPA US Data'!$J:$J,$D$1,'EPA US Data'!$C:$C,AB$2,'EPA US Data'!$G:$G,"&gt;="&amp;$A33,'EPA US Data'!$G:$G,"&lt;"&amp;$B33))*unit_conv*'State Downscaling Multipliers'!$B$7</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Data'!$G:$G,"&lt;"&amp;$B33)+VLOOKUP($C$1,'Multipliers and Adjustments'!$A$70:$I$86,TRUNC(COLUMN(AG$2)/5)+2,FALSE)*SUMIFS('EPA US Data'!$I:$I,'EPA US Data'!$D:$D,'Country Selector'!$A$2,'EPA US Data'!$J:$J,$C$1,'EPA US Data'!$C:$C,AG$2,'EPA US Data'!$G:$G,"&gt;="&amp;$A33,'EPA US Data'!$G:$G,"&lt;"&amp;$B33)+VLOOKUP($D$1,'Multipliers and Adjustments'!$A$70:$I$86,TRUNC(COLUMN(AG$2)/5)+2,FALSE)*SUMIFS('EPA US Data'!$I:$I,'EPA US Data'!$D:$D,'Country Selector'!$A$2,'EPA US Data'!$J:$J,$D$1,'EPA US Data'!$C:$C,AG$2,'EPA US Data'!$G:$G,"&gt;="&amp;$A33,'EPA US Data'!$G:$G,"&lt;"&amp;$B33))*unit_conv*'State Downscaling Multipliers'!$B$7</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Data'!$G:$G,"&lt;"&amp;$B33)+VLOOKUP($C$1,'Multipliers and Adjustments'!$A$70:$I$86,TRUNC(COLUMN(AL$2)/5)+2,FALSE)*SUMIFS('EPA US Data'!$I:$I,'EPA US Data'!$D:$D,'Country Selector'!$A$2,'EPA US Data'!$J:$J,$C$1,'EPA US Data'!$C:$C,AL$2,'EPA US Data'!$G:$G,"&gt;="&amp;$A33,'EPA US Data'!$G:$G,"&lt;"&amp;$B33)+VLOOKUP($D$1,'Multipliers and Adjustments'!$A$70:$I$86,TRUNC(COLUMN(AL$2)/5)+2,FALSE)*SUMIFS('EPA US Data'!$I:$I,'EPA US Data'!$D:$D,'Country Selector'!$A$2,'EPA US Data'!$J:$J,$D$1,'EPA US Data'!$C:$C,AL$2,'EPA US Data'!$G:$G,"&gt;="&amp;$A33,'EPA US Data'!$G:$G,"&lt;"&amp;$B33))*unit_conv*'State Downscaling Multipliers'!$B$7</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Data'!$G:$G,"&lt;"&amp;$B34)+VLOOKUP($C$1,'Multipliers and Adjustments'!$A$70:$I$86,TRUNC(COLUMN(C$2)/5)+2,FALSE)*SUMIFS('EPA US Data'!$I:$I,'EPA US Data'!$D:$D,'Country Selector'!$A$2,'EPA US Data'!$J:$J,$C$1,'EPA US Data'!$C:$C,C$2,'EPA US Data'!$G:$G,"&gt;="&amp;$A34,'EPA US Data'!$G:$G,"&lt;"&amp;$B34)+VLOOKUP($D$1,'Multipliers and Adjustments'!$A$70:$I$86,TRUNC(COLUMN(C$2)/5)+2,FALSE)*SUMIFS('EPA US Data'!$I:$I,'EPA US Data'!$D:$D,'Country Selector'!$A$2,'EPA US Data'!$J:$J,$D$1,'EPA US Data'!$C:$C,C$2,'EPA US Data'!$G:$G,"&gt;="&amp;$A34,'EPA US Data'!$G:$G,"&lt;"&amp;$B34))*unit_conv*'State Downscaling Multipliers'!$B$7</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Data'!$G:$G,"&lt;"&amp;$B34)+VLOOKUP($C$1,'Multipliers and Adjustments'!$A$70:$I$86,TRUNC(COLUMN(H$2)/5)+2,FALSE)*SUMIFS('EPA US Data'!$I:$I,'EPA US Data'!$D:$D,'Country Selector'!$A$2,'EPA US Data'!$J:$J,$C$1,'EPA US Data'!$C:$C,H$2,'EPA US Data'!$G:$G,"&gt;="&amp;$A34,'EPA US Data'!$G:$G,"&lt;"&amp;$B34)+VLOOKUP($D$1,'Multipliers and Adjustments'!$A$70:$I$86,TRUNC(COLUMN(H$2)/5)+2,FALSE)*SUMIFS('EPA US Data'!$I:$I,'EPA US Data'!$D:$D,'Country Selector'!$A$2,'EPA US Data'!$J:$J,$D$1,'EPA US Data'!$C:$C,H$2,'EPA US Data'!$G:$G,"&gt;="&amp;$A34,'EPA US Data'!$G:$G,"&lt;"&amp;$B34))*unit_conv*'State Downscaling Multipliers'!$B$7</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Data'!$G:$G,"&lt;"&amp;$B34)+VLOOKUP($C$1,'Multipliers and Adjustments'!$A$70:$I$86,TRUNC(COLUMN(M$2)/5)+2,FALSE)*SUMIFS('EPA US Data'!$I:$I,'EPA US Data'!$D:$D,'Country Selector'!$A$2,'EPA US Data'!$J:$J,$C$1,'EPA US Data'!$C:$C,M$2,'EPA US Data'!$G:$G,"&gt;="&amp;$A34,'EPA US Data'!$G:$G,"&lt;"&amp;$B34)+VLOOKUP($D$1,'Multipliers and Adjustments'!$A$70:$I$86,TRUNC(COLUMN(M$2)/5)+2,FALSE)*SUMIFS('EPA US Data'!$I:$I,'EPA US Data'!$D:$D,'Country Selector'!$A$2,'EPA US Data'!$J:$J,$D$1,'EPA US Data'!$C:$C,M$2,'EPA US Data'!$G:$G,"&gt;="&amp;$A34,'EPA US Data'!$G:$G,"&lt;"&amp;$B34))*unit_conv*'State Downscaling Multipliers'!$B$7</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Data'!$G:$G,"&lt;"&amp;$B34)+VLOOKUP($C$1,'Multipliers and Adjustments'!$A$70:$I$86,TRUNC(COLUMN(R$2)/5)+2,FALSE)*SUMIFS('EPA US Data'!$I:$I,'EPA US Data'!$D:$D,'Country Selector'!$A$2,'EPA US Data'!$J:$J,$C$1,'EPA US Data'!$C:$C,R$2,'EPA US Data'!$G:$G,"&gt;="&amp;$A34,'EPA US Data'!$G:$G,"&lt;"&amp;$B34)+VLOOKUP($D$1,'Multipliers and Adjustments'!$A$70:$I$86,TRUNC(COLUMN(R$2)/5)+2,FALSE)*SUMIFS('EPA US Data'!$I:$I,'EPA US Data'!$D:$D,'Country Selector'!$A$2,'EPA US Data'!$J:$J,$D$1,'EPA US Data'!$C:$C,R$2,'EPA US Data'!$G:$G,"&gt;="&amp;$A34,'EPA US Data'!$G:$G,"&lt;"&amp;$B34))*unit_conv*'State Downscaling Multipliers'!$B$7</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Data'!$G:$G,"&lt;"&amp;$B34)+VLOOKUP($C$1,'Multipliers and Adjustments'!$A$70:$I$86,TRUNC(COLUMN(W$2)/5)+2,FALSE)*SUMIFS('EPA US Data'!$I:$I,'EPA US Data'!$D:$D,'Country Selector'!$A$2,'EPA US Data'!$J:$J,$C$1,'EPA US Data'!$C:$C,W$2,'EPA US Data'!$G:$G,"&gt;="&amp;$A34,'EPA US Data'!$G:$G,"&lt;"&amp;$B34)+VLOOKUP($D$1,'Multipliers and Adjustments'!$A$70:$I$86,TRUNC(COLUMN(W$2)/5)+2,FALSE)*SUMIFS('EPA US Data'!$I:$I,'EPA US Data'!$D:$D,'Country Selector'!$A$2,'EPA US Data'!$J:$J,$D$1,'EPA US Data'!$C:$C,W$2,'EPA US Data'!$G:$G,"&gt;="&amp;$A34,'EPA US Data'!$G:$G,"&lt;"&amp;$B34))*unit_conv*'State Downscaling Multipliers'!$B$7</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Data'!$G:$G,"&lt;"&amp;$B34)+VLOOKUP($C$1,'Multipliers and Adjustments'!$A$70:$I$86,TRUNC(COLUMN(AB$2)/5)+2,FALSE)*SUMIFS('EPA US Data'!$I:$I,'EPA US Data'!$D:$D,'Country Selector'!$A$2,'EPA US Data'!$J:$J,$C$1,'EPA US Data'!$C:$C,AB$2,'EPA US Data'!$G:$G,"&gt;="&amp;$A34,'EPA US Data'!$G:$G,"&lt;"&amp;$B34)+VLOOKUP($D$1,'Multipliers and Adjustments'!$A$70:$I$86,TRUNC(COLUMN(AB$2)/5)+2,FALSE)*SUMIFS('EPA US Data'!$I:$I,'EPA US Data'!$D:$D,'Country Selector'!$A$2,'EPA US Data'!$J:$J,$D$1,'EPA US Data'!$C:$C,AB$2,'EPA US Data'!$G:$G,"&gt;="&amp;$A34,'EPA US Data'!$G:$G,"&lt;"&amp;$B34))*unit_conv*'State Downscaling Multipliers'!$B$7</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Data'!$G:$G,"&lt;"&amp;$B34)+VLOOKUP($C$1,'Multipliers and Adjustments'!$A$70:$I$86,TRUNC(COLUMN(AG$2)/5)+2,FALSE)*SUMIFS('EPA US Data'!$I:$I,'EPA US Data'!$D:$D,'Country Selector'!$A$2,'EPA US Data'!$J:$J,$C$1,'EPA US Data'!$C:$C,AG$2,'EPA US Data'!$G:$G,"&gt;="&amp;$A34,'EPA US Data'!$G:$G,"&lt;"&amp;$B34)+VLOOKUP($D$1,'Multipliers and Adjustments'!$A$70:$I$86,TRUNC(COLUMN(AG$2)/5)+2,FALSE)*SUMIFS('EPA US Data'!$I:$I,'EPA US Data'!$D:$D,'Country Selector'!$A$2,'EPA US Data'!$J:$J,$D$1,'EPA US Data'!$C:$C,AG$2,'EPA US Data'!$G:$G,"&gt;="&amp;$A34,'EPA US Data'!$G:$G,"&lt;"&amp;$B34))*unit_conv*'State Downscaling Multipliers'!$B$7</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Data'!$G:$G,"&lt;"&amp;$B34)+VLOOKUP($C$1,'Multipliers and Adjustments'!$A$70:$I$86,TRUNC(COLUMN(AL$2)/5)+2,FALSE)*SUMIFS('EPA US Data'!$I:$I,'EPA US Data'!$D:$D,'Country Selector'!$A$2,'EPA US Data'!$J:$J,$C$1,'EPA US Data'!$C:$C,AL$2,'EPA US Data'!$G:$G,"&gt;="&amp;$A34,'EPA US Data'!$G:$G,"&lt;"&amp;$B34)+VLOOKUP($D$1,'Multipliers and Adjustments'!$A$70:$I$86,TRUNC(COLUMN(AL$2)/5)+2,FALSE)*SUMIFS('EPA US Data'!$I:$I,'EPA US Data'!$D:$D,'Country Selector'!$A$2,'EPA US Data'!$J:$J,$D$1,'EPA US Data'!$C:$C,AL$2,'EPA US Data'!$G:$G,"&gt;="&amp;$A34,'EPA US Data'!$G:$G,"&lt;"&amp;$B34))*unit_conv*'State Downscaling Multipliers'!$B$7</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Data'!$G:$G,"&lt;"&amp;$B35)+VLOOKUP($C$1,'Multipliers and Adjustments'!$A$70:$I$86,TRUNC(COLUMN(C$2)/5)+2,FALSE)*SUMIFS('EPA US Data'!$I:$I,'EPA US Data'!$D:$D,'Country Selector'!$A$2,'EPA US Data'!$J:$J,$C$1,'EPA US Data'!$C:$C,C$2,'EPA US Data'!$G:$G,"&gt;="&amp;$A35,'EPA US Data'!$G:$G,"&lt;"&amp;$B35)+VLOOKUP($D$1,'Multipliers and Adjustments'!$A$70:$I$86,TRUNC(COLUMN(C$2)/5)+2,FALSE)*SUMIFS('EPA US Data'!$I:$I,'EPA US Data'!$D:$D,'Country Selector'!$A$2,'EPA US Data'!$J:$J,$D$1,'EPA US Data'!$C:$C,C$2,'EPA US Data'!$G:$G,"&gt;="&amp;$A35,'EPA US Data'!$G:$G,"&lt;"&amp;$B35))*unit_conv*'State Downscaling Multipliers'!$B$7</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Data'!$G:$G,"&lt;"&amp;$B35)+VLOOKUP($C$1,'Multipliers and Adjustments'!$A$70:$I$86,TRUNC(COLUMN(H$2)/5)+2,FALSE)*SUMIFS('EPA US Data'!$I:$I,'EPA US Data'!$D:$D,'Country Selector'!$A$2,'EPA US Data'!$J:$J,$C$1,'EPA US Data'!$C:$C,H$2,'EPA US Data'!$G:$G,"&gt;="&amp;$A35,'EPA US Data'!$G:$G,"&lt;"&amp;$B35)+VLOOKUP($D$1,'Multipliers and Adjustments'!$A$70:$I$86,TRUNC(COLUMN(H$2)/5)+2,FALSE)*SUMIFS('EPA US Data'!$I:$I,'EPA US Data'!$D:$D,'Country Selector'!$A$2,'EPA US Data'!$J:$J,$D$1,'EPA US Data'!$C:$C,H$2,'EPA US Data'!$G:$G,"&gt;="&amp;$A35,'EPA US Data'!$G:$G,"&lt;"&amp;$B35))*unit_conv*'State Downscaling Multipliers'!$B$7</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Data'!$G:$G,"&lt;"&amp;$B35)+VLOOKUP($C$1,'Multipliers and Adjustments'!$A$70:$I$86,TRUNC(COLUMN(M$2)/5)+2,FALSE)*SUMIFS('EPA US Data'!$I:$I,'EPA US Data'!$D:$D,'Country Selector'!$A$2,'EPA US Data'!$J:$J,$C$1,'EPA US Data'!$C:$C,M$2,'EPA US Data'!$G:$G,"&gt;="&amp;$A35,'EPA US Data'!$G:$G,"&lt;"&amp;$B35)+VLOOKUP($D$1,'Multipliers and Adjustments'!$A$70:$I$86,TRUNC(COLUMN(M$2)/5)+2,FALSE)*SUMIFS('EPA US Data'!$I:$I,'EPA US Data'!$D:$D,'Country Selector'!$A$2,'EPA US Data'!$J:$J,$D$1,'EPA US Data'!$C:$C,M$2,'EPA US Data'!$G:$G,"&gt;="&amp;$A35,'EPA US Data'!$G:$G,"&lt;"&amp;$B35))*unit_conv*'State Downscaling Multipliers'!$B$7</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Data'!$G:$G,"&lt;"&amp;$B35)+VLOOKUP($C$1,'Multipliers and Adjustments'!$A$70:$I$86,TRUNC(COLUMN(R$2)/5)+2,FALSE)*SUMIFS('EPA US Data'!$I:$I,'EPA US Data'!$D:$D,'Country Selector'!$A$2,'EPA US Data'!$J:$J,$C$1,'EPA US Data'!$C:$C,R$2,'EPA US Data'!$G:$G,"&gt;="&amp;$A35,'EPA US Data'!$G:$G,"&lt;"&amp;$B35)+VLOOKUP($D$1,'Multipliers and Adjustments'!$A$70:$I$86,TRUNC(COLUMN(R$2)/5)+2,FALSE)*SUMIFS('EPA US Data'!$I:$I,'EPA US Data'!$D:$D,'Country Selector'!$A$2,'EPA US Data'!$J:$J,$D$1,'EPA US Data'!$C:$C,R$2,'EPA US Data'!$G:$G,"&gt;="&amp;$A35,'EPA US Data'!$G:$G,"&lt;"&amp;$B35))*unit_conv*'State Downscaling Multipliers'!$B$7</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Data'!$G:$G,"&lt;"&amp;$B35)+VLOOKUP($C$1,'Multipliers and Adjustments'!$A$70:$I$86,TRUNC(COLUMN(W$2)/5)+2,FALSE)*SUMIFS('EPA US Data'!$I:$I,'EPA US Data'!$D:$D,'Country Selector'!$A$2,'EPA US Data'!$J:$J,$C$1,'EPA US Data'!$C:$C,W$2,'EPA US Data'!$G:$G,"&gt;="&amp;$A35,'EPA US Data'!$G:$G,"&lt;"&amp;$B35)+VLOOKUP($D$1,'Multipliers and Adjustments'!$A$70:$I$86,TRUNC(COLUMN(W$2)/5)+2,FALSE)*SUMIFS('EPA US Data'!$I:$I,'EPA US Data'!$D:$D,'Country Selector'!$A$2,'EPA US Data'!$J:$J,$D$1,'EPA US Data'!$C:$C,W$2,'EPA US Data'!$G:$G,"&gt;="&amp;$A35,'EPA US Data'!$G:$G,"&lt;"&amp;$B35))*unit_conv*'State Downscaling Multipliers'!$B$7</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Data'!$G:$G,"&lt;"&amp;$B35)+VLOOKUP($C$1,'Multipliers and Adjustments'!$A$70:$I$86,TRUNC(COLUMN(AB$2)/5)+2,FALSE)*SUMIFS('EPA US Data'!$I:$I,'EPA US Data'!$D:$D,'Country Selector'!$A$2,'EPA US Data'!$J:$J,$C$1,'EPA US Data'!$C:$C,AB$2,'EPA US Data'!$G:$G,"&gt;="&amp;$A35,'EPA US Data'!$G:$G,"&lt;"&amp;$B35)+VLOOKUP($D$1,'Multipliers and Adjustments'!$A$70:$I$86,TRUNC(COLUMN(AB$2)/5)+2,FALSE)*SUMIFS('EPA US Data'!$I:$I,'EPA US Data'!$D:$D,'Country Selector'!$A$2,'EPA US Data'!$J:$J,$D$1,'EPA US Data'!$C:$C,AB$2,'EPA US Data'!$G:$G,"&gt;="&amp;$A35,'EPA US Data'!$G:$G,"&lt;"&amp;$B35))*unit_conv*'State Downscaling Multipliers'!$B$7</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Data'!$G:$G,"&lt;"&amp;$B35)+VLOOKUP($C$1,'Multipliers and Adjustments'!$A$70:$I$86,TRUNC(COLUMN(AG$2)/5)+2,FALSE)*SUMIFS('EPA US Data'!$I:$I,'EPA US Data'!$D:$D,'Country Selector'!$A$2,'EPA US Data'!$J:$J,$C$1,'EPA US Data'!$C:$C,AG$2,'EPA US Data'!$G:$G,"&gt;="&amp;$A35,'EPA US Data'!$G:$G,"&lt;"&amp;$B35)+VLOOKUP($D$1,'Multipliers and Adjustments'!$A$70:$I$86,TRUNC(COLUMN(AG$2)/5)+2,FALSE)*SUMIFS('EPA US Data'!$I:$I,'EPA US Data'!$D:$D,'Country Selector'!$A$2,'EPA US Data'!$J:$J,$D$1,'EPA US Data'!$C:$C,AG$2,'EPA US Data'!$G:$G,"&gt;="&amp;$A35,'EPA US Data'!$G:$G,"&lt;"&amp;$B35))*unit_conv*'State Downscaling Multipliers'!$B$7</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Data'!$G:$G,"&lt;"&amp;$B35)+VLOOKUP($C$1,'Multipliers and Adjustments'!$A$70:$I$86,TRUNC(COLUMN(AL$2)/5)+2,FALSE)*SUMIFS('EPA US Data'!$I:$I,'EPA US Data'!$D:$D,'Country Selector'!$A$2,'EPA US Data'!$J:$J,$C$1,'EPA US Data'!$C:$C,AL$2,'EPA US Data'!$G:$G,"&gt;="&amp;$A35,'EPA US Data'!$G:$G,"&lt;"&amp;$B35)+VLOOKUP($D$1,'Multipliers and Adjustments'!$A$70:$I$86,TRUNC(COLUMN(AL$2)/5)+2,FALSE)*SUMIFS('EPA US Data'!$I:$I,'EPA US Data'!$D:$D,'Country Selector'!$A$2,'EPA US Data'!$J:$J,$D$1,'EPA US Data'!$C:$C,AL$2,'EPA US Data'!$G:$G,"&gt;="&amp;$A35,'EPA US Data'!$G:$G,"&lt;"&amp;$B35))*unit_conv*'State Downscaling Multipliers'!$B$7</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Data'!$G:$G,"&lt;"&amp;$B36)+VLOOKUP($C$1,'Multipliers and Adjustments'!$A$70:$I$86,TRUNC(COLUMN(C$2)/5)+2,FALSE)*SUMIFS('EPA US Data'!$I:$I,'EPA US Data'!$D:$D,'Country Selector'!$A$2,'EPA US Data'!$J:$J,$C$1,'EPA US Data'!$C:$C,C$2,'EPA US Data'!$G:$G,"&gt;="&amp;$A36,'EPA US Data'!$G:$G,"&lt;"&amp;$B36)+VLOOKUP($D$1,'Multipliers and Adjustments'!$A$70:$I$86,TRUNC(COLUMN(C$2)/5)+2,FALSE)*SUMIFS('EPA US Data'!$I:$I,'EPA US Data'!$D:$D,'Country Selector'!$A$2,'EPA US Data'!$J:$J,$D$1,'EPA US Data'!$C:$C,C$2,'EPA US Data'!$G:$G,"&gt;="&amp;$A36,'EPA US Data'!$G:$G,"&lt;"&amp;$B36))*unit_conv*'State Downscaling Multipliers'!$B$7</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Data'!$G:$G,"&lt;"&amp;$B36)+VLOOKUP($C$1,'Multipliers and Adjustments'!$A$70:$I$86,TRUNC(COLUMN(H$2)/5)+2,FALSE)*SUMIFS('EPA US Data'!$I:$I,'EPA US Data'!$D:$D,'Country Selector'!$A$2,'EPA US Data'!$J:$J,$C$1,'EPA US Data'!$C:$C,H$2,'EPA US Data'!$G:$G,"&gt;="&amp;$A36,'EPA US Data'!$G:$G,"&lt;"&amp;$B36)+VLOOKUP($D$1,'Multipliers and Adjustments'!$A$70:$I$86,TRUNC(COLUMN(H$2)/5)+2,FALSE)*SUMIFS('EPA US Data'!$I:$I,'EPA US Data'!$D:$D,'Country Selector'!$A$2,'EPA US Data'!$J:$J,$D$1,'EPA US Data'!$C:$C,H$2,'EPA US Data'!$G:$G,"&gt;="&amp;$A36,'EPA US Data'!$G:$G,"&lt;"&amp;$B36))*unit_conv*'State Downscaling Multipliers'!$B$7</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Data'!$G:$G,"&lt;"&amp;$B36)+VLOOKUP($C$1,'Multipliers and Adjustments'!$A$70:$I$86,TRUNC(COLUMN(M$2)/5)+2,FALSE)*SUMIFS('EPA US Data'!$I:$I,'EPA US Data'!$D:$D,'Country Selector'!$A$2,'EPA US Data'!$J:$J,$C$1,'EPA US Data'!$C:$C,M$2,'EPA US Data'!$G:$G,"&gt;="&amp;$A36,'EPA US Data'!$G:$G,"&lt;"&amp;$B36)+VLOOKUP($D$1,'Multipliers and Adjustments'!$A$70:$I$86,TRUNC(COLUMN(M$2)/5)+2,FALSE)*SUMIFS('EPA US Data'!$I:$I,'EPA US Data'!$D:$D,'Country Selector'!$A$2,'EPA US Data'!$J:$J,$D$1,'EPA US Data'!$C:$C,M$2,'EPA US Data'!$G:$G,"&gt;="&amp;$A36,'EPA US Data'!$G:$G,"&lt;"&amp;$B36))*unit_conv*'State Downscaling Multipliers'!$B$7</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Data'!$G:$G,"&lt;"&amp;$B36)+VLOOKUP($C$1,'Multipliers and Adjustments'!$A$70:$I$86,TRUNC(COLUMN(R$2)/5)+2,FALSE)*SUMIFS('EPA US Data'!$I:$I,'EPA US Data'!$D:$D,'Country Selector'!$A$2,'EPA US Data'!$J:$J,$C$1,'EPA US Data'!$C:$C,R$2,'EPA US Data'!$G:$G,"&gt;="&amp;$A36,'EPA US Data'!$G:$G,"&lt;"&amp;$B36)+VLOOKUP($D$1,'Multipliers and Adjustments'!$A$70:$I$86,TRUNC(COLUMN(R$2)/5)+2,FALSE)*SUMIFS('EPA US Data'!$I:$I,'EPA US Data'!$D:$D,'Country Selector'!$A$2,'EPA US Data'!$J:$J,$D$1,'EPA US Data'!$C:$C,R$2,'EPA US Data'!$G:$G,"&gt;="&amp;$A36,'EPA US Data'!$G:$G,"&lt;"&amp;$B36))*unit_conv*'State Downscaling Multipliers'!$B$7</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Data'!$G:$G,"&lt;"&amp;$B36)+VLOOKUP($C$1,'Multipliers and Adjustments'!$A$70:$I$86,TRUNC(COLUMN(W$2)/5)+2,FALSE)*SUMIFS('EPA US Data'!$I:$I,'EPA US Data'!$D:$D,'Country Selector'!$A$2,'EPA US Data'!$J:$J,$C$1,'EPA US Data'!$C:$C,W$2,'EPA US Data'!$G:$G,"&gt;="&amp;$A36,'EPA US Data'!$G:$G,"&lt;"&amp;$B36)+VLOOKUP($D$1,'Multipliers and Adjustments'!$A$70:$I$86,TRUNC(COLUMN(W$2)/5)+2,FALSE)*SUMIFS('EPA US Data'!$I:$I,'EPA US Data'!$D:$D,'Country Selector'!$A$2,'EPA US Data'!$J:$J,$D$1,'EPA US Data'!$C:$C,W$2,'EPA US Data'!$G:$G,"&gt;="&amp;$A36,'EPA US Data'!$G:$G,"&lt;"&amp;$B36))*unit_conv*'State Downscaling Multipliers'!$B$7</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Data'!$G:$G,"&lt;"&amp;$B36)+VLOOKUP($C$1,'Multipliers and Adjustments'!$A$70:$I$86,TRUNC(COLUMN(AB$2)/5)+2,FALSE)*SUMIFS('EPA US Data'!$I:$I,'EPA US Data'!$D:$D,'Country Selector'!$A$2,'EPA US Data'!$J:$J,$C$1,'EPA US Data'!$C:$C,AB$2,'EPA US Data'!$G:$G,"&gt;="&amp;$A36,'EPA US Data'!$G:$G,"&lt;"&amp;$B36)+VLOOKUP($D$1,'Multipliers and Adjustments'!$A$70:$I$86,TRUNC(COLUMN(AB$2)/5)+2,FALSE)*SUMIFS('EPA US Data'!$I:$I,'EPA US Data'!$D:$D,'Country Selector'!$A$2,'EPA US Data'!$J:$J,$D$1,'EPA US Data'!$C:$C,AB$2,'EPA US Data'!$G:$G,"&gt;="&amp;$A36,'EPA US Data'!$G:$G,"&lt;"&amp;$B36))*unit_conv*'State Downscaling Multipliers'!$B$7</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Data'!$G:$G,"&lt;"&amp;$B36)+VLOOKUP($C$1,'Multipliers and Adjustments'!$A$70:$I$86,TRUNC(COLUMN(AG$2)/5)+2,FALSE)*SUMIFS('EPA US Data'!$I:$I,'EPA US Data'!$D:$D,'Country Selector'!$A$2,'EPA US Data'!$J:$J,$C$1,'EPA US Data'!$C:$C,AG$2,'EPA US Data'!$G:$G,"&gt;="&amp;$A36,'EPA US Data'!$G:$G,"&lt;"&amp;$B36)+VLOOKUP($D$1,'Multipliers and Adjustments'!$A$70:$I$86,TRUNC(COLUMN(AG$2)/5)+2,FALSE)*SUMIFS('EPA US Data'!$I:$I,'EPA US Data'!$D:$D,'Country Selector'!$A$2,'EPA US Data'!$J:$J,$D$1,'EPA US Data'!$C:$C,AG$2,'EPA US Data'!$G:$G,"&gt;="&amp;$A36,'EPA US Data'!$G:$G,"&lt;"&amp;$B36))*unit_conv*'State Downscaling Multipliers'!$B$7</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Data'!$G:$G,"&lt;"&amp;$B36)+VLOOKUP($C$1,'Multipliers and Adjustments'!$A$70:$I$86,TRUNC(COLUMN(AL$2)/5)+2,FALSE)*SUMIFS('EPA US Data'!$I:$I,'EPA US Data'!$D:$D,'Country Selector'!$A$2,'EPA US Data'!$J:$J,$C$1,'EPA US Data'!$C:$C,AL$2,'EPA US Data'!$G:$G,"&gt;="&amp;$A36,'EPA US Data'!$G:$G,"&lt;"&amp;$B36)+VLOOKUP($D$1,'Multipliers and Adjustments'!$A$70:$I$86,TRUNC(COLUMN(AL$2)/5)+2,FALSE)*SUMIFS('EPA US Data'!$I:$I,'EPA US Data'!$D:$D,'Country Selector'!$A$2,'EPA US Data'!$J:$J,$D$1,'EPA US Data'!$C:$C,AL$2,'EPA US Data'!$G:$G,"&gt;="&amp;$A36,'EPA US Data'!$G:$G,"&lt;"&amp;$B36))*unit_conv*'State Downscaling Multipliers'!$B$7</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Data'!$G:$G,"&lt;"&amp;$B37)+VLOOKUP($C$1,'Multipliers and Adjustments'!$A$70:$I$86,TRUNC(COLUMN(C$2)/5)+2,FALSE)*SUMIFS('EPA US Data'!$I:$I,'EPA US Data'!$D:$D,'Country Selector'!$A$2,'EPA US Data'!$J:$J,$C$1,'EPA US Data'!$C:$C,C$2,'EPA US Data'!$G:$G,"&gt;="&amp;$A37,'EPA US Data'!$G:$G,"&lt;"&amp;$B37)+VLOOKUP($D$1,'Multipliers and Adjustments'!$A$70:$I$86,TRUNC(COLUMN(C$2)/5)+2,FALSE)*SUMIFS('EPA US Data'!$I:$I,'EPA US Data'!$D:$D,'Country Selector'!$A$2,'EPA US Data'!$J:$J,$D$1,'EPA US Data'!$C:$C,C$2,'EPA US Data'!$G:$G,"&gt;="&amp;$A37,'EPA US Data'!$G:$G,"&lt;"&amp;$B37))*unit_conv*'State Downscaling Multipliers'!$B$7</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Data'!$G:$G,"&lt;"&amp;$B37)+VLOOKUP($C$1,'Multipliers and Adjustments'!$A$70:$I$86,TRUNC(COLUMN(H$2)/5)+2,FALSE)*SUMIFS('EPA US Data'!$I:$I,'EPA US Data'!$D:$D,'Country Selector'!$A$2,'EPA US Data'!$J:$J,$C$1,'EPA US Data'!$C:$C,H$2,'EPA US Data'!$G:$G,"&gt;="&amp;$A37,'EPA US Data'!$G:$G,"&lt;"&amp;$B37)+VLOOKUP($D$1,'Multipliers and Adjustments'!$A$70:$I$86,TRUNC(COLUMN(H$2)/5)+2,FALSE)*SUMIFS('EPA US Data'!$I:$I,'EPA US Data'!$D:$D,'Country Selector'!$A$2,'EPA US Data'!$J:$J,$D$1,'EPA US Data'!$C:$C,H$2,'EPA US Data'!$G:$G,"&gt;="&amp;$A37,'EPA US Data'!$G:$G,"&lt;"&amp;$B37))*unit_conv*'State Downscaling Multipliers'!$B$7</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Data'!$G:$G,"&lt;"&amp;$B37)+VLOOKUP($C$1,'Multipliers and Adjustments'!$A$70:$I$86,TRUNC(COLUMN(M$2)/5)+2,FALSE)*SUMIFS('EPA US Data'!$I:$I,'EPA US Data'!$D:$D,'Country Selector'!$A$2,'EPA US Data'!$J:$J,$C$1,'EPA US Data'!$C:$C,M$2,'EPA US Data'!$G:$G,"&gt;="&amp;$A37,'EPA US Data'!$G:$G,"&lt;"&amp;$B37)+VLOOKUP($D$1,'Multipliers and Adjustments'!$A$70:$I$86,TRUNC(COLUMN(M$2)/5)+2,FALSE)*SUMIFS('EPA US Data'!$I:$I,'EPA US Data'!$D:$D,'Country Selector'!$A$2,'EPA US Data'!$J:$J,$D$1,'EPA US Data'!$C:$C,M$2,'EPA US Data'!$G:$G,"&gt;="&amp;$A37,'EPA US Data'!$G:$G,"&lt;"&amp;$B37))*unit_conv*'State Downscaling Multipliers'!$B$7</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Data'!$G:$G,"&lt;"&amp;$B37)+VLOOKUP($C$1,'Multipliers and Adjustments'!$A$70:$I$86,TRUNC(COLUMN(R$2)/5)+2,FALSE)*SUMIFS('EPA US Data'!$I:$I,'EPA US Data'!$D:$D,'Country Selector'!$A$2,'EPA US Data'!$J:$J,$C$1,'EPA US Data'!$C:$C,R$2,'EPA US Data'!$G:$G,"&gt;="&amp;$A37,'EPA US Data'!$G:$G,"&lt;"&amp;$B37)+VLOOKUP($D$1,'Multipliers and Adjustments'!$A$70:$I$86,TRUNC(COLUMN(R$2)/5)+2,FALSE)*SUMIFS('EPA US Data'!$I:$I,'EPA US Data'!$D:$D,'Country Selector'!$A$2,'EPA US Data'!$J:$J,$D$1,'EPA US Data'!$C:$C,R$2,'EPA US Data'!$G:$G,"&gt;="&amp;$A37,'EPA US Data'!$G:$G,"&lt;"&amp;$B37))*unit_conv*'State Downscaling Multipliers'!$B$7</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Data'!$G:$G,"&lt;"&amp;$B37)+VLOOKUP($C$1,'Multipliers and Adjustments'!$A$70:$I$86,TRUNC(COLUMN(W$2)/5)+2,FALSE)*SUMIFS('EPA US Data'!$I:$I,'EPA US Data'!$D:$D,'Country Selector'!$A$2,'EPA US Data'!$J:$J,$C$1,'EPA US Data'!$C:$C,W$2,'EPA US Data'!$G:$G,"&gt;="&amp;$A37,'EPA US Data'!$G:$G,"&lt;"&amp;$B37)+VLOOKUP($D$1,'Multipliers and Adjustments'!$A$70:$I$86,TRUNC(COLUMN(W$2)/5)+2,FALSE)*SUMIFS('EPA US Data'!$I:$I,'EPA US Data'!$D:$D,'Country Selector'!$A$2,'EPA US Data'!$J:$J,$D$1,'EPA US Data'!$C:$C,W$2,'EPA US Data'!$G:$G,"&gt;="&amp;$A37,'EPA US Data'!$G:$G,"&lt;"&amp;$B37))*unit_conv*'State Downscaling Multipliers'!$B$7</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Data'!$G:$G,"&lt;"&amp;$B37)+VLOOKUP($C$1,'Multipliers and Adjustments'!$A$70:$I$86,TRUNC(COLUMN(AB$2)/5)+2,FALSE)*SUMIFS('EPA US Data'!$I:$I,'EPA US Data'!$D:$D,'Country Selector'!$A$2,'EPA US Data'!$J:$J,$C$1,'EPA US Data'!$C:$C,AB$2,'EPA US Data'!$G:$G,"&gt;="&amp;$A37,'EPA US Data'!$G:$G,"&lt;"&amp;$B37)+VLOOKUP($D$1,'Multipliers and Adjustments'!$A$70:$I$86,TRUNC(COLUMN(AB$2)/5)+2,FALSE)*SUMIFS('EPA US Data'!$I:$I,'EPA US Data'!$D:$D,'Country Selector'!$A$2,'EPA US Data'!$J:$J,$D$1,'EPA US Data'!$C:$C,AB$2,'EPA US Data'!$G:$G,"&gt;="&amp;$A37,'EPA US Data'!$G:$G,"&lt;"&amp;$B37))*unit_conv*'State Downscaling Multipliers'!$B$7</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Data'!$G:$G,"&lt;"&amp;$B37)+VLOOKUP($C$1,'Multipliers and Adjustments'!$A$70:$I$86,TRUNC(COLUMN(AG$2)/5)+2,FALSE)*SUMIFS('EPA US Data'!$I:$I,'EPA US Data'!$D:$D,'Country Selector'!$A$2,'EPA US Data'!$J:$J,$C$1,'EPA US Data'!$C:$C,AG$2,'EPA US Data'!$G:$G,"&gt;="&amp;$A37,'EPA US Data'!$G:$G,"&lt;"&amp;$B37)+VLOOKUP($D$1,'Multipliers and Adjustments'!$A$70:$I$86,TRUNC(COLUMN(AG$2)/5)+2,FALSE)*SUMIFS('EPA US Data'!$I:$I,'EPA US Data'!$D:$D,'Country Selector'!$A$2,'EPA US Data'!$J:$J,$D$1,'EPA US Data'!$C:$C,AG$2,'EPA US Data'!$G:$G,"&gt;="&amp;$A37,'EPA US Data'!$G:$G,"&lt;"&amp;$B37))*unit_conv*'State Downscaling Multipliers'!$B$7</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Data'!$G:$G,"&lt;"&amp;$B37)+VLOOKUP($C$1,'Multipliers and Adjustments'!$A$70:$I$86,TRUNC(COLUMN(AL$2)/5)+2,FALSE)*SUMIFS('EPA US Data'!$I:$I,'EPA US Data'!$D:$D,'Country Selector'!$A$2,'EPA US Data'!$J:$J,$C$1,'EPA US Data'!$C:$C,AL$2,'EPA US Data'!$G:$G,"&gt;="&amp;$A37,'EPA US Data'!$G:$G,"&lt;"&amp;$B37)+VLOOKUP($D$1,'Multipliers and Adjustments'!$A$70:$I$86,TRUNC(COLUMN(AL$2)/5)+2,FALSE)*SUMIFS('EPA US Data'!$I:$I,'EPA US Data'!$D:$D,'Country Selector'!$A$2,'EPA US Data'!$J:$J,$D$1,'EPA US Data'!$C:$C,AL$2,'EPA US Data'!$G:$G,"&gt;="&amp;$A37,'EPA US Data'!$G:$G,"&lt;"&amp;$B37))*unit_conv*'State Downscaling Multipliers'!$B$7</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Data'!$G:$G,"&lt;"&amp;$B38)+VLOOKUP($C$1,'Multipliers and Adjustments'!$A$70:$I$86,TRUNC(COLUMN(C$2)/5)+2,FALSE)*SUMIFS('EPA US Data'!$I:$I,'EPA US Data'!$D:$D,'Country Selector'!$A$2,'EPA US Data'!$J:$J,$C$1,'EPA US Data'!$C:$C,C$2,'EPA US Data'!$G:$G,"&gt;="&amp;$A38,'EPA US Data'!$G:$G,"&lt;"&amp;$B38)+VLOOKUP($D$1,'Multipliers and Adjustments'!$A$70:$I$86,TRUNC(COLUMN(C$2)/5)+2,FALSE)*SUMIFS('EPA US Data'!$I:$I,'EPA US Data'!$D:$D,'Country Selector'!$A$2,'EPA US Data'!$J:$J,$D$1,'EPA US Data'!$C:$C,C$2,'EPA US Data'!$G:$G,"&gt;="&amp;$A38,'EPA US Data'!$G:$G,"&lt;"&amp;$B38))*unit_conv*'State Downscaling Multipliers'!$B$7</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Data'!$G:$G,"&lt;"&amp;$B38)+VLOOKUP($C$1,'Multipliers and Adjustments'!$A$70:$I$86,TRUNC(COLUMN(H$2)/5)+2,FALSE)*SUMIFS('EPA US Data'!$I:$I,'EPA US Data'!$D:$D,'Country Selector'!$A$2,'EPA US Data'!$J:$J,$C$1,'EPA US Data'!$C:$C,H$2,'EPA US Data'!$G:$G,"&gt;="&amp;$A38,'EPA US Data'!$G:$G,"&lt;"&amp;$B38)+VLOOKUP($D$1,'Multipliers and Adjustments'!$A$70:$I$86,TRUNC(COLUMN(H$2)/5)+2,FALSE)*SUMIFS('EPA US Data'!$I:$I,'EPA US Data'!$D:$D,'Country Selector'!$A$2,'EPA US Data'!$J:$J,$D$1,'EPA US Data'!$C:$C,H$2,'EPA US Data'!$G:$G,"&gt;="&amp;$A38,'EPA US Data'!$G:$G,"&lt;"&amp;$B38))*unit_conv*'State Downscaling Multipliers'!$B$7</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Data'!$G:$G,"&lt;"&amp;$B38)+VLOOKUP($C$1,'Multipliers and Adjustments'!$A$70:$I$86,TRUNC(COLUMN(M$2)/5)+2,FALSE)*SUMIFS('EPA US Data'!$I:$I,'EPA US Data'!$D:$D,'Country Selector'!$A$2,'EPA US Data'!$J:$J,$C$1,'EPA US Data'!$C:$C,M$2,'EPA US Data'!$G:$G,"&gt;="&amp;$A38,'EPA US Data'!$G:$G,"&lt;"&amp;$B38)+VLOOKUP($D$1,'Multipliers and Adjustments'!$A$70:$I$86,TRUNC(COLUMN(M$2)/5)+2,FALSE)*SUMIFS('EPA US Data'!$I:$I,'EPA US Data'!$D:$D,'Country Selector'!$A$2,'EPA US Data'!$J:$J,$D$1,'EPA US Data'!$C:$C,M$2,'EPA US Data'!$G:$G,"&gt;="&amp;$A38,'EPA US Data'!$G:$G,"&lt;"&amp;$B38))*unit_conv*'State Downscaling Multipliers'!$B$7</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Data'!$G:$G,"&lt;"&amp;$B38)+VLOOKUP($C$1,'Multipliers and Adjustments'!$A$70:$I$86,TRUNC(COLUMN(R$2)/5)+2,FALSE)*SUMIFS('EPA US Data'!$I:$I,'EPA US Data'!$D:$D,'Country Selector'!$A$2,'EPA US Data'!$J:$J,$C$1,'EPA US Data'!$C:$C,R$2,'EPA US Data'!$G:$G,"&gt;="&amp;$A38,'EPA US Data'!$G:$G,"&lt;"&amp;$B38)+VLOOKUP($D$1,'Multipliers and Adjustments'!$A$70:$I$86,TRUNC(COLUMN(R$2)/5)+2,FALSE)*SUMIFS('EPA US Data'!$I:$I,'EPA US Data'!$D:$D,'Country Selector'!$A$2,'EPA US Data'!$J:$J,$D$1,'EPA US Data'!$C:$C,R$2,'EPA US Data'!$G:$G,"&gt;="&amp;$A38,'EPA US Data'!$G:$G,"&lt;"&amp;$B38))*unit_conv*'State Downscaling Multipliers'!$B$7</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Data'!$G:$G,"&lt;"&amp;$B38)+VLOOKUP($C$1,'Multipliers and Adjustments'!$A$70:$I$86,TRUNC(COLUMN(W$2)/5)+2,FALSE)*SUMIFS('EPA US Data'!$I:$I,'EPA US Data'!$D:$D,'Country Selector'!$A$2,'EPA US Data'!$J:$J,$C$1,'EPA US Data'!$C:$C,W$2,'EPA US Data'!$G:$G,"&gt;="&amp;$A38,'EPA US Data'!$G:$G,"&lt;"&amp;$B38)+VLOOKUP($D$1,'Multipliers and Adjustments'!$A$70:$I$86,TRUNC(COLUMN(W$2)/5)+2,FALSE)*SUMIFS('EPA US Data'!$I:$I,'EPA US Data'!$D:$D,'Country Selector'!$A$2,'EPA US Data'!$J:$J,$D$1,'EPA US Data'!$C:$C,W$2,'EPA US Data'!$G:$G,"&gt;="&amp;$A38,'EPA US Data'!$G:$G,"&lt;"&amp;$B38))*unit_conv*'State Downscaling Multipliers'!$B$7</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Data'!$G:$G,"&lt;"&amp;$B38)+VLOOKUP($C$1,'Multipliers and Adjustments'!$A$70:$I$86,TRUNC(COLUMN(AB$2)/5)+2,FALSE)*SUMIFS('EPA US Data'!$I:$I,'EPA US Data'!$D:$D,'Country Selector'!$A$2,'EPA US Data'!$J:$J,$C$1,'EPA US Data'!$C:$C,AB$2,'EPA US Data'!$G:$G,"&gt;="&amp;$A38,'EPA US Data'!$G:$G,"&lt;"&amp;$B38)+VLOOKUP($D$1,'Multipliers and Adjustments'!$A$70:$I$86,TRUNC(COLUMN(AB$2)/5)+2,FALSE)*SUMIFS('EPA US Data'!$I:$I,'EPA US Data'!$D:$D,'Country Selector'!$A$2,'EPA US Data'!$J:$J,$D$1,'EPA US Data'!$C:$C,AB$2,'EPA US Data'!$G:$G,"&gt;="&amp;$A38,'EPA US Data'!$G:$G,"&lt;"&amp;$B38))*unit_conv*'State Downscaling Multipliers'!$B$7</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Data'!$G:$G,"&lt;"&amp;$B38)+VLOOKUP($C$1,'Multipliers and Adjustments'!$A$70:$I$86,TRUNC(COLUMN(AG$2)/5)+2,FALSE)*SUMIFS('EPA US Data'!$I:$I,'EPA US Data'!$D:$D,'Country Selector'!$A$2,'EPA US Data'!$J:$J,$C$1,'EPA US Data'!$C:$C,AG$2,'EPA US Data'!$G:$G,"&gt;="&amp;$A38,'EPA US Data'!$G:$G,"&lt;"&amp;$B38)+VLOOKUP($D$1,'Multipliers and Adjustments'!$A$70:$I$86,TRUNC(COLUMN(AG$2)/5)+2,FALSE)*SUMIFS('EPA US Data'!$I:$I,'EPA US Data'!$D:$D,'Country Selector'!$A$2,'EPA US Data'!$J:$J,$D$1,'EPA US Data'!$C:$C,AG$2,'EPA US Data'!$G:$G,"&gt;="&amp;$A38,'EPA US Data'!$G:$G,"&lt;"&amp;$B38))*unit_conv*'State Downscaling Multipliers'!$B$7</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Data'!$G:$G,"&lt;"&amp;$B38)+VLOOKUP($C$1,'Multipliers and Adjustments'!$A$70:$I$86,TRUNC(COLUMN(AL$2)/5)+2,FALSE)*SUMIFS('EPA US Data'!$I:$I,'EPA US Data'!$D:$D,'Country Selector'!$A$2,'EPA US Data'!$J:$J,$C$1,'EPA US Data'!$C:$C,AL$2,'EPA US Data'!$G:$G,"&gt;="&amp;$A38,'EPA US Data'!$G:$G,"&lt;"&amp;$B38)+VLOOKUP($D$1,'Multipliers and Adjustments'!$A$70:$I$86,TRUNC(COLUMN(AL$2)/5)+2,FALSE)*SUMIFS('EPA US Data'!$I:$I,'EPA US Data'!$D:$D,'Country Selector'!$A$2,'EPA US Data'!$J:$J,$D$1,'EPA US Data'!$C:$C,AL$2,'EPA US Data'!$G:$G,"&gt;="&amp;$A38,'EPA US Data'!$G:$G,"&lt;"&amp;$B38))*unit_conv*'State Downscaling Multipliers'!$B$7</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Data'!$G:$G,"&lt;"&amp;$B39)+VLOOKUP($C$1,'Multipliers and Adjustments'!$A$70:$I$86,TRUNC(COLUMN(C$2)/5)+2,FALSE)*SUMIFS('EPA US Data'!$I:$I,'EPA US Data'!$D:$D,'Country Selector'!$A$2,'EPA US Data'!$J:$J,$C$1,'EPA US Data'!$C:$C,C$2,'EPA US Data'!$G:$G,"&gt;="&amp;$A39,'EPA US Data'!$G:$G,"&lt;"&amp;$B39)+VLOOKUP($D$1,'Multipliers and Adjustments'!$A$70:$I$86,TRUNC(COLUMN(C$2)/5)+2,FALSE)*SUMIFS('EPA US Data'!$I:$I,'EPA US Data'!$D:$D,'Country Selector'!$A$2,'EPA US Data'!$J:$J,$D$1,'EPA US Data'!$C:$C,C$2,'EPA US Data'!$G:$G,"&gt;="&amp;$A39,'EPA US Data'!$G:$G,"&lt;"&amp;$B39))*unit_conv*'State Downscaling Multipliers'!$B$7</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Data'!$G:$G,"&lt;"&amp;$B39)+VLOOKUP($C$1,'Multipliers and Adjustments'!$A$70:$I$86,TRUNC(COLUMN(H$2)/5)+2,FALSE)*SUMIFS('EPA US Data'!$I:$I,'EPA US Data'!$D:$D,'Country Selector'!$A$2,'EPA US Data'!$J:$J,$C$1,'EPA US Data'!$C:$C,H$2,'EPA US Data'!$G:$G,"&gt;="&amp;$A39,'EPA US Data'!$G:$G,"&lt;"&amp;$B39)+VLOOKUP($D$1,'Multipliers and Adjustments'!$A$70:$I$86,TRUNC(COLUMN(H$2)/5)+2,FALSE)*SUMIFS('EPA US Data'!$I:$I,'EPA US Data'!$D:$D,'Country Selector'!$A$2,'EPA US Data'!$J:$J,$D$1,'EPA US Data'!$C:$C,H$2,'EPA US Data'!$G:$G,"&gt;="&amp;$A39,'EPA US Data'!$G:$G,"&lt;"&amp;$B39))*unit_conv*'State Downscaling Multipliers'!$B$7</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Data'!$G:$G,"&lt;"&amp;$B39)+VLOOKUP($C$1,'Multipliers and Adjustments'!$A$70:$I$86,TRUNC(COLUMN(M$2)/5)+2,FALSE)*SUMIFS('EPA US Data'!$I:$I,'EPA US Data'!$D:$D,'Country Selector'!$A$2,'EPA US Data'!$J:$J,$C$1,'EPA US Data'!$C:$C,M$2,'EPA US Data'!$G:$G,"&gt;="&amp;$A39,'EPA US Data'!$G:$G,"&lt;"&amp;$B39)+VLOOKUP($D$1,'Multipliers and Adjustments'!$A$70:$I$86,TRUNC(COLUMN(M$2)/5)+2,FALSE)*SUMIFS('EPA US Data'!$I:$I,'EPA US Data'!$D:$D,'Country Selector'!$A$2,'EPA US Data'!$J:$J,$D$1,'EPA US Data'!$C:$C,M$2,'EPA US Data'!$G:$G,"&gt;="&amp;$A39,'EPA US Data'!$G:$G,"&lt;"&amp;$B39))*unit_conv*'State Downscaling Multipliers'!$B$7</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Data'!$G:$G,"&lt;"&amp;$B39)+VLOOKUP($C$1,'Multipliers and Adjustments'!$A$70:$I$86,TRUNC(COLUMN(R$2)/5)+2,FALSE)*SUMIFS('EPA US Data'!$I:$I,'EPA US Data'!$D:$D,'Country Selector'!$A$2,'EPA US Data'!$J:$J,$C$1,'EPA US Data'!$C:$C,R$2,'EPA US Data'!$G:$G,"&gt;="&amp;$A39,'EPA US Data'!$G:$G,"&lt;"&amp;$B39)+VLOOKUP($D$1,'Multipliers and Adjustments'!$A$70:$I$86,TRUNC(COLUMN(R$2)/5)+2,FALSE)*SUMIFS('EPA US Data'!$I:$I,'EPA US Data'!$D:$D,'Country Selector'!$A$2,'EPA US Data'!$J:$J,$D$1,'EPA US Data'!$C:$C,R$2,'EPA US Data'!$G:$G,"&gt;="&amp;$A39,'EPA US Data'!$G:$G,"&lt;"&amp;$B39))*unit_conv*'State Downscaling Multipliers'!$B$7</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Data'!$G:$G,"&lt;"&amp;$B39)+VLOOKUP($C$1,'Multipliers and Adjustments'!$A$70:$I$86,TRUNC(COLUMN(W$2)/5)+2,FALSE)*SUMIFS('EPA US Data'!$I:$I,'EPA US Data'!$D:$D,'Country Selector'!$A$2,'EPA US Data'!$J:$J,$C$1,'EPA US Data'!$C:$C,W$2,'EPA US Data'!$G:$G,"&gt;="&amp;$A39,'EPA US Data'!$G:$G,"&lt;"&amp;$B39)+VLOOKUP($D$1,'Multipliers and Adjustments'!$A$70:$I$86,TRUNC(COLUMN(W$2)/5)+2,FALSE)*SUMIFS('EPA US Data'!$I:$I,'EPA US Data'!$D:$D,'Country Selector'!$A$2,'EPA US Data'!$J:$J,$D$1,'EPA US Data'!$C:$C,W$2,'EPA US Data'!$G:$G,"&gt;="&amp;$A39,'EPA US Data'!$G:$G,"&lt;"&amp;$B39))*unit_conv*'State Downscaling Multipliers'!$B$7</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Data'!$G:$G,"&lt;"&amp;$B39)+VLOOKUP($C$1,'Multipliers and Adjustments'!$A$70:$I$86,TRUNC(COLUMN(AB$2)/5)+2,FALSE)*SUMIFS('EPA US Data'!$I:$I,'EPA US Data'!$D:$D,'Country Selector'!$A$2,'EPA US Data'!$J:$J,$C$1,'EPA US Data'!$C:$C,AB$2,'EPA US Data'!$G:$G,"&gt;="&amp;$A39,'EPA US Data'!$G:$G,"&lt;"&amp;$B39)+VLOOKUP($D$1,'Multipliers and Adjustments'!$A$70:$I$86,TRUNC(COLUMN(AB$2)/5)+2,FALSE)*SUMIFS('EPA US Data'!$I:$I,'EPA US Data'!$D:$D,'Country Selector'!$A$2,'EPA US Data'!$J:$J,$D$1,'EPA US Data'!$C:$C,AB$2,'EPA US Data'!$G:$G,"&gt;="&amp;$A39,'EPA US Data'!$G:$G,"&lt;"&amp;$B39))*unit_conv*'State Downscaling Multipliers'!$B$7</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Data'!$G:$G,"&lt;"&amp;$B39)+VLOOKUP($C$1,'Multipliers and Adjustments'!$A$70:$I$86,TRUNC(COLUMN(AG$2)/5)+2,FALSE)*SUMIFS('EPA US Data'!$I:$I,'EPA US Data'!$D:$D,'Country Selector'!$A$2,'EPA US Data'!$J:$J,$C$1,'EPA US Data'!$C:$C,AG$2,'EPA US Data'!$G:$G,"&gt;="&amp;$A39,'EPA US Data'!$G:$G,"&lt;"&amp;$B39)+VLOOKUP($D$1,'Multipliers and Adjustments'!$A$70:$I$86,TRUNC(COLUMN(AG$2)/5)+2,FALSE)*SUMIFS('EPA US Data'!$I:$I,'EPA US Data'!$D:$D,'Country Selector'!$A$2,'EPA US Data'!$J:$J,$D$1,'EPA US Data'!$C:$C,AG$2,'EPA US Data'!$G:$G,"&gt;="&amp;$A39,'EPA US Data'!$G:$G,"&lt;"&amp;$B39))*unit_conv*'State Downscaling Multipliers'!$B$7</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Data'!$G:$G,"&lt;"&amp;$B39)+VLOOKUP($C$1,'Multipliers and Adjustments'!$A$70:$I$86,TRUNC(COLUMN(AL$2)/5)+2,FALSE)*SUMIFS('EPA US Data'!$I:$I,'EPA US Data'!$D:$D,'Country Selector'!$A$2,'EPA US Data'!$J:$J,$C$1,'EPA US Data'!$C:$C,AL$2,'EPA US Data'!$G:$G,"&gt;="&amp;$A39,'EPA US Data'!$G:$G,"&lt;"&amp;$B39)+VLOOKUP($D$1,'Multipliers and Adjustments'!$A$70:$I$86,TRUNC(COLUMN(AL$2)/5)+2,FALSE)*SUMIFS('EPA US Data'!$I:$I,'EPA US Data'!$D:$D,'Country Selector'!$A$2,'EPA US Data'!$J:$J,$D$1,'EPA US Data'!$C:$C,AL$2,'EPA US Data'!$G:$G,"&gt;="&amp;$A39,'EPA US Data'!$G:$G,"&lt;"&amp;$B39))*unit_conv*'State Downscaling Multipliers'!$B$7</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Data'!$G:$G,"&lt;"&amp;$B40)+VLOOKUP($C$1,'Multipliers and Adjustments'!$A$70:$I$86,TRUNC(COLUMN(C$2)/5)+2,FALSE)*SUMIFS('EPA US Data'!$I:$I,'EPA US Data'!$D:$D,'Country Selector'!$A$2,'EPA US Data'!$J:$J,$C$1,'EPA US Data'!$C:$C,C$2,'EPA US Data'!$G:$G,"&gt;="&amp;$A40,'EPA US Data'!$G:$G,"&lt;"&amp;$B40)+VLOOKUP($D$1,'Multipliers and Adjustments'!$A$70:$I$86,TRUNC(COLUMN(C$2)/5)+2,FALSE)*SUMIFS('EPA US Data'!$I:$I,'EPA US Data'!$D:$D,'Country Selector'!$A$2,'EPA US Data'!$J:$J,$D$1,'EPA US Data'!$C:$C,C$2,'EPA US Data'!$G:$G,"&gt;="&amp;$A40,'EPA US Data'!$G:$G,"&lt;"&amp;$B40))*unit_conv*'State Downscaling Multipliers'!$B$7</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Data'!$G:$G,"&lt;"&amp;$B40)+VLOOKUP($C$1,'Multipliers and Adjustments'!$A$70:$I$86,TRUNC(COLUMN(H$2)/5)+2,FALSE)*SUMIFS('EPA US Data'!$I:$I,'EPA US Data'!$D:$D,'Country Selector'!$A$2,'EPA US Data'!$J:$J,$C$1,'EPA US Data'!$C:$C,H$2,'EPA US Data'!$G:$G,"&gt;="&amp;$A40,'EPA US Data'!$G:$G,"&lt;"&amp;$B40)+VLOOKUP($D$1,'Multipliers and Adjustments'!$A$70:$I$86,TRUNC(COLUMN(H$2)/5)+2,FALSE)*SUMIFS('EPA US Data'!$I:$I,'EPA US Data'!$D:$D,'Country Selector'!$A$2,'EPA US Data'!$J:$J,$D$1,'EPA US Data'!$C:$C,H$2,'EPA US Data'!$G:$G,"&gt;="&amp;$A40,'EPA US Data'!$G:$G,"&lt;"&amp;$B40))*unit_conv*'State Downscaling Multipliers'!$B$7</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Data'!$G:$G,"&lt;"&amp;$B40)+VLOOKUP($C$1,'Multipliers and Adjustments'!$A$70:$I$86,TRUNC(COLUMN(M$2)/5)+2,FALSE)*SUMIFS('EPA US Data'!$I:$I,'EPA US Data'!$D:$D,'Country Selector'!$A$2,'EPA US Data'!$J:$J,$C$1,'EPA US Data'!$C:$C,M$2,'EPA US Data'!$G:$G,"&gt;="&amp;$A40,'EPA US Data'!$G:$G,"&lt;"&amp;$B40)+VLOOKUP($D$1,'Multipliers and Adjustments'!$A$70:$I$86,TRUNC(COLUMN(M$2)/5)+2,FALSE)*SUMIFS('EPA US Data'!$I:$I,'EPA US Data'!$D:$D,'Country Selector'!$A$2,'EPA US Data'!$J:$J,$D$1,'EPA US Data'!$C:$C,M$2,'EPA US Data'!$G:$G,"&gt;="&amp;$A40,'EPA US Data'!$G:$G,"&lt;"&amp;$B40))*unit_conv*'State Downscaling Multipliers'!$B$7</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Data'!$G:$G,"&lt;"&amp;$B40)+VLOOKUP($C$1,'Multipliers and Adjustments'!$A$70:$I$86,TRUNC(COLUMN(R$2)/5)+2,FALSE)*SUMIFS('EPA US Data'!$I:$I,'EPA US Data'!$D:$D,'Country Selector'!$A$2,'EPA US Data'!$J:$J,$C$1,'EPA US Data'!$C:$C,R$2,'EPA US Data'!$G:$G,"&gt;="&amp;$A40,'EPA US Data'!$G:$G,"&lt;"&amp;$B40)+VLOOKUP($D$1,'Multipliers and Adjustments'!$A$70:$I$86,TRUNC(COLUMN(R$2)/5)+2,FALSE)*SUMIFS('EPA US Data'!$I:$I,'EPA US Data'!$D:$D,'Country Selector'!$A$2,'EPA US Data'!$J:$J,$D$1,'EPA US Data'!$C:$C,R$2,'EPA US Data'!$G:$G,"&gt;="&amp;$A40,'EPA US Data'!$G:$G,"&lt;"&amp;$B40))*unit_conv*'State Downscaling Multipliers'!$B$7</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Data'!$G:$G,"&lt;"&amp;$B40)+VLOOKUP($C$1,'Multipliers and Adjustments'!$A$70:$I$86,TRUNC(COLUMN(W$2)/5)+2,FALSE)*SUMIFS('EPA US Data'!$I:$I,'EPA US Data'!$D:$D,'Country Selector'!$A$2,'EPA US Data'!$J:$J,$C$1,'EPA US Data'!$C:$C,W$2,'EPA US Data'!$G:$G,"&gt;="&amp;$A40,'EPA US Data'!$G:$G,"&lt;"&amp;$B40)+VLOOKUP($D$1,'Multipliers and Adjustments'!$A$70:$I$86,TRUNC(COLUMN(W$2)/5)+2,FALSE)*SUMIFS('EPA US Data'!$I:$I,'EPA US Data'!$D:$D,'Country Selector'!$A$2,'EPA US Data'!$J:$J,$D$1,'EPA US Data'!$C:$C,W$2,'EPA US Data'!$G:$G,"&gt;="&amp;$A40,'EPA US Data'!$G:$G,"&lt;"&amp;$B40))*unit_conv*'State Downscaling Multipliers'!$B$7</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Data'!$G:$G,"&lt;"&amp;$B40)+VLOOKUP($C$1,'Multipliers and Adjustments'!$A$70:$I$86,TRUNC(COLUMN(AB$2)/5)+2,FALSE)*SUMIFS('EPA US Data'!$I:$I,'EPA US Data'!$D:$D,'Country Selector'!$A$2,'EPA US Data'!$J:$J,$C$1,'EPA US Data'!$C:$C,AB$2,'EPA US Data'!$G:$G,"&gt;="&amp;$A40,'EPA US Data'!$G:$G,"&lt;"&amp;$B40)+VLOOKUP($D$1,'Multipliers and Adjustments'!$A$70:$I$86,TRUNC(COLUMN(AB$2)/5)+2,FALSE)*SUMIFS('EPA US Data'!$I:$I,'EPA US Data'!$D:$D,'Country Selector'!$A$2,'EPA US Data'!$J:$J,$D$1,'EPA US Data'!$C:$C,AB$2,'EPA US Data'!$G:$G,"&gt;="&amp;$A40,'EPA US Data'!$G:$G,"&lt;"&amp;$B40))*unit_conv*'State Downscaling Multipliers'!$B$7</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Data'!$G:$G,"&lt;"&amp;$B40)+VLOOKUP($C$1,'Multipliers and Adjustments'!$A$70:$I$86,TRUNC(COLUMN(AG$2)/5)+2,FALSE)*SUMIFS('EPA US Data'!$I:$I,'EPA US Data'!$D:$D,'Country Selector'!$A$2,'EPA US Data'!$J:$J,$C$1,'EPA US Data'!$C:$C,AG$2,'EPA US Data'!$G:$G,"&gt;="&amp;$A40,'EPA US Data'!$G:$G,"&lt;"&amp;$B40)+VLOOKUP($D$1,'Multipliers and Adjustments'!$A$70:$I$86,TRUNC(COLUMN(AG$2)/5)+2,FALSE)*SUMIFS('EPA US Data'!$I:$I,'EPA US Data'!$D:$D,'Country Selector'!$A$2,'EPA US Data'!$J:$J,$D$1,'EPA US Data'!$C:$C,AG$2,'EPA US Data'!$G:$G,"&gt;="&amp;$A40,'EPA US Data'!$G:$G,"&lt;"&amp;$B40))*unit_conv*'State Downscaling Multipliers'!$B$7</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Data'!$G:$G,"&lt;"&amp;$B40)+VLOOKUP($C$1,'Multipliers and Adjustments'!$A$70:$I$86,TRUNC(COLUMN(AL$2)/5)+2,FALSE)*SUMIFS('EPA US Data'!$I:$I,'EPA US Data'!$D:$D,'Country Selector'!$A$2,'EPA US Data'!$J:$J,$C$1,'EPA US Data'!$C:$C,AL$2,'EPA US Data'!$G:$G,"&gt;="&amp;$A40,'EPA US Data'!$G:$G,"&lt;"&amp;$B40)+VLOOKUP($D$1,'Multipliers and Adjustments'!$A$70:$I$86,TRUNC(COLUMN(AL$2)/5)+2,FALSE)*SUMIFS('EPA US Data'!$I:$I,'EPA US Data'!$D:$D,'Country Selector'!$A$2,'EPA US Data'!$J:$J,$D$1,'EPA US Data'!$C:$C,AL$2,'EPA US Data'!$G:$G,"&gt;="&amp;$A40,'EPA US Data'!$G:$G,"&lt;"&amp;$B40))*unit_conv*'State Downscaling Multipliers'!$B$7</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Data'!$G:$G,"&lt;"&amp;$B41)+VLOOKUP($C$1,'Multipliers and Adjustments'!$A$70:$I$86,TRUNC(COLUMN(C$2)/5)+2,FALSE)*SUMIFS('EPA US Data'!$I:$I,'EPA US Data'!$D:$D,'Country Selector'!$A$2,'EPA US Data'!$J:$J,$C$1,'EPA US Data'!$C:$C,C$2,'EPA US Data'!$G:$G,"&gt;="&amp;$A41,'EPA US Data'!$G:$G,"&lt;"&amp;$B41)+VLOOKUP($D$1,'Multipliers and Adjustments'!$A$70:$I$86,TRUNC(COLUMN(C$2)/5)+2,FALSE)*SUMIFS('EPA US Data'!$I:$I,'EPA US Data'!$D:$D,'Country Selector'!$A$2,'EPA US Data'!$J:$J,$D$1,'EPA US Data'!$C:$C,C$2,'EPA US Data'!$G:$G,"&gt;="&amp;$A41,'EPA US Data'!$G:$G,"&lt;"&amp;$B41))*unit_conv*'State Downscaling Multipliers'!$B$7</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Data'!$G:$G,"&lt;"&amp;$B41)+VLOOKUP($C$1,'Multipliers and Adjustments'!$A$70:$I$86,TRUNC(COLUMN(H$2)/5)+2,FALSE)*SUMIFS('EPA US Data'!$I:$I,'EPA US Data'!$D:$D,'Country Selector'!$A$2,'EPA US Data'!$J:$J,$C$1,'EPA US Data'!$C:$C,H$2,'EPA US Data'!$G:$G,"&gt;="&amp;$A41,'EPA US Data'!$G:$G,"&lt;"&amp;$B41)+VLOOKUP($D$1,'Multipliers and Adjustments'!$A$70:$I$86,TRUNC(COLUMN(H$2)/5)+2,FALSE)*SUMIFS('EPA US Data'!$I:$I,'EPA US Data'!$D:$D,'Country Selector'!$A$2,'EPA US Data'!$J:$J,$D$1,'EPA US Data'!$C:$C,H$2,'EPA US Data'!$G:$G,"&gt;="&amp;$A41,'EPA US Data'!$G:$G,"&lt;"&amp;$B41))*unit_conv*'State Downscaling Multipliers'!$B$7</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Data'!$G:$G,"&lt;"&amp;$B41)+VLOOKUP($C$1,'Multipliers and Adjustments'!$A$70:$I$86,TRUNC(COLUMN(M$2)/5)+2,FALSE)*SUMIFS('EPA US Data'!$I:$I,'EPA US Data'!$D:$D,'Country Selector'!$A$2,'EPA US Data'!$J:$J,$C$1,'EPA US Data'!$C:$C,M$2,'EPA US Data'!$G:$G,"&gt;="&amp;$A41,'EPA US Data'!$G:$G,"&lt;"&amp;$B41)+VLOOKUP($D$1,'Multipliers and Adjustments'!$A$70:$I$86,TRUNC(COLUMN(M$2)/5)+2,FALSE)*SUMIFS('EPA US Data'!$I:$I,'EPA US Data'!$D:$D,'Country Selector'!$A$2,'EPA US Data'!$J:$J,$D$1,'EPA US Data'!$C:$C,M$2,'EPA US Data'!$G:$G,"&gt;="&amp;$A41,'EPA US Data'!$G:$G,"&lt;"&amp;$B41))*unit_conv*'State Downscaling Multipliers'!$B$7</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Data'!$G:$G,"&lt;"&amp;$B41)+VLOOKUP($C$1,'Multipliers and Adjustments'!$A$70:$I$86,TRUNC(COLUMN(R$2)/5)+2,FALSE)*SUMIFS('EPA US Data'!$I:$I,'EPA US Data'!$D:$D,'Country Selector'!$A$2,'EPA US Data'!$J:$J,$C$1,'EPA US Data'!$C:$C,R$2,'EPA US Data'!$G:$G,"&gt;="&amp;$A41,'EPA US Data'!$G:$G,"&lt;"&amp;$B41)+VLOOKUP($D$1,'Multipliers and Adjustments'!$A$70:$I$86,TRUNC(COLUMN(R$2)/5)+2,FALSE)*SUMIFS('EPA US Data'!$I:$I,'EPA US Data'!$D:$D,'Country Selector'!$A$2,'EPA US Data'!$J:$J,$D$1,'EPA US Data'!$C:$C,R$2,'EPA US Data'!$G:$G,"&gt;="&amp;$A41,'EPA US Data'!$G:$G,"&lt;"&amp;$B41))*unit_conv*'State Downscaling Multipliers'!$B$7</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Data'!$G:$G,"&lt;"&amp;$B41)+VLOOKUP($C$1,'Multipliers and Adjustments'!$A$70:$I$86,TRUNC(COLUMN(W$2)/5)+2,FALSE)*SUMIFS('EPA US Data'!$I:$I,'EPA US Data'!$D:$D,'Country Selector'!$A$2,'EPA US Data'!$J:$J,$C$1,'EPA US Data'!$C:$C,W$2,'EPA US Data'!$G:$G,"&gt;="&amp;$A41,'EPA US Data'!$G:$G,"&lt;"&amp;$B41)+VLOOKUP($D$1,'Multipliers and Adjustments'!$A$70:$I$86,TRUNC(COLUMN(W$2)/5)+2,FALSE)*SUMIFS('EPA US Data'!$I:$I,'EPA US Data'!$D:$D,'Country Selector'!$A$2,'EPA US Data'!$J:$J,$D$1,'EPA US Data'!$C:$C,W$2,'EPA US Data'!$G:$G,"&gt;="&amp;$A41,'EPA US Data'!$G:$G,"&lt;"&amp;$B41))*unit_conv*'State Downscaling Multipliers'!$B$7</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Data'!$G:$G,"&lt;"&amp;$B41)+VLOOKUP($C$1,'Multipliers and Adjustments'!$A$70:$I$86,TRUNC(COLUMN(AB$2)/5)+2,FALSE)*SUMIFS('EPA US Data'!$I:$I,'EPA US Data'!$D:$D,'Country Selector'!$A$2,'EPA US Data'!$J:$J,$C$1,'EPA US Data'!$C:$C,AB$2,'EPA US Data'!$G:$G,"&gt;="&amp;$A41,'EPA US Data'!$G:$G,"&lt;"&amp;$B41)+VLOOKUP($D$1,'Multipliers and Adjustments'!$A$70:$I$86,TRUNC(COLUMN(AB$2)/5)+2,FALSE)*SUMIFS('EPA US Data'!$I:$I,'EPA US Data'!$D:$D,'Country Selector'!$A$2,'EPA US Data'!$J:$J,$D$1,'EPA US Data'!$C:$C,AB$2,'EPA US Data'!$G:$G,"&gt;="&amp;$A41,'EPA US Data'!$G:$G,"&lt;"&amp;$B41))*unit_conv*'State Downscaling Multipliers'!$B$7</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Data'!$G:$G,"&lt;"&amp;$B41)+VLOOKUP($C$1,'Multipliers and Adjustments'!$A$70:$I$86,TRUNC(COLUMN(AG$2)/5)+2,FALSE)*SUMIFS('EPA US Data'!$I:$I,'EPA US Data'!$D:$D,'Country Selector'!$A$2,'EPA US Data'!$J:$J,$C$1,'EPA US Data'!$C:$C,AG$2,'EPA US Data'!$G:$G,"&gt;="&amp;$A41,'EPA US Data'!$G:$G,"&lt;"&amp;$B41)+VLOOKUP($D$1,'Multipliers and Adjustments'!$A$70:$I$86,TRUNC(COLUMN(AG$2)/5)+2,FALSE)*SUMIFS('EPA US Data'!$I:$I,'EPA US Data'!$D:$D,'Country Selector'!$A$2,'EPA US Data'!$J:$J,$D$1,'EPA US Data'!$C:$C,AG$2,'EPA US Data'!$G:$G,"&gt;="&amp;$A41,'EPA US Data'!$G:$G,"&lt;"&amp;$B41))*unit_conv*'State Downscaling Multipliers'!$B$7</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Data'!$G:$G,"&lt;"&amp;$B41)+VLOOKUP($C$1,'Multipliers and Adjustments'!$A$70:$I$86,TRUNC(COLUMN(AL$2)/5)+2,FALSE)*SUMIFS('EPA US Data'!$I:$I,'EPA US Data'!$D:$D,'Country Selector'!$A$2,'EPA US Data'!$J:$J,$C$1,'EPA US Data'!$C:$C,AL$2,'EPA US Data'!$G:$G,"&gt;="&amp;$A41,'EPA US Data'!$G:$G,"&lt;"&amp;$B41)+VLOOKUP($D$1,'Multipliers and Adjustments'!$A$70:$I$86,TRUNC(COLUMN(AL$2)/5)+2,FALSE)*SUMIFS('EPA US Data'!$I:$I,'EPA US Data'!$D:$D,'Country Selector'!$A$2,'EPA US Data'!$J:$J,$D$1,'EPA US Data'!$C:$C,AL$2,'EPA US Data'!$G:$G,"&gt;="&amp;$A41,'EPA US Data'!$G:$G,"&lt;"&amp;$B41))*unit_conv*'State Downscaling Multipliers'!$B$7</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Data'!$G:$G,"&lt;"&amp;$B42)+VLOOKUP($C$1,'Multipliers and Adjustments'!$A$70:$I$86,TRUNC(COLUMN(C$2)/5)+2,FALSE)*SUMIFS('EPA US Data'!$I:$I,'EPA US Data'!$D:$D,'Country Selector'!$A$2,'EPA US Data'!$J:$J,$C$1,'EPA US Data'!$C:$C,C$2,'EPA US Data'!$G:$G,"&gt;="&amp;$A42,'EPA US Data'!$G:$G,"&lt;"&amp;$B42)+VLOOKUP($D$1,'Multipliers and Adjustments'!$A$70:$I$86,TRUNC(COLUMN(C$2)/5)+2,FALSE)*SUMIFS('EPA US Data'!$I:$I,'EPA US Data'!$D:$D,'Country Selector'!$A$2,'EPA US Data'!$J:$J,$D$1,'EPA US Data'!$C:$C,C$2,'EPA US Data'!$G:$G,"&gt;="&amp;$A42,'EPA US Data'!$G:$G,"&lt;"&amp;$B42))*unit_conv*'State Downscaling Multipliers'!$B$7</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Data'!$G:$G,"&lt;"&amp;$B42)+VLOOKUP($C$1,'Multipliers and Adjustments'!$A$70:$I$86,TRUNC(COLUMN(H$2)/5)+2,FALSE)*SUMIFS('EPA US Data'!$I:$I,'EPA US Data'!$D:$D,'Country Selector'!$A$2,'EPA US Data'!$J:$J,$C$1,'EPA US Data'!$C:$C,H$2,'EPA US Data'!$G:$G,"&gt;="&amp;$A42,'EPA US Data'!$G:$G,"&lt;"&amp;$B42)+VLOOKUP($D$1,'Multipliers and Adjustments'!$A$70:$I$86,TRUNC(COLUMN(H$2)/5)+2,FALSE)*SUMIFS('EPA US Data'!$I:$I,'EPA US Data'!$D:$D,'Country Selector'!$A$2,'EPA US Data'!$J:$J,$D$1,'EPA US Data'!$C:$C,H$2,'EPA US Data'!$G:$G,"&gt;="&amp;$A42,'EPA US Data'!$G:$G,"&lt;"&amp;$B42))*unit_conv*'State Downscaling Multipliers'!$B$7</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Data'!$G:$G,"&lt;"&amp;$B42)+VLOOKUP($C$1,'Multipliers and Adjustments'!$A$70:$I$86,TRUNC(COLUMN(M$2)/5)+2,FALSE)*SUMIFS('EPA US Data'!$I:$I,'EPA US Data'!$D:$D,'Country Selector'!$A$2,'EPA US Data'!$J:$J,$C$1,'EPA US Data'!$C:$C,M$2,'EPA US Data'!$G:$G,"&gt;="&amp;$A42,'EPA US Data'!$G:$G,"&lt;"&amp;$B42)+VLOOKUP($D$1,'Multipliers and Adjustments'!$A$70:$I$86,TRUNC(COLUMN(M$2)/5)+2,FALSE)*SUMIFS('EPA US Data'!$I:$I,'EPA US Data'!$D:$D,'Country Selector'!$A$2,'EPA US Data'!$J:$J,$D$1,'EPA US Data'!$C:$C,M$2,'EPA US Data'!$G:$G,"&gt;="&amp;$A42,'EPA US Data'!$G:$G,"&lt;"&amp;$B42))*unit_conv*'State Downscaling Multipliers'!$B$7</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Data'!$G:$G,"&lt;"&amp;$B42)+VLOOKUP($C$1,'Multipliers and Adjustments'!$A$70:$I$86,TRUNC(COLUMN(R$2)/5)+2,FALSE)*SUMIFS('EPA US Data'!$I:$I,'EPA US Data'!$D:$D,'Country Selector'!$A$2,'EPA US Data'!$J:$J,$C$1,'EPA US Data'!$C:$C,R$2,'EPA US Data'!$G:$G,"&gt;="&amp;$A42,'EPA US Data'!$G:$G,"&lt;"&amp;$B42)+VLOOKUP($D$1,'Multipliers and Adjustments'!$A$70:$I$86,TRUNC(COLUMN(R$2)/5)+2,FALSE)*SUMIFS('EPA US Data'!$I:$I,'EPA US Data'!$D:$D,'Country Selector'!$A$2,'EPA US Data'!$J:$J,$D$1,'EPA US Data'!$C:$C,R$2,'EPA US Data'!$G:$G,"&gt;="&amp;$A42,'EPA US Data'!$G:$G,"&lt;"&amp;$B42))*unit_conv*'State Downscaling Multipliers'!$B$7</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Data'!$G:$G,"&lt;"&amp;$B42)+VLOOKUP($C$1,'Multipliers and Adjustments'!$A$70:$I$86,TRUNC(COLUMN(W$2)/5)+2,FALSE)*SUMIFS('EPA US Data'!$I:$I,'EPA US Data'!$D:$D,'Country Selector'!$A$2,'EPA US Data'!$J:$J,$C$1,'EPA US Data'!$C:$C,W$2,'EPA US Data'!$G:$G,"&gt;="&amp;$A42,'EPA US Data'!$G:$G,"&lt;"&amp;$B42)+VLOOKUP($D$1,'Multipliers and Adjustments'!$A$70:$I$86,TRUNC(COLUMN(W$2)/5)+2,FALSE)*SUMIFS('EPA US Data'!$I:$I,'EPA US Data'!$D:$D,'Country Selector'!$A$2,'EPA US Data'!$J:$J,$D$1,'EPA US Data'!$C:$C,W$2,'EPA US Data'!$G:$G,"&gt;="&amp;$A42,'EPA US Data'!$G:$G,"&lt;"&amp;$B42))*unit_conv*'State Downscaling Multipliers'!$B$7</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Data'!$G:$G,"&lt;"&amp;$B42)+VLOOKUP($C$1,'Multipliers and Adjustments'!$A$70:$I$86,TRUNC(COLUMN(AB$2)/5)+2,FALSE)*SUMIFS('EPA US Data'!$I:$I,'EPA US Data'!$D:$D,'Country Selector'!$A$2,'EPA US Data'!$J:$J,$C$1,'EPA US Data'!$C:$C,AB$2,'EPA US Data'!$G:$G,"&gt;="&amp;$A42,'EPA US Data'!$G:$G,"&lt;"&amp;$B42)+VLOOKUP($D$1,'Multipliers and Adjustments'!$A$70:$I$86,TRUNC(COLUMN(AB$2)/5)+2,FALSE)*SUMIFS('EPA US Data'!$I:$I,'EPA US Data'!$D:$D,'Country Selector'!$A$2,'EPA US Data'!$J:$J,$D$1,'EPA US Data'!$C:$C,AB$2,'EPA US Data'!$G:$G,"&gt;="&amp;$A42,'EPA US Data'!$G:$G,"&lt;"&amp;$B42))*unit_conv*'State Downscaling Multipliers'!$B$7</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Data'!$G:$G,"&lt;"&amp;$B42)+VLOOKUP($C$1,'Multipliers and Adjustments'!$A$70:$I$86,TRUNC(COLUMN(AG$2)/5)+2,FALSE)*SUMIFS('EPA US Data'!$I:$I,'EPA US Data'!$D:$D,'Country Selector'!$A$2,'EPA US Data'!$J:$J,$C$1,'EPA US Data'!$C:$C,AG$2,'EPA US Data'!$G:$G,"&gt;="&amp;$A42,'EPA US Data'!$G:$G,"&lt;"&amp;$B42)+VLOOKUP($D$1,'Multipliers and Adjustments'!$A$70:$I$86,TRUNC(COLUMN(AG$2)/5)+2,FALSE)*SUMIFS('EPA US Data'!$I:$I,'EPA US Data'!$D:$D,'Country Selector'!$A$2,'EPA US Data'!$J:$J,$D$1,'EPA US Data'!$C:$C,AG$2,'EPA US Data'!$G:$G,"&gt;="&amp;$A42,'EPA US Data'!$G:$G,"&lt;"&amp;$B42))*unit_conv*'State Downscaling Multipliers'!$B$7</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Data'!$G:$G,"&lt;"&amp;$B42)+VLOOKUP($C$1,'Multipliers and Adjustments'!$A$70:$I$86,TRUNC(COLUMN(AL$2)/5)+2,FALSE)*SUMIFS('EPA US Data'!$I:$I,'EPA US Data'!$D:$D,'Country Selector'!$A$2,'EPA US Data'!$J:$J,$C$1,'EPA US Data'!$C:$C,AL$2,'EPA US Data'!$G:$G,"&gt;="&amp;$A42,'EPA US Data'!$G:$G,"&lt;"&amp;$B42)+VLOOKUP($D$1,'Multipliers and Adjustments'!$A$70:$I$86,TRUNC(COLUMN(AL$2)/5)+2,FALSE)*SUMIFS('EPA US Data'!$I:$I,'EPA US Data'!$D:$D,'Country Selector'!$A$2,'EPA US Data'!$J:$J,$D$1,'EPA US Data'!$C:$C,AL$2,'EPA US Data'!$G:$G,"&gt;="&amp;$A42,'EPA US Data'!$G:$G,"&lt;"&amp;$B42))*unit_conv*'State Downscaling Multipliers'!$B$7</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Data'!$G:$G,"&lt;"&amp;$B43)+VLOOKUP($C$1,'Multipliers and Adjustments'!$A$70:$I$86,TRUNC(COLUMN(C$2)/5)+2,FALSE)*SUMIFS('EPA US Data'!$I:$I,'EPA US Data'!$D:$D,'Country Selector'!$A$2,'EPA US Data'!$J:$J,$C$1,'EPA US Data'!$C:$C,C$2,'EPA US Data'!$G:$G,"&gt;="&amp;$A43,'EPA US Data'!$G:$G,"&lt;"&amp;$B43)+VLOOKUP($D$1,'Multipliers and Adjustments'!$A$70:$I$86,TRUNC(COLUMN(C$2)/5)+2,FALSE)*SUMIFS('EPA US Data'!$I:$I,'EPA US Data'!$D:$D,'Country Selector'!$A$2,'EPA US Data'!$J:$J,$D$1,'EPA US Data'!$C:$C,C$2,'EPA US Data'!$G:$G,"&gt;="&amp;$A43,'EPA US Data'!$G:$G,"&lt;"&amp;$B43))*unit_conv*'State Downscaling Multipliers'!$B$7</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Data'!$G:$G,"&lt;"&amp;$B43)+VLOOKUP($C$1,'Multipliers and Adjustments'!$A$70:$I$86,TRUNC(COLUMN(H$2)/5)+2,FALSE)*SUMIFS('EPA US Data'!$I:$I,'EPA US Data'!$D:$D,'Country Selector'!$A$2,'EPA US Data'!$J:$J,$C$1,'EPA US Data'!$C:$C,H$2,'EPA US Data'!$G:$G,"&gt;="&amp;$A43,'EPA US Data'!$G:$G,"&lt;"&amp;$B43)+VLOOKUP($D$1,'Multipliers and Adjustments'!$A$70:$I$86,TRUNC(COLUMN(H$2)/5)+2,FALSE)*SUMIFS('EPA US Data'!$I:$I,'EPA US Data'!$D:$D,'Country Selector'!$A$2,'EPA US Data'!$J:$J,$D$1,'EPA US Data'!$C:$C,H$2,'EPA US Data'!$G:$G,"&gt;="&amp;$A43,'EPA US Data'!$G:$G,"&lt;"&amp;$B43))*unit_conv*'State Downscaling Multipliers'!$B$7</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Data'!$G:$G,"&lt;"&amp;$B43)+VLOOKUP($C$1,'Multipliers and Adjustments'!$A$70:$I$86,TRUNC(COLUMN(M$2)/5)+2,FALSE)*SUMIFS('EPA US Data'!$I:$I,'EPA US Data'!$D:$D,'Country Selector'!$A$2,'EPA US Data'!$J:$J,$C$1,'EPA US Data'!$C:$C,M$2,'EPA US Data'!$G:$G,"&gt;="&amp;$A43,'EPA US Data'!$G:$G,"&lt;"&amp;$B43)+VLOOKUP($D$1,'Multipliers and Adjustments'!$A$70:$I$86,TRUNC(COLUMN(M$2)/5)+2,FALSE)*SUMIFS('EPA US Data'!$I:$I,'EPA US Data'!$D:$D,'Country Selector'!$A$2,'EPA US Data'!$J:$J,$D$1,'EPA US Data'!$C:$C,M$2,'EPA US Data'!$G:$G,"&gt;="&amp;$A43,'EPA US Data'!$G:$G,"&lt;"&amp;$B43))*unit_conv*'State Downscaling Multipliers'!$B$7</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Data'!$G:$G,"&lt;"&amp;$B43)+VLOOKUP($C$1,'Multipliers and Adjustments'!$A$70:$I$86,TRUNC(COLUMN(R$2)/5)+2,FALSE)*SUMIFS('EPA US Data'!$I:$I,'EPA US Data'!$D:$D,'Country Selector'!$A$2,'EPA US Data'!$J:$J,$C$1,'EPA US Data'!$C:$C,R$2,'EPA US Data'!$G:$G,"&gt;="&amp;$A43,'EPA US Data'!$G:$G,"&lt;"&amp;$B43)+VLOOKUP($D$1,'Multipliers and Adjustments'!$A$70:$I$86,TRUNC(COLUMN(R$2)/5)+2,FALSE)*SUMIFS('EPA US Data'!$I:$I,'EPA US Data'!$D:$D,'Country Selector'!$A$2,'EPA US Data'!$J:$J,$D$1,'EPA US Data'!$C:$C,R$2,'EPA US Data'!$G:$G,"&gt;="&amp;$A43,'EPA US Data'!$G:$G,"&lt;"&amp;$B43))*unit_conv*'State Downscaling Multipliers'!$B$7</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Data'!$G:$G,"&lt;"&amp;$B43)+VLOOKUP($C$1,'Multipliers and Adjustments'!$A$70:$I$86,TRUNC(COLUMN(W$2)/5)+2,FALSE)*SUMIFS('EPA US Data'!$I:$I,'EPA US Data'!$D:$D,'Country Selector'!$A$2,'EPA US Data'!$J:$J,$C$1,'EPA US Data'!$C:$C,W$2,'EPA US Data'!$G:$G,"&gt;="&amp;$A43,'EPA US Data'!$G:$G,"&lt;"&amp;$B43)+VLOOKUP($D$1,'Multipliers and Adjustments'!$A$70:$I$86,TRUNC(COLUMN(W$2)/5)+2,FALSE)*SUMIFS('EPA US Data'!$I:$I,'EPA US Data'!$D:$D,'Country Selector'!$A$2,'EPA US Data'!$J:$J,$D$1,'EPA US Data'!$C:$C,W$2,'EPA US Data'!$G:$G,"&gt;="&amp;$A43,'EPA US Data'!$G:$G,"&lt;"&amp;$B43))*unit_conv*'State Downscaling Multipliers'!$B$7</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Data'!$G:$G,"&lt;"&amp;$B43)+VLOOKUP($C$1,'Multipliers and Adjustments'!$A$70:$I$86,TRUNC(COLUMN(AB$2)/5)+2,FALSE)*SUMIFS('EPA US Data'!$I:$I,'EPA US Data'!$D:$D,'Country Selector'!$A$2,'EPA US Data'!$J:$J,$C$1,'EPA US Data'!$C:$C,AB$2,'EPA US Data'!$G:$G,"&gt;="&amp;$A43,'EPA US Data'!$G:$G,"&lt;"&amp;$B43)+VLOOKUP($D$1,'Multipliers and Adjustments'!$A$70:$I$86,TRUNC(COLUMN(AB$2)/5)+2,FALSE)*SUMIFS('EPA US Data'!$I:$I,'EPA US Data'!$D:$D,'Country Selector'!$A$2,'EPA US Data'!$J:$J,$D$1,'EPA US Data'!$C:$C,AB$2,'EPA US Data'!$G:$G,"&gt;="&amp;$A43,'EPA US Data'!$G:$G,"&lt;"&amp;$B43))*unit_conv*'State Downscaling Multipliers'!$B$7</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Data'!$G:$G,"&lt;"&amp;$B43)+VLOOKUP($C$1,'Multipliers and Adjustments'!$A$70:$I$86,TRUNC(COLUMN(AG$2)/5)+2,FALSE)*SUMIFS('EPA US Data'!$I:$I,'EPA US Data'!$D:$D,'Country Selector'!$A$2,'EPA US Data'!$J:$J,$C$1,'EPA US Data'!$C:$C,AG$2,'EPA US Data'!$G:$G,"&gt;="&amp;$A43,'EPA US Data'!$G:$G,"&lt;"&amp;$B43)+VLOOKUP($D$1,'Multipliers and Adjustments'!$A$70:$I$86,TRUNC(COLUMN(AG$2)/5)+2,FALSE)*SUMIFS('EPA US Data'!$I:$I,'EPA US Data'!$D:$D,'Country Selector'!$A$2,'EPA US Data'!$J:$J,$D$1,'EPA US Data'!$C:$C,AG$2,'EPA US Data'!$G:$G,"&gt;="&amp;$A43,'EPA US Data'!$G:$G,"&lt;"&amp;$B43))*unit_conv*'State Downscaling Multipliers'!$B$7</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Data'!$G:$G,"&lt;"&amp;$B43)+VLOOKUP($C$1,'Multipliers and Adjustments'!$A$70:$I$86,TRUNC(COLUMN(AL$2)/5)+2,FALSE)*SUMIFS('EPA US Data'!$I:$I,'EPA US Data'!$D:$D,'Country Selector'!$A$2,'EPA US Data'!$J:$J,$C$1,'EPA US Data'!$C:$C,AL$2,'EPA US Data'!$G:$G,"&gt;="&amp;$A43,'EPA US Data'!$G:$G,"&lt;"&amp;$B43)+VLOOKUP($D$1,'Multipliers and Adjustments'!$A$70:$I$86,TRUNC(COLUMN(AL$2)/5)+2,FALSE)*SUMIFS('EPA US Data'!$I:$I,'EPA US Data'!$D:$D,'Country Selector'!$A$2,'EPA US Data'!$J:$J,$D$1,'EPA US Data'!$C:$C,AL$2,'EPA US Data'!$G:$G,"&gt;="&amp;$A43,'EPA US Data'!$G:$G,"&lt;"&amp;$B43))*unit_conv*'State Downscaling Multipliers'!$B$7</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Data'!$G:$G,"&lt;"&amp;$B44)+VLOOKUP($C$1,'Multipliers and Adjustments'!$A$70:$I$86,TRUNC(COLUMN(C$2)/5)+2,FALSE)*SUMIFS('EPA US Data'!$I:$I,'EPA US Data'!$D:$D,'Country Selector'!$A$2,'EPA US Data'!$J:$J,$C$1,'EPA US Data'!$C:$C,C$2,'EPA US Data'!$G:$G,"&gt;="&amp;$A44,'EPA US Data'!$G:$G,"&lt;"&amp;$B44)+VLOOKUP($D$1,'Multipliers and Adjustments'!$A$70:$I$86,TRUNC(COLUMN(C$2)/5)+2,FALSE)*SUMIFS('EPA US Data'!$I:$I,'EPA US Data'!$D:$D,'Country Selector'!$A$2,'EPA US Data'!$J:$J,$D$1,'EPA US Data'!$C:$C,C$2,'EPA US Data'!$G:$G,"&gt;="&amp;$A44,'EPA US Data'!$G:$G,"&lt;"&amp;$B44))*unit_conv*'State Downscaling Multipliers'!$B$7</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Data'!$G:$G,"&lt;"&amp;$B44)+VLOOKUP($C$1,'Multipliers and Adjustments'!$A$70:$I$86,TRUNC(COLUMN(H$2)/5)+2,FALSE)*SUMIFS('EPA US Data'!$I:$I,'EPA US Data'!$D:$D,'Country Selector'!$A$2,'EPA US Data'!$J:$J,$C$1,'EPA US Data'!$C:$C,H$2,'EPA US Data'!$G:$G,"&gt;="&amp;$A44,'EPA US Data'!$G:$G,"&lt;"&amp;$B44)+VLOOKUP($D$1,'Multipliers and Adjustments'!$A$70:$I$86,TRUNC(COLUMN(H$2)/5)+2,FALSE)*SUMIFS('EPA US Data'!$I:$I,'EPA US Data'!$D:$D,'Country Selector'!$A$2,'EPA US Data'!$J:$J,$D$1,'EPA US Data'!$C:$C,H$2,'EPA US Data'!$G:$G,"&gt;="&amp;$A44,'EPA US Data'!$G:$G,"&lt;"&amp;$B44))*unit_conv*'State Downscaling Multipliers'!$B$7</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Data'!$G:$G,"&lt;"&amp;$B44)+VLOOKUP($C$1,'Multipliers and Adjustments'!$A$70:$I$86,TRUNC(COLUMN(M$2)/5)+2,FALSE)*SUMIFS('EPA US Data'!$I:$I,'EPA US Data'!$D:$D,'Country Selector'!$A$2,'EPA US Data'!$J:$J,$C$1,'EPA US Data'!$C:$C,M$2,'EPA US Data'!$G:$G,"&gt;="&amp;$A44,'EPA US Data'!$G:$G,"&lt;"&amp;$B44)+VLOOKUP($D$1,'Multipliers and Adjustments'!$A$70:$I$86,TRUNC(COLUMN(M$2)/5)+2,FALSE)*SUMIFS('EPA US Data'!$I:$I,'EPA US Data'!$D:$D,'Country Selector'!$A$2,'EPA US Data'!$J:$J,$D$1,'EPA US Data'!$C:$C,M$2,'EPA US Data'!$G:$G,"&gt;="&amp;$A44,'EPA US Data'!$G:$G,"&lt;"&amp;$B44))*unit_conv*'State Downscaling Multipliers'!$B$7</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Data'!$G:$G,"&lt;"&amp;$B44)+VLOOKUP($C$1,'Multipliers and Adjustments'!$A$70:$I$86,TRUNC(COLUMN(R$2)/5)+2,FALSE)*SUMIFS('EPA US Data'!$I:$I,'EPA US Data'!$D:$D,'Country Selector'!$A$2,'EPA US Data'!$J:$J,$C$1,'EPA US Data'!$C:$C,R$2,'EPA US Data'!$G:$G,"&gt;="&amp;$A44,'EPA US Data'!$G:$G,"&lt;"&amp;$B44)+VLOOKUP($D$1,'Multipliers and Adjustments'!$A$70:$I$86,TRUNC(COLUMN(R$2)/5)+2,FALSE)*SUMIFS('EPA US Data'!$I:$I,'EPA US Data'!$D:$D,'Country Selector'!$A$2,'EPA US Data'!$J:$J,$D$1,'EPA US Data'!$C:$C,R$2,'EPA US Data'!$G:$G,"&gt;="&amp;$A44,'EPA US Data'!$G:$G,"&lt;"&amp;$B44))*unit_conv*'State Downscaling Multipliers'!$B$7</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Data'!$G:$G,"&lt;"&amp;$B44)+VLOOKUP($C$1,'Multipliers and Adjustments'!$A$70:$I$86,TRUNC(COLUMN(W$2)/5)+2,FALSE)*SUMIFS('EPA US Data'!$I:$I,'EPA US Data'!$D:$D,'Country Selector'!$A$2,'EPA US Data'!$J:$J,$C$1,'EPA US Data'!$C:$C,W$2,'EPA US Data'!$G:$G,"&gt;="&amp;$A44,'EPA US Data'!$G:$G,"&lt;"&amp;$B44)+VLOOKUP($D$1,'Multipliers and Adjustments'!$A$70:$I$86,TRUNC(COLUMN(W$2)/5)+2,FALSE)*SUMIFS('EPA US Data'!$I:$I,'EPA US Data'!$D:$D,'Country Selector'!$A$2,'EPA US Data'!$J:$J,$D$1,'EPA US Data'!$C:$C,W$2,'EPA US Data'!$G:$G,"&gt;="&amp;$A44,'EPA US Data'!$G:$G,"&lt;"&amp;$B44))*unit_conv*'State Downscaling Multipliers'!$B$7</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Data'!$G:$G,"&lt;"&amp;$B44)+VLOOKUP($C$1,'Multipliers and Adjustments'!$A$70:$I$86,TRUNC(COLUMN(AB$2)/5)+2,FALSE)*SUMIFS('EPA US Data'!$I:$I,'EPA US Data'!$D:$D,'Country Selector'!$A$2,'EPA US Data'!$J:$J,$C$1,'EPA US Data'!$C:$C,AB$2,'EPA US Data'!$G:$G,"&gt;="&amp;$A44,'EPA US Data'!$G:$G,"&lt;"&amp;$B44)+VLOOKUP($D$1,'Multipliers and Adjustments'!$A$70:$I$86,TRUNC(COLUMN(AB$2)/5)+2,FALSE)*SUMIFS('EPA US Data'!$I:$I,'EPA US Data'!$D:$D,'Country Selector'!$A$2,'EPA US Data'!$J:$J,$D$1,'EPA US Data'!$C:$C,AB$2,'EPA US Data'!$G:$G,"&gt;="&amp;$A44,'EPA US Data'!$G:$G,"&lt;"&amp;$B44))*unit_conv*'State Downscaling Multipliers'!$B$7</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Data'!$G:$G,"&lt;"&amp;$B44)+VLOOKUP($C$1,'Multipliers and Adjustments'!$A$70:$I$86,TRUNC(COLUMN(AG$2)/5)+2,FALSE)*SUMIFS('EPA US Data'!$I:$I,'EPA US Data'!$D:$D,'Country Selector'!$A$2,'EPA US Data'!$J:$J,$C$1,'EPA US Data'!$C:$C,AG$2,'EPA US Data'!$G:$G,"&gt;="&amp;$A44,'EPA US Data'!$G:$G,"&lt;"&amp;$B44)+VLOOKUP($D$1,'Multipliers and Adjustments'!$A$70:$I$86,TRUNC(COLUMN(AG$2)/5)+2,FALSE)*SUMIFS('EPA US Data'!$I:$I,'EPA US Data'!$D:$D,'Country Selector'!$A$2,'EPA US Data'!$J:$J,$D$1,'EPA US Data'!$C:$C,AG$2,'EPA US Data'!$G:$G,"&gt;="&amp;$A44,'EPA US Data'!$G:$G,"&lt;"&amp;$B44))*unit_conv*'State Downscaling Multipliers'!$B$7</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Data'!$G:$G,"&lt;"&amp;$B44)+VLOOKUP($C$1,'Multipliers and Adjustments'!$A$70:$I$86,TRUNC(COLUMN(AL$2)/5)+2,FALSE)*SUMIFS('EPA US Data'!$I:$I,'EPA US Data'!$D:$D,'Country Selector'!$A$2,'EPA US Data'!$J:$J,$C$1,'EPA US Data'!$C:$C,AL$2,'EPA US Data'!$G:$G,"&gt;="&amp;$A44,'EPA US Data'!$G:$G,"&lt;"&amp;$B44)+VLOOKUP($D$1,'Multipliers and Adjustments'!$A$70:$I$86,TRUNC(COLUMN(AL$2)/5)+2,FALSE)*SUMIFS('EPA US Data'!$I:$I,'EPA US Data'!$D:$D,'Country Selector'!$A$2,'EPA US Data'!$J:$J,$D$1,'EPA US Data'!$C:$C,AL$2,'EPA US Data'!$G:$G,"&gt;="&amp;$A44,'EPA US Data'!$G:$G,"&lt;"&amp;$B44))*unit_conv*'State Downscaling Multipliers'!$B$7</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Data'!$G:$G,"&lt;"&amp;$B45)+VLOOKUP($C$1,'Multipliers and Adjustments'!$A$70:$I$86,TRUNC(COLUMN(C$2)/5)+2,FALSE)*SUMIFS('EPA US Data'!$I:$I,'EPA US Data'!$D:$D,'Country Selector'!$A$2,'EPA US Data'!$J:$J,$C$1,'EPA US Data'!$C:$C,C$2,'EPA US Data'!$G:$G,"&gt;="&amp;$A45,'EPA US Data'!$G:$G,"&lt;"&amp;$B45)+VLOOKUP($D$1,'Multipliers and Adjustments'!$A$70:$I$86,TRUNC(COLUMN(C$2)/5)+2,FALSE)*SUMIFS('EPA US Data'!$I:$I,'EPA US Data'!$D:$D,'Country Selector'!$A$2,'EPA US Data'!$J:$J,$D$1,'EPA US Data'!$C:$C,C$2,'EPA US Data'!$G:$G,"&gt;="&amp;$A45,'EPA US Data'!$G:$G,"&lt;"&amp;$B45))*unit_conv*'State Downscaling Multipliers'!$B$7</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Data'!$G:$G,"&lt;"&amp;$B45)+VLOOKUP($C$1,'Multipliers and Adjustments'!$A$70:$I$86,TRUNC(COLUMN(H$2)/5)+2,FALSE)*SUMIFS('EPA US Data'!$I:$I,'EPA US Data'!$D:$D,'Country Selector'!$A$2,'EPA US Data'!$J:$J,$C$1,'EPA US Data'!$C:$C,H$2,'EPA US Data'!$G:$G,"&gt;="&amp;$A45,'EPA US Data'!$G:$G,"&lt;"&amp;$B45)+VLOOKUP($D$1,'Multipliers and Adjustments'!$A$70:$I$86,TRUNC(COLUMN(H$2)/5)+2,FALSE)*SUMIFS('EPA US Data'!$I:$I,'EPA US Data'!$D:$D,'Country Selector'!$A$2,'EPA US Data'!$J:$J,$D$1,'EPA US Data'!$C:$C,H$2,'EPA US Data'!$G:$G,"&gt;="&amp;$A45,'EPA US Data'!$G:$G,"&lt;"&amp;$B45))*unit_conv*'State Downscaling Multipliers'!$B$7</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Data'!$G:$G,"&lt;"&amp;$B45)+VLOOKUP($C$1,'Multipliers and Adjustments'!$A$70:$I$86,TRUNC(COLUMN(M$2)/5)+2,FALSE)*SUMIFS('EPA US Data'!$I:$I,'EPA US Data'!$D:$D,'Country Selector'!$A$2,'EPA US Data'!$J:$J,$C$1,'EPA US Data'!$C:$C,M$2,'EPA US Data'!$G:$G,"&gt;="&amp;$A45,'EPA US Data'!$G:$G,"&lt;"&amp;$B45)+VLOOKUP($D$1,'Multipliers and Adjustments'!$A$70:$I$86,TRUNC(COLUMN(M$2)/5)+2,FALSE)*SUMIFS('EPA US Data'!$I:$I,'EPA US Data'!$D:$D,'Country Selector'!$A$2,'EPA US Data'!$J:$J,$D$1,'EPA US Data'!$C:$C,M$2,'EPA US Data'!$G:$G,"&gt;="&amp;$A45,'EPA US Data'!$G:$G,"&lt;"&amp;$B45))*unit_conv*'State Downscaling Multipliers'!$B$7</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Data'!$G:$G,"&lt;"&amp;$B45)+VLOOKUP($C$1,'Multipliers and Adjustments'!$A$70:$I$86,TRUNC(COLUMN(R$2)/5)+2,FALSE)*SUMIFS('EPA US Data'!$I:$I,'EPA US Data'!$D:$D,'Country Selector'!$A$2,'EPA US Data'!$J:$J,$C$1,'EPA US Data'!$C:$C,R$2,'EPA US Data'!$G:$G,"&gt;="&amp;$A45,'EPA US Data'!$G:$G,"&lt;"&amp;$B45)+VLOOKUP($D$1,'Multipliers and Adjustments'!$A$70:$I$86,TRUNC(COLUMN(R$2)/5)+2,FALSE)*SUMIFS('EPA US Data'!$I:$I,'EPA US Data'!$D:$D,'Country Selector'!$A$2,'EPA US Data'!$J:$J,$D$1,'EPA US Data'!$C:$C,R$2,'EPA US Data'!$G:$G,"&gt;="&amp;$A45,'EPA US Data'!$G:$G,"&lt;"&amp;$B45))*unit_conv*'State Downscaling Multipliers'!$B$7</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Data'!$G:$G,"&lt;"&amp;$B45)+VLOOKUP($C$1,'Multipliers and Adjustments'!$A$70:$I$86,TRUNC(COLUMN(W$2)/5)+2,FALSE)*SUMIFS('EPA US Data'!$I:$I,'EPA US Data'!$D:$D,'Country Selector'!$A$2,'EPA US Data'!$J:$J,$C$1,'EPA US Data'!$C:$C,W$2,'EPA US Data'!$G:$G,"&gt;="&amp;$A45,'EPA US Data'!$G:$G,"&lt;"&amp;$B45)+VLOOKUP($D$1,'Multipliers and Adjustments'!$A$70:$I$86,TRUNC(COLUMN(W$2)/5)+2,FALSE)*SUMIFS('EPA US Data'!$I:$I,'EPA US Data'!$D:$D,'Country Selector'!$A$2,'EPA US Data'!$J:$J,$D$1,'EPA US Data'!$C:$C,W$2,'EPA US Data'!$G:$G,"&gt;="&amp;$A45,'EPA US Data'!$G:$G,"&lt;"&amp;$B45))*unit_conv*'State Downscaling Multipliers'!$B$7</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Data'!$G:$G,"&lt;"&amp;$B45)+VLOOKUP($C$1,'Multipliers and Adjustments'!$A$70:$I$86,TRUNC(COLUMN(AB$2)/5)+2,FALSE)*SUMIFS('EPA US Data'!$I:$I,'EPA US Data'!$D:$D,'Country Selector'!$A$2,'EPA US Data'!$J:$J,$C$1,'EPA US Data'!$C:$C,AB$2,'EPA US Data'!$G:$G,"&gt;="&amp;$A45,'EPA US Data'!$G:$G,"&lt;"&amp;$B45)+VLOOKUP($D$1,'Multipliers and Adjustments'!$A$70:$I$86,TRUNC(COLUMN(AB$2)/5)+2,FALSE)*SUMIFS('EPA US Data'!$I:$I,'EPA US Data'!$D:$D,'Country Selector'!$A$2,'EPA US Data'!$J:$J,$D$1,'EPA US Data'!$C:$C,AB$2,'EPA US Data'!$G:$G,"&gt;="&amp;$A45,'EPA US Data'!$G:$G,"&lt;"&amp;$B45))*unit_conv*'State Downscaling Multipliers'!$B$7</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Data'!$G:$G,"&lt;"&amp;$B45)+VLOOKUP($C$1,'Multipliers and Adjustments'!$A$70:$I$86,TRUNC(COLUMN(AG$2)/5)+2,FALSE)*SUMIFS('EPA US Data'!$I:$I,'EPA US Data'!$D:$D,'Country Selector'!$A$2,'EPA US Data'!$J:$J,$C$1,'EPA US Data'!$C:$C,AG$2,'EPA US Data'!$G:$G,"&gt;="&amp;$A45,'EPA US Data'!$G:$G,"&lt;"&amp;$B45)+VLOOKUP($D$1,'Multipliers and Adjustments'!$A$70:$I$86,TRUNC(COLUMN(AG$2)/5)+2,FALSE)*SUMIFS('EPA US Data'!$I:$I,'EPA US Data'!$D:$D,'Country Selector'!$A$2,'EPA US Data'!$J:$J,$D$1,'EPA US Data'!$C:$C,AG$2,'EPA US Data'!$G:$G,"&gt;="&amp;$A45,'EPA US Data'!$G:$G,"&lt;"&amp;$B45))*unit_conv*'State Downscaling Multipliers'!$B$7</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Data'!$G:$G,"&lt;"&amp;$B45)+VLOOKUP($C$1,'Multipliers and Adjustments'!$A$70:$I$86,TRUNC(COLUMN(AL$2)/5)+2,FALSE)*SUMIFS('EPA US Data'!$I:$I,'EPA US Data'!$D:$D,'Country Selector'!$A$2,'EPA US Data'!$J:$J,$C$1,'EPA US Data'!$C:$C,AL$2,'EPA US Data'!$G:$G,"&gt;="&amp;$A45,'EPA US Data'!$G:$G,"&lt;"&amp;$B45)+VLOOKUP($D$1,'Multipliers and Adjustments'!$A$70:$I$86,TRUNC(COLUMN(AL$2)/5)+2,FALSE)*SUMIFS('EPA US Data'!$I:$I,'EPA US Data'!$D:$D,'Country Selector'!$A$2,'EPA US Data'!$J:$J,$D$1,'EPA US Data'!$C:$C,AL$2,'EPA US Data'!$G:$G,"&gt;="&amp;$A45,'EPA US Data'!$G:$G,"&lt;"&amp;$B45))*unit_conv*'State Downscaling Multipliers'!$B$7</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Data'!$G:$G,"&lt;"&amp;$B46)+VLOOKUP($C$1,'Multipliers and Adjustments'!$A$70:$I$86,TRUNC(COLUMN(C$2)/5)+2,FALSE)*SUMIFS('EPA US Data'!$I:$I,'EPA US Data'!$D:$D,'Country Selector'!$A$2,'EPA US Data'!$J:$J,$C$1,'EPA US Data'!$C:$C,C$2,'EPA US Data'!$G:$G,"&gt;="&amp;$A46,'EPA US Data'!$G:$G,"&lt;"&amp;$B46)+VLOOKUP($D$1,'Multipliers and Adjustments'!$A$70:$I$86,TRUNC(COLUMN(C$2)/5)+2,FALSE)*SUMIFS('EPA US Data'!$I:$I,'EPA US Data'!$D:$D,'Country Selector'!$A$2,'EPA US Data'!$J:$J,$D$1,'EPA US Data'!$C:$C,C$2,'EPA US Data'!$G:$G,"&gt;="&amp;$A46,'EPA US Data'!$G:$G,"&lt;"&amp;$B46))*unit_conv*'State Downscaling Multipliers'!$B$7</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Data'!$G:$G,"&lt;"&amp;$B46)+VLOOKUP($C$1,'Multipliers and Adjustments'!$A$70:$I$86,TRUNC(COLUMN(H$2)/5)+2,FALSE)*SUMIFS('EPA US Data'!$I:$I,'EPA US Data'!$D:$D,'Country Selector'!$A$2,'EPA US Data'!$J:$J,$C$1,'EPA US Data'!$C:$C,H$2,'EPA US Data'!$G:$G,"&gt;="&amp;$A46,'EPA US Data'!$G:$G,"&lt;"&amp;$B46)+VLOOKUP($D$1,'Multipliers and Adjustments'!$A$70:$I$86,TRUNC(COLUMN(H$2)/5)+2,FALSE)*SUMIFS('EPA US Data'!$I:$I,'EPA US Data'!$D:$D,'Country Selector'!$A$2,'EPA US Data'!$J:$J,$D$1,'EPA US Data'!$C:$C,H$2,'EPA US Data'!$G:$G,"&gt;="&amp;$A46,'EPA US Data'!$G:$G,"&lt;"&amp;$B46))*unit_conv*'State Downscaling Multipliers'!$B$7</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Data'!$G:$G,"&lt;"&amp;$B46)+VLOOKUP($C$1,'Multipliers and Adjustments'!$A$70:$I$86,TRUNC(COLUMN(M$2)/5)+2,FALSE)*SUMIFS('EPA US Data'!$I:$I,'EPA US Data'!$D:$D,'Country Selector'!$A$2,'EPA US Data'!$J:$J,$C$1,'EPA US Data'!$C:$C,M$2,'EPA US Data'!$G:$G,"&gt;="&amp;$A46,'EPA US Data'!$G:$G,"&lt;"&amp;$B46)+VLOOKUP($D$1,'Multipliers and Adjustments'!$A$70:$I$86,TRUNC(COLUMN(M$2)/5)+2,FALSE)*SUMIFS('EPA US Data'!$I:$I,'EPA US Data'!$D:$D,'Country Selector'!$A$2,'EPA US Data'!$J:$J,$D$1,'EPA US Data'!$C:$C,M$2,'EPA US Data'!$G:$G,"&gt;="&amp;$A46,'EPA US Data'!$G:$G,"&lt;"&amp;$B46))*unit_conv*'State Downscaling Multipliers'!$B$7</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Data'!$G:$G,"&lt;"&amp;$B46)+VLOOKUP($C$1,'Multipliers and Adjustments'!$A$70:$I$86,TRUNC(COLUMN(R$2)/5)+2,FALSE)*SUMIFS('EPA US Data'!$I:$I,'EPA US Data'!$D:$D,'Country Selector'!$A$2,'EPA US Data'!$J:$J,$C$1,'EPA US Data'!$C:$C,R$2,'EPA US Data'!$G:$G,"&gt;="&amp;$A46,'EPA US Data'!$G:$G,"&lt;"&amp;$B46)+VLOOKUP($D$1,'Multipliers and Adjustments'!$A$70:$I$86,TRUNC(COLUMN(R$2)/5)+2,FALSE)*SUMIFS('EPA US Data'!$I:$I,'EPA US Data'!$D:$D,'Country Selector'!$A$2,'EPA US Data'!$J:$J,$D$1,'EPA US Data'!$C:$C,R$2,'EPA US Data'!$G:$G,"&gt;="&amp;$A46,'EPA US Data'!$G:$G,"&lt;"&amp;$B46))*unit_conv*'State Downscaling Multipliers'!$B$7</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Data'!$G:$G,"&lt;"&amp;$B46)+VLOOKUP($C$1,'Multipliers and Adjustments'!$A$70:$I$86,TRUNC(COLUMN(W$2)/5)+2,FALSE)*SUMIFS('EPA US Data'!$I:$I,'EPA US Data'!$D:$D,'Country Selector'!$A$2,'EPA US Data'!$J:$J,$C$1,'EPA US Data'!$C:$C,W$2,'EPA US Data'!$G:$G,"&gt;="&amp;$A46,'EPA US Data'!$G:$G,"&lt;"&amp;$B46)+VLOOKUP($D$1,'Multipliers and Adjustments'!$A$70:$I$86,TRUNC(COLUMN(W$2)/5)+2,FALSE)*SUMIFS('EPA US Data'!$I:$I,'EPA US Data'!$D:$D,'Country Selector'!$A$2,'EPA US Data'!$J:$J,$D$1,'EPA US Data'!$C:$C,W$2,'EPA US Data'!$G:$G,"&gt;="&amp;$A46,'EPA US Data'!$G:$G,"&lt;"&amp;$B46))*unit_conv*'State Downscaling Multipliers'!$B$7</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Data'!$G:$G,"&lt;"&amp;$B46)+VLOOKUP($C$1,'Multipliers and Adjustments'!$A$70:$I$86,TRUNC(COLUMN(AB$2)/5)+2,FALSE)*SUMIFS('EPA US Data'!$I:$I,'EPA US Data'!$D:$D,'Country Selector'!$A$2,'EPA US Data'!$J:$J,$C$1,'EPA US Data'!$C:$C,AB$2,'EPA US Data'!$G:$G,"&gt;="&amp;$A46,'EPA US Data'!$G:$G,"&lt;"&amp;$B46)+VLOOKUP($D$1,'Multipliers and Adjustments'!$A$70:$I$86,TRUNC(COLUMN(AB$2)/5)+2,FALSE)*SUMIFS('EPA US Data'!$I:$I,'EPA US Data'!$D:$D,'Country Selector'!$A$2,'EPA US Data'!$J:$J,$D$1,'EPA US Data'!$C:$C,AB$2,'EPA US Data'!$G:$G,"&gt;="&amp;$A46,'EPA US Data'!$G:$G,"&lt;"&amp;$B46))*unit_conv*'State Downscaling Multipliers'!$B$7</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Data'!$G:$G,"&lt;"&amp;$B46)+VLOOKUP($C$1,'Multipliers and Adjustments'!$A$70:$I$86,TRUNC(COLUMN(AG$2)/5)+2,FALSE)*SUMIFS('EPA US Data'!$I:$I,'EPA US Data'!$D:$D,'Country Selector'!$A$2,'EPA US Data'!$J:$J,$C$1,'EPA US Data'!$C:$C,AG$2,'EPA US Data'!$G:$G,"&gt;="&amp;$A46,'EPA US Data'!$G:$G,"&lt;"&amp;$B46)+VLOOKUP($D$1,'Multipliers and Adjustments'!$A$70:$I$86,TRUNC(COLUMN(AG$2)/5)+2,FALSE)*SUMIFS('EPA US Data'!$I:$I,'EPA US Data'!$D:$D,'Country Selector'!$A$2,'EPA US Data'!$J:$J,$D$1,'EPA US Data'!$C:$C,AG$2,'EPA US Data'!$G:$G,"&gt;="&amp;$A46,'EPA US Data'!$G:$G,"&lt;"&amp;$B46))*unit_conv*'State Downscaling Multipliers'!$B$7</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Data'!$G:$G,"&lt;"&amp;$B46)+VLOOKUP($C$1,'Multipliers and Adjustments'!$A$70:$I$86,TRUNC(COLUMN(AL$2)/5)+2,FALSE)*SUMIFS('EPA US Data'!$I:$I,'EPA US Data'!$D:$D,'Country Selector'!$A$2,'EPA US Data'!$J:$J,$C$1,'EPA US Data'!$C:$C,AL$2,'EPA US Data'!$G:$G,"&gt;="&amp;$A46,'EPA US Data'!$G:$G,"&lt;"&amp;$B46)+VLOOKUP($D$1,'Multipliers and Adjustments'!$A$70:$I$86,TRUNC(COLUMN(AL$2)/5)+2,FALSE)*SUMIFS('EPA US Data'!$I:$I,'EPA US Data'!$D:$D,'Country Selector'!$A$2,'EPA US Data'!$J:$J,$D$1,'EPA US Data'!$C:$C,AL$2,'EPA US Data'!$G:$G,"&gt;="&amp;$A46,'EPA US Data'!$G:$G,"&lt;"&amp;$B46))*unit_conv*'State Downscaling Multipliers'!$B$7</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Data'!$G:$G,"&lt;"&amp;$B47)+VLOOKUP($C$1,'Multipliers and Adjustments'!$A$70:$I$86,TRUNC(COLUMN(C$2)/5)+2,FALSE)*SUMIFS('EPA US Data'!$I:$I,'EPA US Data'!$D:$D,'Country Selector'!$A$2,'EPA US Data'!$J:$J,$C$1,'EPA US Data'!$C:$C,C$2,'EPA US Data'!$G:$G,"&gt;="&amp;$A47,'EPA US Data'!$G:$G,"&lt;"&amp;$B47)+VLOOKUP($D$1,'Multipliers and Adjustments'!$A$70:$I$86,TRUNC(COLUMN(C$2)/5)+2,FALSE)*SUMIFS('EPA US Data'!$I:$I,'EPA US Data'!$D:$D,'Country Selector'!$A$2,'EPA US Data'!$J:$J,$D$1,'EPA US Data'!$C:$C,C$2,'EPA US Data'!$G:$G,"&gt;="&amp;$A47,'EPA US Data'!$G:$G,"&lt;"&amp;$B47))*unit_conv*'State Downscaling Multipliers'!$B$7</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Data'!$G:$G,"&lt;"&amp;$B47)+VLOOKUP($C$1,'Multipliers and Adjustments'!$A$70:$I$86,TRUNC(COLUMN(H$2)/5)+2,FALSE)*SUMIFS('EPA US Data'!$I:$I,'EPA US Data'!$D:$D,'Country Selector'!$A$2,'EPA US Data'!$J:$J,$C$1,'EPA US Data'!$C:$C,H$2,'EPA US Data'!$G:$G,"&gt;="&amp;$A47,'EPA US Data'!$G:$G,"&lt;"&amp;$B47)+VLOOKUP($D$1,'Multipliers and Adjustments'!$A$70:$I$86,TRUNC(COLUMN(H$2)/5)+2,FALSE)*SUMIFS('EPA US Data'!$I:$I,'EPA US Data'!$D:$D,'Country Selector'!$A$2,'EPA US Data'!$J:$J,$D$1,'EPA US Data'!$C:$C,H$2,'EPA US Data'!$G:$G,"&gt;="&amp;$A47,'EPA US Data'!$G:$G,"&lt;"&amp;$B47))*unit_conv*'State Downscaling Multipliers'!$B$7</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Data'!$G:$G,"&lt;"&amp;$B47)+VLOOKUP($C$1,'Multipliers and Adjustments'!$A$70:$I$86,TRUNC(COLUMN(M$2)/5)+2,FALSE)*SUMIFS('EPA US Data'!$I:$I,'EPA US Data'!$D:$D,'Country Selector'!$A$2,'EPA US Data'!$J:$J,$C$1,'EPA US Data'!$C:$C,M$2,'EPA US Data'!$G:$G,"&gt;="&amp;$A47,'EPA US Data'!$G:$G,"&lt;"&amp;$B47)+VLOOKUP($D$1,'Multipliers and Adjustments'!$A$70:$I$86,TRUNC(COLUMN(M$2)/5)+2,FALSE)*SUMIFS('EPA US Data'!$I:$I,'EPA US Data'!$D:$D,'Country Selector'!$A$2,'EPA US Data'!$J:$J,$D$1,'EPA US Data'!$C:$C,M$2,'EPA US Data'!$G:$G,"&gt;="&amp;$A47,'EPA US Data'!$G:$G,"&lt;"&amp;$B47))*unit_conv*'State Downscaling Multipliers'!$B$7</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Data'!$G:$G,"&lt;"&amp;$B47)+VLOOKUP($C$1,'Multipliers and Adjustments'!$A$70:$I$86,TRUNC(COLUMN(R$2)/5)+2,FALSE)*SUMIFS('EPA US Data'!$I:$I,'EPA US Data'!$D:$D,'Country Selector'!$A$2,'EPA US Data'!$J:$J,$C$1,'EPA US Data'!$C:$C,R$2,'EPA US Data'!$G:$G,"&gt;="&amp;$A47,'EPA US Data'!$G:$G,"&lt;"&amp;$B47)+VLOOKUP($D$1,'Multipliers and Adjustments'!$A$70:$I$86,TRUNC(COLUMN(R$2)/5)+2,FALSE)*SUMIFS('EPA US Data'!$I:$I,'EPA US Data'!$D:$D,'Country Selector'!$A$2,'EPA US Data'!$J:$J,$D$1,'EPA US Data'!$C:$C,R$2,'EPA US Data'!$G:$G,"&gt;="&amp;$A47,'EPA US Data'!$G:$G,"&lt;"&amp;$B47))*unit_conv*'State Downscaling Multipliers'!$B$7</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Data'!$G:$G,"&lt;"&amp;$B47)+VLOOKUP($C$1,'Multipliers and Adjustments'!$A$70:$I$86,TRUNC(COLUMN(W$2)/5)+2,FALSE)*SUMIFS('EPA US Data'!$I:$I,'EPA US Data'!$D:$D,'Country Selector'!$A$2,'EPA US Data'!$J:$J,$C$1,'EPA US Data'!$C:$C,W$2,'EPA US Data'!$G:$G,"&gt;="&amp;$A47,'EPA US Data'!$G:$G,"&lt;"&amp;$B47)+VLOOKUP($D$1,'Multipliers and Adjustments'!$A$70:$I$86,TRUNC(COLUMN(W$2)/5)+2,FALSE)*SUMIFS('EPA US Data'!$I:$I,'EPA US Data'!$D:$D,'Country Selector'!$A$2,'EPA US Data'!$J:$J,$D$1,'EPA US Data'!$C:$C,W$2,'EPA US Data'!$G:$G,"&gt;="&amp;$A47,'EPA US Data'!$G:$G,"&lt;"&amp;$B47))*unit_conv*'State Downscaling Multipliers'!$B$7</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Data'!$G:$G,"&lt;"&amp;$B47)+VLOOKUP($C$1,'Multipliers and Adjustments'!$A$70:$I$86,TRUNC(COLUMN(AB$2)/5)+2,FALSE)*SUMIFS('EPA US Data'!$I:$I,'EPA US Data'!$D:$D,'Country Selector'!$A$2,'EPA US Data'!$J:$J,$C$1,'EPA US Data'!$C:$C,AB$2,'EPA US Data'!$G:$G,"&gt;="&amp;$A47,'EPA US Data'!$G:$G,"&lt;"&amp;$B47)+VLOOKUP($D$1,'Multipliers and Adjustments'!$A$70:$I$86,TRUNC(COLUMN(AB$2)/5)+2,FALSE)*SUMIFS('EPA US Data'!$I:$I,'EPA US Data'!$D:$D,'Country Selector'!$A$2,'EPA US Data'!$J:$J,$D$1,'EPA US Data'!$C:$C,AB$2,'EPA US Data'!$G:$G,"&gt;="&amp;$A47,'EPA US Data'!$G:$G,"&lt;"&amp;$B47))*unit_conv*'State Downscaling Multipliers'!$B$7</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Data'!$G:$G,"&lt;"&amp;$B47)+VLOOKUP($C$1,'Multipliers and Adjustments'!$A$70:$I$86,TRUNC(COLUMN(AG$2)/5)+2,FALSE)*SUMIFS('EPA US Data'!$I:$I,'EPA US Data'!$D:$D,'Country Selector'!$A$2,'EPA US Data'!$J:$J,$C$1,'EPA US Data'!$C:$C,AG$2,'EPA US Data'!$G:$G,"&gt;="&amp;$A47,'EPA US Data'!$G:$G,"&lt;"&amp;$B47)+VLOOKUP($D$1,'Multipliers and Adjustments'!$A$70:$I$86,TRUNC(COLUMN(AG$2)/5)+2,FALSE)*SUMIFS('EPA US Data'!$I:$I,'EPA US Data'!$D:$D,'Country Selector'!$A$2,'EPA US Data'!$J:$J,$D$1,'EPA US Data'!$C:$C,AG$2,'EPA US Data'!$G:$G,"&gt;="&amp;$A47,'EPA US Data'!$G:$G,"&lt;"&amp;$B47))*unit_conv*'State Downscaling Multipliers'!$B$7</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Data'!$G:$G,"&lt;"&amp;$B47)+VLOOKUP($C$1,'Multipliers and Adjustments'!$A$70:$I$86,TRUNC(COLUMN(AL$2)/5)+2,FALSE)*SUMIFS('EPA US Data'!$I:$I,'EPA US Data'!$D:$D,'Country Selector'!$A$2,'EPA US Data'!$J:$J,$C$1,'EPA US Data'!$C:$C,AL$2,'EPA US Data'!$G:$G,"&gt;="&amp;$A47,'EPA US Data'!$G:$G,"&lt;"&amp;$B47)+VLOOKUP($D$1,'Multipliers and Adjustments'!$A$70:$I$86,TRUNC(COLUMN(AL$2)/5)+2,FALSE)*SUMIFS('EPA US Data'!$I:$I,'EPA US Data'!$D:$D,'Country Selector'!$A$2,'EPA US Data'!$J:$J,$D$1,'EPA US Data'!$C:$C,AL$2,'EPA US Data'!$G:$G,"&gt;="&amp;$A47,'EPA US Data'!$G:$G,"&lt;"&amp;$B47))*unit_conv*'State Downscaling Multipliers'!$B$7</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Data'!$G:$G,"&lt;"&amp;$B48)+VLOOKUP($C$1,'Multipliers and Adjustments'!$A$70:$I$86,TRUNC(COLUMN(C$2)/5)+2,FALSE)*SUMIFS('EPA US Data'!$I:$I,'EPA US Data'!$D:$D,'Country Selector'!$A$2,'EPA US Data'!$J:$J,$C$1,'EPA US Data'!$C:$C,C$2,'EPA US Data'!$G:$G,"&gt;="&amp;$A48,'EPA US Data'!$G:$G,"&lt;"&amp;$B48)+VLOOKUP($D$1,'Multipliers and Adjustments'!$A$70:$I$86,TRUNC(COLUMN(C$2)/5)+2,FALSE)*SUMIFS('EPA US Data'!$I:$I,'EPA US Data'!$D:$D,'Country Selector'!$A$2,'EPA US Data'!$J:$J,$D$1,'EPA US Data'!$C:$C,C$2,'EPA US Data'!$G:$G,"&gt;="&amp;$A48,'EPA US Data'!$G:$G,"&lt;"&amp;$B48))*unit_conv*'State Downscaling Multipliers'!$B$7</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Data'!$G:$G,"&lt;"&amp;$B48)+VLOOKUP($C$1,'Multipliers and Adjustments'!$A$70:$I$86,TRUNC(COLUMN(H$2)/5)+2,FALSE)*SUMIFS('EPA US Data'!$I:$I,'EPA US Data'!$D:$D,'Country Selector'!$A$2,'EPA US Data'!$J:$J,$C$1,'EPA US Data'!$C:$C,H$2,'EPA US Data'!$G:$G,"&gt;="&amp;$A48,'EPA US Data'!$G:$G,"&lt;"&amp;$B48)+VLOOKUP($D$1,'Multipliers and Adjustments'!$A$70:$I$86,TRUNC(COLUMN(H$2)/5)+2,FALSE)*SUMIFS('EPA US Data'!$I:$I,'EPA US Data'!$D:$D,'Country Selector'!$A$2,'EPA US Data'!$J:$J,$D$1,'EPA US Data'!$C:$C,H$2,'EPA US Data'!$G:$G,"&gt;="&amp;$A48,'EPA US Data'!$G:$G,"&lt;"&amp;$B48))*unit_conv*'State Downscaling Multipliers'!$B$7</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Data'!$G:$G,"&lt;"&amp;$B48)+VLOOKUP($C$1,'Multipliers and Adjustments'!$A$70:$I$86,TRUNC(COLUMN(M$2)/5)+2,FALSE)*SUMIFS('EPA US Data'!$I:$I,'EPA US Data'!$D:$D,'Country Selector'!$A$2,'EPA US Data'!$J:$J,$C$1,'EPA US Data'!$C:$C,M$2,'EPA US Data'!$G:$G,"&gt;="&amp;$A48,'EPA US Data'!$G:$G,"&lt;"&amp;$B48)+VLOOKUP($D$1,'Multipliers and Adjustments'!$A$70:$I$86,TRUNC(COLUMN(M$2)/5)+2,FALSE)*SUMIFS('EPA US Data'!$I:$I,'EPA US Data'!$D:$D,'Country Selector'!$A$2,'EPA US Data'!$J:$J,$D$1,'EPA US Data'!$C:$C,M$2,'EPA US Data'!$G:$G,"&gt;="&amp;$A48,'EPA US Data'!$G:$G,"&lt;"&amp;$B48))*unit_conv*'State Downscaling Multipliers'!$B$7</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Data'!$G:$G,"&lt;"&amp;$B48)+VLOOKUP($C$1,'Multipliers and Adjustments'!$A$70:$I$86,TRUNC(COLUMN(R$2)/5)+2,FALSE)*SUMIFS('EPA US Data'!$I:$I,'EPA US Data'!$D:$D,'Country Selector'!$A$2,'EPA US Data'!$J:$J,$C$1,'EPA US Data'!$C:$C,R$2,'EPA US Data'!$G:$G,"&gt;="&amp;$A48,'EPA US Data'!$G:$G,"&lt;"&amp;$B48)+VLOOKUP($D$1,'Multipliers and Adjustments'!$A$70:$I$86,TRUNC(COLUMN(R$2)/5)+2,FALSE)*SUMIFS('EPA US Data'!$I:$I,'EPA US Data'!$D:$D,'Country Selector'!$A$2,'EPA US Data'!$J:$J,$D$1,'EPA US Data'!$C:$C,R$2,'EPA US Data'!$G:$G,"&gt;="&amp;$A48,'EPA US Data'!$G:$G,"&lt;"&amp;$B48))*unit_conv*'State Downscaling Multipliers'!$B$7</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Data'!$G:$G,"&lt;"&amp;$B48)+VLOOKUP($C$1,'Multipliers and Adjustments'!$A$70:$I$86,TRUNC(COLUMN(W$2)/5)+2,FALSE)*SUMIFS('EPA US Data'!$I:$I,'EPA US Data'!$D:$D,'Country Selector'!$A$2,'EPA US Data'!$J:$J,$C$1,'EPA US Data'!$C:$C,W$2,'EPA US Data'!$G:$G,"&gt;="&amp;$A48,'EPA US Data'!$G:$G,"&lt;"&amp;$B48)+VLOOKUP($D$1,'Multipliers and Adjustments'!$A$70:$I$86,TRUNC(COLUMN(W$2)/5)+2,FALSE)*SUMIFS('EPA US Data'!$I:$I,'EPA US Data'!$D:$D,'Country Selector'!$A$2,'EPA US Data'!$J:$J,$D$1,'EPA US Data'!$C:$C,W$2,'EPA US Data'!$G:$G,"&gt;="&amp;$A48,'EPA US Data'!$G:$G,"&lt;"&amp;$B48))*unit_conv*'State Downscaling Multipliers'!$B$7</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Data'!$G:$G,"&lt;"&amp;$B48)+VLOOKUP($C$1,'Multipliers and Adjustments'!$A$70:$I$86,TRUNC(COLUMN(AB$2)/5)+2,FALSE)*SUMIFS('EPA US Data'!$I:$I,'EPA US Data'!$D:$D,'Country Selector'!$A$2,'EPA US Data'!$J:$J,$C$1,'EPA US Data'!$C:$C,AB$2,'EPA US Data'!$G:$G,"&gt;="&amp;$A48,'EPA US Data'!$G:$G,"&lt;"&amp;$B48)+VLOOKUP($D$1,'Multipliers and Adjustments'!$A$70:$I$86,TRUNC(COLUMN(AB$2)/5)+2,FALSE)*SUMIFS('EPA US Data'!$I:$I,'EPA US Data'!$D:$D,'Country Selector'!$A$2,'EPA US Data'!$J:$J,$D$1,'EPA US Data'!$C:$C,AB$2,'EPA US Data'!$G:$G,"&gt;="&amp;$A48,'EPA US Data'!$G:$G,"&lt;"&amp;$B48))*unit_conv*'State Downscaling Multipliers'!$B$7</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Data'!$G:$G,"&lt;"&amp;$B48)+VLOOKUP($C$1,'Multipliers and Adjustments'!$A$70:$I$86,TRUNC(COLUMN(AG$2)/5)+2,FALSE)*SUMIFS('EPA US Data'!$I:$I,'EPA US Data'!$D:$D,'Country Selector'!$A$2,'EPA US Data'!$J:$J,$C$1,'EPA US Data'!$C:$C,AG$2,'EPA US Data'!$G:$G,"&gt;="&amp;$A48,'EPA US Data'!$G:$G,"&lt;"&amp;$B48)+VLOOKUP($D$1,'Multipliers and Adjustments'!$A$70:$I$86,TRUNC(COLUMN(AG$2)/5)+2,FALSE)*SUMIFS('EPA US Data'!$I:$I,'EPA US Data'!$D:$D,'Country Selector'!$A$2,'EPA US Data'!$J:$J,$D$1,'EPA US Data'!$C:$C,AG$2,'EPA US Data'!$G:$G,"&gt;="&amp;$A48,'EPA US Data'!$G:$G,"&lt;"&amp;$B48))*unit_conv*'State Downscaling Multipliers'!$B$7</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Data'!$G:$G,"&lt;"&amp;$B48)+VLOOKUP($C$1,'Multipliers and Adjustments'!$A$70:$I$86,TRUNC(COLUMN(AL$2)/5)+2,FALSE)*SUMIFS('EPA US Data'!$I:$I,'EPA US Data'!$D:$D,'Country Selector'!$A$2,'EPA US Data'!$J:$J,$C$1,'EPA US Data'!$C:$C,AL$2,'EPA US Data'!$G:$G,"&gt;="&amp;$A48,'EPA US Data'!$G:$G,"&lt;"&amp;$B48)+VLOOKUP($D$1,'Multipliers and Adjustments'!$A$70:$I$86,TRUNC(COLUMN(AL$2)/5)+2,FALSE)*SUMIFS('EPA US Data'!$I:$I,'EPA US Data'!$D:$D,'Country Selector'!$A$2,'EPA US Data'!$J:$J,$D$1,'EPA US Data'!$C:$C,AL$2,'EPA US Data'!$G:$G,"&gt;="&amp;$A48,'EPA US Data'!$G:$G,"&lt;"&amp;$B48))*unit_conv*'State Downscaling Multipliers'!$B$7</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Data'!$G:$G,"&lt;"&amp;$B49)+VLOOKUP($C$1,'Multipliers and Adjustments'!$A$70:$I$86,TRUNC(COLUMN(C$2)/5)+2,FALSE)*SUMIFS('EPA US Data'!$I:$I,'EPA US Data'!$D:$D,'Country Selector'!$A$2,'EPA US Data'!$J:$J,$C$1,'EPA US Data'!$C:$C,C$2,'EPA US Data'!$G:$G,"&gt;="&amp;$A49,'EPA US Data'!$G:$G,"&lt;"&amp;$B49)+VLOOKUP($D$1,'Multipliers and Adjustments'!$A$70:$I$86,TRUNC(COLUMN(C$2)/5)+2,FALSE)*SUMIFS('EPA US Data'!$I:$I,'EPA US Data'!$D:$D,'Country Selector'!$A$2,'EPA US Data'!$J:$J,$D$1,'EPA US Data'!$C:$C,C$2,'EPA US Data'!$G:$G,"&gt;="&amp;$A49,'EPA US Data'!$G:$G,"&lt;"&amp;$B49))*unit_conv*'State Downscaling Multipliers'!$B$7</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Data'!$G:$G,"&lt;"&amp;$B49)+VLOOKUP($C$1,'Multipliers and Adjustments'!$A$70:$I$86,TRUNC(COLUMN(H$2)/5)+2,FALSE)*SUMIFS('EPA US Data'!$I:$I,'EPA US Data'!$D:$D,'Country Selector'!$A$2,'EPA US Data'!$J:$J,$C$1,'EPA US Data'!$C:$C,H$2,'EPA US Data'!$G:$G,"&gt;="&amp;$A49,'EPA US Data'!$G:$G,"&lt;"&amp;$B49)+VLOOKUP($D$1,'Multipliers and Adjustments'!$A$70:$I$86,TRUNC(COLUMN(H$2)/5)+2,FALSE)*SUMIFS('EPA US Data'!$I:$I,'EPA US Data'!$D:$D,'Country Selector'!$A$2,'EPA US Data'!$J:$J,$D$1,'EPA US Data'!$C:$C,H$2,'EPA US Data'!$G:$G,"&gt;="&amp;$A49,'EPA US Data'!$G:$G,"&lt;"&amp;$B49))*unit_conv*'State Downscaling Multipliers'!$B$7</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Data'!$G:$G,"&lt;"&amp;$B49)+VLOOKUP($C$1,'Multipliers and Adjustments'!$A$70:$I$86,TRUNC(COLUMN(M$2)/5)+2,FALSE)*SUMIFS('EPA US Data'!$I:$I,'EPA US Data'!$D:$D,'Country Selector'!$A$2,'EPA US Data'!$J:$J,$C$1,'EPA US Data'!$C:$C,M$2,'EPA US Data'!$G:$G,"&gt;="&amp;$A49,'EPA US Data'!$G:$G,"&lt;"&amp;$B49)+VLOOKUP($D$1,'Multipliers and Adjustments'!$A$70:$I$86,TRUNC(COLUMN(M$2)/5)+2,FALSE)*SUMIFS('EPA US Data'!$I:$I,'EPA US Data'!$D:$D,'Country Selector'!$A$2,'EPA US Data'!$J:$J,$D$1,'EPA US Data'!$C:$C,M$2,'EPA US Data'!$G:$G,"&gt;="&amp;$A49,'EPA US Data'!$G:$G,"&lt;"&amp;$B49))*unit_conv*'State Downscaling Multipliers'!$B$7</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Data'!$G:$G,"&lt;"&amp;$B49)+VLOOKUP($C$1,'Multipliers and Adjustments'!$A$70:$I$86,TRUNC(COLUMN(R$2)/5)+2,FALSE)*SUMIFS('EPA US Data'!$I:$I,'EPA US Data'!$D:$D,'Country Selector'!$A$2,'EPA US Data'!$J:$J,$C$1,'EPA US Data'!$C:$C,R$2,'EPA US Data'!$G:$G,"&gt;="&amp;$A49,'EPA US Data'!$G:$G,"&lt;"&amp;$B49)+VLOOKUP($D$1,'Multipliers and Adjustments'!$A$70:$I$86,TRUNC(COLUMN(R$2)/5)+2,FALSE)*SUMIFS('EPA US Data'!$I:$I,'EPA US Data'!$D:$D,'Country Selector'!$A$2,'EPA US Data'!$J:$J,$D$1,'EPA US Data'!$C:$C,R$2,'EPA US Data'!$G:$G,"&gt;="&amp;$A49,'EPA US Data'!$G:$G,"&lt;"&amp;$B49))*unit_conv*'State Downscaling Multipliers'!$B$7</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Data'!$G:$G,"&lt;"&amp;$B49)+VLOOKUP($C$1,'Multipliers and Adjustments'!$A$70:$I$86,TRUNC(COLUMN(W$2)/5)+2,FALSE)*SUMIFS('EPA US Data'!$I:$I,'EPA US Data'!$D:$D,'Country Selector'!$A$2,'EPA US Data'!$J:$J,$C$1,'EPA US Data'!$C:$C,W$2,'EPA US Data'!$G:$G,"&gt;="&amp;$A49,'EPA US Data'!$G:$G,"&lt;"&amp;$B49)+VLOOKUP($D$1,'Multipliers and Adjustments'!$A$70:$I$86,TRUNC(COLUMN(W$2)/5)+2,FALSE)*SUMIFS('EPA US Data'!$I:$I,'EPA US Data'!$D:$D,'Country Selector'!$A$2,'EPA US Data'!$J:$J,$D$1,'EPA US Data'!$C:$C,W$2,'EPA US Data'!$G:$G,"&gt;="&amp;$A49,'EPA US Data'!$G:$G,"&lt;"&amp;$B49))*unit_conv*'State Downscaling Multipliers'!$B$7</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Data'!$G:$G,"&lt;"&amp;$B49)+VLOOKUP($C$1,'Multipliers and Adjustments'!$A$70:$I$86,TRUNC(COLUMN(AB$2)/5)+2,FALSE)*SUMIFS('EPA US Data'!$I:$I,'EPA US Data'!$D:$D,'Country Selector'!$A$2,'EPA US Data'!$J:$J,$C$1,'EPA US Data'!$C:$C,AB$2,'EPA US Data'!$G:$G,"&gt;="&amp;$A49,'EPA US Data'!$G:$G,"&lt;"&amp;$B49)+VLOOKUP($D$1,'Multipliers and Adjustments'!$A$70:$I$86,TRUNC(COLUMN(AB$2)/5)+2,FALSE)*SUMIFS('EPA US Data'!$I:$I,'EPA US Data'!$D:$D,'Country Selector'!$A$2,'EPA US Data'!$J:$J,$D$1,'EPA US Data'!$C:$C,AB$2,'EPA US Data'!$G:$G,"&gt;="&amp;$A49,'EPA US Data'!$G:$G,"&lt;"&amp;$B49))*unit_conv*'State Downscaling Multipliers'!$B$7</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Data'!$G:$G,"&lt;"&amp;$B49)+VLOOKUP($C$1,'Multipliers and Adjustments'!$A$70:$I$86,TRUNC(COLUMN(AG$2)/5)+2,FALSE)*SUMIFS('EPA US Data'!$I:$I,'EPA US Data'!$D:$D,'Country Selector'!$A$2,'EPA US Data'!$J:$J,$C$1,'EPA US Data'!$C:$C,AG$2,'EPA US Data'!$G:$G,"&gt;="&amp;$A49,'EPA US Data'!$G:$G,"&lt;"&amp;$B49)+VLOOKUP($D$1,'Multipliers and Adjustments'!$A$70:$I$86,TRUNC(COLUMN(AG$2)/5)+2,FALSE)*SUMIFS('EPA US Data'!$I:$I,'EPA US Data'!$D:$D,'Country Selector'!$A$2,'EPA US Data'!$J:$J,$D$1,'EPA US Data'!$C:$C,AG$2,'EPA US Data'!$G:$G,"&gt;="&amp;$A49,'EPA US Data'!$G:$G,"&lt;"&amp;$B49))*unit_conv*'State Downscaling Multipliers'!$B$7</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Data'!$G:$G,"&lt;"&amp;$B49)+VLOOKUP($C$1,'Multipliers and Adjustments'!$A$70:$I$86,TRUNC(COLUMN(AL$2)/5)+2,FALSE)*SUMIFS('EPA US Data'!$I:$I,'EPA US Data'!$D:$D,'Country Selector'!$A$2,'EPA US Data'!$J:$J,$C$1,'EPA US Data'!$C:$C,AL$2,'EPA US Data'!$G:$G,"&gt;="&amp;$A49,'EPA US Data'!$G:$G,"&lt;"&amp;$B49)+VLOOKUP($D$1,'Multipliers and Adjustments'!$A$70:$I$86,TRUNC(COLUMN(AL$2)/5)+2,FALSE)*SUMIFS('EPA US Data'!$I:$I,'EPA US Data'!$D:$D,'Country Selector'!$A$2,'EPA US Data'!$J:$J,$D$1,'EPA US Data'!$C:$C,AL$2,'EPA US Data'!$G:$G,"&gt;="&amp;$A49,'EPA US Data'!$G:$G,"&lt;"&amp;$B49))*unit_conv*'State Downscaling Multipliers'!$B$7</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Data'!$G:$G,"&lt;"&amp;$B50)+VLOOKUP($C$1,'Multipliers and Adjustments'!$A$70:$I$86,TRUNC(COLUMN(C$2)/5)+2,FALSE)*SUMIFS('EPA US Data'!$I:$I,'EPA US Data'!$D:$D,'Country Selector'!$A$2,'EPA US Data'!$J:$J,$C$1,'EPA US Data'!$C:$C,C$2,'EPA US Data'!$G:$G,"&gt;="&amp;$A50,'EPA US Data'!$G:$G,"&lt;"&amp;$B50)+VLOOKUP($D$1,'Multipliers and Adjustments'!$A$70:$I$86,TRUNC(COLUMN(C$2)/5)+2,FALSE)*SUMIFS('EPA US Data'!$I:$I,'EPA US Data'!$D:$D,'Country Selector'!$A$2,'EPA US Data'!$J:$J,$D$1,'EPA US Data'!$C:$C,C$2,'EPA US Data'!$G:$G,"&gt;="&amp;$A50,'EPA US Data'!$G:$G,"&lt;"&amp;$B50))*unit_conv*'State Downscaling Multipliers'!$B$7</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Data'!$G:$G,"&lt;"&amp;$B50)+VLOOKUP($C$1,'Multipliers and Adjustments'!$A$70:$I$86,TRUNC(COLUMN(H$2)/5)+2,FALSE)*SUMIFS('EPA US Data'!$I:$I,'EPA US Data'!$D:$D,'Country Selector'!$A$2,'EPA US Data'!$J:$J,$C$1,'EPA US Data'!$C:$C,H$2,'EPA US Data'!$G:$G,"&gt;="&amp;$A50,'EPA US Data'!$G:$G,"&lt;"&amp;$B50)+VLOOKUP($D$1,'Multipliers and Adjustments'!$A$70:$I$86,TRUNC(COLUMN(H$2)/5)+2,FALSE)*SUMIFS('EPA US Data'!$I:$I,'EPA US Data'!$D:$D,'Country Selector'!$A$2,'EPA US Data'!$J:$J,$D$1,'EPA US Data'!$C:$C,H$2,'EPA US Data'!$G:$G,"&gt;="&amp;$A50,'EPA US Data'!$G:$G,"&lt;"&amp;$B50))*unit_conv*'State Downscaling Multipliers'!$B$7</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Data'!$G:$G,"&lt;"&amp;$B50)+VLOOKUP($C$1,'Multipliers and Adjustments'!$A$70:$I$86,TRUNC(COLUMN(M$2)/5)+2,FALSE)*SUMIFS('EPA US Data'!$I:$I,'EPA US Data'!$D:$D,'Country Selector'!$A$2,'EPA US Data'!$J:$J,$C$1,'EPA US Data'!$C:$C,M$2,'EPA US Data'!$G:$G,"&gt;="&amp;$A50,'EPA US Data'!$G:$G,"&lt;"&amp;$B50)+VLOOKUP($D$1,'Multipliers and Adjustments'!$A$70:$I$86,TRUNC(COLUMN(M$2)/5)+2,FALSE)*SUMIFS('EPA US Data'!$I:$I,'EPA US Data'!$D:$D,'Country Selector'!$A$2,'EPA US Data'!$J:$J,$D$1,'EPA US Data'!$C:$C,M$2,'EPA US Data'!$G:$G,"&gt;="&amp;$A50,'EPA US Data'!$G:$G,"&lt;"&amp;$B50))*unit_conv*'State Downscaling Multipliers'!$B$7</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Data'!$G:$G,"&lt;"&amp;$B50)+VLOOKUP($C$1,'Multipliers and Adjustments'!$A$70:$I$86,TRUNC(COLUMN(R$2)/5)+2,FALSE)*SUMIFS('EPA US Data'!$I:$I,'EPA US Data'!$D:$D,'Country Selector'!$A$2,'EPA US Data'!$J:$J,$C$1,'EPA US Data'!$C:$C,R$2,'EPA US Data'!$G:$G,"&gt;="&amp;$A50,'EPA US Data'!$G:$G,"&lt;"&amp;$B50)+VLOOKUP($D$1,'Multipliers and Adjustments'!$A$70:$I$86,TRUNC(COLUMN(R$2)/5)+2,FALSE)*SUMIFS('EPA US Data'!$I:$I,'EPA US Data'!$D:$D,'Country Selector'!$A$2,'EPA US Data'!$J:$J,$D$1,'EPA US Data'!$C:$C,R$2,'EPA US Data'!$G:$G,"&gt;="&amp;$A50,'EPA US Data'!$G:$G,"&lt;"&amp;$B50))*unit_conv*'State Downscaling Multipliers'!$B$7</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Data'!$G:$G,"&lt;"&amp;$B50)+VLOOKUP($C$1,'Multipliers and Adjustments'!$A$70:$I$86,TRUNC(COLUMN(W$2)/5)+2,FALSE)*SUMIFS('EPA US Data'!$I:$I,'EPA US Data'!$D:$D,'Country Selector'!$A$2,'EPA US Data'!$J:$J,$C$1,'EPA US Data'!$C:$C,W$2,'EPA US Data'!$G:$G,"&gt;="&amp;$A50,'EPA US Data'!$G:$G,"&lt;"&amp;$B50)+VLOOKUP($D$1,'Multipliers and Adjustments'!$A$70:$I$86,TRUNC(COLUMN(W$2)/5)+2,FALSE)*SUMIFS('EPA US Data'!$I:$I,'EPA US Data'!$D:$D,'Country Selector'!$A$2,'EPA US Data'!$J:$J,$D$1,'EPA US Data'!$C:$C,W$2,'EPA US Data'!$G:$G,"&gt;="&amp;$A50,'EPA US Data'!$G:$G,"&lt;"&amp;$B50))*unit_conv*'State Downscaling Multipliers'!$B$7</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Data'!$G:$G,"&lt;"&amp;$B50)+VLOOKUP($C$1,'Multipliers and Adjustments'!$A$70:$I$86,TRUNC(COLUMN(AB$2)/5)+2,FALSE)*SUMIFS('EPA US Data'!$I:$I,'EPA US Data'!$D:$D,'Country Selector'!$A$2,'EPA US Data'!$J:$J,$C$1,'EPA US Data'!$C:$C,AB$2,'EPA US Data'!$G:$G,"&gt;="&amp;$A50,'EPA US Data'!$G:$G,"&lt;"&amp;$B50)+VLOOKUP($D$1,'Multipliers and Adjustments'!$A$70:$I$86,TRUNC(COLUMN(AB$2)/5)+2,FALSE)*SUMIFS('EPA US Data'!$I:$I,'EPA US Data'!$D:$D,'Country Selector'!$A$2,'EPA US Data'!$J:$J,$D$1,'EPA US Data'!$C:$C,AB$2,'EPA US Data'!$G:$G,"&gt;="&amp;$A50,'EPA US Data'!$G:$G,"&lt;"&amp;$B50))*unit_conv*'State Downscaling Multipliers'!$B$7</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Data'!$G:$G,"&lt;"&amp;$B50)+VLOOKUP($C$1,'Multipliers and Adjustments'!$A$70:$I$86,TRUNC(COLUMN(AG$2)/5)+2,FALSE)*SUMIFS('EPA US Data'!$I:$I,'EPA US Data'!$D:$D,'Country Selector'!$A$2,'EPA US Data'!$J:$J,$C$1,'EPA US Data'!$C:$C,AG$2,'EPA US Data'!$G:$G,"&gt;="&amp;$A50,'EPA US Data'!$G:$G,"&lt;"&amp;$B50)+VLOOKUP($D$1,'Multipliers and Adjustments'!$A$70:$I$86,TRUNC(COLUMN(AG$2)/5)+2,FALSE)*SUMIFS('EPA US Data'!$I:$I,'EPA US Data'!$D:$D,'Country Selector'!$A$2,'EPA US Data'!$J:$J,$D$1,'EPA US Data'!$C:$C,AG$2,'EPA US Data'!$G:$G,"&gt;="&amp;$A50,'EPA US Data'!$G:$G,"&lt;"&amp;$B50))*unit_conv*'State Downscaling Multipliers'!$B$7</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Data'!$G:$G,"&lt;"&amp;$B50)+VLOOKUP($C$1,'Multipliers and Adjustments'!$A$70:$I$86,TRUNC(COLUMN(AL$2)/5)+2,FALSE)*SUMIFS('EPA US Data'!$I:$I,'EPA US Data'!$D:$D,'Country Selector'!$A$2,'EPA US Data'!$J:$J,$C$1,'EPA US Data'!$C:$C,AL$2,'EPA US Data'!$G:$G,"&gt;="&amp;$A50,'EPA US Data'!$G:$G,"&lt;"&amp;$B50)+VLOOKUP($D$1,'Multipliers and Adjustments'!$A$70:$I$86,TRUNC(COLUMN(AL$2)/5)+2,FALSE)*SUMIFS('EPA US Data'!$I:$I,'EPA US Data'!$D:$D,'Country Selector'!$A$2,'EPA US Data'!$J:$J,$D$1,'EPA US Data'!$C:$C,AL$2,'EPA US Data'!$G:$G,"&gt;="&amp;$A50,'EPA US Data'!$G:$G,"&lt;"&amp;$B50))*unit_conv*'State Downscaling Multipliers'!$B$7</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Data'!$G:$G,"&lt;"&amp;$B51)+VLOOKUP($C$1,'Multipliers and Adjustments'!$A$70:$I$86,TRUNC(COLUMN(C$2)/5)+2,FALSE)*SUMIFS('EPA US Data'!$I:$I,'EPA US Data'!$D:$D,'Country Selector'!$A$2,'EPA US Data'!$J:$J,$C$1,'EPA US Data'!$C:$C,C$2,'EPA US Data'!$G:$G,"&gt;="&amp;$A51,'EPA US Data'!$G:$G,"&lt;"&amp;$B51)+VLOOKUP($D$1,'Multipliers and Adjustments'!$A$70:$I$86,TRUNC(COLUMN(C$2)/5)+2,FALSE)*SUMIFS('EPA US Data'!$I:$I,'EPA US Data'!$D:$D,'Country Selector'!$A$2,'EPA US Data'!$J:$J,$D$1,'EPA US Data'!$C:$C,C$2,'EPA US Data'!$G:$G,"&gt;="&amp;$A51,'EPA US Data'!$G:$G,"&lt;"&amp;$B51))*unit_conv*'State Downscaling Multipliers'!$B$7</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Data'!$G:$G,"&lt;"&amp;$B51)+VLOOKUP($C$1,'Multipliers and Adjustments'!$A$70:$I$86,TRUNC(COLUMN(H$2)/5)+2,FALSE)*SUMIFS('EPA US Data'!$I:$I,'EPA US Data'!$D:$D,'Country Selector'!$A$2,'EPA US Data'!$J:$J,$C$1,'EPA US Data'!$C:$C,H$2,'EPA US Data'!$G:$G,"&gt;="&amp;$A51,'EPA US Data'!$G:$G,"&lt;"&amp;$B51)+VLOOKUP($D$1,'Multipliers and Adjustments'!$A$70:$I$86,TRUNC(COLUMN(H$2)/5)+2,FALSE)*SUMIFS('EPA US Data'!$I:$I,'EPA US Data'!$D:$D,'Country Selector'!$A$2,'EPA US Data'!$J:$J,$D$1,'EPA US Data'!$C:$C,H$2,'EPA US Data'!$G:$G,"&gt;="&amp;$A51,'EPA US Data'!$G:$G,"&lt;"&amp;$B51))*unit_conv*'State Downscaling Multipliers'!$B$7</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Data'!$G:$G,"&lt;"&amp;$B51)+VLOOKUP($C$1,'Multipliers and Adjustments'!$A$70:$I$86,TRUNC(COLUMN(M$2)/5)+2,FALSE)*SUMIFS('EPA US Data'!$I:$I,'EPA US Data'!$D:$D,'Country Selector'!$A$2,'EPA US Data'!$J:$J,$C$1,'EPA US Data'!$C:$C,M$2,'EPA US Data'!$G:$G,"&gt;="&amp;$A51,'EPA US Data'!$G:$G,"&lt;"&amp;$B51)+VLOOKUP($D$1,'Multipliers and Adjustments'!$A$70:$I$86,TRUNC(COLUMN(M$2)/5)+2,FALSE)*SUMIFS('EPA US Data'!$I:$I,'EPA US Data'!$D:$D,'Country Selector'!$A$2,'EPA US Data'!$J:$J,$D$1,'EPA US Data'!$C:$C,M$2,'EPA US Data'!$G:$G,"&gt;="&amp;$A51,'EPA US Data'!$G:$G,"&lt;"&amp;$B51))*unit_conv*'State Downscaling Multipliers'!$B$7</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Data'!$G:$G,"&lt;"&amp;$B51)+VLOOKUP($C$1,'Multipliers and Adjustments'!$A$70:$I$86,TRUNC(COLUMN(R$2)/5)+2,FALSE)*SUMIFS('EPA US Data'!$I:$I,'EPA US Data'!$D:$D,'Country Selector'!$A$2,'EPA US Data'!$J:$J,$C$1,'EPA US Data'!$C:$C,R$2,'EPA US Data'!$G:$G,"&gt;="&amp;$A51,'EPA US Data'!$G:$G,"&lt;"&amp;$B51)+VLOOKUP($D$1,'Multipliers and Adjustments'!$A$70:$I$86,TRUNC(COLUMN(R$2)/5)+2,FALSE)*SUMIFS('EPA US Data'!$I:$I,'EPA US Data'!$D:$D,'Country Selector'!$A$2,'EPA US Data'!$J:$J,$D$1,'EPA US Data'!$C:$C,R$2,'EPA US Data'!$G:$G,"&gt;="&amp;$A51,'EPA US Data'!$G:$G,"&lt;"&amp;$B51))*unit_conv*'State Downscaling Multipliers'!$B$7</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Data'!$G:$G,"&lt;"&amp;$B51)+VLOOKUP($C$1,'Multipliers and Adjustments'!$A$70:$I$86,TRUNC(COLUMN(W$2)/5)+2,FALSE)*SUMIFS('EPA US Data'!$I:$I,'EPA US Data'!$D:$D,'Country Selector'!$A$2,'EPA US Data'!$J:$J,$C$1,'EPA US Data'!$C:$C,W$2,'EPA US Data'!$G:$G,"&gt;="&amp;$A51,'EPA US Data'!$G:$G,"&lt;"&amp;$B51)+VLOOKUP($D$1,'Multipliers and Adjustments'!$A$70:$I$86,TRUNC(COLUMN(W$2)/5)+2,FALSE)*SUMIFS('EPA US Data'!$I:$I,'EPA US Data'!$D:$D,'Country Selector'!$A$2,'EPA US Data'!$J:$J,$D$1,'EPA US Data'!$C:$C,W$2,'EPA US Data'!$G:$G,"&gt;="&amp;$A51,'EPA US Data'!$G:$G,"&lt;"&amp;$B51))*unit_conv*'State Downscaling Multipliers'!$B$7</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Data'!$G:$G,"&lt;"&amp;$B51)+VLOOKUP($C$1,'Multipliers and Adjustments'!$A$70:$I$86,TRUNC(COLUMN(AB$2)/5)+2,FALSE)*SUMIFS('EPA US Data'!$I:$I,'EPA US Data'!$D:$D,'Country Selector'!$A$2,'EPA US Data'!$J:$J,$C$1,'EPA US Data'!$C:$C,AB$2,'EPA US Data'!$G:$G,"&gt;="&amp;$A51,'EPA US Data'!$G:$G,"&lt;"&amp;$B51)+VLOOKUP($D$1,'Multipliers and Adjustments'!$A$70:$I$86,TRUNC(COLUMN(AB$2)/5)+2,FALSE)*SUMIFS('EPA US Data'!$I:$I,'EPA US Data'!$D:$D,'Country Selector'!$A$2,'EPA US Data'!$J:$J,$D$1,'EPA US Data'!$C:$C,AB$2,'EPA US Data'!$G:$G,"&gt;="&amp;$A51,'EPA US Data'!$G:$G,"&lt;"&amp;$B51))*unit_conv*'State Downscaling Multipliers'!$B$7</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Data'!$G:$G,"&lt;"&amp;$B51)+VLOOKUP($C$1,'Multipliers and Adjustments'!$A$70:$I$86,TRUNC(COLUMN(AG$2)/5)+2,FALSE)*SUMIFS('EPA US Data'!$I:$I,'EPA US Data'!$D:$D,'Country Selector'!$A$2,'EPA US Data'!$J:$J,$C$1,'EPA US Data'!$C:$C,AG$2,'EPA US Data'!$G:$G,"&gt;="&amp;$A51,'EPA US Data'!$G:$G,"&lt;"&amp;$B51)+VLOOKUP($D$1,'Multipliers and Adjustments'!$A$70:$I$86,TRUNC(COLUMN(AG$2)/5)+2,FALSE)*SUMIFS('EPA US Data'!$I:$I,'EPA US Data'!$D:$D,'Country Selector'!$A$2,'EPA US Data'!$J:$J,$D$1,'EPA US Data'!$C:$C,AG$2,'EPA US Data'!$G:$G,"&gt;="&amp;$A51,'EPA US Data'!$G:$G,"&lt;"&amp;$B51))*unit_conv*'State Downscaling Multipliers'!$B$7</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Data'!$G:$G,"&lt;"&amp;$B51)+VLOOKUP($C$1,'Multipliers and Adjustments'!$A$70:$I$86,TRUNC(COLUMN(AL$2)/5)+2,FALSE)*SUMIFS('EPA US Data'!$I:$I,'EPA US Data'!$D:$D,'Country Selector'!$A$2,'EPA US Data'!$J:$J,$C$1,'EPA US Data'!$C:$C,AL$2,'EPA US Data'!$G:$G,"&gt;="&amp;$A51,'EPA US Data'!$G:$G,"&lt;"&amp;$B51)+VLOOKUP($D$1,'Multipliers and Adjustments'!$A$70:$I$86,TRUNC(COLUMN(AL$2)/5)+2,FALSE)*SUMIFS('EPA US Data'!$I:$I,'EPA US Data'!$D:$D,'Country Selector'!$A$2,'EPA US Data'!$J:$J,$D$1,'EPA US Data'!$C:$C,AL$2,'EPA US Data'!$G:$G,"&gt;="&amp;$A51,'EPA US Data'!$G:$G,"&lt;"&amp;$B51))*unit_conv*'State Downscaling Multipliers'!$B$7</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Data'!$G:$G,"&lt;"&amp;$B52)+VLOOKUP($C$1,'Multipliers and Adjustments'!$A$70:$I$86,TRUNC(COLUMN(C$2)/5)+2,FALSE)*SUMIFS('EPA US Data'!$I:$I,'EPA US Data'!$D:$D,'Country Selector'!$A$2,'EPA US Data'!$J:$J,$C$1,'EPA US Data'!$C:$C,C$2,'EPA US Data'!$G:$G,"&gt;="&amp;$A52,'EPA US Data'!$G:$G,"&lt;"&amp;$B52)+VLOOKUP($D$1,'Multipliers and Adjustments'!$A$70:$I$86,TRUNC(COLUMN(C$2)/5)+2,FALSE)*SUMIFS('EPA US Data'!$I:$I,'EPA US Data'!$D:$D,'Country Selector'!$A$2,'EPA US Data'!$J:$J,$D$1,'EPA US Data'!$C:$C,C$2,'EPA US Data'!$G:$G,"&gt;="&amp;$A52,'EPA US Data'!$G:$G,"&lt;"&amp;$B52))*unit_conv*'State Downscaling Multipliers'!$B$7</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Data'!$G:$G,"&lt;"&amp;$B52)+VLOOKUP($C$1,'Multipliers and Adjustments'!$A$70:$I$86,TRUNC(COLUMN(H$2)/5)+2,FALSE)*SUMIFS('EPA US Data'!$I:$I,'EPA US Data'!$D:$D,'Country Selector'!$A$2,'EPA US Data'!$J:$J,$C$1,'EPA US Data'!$C:$C,H$2,'EPA US Data'!$G:$G,"&gt;="&amp;$A52,'EPA US Data'!$G:$G,"&lt;"&amp;$B52)+VLOOKUP($D$1,'Multipliers and Adjustments'!$A$70:$I$86,TRUNC(COLUMN(H$2)/5)+2,FALSE)*SUMIFS('EPA US Data'!$I:$I,'EPA US Data'!$D:$D,'Country Selector'!$A$2,'EPA US Data'!$J:$J,$D$1,'EPA US Data'!$C:$C,H$2,'EPA US Data'!$G:$G,"&gt;="&amp;$A52,'EPA US Data'!$G:$G,"&lt;"&amp;$B52))*unit_conv*'State Downscaling Multipliers'!$B$7</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Data'!$G:$G,"&lt;"&amp;$B52)+VLOOKUP($C$1,'Multipliers and Adjustments'!$A$70:$I$86,TRUNC(COLUMN(M$2)/5)+2,FALSE)*SUMIFS('EPA US Data'!$I:$I,'EPA US Data'!$D:$D,'Country Selector'!$A$2,'EPA US Data'!$J:$J,$C$1,'EPA US Data'!$C:$C,M$2,'EPA US Data'!$G:$G,"&gt;="&amp;$A52,'EPA US Data'!$G:$G,"&lt;"&amp;$B52)+VLOOKUP($D$1,'Multipliers and Adjustments'!$A$70:$I$86,TRUNC(COLUMN(M$2)/5)+2,FALSE)*SUMIFS('EPA US Data'!$I:$I,'EPA US Data'!$D:$D,'Country Selector'!$A$2,'EPA US Data'!$J:$J,$D$1,'EPA US Data'!$C:$C,M$2,'EPA US Data'!$G:$G,"&gt;="&amp;$A52,'EPA US Data'!$G:$G,"&lt;"&amp;$B52))*unit_conv*'State Downscaling Multipliers'!$B$7</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Data'!$G:$G,"&lt;"&amp;$B52)+VLOOKUP($C$1,'Multipliers and Adjustments'!$A$70:$I$86,TRUNC(COLUMN(R$2)/5)+2,FALSE)*SUMIFS('EPA US Data'!$I:$I,'EPA US Data'!$D:$D,'Country Selector'!$A$2,'EPA US Data'!$J:$J,$C$1,'EPA US Data'!$C:$C,R$2,'EPA US Data'!$G:$G,"&gt;="&amp;$A52,'EPA US Data'!$G:$G,"&lt;"&amp;$B52)+VLOOKUP($D$1,'Multipliers and Adjustments'!$A$70:$I$86,TRUNC(COLUMN(R$2)/5)+2,FALSE)*SUMIFS('EPA US Data'!$I:$I,'EPA US Data'!$D:$D,'Country Selector'!$A$2,'EPA US Data'!$J:$J,$D$1,'EPA US Data'!$C:$C,R$2,'EPA US Data'!$G:$G,"&gt;="&amp;$A52,'EPA US Data'!$G:$G,"&lt;"&amp;$B52))*unit_conv*'State Downscaling Multipliers'!$B$7</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Data'!$G:$G,"&lt;"&amp;$B52)+VLOOKUP($C$1,'Multipliers and Adjustments'!$A$70:$I$86,TRUNC(COLUMN(W$2)/5)+2,FALSE)*SUMIFS('EPA US Data'!$I:$I,'EPA US Data'!$D:$D,'Country Selector'!$A$2,'EPA US Data'!$J:$J,$C$1,'EPA US Data'!$C:$C,W$2,'EPA US Data'!$G:$G,"&gt;="&amp;$A52,'EPA US Data'!$G:$G,"&lt;"&amp;$B52)+VLOOKUP($D$1,'Multipliers and Adjustments'!$A$70:$I$86,TRUNC(COLUMN(W$2)/5)+2,FALSE)*SUMIFS('EPA US Data'!$I:$I,'EPA US Data'!$D:$D,'Country Selector'!$A$2,'EPA US Data'!$J:$J,$D$1,'EPA US Data'!$C:$C,W$2,'EPA US Data'!$G:$G,"&gt;="&amp;$A52,'EPA US Data'!$G:$G,"&lt;"&amp;$B52))*unit_conv*'State Downscaling Multipliers'!$B$7</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Data'!$G:$G,"&lt;"&amp;$B52)+VLOOKUP($C$1,'Multipliers and Adjustments'!$A$70:$I$86,TRUNC(COLUMN(AB$2)/5)+2,FALSE)*SUMIFS('EPA US Data'!$I:$I,'EPA US Data'!$D:$D,'Country Selector'!$A$2,'EPA US Data'!$J:$J,$C$1,'EPA US Data'!$C:$C,AB$2,'EPA US Data'!$G:$G,"&gt;="&amp;$A52,'EPA US Data'!$G:$G,"&lt;"&amp;$B52)+VLOOKUP($D$1,'Multipliers and Adjustments'!$A$70:$I$86,TRUNC(COLUMN(AB$2)/5)+2,FALSE)*SUMIFS('EPA US Data'!$I:$I,'EPA US Data'!$D:$D,'Country Selector'!$A$2,'EPA US Data'!$J:$J,$D$1,'EPA US Data'!$C:$C,AB$2,'EPA US Data'!$G:$G,"&gt;="&amp;$A52,'EPA US Data'!$G:$G,"&lt;"&amp;$B52))*unit_conv*'State Downscaling Multipliers'!$B$7</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Data'!$G:$G,"&lt;"&amp;$B52)+VLOOKUP($C$1,'Multipliers and Adjustments'!$A$70:$I$86,TRUNC(COLUMN(AG$2)/5)+2,FALSE)*SUMIFS('EPA US Data'!$I:$I,'EPA US Data'!$D:$D,'Country Selector'!$A$2,'EPA US Data'!$J:$J,$C$1,'EPA US Data'!$C:$C,AG$2,'EPA US Data'!$G:$G,"&gt;="&amp;$A52,'EPA US Data'!$G:$G,"&lt;"&amp;$B52)+VLOOKUP($D$1,'Multipliers and Adjustments'!$A$70:$I$86,TRUNC(COLUMN(AG$2)/5)+2,FALSE)*SUMIFS('EPA US Data'!$I:$I,'EPA US Data'!$D:$D,'Country Selector'!$A$2,'EPA US Data'!$J:$J,$D$1,'EPA US Data'!$C:$C,AG$2,'EPA US Data'!$G:$G,"&gt;="&amp;$A52,'EPA US Data'!$G:$G,"&lt;"&amp;$B52))*unit_conv*'State Downscaling Multipliers'!$B$7</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Data'!$G:$G,"&lt;"&amp;$B52)+VLOOKUP($C$1,'Multipliers and Adjustments'!$A$70:$I$86,TRUNC(COLUMN(AL$2)/5)+2,FALSE)*SUMIFS('EPA US Data'!$I:$I,'EPA US Data'!$D:$D,'Country Selector'!$A$2,'EPA US Data'!$J:$J,$C$1,'EPA US Data'!$C:$C,AL$2,'EPA US Data'!$G:$G,"&gt;="&amp;$A52,'EPA US Data'!$G:$G,"&lt;"&amp;$B52)+VLOOKUP($D$1,'Multipliers and Adjustments'!$A$70:$I$86,TRUNC(COLUMN(AL$2)/5)+2,FALSE)*SUMIFS('EPA US Data'!$I:$I,'EPA US Data'!$D:$D,'Country Selector'!$A$2,'EPA US Data'!$J:$J,$D$1,'EPA US Data'!$C:$C,AL$2,'EPA US Data'!$G:$G,"&gt;="&amp;$A52,'EPA US Data'!$G:$G,"&lt;"&amp;$B52))*unit_conv*'State Downscaling Multipliers'!$B$7</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Data'!$G:$G,"&lt;"&amp;$B53)+VLOOKUP($C$1,'Multipliers and Adjustments'!$A$70:$I$86,TRUNC(COLUMN(C$2)/5)+2,FALSE)*SUMIFS('EPA US Data'!$I:$I,'EPA US Data'!$D:$D,'Country Selector'!$A$2,'EPA US Data'!$J:$J,$C$1,'EPA US Data'!$C:$C,C$2,'EPA US Data'!$G:$G,"&gt;="&amp;$A53,'EPA US Data'!$G:$G,"&lt;"&amp;$B53)+VLOOKUP($D$1,'Multipliers and Adjustments'!$A$70:$I$86,TRUNC(COLUMN(C$2)/5)+2,FALSE)*SUMIFS('EPA US Data'!$I:$I,'EPA US Data'!$D:$D,'Country Selector'!$A$2,'EPA US Data'!$J:$J,$D$1,'EPA US Data'!$C:$C,C$2,'EPA US Data'!$G:$G,"&gt;="&amp;$A53,'EPA US Data'!$G:$G,"&lt;"&amp;$B53))*unit_conv*'State Downscaling Multipliers'!$B$7</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Data'!$G:$G,"&lt;"&amp;$B53)+VLOOKUP($C$1,'Multipliers and Adjustments'!$A$70:$I$86,TRUNC(COLUMN(H$2)/5)+2,FALSE)*SUMIFS('EPA US Data'!$I:$I,'EPA US Data'!$D:$D,'Country Selector'!$A$2,'EPA US Data'!$J:$J,$C$1,'EPA US Data'!$C:$C,H$2,'EPA US Data'!$G:$G,"&gt;="&amp;$A53,'EPA US Data'!$G:$G,"&lt;"&amp;$B53)+VLOOKUP($D$1,'Multipliers and Adjustments'!$A$70:$I$86,TRUNC(COLUMN(H$2)/5)+2,FALSE)*SUMIFS('EPA US Data'!$I:$I,'EPA US Data'!$D:$D,'Country Selector'!$A$2,'EPA US Data'!$J:$J,$D$1,'EPA US Data'!$C:$C,H$2,'EPA US Data'!$G:$G,"&gt;="&amp;$A53,'EPA US Data'!$G:$G,"&lt;"&amp;$B53))*unit_conv*'State Downscaling Multipliers'!$B$7</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Data'!$G:$G,"&lt;"&amp;$B53)+VLOOKUP($C$1,'Multipliers and Adjustments'!$A$70:$I$86,TRUNC(COLUMN(M$2)/5)+2,FALSE)*SUMIFS('EPA US Data'!$I:$I,'EPA US Data'!$D:$D,'Country Selector'!$A$2,'EPA US Data'!$J:$J,$C$1,'EPA US Data'!$C:$C,M$2,'EPA US Data'!$G:$G,"&gt;="&amp;$A53,'EPA US Data'!$G:$G,"&lt;"&amp;$B53)+VLOOKUP($D$1,'Multipliers and Adjustments'!$A$70:$I$86,TRUNC(COLUMN(M$2)/5)+2,FALSE)*SUMIFS('EPA US Data'!$I:$I,'EPA US Data'!$D:$D,'Country Selector'!$A$2,'EPA US Data'!$J:$J,$D$1,'EPA US Data'!$C:$C,M$2,'EPA US Data'!$G:$G,"&gt;="&amp;$A53,'EPA US Data'!$G:$G,"&lt;"&amp;$B53))*unit_conv*'State Downscaling Multipliers'!$B$7</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Data'!$G:$G,"&lt;"&amp;$B53)+VLOOKUP($C$1,'Multipliers and Adjustments'!$A$70:$I$86,TRUNC(COLUMN(R$2)/5)+2,FALSE)*SUMIFS('EPA US Data'!$I:$I,'EPA US Data'!$D:$D,'Country Selector'!$A$2,'EPA US Data'!$J:$J,$C$1,'EPA US Data'!$C:$C,R$2,'EPA US Data'!$G:$G,"&gt;="&amp;$A53,'EPA US Data'!$G:$G,"&lt;"&amp;$B53)+VLOOKUP($D$1,'Multipliers and Adjustments'!$A$70:$I$86,TRUNC(COLUMN(R$2)/5)+2,FALSE)*SUMIFS('EPA US Data'!$I:$I,'EPA US Data'!$D:$D,'Country Selector'!$A$2,'EPA US Data'!$J:$J,$D$1,'EPA US Data'!$C:$C,R$2,'EPA US Data'!$G:$G,"&gt;="&amp;$A53,'EPA US Data'!$G:$G,"&lt;"&amp;$B53))*unit_conv*'State Downscaling Multipliers'!$B$7</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Data'!$G:$G,"&lt;"&amp;$B53)+VLOOKUP($C$1,'Multipliers and Adjustments'!$A$70:$I$86,TRUNC(COLUMN(W$2)/5)+2,FALSE)*SUMIFS('EPA US Data'!$I:$I,'EPA US Data'!$D:$D,'Country Selector'!$A$2,'EPA US Data'!$J:$J,$C$1,'EPA US Data'!$C:$C,W$2,'EPA US Data'!$G:$G,"&gt;="&amp;$A53,'EPA US Data'!$G:$G,"&lt;"&amp;$B53)+VLOOKUP($D$1,'Multipliers and Adjustments'!$A$70:$I$86,TRUNC(COLUMN(W$2)/5)+2,FALSE)*SUMIFS('EPA US Data'!$I:$I,'EPA US Data'!$D:$D,'Country Selector'!$A$2,'EPA US Data'!$J:$J,$D$1,'EPA US Data'!$C:$C,W$2,'EPA US Data'!$G:$G,"&gt;="&amp;$A53,'EPA US Data'!$G:$G,"&lt;"&amp;$B53))*unit_conv*'State Downscaling Multipliers'!$B$7</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Data'!$G:$G,"&lt;"&amp;$B53)+VLOOKUP($C$1,'Multipliers and Adjustments'!$A$70:$I$86,TRUNC(COLUMN(AB$2)/5)+2,FALSE)*SUMIFS('EPA US Data'!$I:$I,'EPA US Data'!$D:$D,'Country Selector'!$A$2,'EPA US Data'!$J:$J,$C$1,'EPA US Data'!$C:$C,AB$2,'EPA US Data'!$G:$G,"&gt;="&amp;$A53,'EPA US Data'!$G:$G,"&lt;"&amp;$B53)+VLOOKUP($D$1,'Multipliers and Adjustments'!$A$70:$I$86,TRUNC(COLUMN(AB$2)/5)+2,FALSE)*SUMIFS('EPA US Data'!$I:$I,'EPA US Data'!$D:$D,'Country Selector'!$A$2,'EPA US Data'!$J:$J,$D$1,'EPA US Data'!$C:$C,AB$2,'EPA US Data'!$G:$G,"&gt;="&amp;$A53,'EPA US Data'!$G:$G,"&lt;"&amp;$B53))*unit_conv*'State Downscaling Multipliers'!$B$7</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Data'!$G:$G,"&lt;"&amp;$B53)+VLOOKUP($C$1,'Multipliers and Adjustments'!$A$70:$I$86,TRUNC(COLUMN(AG$2)/5)+2,FALSE)*SUMIFS('EPA US Data'!$I:$I,'EPA US Data'!$D:$D,'Country Selector'!$A$2,'EPA US Data'!$J:$J,$C$1,'EPA US Data'!$C:$C,AG$2,'EPA US Data'!$G:$G,"&gt;="&amp;$A53,'EPA US Data'!$G:$G,"&lt;"&amp;$B53)+VLOOKUP($D$1,'Multipliers and Adjustments'!$A$70:$I$86,TRUNC(COLUMN(AG$2)/5)+2,FALSE)*SUMIFS('EPA US Data'!$I:$I,'EPA US Data'!$D:$D,'Country Selector'!$A$2,'EPA US Data'!$J:$J,$D$1,'EPA US Data'!$C:$C,AG$2,'EPA US Data'!$G:$G,"&gt;="&amp;$A53,'EPA US Data'!$G:$G,"&lt;"&amp;$B53))*unit_conv*'State Downscaling Multipliers'!$B$7</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Data'!$G:$G,"&lt;"&amp;$B53)+VLOOKUP($C$1,'Multipliers and Adjustments'!$A$70:$I$86,TRUNC(COLUMN(AL$2)/5)+2,FALSE)*SUMIFS('EPA US Data'!$I:$I,'EPA US Data'!$D:$D,'Country Selector'!$A$2,'EPA US Data'!$J:$J,$C$1,'EPA US Data'!$C:$C,AL$2,'EPA US Data'!$G:$G,"&gt;="&amp;$A53,'EPA US Data'!$G:$G,"&lt;"&amp;$B53)+VLOOKUP($D$1,'Multipliers and Adjustments'!$A$70:$I$86,TRUNC(COLUMN(AL$2)/5)+2,FALSE)*SUMIFS('EPA US Data'!$I:$I,'EPA US Data'!$D:$D,'Country Selector'!$A$2,'EPA US Data'!$J:$J,$D$1,'EPA US Data'!$C:$C,AL$2,'EPA US Data'!$G:$G,"&gt;="&amp;$A53,'EPA US Data'!$G:$G,"&lt;"&amp;$B53))*unit_conv*'State Downscaling Multipliers'!$B$7</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Data'!$G:$G,"&lt;"&amp;$B54)+VLOOKUP($C$1,'Multipliers and Adjustments'!$A$70:$I$86,TRUNC(COLUMN(C$2)/5)+2,FALSE)*SUMIFS('EPA US Data'!$I:$I,'EPA US Data'!$D:$D,'Country Selector'!$A$2,'EPA US Data'!$J:$J,$C$1,'EPA US Data'!$C:$C,C$2,'EPA US Data'!$G:$G,"&gt;="&amp;$A54,'EPA US Data'!$G:$G,"&lt;"&amp;$B54)+VLOOKUP($D$1,'Multipliers and Adjustments'!$A$70:$I$86,TRUNC(COLUMN(C$2)/5)+2,FALSE)*SUMIFS('EPA US Data'!$I:$I,'EPA US Data'!$D:$D,'Country Selector'!$A$2,'EPA US Data'!$J:$J,$D$1,'EPA US Data'!$C:$C,C$2,'EPA US Data'!$G:$G,"&gt;="&amp;$A54,'EPA US Data'!$G:$G,"&lt;"&amp;$B54))*unit_conv*'State Downscaling Multipliers'!$B$7</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Data'!$G:$G,"&lt;"&amp;$B54)+VLOOKUP($C$1,'Multipliers and Adjustments'!$A$70:$I$86,TRUNC(COLUMN(H$2)/5)+2,FALSE)*SUMIFS('EPA US Data'!$I:$I,'EPA US Data'!$D:$D,'Country Selector'!$A$2,'EPA US Data'!$J:$J,$C$1,'EPA US Data'!$C:$C,H$2,'EPA US Data'!$G:$G,"&gt;="&amp;$A54,'EPA US Data'!$G:$G,"&lt;"&amp;$B54)+VLOOKUP($D$1,'Multipliers and Adjustments'!$A$70:$I$86,TRUNC(COLUMN(H$2)/5)+2,FALSE)*SUMIFS('EPA US Data'!$I:$I,'EPA US Data'!$D:$D,'Country Selector'!$A$2,'EPA US Data'!$J:$J,$D$1,'EPA US Data'!$C:$C,H$2,'EPA US Data'!$G:$G,"&gt;="&amp;$A54,'EPA US Data'!$G:$G,"&lt;"&amp;$B54))*unit_conv*'State Downscaling Multipliers'!$B$7</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Data'!$G:$G,"&lt;"&amp;$B54)+VLOOKUP($C$1,'Multipliers and Adjustments'!$A$70:$I$86,TRUNC(COLUMN(M$2)/5)+2,FALSE)*SUMIFS('EPA US Data'!$I:$I,'EPA US Data'!$D:$D,'Country Selector'!$A$2,'EPA US Data'!$J:$J,$C$1,'EPA US Data'!$C:$C,M$2,'EPA US Data'!$G:$G,"&gt;="&amp;$A54,'EPA US Data'!$G:$G,"&lt;"&amp;$B54)+VLOOKUP($D$1,'Multipliers and Adjustments'!$A$70:$I$86,TRUNC(COLUMN(M$2)/5)+2,FALSE)*SUMIFS('EPA US Data'!$I:$I,'EPA US Data'!$D:$D,'Country Selector'!$A$2,'EPA US Data'!$J:$J,$D$1,'EPA US Data'!$C:$C,M$2,'EPA US Data'!$G:$G,"&gt;="&amp;$A54,'EPA US Data'!$G:$G,"&lt;"&amp;$B54))*unit_conv*'State Downscaling Multipliers'!$B$7</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Data'!$G:$G,"&lt;"&amp;$B54)+VLOOKUP($C$1,'Multipliers and Adjustments'!$A$70:$I$86,TRUNC(COLUMN(R$2)/5)+2,FALSE)*SUMIFS('EPA US Data'!$I:$I,'EPA US Data'!$D:$D,'Country Selector'!$A$2,'EPA US Data'!$J:$J,$C$1,'EPA US Data'!$C:$C,R$2,'EPA US Data'!$G:$G,"&gt;="&amp;$A54,'EPA US Data'!$G:$G,"&lt;"&amp;$B54)+VLOOKUP($D$1,'Multipliers and Adjustments'!$A$70:$I$86,TRUNC(COLUMN(R$2)/5)+2,FALSE)*SUMIFS('EPA US Data'!$I:$I,'EPA US Data'!$D:$D,'Country Selector'!$A$2,'EPA US Data'!$J:$J,$D$1,'EPA US Data'!$C:$C,R$2,'EPA US Data'!$G:$G,"&gt;="&amp;$A54,'EPA US Data'!$G:$G,"&lt;"&amp;$B54))*unit_conv*'State Downscaling Multipliers'!$B$7</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Data'!$G:$G,"&lt;"&amp;$B54)+VLOOKUP($C$1,'Multipliers and Adjustments'!$A$70:$I$86,TRUNC(COLUMN(W$2)/5)+2,FALSE)*SUMIFS('EPA US Data'!$I:$I,'EPA US Data'!$D:$D,'Country Selector'!$A$2,'EPA US Data'!$J:$J,$C$1,'EPA US Data'!$C:$C,W$2,'EPA US Data'!$G:$G,"&gt;="&amp;$A54,'EPA US Data'!$G:$G,"&lt;"&amp;$B54)+VLOOKUP($D$1,'Multipliers and Adjustments'!$A$70:$I$86,TRUNC(COLUMN(W$2)/5)+2,FALSE)*SUMIFS('EPA US Data'!$I:$I,'EPA US Data'!$D:$D,'Country Selector'!$A$2,'EPA US Data'!$J:$J,$D$1,'EPA US Data'!$C:$C,W$2,'EPA US Data'!$G:$G,"&gt;="&amp;$A54,'EPA US Data'!$G:$G,"&lt;"&amp;$B54))*unit_conv*'State Downscaling Multipliers'!$B$7</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Data'!$G:$G,"&lt;"&amp;$B54)+VLOOKUP($C$1,'Multipliers and Adjustments'!$A$70:$I$86,TRUNC(COLUMN(AB$2)/5)+2,FALSE)*SUMIFS('EPA US Data'!$I:$I,'EPA US Data'!$D:$D,'Country Selector'!$A$2,'EPA US Data'!$J:$J,$C$1,'EPA US Data'!$C:$C,AB$2,'EPA US Data'!$G:$G,"&gt;="&amp;$A54,'EPA US Data'!$G:$G,"&lt;"&amp;$B54)+VLOOKUP($D$1,'Multipliers and Adjustments'!$A$70:$I$86,TRUNC(COLUMN(AB$2)/5)+2,FALSE)*SUMIFS('EPA US Data'!$I:$I,'EPA US Data'!$D:$D,'Country Selector'!$A$2,'EPA US Data'!$J:$J,$D$1,'EPA US Data'!$C:$C,AB$2,'EPA US Data'!$G:$G,"&gt;="&amp;$A54,'EPA US Data'!$G:$G,"&lt;"&amp;$B54))*unit_conv*'State Downscaling Multipliers'!$B$7</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Data'!$G:$G,"&lt;"&amp;$B54)+VLOOKUP($C$1,'Multipliers and Adjustments'!$A$70:$I$86,TRUNC(COLUMN(AG$2)/5)+2,FALSE)*SUMIFS('EPA US Data'!$I:$I,'EPA US Data'!$D:$D,'Country Selector'!$A$2,'EPA US Data'!$J:$J,$C$1,'EPA US Data'!$C:$C,AG$2,'EPA US Data'!$G:$G,"&gt;="&amp;$A54,'EPA US Data'!$G:$G,"&lt;"&amp;$B54)+VLOOKUP($D$1,'Multipliers and Adjustments'!$A$70:$I$86,TRUNC(COLUMN(AG$2)/5)+2,FALSE)*SUMIFS('EPA US Data'!$I:$I,'EPA US Data'!$D:$D,'Country Selector'!$A$2,'EPA US Data'!$J:$J,$D$1,'EPA US Data'!$C:$C,AG$2,'EPA US Data'!$G:$G,"&gt;="&amp;$A54,'EPA US Data'!$G:$G,"&lt;"&amp;$B54))*unit_conv*'State Downscaling Multipliers'!$B$7</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Data'!$G:$G,"&lt;"&amp;$B54)+VLOOKUP($C$1,'Multipliers and Adjustments'!$A$70:$I$86,TRUNC(COLUMN(AL$2)/5)+2,FALSE)*SUMIFS('EPA US Data'!$I:$I,'EPA US Data'!$D:$D,'Country Selector'!$A$2,'EPA US Data'!$J:$J,$C$1,'EPA US Data'!$C:$C,AL$2,'EPA US Data'!$G:$G,"&gt;="&amp;$A54,'EPA US Data'!$G:$G,"&lt;"&amp;$B54)+VLOOKUP($D$1,'Multipliers and Adjustments'!$A$70:$I$86,TRUNC(COLUMN(AL$2)/5)+2,FALSE)*SUMIFS('EPA US Data'!$I:$I,'EPA US Data'!$D:$D,'Country Selector'!$A$2,'EPA US Data'!$J:$J,$D$1,'EPA US Data'!$C:$C,AL$2,'EPA US Data'!$G:$G,"&gt;="&amp;$A54,'EPA US Data'!$G:$G,"&lt;"&amp;$B54))*unit_conv*'State Downscaling Multipliers'!$B$7</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Data'!$G:$G,"&lt;"&amp;$B55)+VLOOKUP($C$1,'Multipliers and Adjustments'!$A$70:$I$86,TRUNC(COLUMN(C$2)/5)+2,FALSE)*SUMIFS('EPA US Data'!$I:$I,'EPA US Data'!$D:$D,'Country Selector'!$A$2,'EPA US Data'!$J:$J,$C$1,'EPA US Data'!$C:$C,C$2,'EPA US Data'!$G:$G,"&gt;="&amp;$A55,'EPA US Data'!$G:$G,"&lt;"&amp;$B55)+VLOOKUP($D$1,'Multipliers and Adjustments'!$A$70:$I$86,TRUNC(COLUMN(C$2)/5)+2,FALSE)*SUMIFS('EPA US Data'!$I:$I,'EPA US Data'!$D:$D,'Country Selector'!$A$2,'EPA US Data'!$J:$J,$D$1,'EPA US Data'!$C:$C,C$2,'EPA US Data'!$G:$G,"&gt;="&amp;$A55,'EPA US Data'!$G:$G,"&lt;"&amp;$B55))*unit_conv*'State Downscaling Multipliers'!$B$7</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Data'!$G:$G,"&lt;"&amp;$B55)+VLOOKUP($C$1,'Multipliers and Adjustments'!$A$70:$I$86,TRUNC(COLUMN(H$2)/5)+2,FALSE)*SUMIFS('EPA US Data'!$I:$I,'EPA US Data'!$D:$D,'Country Selector'!$A$2,'EPA US Data'!$J:$J,$C$1,'EPA US Data'!$C:$C,H$2,'EPA US Data'!$G:$G,"&gt;="&amp;$A55,'EPA US Data'!$G:$G,"&lt;"&amp;$B55)+VLOOKUP($D$1,'Multipliers and Adjustments'!$A$70:$I$86,TRUNC(COLUMN(H$2)/5)+2,FALSE)*SUMIFS('EPA US Data'!$I:$I,'EPA US Data'!$D:$D,'Country Selector'!$A$2,'EPA US Data'!$J:$J,$D$1,'EPA US Data'!$C:$C,H$2,'EPA US Data'!$G:$G,"&gt;="&amp;$A55,'EPA US Data'!$G:$G,"&lt;"&amp;$B55))*unit_conv*'State Downscaling Multipliers'!$B$7</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Data'!$G:$G,"&lt;"&amp;$B55)+VLOOKUP($C$1,'Multipliers and Adjustments'!$A$70:$I$86,TRUNC(COLUMN(M$2)/5)+2,FALSE)*SUMIFS('EPA US Data'!$I:$I,'EPA US Data'!$D:$D,'Country Selector'!$A$2,'EPA US Data'!$J:$J,$C$1,'EPA US Data'!$C:$C,M$2,'EPA US Data'!$G:$G,"&gt;="&amp;$A55,'EPA US Data'!$G:$G,"&lt;"&amp;$B55)+VLOOKUP($D$1,'Multipliers and Adjustments'!$A$70:$I$86,TRUNC(COLUMN(M$2)/5)+2,FALSE)*SUMIFS('EPA US Data'!$I:$I,'EPA US Data'!$D:$D,'Country Selector'!$A$2,'EPA US Data'!$J:$J,$D$1,'EPA US Data'!$C:$C,M$2,'EPA US Data'!$G:$G,"&gt;="&amp;$A55,'EPA US Data'!$G:$G,"&lt;"&amp;$B55))*unit_conv*'State Downscaling Multipliers'!$B$7</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Data'!$G:$G,"&lt;"&amp;$B55)+VLOOKUP($C$1,'Multipliers and Adjustments'!$A$70:$I$86,TRUNC(COLUMN(R$2)/5)+2,FALSE)*SUMIFS('EPA US Data'!$I:$I,'EPA US Data'!$D:$D,'Country Selector'!$A$2,'EPA US Data'!$J:$J,$C$1,'EPA US Data'!$C:$C,R$2,'EPA US Data'!$G:$G,"&gt;="&amp;$A55,'EPA US Data'!$G:$G,"&lt;"&amp;$B55)+VLOOKUP($D$1,'Multipliers and Adjustments'!$A$70:$I$86,TRUNC(COLUMN(R$2)/5)+2,FALSE)*SUMIFS('EPA US Data'!$I:$I,'EPA US Data'!$D:$D,'Country Selector'!$A$2,'EPA US Data'!$J:$J,$D$1,'EPA US Data'!$C:$C,R$2,'EPA US Data'!$G:$G,"&gt;="&amp;$A55,'EPA US Data'!$G:$G,"&lt;"&amp;$B55))*unit_conv*'State Downscaling Multipliers'!$B$7</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Data'!$G:$G,"&lt;"&amp;$B55)+VLOOKUP($C$1,'Multipliers and Adjustments'!$A$70:$I$86,TRUNC(COLUMN(W$2)/5)+2,FALSE)*SUMIFS('EPA US Data'!$I:$I,'EPA US Data'!$D:$D,'Country Selector'!$A$2,'EPA US Data'!$J:$J,$C$1,'EPA US Data'!$C:$C,W$2,'EPA US Data'!$G:$G,"&gt;="&amp;$A55,'EPA US Data'!$G:$G,"&lt;"&amp;$B55)+VLOOKUP($D$1,'Multipliers and Adjustments'!$A$70:$I$86,TRUNC(COLUMN(W$2)/5)+2,FALSE)*SUMIFS('EPA US Data'!$I:$I,'EPA US Data'!$D:$D,'Country Selector'!$A$2,'EPA US Data'!$J:$J,$D$1,'EPA US Data'!$C:$C,W$2,'EPA US Data'!$G:$G,"&gt;="&amp;$A55,'EPA US Data'!$G:$G,"&lt;"&amp;$B55))*unit_conv*'State Downscaling Multipliers'!$B$7</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Data'!$G:$G,"&lt;"&amp;$B55)+VLOOKUP($C$1,'Multipliers and Adjustments'!$A$70:$I$86,TRUNC(COLUMN(AB$2)/5)+2,FALSE)*SUMIFS('EPA US Data'!$I:$I,'EPA US Data'!$D:$D,'Country Selector'!$A$2,'EPA US Data'!$J:$J,$C$1,'EPA US Data'!$C:$C,AB$2,'EPA US Data'!$G:$G,"&gt;="&amp;$A55,'EPA US Data'!$G:$G,"&lt;"&amp;$B55)+VLOOKUP($D$1,'Multipliers and Adjustments'!$A$70:$I$86,TRUNC(COLUMN(AB$2)/5)+2,FALSE)*SUMIFS('EPA US Data'!$I:$I,'EPA US Data'!$D:$D,'Country Selector'!$A$2,'EPA US Data'!$J:$J,$D$1,'EPA US Data'!$C:$C,AB$2,'EPA US Data'!$G:$G,"&gt;="&amp;$A55,'EPA US Data'!$G:$G,"&lt;"&amp;$B55))*unit_conv*'State Downscaling Multipliers'!$B$7</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Data'!$G:$G,"&lt;"&amp;$B55)+VLOOKUP($C$1,'Multipliers and Adjustments'!$A$70:$I$86,TRUNC(COLUMN(AG$2)/5)+2,FALSE)*SUMIFS('EPA US Data'!$I:$I,'EPA US Data'!$D:$D,'Country Selector'!$A$2,'EPA US Data'!$J:$J,$C$1,'EPA US Data'!$C:$C,AG$2,'EPA US Data'!$G:$G,"&gt;="&amp;$A55,'EPA US Data'!$G:$G,"&lt;"&amp;$B55)+VLOOKUP($D$1,'Multipliers and Adjustments'!$A$70:$I$86,TRUNC(COLUMN(AG$2)/5)+2,FALSE)*SUMIFS('EPA US Data'!$I:$I,'EPA US Data'!$D:$D,'Country Selector'!$A$2,'EPA US Data'!$J:$J,$D$1,'EPA US Data'!$C:$C,AG$2,'EPA US Data'!$G:$G,"&gt;="&amp;$A55,'EPA US Data'!$G:$G,"&lt;"&amp;$B55))*unit_conv*'State Downscaling Multipliers'!$B$7</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Data'!$G:$G,"&lt;"&amp;$B55)+VLOOKUP($C$1,'Multipliers and Adjustments'!$A$70:$I$86,TRUNC(COLUMN(AL$2)/5)+2,FALSE)*SUMIFS('EPA US Data'!$I:$I,'EPA US Data'!$D:$D,'Country Selector'!$A$2,'EPA US Data'!$J:$J,$C$1,'EPA US Data'!$C:$C,AL$2,'EPA US Data'!$G:$G,"&gt;="&amp;$A55,'EPA US Data'!$G:$G,"&lt;"&amp;$B55)+VLOOKUP($D$1,'Multipliers and Adjustments'!$A$70:$I$86,TRUNC(COLUMN(AL$2)/5)+2,FALSE)*SUMIFS('EPA US Data'!$I:$I,'EPA US Data'!$D:$D,'Country Selector'!$A$2,'EPA US Data'!$J:$J,$D$1,'EPA US Data'!$C:$C,AL$2,'EPA US Data'!$G:$G,"&gt;="&amp;$A55,'EPA US Data'!$G:$G,"&lt;"&amp;$B55))*unit_conv*'State Downscaling Multipliers'!$B$7</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Data'!$G:$G,"&lt;"&amp;$B56)+VLOOKUP($C$1,'Multipliers and Adjustments'!$A$70:$I$86,TRUNC(COLUMN(C$2)/5)+2,FALSE)*SUMIFS('EPA US Data'!$I:$I,'EPA US Data'!$D:$D,'Country Selector'!$A$2,'EPA US Data'!$J:$J,$C$1,'EPA US Data'!$C:$C,C$2,'EPA US Data'!$G:$G,"&gt;="&amp;$A56,'EPA US Data'!$G:$G,"&lt;"&amp;$B56)+VLOOKUP($D$1,'Multipliers and Adjustments'!$A$70:$I$86,TRUNC(COLUMN(C$2)/5)+2,FALSE)*SUMIFS('EPA US Data'!$I:$I,'EPA US Data'!$D:$D,'Country Selector'!$A$2,'EPA US Data'!$J:$J,$D$1,'EPA US Data'!$C:$C,C$2,'EPA US Data'!$G:$G,"&gt;="&amp;$A56,'EPA US Data'!$G:$G,"&lt;"&amp;$B56))*unit_conv*'State Downscaling Multipliers'!$B$7</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Data'!$G:$G,"&lt;"&amp;$B56)+VLOOKUP($C$1,'Multipliers and Adjustments'!$A$70:$I$86,TRUNC(COLUMN(H$2)/5)+2,FALSE)*SUMIFS('EPA US Data'!$I:$I,'EPA US Data'!$D:$D,'Country Selector'!$A$2,'EPA US Data'!$J:$J,$C$1,'EPA US Data'!$C:$C,H$2,'EPA US Data'!$G:$G,"&gt;="&amp;$A56,'EPA US Data'!$G:$G,"&lt;"&amp;$B56)+VLOOKUP($D$1,'Multipliers and Adjustments'!$A$70:$I$86,TRUNC(COLUMN(H$2)/5)+2,FALSE)*SUMIFS('EPA US Data'!$I:$I,'EPA US Data'!$D:$D,'Country Selector'!$A$2,'EPA US Data'!$J:$J,$D$1,'EPA US Data'!$C:$C,H$2,'EPA US Data'!$G:$G,"&gt;="&amp;$A56,'EPA US Data'!$G:$G,"&lt;"&amp;$B56))*unit_conv*'State Downscaling Multipliers'!$B$7</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Data'!$G:$G,"&lt;"&amp;$B56)+VLOOKUP($C$1,'Multipliers and Adjustments'!$A$70:$I$86,TRUNC(COLUMN(M$2)/5)+2,FALSE)*SUMIFS('EPA US Data'!$I:$I,'EPA US Data'!$D:$D,'Country Selector'!$A$2,'EPA US Data'!$J:$J,$C$1,'EPA US Data'!$C:$C,M$2,'EPA US Data'!$G:$G,"&gt;="&amp;$A56,'EPA US Data'!$G:$G,"&lt;"&amp;$B56)+VLOOKUP($D$1,'Multipliers and Adjustments'!$A$70:$I$86,TRUNC(COLUMN(M$2)/5)+2,FALSE)*SUMIFS('EPA US Data'!$I:$I,'EPA US Data'!$D:$D,'Country Selector'!$A$2,'EPA US Data'!$J:$J,$D$1,'EPA US Data'!$C:$C,M$2,'EPA US Data'!$G:$G,"&gt;="&amp;$A56,'EPA US Data'!$G:$G,"&lt;"&amp;$B56))*unit_conv*'State Downscaling Multipliers'!$B$7</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Data'!$G:$G,"&lt;"&amp;$B56)+VLOOKUP($C$1,'Multipliers and Adjustments'!$A$70:$I$86,TRUNC(COLUMN(R$2)/5)+2,FALSE)*SUMIFS('EPA US Data'!$I:$I,'EPA US Data'!$D:$D,'Country Selector'!$A$2,'EPA US Data'!$J:$J,$C$1,'EPA US Data'!$C:$C,R$2,'EPA US Data'!$G:$G,"&gt;="&amp;$A56,'EPA US Data'!$G:$G,"&lt;"&amp;$B56)+VLOOKUP($D$1,'Multipliers and Adjustments'!$A$70:$I$86,TRUNC(COLUMN(R$2)/5)+2,FALSE)*SUMIFS('EPA US Data'!$I:$I,'EPA US Data'!$D:$D,'Country Selector'!$A$2,'EPA US Data'!$J:$J,$D$1,'EPA US Data'!$C:$C,R$2,'EPA US Data'!$G:$G,"&gt;="&amp;$A56,'EPA US Data'!$G:$G,"&lt;"&amp;$B56))*unit_conv*'State Downscaling Multipliers'!$B$7</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Data'!$G:$G,"&lt;"&amp;$B56)+VLOOKUP($C$1,'Multipliers and Adjustments'!$A$70:$I$86,TRUNC(COLUMN(W$2)/5)+2,FALSE)*SUMIFS('EPA US Data'!$I:$I,'EPA US Data'!$D:$D,'Country Selector'!$A$2,'EPA US Data'!$J:$J,$C$1,'EPA US Data'!$C:$C,W$2,'EPA US Data'!$G:$G,"&gt;="&amp;$A56,'EPA US Data'!$G:$G,"&lt;"&amp;$B56)+VLOOKUP($D$1,'Multipliers and Adjustments'!$A$70:$I$86,TRUNC(COLUMN(W$2)/5)+2,FALSE)*SUMIFS('EPA US Data'!$I:$I,'EPA US Data'!$D:$D,'Country Selector'!$A$2,'EPA US Data'!$J:$J,$D$1,'EPA US Data'!$C:$C,W$2,'EPA US Data'!$G:$G,"&gt;="&amp;$A56,'EPA US Data'!$G:$G,"&lt;"&amp;$B56))*unit_conv*'State Downscaling Multipliers'!$B$7</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Data'!$G:$G,"&lt;"&amp;$B56)+VLOOKUP($C$1,'Multipliers and Adjustments'!$A$70:$I$86,TRUNC(COLUMN(AB$2)/5)+2,FALSE)*SUMIFS('EPA US Data'!$I:$I,'EPA US Data'!$D:$D,'Country Selector'!$A$2,'EPA US Data'!$J:$J,$C$1,'EPA US Data'!$C:$C,AB$2,'EPA US Data'!$G:$G,"&gt;="&amp;$A56,'EPA US Data'!$G:$G,"&lt;"&amp;$B56)+VLOOKUP($D$1,'Multipliers and Adjustments'!$A$70:$I$86,TRUNC(COLUMN(AB$2)/5)+2,FALSE)*SUMIFS('EPA US Data'!$I:$I,'EPA US Data'!$D:$D,'Country Selector'!$A$2,'EPA US Data'!$J:$J,$D$1,'EPA US Data'!$C:$C,AB$2,'EPA US Data'!$G:$G,"&gt;="&amp;$A56,'EPA US Data'!$G:$G,"&lt;"&amp;$B56))*unit_conv*'State Downscaling Multipliers'!$B$7</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Data'!$G:$G,"&lt;"&amp;$B56)+VLOOKUP($C$1,'Multipliers and Adjustments'!$A$70:$I$86,TRUNC(COLUMN(AG$2)/5)+2,FALSE)*SUMIFS('EPA US Data'!$I:$I,'EPA US Data'!$D:$D,'Country Selector'!$A$2,'EPA US Data'!$J:$J,$C$1,'EPA US Data'!$C:$C,AG$2,'EPA US Data'!$G:$G,"&gt;="&amp;$A56,'EPA US Data'!$G:$G,"&lt;"&amp;$B56)+VLOOKUP($D$1,'Multipliers and Adjustments'!$A$70:$I$86,TRUNC(COLUMN(AG$2)/5)+2,FALSE)*SUMIFS('EPA US Data'!$I:$I,'EPA US Data'!$D:$D,'Country Selector'!$A$2,'EPA US Data'!$J:$J,$D$1,'EPA US Data'!$C:$C,AG$2,'EPA US Data'!$G:$G,"&gt;="&amp;$A56,'EPA US Data'!$G:$G,"&lt;"&amp;$B56))*unit_conv*'State Downscaling Multipliers'!$B$7</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Data'!$G:$G,"&lt;"&amp;$B56)+VLOOKUP($C$1,'Multipliers and Adjustments'!$A$70:$I$86,TRUNC(COLUMN(AL$2)/5)+2,FALSE)*SUMIFS('EPA US Data'!$I:$I,'EPA US Data'!$D:$D,'Country Selector'!$A$2,'EPA US Data'!$J:$J,$C$1,'EPA US Data'!$C:$C,AL$2,'EPA US Data'!$G:$G,"&gt;="&amp;$A56,'EPA US Data'!$G:$G,"&lt;"&amp;$B56)+VLOOKUP($D$1,'Multipliers and Adjustments'!$A$70:$I$86,TRUNC(COLUMN(AL$2)/5)+2,FALSE)*SUMIFS('EPA US Data'!$I:$I,'EPA US Data'!$D:$D,'Country Selector'!$A$2,'EPA US Data'!$J:$J,$D$1,'EPA US Data'!$C:$C,AL$2,'EPA US Data'!$G:$G,"&gt;="&amp;$A56,'EPA US Data'!$G:$G,"&lt;"&amp;$B56))*unit_conv*'State Downscaling Multipliers'!$B$7</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Data'!$G:$G,"&lt;"&amp;$B57)+VLOOKUP($C$1,'Multipliers and Adjustments'!$A$70:$I$86,TRUNC(COLUMN(C$2)/5)+2,FALSE)*SUMIFS('EPA US Data'!$I:$I,'EPA US Data'!$D:$D,'Country Selector'!$A$2,'EPA US Data'!$J:$J,$C$1,'EPA US Data'!$C:$C,C$2,'EPA US Data'!$G:$G,"&gt;="&amp;$A57,'EPA US Data'!$G:$G,"&lt;"&amp;$B57)+VLOOKUP($D$1,'Multipliers and Adjustments'!$A$70:$I$86,TRUNC(COLUMN(C$2)/5)+2,FALSE)*SUMIFS('EPA US Data'!$I:$I,'EPA US Data'!$D:$D,'Country Selector'!$A$2,'EPA US Data'!$J:$J,$D$1,'EPA US Data'!$C:$C,C$2,'EPA US Data'!$G:$G,"&gt;="&amp;$A57,'EPA US Data'!$G:$G,"&lt;"&amp;$B57))*unit_conv*'State Downscaling Multipliers'!$B$7</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Data'!$G:$G,"&lt;"&amp;$B57)+VLOOKUP($C$1,'Multipliers and Adjustments'!$A$70:$I$86,TRUNC(COLUMN(H$2)/5)+2,FALSE)*SUMIFS('EPA US Data'!$I:$I,'EPA US Data'!$D:$D,'Country Selector'!$A$2,'EPA US Data'!$J:$J,$C$1,'EPA US Data'!$C:$C,H$2,'EPA US Data'!$G:$G,"&gt;="&amp;$A57,'EPA US Data'!$G:$G,"&lt;"&amp;$B57)+VLOOKUP($D$1,'Multipliers and Adjustments'!$A$70:$I$86,TRUNC(COLUMN(H$2)/5)+2,FALSE)*SUMIFS('EPA US Data'!$I:$I,'EPA US Data'!$D:$D,'Country Selector'!$A$2,'EPA US Data'!$J:$J,$D$1,'EPA US Data'!$C:$C,H$2,'EPA US Data'!$G:$G,"&gt;="&amp;$A57,'EPA US Data'!$G:$G,"&lt;"&amp;$B57))*unit_conv*'State Downscaling Multipliers'!$B$7</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Data'!$G:$G,"&lt;"&amp;$B57)+VLOOKUP($C$1,'Multipliers and Adjustments'!$A$70:$I$86,TRUNC(COLUMN(M$2)/5)+2,FALSE)*SUMIFS('EPA US Data'!$I:$I,'EPA US Data'!$D:$D,'Country Selector'!$A$2,'EPA US Data'!$J:$J,$C$1,'EPA US Data'!$C:$C,M$2,'EPA US Data'!$G:$G,"&gt;="&amp;$A57,'EPA US Data'!$G:$G,"&lt;"&amp;$B57)+VLOOKUP($D$1,'Multipliers and Adjustments'!$A$70:$I$86,TRUNC(COLUMN(M$2)/5)+2,FALSE)*SUMIFS('EPA US Data'!$I:$I,'EPA US Data'!$D:$D,'Country Selector'!$A$2,'EPA US Data'!$J:$J,$D$1,'EPA US Data'!$C:$C,M$2,'EPA US Data'!$G:$G,"&gt;="&amp;$A57,'EPA US Data'!$G:$G,"&lt;"&amp;$B57))*unit_conv*'State Downscaling Multipliers'!$B$7</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Data'!$G:$G,"&lt;"&amp;$B57)+VLOOKUP($C$1,'Multipliers and Adjustments'!$A$70:$I$86,TRUNC(COLUMN(R$2)/5)+2,FALSE)*SUMIFS('EPA US Data'!$I:$I,'EPA US Data'!$D:$D,'Country Selector'!$A$2,'EPA US Data'!$J:$J,$C$1,'EPA US Data'!$C:$C,R$2,'EPA US Data'!$G:$G,"&gt;="&amp;$A57,'EPA US Data'!$G:$G,"&lt;"&amp;$B57)+VLOOKUP($D$1,'Multipliers and Adjustments'!$A$70:$I$86,TRUNC(COLUMN(R$2)/5)+2,FALSE)*SUMIFS('EPA US Data'!$I:$I,'EPA US Data'!$D:$D,'Country Selector'!$A$2,'EPA US Data'!$J:$J,$D$1,'EPA US Data'!$C:$C,R$2,'EPA US Data'!$G:$G,"&gt;="&amp;$A57,'EPA US Data'!$G:$G,"&lt;"&amp;$B57))*unit_conv*'State Downscaling Multipliers'!$B$7</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Data'!$G:$G,"&lt;"&amp;$B57)+VLOOKUP($C$1,'Multipliers and Adjustments'!$A$70:$I$86,TRUNC(COLUMN(W$2)/5)+2,FALSE)*SUMIFS('EPA US Data'!$I:$I,'EPA US Data'!$D:$D,'Country Selector'!$A$2,'EPA US Data'!$J:$J,$C$1,'EPA US Data'!$C:$C,W$2,'EPA US Data'!$G:$G,"&gt;="&amp;$A57,'EPA US Data'!$G:$G,"&lt;"&amp;$B57)+VLOOKUP($D$1,'Multipliers and Adjustments'!$A$70:$I$86,TRUNC(COLUMN(W$2)/5)+2,FALSE)*SUMIFS('EPA US Data'!$I:$I,'EPA US Data'!$D:$D,'Country Selector'!$A$2,'EPA US Data'!$J:$J,$D$1,'EPA US Data'!$C:$C,W$2,'EPA US Data'!$G:$G,"&gt;="&amp;$A57,'EPA US Data'!$G:$G,"&lt;"&amp;$B57))*unit_conv*'State Downscaling Multipliers'!$B$7</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Data'!$G:$G,"&lt;"&amp;$B57)+VLOOKUP($C$1,'Multipliers and Adjustments'!$A$70:$I$86,TRUNC(COLUMN(AB$2)/5)+2,FALSE)*SUMIFS('EPA US Data'!$I:$I,'EPA US Data'!$D:$D,'Country Selector'!$A$2,'EPA US Data'!$J:$J,$C$1,'EPA US Data'!$C:$C,AB$2,'EPA US Data'!$G:$G,"&gt;="&amp;$A57,'EPA US Data'!$G:$G,"&lt;"&amp;$B57)+VLOOKUP($D$1,'Multipliers and Adjustments'!$A$70:$I$86,TRUNC(COLUMN(AB$2)/5)+2,FALSE)*SUMIFS('EPA US Data'!$I:$I,'EPA US Data'!$D:$D,'Country Selector'!$A$2,'EPA US Data'!$J:$J,$D$1,'EPA US Data'!$C:$C,AB$2,'EPA US Data'!$G:$G,"&gt;="&amp;$A57,'EPA US Data'!$G:$G,"&lt;"&amp;$B57))*unit_conv*'State Downscaling Multipliers'!$B$7</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Data'!$G:$G,"&lt;"&amp;$B57)+VLOOKUP($C$1,'Multipliers and Adjustments'!$A$70:$I$86,TRUNC(COLUMN(AG$2)/5)+2,FALSE)*SUMIFS('EPA US Data'!$I:$I,'EPA US Data'!$D:$D,'Country Selector'!$A$2,'EPA US Data'!$J:$J,$C$1,'EPA US Data'!$C:$C,AG$2,'EPA US Data'!$G:$G,"&gt;="&amp;$A57,'EPA US Data'!$G:$G,"&lt;"&amp;$B57)+VLOOKUP($D$1,'Multipliers and Adjustments'!$A$70:$I$86,TRUNC(COLUMN(AG$2)/5)+2,FALSE)*SUMIFS('EPA US Data'!$I:$I,'EPA US Data'!$D:$D,'Country Selector'!$A$2,'EPA US Data'!$J:$J,$D$1,'EPA US Data'!$C:$C,AG$2,'EPA US Data'!$G:$G,"&gt;="&amp;$A57,'EPA US Data'!$G:$G,"&lt;"&amp;$B57))*unit_conv*'State Downscaling Multipliers'!$B$7</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Data'!$G:$G,"&lt;"&amp;$B57)+VLOOKUP($C$1,'Multipliers and Adjustments'!$A$70:$I$86,TRUNC(COLUMN(AL$2)/5)+2,FALSE)*SUMIFS('EPA US Data'!$I:$I,'EPA US Data'!$D:$D,'Country Selector'!$A$2,'EPA US Data'!$J:$J,$C$1,'EPA US Data'!$C:$C,AL$2,'EPA US Data'!$G:$G,"&gt;="&amp;$A57,'EPA US Data'!$G:$G,"&lt;"&amp;$B57)+VLOOKUP($D$1,'Multipliers and Adjustments'!$A$70:$I$86,TRUNC(COLUMN(AL$2)/5)+2,FALSE)*SUMIFS('EPA US Data'!$I:$I,'EPA US Data'!$D:$D,'Country Selector'!$A$2,'EPA US Data'!$J:$J,$D$1,'EPA US Data'!$C:$C,AL$2,'EPA US Data'!$G:$G,"&gt;="&amp;$A57,'EPA US Data'!$G:$G,"&lt;"&amp;$B57))*unit_conv*'State Downscaling Multipliers'!$B$7</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Data'!$G:$G,"&lt;"&amp;$B58)+VLOOKUP($C$1,'Multipliers and Adjustments'!$A$70:$I$86,TRUNC(COLUMN(C$2)/5)+2,FALSE)*SUMIFS('EPA US Data'!$I:$I,'EPA US Data'!$D:$D,'Country Selector'!$A$2,'EPA US Data'!$J:$J,$C$1,'EPA US Data'!$C:$C,C$2,'EPA US Data'!$G:$G,"&gt;="&amp;$A58,'EPA US Data'!$G:$G,"&lt;"&amp;$B58)+VLOOKUP($D$1,'Multipliers and Adjustments'!$A$70:$I$86,TRUNC(COLUMN(C$2)/5)+2,FALSE)*SUMIFS('EPA US Data'!$I:$I,'EPA US Data'!$D:$D,'Country Selector'!$A$2,'EPA US Data'!$J:$J,$D$1,'EPA US Data'!$C:$C,C$2,'EPA US Data'!$G:$G,"&gt;="&amp;$A58,'EPA US Data'!$G:$G,"&lt;"&amp;$B58))*unit_conv*'State Downscaling Multipliers'!$B$7</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Data'!$G:$G,"&lt;"&amp;$B58)+VLOOKUP($C$1,'Multipliers and Adjustments'!$A$70:$I$86,TRUNC(COLUMN(H$2)/5)+2,FALSE)*SUMIFS('EPA US Data'!$I:$I,'EPA US Data'!$D:$D,'Country Selector'!$A$2,'EPA US Data'!$J:$J,$C$1,'EPA US Data'!$C:$C,H$2,'EPA US Data'!$G:$G,"&gt;="&amp;$A58,'EPA US Data'!$G:$G,"&lt;"&amp;$B58)+VLOOKUP($D$1,'Multipliers and Adjustments'!$A$70:$I$86,TRUNC(COLUMN(H$2)/5)+2,FALSE)*SUMIFS('EPA US Data'!$I:$I,'EPA US Data'!$D:$D,'Country Selector'!$A$2,'EPA US Data'!$J:$J,$D$1,'EPA US Data'!$C:$C,H$2,'EPA US Data'!$G:$G,"&gt;="&amp;$A58,'EPA US Data'!$G:$G,"&lt;"&amp;$B58))*unit_conv*'State Downscaling Multipliers'!$B$7</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Data'!$G:$G,"&lt;"&amp;$B58)+VLOOKUP($C$1,'Multipliers and Adjustments'!$A$70:$I$86,TRUNC(COLUMN(M$2)/5)+2,FALSE)*SUMIFS('EPA US Data'!$I:$I,'EPA US Data'!$D:$D,'Country Selector'!$A$2,'EPA US Data'!$J:$J,$C$1,'EPA US Data'!$C:$C,M$2,'EPA US Data'!$G:$G,"&gt;="&amp;$A58,'EPA US Data'!$G:$G,"&lt;"&amp;$B58)+VLOOKUP($D$1,'Multipliers and Adjustments'!$A$70:$I$86,TRUNC(COLUMN(M$2)/5)+2,FALSE)*SUMIFS('EPA US Data'!$I:$I,'EPA US Data'!$D:$D,'Country Selector'!$A$2,'EPA US Data'!$J:$J,$D$1,'EPA US Data'!$C:$C,M$2,'EPA US Data'!$G:$G,"&gt;="&amp;$A58,'EPA US Data'!$G:$G,"&lt;"&amp;$B58))*unit_conv*'State Downscaling Multipliers'!$B$7</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Data'!$G:$G,"&lt;"&amp;$B58)+VLOOKUP($C$1,'Multipliers and Adjustments'!$A$70:$I$86,TRUNC(COLUMN(R$2)/5)+2,FALSE)*SUMIFS('EPA US Data'!$I:$I,'EPA US Data'!$D:$D,'Country Selector'!$A$2,'EPA US Data'!$J:$J,$C$1,'EPA US Data'!$C:$C,R$2,'EPA US Data'!$G:$G,"&gt;="&amp;$A58,'EPA US Data'!$G:$G,"&lt;"&amp;$B58)+VLOOKUP($D$1,'Multipliers and Adjustments'!$A$70:$I$86,TRUNC(COLUMN(R$2)/5)+2,FALSE)*SUMIFS('EPA US Data'!$I:$I,'EPA US Data'!$D:$D,'Country Selector'!$A$2,'EPA US Data'!$J:$J,$D$1,'EPA US Data'!$C:$C,R$2,'EPA US Data'!$G:$G,"&gt;="&amp;$A58,'EPA US Data'!$G:$G,"&lt;"&amp;$B58))*unit_conv*'State Downscaling Multipliers'!$B$7</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Data'!$G:$G,"&lt;"&amp;$B58)+VLOOKUP($C$1,'Multipliers and Adjustments'!$A$70:$I$86,TRUNC(COLUMN(W$2)/5)+2,FALSE)*SUMIFS('EPA US Data'!$I:$I,'EPA US Data'!$D:$D,'Country Selector'!$A$2,'EPA US Data'!$J:$J,$C$1,'EPA US Data'!$C:$C,W$2,'EPA US Data'!$G:$G,"&gt;="&amp;$A58,'EPA US Data'!$G:$G,"&lt;"&amp;$B58)+VLOOKUP($D$1,'Multipliers and Adjustments'!$A$70:$I$86,TRUNC(COLUMN(W$2)/5)+2,FALSE)*SUMIFS('EPA US Data'!$I:$I,'EPA US Data'!$D:$D,'Country Selector'!$A$2,'EPA US Data'!$J:$J,$D$1,'EPA US Data'!$C:$C,W$2,'EPA US Data'!$G:$G,"&gt;="&amp;$A58,'EPA US Data'!$G:$G,"&lt;"&amp;$B58))*unit_conv*'State Downscaling Multipliers'!$B$7</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Data'!$G:$G,"&lt;"&amp;$B58)+VLOOKUP($C$1,'Multipliers and Adjustments'!$A$70:$I$86,TRUNC(COLUMN(AB$2)/5)+2,FALSE)*SUMIFS('EPA US Data'!$I:$I,'EPA US Data'!$D:$D,'Country Selector'!$A$2,'EPA US Data'!$J:$J,$C$1,'EPA US Data'!$C:$C,AB$2,'EPA US Data'!$G:$G,"&gt;="&amp;$A58,'EPA US Data'!$G:$G,"&lt;"&amp;$B58)+VLOOKUP($D$1,'Multipliers and Adjustments'!$A$70:$I$86,TRUNC(COLUMN(AB$2)/5)+2,FALSE)*SUMIFS('EPA US Data'!$I:$I,'EPA US Data'!$D:$D,'Country Selector'!$A$2,'EPA US Data'!$J:$J,$D$1,'EPA US Data'!$C:$C,AB$2,'EPA US Data'!$G:$G,"&gt;="&amp;$A58,'EPA US Data'!$G:$G,"&lt;"&amp;$B58))*unit_conv*'State Downscaling Multipliers'!$B$7</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Data'!$G:$G,"&lt;"&amp;$B58)+VLOOKUP($C$1,'Multipliers and Adjustments'!$A$70:$I$86,TRUNC(COLUMN(AG$2)/5)+2,FALSE)*SUMIFS('EPA US Data'!$I:$I,'EPA US Data'!$D:$D,'Country Selector'!$A$2,'EPA US Data'!$J:$J,$C$1,'EPA US Data'!$C:$C,AG$2,'EPA US Data'!$G:$G,"&gt;="&amp;$A58,'EPA US Data'!$G:$G,"&lt;"&amp;$B58)+VLOOKUP($D$1,'Multipliers and Adjustments'!$A$70:$I$86,TRUNC(COLUMN(AG$2)/5)+2,FALSE)*SUMIFS('EPA US Data'!$I:$I,'EPA US Data'!$D:$D,'Country Selector'!$A$2,'EPA US Data'!$J:$J,$D$1,'EPA US Data'!$C:$C,AG$2,'EPA US Data'!$G:$G,"&gt;="&amp;$A58,'EPA US Data'!$G:$G,"&lt;"&amp;$B58))*unit_conv*'State Downscaling Multipliers'!$B$7</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Data'!$G:$G,"&lt;"&amp;$B58)+VLOOKUP($C$1,'Multipliers and Adjustments'!$A$70:$I$86,TRUNC(COLUMN(AL$2)/5)+2,FALSE)*SUMIFS('EPA US Data'!$I:$I,'EPA US Data'!$D:$D,'Country Selector'!$A$2,'EPA US Data'!$J:$J,$C$1,'EPA US Data'!$C:$C,AL$2,'EPA US Data'!$G:$G,"&gt;="&amp;$A58,'EPA US Data'!$G:$G,"&lt;"&amp;$B58)+VLOOKUP($D$1,'Multipliers and Adjustments'!$A$70:$I$86,TRUNC(COLUMN(AL$2)/5)+2,FALSE)*SUMIFS('EPA US Data'!$I:$I,'EPA US Data'!$D:$D,'Country Selector'!$A$2,'EPA US Data'!$J:$J,$D$1,'EPA US Data'!$C:$C,AL$2,'EPA US Data'!$G:$G,"&gt;="&amp;$A58,'EPA US Data'!$G:$G,"&lt;"&amp;$B58))*unit_conv*'State Downscaling Multipliers'!$B$7</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Data'!$G:$G,"&lt;"&amp;$B59)+VLOOKUP($C$1,'Multipliers and Adjustments'!$A$70:$I$86,TRUNC(COLUMN(C$2)/5)+2,FALSE)*SUMIFS('EPA US Data'!$I:$I,'EPA US Data'!$D:$D,'Country Selector'!$A$2,'EPA US Data'!$J:$J,$C$1,'EPA US Data'!$C:$C,C$2,'EPA US Data'!$G:$G,"&gt;="&amp;$A59,'EPA US Data'!$G:$G,"&lt;"&amp;$B59)+VLOOKUP($D$1,'Multipliers and Adjustments'!$A$70:$I$86,TRUNC(COLUMN(C$2)/5)+2,FALSE)*SUMIFS('EPA US Data'!$I:$I,'EPA US Data'!$D:$D,'Country Selector'!$A$2,'EPA US Data'!$J:$J,$D$1,'EPA US Data'!$C:$C,C$2,'EPA US Data'!$G:$G,"&gt;="&amp;$A59,'EPA US Data'!$G:$G,"&lt;"&amp;$B59))*unit_conv*'State Downscaling Multipliers'!$B$7</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Data'!$G:$G,"&lt;"&amp;$B59)+VLOOKUP($C$1,'Multipliers and Adjustments'!$A$70:$I$86,TRUNC(COLUMN(H$2)/5)+2,FALSE)*SUMIFS('EPA US Data'!$I:$I,'EPA US Data'!$D:$D,'Country Selector'!$A$2,'EPA US Data'!$J:$J,$C$1,'EPA US Data'!$C:$C,H$2,'EPA US Data'!$G:$G,"&gt;="&amp;$A59,'EPA US Data'!$G:$G,"&lt;"&amp;$B59)+VLOOKUP($D$1,'Multipliers and Adjustments'!$A$70:$I$86,TRUNC(COLUMN(H$2)/5)+2,FALSE)*SUMIFS('EPA US Data'!$I:$I,'EPA US Data'!$D:$D,'Country Selector'!$A$2,'EPA US Data'!$J:$J,$D$1,'EPA US Data'!$C:$C,H$2,'EPA US Data'!$G:$G,"&gt;="&amp;$A59,'EPA US Data'!$G:$G,"&lt;"&amp;$B59))*unit_conv*'State Downscaling Multipliers'!$B$7</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Data'!$G:$G,"&lt;"&amp;$B59)+VLOOKUP($C$1,'Multipliers and Adjustments'!$A$70:$I$86,TRUNC(COLUMN(M$2)/5)+2,FALSE)*SUMIFS('EPA US Data'!$I:$I,'EPA US Data'!$D:$D,'Country Selector'!$A$2,'EPA US Data'!$J:$J,$C$1,'EPA US Data'!$C:$C,M$2,'EPA US Data'!$G:$G,"&gt;="&amp;$A59,'EPA US Data'!$G:$G,"&lt;"&amp;$B59)+VLOOKUP($D$1,'Multipliers and Adjustments'!$A$70:$I$86,TRUNC(COLUMN(M$2)/5)+2,FALSE)*SUMIFS('EPA US Data'!$I:$I,'EPA US Data'!$D:$D,'Country Selector'!$A$2,'EPA US Data'!$J:$J,$D$1,'EPA US Data'!$C:$C,M$2,'EPA US Data'!$G:$G,"&gt;="&amp;$A59,'EPA US Data'!$G:$G,"&lt;"&amp;$B59))*unit_conv*'State Downscaling Multipliers'!$B$7</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Data'!$G:$G,"&lt;"&amp;$B59)+VLOOKUP($C$1,'Multipliers and Adjustments'!$A$70:$I$86,TRUNC(COLUMN(R$2)/5)+2,FALSE)*SUMIFS('EPA US Data'!$I:$I,'EPA US Data'!$D:$D,'Country Selector'!$A$2,'EPA US Data'!$J:$J,$C$1,'EPA US Data'!$C:$C,R$2,'EPA US Data'!$G:$G,"&gt;="&amp;$A59,'EPA US Data'!$G:$G,"&lt;"&amp;$B59)+VLOOKUP($D$1,'Multipliers and Adjustments'!$A$70:$I$86,TRUNC(COLUMN(R$2)/5)+2,FALSE)*SUMIFS('EPA US Data'!$I:$I,'EPA US Data'!$D:$D,'Country Selector'!$A$2,'EPA US Data'!$J:$J,$D$1,'EPA US Data'!$C:$C,R$2,'EPA US Data'!$G:$G,"&gt;="&amp;$A59,'EPA US Data'!$G:$G,"&lt;"&amp;$B59))*unit_conv*'State Downscaling Multipliers'!$B$7</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Data'!$G:$G,"&lt;"&amp;$B59)+VLOOKUP($C$1,'Multipliers and Adjustments'!$A$70:$I$86,TRUNC(COLUMN(W$2)/5)+2,FALSE)*SUMIFS('EPA US Data'!$I:$I,'EPA US Data'!$D:$D,'Country Selector'!$A$2,'EPA US Data'!$J:$J,$C$1,'EPA US Data'!$C:$C,W$2,'EPA US Data'!$G:$G,"&gt;="&amp;$A59,'EPA US Data'!$G:$G,"&lt;"&amp;$B59)+VLOOKUP($D$1,'Multipliers and Adjustments'!$A$70:$I$86,TRUNC(COLUMN(W$2)/5)+2,FALSE)*SUMIFS('EPA US Data'!$I:$I,'EPA US Data'!$D:$D,'Country Selector'!$A$2,'EPA US Data'!$J:$J,$D$1,'EPA US Data'!$C:$C,W$2,'EPA US Data'!$G:$G,"&gt;="&amp;$A59,'EPA US Data'!$G:$G,"&lt;"&amp;$B59))*unit_conv*'State Downscaling Multipliers'!$B$7</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Data'!$G:$G,"&lt;"&amp;$B59)+VLOOKUP($C$1,'Multipliers and Adjustments'!$A$70:$I$86,TRUNC(COLUMN(AB$2)/5)+2,FALSE)*SUMIFS('EPA US Data'!$I:$I,'EPA US Data'!$D:$D,'Country Selector'!$A$2,'EPA US Data'!$J:$J,$C$1,'EPA US Data'!$C:$C,AB$2,'EPA US Data'!$G:$G,"&gt;="&amp;$A59,'EPA US Data'!$G:$G,"&lt;"&amp;$B59)+VLOOKUP($D$1,'Multipliers and Adjustments'!$A$70:$I$86,TRUNC(COLUMN(AB$2)/5)+2,FALSE)*SUMIFS('EPA US Data'!$I:$I,'EPA US Data'!$D:$D,'Country Selector'!$A$2,'EPA US Data'!$J:$J,$D$1,'EPA US Data'!$C:$C,AB$2,'EPA US Data'!$G:$G,"&gt;="&amp;$A59,'EPA US Data'!$G:$G,"&lt;"&amp;$B59))*unit_conv*'State Downscaling Multipliers'!$B$7</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Data'!$G:$G,"&lt;"&amp;$B59)+VLOOKUP($C$1,'Multipliers and Adjustments'!$A$70:$I$86,TRUNC(COLUMN(AG$2)/5)+2,FALSE)*SUMIFS('EPA US Data'!$I:$I,'EPA US Data'!$D:$D,'Country Selector'!$A$2,'EPA US Data'!$J:$J,$C$1,'EPA US Data'!$C:$C,AG$2,'EPA US Data'!$G:$G,"&gt;="&amp;$A59,'EPA US Data'!$G:$G,"&lt;"&amp;$B59)+VLOOKUP($D$1,'Multipliers and Adjustments'!$A$70:$I$86,TRUNC(COLUMN(AG$2)/5)+2,FALSE)*SUMIFS('EPA US Data'!$I:$I,'EPA US Data'!$D:$D,'Country Selector'!$A$2,'EPA US Data'!$J:$J,$D$1,'EPA US Data'!$C:$C,AG$2,'EPA US Data'!$G:$G,"&gt;="&amp;$A59,'EPA US Data'!$G:$G,"&lt;"&amp;$B59))*unit_conv*'State Downscaling Multipliers'!$B$7</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Data'!$G:$G,"&lt;"&amp;$B59)+VLOOKUP($C$1,'Multipliers and Adjustments'!$A$70:$I$86,TRUNC(COLUMN(AL$2)/5)+2,FALSE)*SUMIFS('EPA US Data'!$I:$I,'EPA US Data'!$D:$D,'Country Selector'!$A$2,'EPA US Data'!$J:$J,$C$1,'EPA US Data'!$C:$C,AL$2,'EPA US Data'!$G:$G,"&gt;="&amp;$A59,'EPA US Data'!$G:$G,"&lt;"&amp;$B59)+VLOOKUP($D$1,'Multipliers and Adjustments'!$A$70:$I$86,TRUNC(COLUMN(AL$2)/5)+2,FALSE)*SUMIFS('EPA US Data'!$I:$I,'EPA US Data'!$D:$D,'Country Selector'!$A$2,'EPA US Data'!$J:$J,$D$1,'EPA US Data'!$C:$C,AL$2,'EPA US Data'!$G:$G,"&gt;="&amp;$A59,'EPA US Data'!$G:$G,"&lt;"&amp;$B59))*unit_conv*'State Downscaling Multipliers'!$B$7</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Data'!$G:$G,"&lt;"&amp;$B60)+VLOOKUP($C$1,'Multipliers and Adjustments'!$A$70:$I$86,TRUNC(COLUMN(C$2)/5)+2,FALSE)*SUMIFS('EPA US Data'!$I:$I,'EPA US Data'!$D:$D,'Country Selector'!$A$2,'EPA US Data'!$J:$J,$C$1,'EPA US Data'!$C:$C,C$2,'EPA US Data'!$G:$G,"&gt;="&amp;$A60,'EPA US Data'!$G:$G,"&lt;"&amp;$B60)+VLOOKUP($D$1,'Multipliers and Adjustments'!$A$70:$I$86,TRUNC(COLUMN(C$2)/5)+2,FALSE)*SUMIFS('EPA US Data'!$I:$I,'EPA US Data'!$D:$D,'Country Selector'!$A$2,'EPA US Data'!$J:$J,$D$1,'EPA US Data'!$C:$C,C$2,'EPA US Data'!$G:$G,"&gt;="&amp;$A60,'EPA US Data'!$G:$G,"&lt;"&amp;$B60))*unit_conv*'State Downscaling Multipliers'!$B$7</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Data'!$G:$G,"&lt;"&amp;$B60)+VLOOKUP($C$1,'Multipliers and Adjustments'!$A$70:$I$86,TRUNC(COLUMN(H$2)/5)+2,FALSE)*SUMIFS('EPA US Data'!$I:$I,'EPA US Data'!$D:$D,'Country Selector'!$A$2,'EPA US Data'!$J:$J,$C$1,'EPA US Data'!$C:$C,H$2,'EPA US Data'!$G:$G,"&gt;="&amp;$A60,'EPA US Data'!$G:$G,"&lt;"&amp;$B60)+VLOOKUP($D$1,'Multipliers and Adjustments'!$A$70:$I$86,TRUNC(COLUMN(H$2)/5)+2,FALSE)*SUMIFS('EPA US Data'!$I:$I,'EPA US Data'!$D:$D,'Country Selector'!$A$2,'EPA US Data'!$J:$J,$D$1,'EPA US Data'!$C:$C,H$2,'EPA US Data'!$G:$G,"&gt;="&amp;$A60,'EPA US Data'!$G:$G,"&lt;"&amp;$B60))*unit_conv*'State Downscaling Multipliers'!$B$7</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Data'!$G:$G,"&lt;"&amp;$B60)+VLOOKUP($C$1,'Multipliers and Adjustments'!$A$70:$I$86,TRUNC(COLUMN(M$2)/5)+2,FALSE)*SUMIFS('EPA US Data'!$I:$I,'EPA US Data'!$D:$D,'Country Selector'!$A$2,'EPA US Data'!$J:$J,$C$1,'EPA US Data'!$C:$C,M$2,'EPA US Data'!$G:$G,"&gt;="&amp;$A60,'EPA US Data'!$G:$G,"&lt;"&amp;$B60)+VLOOKUP($D$1,'Multipliers and Adjustments'!$A$70:$I$86,TRUNC(COLUMN(M$2)/5)+2,FALSE)*SUMIFS('EPA US Data'!$I:$I,'EPA US Data'!$D:$D,'Country Selector'!$A$2,'EPA US Data'!$J:$J,$D$1,'EPA US Data'!$C:$C,M$2,'EPA US Data'!$G:$G,"&gt;="&amp;$A60,'EPA US Data'!$G:$G,"&lt;"&amp;$B60))*unit_conv*'State Downscaling Multipliers'!$B$7</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Data'!$G:$G,"&lt;"&amp;$B60)+VLOOKUP($C$1,'Multipliers and Adjustments'!$A$70:$I$86,TRUNC(COLUMN(R$2)/5)+2,FALSE)*SUMIFS('EPA US Data'!$I:$I,'EPA US Data'!$D:$D,'Country Selector'!$A$2,'EPA US Data'!$J:$J,$C$1,'EPA US Data'!$C:$C,R$2,'EPA US Data'!$G:$G,"&gt;="&amp;$A60,'EPA US Data'!$G:$G,"&lt;"&amp;$B60)+VLOOKUP($D$1,'Multipliers and Adjustments'!$A$70:$I$86,TRUNC(COLUMN(R$2)/5)+2,FALSE)*SUMIFS('EPA US Data'!$I:$I,'EPA US Data'!$D:$D,'Country Selector'!$A$2,'EPA US Data'!$J:$J,$D$1,'EPA US Data'!$C:$C,R$2,'EPA US Data'!$G:$G,"&gt;="&amp;$A60,'EPA US Data'!$G:$G,"&lt;"&amp;$B60))*unit_conv*'State Downscaling Multipliers'!$B$7</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Data'!$G:$G,"&lt;"&amp;$B60)+VLOOKUP($C$1,'Multipliers and Adjustments'!$A$70:$I$86,TRUNC(COLUMN(W$2)/5)+2,FALSE)*SUMIFS('EPA US Data'!$I:$I,'EPA US Data'!$D:$D,'Country Selector'!$A$2,'EPA US Data'!$J:$J,$C$1,'EPA US Data'!$C:$C,W$2,'EPA US Data'!$G:$G,"&gt;="&amp;$A60,'EPA US Data'!$G:$G,"&lt;"&amp;$B60)+VLOOKUP($D$1,'Multipliers and Adjustments'!$A$70:$I$86,TRUNC(COLUMN(W$2)/5)+2,FALSE)*SUMIFS('EPA US Data'!$I:$I,'EPA US Data'!$D:$D,'Country Selector'!$A$2,'EPA US Data'!$J:$J,$D$1,'EPA US Data'!$C:$C,W$2,'EPA US Data'!$G:$G,"&gt;="&amp;$A60,'EPA US Data'!$G:$G,"&lt;"&amp;$B60))*unit_conv*'State Downscaling Multipliers'!$B$7</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Data'!$G:$G,"&lt;"&amp;$B60)+VLOOKUP($C$1,'Multipliers and Adjustments'!$A$70:$I$86,TRUNC(COLUMN(AB$2)/5)+2,FALSE)*SUMIFS('EPA US Data'!$I:$I,'EPA US Data'!$D:$D,'Country Selector'!$A$2,'EPA US Data'!$J:$J,$C$1,'EPA US Data'!$C:$C,AB$2,'EPA US Data'!$G:$G,"&gt;="&amp;$A60,'EPA US Data'!$G:$G,"&lt;"&amp;$B60)+VLOOKUP($D$1,'Multipliers and Adjustments'!$A$70:$I$86,TRUNC(COLUMN(AB$2)/5)+2,FALSE)*SUMIFS('EPA US Data'!$I:$I,'EPA US Data'!$D:$D,'Country Selector'!$A$2,'EPA US Data'!$J:$J,$D$1,'EPA US Data'!$C:$C,AB$2,'EPA US Data'!$G:$G,"&gt;="&amp;$A60,'EPA US Data'!$G:$G,"&lt;"&amp;$B60))*unit_conv*'State Downscaling Multipliers'!$B$7</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Data'!$G:$G,"&lt;"&amp;$B60)+VLOOKUP($C$1,'Multipliers and Adjustments'!$A$70:$I$86,TRUNC(COLUMN(AG$2)/5)+2,FALSE)*SUMIFS('EPA US Data'!$I:$I,'EPA US Data'!$D:$D,'Country Selector'!$A$2,'EPA US Data'!$J:$J,$C$1,'EPA US Data'!$C:$C,AG$2,'EPA US Data'!$G:$G,"&gt;="&amp;$A60,'EPA US Data'!$G:$G,"&lt;"&amp;$B60)+VLOOKUP($D$1,'Multipliers and Adjustments'!$A$70:$I$86,TRUNC(COLUMN(AG$2)/5)+2,FALSE)*SUMIFS('EPA US Data'!$I:$I,'EPA US Data'!$D:$D,'Country Selector'!$A$2,'EPA US Data'!$J:$J,$D$1,'EPA US Data'!$C:$C,AG$2,'EPA US Data'!$G:$G,"&gt;="&amp;$A60,'EPA US Data'!$G:$G,"&lt;"&amp;$B60))*unit_conv*'State Downscaling Multipliers'!$B$7</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Data'!$G:$G,"&lt;"&amp;$B60)+VLOOKUP($C$1,'Multipliers and Adjustments'!$A$70:$I$86,TRUNC(COLUMN(AL$2)/5)+2,FALSE)*SUMIFS('EPA US Data'!$I:$I,'EPA US Data'!$D:$D,'Country Selector'!$A$2,'EPA US Data'!$J:$J,$C$1,'EPA US Data'!$C:$C,AL$2,'EPA US Data'!$G:$G,"&gt;="&amp;$A60,'EPA US Data'!$G:$G,"&lt;"&amp;$B60)+VLOOKUP($D$1,'Multipliers and Adjustments'!$A$70:$I$86,TRUNC(COLUMN(AL$2)/5)+2,FALSE)*SUMIFS('EPA US Data'!$I:$I,'EPA US Data'!$D:$D,'Country Selector'!$A$2,'EPA US Data'!$J:$J,$D$1,'EPA US Data'!$C:$C,AL$2,'EPA US Data'!$G:$G,"&gt;="&amp;$A60,'EPA US Data'!$G:$G,"&lt;"&amp;$B60))*unit_conv*'State Downscaling Multipliers'!$B$7</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Data'!$G:$G,"&lt;"&amp;$B61)+VLOOKUP($C$1,'Multipliers and Adjustments'!$A$70:$I$86,TRUNC(COLUMN(C$2)/5)+2,FALSE)*SUMIFS('EPA US Data'!$I:$I,'EPA US Data'!$D:$D,'Country Selector'!$A$2,'EPA US Data'!$J:$J,$C$1,'EPA US Data'!$C:$C,C$2,'EPA US Data'!$G:$G,"&gt;="&amp;$A61,'EPA US Data'!$G:$G,"&lt;"&amp;$B61)+VLOOKUP($D$1,'Multipliers and Adjustments'!$A$70:$I$86,TRUNC(COLUMN(C$2)/5)+2,FALSE)*SUMIFS('EPA US Data'!$I:$I,'EPA US Data'!$D:$D,'Country Selector'!$A$2,'EPA US Data'!$J:$J,$D$1,'EPA US Data'!$C:$C,C$2,'EPA US Data'!$G:$G,"&gt;="&amp;$A61,'EPA US Data'!$G:$G,"&lt;"&amp;$B61))*unit_conv*'State Downscaling Multipliers'!$B$7</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Data'!$G:$G,"&lt;"&amp;$B61)+VLOOKUP($C$1,'Multipliers and Adjustments'!$A$70:$I$86,TRUNC(COLUMN(H$2)/5)+2,FALSE)*SUMIFS('EPA US Data'!$I:$I,'EPA US Data'!$D:$D,'Country Selector'!$A$2,'EPA US Data'!$J:$J,$C$1,'EPA US Data'!$C:$C,H$2,'EPA US Data'!$G:$G,"&gt;="&amp;$A61,'EPA US Data'!$G:$G,"&lt;"&amp;$B61)+VLOOKUP($D$1,'Multipliers and Adjustments'!$A$70:$I$86,TRUNC(COLUMN(H$2)/5)+2,FALSE)*SUMIFS('EPA US Data'!$I:$I,'EPA US Data'!$D:$D,'Country Selector'!$A$2,'EPA US Data'!$J:$J,$D$1,'EPA US Data'!$C:$C,H$2,'EPA US Data'!$G:$G,"&gt;="&amp;$A61,'EPA US Data'!$G:$G,"&lt;"&amp;$B61))*unit_conv*'State Downscaling Multipliers'!$B$7</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Data'!$G:$G,"&lt;"&amp;$B61)+VLOOKUP($C$1,'Multipliers and Adjustments'!$A$70:$I$86,TRUNC(COLUMN(M$2)/5)+2,FALSE)*SUMIFS('EPA US Data'!$I:$I,'EPA US Data'!$D:$D,'Country Selector'!$A$2,'EPA US Data'!$J:$J,$C$1,'EPA US Data'!$C:$C,M$2,'EPA US Data'!$G:$G,"&gt;="&amp;$A61,'EPA US Data'!$G:$G,"&lt;"&amp;$B61)+VLOOKUP($D$1,'Multipliers and Adjustments'!$A$70:$I$86,TRUNC(COLUMN(M$2)/5)+2,FALSE)*SUMIFS('EPA US Data'!$I:$I,'EPA US Data'!$D:$D,'Country Selector'!$A$2,'EPA US Data'!$J:$J,$D$1,'EPA US Data'!$C:$C,M$2,'EPA US Data'!$G:$G,"&gt;="&amp;$A61,'EPA US Data'!$G:$G,"&lt;"&amp;$B61))*unit_conv*'State Downscaling Multipliers'!$B$7</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Data'!$G:$G,"&lt;"&amp;$B61)+VLOOKUP($C$1,'Multipliers and Adjustments'!$A$70:$I$86,TRUNC(COLUMN(R$2)/5)+2,FALSE)*SUMIFS('EPA US Data'!$I:$I,'EPA US Data'!$D:$D,'Country Selector'!$A$2,'EPA US Data'!$J:$J,$C$1,'EPA US Data'!$C:$C,R$2,'EPA US Data'!$G:$G,"&gt;="&amp;$A61,'EPA US Data'!$G:$G,"&lt;"&amp;$B61)+VLOOKUP($D$1,'Multipliers and Adjustments'!$A$70:$I$86,TRUNC(COLUMN(R$2)/5)+2,FALSE)*SUMIFS('EPA US Data'!$I:$I,'EPA US Data'!$D:$D,'Country Selector'!$A$2,'EPA US Data'!$J:$J,$D$1,'EPA US Data'!$C:$C,R$2,'EPA US Data'!$G:$G,"&gt;="&amp;$A61,'EPA US Data'!$G:$G,"&lt;"&amp;$B61))*unit_conv*'State Downscaling Multipliers'!$B$7</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Data'!$G:$G,"&lt;"&amp;$B61)+VLOOKUP($C$1,'Multipliers and Adjustments'!$A$70:$I$86,TRUNC(COLUMN(W$2)/5)+2,FALSE)*SUMIFS('EPA US Data'!$I:$I,'EPA US Data'!$D:$D,'Country Selector'!$A$2,'EPA US Data'!$J:$J,$C$1,'EPA US Data'!$C:$C,W$2,'EPA US Data'!$G:$G,"&gt;="&amp;$A61,'EPA US Data'!$G:$G,"&lt;"&amp;$B61)+VLOOKUP($D$1,'Multipliers and Adjustments'!$A$70:$I$86,TRUNC(COLUMN(W$2)/5)+2,FALSE)*SUMIFS('EPA US Data'!$I:$I,'EPA US Data'!$D:$D,'Country Selector'!$A$2,'EPA US Data'!$J:$J,$D$1,'EPA US Data'!$C:$C,W$2,'EPA US Data'!$G:$G,"&gt;="&amp;$A61,'EPA US Data'!$G:$G,"&lt;"&amp;$B61))*unit_conv*'State Downscaling Multipliers'!$B$7</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Data'!$G:$G,"&lt;"&amp;$B61)+VLOOKUP($C$1,'Multipliers and Adjustments'!$A$70:$I$86,TRUNC(COLUMN(AB$2)/5)+2,FALSE)*SUMIFS('EPA US Data'!$I:$I,'EPA US Data'!$D:$D,'Country Selector'!$A$2,'EPA US Data'!$J:$J,$C$1,'EPA US Data'!$C:$C,AB$2,'EPA US Data'!$G:$G,"&gt;="&amp;$A61,'EPA US Data'!$G:$G,"&lt;"&amp;$B61)+VLOOKUP($D$1,'Multipliers and Adjustments'!$A$70:$I$86,TRUNC(COLUMN(AB$2)/5)+2,FALSE)*SUMIFS('EPA US Data'!$I:$I,'EPA US Data'!$D:$D,'Country Selector'!$A$2,'EPA US Data'!$J:$J,$D$1,'EPA US Data'!$C:$C,AB$2,'EPA US Data'!$G:$G,"&gt;="&amp;$A61,'EPA US Data'!$G:$G,"&lt;"&amp;$B61))*unit_conv*'State Downscaling Multipliers'!$B$7</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Data'!$G:$G,"&lt;"&amp;$B61)+VLOOKUP($C$1,'Multipliers and Adjustments'!$A$70:$I$86,TRUNC(COLUMN(AG$2)/5)+2,FALSE)*SUMIFS('EPA US Data'!$I:$I,'EPA US Data'!$D:$D,'Country Selector'!$A$2,'EPA US Data'!$J:$J,$C$1,'EPA US Data'!$C:$C,AG$2,'EPA US Data'!$G:$G,"&gt;="&amp;$A61,'EPA US Data'!$G:$G,"&lt;"&amp;$B61)+VLOOKUP($D$1,'Multipliers and Adjustments'!$A$70:$I$86,TRUNC(COLUMN(AG$2)/5)+2,FALSE)*SUMIFS('EPA US Data'!$I:$I,'EPA US Data'!$D:$D,'Country Selector'!$A$2,'EPA US Data'!$J:$J,$D$1,'EPA US Data'!$C:$C,AG$2,'EPA US Data'!$G:$G,"&gt;="&amp;$A61,'EPA US Data'!$G:$G,"&lt;"&amp;$B61))*unit_conv*'State Downscaling Multipliers'!$B$7</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Data'!$G:$G,"&lt;"&amp;$B61)+VLOOKUP($C$1,'Multipliers and Adjustments'!$A$70:$I$86,TRUNC(COLUMN(AL$2)/5)+2,FALSE)*SUMIFS('EPA US Data'!$I:$I,'EPA US Data'!$D:$D,'Country Selector'!$A$2,'EPA US Data'!$J:$J,$C$1,'EPA US Data'!$C:$C,AL$2,'EPA US Data'!$G:$G,"&gt;="&amp;$A61,'EPA US Data'!$G:$G,"&lt;"&amp;$B61)+VLOOKUP($D$1,'Multipliers and Adjustments'!$A$70:$I$86,TRUNC(COLUMN(AL$2)/5)+2,FALSE)*SUMIFS('EPA US Data'!$I:$I,'EPA US Data'!$D:$D,'Country Selector'!$A$2,'EPA US Data'!$J:$J,$D$1,'EPA US Data'!$C:$C,AL$2,'EPA US Data'!$G:$G,"&gt;="&amp;$A61,'EPA US Data'!$G:$G,"&lt;"&amp;$B61))*unit_conv*'State Downscaling Multipliers'!$B$7</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Data'!$G:$G,"&lt;"&amp;$B62)+VLOOKUP($C$1,'Multipliers and Adjustments'!$A$70:$I$86,TRUNC(COLUMN(C$2)/5)+2,FALSE)*SUMIFS('EPA US Data'!$I:$I,'EPA US Data'!$D:$D,'Country Selector'!$A$2,'EPA US Data'!$J:$J,$C$1,'EPA US Data'!$C:$C,C$2,'EPA US Data'!$G:$G,"&gt;="&amp;$A62,'EPA US Data'!$G:$G,"&lt;"&amp;$B62)+VLOOKUP($D$1,'Multipliers and Adjustments'!$A$70:$I$86,TRUNC(COLUMN(C$2)/5)+2,FALSE)*SUMIFS('EPA US Data'!$I:$I,'EPA US Data'!$D:$D,'Country Selector'!$A$2,'EPA US Data'!$J:$J,$D$1,'EPA US Data'!$C:$C,C$2,'EPA US Data'!$G:$G,"&gt;="&amp;$A62,'EPA US Data'!$G:$G,"&lt;"&amp;$B62))*unit_conv*'State Downscaling Multipliers'!$B$7</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Data'!$G:$G,"&lt;"&amp;$B62)+VLOOKUP($C$1,'Multipliers and Adjustments'!$A$70:$I$86,TRUNC(COLUMN(H$2)/5)+2,FALSE)*SUMIFS('EPA US Data'!$I:$I,'EPA US Data'!$D:$D,'Country Selector'!$A$2,'EPA US Data'!$J:$J,$C$1,'EPA US Data'!$C:$C,H$2,'EPA US Data'!$G:$G,"&gt;="&amp;$A62,'EPA US Data'!$G:$G,"&lt;"&amp;$B62)+VLOOKUP($D$1,'Multipliers and Adjustments'!$A$70:$I$86,TRUNC(COLUMN(H$2)/5)+2,FALSE)*SUMIFS('EPA US Data'!$I:$I,'EPA US Data'!$D:$D,'Country Selector'!$A$2,'EPA US Data'!$J:$J,$D$1,'EPA US Data'!$C:$C,H$2,'EPA US Data'!$G:$G,"&gt;="&amp;$A62,'EPA US Data'!$G:$G,"&lt;"&amp;$B62))*unit_conv*'State Downscaling Multipliers'!$B$7</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Data'!$G:$G,"&lt;"&amp;$B62)+VLOOKUP($C$1,'Multipliers and Adjustments'!$A$70:$I$86,TRUNC(COLUMN(M$2)/5)+2,FALSE)*SUMIFS('EPA US Data'!$I:$I,'EPA US Data'!$D:$D,'Country Selector'!$A$2,'EPA US Data'!$J:$J,$C$1,'EPA US Data'!$C:$C,M$2,'EPA US Data'!$G:$G,"&gt;="&amp;$A62,'EPA US Data'!$G:$G,"&lt;"&amp;$B62)+VLOOKUP($D$1,'Multipliers and Adjustments'!$A$70:$I$86,TRUNC(COLUMN(M$2)/5)+2,FALSE)*SUMIFS('EPA US Data'!$I:$I,'EPA US Data'!$D:$D,'Country Selector'!$A$2,'EPA US Data'!$J:$J,$D$1,'EPA US Data'!$C:$C,M$2,'EPA US Data'!$G:$G,"&gt;="&amp;$A62,'EPA US Data'!$G:$G,"&lt;"&amp;$B62))*unit_conv*'State Downscaling Multipliers'!$B$7</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Data'!$G:$G,"&lt;"&amp;$B62)+VLOOKUP($C$1,'Multipliers and Adjustments'!$A$70:$I$86,TRUNC(COLUMN(R$2)/5)+2,FALSE)*SUMIFS('EPA US Data'!$I:$I,'EPA US Data'!$D:$D,'Country Selector'!$A$2,'EPA US Data'!$J:$J,$C$1,'EPA US Data'!$C:$C,R$2,'EPA US Data'!$G:$G,"&gt;="&amp;$A62,'EPA US Data'!$G:$G,"&lt;"&amp;$B62)+VLOOKUP($D$1,'Multipliers and Adjustments'!$A$70:$I$86,TRUNC(COLUMN(R$2)/5)+2,FALSE)*SUMIFS('EPA US Data'!$I:$I,'EPA US Data'!$D:$D,'Country Selector'!$A$2,'EPA US Data'!$J:$J,$D$1,'EPA US Data'!$C:$C,R$2,'EPA US Data'!$G:$G,"&gt;="&amp;$A62,'EPA US Data'!$G:$G,"&lt;"&amp;$B62))*unit_conv*'State Downscaling Multipliers'!$B$7</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Data'!$G:$G,"&lt;"&amp;$B62)+VLOOKUP($C$1,'Multipliers and Adjustments'!$A$70:$I$86,TRUNC(COLUMN(W$2)/5)+2,FALSE)*SUMIFS('EPA US Data'!$I:$I,'EPA US Data'!$D:$D,'Country Selector'!$A$2,'EPA US Data'!$J:$J,$C$1,'EPA US Data'!$C:$C,W$2,'EPA US Data'!$G:$G,"&gt;="&amp;$A62,'EPA US Data'!$G:$G,"&lt;"&amp;$B62)+VLOOKUP($D$1,'Multipliers and Adjustments'!$A$70:$I$86,TRUNC(COLUMN(W$2)/5)+2,FALSE)*SUMIFS('EPA US Data'!$I:$I,'EPA US Data'!$D:$D,'Country Selector'!$A$2,'EPA US Data'!$J:$J,$D$1,'EPA US Data'!$C:$C,W$2,'EPA US Data'!$G:$G,"&gt;="&amp;$A62,'EPA US Data'!$G:$G,"&lt;"&amp;$B62))*unit_conv*'State Downscaling Multipliers'!$B$7</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Data'!$G:$G,"&lt;"&amp;$B62)+VLOOKUP($C$1,'Multipliers and Adjustments'!$A$70:$I$86,TRUNC(COLUMN(AB$2)/5)+2,FALSE)*SUMIFS('EPA US Data'!$I:$I,'EPA US Data'!$D:$D,'Country Selector'!$A$2,'EPA US Data'!$J:$J,$C$1,'EPA US Data'!$C:$C,AB$2,'EPA US Data'!$G:$G,"&gt;="&amp;$A62,'EPA US Data'!$G:$G,"&lt;"&amp;$B62)+VLOOKUP($D$1,'Multipliers and Adjustments'!$A$70:$I$86,TRUNC(COLUMN(AB$2)/5)+2,FALSE)*SUMIFS('EPA US Data'!$I:$I,'EPA US Data'!$D:$D,'Country Selector'!$A$2,'EPA US Data'!$J:$J,$D$1,'EPA US Data'!$C:$C,AB$2,'EPA US Data'!$G:$G,"&gt;="&amp;$A62,'EPA US Data'!$G:$G,"&lt;"&amp;$B62))*unit_conv*'State Downscaling Multipliers'!$B$7</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Data'!$G:$G,"&lt;"&amp;$B62)+VLOOKUP($C$1,'Multipliers and Adjustments'!$A$70:$I$86,TRUNC(COLUMN(AG$2)/5)+2,FALSE)*SUMIFS('EPA US Data'!$I:$I,'EPA US Data'!$D:$D,'Country Selector'!$A$2,'EPA US Data'!$J:$J,$C$1,'EPA US Data'!$C:$C,AG$2,'EPA US Data'!$G:$G,"&gt;="&amp;$A62,'EPA US Data'!$G:$G,"&lt;"&amp;$B62)+VLOOKUP($D$1,'Multipliers and Adjustments'!$A$70:$I$86,TRUNC(COLUMN(AG$2)/5)+2,FALSE)*SUMIFS('EPA US Data'!$I:$I,'EPA US Data'!$D:$D,'Country Selector'!$A$2,'EPA US Data'!$J:$J,$D$1,'EPA US Data'!$C:$C,AG$2,'EPA US Data'!$G:$G,"&gt;="&amp;$A62,'EPA US Data'!$G:$G,"&lt;"&amp;$B62))*unit_conv*'State Downscaling Multipliers'!$B$7</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Data'!$G:$G,"&lt;"&amp;$B62)+VLOOKUP($C$1,'Multipliers and Adjustments'!$A$70:$I$86,TRUNC(COLUMN(AL$2)/5)+2,FALSE)*SUMIFS('EPA US Data'!$I:$I,'EPA US Data'!$D:$D,'Country Selector'!$A$2,'EPA US Data'!$J:$J,$C$1,'EPA US Data'!$C:$C,AL$2,'EPA US Data'!$G:$G,"&gt;="&amp;$A62,'EPA US Data'!$G:$G,"&lt;"&amp;$B62)+VLOOKUP($D$1,'Multipliers and Adjustments'!$A$70:$I$86,TRUNC(COLUMN(AL$2)/5)+2,FALSE)*SUMIFS('EPA US Data'!$I:$I,'EPA US Data'!$D:$D,'Country Selector'!$A$2,'EPA US Data'!$J:$J,$D$1,'EPA US Data'!$C:$C,AL$2,'EPA US Data'!$G:$G,"&gt;="&amp;$A62,'EPA US Data'!$G:$G,"&lt;"&amp;$B62))*unit_conv*'State Downscaling Multipliers'!$B$7</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Data'!$G:$G,"&lt;"&amp;$B63)+VLOOKUP($C$1,'Multipliers and Adjustments'!$A$70:$I$86,TRUNC(COLUMN(C$2)/5)+2,FALSE)*SUMIFS('EPA US Data'!$I:$I,'EPA US Data'!$D:$D,'Country Selector'!$A$2,'EPA US Data'!$J:$J,$C$1,'EPA US Data'!$C:$C,C$2,'EPA US Data'!$G:$G,"&gt;="&amp;$A63,'EPA US Data'!$G:$G,"&lt;"&amp;$B63)+VLOOKUP($D$1,'Multipliers and Adjustments'!$A$70:$I$86,TRUNC(COLUMN(C$2)/5)+2,FALSE)*SUMIFS('EPA US Data'!$I:$I,'EPA US Data'!$D:$D,'Country Selector'!$A$2,'EPA US Data'!$J:$J,$D$1,'EPA US Data'!$C:$C,C$2,'EPA US Data'!$G:$G,"&gt;="&amp;$A63,'EPA US Data'!$G:$G,"&lt;"&amp;$B63))*unit_conv*'State Downscaling Multipliers'!$B$7</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Data'!$G:$G,"&lt;"&amp;$B63)+VLOOKUP($C$1,'Multipliers and Adjustments'!$A$70:$I$86,TRUNC(COLUMN(H$2)/5)+2,FALSE)*SUMIFS('EPA US Data'!$I:$I,'EPA US Data'!$D:$D,'Country Selector'!$A$2,'EPA US Data'!$J:$J,$C$1,'EPA US Data'!$C:$C,H$2,'EPA US Data'!$G:$G,"&gt;="&amp;$A63,'EPA US Data'!$G:$G,"&lt;"&amp;$B63)+VLOOKUP($D$1,'Multipliers and Adjustments'!$A$70:$I$86,TRUNC(COLUMN(H$2)/5)+2,FALSE)*SUMIFS('EPA US Data'!$I:$I,'EPA US Data'!$D:$D,'Country Selector'!$A$2,'EPA US Data'!$J:$J,$D$1,'EPA US Data'!$C:$C,H$2,'EPA US Data'!$G:$G,"&gt;="&amp;$A63,'EPA US Data'!$G:$G,"&lt;"&amp;$B63))*unit_conv*'State Downscaling Multipliers'!$B$7</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Data'!$G:$G,"&lt;"&amp;$B63)+VLOOKUP($C$1,'Multipliers and Adjustments'!$A$70:$I$86,TRUNC(COLUMN(M$2)/5)+2,FALSE)*SUMIFS('EPA US Data'!$I:$I,'EPA US Data'!$D:$D,'Country Selector'!$A$2,'EPA US Data'!$J:$J,$C$1,'EPA US Data'!$C:$C,M$2,'EPA US Data'!$G:$G,"&gt;="&amp;$A63,'EPA US Data'!$G:$G,"&lt;"&amp;$B63)+VLOOKUP($D$1,'Multipliers and Adjustments'!$A$70:$I$86,TRUNC(COLUMN(M$2)/5)+2,FALSE)*SUMIFS('EPA US Data'!$I:$I,'EPA US Data'!$D:$D,'Country Selector'!$A$2,'EPA US Data'!$J:$J,$D$1,'EPA US Data'!$C:$C,M$2,'EPA US Data'!$G:$G,"&gt;="&amp;$A63,'EPA US Data'!$G:$G,"&lt;"&amp;$B63))*unit_conv*'State Downscaling Multipliers'!$B$7</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Data'!$G:$G,"&lt;"&amp;$B63)+VLOOKUP($C$1,'Multipliers and Adjustments'!$A$70:$I$86,TRUNC(COLUMN(R$2)/5)+2,FALSE)*SUMIFS('EPA US Data'!$I:$I,'EPA US Data'!$D:$D,'Country Selector'!$A$2,'EPA US Data'!$J:$J,$C$1,'EPA US Data'!$C:$C,R$2,'EPA US Data'!$G:$G,"&gt;="&amp;$A63,'EPA US Data'!$G:$G,"&lt;"&amp;$B63)+VLOOKUP($D$1,'Multipliers and Adjustments'!$A$70:$I$86,TRUNC(COLUMN(R$2)/5)+2,FALSE)*SUMIFS('EPA US Data'!$I:$I,'EPA US Data'!$D:$D,'Country Selector'!$A$2,'EPA US Data'!$J:$J,$D$1,'EPA US Data'!$C:$C,R$2,'EPA US Data'!$G:$G,"&gt;="&amp;$A63,'EPA US Data'!$G:$G,"&lt;"&amp;$B63))*unit_conv*'State Downscaling Multipliers'!$B$7</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Data'!$G:$G,"&lt;"&amp;$B63)+VLOOKUP($C$1,'Multipliers and Adjustments'!$A$70:$I$86,TRUNC(COLUMN(W$2)/5)+2,FALSE)*SUMIFS('EPA US Data'!$I:$I,'EPA US Data'!$D:$D,'Country Selector'!$A$2,'EPA US Data'!$J:$J,$C$1,'EPA US Data'!$C:$C,W$2,'EPA US Data'!$G:$G,"&gt;="&amp;$A63,'EPA US Data'!$G:$G,"&lt;"&amp;$B63)+VLOOKUP($D$1,'Multipliers and Adjustments'!$A$70:$I$86,TRUNC(COLUMN(W$2)/5)+2,FALSE)*SUMIFS('EPA US Data'!$I:$I,'EPA US Data'!$D:$D,'Country Selector'!$A$2,'EPA US Data'!$J:$J,$D$1,'EPA US Data'!$C:$C,W$2,'EPA US Data'!$G:$G,"&gt;="&amp;$A63,'EPA US Data'!$G:$G,"&lt;"&amp;$B63))*unit_conv*'State Downscaling Multipliers'!$B$7</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Data'!$G:$G,"&lt;"&amp;$B63)+VLOOKUP($C$1,'Multipliers and Adjustments'!$A$70:$I$86,TRUNC(COLUMN(AB$2)/5)+2,FALSE)*SUMIFS('EPA US Data'!$I:$I,'EPA US Data'!$D:$D,'Country Selector'!$A$2,'EPA US Data'!$J:$J,$C$1,'EPA US Data'!$C:$C,AB$2,'EPA US Data'!$G:$G,"&gt;="&amp;$A63,'EPA US Data'!$G:$G,"&lt;"&amp;$B63)+VLOOKUP($D$1,'Multipliers and Adjustments'!$A$70:$I$86,TRUNC(COLUMN(AB$2)/5)+2,FALSE)*SUMIFS('EPA US Data'!$I:$I,'EPA US Data'!$D:$D,'Country Selector'!$A$2,'EPA US Data'!$J:$J,$D$1,'EPA US Data'!$C:$C,AB$2,'EPA US Data'!$G:$G,"&gt;="&amp;$A63,'EPA US Data'!$G:$G,"&lt;"&amp;$B63))*unit_conv*'State Downscaling Multipliers'!$B$7</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Data'!$G:$G,"&lt;"&amp;$B63)+VLOOKUP($C$1,'Multipliers and Adjustments'!$A$70:$I$86,TRUNC(COLUMN(AG$2)/5)+2,FALSE)*SUMIFS('EPA US Data'!$I:$I,'EPA US Data'!$D:$D,'Country Selector'!$A$2,'EPA US Data'!$J:$J,$C$1,'EPA US Data'!$C:$C,AG$2,'EPA US Data'!$G:$G,"&gt;="&amp;$A63,'EPA US Data'!$G:$G,"&lt;"&amp;$B63)+VLOOKUP($D$1,'Multipliers and Adjustments'!$A$70:$I$86,TRUNC(COLUMN(AG$2)/5)+2,FALSE)*SUMIFS('EPA US Data'!$I:$I,'EPA US Data'!$D:$D,'Country Selector'!$A$2,'EPA US Data'!$J:$J,$D$1,'EPA US Data'!$C:$C,AG$2,'EPA US Data'!$G:$G,"&gt;="&amp;$A63,'EPA US Data'!$G:$G,"&lt;"&amp;$B63))*unit_conv*'State Downscaling Multipliers'!$B$7</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Data'!$G:$G,"&lt;"&amp;$B63)+VLOOKUP($C$1,'Multipliers and Adjustments'!$A$70:$I$86,TRUNC(COLUMN(AL$2)/5)+2,FALSE)*SUMIFS('EPA US Data'!$I:$I,'EPA US Data'!$D:$D,'Country Selector'!$A$2,'EPA US Data'!$J:$J,$C$1,'EPA US Data'!$C:$C,AL$2,'EPA US Data'!$G:$G,"&gt;="&amp;$A63,'EPA US Data'!$G:$G,"&lt;"&amp;$B63)+VLOOKUP($D$1,'Multipliers and Adjustments'!$A$70:$I$86,TRUNC(COLUMN(AL$2)/5)+2,FALSE)*SUMIFS('EPA US Data'!$I:$I,'EPA US Data'!$D:$D,'Country Selector'!$A$2,'EPA US Data'!$J:$J,$D$1,'EPA US Data'!$C:$C,AL$2,'EPA US Data'!$G:$G,"&gt;="&amp;$A63,'EPA US Data'!$G:$G,"&lt;"&amp;$B63))*unit_conv*'State Downscaling Multipliers'!$B$7</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Data'!$G:$G,"&lt;"&amp;$B64)+VLOOKUP($C$1,'Multipliers and Adjustments'!$A$70:$I$86,TRUNC(COLUMN(C$2)/5)+2,FALSE)*SUMIFS('EPA US Data'!$I:$I,'EPA US Data'!$D:$D,'Country Selector'!$A$2,'EPA US Data'!$J:$J,$C$1,'EPA US Data'!$C:$C,C$2,'EPA US Data'!$G:$G,"&gt;="&amp;$A64,'EPA US Data'!$G:$G,"&lt;"&amp;$B64)+VLOOKUP($D$1,'Multipliers and Adjustments'!$A$70:$I$86,TRUNC(COLUMN(C$2)/5)+2,FALSE)*SUMIFS('EPA US Data'!$I:$I,'EPA US Data'!$D:$D,'Country Selector'!$A$2,'EPA US Data'!$J:$J,$D$1,'EPA US Data'!$C:$C,C$2,'EPA US Data'!$G:$G,"&gt;="&amp;$A64,'EPA US Data'!$G:$G,"&lt;"&amp;$B64))*unit_conv*'State Downscaling Multipliers'!$B$7</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Data'!$G:$G,"&lt;"&amp;$B64)+VLOOKUP($C$1,'Multipliers and Adjustments'!$A$70:$I$86,TRUNC(COLUMN(H$2)/5)+2,FALSE)*SUMIFS('EPA US Data'!$I:$I,'EPA US Data'!$D:$D,'Country Selector'!$A$2,'EPA US Data'!$J:$J,$C$1,'EPA US Data'!$C:$C,H$2,'EPA US Data'!$G:$G,"&gt;="&amp;$A64,'EPA US Data'!$G:$G,"&lt;"&amp;$B64)+VLOOKUP($D$1,'Multipliers and Adjustments'!$A$70:$I$86,TRUNC(COLUMN(H$2)/5)+2,FALSE)*SUMIFS('EPA US Data'!$I:$I,'EPA US Data'!$D:$D,'Country Selector'!$A$2,'EPA US Data'!$J:$J,$D$1,'EPA US Data'!$C:$C,H$2,'EPA US Data'!$G:$G,"&gt;="&amp;$A64,'EPA US Data'!$G:$G,"&lt;"&amp;$B64))*unit_conv*'State Downscaling Multipliers'!$B$7</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Data'!$G:$G,"&lt;"&amp;$B64)+VLOOKUP($C$1,'Multipliers and Adjustments'!$A$70:$I$86,TRUNC(COLUMN(M$2)/5)+2,FALSE)*SUMIFS('EPA US Data'!$I:$I,'EPA US Data'!$D:$D,'Country Selector'!$A$2,'EPA US Data'!$J:$J,$C$1,'EPA US Data'!$C:$C,M$2,'EPA US Data'!$G:$G,"&gt;="&amp;$A64,'EPA US Data'!$G:$G,"&lt;"&amp;$B64)+VLOOKUP($D$1,'Multipliers and Adjustments'!$A$70:$I$86,TRUNC(COLUMN(M$2)/5)+2,FALSE)*SUMIFS('EPA US Data'!$I:$I,'EPA US Data'!$D:$D,'Country Selector'!$A$2,'EPA US Data'!$J:$J,$D$1,'EPA US Data'!$C:$C,M$2,'EPA US Data'!$G:$G,"&gt;="&amp;$A64,'EPA US Data'!$G:$G,"&lt;"&amp;$B64))*unit_conv*'State Downscaling Multipliers'!$B$7</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Data'!$G:$G,"&lt;"&amp;$B64)+VLOOKUP($C$1,'Multipliers and Adjustments'!$A$70:$I$86,TRUNC(COLUMN(R$2)/5)+2,FALSE)*SUMIFS('EPA US Data'!$I:$I,'EPA US Data'!$D:$D,'Country Selector'!$A$2,'EPA US Data'!$J:$J,$C$1,'EPA US Data'!$C:$C,R$2,'EPA US Data'!$G:$G,"&gt;="&amp;$A64,'EPA US Data'!$G:$G,"&lt;"&amp;$B64)+VLOOKUP($D$1,'Multipliers and Adjustments'!$A$70:$I$86,TRUNC(COLUMN(R$2)/5)+2,FALSE)*SUMIFS('EPA US Data'!$I:$I,'EPA US Data'!$D:$D,'Country Selector'!$A$2,'EPA US Data'!$J:$J,$D$1,'EPA US Data'!$C:$C,R$2,'EPA US Data'!$G:$G,"&gt;="&amp;$A64,'EPA US Data'!$G:$G,"&lt;"&amp;$B64))*unit_conv*'State Downscaling Multipliers'!$B$7</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Data'!$G:$G,"&lt;"&amp;$B64)+VLOOKUP($C$1,'Multipliers and Adjustments'!$A$70:$I$86,TRUNC(COLUMN(W$2)/5)+2,FALSE)*SUMIFS('EPA US Data'!$I:$I,'EPA US Data'!$D:$D,'Country Selector'!$A$2,'EPA US Data'!$J:$J,$C$1,'EPA US Data'!$C:$C,W$2,'EPA US Data'!$G:$G,"&gt;="&amp;$A64,'EPA US Data'!$G:$G,"&lt;"&amp;$B64)+VLOOKUP($D$1,'Multipliers and Adjustments'!$A$70:$I$86,TRUNC(COLUMN(W$2)/5)+2,FALSE)*SUMIFS('EPA US Data'!$I:$I,'EPA US Data'!$D:$D,'Country Selector'!$A$2,'EPA US Data'!$J:$J,$D$1,'EPA US Data'!$C:$C,W$2,'EPA US Data'!$G:$G,"&gt;="&amp;$A64,'EPA US Data'!$G:$G,"&lt;"&amp;$B64))*unit_conv*'State Downscaling Multipliers'!$B$7</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Data'!$G:$G,"&lt;"&amp;$B64)+VLOOKUP($C$1,'Multipliers and Adjustments'!$A$70:$I$86,TRUNC(COLUMN(AB$2)/5)+2,FALSE)*SUMIFS('EPA US Data'!$I:$I,'EPA US Data'!$D:$D,'Country Selector'!$A$2,'EPA US Data'!$J:$J,$C$1,'EPA US Data'!$C:$C,AB$2,'EPA US Data'!$G:$G,"&gt;="&amp;$A64,'EPA US Data'!$G:$G,"&lt;"&amp;$B64)+VLOOKUP($D$1,'Multipliers and Adjustments'!$A$70:$I$86,TRUNC(COLUMN(AB$2)/5)+2,FALSE)*SUMIFS('EPA US Data'!$I:$I,'EPA US Data'!$D:$D,'Country Selector'!$A$2,'EPA US Data'!$J:$J,$D$1,'EPA US Data'!$C:$C,AB$2,'EPA US Data'!$G:$G,"&gt;="&amp;$A64,'EPA US Data'!$G:$G,"&lt;"&amp;$B64))*unit_conv*'State Downscaling Multipliers'!$B$7</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Data'!$G:$G,"&lt;"&amp;$B64)+VLOOKUP($C$1,'Multipliers and Adjustments'!$A$70:$I$86,TRUNC(COLUMN(AG$2)/5)+2,FALSE)*SUMIFS('EPA US Data'!$I:$I,'EPA US Data'!$D:$D,'Country Selector'!$A$2,'EPA US Data'!$J:$J,$C$1,'EPA US Data'!$C:$C,AG$2,'EPA US Data'!$G:$G,"&gt;="&amp;$A64,'EPA US Data'!$G:$G,"&lt;"&amp;$B64)+VLOOKUP($D$1,'Multipliers and Adjustments'!$A$70:$I$86,TRUNC(COLUMN(AG$2)/5)+2,FALSE)*SUMIFS('EPA US Data'!$I:$I,'EPA US Data'!$D:$D,'Country Selector'!$A$2,'EPA US Data'!$J:$J,$D$1,'EPA US Data'!$C:$C,AG$2,'EPA US Data'!$G:$G,"&gt;="&amp;$A64,'EPA US Data'!$G:$G,"&lt;"&amp;$B64))*unit_conv*'State Downscaling Multipliers'!$B$7</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Data'!$G:$G,"&lt;"&amp;$B64)+VLOOKUP($C$1,'Multipliers and Adjustments'!$A$70:$I$86,TRUNC(COLUMN(AL$2)/5)+2,FALSE)*SUMIFS('EPA US Data'!$I:$I,'EPA US Data'!$D:$D,'Country Selector'!$A$2,'EPA US Data'!$J:$J,$C$1,'EPA US Data'!$C:$C,AL$2,'EPA US Data'!$G:$G,"&gt;="&amp;$A64,'EPA US Data'!$G:$G,"&lt;"&amp;$B64)+VLOOKUP($D$1,'Multipliers and Adjustments'!$A$70:$I$86,TRUNC(COLUMN(AL$2)/5)+2,FALSE)*SUMIFS('EPA US Data'!$I:$I,'EPA US Data'!$D:$D,'Country Selector'!$A$2,'EPA US Data'!$J:$J,$D$1,'EPA US Data'!$C:$C,AL$2,'EPA US Data'!$G:$G,"&gt;="&amp;$A64,'EPA US Data'!$G:$G,"&lt;"&amp;$B64))*unit_conv*'State Downscaling Multipliers'!$B$7</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Data'!$G:$G,"&lt;"&amp;$B65)+VLOOKUP($C$1,'Multipliers and Adjustments'!$A$70:$I$86,TRUNC(COLUMN(C$2)/5)+2,FALSE)*SUMIFS('EPA US Data'!$I:$I,'EPA US Data'!$D:$D,'Country Selector'!$A$2,'EPA US Data'!$J:$J,$C$1,'EPA US Data'!$C:$C,C$2,'EPA US Data'!$G:$G,"&gt;="&amp;$A65,'EPA US Data'!$G:$G,"&lt;"&amp;$B65)+VLOOKUP($D$1,'Multipliers and Adjustments'!$A$70:$I$86,TRUNC(COLUMN(C$2)/5)+2,FALSE)*SUMIFS('EPA US Data'!$I:$I,'EPA US Data'!$D:$D,'Country Selector'!$A$2,'EPA US Data'!$J:$J,$D$1,'EPA US Data'!$C:$C,C$2,'EPA US Data'!$G:$G,"&gt;="&amp;$A65,'EPA US Data'!$G:$G,"&lt;"&amp;$B65))*unit_conv*'State Downscaling Multipliers'!$B$7</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Data'!$G:$G,"&lt;"&amp;$B65)+VLOOKUP($C$1,'Multipliers and Adjustments'!$A$70:$I$86,TRUNC(COLUMN(H$2)/5)+2,FALSE)*SUMIFS('EPA US Data'!$I:$I,'EPA US Data'!$D:$D,'Country Selector'!$A$2,'EPA US Data'!$J:$J,$C$1,'EPA US Data'!$C:$C,H$2,'EPA US Data'!$G:$G,"&gt;="&amp;$A65,'EPA US Data'!$G:$G,"&lt;"&amp;$B65)+VLOOKUP($D$1,'Multipliers and Adjustments'!$A$70:$I$86,TRUNC(COLUMN(H$2)/5)+2,FALSE)*SUMIFS('EPA US Data'!$I:$I,'EPA US Data'!$D:$D,'Country Selector'!$A$2,'EPA US Data'!$J:$J,$D$1,'EPA US Data'!$C:$C,H$2,'EPA US Data'!$G:$G,"&gt;="&amp;$A65,'EPA US Data'!$G:$G,"&lt;"&amp;$B65))*unit_conv*'State Downscaling Multipliers'!$B$7</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Data'!$G:$G,"&lt;"&amp;$B65)+VLOOKUP($C$1,'Multipliers and Adjustments'!$A$70:$I$86,TRUNC(COLUMN(M$2)/5)+2,FALSE)*SUMIFS('EPA US Data'!$I:$I,'EPA US Data'!$D:$D,'Country Selector'!$A$2,'EPA US Data'!$J:$J,$C$1,'EPA US Data'!$C:$C,M$2,'EPA US Data'!$G:$G,"&gt;="&amp;$A65,'EPA US Data'!$G:$G,"&lt;"&amp;$B65)+VLOOKUP($D$1,'Multipliers and Adjustments'!$A$70:$I$86,TRUNC(COLUMN(M$2)/5)+2,FALSE)*SUMIFS('EPA US Data'!$I:$I,'EPA US Data'!$D:$D,'Country Selector'!$A$2,'EPA US Data'!$J:$J,$D$1,'EPA US Data'!$C:$C,M$2,'EPA US Data'!$G:$G,"&gt;="&amp;$A65,'EPA US Data'!$G:$G,"&lt;"&amp;$B65))*unit_conv*'State Downscaling Multipliers'!$B$7</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Data'!$G:$G,"&lt;"&amp;$B65)+VLOOKUP($C$1,'Multipliers and Adjustments'!$A$70:$I$86,TRUNC(COLUMN(R$2)/5)+2,FALSE)*SUMIFS('EPA US Data'!$I:$I,'EPA US Data'!$D:$D,'Country Selector'!$A$2,'EPA US Data'!$J:$J,$C$1,'EPA US Data'!$C:$C,R$2,'EPA US Data'!$G:$G,"&gt;="&amp;$A65,'EPA US Data'!$G:$G,"&lt;"&amp;$B65)+VLOOKUP($D$1,'Multipliers and Adjustments'!$A$70:$I$86,TRUNC(COLUMN(R$2)/5)+2,FALSE)*SUMIFS('EPA US Data'!$I:$I,'EPA US Data'!$D:$D,'Country Selector'!$A$2,'EPA US Data'!$J:$J,$D$1,'EPA US Data'!$C:$C,R$2,'EPA US Data'!$G:$G,"&gt;="&amp;$A65,'EPA US Data'!$G:$G,"&lt;"&amp;$B65))*unit_conv*'State Downscaling Multipliers'!$B$7</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Data'!$G:$G,"&lt;"&amp;$B65)+VLOOKUP($C$1,'Multipliers and Adjustments'!$A$70:$I$86,TRUNC(COLUMN(W$2)/5)+2,FALSE)*SUMIFS('EPA US Data'!$I:$I,'EPA US Data'!$D:$D,'Country Selector'!$A$2,'EPA US Data'!$J:$J,$C$1,'EPA US Data'!$C:$C,W$2,'EPA US Data'!$G:$G,"&gt;="&amp;$A65,'EPA US Data'!$G:$G,"&lt;"&amp;$B65)+VLOOKUP($D$1,'Multipliers and Adjustments'!$A$70:$I$86,TRUNC(COLUMN(W$2)/5)+2,FALSE)*SUMIFS('EPA US Data'!$I:$I,'EPA US Data'!$D:$D,'Country Selector'!$A$2,'EPA US Data'!$J:$J,$D$1,'EPA US Data'!$C:$C,W$2,'EPA US Data'!$G:$G,"&gt;="&amp;$A65,'EPA US Data'!$G:$G,"&lt;"&amp;$B65))*unit_conv*'State Downscaling Multipliers'!$B$7</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Data'!$G:$G,"&lt;"&amp;$B65)+VLOOKUP($C$1,'Multipliers and Adjustments'!$A$70:$I$86,TRUNC(COLUMN(AB$2)/5)+2,FALSE)*SUMIFS('EPA US Data'!$I:$I,'EPA US Data'!$D:$D,'Country Selector'!$A$2,'EPA US Data'!$J:$J,$C$1,'EPA US Data'!$C:$C,AB$2,'EPA US Data'!$G:$G,"&gt;="&amp;$A65,'EPA US Data'!$G:$G,"&lt;"&amp;$B65)+VLOOKUP($D$1,'Multipliers and Adjustments'!$A$70:$I$86,TRUNC(COLUMN(AB$2)/5)+2,FALSE)*SUMIFS('EPA US Data'!$I:$I,'EPA US Data'!$D:$D,'Country Selector'!$A$2,'EPA US Data'!$J:$J,$D$1,'EPA US Data'!$C:$C,AB$2,'EPA US Data'!$G:$G,"&gt;="&amp;$A65,'EPA US Data'!$G:$G,"&lt;"&amp;$B65))*unit_conv*'State Downscaling Multipliers'!$B$7</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Data'!$G:$G,"&lt;"&amp;$B65)+VLOOKUP($C$1,'Multipliers and Adjustments'!$A$70:$I$86,TRUNC(COLUMN(AG$2)/5)+2,FALSE)*SUMIFS('EPA US Data'!$I:$I,'EPA US Data'!$D:$D,'Country Selector'!$A$2,'EPA US Data'!$J:$J,$C$1,'EPA US Data'!$C:$C,AG$2,'EPA US Data'!$G:$G,"&gt;="&amp;$A65,'EPA US Data'!$G:$G,"&lt;"&amp;$B65)+VLOOKUP($D$1,'Multipliers and Adjustments'!$A$70:$I$86,TRUNC(COLUMN(AG$2)/5)+2,FALSE)*SUMIFS('EPA US Data'!$I:$I,'EPA US Data'!$D:$D,'Country Selector'!$A$2,'EPA US Data'!$J:$J,$D$1,'EPA US Data'!$C:$C,AG$2,'EPA US Data'!$G:$G,"&gt;="&amp;$A65,'EPA US Data'!$G:$G,"&lt;"&amp;$B65))*unit_conv*'State Downscaling Multipliers'!$B$7</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Data'!$G:$G,"&lt;"&amp;$B65)+VLOOKUP($C$1,'Multipliers and Adjustments'!$A$70:$I$86,TRUNC(COLUMN(AL$2)/5)+2,FALSE)*SUMIFS('EPA US Data'!$I:$I,'EPA US Data'!$D:$D,'Country Selector'!$A$2,'EPA US Data'!$J:$J,$C$1,'EPA US Data'!$C:$C,AL$2,'EPA US Data'!$G:$G,"&gt;="&amp;$A65,'EPA US Data'!$G:$G,"&lt;"&amp;$B65)+VLOOKUP($D$1,'Multipliers and Adjustments'!$A$70:$I$86,TRUNC(COLUMN(AL$2)/5)+2,FALSE)*SUMIFS('EPA US Data'!$I:$I,'EPA US Data'!$D:$D,'Country Selector'!$A$2,'EPA US Data'!$J:$J,$D$1,'EPA US Data'!$C:$C,AL$2,'EPA US Data'!$G:$G,"&gt;="&amp;$A65,'EPA US Data'!$G:$G,"&lt;"&amp;$B65))*unit_conv*'State Downscaling Multipliers'!$B$7</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Data'!$G:$G,"&lt;"&amp;$B66)+VLOOKUP($C$1,'Multipliers and Adjustments'!$A$70:$I$86,TRUNC(COLUMN(C$2)/5)+2,FALSE)*SUMIFS('EPA US Data'!$I:$I,'EPA US Data'!$D:$D,'Country Selector'!$A$2,'EPA US Data'!$J:$J,$C$1,'EPA US Data'!$C:$C,C$2,'EPA US Data'!$G:$G,"&gt;="&amp;$A66,'EPA US Data'!$G:$G,"&lt;"&amp;$B66)+VLOOKUP($D$1,'Multipliers and Adjustments'!$A$70:$I$86,TRUNC(COLUMN(C$2)/5)+2,FALSE)*SUMIFS('EPA US Data'!$I:$I,'EPA US Data'!$D:$D,'Country Selector'!$A$2,'EPA US Data'!$J:$J,$D$1,'EPA US Data'!$C:$C,C$2,'EPA US Data'!$G:$G,"&gt;="&amp;$A66,'EPA US Data'!$G:$G,"&lt;"&amp;$B66))*unit_conv*'State Downscaling Multipliers'!$B$7</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Data'!$G:$G,"&lt;"&amp;$B66)+VLOOKUP($C$1,'Multipliers and Adjustments'!$A$70:$I$86,TRUNC(COLUMN(H$2)/5)+2,FALSE)*SUMIFS('EPA US Data'!$I:$I,'EPA US Data'!$D:$D,'Country Selector'!$A$2,'EPA US Data'!$J:$J,$C$1,'EPA US Data'!$C:$C,H$2,'EPA US Data'!$G:$G,"&gt;="&amp;$A66,'EPA US Data'!$G:$G,"&lt;"&amp;$B66)+VLOOKUP($D$1,'Multipliers and Adjustments'!$A$70:$I$86,TRUNC(COLUMN(H$2)/5)+2,FALSE)*SUMIFS('EPA US Data'!$I:$I,'EPA US Data'!$D:$D,'Country Selector'!$A$2,'EPA US Data'!$J:$J,$D$1,'EPA US Data'!$C:$C,H$2,'EPA US Data'!$G:$G,"&gt;="&amp;$A66,'EPA US Data'!$G:$G,"&lt;"&amp;$B66))*unit_conv*'State Downscaling Multipliers'!$B$7</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Data'!$G:$G,"&lt;"&amp;$B66)+VLOOKUP($C$1,'Multipliers and Adjustments'!$A$70:$I$86,TRUNC(COLUMN(M$2)/5)+2,FALSE)*SUMIFS('EPA US Data'!$I:$I,'EPA US Data'!$D:$D,'Country Selector'!$A$2,'EPA US Data'!$J:$J,$C$1,'EPA US Data'!$C:$C,M$2,'EPA US Data'!$G:$G,"&gt;="&amp;$A66,'EPA US Data'!$G:$G,"&lt;"&amp;$B66)+VLOOKUP($D$1,'Multipliers and Adjustments'!$A$70:$I$86,TRUNC(COLUMN(M$2)/5)+2,FALSE)*SUMIFS('EPA US Data'!$I:$I,'EPA US Data'!$D:$D,'Country Selector'!$A$2,'EPA US Data'!$J:$J,$D$1,'EPA US Data'!$C:$C,M$2,'EPA US Data'!$G:$G,"&gt;="&amp;$A66,'EPA US Data'!$G:$G,"&lt;"&amp;$B66))*unit_conv*'State Downscaling Multipliers'!$B$7</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Data'!$G:$G,"&lt;"&amp;$B66)+VLOOKUP($C$1,'Multipliers and Adjustments'!$A$70:$I$86,TRUNC(COLUMN(R$2)/5)+2,FALSE)*SUMIFS('EPA US Data'!$I:$I,'EPA US Data'!$D:$D,'Country Selector'!$A$2,'EPA US Data'!$J:$J,$C$1,'EPA US Data'!$C:$C,R$2,'EPA US Data'!$G:$G,"&gt;="&amp;$A66,'EPA US Data'!$G:$G,"&lt;"&amp;$B66)+VLOOKUP($D$1,'Multipliers and Adjustments'!$A$70:$I$86,TRUNC(COLUMN(R$2)/5)+2,FALSE)*SUMIFS('EPA US Data'!$I:$I,'EPA US Data'!$D:$D,'Country Selector'!$A$2,'EPA US Data'!$J:$J,$D$1,'EPA US Data'!$C:$C,R$2,'EPA US Data'!$G:$G,"&gt;="&amp;$A66,'EPA US Data'!$G:$G,"&lt;"&amp;$B66))*unit_conv*'State Downscaling Multipliers'!$B$7</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Data'!$G:$G,"&lt;"&amp;$B66)+VLOOKUP($C$1,'Multipliers and Adjustments'!$A$70:$I$86,TRUNC(COLUMN(W$2)/5)+2,FALSE)*SUMIFS('EPA US Data'!$I:$I,'EPA US Data'!$D:$D,'Country Selector'!$A$2,'EPA US Data'!$J:$J,$C$1,'EPA US Data'!$C:$C,W$2,'EPA US Data'!$G:$G,"&gt;="&amp;$A66,'EPA US Data'!$G:$G,"&lt;"&amp;$B66)+VLOOKUP($D$1,'Multipliers and Adjustments'!$A$70:$I$86,TRUNC(COLUMN(W$2)/5)+2,FALSE)*SUMIFS('EPA US Data'!$I:$I,'EPA US Data'!$D:$D,'Country Selector'!$A$2,'EPA US Data'!$J:$J,$D$1,'EPA US Data'!$C:$C,W$2,'EPA US Data'!$G:$G,"&gt;="&amp;$A66,'EPA US Data'!$G:$G,"&lt;"&amp;$B66))*unit_conv*'State Downscaling Multipliers'!$B$7</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Data'!$G:$G,"&lt;"&amp;$B66)+VLOOKUP($C$1,'Multipliers and Adjustments'!$A$70:$I$86,TRUNC(COLUMN(AB$2)/5)+2,FALSE)*SUMIFS('EPA US Data'!$I:$I,'EPA US Data'!$D:$D,'Country Selector'!$A$2,'EPA US Data'!$J:$J,$C$1,'EPA US Data'!$C:$C,AB$2,'EPA US Data'!$G:$G,"&gt;="&amp;$A66,'EPA US Data'!$G:$G,"&lt;"&amp;$B66)+VLOOKUP($D$1,'Multipliers and Adjustments'!$A$70:$I$86,TRUNC(COLUMN(AB$2)/5)+2,FALSE)*SUMIFS('EPA US Data'!$I:$I,'EPA US Data'!$D:$D,'Country Selector'!$A$2,'EPA US Data'!$J:$J,$D$1,'EPA US Data'!$C:$C,AB$2,'EPA US Data'!$G:$G,"&gt;="&amp;$A66,'EPA US Data'!$G:$G,"&lt;"&amp;$B66))*unit_conv*'State Downscaling Multipliers'!$B$7</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Data'!$G:$G,"&lt;"&amp;$B66)+VLOOKUP($C$1,'Multipliers and Adjustments'!$A$70:$I$86,TRUNC(COLUMN(AG$2)/5)+2,FALSE)*SUMIFS('EPA US Data'!$I:$I,'EPA US Data'!$D:$D,'Country Selector'!$A$2,'EPA US Data'!$J:$J,$C$1,'EPA US Data'!$C:$C,AG$2,'EPA US Data'!$G:$G,"&gt;="&amp;$A66,'EPA US Data'!$G:$G,"&lt;"&amp;$B66)+VLOOKUP($D$1,'Multipliers and Adjustments'!$A$70:$I$86,TRUNC(COLUMN(AG$2)/5)+2,FALSE)*SUMIFS('EPA US Data'!$I:$I,'EPA US Data'!$D:$D,'Country Selector'!$A$2,'EPA US Data'!$J:$J,$D$1,'EPA US Data'!$C:$C,AG$2,'EPA US Data'!$G:$G,"&gt;="&amp;$A66,'EPA US Data'!$G:$G,"&lt;"&amp;$B66))*unit_conv*'State Downscaling Multipliers'!$B$7</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Data'!$G:$G,"&lt;"&amp;$B66)+VLOOKUP($C$1,'Multipliers and Adjustments'!$A$70:$I$86,TRUNC(COLUMN(AL$2)/5)+2,FALSE)*SUMIFS('EPA US Data'!$I:$I,'EPA US Data'!$D:$D,'Country Selector'!$A$2,'EPA US Data'!$J:$J,$C$1,'EPA US Data'!$C:$C,AL$2,'EPA US Data'!$G:$G,"&gt;="&amp;$A66,'EPA US Data'!$G:$G,"&lt;"&amp;$B66)+VLOOKUP($D$1,'Multipliers and Adjustments'!$A$70:$I$86,TRUNC(COLUMN(AL$2)/5)+2,FALSE)*SUMIFS('EPA US Data'!$I:$I,'EPA US Data'!$D:$D,'Country Selector'!$A$2,'EPA US Data'!$J:$J,$D$1,'EPA US Data'!$C:$C,AL$2,'EPA US Data'!$G:$G,"&gt;="&amp;$A66,'EPA US Data'!$G:$G,"&lt;"&amp;$B66))*unit_conv*'State Downscaling Multipliers'!$B$7</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Data'!$G:$G,"&lt;"&amp;$B67)+VLOOKUP($C$1,'Multipliers and Adjustments'!$A$70:$I$86,TRUNC(COLUMN(C$2)/5)+2,FALSE)*SUMIFS('EPA US Data'!$I:$I,'EPA US Data'!$D:$D,'Country Selector'!$A$2,'EPA US Data'!$J:$J,$C$1,'EPA US Data'!$C:$C,C$2,'EPA US Data'!$G:$G,"&gt;="&amp;$A67,'EPA US Data'!$G:$G,"&lt;"&amp;$B67)+VLOOKUP($D$1,'Multipliers and Adjustments'!$A$70:$I$86,TRUNC(COLUMN(C$2)/5)+2,FALSE)*SUMIFS('EPA US Data'!$I:$I,'EPA US Data'!$D:$D,'Country Selector'!$A$2,'EPA US Data'!$J:$J,$D$1,'EPA US Data'!$C:$C,C$2,'EPA US Data'!$G:$G,"&gt;="&amp;$A67,'EPA US Data'!$G:$G,"&lt;"&amp;$B67))*unit_conv*'State Downscaling Multipliers'!$B$7</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Data'!$G:$G,"&lt;"&amp;$B67)+VLOOKUP($C$1,'Multipliers and Adjustments'!$A$70:$I$86,TRUNC(COLUMN(H$2)/5)+2,FALSE)*SUMIFS('EPA US Data'!$I:$I,'EPA US Data'!$D:$D,'Country Selector'!$A$2,'EPA US Data'!$J:$J,$C$1,'EPA US Data'!$C:$C,H$2,'EPA US Data'!$G:$G,"&gt;="&amp;$A67,'EPA US Data'!$G:$G,"&lt;"&amp;$B67)+VLOOKUP($D$1,'Multipliers and Adjustments'!$A$70:$I$86,TRUNC(COLUMN(H$2)/5)+2,FALSE)*SUMIFS('EPA US Data'!$I:$I,'EPA US Data'!$D:$D,'Country Selector'!$A$2,'EPA US Data'!$J:$J,$D$1,'EPA US Data'!$C:$C,H$2,'EPA US Data'!$G:$G,"&gt;="&amp;$A67,'EPA US Data'!$G:$G,"&lt;"&amp;$B67))*unit_conv*'State Downscaling Multipliers'!$B$7</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Data'!$G:$G,"&lt;"&amp;$B67)+VLOOKUP($C$1,'Multipliers and Adjustments'!$A$70:$I$86,TRUNC(COLUMN(M$2)/5)+2,FALSE)*SUMIFS('EPA US Data'!$I:$I,'EPA US Data'!$D:$D,'Country Selector'!$A$2,'EPA US Data'!$J:$J,$C$1,'EPA US Data'!$C:$C,M$2,'EPA US Data'!$G:$G,"&gt;="&amp;$A67,'EPA US Data'!$G:$G,"&lt;"&amp;$B67)+VLOOKUP($D$1,'Multipliers and Adjustments'!$A$70:$I$86,TRUNC(COLUMN(M$2)/5)+2,FALSE)*SUMIFS('EPA US Data'!$I:$I,'EPA US Data'!$D:$D,'Country Selector'!$A$2,'EPA US Data'!$J:$J,$D$1,'EPA US Data'!$C:$C,M$2,'EPA US Data'!$G:$G,"&gt;="&amp;$A67,'EPA US Data'!$G:$G,"&lt;"&amp;$B67))*unit_conv*'State Downscaling Multipliers'!$B$7</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Data'!$G:$G,"&lt;"&amp;$B67)+VLOOKUP($C$1,'Multipliers and Adjustments'!$A$70:$I$86,TRUNC(COLUMN(R$2)/5)+2,FALSE)*SUMIFS('EPA US Data'!$I:$I,'EPA US Data'!$D:$D,'Country Selector'!$A$2,'EPA US Data'!$J:$J,$C$1,'EPA US Data'!$C:$C,R$2,'EPA US Data'!$G:$G,"&gt;="&amp;$A67,'EPA US Data'!$G:$G,"&lt;"&amp;$B67)+VLOOKUP($D$1,'Multipliers and Adjustments'!$A$70:$I$86,TRUNC(COLUMN(R$2)/5)+2,FALSE)*SUMIFS('EPA US Data'!$I:$I,'EPA US Data'!$D:$D,'Country Selector'!$A$2,'EPA US Data'!$J:$J,$D$1,'EPA US Data'!$C:$C,R$2,'EPA US Data'!$G:$G,"&gt;="&amp;$A67,'EPA US Data'!$G:$G,"&lt;"&amp;$B67))*unit_conv*'State Downscaling Multipliers'!$B$7</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Data'!$G:$G,"&lt;"&amp;$B67)+VLOOKUP($C$1,'Multipliers and Adjustments'!$A$70:$I$86,TRUNC(COLUMN(W$2)/5)+2,FALSE)*SUMIFS('EPA US Data'!$I:$I,'EPA US Data'!$D:$D,'Country Selector'!$A$2,'EPA US Data'!$J:$J,$C$1,'EPA US Data'!$C:$C,W$2,'EPA US Data'!$G:$G,"&gt;="&amp;$A67,'EPA US Data'!$G:$G,"&lt;"&amp;$B67)+VLOOKUP($D$1,'Multipliers and Adjustments'!$A$70:$I$86,TRUNC(COLUMN(W$2)/5)+2,FALSE)*SUMIFS('EPA US Data'!$I:$I,'EPA US Data'!$D:$D,'Country Selector'!$A$2,'EPA US Data'!$J:$J,$D$1,'EPA US Data'!$C:$C,W$2,'EPA US Data'!$G:$G,"&gt;="&amp;$A67,'EPA US Data'!$G:$G,"&lt;"&amp;$B67))*unit_conv*'State Downscaling Multipliers'!$B$7</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Data'!$G:$G,"&lt;"&amp;$B67)+VLOOKUP($C$1,'Multipliers and Adjustments'!$A$70:$I$86,TRUNC(COLUMN(AB$2)/5)+2,FALSE)*SUMIFS('EPA US Data'!$I:$I,'EPA US Data'!$D:$D,'Country Selector'!$A$2,'EPA US Data'!$J:$J,$C$1,'EPA US Data'!$C:$C,AB$2,'EPA US Data'!$G:$G,"&gt;="&amp;$A67,'EPA US Data'!$G:$G,"&lt;"&amp;$B67)+VLOOKUP($D$1,'Multipliers and Adjustments'!$A$70:$I$86,TRUNC(COLUMN(AB$2)/5)+2,FALSE)*SUMIFS('EPA US Data'!$I:$I,'EPA US Data'!$D:$D,'Country Selector'!$A$2,'EPA US Data'!$J:$J,$D$1,'EPA US Data'!$C:$C,AB$2,'EPA US Data'!$G:$G,"&gt;="&amp;$A67,'EPA US Data'!$G:$G,"&lt;"&amp;$B67))*unit_conv*'State Downscaling Multipliers'!$B$7</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Data'!$G:$G,"&lt;"&amp;$B67)+VLOOKUP($C$1,'Multipliers and Adjustments'!$A$70:$I$86,TRUNC(COLUMN(AG$2)/5)+2,FALSE)*SUMIFS('EPA US Data'!$I:$I,'EPA US Data'!$D:$D,'Country Selector'!$A$2,'EPA US Data'!$J:$J,$C$1,'EPA US Data'!$C:$C,AG$2,'EPA US Data'!$G:$G,"&gt;="&amp;$A67,'EPA US Data'!$G:$G,"&lt;"&amp;$B67)+VLOOKUP($D$1,'Multipliers and Adjustments'!$A$70:$I$86,TRUNC(COLUMN(AG$2)/5)+2,FALSE)*SUMIFS('EPA US Data'!$I:$I,'EPA US Data'!$D:$D,'Country Selector'!$A$2,'EPA US Data'!$J:$J,$D$1,'EPA US Data'!$C:$C,AG$2,'EPA US Data'!$G:$G,"&gt;="&amp;$A67,'EPA US Data'!$G:$G,"&lt;"&amp;$B67))*unit_conv*'State Downscaling Multipliers'!$B$7</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Data'!$G:$G,"&lt;"&amp;$B67)+VLOOKUP($C$1,'Multipliers and Adjustments'!$A$70:$I$86,TRUNC(COLUMN(AL$2)/5)+2,FALSE)*SUMIFS('EPA US Data'!$I:$I,'EPA US Data'!$D:$D,'Country Selector'!$A$2,'EPA US Data'!$J:$J,$C$1,'EPA US Data'!$C:$C,AL$2,'EPA US Data'!$G:$G,"&gt;="&amp;$A67,'EPA US Data'!$G:$G,"&lt;"&amp;$B67)+VLOOKUP($D$1,'Multipliers and Adjustments'!$A$70:$I$86,TRUNC(COLUMN(AL$2)/5)+2,FALSE)*SUMIFS('EPA US Data'!$I:$I,'EPA US Data'!$D:$D,'Country Selector'!$A$2,'EPA US Data'!$J:$J,$D$1,'EPA US Data'!$C:$C,AL$2,'EPA US Data'!$G:$G,"&gt;="&amp;$A67,'EPA US Data'!$G:$G,"&lt;"&amp;$B67))*unit_conv*'State Downscaling Multipliers'!$B$7</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Data'!$G:$G,"&lt;"&amp;$B68)+VLOOKUP($C$1,'Multipliers and Adjustments'!$A$70:$I$86,TRUNC(COLUMN(C$2)/5)+2,FALSE)*SUMIFS('EPA US Data'!$I:$I,'EPA US Data'!$D:$D,'Country Selector'!$A$2,'EPA US Data'!$J:$J,$C$1,'EPA US Data'!$C:$C,C$2,'EPA US Data'!$G:$G,"&gt;="&amp;$A68,'EPA US Data'!$G:$G,"&lt;"&amp;$B68)+VLOOKUP($D$1,'Multipliers and Adjustments'!$A$70:$I$86,TRUNC(COLUMN(C$2)/5)+2,FALSE)*SUMIFS('EPA US Data'!$I:$I,'EPA US Data'!$D:$D,'Country Selector'!$A$2,'EPA US Data'!$J:$J,$D$1,'EPA US Data'!$C:$C,C$2,'EPA US Data'!$G:$G,"&gt;="&amp;$A68,'EPA US Data'!$G:$G,"&lt;"&amp;$B68))*unit_conv*'State Downscaling Multipliers'!$B$7</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Data'!$G:$G,"&lt;"&amp;$B68)+VLOOKUP($C$1,'Multipliers and Adjustments'!$A$70:$I$86,TRUNC(COLUMN(H$2)/5)+2,FALSE)*SUMIFS('EPA US Data'!$I:$I,'EPA US Data'!$D:$D,'Country Selector'!$A$2,'EPA US Data'!$J:$J,$C$1,'EPA US Data'!$C:$C,H$2,'EPA US Data'!$G:$G,"&gt;="&amp;$A68,'EPA US Data'!$G:$G,"&lt;"&amp;$B68)+VLOOKUP($D$1,'Multipliers and Adjustments'!$A$70:$I$86,TRUNC(COLUMN(H$2)/5)+2,FALSE)*SUMIFS('EPA US Data'!$I:$I,'EPA US Data'!$D:$D,'Country Selector'!$A$2,'EPA US Data'!$J:$J,$D$1,'EPA US Data'!$C:$C,H$2,'EPA US Data'!$G:$G,"&gt;="&amp;$A68,'EPA US Data'!$G:$G,"&lt;"&amp;$B68))*unit_conv*'State Downscaling Multipliers'!$B$7</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Data'!$G:$G,"&lt;"&amp;$B68)+VLOOKUP($C$1,'Multipliers and Adjustments'!$A$70:$I$86,TRUNC(COLUMN(M$2)/5)+2,FALSE)*SUMIFS('EPA US Data'!$I:$I,'EPA US Data'!$D:$D,'Country Selector'!$A$2,'EPA US Data'!$J:$J,$C$1,'EPA US Data'!$C:$C,M$2,'EPA US Data'!$G:$G,"&gt;="&amp;$A68,'EPA US Data'!$G:$G,"&lt;"&amp;$B68)+VLOOKUP($D$1,'Multipliers and Adjustments'!$A$70:$I$86,TRUNC(COLUMN(M$2)/5)+2,FALSE)*SUMIFS('EPA US Data'!$I:$I,'EPA US Data'!$D:$D,'Country Selector'!$A$2,'EPA US Data'!$J:$J,$D$1,'EPA US Data'!$C:$C,M$2,'EPA US Data'!$G:$G,"&gt;="&amp;$A68,'EPA US Data'!$G:$G,"&lt;"&amp;$B68))*unit_conv*'State Downscaling Multipliers'!$B$7</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Data'!$G:$G,"&lt;"&amp;$B68)+VLOOKUP($C$1,'Multipliers and Adjustments'!$A$70:$I$86,TRUNC(COLUMN(R$2)/5)+2,FALSE)*SUMIFS('EPA US Data'!$I:$I,'EPA US Data'!$D:$D,'Country Selector'!$A$2,'EPA US Data'!$J:$J,$C$1,'EPA US Data'!$C:$C,R$2,'EPA US Data'!$G:$G,"&gt;="&amp;$A68,'EPA US Data'!$G:$G,"&lt;"&amp;$B68)+VLOOKUP($D$1,'Multipliers and Adjustments'!$A$70:$I$86,TRUNC(COLUMN(R$2)/5)+2,FALSE)*SUMIFS('EPA US Data'!$I:$I,'EPA US Data'!$D:$D,'Country Selector'!$A$2,'EPA US Data'!$J:$J,$D$1,'EPA US Data'!$C:$C,R$2,'EPA US Data'!$G:$G,"&gt;="&amp;$A68,'EPA US Data'!$G:$G,"&lt;"&amp;$B68))*unit_conv*'State Downscaling Multipliers'!$B$7</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Data'!$G:$G,"&lt;"&amp;$B68)+VLOOKUP($C$1,'Multipliers and Adjustments'!$A$70:$I$86,TRUNC(COLUMN(W$2)/5)+2,FALSE)*SUMIFS('EPA US Data'!$I:$I,'EPA US Data'!$D:$D,'Country Selector'!$A$2,'EPA US Data'!$J:$J,$C$1,'EPA US Data'!$C:$C,W$2,'EPA US Data'!$G:$G,"&gt;="&amp;$A68,'EPA US Data'!$G:$G,"&lt;"&amp;$B68)+VLOOKUP($D$1,'Multipliers and Adjustments'!$A$70:$I$86,TRUNC(COLUMN(W$2)/5)+2,FALSE)*SUMIFS('EPA US Data'!$I:$I,'EPA US Data'!$D:$D,'Country Selector'!$A$2,'EPA US Data'!$J:$J,$D$1,'EPA US Data'!$C:$C,W$2,'EPA US Data'!$G:$G,"&gt;="&amp;$A68,'EPA US Data'!$G:$G,"&lt;"&amp;$B68))*unit_conv*'State Downscaling Multipliers'!$B$7</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Data'!$G:$G,"&lt;"&amp;$B68)+VLOOKUP($C$1,'Multipliers and Adjustments'!$A$70:$I$86,TRUNC(COLUMN(AB$2)/5)+2,FALSE)*SUMIFS('EPA US Data'!$I:$I,'EPA US Data'!$D:$D,'Country Selector'!$A$2,'EPA US Data'!$J:$J,$C$1,'EPA US Data'!$C:$C,AB$2,'EPA US Data'!$G:$G,"&gt;="&amp;$A68,'EPA US Data'!$G:$G,"&lt;"&amp;$B68)+VLOOKUP($D$1,'Multipliers and Adjustments'!$A$70:$I$86,TRUNC(COLUMN(AB$2)/5)+2,FALSE)*SUMIFS('EPA US Data'!$I:$I,'EPA US Data'!$D:$D,'Country Selector'!$A$2,'EPA US Data'!$J:$J,$D$1,'EPA US Data'!$C:$C,AB$2,'EPA US Data'!$G:$G,"&gt;="&amp;$A68,'EPA US Data'!$G:$G,"&lt;"&amp;$B68))*unit_conv*'State Downscaling Multipliers'!$B$7</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Data'!$G:$G,"&lt;"&amp;$B68)+VLOOKUP($C$1,'Multipliers and Adjustments'!$A$70:$I$86,TRUNC(COLUMN(AG$2)/5)+2,FALSE)*SUMIFS('EPA US Data'!$I:$I,'EPA US Data'!$D:$D,'Country Selector'!$A$2,'EPA US Data'!$J:$J,$C$1,'EPA US Data'!$C:$C,AG$2,'EPA US Data'!$G:$G,"&gt;="&amp;$A68,'EPA US Data'!$G:$G,"&lt;"&amp;$B68)+VLOOKUP($D$1,'Multipliers and Adjustments'!$A$70:$I$86,TRUNC(COLUMN(AG$2)/5)+2,FALSE)*SUMIFS('EPA US Data'!$I:$I,'EPA US Data'!$D:$D,'Country Selector'!$A$2,'EPA US Data'!$J:$J,$D$1,'EPA US Data'!$C:$C,AG$2,'EPA US Data'!$G:$G,"&gt;="&amp;$A68,'EPA US Data'!$G:$G,"&lt;"&amp;$B68))*unit_conv*'State Downscaling Multipliers'!$B$7</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Data'!$G:$G,"&lt;"&amp;$B68)+VLOOKUP($C$1,'Multipliers and Adjustments'!$A$70:$I$86,TRUNC(COLUMN(AL$2)/5)+2,FALSE)*SUMIFS('EPA US Data'!$I:$I,'EPA US Data'!$D:$D,'Country Selector'!$A$2,'EPA US Data'!$J:$J,$C$1,'EPA US Data'!$C:$C,AL$2,'EPA US Data'!$G:$G,"&gt;="&amp;$A68,'EPA US Data'!$G:$G,"&lt;"&amp;$B68)+VLOOKUP($D$1,'Multipliers and Adjustments'!$A$70:$I$86,TRUNC(COLUMN(AL$2)/5)+2,FALSE)*SUMIFS('EPA US Data'!$I:$I,'EPA US Data'!$D:$D,'Country Selector'!$A$2,'EPA US Data'!$J:$J,$D$1,'EPA US Data'!$C:$C,AL$2,'EPA US Data'!$G:$G,"&gt;="&amp;$A68,'EPA US Data'!$G:$G,"&lt;"&amp;$B68))*unit_conv*'State Downscaling Multipliers'!$B$7</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Data'!$G:$G,"&lt;"&amp;$B69)+VLOOKUP($C$1,'Multipliers and Adjustments'!$A$70:$I$86,TRUNC(COLUMN(C$2)/5)+2,FALSE)*SUMIFS('EPA US Data'!$I:$I,'EPA US Data'!$D:$D,'Country Selector'!$A$2,'EPA US Data'!$J:$J,$C$1,'EPA US Data'!$C:$C,C$2,'EPA US Data'!$G:$G,"&gt;="&amp;$A69,'EPA US Data'!$G:$G,"&lt;"&amp;$B69)+VLOOKUP($D$1,'Multipliers and Adjustments'!$A$70:$I$86,TRUNC(COLUMN(C$2)/5)+2,FALSE)*SUMIFS('EPA US Data'!$I:$I,'EPA US Data'!$D:$D,'Country Selector'!$A$2,'EPA US Data'!$J:$J,$D$1,'EPA US Data'!$C:$C,C$2,'EPA US Data'!$G:$G,"&gt;="&amp;$A69,'EPA US Data'!$G:$G,"&lt;"&amp;$B69))*unit_conv*'State Downscaling Multipliers'!$B$7</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Data'!$G:$G,"&lt;"&amp;$B69)+VLOOKUP($C$1,'Multipliers and Adjustments'!$A$70:$I$86,TRUNC(COLUMN(H$2)/5)+2,FALSE)*SUMIFS('EPA US Data'!$I:$I,'EPA US Data'!$D:$D,'Country Selector'!$A$2,'EPA US Data'!$J:$J,$C$1,'EPA US Data'!$C:$C,H$2,'EPA US Data'!$G:$G,"&gt;="&amp;$A69,'EPA US Data'!$G:$G,"&lt;"&amp;$B69)+VLOOKUP($D$1,'Multipliers and Adjustments'!$A$70:$I$86,TRUNC(COLUMN(H$2)/5)+2,FALSE)*SUMIFS('EPA US Data'!$I:$I,'EPA US Data'!$D:$D,'Country Selector'!$A$2,'EPA US Data'!$J:$J,$D$1,'EPA US Data'!$C:$C,H$2,'EPA US Data'!$G:$G,"&gt;="&amp;$A69,'EPA US Data'!$G:$G,"&lt;"&amp;$B69))*unit_conv*'State Downscaling Multipliers'!$B$7</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Data'!$G:$G,"&lt;"&amp;$B69)+VLOOKUP($C$1,'Multipliers and Adjustments'!$A$70:$I$86,TRUNC(COLUMN(M$2)/5)+2,FALSE)*SUMIFS('EPA US Data'!$I:$I,'EPA US Data'!$D:$D,'Country Selector'!$A$2,'EPA US Data'!$J:$J,$C$1,'EPA US Data'!$C:$C,M$2,'EPA US Data'!$G:$G,"&gt;="&amp;$A69,'EPA US Data'!$G:$G,"&lt;"&amp;$B69)+VLOOKUP($D$1,'Multipliers and Adjustments'!$A$70:$I$86,TRUNC(COLUMN(M$2)/5)+2,FALSE)*SUMIFS('EPA US Data'!$I:$I,'EPA US Data'!$D:$D,'Country Selector'!$A$2,'EPA US Data'!$J:$J,$D$1,'EPA US Data'!$C:$C,M$2,'EPA US Data'!$G:$G,"&gt;="&amp;$A69,'EPA US Data'!$G:$G,"&lt;"&amp;$B69))*unit_conv*'State Downscaling Multipliers'!$B$7</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Data'!$G:$G,"&lt;"&amp;$B69)+VLOOKUP($C$1,'Multipliers and Adjustments'!$A$70:$I$86,TRUNC(COLUMN(R$2)/5)+2,FALSE)*SUMIFS('EPA US Data'!$I:$I,'EPA US Data'!$D:$D,'Country Selector'!$A$2,'EPA US Data'!$J:$J,$C$1,'EPA US Data'!$C:$C,R$2,'EPA US Data'!$G:$G,"&gt;="&amp;$A69,'EPA US Data'!$G:$G,"&lt;"&amp;$B69)+VLOOKUP($D$1,'Multipliers and Adjustments'!$A$70:$I$86,TRUNC(COLUMN(R$2)/5)+2,FALSE)*SUMIFS('EPA US Data'!$I:$I,'EPA US Data'!$D:$D,'Country Selector'!$A$2,'EPA US Data'!$J:$J,$D$1,'EPA US Data'!$C:$C,R$2,'EPA US Data'!$G:$G,"&gt;="&amp;$A69,'EPA US Data'!$G:$G,"&lt;"&amp;$B69))*unit_conv*'State Downscaling Multipliers'!$B$7</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Data'!$G:$G,"&lt;"&amp;$B69)+VLOOKUP($C$1,'Multipliers and Adjustments'!$A$70:$I$86,TRUNC(COLUMN(W$2)/5)+2,FALSE)*SUMIFS('EPA US Data'!$I:$I,'EPA US Data'!$D:$D,'Country Selector'!$A$2,'EPA US Data'!$J:$J,$C$1,'EPA US Data'!$C:$C,W$2,'EPA US Data'!$G:$G,"&gt;="&amp;$A69,'EPA US Data'!$G:$G,"&lt;"&amp;$B69)+VLOOKUP($D$1,'Multipliers and Adjustments'!$A$70:$I$86,TRUNC(COLUMN(W$2)/5)+2,FALSE)*SUMIFS('EPA US Data'!$I:$I,'EPA US Data'!$D:$D,'Country Selector'!$A$2,'EPA US Data'!$J:$J,$D$1,'EPA US Data'!$C:$C,W$2,'EPA US Data'!$G:$G,"&gt;="&amp;$A69,'EPA US Data'!$G:$G,"&lt;"&amp;$B69))*unit_conv*'State Downscaling Multipliers'!$B$7</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Data'!$G:$G,"&lt;"&amp;$B69)+VLOOKUP($C$1,'Multipliers and Adjustments'!$A$70:$I$86,TRUNC(COLUMN(AB$2)/5)+2,FALSE)*SUMIFS('EPA US Data'!$I:$I,'EPA US Data'!$D:$D,'Country Selector'!$A$2,'EPA US Data'!$J:$J,$C$1,'EPA US Data'!$C:$C,AB$2,'EPA US Data'!$G:$G,"&gt;="&amp;$A69,'EPA US Data'!$G:$G,"&lt;"&amp;$B69)+VLOOKUP($D$1,'Multipliers and Adjustments'!$A$70:$I$86,TRUNC(COLUMN(AB$2)/5)+2,FALSE)*SUMIFS('EPA US Data'!$I:$I,'EPA US Data'!$D:$D,'Country Selector'!$A$2,'EPA US Data'!$J:$J,$D$1,'EPA US Data'!$C:$C,AB$2,'EPA US Data'!$G:$G,"&gt;="&amp;$A69,'EPA US Data'!$G:$G,"&lt;"&amp;$B69))*unit_conv*'State Downscaling Multipliers'!$B$7</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Data'!$G:$G,"&lt;"&amp;$B69)+VLOOKUP($C$1,'Multipliers and Adjustments'!$A$70:$I$86,TRUNC(COLUMN(AG$2)/5)+2,FALSE)*SUMIFS('EPA US Data'!$I:$I,'EPA US Data'!$D:$D,'Country Selector'!$A$2,'EPA US Data'!$J:$J,$C$1,'EPA US Data'!$C:$C,AG$2,'EPA US Data'!$G:$G,"&gt;="&amp;$A69,'EPA US Data'!$G:$G,"&lt;"&amp;$B69)+VLOOKUP($D$1,'Multipliers and Adjustments'!$A$70:$I$86,TRUNC(COLUMN(AG$2)/5)+2,FALSE)*SUMIFS('EPA US Data'!$I:$I,'EPA US Data'!$D:$D,'Country Selector'!$A$2,'EPA US Data'!$J:$J,$D$1,'EPA US Data'!$C:$C,AG$2,'EPA US Data'!$G:$G,"&gt;="&amp;$A69,'EPA US Data'!$G:$G,"&lt;"&amp;$B69))*unit_conv*'State Downscaling Multipliers'!$B$7</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Data'!$G:$G,"&lt;"&amp;$B69)+VLOOKUP($C$1,'Multipliers and Adjustments'!$A$70:$I$86,TRUNC(COLUMN(AL$2)/5)+2,FALSE)*SUMIFS('EPA US Data'!$I:$I,'EPA US Data'!$D:$D,'Country Selector'!$A$2,'EPA US Data'!$J:$J,$C$1,'EPA US Data'!$C:$C,AL$2,'EPA US Data'!$G:$G,"&gt;="&amp;$A69,'EPA US Data'!$G:$G,"&lt;"&amp;$B69)+VLOOKUP($D$1,'Multipliers and Adjustments'!$A$70:$I$86,TRUNC(COLUMN(AL$2)/5)+2,FALSE)*SUMIFS('EPA US Data'!$I:$I,'EPA US Data'!$D:$D,'Country Selector'!$A$2,'EPA US Data'!$J:$J,$D$1,'EPA US Data'!$C:$C,AL$2,'EPA US Data'!$G:$G,"&gt;="&amp;$A69,'EPA US Data'!$G:$G,"&lt;"&amp;$B69))*unit_conv*'State Downscaling Multipliers'!$B$7</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Data'!$G:$G,"&lt;"&amp;$B70)+VLOOKUP($C$1,'Multipliers and Adjustments'!$A$70:$I$86,TRUNC(COLUMN(C$2)/5)+2,FALSE)*SUMIFS('EPA US Data'!$I:$I,'EPA US Data'!$D:$D,'Country Selector'!$A$2,'EPA US Data'!$J:$J,$C$1,'EPA US Data'!$C:$C,C$2,'EPA US Data'!$G:$G,"&gt;="&amp;$A70,'EPA US Data'!$G:$G,"&lt;"&amp;$B70)+VLOOKUP($D$1,'Multipliers and Adjustments'!$A$70:$I$86,TRUNC(COLUMN(C$2)/5)+2,FALSE)*SUMIFS('EPA US Data'!$I:$I,'EPA US Data'!$D:$D,'Country Selector'!$A$2,'EPA US Data'!$J:$J,$D$1,'EPA US Data'!$C:$C,C$2,'EPA US Data'!$G:$G,"&gt;="&amp;$A70,'EPA US Data'!$G:$G,"&lt;"&amp;$B70))*unit_conv*'State Downscaling Multipliers'!$B$7</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Data'!$G:$G,"&lt;"&amp;$B70)+VLOOKUP($C$1,'Multipliers and Adjustments'!$A$70:$I$86,TRUNC(COLUMN(H$2)/5)+2,FALSE)*SUMIFS('EPA US Data'!$I:$I,'EPA US Data'!$D:$D,'Country Selector'!$A$2,'EPA US Data'!$J:$J,$C$1,'EPA US Data'!$C:$C,H$2,'EPA US Data'!$G:$G,"&gt;="&amp;$A70,'EPA US Data'!$G:$G,"&lt;"&amp;$B70)+VLOOKUP($D$1,'Multipliers and Adjustments'!$A$70:$I$86,TRUNC(COLUMN(H$2)/5)+2,FALSE)*SUMIFS('EPA US Data'!$I:$I,'EPA US Data'!$D:$D,'Country Selector'!$A$2,'EPA US Data'!$J:$J,$D$1,'EPA US Data'!$C:$C,H$2,'EPA US Data'!$G:$G,"&gt;="&amp;$A70,'EPA US Data'!$G:$G,"&lt;"&amp;$B70))*unit_conv*'State Downscaling Multipliers'!$B$7</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Data'!$G:$G,"&lt;"&amp;$B70)+VLOOKUP($C$1,'Multipliers and Adjustments'!$A$70:$I$86,TRUNC(COLUMN(M$2)/5)+2,FALSE)*SUMIFS('EPA US Data'!$I:$I,'EPA US Data'!$D:$D,'Country Selector'!$A$2,'EPA US Data'!$J:$J,$C$1,'EPA US Data'!$C:$C,M$2,'EPA US Data'!$G:$G,"&gt;="&amp;$A70,'EPA US Data'!$G:$G,"&lt;"&amp;$B70)+VLOOKUP($D$1,'Multipliers and Adjustments'!$A$70:$I$86,TRUNC(COLUMN(M$2)/5)+2,FALSE)*SUMIFS('EPA US Data'!$I:$I,'EPA US Data'!$D:$D,'Country Selector'!$A$2,'EPA US Data'!$J:$J,$D$1,'EPA US Data'!$C:$C,M$2,'EPA US Data'!$G:$G,"&gt;="&amp;$A70,'EPA US Data'!$G:$G,"&lt;"&amp;$B70))*unit_conv*'State Downscaling Multipliers'!$B$7</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Data'!$G:$G,"&lt;"&amp;$B70)+VLOOKUP($C$1,'Multipliers and Adjustments'!$A$70:$I$86,TRUNC(COLUMN(R$2)/5)+2,FALSE)*SUMIFS('EPA US Data'!$I:$I,'EPA US Data'!$D:$D,'Country Selector'!$A$2,'EPA US Data'!$J:$J,$C$1,'EPA US Data'!$C:$C,R$2,'EPA US Data'!$G:$G,"&gt;="&amp;$A70,'EPA US Data'!$G:$G,"&lt;"&amp;$B70)+VLOOKUP($D$1,'Multipliers and Adjustments'!$A$70:$I$86,TRUNC(COLUMN(R$2)/5)+2,FALSE)*SUMIFS('EPA US Data'!$I:$I,'EPA US Data'!$D:$D,'Country Selector'!$A$2,'EPA US Data'!$J:$J,$D$1,'EPA US Data'!$C:$C,R$2,'EPA US Data'!$G:$G,"&gt;="&amp;$A70,'EPA US Data'!$G:$G,"&lt;"&amp;$B70))*unit_conv*'State Downscaling Multipliers'!$B$7</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Data'!$G:$G,"&lt;"&amp;$B70)+VLOOKUP($C$1,'Multipliers and Adjustments'!$A$70:$I$86,TRUNC(COLUMN(W$2)/5)+2,FALSE)*SUMIFS('EPA US Data'!$I:$I,'EPA US Data'!$D:$D,'Country Selector'!$A$2,'EPA US Data'!$J:$J,$C$1,'EPA US Data'!$C:$C,W$2,'EPA US Data'!$G:$G,"&gt;="&amp;$A70,'EPA US Data'!$G:$G,"&lt;"&amp;$B70)+VLOOKUP($D$1,'Multipliers and Adjustments'!$A$70:$I$86,TRUNC(COLUMN(W$2)/5)+2,FALSE)*SUMIFS('EPA US Data'!$I:$I,'EPA US Data'!$D:$D,'Country Selector'!$A$2,'EPA US Data'!$J:$J,$D$1,'EPA US Data'!$C:$C,W$2,'EPA US Data'!$G:$G,"&gt;="&amp;$A70,'EPA US Data'!$G:$G,"&lt;"&amp;$B70))*unit_conv*'State Downscaling Multipliers'!$B$7</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Data'!$G:$G,"&lt;"&amp;$B70)+VLOOKUP($C$1,'Multipliers and Adjustments'!$A$70:$I$86,TRUNC(COLUMN(AB$2)/5)+2,FALSE)*SUMIFS('EPA US Data'!$I:$I,'EPA US Data'!$D:$D,'Country Selector'!$A$2,'EPA US Data'!$J:$J,$C$1,'EPA US Data'!$C:$C,AB$2,'EPA US Data'!$G:$G,"&gt;="&amp;$A70,'EPA US Data'!$G:$G,"&lt;"&amp;$B70)+VLOOKUP($D$1,'Multipliers and Adjustments'!$A$70:$I$86,TRUNC(COLUMN(AB$2)/5)+2,FALSE)*SUMIFS('EPA US Data'!$I:$I,'EPA US Data'!$D:$D,'Country Selector'!$A$2,'EPA US Data'!$J:$J,$D$1,'EPA US Data'!$C:$C,AB$2,'EPA US Data'!$G:$G,"&gt;="&amp;$A70,'EPA US Data'!$G:$G,"&lt;"&amp;$B70))*unit_conv*'State Downscaling Multipliers'!$B$7</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Data'!$G:$G,"&lt;"&amp;$B70)+VLOOKUP($C$1,'Multipliers and Adjustments'!$A$70:$I$86,TRUNC(COLUMN(AG$2)/5)+2,FALSE)*SUMIFS('EPA US Data'!$I:$I,'EPA US Data'!$D:$D,'Country Selector'!$A$2,'EPA US Data'!$J:$J,$C$1,'EPA US Data'!$C:$C,AG$2,'EPA US Data'!$G:$G,"&gt;="&amp;$A70,'EPA US Data'!$G:$G,"&lt;"&amp;$B70)+VLOOKUP($D$1,'Multipliers and Adjustments'!$A$70:$I$86,TRUNC(COLUMN(AG$2)/5)+2,FALSE)*SUMIFS('EPA US Data'!$I:$I,'EPA US Data'!$D:$D,'Country Selector'!$A$2,'EPA US Data'!$J:$J,$D$1,'EPA US Data'!$C:$C,AG$2,'EPA US Data'!$G:$G,"&gt;="&amp;$A70,'EPA US Data'!$G:$G,"&lt;"&amp;$B70))*unit_conv*'State Downscaling Multipliers'!$B$7</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Data'!$G:$G,"&lt;"&amp;$B70)+VLOOKUP($C$1,'Multipliers and Adjustments'!$A$70:$I$86,TRUNC(COLUMN(AL$2)/5)+2,FALSE)*SUMIFS('EPA US Data'!$I:$I,'EPA US Data'!$D:$D,'Country Selector'!$A$2,'EPA US Data'!$J:$J,$C$1,'EPA US Data'!$C:$C,AL$2,'EPA US Data'!$G:$G,"&gt;="&amp;$A70,'EPA US Data'!$G:$G,"&lt;"&amp;$B70)+VLOOKUP($D$1,'Multipliers and Adjustments'!$A$70:$I$86,TRUNC(COLUMN(AL$2)/5)+2,FALSE)*SUMIFS('EPA US Data'!$I:$I,'EPA US Data'!$D:$D,'Country Selector'!$A$2,'EPA US Data'!$J:$J,$D$1,'EPA US Data'!$C:$C,AL$2,'EPA US Data'!$G:$G,"&gt;="&amp;$A70,'EPA US Data'!$G:$G,"&lt;"&amp;$B70))*unit_conv*'State Downscaling Multipliers'!$B$7</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Data'!$G:$G,"&lt;"&amp;$B71)+VLOOKUP($C$1,'Multipliers and Adjustments'!$A$70:$I$86,TRUNC(COLUMN(C$2)/5)+2,FALSE)*SUMIFS('EPA US Data'!$I:$I,'EPA US Data'!$D:$D,'Country Selector'!$A$2,'EPA US Data'!$J:$J,$C$1,'EPA US Data'!$C:$C,C$2,'EPA US Data'!$G:$G,"&gt;="&amp;$A71,'EPA US Data'!$G:$G,"&lt;"&amp;$B71)+VLOOKUP($D$1,'Multipliers and Adjustments'!$A$70:$I$86,TRUNC(COLUMN(C$2)/5)+2,FALSE)*SUMIFS('EPA US Data'!$I:$I,'EPA US Data'!$D:$D,'Country Selector'!$A$2,'EPA US Data'!$J:$J,$D$1,'EPA US Data'!$C:$C,C$2,'EPA US Data'!$G:$G,"&gt;="&amp;$A71,'EPA US Data'!$G:$G,"&lt;"&amp;$B71))*unit_conv*'State Downscaling Multipliers'!$B$7</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Data'!$G:$G,"&lt;"&amp;$B71)+VLOOKUP($C$1,'Multipliers and Adjustments'!$A$70:$I$86,TRUNC(COLUMN(H$2)/5)+2,FALSE)*SUMIFS('EPA US Data'!$I:$I,'EPA US Data'!$D:$D,'Country Selector'!$A$2,'EPA US Data'!$J:$J,$C$1,'EPA US Data'!$C:$C,H$2,'EPA US Data'!$G:$G,"&gt;="&amp;$A71,'EPA US Data'!$G:$G,"&lt;"&amp;$B71)+VLOOKUP($D$1,'Multipliers and Adjustments'!$A$70:$I$86,TRUNC(COLUMN(H$2)/5)+2,FALSE)*SUMIFS('EPA US Data'!$I:$I,'EPA US Data'!$D:$D,'Country Selector'!$A$2,'EPA US Data'!$J:$J,$D$1,'EPA US Data'!$C:$C,H$2,'EPA US Data'!$G:$G,"&gt;="&amp;$A71,'EPA US Data'!$G:$G,"&lt;"&amp;$B71))*unit_conv*'State Downscaling Multipliers'!$B$7</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Data'!$G:$G,"&lt;"&amp;$B71)+VLOOKUP($C$1,'Multipliers and Adjustments'!$A$70:$I$86,TRUNC(COLUMN(M$2)/5)+2,FALSE)*SUMIFS('EPA US Data'!$I:$I,'EPA US Data'!$D:$D,'Country Selector'!$A$2,'EPA US Data'!$J:$J,$C$1,'EPA US Data'!$C:$C,M$2,'EPA US Data'!$G:$G,"&gt;="&amp;$A71,'EPA US Data'!$G:$G,"&lt;"&amp;$B71)+VLOOKUP($D$1,'Multipliers and Adjustments'!$A$70:$I$86,TRUNC(COLUMN(M$2)/5)+2,FALSE)*SUMIFS('EPA US Data'!$I:$I,'EPA US Data'!$D:$D,'Country Selector'!$A$2,'EPA US Data'!$J:$J,$D$1,'EPA US Data'!$C:$C,M$2,'EPA US Data'!$G:$G,"&gt;="&amp;$A71,'EPA US Data'!$G:$G,"&lt;"&amp;$B71))*unit_conv*'State Downscaling Multipliers'!$B$7</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Data'!$G:$G,"&lt;"&amp;$B71)+VLOOKUP($C$1,'Multipliers and Adjustments'!$A$70:$I$86,TRUNC(COLUMN(R$2)/5)+2,FALSE)*SUMIFS('EPA US Data'!$I:$I,'EPA US Data'!$D:$D,'Country Selector'!$A$2,'EPA US Data'!$J:$J,$C$1,'EPA US Data'!$C:$C,R$2,'EPA US Data'!$G:$G,"&gt;="&amp;$A71,'EPA US Data'!$G:$G,"&lt;"&amp;$B71)+VLOOKUP($D$1,'Multipliers and Adjustments'!$A$70:$I$86,TRUNC(COLUMN(R$2)/5)+2,FALSE)*SUMIFS('EPA US Data'!$I:$I,'EPA US Data'!$D:$D,'Country Selector'!$A$2,'EPA US Data'!$J:$J,$D$1,'EPA US Data'!$C:$C,R$2,'EPA US Data'!$G:$G,"&gt;="&amp;$A71,'EPA US Data'!$G:$G,"&lt;"&amp;$B71))*unit_conv*'State Downscaling Multipliers'!$B$7</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Data'!$G:$G,"&lt;"&amp;$B71)+VLOOKUP($C$1,'Multipliers and Adjustments'!$A$70:$I$86,TRUNC(COLUMN(W$2)/5)+2,FALSE)*SUMIFS('EPA US Data'!$I:$I,'EPA US Data'!$D:$D,'Country Selector'!$A$2,'EPA US Data'!$J:$J,$C$1,'EPA US Data'!$C:$C,W$2,'EPA US Data'!$G:$G,"&gt;="&amp;$A71,'EPA US Data'!$G:$G,"&lt;"&amp;$B71)+VLOOKUP($D$1,'Multipliers and Adjustments'!$A$70:$I$86,TRUNC(COLUMN(W$2)/5)+2,FALSE)*SUMIFS('EPA US Data'!$I:$I,'EPA US Data'!$D:$D,'Country Selector'!$A$2,'EPA US Data'!$J:$J,$D$1,'EPA US Data'!$C:$C,W$2,'EPA US Data'!$G:$G,"&gt;="&amp;$A71,'EPA US Data'!$G:$G,"&lt;"&amp;$B71))*unit_conv*'State Downscaling Multipliers'!$B$7</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Data'!$G:$G,"&lt;"&amp;$B71)+VLOOKUP($C$1,'Multipliers and Adjustments'!$A$70:$I$86,TRUNC(COLUMN(AB$2)/5)+2,FALSE)*SUMIFS('EPA US Data'!$I:$I,'EPA US Data'!$D:$D,'Country Selector'!$A$2,'EPA US Data'!$J:$J,$C$1,'EPA US Data'!$C:$C,AB$2,'EPA US Data'!$G:$G,"&gt;="&amp;$A71,'EPA US Data'!$G:$G,"&lt;"&amp;$B71)+VLOOKUP($D$1,'Multipliers and Adjustments'!$A$70:$I$86,TRUNC(COLUMN(AB$2)/5)+2,FALSE)*SUMIFS('EPA US Data'!$I:$I,'EPA US Data'!$D:$D,'Country Selector'!$A$2,'EPA US Data'!$J:$J,$D$1,'EPA US Data'!$C:$C,AB$2,'EPA US Data'!$G:$G,"&gt;="&amp;$A71,'EPA US Data'!$G:$G,"&lt;"&amp;$B71))*unit_conv*'State Downscaling Multipliers'!$B$7</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Data'!$G:$G,"&lt;"&amp;$B71)+VLOOKUP($C$1,'Multipliers and Adjustments'!$A$70:$I$86,TRUNC(COLUMN(AG$2)/5)+2,FALSE)*SUMIFS('EPA US Data'!$I:$I,'EPA US Data'!$D:$D,'Country Selector'!$A$2,'EPA US Data'!$J:$J,$C$1,'EPA US Data'!$C:$C,AG$2,'EPA US Data'!$G:$G,"&gt;="&amp;$A71,'EPA US Data'!$G:$G,"&lt;"&amp;$B71)+VLOOKUP($D$1,'Multipliers and Adjustments'!$A$70:$I$86,TRUNC(COLUMN(AG$2)/5)+2,FALSE)*SUMIFS('EPA US Data'!$I:$I,'EPA US Data'!$D:$D,'Country Selector'!$A$2,'EPA US Data'!$J:$J,$D$1,'EPA US Data'!$C:$C,AG$2,'EPA US Data'!$G:$G,"&gt;="&amp;$A71,'EPA US Data'!$G:$G,"&lt;"&amp;$B71))*unit_conv*'State Downscaling Multipliers'!$B$7</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Data'!$G:$G,"&lt;"&amp;$B71)+VLOOKUP($C$1,'Multipliers and Adjustments'!$A$70:$I$86,TRUNC(COLUMN(AL$2)/5)+2,FALSE)*SUMIFS('EPA US Data'!$I:$I,'EPA US Data'!$D:$D,'Country Selector'!$A$2,'EPA US Data'!$J:$J,$C$1,'EPA US Data'!$C:$C,AL$2,'EPA US Data'!$G:$G,"&gt;="&amp;$A71,'EPA US Data'!$G:$G,"&lt;"&amp;$B71)+VLOOKUP($D$1,'Multipliers and Adjustments'!$A$70:$I$86,TRUNC(COLUMN(AL$2)/5)+2,FALSE)*SUMIFS('EPA US Data'!$I:$I,'EPA US Data'!$D:$D,'Country Selector'!$A$2,'EPA US Data'!$J:$J,$D$1,'EPA US Data'!$C:$C,AL$2,'EPA US Data'!$G:$G,"&gt;="&amp;$A71,'EPA US Data'!$G:$G,"&lt;"&amp;$B71))*unit_conv*'State Downscaling Multipliers'!$B$7</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Data'!$G:$G,"&lt;"&amp;$B72)+VLOOKUP($C$1,'Multipliers and Adjustments'!$A$70:$I$86,TRUNC(COLUMN(C$2)/5)+2,FALSE)*SUMIFS('EPA US Data'!$I:$I,'EPA US Data'!$D:$D,'Country Selector'!$A$2,'EPA US Data'!$J:$J,$C$1,'EPA US Data'!$C:$C,C$2,'EPA US Data'!$G:$G,"&gt;="&amp;$A72,'EPA US Data'!$G:$G,"&lt;"&amp;$B72)+VLOOKUP($D$1,'Multipliers and Adjustments'!$A$70:$I$86,TRUNC(COLUMN(C$2)/5)+2,FALSE)*SUMIFS('EPA US Data'!$I:$I,'EPA US Data'!$D:$D,'Country Selector'!$A$2,'EPA US Data'!$J:$J,$D$1,'EPA US Data'!$C:$C,C$2,'EPA US Data'!$G:$G,"&gt;="&amp;$A72,'EPA US Data'!$G:$G,"&lt;"&amp;$B72))*unit_conv*'State Downscaling Multipliers'!$B$7</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Data'!$G:$G,"&lt;"&amp;$B72)+VLOOKUP($C$1,'Multipliers and Adjustments'!$A$70:$I$86,TRUNC(COLUMN(H$2)/5)+2,FALSE)*SUMIFS('EPA US Data'!$I:$I,'EPA US Data'!$D:$D,'Country Selector'!$A$2,'EPA US Data'!$J:$J,$C$1,'EPA US Data'!$C:$C,H$2,'EPA US Data'!$G:$G,"&gt;="&amp;$A72,'EPA US Data'!$G:$G,"&lt;"&amp;$B72)+VLOOKUP($D$1,'Multipliers and Adjustments'!$A$70:$I$86,TRUNC(COLUMN(H$2)/5)+2,FALSE)*SUMIFS('EPA US Data'!$I:$I,'EPA US Data'!$D:$D,'Country Selector'!$A$2,'EPA US Data'!$J:$J,$D$1,'EPA US Data'!$C:$C,H$2,'EPA US Data'!$G:$G,"&gt;="&amp;$A72,'EPA US Data'!$G:$G,"&lt;"&amp;$B72))*unit_conv*'State Downscaling Multipliers'!$B$7</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Data'!$G:$G,"&lt;"&amp;$B72)+VLOOKUP($C$1,'Multipliers and Adjustments'!$A$70:$I$86,TRUNC(COLUMN(M$2)/5)+2,FALSE)*SUMIFS('EPA US Data'!$I:$I,'EPA US Data'!$D:$D,'Country Selector'!$A$2,'EPA US Data'!$J:$J,$C$1,'EPA US Data'!$C:$C,M$2,'EPA US Data'!$G:$G,"&gt;="&amp;$A72,'EPA US Data'!$G:$G,"&lt;"&amp;$B72)+VLOOKUP($D$1,'Multipliers and Adjustments'!$A$70:$I$86,TRUNC(COLUMN(M$2)/5)+2,FALSE)*SUMIFS('EPA US Data'!$I:$I,'EPA US Data'!$D:$D,'Country Selector'!$A$2,'EPA US Data'!$J:$J,$D$1,'EPA US Data'!$C:$C,M$2,'EPA US Data'!$G:$G,"&gt;="&amp;$A72,'EPA US Data'!$G:$G,"&lt;"&amp;$B72))*unit_conv*'State Downscaling Multipliers'!$B$7</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Data'!$G:$G,"&lt;"&amp;$B72)+VLOOKUP($C$1,'Multipliers and Adjustments'!$A$70:$I$86,TRUNC(COLUMN(R$2)/5)+2,FALSE)*SUMIFS('EPA US Data'!$I:$I,'EPA US Data'!$D:$D,'Country Selector'!$A$2,'EPA US Data'!$J:$J,$C$1,'EPA US Data'!$C:$C,R$2,'EPA US Data'!$G:$G,"&gt;="&amp;$A72,'EPA US Data'!$G:$G,"&lt;"&amp;$B72)+VLOOKUP($D$1,'Multipliers and Adjustments'!$A$70:$I$86,TRUNC(COLUMN(R$2)/5)+2,FALSE)*SUMIFS('EPA US Data'!$I:$I,'EPA US Data'!$D:$D,'Country Selector'!$A$2,'EPA US Data'!$J:$J,$D$1,'EPA US Data'!$C:$C,R$2,'EPA US Data'!$G:$G,"&gt;="&amp;$A72,'EPA US Data'!$G:$G,"&lt;"&amp;$B72))*unit_conv*'State Downscaling Multipliers'!$B$7</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Data'!$G:$G,"&lt;"&amp;$B72)+VLOOKUP($C$1,'Multipliers and Adjustments'!$A$70:$I$86,TRUNC(COLUMN(W$2)/5)+2,FALSE)*SUMIFS('EPA US Data'!$I:$I,'EPA US Data'!$D:$D,'Country Selector'!$A$2,'EPA US Data'!$J:$J,$C$1,'EPA US Data'!$C:$C,W$2,'EPA US Data'!$G:$G,"&gt;="&amp;$A72,'EPA US Data'!$G:$G,"&lt;"&amp;$B72)+VLOOKUP($D$1,'Multipliers and Adjustments'!$A$70:$I$86,TRUNC(COLUMN(W$2)/5)+2,FALSE)*SUMIFS('EPA US Data'!$I:$I,'EPA US Data'!$D:$D,'Country Selector'!$A$2,'EPA US Data'!$J:$J,$D$1,'EPA US Data'!$C:$C,W$2,'EPA US Data'!$G:$G,"&gt;="&amp;$A72,'EPA US Data'!$G:$G,"&lt;"&amp;$B72))*unit_conv*'State Downscaling Multipliers'!$B$7</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Data'!$G:$G,"&lt;"&amp;$B72)+VLOOKUP($C$1,'Multipliers and Adjustments'!$A$70:$I$86,TRUNC(COLUMN(AB$2)/5)+2,FALSE)*SUMIFS('EPA US Data'!$I:$I,'EPA US Data'!$D:$D,'Country Selector'!$A$2,'EPA US Data'!$J:$J,$C$1,'EPA US Data'!$C:$C,AB$2,'EPA US Data'!$G:$G,"&gt;="&amp;$A72,'EPA US Data'!$G:$G,"&lt;"&amp;$B72)+VLOOKUP($D$1,'Multipliers and Adjustments'!$A$70:$I$86,TRUNC(COLUMN(AB$2)/5)+2,FALSE)*SUMIFS('EPA US Data'!$I:$I,'EPA US Data'!$D:$D,'Country Selector'!$A$2,'EPA US Data'!$J:$J,$D$1,'EPA US Data'!$C:$C,AB$2,'EPA US Data'!$G:$G,"&gt;="&amp;$A72,'EPA US Data'!$G:$G,"&lt;"&amp;$B72))*unit_conv*'State Downscaling Multipliers'!$B$7</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Data'!$G:$G,"&lt;"&amp;$B72)+VLOOKUP($C$1,'Multipliers and Adjustments'!$A$70:$I$86,TRUNC(COLUMN(AG$2)/5)+2,FALSE)*SUMIFS('EPA US Data'!$I:$I,'EPA US Data'!$D:$D,'Country Selector'!$A$2,'EPA US Data'!$J:$J,$C$1,'EPA US Data'!$C:$C,AG$2,'EPA US Data'!$G:$G,"&gt;="&amp;$A72,'EPA US Data'!$G:$G,"&lt;"&amp;$B72)+VLOOKUP($D$1,'Multipliers and Adjustments'!$A$70:$I$86,TRUNC(COLUMN(AG$2)/5)+2,FALSE)*SUMIFS('EPA US Data'!$I:$I,'EPA US Data'!$D:$D,'Country Selector'!$A$2,'EPA US Data'!$J:$J,$D$1,'EPA US Data'!$C:$C,AG$2,'EPA US Data'!$G:$G,"&gt;="&amp;$A72,'EPA US Data'!$G:$G,"&lt;"&amp;$B72))*unit_conv*'State Downscaling Multipliers'!$B$7</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Data'!$G:$G,"&lt;"&amp;$B72)+VLOOKUP($C$1,'Multipliers and Adjustments'!$A$70:$I$86,TRUNC(COLUMN(AL$2)/5)+2,FALSE)*SUMIFS('EPA US Data'!$I:$I,'EPA US Data'!$D:$D,'Country Selector'!$A$2,'EPA US Data'!$J:$J,$C$1,'EPA US Data'!$C:$C,AL$2,'EPA US Data'!$G:$G,"&gt;="&amp;$A72,'EPA US Data'!$G:$G,"&lt;"&amp;$B72)+VLOOKUP($D$1,'Multipliers and Adjustments'!$A$70:$I$86,TRUNC(COLUMN(AL$2)/5)+2,FALSE)*SUMIFS('EPA US Data'!$I:$I,'EPA US Data'!$D:$D,'Country Selector'!$A$2,'EPA US Data'!$J:$J,$D$1,'EPA US Data'!$C:$C,AL$2,'EPA US Data'!$G:$G,"&gt;="&amp;$A72,'EPA US Data'!$G:$G,"&lt;"&amp;$B72))*unit_conv*'State Downscaling Multipliers'!$B$7</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Data'!$G:$G,"&lt;"&amp;$B73)+VLOOKUP($C$1,'Multipliers and Adjustments'!$A$70:$I$86,TRUNC(COLUMN(C$2)/5)+2,FALSE)*SUMIFS('EPA US Data'!$I:$I,'EPA US Data'!$D:$D,'Country Selector'!$A$2,'EPA US Data'!$J:$J,$C$1,'EPA US Data'!$C:$C,C$2,'EPA US Data'!$G:$G,"&gt;="&amp;$A73,'EPA US Data'!$G:$G,"&lt;"&amp;$B73)+VLOOKUP($D$1,'Multipliers and Adjustments'!$A$70:$I$86,TRUNC(COLUMN(C$2)/5)+2,FALSE)*SUMIFS('EPA US Data'!$I:$I,'EPA US Data'!$D:$D,'Country Selector'!$A$2,'EPA US Data'!$J:$J,$D$1,'EPA US Data'!$C:$C,C$2,'EPA US Data'!$G:$G,"&gt;="&amp;$A73,'EPA US Data'!$G:$G,"&lt;"&amp;$B73))*unit_conv*'State Downscaling Multipliers'!$B$7</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Data'!$G:$G,"&lt;"&amp;$B73)+VLOOKUP($C$1,'Multipliers and Adjustments'!$A$70:$I$86,TRUNC(COLUMN(H$2)/5)+2,FALSE)*SUMIFS('EPA US Data'!$I:$I,'EPA US Data'!$D:$D,'Country Selector'!$A$2,'EPA US Data'!$J:$J,$C$1,'EPA US Data'!$C:$C,H$2,'EPA US Data'!$G:$G,"&gt;="&amp;$A73,'EPA US Data'!$G:$G,"&lt;"&amp;$B73)+VLOOKUP($D$1,'Multipliers and Adjustments'!$A$70:$I$86,TRUNC(COLUMN(H$2)/5)+2,FALSE)*SUMIFS('EPA US Data'!$I:$I,'EPA US Data'!$D:$D,'Country Selector'!$A$2,'EPA US Data'!$J:$J,$D$1,'EPA US Data'!$C:$C,H$2,'EPA US Data'!$G:$G,"&gt;="&amp;$A73,'EPA US Data'!$G:$G,"&lt;"&amp;$B73))*unit_conv*'State Downscaling Multipliers'!$B$7</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Data'!$G:$G,"&lt;"&amp;$B73)+VLOOKUP($C$1,'Multipliers and Adjustments'!$A$70:$I$86,TRUNC(COLUMN(M$2)/5)+2,FALSE)*SUMIFS('EPA US Data'!$I:$I,'EPA US Data'!$D:$D,'Country Selector'!$A$2,'EPA US Data'!$J:$J,$C$1,'EPA US Data'!$C:$C,M$2,'EPA US Data'!$G:$G,"&gt;="&amp;$A73,'EPA US Data'!$G:$G,"&lt;"&amp;$B73)+VLOOKUP($D$1,'Multipliers and Adjustments'!$A$70:$I$86,TRUNC(COLUMN(M$2)/5)+2,FALSE)*SUMIFS('EPA US Data'!$I:$I,'EPA US Data'!$D:$D,'Country Selector'!$A$2,'EPA US Data'!$J:$J,$D$1,'EPA US Data'!$C:$C,M$2,'EPA US Data'!$G:$G,"&gt;="&amp;$A73,'EPA US Data'!$G:$G,"&lt;"&amp;$B73))*unit_conv*'State Downscaling Multipliers'!$B$7</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Data'!$G:$G,"&lt;"&amp;$B73)+VLOOKUP($C$1,'Multipliers and Adjustments'!$A$70:$I$86,TRUNC(COLUMN(R$2)/5)+2,FALSE)*SUMIFS('EPA US Data'!$I:$I,'EPA US Data'!$D:$D,'Country Selector'!$A$2,'EPA US Data'!$J:$J,$C$1,'EPA US Data'!$C:$C,R$2,'EPA US Data'!$G:$G,"&gt;="&amp;$A73,'EPA US Data'!$G:$G,"&lt;"&amp;$B73)+VLOOKUP($D$1,'Multipliers and Adjustments'!$A$70:$I$86,TRUNC(COLUMN(R$2)/5)+2,FALSE)*SUMIFS('EPA US Data'!$I:$I,'EPA US Data'!$D:$D,'Country Selector'!$A$2,'EPA US Data'!$J:$J,$D$1,'EPA US Data'!$C:$C,R$2,'EPA US Data'!$G:$G,"&gt;="&amp;$A73,'EPA US Data'!$G:$G,"&lt;"&amp;$B73))*unit_conv*'State Downscaling Multipliers'!$B$7</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Data'!$G:$G,"&lt;"&amp;$B73)+VLOOKUP($C$1,'Multipliers and Adjustments'!$A$70:$I$86,TRUNC(COLUMN(W$2)/5)+2,FALSE)*SUMIFS('EPA US Data'!$I:$I,'EPA US Data'!$D:$D,'Country Selector'!$A$2,'EPA US Data'!$J:$J,$C$1,'EPA US Data'!$C:$C,W$2,'EPA US Data'!$G:$G,"&gt;="&amp;$A73,'EPA US Data'!$G:$G,"&lt;"&amp;$B73)+VLOOKUP($D$1,'Multipliers and Adjustments'!$A$70:$I$86,TRUNC(COLUMN(W$2)/5)+2,FALSE)*SUMIFS('EPA US Data'!$I:$I,'EPA US Data'!$D:$D,'Country Selector'!$A$2,'EPA US Data'!$J:$J,$D$1,'EPA US Data'!$C:$C,W$2,'EPA US Data'!$G:$G,"&gt;="&amp;$A73,'EPA US Data'!$G:$G,"&lt;"&amp;$B73))*unit_conv*'State Downscaling Multipliers'!$B$7</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Data'!$G:$G,"&lt;"&amp;$B73)+VLOOKUP($C$1,'Multipliers and Adjustments'!$A$70:$I$86,TRUNC(COLUMN(AB$2)/5)+2,FALSE)*SUMIFS('EPA US Data'!$I:$I,'EPA US Data'!$D:$D,'Country Selector'!$A$2,'EPA US Data'!$J:$J,$C$1,'EPA US Data'!$C:$C,AB$2,'EPA US Data'!$G:$G,"&gt;="&amp;$A73,'EPA US Data'!$G:$G,"&lt;"&amp;$B73)+VLOOKUP($D$1,'Multipliers and Adjustments'!$A$70:$I$86,TRUNC(COLUMN(AB$2)/5)+2,FALSE)*SUMIFS('EPA US Data'!$I:$I,'EPA US Data'!$D:$D,'Country Selector'!$A$2,'EPA US Data'!$J:$J,$D$1,'EPA US Data'!$C:$C,AB$2,'EPA US Data'!$G:$G,"&gt;="&amp;$A73,'EPA US Data'!$G:$G,"&lt;"&amp;$B73))*unit_conv*'State Downscaling Multipliers'!$B$7</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Data'!$G:$G,"&lt;"&amp;$B73)+VLOOKUP($C$1,'Multipliers and Adjustments'!$A$70:$I$86,TRUNC(COLUMN(AG$2)/5)+2,FALSE)*SUMIFS('EPA US Data'!$I:$I,'EPA US Data'!$D:$D,'Country Selector'!$A$2,'EPA US Data'!$J:$J,$C$1,'EPA US Data'!$C:$C,AG$2,'EPA US Data'!$G:$G,"&gt;="&amp;$A73,'EPA US Data'!$G:$G,"&lt;"&amp;$B73)+VLOOKUP($D$1,'Multipliers and Adjustments'!$A$70:$I$86,TRUNC(COLUMN(AG$2)/5)+2,FALSE)*SUMIFS('EPA US Data'!$I:$I,'EPA US Data'!$D:$D,'Country Selector'!$A$2,'EPA US Data'!$J:$J,$D$1,'EPA US Data'!$C:$C,AG$2,'EPA US Data'!$G:$G,"&gt;="&amp;$A73,'EPA US Data'!$G:$G,"&lt;"&amp;$B73))*unit_conv*'State Downscaling Multipliers'!$B$7</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Data'!$G:$G,"&lt;"&amp;$B73)+VLOOKUP($C$1,'Multipliers and Adjustments'!$A$70:$I$86,TRUNC(COLUMN(AL$2)/5)+2,FALSE)*SUMIFS('EPA US Data'!$I:$I,'EPA US Data'!$D:$D,'Country Selector'!$A$2,'EPA US Data'!$J:$J,$C$1,'EPA US Data'!$C:$C,AL$2,'EPA US Data'!$G:$G,"&gt;="&amp;$A73,'EPA US Data'!$G:$G,"&lt;"&amp;$B73)+VLOOKUP($D$1,'Multipliers and Adjustments'!$A$70:$I$86,TRUNC(COLUMN(AL$2)/5)+2,FALSE)*SUMIFS('EPA US Data'!$I:$I,'EPA US Data'!$D:$D,'Country Selector'!$A$2,'EPA US Data'!$J:$J,$D$1,'EPA US Data'!$C:$C,AL$2,'EPA US Data'!$G:$G,"&gt;="&amp;$A73,'EPA US Data'!$G:$G,"&lt;"&amp;$B73))*unit_conv*'State Downscaling Multipliers'!$B$7</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Data'!$G:$G,"&lt;"&amp;$B74)+VLOOKUP($C$1,'Multipliers and Adjustments'!$A$70:$I$86,TRUNC(COLUMN(C$2)/5)+2,FALSE)*SUMIFS('EPA US Data'!$I:$I,'EPA US Data'!$D:$D,'Country Selector'!$A$2,'EPA US Data'!$J:$J,$C$1,'EPA US Data'!$C:$C,C$2,'EPA US Data'!$G:$G,"&gt;="&amp;$A74,'EPA US Data'!$G:$G,"&lt;"&amp;$B74)+VLOOKUP($D$1,'Multipliers and Adjustments'!$A$70:$I$86,TRUNC(COLUMN(C$2)/5)+2,FALSE)*SUMIFS('EPA US Data'!$I:$I,'EPA US Data'!$D:$D,'Country Selector'!$A$2,'EPA US Data'!$J:$J,$D$1,'EPA US Data'!$C:$C,C$2,'EPA US Data'!$G:$G,"&gt;="&amp;$A74,'EPA US Data'!$G:$G,"&lt;"&amp;$B74))*unit_conv*'State Downscaling Multipliers'!$B$7</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Data'!$G:$G,"&lt;"&amp;$B74)+VLOOKUP($C$1,'Multipliers and Adjustments'!$A$70:$I$86,TRUNC(COLUMN(H$2)/5)+2,FALSE)*SUMIFS('EPA US Data'!$I:$I,'EPA US Data'!$D:$D,'Country Selector'!$A$2,'EPA US Data'!$J:$J,$C$1,'EPA US Data'!$C:$C,H$2,'EPA US Data'!$G:$G,"&gt;="&amp;$A74,'EPA US Data'!$G:$G,"&lt;"&amp;$B74)+VLOOKUP($D$1,'Multipliers and Adjustments'!$A$70:$I$86,TRUNC(COLUMN(H$2)/5)+2,FALSE)*SUMIFS('EPA US Data'!$I:$I,'EPA US Data'!$D:$D,'Country Selector'!$A$2,'EPA US Data'!$J:$J,$D$1,'EPA US Data'!$C:$C,H$2,'EPA US Data'!$G:$G,"&gt;="&amp;$A74,'EPA US Data'!$G:$G,"&lt;"&amp;$B74))*unit_conv*'State Downscaling Multipliers'!$B$7</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Data'!$G:$G,"&lt;"&amp;$B74)+VLOOKUP($C$1,'Multipliers and Adjustments'!$A$70:$I$86,TRUNC(COLUMN(M$2)/5)+2,FALSE)*SUMIFS('EPA US Data'!$I:$I,'EPA US Data'!$D:$D,'Country Selector'!$A$2,'EPA US Data'!$J:$J,$C$1,'EPA US Data'!$C:$C,M$2,'EPA US Data'!$G:$G,"&gt;="&amp;$A74,'EPA US Data'!$G:$G,"&lt;"&amp;$B74)+VLOOKUP($D$1,'Multipliers and Adjustments'!$A$70:$I$86,TRUNC(COLUMN(M$2)/5)+2,FALSE)*SUMIFS('EPA US Data'!$I:$I,'EPA US Data'!$D:$D,'Country Selector'!$A$2,'EPA US Data'!$J:$J,$D$1,'EPA US Data'!$C:$C,M$2,'EPA US Data'!$G:$G,"&gt;="&amp;$A74,'EPA US Data'!$G:$G,"&lt;"&amp;$B74))*unit_conv*'State Downscaling Multipliers'!$B$7</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Data'!$G:$G,"&lt;"&amp;$B74)+VLOOKUP($C$1,'Multipliers and Adjustments'!$A$70:$I$86,TRUNC(COLUMN(R$2)/5)+2,FALSE)*SUMIFS('EPA US Data'!$I:$I,'EPA US Data'!$D:$D,'Country Selector'!$A$2,'EPA US Data'!$J:$J,$C$1,'EPA US Data'!$C:$C,R$2,'EPA US Data'!$G:$G,"&gt;="&amp;$A74,'EPA US Data'!$G:$G,"&lt;"&amp;$B74)+VLOOKUP($D$1,'Multipliers and Adjustments'!$A$70:$I$86,TRUNC(COLUMN(R$2)/5)+2,FALSE)*SUMIFS('EPA US Data'!$I:$I,'EPA US Data'!$D:$D,'Country Selector'!$A$2,'EPA US Data'!$J:$J,$D$1,'EPA US Data'!$C:$C,R$2,'EPA US Data'!$G:$G,"&gt;="&amp;$A74,'EPA US Data'!$G:$G,"&lt;"&amp;$B74))*unit_conv*'State Downscaling Multipliers'!$B$7</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Data'!$G:$G,"&lt;"&amp;$B74)+VLOOKUP($C$1,'Multipliers and Adjustments'!$A$70:$I$86,TRUNC(COLUMN(W$2)/5)+2,FALSE)*SUMIFS('EPA US Data'!$I:$I,'EPA US Data'!$D:$D,'Country Selector'!$A$2,'EPA US Data'!$J:$J,$C$1,'EPA US Data'!$C:$C,W$2,'EPA US Data'!$G:$G,"&gt;="&amp;$A74,'EPA US Data'!$G:$G,"&lt;"&amp;$B74)+VLOOKUP($D$1,'Multipliers and Adjustments'!$A$70:$I$86,TRUNC(COLUMN(W$2)/5)+2,FALSE)*SUMIFS('EPA US Data'!$I:$I,'EPA US Data'!$D:$D,'Country Selector'!$A$2,'EPA US Data'!$J:$J,$D$1,'EPA US Data'!$C:$C,W$2,'EPA US Data'!$G:$G,"&gt;="&amp;$A74,'EPA US Data'!$G:$G,"&lt;"&amp;$B74))*unit_conv*'State Downscaling Multipliers'!$B$7</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Data'!$G:$G,"&lt;"&amp;$B74)+VLOOKUP($C$1,'Multipliers and Adjustments'!$A$70:$I$86,TRUNC(COLUMN(AB$2)/5)+2,FALSE)*SUMIFS('EPA US Data'!$I:$I,'EPA US Data'!$D:$D,'Country Selector'!$A$2,'EPA US Data'!$J:$J,$C$1,'EPA US Data'!$C:$C,AB$2,'EPA US Data'!$G:$G,"&gt;="&amp;$A74,'EPA US Data'!$G:$G,"&lt;"&amp;$B74)+VLOOKUP($D$1,'Multipliers and Adjustments'!$A$70:$I$86,TRUNC(COLUMN(AB$2)/5)+2,FALSE)*SUMIFS('EPA US Data'!$I:$I,'EPA US Data'!$D:$D,'Country Selector'!$A$2,'EPA US Data'!$J:$J,$D$1,'EPA US Data'!$C:$C,AB$2,'EPA US Data'!$G:$G,"&gt;="&amp;$A74,'EPA US Data'!$G:$G,"&lt;"&amp;$B74))*unit_conv*'State Downscaling Multipliers'!$B$7</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Data'!$G:$G,"&lt;"&amp;$B74)+VLOOKUP($C$1,'Multipliers and Adjustments'!$A$70:$I$86,TRUNC(COLUMN(AG$2)/5)+2,FALSE)*SUMIFS('EPA US Data'!$I:$I,'EPA US Data'!$D:$D,'Country Selector'!$A$2,'EPA US Data'!$J:$J,$C$1,'EPA US Data'!$C:$C,AG$2,'EPA US Data'!$G:$G,"&gt;="&amp;$A74,'EPA US Data'!$G:$G,"&lt;"&amp;$B74)+VLOOKUP($D$1,'Multipliers and Adjustments'!$A$70:$I$86,TRUNC(COLUMN(AG$2)/5)+2,FALSE)*SUMIFS('EPA US Data'!$I:$I,'EPA US Data'!$D:$D,'Country Selector'!$A$2,'EPA US Data'!$J:$J,$D$1,'EPA US Data'!$C:$C,AG$2,'EPA US Data'!$G:$G,"&gt;="&amp;$A74,'EPA US Data'!$G:$G,"&lt;"&amp;$B74))*unit_conv*'State Downscaling Multipliers'!$B$7</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Data'!$G:$G,"&lt;"&amp;$B74)+VLOOKUP($C$1,'Multipliers and Adjustments'!$A$70:$I$86,TRUNC(COLUMN(AL$2)/5)+2,FALSE)*SUMIFS('EPA US Data'!$I:$I,'EPA US Data'!$D:$D,'Country Selector'!$A$2,'EPA US Data'!$J:$J,$C$1,'EPA US Data'!$C:$C,AL$2,'EPA US Data'!$G:$G,"&gt;="&amp;$A74,'EPA US Data'!$G:$G,"&lt;"&amp;$B74)+VLOOKUP($D$1,'Multipliers and Adjustments'!$A$70:$I$86,TRUNC(COLUMN(AL$2)/5)+2,FALSE)*SUMIFS('EPA US Data'!$I:$I,'EPA US Data'!$D:$D,'Country Selector'!$A$2,'EPA US Data'!$J:$J,$D$1,'EPA US Data'!$C:$C,AL$2,'EPA US Data'!$G:$G,"&gt;="&amp;$A74,'EPA US Data'!$G:$G,"&lt;"&amp;$B74))*unit_conv*'State Downscaling Multipliers'!$B$7</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17.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Policies:</t>
        </is>
      </c>
      <c r="B1" s="118" t="inlineStr">
        <is>
          <t>ngps - production methane destruction</t>
        </is>
      </c>
      <c r="C1" s="118" t="inlineStr">
        <is>
          <t>ngps - processing methane destruction</t>
        </is>
      </c>
      <c r="D1" s="118" t="inlineStr">
        <is>
          <t>ngps - T&amp;D methane destruction</t>
        </is>
      </c>
      <c r="E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Data'!$G:$G,"&lt;"&amp;$B3)+VLOOKUP($C$1,'Multipliers and Adjustments'!$A$70:$I$86,TRUNC(COLUMN(C$2)/5)+2,FALSE)*SUMIFS('EPA US Data'!$I:$I,'EPA US Data'!$D:$D,'Country Selector'!$A$2,'EPA US Data'!$J:$J,$C$1,'EPA US Data'!$C:$C,C$2,'EPA US Data'!$G:$G,"&gt;="&amp;$A3,'EPA US Data'!$G:$G,"&lt;"&amp;$B3)+VLOOKUP($D$1,'Multipliers and Adjustments'!$A$70:$I$86,TRUNC(COLUMN(C$2)/5)+2,FALSE)*SUMIFS('EPA US Data'!$I:$I,'EPA US Data'!$D:$D,'Country Selector'!$A$2,'EPA US Data'!$J:$J,$D$1,'EPA US Data'!$C:$C,C$2,'EPA US Data'!$G:$G,"&gt;="&amp;$A3,'EPA US Data'!$G:$G,"&lt;"&amp;$B3))*unit_conv*'State Downscaling Multipliers'!$B$7</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Data'!$G:$G,"&lt;"&amp;$B3)+VLOOKUP($C$1,'Multipliers and Adjustments'!$A$70:$I$86,TRUNC(COLUMN(H$2)/5)+2,FALSE)*SUMIFS('EPA US Data'!$I:$I,'EPA US Data'!$D:$D,'Country Selector'!$A$2,'EPA US Data'!$J:$J,$C$1,'EPA US Data'!$C:$C,H$2,'EPA US Data'!$G:$G,"&gt;="&amp;$A3,'EPA US Data'!$G:$G,"&lt;"&amp;$B3)+VLOOKUP($D$1,'Multipliers and Adjustments'!$A$70:$I$86,TRUNC(COLUMN(H$2)/5)+2,FALSE)*SUMIFS('EPA US Data'!$I:$I,'EPA US Data'!$D:$D,'Country Selector'!$A$2,'EPA US Data'!$J:$J,$D$1,'EPA US Data'!$C:$C,H$2,'EPA US Data'!$G:$G,"&gt;="&amp;$A3,'EPA US Data'!$G:$G,"&lt;"&amp;$B3))*unit_conv*'State Downscaling Multipliers'!$B$7</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Data'!$G:$G,"&lt;"&amp;$B3)+VLOOKUP($C$1,'Multipliers and Adjustments'!$A$70:$I$86,TRUNC(COLUMN(M$2)/5)+2,FALSE)*SUMIFS('EPA US Data'!$I:$I,'EPA US Data'!$D:$D,'Country Selector'!$A$2,'EPA US Data'!$J:$J,$C$1,'EPA US Data'!$C:$C,M$2,'EPA US Data'!$G:$G,"&gt;="&amp;$A3,'EPA US Data'!$G:$G,"&lt;"&amp;$B3)+VLOOKUP($D$1,'Multipliers and Adjustments'!$A$70:$I$86,TRUNC(COLUMN(M$2)/5)+2,FALSE)*SUMIFS('EPA US Data'!$I:$I,'EPA US Data'!$D:$D,'Country Selector'!$A$2,'EPA US Data'!$J:$J,$D$1,'EPA US Data'!$C:$C,M$2,'EPA US Data'!$G:$G,"&gt;="&amp;$A3,'EPA US Data'!$G:$G,"&lt;"&amp;$B3))*unit_conv*'State Downscaling Multipliers'!$B$7</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Data'!$G:$G,"&lt;"&amp;$B3)+VLOOKUP($C$1,'Multipliers and Adjustments'!$A$70:$I$86,TRUNC(COLUMN(R$2)/5)+2,FALSE)*SUMIFS('EPA US Data'!$I:$I,'EPA US Data'!$D:$D,'Country Selector'!$A$2,'EPA US Data'!$J:$J,$C$1,'EPA US Data'!$C:$C,R$2,'EPA US Data'!$G:$G,"&gt;="&amp;$A3,'EPA US Data'!$G:$G,"&lt;"&amp;$B3)+VLOOKUP($D$1,'Multipliers and Adjustments'!$A$70:$I$86,TRUNC(COLUMN(R$2)/5)+2,FALSE)*SUMIFS('EPA US Data'!$I:$I,'EPA US Data'!$D:$D,'Country Selector'!$A$2,'EPA US Data'!$J:$J,$D$1,'EPA US Data'!$C:$C,R$2,'EPA US Data'!$G:$G,"&gt;="&amp;$A3,'EPA US Data'!$G:$G,"&lt;"&amp;$B3))*unit_conv*'State Downscaling Multipliers'!$B$7</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Data'!$G:$G,"&lt;"&amp;$B3)+VLOOKUP($C$1,'Multipliers and Adjustments'!$A$70:$I$86,TRUNC(COLUMN(W$2)/5)+2,FALSE)*SUMIFS('EPA US Data'!$I:$I,'EPA US Data'!$D:$D,'Country Selector'!$A$2,'EPA US Data'!$J:$J,$C$1,'EPA US Data'!$C:$C,W$2,'EPA US Data'!$G:$G,"&gt;="&amp;$A3,'EPA US Data'!$G:$G,"&lt;"&amp;$B3)+VLOOKUP($D$1,'Multipliers and Adjustments'!$A$70:$I$86,TRUNC(COLUMN(W$2)/5)+2,FALSE)*SUMIFS('EPA US Data'!$I:$I,'EPA US Data'!$D:$D,'Country Selector'!$A$2,'EPA US Data'!$J:$J,$D$1,'EPA US Data'!$C:$C,W$2,'EPA US Data'!$G:$G,"&gt;="&amp;$A3,'EPA US Data'!$G:$G,"&lt;"&amp;$B3))*unit_conv*'State Downscaling Multipliers'!$B$7</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Data'!$G:$G,"&lt;"&amp;$B3)+VLOOKUP($C$1,'Multipliers and Adjustments'!$A$70:$I$86,TRUNC(COLUMN(AB$2)/5)+2,FALSE)*SUMIFS('EPA US Data'!$I:$I,'EPA US Data'!$D:$D,'Country Selector'!$A$2,'EPA US Data'!$J:$J,$C$1,'EPA US Data'!$C:$C,AB$2,'EPA US Data'!$G:$G,"&gt;="&amp;$A3,'EPA US Data'!$G:$G,"&lt;"&amp;$B3)+VLOOKUP($D$1,'Multipliers and Adjustments'!$A$70:$I$86,TRUNC(COLUMN(AB$2)/5)+2,FALSE)*SUMIFS('EPA US Data'!$I:$I,'EPA US Data'!$D:$D,'Country Selector'!$A$2,'EPA US Data'!$J:$J,$D$1,'EPA US Data'!$C:$C,AB$2,'EPA US Data'!$G:$G,"&gt;="&amp;$A3,'EPA US Data'!$G:$G,"&lt;"&amp;$B3))*unit_conv*'State Downscaling Multipliers'!$B$7</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Data'!$G:$G,"&lt;"&amp;$B3)+VLOOKUP($C$1,'Multipliers and Adjustments'!$A$70:$I$86,TRUNC(COLUMN(AG$2)/5)+2,FALSE)*SUMIFS('EPA US Data'!$I:$I,'EPA US Data'!$D:$D,'Country Selector'!$A$2,'EPA US Data'!$J:$J,$C$1,'EPA US Data'!$C:$C,AG$2,'EPA US Data'!$G:$G,"&gt;="&amp;$A3,'EPA US Data'!$G:$G,"&lt;"&amp;$B3)+VLOOKUP($D$1,'Multipliers and Adjustments'!$A$70:$I$86,TRUNC(COLUMN(AG$2)/5)+2,FALSE)*SUMIFS('EPA US Data'!$I:$I,'EPA US Data'!$D:$D,'Country Selector'!$A$2,'EPA US Data'!$J:$J,$D$1,'EPA US Data'!$C:$C,AG$2,'EPA US Data'!$G:$G,"&gt;="&amp;$A3,'EPA US Data'!$G:$G,"&lt;"&amp;$B3))*unit_conv*'State Downscaling Multipliers'!$B$7</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Data'!$G:$G,"&lt;"&amp;$B3)+VLOOKUP($C$1,'Multipliers and Adjustments'!$A$70:$I$86,TRUNC(COLUMN(AL$2)/5)+2,FALSE)*SUMIFS('EPA US Data'!$I:$I,'EPA US Data'!$D:$D,'Country Selector'!$A$2,'EPA US Data'!$J:$J,$C$1,'EPA US Data'!$C:$C,AL$2,'EPA US Data'!$G:$G,"&gt;="&amp;$A3,'EPA US Data'!$G:$G,"&lt;"&amp;$B3)+VLOOKUP($D$1,'Multipliers and Adjustments'!$A$70:$I$86,TRUNC(COLUMN(AL$2)/5)+2,FALSE)*SUMIFS('EPA US Data'!$I:$I,'EPA US Data'!$D:$D,'Country Selector'!$A$2,'EPA US Data'!$J:$J,$D$1,'EPA US Data'!$C:$C,AL$2,'EPA US Data'!$G:$G,"&gt;="&amp;$A3,'EPA US Data'!$G:$G,"&lt;"&amp;$B3))*unit_conv*'State Downscaling Multipliers'!$B$7</f>
        <v/>
      </c>
    </row>
    <row r="4">
      <c r="A4" s="63">
        <f>B3</f>
        <v/>
      </c>
      <c r="B4" s="63">
        <f>A4+50</f>
        <v/>
      </c>
      <c r="C4" s="119">
        <f>(VLOOKUP($B$1,'Multipliers and Adjustments'!$A$70:$I$86,TRUNC(COLUMN(C$2)/5)+2,FALSE)*SUMIFS('EPA US Data'!$I:$I,'EPA US Data'!$D:$D,'Country Selector'!$A$2,'EPA US Data'!$J:$J,$B$1,'EPA US Data'!$C:$C,C$2,'EPA US Data'!$G:$G,"&gt;="&amp;$A4,'EPA US Data'!$G:$G,"&lt;"&amp;$B4)+VLOOKUP($C$1,'Multipliers and Adjustments'!$A$70:$I$86,TRUNC(COLUMN(C$2)/5)+2,FALSE)*SUMIFS('EPA US Data'!$I:$I,'EPA US Data'!$D:$D,'Country Selector'!$A$2,'EPA US Data'!$J:$J,$C$1,'EPA US Data'!$C:$C,C$2,'EPA US Data'!$G:$G,"&gt;="&amp;$A4,'EPA US Data'!$G:$G,"&lt;"&amp;$B4)+VLOOKUP($D$1,'Multipliers and Adjustments'!$A$70:$I$86,TRUNC(COLUMN(C$2)/5)+2,FALSE)*SUMIFS('EPA US Data'!$I:$I,'EPA US Data'!$D:$D,'Country Selector'!$A$2,'EPA US Data'!$J:$J,$D$1,'EPA US Data'!$C:$C,C$2,'EPA US Data'!$G:$G,"&gt;="&amp;$A4,'EPA US Data'!$G:$G,"&lt;"&amp;$B4))*unit_conv*'State Downscaling Multipliers'!$B$7</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Data'!$G:$G,"&lt;"&amp;$B4)+VLOOKUP($C$1,'Multipliers and Adjustments'!$A$70:$I$86,TRUNC(COLUMN(H$2)/5)+2,FALSE)*SUMIFS('EPA US Data'!$I:$I,'EPA US Data'!$D:$D,'Country Selector'!$A$2,'EPA US Data'!$J:$J,$C$1,'EPA US Data'!$C:$C,H$2,'EPA US Data'!$G:$G,"&gt;="&amp;$A4,'EPA US Data'!$G:$G,"&lt;"&amp;$B4)+VLOOKUP($D$1,'Multipliers and Adjustments'!$A$70:$I$86,TRUNC(COLUMN(H$2)/5)+2,FALSE)*SUMIFS('EPA US Data'!$I:$I,'EPA US Data'!$D:$D,'Country Selector'!$A$2,'EPA US Data'!$J:$J,$D$1,'EPA US Data'!$C:$C,H$2,'EPA US Data'!$G:$G,"&gt;="&amp;$A4,'EPA US Data'!$G:$G,"&lt;"&amp;$B4))*unit_conv*'State Downscaling Multipliers'!$B$7</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Data'!$G:$G,"&lt;"&amp;$B4)+VLOOKUP($C$1,'Multipliers and Adjustments'!$A$70:$I$86,TRUNC(COLUMN(M$2)/5)+2,FALSE)*SUMIFS('EPA US Data'!$I:$I,'EPA US Data'!$D:$D,'Country Selector'!$A$2,'EPA US Data'!$J:$J,$C$1,'EPA US Data'!$C:$C,M$2,'EPA US Data'!$G:$G,"&gt;="&amp;$A4,'EPA US Data'!$G:$G,"&lt;"&amp;$B4)+VLOOKUP($D$1,'Multipliers and Adjustments'!$A$70:$I$86,TRUNC(COLUMN(M$2)/5)+2,FALSE)*SUMIFS('EPA US Data'!$I:$I,'EPA US Data'!$D:$D,'Country Selector'!$A$2,'EPA US Data'!$J:$J,$D$1,'EPA US Data'!$C:$C,M$2,'EPA US Data'!$G:$G,"&gt;="&amp;$A4,'EPA US Data'!$G:$G,"&lt;"&amp;$B4))*unit_conv*'State Downscaling Multipliers'!$B$7</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Data'!$G:$G,"&lt;"&amp;$B4)+VLOOKUP($C$1,'Multipliers and Adjustments'!$A$70:$I$86,TRUNC(COLUMN(R$2)/5)+2,FALSE)*SUMIFS('EPA US Data'!$I:$I,'EPA US Data'!$D:$D,'Country Selector'!$A$2,'EPA US Data'!$J:$J,$C$1,'EPA US Data'!$C:$C,R$2,'EPA US Data'!$G:$G,"&gt;="&amp;$A4,'EPA US Data'!$G:$G,"&lt;"&amp;$B4)+VLOOKUP($D$1,'Multipliers and Adjustments'!$A$70:$I$86,TRUNC(COLUMN(R$2)/5)+2,FALSE)*SUMIFS('EPA US Data'!$I:$I,'EPA US Data'!$D:$D,'Country Selector'!$A$2,'EPA US Data'!$J:$J,$D$1,'EPA US Data'!$C:$C,R$2,'EPA US Data'!$G:$G,"&gt;="&amp;$A4,'EPA US Data'!$G:$G,"&lt;"&amp;$B4))*unit_conv*'State Downscaling Multipliers'!$B$7</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Data'!$G:$G,"&lt;"&amp;$B4)+VLOOKUP($C$1,'Multipliers and Adjustments'!$A$70:$I$86,TRUNC(COLUMN(W$2)/5)+2,FALSE)*SUMIFS('EPA US Data'!$I:$I,'EPA US Data'!$D:$D,'Country Selector'!$A$2,'EPA US Data'!$J:$J,$C$1,'EPA US Data'!$C:$C,W$2,'EPA US Data'!$G:$G,"&gt;="&amp;$A4,'EPA US Data'!$G:$G,"&lt;"&amp;$B4)+VLOOKUP($D$1,'Multipliers and Adjustments'!$A$70:$I$86,TRUNC(COLUMN(W$2)/5)+2,FALSE)*SUMIFS('EPA US Data'!$I:$I,'EPA US Data'!$D:$D,'Country Selector'!$A$2,'EPA US Data'!$J:$J,$D$1,'EPA US Data'!$C:$C,W$2,'EPA US Data'!$G:$G,"&gt;="&amp;$A4,'EPA US Data'!$G:$G,"&lt;"&amp;$B4))*unit_conv*'State Downscaling Multipliers'!$B$7</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Data'!$G:$G,"&lt;"&amp;$B4)+VLOOKUP($C$1,'Multipliers and Adjustments'!$A$70:$I$86,TRUNC(COLUMN(AB$2)/5)+2,FALSE)*SUMIFS('EPA US Data'!$I:$I,'EPA US Data'!$D:$D,'Country Selector'!$A$2,'EPA US Data'!$J:$J,$C$1,'EPA US Data'!$C:$C,AB$2,'EPA US Data'!$G:$G,"&gt;="&amp;$A4,'EPA US Data'!$G:$G,"&lt;"&amp;$B4)+VLOOKUP($D$1,'Multipliers and Adjustments'!$A$70:$I$86,TRUNC(COLUMN(AB$2)/5)+2,FALSE)*SUMIFS('EPA US Data'!$I:$I,'EPA US Data'!$D:$D,'Country Selector'!$A$2,'EPA US Data'!$J:$J,$D$1,'EPA US Data'!$C:$C,AB$2,'EPA US Data'!$G:$G,"&gt;="&amp;$A4,'EPA US Data'!$G:$G,"&lt;"&amp;$B4))*unit_conv*'State Downscaling Multipliers'!$B$7</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Data'!$G:$G,"&lt;"&amp;$B4)+VLOOKUP($C$1,'Multipliers and Adjustments'!$A$70:$I$86,TRUNC(COLUMN(AG$2)/5)+2,FALSE)*SUMIFS('EPA US Data'!$I:$I,'EPA US Data'!$D:$D,'Country Selector'!$A$2,'EPA US Data'!$J:$J,$C$1,'EPA US Data'!$C:$C,AG$2,'EPA US Data'!$G:$G,"&gt;="&amp;$A4,'EPA US Data'!$G:$G,"&lt;"&amp;$B4)+VLOOKUP($D$1,'Multipliers and Adjustments'!$A$70:$I$86,TRUNC(COLUMN(AG$2)/5)+2,FALSE)*SUMIFS('EPA US Data'!$I:$I,'EPA US Data'!$D:$D,'Country Selector'!$A$2,'EPA US Data'!$J:$J,$D$1,'EPA US Data'!$C:$C,AG$2,'EPA US Data'!$G:$G,"&gt;="&amp;$A4,'EPA US Data'!$G:$G,"&lt;"&amp;$B4))*unit_conv*'State Downscaling Multipliers'!$B$7</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Data'!$G:$G,"&lt;"&amp;$B4)+VLOOKUP($C$1,'Multipliers and Adjustments'!$A$70:$I$86,TRUNC(COLUMN(AL$2)/5)+2,FALSE)*SUMIFS('EPA US Data'!$I:$I,'EPA US Data'!$D:$D,'Country Selector'!$A$2,'EPA US Data'!$J:$J,$C$1,'EPA US Data'!$C:$C,AL$2,'EPA US Data'!$G:$G,"&gt;="&amp;$A4,'EPA US Data'!$G:$G,"&lt;"&amp;$B4)+VLOOKUP($D$1,'Multipliers and Adjustments'!$A$70:$I$86,TRUNC(COLUMN(AL$2)/5)+2,FALSE)*SUMIFS('EPA US Data'!$I:$I,'EPA US Data'!$D:$D,'Country Selector'!$A$2,'EPA US Data'!$J:$J,$D$1,'EPA US Data'!$C:$C,AL$2,'EPA US Data'!$G:$G,"&gt;="&amp;$A4,'EPA US Data'!$G:$G,"&lt;"&amp;$B4))*unit_conv*'State Downscaling Multipliers'!$B$7</f>
        <v/>
      </c>
    </row>
    <row r="5">
      <c r="A5" s="63">
        <f>B4</f>
        <v/>
      </c>
      <c r="B5" s="63">
        <f>A5+50</f>
        <v/>
      </c>
      <c r="C5" s="119">
        <f>(VLOOKUP($B$1,'Multipliers and Adjustments'!$A$70:$I$86,TRUNC(COLUMN(C$2)/5)+2,FALSE)*SUMIFS('EPA US Data'!$I:$I,'EPA US Data'!$D:$D,'Country Selector'!$A$2,'EPA US Data'!$J:$J,$B$1,'EPA US Data'!$C:$C,C$2,'EPA US Data'!$G:$G,"&gt;="&amp;$A5,'EPA US Data'!$G:$G,"&lt;"&amp;$B5)+VLOOKUP($C$1,'Multipliers and Adjustments'!$A$70:$I$86,TRUNC(COLUMN(C$2)/5)+2,FALSE)*SUMIFS('EPA US Data'!$I:$I,'EPA US Data'!$D:$D,'Country Selector'!$A$2,'EPA US Data'!$J:$J,$C$1,'EPA US Data'!$C:$C,C$2,'EPA US Data'!$G:$G,"&gt;="&amp;$A5,'EPA US Data'!$G:$G,"&lt;"&amp;$B5)+VLOOKUP($D$1,'Multipliers and Adjustments'!$A$70:$I$86,TRUNC(COLUMN(C$2)/5)+2,FALSE)*SUMIFS('EPA US Data'!$I:$I,'EPA US Data'!$D:$D,'Country Selector'!$A$2,'EPA US Data'!$J:$J,$D$1,'EPA US Data'!$C:$C,C$2,'EPA US Data'!$G:$G,"&gt;="&amp;$A5,'EPA US Data'!$G:$G,"&lt;"&amp;$B5))*unit_conv*'State Downscaling Multipliers'!$B$7</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Data'!$G:$G,"&lt;"&amp;$B5)+VLOOKUP($C$1,'Multipliers and Adjustments'!$A$70:$I$86,TRUNC(COLUMN(H$2)/5)+2,FALSE)*SUMIFS('EPA US Data'!$I:$I,'EPA US Data'!$D:$D,'Country Selector'!$A$2,'EPA US Data'!$J:$J,$C$1,'EPA US Data'!$C:$C,H$2,'EPA US Data'!$G:$G,"&gt;="&amp;$A5,'EPA US Data'!$G:$G,"&lt;"&amp;$B5)+VLOOKUP($D$1,'Multipliers and Adjustments'!$A$70:$I$86,TRUNC(COLUMN(H$2)/5)+2,FALSE)*SUMIFS('EPA US Data'!$I:$I,'EPA US Data'!$D:$D,'Country Selector'!$A$2,'EPA US Data'!$J:$J,$D$1,'EPA US Data'!$C:$C,H$2,'EPA US Data'!$G:$G,"&gt;="&amp;$A5,'EPA US Data'!$G:$G,"&lt;"&amp;$B5))*unit_conv*'State Downscaling Multipliers'!$B$7</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Data'!$G:$G,"&lt;"&amp;$B5)+VLOOKUP($C$1,'Multipliers and Adjustments'!$A$70:$I$86,TRUNC(COLUMN(M$2)/5)+2,FALSE)*SUMIFS('EPA US Data'!$I:$I,'EPA US Data'!$D:$D,'Country Selector'!$A$2,'EPA US Data'!$J:$J,$C$1,'EPA US Data'!$C:$C,M$2,'EPA US Data'!$G:$G,"&gt;="&amp;$A5,'EPA US Data'!$G:$G,"&lt;"&amp;$B5)+VLOOKUP($D$1,'Multipliers and Adjustments'!$A$70:$I$86,TRUNC(COLUMN(M$2)/5)+2,FALSE)*SUMIFS('EPA US Data'!$I:$I,'EPA US Data'!$D:$D,'Country Selector'!$A$2,'EPA US Data'!$J:$J,$D$1,'EPA US Data'!$C:$C,M$2,'EPA US Data'!$G:$G,"&gt;="&amp;$A5,'EPA US Data'!$G:$G,"&lt;"&amp;$B5))*unit_conv*'State Downscaling Multipliers'!$B$7</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Data'!$G:$G,"&lt;"&amp;$B5)+VLOOKUP($C$1,'Multipliers and Adjustments'!$A$70:$I$86,TRUNC(COLUMN(R$2)/5)+2,FALSE)*SUMIFS('EPA US Data'!$I:$I,'EPA US Data'!$D:$D,'Country Selector'!$A$2,'EPA US Data'!$J:$J,$C$1,'EPA US Data'!$C:$C,R$2,'EPA US Data'!$G:$G,"&gt;="&amp;$A5,'EPA US Data'!$G:$G,"&lt;"&amp;$B5)+VLOOKUP($D$1,'Multipliers and Adjustments'!$A$70:$I$86,TRUNC(COLUMN(R$2)/5)+2,FALSE)*SUMIFS('EPA US Data'!$I:$I,'EPA US Data'!$D:$D,'Country Selector'!$A$2,'EPA US Data'!$J:$J,$D$1,'EPA US Data'!$C:$C,R$2,'EPA US Data'!$G:$G,"&gt;="&amp;$A5,'EPA US Data'!$G:$G,"&lt;"&amp;$B5))*unit_conv*'State Downscaling Multipliers'!$B$7</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Data'!$G:$G,"&lt;"&amp;$B5)+VLOOKUP($C$1,'Multipliers and Adjustments'!$A$70:$I$86,TRUNC(COLUMN(W$2)/5)+2,FALSE)*SUMIFS('EPA US Data'!$I:$I,'EPA US Data'!$D:$D,'Country Selector'!$A$2,'EPA US Data'!$J:$J,$C$1,'EPA US Data'!$C:$C,W$2,'EPA US Data'!$G:$G,"&gt;="&amp;$A5,'EPA US Data'!$G:$G,"&lt;"&amp;$B5)+VLOOKUP($D$1,'Multipliers and Adjustments'!$A$70:$I$86,TRUNC(COLUMN(W$2)/5)+2,FALSE)*SUMIFS('EPA US Data'!$I:$I,'EPA US Data'!$D:$D,'Country Selector'!$A$2,'EPA US Data'!$J:$J,$D$1,'EPA US Data'!$C:$C,W$2,'EPA US Data'!$G:$G,"&gt;="&amp;$A5,'EPA US Data'!$G:$G,"&lt;"&amp;$B5))*unit_conv*'State Downscaling Multipliers'!$B$7</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Data'!$G:$G,"&lt;"&amp;$B5)+VLOOKUP($C$1,'Multipliers and Adjustments'!$A$70:$I$86,TRUNC(COLUMN(AB$2)/5)+2,FALSE)*SUMIFS('EPA US Data'!$I:$I,'EPA US Data'!$D:$D,'Country Selector'!$A$2,'EPA US Data'!$J:$J,$C$1,'EPA US Data'!$C:$C,AB$2,'EPA US Data'!$G:$G,"&gt;="&amp;$A5,'EPA US Data'!$G:$G,"&lt;"&amp;$B5)+VLOOKUP($D$1,'Multipliers and Adjustments'!$A$70:$I$86,TRUNC(COLUMN(AB$2)/5)+2,FALSE)*SUMIFS('EPA US Data'!$I:$I,'EPA US Data'!$D:$D,'Country Selector'!$A$2,'EPA US Data'!$J:$J,$D$1,'EPA US Data'!$C:$C,AB$2,'EPA US Data'!$G:$G,"&gt;="&amp;$A5,'EPA US Data'!$G:$G,"&lt;"&amp;$B5))*unit_conv*'State Downscaling Multipliers'!$B$7</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Data'!$G:$G,"&lt;"&amp;$B5)+VLOOKUP($C$1,'Multipliers and Adjustments'!$A$70:$I$86,TRUNC(COLUMN(AG$2)/5)+2,FALSE)*SUMIFS('EPA US Data'!$I:$I,'EPA US Data'!$D:$D,'Country Selector'!$A$2,'EPA US Data'!$J:$J,$C$1,'EPA US Data'!$C:$C,AG$2,'EPA US Data'!$G:$G,"&gt;="&amp;$A5,'EPA US Data'!$G:$G,"&lt;"&amp;$B5)+VLOOKUP($D$1,'Multipliers and Adjustments'!$A$70:$I$86,TRUNC(COLUMN(AG$2)/5)+2,FALSE)*SUMIFS('EPA US Data'!$I:$I,'EPA US Data'!$D:$D,'Country Selector'!$A$2,'EPA US Data'!$J:$J,$D$1,'EPA US Data'!$C:$C,AG$2,'EPA US Data'!$G:$G,"&gt;="&amp;$A5,'EPA US Data'!$G:$G,"&lt;"&amp;$B5))*unit_conv*'State Downscaling Multipliers'!$B$7</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Data'!$G:$G,"&lt;"&amp;$B5)+VLOOKUP($C$1,'Multipliers and Adjustments'!$A$70:$I$86,TRUNC(COLUMN(AL$2)/5)+2,FALSE)*SUMIFS('EPA US Data'!$I:$I,'EPA US Data'!$D:$D,'Country Selector'!$A$2,'EPA US Data'!$J:$J,$C$1,'EPA US Data'!$C:$C,AL$2,'EPA US Data'!$G:$G,"&gt;="&amp;$A5,'EPA US Data'!$G:$G,"&lt;"&amp;$B5)+VLOOKUP($D$1,'Multipliers and Adjustments'!$A$70:$I$86,TRUNC(COLUMN(AL$2)/5)+2,FALSE)*SUMIFS('EPA US Data'!$I:$I,'EPA US Data'!$D:$D,'Country Selector'!$A$2,'EPA US Data'!$J:$J,$D$1,'EPA US Data'!$C:$C,AL$2,'EPA US Data'!$G:$G,"&gt;="&amp;$A5,'EPA US Data'!$G:$G,"&lt;"&amp;$B5))*unit_conv*'State Downscaling Multipliers'!$B$7</f>
        <v/>
      </c>
    </row>
    <row r="6">
      <c r="A6" s="63">
        <f>B5</f>
        <v/>
      </c>
      <c r="B6" s="63">
        <f>A6+50</f>
        <v/>
      </c>
      <c r="C6" s="119">
        <f>(VLOOKUP($B$1,'Multipliers and Adjustments'!$A$70:$I$86,TRUNC(COLUMN(C$2)/5)+2,FALSE)*SUMIFS('EPA US Data'!$I:$I,'EPA US Data'!$D:$D,'Country Selector'!$A$2,'EPA US Data'!$J:$J,$B$1,'EPA US Data'!$C:$C,C$2,'EPA US Data'!$G:$G,"&gt;="&amp;$A6,'EPA US Data'!$G:$G,"&lt;"&amp;$B6)+VLOOKUP($C$1,'Multipliers and Adjustments'!$A$70:$I$86,TRUNC(COLUMN(C$2)/5)+2,FALSE)*SUMIFS('EPA US Data'!$I:$I,'EPA US Data'!$D:$D,'Country Selector'!$A$2,'EPA US Data'!$J:$J,$C$1,'EPA US Data'!$C:$C,C$2,'EPA US Data'!$G:$G,"&gt;="&amp;$A6,'EPA US Data'!$G:$G,"&lt;"&amp;$B6)+VLOOKUP($D$1,'Multipliers and Adjustments'!$A$70:$I$86,TRUNC(COLUMN(C$2)/5)+2,FALSE)*SUMIFS('EPA US Data'!$I:$I,'EPA US Data'!$D:$D,'Country Selector'!$A$2,'EPA US Data'!$J:$J,$D$1,'EPA US Data'!$C:$C,C$2,'EPA US Data'!$G:$G,"&gt;="&amp;$A6,'EPA US Data'!$G:$G,"&lt;"&amp;$B6))*unit_conv*'State Downscaling Multipliers'!$B$7</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Data'!$G:$G,"&lt;"&amp;$B6)+VLOOKUP($C$1,'Multipliers and Adjustments'!$A$70:$I$86,TRUNC(COLUMN(H$2)/5)+2,FALSE)*SUMIFS('EPA US Data'!$I:$I,'EPA US Data'!$D:$D,'Country Selector'!$A$2,'EPA US Data'!$J:$J,$C$1,'EPA US Data'!$C:$C,H$2,'EPA US Data'!$G:$G,"&gt;="&amp;$A6,'EPA US Data'!$G:$G,"&lt;"&amp;$B6)+VLOOKUP($D$1,'Multipliers and Adjustments'!$A$70:$I$86,TRUNC(COLUMN(H$2)/5)+2,FALSE)*SUMIFS('EPA US Data'!$I:$I,'EPA US Data'!$D:$D,'Country Selector'!$A$2,'EPA US Data'!$J:$J,$D$1,'EPA US Data'!$C:$C,H$2,'EPA US Data'!$G:$G,"&gt;="&amp;$A6,'EPA US Data'!$G:$G,"&lt;"&amp;$B6))*unit_conv*'State Downscaling Multipliers'!$B$7</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Data'!$G:$G,"&lt;"&amp;$B6)+VLOOKUP($C$1,'Multipliers and Adjustments'!$A$70:$I$86,TRUNC(COLUMN(M$2)/5)+2,FALSE)*SUMIFS('EPA US Data'!$I:$I,'EPA US Data'!$D:$D,'Country Selector'!$A$2,'EPA US Data'!$J:$J,$C$1,'EPA US Data'!$C:$C,M$2,'EPA US Data'!$G:$G,"&gt;="&amp;$A6,'EPA US Data'!$G:$G,"&lt;"&amp;$B6)+VLOOKUP($D$1,'Multipliers and Adjustments'!$A$70:$I$86,TRUNC(COLUMN(M$2)/5)+2,FALSE)*SUMIFS('EPA US Data'!$I:$I,'EPA US Data'!$D:$D,'Country Selector'!$A$2,'EPA US Data'!$J:$J,$D$1,'EPA US Data'!$C:$C,M$2,'EPA US Data'!$G:$G,"&gt;="&amp;$A6,'EPA US Data'!$G:$G,"&lt;"&amp;$B6))*unit_conv*'State Downscaling Multipliers'!$B$7</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Data'!$G:$G,"&lt;"&amp;$B6)+VLOOKUP($C$1,'Multipliers and Adjustments'!$A$70:$I$86,TRUNC(COLUMN(R$2)/5)+2,FALSE)*SUMIFS('EPA US Data'!$I:$I,'EPA US Data'!$D:$D,'Country Selector'!$A$2,'EPA US Data'!$J:$J,$C$1,'EPA US Data'!$C:$C,R$2,'EPA US Data'!$G:$G,"&gt;="&amp;$A6,'EPA US Data'!$G:$G,"&lt;"&amp;$B6)+VLOOKUP($D$1,'Multipliers and Adjustments'!$A$70:$I$86,TRUNC(COLUMN(R$2)/5)+2,FALSE)*SUMIFS('EPA US Data'!$I:$I,'EPA US Data'!$D:$D,'Country Selector'!$A$2,'EPA US Data'!$J:$J,$D$1,'EPA US Data'!$C:$C,R$2,'EPA US Data'!$G:$G,"&gt;="&amp;$A6,'EPA US Data'!$G:$G,"&lt;"&amp;$B6))*unit_conv*'State Downscaling Multipliers'!$B$7</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Data'!$G:$G,"&lt;"&amp;$B6)+VLOOKUP($C$1,'Multipliers and Adjustments'!$A$70:$I$86,TRUNC(COLUMN(W$2)/5)+2,FALSE)*SUMIFS('EPA US Data'!$I:$I,'EPA US Data'!$D:$D,'Country Selector'!$A$2,'EPA US Data'!$J:$J,$C$1,'EPA US Data'!$C:$C,W$2,'EPA US Data'!$G:$G,"&gt;="&amp;$A6,'EPA US Data'!$G:$G,"&lt;"&amp;$B6)+VLOOKUP($D$1,'Multipliers and Adjustments'!$A$70:$I$86,TRUNC(COLUMN(W$2)/5)+2,FALSE)*SUMIFS('EPA US Data'!$I:$I,'EPA US Data'!$D:$D,'Country Selector'!$A$2,'EPA US Data'!$J:$J,$D$1,'EPA US Data'!$C:$C,W$2,'EPA US Data'!$G:$G,"&gt;="&amp;$A6,'EPA US Data'!$G:$G,"&lt;"&amp;$B6))*unit_conv*'State Downscaling Multipliers'!$B$7</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Data'!$G:$G,"&lt;"&amp;$B6)+VLOOKUP($C$1,'Multipliers and Adjustments'!$A$70:$I$86,TRUNC(COLUMN(AB$2)/5)+2,FALSE)*SUMIFS('EPA US Data'!$I:$I,'EPA US Data'!$D:$D,'Country Selector'!$A$2,'EPA US Data'!$J:$J,$C$1,'EPA US Data'!$C:$C,AB$2,'EPA US Data'!$G:$G,"&gt;="&amp;$A6,'EPA US Data'!$G:$G,"&lt;"&amp;$B6)+VLOOKUP($D$1,'Multipliers and Adjustments'!$A$70:$I$86,TRUNC(COLUMN(AB$2)/5)+2,FALSE)*SUMIFS('EPA US Data'!$I:$I,'EPA US Data'!$D:$D,'Country Selector'!$A$2,'EPA US Data'!$J:$J,$D$1,'EPA US Data'!$C:$C,AB$2,'EPA US Data'!$G:$G,"&gt;="&amp;$A6,'EPA US Data'!$G:$G,"&lt;"&amp;$B6))*unit_conv*'State Downscaling Multipliers'!$B$7</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Data'!$G:$G,"&lt;"&amp;$B6)+VLOOKUP($C$1,'Multipliers and Adjustments'!$A$70:$I$86,TRUNC(COLUMN(AG$2)/5)+2,FALSE)*SUMIFS('EPA US Data'!$I:$I,'EPA US Data'!$D:$D,'Country Selector'!$A$2,'EPA US Data'!$J:$J,$C$1,'EPA US Data'!$C:$C,AG$2,'EPA US Data'!$G:$G,"&gt;="&amp;$A6,'EPA US Data'!$G:$G,"&lt;"&amp;$B6)+VLOOKUP($D$1,'Multipliers and Adjustments'!$A$70:$I$86,TRUNC(COLUMN(AG$2)/5)+2,FALSE)*SUMIFS('EPA US Data'!$I:$I,'EPA US Data'!$D:$D,'Country Selector'!$A$2,'EPA US Data'!$J:$J,$D$1,'EPA US Data'!$C:$C,AG$2,'EPA US Data'!$G:$G,"&gt;="&amp;$A6,'EPA US Data'!$G:$G,"&lt;"&amp;$B6))*unit_conv*'State Downscaling Multipliers'!$B$7</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Data'!$G:$G,"&lt;"&amp;$B6)+VLOOKUP($C$1,'Multipliers and Adjustments'!$A$70:$I$86,TRUNC(COLUMN(AL$2)/5)+2,FALSE)*SUMIFS('EPA US Data'!$I:$I,'EPA US Data'!$D:$D,'Country Selector'!$A$2,'EPA US Data'!$J:$J,$C$1,'EPA US Data'!$C:$C,AL$2,'EPA US Data'!$G:$G,"&gt;="&amp;$A6,'EPA US Data'!$G:$G,"&lt;"&amp;$B6)+VLOOKUP($D$1,'Multipliers and Adjustments'!$A$70:$I$86,TRUNC(COLUMN(AL$2)/5)+2,FALSE)*SUMIFS('EPA US Data'!$I:$I,'EPA US Data'!$D:$D,'Country Selector'!$A$2,'EPA US Data'!$J:$J,$D$1,'EPA US Data'!$C:$C,AL$2,'EPA US Data'!$G:$G,"&gt;="&amp;$A6,'EPA US Data'!$G:$G,"&lt;"&amp;$B6))*unit_conv*'State Downscaling Multipliers'!$B$7</f>
        <v/>
      </c>
    </row>
    <row r="7">
      <c r="A7" s="63">
        <f>B6</f>
        <v/>
      </c>
      <c r="B7" s="63">
        <f>A7+50</f>
        <v/>
      </c>
      <c r="C7" s="119">
        <f>(VLOOKUP($B$1,'Multipliers and Adjustments'!$A$70:$I$86,TRUNC(COLUMN(C$2)/5)+2,FALSE)*SUMIFS('EPA US Data'!$I:$I,'EPA US Data'!$D:$D,'Country Selector'!$A$2,'EPA US Data'!$J:$J,$B$1,'EPA US Data'!$C:$C,C$2,'EPA US Data'!$G:$G,"&gt;="&amp;$A7,'EPA US Data'!$G:$G,"&lt;"&amp;$B7)+VLOOKUP($C$1,'Multipliers and Adjustments'!$A$70:$I$86,TRUNC(COLUMN(C$2)/5)+2,FALSE)*SUMIFS('EPA US Data'!$I:$I,'EPA US Data'!$D:$D,'Country Selector'!$A$2,'EPA US Data'!$J:$J,$C$1,'EPA US Data'!$C:$C,C$2,'EPA US Data'!$G:$G,"&gt;="&amp;$A7,'EPA US Data'!$G:$G,"&lt;"&amp;$B7)+VLOOKUP($D$1,'Multipliers and Adjustments'!$A$70:$I$86,TRUNC(COLUMN(C$2)/5)+2,FALSE)*SUMIFS('EPA US Data'!$I:$I,'EPA US Data'!$D:$D,'Country Selector'!$A$2,'EPA US Data'!$J:$J,$D$1,'EPA US Data'!$C:$C,C$2,'EPA US Data'!$G:$G,"&gt;="&amp;$A7,'EPA US Data'!$G:$G,"&lt;"&amp;$B7))*unit_conv*'State Downscaling Multipliers'!$B$7</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Data'!$G:$G,"&lt;"&amp;$B7)+VLOOKUP($C$1,'Multipliers and Adjustments'!$A$70:$I$86,TRUNC(COLUMN(H$2)/5)+2,FALSE)*SUMIFS('EPA US Data'!$I:$I,'EPA US Data'!$D:$D,'Country Selector'!$A$2,'EPA US Data'!$J:$J,$C$1,'EPA US Data'!$C:$C,H$2,'EPA US Data'!$G:$G,"&gt;="&amp;$A7,'EPA US Data'!$G:$G,"&lt;"&amp;$B7)+VLOOKUP($D$1,'Multipliers and Adjustments'!$A$70:$I$86,TRUNC(COLUMN(H$2)/5)+2,FALSE)*SUMIFS('EPA US Data'!$I:$I,'EPA US Data'!$D:$D,'Country Selector'!$A$2,'EPA US Data'!$J:$J,$D$1,'EPA US Data'!$C:$C,H$2,'EPA US Data'!$G:$G,"&gt;="&amp;$A7,'EPA US Data'!$G:$G,"&lt;"&amp;$B7))*unit_conv*'State Downscaling Multipliers'!$B$7</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Data'!$G:$G,"&lt;"&amp;$B7)+VLOOKUP($C$1,'Multipliers and Adjustments'!$A$70:$I$86,TRUNC(COLUMN(M$2)/5)+2,FALSE)*SUMIFS('EPA US Data'!$I:$I,'EPA US Data'!$D:$D,'Country Selector'!$A$2,'EPA US Data'!$J:$J,$C$1,'EPA US Data'!$C:$C,M$2,'EPA US Data'!$G:$G,"&gt;="&amp;$A7,'EPA US Data'!$G:$G,"&lt;"&amp;$B7)+VLOOKUP($D$1,'Multipliers and Adjustments'!$A$70:$I$86,TRUNC(COLUMN(M$2)/5)+2,FALSE)*SUMIFS('EPA US Data'!$I:$I,'EPA US Data'!$D:$D,'Country Selector'!$A$2,'EPA US Data'!$J:$J,$D$1,'EPA US Data'!$C:$C,M$2,'EPA US Data'!$G:$G,"&gt;="&amp;$A7,'EPA US Data'!$G:$G,"&lt;"&amp;$B7))*unit_conv*'State Downscaling Multipliers'!$B$7</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Data'!$G:$G,"&lt;"&amp;$B7)+VLOOKUP($C$1,'Multipliers and Adjustments'!$A$70:$I$86,TRUNC(COLUMN(R$2)/5)+2,FALSE)*SUMIFS('EPA US Data'!$I:$I,'EPA US Data'!$D:$D,'Country Selector'!$A$2,'EPA US Data'!$J:$J,$C$1,'EPA US Data'!$C:$C,R$2,'EPA US Data'!$G:$G,"&gt;="&amp;$A7,'EPA US Data'!$G:$G,"&lt;"&amp;$B7)+VLOOKUP($D$1,'Multipliers and Adjustments'!$A$70:$I$86,TRUNC(COLUMN(R$2)/5)+2,FALSE)*SUMIFS('EPA US Data'!$I:$I,'EPA US Data'!$D:$D,'Country Selector'!$A$2,'EPA US Data'!$J:$J,$D$1,'EPA US Data'!$C:$C,R$2,'EPA US Data'!$G:$G,"&gt;="&amp;$A7,'EPA US Data'!$G:$G,"&lt;"&amp;$B7))*unit_conv*'State Downscaling Multipliers'!$B$7</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Data'!$G:$G,"&lt;"&amp;$B7)+VLOOKUP($C$1,'Multipliers and Adjustments'!$A$70:$I$86,TRUNC(COLUMN(W$2)/5)+2,FALSE)*SUMIFS('EPA US Data'!$I:$I,'EPA US Data'!$D:$D,'Country Selector'!$A$2,'EPA US Data'!$J:$J,$C$1,'EPA US Data'!$C:$C,W$2,'EPA US Data'!$G:$G,"&gt;="&amp;$A7,'EPA US Data'!$G:$G,"&lt;"&amp;$B7)+VLOOKUP($D$1,'Multipliers and Adjustments'!$A$70:$I$86,TRUNC(COLUMN(W$2)/5)+2,FALSE)*SUMIFS('EPA US Data'!$I:$I,'EPA US Data'!$D:$D,'Country Selector'!$A$2,'EPA US Data'!$J:$J,$D$1,'EPA US Data'!$C:$C,W$2,'EPA US Data'!$G:$G,"&gt;="&amp;$A7,'EPA US Data'!$G:$G,"&lt;"&amp;$B7))*unit_conv*'State Downscaling Multipliers'!$B$7</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Data'!$G:$G,"&lt;"&amp;$B7)+VLOOKUP($C$1,'Multipliers and Adjustments'!$A$70:$I$86,TRUNC(COLUMN(AB$2)/5)+2,FALSE)*SUMIFS('EPA US Data'!$I:$I,'EPA US Data'!$D:$D,'Country Selector'!$A$2,'EPA US Data'!$J:$J,$C$1,'EPA US Data'!$C:$C,AB$2,'EPA US Data'!$G:$G,"&gt;="&amp;$A7,'EPA US Data'!$G:$G,"&lt;"&amp;$B7)+VLOOKUP($D$1,'Multipliers and Adjustments'!$A$70:$I$86,TRUNC(COLUMN(AB$2)/5)+2,FALSE)*SUMIFS('EPA US Data'!$I:$I,'EPA US Data'!$D:$D,'Country Selector'!$A$2,'EPA US Data'!$J:$J,$D$1,'EPA US Data'!$C:$C,AB$2,'EPA US Data'!$G:$G,"&gt;="&amp;$A7,'EPA US Data'!$G:$G,"&lt;"&amp;$B7))*unit_conv*'State Downscaling Multipliers'!$B$7</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Data'!$G:$G,"&lt;"&amp;$B7)+VLOOKUP($C$1,'Multipliers and Adjustments'!$A$70:$I$86,TRUNC(COLUMN(AG$2)/5)+2,FALSE)*SUMIFS('EPA US Data'!$I:$I,'EPA US Data'!$D:$D,'Country Selector'!$A$2,'EPA US Data'!$J:$J,$C$1,'EPA US Data'!$C:$C,AG$2,'EPA US Data'!$G:$G,"&gt;="&amp;$A7,'EPA US Data'!$G:$G,"&lt;"&amp;$B7)+VLOOKUP($D$1,'Multipliers and Adjustments'!$A$70:$I$86,TRUNC(COLUMN(AG$2)/5)+2,FALSE)*SUMIFS('EPA US Data'!$I:$I,'EPA US Data'!$D:$D,'Country Selector'!$A$2,'EPA US Data'!$J:$J,$D$1,'EPA US Data'!$C:$C,AG$2,'EPA US Data'!$G:$G,"&gt;="&amp;$A7,'EPA US Data'!$G:$G,"&lt;"&amp;$B7))*unit_conv*'State Downscaling Multipliers'!$B$7</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Data'!$G:$G,"&lt;"&amp;$B7)+VLOOKUP($C$1,'Multipliers and Adjustments'!$A$70:$I$86,TRUNC(COLUMN(AL$2)/5)+2,FALSE)*SUMIFS('EPA US Data'!$I:$I,'EPA US Data'!$D:$D,'Country Selector'!$A$2,'EPA US Data'!$J:$J,$C$1,'EPA US Data'!$C:$C,AL$2,'EPA US Data'!$G:$G,"&gt;="&amp;$A7,'EPA US Data'!$G:$G,"&lt;"&amp;$B7)+VLOOKUP($D$1,'Multipliers and Adjustments'!$A$70:$I$86,TRUNC(COLUMN(AL$2)/5)+2,FALSE)*SUMIFS('EPA US Data'!$I:$I,'EPA US Data'!$D:$D,'Country Selector'!$A$2,'EPA US Data'!$J:$J,$D$1,'EPA US Data'!$C:$C,AL$2,'EPA US Data'!$G:$G,"&gt;="&amp;$A7,'EPA US Data'!$G:$G,"&lt;"&amp;$B7))*unit_conv*'State Downscaling Multipliers'!$B$7</f>
        <v/>
      </c>
    </row>
    <row r="8">
      <c r="A8" s="63">
        <f>B7</f>
        <v/>
      </c>
      <c r="B8" s="63">
        <f>A8+50</f>
        <v/>
      </c>
      <c r="C8" s="119">
        <f>(VLOOKUP($B$1,'Multipliers and Adjustments'!$A$70:$I$86,TRUNC(COLUMN(C$2)/5)+2,FALSE)*SUMIFS('EPA US Data'!$I:$I,'EPA US Data'!$D:$D,'Country Selector'!$A$2,'EPA US Data'!$J:$J,$B$1,'EPA US Data'!$C:$C,C$2,'EPA US Data'!$G:$G,"&gt;="&amp;$A8,'EPA US Data'!$G:$G,"&lt;"&amp;$B8)+VLOOKUP($C$1,'Multipliers and Adjustments'!$A$70:$I$86,TRUNC(COLUMN(C$2)/5)+2,FALSE)*SUMIFS('EPA US Data'!$I:$I,'EPA US Data'!$D:$D,'Country Selector'!$A$2,'EPA US Data'!$J:$J,$C$1,'EPA US Data'!$C:$C,C$2,'EPA US Data'!$G:$G,"&gt;="&amp;$A8,'EPA US Data'!$G:$G,"&lt;"&amp;$B8)+VLOOKUP($D$1,'Multipliers and Adjustments'!$A$70:$I$86,TRUNC(COLUMN(C$2)/5)+2,FALSE)*SUMIFS('EPA US Data'!$I:$I,'EPA US Data'!$D:$D,'Country Selector'!$A$2,'EPA US Data'!$J:$J,$D$1,'EPA US Data'!$C:$C,C$2,'EPA US Data'!$G:$G,"&gt;="&amp;$A8,'EPA US Data'!$G:$G,"&lt;"&amp;$B8))*unit_conv*'State Downscaling Multipliers'!$B$7</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Data'!$G:$G,"&lt;"&amp;$B8)+VLOOKUP($C$1,'Multipliers and Adjustments'!$A$70:$I$86,TRUNC(COLUMN(H$2)/5)+2,FALSE)*SUMIFS('EPA US Data'!$I:$I,'EPA US Data'!$D:$D,'Country Selector'!$A$2,'EPA US Data'!$J:$J,$C$1,'EPA US Data'!$C:$C,H$2,'EPA US Data'!$G:$G,"&gt;="&amp;$A8,'EPA US Data'!$G:$G,"&lt;"&amp;$B8)+VLOOKUP($D$1,'Multipliers and Adjustments'!$A$70:$I$86,TRUNC(COLUMN(H$2)/5)+2,FALSE)*SUMIFS('EPA US Data'!$I:$I,'EPA US Data'!$D:$D,'Country Selector'!$A$2,'EPA US Data'!$J:$J,$D$1,'EPA US Data'!$C:$C,H$2,'EPA US Data'!$G:$G,"&gt;="&amp;$A8,'EPA US Data'!$G:$G,"&lt;"&amp;$B8))*unit_conv*'State Downscaling Multipliers'!$B$7</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Data'!$G:$G,"&lt;"&amp;$B8)+VLOOKUP($C$1,'Multipliers and Adjustments'!$A$70:$I$86,TRUNC(COLUMN(M$2)/5)+2,FALSE)*SUMIFS('EPA US Data'!$I:$I,'EPA US Data'!$D:$D,'Country Selector'!$A$2,'EPA US Data'!$J:$J,$C$1,'EPA US Data'!$C:$C,M$2,'EPA US Data'!$G:$G,"&gt;="&amp;$A8,'EPA US Data'!$G:$G,"&lt;"&amp;$B8)+VLOOKUP($D$1,'Multipliers and Adjustments'!$A$70:$I$86,TRUNC(COLUMN(M$2)/5)+2,FALSE)*SUMIFS('EPA US Data'!$I:$I,'EPA US Data'!$D:$D,'Country Selector'!$A$2,'EPA US Data'!$J:$J,$D$1,'EPA US Data'!$C:$C,M$2,'EPA US Data'!$G:$G,"&gt;="&amp;$A8,'EPA US Data'!$G:$G,"&lt;"&amp;$B8))*unit_conv*'State Downscaling Multipliers'!$B$7</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Data'!$G:$G,"&lt;"&amp;$B8)+VLOOKUP($C$1,'Multipliers and Adjustments'!$A$70:$I$86,TRUNC(COLUMN(R$2)/5)+2,FALSE)*SUMIFS('EPA US Data'!$I:$I,'EPA US Data'!$D:$D,'Country Selector'!$A$2,'EPA US Data'!$J:$J,$C$1,'EPA US Data'!$C:$C,R$2,'EPA US Data'!$G:$G,"&gt;="&amp;$A8,'EPA US Data'!$G:$G,"&lt;"&amp;$B8)+VLOOKUP($D$1,'Multipliers and Adjustments'!$A$70:$I$86,TRUNC(COLUMN(R$2)/5)+2,FALSE)*SUMIFS('EPA US Data'!$I:$I,'EPA US Data'!$D:$D,'Country Selector'!$A$2,'EPA US Data'!$J:$J,$D$1,'EPA US Data'!$C:$C,R$2,'EPA US Data'!$G:$G,"&gt;="&amp;$A8,'EPA US Data'!$G:$G,"&lt;"&amp;$B8))*unit_conv*'State Downscaling Multipliers'!$B$7</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Data'!$G:$G,"&lt;"&amp;$B8)+VLOOKUP($C$1,'Multipliers and Adjustments'!$A$70:$I$86,TRUNC(COLUMN(W$2)/5)+2,FALSE)*SUMIFS('EPA US Data'!$I:$I,'EPA US Data'!$D:$D,'Country Selector'!$A$2,'EPA US Data'!$J:$J,$C$1,'EPA US Data'!$C:$C,W$2,'EPA US Data'!$G:$G,"&gt;="&amp;$A8,'EPA US Data'!$G:$G,"&lt;"&amp;$B8)+VLOOKUP($D$1,'Multipliers and Adjustments'!$A$70:$I$86,TRUNC(COLUMN(W$2)/5)+2,FALSE)*SUMIFS('EPA US Data'!$I:$I,'EPA US Data'!$D:$D,'Country Selector'!$A$2,'EPA US Data'!$J:$J,$D$1,'EPA US Data'!$C:$C,W$2,'EPA US Data'!$G:$G,"&gt;="&amp;$A8,'EPA US Data'!$G:$G,"&lt;"&amp;$B8))*unit_conv*'State Downscaling Multipliers'!$B$7</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Data'!$G:$G,"&lt;"&amp;$B8)+VLOOKUP($C$1,'Multipliers and Adjustments'!$A$70:$I$86,TRUNC(COLUMN(AB$2)/5)+2,FALSE)*SUMIFS('EPA US Data'!$I:$I,'EPA US Data'!$D:$D,'Country Selector'!$A$2,'EPA US Data'!$J:$J,$C$1,'EPA US Data'!$C:$C,AB$2,'EPA US Data'!$G:$G,"&gt;="&amp;$A8,'EPA US Data'!$G:$G,"&lt;"&amp;$B8)+VLOOKUP($D$1,'Multipliers and Adjustments'!$A$70:$I$86,TRUNC(COLUMN(AB$2)/5)+2,FALSE)*SUMIFS('EPA US Data'!$I:$I,'EPA US Data'!$D:$D,'Country Selector'!$A$2,'EPA US Data'!$J:$J,$D$1,'EPA US Data'!$C:$C,AB$2,'EPA US Data'!$G:$G,"&gt;="&amp;$A8,'EPA US Data'!$G:$G,"&lt;"&amp;$B8))*unit_conv*'State Downscaling Multipliers'!$B$7</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Data'!$G:$G,"&lt;"&amp;$B8)+VLOOKUP($C$1,'Multipliers and Adjustments'!$A$70:$I$86,TRUNC(COLUMN(AG$2)/5)+2,FALSE)*SUMIFS('EPA US Data'!$I:$I,'EPA US Data'!$D:$D,'Country Selector'!$A$2,'EPA US Data'!$J:$J,$C$1,'EPA US Data'!$C:$C,AG$2,'EPA US Data'!$G:$G,"&gt;="&amp;$A8,'EPA US Data'!$G:$G,"&lt;"&amp;$B8)+VLOOKUP($D$1,'Multipliers and Adjustments'!$A$70:$I$86,TRUNC(COLUMN(AG$2)/5)+2,FALSE)*SUMIFS('EPA US Data'!$I:$I,'EPA US Data'!$D:$D,'Country Selector'!$A$2,'EPA US Data'!$J:$J,$D$1,'EPA US Data'!$C:$C,AG$2,'EPA US Data'!$G:$G,"&gt;="&amp;$A8,'EPA US Data'!$G:$G,"&lt;"&amp;$B8))*unit_conv*'State Downscaling Multipliers'!$B$7</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Data'!$G:$G,"&lt;"&amp;$B8)+VLOOKUP($C$1,'Multipliers and Adjustments'!$A$70:$I$86,TRUNC(COLUMN(AL$2)/5)+2,FALSE)*SUMIFS('EPA US Data'!$I:$I,'EPA US Data'!$D:$D,'Country Selector'!$A$2,'EPA US Data'!$J:$J,$C$1,'EPA US Data'!$C:$C,AL$2,'EPA US Data'!$G:$G,"&gt;="&amp;$A8,'EPA US Data'!$G:$G,"&lt;"&amp;$B8)+VLOOKUP($D$1,'Multipliers and Adjustments'!$A$70:$I$86,TRUNC(COLUMN(AL$2)/5)+2,FALSE)*SUMIFS('EPA US Data'!$I:$I,'EPA US Data'!$D:$D,'Country Selector'!$A$2,'EPA US Data'!$J:$J,$D$1,'EPA US Data'!$C:$C,AL$2,'EPA US Data'!$G:$G,"&gt;="&amp;$A8,'EPA US Data'!$G:$G,"&lt;"&amp;$B8))*unit_conv*'State Downscaling Multipliers'!$B$7</f>
        <v/>
      </c>
    </row>
    <row r="9">
      <c r="A9" s="63">
        <f>B8</f>
        <v/>
      </c>
      <c r="B9" s="63">
        <f>A9+50</f>
        <v/>
      </c>
      <c r="C9" s="119">
        <f>(VLOOKUP($B$1,'Multipliers and Adjustments'!$A$70:$I$86,TRUNC(COLUMN(C$2)/5)+2,FALSE)*SUMIFS('EPA US Data'!$I:$I,'EPA US Data'!$D:$D,'Country Selector'!$A$2,'EPA US Data'!$J:$J,$B$1,'EPA US Data'!$C:$C,C$2,'EPA US Data'!$G:$G,"&gt;="&amp;$A9,'EPA US Data'!$G:$G,"&lt;"&amp;$B9)+VLOOKUP($C$1,'Multipliers and Adjustments'!$A$70:$I$86,TRUNC(COLUMN(C$2)/5)+2,FALSE)*SUMIFS('EPA US Data'!$I:$I,'EPA US Data'!$D:$D,'Country Selector'!$A$2,'EPA US Data'!$J:$J,$C$1,'EPA US Data'!$C:$C,C$2,'EPA US Data'!$G:$G,"&gt;="&amp;$A9,'EPA US Data'!$G:$G,"&lt;"&amp;$B9)+VLOOKUP($D$1,'Multipliers and Adjustments'!$A$70:$I$86,TRUNC(COLUMN(C$2)/5)+2,FALSE)*SUMIFS('EPA US Data'!$I:$I,'EPA US Data'!$D:$D,'Country Selector'!$A$2,'EPA US Data'!$J:$J,$D$1,'EPA US Data'!$C:$C,C$2,'EPA US Data'!$G:$G,"&gt;="&amp;$A9,'EPA US Data'!$G:$G,"&lt;"&amp;$B9))*unit_conv*'State Downscaling Multipliers'!$B$7</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Data'!$G:$G,"&lt;"&amp;$B9)+VLOOKUP($C$1,'Multipliers and Adjustments'!$A$70:$I$86,TRUNC(COLUMN(H$2)/5)+2,FALSE)*SUMIFS('EPA US Data'!$I:$I,'EPA US Data'!$D:$D,'Country Selector'!$A$2,'EPA US Data'!$J:$J,$C$1,'EPA US Data'!$C:$C,H$2,'EPA US Data'!$G:$G,"&gt;="&amp;$A9,'EPA US Data'!$G:$G,"&lt;"&amp;$B9)+VLOOKUP($D$1,'Multipliers and Adjustments'!$A$70:$I$86,TRUNC(COLUMN(H$2)/5)+2,FALSE)*SUMIFS('EPA US Data'!$I:$I,'EPA US Data'!$D:$D,'Country Selector'!$A$2,'EPA US Data'!$J:$J,$D$1,'EPA US Data'!$C:$C,H$2,'EPA US Data'!$G:$G,"&gt;="&amp;$A9,'EPA US Data'!$G:$G,"&lt;"&amp;$B9))*unit_conv*'State Downscaling Multipliers'!$B$7</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Data'!$G:$G,"&lt;"&amp;$B9)+VLOOKUP($C$1,'Multipliers and Adjustments'!$A$70:$I$86,TRUNC(COLUMN(M$2)/5)+2,FALSE)*SUMIFS('EPA US Data'!$I:$I,'EPA US Data'!$D:$D,'Country Selector'!$A$2,'EPA US Data'!$J:$J,$C$1,'EPA US Data'!$C:$C,M$2,'EPA US Data'!$G:$G,"&gt;="&amp;$A9,'EPA US Data'!$G:$G,"&lt;"&amp;$B9)+VLOOKUP($D$1,'Multipliers and Adjustments'!$A$70:$I$86,TRUNC(COLUMN(M$2)/5)+2,FALSE)*SUMIFS('EPA US Data'!$I:$I,'EPA US Data'!$D:$D,'Country Selector'!$A$2,'EPA US Data'!$J:$J,$D$1,'EPA US Data'!$C:$C,M$2,'EPA US Data'!$G:$G,"&gt;="&amp;$A9,'EPA US Data'!$G:$G,"&lt;"&amp;$B9))*unit_conv*'State Downscaling Multipliers'!$B$7</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Data'!$G:$G,"&lt;"&amp;$B9)+VLOOKUP($C$1,'Multipliers and Adjustments'!$A$70:$I$86,TRUNC(COLUMN(R$2)/5)+2,FALSE)*SUMIFS('EPA US Data'!$I:$I,'EPA US Data'!$D:$D,'Country Selector'!$A$2,'EPA US Data'!$J:$J,$C$1,'EPA US Data'!$C:$C,R$2,'EPA US Data'!$G:$G,"&gt;="&amp;$A9,'EPA US Data'!$G:$G,"&lt;"&amp;$B9)+VLOOKUP($D$1,'Multipliers and Adjustments'!$A$70:$I$86,TRUNC(COLUMN(R$2)/5)+2,FALSE)*SUMIFS('EPA US Data'!$I:$I,'EPA US Data'!$D:$D,'Country Selector'!$A$2,'EPA US Data'!$J:$J,$D$1,'EPA US Data'!$C:$C,R$2,'EPA US Data'!$G:$G,"&gt;="&amp;$A9,'EPA US Data'!$G:$G,"&lt;"&amp;$B9))*unit_conv*'State Downscaling Multipliers'!$B$7</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Data'!$G:$G,"&lt;"&amp;$B9)+VLOOKUP($C$1,'Multipliers and Adjustments'!$A$70:$I$86,TRUNC(COLUMN(W$2)/5)+2,FALSE)*SUMIFS('EPA US Data'!$I:$I,'EPA US Data'!$D:$D,'Country Selector'!$A$2,'EPA US Data'!$J:$J,$C$1,'EPA US Data'!$C:$C,W$2,'EPA US Data'!$G:$G,"&gt;="&amp;$A9,'EPA US Data'!$G:$G,"&lt;"&amp;$B9)+VLOOKUP($D$1,'Multipliers and Adjustments'!$A$70:$I$86,TRUNC(COLUMN(W$2)/5)+2,FALSE)*SUMIFS('EPA US Data'!$I:$I,'EPA US Data'!$D:$D,'Country Selector'!$A$2,'EPA US Data'!$J:$J,$D$1,'EPA US Data'!$C:$C,W$2,'EPA US Data'!$G:$G,"&gt;="&amp;$A9,'EPA US Data'!$G:$G,"&lt;"&amp;$B9))*unit_conv*'State Downscaling Multipliers'!$B$7</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Data'!$G:$G,"&lt;"&amp;$B9)+VLOOKUP($C$1,'Multipliers and Adjustments'!$A$70:$I$86,TRUNC(COLUMN(AB$2)/5)+2,FALSE)*SUMIFS('EPA US Data'!$I:$I,'EPA US Data'!$D:$D,'Country Selector'!$A$2,'EPA US Data'!$J:$J,$C$1,'EPA US Data'!$C:$C,AB$2,'EPA US Data'!$G:$G,"&gt;="&amp;$A9,'EPA US Data'!$G:$G,"&lt;"&amp;$B9)+VLOOKUP($D$1,'Multipliers and Adjustments'!$A$70:$I$86,TRUNC(COLUMN(AB$2)/5)+2,FALSE)*SUMIFS('EPA US Data'!$I:$I,'EPA US Data'!$D:$D,'Country Selector'!$A$2,'EPA US Data'!$J:$J,$D$1,'EPA US Data'!$C:$C,AB$2,'EPA US Data'!$G:$G,"&gt;="&amp;$A9,'EPA US Data'!$G:$G,"&lt;"&amp;$B9))*unit_conv*'State Downscaling Multipliers'!$B$7</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Data'!$G:$G,"&lt;"&amp;$B9)+VLOOKUP($C$1,'Multipliers and Adjustments'!$A$70:$I$86,TRUNC(COLUMN(AG$2)/5)+2,FALSE)*SUMIFS('EPA US Data'!$I:$I,'EPA US Data'!$D:$D,'Country Selector'!$A$2,'EPA US Data'!$J:$J,$C$1,'EPA US Data'!$C:$C,AG$2,'EPA US Data'!$G:$G,"&gt;="&amp;$A9,'EPA US Data'!$G:$G,"&lt;"&amp;$B9)+VLOOKUP($D$1,'Multipliers and Adjustments'!$A$70:$I$86,TRUNC(COLUMN(AG$2)/5)+2,FALSE)*SUMIFS('EPA US Data'!$I:$I,'EPA US Data'!$D:$D,'Country Selector'!$A$2,'EPA US Data'!$J:$J,$D$1,'EPA US Data'!$C:$C,AG$2,'EPA US Data'!$G:$G,"&gt;="&amp;$A9,'EPA US Data'!$G:$G,"&lt;"&amp;$B9))*unit_conv*'State Downscaling Multipliers'!$B$7</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Data'!$G:$G,"&lt;"&amp;$B9)+VLOOKUP($C$1,'Multipliers and Adjustments'!$A$70:$I$86,TRUNC(COLUMN(AL$2)/5)+2,FALSE)*SUMIFS('EPA US Data'!$I:$I,'EPA US Data'!$D:$D,'Country Selector'!$A$2,'EPA US Data'!$J:$J,$C$1,'EPA US Data'!$C:$C,AL$2,'EPA US Data'!$G:$G,"&gt;="&amp;$A9,'EPA US Data'!$G:$G,"&lt;"&amp;$B9)+VLOOKUP($D$1,'Multipliers and Adjustments'!$A$70:$I$86,TRUNC(COLUMN(AL$2)/5)+2,FALSE)*SUMIFS('EPA US Data'!$I:$I,'EPA US Data'!$D:$D,'Country Selector'!$A$2,'EPA US Data'!$J:$J,$D$1,'EPA US Data'!$C:$C,AL$2,'EPA US Data'!$G:$G,"&gt;="&amp;$A9,'EPA US Data'!$G:$G,"&lt;"&amp;$B9))*unit_conv*'State Downscaling Multipliers'!$B$7</f>
        <v/>
      </c>
    </row>
    <row r="10">
      <c r="A10" s="63">
        <f>B9</f>
        <v/>
      </c>
      <c r="B10" s="63">
        <f>A10+50</f>
        <v/>
      </c>
      <c r="C10" s="119">
        <f>(VLOOKUP($B$1,'Multipliers and Adjustments'!$A$70:$I$86,TRUNC(COLUMN(C$2)/5)+2,FALSE)*SUMIFS('EPA US Data'!$I:$I,'EPA US Data'!$D:$D,'Country Selector'!$A$2,'EPA US Data'!$J:$J,$B$1,'EPA US Data'!$C:$C,C$2,'EPA US Data'!$G:$G,"&gt;="&amp;$A10,'EPA US Data'!$G:$G,"&lt;"&amp;$B10)+VLOOKUP($C$1,'Multipliers and Adjustments'!$A$70:$I$86,TRUNC(COLUMN(C$2)/5)+2,FALSE)*SUMIFS('EPA US Data'!$I:$I,'EPA US Data'!$D:$D,'Country Selector'!$A$2,'EPA US Data'!$J:$J,$C$1,'EPA US Data'!$C:$C,C$2,'EPA US Data'!$G:$G,"&gt;="&amp;$A10,'EPA US Data'!$G:$G,"&lt;"&amp;$B10)+VLOOKUP($D$1,'Multipliers and Adjustments'!$A$70:$I$86,TRUNC(COLUMN(C$2)/5)+2,FALSE)*SUMIFS('EPA US Data'!$I:$I,'EPA US Data'!$D:$D,'Country Selector'!$A$2,'EPA US Data'!$J:$J,$D$1,'EPA US Data'!$C:$C,C$2,'EPA US Data'!$G:$G,"&gt;="&amp;$A10,'EPA US Data'!$G:$G,"&lt;"&amp;$B10))*unit_conv*'State Downscaling Multipliers'!$B$7</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Data'!$G:$G,"&lt;"&amp;$B10)+VLOOKUP($C$1,'Multipliers and Adjustments'!$A$70:$I$86,TRUNC(COLUMN(H$2)/5)+2,FALSE)*SUMIFS('EPA US Data'!$I:$I,'EPA US Data'!$D:$D,'Country Selector'!$A$2,'EPA US Data'!$J:$J,$C$1,'EPA US Data'!$C:$C,H$2,'EPA US Data'!$G:$G,"&gt;="&amp;$A10,'EPA US Data'!$G:$G,"&lt;"&amp;$B10)+VLOOKUP($D$1,'Multipliers and Adjustments'!$A$70:$I$86,TRUNC(COLUMN(H$2)/5)+2,FALSE)*SUMIFS('EPA US Data'!$I:$I,'EPA US Data'!$D:$D,'Country Selector'!$A$2,'EPA US Data'!$J:$J,$D$1,'EPA US Data'!$C:$C,H$2,'EPA US Data'!$G:$G,"&gt;="&amp;$A10,'EPA US Data'!$G:$G,"&lt;"&amp;$B10))*unit_conv*'State Downscaling Multipliers'!$B$7</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Data'!$G:$G,"&lt;"&amp;$B10)+VLOOKUP($C$1,'Multipliers and Adjustments'!$A$70:$I$86,TRUNC(COLUMN(M$2)/5)+2,FALSE)*SUMIFS('EPA US Data'!$I:$I,'EPA US Data'!$D:$D,'Country Selector'!$A$2,'EPA US Data'!$J:$J,$C$1,'EPA US Data'!$C:$C,M$2,'EPA US Data'!$G:$G,"&gt;="&amp;$A10,'EPA US Data'!$G:$G,"&lt;"&amp;$B10)+VLOOKUP($D$1,'Multipliers and Adjustments'!$A$70:$I$86,TRUNC(COLUMN(M$2)/5)+2,FALSE)*SUMIFS('EPA US Data'!$I:$I,'EPA US Data'!$D:$D,'Country Selector'!$A$2,'EPA US Data'!$J:$J,$D$1,'EPA US Data'!$C:$C,M$2,'EPA US Data'!$G:$G,"&gt;="&amp;$A10,'EPA US Data'!$G:$G,"&lt;"&amp;$B10))*unit_conv*'State Downscaling Multipliers'!$B$7</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Data'!$G:$G,"&lt;"&amp;$B10)+VLOOKUP($C$1,'Multipliers and Adjustments'!$A$70:$I$86,TRUNC(COLUMN(R$2)/5)+2,FALSE)*SUMIFS('EPA US Data'!$I:$I,'EPA US Data'!$D:$D,'Country Selector'!$A$2,'EPA US Data'!$J:$J,$C$1,'EPA US Data'!$C:$C,R$2,'EPA US Data'!$G:$G,"&gt;="&amp;$A10,'EPA US Data'!$G:$G,"&lt;"&amp;$B10)+VLOOKUP($D$1,'Multipliers and Adjustments'!$A$70:$I$86,TRUNC(COLUMN(R$2)/5)+2,FALSE)*SUMIFS('EPA US Data'!$I:$I,'EPA US Data'!$D:$D,'Country Selector'!$A$2,'EPA US Data'!$J:$J,$D$1,'EPA US Data'!$C:$C,R$2,'EPA US Data'!$G:$G,"&gt;="&amp;$A10,'EPA US Data'!$G:$G,"&lt;"&amp;$B10))*unit_conv*'State Downscaling Multipliers'!$B$7</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Data'!$G:$G,"&lt;"&amp;$B10)+VLOOKUP($C$1,'Multipliers and Adjustments'!$A$70:$I$86,TRUNC(COLUMN(W$2)/5)+2,FALSE)*SUMIFS('EPA US Data'!$I:$I,'EPA US Data'!$D:$D,'Country Selector'!$A$2,'EPA US Data'!$J:$J,$C$1,'EPA US Data'!$C:$C,W$2,'EPA US Data'!$G:$G,"&gt;="&amp;$A10,'EPA US Data'!$G:$G,"&lt;"&amp;$B10)+VLOOKUP($D$1,'Multipliers and Adjustments'!$A$70:$I$86,TRUNC(COLUMN(W$2)/5)+2,FALSE)*SUMIFS('EPA US Data'!$I:$I,'EPA US Data'!$D:$D,'Country Selector'!$A$2,'EPA US Data'!$J:$J,$D$1,'EPA US Data'!$C:$C,W$2,'EPA US Data'!$G:$G,"&gt;="&amp;$A10,'EPA US Data'!$G:$G,"&lt;"&amp;$B10))*unit_conv*'State Downscaling Multipliers'!$B$7</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Data'!$G:$G,"&lt;"&amp;$B10)+VLOOKUP($C$1,'Multipliers and Adjustments'!$A$70:$I$86,TRUNC(COLUMN(AB$2)/5)+2,FALSE)*SUMIFS('EPA US Data'!$I:$I,'EPA US Data'!$D:$D,'Country Selector'!$A$2,'EPA US Data'!$J:$J,$C$1,'EPA US Data'!$C:$C,AB$2,'EPA US Data'!$G:$G,"&gt;="&amp;$A10,'EPA US Data'!$G:$G,"&lt;"&amp;$B10)+VLOOKUP($D$1,'Multipliers and Adjustments'!$A$70:$I$86,TRUNC(COLUMN(AB$2)/5)+2,FALSE)*SUMIFS('EPA US Data'!$I:$I,'EPA US Data'!$D:$D,'Country Selector'!$A$2,'EPA US Data'!$J:$J,$D$1,'EPA US Data'!$C:$C,AB$2,'EPA US Data'!$G:$G,"&gt;="&amp;$A10,'EPA US Data'!$G:$G,"&lt;"&amp;$B10))*unit_conv*'State Downscaling Multipliers'!$B$7</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Data'!$G:$G,"&lt;"&amp;$B10)+VLOOKUP($C$1,'Multipliers and Adjustments'!$A$70:$I$86,TRUNC(COLUMN(AG$2)/5)+2,FALSE)*SUMIFS('EPA US Data'!$I:$I,'EPA US Data'!$D:$D,'Country Selector'!$A$2,'EPA US Data'!$J:$J,$C$1,'EPA US Data'!$C:$C,AG$2,'EPA US Data'!$G:$G,"&gt;="&amp;$A10,'EPA US Data'!$G:$G,"&lt;"&amp;$B10)+VLOOKUP($D$1,'Multipliers and Adjustments'!$A$70:$I$86,TRUNC(COLUMN(AG$2)/5)+2,FALSE)*SUMIFS('EPA US Data'!$I:$I,'EPA US Data'!$D:$D,'Country Selector'!$A$2,'EPA US Data'!$J:$J,$D$1,'EPA US Data'!$C:$C,AG$2,'EPA US Data'!$G:$G,"&gt;="&amp;$A10,'EPA US Data'!$G:$G,"&lt;"&amp;$B10))*unit_conv*'State Downscaling Multipliers'!$B$7</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Data'!$G:$G,"&lt;"&amp;$B10)+VLOOKUP($C$1,'Multipliers and Adjustments'!$A$70:$I$86,TRUNC(COLUMN(AL$2)/5)+2,FALSE)*SUMIFS('EPA US Data'!$I:$I,'EPA US Data'!$D:$D,'Country Selector'!$A$2,'EPA US Data'!$J:$J,$C$1,'EPA US Data'!$C:$C,AL$2,'EPA US Data'!$G:$G,"&gt;="&amp;$A10,'EPA US Data'!$G:$G,"&lt;"&amp;$B10)+VLOOKUP($D$1,'Multipliers and Adjustments'!$A$70:$I$86,TRUNC(COLUMN(AL$2)/5)+2,FALSE)*SUMIFS('EPA US Data'!$I:$I,'EPA US Data'!$D:$D,'Country Selector'!$A$2,'EPA US Data'!$J:$J,$D$1,'EPA US Data'!$C:$C,AL$2,'EPA US Data'!$G:$G,"&gt;="&amp;$A10,'EPA US Data'!$G:$G,"&lt;"&amp;$B10))*unit_conv*'State Downscaling Multipliers'!$B$7</f>
        <v/>
      </c>
    </row>
    <row r="11">
      <c r="A11" s="63">
        <f>B10</f>
        <v/>
      </c>
      <c r="B11" s="63">
        <f>A11+50</f>
        <v/>
      </c>
      <c r="C11" s="119">
        <f>(VLOOKUP($B$1,'Multipliers and Adjustments'!$A$70:$I$86,TRUNC(COLUMN(C$2)/5)+2,FALSE)*SUMIFS('EPA US Data'!$I:$I,'EPA US Data'!$D:$D,'Country Selector'!$A$2,'EPA US Data'!$J:$J,$B$1,'EPA US Data'!$C:$C,C$2,'EPA US Data'!$G:$G,"&gt;="&amp;$A11,'EPA US Data'!$G:$G,"&lt;"&amp;$B11)+VLOOKUP($C$1,'Multipliers and Adjustments'!$A$70:$I$86,TRUNC(COLUMN(C$2)/5)+2,FALSE)*SUMIFS('EPA US Data'!$I:$I,'EPA US Data'!$D:$D,'Country Selector'!$A$2,'EPA US Data'!$J:$J,$C$1,'EPA US Data'!$C:$C,C$2,'EPA US Data'!$G:$G,"&gt;="&amp;$A11,'EPA US Data'!$G:$G,"&lt;"&amp;$B11)+VLOOKUP($D$1,'Multipliers and Adjustments'!$A$70:$I$86,TRUNC(COLUMN(C$2)/5)+2,FALSE)*SUMIFS('EPA US Data'!$I:$I,'EPA US Data'!$D:$D,'Country Selector'!$A$2,'EPA US Data'!$J:$J,$D$1,'EPA US Data'!$C:$C,C$2,'EPA US Data'!$G:$G,"&gt;="&amp;$A11,'EPA US Data'!$G:$G,"&lt;"&amp;$B11))*unit_conv*'State Downscaling Multipliers'!$B$7</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Data'!$G:$G,"&lt;"&amp;$B11)+VLOOKUP($C$1,'Multipliers and Adjustments'!$A$70:$I$86,TRUNC(COLUMN(H$2)/5)+2,FALSE)*SUMIFS('EPA US Data'!$I:$I,'EPA US Data'!$D:$D,'Country Selector'!$A$2,'EPA US Data'!$J:$J,$C$1,'EPA US Data'!$C:$C,H$2,'EPA US Data'!$G:$G,"&gt;="&amp;$A11,'EPA US Data'!$G:$G,"&lt;"&amp;$B11)+VLOOKUP($D$1,'Multipliers and Adjustments'!$A$70:$I$86,TRUNC(COLUMN(H$2)/5)+2,FALSE)*SUMIFS('EPA US Data'!$I:$I,'EPA US Data'!$D:$D,'Country Selector'!$A$2,'EPA US Data'!$J:$J,$D$1,'EPA US Data'!$C:$C,H$2,'EPA US Data'!$G:$G,"&gt;="&amp;$A11,'EPA US Data'!$G:$G,"&lt;"&amp;$B11))*unit_conv*'State Downscaling Multipliers'!$B$7</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Data'!$G:$G,"&lt;"&amp;$B11)+VLOOKUP($C$1,'Multipliers and Adjustments'!$A$70:$I$86,TRUNC(COLUMN(M$2)/5)+2,FALSE)*SUMIFS('EPA US Data'!$I:$I,'EPA US Data'!$D:$D,'Country Selector'!$A$2,'EPA US Data'!$J:$J,$C$1,'EPA US Data'!$C:$C,M$2,'EPA US Data'!$G:$G,"&gt;="&amp;$A11,'EPA US Data'!$G:$G,"&lt;"&amp;$B11)+VLOOKUP($D$1,'Multipliers and Adjustments'!$A$70:$I$86,TRUNC(COLUMN(M$2)/5)+2,FALSE)*SUMIFS('EPA US Data'!$I:$I,'EPA US Data'!$D:$D,'Country Selector'!$A$2,'EPA US Data'!$J:$J,$D$1,'EPA US Data'!$C:$C,M$2,'EPA US Data'!$G:$G,"&gt;="&amp;$A11,'EPA US Data'!$G:$G,"&lt;"&amp;$B11))*unit_conv*'State Downscaling Multipliers'!$B$7</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Data'!$G:$G,"&lt;"&amp;$B11)+VLOOKUP($C$1,'Multipliers and Adjustments'!$A$70:$I$86,TRUNC(COLUMN(R$2)/5)+2,FALSE)*SUMIFS('EPA US Data'!$I:$I,'EPA US Data'!$D:$D,'Country Selector'!$A$2,'EPA US Data'!$J:$J,$C$1,'EPA US Data'!$C:$C,R$2,'EPA US Data'!$G:$G,"&gt;="&amp;$A11,'EPA US Data'!$G:$G,"&lt;"&amp;$B11)+VLOOKUP($D$1,'Multipliers and Adjustments'!$A$70:$I$86,TRUNC(COLUMN(R$2)/5)+2,FALSE)*SUMIFS('EPA US Data'!$I:$I,'EPA US Data'!$D:$D,'Country Selector'!$A$2,'EPA US Data'!$J:$J,$D$1,'EPA US Data'!$C:$C,R$2,'EPA US Data'!$G:$G,"&gt;="&amp;$A11,'EPA US Data'!$G:$G,"&lt;"&amp;$B11))*unit_conv*'State Downscaling Multipliers'!$B$7</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Data'!$G:$G,"&lt;"&amp;$B11)+VLOOKUP($C$1,'Multipliers and Adjustments'!$A$70:$I$86,TRUNC(COLUMN(W$2)/5)+2,FALSE)*SUMIFS('EPA US Data'!$I:$I,'EPA US Data'!$D:$D,'Country Selector'!$A$2,'EPA US Data'!$J:$J,$C$1,'EPA US Data'!$C:$C,W$2,'EPA US Data'!$G:$G,"&gt;="&amp;$A11,'EPA US Data'!$G:$G,"&lt;"&amp;$B11)+VLOOKUP($D$1,'Multipliers and Adjustments'!$A$70:$I$86,TRUNC(COLUMN(W$2)/5)+2,FALSE)*SUMIFS('EPA US Data'!$I:$I,'EPA US Data'!$D:$D,'Country Selector'!$A$2,'EPA US Data'!$J:$J,$D$1,'EPA US Data'!$C:$C,W$2,'EPA US Data'!$G:$G,"&gt;="&amp;$A11,'EPA US Data'!$G:$G,"&lt;"&amp;$B11))*unit_conv*'State Downscaling Multipliers'!$B$7</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Data'!$G:$G,"&lt;"&amp;$B11)+VLOOKUP($C$1,'Multipliers and Adjustments'!$A$70:$I$86,TRUNC(COLUMN(AB$2)/5)+2,FALSE)*SUMIFS('EPA US Data'!$I:$I,'EPA US Data'!$D:$D,'Country Selector'!$A$2,'EPA US Data'!$J:$J,$C$1,'EPA US Data'!$C:$C,AB$2,'EPA US Data'!$G:$G,"&gt;="&amp;$A11,'EPA US Data'!$G:$G,"&lt;"&amp;$B11)+VLOOKUP($D$1,'Multipliers and Adjustments'!$A$70:$I$86,TRUNC(COLUMN(AB$2)/5)+2,FALSE)*SUMIFS('EPA US Data'!$I:$I,'EPA US Data'!$D:$D,'Country Selector'!$A$2,'EPA US Data'!$J:$J,$D$1,'EPA US Data'!$C:$C,AB$2,'EPA US Data'!$G:$G,"&gt;="&amp;$A11,'EPA US Data'!$G:$G,"&lt;"&amp;$B11))*unit_conv*'State Downscaling Multipliers'!$B$7</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Data'!$G:$G,"&lt;"&amp;$B11)+VLOOKUP($C$1,'Multipliers and Adjustments'!$A$70:$I$86,TRUNC(COLUMN(AG$2)/5)+2,FALSE)*SUMIFS('EPA US Data'!$I:$I,'EPA US Data'!$D:$D,'Country Selector'!$A$2,'EPA US Data'!$J:$J,$C$1,'EPA US Data'!$C:$C,AG$2,'EPA US Data'!$G:$G,"&gt;="&amp;$A11,'EPA US Data'!$G:$G,"&lt;"&amp;$B11)+VLOOKUP($D$1,'Multipliers and Adjustments'!$A$70:$I$86,TRUNC(COLUMN(AG$2)/5)+2,FALSE)*SUMIFS('EPA US Data'!$I:$I,'EPA US Data'!$D:$D,'Country Selector'!$A$2,'EPA US Data'!$J:$J,$D$1,'EPA US Data'!$C:$C,AG$2,'EPA US Data'!$G:$G,"&gt;="&amp;$A11,'EPA US Data'!$G:$G,"&lt;"&amp;$B11))*unit_conv*'State Downscaling Multipliers'!$B$7</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Data'!$G:$G,"&lt;"&amp;$B11)+VLOOKUP($C$1,'Multipliers and Adjustments'!$A$70:$I$86,TRUNC(COLUMN(AL$2)/5)+2,FALSE)*SUMIFS('EPA US Data'!$I:$I,'EPA US Data'!$D:$D,'Country Selector'!$A$2,'EPA US Data'!$J:$J,$C$1,'EPA US Data'!$C:$C,AL$2,'EPA US Data'!$G:$G,"&gt;="&amp;$A11,'EPA US Data'!$G:$G,"&lt;"&amp;$B11)+VLOOKUP($D$1,'Multipliers and Adjustments'!$A$70:$I$86,TRUNC(COLUMN(AL$2)/5)+2,FALSE)*SUMIFS('EPA US Data'!$I:$I,'EPA US Data'!$D:$D,'Country Selector'!$A$2,'EPA US Data'!$J:$J,$D$1,'EPA US Data'!$C:$C,AL$2,'EPA US Data'!$G:$G,"&gt;="&amp;$A11,'EPA US Data'!$G:$G,"&lt;"&amp;$B11))*unit_conv*'State Downscaling Multipliers'!$B$7</f>
        <v/>
      </c>
    </row>
    <row r="12">
      <c r="A12" s="63">
        <f>B11</f>
        <v/>
      </c>
      <c r="B12" s="63">
        <f>A12+50</f>
        <v/>
      </c>
      <c r="C12" s="119">
        <f>(VLOOKUP($B$1,'Multipliers and Adjustments'!$A$70:$I$86,TRUNC(COLUMN(C$2)/5)+2,FALSE)*SUMIFS('EPA US Data'!$I:$I,'EPA US Data'!$D:$D,'Country Selector'!$A$2,'EPA US Data'!$J:$J,$B$1,'EPA US Data'!$C:$C,C$2,'EPA US Data'!$G:$G,"&gt;="&amp;$A12,'EPA US Data'!$G:$G,"&lt;"&amp;$B12)+VLOOKUP($C$1,'Multipliers and Adjustments'!$A$70:$I$86,TRUNC(COLUMN(C$2)/5)+2,FALSE)*SUMIFS('EPA US Data'!$I:$I,'EPA US Data'!$D:$D,'Country Selector'!$A$2,'EPA US Data'!$J:$J,$C$1,'EPA US Data'!$C:$C,C$2,'EPA US Data'!$G:$G,"&gt;="&amp;$A12,'EPA US Data'!$G:$G,"&lt;"&amp;$B12)+VLOOKUP($D$1,'Multipliers and Adjustments'!$A$70:$I$86,TRUNC(COLUMN(C$2)/5)+2,FALSE)*SUMIFS('EPA US Data'!$I:$I,'EPA US Data'!$D:$D,'Country Selector'!$A$2,'EPA US Data'!$J:$J,$D$1,'EPA US Data'!$C:$C,C$2,'EPA US Data'!$G:$G,"&gt;="&amp;$A12,'EPA US Data'!$G:$G,"&lt;"&amp;$B12))*unit_conv*'State Downscaling Multipliers'!$B$7</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Data'!$G:$G,"&lt;"&amp;$B12)+VLOOKUP($C$1,'Multipliers and Adjustments'!$A$70:$I$86,TRUNC(COLUMN(H$2)/5)+2,FALSE)*SUMIFS('EPA US Data'!$I:$I,'EPA US Data'!$D:$D,'Country Selector'!$A$2,'EPA US Data'!$J:$J,$C$1,'EPA US Data'!$C:$C,H$2,'EPA US Data'!$G:$G,"&gt;="&amp;$A12,'EPA US Data'!$G:$G,"&lt;"&amp;$B12)+VLOOKUP($D$1,'Multipliers and Adjustments'!$A$70:$I$86,TRUNC(COLUMN(H$2)/5)+2,FALSE)*SUMIFS('EPA US Data'!$I:$I,'EPA US Data'!$D:$D,'Country Selector'!$A$2,'EPA US Data'!$J:$J,$D$1,'EPA US Data'!$C:$C,H$2,'EPA US Data'!$G:$G,"&gt;="&amp;$A12,'EPA US Data'!$G:$G,"&lt;"&amp;$B12))*unit_conv*'State Downscaling Multipliers'!$B$7</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Data'!$G:$G,"&lt;"&amp;$B12)+VLOOKUP($C$1,'Multipliers and Adjustments'!$A$70:$I$86,TRUNC(COLUMN(M$2)/5)+2,FALSE)*SUMIFS('EPA US Data'!$I:$I,'EPA US Data'!$D:$D,'Country Selector'!$A$2,'EPA US Data'!$J:$J,$C$1,'EPA US Data'!$C:$C,M$2,'EPA US Data'!$G:$G,"&gt;="&amp;$A12,'EPA US Data'!$G:$G,"&lt;"&amp;$B12)+VLOOKUP($D$1,'Multipliers and Adjustments'!$A$70:$I$86,TRUNC(COLUMN(M$2)/5)+2,FALSE)*SUMIFS('EPA US Data'!$I:$I,'EPA US Data'!$D:$D,'Country Selector'!$A$2,'EPA US Data'!$J:$J,$D$1,'EPA US Data'!$C:$C,M$2,'EPA US Data'!$G:$G,"&gt;="&amp;$A12,'EPA US Data'!$G:$G,"&lt;"&amp;$B12))*unit_conv*'State Downscaling Multipliers'!$B$7</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Data'!$G:$G,"&lt;"&amp;$B12)+VLOOKUP($C$1,'Multipliers and Adjustments'!$A$70:$I$86,TRUNC(COLUMN(R$2)/5)+2,FALSE)*SUMIFS('EPA US Data'!$I:$I,'EPA US Data'!$D:$D,'Country Selector'!$A$2,'EPA US Data'!$J:$J,$C$1,'EPA US Data'!$C:$C,R$2,'EPA US Data'!$G:$G,"&gt;="&amp;$A12,'EPA US Data'!$G:$G,"&lt;"&amp;$B12)+VLOOKUP($D$1,'Multipliers and Adjustments'!$A$70:$I$86,TRUNC(COLUMN(R$2)/5)+2,FALSE)*SUMIFS('EPA US Data'!$I:$I,'EPA US Data'!$D:$D,'Country Selector'!$A$2,'EPA US Data'!$J:$J,$D$1,'EPA US Data'!$C:$C,R$2,'EPA US Data'!$G:$G,"&gt;="&amp;$A12,'EPA US Data'!$G:$G,"&lt;"&amp;$B12))*unit_conv*'State Downscaling Multipliers'!$B$7</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Data'!$G:$G,"&lt;"&amp;$B12)+VLOOKUP($C$1,'Multipliers and Adjustments'!$A$70:$I$86,TRUNC(COLUMN(W$2)/5)+2,FALSE)*SUMIFS('EPA US Data'!$I:$I,'EPA US Data'!$D:$D,'Country Selector'!$A$2,'EPA US Data'!$J:$J,$C$1,'EPA US Data'!$C:$C,W$2,'EPA US Data'!$G:$G,"&gt;="&amp;$A12,'EPA US Data'!$G:$G,"&lt;"&amp;$B12)+VLOOKUP($D$1,'Multipliers and Adjustments'!$A$70:$I$86,TRUNC(COLUMN(W$2)/5)+2,FALSE)*SUMIFS('EPA US Data'!$I:$I,'EPA US Data'!$D:$D,'Country Selector'!$A$2,'EPA US Data'!$J:$J,$D$1,'EPA US Data'!$C:$C,W$2,'EPA US Data'!$G:$G,"&gt;="&amp;$A12,'EPA US Data'!$G:$G,"&lt;"&amp;$B12))*unit_conv*'State Downscaling Multipliers'!$B$7</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Data'!$G:$G,"&lt;"&amp;$B12)+VLOOKUP($C$1,'Multipliers and Adjustments'!$A$70:$I$86,TRUNC(COLUMN(AB$2)/5)+2,FALSE)*SUMIFS('EPA US Data'!$I:$I,'EPA US Data'!$D:$D,'Country Selector'!$A$2,'EPA US Data'!$J:$J,$C$1,'EPA US Data'!$C:$C,AB$2,'EPA US Data'!$G:$G,"&gt;="&amp;$A12,'EPA US Data'!$G:$G,"&lt;"&amp;$B12)+VLOOKUP($D$1,'Multipliers and Adjustments'!$A$70:$I$86,TRUNC(COLUMN(AB$2)/5)+2,FALSE)*SUMIFS('EPA US Data'!$I:$I,'EPA US Data'!$D:$D,'Country Selector'!$A$2,'EPA US Data'!$J:$J,$D$1,'EPA US Data'!$C:$C,AB$2,'EPA US Data'!$G:$G,"&gt;="&amp;$A12,'EPA US Data'!$G:$G,"&lt;"&amp;$B12))*unit_conv*'State Downscaling Multipliers'!$B$7</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Data'!$G:$G,"&lt;"&amp;$B12)+VLOOKUP($C$1,'Multipliers and Adjustments'!$A$70:$I$86,TRUNC(COLUMN(AG$2)/5)+2,FALSE)*SUMIFS('EPA US Data'!$I:$I,'EPA US Data'!$D:$D,'Country Selector'!$A$2,'EPA US Data'!$J:$J,$C$1,'EPA US Data'!$C:$C,AG$2,'EPA US Data'!$G:$G,"&gt;="&amp;$A12,'EPA US Data'!$G:$G,"&lt;"&amp;$B12)+VLOOKUP($D$1,'Multipliers and Adjustments'!$A$70:$I$86,TRUNC(COLUMN(AG$2)/5)+2,FALSE)*SUMIFS('EPA US Data'!$I:$I,'EPA US Data'!$D:$D,'Country Selector'!$A$2,'EPA US Data'!$J:$J,$D$1,'EPA US Data'!$C:$C,AG$2,'EPA US Data'!$G:$G,"&gt;="&amp;$A12,'EPA US Data'!$G:$G,"&lt;"&amp;$B12))*unit_conv*'State Downscaling Multipliers'!$B$7</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Data'!$G:$G,"&lt;"&amp;$B12)+VLOOKUP($C$1,'Multipliers and Adjustments'!$A$70:$I$86,TRUNC(COLUMN(AL$2)/5)+2,FALSE)*SUMIFS('EPA US Data'!$I:$I,'EPA US Data'!$D:$D,'Country Selector'!$A$2,'EPA US Data'!$J:$J,$C$1,'EPA US Data'!$C:$C,AL$2,'EPA US Data'!$G:$G,"&gt;="&amp;$A12,'EPA US Data'!$G:$G,"&lt;"&amp;$B12)+VLOOKUP($D$1,'Multipliers and Adjustments'!$A$70:$I$86,TRUNC(COLUMN(AL$2)/5)+2,FALSE)*SUMIFS('EPA US Data'!$I:$I,'EPA US Data'!$D:$D,'Country Selector'!$A$2,'EPA US Data'!$J:$J,$D$1,'EPA US Data'!$C:$C,AL$2,'EPA US Data'!$G:$G,"&gt;="&amp;$A12,'EPA US Data'!$G:$G,"&lt;"&amp;$B12))*unit_conv*'State Downscaling Multipliers'!$B$7</f>
        <v/>
      </c>
    </row>
    <row r="13">
      <c r="A13" s="63">
        <f>B12</f>
        <v/>
      </c>
      <c r="B13" s="63">
        <f>A13+50</f>
        <v/>
      </c>
      <c r="C13" s="119">
        <f>(VLOOKUP($B$1,'Multipliers and Adjustments'!$A$70:$I$86,TRUNC(COLUMN(C$2)/5)+2,FALSE)*SUMIFS('EPA US Data'!$I:$I,'EPA US Data'!$D:$D,'Country Selector'!$A$2,'EPA US Data'!$J:$J,$B$1,'EPA US Data'!$C:$C,C$2,'EPA US Data'!$G:$G,"&gt;="&amp;$A13,'EPA US Data'!$G:$G,"&lt;"&amp;$B13)+VLOOKUP($C$1,'Multipliers and Adjustments'!$A$70:$I$86,TRUNC(COLUMN(C$2)/5)+2,FALSE)*SUMIFS('EPA US Data'!$I:$I,'EPA US Data'!$D:$D,'Country Selector'!$A$2,'EPA US Data'!$J:$J,$C$1,'EPA US Data'!$C:$C,C$2,'EPA US Data'!$G:$G,"&gt;="&amp;$A13,'EPA US Data'!$G:$G,"&lt;"&amp;$B13)+VLOOKUP($D$1,'Multipliers and Adjustments'!$A$70:$I$86,TRUNC(COLUMN(C$2)/5)+2,FALSE)*SUMIFS('EPA US Data'!$I:$I,'EPA US Data'!$D:$D,'Country Selector'!$A$2,'EPA US Data'!$J:$J,$D$1,'EPA US Data'!$C:$C,C$2,'EPA US Data'!$G:$G,"&gt;="&amp;$A13,'EPA US Data'!$G:$G,"&lt;"&amp;$B13))*unit_conv*'State Downscaling Multipliers'!$B$7</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Data'!$G:$G,"&lt;"&amp;$B13)+VLOOKUP($C$1,'Multipliers and Adjustments'!$A$70:$I$86,TRUNC(COLUMN(H$2)/5)+2,FALSE)*SUMIFS('EPA US Data'!$I:$I,'EPA US Data'!$D:$D,'Country Selector'!$A$2,'EPA US Data'!$J:$J,$C$1,'EPA US Data'!$C:$C,H$2,'EPA US Data'!$G:$G,"&gt;="&amp;$A13,'EPA US Data'!$G:$G,"&lt;"&amp;$B13)+VLOOKUP($D$1,'Multipliers and Adjustments'!$A$70:$I$86,TRUNC(COLUMN(H$2)/5)+2,FALSE)*SUMIFS('EPA US Data'!$I:$I,'EPA US Data'!$D:$D,'Country Selector'!$A$2,'EPA US Data'!$J:$J,$D$1,'EPA US Data'!$C:$C,H$2,'EPA US Data'!$G:$G,"&gt;="&amp;$A13,'EPA US Data'!$G:$G,"&lt;"&amp;$B13))*unit_conv*'State Downscaling Multipliers'!$B$7</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Data'!$G:$G,"&lt;"&amp;$B13)+VLOOKUP($C$1,'Multipliers and Adjustments'!$A$70:$I$86,TRUNC(COLUMN(M$2)/5)+2,FALSE)*SUMIFS('EPA US Data'!$I:$I,'EPA US Data'!$D:$D,'Country Selector'!$A$2,'EPA US Data'!$J:$J,$C$1,'EPA US Data'!$C:$C,M$2,'EPA US Data'!$G:$G,"&gt;="&amp;$A13,'EPA US Data'!$G:$G,"&lt;"&amp;$B13)+VLOOKUP($D$1,'Multipliers and Adjustments'!$A$70:$I$86,TRUNC(COLUMN(M$2)/5)+2,FALSE)*SUMIFS('EPA US Data'!$I:$I,'EPA US Data'!$D:$D,'Country Selector'!$A$2,'EPA US Data'!$J:$J,$D$1,'EPA US Data'!$C:$C,M$2,'EPA US Data'!$G:$G,"&gt;="&amp;$A13,'EPA US Data'!$G:$G,"&lt;"&amp;$B13))*unit_conv*'State Downscaling Multipliers'!$B$7</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Data'!$G:$G,"&lt;"&amp;$B13)+VLOOKUP($C$1,'Multipliers and Adjustments'!$A$70:$I$86,TRUNC(COLUMN(R$2)/5)+2,FALSE)*SUMIFS('EPA US Data'!$I:$I,'EPA US Data'!$D:$D,'Country Selector'!$A$2,'EPA US Data'!$J:$J,$C$1,'EPA US Data'!$C:$C,R$2,'EPA US Data'!$G:$G,"&gt;="&amp;$A13,'EPA US Data'!$G:$G,"&lt;"&amp;$B13)+VLOOKUP($D$1,'Multipliers and Adjustments'!$A$70:$I$86,TRUNC(COLUMN(R$2)/5)+2,FALSE)*SUMIFS('EPA US Data'!$I:$I,'EPA US Data'!$D:$D,'Country Selector'!$A$2,'EPA US Data'!$J:$J,$D$1,'EPA US Data'!$C:$C,R$2,'EPA US Data'!$G:$G,"&gt;="&amp;$A13,'EPA US Data'!$G:$G,"&lt;"&amp;$B13))*unit_conv*'State Downscaling Multipliers'!$B$7</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Data'!$G:$G,"&lt;"&amp;$B13)+VLOOKUP($C$1,'Multipliers and Adjustments'!$A$70:$I$86,TRUNC(COLUMN(W$2)/5)+2,FALSE)*SUMIFS('EPA US Data'!$I:$I,'EPA US Data'!$D:$D,'Country Selector'!$A$2,'EPA US Data'!$J:$J,$C$1,'EPA US Data'!$C:$C,W$2,'EPA US Data'!$G:$G,"&gt;="&amp;$A13,'EPA US Data'!$G:$G,"&lt;"&amp;$B13)+VLOOKUP($D$1,'Multipliers and Adjustments'!$A$70:$I$86,TRUNC(COLUMN(W$2)/5)+2,FALSE)*SUMIFS('EPA US Data'!$I:$I,'EPA US Data'!$D:$D,'Country Selector'!$A$2,'EPA US Data'!$J:$J,$D$1,'EPA US Data'!$C:$C,W$2,'EPA US Data'!$G:$G,"&gt;="&amp;$A13,'EPA US Data'!$G:$G,"&lt;"&amp;$B13))*unit_conv*'State Downscaling Multipliers'!$B$7</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Data'!$G:$G,"&lt;"&amp;$B13)+VLOOKUP($C$1,'Multipliers and Adjustments'!$A$70:$I$86,TRUNC(COLUMN(AB$2)/5)+2,FALSE)*SUMIFS('EPA US Data'!$I:$I,'EPA US Data'!$D:$D,'Country Selector'!$A$2,'EPA US Data'!$J:$J,$C$1,'EPA US Data'!$C:$C,AB$2,'EPA US Data'!$G:$G,"&gt;="&amp;$A13,'EPA US Data'!$G:$G,"&lt;"&amp;$B13)+VLOOKUP($D$1,'Multipliers and Adjustments'!$A$70:$I$86,TRUNC(COLUMN(AB$2)/5)+2,FALSE)*SUMIFS('EPA US Data'!$I:$I,'EPA US Data'!$D:$D,'Country Selector'!$A$2,'EPA US Data'!$J:$J,$D$1,'EPA US Data'!$C:$C,AB$2,'EPA US Data'!$G:$G,"&gt;="&amp;$A13,'EPA US Data'!$G:$G,"&lt;"&amp;$B13))*unit_conv*'State Downscaling Multipliers'!$B$7</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Data'!$G:$G,"&lt;"&amp;$B13)+VLOOKUP($C$1,'Multipliers and Adjustments'!$A$70:$I$86,TRUNC(COLUMN(AG$2)/5)+2,FALSE)*SUMIFS('EPA US Data'!$I:$I,'EPA US Data'!$D:$D,'Country Selector'!$A$2,'EPA US Data'!$J:$J,$C$1,'EPA US Data'!$C:$C,AG$2,'EPA US Data'!$G:$G,"&gt;="&amp;$A13,'EPA US Data'!$G:$G,"&lt;"&amp;$B13)+VLOOKUP($D$1,'Multipliers and Adjustments'!$A$70:$I$86,TRUNC(COLUMN(AG$2)/5)+2,FALSE)*SUMIFS('EPA US Data'!$I:$I,'EPA US Data'!$D:$D,'Country Selector'!$A$2,'EPA US Data'!$J:$J,$D$1,'EPA US Data'!$C:$C,AG$2,'EPA US Data'!$G:$G,"&gt;="&amp;$A13,'EPA US Data'!$G:$G,"&lt;"&amp;$B13))*unit_conv*'State Downscaling Multipliers'!$B$7</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Data'!$G:$G,"&lt;"&amp;$B13)+VLOOKUP($C$1,'Multipliers and Adjustments'!$A$70:$I$86,TRUNC(COLUMN(AL$2)/5)+2,FALSE)*SUMIFS('EPA US Data'!$I:$I,'EPA US Data'!$D:$D,'Country Selector'!$A$2,'EPA US Data'!$J:$J,$C$1,'EPA US Data'!$C:$C,AL$2,'EPA US Data'!$G:$G,"&gt;="&amp;$A13,'EPA US Data'!$G:$G,"&lt;"&amp;$B13)+VLOOKUP($D$1,'Multipliers and Adjustments'!$A$70:$I$86,TRUNC(COLUMN(AL$2)/5)+2,FALSE)*SUMIFS('EPA US Data'!$I:$I,'EPA US Data'!$D:$D,'Country Selector'!$A$2,'EPA US Data'!$J:$J,$D$1,'EPA US Data'!$C:$C,AL$2,'EPA US Data'!$G:$G,"&gt;="&amp;$A13,'EPA US Data'!$G:$G,"&lt;"&amp;$B13))*unit_conv*'State Downscaling Multipliers'!$B$7</f>
        <v/>
      </c>
    </row>
    <row r="14">
      <c r="A14" s="63">
        <f>B13</f>
        <v/>
      </c>
      <c r="B14" s="63">
        <f>A14+50</f>
        <v/>
      </c>
      <c r="C14" s="119">
        <f>(VLOOKUP($B$1,'Multipliers and Adjustments'!$A$70:$I$86,TRUNC(COLUMN(C$2)/5)+2,FALSE)*SUMIFS('EPA US Data'!$I:$I,'EPA US Data'!$D:$D,'Country Selector'!$A$2,'EPA US Data'!$J:$J,$B$1,'EPA US Data'!$C:$C,C$2,'EPA US Data'!$G:$G,"&gt;="&amp;$A14,'EPA US Data'!$G:$G,"&lt;"&amp;$B14)+VLOOKUP($C$1,'Multipliers and Adjustments'!$A$70:$I$86,TRUNC(COLUMN(C$2)/5)+2,FALSE)*SUMIFS('EPA US Data'!$I:$I,'EPA US Data'!$D:$D,'Country Selector'!$A$2,'EPA US Data'!$J:$J,$C$1,'EPA US Data'!$C:$C,C$2,'EPA US Data'!$G:$G,"&gt;="&amp;$A14,'EPA US Data'!$G:$G,"&lt;"&amp;$B14)+VLOOKUP($D$1,'Multipliers and Adjustments'!$A$70:$I$86,TRUNC(COLUMN(C$2)/5)+2,FALSE)*SUMIFS('EPA US Data'!$I:$I,'EPA US Data'!$D:$D,'Country Selector'!$A$2,'EPA US Data'!$J:$J,$D$1,'EPA US Data'!$C:$C,C$2,'EPA US Data'!$G:$G,"&gt;="&amp;$A14,'EPA US Data'!$G:$G,"&lt;"&amp;$B14))*unit_conv*'State Downscaling Multipliers'!$B$7</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Data'!$G:$G,"&lt;"&amp;$B14)+VLOOKUP($C$1,'Multipliers and Adjustments'!$A$70:$I$86,TRUNC(COLUMN(H$2)/5)+2,FALSE)*SUMIFS('EPA US Data'!$I:$I,'EPA US Data'!$D:$D,'Country Selector'!$A$2,'EPA US Data'!$J:$J,$C$1,'EPA US Data'!$C:$C,H$2,'EPA US Data'!$G:$G,"&gt;="&amp;$A14,'EPA US Data'!$G:$G,"&lt;"&amp;$B14)+VLOOKUP($D$1,'Multipliers and Adjustments'!$A$70:$I$86,TRUNC(COLUMN(H$2)/5)+2,FALSE)*SUMIFS('EPA US Data'!$I:$I,'EPA US Data'!$D:$D,'Country Selector'!$A$2,'EPA US Data'!$J:$J,$D$1,'EPA US Data'!$C:$C,H$2,'EPA US Data'!$G:$G,"&gt;="&amp;$A14,'EPA US Data'!$G:$G,"&lt;"&amp;$B14))*unit_conv*'State Downscaling Multipliers'!$B$7</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Data'!$G:$G,"&lt;"&amp;$B14)+VLOOKUP($C$1,'Multipliers and Adjustments'!$A$70:$I$86,TRUNC(COLUMN(M$2)/5)+2,FALSE)*SUMIFS('EPA US Data'!$I:$I,'EPA US Data'!$D:$D,'Country Selector'!$A$2,'EPA US Data'!$J:$J,$C$1,'EPA US Data'!$C:$C,M$2,'EPA US Data'!$G:$G,"&gt;="&amp;$A14,'EPA US Data'!$G:$G,"&lt;"&amp;$B14)+VLOOKUP($D$1,'Multipliers and Adjustments'!$A$70:$I$86,TRUNC(COLUMN(M$2)/5)+2,FALSE)*SUMIFS('EPA US Data'!$I:$I,'EPA US Data'!$D:$D,'Country Selector'!$A$2,'EPA US Data'!$J:$J,$D$1,'EPA US Data'!$C:$C,M$2,'EPA US Data'!$G:$G,"&gt;="&amp;$A14,'EPA US Data'!$G:$G,"&lt;"&amp;$B14))*unit_conv*'State Downscaling Multipliers'!$B$7</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Data'!$G:$G,"&lt;"&amp;$B14)+VLOOKUP($C$1,'Multipliers and Adjustments'!$A$70:$I$86,TRUNC(COLUMN(R$2)/5)+2,FALSE)*SUMIFS('EPA US Data'!$I:$I,'EPA US Data'!$D:$D,'Country Selector'!$A$2,'EPA US Data'!$J:$J,$C$1,'EPA US Data'!$C:$C,R$2,'EPA US Data'!$G:$G,"&gt;="&amp;$A14,'EPA US Data'!$G:$G,"&lt;"&amp;$B14)+VLOOKUP($D$1,'Multipliers and Adjustments'!$A$70:$I$86,TRUNC(COLUMN(R$2)/5)+2,FALSE)*SUMIFS('EPA US Data'!$I:$I,'EPA US Data'!$D:$D,'Country Selector'!$A$2,'EPA US Data'!$J:$J,$D$1,'EPA US Data'!$C:$C,R$2,'EPA US Data'!$G:$G,"&gt;="&amp;$A14,'EPA US Data'!$G:$G,"&lt;"&amp;$B14))*unit_conv*'State Downscaling Multipliers'!$B$7</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Data'!$G:$G,"&lt;"&amp;$B14)+VLOOKUP($C$1,'Multipliers and Adjustments'!$A$70:$I$86,TRUNC(COLUMN(W$2)/5)+2,FALSE)*SUMIFS('EPA US Data'!$I:$I,'EPA US Data'!$D:$D,'Country Selector'!$A$2,'EPA US Data'!$J:$J,$C$1,'EPA US Data'!$C:$C,W$2,'EPA US Data'!$G:$G,"&gt;="&amp;$A14,'EPA US Data'!$G:$G,"&lt;"&amp;$B14)+VLOOKUP($D$1,'Multipliers and Adjustments'!$A$70:$I$86,TRUNC(COLUMN(W$2)/5)+2,FALSE)*SUMIFS('EPA US Data'!$I:$I,'EPA US Data'!$D:$D,'Country Selector'!$A$2,'EPA US Data'!$J:$J,$D$1,'EPA US Data'!$C:$C,W$2,'EPA US Data'!$G:$G,"&gt;="&amp;$A14,'EPA US Data'!$G:$G,"&lt;"&amp;$B14))*unit_conv*'State Downscaling Multipliers'!$B$7</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Data'!$G:$G,"&lt;"&amp;$B14)+VLOOKUP($C$1,'Multipliers and Adjustments'!$A$70:$I$86,TRUNC(COLUMN(AB$2)/5)+2,FALSE)*SUMIFS('EPA US Data'!$I:$I,'EPA US Data'!$D:$D,'Country Selector'!$A$2,'EPA US Data'!$J:$J,$C$1,'EPA US Data'!$C:$C,AB$2,'EPA US Data'!$G:$G,"&gt;="&amp;$A14,'EPA US Data'!$G:$G,"&lt;"&amp;$B14)+VLOOKUP($D$1,'Multipliers and Adjustments'!$A$70:$I$86,TRUNC(COLUMN(AB$2)/5)+2,FALSE)*SUMIFS('EPA US Data'!$I:$I,'EPA US Data'!$D:$D,'Country Selector'!$A$2,'EPA US Data'!$J:$J,$D$1,'EPA US Data'!$C:$C,AB$2,'EPA US Data'!$G:$G,"&gt;="&amp;$A14,'EPA US Data'!$G:$G,"&lt;"&amp;$B14))*unit_conv*'State Downscaling Multipliers'!$B$7</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Data'!$G:$G,"&lt;"&amp;$B14)+VLOOKUP($C$1,'Multipliers and Adjustments'!$A$70:$I$86,TRUNC(COLUMN(AG$2)/5)+2,FALSE)*SUMIFS('EPA US Data'!$I:$I,'EPA US Data'!$D:$D,'Country Selector'!$A$2,'EPA US Data'!$J:$J,$C$1,'EPA US Data'!$C:$C,AG$2,'EPA US Data'!$G:$G,"&gt;="&amp;$A14,'EPA US Data'!$G:$G,"&lt;"&amp;$B14)+VLOOKUP($D$1,'Multipliers and Adjustments'!$A$70:$I$86,TRUNC(COLUMN(AG$2)/5)+2,FALSE)*SUMIFS('EPA US Data'!$I:$I,'EPA US Data'!$D:$D,'Country Selector'!$A$2,'EPA US Data'!$J:$J,$D$1,'EPA US Data'!$C:$C,AG$2,'EPA US Data'!$G:$G,"&gt;="&amp;$A14,'EPA US Data'!$G:$G,"&lt;"&amp;$B14))*unit_conv*'State Downscaling Multipliers'!$B$7</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Data'!$G:$G,"&lt;"&amp;$B14)+VLOOKUP($C$1,'Multipliers and Adjustments'!$A$70:$I$86,TRUNC(COLUMN(AL$2)/5)+2,FALSE)*SUMIFS('EPA US Data'!$I:$I,'EPA US Data'!$D:$D,'Country Selector'!$A$2,'EPA US Data'!$J:$J,$C$1,'EPA US Data'!$C:$C,AL$2,'EPA US Data'!$G:$G,"&gt;="&amp;$A14,'EPA US Data'!$G:$G,"&lt;"&amp;$B14)+VLOOKUP($D$1,'Multipliers and Adjustments'!$A$70:$I$86,TRUNC(COLUMN(AL$2)/5)+2,FALSE)*SUMIFS('EPA US Data'!$I:$I,'EPA US Data'!$D:$D,'Country Selector'!$A$2,'EPA US Data'!$J:$J,$D$1,'EPA US Data'!$C:$C,AL$2,'EPA US Data'!$G:$G,"&gt;="&amp;$A14,'EPA US Data'!$G:$G,"&lt;"&amp;$B14))*unit_conv*'State Downscaling Multipliers'!$B$7</f>
        <v/>
      </c>
    </row>
    <row r="15">
      <c r="A15" s="63">
        <f>B14</f>
        <v/>
      </c>
      <c r="B15" s="63">
        <f>A15+50</f>
        <v/>
      </c>
      <c r="C15" s="119">
        <f>(VLOOKUP($B$1,'Multipliers and Adjustments'!$A$70:$I$86,TRUNC(COLUMN(C$2)/5)+2,FALSE)*SUMIFS('EPA US Data'!$I:$I,'EPA US Data'!$D:$D,'Country Selector'!$A$2,'EPA US Data'!$J:$J,$B$1,'EPA US Data'!$C:$C,C$2,'EPA US Data'!$G:$G,"&gt;="&amp;$A15,'EPA US Data'!$G:$G,"&lt;"&amp;$B15)+VLOOKUP($C$1,'Multipliers and Adjustments'!$A$70:$I$86,TRUNC(COLUMN(C$2)/5)+2,FALSE)*SUMIFS('EPA US Data'!$I:$I,'EPA US Data'!$D:$D,'Country Selector'!$A$2,'EPA US Data'!$J:$J,$C$1,'EPA US Data'!$C:$C,C$2,'EPA US Data'!$G:$G,"&gt;="&amp;$A15,'EPA US Data'!$G:$G,"&lt;"&amp;$B15)+VLOOKUP($D$1,'Multipliers and Adjustments'!$A$70:$I$86,TRUNC(COLUMN(C$2)/5)+2,FALSE)*SUMIFS('EPA US Data'!$I:$I,'EPA US Data'!$D:$D,'Country Selector'!$A$2,'EPA US Data'!$J:$J,$D$1,'EPA US Data'!$C:$C,C$2,'EPA US Data'!$G:$G,"&gt;="&amp;$A15,'EPA US Data'!$G:$G,"&lt;"&amp;$B15))*unit_conv*'State Downscaling Multipliers'!$B$7</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Data'!$G:$G,"&lt;"&amp;$B15)+VLOOKUP($C$1,'Multipliers and Adjustments'!$A$70:$I$86,TRUNC(COLUMN(H$2)/5)+2,FALSE)*SUMIFS('EPA US Data'!$I:$I,'EPA US Data'!$D:$D,'Country Selector'!$A$2,'EPA US Data'!$J:$J,$C$1,'EPA US Data'!$C:$C,H$2,'EPA US Data'!$G:$G,"&gt;="&amp;$A15,'EPA US Data'!$G:$G,"&lt;"&amp;$B15)+VLOOKUP($D$1,'Multipliers and Adjustments'!$A$70:$I$86,TRUNC(COLUMN(H$2)/5)+2,FALSE)*SUMIFS('EPA US Data'!$I:$I,'EPA US Data'!$D:$D,'Country Selector'!$A$2,'EPA US Data'!$J:$J,$D$1,'EPA US Data'!$C:$C,H$2,'EPA US Data'!$G:$G,"&gt;="&amp;$A15,'EPA US Data'!$G:$G,"&lt;"&amp;$B15))*unit_conv*'State Downscaling Multipliers'!$B$7</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Data'!$G:$G,"&lt;"&amp;$B15)+VLOOKUP($C$1,'Multipliers and Adjustments'!$A$70:$I$86,TRUNC(COLUMN(M$2)/5)+2,FALSE)*SUMIFS('EPA US Data'!$I:$I,'EPA US Data'!$D:$D,'Country Selector'!$A$2,'EPA US Data'!$J:$J,$C$1,'EPA US Data'!$C:$C,M$2,'EPA US Data'!$G:$G,"&gt;="&amp;$A15,'EPA US Data'!$G:$G,"&lt;"&amp;$B15)+VLOOKUP($D$1,'Multipliers and Adjustments'!$A$70:$I$86,TRUNC(COLUMN(M$2)/5)+2,FALSE)*SUMIFS('EPA US Data'!$I:$I,'EPA US Data'!$D:$D,'Country Selector'!$A$2,'EPA US Data'!$J:$J,$D$1,'EPA US Data'!$C:$C,M$2,'EPA US Data'!$G:$G,"&gt;="&amp;$A15,'EPA US Data'!$G:$G,"&lt;"&amp;$B15))*unit_conv*'State Downscaling Multipliers'!$B$7</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Data'!$G:$G,"&lt;"&amp;$B15)+VLOOKUP($C$1,'Multipliers and Adjustments'!$A$70:$I$86,TRUNC(COLUMN(R$2)/5)+2,FALSE)*SUMIFS('EPA US Data'!$I:$I,'EPA US Data'!$D:$D,'Country Selector'!$A$2,'EPA US Data'!$J:$J,$C$1,'EPA US Data'!$C:$C,R$2,'EPA US Data'!$G:$G,"&gt;="&amp;$A15,'EPA US Data'!$G:$G,"&lt;"&amp;$B15)+VLOOKUP($D$1,'Multipliers and Adjustments'!$A$70:$I$86,TRUNC(COLUMN(R$2)/5)+2,FALSE)*SUMIFS('EPA US Data'!$I:$I,'EPA US Data'!$D:$D,'Country Selector'!$A$2,'EPA US Data'!$J:$J,$D$1,'EPA US Data'!$C:$C,R$2,'EPA US Data'!$G:$G,"&gt;="&amp;$A15,'EPA US Data'!$G:$G,"&lt;"&amp;$B15))*unit_conv*'State Downscaling Multipliers'!$B$7</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Data'!$G:$G,"&lt;"&amp;$B15)+VLOOKUP($C$1,'Multipliers and Adjustments'!$A$70:$I$86,TRUNC(COLUMN(W$2)/5)+2,FALSE)*SUMIFS('EPA US Data'!$I:$I,'EPA US Data'!$D:$D,'Country Selector'!$A$2,'EPA US Data'!$J:$J,$C$1,'EPA US Data'!$C:$C,W$2,'EPA US Data'!$G:$G,"&gt;="&amp;$A15,'EPA US Data'!$G:$G,"&lt;"&amp;$B15)+VLOOKUP($D$1,'Multipliers and Adjustments'!$A$70:$I$86,TRUNC(COLUMN(W$2)/5)+2,FALSE)*SUMIFS('EPA US Data'!$I:$I,'EPA US Data'!$D:$D,'Country Selector'!$A$2,'EPA US Data'!$J:$J,$D$1,'EPA US Data'!$C:$C,W$2,'EPA US Data'!$G:$G,"&gt;="&amp;$A15,'EPA US Data'!$G:$G,"&lt;"&amp;$B15))*unit_conv*'State Downscaling Multipliers'!$B$7</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Data'!$G:$G,"&lt;"&amp;$B15)+VLOOKUP($C$1,'Multipliers and Adjustments'!$A$70:$I$86,TRUNC(COLUMN(AB$2)/5)+2,FALSE)*SUMIFS('EPA US Data'!$I:$I,'EPA US Data'!$D:$D,'Country Selector'!$A$2,'EPA US Data'!$J:$J,$C$1,'EPA US Data'!$C:$C,AB$2,'EPA US Data'!$G:$G,"&gt;="&amp;$A15,'EPA US Data'!$G:$G,"&lt;"&amp;$B15)+VLOOKUP($D$1,'Multipliers and Adjustments'!$A$70:$I$86,TRUNC(COLUMN(AB$2)/5)+2,FALSE)*SUMIFS('EPA US Data'!$I:$I,'EPA US Data'!$D:$D,'Country Selector'!$A$2,'EPA US Data'!$J:$J,$D$1,'EPA US Data'!$C:$C,AB$2,'EPA US Data'!$G:$G,"&gt;="&amp;$A15,'EPA US Data'!$G:$G,"&lt;"&amp;$B15))*unit_conv*'State Downscaling Multipliers'!$B$7</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Data'!$G:$G,"&lt;"&amp;$B15)+VLOOKUP($C$1,'Multipliers and Adjustments'!$A$70:$I$86,TRUNC(COLUMN(AG$2)/5)+2,FALSE)*SUMIFS('EPA US Data'!$I:$I,'EPA US Data'!$D:$D,'Country Selector'!$A$2,'EPA US Data'!$J:$J,$C$1,'EPA US Data'!$C:$C,AG$2,'EPA US Data'!$G:$G,"&gt;="&amp;$A15,'EPA US Data'!$G:$G,"&lt;"&amp;$B15)+VLOOKUP($D$1,'Multipliers and Adjustments'!$A$70:$I$86,TRUNC(COLUMN(AG$2)/5)+2,FALSE)*SUMIFS('EPA US Data'!$I:$I,'EPA US Data'!$D:$D,'Country Selector'!$A$2,'EPA US Data'!$J:$J,$D$1,'EPA US Data'!$C:$C,AG$2,'EPA US Data'!$G:$G,"&gt;="&amp;$A15,'EPA US Data'!$G:$G,"&lt;"&amp;$B15))*unit_conv*'State Downscaling Multipliers'!$B$7</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Data'!$G:$G,"&lt;"&amp;$B15)+VLOOKUP($C$1,'Multipliers and Adjustments'!$A$70:$I$86,TRUNC(COLUMN(AL$2)/5)+2,FALSE)*SUMIFS('EPA US Data'!$I:$I,'EPA US Data'!$D:$D,'Country Selector'!$A$2,'EPA US Data'!$J:$J,$C$1,'EPA US Data'!$C:$C,AL$2,'EPA US Data'!$G:$G,"&gt;="&amp;$A15,'EPA US Data'!$G:$G,"&lt;"&amp;$B15)+VLOOKUP($D$1,'Multipliers and Adjustments'!$A$70:$I$86,TRUNC(COLUMN(AL$2)/5)+2,FALSE)*SUMIFS('EPA US Data'!$I:$I,'EPA US Data'!$D:$D,'Country Selector'!$A$2,'EPA US Data'!$J:$J,$D$1,'EPA US Data'!$C:$C,AL$2,'EPA US Data'!$G:$G,"&gt;="&amp;$A15,'EPA US Data'!$G:$G,"&lt;"&amp;$B15))*unit_conv*'State Downscaling Multipliers'!$B$7</f>
        <v/>
      </c>
    </row>
    <row r="16">
      <c r="A16" s="63">
        <f>B15</f>
        <v/>
      </c>
      <c r="B16" s="63">
        <f>A16+50</f>
        <v/>
      </c>
      <c r="C16" s="119">
        <f>(VLOOKUP($B$1,'Multipliers and Adjustments'!$A$70:$I$86,TRUNC(COLUMN(C$2)/5)+2,FALSE)*SUMIFS('EPA US Data'!$I:$I,'EPA US Data'!$D:$D,'Country Selector'!$A$2,'EPA US Data'!$J:$J,$B$1,'EPA US Data'!$C:$C,C$2,'EPA US Data'!$G:$G,"&gt;="&amp;$A16,'EPA US Data'!$G:$G,"&lt;"&amp;$B16)+VLOOKUP($C$1,'Multipliers and Adjustments'!$A$70:$I$86,TRUNC(COLUMN(C$2)/5)+2,FALSE)*SUMIFS('EPA US Data'!$I:$I,'EPA US Data'!$D:$D,'Country Selector'!$A$2,'EPA US Data'!$J:$J,$C$1,'EPA US Data'!$C:$C,C$2,'EPA US Data'!$G:$G,"&gt;="&amp;$A16,'EPA US Data'!$G:$G,"&lt;"&amp;$B16)+VLOOKUP($D$1,'Multipliers and Adjustments'!$A$70:$I$86,TRUNC(COLUMN(C$2)/5)+2,FALSE)*SUMIFS('EPA US Data'!$I:$I,'EPA US Data'!$D:$D,'Country Selector'!$A$2,'EPA US Data'!$J:$J,$D$1,'EPA US Data'!$C:$C,C$2,'EPA US Data'!$G:$G,"&gt;="&amp;$A16,'EPA US Data'!$G:$G,"&lt;"&amp;$B16))*unit_conv*'State Downscaling Multipliers'!$B$7</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Data'!$G:$G,"&lt;"&amp;$B16)+VLOOKUP($C$1,'Multipliers and Adjustments'!$A$70:$I$86,TRUNC(COLUMN(H$2)/5)+2,FALSE)*SUMIFS('EPA US Data'!$I:$I,'EPA US Data'!$D:$D,'Country Selector'!$A$2,'EPA US Data'!$J:$J,$C$1,'EPA US Data'!$C:$C,H$2,'EPA US Data'!$G:$G,"&gt;="&amp;$A16,'EPA US Data'!$G:$G,"&lt;"&amp;$B16)+VLOOKUP($D$1,'Multipliers and Adjustments'!$A$70:$I$86,TRUNC(COLUMN(H$2)/5)+2,FALSE)*SUMIFS('EPA US Data'!$I:$I,'EPA US Data'!$D:$D,'Country Selector'!$A$2,'EPA US Data'!$J:$J,$D$1,'EPA US Data'!$C:$C,H$2,'EPA US Data'!$G:$G,"&gt;="&amp;$A16,'EPA US Data'!$G:$G,"&lt;"&amp;$B16))*unit_conv*'State Downscaling Multipliers'!$B$7</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Data'!$G:$G,"&lt;"&amp;$B16)+VLOOKUP($C$1,'Multipliers and Adjustments'!$A$70:$I$86,TRUNC(COLUMN(M$2)/5)+2,FALSE)*SUMIFS('EPA US Data'!$I:$I,'EPA US Data'!$D:$D,'Country Selector'!$A$2,'EPA US Data'!$J:$J,$C$1,'EPA US Data'!$C:$C,M$2,'EPA US Data'!$G:$G,"&gt;="&amp;$A16,'EPA US Data'!$G:$G,"&lt;"&amp;$B16)+VLOOKUP($D$1,'Multipliers and Adjustments'!$A$70:$I$86,TRUNC(COLUMN(M$2)/5)+2,FALSE)*SUMIFS('EPA US Data'!$I:$I,'EPA US Data'!$D:$D,'Country Selector'!$A$2,'EPA US Data'!$J:$J,$D$1,'EPA US Data'!$C:$C,M$2,'EPA US Data'!$G:$G,"&gt;="&amp;$A16,'EPA US Data'!$G:$G,"&lt;"&amp;$B16))*unit_conv*'State Downscaling Multipliers'!$B$7</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Data'!$G:$G,"&lt;"&amp;$B16)+VLOOKUP($C$1,'Multipliers and Adjustments'!$A$70:$I$86,TRUNC(COLUMN(R$2)/5)+2,FALSE)*SUMIFS('EPA US Data'!$I:$I,'EPA US Data'!$D:$D,'Country Selector'!$A$2,'EPA US Data'!$J:$J,$C$1,'EPA US Data'!$C:$C,R$2,'EPA US Data'!$G:$G,"&gt;="&amp;$A16,'EPA US Data'!$G:$G,"&lt;"&amp;$B16)+VLOOKUP($D$1,'Multipliers and Adjustments'!$A$70:$I$86,TRUNC(COLUMN(R$2)/5)+2,FALSE)*SUMIFS('EPA US Data'!$I:$I,'EPA US Data'!$D:$D,'Country Selector'!$A$2,'EPA US Data'!$J:$J,$D$1,'EPA US Data'!$C:$C,R$2,'EPA US Data'!$G:$G,"&gt;="&amp;$A16,'EPA US Data'!$G:$G,"&lt;"&amp;$B16))*unit_conv*'State Downscaling Multipliers'!$B$7</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Data'!$G:$G,"&lt;"&amp;$B16)+VLOOKUP($C$1,'Multipliers and Adjustments'!$A$70:$I$86,TRUNC(COLUMN(W$2)/5)+2,FALSE)*SUMIFS('EPA US Data'!$I:$I,'EPA US Data'!$D:$D,'Country Selector'!$A$2,'EPA US Data'!$J:$J,$C$1,'EPA US Data'!$C:$C,W$2,'EPA US Data'!$G:$G,"&gt;="&amp;$A16,'EPA US Data'!$G:$G,"&lt;"&amp;$B16)+VLOOKUP($D$1,'Multipliers and Adjustments'!$A$70:$I$86,TRUNC(COLUMN(W$2)/5)+2,FALSE)*SUMIFS('EPA US Data'!$I:$I,'EPA US Data'!$D:$D,'Country Selector'!$A$2,'EPA US Data'!$J:$J,$D$1,'EPA US Data'!$C:$C,W$2,'EPA US Data'!$G:$G,"&gt;="&amp;$A16,'EPA US Data'!$G:$G,"&lt;"&amp;$B16))*unit_conv*'State Downscaling Multipliers'!$B$7</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Data'!$G:$G,"&lt;"&amp;$B16)+VLOOKUP($C$1,'Multipliers and Adjustments'!$A$70:$I$86,TRUNC(COLUMN(AB$2)/5)+2,FALSE)*SUMIFS('EPA US Data'!$I:$I,'EPA US Data'!$D:$D,'Country Selector'!$A$2,'EPA US Data'!$J:$J,$C$1,'EPA US Data'!$C:$C,AB$2,'EPA US Data'!$G:$G,"&gt;="&amp;$A16,'EPA US Data'!$G:$G,"&lt;"&amp;$B16)+VLOOKUP($D$1,'Multipliers and Adjustments'!$A$70:$I$86,TRUNC(COLUMN(AB$2)/5)+2,FALSE)*SUMIFS('EPA US Data'!$I:$I,'EPA US Data'!$D:$D,'Country Selector'!$A$2,'EPA US Data'!$J:$J,$D$1,'EPA US Data'!$C:$C,AB$2,'EPA US Data'!$G:$G,"&gt;="&amp;$A16,'EPA US Data'!$G:$G,"&lt;"&amp;$B16))*unit_conv*'State Downscaling Multipliers'!$B$7</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Data'!$G:$G,"&lt;"&amp;$B16)+VLOOKUP($C$1,'Multipliers and Adjustments'!$A$70:$I$86,TRUNC(COLUMN(AG$2)/5)+2,FALSE)*SUMIFS('EPA US Data'!$I:$I,'EPA US Data'!$D:$D,'Country Selector'!$A$2,'EPA US Data'!$J:$J,$C$1,'EPA US Data'!$C:$C,AG$2,'EPA US Data'!$G:$G,"&gt;="&amp;$A16,'EPA US Data'!$G:$G,"&lt;"&amp;$B16)+VLOOKUP($D$1,'Multipliers and Adjustments'!$A$70:$I$86,TRUNC(COLUMN(AG$2)/5)+2,FALSE)*SUMIFS('EPA US Data'!$I:$I,'EPA US Data'!$D:$D,'Country Selector'!$A$2,'EPA US Data'!$J:$J,$D$1,'EPA US Data'!$C:$C,AG$2,'EPA US Data'!$G:$G,"&gt;="&amp;$A16,'EPA US Data'!$G:$G,"&lt;"&amp;$B16))*unit_conv*'State Downscaling Multipliers'!$B$7</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Data'!$G:$G,"&lt;"&amp;$B16)+VLOOKUP($C$1,'Multipliers and Adjustments'!$A$70:$I$86,TRUNC(COLUMN(AL$2)/5)+2,FALSE)*SUMIFS('EPA US Data'!$I:$I,'EPA US Data'!$D:$D,'Country Selector'!$A$2,'EPA US Data'!$J:$J,$C$1,'EPA US Data'!$C:$C,AL$2,'EPA US Data'!$G:$G,"&gt;="&amp;$A16,'EPA US Data'!$G:$G,"&lt;"&amp;$B16)+VLOOKUP($D$1,'Multipliers and Adjustments'!$A$70:$I$86,TRUNC(COLUMN(AL$2)/5)+2,FALSE)*SUMIFS('EPA US Data'!$I:$I,'EPA US Data'!$D:$D,'Country Selector'!$A$2,'EPA US Data'!$J:$J,$D$1,'EPA US Data'!$C:$C,AL$2,'EPA US Data'!$G:$G,"&gt;="&amp;$A16,'EPA US Data'!$G:$G,"&lt;"&amp;$B16))*unit_conv*'State Downscaling Multipliers'!$B$7</f>
        <v/>
      </c>
    </row>
    <row r="17">
      <c r="A17" s="63">
        <f>B16</f>
        <v/>
      </c>
      <c r="B17" s="63">
        <f>A17+50</f>
        <v/>
      </c>
      <c r="C17" s="119">
        <f>(VLOOKUP($B$1,'Multipliers and Adjustments'!$A$70:$I$86,TRUNC(COLUMN(C$2)/5)+2,FALSE)*SUMIFS('EPA US Data'!$I:$I,'EPA US Data'!$D:$D,'Country Selector'!$A$2,'EPA US Data'!$J:$J,$B$1,'EPA US Data'!$C:$C,C$2,'EPA US Data'!$G:$G,"&gt;="&amp;$A17,'EPA US Data'!$G:$G,"&lt;"&amp;$B17)+VLOOKUP($C$1,'Multipliers and Adjustments'!$A$70:$I$86,TRUNC(COLUMN(C$2)/5)+2,FALSE)*SUMIFS('EPA US Data'!$I:$I,'EPA US Data'!$D:$D,'Country Selector'!$A$2,'EPA US Data'!$J:$J,$C$1,'EPA US Data'!$C:$C,C$2,'EPA US Data'!$G:$G,"&gt;="&amp;$A17,'EPA US Data'!$G:$G,"&lt;"&amp;$B17)+VLOOKUP($D$1,'Multipliers and Adjustments'!$A$70:$I$86,TRUNC(COLUMN(C$2)/5)+2,FALSE)*SUMIFS('EPA US Data'!$I:$I,'EPA US Data'!$D:$D,'Country Selector'!$A$2,'EPA US Data'!$J:$J,$D$1,'EPA US Data'!$C:$C,C$2,'EPA US Data'!$G:$G,"&gt;="&amp;$A17,'EPA US Data'!$G:$G,"&lt;"&amp;$B17))*unit_conv*'State Downscaling Multipliers'!$B$7</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Data'!$G:$G,"&lt;"&amp;$B17)+VLOOKUP($C$1,'Multipliers and Adjustments'!$A$70:$I$86,TRUNC(COLUMN(H$2)/5)+2,FALSE)*SUMIFS('EPA US Data'!$I:$I,'EPA US Data'!$D:$D,'Country Selector'!$A$2,'EPA US Data'!$J:$J,$C$1,'EPA US Data'!$C:$C,H$2,'EPA US Data'!$G:$G,"&gt;="&amp;$A17,'EPA US Data'!$G:$G,"&lt;"&amp;$B17)+VLOOKUP($D$1,'Multipliers and Adjustments'!$A$70:$I$86,TRUNC(COLUMN(H$2)/5)+2,FALSE)*SUMIFS('EPA US Data'!$I:$I,'EPA US Data'!$D:$D,'Country Selector'!$A$2,'EPA US Data'!$J:$J,$D$1,'EPA US Data'!$C:$C,H$2,'EPA US Data'!$G:$G,"&gt;="&amp;$A17,'EPA US Data'!$G:$G,"&lt;"&amp;$B17))*unit_conv*'State Downscaling Multipliers'!$B$7</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Data'!$G:$G,"&lt;"&amp;$B17)+VLOOKUP($C$1,'Multipliers and Adjustments'!$A$70:$I$86,TRUNC(COLUMN(M$2)/5)+2,FALSE)*SUMIFS('EPA US Data'!$I:$I,'EPA US Data'!$D:$D,'Country Selector'!$A$2,'EPA US Data'!$J:$J,$C$1,'EPA US Data'!$C:$C,M$2,'EPA US Data'!$G:$G,"&gt;="&amp;$A17,'EPA US Data'!$G:$G,"&lt;"&amp;$B17)+VLOOKUP($D$1,'Multipliers and Adjustments'!$A$70:$I$86,TRUNC(COLUMN(M$2)/5)+2,FALSE)*SUMIFS('EPA US Data'!$I:$I,'EPA US Data'!$D:$D,'Country Selector'!$A$2,'EPA US Data'!$J:$J,$D$1,'EPA US Data'!$C:$C,M$2,'EPA US Data'!$G:$G,"&gt;="&amp;$A17,'EPA US Data'!$G:$G,"&lt;"&amp;$B17))*unit_conv*'State Downscaling Multipliers'!$B$7</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Data'!$G:$G,"&lt;"&amp;$B17)+VLOOKUP($C$1,'Multipliers and Adjustments'!$A$70:$I$86,TRUNC(COLUMN(R$2)/5)+2,FALSE)*SUMIFS('EPA US Data'!$I:$I,'EPA US Data'!$D:$D,'Country Selector'!$A$2,'EPA US Data'!$J:$J,$C$1,'EPA US Data'!$C:$C,R$2,'EPA US Data'!$G:$G,"&gt;="&amp;$A17,'EPA US Data'!$G:$G,"&lt;"&amp;$B17)+VLOOKUP($D$1,'Multipliers and Adjustments'!$A$70:$I$86,TRUNC(COLUMN(R$2)/5)+2,FALSE)*SUMIFS('EPA US Data'!$I:$I,'EPA US Data'!$D:$D,'Country Selector'!$A$2,'EPA US Data'!$J:$J,$D$1,'EPA US Data'!$C:$C,R$2,'EPA US Data'!$G:$G,"&gt;="&amp;$A17,'EPA US Data'!$G:$G,"&lt;"&amp;$B17))*unit_conv*'State Downscaling Multipliers'!$B$7</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Data'!$G:$G,"&lt;"&amp;$B17)+VLOOKUP($C$1,'Multipliers and Adjustments'!$A$70:$I$86,TRUNC(COLUMN(W$2)/5)+2,FALSE)*SUMIFS('EPA US Data'!$I:$I,'EPA US Data'!$D:$D,'Country Selector'!$A$2,'EPA US Data'!$J:$J,$C$1,'EPA US Data'!$C:$C,W$2,'EPA US Data'!$G:$G,"&gt;="&amp;$A17,'EPA US Data'!$G:$G,"&lt;"&amp;$B17)+VLOOKUP($D$1,'Multipliers and Adjustments'!$A$70:$I$86,TRUNC(COLUMN(W$2)/5)+2,FALSE)*SUMIFS('EPA US Data'!$I:$I,'EPA US Data'!$D:$D,'Country Selector'!$A$2,'EPA US Data'!$J:$J,$D$1,'EPA US Data'!$C:$C,W$2,'EPA US Data'!$G:$G,"&gt;="&amp;$A17,'EPA US Data'!$G:$G,"&lt;"&amp;$B17))*unit_conv*'State Downscaling Multipliers'!$B$7</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Data'!$G:$G,"&lt;"&amp;$B17)+VLOOKUP($C$1,'Multipliers and Adjustments'!$A$70:$I$86,TRUNC(COLUMN(AB$2)/5)+2,FALSE)*SUMIFS('EPA US Data'!$I:$I,'EPA US Data'!$D:$D,'Country Selector'!$A$2,'EPA US Data'!$J:$J,$C$1,'EPA US Data'!$C:$C,AB$2,'EPA US Data'!$G:$G,"&gt;="&amp;$A17,'EPA US Data'!$G:$G,"&lt;"&amp;$B17)+VLOOKUP($D$1,'Multipliers and Adjustments'!$A$70:$I$86,TRUNC(COLUMN(AB$2)/5)+2,FALSE)*SUMIFS('EPA US Data'!$I:$I,'EPA US Data'!$D:$D,'Country Selector'!$A$2,'EPA US Data'!$J:$J,$D$1,'EPA US Data'!$C:$C,AB$2,'EPA US Data'!$G:$G,"&gt;="&amp;$A17,'EPA US Data'!$G:$G,"&lt;"&amp;$B17))*unit_conv*'State Downscaling Multipliers'!$B$7</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Data'!$G:$G,"&lt;"&amp;$B17)+VLOOKUP($C$1,'Multipliers and Adjustments'!$A$70:$I$86,TRUNC(COLUMN(AG$2)/5)+2,FALSE)*SUMIFS('EPA US Data'!$I:$I,'EPA US Data'!$D:$D,'Country Selector'!$A$2,'EPA US Data'!$J:$J,$C$1,'EPA US Data'!$C:$C,AG$2,'EPA US Data'!$G:$G,"&gt;="&amp;$A17,'EPA US Data'!$G:$G,"&lt;"&amp;$B17)+VLOOKUP($D$1,'Multipliers and Adjustments'!$A$70:$I$86,TRUNC(COLUMN(AG$2)/5)+2,FALSE)*SUMIFS('EPA US Data'!$I:$I,'EPA US Data'!$D:$D,'Country Selector'!$A$2,'EPA US Data'!$J:$J,$D$1,'EPA US Data'!$C:$C,AG$2,'EPA US Data'!$G:$G,"&gt;="&amp;$A17,'EPA US Data'!$G:$G,"&lt;"&amp;$B17))*unit_conv*'State Downscaling Multipliers'!$B$7</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Data'!$G:$G,"&lt;"&amp;$B17)+VLOOKUP($C$1,'Multipliers and Adjustments'!$A$70:$I$86,TRUNC(COLUMN(AL$2)/5)+2,FALSE)*SUMIFS('EPA US Data'!$I:$I,'EPA US Data'!$D:$D,'Country Selector'!$A$2,'EPA US Data'!$J:$J,$C$1,'EPA US Data'!$C:$C,AL$2,'EPA US Data'!$G:$G,"&gt;="&amp;$A17,'EPA US Data'!$G:$G,"&lt;"&amp;$B17)+VLOOKUP($D$1,'Multipliers and Adjustments'!$A$70:$I$86,TRUNC(COLUMN(AL$2)/5)+2,FALSE)*SUMIFS('EPA US Data'!$I:$I,'EPA US Data'!$D:$D,'Country Selector'!$A$2,'EPA US Data'!$J:$J,$D$1,'EPA US Data'!$C:$C,AL$2,'EPA US Data'!$G:$G,"&gt;="&amp;$A17,'EPA US Data'!$G:$G,"&lt;"&amp;$B17))*unit_conv*'State Downscaling Multipliers'!$B$7</f>
        <v/>
      </c>
    </row>
    <row r="18">
      <c r="A18" s="63">
        <f>B17</f>
        <v/>
      </c>
      <c r="B18" s="63">
        <f>A18+50</f>
        <v/>
      </c>
      <c r="C18" s="119">
        <f>(VLOOKUP($B$1,'Multipliers and Adjustments'!$A$70:$I$86,TRUNC(COLUMN(C$2)/5)+2,FALSE)*SUMIFS('EPA US Data'!$I:$I,'EPA US Data'!$D:$D,'Country Selector'!$A$2,'EPA US Data'!$J:$J,$B$1,'EPA US Data'!$C:$C,C$2,'EPA US Data'!$G:$G,"&gt;="&amp;$A18,'EPA US Data'!$G:$G,"&lt;"&amp;$B18)+VLOOKUP($C$1,'Multipliers and Adjustments'!$A$70:$I$86,TRUNC(COLUMN(C$2)/5)+2,FALSE)*SUMIFS('EPA US Data'!$I:$I,'EPA US Data'!$D:$D,'Country Selector'!$A$2,'EPA US Data'!$J:$J,$C$1,'EPA US Data'!$C:$C,C$2,'EPA US Data'!$G:$G,"&gt;="&amp;$A18,'EPA US Data'!$G:$G,"&lt;"&amp;$B18)+VLOOKUP($D$1,'Multipliers and Adjustments'!$A$70:$I$86,TRUNC(COLUMN(C$2)/5)+2,FALSE)*SUMIFS('EPA US Data'!$I:$I,'EPA US Data'!$D:$D,'Country Selector'!$A$2,'EPA US Data'!$J:$J,$D$1,'EPA US Data'!$C:$C,C$2,'EPA US Data'!$G:$G,"&gt;="&amp;$A18,'EPA US Data'!$G:$G,"&lt;"&amp;$B18))*unit_conv*'State Downscaling Multipliers'!$B$7</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Data'!$G:$G,"&lt;"&amp;$B18)+VLOOKUP($C$1,'Multipliers and Adjustments'!$A$70:$I$86,TRUNC(COLUMN(H$2)/5)+2,FALSE)*SUMIFS('EPA US Data'!$I:$I,'EPA US Data'!$D:$D,'Country Selector'!$A$2,'EPA US Data'!$J:$J,$C$1,'EPA US Data'!$C:$C,H$2,'EPA US Data'!$G:$G,"&gt;="&amp;$A18,'EPA US Data'!$G:$G,"&lt;"&amp;$B18)+VLOOKUP($D$1,'Multipliers and Adjustments'!$A$70:$I$86,TRUNC(COLUMN(H$2)/5)+2,FALSE)*SUMIFS('EPA US Data'!$I:$I,'EPA US Data'!$D:$D,'Country Selector'!$A$2,'EPA US Data'!$J:$J,$D$1,'EPA US Data'!$C:$C,H$2,'EPA US Data'!$G:$G,"&gt;="&amp;$A18,'EPA US Data'!$G:$G,"&lt;"&amp;$B18))*unit_conv*'State Downscaling Multipliers'!$B$7</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Data'!$G:$G,"&lt;"&amp;$B18)+VLOOKUP($C$1,'Multipliers and Adjustments'!$A$70:$I$86,TRUNC(COLUMN(M$2)/5)+2,FALSE)*SUMIFS('EPA US Data'!$I:$I,'EPA US Data'!$D:$D,'Country Selector'!$A$2,'EPA US Data'!$J:$J,$C$1,'EPA US Data'!$C:$C,M$2,'EPA US Data'!$G:$G,"&gt;="&amp;$A18,'EPA US Data'!$G:$G,"&lt;"&amp;$B18)+VLOOKUP($D$1,'Multipliers and Adjustments'!$A$70:$I$86,TRUNC(COLUMN(M$2)/5)+2,FALSE)*SUMIFS('EPA US Data'!$I:$I,'EPA US Data'!$D:$D,'Country Selector'!$A$2,'EPA US Data'!$J:$J,$D$1,'EPA US Data'!$C:$C,M$2,'EPA US Data'!$G:$G,"&gt;="&amp;$A18,'EPA US Data'!$G:$G,"&lt;"&amp;$B18))*unit_conv*'State Downscaling Multipliers'!$B$7</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Data'!$G:$G,"&lt;"&amp;$B18)+VLOOKUP($C$1,'Multipliers and Adjustments'!$A$70:$I$86,TRUNC(COLUMN(R$2)/5)+2,FALSE)*SUMIFS('EPA US Data'!$I:$I,'EPA US Data'!$D:$D,'Country Selector'!$A$2,'EPA US Data'!$J:$J,$C$1,'EPA US Data'!$C:$C,R$2,'EPA US Data'!$G:$G,"&gt;="&amp;$A18,'EPA US Data'!$G:$G,"&lt;"&amp;$B18)+VLOOKUP($D$1,'Multipliers and Adjustments'!$A$70:$I$86,TRUNC(COLUMN(R$2)/5)+2,FALSE)*SUMIFS('EPA US Data'!$I:$I,'EPA US Data'!$D:$D,'Country Selector'!$A$2,'EPA US Data'!$J:$J,$D$1,'EPA US Data'!$C:$C,R$2,'EPA US Data'!$G:$G,"&gt;="&amp;$A18,'EPA US Data'!$G:$G,"&lt;"&amp;$B18))*unit_conv*'State Downscaling Multipliers'!$B$7</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Data'!$G:$G,"&lt;"&amp;$B18)+VLOOKUP($C$1,'Multipliers and Adjustments'!$A$70:$I$86,TRUNC(COLUMN(W$2)/5)+2,FALSE)*SUMIFS('EPA US Data'!$I:$I,'EPA US Data'!$D:$D,'Country Selector'!$A$2,'EPA US Data'!$J:$J,$C$1,'EPA US Data'!$C:$C,W$2,'EPA US Data'!$G:$G,"&gt;="&amp;$A18,'EPA US Data'!$G:$G,"&lt;"&amp;$B18)+VLOOKUP($D$1,'Multipliers and Adjustments'!$A$70:$I$86,TRUNC(COLUMN(W$2)/5)+2,FALSE)*SUMIFS('EPA US Data'!$I:$I,'EPA US Data'!$D:$D,'Country Selector'!$A$2,'EPA US Data'!$J:$J,$D$1,'EPA US Data'!$C:$C,W$2,'EPA US Data'!$G:$G,"&gt;="&amp;$A18,'EPA US Data'!$G:$G,"&lt;"&amp;$B18))*unit_conv*'State Downscaling Multipliers'!$B$7</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Data'!$G:$G,"&lt;"&amp;$B18)+VLOOKUP($C$1,'Multipliers and Adjustments'!$A$70:$I$86,TRUNC(COLUMN(AB$2)/5)+2,FALSE)*SUMIFS('EPA US Data'!$I:$I,'EPA US Data'!$D:$D,'Country Selector'!$A$2,'EPA US Data'!$J:$J,$C$1,'EPA US Data'!$C:$C,AB$2,'EPA US Data'!$G:$G,"&gt;="&amp;$A18,'EPA US Data'!$G:$G,"&lt;"&amp;$B18)+VLOOKUP($D$1,'Multipliers and Adjustments'!$A$70:$I$86,TRUNC(COLUMN(AB$2)/5)+2,FALSE)*SUMIFS('EPA US Data'!$I:$I,'EPA US Data'!$D:$D,'Country Selector'!$A$2,'EPA US Data'!$J:$J,$D$1,'EPA US Data'!$C:$C,AB$2,'EPA US Data'!$G:$G,"&gt;="&amp;$A18,'EPA US Data'!$G:$G,"&lt;"&amp;$B18))*unit_conv*'State Downscaling Multipliers'!$B$7</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Data'!$G:$G,"&lt;"&amp;$B18)+VLOOKUP($C$1,'Multipliers and Adjustments'!$A$70:$I$86,TRUNC(COLUMN(AG$2)/5)+2,FALSE)*SUMIFS('EPA US Data'!$I:$I,'EPA US Data'!$D:$D,'Country Selector'!$A$2,'EPA US Data'!$J:$J,$C$1,'EPA US Data'!$C:$C,AG$2,'EPA US Data'!$G:$G,"&gt;="&amp;$A18,'EPA US Data'!$G:$G,"&lt;"&amp;$B18)+VLOOKUP($D$1,'Multipliers and Adjustments'!$A$70:$I$86,TRUNC(COLUMN(AG$2)/5)+2,FALSE)*SUMIFS('EPA US Data'!$I:$I,'EPA US Data'!$D:$D,'Country Selector'!$A$2,'EPA US Data'!$J:$J,$D$1,'EPA US Data'!$C:$C,AG$2,'EPA US Data'!$G:$G,"&gt;="&amp;$A18,'EPA US Data'!$G:$G,"&lt;"&amp;$B18))*unit_conv*'State Downscaling Multipliers'!$B$7</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Data'!$G:$G,"&lt;"&amp;$B18)+VLOOKUP($C$1,'Multipliers and Adjustments'!$A$70:$I$86,TRUNC(COLUMN(AL$2)/5)+2,FALSE)*SUMIFS('EPA US Data'!$I:$I,'EPA US Data'!$D:$D,'Country Selector'!$A$2,'EPA US Data'!$J:$J,$C$1,'EPA US Data'!$C:$C,AL$2,'EPA US Data'!$G:$G,"&gt;="&amp;$A18,'EPA US Data'!$G:$G,"&lt;"&amp;$B18)+VLOOKUP($D$1,'Multipliers and Adjustments'!$A$70:$I$86,TRUNC(COLUMN(AL$2)/5)+2,FALSE)*SUMIFS('EPA US Data'!$I:$I,'EPA US Data'!$D:$D,'Country Selector'!$A$2,'EPA US Data'!$J:$J,$D$1,'EPA US Data'!$C:$C,AL$2,'EPA US Data'!$G:$G,"&gt;="&amp;$A18,'EPA US Data'!$G:$G,"&lt;"&amp;$B18))*unit_conv*'State Downscaling Multipliers'!$B$7</f>
        <v/>
      </c>
    </row>
    <row r="19">
      <c r="A19" s="63">
        <f>B18</f>
        <v/>
      </c>
      <c r="B19" s="63">
        <f>A19+50</f>
        <v/>
      </c>
      <c r="C19" s="119">
        <f>(VLOOKUP($B$1,'Multipliers and Adjustments'!$A$70:$I$86,TRUNC(COLUMN(C$2)/5)+2,FALSE)*SUMIFS('EPA US Data'!$I:$I,'EPA US Data'!$D:$D,'Country Selector'!$A$2,'EPA US Data'!$J:$J,$B$1,'EPA US Data'!$C:$C,C$2,'EPA US Data'!$G:$G,"&gt;="&amp;$A19,'EPA US Data'!$G:$G,"&lt;"&amp;$B19)+VLOOKUP($C$1,'Multipliers and Adjustments'!$A$70:$I$86,TRUNC(COLUMN(C$2)/5)+2,FALSE)*SUMIFS('EPA US Data'!$I:$I,'EPA US Data'!$D:$D,'Country Selector'!$A$2,'EPA US Data'!$J:$J,$C$1,'EPA US Data'!$C:$C,C$2,'EPA US Data'!$G:$G,"&gt;="&amp;$A19,'EPA US Data'!$G:$G,"&lt;"&amp;$B19)+VLOOKUP($D$1,'Multipliers and Adjustments'!$A$70:$I$86,TRUNC(COLUMN(C$2)/5)+2,FALSE)*SUMIFS('EPA US Data'!$I:$I,'EPA US Data'!$D:$D,'Country Selector'!$A$2,'EPA US Data'!$J:$J,$D$1,'EPA US Data'!$C:$C,C$2,'EPA US Data'!$G:$G,"&gt;="&amp;$A19,'EPA US Data'!$G:$G,"&lt;"&amp;$B19))*unit_conv*'State Downscaling Multipliers'!$B$7</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Data'!$G:$G,"&lt;"&amp;$B19)+VLOOKUP($C$1,'Multipliers and Adjustments'!$A$70:$I$86,TRUNC(COLUMN(H$2)/5)+2,FALSE)*SUMIFS('EPA US Data'!$I:$I,'EPA US Data'!$D:$D,'Country Selector'!$A$2,'EPA US Data'!$J:$J,$C$1,'EPA US Data'!$C:$C,H$2,'EPA US Data'!$G:$G,"&gt;="&amp;$A19,'EPA US Data'!$G:$G,"&lt;"&amp;$B19)+VLOOKUP($D$1,'Multipliers and Adjustments'!$A$70:$I$86,TRUNC(COLUMN(H$2)/5)+2,FALSE)*SUMIFS('EPA US Data'!$I:$I,'EPA US Data'!$D:$D,'Country Selector'!$A$2,'EPA US Data'!$J:$J,$D$1,'EPA US Data'!$C:$C,H$2,'EPA US Data'!$G:$G,"&gt;="&amp;$A19,'EPA US Data'!$G:$G,"&lt;"&amp;$B19))*unit_conv*'State Downscaling Multipliers'!$B$7</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Data'!$G:$G,"&lt;"&amp;$B19)+VLOOKUP($C$1,'Multipliers and Adjustments'!$A$70:$I$86,TRUNC(COLUMN(M$2)/5)+2,FALSE)*SUMIFS('EPA US Data'!$I:$I,'EPA US Data'!$D:$D,'Country Selector'!$A$2,'EPA US Data'!$J:$J,$C$1,'EPA US Data'!$C:$C,M$2,'EPA US Data'!$G:$G,"&gt;="&amp;$A19,'EPA US Data'!$G:$G,"&lt;"&amp;$B19)+VLOOKUP($D$1,'Multipliers and Adjustments'!$A$70:$I$86,TRUNC(COLUMN(M$2)/5)+2,FALSE)*SUMIFS('EPA US Data'!$I:$I,'EPA US Data'!$D:$D,'Country Selector'!$A$2,'EPA US Data'!$J:$J,$D$1,'EPA US Data'!$C:$C,M$2,'EPA US Data'!$G:$G,"&gt;="&amp;$A19,'EPA US Data'!$G:$G,"&lt;"&amp;$B19))*unit_conv*'State Downscaling Multipliers'!$B$7</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Data'!$G:$G,"&lt;"&amp;$B19)+VLOOKUP($C$1,'Multipliers and Adjustments'!$A$70:$I$86,TRUNC(COLUMN(R$2)/5)+2,FALSE)*SUMIFS('EPA US Data'!$I:$I,'EPA US Data'!$D:$D,'Country Selector'!$A$2,'EPA US Data'!$J:$J,$C$1,'EPA US Data'!$C:$C,R$2,'EPA US Data'!$G:$G,"&gt;="&amp;$A19,'EPA US Data'!$G:$G,"&lt;"&amp;$B19)+VLOOKUP($D$1,'Multipliers and Adjustments'!$A$70:$I$86,TRUNC(COLUMN(R$2)/5)+2,FALSE)*SUMIFS('EPA US Data'!$I:$I,'EPA US Data'!$D:$D,'Country Selector'!$A$2,'EPA US Data'!$J:$J,$D$1,'EPA US Data'!$C:$C,R$2,'EPA US Data'!$G:$G,"&gt;="&amp;$A19,'EPA US Data'!$G:$G,"&lt;"&amp;$B19))*unit_conv*'State Downscaling Multipliers'!$B$7</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Data'!$G:$G,"&lt;"&amp;$B19)+VLOOKUP($C$1,'Multipliers and Adjustments'!$A$70:$I$86,TRUNC(COLUMN(W$2)/5)+2,FALSE)*SUMIFS('EPA US Data'!$I:$I,'EPA US Data'!$D:$D,'Country Selector'!$A$2,'EPA US Data'!$J:$J,$C$1,'EPA US Data'!$C:$C,W$2,'EPA US Data'!$G:$G,"&gt;="&amp;$A19,'EPA US Data'!$G:$G,"&lt;"&amp;$B19)+VLOOKUP($D$1,'Multipliers and Adjustments'!$A$70:$I$86,TRUNC(COLUMN(W$2)/5)+2,FALSE)*SUMIFS('EPA US Data'!$I:$I,'EPA US Data'!$D:$D,'Country Selector'!$A$2,'EPA US Data'!$J:$J,$D$1,'EPA US Data'!$C:$C,W$2,'EPA US Data'!$G:$G,"&gt;="&amp;$A19,'EPA US Data'!$G:$G,"&lt;"&amp;$B19))*unit_conv*'State Downscaling Multipliers'!$B$7</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Data'!$G:$G,"&lt;"&amp;$B19)+VLOOKUP($C$1,'Multipliers and Adjustments'!$A$70:$I$86,TRUNC(COLUMN(AB$2)/5)+2,FALSE)*SUMIFS('EPA US Data'!$I:$I,'EPA US Data'!$D:$D,'Country Selector'!$A$2,'EPA US Data'!$J:$J,$C$1,'EPA US Data'!$C:$C,AB$2,'EPA US Data'!$G:$G,"&gt;="&amp;$A19,'EPA US Data'!$G:$G,"&lt;"&amp;$B19)+VLOOKUP($D$1,'Multipliers and Adjustments'!$A$70:$I$86,TRUNC(COLUMN(AB$2)/5)+2,FALSE)*SUMIFS('EPA US Data'!$I:$I,'EPA US Data'!$D:$D,'Country Selector'!$A$2,'EPA US Data'!$J:$J,$D$1,'EPA US Data'!$C:$C,AB$2,'EPA US Data'!$G:$G,"&gt;="&amp;$A19,'EPA US Data'!$G:$G,"&lt;"&amp;$B19))*unit_conv*'State Downscaling Multipliers'!$B$7</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Data'!$G:$G,"&lt;"&amp;$B19)+VLOOKUP($C$1,'Multipliers and Adjustments'!$A$70:$I$86,TRUNC(COLUMN(AG$2)/5)+2,FALSE)*SUMIFS('EPA US Data'!$I:$I,'EPA US Data'!$D:$D,'Country Selector'!$A$2,'EPA US Data'!$J:$J,$C$1,'EPA US Data'!$C:$C,AG$2,'EPA US Data'!$G:$G,"&gt;="&amp;$A19,'EPA US Data'!$G:$G,"&lt;"&amp;$B19)+VLOOKUP($D$1,'Multipliers and Adjustments'!$A$70:$I$86,TRUNC(COLUMN(AG$2)/5)+2,FALSE)*SUMIFS('EPA US Data'!$I:$I,'EPA US Data'!$D:$D,'Country Selector'!$A$2,'EPA US Data'!$J:$J,$D$1,'EPA US Data'!$C:$C,AG$2,'EPA US Data'!$G:$G,"&gt;="&amp;$A19,'EPA US Data'!$G:$G,"&lt;"&amp;$B19))*unit_conv*'State Downscaling Multipliers'!$B$7</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Data'!$G:$G,"&lt;"&amp;$B19)+VLOOKUP($C$1,'Multipliers and Adjustments'!$A$70:$I$86,TRUNC(COLUMN(AL$2)/5)+2,FALSE)*SUMIFS('EPA US Data'!$I:$I,'EPA US Data'!$D:$D,'Country Selector'!$A$2,'EPA US Data'!$J:$J,$C$1,'EPA US Data'!$C:$C,AL$2,'EPA US Data'!$G:$G,"&gt;="&amp;$A19,'EPA US Data'!$G:$G,"&lt;"&amp;$B19)+VLOOKUP($D$1,'Multipliers and Adjustments'!$A$70:$I$86,TRUNC(COLUMN(AL$2)/5)+2,FALSE)*SUMIFS('EPA US Data'!$I:$I,'EPA US Data'!$D:$D,'Country Selector'!$A$2,'EPA US Data'!$J:$J,$D$1,'EPA US Data'!$C:$C,AL$2,'EPA US Data'!$G:$G,"&gt;="&amp;$A19,'EPA US Data'!$G:$G,"&lt;"&amp;$B19))*unit_conv*'State Downscaling Multipliers'!$B$7</f>
        <v/>
      </c>
    </row>
    <row r="20">
      <c r="A20" s="63">
        <f>B19</f>
        <v/>
      </c>
      <c r="B20" s="63">
        <f>A20+50</f>
        <v/>
      </c>
      <c r="C20" s="119">
        <f>(VLOOKUP($B$1,'Multipliers and Adjustments'!$A$70:$I$86,TRUNC(COLUMN(C$2)/5)+2,FALSE)*SUMIFS('EPA US Data'!$I:$I,'EPA US Data'!$D:$D,'Country Selector'!$A$2,'EPA US Data'!$J:$J,$B$1,'EPA US Data'!$C:$C,C$2,'EPA US Data'!$G:$G,"&gt;="&amp;$A20,'EPA US Data'!$G:$G,"&lt;"&amp;$B20)+VLOOKUP($C$1,'Multipliers and Adjustments'!$A$70:$I$86,TRUNC(COLUMN(C$2)/5)+2,FALSE)*SUMIFS('EPA US Data'!$I:$I,'EPA US Data'!$D:$D,'Country Selector'!$A$2,'EPA US Data'!$J:$J,$C$1,'EPA US Data'!$C:$C,C$2,'EPA US Data'!$G:$G,"&gt;="&amp;$A20,'EPA US Data'!$G:$G,"&lt;"&amp;$B20)+VLOOKUP($D$1,'Multipliers and Adjustments'!$A$70:$I$86,TRUNC(COLUMN(C$2)/5)+2,FALSE)*SUMIFS('EPA US Data'!$I:$I,'EPA US Data'!$D:$D,'Country Selector'!$A$2,'EPA US Data'!$J:$J,$D$1,'EPA US Data'!$C:$C,C$2,'EPA US Data'!$G:$G,"&gt;="&amp;$A20,'EPA US Data'!$G:$G,"&lt;"&amp;$B20))*unit_conv*'State Downscaling Multipliers'!$B$7</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Data'!$G:$G,"&lt;"&amp;$B20)+VLOOKUP($C$1,'Multipliers and Adjustments'!$A$70:$I$86,TRUNC(COLUMN(H$2)/5)+2,FALSE)*SUMIFS('EPA US Data'!$I:$I,'EPA US Data'!$D:$D,'Country Selector'!$A$2,'EPA US Data'!$J:$J,$C$1,'EPA US Data'!$C:$C,H$2,'EPA US Data'!$G:$G,"&gt;="&amp;$A20,'EPA US Data'!$G:$G,"&lt;"&amp;$B20)+VLOOKUP($D$1,'Multipliers and Adjustments'!$A$70:$I$86,TRUNC(COLUMN(H$2)/5)+2,FALSE)*SUMIFS('EPA US Data'!$I:$I,'EPA US Data'!$D:$D,'Country Selector'!$A$2,'EPA US Data'!$J:$J,$D$1,'EPA US Data'!$C:$C,H$2,'EPA US Data'!$G:$G,"&gt;="&amp;$A20,'EPA US Data'!$G:$G,"&lt;"&amp;$B20))*unit_conv*'State Downscaling Multipliers'!$B$7</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Data'!$G:$G,"&lt;"&amp;$B20)+VLOOKUP($C$1,'Multipliers and Adjustments'!$A$70:$I$86,TRUNC(COLUMN(M$2)/5)+2,FALSE)*SUMIFS('EPA US Data'!$I:$I,'EPA US Data'!$D:$D,'Country Selector'!$A$2,'EPA US Data'!$J:$J,$C$1,'EPA US Data'!$C:$C,M$2,'EPA US Data'!$G:$G,"&gt;="&amp;$A20,'EPA US Data'!$G:$G,"&lt;"&amp;$B20)+VLOOKUP($D$1,'Multipliers and Adjustments'!$A$70:$I$86,TRUNC(COLUMN(M$2)/5)+2,FALSE)*SUMIFS('EPA US Data'!$I:$I,'EPA US Data'!$D:$D,'Country Selector'!$A$2,'EPA US Data'!$J:$J,$D$1,'EPA US Data'!$C:$C,M$2,'EPA US Data'!$G:$G,"&gt;="&amp;$A20,'EPA US Data'!$G:$G,"&lt;"&amp;$B20))*unit_conv*'State Downscaling Multipliers'!$B$7</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Data'!$G:$G,"&lt;"&amp;$B20)+VLOOKUP($C$1,'Multipliers and Adjustments'!$A$70:$I$86,TRUNC(COLUMN(R$2)/5)+2,FALSE)*SUMIFS('EPA US Data'!$I:$I,'EPA US Data'!$D:$D,'Country Selector'!$A$2,'EPA US Data'!$J:$J,$C$1,'EPA US Data'!$C:$C,R$2,'EPA US Data'!$G:$G,"&gt;="&amp;$A20,'EPA US Data'!$G:$G,"&lt;"&amp;$B20)+VLOOKUP($D$1,'Multipliers and Adjustments'!$A$70:$I$86,TRUNC(COLUMN(R$2)/5)+2,FALSE)*SUMIFS('EPA US Data'!$I:$I,'EPA US Data'!$D:$D,'Country Selector'!$A$2,'EPA US Data'!$J:$J,$D$1,'EPA US Data'!$C:$C,R$2,'EPA US Data'!$G:$G,"&gt;="&amp;$A20,'EPA US Data'!$G:$G,"&lt;"&amp;$B20))*unit_conv*'State Downscaling Multipliers'!$B$7</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Data'!$G:$G,"&lt;"&amp;$B20)+VLOOKUP($C$1,'Multipliers and Adjustments'!$A$70:$I$86,TRUNC(COLUMN(W$2)/5)+2,FALSE)*SUMIFS('EPA US Data'!$I:$I,'EPA US Data'!$D:$D,'Country Selector'!$A$2,'EPA US Data'!$J:$J,$C$1,'EPA US Data'!$C:$C,W$2,'EPA US Data'!$G:$G,"&gt;="&amp;$A20,'EPA US Data'!$G:$G,"&lt;"&amp;$B20)+VLOOKUP($D$1,'Multipliers and Adjustments'!$A$70:$I$86,TRUNC(COLUMN(W$2)/5)+2,FALSE)*SUMIFS('EPA US Data'!$I:$I,'EPA US Data'!$D:$D,'Country Selector'!$A$2,'EPA US Data'!$J:$J,$D$1,'EPA US Data'!$C:$C,W$2,'EPA US Data'!$G:$G,"&gt;="&amp;$A20,'EPA US Data'!$G:$G,"&lt;"&amp;$B20))*unit_conv*'State Downscaling Multipliers'!$B$7</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Data'!$G:$G,"&lt;"&amp;$B20)+VLOOKUP($C$1,'Multipliers and Adjustments'!$A$70:$I$86,TRUNC(COLUMN(AB$2)/5)+2,FALSE)*SUMIFS('EPA US Data'!$I:$I,'EPA US Data'!$D:$D,'Country Selector'!$A$2,'EPA US Data'!$J:$J,$C$1,'EPA US Data'!$C:$C,AB$2,'EPA US Data'!$G:$G,"&gt;="&amp;$A20,'EPA US Data'!$G:$G,"&lt;"&amp;$B20)+VLOOKUP($D$1,'Multipliers and Adjustments'!$A$70:$I$86,TRUNC(COLUMN(AB$2)/5)+2,FALSE)*SUMIFS('EPA US Data'!$I:$I,'EPA US Data'!$D:$D,'Country Selector'!$A$2,'EPA US Data'!$J:$J,$D$1,'EPA US Data'!$C:$C,AB$2,'EPA US Data'!$G:$G,"&gt;="&amp;$A20,'EPA US Data'!$G:$G,"&lt;"&amp;$B20))*unit_conv*'State Downscaling Multipliers'!$B$7</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Data'!$G:$G,"&lt;"&amp;$B20)+VLOOKUP($C$1,'Multipliers and Adjustments'!$A$70:$I$86,TRUNC(COLUMN(AG$2)/5)+2,FALSE)*SUMIFS('EPA US Data'!$I:$I,'EPA US Data'!$D:$D,'Country Selector'!$A$2,'EPA US Data'!$J:$J,$C$1,'EPA US Data'!$C:$C,AG$2,'EPA US Data'!$G:$G,"&gt;="&amp;$A20,'EPA US Data'!$G:$G,"&lt;"&amp;$B20)+VLOOKUP($D$1,'Multipliers and Adjustments'!$A$70:$I$86,TRUNC(COLUMN(AG$2)/5)+2,FALSE)*SUMIFS('EPA US Data'!$I:$I,'EPA US Data'!$D:$D,'Country Selector'!$A$2,'EPA US Data'!$J:$J,$D$1,'EPA US Data'!$C:$C,AG$2,'EPA US Data'!$G:$G,"&gt;="&amp;$A20,'EPA US Data'!$G:$G,"&lt;"&amp;$B20))*unit_conv*'State Downscaling Multipliers'!$B$7</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Data'!$G:$G,"&lt;"&amp;$B20)+VLOOKUP($C$1,'Multipliers and Adjustments'!$A$70:$I$86,TRUNC(COLUMN(AL$2)/5)+2,FALSE)*SUMIFS('EPA US Data'!$I:$I,'EPA US Data'!$D:$D,'Country Selector'!$A$2,'EPA US Data'!$J:$J,$C$1,'EPA US Data'!$C:$C,AL$2,'EPA US Data'!$G:$G,"&gt;="&amp;$A20,'EPA US Data'!$G:$G,"&lt;"&amp;$B20)+VLOOKUP($D$1,'Multipliers and Adjustments'!$A$70:$I$86,TRUNC(COLUMN(AL$2)/5)+2,FALSE)*SUMIFS('EPA US Data'!$I:$I,'EPA US Data'!$D:$D,'Country Selector'!$A$2,'EPA US Data'!$J:$J,$D$1,'EPA US Data'!$C:$C,AL$2,'EPA US Data'!$G:$G,"&gt;="&amp;$A20,'EPA US Data'!$G:$G,"&lt;"&amp;$B20))*unit_conv*'State Downscaling Multipliers'!$B$7</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Data'!$G:$G,"&lt;"&amp;$B21)+VLOOKUP($C$1,'Multipliers and Adjustments'!$A$70:$I$86,TRUNC(COLUMN(C$2)/5)+2,FALSE)*SUMIFS('EPA US Data'!$I:$I,'EPA US Data'!$D:$D,'Country Selector'!$A$2,'EPA US Data'!$J:$J,$C$1,'EPA US Data'!$C:$C,C$2,'EPA US Data'!$G:$G,"&gt;="&amp;$A21,'EPA US Data'!$G:$G,"&lt;"&amp;$B21)+VLOOKUP($D$1,'Multipliers and Adjustments'!$A$70:$I$86,TRUNC(COLUMN(C$2)/5)+2,FALSE)*SUMIFS('EPA US Data'!$I:$I,'EPA US Data'!$D:$D,'Country Selector'!$A$2,'EPA US Data'!$J:$J,$D$1,'EPA US Data'!$C:$C,C$2,'EPA US Data'!$G:$G,"&gt;="&amp;$A21,'EPA US Data'!$G:$G,"&lt;"&amp;$B21))*unit_conv*'State Downscaling Multipliers'!$B$7</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Data'!$G:$G,"&lt;"&amp;$B21)+VLOOKUP($C$1,'Multipliers and Adjustments'!$A$70:$I$86,TRUNC(COLUMN(H$2)/5)+2,FALSE)*SUMIFS('EPA US Data'!$I:$I,'EPA US Data'!$D:$D,'Country Selector'!$A$2,'EPA US Data'!$J:$J,$C$1,'EPA US Data'!$C:$C,H$2,'EPA US Data'!$G:$G,"&gt;="&amp;$A21,'EPA US Data'!$G:$G,"&lt;"&amp;$B21)+VLOOKUP($D$1,'Multipliers and Adjustments'!$A$70:$I$86,TRUNC(COLUMN(H$2)/5)+2,FALSE)*SUMIFS('EPA US Data'!$I:$I,'EPA US Data'!$D:$D,'Country Selector'!$A$2,'EPA US Data'!$J:$J,$D$1,'EPA US Data'!$C:$C,H$2,'EPA US Data'!$G:$G,"&gt;="&amp;$A21,'EPA US Data'!$G:$G,"&lt;"&amp;$B21))*unit_conv*'State Downscaling Multipliers'!$B$7</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Data'!$G:$G,"&lt;"&amp;$B21)+VLOOKUP($C$1,'Multipliers and Adjustments'!$A$70:$I$86,TRUNC(COLUMN(M$2)/5)+2,FALSE)*SUMIFS('EPA US Data'!$I:$I,'EPA US Data'!$D:$D,'Country Selector'!$A$2,'EPA US Data'!$J:$J,$C$1,'EPA US Data'!$C:$C,M$2,'EPA US Data'!$G:$G,"&gt;="&amp;$A21,'EPA US Data'!$G:$G,"&lt;"&amp;$B21)+VLOOKUP($D$1,'Multipliers and Adjustments'!$A$70:$I$86,TRUNC(COLUMN(M$2)/5)+2,FALSE)*SUMIFS('EPA US Data'!$I:$I,'EPA US Data'!$D:$D,'Country Selector'!$A$2,'EPA US Data'!$J:$J,$D$1,'EPA US Data'!$C:$C,M$2,'EPA US Data'!$G:$G,"&gt;="&amp;$A21,'EPA US Data'!$G:$G,"&lt;"&amp;$B21))*unit_conv*'State Downscaling Multipliers'!$B$7</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Data'!$G:$G,"&lt;"&amp;$B21)+VLOOKUP($C$1,'Multipliers and Adjustments'!$A$70:$I$86,TRUNC(COLUMN(R$2)/5)+2,FALSE)*SUMIFS('EPA US Data'!$I:$I,'EPA US Data'!$D:$D,'Country Selector'!$A$2,'EPA US Data'!$J:$J,$C$1,'EPA US Data'!$C:$C,R$2,'EPA US Data'!$G:$G,"&gt;="&amp;$A21,'EPA US Data'!$G:$G,"&lt;"&amp;$B21)+VLOOKUP($D$1,'Multipliers and Adjustments'!$A$70:$I$86,TRUNC(COLUMN(R$2)/5)+2,FALSE)*SUMIFS('EPA US Data'!$I:$I,'EPA US Data'!$D:$D,'Country Selector'!$A$2,'EPA US Data'!$J:$J,$D$1,'EPA US Data'!$C:$C,R$2,'EPA US Data'!$G:$G,"&gt;="&amp;$A21,'EPA US Data'!$G:$G,"&lt;"&amp;$B21))*unit_conv*'State Downscaling Multipliers'!$B$7</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Data'!$G:$G,"&lt;"&amp;$B21)+VLOOKUP($C$1,'Multipliers and Adjustments'!$A$70:$I$86,TRUNC(COLUMN(W$2)/5)+2,FALSE)*SUMIFS('EPA US Data'!$I:$I,'EPA US Data'!$D:$D,'Country Selector'!$A$2,'EPA US Data'!$J:$J,$C$1,'EPA US Data'!$C:$C,W$2,'EPA US Data'!$G:$G,"&gt;="&amp;$A21,'EPA US Data'!$G:$G,"&lt;"&amp;$B21)+VLOOKUP($D$1,'Multipliers and Adjustments'!$A$70:$I$86,TRUNC(COLUMN(W$2)/5)+2,FALSE)*SUMIFS('EPA US Data'!$I:$I,'EPA US Data'!$D:$D,'Country Selector'!$A$2,'EPA US Data'!$J:$J,$D$1,'EPA US Data'!$C:$C,W$2,'EPA US Data'!$G:$G,"&gt;="&amp;$A21,'EPA US Data'!$G:$G,"&lt;"&amp;$B21))*unit_conv*'State Downscaling Multipliers'!$B$7</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Data'!$G:$G,"&lt;"&amp;$B21)+VLOOKUP($C$1,'Multipliers and Adjustments'!$A$70:$I$86,TRUNC(COLUMN(AB$2)/5)+2,FALSE)*SUMIFS('EPA US Data'!$I:$I,'EPA US Data'!$D:$D,'Country Selector'!$A$2,'EPA US Data'!$J:$J,$C$1,'EPA US Data'!$C:$C,AB$2,'EPA US Data'!$G:$G,"&gt;="&amp;$A21,'EPA US Data'!$G:$G,"&lt;"&amp;$B21)+VLOOKUP($D$1,'Multipliers and Adjustments'!$A$70:$I$86,TRUNC(COLUMN(AB$2)/5)+2,FALSE)*SUMIFS('EPA US Data'!$I:$I,'EPA US Data'!$D:$D,'Country Selector'!$A$2,'EPA US Data'!$J:$J,$D$1,'EPA US Data'!$C:$C,AB$2,'EPA US Data'!$G:$G,"&gt;="&amp;$A21,'EPA US Data'!$G:$G,"&lt;"&amp;$B21))*unit_conv*'State Downscaling Multipliers'!$B$7</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Data'!$G:$G,"&lt;"&amp;$B21)+VLOOKUP($C$1,'Multipliers and Adjustments'!$A$70:$I$86,TRUNC(COLUMN(AG$2)/5)+2,FALSE)*SUMIFS('EPA US Data'!$I:$I,'EPA US Data'!$D:$D,'Country Selector'!$A$2,'EPA US Data'!$J:$J,$C$1,'EPA US Data'!$C:$C,AG$2,'EPA US Data'!$G:$G,"&gt;="&amp;$A21,'EPA US Data'!$G:$G,"&lt;"&amp;$B21)+VLOOKUP($D$1,'Multipliers and Adjustments'!$A$70:$I$86,TRUNC(COLUMN(AG$2)/5)+2,FALSE)*SUMIFS('EPA US Data'!$I:$I,'EPA US Data'!$D:$D,'Country Selector'!$A$2,'EPA US Data'!$J:$J,$D$1,'EPA US Data'!$C:$C,AG$2,'EPA US Data'!$G:$G,"&gt;="&amp;$A21,'EPA US Data'!$G:$G,"&lt;"&amp;$B21))*unit_conv*'State Downscaling Multipliers'!$B$7</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Data'!$G:$G,"&lt;"&amp;$B21)+VLOOKUP($C$1,'Multipliers and Adjustments'!$A$70:$I$86,TRUNC(COLUMN(AL$2)/5)+2,FALSE)*SUMIFS('EPA US Data'!$I:$I,'EPA US Data'!$D:$D,'Country Selector'!$A$2,'EPA US Data'!$J:$J,$C$1,'EPA US Data'!$C:$C,AL$2,'EPA US Data'!$G:$G,"&gt;="&amp;$A21,'EPA US Data'!$G:$G,"&lt;"&amp;$B21)+VLOOKUP($D$1,'Multipliers and Adjustments'!$A$70:$I$86,TRUNC(COLUMN(AL$2)/5)+2,FALSE)*SUMIFS('EPA US Data'!$I:$I,'EPA US Data'!$D:$D,'Country Selector'!$A$2,'EPA US Data'!$J:$J,$D$1,'EPA US Data'!$C:$C,AL$2,'EPA US Data'!$G:$G,"&gt;="&amp;$A21,'EPA US Data'!$G:$G,"&lt;"&amp;$B21))*unit_conv*'State Downscaling Multipliers'!$B$7</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Data'!$G:$G,"&lt;"&amp;$B22)+VLOOKUP($C$1,'Multipliers and Adjustments'!$A$70:$I$86,TRUNC(COLUMN(C$2)/5)+2,FALSE)*SUMIFS('EPA US Data'!$I:$I,'EPA US Data'!$D:$D,'Country Selector'!$A$2,'EPA US Data'!$J:$J,$C$1,'EPA US Data'!$C:$C,C$2,'EPA US Data'!$G:$G,"&gt;="&amp;$A22,'EPA US Data'!$G:$G,"&lt;"&amp;$B22)+VLOOKUP($D$1,'Multipliers and Adjustments'!$A$70:$I$86,TRUNC(COLUMN(C$2)/5)+2,FALSE)*SUMIFS('EPA US Data'!$I:$I,'EPA US Data'!$D:$D,'Country Selector'!$A$2,'EPA US Data'!$J:$J,$D$1,'EPA US Data'!$C:$C,C$2,'EPA US Data'!$G:$G,"&gt;="&amp;$A22,'EPA US Data'!$G:$G,"&lt;"&amp;$B22))*unit_conv*'State Downscaling Multipliers'!$B$7</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Data'!$G:$G,"&lt;"&amp;$B22)+VLOOKUP($C$1,'Multipliers and Adjustments'!$A$70:$I$86,TRUNC(COLUMN(H$2)/5)+2,FALSE)*SUMIFS('EPA US Data'!$I:$I,'EPA US Data'!$D:$D,'Country Selector'!$A$2,'EPA US Data'!$J:$J,$C$1,'EPA US Data'!$C:$C,H$2,'EPA US Data'!$G:$G,"&gt;="&amp;$A22,'EPA US Data'!$G:$G,"&lt;"&amp;$B22)+VLOOKUP($D$1,'Multipliers and Adjustments'!$A$70:$I$86,TRUNC(COLUMN(H$2)/5)+2,FALSE)*SUMIFS('EPA US Data'!$I:$I,'EPA US Data'!$D:$D,'Country Selector'!$A$2,'EPA US Data'!$J:$J,$D$1,'EPA US Data'!$C:$C,H$2,'EPA US Data'!$G:$G,"&gt;="&amp;$A22,'EPA US Data'!$G:$G,"&lt;"&amp;$B22))*unit_conv*'State Downscaling Multipliers'!$B$7</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Data'!$G:$G,"&lt;"&amp;$B22)+VLOOKUP($C$1,'Multipliers and Adjustments'!$A$70:$I$86,TRUNC(COLUMN(M$2)/5)+2,FALSE)*SUMIFS('EPA US Data'!$I:$I,'EPA US Data'!$D:$D,'Country Selector'!$A$2,'EPA US Data'!$J:$J,$C$1,'EPA US Data'!$C:$C,M$2,'EPA US Data'!$G:$G,"&gt;="&amp;$A22,'EPA US Data'!$G:$G,"&lt;"&amp;$B22)+VLOOKUP($D$1,'Multipliers and Adjustments'!$A$70:$I$86,TRUNC(COLUMN(M$2)/5)+2,FALSE)*SUMIFS('EPA US Data'!$I:$I,'EPA US Data'!$D:$D,'Country Selector'!$A$2,'EPA US Data'!$J:$J,$D$1,'EPA US Data'!$C:$C,M$2,'EPA US Data'!$G:$G,"&gt;="&amp;$A22,'EPA US Data'!$G:$G,"&lt;"&amp;$B22))*unit_conv*'State Downscaling Multipliers'!$B$7</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Data'!$G:$G,"&lt;"&amp;$B22)+VLOOKUP($C$1,'Multipliers and Adjustments'!$A$70:$I$86,TRUNC(COLUMN(R$2)/5)+2,FALSE)*SUMIFS('EPA US Data'!$I:$I,'EPA US Data'!$D:$D,'Country Selector'!$A$2,'EPA US Data'!$J:$J,$C$1,'EPA US Data'!$C:$C,R$2,'EPA US Data'!$G:$G,"&gt;="&amp;$A22,'EPA US Data'!$G:$G,"&lt;"&amp;$B22)+VLOOKUP($D$1,'Multipliers and Adjustments'!$A$70:$I$86,TRUNC(COLUMN(R$2)/5)+2,FALSE)*SUMIFS('EPA US Data'!$I:$I,'EPA US Data'!$D:$D,'Country Selector'!$A$2,'EPA US Data'!$J:$J,$D$1,'EPA US Data'!$C:$C,R$2,'EPA US Data'!$G:$G,"&gt;="&amp;$A22,'EPA US Data'!$G:$G,"&lt;"&amp;$B22))*unit_conv*'State Downscaling Multipliers'!$B$7</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Data'!$G:$G,"&lt;"&amp;$B22)+VLOOKUP($C$1,'Multipliers and Adjustments'!$A$70:$I$86,TRUNC(COLUMN(W$2)/5)+2,FALSE)*SUMIFS('EPA US Data'!$I:$I,'EPA US Data'!$D:$D,'Country Selector'!$A$2,'EPA US Data'!$J:$J,$C$1,'EPA US Data'!$C:$C,W$2,'EPA US Data'!$G:$G,"&gt;="&amp;$A22,'EPA US Data'!$G:$G,"&lt;"&amp;$B22)+VLOOKUP($D$1,'Multipliers and Adjustments'!$A$70:$I$86,TRUNC(COLUMN(W$2)/5)+2,FALSE)*SUMIFS('EPA US Data'!$I:$I,'EPA US Data'!$D:$D,'Country Selector'!$A$2,'EPA US Data'!$J:$J,$D$1,'EPA US Data'!$C:$C,W$2,'EPA US Data'!$G:$G,"&gt;="&amp;$A22,'EPA US Data'!$G:$G,"&lt;"&amp;$B22))*unit_conv*'State Downscaling Multipliers'!$B$7</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Data'!$G:$G,"&lt;"&amp;$B22)+VLOOKUP($C$1,'Multipliers and Adjustments'!$A$70:$I$86,TRUNC(COLUMN(AB$2)/5)+2,FALSE)*SUMIFS('EPA US Data'!$I:$I,'EPA US Data'!$D:$D,'Country Selector'!$A$2,'EPA US Data'!$J:$J,$C$1,'EPA US Data'!$C:$C,AB$2,'EPA US Data'!$G:$G,"&gt;="&amp;$A22,'EPA US Data'!$G:$G,"&lt;"&amp;$B22)+VLOOKUP($D$1,'Multipliers and Adjustments'!$A$70:$I$86,TRUNC(COLUMN(AB$2)/5)+2,FALSE)*SUMIFS('EPA US Data'!$I:$I,'EPA US Data'!$D:$D,'Country Selector'!$A$2,'EPA US Data'!$J:$J,$D$1,'EPA US Data'!$C:$C,AB$2,'EPA US Data'!$G:$G,"&gt;="&amp;$A22,'EPA US Data'!$G:$G,"&lt;"&amp;$B22))*unit_conv*'State Downscaling Multipliers'!$B$7</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Data'!$G:$G,"&lt;"&amp;$B22)+VLOOKUP($C$1,'Multipliers and Adjustments'!$A$70:$I$86,TRUNC(COLUMN(AG$2)/5)+2,FALSE)*SUMIFS('EPA US Data'!$I:$I,'EPA US Data'!$D:$D,'Country Selector'!$A$2,'EPA US Data'!$J:$J,$C$1,'EPA US Data'!$C:$C,AG$2,'EPA US Data'!$G:$G,"&gt;="&amp;$A22,'EPA US Data'!$G:$G,"&lt;"&amp;$B22)+VLOOKUP($D$1,'Multipliers and Adjustments'!$A$70:$I$86,TRUNC(COLUMN(AG$2)/5)+2,FALSE)*SUMIFS('EPA US Data'!$I:$I,'EPA US Data'!$D:$D,'Country Selector'!$A$2,'EPA US Data'!$J:$J,$D$1,'EPA US Data'!$C:$C,AG$2,'EPA US Data'!$G:$G,"&gt;="&amp;$A22,'EPA US Data'!$G:$G,"&lt;"&amp;$B22))*unit_conv*'State Downscaling Multipliers'!$B$7</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Data'!$G:$G,"&lt;"&amp;$B22)+VLOOKUP($C$1,'Multipliers and Adjustments'!$A$70:$I$86,TRUNC(COLUMN(AL$2)/5)+2,FALSE)*SUMIFS('EPA US Data'!$I:$I,'EPA US Data'!$D:$D,'Country Selector'!$A$2,'EPA US Data'!$J:$J,$C$1,'EPA US Data'!$C:$C,AL$2,'EPA US Data'!$G:$G,"&gt;="&amp;$A22,'EPA US Data'!$G:$G,"&lt;"&amp;$B22)+VLOOKUP($D$1,'Multipliers and Adjustments'!$A$70:$I$86,TRUNC(COLUMN(AL$2)/5)+2,FALSE)*SUMIFS('EPA US Data'!$I:$I,'EPA US Data'!$D:$D,'Country Selector'!$A$2,'EPA US Data'!$J:$J,$D$1,'EPA US Data'!$C:$C,AL$2,'EPA US Data'!$G:$G,"&gt;="&amp;$A22,'EPA US Data'!$G:$G,"&lt;"&amp;$B22))*unit_conv*'State Downscaling Multipliers'!$B$7</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Data'!$G:$G,"&lt;"&amp;$B23)+VLOOKUP($C$1,'Multipliers and Adjustments'!$A$70:$I$86,TRUNC(COLUMN(C$2)/5)+2,FALSE)*SUMIFS('EPA US Data'!$I:$I,'EPA US Data'!$D:$D,'Country Selector'!$A$2,'EPA US Data'!$J:$J,$C$1,'EPA US Data'!$C:$C,C$2,'EPA US Data'!$G:$G,"&gt;="&amp;$A23,'EPA US Data'!$G:$G,"&lt;"&amp;$B23)+VLOOKUP($D$1,'Multipliers and Adjustments'!$A$70:$I$86,TRUNC(COLUMN(C$2)/5)+2,FALSE)*SUMIFS('EPA US Data'!$I:$I,'EPA US Data'!$D:$D,'Country Selector'!$A$2,'EPA US Data'!$J:$J,$D$1,'EPA US Data'!$C:$C,C$2,'EPA US Data'!$G:$G,"&gt;="&amp;$A23,'EPA US Data'!$G:$G,"&lt;"&amp;$B23))*unit_conv*'State Downscaling Multipliers'!$B$7</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Data'!$G:$G,"&lt;"&amp;$B23)+VLOOKUP($C$1,'Multipliers and Adjustments'!$A$70:$I$86,TRUNC(COLUMN(H$2)/5)+2,FALSE)*SUMIFS('EPA US Data'!$I:$I,'EPA US Data'!$D:$D,'Country Selector'!$A$2,'EPA US Data'!$J:$J,$C$1,'EPA US Data'!$C:$C,H$2,'EPA US Data'!$G:$G,"&gt;="&amp;$A23,'EPA US Data'!$G:$G,"&lt;"&amp;$B23)+VLOOKUP($D$1,'Multipliers and Adjustments'!$A$70:$I$86,TRUNC(COLUMN(H$2)/5)+2,FALSE)*SUMIFS('EPA US Data'!$I:$I,'EPA US Data'!$D:$D,'Country Selector'!$A$2,'EPA US Data'!$J:$J,$D$1,'EPA US Data'!$C:$C,H$2,'EPA US Data'!$G:$G,"&gt;="&amp;$A23,'EPA US Data'!$G:$G,"&lt;"&amp;$B23))*unit_conv*'State Downscaling Multipliers'!$B$7</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Data'!$G:$G,"&lt;"&amp;$B23)+VLOOKUP($C$1,'Multipliers and Adjustments'!$A$70:$I$86,TRUNC(COLUMN(M$2)/5)+2,FALSE)*SUMIFS('EPA US Data'!$I:$I,'EPA US Data'!$D:$D,'Country Selector'!$A$2,'EPA US Data'!$J:$J,$C$1,'EPA US Data'!$C:$C,M$2,'EPA US Data'!$G:$G,"&gt;="&amp;$A23,'EPA US Data'!$G:$G,"&lt;"&amp;$B23)+VLOOKUP($D$1,'Multipliers and Adjustments'!$A$70:$I$86,TRUNC(COLUMN(M$2)/5)+2,FALSE)*SUMIFS('EPA US Data'!$I:$I,'EPA US Data'!$D:$D,'Country Selector'!$A$2,'EPA US Data'!$J:$J,$D$1,'EPA US Data'!$C:$C,M$2,'EPA US Data'!$G:$G,"&gt;="&amp;$A23,'EPA US Data'!$G:$G,"&lt;"&amp;$B23))*unit_conv*'State Downscaling Multipliers'!$B$7</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Data'!$G:$G,"&lt;"&amp;$B23)+VLOOKUP($C$1,'Multipliers and Adjustments'!$A$70:$I$86,TRUNC(COLUMN(R$2)/5)+2,FALSE)*SUMIFS('EPA US Data'!$I:$I,'EPA US Data'!$D:$D,'Country Selector'!$A$2,'EPA US Data'!$J:$J,$C$1,'EPA US Data'!$C:$C,R$2,'EPA US Data'!$G:$G,"&gt;="&amp;$A23,'EPA US Data'!$G:$G,"&lt;"&amp;$B23)+VLOOKUP($D$1,'Multipliers and Adjustments'!$A$70:$I$86,TRUNC(COLUMN(R$2)/5)+2,FALSE)*SUMIFS('EPA US Data'!$I:$I,'EPA US Data'!$D:$D,'Country Selector'!$A$2,'EPA US Data'!$J:$J,$D$1,'EPA US Data'!$C:$C,R$2,'EPA US Data'!$G:$G,"&gt;="&amp;$A23,'EPA US Data'!$G:$G,"&lt;"&amp;$B23))*unit_conv*'State Downscaling Multipliers'!$B$7</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Data'!$G:$G,"&lt;"&amp;$B23)+VLOOKUP($C$1,'Multipliers and Adjustments'!$A$70:$I$86,TRUNC(COLUMN(W$2)/5)+2,FALSE)*SUMIFS('EPA US Data'!$I:$I,'EPA US Data'!$D:$D,'Country Selector'!$A$2,'EPA US Data'!$J:$J,$C$1,'EPA US Data'!$C:$C,W$2,'EPA US Data'!$G:$G,"&gt;="&amp;$A23,'EPA US Data'!$G:$G,"&lt;"&amp;$B23)+VLOOKUP($D$1,'Multipliers and Adjustments'!$A$70:$I$86,TRUNC(COLUMN(W$2)/5)+2,FALSE)*SUMIFS('EPA US Data'!$I:$I,'EPA US Data'!$D:$D,'Country Selector'!$A$2,'EPA US Data'!$J:$J,$D$1,'EPA US Data'!$C:$C,W$2,'EPA US Data'!$G:$G,"&gt;="&amp;$A23,'EPA US Data'!$G:$G,"&lt;"&amp;$B23))*unit_conv*'State Downscaling Multipliers'!$B$7</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Data'!$G:$G,"&lt;"&amp;$B23)+VLOOKUP($C$1,'Multipliers and Adjustments'!$A$70:$I$86,TRUNC(COLUMN(AB$2)/5)+2,FALSE)*SUMIFS('EPA US Data'!$I:$I,'EPA US Data'!$D:$D,'Country Selector'!$A$2,'EPA US Data'!$J:$J,$C$1,'EPA US Data'!$C:$C,AB$2,'EPA US Data'!$G:$G,"&gt;="&amp;$A23,'EPA US Data'!$G:$G,"&lt;"&amp;$B23)+VLOOKUP($D$1,'Multipliers and Adjustments'!$A$70:$I$86,TRUNC(COLUMN(AB$2)/5)+2,FALSE)*SUMIFS('EPA US Data'!$I:$I,'EPA US Data'!$D:$D,'Country Selector'!$A$2,'EPA US Data'!$J:$J,$D$1,'EPA US Data'!$C:$C,AB$2,'EPA US Data'!$G:$G,"&gt;="&amp;$A23,'EPA US Data'!$G:$G,"&lt;"&amp;$B23))*unit_conv*'State Downscaling Multipliers'!$B$7</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Data'!$G:$G,"&lt;"&amp;$B23)+VLOOKUP($C$1,'Multipliers and Adjustments'!$A$70:$I$86,TRUNC(COLUMN(AG$2)/5)+2,FALSE)*SUMIFS('EPA US Data'!$I:$I,'EPA US Data'!$D:$D,'Country Selector'!$A$2,'EPA US Data'!$J:$J,$C$1,'EPA US Data'!$C:$C,AG$2,'EPA US Data'!$G:$G,"&gt;="&amp;$A23,'EPA US Data'!$G:$G,"&lt;"&amp;$B23)+VLOOKUP($D$1,'Multipliers and Adjustments'!$A$70:$I$86,TRUNC(COLUMN(AG$2)/5)+2,FALSE)*SUMIFS('EPA US Data'!$I:$I,'EPA US Data'!$D:$D,'Country Selector'!$A$2,'EPA US Data'!$J:$J,$D$1,'EPA US Data'!$C:$C,AG$2,'EPA US Data'!$G:$G,"&gt;="&amp;$A23,'EPA US Data'!$G:$G,"&lt;"&amp;$B23))*unit_conv*'State Downscaling Multipliers'!$B$7</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Data'!$G:$G,"&lt;"&amp;$B23)+VLOOKUP($C$1,'Multipliers and Adjustments'!$A$70:$I$86,TRUNC(COLUMN(AL$2)/5)+2,FALSE)*SUMIFS('EPA US Data'!$I:$I,'EPA US Data'!$D:$D,'Country Selector'!$A$2,'EPA US Data'!$J:$J,$C$1,'EPA US Data'!$C:$C,AL$2,'EPA US Data'!$G:$G,"&gt;="&amp;$A23,'EPA US Data'!$G:$G,"&lt;"&amp;$B23)+VLOOKUP($D$1,'Multipliers and Adjustments'!$A$70:$I$86,TRUNC(COLUMN(AL$2)/5)+2,FALSE)*SUMIFS('EPA US Data'!$I:$I,'EPA US Data'!$D:$D,'Country Selector'!$A$2,'EPA US Data'!$J:$J,$D$1,'EPA US Data'!$C:$C,AL$2,'EPA US Data'!$G:$G,"&gt;="&amp;$A23,'EPA US Data'!$G:$G,"&lt;"&amp;$B23))*unit_conv*'State Downscaling Multipliers'!$B$7</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Data'!$G:$G,"&lt;"&amp;$B24)+VLOOKUP($C$1,'Multipliers and Adjustments'!$A$70:$I$86,TRUNC(COLUMN(C$2)/5)+2,FALSE)*SUMIFS('EPA US Data'!$I:$I,'EPA US Data'!$D:$D,'Country Selector'!$A$2,'EPA US Data'!$J:$J,$C$1,'EPA US Data'!$C:$C,C$2,'EPA US Data'!$G:$G,"&gt;="&amp;$A24,'EPA US Data'!$G:$G,"&lt;"&amp;$B24)+VLOOKUP($D$1,'Multipliers and Adjustments'!$A$70:$I$86,TRUNC(COLUMN(C$2)/5)+2,FALSE)*SUMIFS('EPA US Data'!$I:$I,'EPA US Data'!$D:$D,'Country Selector'!$A$2,'EPA US Data'!$J:$J,$D$1,'EPA US Data'!$C:$C,C$2,'EPA US Data'!$G:$G,"&gt;="&amp;$A24,'EPA US Data'!$G:$G,"&lt;"&amp;$B24))*unit_conv*'State Downscaling Multipliers'!$B$7</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Data'!$G:$G,"&lt;"&amp;$B24)+VLOOKUP($C$1,'Multipliers and Adjustments'!$A$70:$I$86,TRUNC(COLUMN(H$2)/5)+2,FALSE)*SUMIFS('EPA US Data'!$I:$I,'EPA US Data'!$D:$D,'Country Selector'!$A$2,'EPA US Data'!$J:$J,$C$1,'EPA US Data'!$C:$C,H$2,'EPA US Data'!$G:$G,"&gt;="&amp;$A24,'EPA US Data'!$G:$G,"&lt;"&amp;$B24)+VLOOKUP($D$1,'Multipliers and Adjustments'!$A$70:$I$86,TRUNC(COLUMN(H$2)/5)+2,FALSE)*SUMIFS('EPA US Data'!$I:$I,'EPA US Data'!$D:$D,'Country Selector'!$A$2,'EPA US Data'!$J:$J,$D$1,'EPA US Data'!$C:$C,H$2,'EPA US Data'!$G:$G,"&gt;="&amp;$A24,'EPA US Data'!$G:$G,"&lt;"&amp;$B24))*unit_conv*'State Downscaling Multipliers'!$B$7</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Data'!$G:$G,"&lt;"&amp;$B24)+VLOOKUP($C$1,'Multipliers and Adjustments'!$A$70:$I$86,TRUNC(COLUMN(M$2)/5)+2,FALSE)*SUMIFS('EPA US Data'!$I:$I,'EPA US Data'!$D:$D,'Country Selector'!$A$2,'EPA US Data'!$J:$J,$C$1,'EPA US Data'!$C:$C,M$2,'EPA US Data'!$G:$G,"&gt;="&amp;$A24,'EPA US Data'!$G:$G,"&lt;"&amp;$B24)+VLOOKUP($D$1,'Multipliers and Adjustments'!$A$70:$I$86,TRUNC(COLUMN(M$2)/5)+2,FALSE)*SUMIFS('EPA US Data'!$I:$I,'EPA US Data'!$D:$D,'Country Selector'!$A$2,'EPA US Data'!$J:$J,$D$1,'EPA US Data'!$C:$C,M$2,'EPA US Data'!$G:$G,"&gt;="&amp;$A24,'EPA US Data'!$G:$G,"&lt;"&amp;$B24))*unit_conv*'State Downscaling Multipliers'!$B$7</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Data'!$G:$G,"&lt;"&amp;$B24)+VLOOKUP($C$1,'Multipliers and Adjustments'!$A$70:$I$86,TRUNC(COLUMN(R$2)/5)+2,FALSE)*SUMIFS('EPA US Data'!$I:$I,'EPA US Data'!$D:$D,'Country Selector'!$A$2,'EPA US Data'!$J:$J,$C$1,'EPA US Data'!$C:$C,R$2,'EPA US Data'!$G:$G,"&gt;="&amp;$A24,'EPA US Data'!$G:$G,"&lt;"&amp;$B24)+VLOOKUP($D$1,'Multipliers and Adjustments'!$A$70:$I$86,TRUNC(COLUMN(R$2)/5)+2,FALSE)*SUMIFS('EPA US Data'!$I:$I,'EPA US Data'!$D:$D,'Country Selector'!$A$2,'EPA US Data'!$J:$J,$D$1,'EPA US Data'!$C:$C,R$2,'EPA US Data'!$G:$G,"&gt;="&amp;$A24,'EPA US Data'!$G:$G,"&lt;"&amp;$B24))*unit_conv*'State Downscaling Multipliers'!$B$7</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Data'!$G:$G,"&lt;"&amp;$B24)+VLOOKUP($C$1,'Multipliers and Adjustments'!$A$70:$I$86,TRUNC(COLUMN(W$2)/5)+2,FALSE)*SUMIFS('EPA US Data'!$I:$I,'EPA US Data'!$D:$D,'Country Selector'!$A$2,'EPA US Data'!$J:$J,$C$1,'EPA US Data'!$C:$C,W$2,'EPA US Data'!$G:$G,"&gt;="&amp;$A24,'EPA US Data'!$G:$G,"&lt;"&amp;$B24)+VLOOKUP($D$1,'Multipliers and Adjustments'!$A$70:$I$86,TRUNC(COLUMN(W$2)/5)+2,FALSE)*SUMIFS('EPA US Data'!$I:$I,'EPA US Data'!$D:$D,'Country Selector'!$A$2,'EPA US Data'!$J:$J,$D$1,'EPA US Data'!$C:$C,W$2,'EPA US Data'!$G:$G,"&gt;="&amp;$A24,'EPA US Data'!$G:$G,"&lt;"&amp;$B24))*unit_conv*'State Downscaling Multipliers'!$B$7</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Data'!$G:$G,"&lt;"&amp;$B24)+VLOOKUP($C$1,'Multipliers and Adjustments'!$A$70:$I$86,TRUNC(COLUMN(AB$2)/5)+2,FALSE)*SUMIFS('EPA US Data'!$I:$I,'EPA US Data'!$D:$D,'Country Selector'!$A$2,'EPA US Data'!$J:$J,$C$1,'EPA US Data'!$C:$C,AB$2,'EPA US Data'!$G:$G,"&gt;="&amp;$A24,'EPA US Data'!$G:$G,"&lt;"&amp;$B24)+VLOOKUP($D$1,'Multipliers and Adjustments'!$A$70:$I$86,TRUNC(COLUMN(AB$2)/5)+2,FALSE)*SUMIFS('EPA US Data'!$I:$I,'EPA US Data'!$D:$D,'Country Selector'!$A$2,'EPA US Data'!$J:$J,$D$1,'EPA US Data'!$C:$C,AB$2,'EPA US Data'!$G:$G,"&gt;="&amp;$A24,'EPA US Data'!$G:$G,"&lt;"&amp;$B24))*unit_conv*'State Downscaling Multipliers'!$B$7</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Data'!$G:$G,"&lt;"&amp;$B24)+VLOOKUP($C$1,'Multipliers and Adjustments'!$A$70:$I$86,TRUNC(COLUMN(AG$2)/5)+2,FALSE)*SUMIFS('EPA US Data'!$I:$I,'EPA US Data'!$D:$D,'Country Selector'!$A$2,'EPA US Data'!$J:$J,$C$1,'EPA US Data'!$C:$C,AG$2,'EPA US Data'!$G:$G,"&gt;="&amp;$A24,'EPA US Data'!$G:$G,"&lt;"&amp;$B24)+VLOOKUP($D$1,'Multipliers and Adjustments'!$A$70:$I$86,TRUNC(COLUMN(AG$2)/5)+2,FALSE)*SUMIFS('EPA US Data'!$I:$I,'EPA US Data'!$D:$D,'Country Selector'!$A$2,'EPA US Data'!$J:$J,$D$1,'EPA US Data'!$C:$C,AG$2,'EPA US Data'!$G:$G,"&gt;="&amp;$A24,'EPA US Data'!$G:$G,"&lt;"&amp;$B24))*unit_conv*'State Downscaling Multipliers'!$B$7</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Data'!$G:$G,"&lt;"&amp;$B24)+VLOOKUP($C$1,'Multipliers and Adjustments'!$A$70:$I$86,TRUNC(COLUMN(AL$2)/5)+2,FALSE)*SUMIFS('EPA US Data'!$I:$I,'EPA US Data'!$D:$D,'Country Selector'!$A$2,'EPA US Data'!$J:$J,$C$1,'EPA US Data'!$C:$C,AL$2,'EPA US Data'!$G:$G,"&gt;="&amp;$A24,'EPA US Data'!$G:$G,"&lt;"&amp;$B24)+VLOOKUP($D$1,'Multipliers and Adjustments'!$A$70:$I$86,TRUNC(COLUMN(AL$2)/5)+2,FALSE)*SUMIFS('EPA US Data'!$I:$I,'EPA US Data'!$D:$D,'Country Selector'!$A$2,'EPA US Data'!$J:$J,$D$1,'EPA US Data'!$C:$C,AL$2,'EPA US Data'!$G:$G,"&gt;="&amp;$A24,'EPA US Data'!$G:$G,"&lt;"&amp;$B24))*unit_conv*'State Downscaling Multipliers'!$B$7</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Data'!$G:$G,"&lt;"&amp;$B25)+VLOOKUP($C$1,'Multipliers and Adjustments'!$A$70:$I$86,TRUNC(COLUMN(C$2)/5)+2,FALSE)*SUMIFS('EPA US Data'!$I:$I,'EPA US Data'!$D:$D,'Country Selector'!$A$2,'EPA US Data'!$J:$J,$C$1,'EPA US Data'!$C:$C,C$2,'EPA US Data'!$G:$G,"&gt;="&amp;$A25,'EPA US Data'!$G:$G,"&lt;"&amp;$B25)+VLOOKUP($D$1,'Multipliers and Adjustments'!$A$70:$I$86,TRUNC(COLUMN(C$2)/5)+2,FALSE)*SUMIFS('EPA US Data'!$I:$I,'EPA US Data'!$D:$D,'Country Selector'!$A$2,'EPA US Data'!$J:$J,$D$1,'EPA US Data'!$C:$C,C$2,'EPA US Data'!$G:$G,"&gt;="&amp;$A25,'EPA US Data'!$G:$G,"&lt;"&amp;$B25))*unit_conv*'State Downscaling Multipliers'!$B$7</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Data'!$G:$G,"&lt;"&amp;$B25)+VLOOKUP($C$1,'Multipliers and Adjustments'!$A$70:$I$86,TRUNC(COLUMN(H$2)/5)+2,FALSE)*SUMIFS('EPA US Data'!$I:$I,'EPA US Data'!$D:$D,'Country Selector'!$A$2,'EPA US Data'!$J:$J,$C$1,'EPA US Data'!$C:$C,H$2,'EPA US Data'!$G:$G,"&gt;="&amp;$A25,'EPA US Data'!$G:$G,"&lt;"&amp;$B25)+VLOOKUP($D$1,'Multipliers and Adjustments'!$A$70:$I$86,TRUNC(COLUMN(H$2)/5)+2,FALSE)*SUMIFS('EPA US Data'!$I:$I,'EPA US Data'!$D:$D,'Country Selector'!$A$2,'EPA US Data'!$J:$J,$D$1,'EPA US Data'!$C:$C,H$2,'EPA US Data'!$G:$G,"&gt;="&amp;$A25,'EPA US Data'!$G:$G,"&lt;"&amp;$B25))*unit_conv*'State Downscaling Multipliers'!$B$7</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Data'!$G:$G,"&lt;"&amp;$B25)+VLOOKUP($C$1,'Multipliers and Adjustments'!$A$70:$I$86,TRUNC(COLUMN(M$2)/5)+2,FALSE)*SUMIFS('EPA US Data'!$I:$I,'EPA US Data'!$D:$D,'Country Selector'!$A$2,'EPA US Data'!$J:$J,$C$1,'EPA US Data'!$C:$C,M$2,'EPA US Data'!$G:$G,"&gt;="&amp;$A25,'EPA US Data'!$G:$G,"&lt;"&amp;$B25)+VLOOKUP($D$1,'Multipliers and Adjustments'!$A$70:$I$86,TRUNC(COLUMN(M$2)/5)+2,FALSE)*SUMIFS('EPA US Data'!$I:$I,'EPA US Data'!$D:$D,'Country Selector'!$A$2,'EPA US Data'!$J:$J,$D$1,'EPA US Data'!$C:$C,M$2,'EPA US Data'!$G:$G,"&gt;="&amp;$A25,'EPA US Data'!$G:$G,"&lt;"&amp;$B25))*unit_conv*'State Downscaling Multipliers'!$B$7</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Data'!$G:$G,"&lt;"&amp;$B25)+VLOOKUP($C$1,'Multipliers and Adjustments'!$A$70:$I$86,TRUNC(COLUMN(R$2)/5)+2,FALSE)*SUMIFS('EPA US Data'!$I:$I,'EPA US Data'!$D:$D,'Country Selector'!$A$2,'EPA US Data'!$J:$J,$C$1,'EPA US Data'!$C:$C,R$2,'EPA US Data'!$G:$G,"&gt;="&amp;$A25,'EPA US Data'!$G:$G,"&lt;"&amp;$B25)+VLOOKUP($D$1,'Multipliers and Adjustments'!$A$70:$I$86,TRUNC(COLUMN(R$2)/5)+2,FALSE)*SUMIFS('EPA US Data'!$I:$I,'EPA US Data'!$D:$D,'Country Selector'!$A$2,'EPA US Data'!$J:$J,$D$1,'EPA US Data'!$C:$C,R$2,'EPA US Data'!$G:$G,"&gt;="&amp;$A25,'EPA US Data'!$G:$G,"&lt;"&amp;$B25))*unit_conv*'State Downscaling Multipliers'!$B$7</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Data'!$G:$G,"&lt;"&amp;$B25)+VLOOKUP($C$1,'Multipliers and Adjustments'!$A$70:$I$86,TRUNC(COLUMN(W$2)/5)+2,FALSE)*SUMIFS('EPA US Data'!$I:$I,'EPA US Data'!$D:$D,'Country Selector'!$A$2,'EPA US Data'!$J:$J,$C$1,'EPA US Data'!$C:$C,W$2,'EPA US Data'!$G:$G,"&gt;="&amp;$A25,'EPA US Data'!$G:$G,"&lt;"&amp;$B25)+VLOOKUP($D$1,'Multipliers and Adjustments'!$A$70:$I$86,TRUNC(COLUMN(W$2)/5)+2,FALSE)*SUMIFS('EPA US Data'!$I:$I,'EPA US Data'!$D:$D,'Country Selector'!$A$2,'EPA US Data'!$J:$J,$D$1,'EPA US Data'!$C:$C,W$2,'EPA US Data'!$G:$G,"&gt;="&amp;$A25,'EPA US Data'!$G:$G,"&lt;"&amp;$B25))*unit_conv*'State Downscaling Multipliers'!$B$7</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Data'!$G:$G,"&lt;"&amp;$B25)+VLOOKUP($C$1,'Multipliers and Adjustments'!$A$70:$I$86,TRUNC(COLUMN(AB$2)/5)+2,FALSE)*SUMIFS('EPA US Data'!$I:$I,'EPA US Data'!$D:$D,'Country Selector'!$A$2,'EPA US Data'!$J:$J,$C$1,'EPA US Data'!$C:$C,AB$2,'EPA US Data'!$G:$G,"&gt;="&amp;$A25,'EPA US Data'!$G:$G,"&lt;"&amp;$B25)+VLOOKUP($D$1,'Multipliers and Adjustments'!$A$70:$I$86,TRUNC(COLUMN(AB$2)/5)+2,FALSE)*SUMIFS('EPA US Data'!$I:$I,'EPA US Data'!$D:$D,'Country Selector'!$A$2,'EPA US Data'!$J:$J,$D$1,'EPA US Data'!$C:$C,AB$2,'EPA US Data'!$G:$G,"&gt;="&amp;$A25,'EPA US Data'!$G:$G,"&lt;"&amp;$B25))*unit_conv*'State Downscaling Multipliers'!$B$7</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Data'!$G:$G,"&lt;"&amp;$B25)+VLOOKUP($C$1,'Multipliers and Adjustments'!$A$70:$I$86,TRUNC(COLUMN(AG$2)/5)+2,FALSE)*SUMIFS('EPA US Data'!$I:$I,'EPA US Data'!$D:$D,'Country Selector'!$A$2,'EPA US Data'!$J:$J,$C$1,'EPA US Data'!$C:$C,AG$2,'EPA US Data'!$G:$G,"&gt;="&amp;$A25,'EPA US Data'!$G:$G,"&lt;"&amp;$B25)+VLOOKUP($D$1,'Multipliers and Adjustments'!$A$70:$I$86,TRUNC(COLUMN(AG$2)/5)+2,FALSE)*SUMIFS('EPA US Data'!$I:$I,'EPA US Data'!$D:$D,'Country Selector'!$A$2,'EPA US Data'!$J:$J,$D$1,'EPA US Data'!$C:$C,AG$2,'EPA US Data'!$G:$G,"&gt;="&amp;$A25,'EPA US Data'!$G:$G,"&lt;"&amp;$B25))*unit_conv*'State Downscaling Multipliers'!$B$7</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Data'!$G:$G,"&lt;"&amp;$B25)+VLOOKUP($C$1,'Multipliers and Adjustments'!$A$70:$I$86,TRUNC(COLUMN(AL$2)/5)+2,FALSE)*SUMIFS('EPA US Data'!$I:$I,'EPA US Data'!$D:$D,'Country Selector'!$A$2,'EPA US Data'!$J:$J,$C$1,'EPA US Data'!$C:$C,AL$2,'EPA US Data'!$G:$G,"&gt;="&amp;$A25,'EPA US Data'!$G:$G,"&lt;"&amp;$B25)+VLOOKUP($D$1,'Multipliers and Adjustments'!$A$70:$I$86,TRUNC(COLUMN(AL$2)/5)+2,FALSE)*SUMIFS('EPA US Data'!$I:$I,'EPA US Data'!$D:$D,'Country Selector'!$A$2,'EPA US Data'!$J:$J,$D$1,'EPA US Data'!$C:$C,AL$2,'EPA US Data'!$G:$G,"&gt;="&amp;$A25,'EPA US Data'!$G:$G,"&lt;"&amp;$B25))*unit_conv*'State Downscaling Multipliers'!$B$7</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Data'!$G:$G,"&lt;"&amp;$B26)+VLOOKUP($C$1,'Multipliers and Adjustments'!$A$70:$I$86,TRUNC(COLUMN(C$2)/5)+2,FALSE)*SUMIFS('EPA US Data'!$I:$I,'EPA US Data'!$D:$D,'Country Selector'!$A$2,'EPA US Data'!$J:$J,$C$1,'EPA US Data'!$C:$C,C$2,'EPA US Data'!$G:$G,"&gt;="&amp;$A26,'EPA US Data'!$G:$G,"&lt;"&amp;$B26)+VLOOKUP($D$1,'Multipliers and Adjustments'!$A$70:$I$86,TRUNC(COLUMN(C$2)/5)+2,FALSE)*SUMIFS('EPA US Data'!$I:$I,'EPA US Data'!$D:$D,'Country Selector'!$A$2,'EPA US Data'!$J:$J,$D$1,'EPA US Data'!$C:$C,C$2,'EPA US Data'!$G:$G,"&gt;="&amp;$A26,'EPA US Data'!$G:$G,"&lt;"&amp;$B26))*unit_conv*'State Downscaling Multipliers'!$B$7</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Data'!$G:$G,"&lt;"&amp;$B26)+VLOOKUP($C$1,'Multipliers and Adjustments'!$A$70:$I$86,TRUNC(COLUMN(H$2)/5)+2,FALSE)*SUMIFS('EPA US Data'!$I:$I,'EPA US Data'!$D:$D,'Country Selector'!$A$2,'EPA US Data'!$J:$J,$C$1,'EPA US Data'!$C:$C,H$2,'EPA US Data'!$G:$G,"&gt;="&amp;$A26,'EPA US Data'!$G:$G,"&lt;"&amp;$B26)+VLOOKUP($D$1,'Multipliers and Adjustments'!$A$70:$I$86,TRUNC(COLUMN(H$2)/5)+2,FALSE)*SUMIFS('EPA US Data'!$I:$I,'EPA US Data'!$D:$D,'Country Selector'!$A$2,'EPA US Data'!$J:$J,$D$1,'EPA US Data'!$C:$C,H$2,'EPA US Data'!$G:$G,"&gt;="&amp;$A26,'EPA US Data'!$G:$G,"&lt;"&amp;$B26))*unit_conv*'State Downscaling Multipliers'!$B$7</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Data'!$G:$G,"&lt;"&amp;$B26)+VLOOKUP($C$1,'Multipliers and Adjustments'!$A$70:$I$86,TRUNC(COLUMN(M$2)/5)+2,FALSE)*SUMIFS('EPA US Data'!$I:$I,'EPA US Data'!$D:$D,'Country Selector'!$A$2,'EPA US Data'!$J:$J,$C$1,'EPA US Data'!$C:$C,M$2,'EPA US Data'!$G:$G,"&gt;="&amp;$A26,'EPA US Data'!$G:$G,"&lt;"&amp;$B26)+VLOOKUP($D$1,'Multipliers and Adjustments'!$A$70:$I$86,TRUNC(COLUMN(M$2)/5)+2,FALSE)*SUMIFS('EPA US Data'!$I:$I,'EPA US Data'!$D:$D,'Country Selector'!$A$2,'EPA US Data'!$J:$J,$D$1,'EPA US Data'!$C:$C,M$2,'EPA US Data'!$G:$G,"&gt;="&amp;$A26,'EPA US Data'!$G:$G,"&lt;"&amp;$B26))*unit_conv*'State Downscaling Multipliers'!$B$7</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Data'!$G:$G,"&lt;"&amp;$B26)+VLOOKUP($C$1,'Multipliers and Adjustments'!$A$70:$I$86,TRUNC(COLUMN(R$2)/5)+2,FALSE)*SUMIFS('EPA US Data'!$I:$I,'EPA US Data'!$D:$D,'Country Selector'!$A$2,'EPA US Data'!$J:$J,$C$1,'EPA US Data'!$C:$C,R$2,'EPA US Data'!$G:$G,"&gt;="&amp;$A26,'EPA US Data'!$G:$G,"&lt;"&amp;$B26)+VLOOKUP($D$1,'Multipliers and Adjustments'!$A$70:$I$86,TRUNC(COLUMN(R$2)/5)+2,FALSE)*SUMIFS('EPA US Data'!$I:$I,'EPA US Data'!$D:$D,'Country Selector'!$A$2,'EPA US Data'!$J:$J,$D$1,'EPA US Data'!$C:$C,R$2,'EPA US Data'!$G:$G,"&gt;="&amp;$A26,'EPA US Data'!$G:$G,"&lt;"&amp;$B26))*unit_conv*'State Downscaling Multipliers'!$B$7</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Data'!$G:$G,"&lt;"&amp;$B26)+VLOOKUP($C$1,'Multipliers and Adjustments'!$A$70:$I$86,TRUNC(COLUMN(W$2)/5)+2,FALSE)*SUMIFS('EPA US Data'!$I:$I,'EPA US Data'!$D:$D,'Country Selector'!$A$2,'EPA US Data'!$J:$J,$C$1,'EPA US Data'!$C:$C,W$2,'EPA US Data'!$G:$G,"&gt;="&amp;$A26,'EPA US Data'!$G:$G,"&lt;"&amp;$B26)+VLOOKUP($D$1,'Multipliers and Adjustments'!$A$70:$I$86,TRUNC(COLUMN(W$2)/5)+2,FALSE)*SUMIFS('EPA US Data'!$I:$I,'EPA US Data'!$D:$D,'Country Selector'!$A$2,'EPA US Data'!$J:$J,$D$1,'EPA US Data'!$C:$C,W$2,'EPA US Data'!$G:$G,"&gt;="&amp;$A26,'EPA US Data'!$G:$G,"&lt;"&amp;$B26))*unit_conv*'State Downscaling Multipliers'!$B$7</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Data'!$G:$G,"&lt;"&amp;$B26)+VLOOKUP($C$1,'Multipliers and Adjustments'!$A$70:$I$86,TRUNC(COLUMN(AB$2)/5)+2,FALSE)*SUMIFS('EPA US Data'!$I:$I,'EPA US Data'!$D:$D,'Country Selector'!$A$2,'EPA US Data'!$J:$J,$C$1,'EPA US Data'!$C:$C,AB$2,'EPA US Data'!$G:$G,"&gt;="&amp;$A26,'EPA US Data'!$G:$G,"&lt;"&amp;$B26)+VLOOKUP($D$1,'Multipliers and Adjustments'!$A$70:$I$86,TRUNC(COLUMN(AB$2)/5)+2,FALSE)*SUMIFS('EPA US Data'!$I:$I,'EPA US Data'!$D:$D,'Country Selector'!$A$2,'EPA US Data'!$J:$J,$D$1,'EPA US Data'!$C:$C,AB$2,'EPA US Data'!$G:$G,"&gt;="&amp;$A26,'EPA US Data'!$G:$G,"&lt;"&amp;$B26))*unit_conv*'State Downscaling Multipliers'!$B$7</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Data'!$G:$G,"&lt;"&amp;$B26)+VLOOKUP($C$1,'Multipliers and Adjustments'!$A$70:$I$86,TRUNC(COLUMN(AG$2)/5)+2,FALSE)*SUMIFS('EPA US Data'!$I:$I,'EPA US Data'!$D:$D,'Country Selector'!$A$2,'EPA US Data'!$J:$J,$C$1,'EPA US Data'!$C:$C,AG$2,'EPA US Data'!$G:$G,"&gt;="&amp;$A26,'EPA US Data'!$G:$G,"&lt;"&amp;$B26)+VLOOKUP($D$1,'Multipliers and Adjustments'!$A$70:$I$86,TRUNC(COLUMN(AG$2)/5)+2,FALSE)*SUMIFS('EPA US Data'!$I:$I,'EPA US Data'!$D:$D,'Country Selector'!$A$2,'EPA US Data'!$J:$J,$D$1,'EPA US Data'!$C:$C,AG$2,'EPA US Data'!$G:$G,"&gt;="&amp;$A26,'EPA US Data'!$G:$G,"&lt;"&amp;$B26))*unit_conv*'State Downscaling Multipliers'!$B$7</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Data'!$G:$G,"&lt;"&amp;$B26)+VLOOKUP($C$1,'Multipliers and Adjustments'!$A$70:$I$86,TRUNC(COLUMN(AL$2)/5)+2,FALSE)*SUMIFS('EPA US Data'!$I:$I,'EPA US Data'!$D:$D,'Country Selector'!$A$2,'EPA US Data'!$J:$J,$C$1,'EPA US Data'!$C:$C,AL$2,'EPA US Data'!$G:$G,"&gt;="&amp;$A26,'EPA US Data'!$G:$G,"&lt;"&amp;$B26)+VLOOKUP($D$1,'Multipliers and Adjustments'!$A$70:$I$86,TRUNC(COLUMN(AL$2)/5)+2,FALSE)*SUMIFS('EPA US Data'!$I:$I,'EPA US Data'!$D:$D,'Country Selector'!$A$2,'EPA US Data'!$J:$J,$D$1,'EPA US Data'!$C:$C,AL$2,'EPA US Data'!$G:$G,"&gt;="&amp;$A26,'EPA US Data'!$G:$G,"&lt;"&amp;$B26))*unit_conv*'State Downscaling Multipliers'!$B$7</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Data'!$G:$G,"&lt;"&amp;$B27)+VLOOKUP($C$1,'Multipliers and Adjustments'!$A$70:$I$86,TRUNC(COLUMN(C$2)/5)+2,FALSE)*SUMIFS('EPA US Data'!$I:$I,'EPA US Data'!$D:$D,'Country Selector'!$A$2,'EPA US Data'!$J:$J,$C$1,'EPA US Data'!$C:$C,C$2,'EPA US Data'!$G:$G,"&gt;="&amp;$A27,'EPA US Data'!$G:$G,"&lt;"&amp;$B27)+VLOOKUP($D$1,'Multipliers and Adjustments'!$A$70:$I$86,TRUNC(COLUMN(C$2)/5)+2,FALSE)*SUMIFS('EPA US Data'!$I:$I,'EPA US Data'!$D:$D,'Country Selector'!$A$2,'EPA US Data'!$J:$J,$D$1,'EPA US Data'!$C:$C,C$2,'EPA US Data'!$G:$G,"&gt;="&amp;$A27,'EPA US Data'!$G:$G,"&lt;"&amp;$B27))*unit_conv*'State Downscaling Multipliers'!$B$7</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Data'!$G:$G,"&lt;"&amp;$B27)+VLOOKUP($C$1,'Multipliers and Adjustments'!$A$70:$I$86,TRUNC(COLUMN(H$2)/5)+2,FALSE)*SUMIFS('EPA US Data'!$I:$I,'EPA US Data'!$D:$D,'Country Selector'!$A$2,'EPA US Data'!$J:$J,$C$1,'EPA US Data'!$C:$C,H$2,'EPA US Data'!$G:$G,"&gt;="&amp;$A27,'EPA US Data'!$G:$G,"&lt;"&amp;$B27)+VLOOKUP($D$1,'Multipliers and Adjustments'!$A$70:$I$86,TRUNC(COLUMN(H$2)/5)+2,FALSE)*SUMIFS('EPA US Data'!$I:$I,'EPA US Data'!$D:$D,'Country Selector'!$A$2,'EPA US Data'!$J:$J,$D$1,'EPA US Data'!$C:$C,H$2,'EPA US Data'!$G:$G,"&gt;="&amp;$A27,'EPA US Data'!$G:$G,"&lt;"&amp;$B27))*unit_conv*'State Downscaling Multipliers'!$B$7</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Data'!$G:$G,"&lt;"&amp;$B27)+VLOOKUP($C$1,'Multipliers and Adjustments'!$A$70:$I$86,TRUNC(COLUMN(M$2)/5)+2,FALSE)*SUMIFS('EPA US Data'!$I:$I,'EPA US Data'!$D:$D,'Country Selector'!$A$2,'EPA US Data'!$J:$J,$C$1,'EPA US Data'!$C:$C,M$2,'EPA US Data'!$G:$G,"&gt;="&amp;$A27,'EPA US Data'!$G:$G,"&lt;"&amp;$B27)+VLOOKUP($D$1,'Multipliers and Adjustments'!$A$70:$I$86,TRUNC(COLUMN(M$2)/5)+2,FALSE)*SUMIFS('EPA US Data'!$I:$I,'EPA US Data'!$D:$D,'Country Selector'!$A$2,'EPA US Data'!$J:$J,$D$1,'EPA US Data'!$C:$C,M$2,'EPA US Data'!$G:$G,"&gt;="&amp;$A27,'EPA US Data'!$G:$G,"&lt;"&amp;$B27))*unit_conv*'State Downscaling Multipliers'!$B$7</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Data'!$G:$G,"&lt;"&amp;$B27)+VLOOKUP($C$1,'Multipliers and Adjustments'!$A$70:$I$86,TRUNC(COLUMN(R$2)/5)+2,FALSE)*SUMIFS('EPA US Data'!$I:$I,'EPA US Data'!$D:$D,'Country Selector'!$A$2,'EPA US Data'!$J:$J,$C$1,'EPA US Data'!$C:$C,R$2,'EPA US Data'!$G:$G,"&gt;="&amp;$A27,'EPA US Data'!$G:$G,"&lt;"&amp;$B27)+VLOOKUP($D$1,'Multipliers and Adjustments'!$A$70:$I$86,TRUNC(COLUMN(R$2)/5)+2,FALSE)*SUMIFS('EPA US Data'!$I:$I,'EPA US Data'!$D:$D,'Country Selector'!$A$2,'EPA US Data'!$J:$J,$D$1,'EPA US Data'!$C:$C,R$2,'EPA US Data'!$G:$G,"&gt;="&amp;$A27,'EPA US Data'!$G:$G,"&lt;"&amp;$B27))*unit_conv*'State Downscaling Multipliers'!$B$7</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Data'!$G:$G,"&lt;"&amp;$B27)+VLOOKUP($C$1,'Multipliers and Adjustments'!$A$70:$I$86,TRUNC(COLUMN(W$2)/5)+2,FALSE)*SUMIFS('EPA US Data'!$I:$I,'EPA US Data'!$D:$D,'Country Selector'!$A$2,'EPA US Data'!$J:$J,$C$1,'EPA US Data'!$C:$C,W$2,'EPA US Data'!$G:$G,"&gt;="&amp;$A27,'EPA US Data'!$G:$G,"&lt;"&amp;$B27)+VLOOKUP($D$1,'Multipliers and Adjustments'!$A$70:$I$86,TRUNC(COLUMN(W$2)/5)+2,FALSE)*SUMIFS('EPA US Data'!$I:$I,'EPA US Data'!$D:$D,'Country Selector'!$A$2,'EPA US Data'!$J:$J,$D$1,'EPA US Data'!$C:$C,W$2,'EPA US Data'!$G:$G,"&gt;="&amp;$A27,'EPA US Data'!$G:$G,"&lt;"&amp;$B27))*unit_conv*'State Downscaling Multipliers'!$B$7</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Data'!$G:$G,"&lt;"&amp;$B27)+VLOOKUP($C$1,'Multipliers and Adjustments'!$A$70:$I$86,TRUNC(COLUMN(AB$2)/5)+2,FALSE)*SUMIFS('EPA US Data'!$I:$I,'EPA US Data'!$D:$D,'Country Selector'!$A$2,'EPA US Data'!$J:$J,$C$1,'EPA US Data'!$C:$C,AB$2,'EPA US Data'!$G:$G,"&gt;="&amp;$A27,'EPA US Data'!$G:$G,"&lt;"&amp;$B27)+VLOOKUP($D$1,'Multipliers and Adjustments'!$A$70:$I$86,TRUNC(COLUMN(AB$2)/5)+2,FALSE)*SUMIFS('EPA US Data'!$I:$I,'EPA US Data'!$D:$D,'Country Selector'!$A$2,'EPA US Data'!$J:$J,$D$1,'EPA US Data'!$C:$C,AB$2,'EPA US Data'!$G:$G,"&gt;="&amp;$A27,'EPA US Data'!$G:$G,"&lt;"&amp;$B27))*unit_conv*'State Downscaling Multipliers'!$B$7</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Data'!$G:$G,"&lt;"&amp;$B27)+VLOOKUP($C$1,'Multipliers and Adjustments'!$A$70:$I$86,TRUNC(COLUMN(AG$2)/5)+2,FALSE)*SUMIFS('EPA US Data'!$I:$I,'EPA US Data'!$D:$D,'Country Selector'!$A$2,'EPA US Data'!$J:$J,$C$1,'EPA US Data'!$C:$C,AG$2,'EPA US Data'!$G:$G,"&gt;="&amp;$A27,'EPA US Data'!$G:$G,"&lt;"&amp;$B27)+VLOOKUP($D$1,'Multipliers and Adjustments'!$A$70:$I$86,TRUNC(COLUMN(AG$2)/5)+2,FALSE)*SUMIFS('EPA US Data'!$I:$I,'EPA US Data'!$D:$D,'Country Selector'!$A$2,'EPA US Data'!$J:$J,$D$1,'EPA US Data'!$C:$C,AG$2,'EPA US Data'!$G:$G,"&gt;="&amp;$A27,'EPA US Data'!$G:$G,"&lt;"&amp;$B27))*unit_conv*'State Downscaling Multipliers'!$B$7</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Data'!$G:$G,"&lt;"&amp;$B27)+VLOOKUP($C$1,'Multipliers and Adjustments'!$A$70:$I$86,TRUNC(COLUMN(AL$2)/5)+2,FALSE)*SUMIFS('EPA US Data'!$I:$I,'EPA US Data'!$D:$D,'Country Selector'!$A$2,'EPA US Data'!$J:$J,$C$1,'EPA US Data'!$C:$C,AL$2,'EPA US Data'!$G:$G,"&gt;="&amp;$A27,'EPA US Data'!$G:$G,"&lt;"&amp;$B27)+VLOOKUP($D$1,'Multipliers and Adjustments'!$A$70:$I$86,TRUNC(COLUMN(AL$2)/5)+2,FALSE)*SUMIFS('EPA US Data'!$I:$I,'EPA US Data'!$D:$D,'Country Selector'!$A$2,'EPA US Data'!$J:$J,$D$1,'EPA US Data'!$C:$C,AL$2,'EPA US Data'!$G:$G,"&gt;="&amp;$A27,'EPA US Data'!$G:$G,"&lt;"&amp;$B27))*unit_conv*'State Downscaling Multipliers'!$B$7</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Data'!$G:$G,"&lt;"&amp;$B28)+VLOOKUP($C$1,'Multipliers and Adjustments'!$A$70:$I$86,TRUNC(COLUMN(C$2)/5)+2,FALSE)*SUMIFS('EPA US Data'!$I:$I,'EPA US Data'!$D:$D,'Country Selector'!$A$2,'EPA US Data'!$J:$J,$C$1,'EPA US Data'!$C:$C,C$2,'EPA US Data'!$G:$G,"&gt;="&amp;$A28,'EPA US Data'!$G:$G,"&lt;"&amp;$B28)+VLOOKUP($D$1,'Multipliers and Adjustments'!$A$70:$I$86,TRUNC(COLUMN(C$2)/5)+2,FALSE)*SUMIFS('EPA US Data'!$I:$I,'EPA US Data'!$D:$D,'Country Selector'!$A$2,'EPA US Data'!$J:$J,$D$1,'EPA US Data'!$C:$C,C$2,'EPA US Data'!$G:$G,"&gt;="&amp;$A28,'EPA US Data'!$G:$G,"&lt;"&amp;$B28))*unit_conv*'State Downscaling Multipliers'!$B$7</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Data'!$G:$G,"&lt;"&amp;$B28)+VLOOKUP($C$1,'Multipliers and Adjustments'!$A$70:$I$86,TRUNC(COLUMN(H$2)/5)+2,FALSE)*SUMIFS('EPA US Data'!$I:$I,'EPA US Data'!$D:$D,'Country Selector'!$A$2,'EPA US Data'!$J:$J,$C$1,'EPA US Data'!$C:$C,H$2,'EPA US Data'!$G:$G,"&gt;="&amp;$A28,'EPA US Data'!$G:$G,"&lt;"&amp;$B28)+VLOOKUP($D$1,'Multipliers and Adjustments'!$A$70:$I$86,TRUNC(COLUMN(H$2)/5)+2,FALSE)*SUMIFS('EPA US Data'!$I:$I,'EPA US Data'!$D:$D,'Country Selector'!$A$2,'EPA US Data'!$J:$J,$D$1,'EPA US Data'!$C:$C,H$2,'EPA US Data'!$G:$G,"&gt;="&amp;$A28,'EPA US Data'!$G:$G,"&lt;"&amp;$B28))*unit_conv*'State Downscaling Multipliers'!$B$7</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Data'!$G:$G,"&lt;"&amp;$B28)+VLOOKUP($C$1,'Multipliers and Adjustments'!$A$70:$I$86,TRUNC(COLUMN(M$2)/5)+2,FALSE)*SUMIFS('EPA US Data'!$I:$I,'EPA US Data'!$D:$D,'Country Selector'!$A$2,'EPA US Data'!$J:$J,$C$1,'EPA US Data'!$C:$C,M$2,'EPA US Data'!$G:$G,"&gt;="&amp;$A28,'EPA US Data'!$G:$G,"&lt;"&amp;$B28)+VLOOKUP($D$1,'Multipliers and Adjustments'!$A$70:$I$86,TRUNC(COLUMN(M$2)/5)+2,FALSE)*SUMIFS('EPA US Data'!$I:$I,'EPA US Data'!$D:$D,'Country Selector'!$A$2,'EPA US Data'!$J:$J,$D$1,'EPA US Data'!$C:$C,M$2,'EPA US Data'!$G:$G,"&gt;="&amp;$A28,'EPA US Data'!$G:$G,"&lt;"&amp;$B28))*unit_conv*'State Downscaling Multipliers'!$B$7</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Data'!$G:$G,"&lt;"&amp;$B28)+VLOOKUP($C$1,'Multipliers and Adjustments'!$A$70:$I$86,TRUNC(COLUMN(R$2)/5)+2,FALSE)*SUMIFS('EPA US Data'!$I:$I,'EPA US Data'!$D:$D,'Country Selector'!$A$2,'EPA US Data'!$J:$J,$C$1,'EPA US Data'!$C:$C,R$2,'EPA US Data'!$G:$G,"&gt;="&amp;$A28,'EPA US Data'!$G:$G,"&lt;"&amp;$B28)+VLOOKUP($D$1,'Multipliers and Adjustments'!$A$70:$I$86,TRUNC(COLUMN(R$2)/5)+2,FALSE)*SUMIFS('EPA US Data'!$I:$I,'EPA US Data'!$D:$D,'Country Selector'!$A$2,'EPA US Data'!$J:$J,$D$1,'EPA US Data'!$C:$C,R$2,'EPA US Data'!$G:$G,"&gt;="&amp;$A28,'EPA US Data'!$G:$G,"&lt;"&amp;$B28))*unit_conv*'State Downscaling Multipliers'!$B$7</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Data'!$G:$G,"&lt;"&amp;$B28)+VLOOKUP($C$1,'Multipliers and Adjustments'!$A$70:$I$86,TRUNC(COLUMN(W$2)/5)+2,FALSE)*SUMIFS('EPA US Data'!$I:$I,'EPA US Data'!$D:$D,'Country Selector'!$A$2,'EPA US Data'!$J:$J,$C$1,'EPA US Data'!$C:$C,W$2,'EPA US Data'!$G:$G,"&gt;="&amp;$A28,'EPA US Data'!$G:$G,"&lt;"&amp;$B28)+VLOOKUP($D$1,'Multipliers and Adjustments'!$A$70:$I$86,TRUNC(COLUMN(W$2)/5)+2,FALSE)*SUMIFS('EPA US Data'!$I:$I,'EPA US Data'!$D:$D,'Country Selector'!$A$2,'EPA US Data'!$J:$J,$D$1,'EPA US Data'!$C:$C,W$2,'EPA US Data'!$G:$G,"&gt;="&amp;$A28,'EPA US Data'!$G:$G,"&lt;"&amp;$B28))*unit_conv*'State Downscaling Multipliers'!$B$7</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Data'!$G:$G,"&lt;"&amp;$B28)+VLOOKUP($C$1,'Multipliers and Adjustments'!$A$70:$I$86,TRUNC(COLUMN(AB$2)/5)+2,FALSE)*SUMIFS('EPA US Data'!$I:$I,'EPA US Data'!$D:$D,'Country Selector'!$A$2,'EPA US Data'!$J:$J,$C$1,'EPA US Data'!$C:$C,AB$2,'EPA US Data'!$G:$G,"&gt;="&amp;$A28,'EPA US Data'!$G:$G,"&lt;"&amp;$B28)+VLOOKUP($D$1,'Multipliers and Adjustments'!$A$70:$I$86,TRUNC(COLUMN(AB$2)/5)+2,FALSE)*SUMIFS('EPA US Data'!$I:$I,'EPA US Data'!$D:$D,'Country Selector'!$A$2,'EPA US Data'!$J:$J,$D$1,'EPA US Data'!$C:$C,AB$2,'EPA US Data'!$G:$G,"&gt;="&amp;$A28,'EPA US Data'!$G:$G,"&lt;"&amp;$B28))*unit_conv*'State Downscaling Multipliers'!$B$7</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Data'!$G:$G,"&lt;"&amp;$B28)+VLOOKUP($C$1,'Multipliers and Adjustments'!$A$70:$I$86,TRUNC(COLUMN(AG$2)/5)+2,FALSE)*SUMIFS('EPA US Data'!$I:$I,'EPA US Data'!$D:$D,'Country Selector'!$A$2,'EPA US Data'!$J:$J,$C$1,'EPA US Data'!$C:$C,AG$2,'EPA US Data'!$G:$G,"&gt;="&amp;$A28,'EPA US Data'!$G:$G,"&lt;"&amp;$B28)+VLOOKUP($D$1,'Multipliers and Adjustments'!$A$70:$I$86,TRUNC(COLUMN(AG$2)/5)+2,FALSE)*SUMIFS('EPA US Data'!$I:$I,'EPA US Data'!$D:$D,'Country Selector'!$A$2,'EPA US Data'!$J:$J,$D$1,'EPA US Data'!$C:$C,AG$2,'EPA US Data'!$G:$G,"&gt;="&amp;$A28,'EPA US Data'!$G:$G,"&lt;"&amp;$B28))*unit_conv*'State Downscaling Multipliers'!$B$7</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Data'!$G:$G,"&lt;"&amp;$B28)+VLOOKUP($C$1,'Multipliers and Adjustments'!$A$70:$I$86,TRUNC(COLUMN(AL$2)/5)+2,FALSE)*SUMIFS('EPA US Data'!$I:$I,'EPA US Data'!$D:$D,'Country Selector'!$A$2,'EPA US Data'!$J:$J,$C$1,'EPA US Data'!$C:$C,AL$2,'EPA US Data'!$G:$G,"&gt;="&amp;$A28,'EPA US Data'!$G:$G,"&lt;"&amp;$B28)+VLOOKUP($D$1,'Multipliers and Adjustments'!$A$70:$I$86,TRUNC(COLUMN(AL$2)/5)+2,FALSE)*SUMIFS('EPA US Data'!$I:$I,'EPA US Data'!$D:$D,'Country Selector'!$A$2,'EPA US Data'!$J:$J,$D$1,'EPA US Data'!$C:$C,AL$2,'EPA US Data'!$G:$G,"&gt;="&amp;$A28,'EPA US Data'!$G:$G,"&lt;"&amp;$B28))*unit_conv*'State Downscaling Multipliers'!$B$7</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Data'!$G:$G,"&lt;"&amp;$B29)+VLOOKUP($C$1,'Multipliers and Adjustments'!$A$70:$I$86,TRUNC(COLUMN(C$2)/5)+2,FALSE)*SUMIFS('EPA US Data'!$I:$I,'EPA US Data'!$D:$D,'Country Selector'!$A$2,'EPA US Data'!$J:$J,$C$1,'EPA US Data'!$C:$C,C$2,'EPA US Data'!$G:$G,"&gt;="&amp;$A29,'EPA US Data'!$G:$G,"&lt;"&amp;$B29)+VLOOKUP($D$1,'Multipliers and Adjustments'!$A$70:$I$86,TRUNC(COLUMN(C$2)/5)+2,FALSE)*SUMIFS('EPA US Data'!$I:$I,'EPA US Data'!$D:$D,'Country Selector'!$A$2,'EPA US Data'!$J:$J,$D$1,'EPA US Data'!$C:$C,C$2,'EPA US Data'!$G:$G,"&gt;="&amp;$A29,'EPA US Data'!$G:$G,"&lt;"&amp;$B29))*unit_conv*'State Downscaling Multipliers'!$B$7</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Data'!$G:$G,"&lt;"&amp;$B29)+VLOOKUP($C$1,'Multipliers and Adjustments'!$A$70:$I$86,TRUNC(COLUMN(H$2)/5)+2,FALSE)*SUMIFS('EPA US Data'!$I:$I,'EPA US Data'!$D:$D,'Country Selector'!$A$2,'EPA US Data'!$J:$J,$C$1,'EPA US Data'!$C:$C,H$2,'EPA US Data'!$G:$G,"&gt;="&amp;$A29,'EPA US Data'!$G:$G,"&lt;"&amp;$B29)+VLOOKUP($D$1,'Multipliers and Adjustments'!$A$70:$I$86,TRUNC(COLUMN(H$2)/5)+2,FALSE)*SUMIFS('EPA US Data'!$I:$I,'EPA US Data'!$D:$D,'Country Selector'!$A$2,'EPA US Data'!$J:$J,$D$1,'EPA US Data'!$C:$C,H$2,'EPA US Data'!$G:$G,"&gt;="&amp;$A29,'EPA US Data'!$G:$G,"&lt;"&amp;$B29))*unit_conv*'State Downscaling Multipliers'!$B$7</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Data'!$G:$G,"&lt;"&amp;$B29)+VLOOKUP($C$1,'Multipliers and Adjustments'!$A$70:$I$86,TRUNC(COLUMN(M$2)/5)+2,FALSE)*SUMIFS('EPA US Data'!$I:$I,'EPA US Data'!$D:$D,'Country Selector'!$A$2,'EPA US Data'!$J:$J,$C$1,'EPA US Data'!$C:$C,M$2,'EPA US Data'!$G:$G,"&gt;="&amp;$A29,'EPA US Data'!$G:$G,"&lt;"&amp;$B29)+VLOOKUP($D$1,'Multipliers and Adjustments'!$A$70:$I$86,TRUNC(COLUMN(M$2)/5)+2,FALSE)*SUMIFS('EPA US Data'!$I:$I,'EPA US Data'!$D:$D,'Country Selector'!$A$2,'EPA US Data'!$J:$J,$D$1,'EPA US Data'!$C:$C,M$2,'EPA US Data'!$G:$G,"&gt;="&amp;$A29,'EPA US Data'!$G:$G,"&lt;"&amp;$B29))*unit_conv*'State Downscaling Multipliers'!$B$7</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Data'!$G:$G,"&lt;"&amp;$B29)+VLOOKUP($C$1,'Multipliers and Adjustments'!$A$70:$I$86,TRUNC(COLUMN(R$2)/5)+2,FALSE)*SUMIFS('EPA US Data'!$I:$I,'EPA US Data'!$D:$D,'Country Selector'!$A$2,'EPA US Data'!$J:$J,$C$1,'EPA US Data'!$C:$C,R$2,'EPA US Data'!$G:$G,"&gt;="&amp;$A29,'EPA US Data'!$G:$G,"&lt;"&amp;$B29)+VLOOKUP($D$1,'Multipliers and Adjustments'!$A$70:$I$86,TRUNC(COLUMN(R$2)/5)+2,FALSE)*SUMIFS('EPA US Data'!$I:$I,'EPA US Data'!$D:$D,'Country Selector'!$A$2,'EPA US Data'!$J:$J,$D$1,'EPA US Data'!$C:$C,R$2,'EPA US Data'!$G:$G,"&gt;="&amp;$A29,'EPA US Data'!$G:$G,"&lt;"&amp;$B29))*unit_conv*'State Downscaling Multipliers'!$B$7</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Data'!$G:$G,"&lt;"&amp;$B29)+VLOOKUP($C$1,'Multipliers and Adjustments'!$A$70:$I$86,TRUNC(COLUMN(W$2)/5)+2,FALSE)*SUMIFS('EPA US Data'!$I:$I,'EPA US Data'!$D:$D,'Country Selector'!$A$2,'EPA US Data'!$J:$J,$C$1,'EPA US Data'!$C:$C,W$2,'EPA US Data'!$G:$G,"&gt;="&amp;$A29,'EPA US Data'!$G:$G,"&lt;"&amp;$B29)+VLOOKUP($D$1,'Multipliers and Adjustments'!$A$70:$I$86,TRUNC(COLUMN(W$2)/5)+2,FALSE)*SUMIFS('EPA US Data'!$I:$I,'EPA US Data'!$D:$D,'Country Selector'!$A$2,'EPA US Data'!$J:$J,$D$1,'EPA US Data'!$C:$C,W$2,'EPA US Data'!$G:$G,"&gt;="&amp;$A29,'EPA US Data'!$G:$G,"&lt;"&amp;$B29))*unit_conv*'State Downscaling Multipliers'!$B$7</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Data'!$G:$G,"&lt;"&amp;$B29)+VLOOKUP($C$1,'Multipliers and Adjustments'!$A$70:$I$86,TRUNC(COLUMN(AB$2)/5)+2,FALSE)*SUMIFS('EPA US Data'!$I:$I,'EPA US Data'!$D:$D,'Country Selector'!$A$2,'EPA US Data'!$J:$J,$C$1,'EPA US Data'!$C:$C,AB$2,'EPA US Data'!$G:$G,"&gt;="&amp;$A29,'EPA US Data'!$G:$G,"&lt;"&amp;$B29)+VLOOKUP($D$1,'Multipliers and Adjustments'!$A$70:$I$86,TRUNC(COLUMN(AB$2)/5)+2,FALSE)*SUMIFS('EPA US Data'!$I:$I,'EPA US Data'!$D:$D,'Country Selector'!$A$2,'EPA US Data'!$J:$J,$D$1,'EPA US Data'!$C:$C,AB$2,'EPA US Data'!$G:$G,"&gt;="&amp;$A29,'EPA US Data'!$G:$G,"&lt;"&amp;$B29))*unit_conv*'State Downscaling Multipliers'!$B$7</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Data'!$G:$G,"&lt;"&amp;$B29)+VLOOKUP($C$1,'Multipliers and Adjustments'!$A$70:$I$86,TRUNC(COLUMN(AG$2)/5)+2,FALSE)*SUMIFS('EPA US Data'!$I:$I,'EPA US Data'!$D:$D,'Country Selector'!$A$2,'EPA US Data'!$J:$J,$C$1,'EPA US Data'!$C:$C,AG$2,'EPA US Data'!$G:$G,"&gt;="&amp;$A29,'EPA US Data'!$G:$G,"&lt;"&amp;$B29)+VLOOKUP($D$1,'Multipliers and Adjustments'!$A$70:$I$86,TRUNC(COLUMN(AG$2)/5)+2,FALSE)*SUMIFS('EPA US Data'!$I:$I,'EPA US Data'!$D:$D,'Country Selector'!$A$2,'EPA US Data'!$J:$J,$D$1,'EPA US Data'!$C:$C,AG$2,'EPA US Data'!$G:$G,"&gt;="&amp;$A29,'EPA US Data'!$G:$G,"&lt;"&amp;$B29))*unit_conv*'State Downscaling Multipliers'!$B$7</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Data'!$G:$G,"&lt;"&amp;$B29)+VLOOKUP($C$1,'Multipliers and Adjustments'!$A$70:$I$86,TRUNC(COLUMN(AL$2)/5)+2,FALSE)*SUMIFS('EPA US Data'!$I:$I,'EPA US Data'!$D:$D,'Country Selector'!$A$2,'EPA US Data'!$J:$J,$C$1,'EPA US Data'!$C:$C,AL$2,'EPA US Data'!$G:$G,"&gt;="&amp;$A29,'EPA US Data'!$G:$G,"&lt;"&amp;$B29)+VLOOKUP($D$1,'Multipliers and Adjustments'!$A$70:$I$86,TRUNC(COLUMN(AL$2)/5)+2,FALSE)*SUMIFS('EPA US Data'!$I:$I,'EPA US Data'!$D:$D,'Country Selector'!$A$2,'EPA US Data'!$J:$J,$D$1,'EPA US Data'!$C:$C,AL$2,'EPA US Data'!$G:$G,"&gt;="&amp;$A29,'EPA US Data'!$G:$G,"&lt;"&amp;$B29))*unit_conv*'State Downscaling Multipliers'!$B$7</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Data'!$G:$G,"&lt;"&amp;$B30)+VLOOKUP($C$1,'Multipliers and Adjustments'!$A$70:$I$86,TRUNC(COLUMN(C$2)/5)+2,FALSE)*SUMIFS('EPA US Data'!$I:$I,'EPA US Data'!$D:$D,'Country Selector'!$A$2,'EPA US Data'!$J:$J,$C$1,'EPA US Data'!$C:$C,C$2,'EPA US Data'!$G:$G,"&gt;="&amp;$A30,'EPA US Data'!$G:$G,"&lt;"&amp;$B30)+VLOOKUP($D$1,'Multipliers and Adjustments'!$A$70:$I$86,TRUNC(COLUMN(C$2)/5)+2,FALSE)*SUMIFS('EPA US Data'!$I:$I,'EPA US Data'!$D:$D,'Country Selector'!$A$2,'EPA US Data'!$J:$J,$D$1,'EPA US Data'!$C:$C,C$2,'EPA US Data'!$G:$G,"&gt;="&amp;$A30,'EPA US Data'!$G:$G,"&lt;"&amp;$B30))*unit_conv*'State Downscaling Multipliers'!$B$7</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Data'!$G:$G,"&lt;"&amp;$B30)+VLOOKUP($C$1,'Multipliers and Adjustments'!$A$70:$I$86,TRUNC(COLUMN(H$2)/5)+2,FALSE)*SUMIFS('EPA US Data'!$I:$I,'EPA US Data'!$D:$D,'Country Selector'!$A$2,'EPA US Data'!$J:$J,$C$1,'EPA US Data'!$C:$C,H$2,'EPA US Data'!$G:$G,"&gt;="&amp;$A30,'EPA US Data'!$G:$G,"&lt;"&amp;$B30)+VLOOKUP($D$1,'Multipliers and Adjustments'!$A$70:$I$86,TRUNC(COLUMN(H$2)/5)+2,FALSE)*SUMIFS('EPA US Data'!$I:$I,'EPA US Data'!$D:$D,'Country Selector'!$A$2,'EPA US Data'!$J:$J,$D$1,'EPA US Data'!$C:$C,H$2,'EPA US Data'!$G:$G,"&gt;="&amp;$A30,'EPA US Data'!$G:$G,"&lt;"&amp;$B30))*unit_conv*'State Downscaling Multipliers'!$B$7</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Data'!$G:$G,"&lt;"&amp;$B30)+VLOOKUP($C$1,'Multipliers and Adjustments'!$A$70:$I$86,TRUNC(COLUMN(M$2)/5)+2,FALSE)*SUMIFS('EPA US Data'!$I:$I,'EPA US Data'!$D:$D,'Country Selector'!$A$2,'EPA US Data'!$J:$J,$C$1,'EPA US Data'!$C:$C,M$2,'EPA US Data'!$G:$G,"&gt;="&amp;$A30,'EPA US Data'!$G:$G,"&lt;"&amp;$B30)+VLOOKUP($D$1,'Multipliers and Adjustments'!$A$70:$I$86,TRUNC(COLUMN(M$2)/5)+2,FALSE)*SUMIFS('EPA US Data'!$I:$I,'EPA US Data'!$D:$D,'Country Selector'!$A$2,'EPA US Data'!$J:$J,$D$1,'EPA US Data'!$C:$C,M$2,'EPA US Data'!$G:$G,"&gt;="&amp;$A30,'EPA US Data'!$G:$G,"&lt;"&amp;$B30))*unit_conv*'State Downscaling Multipliers'!$B$7</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Data'!$G:$G,"&lt;"&amp;$B30)+VLOOKUP($C$1,'Multipliers and Adjustments'!$A$70:$I$86,TRUNC(COLUMN(R$2)/5)+2,FALSE)*SUMIFS('EPA US Data'!$I:$I,'EPA US Data'!$D:$D,'Country Selector'!$A$2,'EPA US Data'!$J:$J,$C$1,'EPA US Data'!$C:$C,R$2,'EPA US Data'!$G:$G,"&gt;="&amp;$A30,'EPA US Data'!$G:$G,"&lt;"&amp;$B30)+VLOOKUP($D$1,'Multipliers and Adjustments'!$A$70:$I$86,TRUNC(COLUMN(R$2)/5)+2,FALSE)*SUMIFS('EPA US Data'!$I:$I,'EPA US Data'!$D:$D,'Country Selector'!$A$2,'EPA US Data'!$J:$J,$D$1,'EPA US Data'!$C:$C,R$2,'EPA US Data'!$G:$G,"&gt;="&amp;$A30,'EPA US Data'!$G:$G,"&lt;"&amp;$B30))*unit_conv*'State Downscaling Multipliers'!$B$7</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Data'!$G:$G,"&lt;"&amp;$B30)+VLOOKUP($C$1,'Multipliers and Adjustments'!$A$70:$I$86,TRUNC(COLUMN(W$2)/5)+2,FALSE)*SUMIFS('EPA US Data'!$I:$I,'EPA US Data'!$D:$D,'Country Selector'!$A$2,'EPA US Data'!$J:$J,$C$1,'EPA US Data'!$C:$C,W$2,'EPA US Data'!$G:$G,"&gt;="&amp;$A30,'EPA US Data'!$G:$G,"&lt;"&amp;$B30)+VLOOKUP($D$1,'Multipliers and Adjustments'!$A$70:$I$86,TRUNC(COLUMN(W$2)/5)+2,FALSE)*SUMIFS('EPA US Data'!$I:$I,'EPA US Data'!$D:$D,'Country Selector'!$A$2,'EPA US Data'!$J:$J,$D$1,'EPA US Data'!$C:$C,W$2,'EPA US Data'!$G:$G,"&gt;="&amp;$A30,'EPA US Data'!$G:$G,"&lt;"&amp;$B30))*unit_conv*'State Downscaling Multipliers'!$B$7</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Data'!$G:$G,"&lt;"&amp;$B30)+VLOOKUP($C$1,'Multipliers and Adjustments'!$A$70:$I$86,TRUNC(COLUMN(AB$2)/5)+2,FALSE)*SUMIFS('EPA US Data'!$I:$I,'EPA US Data'!$D:$D,'Country Selector'!$A$2,'EPA US Data'!$J:$J,$C$1,'EPA US Data'!$C:$C,AB$2,'EPA US Data'!$G:$G,"&gt;="&amp;$A30,'EPA US Data'!$G:$G,"&lt;"&amp;$B30)+VLOOKUP($D$1,'Multipliers and Adjustments'!$A$70:$I$86,TRUNC(COLUMN(AB$2)/5)+2,FALSE)*SUMIFS('EPA US Data'!$I:$I,'EPA US Data'!$D:$D,'Country Selector'!$A$2,'EPA US Data'!$J:$J,$D$1,'EPA US Data'!$C:$C,AB$2,'EPA US Data'!$G:$G,"&gt;="&amp;$A30,'EPA US Data'!$G:$G,"&lt;"&amp;$B30))*unit_conv*'State Downscaling Multipliers'!$B$7</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Data'!$G:$G,"&lt;"&amp;$B30)+VLOOKUP($C$1,'Multipliers and Adjustments'!$A$70:$I$86,TRUNC(COLUMN(AG$2)/5)+2,FALSE)*SUMIFS('EPA US Data'!$I:$I,'EPA US Data'!$D:$D,'Country Selector'!$A$2,'EPA US Data'!$J:$J,$C$1,'EPA US Data'!$C:$C,AG$2,'EPA US Data'!$G:$G,"&gt;="&amp;$A30,'EPA US Data'!$G:$G,"&lt;"&amp;$B30)+VLOOKUP($D$1,'Multipliers and Adjustments'!$A$70:$I$86,TRUNC(COLUMN(AG$2)/5)+2,FALSE)*SUMIFS('EPA US Data'!$I:$I,'EPA US Data'!$D:$D,'Country Selector'!$A$2,'EPA US Data'!$J:$J,$D$1,'EPA US Data'!$C:$C,AG$2,'EPA US Data'!$G:$G,"&gt;="&amp;$A30,'EPA US Data'!$G:$G,"&lt;"&amp;$B30))*unit_conv*'State Downscaling Multipliers'!$B$7</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Data'!$G:$G,"&lt;"&amp;$B30)+VLOOKUP($C$1,'Multipliers and Adjustments'!$A$70:$I$86,TRUNC(COLUMN(AL$2)/5)+2,FALSE)*SUMIFS('EPA US Data'!$I:$I,'EPA US Data'!$D:$D,'Country Selector'!$A$2,'EPA US Data'!$J:$J,$C$1,'EPA US Data'!$C:$C,AL$2,'EPA US Data'!$G:$G,"&gt;="&amp;$A30,'EPA US Data'!$G:$G,"&lt;"&amp;$B30)+VLOOKUP($D$1,'Multipliers and Adjustments'!$A$70:$I$86,TRUNC(COLUMN(AL$2)/5)+2,FALSE)*SUMIFS('EPA US Data'!$I:$I,'EPA US Data'!$D:$D,'Country Selector'!$A$2,'EPA US Data'!$J:$J,$D$1,'EPA US Data'!$C:$C,AL$2,'EPA US Data'!$G:$G,"&gt;="&amp;$A30,'EPA US Data'!$G:$G,"&lt;"&amp;$B30))*unit_conv*'State Downscaling Multipliers'!$B$7</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Data'!$G:$G,"&lt;"&amp;$B31)+VLOOKUP($C$1,'Multipliers and Adjustments'!$A$70:$I$86,TRUNC(COLUMN(C$2)/5)+2,FALSE)*SUMIFS('EPA US Data'!$I:$I,'EPA US Data'!$D:$D,'Country Selector'!$A$2,'EPA US Data'!$J:$J,$C$1,'EPA US Data'!$C:$C,C$2,'EPA US Data'!$G:$G,"&gt;="&amp;$A31,'EPA US Data'!$G:$G,"&lt;"&amp;$B31)+VLOOKUP($D$1,'Multipliers and Adjustments'!$A$70:$I$86,TRUNC(COLUMN(C$2)/5)+2,FALSE)*SUMIFS('EPA US Data'!$I:$I,'EPA US Data'!$D:$D,'Country Selector'!$A$2,'EPA US Data'!$J:$J,$D$1,'EPA US Data'!$C:$C,C$2,'EPA US Data'!$G:$G,"&gt;="&amp;$A31,'EPA US Data'!$G:$G,"&lt;"&amp;$B31))*unit_conv*'State Downscaling Multipliers'!$B$7</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Data'!$G:$G,"&lt;"&amp;$B31)+VLOOKUP($C$1,'Multipliers and Adjustments'!$A$70:$I$86,TRUNC(COLUMN(H$2)/5)+2,FALSE)*SUMIFS('EPA US Data'!$I:$I,'EPA US Data'!$D:$D,'Country Selector'!$A$2,'EPA US Data'!$J:$J,$C$1,'EPA US Data'!$C:$C,H$2,'EPA US Data'!$G:$G,"&gt;="&amp;$A31,'EPA US Data'!$G:$G,"&lt;"&amp;$B31)+VLOOKUP($D$1,'Multipliers and Adjustments'!$A$70:$I$86,TRUNC(COLUMN(H$2)/5)+2,FALSE)*SUMIFS('EPA US Data'!$I:$I,'EPA US Data'!$D:$D,'Country Selector'!$A$2,'EPA US Data'!$J:$J,$D$1,'EPA US Data'!$C:$C,H$2,'EPA US Data'!$G:$G,"&gt;="&amp;$A31,'EPA US Data'!$G:$G,"&lt;"&amp;$B31))*unit_conv*'State Downscaling Multipliers'!$B$7</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Data'!$G:$G,"&lt;"&amp;$B31)+VLOOKUP($C$1,'Multipliers and Adjustments'!$A$70:$I$86,TRUNC(COLUMN(M$2)/5)+2,FALSE)*SUMIFS('EPA US Data'!$I:$I,'EPA US Data'!$D:$D,'Country Selector'!$A$2,'EPA US Data'!$J:$J,$C$1,'EPA US Data'!$C:$C,M$2,'EPA US Data'!$G:$G,"&gt;="&amp;$A31,'EPA US Data'!$G:$G,"&lt;"&amp;$B31)+VLOOKUP($D$1,'Multipliers and Adjustments'!$A$70:$I$86,TRUNC(COLUMN(M$2)/5)+2,FALSE)*SUMIFS('EPA US Data'!$I:$I,'EPA US Data'!$D:$D,'Country Selector'!$A$2,'EPA US Data'!$J:$J,$D$1,'EPA US Data'!$C:$C,M$2,'EPA US Data'!$G:$G,"&gt;="&amp;$A31,'EPA US Data'!$G:$G,"&lt;"&amp;$B31))*unit_conv*'State Downscaling Multipliers'!$B$7</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Data'!$G:$G,"&lt;"&amp;$B31)+VLOOKUP($C$1,'Multipliers and Adjustments'!$A$70:$I$86,TRUNC(COLUMN(R$2)/5)+2,FALSE)*SUMIFS('EPA US Data'!$I:$I,'EPA US Data'!$D:$D,'Country Selector'!$A$2,'EPA US Data'!$J:$J,$C$1,'EPA US Data'!$C:$C,R$2,'EPA US Data'!$G:$G,"&gt;="&amp;$A31,'EPA US Data'!$G:$G,"&lt;"&amp;$B31)+VLOOKUP($D$1,'Multipliers and Adjustments'!$A$70:$I$86,TRUNC(COLUMN(R$2)/5)+2,FALSE)*SUMIFS('EPA US Data'!$I:$I,'EPA US Data'!$D:$D,'Country Selector'!$A$2,'EPA US Data'!$J:$J,$D$1,'EPA US Data'!$C:$C,R$2,'EPA US Data'!$G:$G,"&gt;="&amp;$A31,'EPA US Data'!$G:$G,"&lt;"&amp;$B31))*unit_conv*'State Downscaling Multipliers'!$B$7</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Data'!$G:$G,"&lt;"&amp;$B31)+VLOOKUP($C$1,'Multipliers and Adjustments'!$A$70:$I$86,TRUNC(COLUMN(W$2)/5)+2,FALSE)*SUMIFS('EPA US Data'!$I:$I,'EPA US Data'!$D:$D,'Country Selector'!$A$2,'EPA US Data'!$J:$J,$C$1,'EPA US Data'!$C:$C,W$2,'EPA US Data'!$G:$G,"&gt;="&amp;$A31,'EPA US Data'!$G:$G,"&lt;"&amp;$B31)+VLOOKUP($D$1,'Multipliers and Adjustments'!$A$70:$I$86,TRUNC(COLUMN(W$2)/5)+2,FALSE)*SUMIFS('EPA US Data'!$I:$I,'EPA US Data'!$D:$D,'Country Selector'!$A$2,'EPA US Data'!$J:$J,$D$1,'EPA US Data'!$C:$C,W$2,'EPA US Data'!$G:$G,"&gt;="&amp;$A31,'EPA US Data'!$G:$G,"&lt;"&amp;$B31))*unit_conv*'State Downscaling Multipliers'!$B$7</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Data'!$G:$G,"&lt;"&amp;$B31)+VLOOKUP($C$1,'Multipliers and Adjustments'!$A$70:$I$86,TRUNC(COLUMN(AB$2)/5)+2,FALSE)*SUMIFS('EPA US Data'!$I:$I,'EPA US Data'!$D:$D,'Country Selector'!$A$2,'EPA US Data'!$J:$J,$C$1,'EPA US Data'!$C:$C,AB$2,'EPA US Data'!$G:$G,"&gt;="&amp;$A31,'EPA US Data'!$G:$G,"&lt;"&amp;$B31)+VLOOKUP($D$1,'Multipliers and Adjustments'!$A$70:$I$86,TRUNC(COLUMN(AB$2)/5)+2,FALSE)*SUMIFS('EPA US Data'!$I:$I,'EPA US Data'!$D:$D,'Country Selector'!$A$2,'EPA US Data'!$J:$J,$D$1,'EPA US Data'!$C:$C,AB$2,'EPA US Data'!$G:$G,"&gt;="&amp;$A31,'EPA US Data'!$G:$G,"&lt;"&amp;$B31))*unit_conv*'State Downscaling Multipliers'!$B$7</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Data'!$G:$G,"&lt;"&amp;$B31)+VLOOKUP($C$1,'Multipliers and Adjustments'!$A$70:$I$86,TRUNC(COLUMN(AG$2)/5)+2,FALSE)*SUMIFS('EPA US Data'!$I:$I,'EPA US Data'!$D:$D,'Country Selector'!$A$2,'EPA US Data'!$J:$J,$C$1,'EPA US Data'!$C:$C,AG$2,'EPA US Data'!$G:$G,"&gt;="&amp;$A31,'EPA US Data'!$G:$G,"&lt;"&amp;$B31)+VLOOKUP($D$1,'Multipliers and Adjustments'!$A$70:$I$86,TRUNC(COLUMN(AG$2)/5)+2,FALSE)*SUMIFS('EPA US Data'!$I:$I,'EPA US Data'!$D:$D,'Country Selector'!$A$2,'EPA US Data'!$J:$J,$D$1,'EPA US Data'!$C:$C,AG$2,'EPA US Data'!$G:$G,"&gt;="&amp;$A31,'EPA US Data'!$G:$G,"&lt;"&amp;$B31))*unit_conv*'State Downscaling Multipliers'!$B$7</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Data'!$G:$G,"&lt;"&amp;$B31)+VLOOKUP($C$1,'Multipliers and Adjustments'!$A$70:$I$86,TRUNC(COLUMN(AL$2)/5)+2,FALSE)*SUMIFS('EPA US Data'!$I:$I,'EPA US Data'!$D:$D,'Country Selector'!$A$2,'EPA US Data'!$J:$J,$C$1,'EPA US Data'!$C:$C,AL$2,'EPA US Data'!$G:$G,"&gt;="&amp;$A31,'EPA US Data'!$G:$G,"&lt;"&amp;$B31)+VLOOKUP($D$1,'Multipliers and Adjustments'!$A$70:$I$86,TRUNC(COLUMN(AL$2)/5)+2,FALSE)*SUMIFS('EPA US Data'!$I:$I,'EPA US Data'!$D:$D,'Country Selector'!$A$2,'EPA US Data'!$J:$J,$D$1,'EPA US Data'!$C:$C,AL$2,'EPA US Data'!$G:$G,"&gt;="&amp;$A31,'EPA US Data'!$G:$G,"&lt;"&amp;$B31))*unit_conv*'State Downscaling Multipliers'!$B$7</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Data'!$G:$G,"&lt;"&amp;$B32)+VLOOKUP($C$1,'Multipliers and Adjustments'!$A$70:$I$86,TRUNC(COLUMN(C$2)/5)+2,FALSE)*SUMIFS('EPA US Data'!$I:$I,'EPA US Data'!$D:$D,'Country Selector'!$A$2,'EPA US Data'!$J:$J,$C$1,'EPA US Data'!$C:$C,C$2,'EPA US Data'!$G:$G,"&gt;="&amp;$A32,'EPA US Data'!$G:$G,"&lt;"&amp;$B32)+VLOOKUP($D$1,'Multipliers and Adjustments'!$A$70:$I$86,TRUNC(COLUMN(C$2)/5)+2,FALSE)*SUMIFS('EPA US Data'!$I:$I,'EPA US Data'!$D:$D,'Country Selector'!$A$2,'EPA US Data'!$J:$J,$D$1,'EPA US Data'!$C:$C,C$2,'EPA US Data'!$G:$G,"&gt;="&amp;$A32,'EPA US Data'!$G:$G,"&lt;"&amp;$B32))*unit_conv*'State Downscaling Multipliers'!$B$7</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Data'!$G:$G,"&lt;"&amp;$B32)+VLOOKUP($C$1,'Multipliers and Adjustments'!$A$70:$I$86,TRUNC(COLUMN(H$2)/5)+2,FALSE)*SUMIFS('EPA US Data'!$I:$I,'EPA US Data'!$D:$D,'Country Selector'!$A$2,'EPA US Data'!$J:$J,$C$1,'EPA US Data'!$C:$C,H$2,'EPA US Data'!$G:$G,"&gt;="&amp;$A32,'EPA US Data'!$G:$G,"&lt;"&amp;$B32)+VLOOKUP($D$1,'Multipliers and Adjustments'!$A$70:$I$86,TRUNC(COLUMN(H$2)/5)+2,FALSE)*SUMIFS('EPA US Data'!$I:$I,'EPA US Data'!$D:$D,'Country Selector'!$A$2,'EPA US Data'!$J:$J,$D$1,'EPA US Data'!$C:$C,H$2,'EPA US Data'!$G:$G,"&gt;="&amp;$A32,'EPA US Data'!$G:$G,"&lt;"&amp;$B32))*unit_conv*'State Downscaling Multipliers'!$B$7</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Data'!$G:$G,"&lt;"&amp;$B32)+VLOOKUP($C$1,'Multipliers and Adjustments'!$A$70:$I$86,TRUNC(COLUMN(M$2)/5)+2,FALSE)*SUMIFS('EPA US Data'!$I:$I,'EPA US Data'!$D:$D,'Country Selector'!$A$2,'EPA US Data'!$J:$J,$C$1,'EPA US Data'!$C:$C,M$2,'EPA US Data'!$G:$G,"&gt;="&amp;$A32,'EPA US Data'!$G:$G,"&lt;"&amp;$B32)+VLOOKUP($D$1,'Multipliers and Adjustments'!$A$70:$I$86,TRUNC(COLUMN(M$2)/5)+2,FALSE)*SUMIFS('EPA US Data'!$I:$I,'EPA US Data'!$D:$D,'Country Selector'!$A$2,'EPA US Data'!$J:$J,$D$1,'EPA US Data'!$C:$C,M$2,'EPA US Data'!$G:$G,"&gt;="&amp;$A32,'EPA US Data'!$G:$G,"&lt;"&amp;$B32))*unit_conv*'State Downscaling Multipliers'!$B$7</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Data'!$G:$G,"&lt;"&amp;$B32)+VLOOKUP($C$1,'Multipliers and Adjustments'!$A$70:$I$86,TRUNC(COLUMN(R$2)/5)+2,FALSE)*SUMIFS('EPA US Data'!$I:$I,'EPA US Data'!$D:$D,'Country Selector'!$A$2,'EPA US Data'!$J:$J,$C$1,'EPA US Data'!$C:$C,R$2,'EPA US Data'!$G:$G,"&gt;="&amp;$A32,'EPA US Data'!$G:$G,"&lt;"&amp;$B32)+VLOOKUP($D$1,'Multipliers and Adjustments'!$A$70:$I$86,TRUNC(COLUMN(R$2)/5)+2,FALSE)*SUMIFS('EPA US Data'!$I:$I,'EPA US Data'!$D:$D,'Country Selector'!$A$2,'EPA US Data'!$J:$J,$D$1,'EPA US Data'!$C:$C,R$2,'EPA US Data'!$G:$G,"&gt;="&amp;$A32,'EPA US Data'!$G:$G,"&lt;"&amp;$B32))*unit_conv*'State Downscaling Multipliers'!$B$7</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Data'!$G:$G,"&lt;"&amp;$B32)+VLOOKUP($C$1,'Multipliers and Adjustments'!$A$70:$I$86,TRUNC(COLUMN(W$2)/5)+2,FALSE)*SUMIFS('EPA US Data'!$I:$I,'EPA US Data'!$D:$D,'Country Selector'!$A$2,'EPA US Data'!$J:$J,$C$1,'EPA US Data'!$C:$C,W$2,'EPA US Data'!$G:$G,"&gt;="&amp;$A32,'EPA US Data'!$G:$G,"&lt;"&amp;$B32)+VLOOKUP($D$1,'Multipliers and Adjustments'!$A$70:$I$86,TRUNC(COLUMN(W$2)/5)+2,FALSE)*SUMIFS('EPA US Data'!$I:$I,'EPA US Data'!$D:$D,'Country Selector'!$A$2,'EPA US Data'!$J:$J,$D$1,'EPA US Data'!$C:$C,W$2,'EPA US Data'!$G:$G,"&gt;="&amp;$A32,'EPA US Data'!$G:$G,"&lt;"&amp;$B32))*unit_conv*'State Downscaling Multipliers'!$B$7</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Data'!$G:$G,"&lt;"&amp;$B32)+VLOOKUP($C$1,'Multipliers and Adjustments'!$A$70:$I$86,TRUNC(COLUMN(AB$2)/5)+2,FALSE)*SUMIFS('EPA US Data'!$I:$I,'EPA US Data'!$D:$D,'Country Selector'!$A$2,'EPA US Data'!$J:$J,$C$1,'EPA US Data'!$C:$C,AB$2,'EPA US Data'!$G:$G,"&gt;="&amp;$A32,'EPA US Data'!$G:$G,"&lt;"&amp;$B32)+VLOOKUP($D$1,'Multipliers and Adjustments'!$A$70:$I$86,TRUNC(COLUMN(AB$2)/5)+2,FALSE)*SUMIFS('EPA US Data'!$I:$I,'EPA US Data'!$D:$D,'Country Selector'!$A$2,'EPA US Data'!$J:$J,$D$1,'EPA US Data'!$C:$C,AB$2,'EPA US Data'!$G:$G,"&gt;="&amp;$A32,'EPA US Data'!$G:$G,"&lt;"&amp;$B32))*unit_conv*'State Downscaling Multipliers'!$B$7</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Data'!$G:$G,"&lt;"&amp;$B32)+VLOOKUP($C$1,'Multipliers and Adjustments'!$A$70:$I$86,TRUNC(COLUMN(AG$2)/5)+2,FALSE)*SUMIFS('EPA US Data'!$I:$I,'EPA US Data'!$D:$D,'Country Selector'!$A$2,'EPA US Data'!$J:$J,$C$1,'EPA US Data'!$C:$C,AG$2,'EPA US Data'!$G:$G,"&gt;="&amp;$A32,'EPA US Data'!$G:$G,"&lt;"&amp;$B32)+VLOOKUP($D$1,'Multipliers and Adjustments'!$A$70:$I$86,TRUNC(COLUMN(AG$2)/5)+2,FALSE)*SUMIFS('EPA US Data'!$I:$I,'EPA US Data'!$D:$D,'Country Selector'!$A$2,'EPA US Data'!$J:$J,$D$1,'EPA US Data'!$C:$C,AG$2,'EPA US Data'!$G:$G,"&gt;="&amp;$A32,'EPA US Data'!$G:$G,"&lt;"&amp;$B32))*unit_conv*'State Downscaling Multipliers'!$B$7</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Data'!$G:$G,"&lt;"&amp;$B32)+VLOOKUP($C$1,'Multipliers and Adjustments'!$A$70:$I$86,TRUNC(COLUMN(AL$2)/5)+2,FALSE)*SUMIFS('EPA US Data'!$I:$I,'EPA US Data'!$D:$D,'Country Selector'!$A$2,'EPA US Data'!$J:$J,$C$1,'EPA US Data'!$C:$C,AL$2,'EPA US Data'!$G:$G,"&gt;="&amp;$A32,'EPA US Data'!$G:$G,"&lt;"&amp;$B32)+VLOOKUP($D$1,'Multipliers and Adjustments'!$A$70:$I$86,TRUNC(COLUMN(AL$2)/5)+2,FALSE)*SUMIFS('EPA US Data'!$I:$I,'EPA US Data'!$D:$D,'Country Selector'!$A$2,'EPA US Data'!$J:$J,$D$1,'EPA US Data'!$C:$C,AL$2,'EPA US Data'!$G:$G,"&gt;="&amp;$A32,'EPA US Data'!$G:$G,"&lt;"&amp;$B32))*unit_conv*'State Downscaling Multipliers'!$B$7</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Data'!$G:$G,"&lt;"&amp;$B33)+VLOOKUP($C$1,'Multipliers and Adjustments'!$A$70:$I$86,TRUNC(COLUMN(C$2)/5)+2,FALSE)*SUMIFS('EPA US Data'!$I:$I,'EPA US Data'!$D:$D,'Country Selector'!$A$2,'EPA US Data'!$J:$J,$C$1,'EPA US Data'!$C:$C,C$2,'EPA US Data'!$G:$G,"&gt;="&amp;$A33,'EPA US Data'!$G:$G,"&lt;"&amp;$B33)+VLOOKUP($D$1,'Multipliers and Adjustments'!$A$70:$I$86,TRUNC(COLUMN(C$2)/5)+2,FALSE)*SUMIFS('EPA US Data'!$I:$I,'EPA US Data'!$D:$D,'Country Selector'!$A$2,'EPA US Data'!$J:$J,$D$1,'EPA US Data'!$C:$C,C$2,'EPA US Data'!$G:$G,"&gt;="&amp;$A33,'EPA US Data'!$G:$G,"&lt;"&amp;$B33))*unit_conv*'State Downscaling Multipliers'!$B$7</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Data'!$G:$G,"&lt;"&amp;$B33)+VLOOKUP($C$1,'Multipliers and Adjustments'!$A$70:$I$86,TRUNC(COLUMN(H$2)/5)+2,FALSE)*SUMIFS('EPA US Data'!$I:$I,'EPA US Data'!$D:$D,'Country Selector'!$A$2,'EPA US Data'!$J:$J,$C$1,'EPA US Data'!$C:$C,H$2,'EPA US Data'!$G:$G,"&gt;="&amp;$A33,'EPA US Data'!$G:$G,"&lt;"&amp;$B33)+VLOOKUP($D$1,'Multipliers and Adjustments'!$A$70:$I$86,TRUNC(COLUMN(H$2)/5)+2,FALSE)*SUMIFS('EPA US Data'!$I:$I,'EPA US Data'!$D:$D,'Country Selector'!$A$2,'EPA US Data'!$J:$J,$D$1,'EPA US Data'!$C:$C,H$2,'EPA US Data'!$G:$G,"&gt;="&amp;$A33,'EPA US Data'!$G:$G,"&lt;"&amp;$B33))*unit_conv*'State Downscaling Multipliers'!$B$7</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Data'!$G:$G,"&lt;"&amp;$B33)+VLOOKUP($C$1,'Multipliers and Adjustments'!$A$70:$I$86,TRUNC(COLUMN(M$2)/5)+2,FALSE)*SUMIFS('EPA US Data'!$I:$I,'EPA US Data'!$D:$D,'Country Selector'!$A$2,'EPA US Data'!$J:$J,$C$1,'EPA US Data'!$C:$C,M$2,'EPA US Data'!$G:$G,"&gt;="&amp;$A33,'EPA US Data'!$G:$G,"&lt;"&amp;$B33)+VLOOKUP($D$1,'Multipliers and Adjustments'!$A$70:$I$86,TRUNC(COLUMN(M$2)/5)+2,FALSE)*SUMIFS('EPA US Data'!$I:$I,'EPA US Data'!$D:$D,'Country Selector'!$A$2,'EPA US Data'!$J:$J,$D$1,'EPA US Data'!$C:$C,M$2,'EPA US Data'!$G:$G,"&gt;="&amp;$A33,'EPA US Data'!$G:$G,"&lt;"&amp;$B33))*unit_conv*'State Downscaling Multipliers'!$B$7</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Data'!$G:$G,"&lt;"&amp;$B33)+VLOOKUP($C$1,'Multipliers and Adjustments'!$A$70:$I$86,TRUNC(COLUMN(R$2)/5)+2,FALSE)*SUMIFS('EPA US Data'!$I:$I,'EPA US Data'!$D:$D,'Country Selector'!$A$2,'EPA US Data'!$J:$J,$C$1,'EPA US Data'!$C:$C,R$2,'EPA US Data'!$G:$G,"&gt;="&amp;$A33,'EPA US Data'!$G:$G,"&lt;"&amp;$B33)+VLOOKUP($D$1,'Multipliers and Adjustments'!$A$70:$I$86,TRUNC(COLUMN(R$2)/5)+2,FALSE)*SUMIFS('EPA US Data'!$I:$I,'EPA US Data'!$D:$D,'Country Selector'!$A$2,'EPA US Data'!$J:$J,$D$1,'EPA US Data'!$C:$C,R$2,'EPA US Data'!$G:$G,"&gt;="&amp;$A33,'EPA US Data'!$G:$G,"&lt;"&amp;$B33))*unit_conv*'State Downscaling Multipliers'!$B$7</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Data'!$G:$G,"&lt;"&amp;$B33)+VLOOKUP($C$1,'Multipliers and Adjustments'!$A$70:$I$86,TRUNC(COLUMN(W$2)/5)+2,FALSE)*SUMIFS('EPA US Data'!$I:$I,'EPA US Data'!$D:$D,'Country Selector'!$A$2,'EPA US Data'!$J:$J,$C$1,'EPA US Data'!$C:$C,W$2,'EPA US Data'!$G:$G,"&gt;="&amp;$A33,'EPA US Data'!$G:$G,"&lt;"&amp;$B33)+VLOOKUP($D$1,'Multipliers and Adjustments'!$A$70:$I$86,TRUNC(COLUMN(W$2)/5)+2,FALSE)*SUMIFS('EPA US Data'!$I:$I,'EPA US Data'!$D:$D,'Country Selector'!$A$2,'EPA US Data'!$J:$J,$D$1,'EPA US Data'!$C:$C,W$2,'EPA US Data'!$G:$G,"&gt;="&amp;$A33,'EPA US Data'!$G:$G,"&lt;"&amp;$B33))*unit_conv*'State Downscaling Multipliers'!$B$7</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Data'!$G:$G,"&lt;"&amp;$B33)+VLOOKUP($C$1,'Multipliers and Adjustments'!$A$70:$I$86,TRUNC(COLUMN(AB$2)/5)+2,FALSE)*SUMIFS('EPA US Data'!$I:$I,'EPA US Data'!$D:$D,'Country Selector'!$A$2,'EPA US Data'!$J:$J,$C$1,'EPA US Data'!$C:$C,AB$2,'EPA US Data'!$G:$G,"&gt;="&amp;$A33,'EPA US Data'!$G:$G,"&lt;"&amp;$B33)+VLOOKUP($D$1,'Multipliers and Adjustments'!$A$70:$I$86,TRUNC(COLUMN(AB$2)/5)+2,FALSE)*SUMIFS('EPA US Data'!$I:$I,'EPA US Data'!$D:$D,'Country Selector'!$A$2,'EPA US Data'!$J:$J,$D$1,'EPA US Data'!$C:$C,AB$2,'EPA US Data'!$G:$G,"&gt;="&amp;$A33,'EPA US Data'!$G:$G,"&lt;"&amp;$B33))*unit_conv*'State Downscaling Multipliers'!$B$7</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Data'!$G:$G,"&lt;"&amp;$B33)+VLOOKUP($C$1,'Multipliers and Adjustments'!$A$70:$I$86,TRUNC(COLUMN(AG$2)/5)+2,FALSE)*SUMIFS('EPA US Data'!$I:$I,'EPA US Data'!$D:$D,'Country Selector'!$A$2,'EPA US Data'!$J:$J,$C$1,'EPA US Data'!$C:$C,AG$2,'EPA US Data'!$G:$G,"&gt;="&amp;$A33,'EPA US Data'!$G:$G,"&lt;"&amp;$B33)+VLOOKUP($D$1,'Multipliers and Adjustments'!$A$70:$I$86,TRUNC(COLUMN(AG$2)/5)+2,FALSE)*SUMIFS('EPA US Data'!$I:$I,'EPA US Data'!$D:$D,'Country Selector'!$A$2,'EPA US Data'!$J:$J,$D$1,'EPA US Data'!$C:$C,AG$2,'EPA US Data'!$G:$G,"&gt;="&amp;$A33,'EPA US Data'!$G:$G,"&lt;"&amp;$B33))*unit_conv*'State Downscaling Multipliers'!$B$7</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Data'!$G:$G,"&lt;"&amp;$B33)+VLOOKUP($C$1,'Multipliers and Adjustments'!$A$70:$I$86,TRUNC(COLUMN(AL$2)/5)+2,FALSE)*SUMIFS('EPA US Data'!$I:$I,'EPA US Data'!$D:$D,'Country Selector'!$A$2,'EPA US Data'!$J:$J,$C$1,'EPA US Data'!$C:$C,AL$2,'EPA US Data'!$G:$G,"&gt;="&amp;$A33,'EPA US Data'!$G:$G,"&lt;"&amp;$B33)+VLOOKUP($D$1,'Multipliers and Adjustments'!$A$70:$I$86,TRUNC(COLUMN(AL$2)/5)+2,FALSE)*SUMIFS('EPA US Data'!$I:$I,'EPA US Data'!$D:$D,'Country Selector'!$A$2,'EPA US Data'!$J:$J,$D$1,'EPA US Data'!$C:$C,AL$2,'EPA US Data'!$G:$G,"&gt;="&amp;$A33,'EPA US Data'!$G:$G,"&lt;"&amp;$B33))*unit_conv*'State Downscaling Multipliers'!$B$7</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Data'!$G:$G,"&lt;"&amp;$B34)+VLOOKUP($C$1,'Multipliers and Adjustments'!$A$70:$I$86,TRUNC(COLUMN(C$2)/5)+2,FALSE)*SUMIFS('EPA US Data'!$I:$I,'EPA US Data'!$D:$D,'Country Selector'!$A$2,'EPA US Data'!$J:$J,$C$1,'EPA US Data'!$C:$C,C$2,'EPA US Data'!$G:$G,"&gt;="&amp;$A34,'EPA US Data'!$G:$G,"&lt;"&amp;$B34)+VLOOKUP($D$1,'Multipliers and Adjustments'!$A$70:$I$86,TRUNC(COLUMN(C$2)/5)+2,FALSE)*SUMIFS('EPA US Data'!$I:$I,'EPA US Data'!$D:$D,'Country Selector'!$A$2,'EPA US Data'!$J:$J,$D$1,'EPA US Data'!$C:$C,C$2,'EPA US Data'!$G:$G,"&gt;="&amp;$A34,'EPA US Data'!$G:$G,"&lt;"&amp;$B34))*unit_conv*'State Downscaling Multipliers'!$B$7</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Data'!$G:$G,"&lt;"&amp;$B34)+VLOOKUP($C$1,'Multipliers and Adjustments'!$A$70:$I$86,TRUNC(COLUMN(H$2)/5)+2,FALSE)*SUMIFS('EPA US Data'!$I:$I,'EPA US Data'!$D:$D,'Country Selector'!$A$2,'EPA US Data'!$J:$J,$C$1,'EPA US Data'!$C:$C,H$2,'EPA US Data'!$G:$G,"&gt;="&amp;$A34,'EPA US Data'!$G:$G,"&lt;"&amp;$B34)+VLOOKUP($D$1,'Multipliers and Adjustments'!$A$70:$I$86,TRUNC(COLUMN(H$2)/5)+2,FALSE)*SUMIFS('EPA US Data'!$I:$I,'EPA US Data'!$D:$D,'Country Selector'!$A$2,'EPA US Data'!$J:$J,$D$1,'EPA US Data'!$C:$C,H$2,'EPA US Data'!$G:$G,"&gt;="&amp;$A34,'EPA US Data'!$G:$G,"&lt;"&amp;$B34))*unit_conv*'State Downscaling Multipliers'!$B$7</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Data'!$G:$G,"&lt;"&amp;$B34)+VLOOKUP($C$1,'Multipliers and Adjustments'!$A$70:$I$86,TRUNC(COLUMN(M$2)/5)+2,FALSE)*SUMIFS('EPA US Data'!$I:$I,'EPA US Data'!$D:$D,'Country Selector'!$A$2,'EPA US Data'!$J:$J,$C$1,'EPA US Data'!$C:$C,M$2,'EPA US Data'!$G:$G,"&gt;="&amp;$A34,'EPA US Data'!$G:$G,"&lt;"&amp;$B34)+VLOOKUP($D$1,'Multipliers and Adjustments'!$A$70:$I$86,TRUNC(COLUMN(M$2)/5)+2,FALSE)*SUMIFS('EPA US Data'!$I:$I,'EPA US Data'!$D:$D,'Country Selector'!$A$2,'EPA US Data'!$J:$J,$D$1,'EPA US Data'!$C:$C,M$2,'EPA US Data'!$G:$G,"&gt;="&amp;$A34,'EPA US Data'!$G:$G,"&lt;"&amp;$B34))*unit_conv*'State Downscaling Multipliers'!$B$7</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Data'!$G:$G,"&lt;"&amp;$B34)+VLOOKUP($C$1,'Multipliers and Adjustments'!$A$70:$I$86,TRUNC(COLUMN(R$2)/5)+2,FALSE)*SUMIFS('EPA US Data'!$I:$I,'EPA US Data'!$D:$D,'Country Selector'!$A$2,'EPA US Data'!$J:$J,$C$1,'EPA US Data'!$C:$C,R$2,'EPA US Data'!$G:$G,"&gt;="&amp;$A34,'EPA US Data'!$G:$G,"&lt;"&amp;$B34)+VLOOKUP($D$1,'Multipliers and Adjustments'!$A$70:$I$86,TRUNC(COLUMN(R$2)/5)+2,FALSE)*SUMIFS('EPA US Data'!$I:$I,'EPA US Data'!$D:$D,'Country Selector'!$A$2,'EPA US Data'!$J:$J,$D$1,'EPA US Data'!$C:$C,R$2,'EPA US Data'!$G:$G,"&gt;="&amp;$A34,'EPA US Data'!$G:$G,"&lt;"&amp;$B34))*unit_conv*'State Downscaling Multipliers'!$B$7</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Data'!$G:$G,"&lt;"&amp;$B34)+VLOOKUP($C$1,'Multipliers and Adjustments'!$A$70:$I$86,TRUNC(COLUMN(W$2)/5)+2,FALSE)*SUMIFS('EPA US Data'!$I:$I,'EPA US Data'!$D:$D,'Country Selector'!$A$2,'EPA US Data'!$J:$J,$C$1,'EPA US Data'!$C:$C,W$2,'EPA US Data'!$G:$G,"&gt;="&amp;$A34,'EPA US Data'!$G:$G,"&lt;"&amp;$B34)+VLOOKUP($D$1,'Multipliers and Adjustments'!$A$70:$I$86,TRUNC(COLUMN(W$2)/5)+2,FALSE)*SUMIFS('EPA US Data'!$I:$I,'EPA US Data'!$D:$D,'Country Selector'!$A$2,'EPA US Data'!$J:$J,$D$1,'EPA US Data'!$C:$C,W$2,'EPA US Data'!$G:$G,"&gt;="&amp;$A34,'EPA US Data'!$G:$G,"&lt;"&amp;$B34))*unit_conv*'State Downscaling Multipliers'!$B$7</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Data'!$G:$G,"&lt;"&amp;$B34)+VLOOKUP($C$1,'Multipliers and Adjustments'!$A$70:$I$86,TRUNC(COLUMN(AB$2)/5)+2,FALSE)*SUMIFS('EPA US Data'!$I:$I,'EPA US Data'!$D:$D,'Country Selector'!$A$2,'EPA US Data'!$J:$J,$C$1,'EPA US Data'!$C:$C,AB$2,'EPA US Data'!$G:$G,"&gt;="&amp;$A34,'EPA US Data'!$G:$G,"&lt;"&amp;$B34)+VLOOKUP($D$1,'Multipliers and Adjustments'!$A$70:$I$86,TRUNC(COLUMN(AB$2)/5)+2,FALSE)*SUMIFS('EPA US Data'!$I:$I,'EPA US Data'!$D:$D,'Country Selector'!$A$2,'EPA US Data'!$J:$J,$D$1,'EPA US Data'!$C:$C,AB$2,'EPA US Data'!$G:$G,"&gt;="&amp;$A34,'EPA US Data'!$G:$G,"&lt;"&amp;$B34))*unit_conv*'State Downscaling Multipliers'!$B$7</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Data'!$G:$G,"&lt;"&amp;$B34)+VLOOKUP($C$1,'Multipliers and Adjustments'!$A$70:$I$86,TRUNC(COLUMN(AG$2)/5)+2,FALSE)*SUMIFS('EPA US Data'!$I:$I,'EPA US Data'!$D:$D,'Country Selector'!$A$2,'EPA US Data'!$J:$J,$C$1,'EPA US Data'!$C:$C,AG$2,'EPA US Data'!$G:$G,"&gt;="&amp;$A34,'EPA US Data'!$G:$G,"&lt;"&amp;$B34)+VLOOKUP($D$1,'Multipliers and Adjustments'!$A$70:$I$86,TRUNC(COLUMN(AG$2)/5)+2,FALSE)*SUMIFS('EPA US Data'!$I:$I,'EPA US Data'!$D:$D,'Country Selector'!$A$2,'EPA US Data'!$J:$J,$D$1,'EPA US Data'!$C:$C,AG$2,'EPA US Data'!$G:$G,"&gt;="&amp;$A34,'EPA US Data'!$G:$G,"&lt;"&amp;$B34))*unit_conv*'State Downscaling Multipliers'!$B$7</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Data'!$G:$G,"&lt;"&amp;$B34)+VLOOKUP($C$1,'Multipliers and Adjustments'!$A$70:$I$86,TRUNC(COLUMN(AL$2)/5)+2,FALSE)*SUMIFS('EPA US Data'!$I:$I,'EPA US Data'!$D:$D,'Country Selector'!$A$2,'EPA US Data'!$J:$J,$C$1,'EPA US Data'!$C:$C,AL$2,'EPA US Data'!$G:$G,"&gt;="&amp;$A34,'EPA US Data'!$G:$G,"&lt;"&amp;$B34)+VLOOKUP($D$1,'Multipliers and Adjustments'!$A$70:$I$86,TRUNC(COLUMN(AL$2)/5)+2,FALSE)*SUMIFS('EPA US Data'!$I:$I,'EPA US Data'!$D:$D,'Country Selector'!$A$2,'EPA US Data'!$J:$J,$D$1,'EPA US Data'!$C:$C,AL$2,'EPA US Data'!$G:$G,"&gt;="&amp;$A34,'EPA US Data'!$G:$G,"&lt;"&amp;$B34))*unit_conv*'State Downscaling Multipliers'!$B$7</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Data'!$G:$G,"&lt;"&amp;$B35)+VLOOKUP($C$1,'Multipliers and Adjustments'!$A$70:$I$86,TRUNC(COLUMN(C$2)/5)+2,FALSE)*SUMIFS('EPA US Data'!$I:$I,'EPA US Data'!$D:$D,'Country Selector'!$A$2,'EPA US Data'!$J:$J,$C$1,'EPA US Data'!$C:$C,C$2,'EPA US Data'!$G:$G,"&gt;="&amp;$A35,'EPA US Data'!$G:$G,"&lt;"&amp;$B35)+VLOOKUP($D$1,'Multipliers and Adjustments'!$A$70:$I$86,TRUNC(COLUMN(C$2)/5)+2,FALSE)*SUMIFS('EPA US Data'!$I:$I,'EPA US Data'!$D:$D,'Country Selector'!$A$2,'EPA US Data'!$J:$J,$D$1,'EPA US Data'!$C:$C,C$2,'EPA US Data'!$G:$G,"&gt;="&amp;$A35,'EPA US Data'!$G:$G,"&lt;"&amp;$B35))*unit_conv*'State Downscaling Multipliers'!$B$7</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Data'!$G:$G,"&lt;"&amp;$B35)+VLOOKUP($C$1,'Multipliers and Adjustments'!$A$70:$I$86,TRUNC(COLUMN(H$2)/5)+2,FALSE)*SUMIFS('EPA US Data'!$I:$I,'EPA US Data'!$D:$D,'Country Selector'!$A$2,'EPA US Data'!$J:$J,$C$1,'EPA US Data'!$C:$C,H$2,'EPA US Data'!$G:$G,"&gt;="&amp;$A35,'EPA US Data'!$G:$G,"&lt;"&amp;$B35)+VLOOKUP($D$1,'Multipliers and Adjustments'!$A$70:$I$86,TRUNC(COLUMN(H$2)/5)+2,FALSE)*SUMIFS('EPA US Data'!$I:$I,'EPA US Data'!$D:$D,'Country Selector'!$A$2,'EPA US Data'!$J:$J,$D$1,'EPA US Data'!$C:$C,H$2,'EPA US Data'!$G:$G,"&gt;="&amp;$A35,'EPA US Data'!$G:$G,"&lt;"&amp;$B35))*unit_conv*'State Downscaling Multipliers'!$B$7</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Data'!$G:$G,"&lt;"&amp;$B35)+VLOOKUP($C$1,'Multipliers and Adjustments'!$A$70:$I$86,TRUNC(COLUMN(M$2)/5)+2,FALSE)*SUMIFS('EPA US Data'!$I:$I,'EPA US Data'!$D:$D,'Country Selector'!$A$2,'EPA US Data'!$J:$J,$C$1,'EPA US Data'!$C:$C,M$2,'EPA US Data'!$G:$G,"&gt;="&amp;$A35,'EPA US Data'!$G:$G,"&lt;"&amp;$B35)+VLOOKUP($D$1,'Multipliers and Adjustments'!$A$70:$I$86,TRUNC(COLUMN(M$2)/5)+2,FALSE)*SUMIFS('EPA US Data'!$I:$I,'EPA US Data'!$D:$D,'Country Selector'!$A$2,'EPA US Data'!$J:$J,$D$1,'EPA US Data'!$C:$C,M$2,'EPA US Data'!$G:$G,"&gt;="&amp;$A35,'EPA US Data'!$G:$G,"&lt;"&amp;$B35))*unit_conv*'State Downscaling Multipliers'!$B$7</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Data'!$G:$G,"&lt;"&amp;$B35)+VLOOKUP($C$1,'Multipliers and Adjustments'!$A$70:$I$86,TRUNC(COLUMN(R$2)/5)+2,FALSE)*SUMIFS('EPA US Data'!$I:$I,'EPA US Data'!$D:$D,'Country Selector'!$A$2,'EPA US Data'!$J:$J,$C$1,'EPA US Data'!$C:$C,R$2,'EPA US Data'!$G:$G,"&gt;="&amp;$A35,'EPA US Data'!$G:$G,"&lt;"&amp;$B35)+VLOOKUP($D$1,'Multipliers and Adjustments'!$A$70:$I$86,TRUNC(COLUMN(R$2)/5)+2,FALSE)*SUMIFS('EPA US Data'!$I:$I,'EPA US Data'!$D:$D,'Country Selector'!$A$2,'EPA US Data'!$J:$J,$D$1,'EPA US Data'!$C:$C,R$2,'EPA US Data'!$G:$G,"&gt;="&amp;$A35,'EPA US Data'!$G:$G,"&lt;"&amp;$B35))*unit_conv*'State Downscaling Multipliers'!$B$7</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Data'!$G:$G,"&lt;"&amp;$B35)+VLOOKUP($C$1,'Multipliers and Adjustments'!$A$70:$I$86,TRUNC(COLUMN(W$2)/5)+2,FALSE)*SUMIFS('EPA US Data'!$I:$I,'EPA US Data'!$D:$D,'Country Selector'!$A$2,'EPA US Data'!$J:$J,$C$1,'EPA US Data'!$C:$C,W$2,'EPA US Data'!$G:$G,"&gt;="&amp;$A35,'EPA US Data'!$G:$G,"&lt;"&amp;$B35)+VLOOKUP($D$1,'Multipliers and Adjustments'!$A$70:$I$86,TRUNC(COLUMN(W$2)/5)+2,FALSE)*SUMIFS('EPA US Data'!$I:$I,'EPA US Data'!$D:$D,'Country Selector'!$A$2,'EPA US Data'!$J:$J,$D$1,'EPA US Data'!$C:$C,W$2,'EPA US Data'!$G:$G,"&gt;="&amp;$A35,'EPA US Data'!$G:$G,"&lt;"&amp;$B35))*unit_conv*'State Downscaling Multipliers'!$B$7</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Data'!$G:$G,"&lt;"&amp;$B35)+VLOOKUP($C$1,'Multipliers and Adjustments'!$A$70:$I$86,TRUNC(COLUMN(AB$2)/5)+2,FALSE)*SUMIFS('EPA US Data'!$I:$I,'EPA US Data'!$D:$D,'Country Selector'!$A$2,'EPA US Data'!$J:$J,$C$1,'EPA US Data'!$C:$C,AB$2,'EPA US Data'!$G:$G,"&gt;="&amp;$A35,'EPA US Data'!$G:$G,"&lt;"&amp;$B35)+VLOOKUP($D$1,'Multipliers and Adjustments'!$A$70:$I$86,TRUNC(COLUMN(AB$2)/5)+2,FALSE)*SUMIFS('EPA US Data'!$I:$I,'EPA US Data'!$D:$D,'Country Selector'!$A$2,'EPA US Data'!$J:$J,$D$1,'EPA US Data'!$C:$C,AB$2,'EPA US Data'!$G:$G,"&gt;="&amp;$A35,'EPA US Data'!$G:$G,"&lt;"&amp;$B35))*unit_conv*'State Downscaling Multipliers'!$B$7</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Data'!$G:$G,"&lt;"&amp;$B35)+VLOOKUP($C$1,'Multipliers and Adjustments'!$A$70:$I$86,TRUNC(COLUMN(AG$2)/5)+2,FALSE)*SUMIFS('EPA US Data'!$I:$I,'EPA US Data'!$D:$D,'Country Selector'!$A$2,'EPA US Data'!$J:$J,$C$1,'EPA US Data'!$C:$C,AG$2,'EPA US Data'!$G:$G,"&gt;="&amp;$A35,'EPA US Data'!$G:$G,"&lt;"&amp;$B35)+VLOOKUP($D$1,'Multipliers and Adjustments'!$A$70:$I$86,TRUNC(COLUMN(AG$2)/5)+2,FALSE)*SUMIFS('EPA US Data'!$I:$I,'EPA US Data'!$D:$D,'Country Selector'!$A$2,'EPA US Data'!$J:$J,$D$1,'EPA US Data'!$C:$C,AG$2,'EPA US Data'!$G:$G,"&gt;="&amp;$A35,'EPA US Data'!$G:$G,"&lt;"&amp;$B35))*unit_conv*'State Downscaling Multipliers'!$B$7</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Data'!$G:$G,"&lt;"&amp;$B35)+VLOOKUP($C$1,'Multipliers and Adjustments'!$A$70:$I$86,TRUNC(COLUMN(AL$2)/5)+2,FALSE)*SUMIFS('EPA US Data'!$I:$I,'EPA US Data'!$D:$D,'Country Selector'!$A$2,'EPA US Data'!$J:$J,$C$1,'EPA US Data'!$C:$C,AL$2,'EPA US Data'!$G:$G,"&gt;="&amp;$A35,'EPA US Data'!$G:$G,"&lt;"&amp;$B35)+VLOOKUP($D$1,'Multipliers and Adjustments'!$A$70:$I$86,TRUNC(COLUMN(AL$2)/5)+2,FALSE)*SUMIFS('EPA US Data'!$I:$I,'EPA US Data'!$D:$D,'Country Selector'!$A$2,'EPA US Data'!$J:$J,$D$1,'EPA US Data'!$C:$C,AL$2,'EPA US Data'!$G:$G,"&gt;="&amp;$A35,'EPA US Data'!$G:$G,"&lt;"&amp;$B35))*unit_conv*'State Downscaling Multipliers'!$B$7</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Data'!$G:$G,"&lt;"&amp;$B36)+VLOOKUP($C$1,'Multipliers and Adjustments'!$A$70:$I$86,TRUNC(COLUMN(C$2)/5)+2,FALSE)*SUMIFS('EPA US Data'!$I:$I,'EPA US Data'!$D:$D,'Country Selector'!$A$2,'EPA US Data'!$J:$J,$C$1,'EPA US Data'!$C:$C,C$2,'EPA US Data'!$G:$G,"&gt;="&amp;$A36,'EPA US Data'!$G:$G,"&lt;"&amp;$B36)+VLOOKUP($D$1,'Multipliers and Adjustments'!$A$70:$I$86,TRUNC(COLUMN(C$2)/5)+2,FALSE)*SUMIFS('EPA US Data'!$I:$I,'EPA US Data'!$D:$D,'Country Selector'!$A$2,'EPA US Data'!$J:$J,$D$1,'EPA US Data'!$C:$C,C$2,'EPA US Data'!$G:$G,"&gt;="&amp;$A36,'EPA US Data'!$G:$G,"&lt;"&amp;$B36))*unit_conv*'State Downscaling Multipliers'!$B$7</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Data'!$G:$G,"&lt;"&amp;$B36)+VLOOKUP($C$1,'Multipliers and Adjustments'!$A$70:$I$86,TRUNC(COLUMN(H$2)/5)+2,FALSE)*SUMIFS('EPA US Data'!$I:$I,'EPA US Data'!$D:$D,'Country Selector'!$A$2,'EPA US Data'!$J:$J,$C$1,'EPA US Data'!$C:$C,H$2,'EPA US Data'!$G:$G,"&gt;="&amp;$A36,'EPA US Data'!$G:$G,"&lt;"&amp;$B36)+VLOOKUP($D$1,'Multipliers and Adjustments'!$A$70:$I$86,TRUNC(COLUMN(H$2)/5)+2,FALSE)*SUMIFS('EPA US Data'!$I:$I,'EPA US Data'!$D:$D,'Country Selector'!$A$2,'EPA US Data'!$J:$J,$D$1,'EPA US Data'!$C:$C,H$2,'EPA US Data'!$G:$G,"&gt;="&amp;$A36,'EPA US Data'!$G:$G,"&lt;"&amp;$B36))*unit_conv*'State Downscaling Multipliers'!$B$7</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Data'!$G:$G,"&lt;"&amp;$B36)+VLOOKUP($C$1,'Multipliers and Adjustments'!$A$70:$I$86,TRUNC(COLUMN(M$2)/5)+2,FALSE)*SUMIFS('EPA US Data'!$I:$I,'EPA US Data'!$D:$D,'Country Selector'!$A$2,'EPA US Data'!$J:$J,$C$1,'EPA US Data'!$C:$C,M$2,'EPA US Data'!$G:$G,"&gt;="&amp;$A36,'EPA US Data'!$G:$G,"&lt;"&amp;$B36)+VLOOKUP($D$1,'Multipliers and Adjustments'!$A$70:$I$86,TRUNC(COLUMN(M$2)/5)+2,FALSE)*SUMIFS('EPA US Data'!$I:$I,'EPA US Data'!$D:$D,'Country Selector'!$A$2,'EPA US Data'!$J:$J,$D$1,'EPA US Data'!$C:$C,M$2,'EPA US Data'!$G:$G,"&gt;="&amp;$A36,'EPA US Data'!$G:$G,"&lt;"&amp;$B36))*unit_conv*'State Downscaling Multipliers'!$B$7</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Data'!$G:$G,"&lt;"&amp;$B36)+VLOOKUP($C$1,'Multipliers and Adjustments'!$A$70:$I$86,TRUNC(COLUMN(R$2)/5)+2,FALSE)*SUMIFS('EPA US Data'!$I:$I,'EPA US Data'!$D:$D,'Country Selector'!$A$2,'EPA US Data'!$J:$J,$C$1,'EPA US Data'!$C:$C,R$2,'EPA US Data'!$G:$G,"&gt;="&amp;$A36,'EPA US Data'!$G:$G,"&lt;"&amp;$B36)+VLOOKUP($D$1,'Multipliers and Adjustments'!$A$70:$I$86,TRUNC(COLUMN(R$2)/5)+2,FALSE)*SUMIFS('EPA US Data'!$I:$I,'EPA US Data'!$D:$D,'Country Selector'!$A$2,'EPA US Data'!$J:$J,$D$1,'EPA US Data'!$C:$C,R$2,'EPA US Data'!$G:$G,"&gt;="&amp;$A36,'EPA US Data'!$G:$G,"&lt;"&amp;$B36))*unit_conv*'State Downscaling Multipliers'!$B$7</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Data'!$G:$G,"&lt;"&amp;$B36)+VLOOKUP($C$1,'Multipliers and Adjustments'!$A$70:$I$86,TRUNC(COLUMN(W$2)/5)+2,FALSE)*SUMIFS('EPA US Data'!$I:$I,'EPA US Data'!$D:$D,'Country Selector'!$A$2,'EPA US Data'!$J:$J,$C$1,'EPA US Data'!$C:$C,W$2,'EPA US Data'!$G:$G,"&gt;="&amp;$A36,'EPA US Data'!$G:$G,"&lt;"&amp;$B36)+VLOOKUP($D$1,'Multipliers and Adjustments'!$A$70:$I$86,TRUNC(COLUMN(W$2)/5)+2,FALSE)*SUMIFS('EPA US Data'!$I:$I,'EPA US Data'!$D:$D,'Country Selector'!$A$2,'EPA US Data'!$J:$J,$D$1,'EPA US Data'!$C:$C,W$2,'EPA US Data'!$G:$G,"&gt;="&amp;$A36,'EPA US Data'!$G:$G,"&lt;"&amp;$B36))*unit_conv*'State Downscaling Multipliers'!$B$7</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Data'!$G:$G,"&lt;"&amp;$B36)+VLOOKUP($C$1,'Multipliers and Adjustments'!$A$70:$I$86,TRUNC(COLUMN(AB$2)/5)+2,FALSE)*SUMIFS('EPA US Data'!$I:$I,'EPA US Data'!$D:$D,'Country Selector'!$A$2,'EPA US Data'!$J:$J,$C$1,'EPA US Data'!$C:$C,AB$2,'EPA US Data'!$G:$G,"&gt;="&amp;$A36,'EPA US Data'!$G:$G,"&lt;"&amp;$B36)+VLOOKUP($D$1,'Multipliers and Adjustments'!$A$70:$I$86,TRUNC(COLUMN(AB$2)/5)+2,FALSE)*SUMIFS('EPA US Data'!$I:$I,'EPA US Data'!$D:$D,'Country Selector'!$A$2,'EPA US Data'!$J:$J,$D$1,'EPA US Data'!$C:$C,AB$2,'EPA US Data'!$G:$G,"&gt;="&amp;$A36,'EPA US Data'!$G:$G,"&lt;"&amp;$B36))*unit_conv*'State Downscaling Multipliers'!$B$7</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Data'!$G:$G,"&lt;"&amp;$B36)+VLOOKUP($C$1,'Multipliers and Adjustments'!$A$70:$I$86,TRUNC(COLUMN(AG$2)/5)+2,FALSE)*SUMIFS('EPA US Data'!$I:$I,'EPA US Data'!$D:$D,'Country Selector'!$A$2,'EPA US Data'!$J:$J,$C$1,'EPA US Data'!$C:$C,AG$2,'EPA US Data'!$G:$G,"&gt;="&amp;$A36,'EPA US Data'!$G:$G,"&lt;"&amp;$B36)+VLOOKUP($D$1,'Multipliers and Adjustments'!$A$70:$I$86,TRUNC(COLUMN(AG$2)/5)+2,FALSE)*SUMIFS('EPA US Data'!$I:$I,'EPA US Data'!$D:$D,'Country Selector'!$A$2,'EPA US Data'!$J:$J,$D$1,'EPA US Data'!$C:$C,AG$2,'EPA US Data'!$G:$G,"&gt;="&amp;$A36,'EPA US Data'!$G:$G,"&lt;"&amp;$B36))*unit_conv*'State Downscaling Multipliers'!$B$7</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Data'!$G:$G,"&lt;"&amp;$B36)+VLOOKUP($C$1,'Multipliers and Adjustments'!$A$70:$I$86,TRUNC(COLUMN(AL$2)/5)+2,FALSE)*SUMIFS('EPA US Data'!$I:$I,'EPA US Data'!$D:$D,'Country Selector'!$A$2,'EPA US Data'!$J:$J,$C$1,'EPA US Data'!$C:$C,AL$2,'EPA US Data'!$G:$G,"&gt;="&amp;$A36,'EPA US Data'!$G:$G,"&lt;"&amp;$B36)+VLOOKUP($D$1,'Multipliers and Adjustments'!$A$70:$I$86,TRUNC(COLUMN(AL$2)/5)+2,FALSE)*SUMIFS('EPA US Data'!$I:$I,'EPA US Data'!$D:$D,'Country Selector'!$A$2,'EPA US Data'!$J:$J,$D$1,'EPA US Data'!$C:$C,AL$2,'EPA US Data'!$G:$G,"&gt;="&amp;$A36,'EPA US Data'!$G:$G,"&lt;"&amp;$B36))*unit_conv*'State Downscaling Multipliers'!$B$7</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Data'!$G:$G,"&lt;"&amp;$B37)+VLOOKUP($C$1,'Multipliers and Adjustments'!$A$70:$I$86,TRUNC(COLUMN(C$2)/5)+2,FALSE)*SUMIFS('EPA US Data'!$I:$I,'EPA US Data'!$D:$D,'Country Selector'!$A$2,'EPA US Data'!$J:$J,$C$1,'EPA US Data'!$C:$C,C$2,'EPA US Data'!$G:$G,"&gt;="&amp;$A37,'EPA US Data'!$G:$G,"&lt;"&amp;$B37)+VLOOKUP($D$1,'Multipliers and Adjustments'!$A$70:$I$86,TRUNC(COLUMN(C$2)/5)+2,FALSE)*SUMIFS('EPA US Data'!$I:$I,'EPA US Data'!$D:$D,'Country Selector'!$A$2,'EPA US Data'!$J:$J,$D$1,'EPA US Data'!$C:$C,C$2,'EPA US Data'!$G:$G,"&gt;="&amp;$A37,'EPA US Data'!$G:$G,"&lt;"&amp;$B37))*unit_conv*'State Downscaling Multipliers'!$B$7</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Data'!$G:$G,"&lt;"&amp;$B37)+VLOOKUP($C$1,'Multipliers and Adjustments'!$A$70:$I$86,TRUNC(COLUMN(H$2)/5)+2,FALSE)*SUMIFS('EPA US Data'!$I:$I,'EPA US Data'!$D:$D,'Country Selector'!$A$2,'EPA US Data'!$J:$J,$C$1,'EPA US Data'!$C:$C,H$2,'EPA US Data'!$G:$G,"&gt;="&amp;$A37,'EPA US Data'!$G:$G,"&lt;"&amp;$B37)+VLOOKUP($D$1,'Multipliers and Adjustments'!$A$70:$I$86,TRUNC(COLUMN(H$2)/5)+2,FALSE)*SUMIFS('EPA US Data'!$I:$I,'EPA US Data'!$D:$D,'Country Selector'!$A$2,'EPA US Data'!$J:$J,$D$1,'EPA US Data'!$C:$C,H$2,'EPA US Data'!$G:$G,"&gt;="&amp;$A37,'EPA US Data'!$G:$G,"&lt;"&amp;$B37))*unit_conv*'State Downscaling Multipliers'!$B$7</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Data'!$G:$G,"&lt;"&amp;$B37)+VLOOKUP($C$1,'Multipliers and Adjustments'!$A$70:$I$86,TRUNC(COLUMN(M$2)/5)+2,FALSE)*SUMIFS('EPA US Data'!$I:$I,'EPA US Data'!$D:$D,'Country Selector'!$A$2,'EPA US Data'!$J:$J,$C$1,'EPA US Data'!$C:$C,M$2,'EPA US Data'!$G:$G,"&gt;="&amp;$A37,'EPA US Data'!$G:$G,"&lt;"&amp;$B37)+VLOOKUP($D$1,'Multipliers and Adjustments'!$A$70:$I$86,TRUNC(COLUMN(M$2)/5)+2,FALSE)*SUMIFS('EPA US Data'!$I:$I,'EPA US Data'!$D:$D,'Country Selector'!$A$2,'EPA US Data'!$J:$J,$D$1,'EPA US Data'!$C:$C,M$2,'EPA US Data'!$G:$G,"&gt;="&amp;$A37,'EPA US Data'!$G:$G,"&lt;"&amp;$B37))*unit_conv*'State Downscaling Multipliers'!$B$7</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Data'!$G:$G,"&lt;"&amp;$B37)+VLOOKUP($C$1,'Multipliers and Adjustments'!$A$70:$I$86,TRUNC(COLUMN(R$2)/5)+2,FALSE)*SUMIFS('EPA US Data'!$I:$I,'EPA US Data'!$D:$D,'Country Selector'!$A$2,'EPA US Data'!$J:$J,$C$1,'EPA US Data'!$C:$C,R$2,'EPA US Data'!$G:$G,"&gt;="&amp;$A37,'EPA US Data'!$G:$G,"&lt;"&amp;$B37)+VLOOKUP($D$1,'Multipliers and Adjustments'!$A$70:$I$86,TRUNC(COLUMN(R$2)/5)+2,FALSE)*SUMIFS('EPA US Data'!$I:$I,'EPA US Data'!$D:$D,'Country Selector'!$A$2,'EPA US Data'!$J:$J,$D$1,'EPA US Data'!$C:$C,R$2,'EPA US Data'!$G:$G,"&gt;="&amp;$A37,'EPA US Data'!$G:$G,"&lt;"&amp;$B37))*unit_conv*'State Downscaling Multipliers'!$B$7</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Data'!$G:$G,"&lt;"&amp;$B37)+VLOOKUP($C$1,'Multipliers and Adjustments'!$A$70:$I$86,TRUNC(COLUMN(W$2)/5)+2,FALSE)*SUMIFS('EPA US Data'!$I:$I,'EPA US Data'!$D:$D,'Country Selector'!$A$2,'EPA US Data'!$J:$J,$C$1,'EPA US Data'!$C:$C,W$2,'EPA US Data'!$G:$G,"&gt;="&amp;$A37,'EPA US Data'!$G:$G,"&lt;"&amp;$B37)+VLOOKUP($D$1,'Multipliers and Adjustments'!$A$70:$I$86,TRUNC(COLUMN(W$2)/5)+2,FALSE)*SUMIFS('EPA US Data'!$I:$I,'EPA US Data'!$D:$D,'Country Selector'!$A$2,'EPA US Data'!$J:$J,$D$1,'EPA US Data'!$C:$C,W$2,'EPA US Data'!$G:$G,"&gt;="&amp;$A37,'EPA US Data'!$G:$G,"&lt;"&amp;$B37))*unit_conv*'State Downscaling Multipliers'!$B$7</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Data'!$G:$G,"&lt;"&amp;$B37)+VLOOKUP($C$1,'Multipliers and Adjustments'!$A$70:$I$86,TRUNC(COLUMN(AB$2)/5)+2,FALSE)*SUMIFS('EPA US Data'!$I:$I,'EPA US Data'!$D:$D,'Country Selector'!$A$2,'EPA US Data'!$J:$J,$C$1,'EPA US Data'!$C:$C,AB$2,'EPA US Data'!$G:$G,"&gt;="&amp;$A37,'EPA US Data'!$G:$G,"&lt;"&amp;$B37)+VLOOKUP($D$1,'Multipliers and Adjustments'!$A$70:$I$86,TRUNC(COLUMN(AB$2)/5)+2,FALSE)*SUMIFS('EPA US Data'!$I:$I,'EPA US Data'!$D:$D,'Country Selector'!$A$2,'EPA US Data'!$J:$J,$D$1,'EPA US Data'!$C:$C,AB$2,'EPA US Data'!$G:$G,"&gt;="&amp;$A37,'EPA US Data'!$G:$G,"&lt;"&amp;$B37))*unit_conv*'State Downscaling Multipliers'!$B$7</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Data'!$G:$G,"&lt;"&amp;$B37)+VLOOKUP($C$1,'Multipliers and Adjustments'!$A$70:$I$86,TRUNC(COLUMN(AG$2)/5)+2,FALSE)*SUMIFS('EPA US Data'!$I:$I,'EPA US Data'!$D:$D,'Country Selector'!$A$2,'EPA US Data'!$J:$J,$C$1,'EPA US Data'!$C:$C,AG$2,'EPA US Data'!$G:$G,"&gt;="&amp;$A37,'EPA US Data'!$G:$G,"&lt;"&amp;$B37)+VLOOKUP($D$1,'Multipliers and Adjustments'!$A$70:$I$86,TRUNC(COLUMN(AG$2)/5)+2,FALSE)*SUMIFS('EPA US Data'!$I:$I,'EPA US Data'!$D:$D,'Country Selector'!$A$2,'EPA US Data'!$J:$J,$D$1,'EPA US Data'!$C:$C,AG$2,'EPA US Data'!$G:$G,"&gt;="&amp;$A37,'EPA US Data'!$G:$G,"&lt;"&amp;$B37))*unit_conv*'State Downscaling Multipliers'!$B$7</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Data'!$G:$G,"&lt;"&amp;$B37)+VLOOKUP($C$1,'Multipliers and Adjustments'!$A$70:$I$86,TRUNC(COLUMN(AL$2)/5)+2,FALSE)*SUMIFS('EPA US Data'!$I:$I,'EPA US Data'!$D:$D,'Country Selector'!$A$2,'EPA US Data'!$J:$J,$C$1,'EPA US Data'!$C:$C,AL$2,'EPA US Data'!$G:$G,"&gt;="&amp;$A37,'EPA US Data'!$G:$G,"&lt;"&amp;$B37)+VLOOKUP($D$1,'Multipliers and Adjustments'!$A$70:$I$86,TRUNC(COLUMN(AL$2)/5)+2,FALSE)*SUMIFS('EPA US Data'!$I:$I,'EPA US Data'!$D:$D,'Country Selector'!$A$2,'EPA US Data'!$J:$J,$D$1,'EPA US Data'!$C:$C,AL$2,'EPA US Data'!$G:$G,"&gt;="&amp;$A37,'EPA US Data'!$G:$G,"&lt;"&amp;$B37))*unit_conv*'State Downscaling Multipliers'!$B$7</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Data'!$G:$G,"&lt;"&amp;$B38)+VLOOKUP($C$1,'Multipliers and Adjustments'!$A$70:$I$86,TRUNC(COLUMN(C$2)/5)+2,FALSE)*SUMIFS('EPA US Data'!$I:$I,'EPA US Data'!$D:$D,'Country Selector'!$A$2,'EPA US Data'!$J:$J,$C$1,'EPA US Data'!$C:$C,C$2,'EPA US Data'!$G:$G,"&gt;="&amp;$A38,'EPA US Data'!$G:$G,"&lt;"&amp;$B38)+VLOOKUP($D$1,'Multipliers and Adjustments'!$A$70:$I$86,TRUNC(COLUMN(C$2)/5)+2,FALSE)*SUMIFS('EPA US Data'!$I:$I,'EPA US Data'!$D:$D,'Country Selector'!$A$2,'EPA US Data'!$J:$J,$D$1,'EPA US Data'!$C:$C,C$2,'EPA US Data'!$G:$G,"&gt;="&amp;$A38,'EPA US Data'!$G:$G,"&lt;"&amp;$B38))*unit_conv*'State Downscaling Multipliers'!$B$7</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Data'!$G:$G,"&lt;"&amp;$B38)+VLOOKUP($C$1,'Multipliers and Adjustments'!$A$70:$I$86,TRUNC(COLUMN(H$2)/5)+2,FALSE)*SUMIFS('EPA US Data'!$I:$I,'EPA US Data'!$D:$D,'Country Selector'!$A$2,'EPA US Data'!$J:$J,$C$1,'EPA US Data'!$C:$C,H$2,'EPA US Data'!$G:$G,"&gt;="&amp;$A38,'EPA US Data'!$G:$G,"&lt;"&amp;$B38)+VLOOKUP($D$1,'Multipliers and Adjustments'!$A$70:$I$86,TRUNC(COLUMN(H$2)/5)+2,FALSE)*SUMIFS('EPA US Data'!$I:$I,'EPA US Data'!$D:$D,'Country Selector'!$A$2,'EPA US Data'!$J:$J,$D$1,'EPA US Data'!$C:$C,H$2,'EPA US Data'!$G:$G,"&gt;="&amp;$A38,'EPA US Data'!$G:$G,"&lt;"&amp;$B38))*unit_conv*'State Downscaling Multipliers'!$B$7</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Data'!$G:$G,"&lt;"&amp;$B38)+VLOOKUP($C$1,'Multipliers and Adjustments'!$A$70:$I$86,TRUNC(COLUMN(M$2)/5)+2,FALSE)*SUMIFS('EPA US Data'!$I:$I,'EPA US Data'!$D:$D,'Country Selector'!$A$2,'EPA US Data'!$J:$J,$C$1,'EPA US Data'!$C:$C,M$2,'EPA US Data'!$G:$G,"&gt;="&amp;$A38,'EPA US Data'!$G:$G,"&lt;"&amp;$B38)+VLOOKUP($D$1,'Multipliers and Adjustments'!$A$70:$I$86,TRUNC(COLUMN(M$2)/5)+2,FALSE)*SUMIFS('EPA US Data'!$I:$I,'EPA US Data'!$D:$D,'Country Selector'!$A$2,'EPA US Data'!$J:$J,$D$1,'EPA US Data'!$C:$C,M$2,'EPA US Data'!$G:$G,"&gt;="&amp;$A38,'EPA US Data'!$G:$G,"&lt;"&amp;$B38))*unit_conv*'State Downscaling Multipliers'!$B$7</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Data'!$G:$G,"&lt;"&amp;$B38)+VLOOKUP($C$1,'Multipliers and Adjustments'!$A$70:$I$86,TRUNC(COLUMN(R$2)/5)+2,FALSE)*SUMIFS('EPA US Data'!$I:$I,'EPA US Data'!$D:$D,'Country Selector'!$A$2,'EPA US Data'!$J:$J,$C$1,'EPA US Data'!$C:$C,R$2,'EPA US Data'!$G:$G,"&gt;="&amp;$A38,'EPA US Data'!$G:$G,"&lt;"&amp;$B38)+VLOOKUP($D$1,'Multipliers and Adjustments'!$A$70:$I$86,TRUNC(COLUMN(R$2)/5)+2,FALSE)*SUMIFS('EPA US Data'!$I:$I,'EPA US Data'!$D:$D,'Country Selector'!$A$2,'EPA US Data'!$J:$J,$D$1,'EPA US Data'!$C:$C,R$2,'EPA US Data'!$G:$G,"&gt;="&amp;$A38,'EPA US Data'!$G:$G,"&lt;"&amp;$B38))*unit_conv*'State Downscaling Multipliers'!$B$7</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Data'!$G:$G,"&lt;"&amp;$B38)+VLOOKUP($C$1,'Multipliers and Adjustments'!$A$70:$I$86,TRUNC(COLUMN(W$2)/5)+2,FALSE)*SUMIFS('EPA US Data'!$I:$I,'EPA US Data'!$D:$D,'Country Selector'!$A$2,'EPA US Data'!$J:$J,$C$1,'EPA US Data'!$C:$C,W$2,'EPA US Data'!$G:$G,"&gt;="&amp;$A38,'EPA US Data'!$G:$G,"&lt;"&amp;$B38)+VLOOKUP($D$1,'Multipliers and Adjustments'!$A$70:$I$86,TRUNC(COLUMN(W$2)/5)+2,FALSE)*SUMIFS('EPA US Data'!$I:$I,'EPA US Data'!$D:$D,'Country Selector'!$A$2,'EPA US Data'!$J:$J,$D$1,'EPA US Data'!$C:$C,W$2,'EPA US Data'!$G:$G,"&gt;="&amp;$A38,'EPA US Data'!$G:$G,"&lt;"&amp;$B38))*unit_conv*'State Downscaling Multipliers'!$B$7</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Data'!$G:$G,"&lt;"&amp;$B38)+VLOOKUP($C$1,'Multipliers and Adjustments'!$A$70:$I$86,TRUNC(COLUMN(AB$2)/5)+2,FALSE)*SUMIFS('EPA US Data'!$I:$I,'EPA US Data'!$D:$D,'Country Selector'!$A$2,'EPA US Data'!$J:$J,$C$1,'EPA US Data'!$C:$C,AB$2,'EPA US Data'!$G:$G,"&gt;="&amp;$A38,'EPA US Data'!$G:$G,"&lt;"&amp;$B38)+VLOOKUP($D$1,'Multipliers and Adjustments'!$A$70:$I$86,TRUNC(COLUMN(AB$2)/5)+2,FALSE)*SUMIFS('EPA US Data'!$I:$I,'EPA US Data'!$D:$D,'Country Selector'!$A$2,'EPA US Data'!$J:$J,$D$1,'EPA US Data'!$C:$C,AB$2,'EPA US Data'!$G:$G,"&gt;="&amp;$A38,'EPA US Data'!$G:$G,"&lt;"&amp;$B38))*unit_conv*'State Downscaling Multipliers'!$B$7</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Data'!$G:$G,"&lt;"&amp;$B38)+VLOOKUP($C$1,'Multipliers and Adjustments'!$A$70:$I$86,TRUNC(COLUMN(AG$2)/5)+2,FALSE)*SUMIFS('EPA US Data'!$I:$I,'EPA US Data'!$D:$D,'Country Selector'!$A$2,'EPA US Data'!$J:$J,$C$1,'EPA US Data'!$C:$C,AG$2,'EPA US Data'!$G:$G,"&gt;="&amp;$A38,'EPA US Data'!$G:$G,"&lt;"&amp;$B38)+VLOOKUP($D$1,'Multipliers and Adjustments'!$A$70:$I$86,TRUNC(COLUMN(AG$2)/5)+2,FALSE)*SUMIFS('EPA US Data'!$I:$I,'EPA US Data'!$D:$D,'Country Selector'!$A$2,'EPA US Data'!$J:$J,$D$1,'EPA US Data'!$C:$C,AG$2,'EPA US Data'!$G:$G,"&gt;="&amp;$A38,'EPA US Data'!$G:$G,"&lt;"&amp;$B38))*unit_conv*'State Downscaling Multipliers'!$B$7</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Data'!$G:$G,"&lt;"&amp;$B38)+VLOOKUP($C$1,'Multipliers and Adjustments'!$A$70:$I$86,TRUNC(COLUMN(AL$2)/5)+2,FALSE)*SUMIFS('EPA US Data'!$I:$I,'EPA US Data'!$D:$D,'Country Selector'!$A$2,'EPA US Data'!$J:$J,$C$1,'EPA US Data'!$C:$C,AL$2,'EPA US Data'!$G:$G,"&gt;="&amp;$A38,'EPA US Data'!$G:$G,"&lt;"&amp;$B38)+VLOOKUP($D$1,'Multipliers and Adjustments'!$A$70:$I$86,TRUNC(COLUMN(AL$2)/5)+2,FALSE)*SUMIFS('EPA US Data'!$I:$I,'EPA US Data'!$D:$D,'Country Selector'!$A$2,'EPA US Data'!$J:$J,$D$1,'EPA US Data'!$C:$C,AL$2,'EPA US Data'!$G:$G,"&gt;="&amp;$A38,'EPA US Data'!$G:$G,"&lt;"&amp;$B38))*unit_conv*'State Downscaling Multipliers'!$B$7</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Data'!$G:$G,"&lt;"&amp;$B39)+VLOOKUP($C$1,'Multipliers and Adjustments'!$A$70:$I$86,TRUNC(COLUMN(C$2)/5)+2,FALSE)*SUMIFS('EPA US Data'!$I:$I,'EPA US Data'!$D:$D,'Country Selector'!$A$2,'EPA US Data'!$J:$J,$C$1,'EPA US Data'!$C:$C,C$2,'EPA US Data'!$G:$G,"&gt;="&amp;$A39,'EPA US Data'!$G:$G,"&lt;"&amp;$B39)+VLOOKUP($D$1,'Multipliers and Adjustments'!$A$70:$I$86,TRUNC(COLUMN(C$2)/5)+2,FALSE)*SUMIFS('EPA US Data'!$I:$I,'EPA US Data'!$D:$D,'Country Selector'!$A$2,'EPA US Data'!$J:$J,$D$1,'EPA US Data'!$C:$C,C$2,'EPA US Data'!$G:$G,"&gt;="&amp;$A39,'EPA US Data'!$G:$G,"&lt;"&amp;$B39))*unit_conv*'State Downscaling Multipliers'!$B$7</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Data'!$G:$G,"&lt;"&amp;$B39)+VLOOKUP($C$1,'Multipliers and Adjustments'!$A$70:$I$86,TRUNC(COLUMN(H$2)/5)+2,FALSE)*SUMIFS('EPA US Data'!$I:$I,'EPA US Data'!$D:$D,'Country Selector'!$A$2,'EPA US Data'!$J:$J,$C$1,'EPA US Data'!$C:$C,H$2,'EPA US Data'!$G:$G,"&gt;="&amp;$A39,'EPA US Data'!$G:$G,"&lt;"&amp;$B39)+VLOOKUP($D$1,'Multipliers and Adjustments'!$A$70:$I$86,TRUNC(COLUMN(H$2)/5)+2,FALSE)*SUMIFS('EPA US Data'!$I:$I,'EPA US Data'!$D:$D,'Country Selector'!$A$2,'EPA US Data'!$J:$J,$D$1,'EPA US Data'!$C:$C,H$2,'EPA US Data'!$G:$G,"&gt;="&amp;$A39,'EPA US Data'!$G:$G,"&lt;"&amp;$B39))*unit_conv*'State Downscaling Multipliers'!$B$7</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Data'!$G:$G,"&lt;"&amp;$B39)+VLOOKUP($C$1,'Multipliers and Adjustments'!$A$70:$I$86,TRUNC(COLUMN(M$2)/5)+2,FALSE)*SUMIFS('EPA US Data'!$I:$I,'EPA US Data'!$D:$D,'Country Selector'!$A$2,'EPA US Data'!$J:$J,$C$1,'EPA US Data'!$C:$C,M$2,'EPA US Data'!$G:$G,"&gt;="&amp;$A39,'EPA US Data'!$G:$G,"&lt;"&amp;$B39)+VLOOKUP($D$1,'Multipliers and Adjustments'!$A$70:$I$86,TRUNC(COLUMN(M$2)/5)+2,FALSE)*SUMIFS('EPA US Data'!$I:$I,'EPA US Data'!$D:$D,'Country Selector'!$A$2,'EPA US Data'!$J:$J,$D$1,'EPA US Data'!$C:$C,M$2,'EPA US Data'!$G:$G,"&gt;="&amp;$A39,'EPA US Data'!$G:$G,"&lt;"&amp;$B39))*unit_conv*'State Downscaling Multipliers'!$B$7</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Data'!$G:$G,"&lt;"&amp;$B39)+VLOOKUP($C$1,'Multipliers and Adjustments'!$A$70:$I$86,TRUNC(COLUMN(R$2)/5)+2,FALSE)*SUMIFS('EPA US Data'!$I:$I,'EPA US Data'!$D:$D,'Country Selector'!$A$2,'EPA US Data'!$J:$J,$C$1,'EPA US Data'!$C:$C,R$2,'EPA US Data'!$G:$G,"&gt;="&amp;$A39,'EPA US Data'!$G:$G,"&lt;"&amp;$B39)+VLOOKUP($D$1,'Multipliers and Adjustments'!$A$70:$I$86,TRUNC(COLUMN(R$2)/5)+2,FALSE)*SUMIFS('EPA US Data'!$I:$I,'EPA US Data'!$D:$D,'Country Selector'!$A$2,'EPA US Data'!$J:$J,$D$1,'EPA US Data'!$C:$C,R$2,'EPA US Data'!$G:$G,"&gt;="&amp;$A39,'EPA US Data'!$G:$G,"&lt;"&amp;$B39))*unit_conv*'State Downscaling Multipliers'!$B$7</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Data'!$G:$G,"&lt;"&amp;$B39)+VLOOKUP($C$1,'Multipliers and Adjustments'!$A$70:$I$86,TRUNC(COLUMN(W$2)/5)+2,FALSE)*SUMIFS('EPA US Data'!$I:$I,'EPA US Data'!$D:$D,'Country Selector'!$A$2,'EPA US Data'!$J:$J,$C$1,'EPA US Data'!$C:$C,W$2,'EPA US Data'!$G:$G,"&gt;="&amp;$A39,'EPA US Data'!$G:$G,"&lt;"&amp;$B39)+VLOOKUP($D$1,'Multipliers and Adjustments'!$A$70:$I$86,TRUNC(COLUMN(W$2)/5)+2,FALSE)*SUMIFS('EPA US Data'!$I:$I,'EPA US Data'!$D:$D,'Country Selector'!$A$2,'EPA US Data'!$J:$J,$D$1,'EPA US Data'!$C:$C,W$2,'EPA US Data'!$G:$G,"&gt;="&amp;$A39,'EPA US Data'!$G:$G,"&lt;"&amp;$B39))*unit_conv*'State Downscaling Multipliers'!$B$7</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Data'!$G:$G,"&lt;"&amp;$B39)+VLOOKUP($C$1,'Multipliers and Adjustments'!$A$70:$I$86,TRUNC(COLUMN(AB$2)/5)+2,FALSE)*SUMIFS('EPA US Data'!$I:$I,'EPA US Data'!$D:$D,'Country Selector'!$A$2,'EPA US Data'!$J:$J,$C$1,'EPA US Data'!$C:$C,AB$2,'EPA US Data'!$G:$G,"&gt;="&amp;$A39,'EPA US Data'!$G:$G,"&lt;"&amp;$B39)+VLOOKUP($D$1,'Multipliers and Adjustments'!$A$70:$I$86,TRUNC(COLUMN(AB$2)/5)+2,FALSE)*SUMIFS('EPA US Data'!$I:$I,'EPA US Data'!$D:$D,'Country Selector'!$A$2,'EPA US Data'!$J:$J,$D$1,'EPA US Data'!$C:$C,AB$2,'EPA US Data'!$G:$G,"&gt;="&amp;$A39,'EPA US Data'!$G:$G,"&lt;"&amp;$B39))*unit_conv*'State Downscaling Multipliers'!$B$7</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Data'!$G:$G,"&lt;"&amp;$B39)+VLOOKUP($C$1,'Multipliers and Adjustments'!$A$70:$I$86,TRUNC(COLUMN(AG$2)/5)+2,FALSE)*SUMIFS('EPA US Data'!$I:$I,'EPA US Data'!$D:$D,'Country Selector'!$A$2,'EPA US Data'!$J:$J,$C$1,'EPA US Data'!$C:$C,AG$2,'EPA US Data'!$G:$G,"&gt;="&amp;$A39,'EPA US Data'!$G:$G,"&lt;"&amp;$B39)+VLOOKUP($D$1,'Multipliers and Adjustments'!$A$70:$I$86,TRUNC(COLUMN(AG$2)/5)+2,FALSE)*SUMIFS('EPA US Data'!$I:$I,'EPA US Data'!$D:$D,'Country Selector'!$A$2,'EPA US Data'!$J:$J,$D$1,'EPA US Data'!$C:$C,AG$2,'EPA US Data'!$G:$G,"&gt;="&amp;$A39,'EPA US Data'!$G:$G,"&lt;"&amp;$B39))*unit_conv*'State Downscaling Multipliers'!$B$7</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Data'!$G:$G,"&lt;"&amp;$B39)+VLOOKUP($C$1,'Multipliers and Adjustments'!$A$70:$I$86,TRUNC(COLUMN(AL$2)/5)+2,FALSE)*SUMIFS('EPA US Data'!$I:$I,'EPA US Data'!$D:$D,'Country Selector'!$A$2,'EPA US Data'!$J:$J,$C$1,'EPA US Data'!$C:$C,AL$2,'EPA US Data'!$G:$G,"&gt;="&amp;$A39,'EPA US Data'!$G:$G,"&lt;"&amp;$B39)+VLOOKUP($D$1,'Multipliers and Adjustments'!$A$70:$I$86,TRUNC(COLUMN(AL$2)/5)+2,FALSE)*SUMIFS('EPA US Data'!$I:$I,'EPA US Data'!$D:$D,'Country Selector'!$A$2,'EPA US Data'!$J:$J,$D$1,'EPA US Data'!$C:$C,AL$2,'EPA US Data'!$G:$G,"&gt;="&amp;$A39,'EPA US Data'!$G:$G,"&lt;"&amp;$B39))*unit_conv*'State Downscaling Multipliers'!$B$7</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Data'!$G:$G,"&lt;"&amp;$B40)+VLOOKUP($C$1,'Multipliers and Adjustments'!$A$70:$I$86,TRUNC(COLUMN(C$2)/5)+2,FALSE)*SUMIFS('EPA US Data'!$I:$I,'EPA US Data'!$D:$D,'Country Selector'!$A$2,'EPA US Data'!$J:$J,$C$1,'EPA US Data'!$C:$C,C$2,'EPA US Data'!$G:$G,"&gt;="&amp;$A40,'EPA US Data'!$G:$G,"&lt;"&amp;$B40)+VLOOKUP($D$1,'Multipliers and Adjustments'!$A$70:$I$86,TRUNC(COLUMN(C$2)/5)+2,FALSE)*SUMIFS('EPA US Data'!$I:$I,'EPA US Data'!$D:$D,'Country Selector'!$A$2,'EPA US Data'!$J:$J,$D$1,'EPA US Data'!$C:$C,C$2,'EPA US Data'!$G:$G,"&gt;="&amp;$A40,'EPA US Data'!$G:$G,"&lt;"&amp;$B40))*unit_conv*'State Downscaling Multipliers'!$B$7</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Data'!$G:$G,"&lt;"&amp;$B40)+VLOOKUP($C$1,'Multipliers and Adjustments'!$A$70:$I$86,TRUNC(COLUMN(H$2)/5)+2,FALSE)*SUMIFS('EPA US Data'!$I:$I,'EPA US Data'!$D:$D,'Country Selector'!$A$2,'EPA US Data'!$J:$J,$C$1,'EPA US Data'!$C:$C,H$2,'EPA US Data'!$G:$G,"&gt;="&amp;$A40,'EPA US Data'!$G:$G,"&lt;"&amp;$B40)+VLOOKUP($D$1,'Multipliers and Adjustments'!$A$70:$I$86,TRUNC(COLUMN(H$2)/5)+2,FALSE)*SUMIFS('EPA US Data'!$I:$I,'EPA US Data'!$D:$D,'Country Selector'!$A$2,'EPA US Data'!$J:$J,$D$1,'EPA US Data'!$C:$C,H$2,'EPA US Data'!$G:$G,"&gt;="&amp;$A40,'EPA US Data'!$G:$G,"&lt;"&amp;$B40))*unit_conv*'State Downscaling Multipliers'!$B$7</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Data'!$G:$G,"&lt;"&amp;$B40)+VLOOKUP($C$1,'Multipliers and Adjustments'!$A$70:$I$86,TRUNC(COLUMN(M$2)/5)+2,FALSE)*SUMIFS('EPA US Data'!$I:$I,'EPA US Data'!$D:$D,'Country Selector'!$A$2,'EPA US Data'!$J:$J,$C$1,'EPA US Data'!$C:$C,M$2,'EPA US Data'!$G:$G,"&gt;="&amp;$A40,'EPA US Data'!$G:$G,"&lt;"&amp;$B40)+VLOOKUP($D$1,'Multipliers and Adjustments'!$A$70:$I$86,TRUNC(COLUMN(M$2)/5)+2,FALSE)*SUMIFS('EPA US Data'!$I:$I,'EPA US Data'!$D:$D,'Country Selector'!$A$2,'EPA US Data'!$J:$J,$D$1,'EPA US Data'!$C:$C,M$2,'EPA US Data'!$G:$G,"&gt;="&amp;$A40,'EPA US Data'!$G:$G,"&lt;"&amp;$B40))*unit_conv*'State Downscaling Multipliers'!$B$7</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Data'!$G:$G,"&lt;"&amp;$B40)+VLOOKUP($C$1,'Multipliers and Adjustments'!$A$70:$I$86,TRUNC(COLUMN(R$2)/5)+2,FALSE)*SUMIFS('EPA US Data'!$I:$I,'EPA US Data'!$D:$D,'Country Selector'!$A$2,'EPA US Data'!$J:$J,$C$1,'EPA US Data'!$C:$C,R$2,'EPA US Data'!$G:$G,"&gt;="&amp;$A40,'EPA US Data'!$G:$G,"&lt;"&amp;$B40)+VLOOKUP($D$1,'Multipliers and Adjustments'!$A$70:$I$86,TRUNC(COLUMN(R$2)/5)+2,FALSE)*SUMIFS('EPA US Data'!$I:$I,'EPA US Data'!$D:$D,'Country Selector'!$A$2,'EPA US Data'!$J:$J,$D$1,'EPA US Data'!$C:$C,R$2,'EPA US Data'!$G:$G,"&gt;="&amp;$A40,'EPA US Data'!$G:$G,"&lt;"&amp;$B40))*unit_conv*'State Downscaling Multipliers'!$B$7</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Data'!$G:$G,"&lt;"&amp;$B40)+VLOOKUP($C$1,'Multipliers and Adjustments'!$A$70:$I$86,TRUNC(COLUMN(W$2)/5)+2,FALSE)*SUMIFS('EPA US Data'!$I:$I,'EPA US Data'!$D:$D,'Country Selector'!$A$2,'EPA US Data'!$J:$J,$C$1,'EPA US Data'!$C:$C,W$2,'EPA US Data'!$G:$G,"&gt;="&amp;$A40,'EPA US Data'!$G:$G,"&lt;"&amp;$B40)+VLOOKUP($D$1,'Multipliers and Adjustments'!$A$70:$I$86,TRUNC(COLUMN(W$2)/5)+2,FALSE)*SUMIFS('EPA US Data'!$I:$I,'EPA US Data'!$D:$D,'Country Selector'!$A$2,'EPA US Data'!$J:$J,$D$1,'EPA US Data'!$C:$C,W$2,'EPA US Data'!$G:$G,"&gt;="&amp;$A40,'EPA US Data'!$G:$G,"&lt;"&amp;$B40))*unit_conv*'State Downscaling Multipliers'!$B$7</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Data'!$G:$G,"&lt;"&amp;$B40)+VLOOKUP($C$1,'Multipliers and Adjustments'!$A$70:$I$86,TRUNC(COLUMN(AB$2)/5)+2,FALSE)*SUMIFS('EPA US Data'!$I:$I,'EPA US Data'!$D:$D,'Country Selector'!$A$2,'EPA US Data'!$J:$J,$C$1,'EPA US Data'!$C:$C,AB$2,'EPA US Data'!$G:$G,"&gt;="&amp;$A40,'EPA US Data'!$G:$G,"&lt;"&amp;$B40)+VLOOKUP($D$1,'Multipliers and Adjustments'!$A$70:$I$86,TRUNC(COLUMN(AB$2)/5)+2,FALSE)*SUMIFS('EPA US Data'!$I:$I,'EPA US Data'!$D:$D,'Country Selector'!$A$2,'EPA US Data'!$J:$J,$D$1,'EPA US Data'!$C:$C,AB$2,'EPA US Data'!$G:$G,"&gt;="&amp;$A40,'EPA US Data'!$G:$G,"&lt;"&amp;$B40))*unit_conv*'State Downscaling Multipliers'!$B$7</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Data'!$G:$G,"&lt;"&amp;$B40)+VLOOKUP($C$1,'Multipliers and Adjustments'!$A$70:$I$86,TRUNC(COLUMN(AG$2)/5)+2,FALSE)*SUMIFS('EPA US Data'!$I:$I,'EPA US Data'!$D:$D,'Country Selector'!$A$2,'EPA US Data'!$J:$J,$C$1,'EPA US Data'!$C:$C,AG$2,'EPA US Data'!$G:$G,"&gt;="&amp;$A40,'EPA US Data'!$G:$G,"&lt;"&amp;$B40)+VLOOKUP($D$1,'Multipliers and Adjustments'!$A$70:$I$86,TRUNC(COLUMN(AG$2)/5)+2,FALSE)*SUMIFS('EPA US Data'!$I:$I,'EPA US Data'!$D:$D,'Country Selector'!$A$2,'EPA US Data'!$J:$J,$D$1,'EPA US Data'!$C:$C,AG$2,'EPA US Data'!$G:$G,"&gt;="&amp;$A40,'EPA US Data'!$G:$G,"&lt;"&amp;$B40))*unit_conv*'State Downscaling Multipliers'!$B$7</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Data'!$G:$G,"&lt;"&amp;$B40)+VLOOKUP($C$1,'Multipliers and Adjustments'!$A$70:$I$86,TRUNC(COLUMN(AL$2)/5)+2,FALSE)*SUMIFS('EPA US Data'!$I:$I,'EPA US Data'!$D:$D,'Country Selector'!$A$2,'EPA US Data'!$J:$J,$C$1,'EPA US Data'!$C:$C,AL$2,'EPA US Data'!$G:$G,"&gt;="&amp;$A40,'EPA US Data'!$G:$G,"&lt;"&amp;$B40)+VLOOKUP($D$1,'Multipliers and Adjustments'!$A$70:$I$86,TRUNC(COLUMN(AL$2)/5)+2,FALSE)*SUMIFS('EPA US Data'!$I:$I,'EPA US Data'!$D:$D,'Country Selector'!$A$2,'EPA US Data'!$J:$J,$D$1,'EPA US Data'!$C:$C,AL$2,'EPA US Data'!$G:$G,"&gt;="&amp;$A40,'EPA US Data'!$G:$G,"&lt;"&amp;$B40))*unit_conv*'State Downscaling Multipliers'!$B$7</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Data'!$G:$G,"&lt;"&amp;$B41)+VLOOKUP($C$1,'Multipliers and Adjustments'!$A$70:$I$86,TRUNC(COLUMN(C$2)/5)+2,FALSE)*SUMIFS('EPA US Data'!$I:$I,'EPA US Data'!$D:$D,'Country Selector'!$A$2,'EPA US Data'!$J:$J,$C$1,'EPA US Data'!$C:$C,C$2,'EPA US Data'!$G:$G,"&gt;="&amp;$A41,'EPA US Data'!$G:$G,"&lt;"&amp;$B41)+VLOOKUP($D$1,'Multipliers and Adjustments'!$A$70:$I$86,TRUNC(COLUMN(C$2)/5)+2,FALSE)*SUMIFS('EPA US Data'!$I:$I,'EPA US Data'!$D:$D,'Country Selector'!$A$2,'EPA US Data'!$J:$J,$D$1,'EPA US Data'!$C:$C,C$2,'EPA US Data'!$G:$G,"&gt;="&amp;$A41,'EPA US Data'!$G:$G,"&lt;"&amp;$B41))*unit_conv*'State Downscaling Multipliers'!$B$7</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Data'!$G:$G,"&lt;"&amp;$B41)+VLOOKUP($C$1,'Multipliers and Adjustments'!$A$70:$I$86,TRUNC(COLUMN(H$2)/5)+2,FALSE)*SUMIFS('EPA US Data'!$I:$I,'EPA US Data'!$D:$D,'Country Selector'!$A$2,'EPA US Data'!$J:$J,$C$1,'EPA US Data'!$C:$C,H$2,'EPA US Data'!$G:$G,"&gt;="&amp;$A41,'EPA US Data'!$G:$G,"&lt;"&amp;$B41)+VLOOKUP($D$1,'Multipliers and Adjustments'!$A$70:$I$86,TRUNC(COLUMN(H$2)/5)+2,FALSE)*SUMIFS('EPA US Data'!$I:$I,'EPA US Data'!$D:$D,'Country Selector'!$A$2,'EPA US Data'!$J:$J,$D$1,'EPA US Data'!$C:$C,H$2,'EPA US Data'!$G:$G,"&gt;="&amp;$A41,'EPA US Data'!$G:$G,"&lt;"&amp;$B41))*unit_conv*'State Downscaling Multipliers'!$B$7</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Data'!$G:$G,"&lt;"&amp;$B41)+VLOOKUP($C$1,'Multipliers and Adjustments'!$A$70:$I$86,TRUNC(COLUMN(M$2)/5)+2,FALSE)*SUMIFS('EPA US Data'!$I:$I,'EPA US Data'!$D:$D,'Country Selector'!$A$2,'EPA US Data'!$J:$J,$C$1,'EPA US Data'!$C:$C,M$2,'EPA US Data'!$G:$G,"&gt;="&amp;$A41,'EPA US Data'!$G:$G,"&lt;"&amp;$B41)+VLOOKUP($D$1,'Multipliers and Adjustments'!$A$70:$I$86,TRUNC(COLUMN(M$2)/5)+2,FALSE)*SUMIFS('EPA US Data'!$I:$I,'EPA US Data'!$D:$D,'Country Selector'!$A$2,'EPA US Data'!$J:$J,$D$1,'EPA US Data'!$C:$C,M$2,'EPA US Data'!$G:$G,"&gt;="&amp;$A41,'EPA US Data'!$G:$G,"&lt;"&amp;$B41))*unit_conv*'State Downscaling Multipliers'!$B$7</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Data'!$G:$G,"&lt;"&amp;$B41)+VLOOKUP($C$1,'Multipliers and Adjustments'!$A$70:$I$86,TRUNC(COLUMN(R$2)/5)+2,FALSE)*SUMIFS('EPA US Data'!$I:$I,'EPA US Data'!$D:$D,'Country Selector'!$A$2,'EPA US Data'!$J:$J,$C$1,'EPA US Data'!$C:$C,R$2,'EPA US Data'!$G:$G,"&gt;="&amp;$A41,'EPA US Data'!$G:$G,"&lt;"&amp;$B41)+VLOOKUP($D$1,'Multipliers and Adjustments'!$A$70:$I$86,TRUNC(COLUMN(R$2)/5)+2,FALSE)*SUMIFS('EPA US Data'!$I:$I,'EPA US Data'!$D:$D,'Country Selector'!$A$2,'EPA US Data'!$J:$J,$D$1,'EPA US Data'!$C:$C,R$2,'EPA US Data'!$G:$G,"&gt;="&amp;$A41,'EPA US Data'!$G:$G,"&lt;"&amp;$B41))*unit_conv*'State Downscaling Multipliers'!$B$7</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Data'!$G:$G,"&lt;"&amp;$B41)+VLOOKUP($C$1,'Multipliers and Adjustments'!$A$70:$I$86,TRUNC(COLUMN(W$2)/5)+2,FALSE)*SUMIFS('EPA US Data'!$I:$I,'EPA US Data'!$D:$D,'Country Selector'!$A$2,'EPA US Data'!$J:$J,$C$1,'EPA US Data'!$C:$C,W$2,'EPA US Data'!$G:$G,"&gt;="&amp;$A41,'EPA US Data'!$G:$G,"&lt;"&amp;$B41)+VLOOKUP($D$1,'Multipliers and Adjustments'!$A$70:$I$86,TRUNC(COLUMN(W$2)/5)+2,FALSE)*SUMIFS('EPA US Data'!$I:$I,'EPA US Data'!$D:$D,'Country Selector'!$A$2,'EPA US Data'!$J:$J,$D$1,'EPA US Data'!$C:$C,W$2,'EPA US Data'!$G:$G,"&gt;="&amp;$A41,'EPA US Data'!$G:$G,"&lt;"&amp;$B41))*unit_conv*'State Downscaling Multipliers'!$B$7</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Data'!$G:$G,"&lt;"&amp;$B41)+VLOOKUP($C$1,'Multipliers and Adjustments'!$A$70:$I$86,TRUNC(COLUMN(AB$2)/5)+2,FALSE)*SUMIFS('EPA US Data'!$I:$I,'EPA US Data'!$D:$D,'Country Selector'!$A$2,'EPA US Data'!$J:$J,$C$1,'EPA US Data'!$C:$C,AB$2,'EPA US Data'!$G:$G,"&gt;="&amp;$A41,'EPA US Data'!$G:$G,"&lt;"&amp;$B41)+VLOOKUP($D$1,'Multipliers and Adjustments'!$A$70:$I$86,TRUNC(COLUMN(AB$2)/5)+2,FALSE)*SUMIFS('EPA US Data'!$I:$I,'EPA US Data'!$D:$D,'Country Selector'!$A$2,'EPA US Data'!$J:$J,$D$1,'EPA US Data'!$C:$C,AB$2,'EPA US Data'!$G:$G,"&gt;="&amp;$A41,'EPA US Data'!$G:$G,"&lt;"&amp;$B41))*unit_conv*'State Downscaling Multipliers'!$B$7</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Data'!$G:$G,"&lt;"&amp;$B41)+VLOOKUP($C$1,'Multipliers and Adjustments'!$A$70:$I$86,TRUNC(COLUMN(AG$2)/5)+2,FALSE)*SUMIFS('EPA US Data'!$I:$I,'EPA US Data'!$D:$D,'Country Selector'!$A$2,'EPA US Data'!$J:$J,$C$1,'EPA US Data'!$C:$C,AG$2,'EPA US Data'!$G:$G,"&gt;="&amp;$A41,'EPA US Data'!$G:$G,"&lt;"&amp;$B41)+VLOOKUP($D$1,'Multipliers and Adjustments'!$A$70:$I$86,TRUNC(COLUMN(AG$2)/5)+2,FALSE)*SUMIFS('EPA US Data'!$I:$I,'EPA US Data'!$D:$D,'Country Selector'!$A$2,'EPA US Data'!$J:$J,$D$1,'EPA US Data'!$C:$C,AG$2,'EPA US Data'!$G:$G,"&gt;="&amp;$A41,'EPA US Data'!$G:$G,"&lt;"&amp;$B41))*unit_conv*'State Downscaling Multipliers'!$B$7</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Data'!$G:$G,"&lt;"&amp;$B41)+VLOOKUP($C$1,'Multipliers and Adjustments'!$A$70:$I$86,TRUNC(COLUMN(AL$2)/5)+2,FALSE)*SUMIFS('EPA US Data'!$I:$I,'EPA US Data'!$D:$D,'Country Selector'!$A$2,'EPA US Data'!$J:$J,$C$1,'EPA US Data'!$C:$C,AL$2,'EPA US Data'!$G:$G,"&gt;="&amp;$A41,'EPA US Data'!$G:$G,"&lt;"&amp;$B41)+VLOOKUP($D$1,'Multipliers and Adjustments'!$A$70:$I$86,TRUNC(COLUMN(AL$2)/5)+2,FALSE)*SUMIFS('EPA US Data'!$I:$I,'EPA US Data'!$D:$D,'Country Selector'!$A$2,'EPA US Data'!$J:$J,$D$1,'EPA US Data'!$C:$C,AL$2,'EPA US Data'!$G:$G,"&gt;="&amp;$A41,'EPA US Data'!$G:$G,"&lt;"&amp;$B41))*unit_conv*'State Downscaling Multipliers'!$B$7</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Data'!$G:$G,"&lt;"&amp;$B42)+VLOOKUP($C$1,'Multipliers and Adjustments'!$A$70:$I$86,TRUNC(COLUMN(C$2)/5)+2,FALSE)*SUMIFS('EPA US Data'!$I:$I,'EPA US Data'!$D:$D,'Country Selector'!$A$2,'EPA US Data'!$J:$J,$C$1,'EPA US Data'!$C:$C,C$2,'EPA US Data'!$G:$G,"&gt;="&amp;$A42,'EPA US Data'!$G:$G,"&lt;"&amp;$B42)+VLOOKUP($D$1,'Multipliers and Adjustments'!$A$70:$I$86,TRUNC(COLUMN(C$2)/5)+2,FALSE)*SUMIFS('EPA US Data'!$I:$I,'EPA US Data'!$D:$D,'Country Selector'!$A$2,'EPA US Data'!$J:$J,$D$1,'EPA US Data'!$C:$C,C$2,'EPA US Data'!$G:$G,"&gt;="&amp;$A42,'EPA US Data'!$G:$G,"&lt;"&amp;$B42))*unit_conv*'State Downscaling Multipliers'!$B$7</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Data'!$G:$G,"&lt;"&amp;$B42)+VLOOKUP($C$1,'Multipliers and Adjustments'!$A$70:$I$86,TRUNC(COLUMN(H$2)/5)+2,FALSE)*SUMIFS('EPA US Data'!$I:$I,'EPA US Data'!$D:$D,'Country Selector'!$A$2,'EPA US Data'!$J:$J,$C$1,'EPA US Data'!$C:$C,H$2,'EPA US Data'!$G:$G,"&gt;="&amp;$A42,'EPA US Data'!$G:$G,"&lt;"&amp;$B42)+VLOOKUP($D$1,'Multipliers and Adjustments'!$A$70:$I$86,TRUNC(COLUMN(H$2)/5)+2,FALSE)*SUMIFS('EPA US Data'!$I:$I,'EPA US Data'!$D:$D,'Country Selector'!$A$2,'EPA US Data'!$J:$J,$D$1,'EPA US Data'!$C:$C,H$2,'EPA US Data'!$G:$G,"&gt;="&amp;$A42,'EPA US Data'!$G:$G,"&lt;"&amp;$B42))*unit_conv*'State Downscaling Multipliers'!$B$7</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Data'!$G:$G,"&lt;"&amp;$B42)+VLOOKUP($C$1,'Multipliers and Adjustments'!$A$70:$I$86,TRUNC(COLUMN(M$2)/5)+2,FALSE)*SUMIFS('EPA US Data'!$I:$I,'EPA US Data'!$D:$D,'Country Selector'!$A$2,'EPA US Data'!$J:$J,$C$1,'EPA US Data'!$C:$C,M$2,'EPA US Data'!$G:$G,"&gt;="&amp;$A42,'EPA US Data'!$G:$G,"&lt;"&amp;$B42)+VLOOKUP($D$1,'Multipliers and Adjustments'!$A$70:$I$86,TRUNC(COLUMN(M$2)/5)+2,FALSE)*SUMIFS('EPA US Data'!$I:$I,'EPA US Data'!$D:$D,'Country Selector'!$A$2,'EPA US Data'!$J:$J,$D$1,'EPA US Data'!$C:$C,M$2,'EPA US Data'!$G:$G,"&gt;="&amp;$A42,'EPA US Data'!$G:$G,"&lt;"&amp;$B42))*unit_conv*'State Downscaling Multipliers'!$B$7</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Data'!$G:$G,"&lt;"&amp;$B42)+VLOOKUP($C$1,'Multipliers and Adjustments'!$A$70:$I$86,TRUNC(COLUMN(R$2)/5)+2,FALSE)*SUMIFS('EPA US Data'!$I:$I,'EPA US Data'!$D:$D,'Country Selector'!$A$2,'EPA US Data'!$J:$J,$C$1,'EPA US Data'!$C:$C,R$2,'EPA US Data'!$G:$G,"&gt;="&amp;$A42,'EPA US Data'!$G:$G,"&lt;"&amp;$B42)+VLOOKUP($D$1,'Multipliers and Adjustments'!$A$70:$I$86,TRUNC(COLUMN(R$2)/5)+2,FALSE)*SUMIFS('EPA US Data'!$I:$I,'EPA US Data'!$D:$D,'Country Selector'!$A$2,'EPA US Data'!$J:$J,$D$1,'EPA US Data'!$C:$C,R$2,'EPA US Data'!$G:$G,"&gt;="&amp;$A42,'EPA US Data'!$G:$G,"&lt;"&amp;$B42))*unit_conv*'State Downscaling Multipliers'!$B$7</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Data'!$G:$G,"&lt;"&amp;$B42)+VLOOKUP($C$1,'Multipliers and Adjustments'!$A$70:$I$86,TRUNC(COLUMN(W$2)/5)+2,FALSE)*SUMIFS('EPA US Data'!$I:$I,'EPA US Data'!$D:$D,'Country Selector'!$A$2,'EPA US Data'!$J:$J,$C$1,'EPA US Data'!$C:$C,W$2,'EPA US Data'!$G:$G,"&gt;="&amp;$A42,'EPA US Data'!$G:$G,"&lt;"&amp;$B42)+VLOOKUP($D$1,'Multipliers and Adjustments'!$A$70:$I$86,TRUNC(COLUMN(W$2)/5)+2,FALSE)*SUMIFS('EPA US Data'!$I:$I,'EPA US Data'!$D:$D,'Country Selector'!$A$2,'EPA US Data'!$J:$J,$D$1,'EPA US Data'!$C:$C,W$2,'EPA US Data'!$G:$G,"&gt;="&amp;$A42,'EPA US Data'!$G:$G,"&lt;"&amp;$B42))*unit_conv*'State Downscaling Multipliers'!$B$7</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Data'!$G:$G,"&lt;"&amp;$B42)+VLOOKUP($C$1,'Multipliers and Adjustments'!$A$70:$I$86,TRUNC(COLUMN(AB$2)/5)+2,FALSE)*SUMIFS('EPA US Data'!$I:$I,'EPA US Data'!$D:$D,'Country Selector'!$A$2,'EPA US Data'!$J:$J,$C$1,'EPA US Data'!$C:$C,AB$2,'EPA US Data'!$G:$G,"&gt;="&amp;$A42,'EPA US Data'!$G:$G,"&lt;"&amp;$B42)+VLOOKUP($D$1,'Multipliers and Adjustments'!$A$70:$I$86,TRUNC(COLUMN(AB$2)/5)+2,FALSE)*SUMIFS('EPA US Data'!$I:$I,'EPA US Data'!$D:$D,'Country Selector'!$A$2,'EPA US Data'!$J:$J,$D$1,'EPA US Data'!$C:$C,AB$2,'EPA US Data'!$G:$G,"&gt;="&amp;$A42,'EPA US Data'!$G:$G,"&lt;"&amp;$B42))*unit_conv*'State Downscaling Multipliers'!$B$7</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Data'!$G:$G,"&lt;"&amp;$B42)+VLOOKUP($C$1,'Multipliers and Adjustments'!$A$70:$I$86,TRUNC(COLUMN(AG$2)/5)+2,FALSE)*SUMIFS('EPA US Data'!$I:$I,'EPA US Data'!$D:$D,'Country Selector'!$A$2,'EPA US Data'!$J:$J,$C$1,'EPA US Data'!$C:$C,AG$2,'EPA US Data'!$G:$G,"&gt;="&amp;$A42,'EPA US Data'!$G:$G,"&lt;"&amp;$B42)+VLOOKUP($D$1,'Multipliers and Adjustments'!$A$70:$I$86,TRUNC(COLUMN(AG$2)/5)+2,FALSE)*SUMIFS('EPA US Data'!$I:$I,'EPA US Data'!$D:$D,'Country Selector'!$A$2,'EPA US Data'!$J:$J,$D$1,'EPA US Data'!$C:$C,AG$2,'EPA US Data'!$G:$G,"&gt;="&amp;$A42,'EPA US Data'!$G:$G,"&lt;"&amp;$B42))*unit_conv*'State Downscaling Multipliers'!$B$7</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Data'!$G:$G,"&lt;"&amp;$B42)+VLOOKUP($C$1,'Multipliers and Adjustments'!$A$70:$I$86,TRUNC(COLUMN(AL$2)/5)+2,FALSE)*SUMIFS('EPA US Data'!$I:$I,'EPA US Data'!$D:$D,'Country Selector'!$A$2,'EPA US Data'!$J:$J,$C$1,'EPA US Data'!$C:$C,AL$2,'EPA US Data'!$G:$G,"&gt;="&amp;$A42,'EPA US Data'!$G:$G,"&lt;"&amp;$B42)+VLOOKUP($D$1,'Multipliers and Adjustments'!$A$70:$I$86,TRUNC(COLUMN(AL$2)/5)+2,FALSE)*SUMIFS('EPA US Data'!$I:$I,'EPA US Data'!$D:$D,'Country Selector'!$A$2,'EPA US Data'!$J:$J,$D$1,'EPA US Data'!$C:$C,AL$2,'EPA US Data'!$G:$G,"&gt;="&amp;$A42,'EPA US Data'!$G:$G,"&lt;"&amp;$B42))*unit_conv*'State Downscaling Multipliers'!$B$7</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Data'!$G:$G,"&lt;"&amp;$B43)+VLOOKUP($C$1,'Multipliers and Adjustments'!$A$70:$I$86,TRUNC(COLUMN(C$2)/5)+2,FALSE)*SUMIFS('EPA US Data'!$I:$I,'EPA US Data'!$D:$D,'Country Selector'!$A$2,'EPA US Data'!$J:$J,$C$1,'EPA US Data'!$C:$C,C$2,'EPA US Data'!$G:$G,"&gt;="&amp;$A43,'EPA US Data'!$G:$G,"&lt;"&amp;$B43)+VLOOKUP($D$1,'Multipliers and Adjustments'!$A$70:$I$86,TRUNC(COLUMN(C$2)/5)+2,FALSE)*SUMIFS('EPA US Data'!$I:$I,'EPA US Data'!$D:$D,'Country Selector'!$A$2,'EPA US Data'!$J:$J,$D$1,'EPA US Data'!$C:$C,C$2,'EPA US Data'!$G:$G,"&gt;="&amp;$A43,'EPA US Data'!$G:$G,"&lt;"&amp;$B43))*unit_conv*'State Downscaling Multipliers'!$B$7</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Data'!$G:$G,"&lt;"&amp;$B43)+VLOOKUP($C$1,'Multipliers and Adjustments'!$A$70:$I$86,TRUNC(COLUMN(H$2)/5)+2,FALSE)*SUMIFS('EPA US Data'!$I:$I,'EPA US Data'!$D:$D,'Country Selector'!$A$2,'EPA US Data'!$J:$J,$C$1,'EPA US Data'!$C:$C,H$2,'EPA US Data'!$G:$G,"&gt;="&amp;$A43,'EPA US Data'!$G:$G,"&lt;"&amp;$B43)+VLOOKUP($D$1,'Multipliers and Adjustments'!$A$70:$I$86,TRUNC(COLUMN(H$2)/5)+2,FALSE)*SUMIFS('EPA US Data'!$I:$I,'EPA US Data'!$D:$D,'Country Selector'!$A$2,'EPA US Data'!$J:$J,$D$1,'EPA US Data'!$C:$C,H$2,'EPA US Data'!$G:$G,"&gt;="&amp;$A43,'EPA US Data'!$G:$G,"&lt;"&amp;$B43))*unit_conv*'State Downscaling Multipliers'!$B$7</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Data'!$G:$G,"&lt;"&amp;$B43)+VLOOKUP($C$1,'Multipliers and Adjustments'!$A$70:$I$86,TRUNC(COLUMN(M$2)/5)+2,FALSE)*SUMIFS('EPA US Data'!$I:$I,'EPA US Data'!$D:$D,'Country Selector'!$A$2,'EPA US Data'!$J:$J,$C$1,'EPA US Data'!$C:$C,M$2,'EPA US Data'!$G:$G,"&gt;="&amp;$A43,'EPA US Data'!$G:$G,"&lt;"&amp;$B43)+VLOOKUP($D$1,'Multipliers and Adjustments'!$A$70:$I$86,TRUNC(COLUMN(M$2)/5)+2,FALSE)*SUMIFS('EPA US Data'!$I:$I,'EPA US Data'!$D:$D,'Country Selector'!$A$2,'EPA US Data'!$J:$J,$D$1,'EPA US Data'!$C:$C,M$2,'EPA US Data'!$G:$G,"&gt;="&amp;$A43,'EPA US Data'!$G:$G,"&lt;"&amp;$B43))*unit_conv*'State Downscaling Multipliers'!$B$7</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Data'!$G:$G,"&lt;"&amp;$B43)+VLOOKUP($C$1,'Multipliers and Adjustments'!$A$70:$I$86,TRUNC(COLUMN(R$2)/5)+2,FALSE)*SUMIFS('EPA US Data'!$I:$I,'EPA US Data'!$D:$D,'Country Selector'!$A$2,'EPA US Data'!$J:$J,$C$1,'EPA US Data'!$C:$C,R$2,'EPA US Data'!$G:$G,"&gt;="&amp;$A43,'EPA US Data'!$G:$G,"&lt;"&amp;$B43)+VLOOKUP($D$1,'Multipliers and Adjustments'!$A$70:$I$86,TRUNC(COLUMN(R$2)/5)+2,FALSE)*SUMIFS('EPA US Data'!$I:$I,'EPA US Data'!$D:$D,'Country Selector'!$A$2,'EPA US Data'!$J:$J,$D$1,'EPA US Data'!$C:$C,R$2,'EPA US Data'!$G:$G,"&gt;="&amp;$A43,'EPA US Data'!$G:$G,"&lt;"&amp;$B43))*unit_conv*'State Downscaling Multipliers'!$B$7</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Data'!$G:$G,"&lt;"&amp;$B43)+VLOOKUP($C$1,'Multipliers and Adjustments'!$A$70:$I$86,TRUNC(COLUMN(W$2)/5)+2,FALSE)*SUMIFS('EPA US Data'!$I:$I,'EPA US Data'!$D:$D,'Country Selector'!$A$2,'EPA US Data'!$J:$J,$C$1,'EPA US Data'!$C:$C,W$2,'EPA US Data'!$G:$G,"&gt;="&amp;$A43,'EPA US Data'!$G:$G,"&lt;"&amp;$B43)+VLOOKUP($D$1,'Multipliers and Adjustments'!$A$70:$I$86,TRUNC(COLUMN(W$2)/5)+2,FALSE)*SUMIFS('EPA US Data'!$I:$I,'EPA US Data'!$D:$D,'Country Selector'!$A$2,'EPA US Data'!$J:$J,$D$1,'EPA US Data'!$C:$C,W$2,'EPA US Data'!$G:$G,"&gt;="&amp;$A43,'EPA US Data'!$G:$G,"&lt;"&amp;$B43))*unit_conv*'State Downscaling Multipliers'!$B$7</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Data'!$G:$G,"&lt;"&amp;$B43)+VLOOKUP($C$1,'Multipliers and Adjustments'!$A$70:$I$86,TRUNC(COLUMN(AB$2)/5)+2,FALSE)*SUMIFS('EPA US Data'!$I:$I,'EPA US Data'!$D:$D,'Country Selector'!$A$2,'EPA US Data'!$J:$J,$C$1,'EPA US Data'!$C:$C,AB$2,'EPA US Data'!$G:$G,"&gt;="&amp;$A43,'EPA US Data'!$G:$G,"&lt;"&amp;$B43)+VLOOKUP($D$1,'Multipliers and Adjustments'!$A$70:$I$86,TRUNC(COLUMN(AB$2)/5)+2,FALSE)*SUMIFS('EPA US Data'!$I:$I,'EPA US Data'!$D:$D,'Country Selector'!$A$2,'EPA US Data'!$J:$J,$D$1,'EPA US Data'!$C:$C,AB$2,'EPA US Data'!$G:$G,"&gt;="&amp;$A43,'EPA US Data'!$G:$G,"&lt;"&amp;$B43))*unit_conv*'State Downscaling Multipliers'!$B$7</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Data'!$G:$G,"&lt;"&amp;$B43)+VLOOKUP($C$1,'Multipliers and Adjustments'!$A$70:$I$86,TRUNC(COLUMN(AG$2)/5)+2,FALSE)*SUMIFS('EPA US Data'!$I:$I,'EPA US Data'!$D:$D,'Country Selector'!$A$2,'EPA US Data'!$J:$J,$C$1,'EPA US Data'!$C:$C,AG$2,'EPA US Data'!$G:$G,"&gt;="&amp;$A43,'EPA US Data'!$G:$G,"&lt;"&amp;$B43)+VLOOKUP($D$1,'Multipliers and Adjustments'!$A$70:$I$86,TRUNC(COLUMN(AG$2)/5)+2,FALSE)*SUMIFS('EPA US Data'!$I:$I,'EPA US Data'!$D:$D,'Country Selector'!$A$2,'EPA US Data'!$J:$J,$D$1,'EPA US Data'!$C:$C,AG$2,'EPA US Data'!$G:$G,"&gt;="&amp;$A43,'EPA US Data'!$G:$G,"&lt;"&amp;$B43))*unit_conv*'State Downscaling Multipliers'!$B$7</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Data'!$G:$G,"&lt;"&amp;$B43)+VLOOKUP($C$1,'Multipliers and Adjustments'!$A$70:$I$86,TRUNC(COLUMN(AL$2)/5)+2,FALSE)*SUMIFS('EPA US Data'!$I:$I,'EPA US Data'!$D:$D,'Country Selector'!$A$2,'EPA US Data'!$J:$J,$C$1,'EPA US Data'!$C:$C,AL$2,'EPA US Data'!$G:$G,"&gt;="&amp;$A43,'EPA US Data'!$G:$G,"&lt;"&amp;$B43)+VLOOKUP($D$1,'Multipliers and Adjustments'!$A$70:$I$86,TRUNC(COLUMN(AL$2)/5)+2,FALSE)*SUMIFS('EPA US Data'!$I:$I,'EPA US Data'!$D:$D,'Country Selector'!$A$2,'EPA US Data'!$J:$J,$D$1,'EPA US Data'!$C:$C,AL$2,'EPA US Data'!$G:$G,"&gt;="&amp;$A43,'EPA US Data'!$G:$G,"&lt;"&amp;$B43))*unit_conv*'State Downscaling Multipliers'!$B$7</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Data'!$G:$G,"&lt;"&amp;$B44)+VLOOKUP($C$1,'Multipliers and Adjustments'!$A$70:$I$86,TRUNC(COLUMN(C$2)/5)+2,FALSE)*SUMIFS('EPA US Data'!$I:$I,'EPA US Data'!$D:$D,'Country Selector'!$A$2,'EPA US Data'!$J:$J,$C$1,'EPA US Data'!$C:$C,C$2,'EPA US Data'!$G:$G,"&gt;="&amp;$A44,'EPA US Data'!$G:$G,"&lt;"&amp;$B44)+VLOOKUP($D$1,'Multipliers and Adjustments'!$A$70:$I$86,TRUNC(COLUMN(C$2)/5)+2,FALSE)*SUMIFS('EPA US Data'!$I:$I,'EPA US Data'!$D:$D,'Country Selector'!$A$2,'EPA US Data'!$J:$J,$D$1,'EPA US Data'!$C:$C,C$2,'EPA US Data'!$G:$G,"&gt;="&amp;$A44,'EPA US Data'!$G:$G,"&lt;"&amp;$B44))*unit_conv*'State Downscaling Multipliers'!$B$7</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Data'!$G:$G,"&lt;"&amp;$B44)+VLOOKUP($C$1,'Multipliers and Adjustments'!$A$70:$I$86,TRUNC(COLUMN(H$2)/5)+2,FALSE)*SUMIFS('EPA US Data'!$I:$I,'EPA US Data'!$D:$D,'Country Selector'!$A$2,'EPA US Data'!$J:$J,$C$1,'EPA US Data'!$C:$C,H$2,'EPA US Data'!$G:$G,"&gt;="&amp;$A44,'EPA US Data'!$G:$G,"&lt;"&amp;$B44)+VLOOKUP($D$1,'Multipliers and Adjustments'!$A$70:$I$86,TRUNC(COLUMN(H$2)/5)+2,FALSE)*SUMIFS('EPA US Data'!$I:$I,'EPA US Data'!$D:$D,'Country Selector'!$A$2,'EPA US Data'!$J:$J,$D$1,'EPA US Data'!$C:$C,H$2,'EPA US Data'!$G:$G,"&gt;="&amp;$A44,'EPA US Data'!$G:$G,"&lt;"&amp;$B44))*unit_conv*'State Downscaling Multipliers'!$B$7</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Data'!$G:$G,"&lt;"&amp;$B44)+VLOOKUP($C$1,'Multipliers and Adjustments'!$A$70:$I$86,TRUNC(COLUMN(M$2)/5)+2,FALSE)*SUMIFS('EPA US Data'!$I:$I,'EPA US Data'!$D:$D,'Country Selector'!$A$2,'EPA US Data'!$J:$J,$C$1,'EPA US Data'!$C:$C,M$2,'EPA US Data'!$G:$G,"&gt;="&amp;$A44,'EPA US Data'!$G:$G,"&lt;"&amp;$B44)+VLOOKUP($D$1,'Multipliers and Adjustments'!$A$70:$I$86,TRUNC(COLUMN(M$2)/5)+2,FALSE)*SUMIFS('EPA US Data'!$I:$I,'EPA US Data'!$D:$D,'Country Selector'!$A$2,'EPA US Data'!$J:$J,$D$1,'EPA US Data'!$C:$C,M$2,'EPA US Data'!$G:$G,"&gt;="&amp;$A44,'EPA US Data'!$G:$G,"&lt;"&amp;$B44))*unit_conv*'State Downscaling Multipliers'!$B$7</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Data'!$G:$G,"&lt;"&amp;$B44)+VLOOKUP($C$1,'Multipliers and Adjustments'!$A$70:$I$86,TRUNC(COLUMN(R$2)/5)+2,FALSE)*SUMIFS('EPA US Data'!$I:$I,'EPA US Data'!$D:$D,'Country Selector'!$A$2,'EPA US Data'!$J:$J,$C$1,'EPA US Data'!$C:$C,R$2,'EPA US Data'!$G:$G,"&gt;="&amp;$A44,'EPA US Data'!$G:$G,"&lt;"&amp;$B44)+VLOOKUP($D$1,'Multipliers and Adjustments'!$A$70:$I$86,TRUNC(COLUMN(R$2)/5)+2,FALSE)*SUMIFS('EPA US Data'!$I:$I,'EPA US Data'!$D:$D,'Country Selector'!$A$2,'EPA US Data'!$J:$J,$D$1,'EPA US Data'!$C:$C,R$2,'EPA US Data'!$G:$G,"&gt;="&amp;$A44,'EPA US Data'!$G:$G,"&lt;"&amp;$B44))*unit_conv*'State Downscaling Multipliers'!$B$7</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Data'!$G:$G,"&lt;"&amp;$B44)+VLOOKUP($C$1,'Multipliers and Adjustments'!$A$70:$I$86,TRUNC(COLUMN(W$2)/5)+2,FALSE)*SUMIFS('EPA US Data'!$I:$I,'EPA US Data'!$D:$D,'Country Selector'!$A$2,'EPA US Data'!$J:$J,$C$1,'EPA US Data'!$C:$C,W$2,'EPA US Data'!$G:$G,"&gt;="&amp;$A44,'EPA US Data'!$G:$G,"&lt;"&amp;$B44)+VLOOKUP($D$1,'Multipliers and Adjustments'!$A$70:$I$86,TRUNC(COLUMN(W$2)/5)+2,FALSE)*SUMIFS('EPA US Data'!$I:$I,'EPA US Data'!$D:$D,'Country Selector'!$A$2,'EPA US Data'!$J:$J,$D$1,'EPA US Data'!$C:$C,W$2,'EPA US Data'!$G:$G,"&gt;="&amp;$A44,'EPA US Data'!$G:$G,"&lt;"&amp;$B44))*unit_conv*'State Downscaling Multipliers'!$B$7</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Data'!$G:$G,"&lt;"&amp;$B44)+VLOOKUP($C$1,'Multipliers and Adjustments'!$A$70:$I$86,TRUNC(COLUMN(AB$2)/5)+2,FALSE)*SUMIFS('EPA US Data'!$I:$I,'EPA US Data'!$D:$D,'Country Selector'!$A$2,'EPA US Data'!$J:$J,$C$1,'EPA US Data'!$C:$C,AB$2,'EPA US Data'!$G:$G,"&gt;="&amp;$A44,'EPA US Data'!$G:$G,"&lt;"&amp;$B44)+VLOOKUP($D$1,'Multipliers and Adjustments'!$A$70:$I$86,TRUNC(COLUMN(AB$2)/5)+2,FALSE)*SUMIFS('EPA US Data'!$I:$I,'EPA US Data'!$D:$D,'Country Selector'!$A$2,'EPA US Data'!$J:$J,$D$1,'EPA US Data'!$C:$C,AB$2,'EPA US Data'!$G:$G,"&gt;="&amp;$A44,'EPA US Data'!$G:$G,"&lt;"&amp;$B44))*unit_conv*'State Downscaling Multipliers'!$B$7</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Data'!$G:$G,"&lt;"&amp;$B44)+VLOOKUP($C$1,'Multipliers and Adjustments'!$A$70:$I$86,TRUNC(COLUMN(AG$2)/5)+2,FALSE)*SUMIFS('EPA US Data'!$I:$I,'EPA US Data'!$D:$D,'Country Selector'!$A$2,'EPA US Data'!$J:$J,$C$1,'EPA US Data'!$C:$C,AG$2,'EPA US Data'!$G:$G,"&gt;="&amp;$A44,'EPA US Data'!$G:$G,"&lt;"&amp;$B44)+VLOOKUP($D$1,'Multipliers and Adjustments'!$A$70:$I$86,TRUNC(COLUMN(AG$2)/5)+2,FALSE)*SUMIFS('EPA US Data'!$I:$I,'EPA US Data'!$D:$D,'Country Selector'!$A$2,'EPA US Data'!$J:$J,$D$1,'EPA US Data'!$C:$C,AG$2,'EPA US Data'!$G:$G,"&gt;="&amp;$A44,'EPA US Data'!$G:$G,"&lt;"&amp;$B44))*unit_conv*'State Downscaling Multipliers'!$B$7</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Data'!$G:$G,"&lt;"&amp;$B44)+VLOOKUP($C$1,'Multipliers and Adjustments'!$A$70:$I$86,TRUNC(COLUMN(AL$2)/5)+2,FALSE)*SUMIFS('EPA US Data'!$I:$I,'EPA US Data'!$D:$D,'Country Selector'!$A$2,'EPA US Data'!$J:$J,$C$1,'EPA US Data'!$C:$C,AL$2,'EPA US Data'!$G:$G,"&gt;="&amp;$A44,'EPA US Data'!$G:$G,"&lt;"&amp;$B44)+VLOOKUP($D$1,'Multipliers and Adjustments'!$A$70:$I$86,TRUNC(COLUMN(AL$2)/5)+2,FALSE)*SUMIFS('EPA US Data'!$I:$I,'EPA US Data'!$D:$D,'Country Selector'!$A$2,'EPA US Data'!$J:$J,$D$1,'EPA US Data'!$C:$C,AL$2,'EPA US Data'!$G:$G,"&gt;="&amp;$A44,'EPA US Data'!$G:$G,"&lt;"&amp;$B44))*unit_conv*'State Downscaling Multipliers'!$B$7</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Data'!$G:$G,"&lt;"&amp;$B45)+VLOOKUP($C$1,'Multipliers and Adjustments'!$A$70:$I$86,TRUNC(COLUMN(C$2)/5)+2,FALSE)*SUMIFS('EPA US Data'!$I:$I,'EPA US Data'!$D:$D,'Country Selector'!$A$2,'EPA US Data'!$J:$J,$C$1,'EPA US Data'!$C:$C,C$2,'EPA US Data'!$G:$G,"&gt;="&amp;$A45,'EPA US Data'!$G:$G,"&lt;"&amp;$B45)+VLOOKUP($D$1,'Multipliers and Adjustments'!$A$70:$I$86,TRUNC(COLUMN(C$2)/5)+2,FALSE)*SUMIFS('EPA US Data'!$I:$I,'EPA US Data'!$D:$D,'Country Selector'!$A$2,'EPA US Data'!$J:$J,$D$1,'EPA US Data'!$C:$C,C$2,'EPA US Data'!$G:$G,"&gt;="&amp;$A45,'EPA US Data'!$G:$G,"&lt;"&amp;$B45))*unit_conv*'State Downscaling Multipliers'!$B$7</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Data'!$G:$G,"&lt;"&amp;$B45)+VLOOKUP($C$1,'Multipliers and Adjustments'!$A$70:$I$86,TRUNC(COLUMN(H$2)/5)+2,FALSE)*SUMIFS('EPA US Data'!$I:$I,'EPA US Data'!$D:$D,'Country Selector'!$A$2,'EPA US Data'!$J:$J,$C$1,'EPA US Data'!$C:$C,H$2,'EPA US Data'!$G:$G,"&gt;="&amp;$A45,'EPA US Data'!$G:$G,"&lt;"&amp;$B45)+VLOOKUP($D$1,'Multipliers and Adjustments'!$A$70:$I$86,TRUNC(COLUMN(H$2)/5)+2,FALSE)*SUMIFS('EPA US Data'!$I:$I,'EPA US Data'!$D:$D,'Country Selector'!$A$2,'EPA US Data'!$J:$J,$D$1,'EPA US Data'!$C:$C,H$2,'EPA US Data'!$G:$G,"&gt;="&amp;$A45,'EPA US Data'!$G:$G,"&lt;"&amp;$B45))*unit_conv*'State Downscaling Multipliers'!$B$7</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Data'!$G:$G,"&lt;"&amp;$B45)+VLOOKUP($C$1,'Multipliers and Adjustments'!$A$70:$I$86,TRUNC(COLUMN(M$2)/5)+2,FALSE)*SUMIFS('EPA US Data'!$I:$I,'EPA US Data'!$D:$D,'Country Selector'!$A$2,'EPA US Data'!$J:$J,$C$1,'EPA US Data'!$C:$C,M$2,'EPA US Data'!$G:$G,"&gt;="&amp;$A45,'EPA US Data'!$G:$G,"&lt;"&amp;$B45)+VLOOKUP($D$1,'Multipliers and Adjustments'!$A$70:$I$86,TRUNC(COLUMN(M$2)/5)+2,FALSE)*SUMIFS('EPA US Data'!$I:$I,'EPA US Data'!$D:$D,'Country Selector'!$A$2,'EPA US Data'!$J:$J,$D$1,'EPA US Data'!$C:$C,M$2,'EPA US Data'!$G:$G,"&gt;="&amp;$A45,'EPA US Data'!$G:$G,"&lt;"&amp;$B45))*unit_conv*'State Downscaling Multipliers'!$B$7</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Data'!$G:$G,"&lt;"&amp;$B45)+VLOOKUP($C$1,'Multipliers and Adjustments'!$A$70:$I$86,TRUNC(COLUMN(R$2)/5)+2,FALSE)*SUMIFS('EPA US Data'!$I:$I,'EPA US Data'!$D:$D,'Country Selector'!$A$2,'EPA US Data'!$J:$J,$C$1,'EPA US Data'!$C:$C,R$2,'EPA US Data'!$G:$G,"&gt;="&amp;$A45,'EPA US Data'!$G:$G,"&lt;"&amp;$B45)+VLOOKUP($D$1,'Multipliers and Adjustments'!$A$70:$I$86,TRUNC(COLUMN(R$2)/5)+2,FALSE)*SUMIFS('EPA US Data'!$I:$I,'EPA US Data'!$D:$D,'Country Selector'!$A$2,'EPA US Data'!$J:$J,$D$1,'EPA US Data'!$C:$C,R$2,'EPA US Data'!$G:$G,"&gt;="&amp;$A45,'EPA US Data'!$G:$G,"&lt;"&amp;$B45))*unit_conv*'State Downscaling Multipliers'!$B$7</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Data'!$G:$G,"&lt;"&amp;$B45)+VLOOKUP($C$1,'Multipliers and Adjustments'!$A$70:$I$86,TRUNC(COLUMN(W$2)/5)+2,FALSE)*SUMIFS('EPA US Data'!$I:$I,'EPA US Data'!$D:$D,'Country Selector'!$A$2,'EPA US Data'!$J:$J,$C$1,'EPA US Data'!$C:$C,W$2,'EPA US Data'!$G:$G,"&gt;="&amp;$A45,'EPA US Data'!$G:$G,"&lt;"&amp;$B45)+VLOOKUP($D$1,'Multipliers and Adjustments'!$A$70:$I$86,TRUNC(COLUMN(W$2)/5)+2,FALSE)*SUMIFS('EPA US Data'!$I:$I,'EPA US Data'!$D:$D,'Country Selector'!$A$2,'EPA US Data'!$J:$J,$D$1,'EPA US Data'!$C:$C,W$2,'EPA US Data'!$G:$G,"&gt;="&amp;$A45,'EPA US Data'!$G:$G,"&lt;"&amp;$B45))*unit_conv*'State Downscaling Multipliers'!$B$7</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Data'!$G:$G,"&lt;"&amp;$B45)+VLOOKUP($C$1,'Multipliers and Adjustments'!$A$70:$I$86,TRUNC(COLUMN(AB$2)/5)+2,FALSE)*SUMIFS('EPA US Data'!$I:$I,'EPA US Data'!$D:$D,'Country Selector'!$A$2,'EPA US Data'!$J:$J,$C$1,'EPA US Data'!$C:$C,AB$2,'EPA US Data'!$G:$G,"&gt;="&amp;$A45,'EPA US Data'!$G:$G,"&lt;"&amp;$B45)+VLOOKUP($D$1,'Multipliers and Adjustments'!$A$70:$I$86,TRUNC(COLUMN(AB$2)/5)+2,FALSE)*SUMIFS('EPA US Data'!$I:$I,'EPA US Data'!$D:$D,'Country Selector'!$A$2,'EPA US Data'!$J:$J,$D$1,'EPA US Data'!$C:$C,AB$2,'EPA US Data'!$G:$G,"&gt;="&amp;$A45,'EPA US Data'!$G:$G,"&lt;"&amp;$B45))*unit_conv*'State Downscaling Multipliers'!$B$7</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Data'!$G:$G,"&lt;"&amp;$B45)+VLOOKUP($C$1,'Multipliers and Adjustments'!$A$70:$I$86,TRUNC(COLUMN(AG$2)/5)+2,FALSE)*SUMIFS('EPA US Data'!$I:$I,'EPA US Data'!$D:$D,'Country Selector'!$A$2,'EPA US Data'!$J:$J,$C$1,'EPA US Data'!$C:$C,AG$2,'EPA US Data'!$G:$G,"&gt;="&amp;$A45,'EPA US Data'!$G:$G,"&lt;"&amp;$B45)+VLOOKUP($D$1,'Multipliers and Adjustments'!$A$70:$I$86,TRUNC(COLUMN(AG$2)/5)+2,FALSE)*SUMIFS('EPA US Data'!$I:$I,'EPA US Data'!$D:$D,'Country Selector'!$A$2,'EPA US Data'!$J:$J,$D$1,'EPA US Data'!$C:$C,AG$2,'EPA US Data'!$G:$G,"&gt;="&amp;$A45,'EPA US Data'!$G:$G,"&lt;"&amp;$B45))*unit_conv*'State Downscaling Multipliers'!$B$7</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Data'!$G:$G,"&lt;"&amp;$B45)+VLOOKUP($C$1,'Multipliers and Adjustments'!$A$70:$I$86,TRUNC(COLUMN(AL$2)/5)+2,FALSE)*SUMIFS('EPA US Data'!$I:$I,'EPA US Data'!$D:$D,'Country Selector'!$A$2,'EPA US Data'!$J:$J,$C$1,'EPA US Data'!$C:$C,AL$2,'EPA US Data'!$G:$G,"&gt;="&amp;$A45,'EPA US Data'!$G:$G,"&lt;"&amp;$B45)+VLOOKUP($D$1,'Multipliers and Adjustments'!$A$70:$I$86,TRUNC(COLUMN(AL$2)/5)+2,FALSE)*SUMIFS('EPA US Data'!$I:$I,'EPA US Data'!$D:$D,'Country Selector'!$A$2,'EPA US Data'!$J:$J,$D$1,'EPA US Data'!$C:$C,AL$2,'EPA US Data'!$G:$G,"&gt;="&amp;$A45,'EPA US Data'!$G:$G,"&lt;"&amp;$B45))*unit_conv*'State Downscaling Multipliers'!$B$7</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Data'!$G:$G,"&lt;"&amp;$B46)+VLOOKUP($C$1,'Multipliers and Adjustments'!$A$70:$I$86,TRUNC(COLUMN(C$2)/5)+2,FALSE)*SUMIFS('EPA US Data'!$I:$I,'EPA US Data'!$D:$D,'Country Selector'!$A$2,'EPA US Data'!$J:$J,$C$1,'EPA US Data'!$C:$C,C$2,'EPA US Data'!$G:$G,"&gt;="&amp;$A46,'EPA US Data'!$G:$G,"&lt;"&amp;$B46)+VLOOKUP($D$1,'Multipliers and Adjustments'!$A$70:$I$86,TRUNC(COLUMN(C$2)/5)+2,FALSE)*SUMIFS('EPA US Data'!$I:$I,'EPA US Data'!$D:$D,'Country Selector'!$A$2,'EPA US Data'!$J:$J,$D$1,'EPA US Data'!$C:$C,C$2,'EPA US Data'!$G:$G,"&gt;="&amp;$A46,'EPA US Data'!$G:$G,"&lt;"&amp;$B46))*unit_conv*'State Downscaling Multipliers'!$B$7</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Data'!$G:$G,"&lt;"&amp;$B46)+VLOOKUP($C$1,'Multipliers and Adjustments'!$A$70:$I$86,TRUNC(COLUMN(H$2)/5)+2,FALSE)*SUMIFS('EPA US Data'!$I:$I,'EPA US Data'!$D:$D,'Country Selector'!$A$2,'EPA US Data'!$J:$J,$C$1,'EPA US Data'!$C:$C,H$2,'EPA US Data'!$G:$G,"&gt;="&amp;$A46,'EPA US Data'!$G:$G,"&lt;"&amp;$B46)+VLOOKUP($D$1,'Multipliers and Adjustments'!$A$70:$I$86,TRUNC(COLUMN(H$2)/5)+2,FALSE)*SUMIFS('EPA US Data'!$I:$I,'EPA US Data'!$D:$D,'Country Selector'!$A$2,'EPA US Data'!$J:$J,$D$1,'EPA US Data'!$C:$C,H$2,'EPA US Data'!$G:$G,"&gt;="&amp;$A46,'EPA US Data'!$G:$G,"&lt;"&amp;$B46))*unit_conv*'State Downscaling Multipliers'!$B$7</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Data'!$G:$G,"&lt;"&amp;$B46)+VLOOKUP($C$1,'Multipliers and Adjustments'!$A$70:$I$86,TRUNC(COLUMN(M$2)/5)+2,FALSE)*SUMIFS('EPA US Data'!$I:$I,'EPA US Data'!$D:$D,'Country Selector'!$A$2,'EPA US Data'!$J:$J,$C$1,'EPA US Data'!$C:$C,M$2,'EPA US Data'!$G:$G,"&gt;="&amp;$A46,'EPA US Data'!$G:$G,"&lt;"&amp;$B46)+VLOOKUP($D$1,'Multipliers and Adjustments'!$A$70:$I$86,TRUNC(COLUMN(M$2)/5)+2,FALSE)*SUMIFS('EPA US Data'!$I:$I,'EPA US Data'!$D:$D,'Country Selector'!$A$2,'EPA US Data'!$J:$J,$D$1,'EPA US Data'!$C:$C,M$2,'EPA US Data'!$G:$G,"&gt;="&amp;$A46,'EPA US Data'!$G:$G,"&lt;"&amp;$B46))*unit_conv*'State Downscaling Multipliers'!$B$7</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Data'!$G:$G,"&lt;"&amp;$B46)+VLOOKUP($C$1,'Multipliers and Adjustments'!$A$70:$I$86,TRUNC(COLUMN(R$2)/5)+2,FALSE)*SUMIFS('EPA US Data'!$I:$I,'EPA US Data'!$D:$D,'Country Selector'!$A$2,'EPA US Data'!$J:$J,$C$1,'EPA US Data'!$C:$C,R$2,'EPA US Data'!$G:$G,"&gt;="&amp;$A46,'EPA US Data'!$G:$G,"&lt;"&amp;$B46)+VLOOKUP($D$1,'Multipliers and Adjustments'!$A$70:$I$86,TRUNC(COLUMN(R$2)/5)+2,FALSE)*SUMIFS('EPA US Data'!$I:$I,'EPA US Data'!$D:$D,'Country Selector'!$A$2,'EPA US Data'!$J:$J,$D$1,'EPA US Data'!$C:$C,R$2,'EPA US Data'!$G:$G,"&gt;="&amp;$A46,'EPA US Data'!$G:$G,"&lt;"&amp;$B46))*unit_conv*'State Downscaling Multipliers'!$B$7</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Data'!$G:$G,"&lt;"&amp;$B46)+VLOOKUP($C$1,'Multipliers and Adjustments'!$A$70:$I$86,TRUNC(COLUMN(W$2)/5)+2,FALSE)*SUMIFS('EPA US Data'!$I:$I,'EPA US Data'!$D:$D,'Country Selector'!$A$2,'EPA US Data'!$J:$J,$C$1,'EPA US Data'!$C:$C,W$2,'EPA US Data'!$G:$G,"&gt;="&amp;$A46,'EPA US Data'!$G:$G,"&lt;"&amp;$B46)+VLOOKUP($D$1,'Multipliers and Adjustments'!$A$70:$I$86,TRUNC(COLUMN(W$2)/5)+2,FALSE)*SUMIFS('EPA US Data'!$I:$I,'EPA US Data'!$D:$D,'Country Selector'!$A$2,'EPA US Data'!$J:$J,$D$1,'EPA US Data'!$C:$C,W$2,'EPA US Data'!$G:$G,"&gt;="&amp;$A46,'EPA US Data'!$G:$G,"&lt;"&amp;$B46))*unit_conv*'State Downscaling Multipliers'!$B$7</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Data'!$G:$G,"&lt;"&amp;$B46)+VLOOKUP($C$1,'Multipliers and Adjustments'!$A$70:$I$86,TRUNC(COLUMN(AB$2)/5)+2,FALSE)*SUMIFS('EPA US Data'!$I:$I,'EPA US Data'!$D:$D,'Country Selector'!$A$2,'EPA US Data'!$J:$J,$C$1,'EPA US Data'!$C:$C,AB$2,'EPA US Data'!$G:$G,"&gt;="&amp;$A46,'EPA US Data'!$G:$G,"&lt;"&amp;$B46)+VLOOKUP($D$1,'Multipliers and Adjustments'!$A$70:$I$86,TRUNC(COLUMN(AB$2)/5)+2,FALSE)*SUMIFS('EPA US Data'!$I:$I,'EPA US Data'!$D:$D,'Country Selector'!$A$2,'EPA US Data'!$J:$J,$D$1,'EPA US Data'!$C:$C,AB$2,'EPA US Data'!$G:$G,"&gt;="&amp;$A46,'EPA US Data'!$G:$G,"&lt;"&amp;$B46))*unit_conv*'State Downscaling Multipliers'!$B$7</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Data'!$G:$G,"&lt;"&amp;$B46)+VLOOKUP($C$1,'Multipliers and Adjustments'!$A$70:$I$86,TRUNC(COLUMN(AG$2)/5)+2,FALSE)*SUMIFS('EPA US Data'!$I:$I,'EPA US Data'!$D:$D,'Country Selector'!$A$2,'EPA US Data'!$J:$J,$C$1,'EPA US Data'!$C:$C,AG$2,'EPA US Data'!$G:$G,"&gt;="&amp;$A46,'EPA US Data'!$G:$G,"&lt;"&amp;$B46)+VLOOKUP($D$1,'Multipliers and Adjustments'!$A$70:$I$86,TRUNC(COLUMN(AG$2)/5)+2,FALSE)*SUMIFS('EPA US Data'!$I:$I,'EPA US Data'!$D:$D,'Country Selector'!$A$2,'EPA US Data'!$J:$J,$D$1,'EPA US Data'!$C:$C,AG$2,'EPA US Data'!$G:$G,"&gt;="&amp;$A46,'EPA US Data'!$G:$G,"&lt;"&amp;$B46))*unit_conv*'State Downscaling Multipliers'!$B$7</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Data'!$G:$G,"&lt;"&amp;$B46)+VLOOKUP($C$1,'Multipliers and Adjustments'!$A$70:$I$86,TRUNC(COLUMN(AL$2)/5)+2,FALSE)*SUMIFS('EPA US Data'!$I:$I,'EPA US Data'!$D:$D,'Country Selector'!$A$2,'EPA US Data'!$J:$J,$C$1,'EPA US Data'!$C:$C,AL$2,'EPA US Data'!$G:$G,"&gt;="&amp;$A46,'EPA US Data'!$G:$G,"&lt;"&amp;$B46)+VLOOKUP($D$1,'Multipliers and Adjustments'!$A$70:$I$86,TRUNC(COLUMN(AL$2)/5)+2,FALSE)*SUMIFS('EPA US Data'!$I:$I,'EPA US Data'!$D:$D,'Country Selector'!$A$2,'EPA US Data'!$J:$J,$D$1,'EPA US Data'!$C:$C,AL$2,'EPA US Data'!$G:$G,"&gt;="&amp;$A46,'EPA US Data'!$G:$G,"&lt;"&amp;$B46))*unit_conv*'State Downscaling Multipliers'!$B$7</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Data'!$G:$G,"&lt;"&amp;$B47)+VLOOKUP($C$1,'Multipliers and Adjustments'!$A$70:$I$86,TRUNC(COLUMN(C$2)/5)+2,FALSE)*SUMIFS('EPA US Data'!$I:$I,'EPA US Data'!$D:$D,'Country Selector'!$A$2,'EPA US Data'!$J:$J,$C$1,'EPA US Data'!$C:$C,C$2,'EPA US Data'!$G:$G,"&gt;="&amp;$A47,'EPA US Data'!$G:$G,"&lt;"&amp;$B47)+VLOOKUP($D$1,'Multipliers and Adjustments'!$A$70:$I$86,TRUNC(COLUMN(C$2)/5)+2,FALSE)*SUMIFS('EPA US Data'!$I:$I,'EPA US Data'!$D:$D,'Country Selector'!$A$2,'EPA US Data'!$J:$J,$D$1,'EPA US Data'!$C:$C,C$2,'EPA US Data'!$G:$G,"&gt;="&amp;$A47,'EPA US Data'!$G:$G,"&lt;"&amp;$B47))*unit_conv*'State Downscaling Multipliers'!$B$7</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Data'!$G:$G,"&lt;"&amp;$B47)+VLOOKUP($C$1,'Multipliers and Adjustments'!$A$70:$I$86,TRUNC(COLUMN(H$2)/5)+2,FALSE)*SUMIFS('EPA US Data'!$I:$I,'EPA US Data'!$D:$D,'Country Selector'!$A$2,'EPA US Data'!$J:$J,$C$1,'EPA US Data'!$C:$C,H$2,'EPA US Data'!$G:$G,"&gt;="&amp;$A47,'EPA US Data'!$G:$G,"&lt;"&amp;$B47)+VLOOKUP($D$1,'Multipliers and Adjustments'!$A$70:$I$86,TRUNC(COLUMN(H$2)/5)+2,FALSE)*SUMIFS('EPA US Data'!$I:$I,'EPA US Data'!$D:$D,'Country Selector'!$A$2,'EPA US Data'!$J:$J,$D$1,'EPA US Data'!$C:$C,H$2,'EPA US Data'!$G:$G,"&gt;="&amp;$A47,'EPA US Data'!$G:$G,"&lt;"&amp;$B47))*unit_conv*'State Downscaling Multipliers'!$B$7</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Data'!$G:$G,"&lt;"&amp;$B47)+VLOOKUP($C$1,'Multipliers and Adjustments'!$A$70:$I$86,TRUNC(COLUMN(M$2)/5)+2,FALSE)*SUMIFS('EPA US Data'!$I:$I,'EPA US Data'!$D:$D,'Country Selector'!$A$2,'EPA US Data'!$J:$J,$C$1,'EPA US Data'!$C:$C,M$2,'EPA US Data'!$G:$G,"&gt;="&amp;$A47,'EPA US Data'!$G:$G,"&lt;"&amp;$B47)+VLOOKUP($D$1,'Multipliers and Adjustments'!$A$70:$I$86,TRUNC(COLUMN(M$2)/5)+2,FALSE)*SUMIFS('EPA US Data'!$I:$I,'EPA US Data'!$D:$D,'Country Selector'!$A$2,'EPA US Data'!$J:$J,$D$1,'EPA US Data'!$C:$C,M$2,'EPA US Data'!$G:$G,"&gt;="&amp;$A47,'EPA US Data'!$G:$G,"&lt;"&amp;$B47))*unit_conv*'State Downscaling Multipliers'!$B$7</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Data'!$G:$G,"&lt;"&amp;$B47)+VLOOKUP($C$1,'Multipliers and Adjustments'!$A$70:$I$86,TRUNC(COLUMN(R$2)/5)+2,FALSE)*SUMIFS('EPA US Data'!$I:$I,'EPA US Data'!$D:$D,'Country Selector'!$A$2,'EPA US Data'!$J:$J,$C$1,'EPA US Data'!$C:$C,R$2,'EPA US Data'!$G:$G,"&gt;="&amp;$A47,'EPA US Data'!$G:$G,"&lt;"&amp;$B47)+VLOOKUP($D$1,'Multipliers and Adjustments'!$A$70:$I$86,TRUNC(COLUMN(R$2)/5)+2,FALSE)*SUMIFS('EPA US Data'!$I:$I,'EPA US Data'!$D:$D,'Country Selector'!$A$2,'EPA US Data'!$J:$J,$D$1,'EPA US Data'!$C:$C,R$2,'EPA US Data'!$G:$G,"&gt;="&amp;$A47,'EPA US Data'!$G:$G,"&lt;"&amp;$B47))*unit_conv*'State Downscaling Multipliers'!$B$7</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Data'!$G:$G,"&lt;"&amp;$B47)+VLOOKUP($C$1,'Multipliers and Adjustments'!$A$70:$I$86,TRUNC(COLUMN(W$2)/5)+2,FALSE)*SUMIFS('EPA US Data'!$I:$I,'EPA US Data'!$D:$D,'Country Selector'!$A$2,'EPA US Data'!$J:$J,$C$1,'EPA US Data'!$C:$C,W$2,'EPA US Data'!$G:$G,"&gt;="&amp;$A47,'EPA US Data'!$G:$G,"&lt;"&amp;$B47)+VLOOKUP($D$1,'Multipliers and Adjustments'!$A$70:$I$86,TRUNC(COLUMN(W$2)/5)+2,FALSE)*SUMIFS('EPA US Data'!$I:$I,'EPA US Data'!$D:$D,'Country Selector'!$A$2,'EPA US Data'!$J:$J,$D$1,'EPA US Data'!$C:$C,W$2,'EPA US Data'!$G:$G,"&gt;="&amp;$A47,'EPA US Data'!$G:$G,"&lt;"&amp;$B47))*unit_conv*'State Downscaling Multipliers'!$B$7</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Data'!$G:$G,"&lt;"&amp;$B47)+VLOOKUP($C$1,'Multipliers and Adjustments'!$A$70:$I$86,TRUNC(COLUMN(AB$2)/5)+2,FALSE)*SUMIFS('EPA US Data'!$I:$I,'EPA US Data'!$D:$D,'Country Selector'!$A$2,'EPA US Data'!$J:$J,$C$1,'EPA US Data'!$C:$C,AB$2,'EPA US Data'!$G:$G,"&gt;="&amp;$A47,'EPA US Data'!$G:$G,"&lt;"&amp;$B47)+VLOOKUP($D$1,'Multipliers and Adjustments'!$A$70:$I$86,TRUNC(COLUMN(AB$2)/5)+2,FALSE)*SUMIFS('EPA US Data'!$I:$I,'EPA US Data'!$D:$D,'Country Selector'!$A$2,'EPA US Data'!$J:$J,$D$1,'EPA US Data'!$C:$C,AB$2,'EPA US Data'!$G:$G,"&gt;="&amp;$A47,'EPA US Data'!$G:$G,"&lt;"&amp;$B47))*unit_conv*'State Downscaling Multipliers'!$B$7</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Data'!$G:$G,"&lt;"&amp;$B47)+VLOOKUP($C$1,'Multipliers and Adjustments'!$A$70:$I$86,TRUNC(COLUMN(AG$2)/5)+2,FALSE)*SUMIFS('EPA US Data'!$I:$I,'EPA US Data'!$D:$D,'Country Selector'!$A$2,'EPA US Data'!$J:$J,$C$1,'EPA US Data'!$C:$C,AG$2,'EPA US Data'!$G:$G,"&gt;="&amp;$A47,'EPA US Data'!$G:$G,"&lt;"&amp;$B47)+VLOOKUP($D$1,'Multipliers and Adjustments'!$A$70:$I$86,TRUNC(COLUMN(AG$2)/5)+2,FALSE)*SUMIFS('EPA US Data'!$I:$I,'EPA US Data'!$D:$D,'Country Selector'!$A$2,'EPA US Data'!$J:$J,$D$1,'EPA US Data'!$C:$C,AG$2,'EPA US Data'!$G:$G,"&gt;="&amp;$A47,'EPA US Data'!$G:$G,"&lt;"&amp;$B47))*unit_conv*'State Downscaling Multipliers'!$B$7</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Data'!$G:$G,"&lt;"&amp;$B47)+VLOOKUP($C$1,'Multipliers and Adjustments'!$A$70:$I$86,TRUNC(COLUMN(AL$2)/5)+2,FALSE)*SUMIFS('EPA US Data'!$I:$I,'EPA US Data'!$D:$D,'Country Selector'!$A$2,'EPA US Data'!$J:$J,$C$1,'EPA US Data'!$C:$C,AL$2,'EPA US Data'!$G:$G,"&gt;="&amp;$A47,'EPA US Data'!$G:$G,"&lt;"&amp;$B47)+VLOOKUP($D$1,'Multipliers and Adjustments'!$A$70:$I$86,TRUNC(COLUMN(AL$2)/5)+2,FALSE)*SUMIFS('EPA US Data'!$I:$I,'EPA US Data'!$D:$D,'Country Selector'!$A$2,'EPA US Data'!$J:$J,$D$1,'EPA US Data'!$C:$C,AL$2,'EPA US Data'!$G:$G,"&gt;="&amp;$A47,'EPA US Data'!$G:$G,"&lt;"&amp;$B47))*unit_conv*'State Downscaling Multipliers'!$B$7</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Data'!$G:$G,"&lt;"&amp;$B48)+VLOOKUP($C$1,'Multipliers and Adjustments'!$A$70:$I$86,TRUNC(COLUMN(C$2)/5)+2,FALSE)*SUMIFS('EPA US Data'!$I:$I,'EPA US Data'!$D:$D,'Country Selector'!$A$2,'EPA US Data'!$J:$J,$C$1,'EPA US Data'!$C:$C,C$2,'EPA US Data'!$G:$G,"&gt;="&amp;$A48,'EPA US Data'!$G:$G,"&lt;"&amp;$B48)+VLOOKUP($D$1,'Multipliers and Adjustments'!$A$70:$I$86,TRUNC(COLUMN(C$2)/5)+2,FALSE)*SUMIFS('EPA US Data'!$I:$I,'EPA US Data'!$D:$D,'Country Selector'!$A$2,'EPA US Data'!$J:$J,$D$1,'EPA US Data'!$C:$C,C$2,'EPA US Data'!$G:$G,"&gt;="&amp;$A48,'EPA US Data'!$G:$G,"&lt;"&amp;$B48))*unit_conv*'State Downscaling Multipliers'!$B$7</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Data'!$G:$G,"&lt;"&amp;$B48)+VLOOKUP($C$1,'Multipliers and Adjustments'!$A$70:$I$86,TRUNC(COLUMN(H$2)/5)+2,FALSE)*SUMIFS('EPA US Data'!$I:$I,'EPA US Data'!$D:$D,'Country Selector'!$A$2,'EPA US Data'!$J:$J,$C$1,'EPA US Data'!$C:$C,H$2,'EPA US Data'!$G:$G,"&gt;="&amp;$A48,'EPA US Data'!$G:$G,"&lt;"&amp;$B48)+VLOOKUP($D$1,'Multipliers and Adjustments'!$A$70:$I$86,TRUNC(COLUMN(H$2)/5)+2,FALSE)*SUMIFS('EPA US Data'!$I:$I,'EPA US Data'!$D:$D,'Country Selector'!$A$2,'EPA US Data'!$J:$J,$D$1,'EPA US Data'!$C:$C,H$2,'EPA US Data'!$G:$G,"&gt;="&amp;$A48,'EPA US Data'!$G:$G,"&lt;"&amp;$B48))*unit_conv*'State Downscaling Multipliers'!$B$7</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Data'!$G:$G,"&lt;"&amp;$B48)+VLOOKUP($C$1,'Multipliers and Adjustments'!$A$70:$I$86,TRUNC(COLUMN(M$2)/5)+2,FALSE)*SUMIFS('EPA US Data'!$I:$I,'EPA US Data'!$D:$D,'Country Selector'!$A$2,'EPA US Data'!$J:$J,$C$1,'EPA US Data'!$C:$C,M$2,'EPA US Data'!$G:$G,"&gt;="&amp;$A48,'EPA US Data'!$G:$G,"&lt;"&amp;$B48)+VLOOKUP($D$1,'Multipliers and Adjustments'!$A$70:$I$86,TRUNC(COLUMN(M$2)/5)+2,FALSE)*SUMIFS('EPA US Data'!$I:$I,'EPA US Data'!$D:$D,'Country Selector'!$A$2,'EPA US Data'!$J:$J,$D$1,'EPA US Data'!$C:$C,M$2,'EPA US Data'!$G:$G,"&gt;="&amp;$A48,'EPA US Data'!$G:$G,"&lt;"&amp;$B48))*unit_conv*'State Downscaling Multipliers'!$B$7</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Data'!$G:$G,"&lt;"&amp;$B48)+VLOOKUP($C$1,'Multipliers and Adjustments'!$A$70:$I$86,TRUNC(COLUMN(R$2)/5)+2,FALSE)*SUMIFS('EPA US Data'!$I:$I,'EPA US Data'!$D:$D,'Country Selector'!$A$2,'EPA US Data'!$J:$J,$C$1,'EPA US Data'!$C:$C,R$2,'EPA US Data'!$G:$G,"&gt;="&amp;$A48,'EPA US Data'!$G:$G,"&lt;"&amp;$B48)+VLOOKUP($D$1,'Multipliers and Adjustments'!$A$70:$I$86,TRUNC(COLUMN(R$2)/5)+2,FALSE)*SUMIFS('EPA US Data'!$I:$I,'EPA US Data'!$D:$D,'Country Selector'!$A$2,'EPA US Data'!$J:$J,$D$1,'EPA US Data'!$C:$C,R$2,'EPA US Data'!$G:$G,"&gt;="&amp;$A48,'EPA US Data'!$G:$G,"&lt;"&amp;$B48))*unit_conv*'State Downscaling Multipliers'!$B$7</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Data'!$G:$G,"&lt;"&amp;$B48)+VLOOKUP($C$1,'Multipliers and Adjustments'!$A$70:$I$86,TRUNC(COLUMN(W$2)/5)+2,FALSE)*SUMIFS('EPA US Data'!$I:$I,'EPA US Data'!$D:$D,'Country Selector'!$A$2,'EPA US Data'!$J:$J,$C$1,'EPA US Data'!$C:$C,W$2,'EPA US Data'!$G:$G,"&gt;="&amp;$A48,'EPA US Data'!$G:$G,"&lt;"&amp;$B48)+VLOOKUP($D$1,'Multipliers and Adjustments'!$A$70:$I$86,TRUNC(COLUMN(W$2)/5)+2,FALSE)*SUMIFS('EPA US Data'!$I:$I,'EPA US Data'!$D:$D,'Country Selector'!$A$2,'EPA US Data'!$J:$J,$D$1,'EPA US Data'!$C:$C,W$2,'EPA US Data'!$G:$G,"&gt;="&amp;$A48,'EPA US Data'!$G:$G,"&lt;"&amp;$B48))*unit_conv*'State Downscaling Multipliers'!$B$7</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Data'!$G:$G,"&lt;"&amp;$B48)+VLOOKUP($C$1,'Multipliers and Adjustments'!$A$70:$I$86,TRUNC(COLUMN(AB$2)/5)+2,FALSE)*SUMIFS('EPA US Data'!$I:$I,'EPA US Data'!$D:$D,'Country Selector'!$A$2,'EPA US Data'!$J:$J,$C$1,'EPA US Data'!$C:$C,AB$2,'EPA US Data'!$G:$G,"&gt;="&amp;$A48,'EPA US Data'!$G:$G,"&lt;"&amp;$B48)+VLOOKUP($D$1,'Multipliers and Adjustments'!$A$70:$I$86,TRUNC(COLUMN(AB$2)/5)+2,FALSE)*SUMIFS('EPA US Data'!$I:$I,'EPA US Data'!$D:$D,'Country Selector'!$A$2,'EPA US Data'!$J:$J,$D$1,'EPA US Data'!$C:$C,AB$2,'EPA US Data'!$G:$G,"&gt;="&amp;$A48,'EPA US Data'!$G:$G,"&lt;"&amp;$B48))*unit_conv*'State Downscaling Multipliers'!$B$7</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Data'!$G:$G,"&lt;"&amp;$B48)+VLOOKUP($C$1,'Multipliers and Adjustments'!$A$70:$I$86,TRUNC(COLUMN(AG$2)/5)+2,FALSE)*SUMIFS('EPA US Data'!$I:$I,'EPA US Data'!$D:$D,'Country Selector'!$A$2,'EPA US Data'!$J:$J,$C$1,'EPA US Data'!$C:$C,AG$2,'EPA US Data'!$G:$G,"&gt;="&amp;$A48,'EPA US Data'!$G:$G,"&lt;"&amp;$B48)+VLOOKUP($D$1,'Multipliers and Adjustments'!$A$70:$I$86,TRUNC(COLUMN(AG$2)/5)+2,FALSE)*SUMIFS('EPA US Data'!$I:$I,'EPA US Data'!$D:$D,'Country Selector'!$A$2,'EPA US Data'!$J:$J,$D$1,'EPA US Data'!$C:$C,AG$2,'EPA US Data'!$G:$G,"&gt;="&amp;$A48,'EPA US Data'!$G:$G,"&lt;"&amp;$B48))*unit_conv*'State Downscaling Multipliers'!$B$7</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Data'!$G:$G,"&lt;"&amp;$B48)+VLOOKUP($C$1,'Multipliers and Adjustments'!$A$70:$I$86,TRUNC(COLUMN(AL$2)/5)+2,FALSE)*SUMIFS('EPA US Data'!$I:$I,'EPA US Data'!$D:$D,'Country Selector'!$A$2,'EPA US Data'!$J:$J,$C$1,'EPA US Data'!$C:$C,AL$2,'EPA US Data'!$G:$G,"&gt;="&amp;$A48,'EPA US Data'!$G:$G,"&lt;"&amp;$B48)+VLOOKUP($D$1,'Multipliers and Adjustments'!$A$70:$I$86,TRUNC(COLUMN(AL$2)/5)+2,FALSE)*SUMIFS('EPA US Data'!$I:$I,'EPA US Data'!$D:$D,'Country Selector'!$A$2,'EPA US Data'!$J:$J,$D$1,'EPA US Data'!$C:$C,AL$2,'EPA US Data'!$G:$G,"&gt;="&amp;$A48,'EPA US Data'!$G:$G,"&lt;"&amp;$B48))*unit_conv*'State Downscaling Multipliers'!$B$7</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Data'!$G:$G,"&lt;"&amp;$B49)+VLOOKUP($C$1,'Multipliers and Adjustments'!$A$70:$I$86,TRUNC(COLUMN(C$2)/5)+2,FALSE)*SUMIFS('EPA US Data'!$I:$I,'EPA US Data'!$D:$D,'Country Selector'!$A$2,'EPA US Data'!$J:$J,$C$1,'EPA US Data'!$C:$C,C$2,'EPA US Data'!$G:$G,"&gt;="&amp;$A49,'EPA US Data'!$G:$G,"&lt;"&amp;$B49)+VLOOKUP($D$1,'Multipliers and Adjustments'!$A$70:$I$86,TRUNC(COLUMN(C$2)/5)+2,FALSE)*SUMIFS('EPA US Data'!$I:$I,'EPA US Data'!$D:$D,'Country Selector'!$A$2,'EPA US Data'!$J:$J,$D$1,'EPA US Data'!$C:$C,C$2,'EPA US Data'!$G:$G,"&gt;="&amp;$A49,'EPA US Data'!$G:$G,"&lt;"&amp;$B49))*unit_conv*'State Downscaling Multipliers'!$B$7</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Data'!$G:$G,"&lt;"&amp;$B49)+VLOOKUP($C$1,'Multipliers and Adjustments'!$A$70:$I$86,TRUNC(COLUMN(H$2)/5)+2,FALSE)*SUMIFS('EPA US Data'!$I:$I,'EPA US Data'!$D:$D,'Country Selector'!$A$2,'EPA US Data'!$J:$J,$C$1,'EPA US Data'!$C:$C,H$2,'EPA US Data'!$G:$G,"&gt;="&amp;$A49,'EPA US Data'!$G:$G,"&lt;"&amp;$B49)+VLOOKUP($D$1,'Multipliers and Adjustments'!$A$70:$I$86,TRUNC(COLUMN(H$2)/5)+2,FALSE)*SUMIFS('EPA US Data'!$I:$I,'EPA US Data'!$D:$D,'Country Selector'!$A$2,'EPA US Data'!$J:$J,$D$1,'EPA US Data'!$C:$C,H$2,'EPA US Data'!$G:$G,"&gt;="&amp;$A49,'EPA US Data'!$G:$G,"&lt;"&amp;$B49))*unit_conv*'State Downscaling Multipliers'!$B$7</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Data'!$G:$G,"&lt;"&amp;$B49)+VLOOKUP($C$1,'Multipliers and Adjustments'!$A$70:$I$86,TRUNC(COLUMN(M$2)/5)+2,FALSE)*SUMIFS('EPA US Data'!$I:$I,'EPA US Data'!$D:$D,'Country Selector'!$A$2,'EPA US Data'!$J:$J,$C$1,'EPA US Data'!$C:$C,M$2,'EPA US Data'!$G:$G,"&gt;="&amp;$A49,'EPA US Data'!$G:$G,"&lt;"&amp;$B49)+VLOOKUP($D$1,'Multipliers and Adjustments'!$A$70:$I$86,TRUNC(COLUMN(M$2)/5)+2,FALSE)*SUMIFS('EPA US Data'!$I:$I,'EPA US Data'!$D:$D,'Country Selector'!$A$2,'EPA US Data'!$J:$J,$D$1,'EPA US Data'!$C:$C,M$2,'EPA US Data'!$G:$G,"&gt;="&amp;$A49,'EPA US Data'!$G:$G,"&lt;"&amp;$B49))*unit_conv*'State Downscaling Multipliers'!$B$7</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Data'!$G:$G,"&lt;"&amp;$B49)+VLOOKUP($C$1,'Multipliers and Adjustments'!$A$70:$I$86,TRUNC(COLUMN(R$2)/5)+2,FALSE)*SUMIFS('EPA US Data'!$I:$I,'EPA US Data'!$D:$D,'Country Selector'!$A$2,'EPA US Data'!$J:$J,$C$1,'EPA US Data'!$C:$C,R$2,'EPA US Data'!$G:$G,"&gt;="&amp;$A49,'EPA US Data'!$G:$G,"&lt;"&amp;$B49)+VLOOKUP($D$1,'Multipliers and Adjustments'!$A$70:$I$86,TRUNC(COLUMN(R$2)/5)+2,FALSE)*SUMIFS('EPA US Data'!$I:$I,'EPA US Data'!$D:$D,'Country Selector'!$A$2,'EPA US Data'!$J:$J,$D$1,'EPA US Data'!$C:$C,R$2,'EPA US Data'!$G:$G,"&gt;="&amp;$A49,'EPA US Data'!$G:$G,"&lt;"&amp;$B49))*unit_conv*'State Downscaling Multipliers'!$B$7</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Data'!$G:$G,"&lt;"&amp;$B49)+VLOOKUP($C$1,'Multipliers and Adjustments'!$A$70:$I$86,TRUNC(COLUMN(W$2)/5)+2,FALSE)*SUMIFS('EPA US Data'!$I:$I,'EPA US Data'!$D:$D,'Country Selector'!$A$2,'EPA US Data'!$J:$J,$C$1,'EPA US Data'!$C:$C,W$2,'EPA US Data'!$G:$G,"&gt;="&amp;$A49,'EPA US Data'!$G:$G,"&lt;"&amp;$B49)+VLOOKUP($D$1,'Multipliers and Adjustments'!$A$70:$I$86,TRUNC(COLUMN(W$2)/5)+2,FALSE)*SUMIFS('EPA US Data'!$I:$I,'EPA US Data'!$D:$D,'Country Selector'!$A$2,'EPA US Data'!$J:$J,$D$1,'EPA US Data'!$C:$C,W$2,'EPA US Data'!$G:$G,"&gt;="&amp;$A49,'EPA US Data'!$G:$G,"&lt;"&amp;$B49))*unit_conv*'State Downscaling Multipliers'!$B$7</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Data'!$G:$G,"&lt;"&amp;$B49)+VLOOKUP($C$1,'Multipliers and Adjustments'!$A$70:$I$86,TRUNC(COLUMN(AB$2)/5)+2,FALSE)*SUMIFS('EPA US Data'!$I:$I,'EPA US Data'!$D:$D,'Country Selector'!$A$2,'EPA US Data'!$J:$J,$C$1,'EPA US Data'!$C:$C,AB$2,'EPA US Data'!$G:$G,"&gt;="&amp;$A49,'EPA US Data'!$G:$G,"&lt;"&amp;$B49)+VLOOKUP($D$1,'Multipliers and Adjustments'!$A$70:$I$86,TRUNC(COLUMN(AB$2)/5)+2,FALSE)*SUMIFS('EPA US Data'!$I:$I,'EPA US Data'!$D:$D,'Country Selector'!$A$2,'EPA US Data'!$J:$J,$D$1,'EPA US Data'!$C:$C,AB$2,'EPA US Data'!$G:$G,"&gt;="&amp;$A49,'EPA US Data'!$G:$G,"&lt;"&amp;$B49))*unit_conv*'State Downscaling Multipliers'!$B$7</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Data'!$G:$G,"&lt;"&amp;$B49)+VLOOKUP($C$1,'Multipliers and Adjustments'!$A$70:$I$86,TRUNC(COLUMN(AG$2)/5)+2,FALSE)*SUMIFS('EPA US Data'!$I:$I,'EPA US Data'!$D:$D,'Country Selector'!$A$2,'EPA US Data'!$J:$J,$C$1,'EPA US Data'!$C:$C,AG$2,'EPA US Data'!$G:$G,"&gt;="&amp;$A49,'EPA US Data'!$G:$G,"&lt;"&amp;$B49)+VLOOKUP($D$1,'Multipliers and Adjustments'!$A$70:$I$86,TRUNC(COLUMN(AG$2)/5)+2,FALSE)*SUMIFS('EPA US Data'!$I:$I,'EPA US Data'!$D:$D,'Country Selector'!$A$2,'EPA US Data'!$J:$J,$D$1,'EPA US Data'!$C:$C,AG$2,'EPA US Data'!$G:$G,"&gt;="&amp;$A49,'EPA US Data'!$G:$G,"&lt;"&amp;$B49))*unit_conv*'State Downscaling Multipliers'!$B$7</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Data'!$G:$G,"&lt;"&amp;$B49)+VLOOKUP($C$1,'Multipliers and Adjustments'!$A$70:$I$86,TRUNC(COLUMN(AL$2)/5)+2,FALSE)*SUMIFS('EPA US Data'!$I:$I,'EPA US Data'!$D:$D,'Country Selector'!$A$2,'EPA US Data'!$J:$J,$C$1,'EPA US Data'!$C:$C,AL$2,'EPA US Data'!$G:$G,"&gt;="&amp;$A49,'EPA US Data'!$G:$G,"&lt;"&amp;$B49)+VLOOKUP($D$1,'Multipliers and Adjustments'!$A$70:$I$86,TRUNC(COLUMN(AL$2)/5)+2,FALSE)*SUMIFS('EPA US Data'!$I:$I,'EPA US Data'!$D:$D,'Country Selector'!$A$2,'EPA US Data'!$J:$J,$D$1,'EPA US Data'!$C:$C,AL$2,'EPA US Data'!$G:$G,"&gt;="&amp;$A49,'EPA US Data'!$G:$G,"&lt;"&amp;$B49))*unit_conv*'State Downscaling Multipliers'!$B$7</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Data'!$G:$G,"&lt;"&amp;$B50)+VLOOKUP($C$1,'Multipliers and Adjustments'!$A$70:$I$86,TRUNC(COLUMN(C$2)/5)+2,FALSE)*SUMIFS('EPA US Data'!$I:$I,'EPA US Data'!$D:$D,'Country Selector'!$A$2,'EPA US Data'!$J:$J,$C$1,'EPA US Data'!$C:$C,C$2,'EPA US Data'!$G:$G,"&gt;="&amp;$A50,'EPA US Data'!$G:$G,"&lt;"&amp;$B50)+VLOOKUP($D$1,'Multipliers and Adjustments'!$A$70:$I$86,TRUNC(COLUMN(C$2)/5)+2,FALSE)*SUMIFS('EPA US Data'!$I:$I,'EPA US Data'!$D:$D,'Country Selector'!$A$2,'EPA US Data'!$J:$J,$D$1,'EPA US Data'!$C:$C,C$2,'EPA US Data'!$G:$G,"&gt;="&amp;$A50,'EPA US Data'!$G:$G,"&lt;"&amp;$B50))*unit_conv*'State Downscaling Multipliers'!$B$7</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Data'!$G:$G,"&lt;"&amp;$B50)+VLOOKUP($C$1,'Multipliers and Adjustments'!$A$70:$I$86,TRUNC(COLUMN(H$2)/5)+2,FALSE)*SUMIFS('EPA US Data'!$I:$I,'EPA US Data'!$D:$D,'Country Selector'!$A$2,'EPA US Data'!$J:$J,$C$1,'EPA US Data'!$C:$C,H$2,'EPA US Data'!$G:$G,"&gt;="&amp;$A50,'EPA US Data'!$G:$G,"&lt;"&amp;$B50)+VLOOKUP($D$1,'Multipliers and Adjustments'!$A$70:$I$86,TRUNC(COLUMN(H$2)/5)+2,FALSE)*SUMIFS('EPA US Data'!$I:$I,'EPA US Data'!$D:$D,'Country Selector'!$A$2,'EPA US Data'!$J:$J,$D$1,'EPA US Data'!$C:$C,H$2,'EPA US Data'!$G:$G,"&gt;="&amp;$A50,'EPA US Data'!$G:$G,"&lt;"&amp;$B50))*unit_conv*'State Downscaling Multipliers'!$B$7</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Data'!$G:$G,"&lt;"&amp;$B50)+VLOOKUP($C$1,'Multipliers and Adjustments'!$A$70:$I$86,TRUNC(COLUMN(M$2)/5)+2,FALSE)*SUMIFS('EPA US Data'!$I:$I,'EPA US Data'!$D:$D,'Country Selector'!$A$2,'EPA US Data'!$J:$J,$C$1,'EPA US Data'!$C:$C,M$2,'EPA US Data'!$G:$G,"&gt;="&amp;$A50,'EPA US Data'!$G:$G,"&lt;"&amp;$B50)+VLOOKUP($D$1,'Multipliers and Adjustments'!$A$70:$I$86,TRUNC(COLUMN(M$2)/5)+2,FALSE)*SUMIFS('EPA US Data'!$I:$I,'EPA US Data'!$D:$D,'Country Selector'!$A$2,'EPA US Data'!$J:$J,$D$1,'EPA US Data'!$C:$C,M$2,'EPA US Data'!$G:$G,"&gt;="&amp;$A50,'EPA US Data'!$G:$G,"&lt;"&amp;$B50))*unit_conv*'State Downscaling Multipliers'!$B$7</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Data'!$G:$G,"&lt;"&amp;$B50)+VLOOKUP($C$1,'Multipliers and Adjustments'!$A$70:$I$86,TRUNC(COLUMN(R$2)/5)+2,FALSE)*SUMIFS('EPA US Data'!$I:$I,'EPA US Data'!$D:$D,'Country Selector'!$A$2,'EPA US Data'!$J:$J,$C$1,'EPA US Data'!$C:$C,R$2,'EPA US Data'!$G:$G,"&gt;="&amp;$A50,'EPA US Data'!$G:$G,"&lt;"&amp;$B50)+VLOOKUP($D$1,'Multipliers and Adjustments'!$A$70:$I$86,TRUNC(COLUMN(R$2)/5)+2,FALSE)*SUMIFS('EPA US Data'!$I:$I,'EPA US Data'!$D:$D,'Country Selector'!$A$2,'EPA US Data'!$J:$J,$D$1,'EPA US Data'!$C:$C,R$2,'EPA US Data'!$G:$G,"&gt;="&amp;$A50,'EPA US Data'!$G:$G,"&lt;"&amp;$B50))*unit_conv*'State Downscaling Multipliers'!$B$7</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Data'!$G:$G,"&lt;"&amp;$B50)+VLOOKUP($C$1,'Multipliers and Adjustments'!$A$70:$I$86,TRUNC(COLUMN(W$2)/5)+2,FALSE)*SUMIFS('EPA US Data'!$I:$I,'EPA US Data'!$D:$D,'Country Selector'!$A$2,'EPA US Data'!$J:$J,$C$1,'EPA US Data'!$C:$C,W$2,'EPA US Data'!$G:$G,"&gt;="&amp;$A50,'EPA US Data'!$G:$G,"&lt;"&amp;$B50)+VLOOKUP($D$1,'Multipliers and Adjustments'!$A$70:$I$86,TRUNC(COLUMN(W$2)/5)+2,FALSE)*SUMIFS('EPA US Data'!$I:$I,'EPA US Data'!$D:$D,'Country Selector'!$A$2,'EPA US Data'!$J:$J,$D$1,'EPA US Data'!$C:$C,W$2,'EPA US Data'!$G:$G,"&gt;="&amp;$A50,'EPA US Data'!$G:$G,"&lt;"&amp;$B50))*unit_conv*'State Downscaling Multipliers'!$B$7</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Data'!$G:$G,"&lt;"&amp;$B50)+VLOOKUP($C$1,'Multipliers and Adjustments'!$A$70:$I$86,TRUNC(COLUMN(AB$2)/5)+2,FALSE)*SUMIFS('EPA US Data'!$I:$I,'EPA US Data'!$D:$D,'Country Selector'!$A$2,'EPA US Data'!$J:$J,$C$1,'EPA US Data'!$C:$C,AB$2,'EPA US Data'!$G:$G,"&gt;="&amp;$A50,'EPA US Data'!$G:$G,"&lt;"&amp;$B50)+VLOOKUP($D$1,'Multipliers and Adjustments'!$A$70:$I$86,TRUNC(COLUMN(AB$2)/5)+2,FALSE)*SUMIFS('EPA US Data'!$I:$I,'EPA US Data'!$D:$D,'Country Selector'!$A$2,'EPA US Data'!$J:$J,$D$1,'EPA US Data'!$C:$C,AB$2,'EPA US Data'!$G:$G,"&gt;="&amp;$A50,'EPA US Data'!$G:$G,"&lt;"&amp;$B50))*unit_conv*'State Downscaling Multipliers'!$B$7</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Data'!$G:$G,"&lt;"&amp;$B50)+VLOOKUP($C$1,'Multipliers and Adjustments'!$A$70:$I$86,TRUNC(COLUMN(AG$2)/5)+2,FALSE)*SUMIFS('EPA US Data'!$I:$I,'EPA US Data'!$D:$D,'Country Selector'!$A$2,'EPA US Data'!$J:$J,$C$1,'EPA US Data'!$C:$C,AG$2,'EPA US Data'!$G:$G,"&gt;="&amp;$A50,'EPA US Data'!$G:$G,"&lt;"&amp;$B50)+VLOOKUP($D$1,'Multipliers and Adjustments'!$A$70:$I$86,TRUNC(COLUMN(AG$2)/5)+2,FALSE)*SUMIFS('EPA US Data'!$I:$I,'EPA US Data'!$D:$D,'Country Selector'!$A$2,'EPA US Data'!$J:$J,$D$1,'EPA US Data'!$C:$C,AG$2,'EPA US Data'!$G:$G,"&gt;="&amp;$A50,'EPA US Data'!$G:$G,"&lt;"&amp;$B50))*unit_conv*'State Downscaling Multipliers'!$B$7</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Data'!$G:$G,"&lt;"&amp;$B50)+VLOOKUP($C$1,'Multipliers and Adjustments'!$A$70:$I$86,TRUNC(COLUMN(AL$2)/5)+2,FALSE)*SUMIFS('EPA US Data'!$I:$I,'EPA US Data'!$D:$D,'Country Selector'!$A$2,'EPA US Data'!$J:$J,$C$1,'EPA US Data'!$C:$C,AL$2,'EPA US Data'!$G:$G,"&gt;="&amp;$A50,'EPA US Data'!$G:$G,"&lt;"&amp;$B50)+VLOOKUP($D$1,'Multipliers and Adjustments'!$A$70:$I$86,TRUNC(COLUMN(AL$2)/5)+2,FALSE)*SUMIFS('EPA US Data'!$I:$I,'EPA US Data'!$D:$D,'Country Selector'!$A$2,'EPA US Data'!$J:$J,$D$1,'EPA US Data'!$C:$C,AL$2,'EPA US Data'!$G:$G,"&gt;="&amp;$A50,'EPA US Data'!$G:$G,"&lt;"&amp;$B50))*unit_conv*'State Downscaling Multipliers'!$B$7</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Data'!$G:$G,"&lt;"&amp;$B51)+VLOOKUP($C$1,'Multipliers and Adjustments'!$A$70:$I$86,TRUNC(COLUMN(C$2)/5)+2,FALSE)*SUMIFS('EPA US Data'!$I:$I,'EPA US Data'!$D:$D,'Country Selector'!$A$2,'EPA US Data'!$J:$J,$C$1,'EPA US Data'!$C:$C,C$2,'EPA US Data'!$G:$G,"&gt;="&amp;$A51,'EPA US Data'!$G:$G,"&lt;"&amp;$B51)+VLOOKUP($D$1,'Multipliers and Adjustments'!$A$70:$I$86,TRUNC(COLUMN(C$2)/5)+2,FALSE)*SUMIFS('EPA US Data'!$I:$I,'EPA US Data'!$D:$D,'Country Selector'!$A$2,'EPA US Data'!$J:$J,$D$1,'EPA US Data'!$C:$C,C$2,'EPA US Data'!$G:$G,"&gt;="&amp;$A51,'EPA US Data'!$G:$G,"&lt;"&amp;$B51))*unit_conv*'State Downscaling Multipliers'!$B$7</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Data'!$G:$G,"&lt;"&amp;$B51)+VLOOKUP($C$1,'Multipliers and Adjustments'!$A$70:$I$86,TRUNC(COLUMN(H$2)/5)+2,FALSE)*SUMIFS('EPA US Data'!$I:$I,'EPA US Data'!$D:$D,'Country Selector'!$A$2,'EPA US Data'!$J:$J,$C$1,'EPA US Data'!$C:$C,H$2,'EPA US Data'!$G:$G,"&gt;="&amp;$A51,'EPA US Data'!$G:$G,"&lt;"&amp;$B51)+VLOOKUP($D$1,'Multipliers and Adjustments'!$A$70:$I$86,TRUNC(COLUMN(H$2)/5)+2,FALSE)*SUMIFS('EPA US Data'!$I:$I,'EPA US Data'!$D:$D,'Country Selector'!$A$2,'EPA US Data'!$J:$J,$D$1,'EPA US Data'!$C:$C,H$2,'EPA US Data'!$G:$G,"&gt;="&amp;$A51,'EPA US Data'!$G:$G,"&lt;"&amp;$B51))*unit_conv*'State Downscaling Multipliers'!$B$7</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Data'!$G:$G,"&lt;"&amp;$B51)+VLOOKUP($C$1,'Multipliers and Adjustments'!$A$70:$I$86,TRUNC(COLUMN(M$2)/5)+2,FALSE)*SUMIFS('EPA US Data'!$I:$I,'EPA US Data'!$D:$D,'Country Selector'!$A$2,'EPA US Data'!$J:$J,$C$1,'EPA US Data'!$C:$C,M$2,'EPA US Data'!$G:$G,"&gt;="&amp;$A51,'EPA US Data'!$G:$G,"&lt;"&amp;$B51)+VLOOKUP($D$1,'Multipliers and Adjustments'!$A$70:$I$86,TRUNC(COLUMN(M$2)/5)+2,FALSE)*SUMIFS('EPA US Data'!$I:$I,'EPA US Data'!$D:$D,'Country Selector'!$A$2,'EPA US Data'!$J:$J,$D$1,'EPA US Data'!$C:$C,M$2,'EPA US Data'!$G:$G,"&gt;="&amp;$A51,'EPA US Data'!$G:$G,"&lt;"&amp;$B51))*unit_conv*'State Downscaling Multipliers'!$B$7</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Data'!$G:$G,"&lt;"&amp;$B51)+VLOOKUP($C$1,'Multipliers and Adjustments'!$A$70:$I$86,TRUNC(COLUMN(R$2)/5)+2,FALSE)*SUMIFS('EPA US Data'!$I:$I,'EPA US Data'!$D:$D,'Country Selector'!$A$2,'EPA US Data'!$J:$J,$C$1,'EPA US Data'!$C:$C,R$2,'EPA US Data'!$G:$G,"&gt;="&amp;$A51,'EPA US Data'!$G:$G,"&lt;"&amp;$B51)+VLOOKUP($D$1,'Multipliers and Adjustments'!$A$70:$I$86,TRUNC(COLUMN(R$2)/5)+2,FALSE)*SUMIFS('EPA US Data'!$I:$I,'EPA US Data'!$D:$D,'Country Selector'!$A$2,'EPA US Data'!$J:$J,$D$1,'EPA US Data'!$C:$C,R$2,'EPA US Data'!$G:$G,"&gt;="&amp;$A51,'EPA US Data'!$G:$G,"&lt;"&amp;$B51))*unit_conv*'State Downscaling Multipliers'!$B$7</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Data'!$G:$G,"&lt;"&amp;$B51)+VLOOKUP($C$1,'Multipliers and Adjustments'!$A$70:$I$86,TRUNC(COLUMN(W$2)/5)+2,FALSE)*SUMIFS('EPA US Data'!$I:$I,'EPA US Data'!$D:$D,'Country Selector'!$A$2,'EPA US Data'!$J:$J,$C$1,'EPA US Data'!$C:$C,W$2,'EPA US Data'!$G:$G,"&gt;="&amp;$A51,'EPA US Data'!$G:$G,"&lt;"&amp;$B51)+VLOOKUP($D$1,'Multipliers and Adjustments'!$A$70:$I$86,TRUNC(COLUMN(W$2)/5)+2,FALSE)*SUMIFS('EPA US Data'!$I:$I,'EPA US Data'!$D:$D,'Country Selector'!$A$2,'EPA US Data'!$J:$J,$D$1,'EPA US Data'!$C:$C,W$2,'EPA US Data'!$G:$G,"&gt;="&amp;$A51,'EPA US Data'!$G:$G,"&lt;"&amp;$B51))*unit_conv*'State Downscaling Multipliers'!$B$7</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Data'!$G:$G,"&lt;"&amp;$B51)+VLOOKUP($C$1,'Multipliers and Adjustments'!$A$70:$I$86,TRUNC(COLUMN(AB$2)/5)+2,FALSE)*SUMIFS('EPA US Data'!$I:$I,'EPA US Data'!$D:$D,'Country Selector'!$A$2,'EPA US Data'!$J:$J,$C$1,'EPA US Data'!$C:$C,AB$2,'EPA US Data'!$G:$G,"&gt;="&amp;$A51,'EPA US Data'!$G:$G,"&lt;"&amp;$B51)+VLOOKUP($D$1,'Multipliers and Adjustments'!$A$70:$I$86,TRUNC(COLUMN(AB$2)/5)+2,FALSE)*SUMIFS('EPA US Data'!$I:$I,'EPA US Data'!$D:$D,'Country Selector'!$A$2,'EPA US Data'!$J:$J,$D$1,'EPA US Data'!$C:$C,AB$2,'EPA US Data'!$G:$G,"&gt;="&amp;$A51,'EPA US Data'!$G:$G,"&lt;"&amp;$B51))*unit_conv*'State Downscaling Multipliers'!$B$7</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Data'!$G:$G,"&lt;"&amp;$B51)+VLOOKUP($C$1,'Multipliers and Adjustments'!$A$70:$I$86,TRUNC(COLUMN(AG$2)/5)+2,FALSE)*SUMIFS('EPA US Data'!$I:$I,'EPA US Data'!$D:$D,'Country Selector'!$A$2,'EPA US Data'!$J:$J,$C$1,'EPA US Data'!$C:$C,AG$2,'EPA US Data'!$G:$G,"&gt;="&amp;$A51,'EPA US Data'!$G:$G,"&lt;"&amp;$B51)+VLOOKUP($D$1,'Multipliers and Adjustments'!$A$70:$I$86,TRUNC(COLUMN(AG$2)/5)+2,FALSE)*SUMIFS('EPA US Data'!$I:$I,'EPA US Data'!$D:$D,'Country Selector'!$A$2,'EPA US Data'!$J:$J,$D$1,'EPA US Data'!$C:$C,AG$2,'EPA US Data'!$G:$G,"&gt;="&amp;$A51,'EPA US Data'!$G:$G,"&lt;"&amp;$B51))*unit_conv*'State Downscaling Multipliers'!$B$7</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Data'!$G:$G,"&lt;"&amp;$B51)+VLOOKUP($C$1,'Multipliers and Adjustments'!$A$70:$I$86,TRUNC(COLUMN(AL$2)/5)+2,FALSE)*SUMIFS('EPA US Data'!$I:$I,'EPA US Data'!$D:$D,'Country Selector'!$A$2,'EPA US Data'!$J:$J,$C$1,'EPA US Data'!$C:$C,AL$2,'EPA US Data'!$G:$G,"&gt;="&amp;$A51,'EPA US Data'!$G:$G,"&lt;"&amp;$B51)+VLOOKUP($D$1,'Multipliers and Adjustments'!$A$70:$I$86,TRUNC(COLUMN(AL$2)/5)+2,FALSE)*SUMIFS('EPA US Data'!$I:$I,'EPA US Data'!$D:$D,'Country Selector'!$A$2,'EPA US Data'!$J:$J,$D$1,'EPA US Data'!$C:$C,AL$2,'EPA US Data'!$G:$G,"&gt;="&amp;$A51,'EPA US Data'!$G:$G,"&lt;"&amp;$B51))*unit_conv*'State Downscaling Multipliers'!$B$7</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Data'!$G:$G,"&lt;"&amp;$B52)+VLOOKUP($C$1,'Multipliers and Adjustments'!$A$70:$I$86,TRUNC(COLUMN(C$2)/5)+2,FALSE)*SUMIFS('EPA US Data'!$I:$I,'EPA US Data'!$D:$D,'Country Selector'!$A$2,'EPA US Data'!$J:$J,$C$1,'EPA US Data'!$C:$C,C$2,'EPA US Data'!$G:$G,"&gt;="&amp;$A52,'EPA US Data'!$G:$G,"&lt;"&amp;$B52)+VLOOKUP($D$1,'Multipliers and Adjustments'!$A$70:$I$86,TRUNC(COLUMN(C$2)/5)+2,FALSE)*SUMIFS('EPA US Data'!$I:$I,'EPA US Data'!$D:$D,'Country Selector'!$A$2,'EPA US Data'!$J:$J,$D$1,'EPA US Data'!$C:$C,C$2,'EPA US Data'!$G:$G,"&gt;="&amp;$A52,'EPA US Data'!$G:$G,"&lt;"&amp;$B52))*unit_conv*'State Downscaling Multipliers'!$B$7</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Data'!$G:$G,"&lt;"&amp;$B52)+VLOOKUP($C$1,'Multipliers and Adjustments'!$A$70:$I$86,TRUNC(COLUMN(H$2)/5)+2,FALSE)*SUMIFS('EPA US Data'!$I:$I,'EPA US Data'!$D:$D,'Country Selector'!$A$2,'EPA US Data'!$J:$J,$C$1,'EPA US Data'!$C:$C,H$2,'EPA US Data'!$G:$G,"&gt;="&amp;$A52,'EPA US Data'!$G:$G,"&lt;"&amp;$B52)+VLOOKUP($D$1,'Multipliers and Adjustments'!$A$70:$I$86,TRUNC(COLUMN(H$2)/5)+2,FALSE)*SUMIFS('EPA US Data'!$I:$I,'EPA US Data'!$D:$D,'Country Selector'!$A$2,'EPA US Data'!$J:$J,$D$1,'EPA US Data'!$C:$C,H$2,'EPA US Data'!$G:$G,"&gt;="&amp;$A52,'EPA US Data'!$G:$G,"&lt;"&amp;$B52))*unit_conv*'State Downscaling Multipliers'!$B$7</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Data'!$G:$G,"&lt;"&amp;$B52)+VLOOKUP($C$1,'Multipliers and Adjustments'!$A$70:$I$86,TRUNC(COLUMN(M$2)/5)+2,FALSE)*SUMIFS('EPA US Data'!$I:$I,'EPA US Data'!$D:$D,'Country Selector'!$A$2,'EPA US Data'!$J:$J,$C$1,'EPA US Data'!$C:$C,M$2,'EPA US Data'!$G:$G,"&gt;="&amp;$A52,'EPA US Data'!$G:$G,"&lt;"&amp;$B52)+VLOOKUP($D$1,'Multipliers and Adjustments'!$A$70:$I$86,TRUNC(COLUMN(M$2)/5)+2,FALSE)*SUMIFS('EPA US Data'!$I:$I,'EPA US Data'!$D:$D,'Country Selector'!$A$2,'EPA US Data'!$J:$J,$D$1,'EPA US Data'!$C:$C,M$2,'EPA US Data'!$G:$G,"&gt;="&amp;$A52,'EPA US Data'!$G:$G,"&lt;"&amp;$B52))*unit_conv*'State Downscaling Multipliers'!$B$7</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Data'!$G:$G,"&lt;"&amp;$B52)+VLOOKUP($C$1,'Multipliers and Adjustments'!$A$70:$I$86,TRUNC(COLUMN(R$2)/5)+2,FALSE)*SUMIFS('EPA US Data'!$I:$I,'EPA US Data'!$D:$D,'Country Selector'!$A$2,'EPA US Data'!$J:$J,$C$1,'EPA US Data'!$C:$C,R$2,'EPA US Data'!$G:$G,"&gt;="&amp;$A52,'EPA US Data'!$G:$G,"&lt;"&amp;$B52)+VLOOKUP($D$1,'Multipliers and Adjustments'!$A$70:$I$86,TRUNC(COLUMN(R$2)/5)+2,FALSE)*SUMIFS('EPA US Data'!$I:$I,'EPA US Data'!$D:$D,'Country Selector'!$A$2,'EPA US Data'!$J:$J,$D$1,'EPA US Data'!$C:$C,R$2,'EPA US Data'!$G:$G,"&gt;="&amp;$A52,'EPA US Data'!$G:$G,"&lt;"&amp;$B52))*unit_conv*'State Downscaling Multipliers'!$B$7</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Data'!$G:$G,"&lt;"&amp;$B52)+VLOOKUP($C$1,'Multipliers and Adjustments'!$A$70:$I$86,TRUNC(COLUMN(W$2)/5)+2,FALSE)*SUMIFS('EPA US Data'!$I:$I,'EPA US Data'!$D:$D,'Country Selector'!$A$2,'EPA US Data'!$J:$J,$C$1,'EPA US Data'!$C:$C,W$2,'EPA US Data'!$G:$G,"&gt;="&amp;$A52,'EPA US Data'!$G:$G,"&lt;"&amp;$B52)+VLOOKUP($D$1,'Multipliers and Adjustments'!$A$70:$I$86,TRUNC(COLUMN(W$2)/5)+2,FALSE)*SUMIFS('EPA US Data'!$I:$I,'EPA US Data'!$D:$D,'Country Selector'!$A$2,'EPA US Data'!$J:$J,$D$1,'EPA US Data'!$C:$C,W$2,'EPA US Data'!$G:$G,"&gt;="&amp;$A52,'EPA US Data'!$G:$G,"&lt;"&amp;$B52))*unit_conv*'State Downscaling Multipliers'!$B$7</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Data'!$G:$G,"&lt;"&amp;$B52)+VLOOKUP($C$1,'Multipliers and Adjustments'!$A$70:$I$86,TRUNC(COLUMN(AB$2)/5)+2,FALSE)*SUMIFS('EPA US Data'!$I:$I,'EPA US Data'!$D:$D,'Country Selector'!$A$2,'EPA US Data'!$J:$J,$C$1,'EPA US Data'!$C:$C,AB$2,'EPA US Data'!$G:$G,"&gt;="&amp;$A52,'EPA US Data'!$G:$G,"&lt;"&amp;$B52)+VLOOKUP($D$1,'Multipliers and Adjustments'!$A$70:$I$86,TRUNC(COLUMN(AB$2)/5)+2,FALSE)*SUMIFS('EPA US Data'!$I:$I,'EPA US Data'!$D:$D,'Country Selector'!$A$2,'EPA US Data'!$J:$J,$D$1,'EPA US Data'!$C:$C,AB$2,'EPA US Data'!$G:$G,"&gt;="&amp;$A52,'EPA US Data'!$G:$G,"&lt;"&amp;$B52))*unit_conv*'State Downscaling Multipliers'!$B$7</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Data'!$G:$G,"&lt;"&amp;$B52)+VLOOKUP($C$1,'Multipliers and Adjustments'!$A$70:$I$86,TRUNC(COLUMN(AG$2)/5)+2,FALSE)*SUMIFS('EPA US Data'!$I:$I,'EPA US Data'!$D:$D,'Country Selector'!$A$2,'EPA US Data'!$J:$J,$C$1,'EPA US Data'!$C:$C,AG$2,'EPA US Data'!$G:$G,"&gt;="&amp;$A52,'EPA US Data'!$G:$G,"&lt;"&amp;$B52)+VLOOKUP($D$1,'Multipliers and Adjustments'!$A$70:$I$86,TRUNC(COLUMN(AG$2)/5)+2,FALSE)*SUMIFS('EPA US Data'!$I:$I,'EPA US Data'!$D:$D,'Country Selector'!$A$2,'EPA US Data'!$J:$J,$D$1,'EPA US Data'!$C:$C,AG$2,'EPA US Data'!$G:$G,"&gt;="&amp;$A52,'EPA US Data'!$G:$G,"&lt;"&amp;$B52))*unit_conv*'State Downscaling Multipliers'!$B$7</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Data'!$G:$G,"&lt;"&amp;$B52)+VLOOKUP($C$1,'Multipliers and Adjustments'!$A$70:$I$86,TRUNC(COLUMN(AL$2)/5)+2,FALSE)*SUMIFS('EPA US Data'!$I:$I,'EPA US Data'!$D:$D,'Country Selector'!$A$2,'EPA US Data'!$J:$J,$C$1,'EPA US Data'!$C:$C,AL$2,'EPA US Data'!$G:$G,"&gt;="&amp;$A52,'EPA US Data'!$G:$G,"&lt;"&amp;$B52)+VLOOKUP($D$1,'Multipliers and Adjustments'!$A$70:$I$86,TRUNC(COLUMN(AL$2)/5)+2,FALSE)*SUMIFS('EPA US Data'!$I:$I,'EPA US Data'!$D:$D,'Country Selector'!$A$2,'EPA US Data'!$J:$J,$D$1,'EPA US Data'!$C:$C,AL$2,'EPA US Data'!$G:$G,"&gt;="&amp;$A52,'EPA US Data'!$G:$G,"&lt;"&amp;$B52))*unit_conv*'State Downscaling Multipliers'!$B$7</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Data'!$G:$G,"&lt;"&amp;$B53)+VLOOKUP($C$1,'Multipliers and Adjustments'!$A$70:$I$86,TRUNC(COLUMN(C$2)/5)+2,FALSE)*SUMIFS('EPA US Data'!$I:$I,'EPA US Data'!$D:$D,'Country Selector'!$A$2,'EPA US Data'!$J:$J,$C$1,'EPA US Data'!$C:$C,C$2,'EPA US Data'!$G:$G,"&gt;="&amp;$A53,'EPA US Data'!$G:$G,"&lt;"&amp;$B53)+VLOOKUP($D$1,'Multipliers and Adjustments'!$A$70:$I$86,TRUNC(COLUMN(C$2)/5)+2,FALSE)*SUMIFS('EPA US Data'!$I:$I,'EPA US Data'!$D:$D,'Country Selector'!$A$2,'EPA US Data'!$J:$J,$D$1,'EPA US Data'!$C:$C,C$2,'EPA US Data'!$G:$G,"&gt;="&amp;$A53,'EPA US Data'!$G:$G,"&lt;"&amp;$B53))*unit_conv*'State Downscaling Multipliers'!$B$7</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Data'!$G:$G,"&lt;"&amp;$B53)+VLOOKUP($C$1,'Multipliers and Adjustments'!$A$70:$I$86,TRUNC(COLUMN(H$2)/5)+2,FALSE)*SUMIFS('EPA US Data'!$I:$I,'EPA US Data'!$D:$D,'Country Selector'!$A$2,'EPA US Data'!$J:$J,$C$1,'EPA US Data'!$C:$C,H$2,'EPA US Data'!$G:$G,"&gt;="&amp;$A53,'EPA US Data'!$G:$G,"&lt;"&amp;$B53)+VLOOKUP($D$1,'Multipliers and Adjustments'!$A$70:$I$86,TRUNC(COLUMN(H$2)/5)+2,FALSE)*SUMIFS('EPA US Data'!$I:$I,'EPA US Data'!$D:$D,'Country Selector'!$A$2,'EPA US Data'!$J:$J,$D$1,'EPA US Data'!$C:$C,H$2,'EPA US Data'!$G:$G,"&gt;="&amp;$A53,'EPA US Data'!$G:$G,"&lt;"&amp;$B53))*unit_conv*'State Downscaling Multipliers'!$B$7</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Data'!$G:$G,"&lt;"&amp;$B53)+VLOOKUP($C$1,'Multipliers and Adjustments'!$A$70:$I$86,TRUNC(COLUMN(M$2)/5)+2,FALSE)*SUMIFS('EPA US Data'!$I:$I,'EPA US Data'!$D:$D,'Country Selector'!$A$2,'EPA US Data'!$J:$J,$C$1,'EPA US Data'!$C:$C,M$2,'EPA US Data'!$G:$G,"&gt;="&amp;$A53,'EPA US Data'!$G:$G,"&lt;"&amp;$B53)+VLOOKUP($D$1,'Multipliers and Adjustments'!$A$70:$I$86,TRUNC(COLUMN(M$2)/5)+2,FALSE)*SUMIFS('EPA US Data'!$I:$I,'EPA US Data'!$D:$D,'Country Selector'!$A$2,'EPA US Data'!$J:$J,$D$1,'EPA US Data'!$C:$C,M$2,'EPA US Data'!$G:$G,"&gt;="&amp;$A53,'EPA US Data'!$G:$G,"&lt;"&amp;$B53))*unit_conv*'State Downscaling Multipliers'!$B$7</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Data'!$G:$G,"&lt;"&amp;$B53)+VLOOKUP($C$1,'Multipliers and Adjustments'!$A$70:$I$86,TRUNC(COLUMN(R$2)/5)+2,FALSE)*SUMIFS('EPA US Data'!$I:$I,'EPA US Data'!$D:$D,'Country Selector'!$A$2,'EPA US Data'!$J:$J,$C$1,'EPA US Data'!$C:$C,R$2,'EPA US Data'!$G:$G,"&gt;="&amp;$A53,'EPA US Data'!$G:$G,"&lt;"&amp;$B53)+VLOOKUP($D$1,'Multipliers and Adjustments'!$A$70:$I$86,TRUNC(COLUMN(R$2)/5)+2,FALSE)*SUMIFS('EPA US Data'!$I:$I,'EPA US Data'!$D:$D,'Country Selector'!$A$2,'EPA US Data'!$J:$J,$D$1,'EPA US Data'!$C:$C,R$2,'EPA US Data'!$G:$G,"&gt;="&amp;$A53,'EPA US Data'!$G:$G,"&lt;"&amp;$B53))*unit_conv*'State Downscaling Multipliers'!$B$7</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Data'!$G:$G,"&lt;"&amp;$B53)+VLOOKUP($C$1,'Multipliers and Adjustments'!$A$70:$I$86,TRUNC(COLUMN(W$2)/5)+2,FALSE)*SUMIFS('EPA US Data'!$I:$I,'EPA US Data'!$D:$D,'Country Selector'!$A$2,'EPA US Data'!$J:$J,$C$1,'EPA US Data'!$C:$C,W$2,'EPA US Data'!$G:$G,"&gt;="&amp;$A53,'EPA US Data'!$G:$G,"&lt;"&amp;$B53)+VLOOKUP($D$1,'Multipliers and Adjustments'!$A$70:$I$86,TRUNC(COLUMN(W$2)/5)+2,FALSE)*SUMIFS('EPA US Data'!$I:$I,'EPA US Data'!$D:$D,'Country Selector'!$A$2,'EPA US Data'!$J:$J,$D$1,'EPA US Data'!$C:$C,W$2,'EPA US Data'!$G:$G,"&gt;="&amp;$A53,'EPA US Data'!$G:$G,"&lt;"&amp;$B53))*unit_conv*'State Downscaling Multipliers'!$B$7</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Data'!$G:$G,"&lt;"&amp;$B53)+VLOOKUP($C$1,'Multipliers and Adjustments'!$A$70:$I$86,TRUNC(COLUMN(AB$2)/5)+2,FALSE)*SUMIFS('EPA US Data'!$I:$I,'EPA US Data'!$D:$D,'Country Selector'!$A$2,'EPA US Data'!$J:$J,$C$1,'EPA US Data'!$C:$C,AB$2,'EPA US Data'!$G:$G,"&gt;="&amp;$A53,'EPA US Data'!$G:$G,"&lt;"&amp;$B53)+VLOOKUP($D$1,'Multipliers and Adjustments'!$A$70:$I$86,TRUNC(COLUMN(AB$2)/5)+2,FALSE)*SUMIFS('EPA US Data'!$I:$I,'EPA US Data'!$D:$D,'Country Selector'!$A$2,'EPA US Data'!$J:$J,$D$1,'EPA US Data'!$C:$C,AB$2,'EPA US Data'!$G:$G,"&gt;="&amp;$A53,'EPA US Data'!$G:$G,"&lt;"&amp;$B53))*unit_conv*'State Downscaling Multipliers'!$B$7</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Data'!$G:$G,"&lt;"&amp;$B53)+VLOOKUP($C$1,'Multipliers and Adjustments'!$A$70:$I$86,TRUNC(COLUMN(AG$2)/5)+2,FALSE)*SUMIFS('EPA US Data'!$I:$I,'EPA US Data'!$D:$D,'Country Selector'!$A$2,'EPA US Data'!$J:$J,$C$1,'EPA US Data'!$C:$C,AG$2,'EPA US Data'!$G:$G,"&gt;="&amp;$A53,'EPA US Data'!$G:$G,"&lt;"&amp;$B53)+VLOOKUP($D$1,'Multipliers and Adjustments'!$A$70:$I$86,TRUNC(COLUMN(AG$2)/5)+2,FALSE)*SUMIFS('EPA US Data'!$I:$I,'EPA US Data'!$D:$D,'Country Selector'!$A$2,'EPA US Data'!$J:$J,$D$1,'EPA US Data'!$C:$C,AG$2,'EPA US Data'!$G:$G,"&gt;="&amp;$A53,'EPA US Data'!$G:$G,"&lt;"&amp;$B53))*unit_conv*'State Downscaling Multipliers'!$B$7</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Data'!$G:$G,"&lt;"&amp;$B53)+VLOOKUP($C$1,'Multipliers and Adjustments'!$A$70:$I$86,TRUNC(COLUMN(AL$2)/5)+2,FALSE)*SUMIFS('EPA US Data'!$I:$I,'EPA US Data'!$D:$D,'Country Selector'!$A$2,'EPA US Data'!$J:$J,$C$1,'EPA US Data'!$C:$C,AL$2,'EPA US Data'!$G:$G,"&gt;="&amp;$A53,'EPA US Data'!$G:$G,"&lt;"&amp;$B53)+VLOOKUP($D$1,'Multipliers and Adjustments'!$A$70:$I$86,TRUNC(COLUMN(AL$2)/5)+2,FALSE)*SUMIFS('EPA US Data'!$I:$I,'EPA US Data'!$D:$D,'Country Selector'!$A$2,'EPA US Data'!$J:$J,$D$1,'EPA US Data'!$C:$C,AL$2,'EPA US Data'!$G:$G,"&gt;="&amp;$A53,'EPA US Data'!$G:$G,"&lt;"&amp;$B53))*unit_conv*'State Downscaling Multipliers'!$B$7</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Data'!$G:$G,"&lt;"&amp;$B54)+VLOOKUP($C$1,'Multipliers and Adjustments'!$A$70:$I$86,TRUNC(COLUMN(C$2)/5)+2,FALSE)*SUMIFS('EPA US Data'!$I:$I,'EPA US Data'!$D:$D,'Country Selector'!$A$2,'EPA US Data'!$J:$J,$C$1,'EPA US Data'!$C:$C,C$2,'EPA US Data'!$G:$G,"&gt;="&amp;$A54,'EPA US Data'!$G:$G,"&lt;"&amp;$B54)+VLOOKUP($D$1,'Multipliers and Adjustments'!$A$70:$I$86,TRUNC(COLUMN(C$2)/5)+2,FALSE)*SUMIFS('EPA US Data'!$I:$I,'EPA US Data'!$D:$D,'Country Selector'!$A$2,'EPA US Data'!$J:$J,$D$1,'EPA US Data'!$C:$C,C$2,'EPA US Data'!$G:$G,"&gt;="&amp;$A54,'EPA US Data'!$G:$G,"&lt;"&amp;$B54))*unit_conv*'State Downscaling Multipliers'!$B$7</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Data'!$G:$G,"&lt;"&amp;$B54)+VLOOKUP($C$1,'Multipliers and Adjustments'!$A$70:$I$86,TRUNC(COLUMN(H$2)/5)+2,FALSE)*SUMIFS('EPA US Data'!$I:$I,'EPA US Data'!$D:$D,'Country Selector'!$A$2,'EPA US Data'!$J:$J,$C$1,'EPA US Data'!$C:$C,H$2,'EPA US Data'!$G:$G,"&gt;="&amp;$A54,'EPA US Data'!$G:$G,"&lt;"&amp;$B54)+VLOOKUP($D$1,'Multipliers and Adjustments'!$A$70:$I$86,TRUNC(COLUMN(H$2)/5)+2,FALSE)*SUMIFS('EPA US Data'!$I:$I,'EPA US Data'!$D:$D,'Country Selector'!$A$2,'EPA US Data'!$J:$J,$D$1,'EPA US Data'!$C:$C,H$2,'EPA US Data'!$G:$G,"&gt;="&amp;$A54,'EPA US Data'!$G:$G,"&lt;"&amp;$B54))*unit_conv*'State Downscaling Multipliers'!$B$7</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Data'!$G:$G,"&lt;"&amp;$B54)+VLOOKUP($C$1,'Multipliers and Adjustments'!$A$70:$I$86,TRUNC(COLUMN(M$2)/5)+2,FALSE)*SUMIFS('EPA US Data'!$I:$I,'EPA US Data'!$D:$D,'Country Selector'!$A$2,'EPA US Data'!$J:$J,$C$1,'EPA US Data'!$C:$C,M$2,'EPA US Data'!$G:$G,"&gt;="&amp;$A54,'EPA US Data'!$G:$G,"&lt;"&amp;$B54)+VLOOKUP($D$1,'Multipliers and Adjustments'!$A$70:$I$86,TRUNC(COLUMN(M$2)/5)+2,FALSE)*SUMIFS('EPA US Data'!$I:$I,'EPA US Data'!$D:$D,'Country Selector'!$A$2,'EPA US Data'!$J:$J,$D$1,'EPA US Data'!$C:$C,M$2,'EPA US Data'!$G:$G,"&gt;="&amp;$A54,'EPA US Data'!$G:$G,"&lt;"&amp;$B54))*unit_conv*'State Downscaling Multipliers'!$B$7</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Data'!$G:$G,"&lt;"&amp;$B54)+VLOOKUP($C$1,'Multipliers and Adjustments'!$A$70:$I$86,TRUNC(COLUMN(R$2)/5)+2,FALSE)*SUMIFS('EPA US Data'!$I:$I,'EPA US Data'!$D:$D,'Country Selector'!$A$2,'EPA US Data'!$J:$J,$C$1,'EPA US Data'!$C:$C,R$2,'EPA US Data'!$G:$G,"&gt;="&amp;$A54,'EPA US Data'!$G:$G,"&lt;"&amp;$B54)+VLOOKUP($D$1,'Multipliers and Adjustments'!$A$70:$I$86,TRUNC(COLUMN(R$2)/5)+2,FALSE)*SUMIFS('EPA US Data'!$I:$I,'EPA US Data'!$D:$D,'Country Selector'!$A$2,'EPA US Data'!$J:$J,$D$1,'EPA US Data'!$C:$C,R$2,'EPA US Data'!$G:$G,"&gt;="&amp;$A54,'EPA US Data'!$G:$G,"&lt;"&amp;$B54))*unit_conv*'State Downscaling Multipliers'!$B$7</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Data'!$G:$G,"&lt;"&amp;$B54)+VLOOKUP($C$1,'Multipliers and Adjustments'!$A$70:$I$86,TRUNC(COLUMN(W$2)/5)+2,FALSE)*SUMIFS('EPA US Data'!$I:$I,'EPA US Data'!$D:$D,'Country Selector'!$A$2,'EPA US Data'!$J:$J,$C$1,'EPA US Data'!$C:$C,W$2,'EPA US Data'!$G:$G,"&gt;="&amp;$A54,'EPA US Data'!$G:$G,"&lt;"&amp;$B54)+VLOOKUP($D$1,'Multipliers and Adjustments'!$A$70:$I$86,TRUNC(COLUMN(W$2)/5)+2,FALSE)*SUMIFS('EPA US Data'!$I:$I,'EPA US Data'!$D:$D,'Country Selector'!$A$2,'EPA US Data'!$J:$J,$D$1,'EPA US Data'!$C:$C,W$2,'EPA US Data'!$G:$G,"&gt;="&amp;$A54,'EPA US Data'!$G:$G,"&lt;"&amp;$B54))*unit_conv*'State Downscaling Multipliers'!$B$7</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Data'!$G:$G,"&lt;"&amp;$B54)+VLOOKUP($C$1,'Multipliers and Adjustments'!$A$70:$I$86,TRUNC(COLUMN(AB$2)/5)+2,FALSE)*SUMIFS('EPA US Data'!$I:$I,'EPA US Data'!$D:$D,'Country Selector'!$A$2,'EPA US Data'!$J:$J,$C$1,'EPA US Data'!$C:$C,AB$2,'EPA US Data'!$G:$G,"&gt;="&amp;$A54,'EPA US Data'!$G:$G,"&lt;"&amp;$B54)+VLOOKUP($D$1,'Multipliers and Adjustments'!$A$70:$I$86,TRUNC(COLUMN(AB$2)/5)+2,FALSE)*SUMIFS('EPA US Data'!$I:$I,'EPA US Data'!$D:$D,'Country Selector'!$A$2,'EPA US Data'!$J:$J,$D$1,'EPA US Data'!$C:$C,AB$2,'EPA US Data'!$G:$G,"&gt;="&amp;$A54,'EPA US Data'!$G:$G,"&lt;"&amp;$B54))*unit_conv*'State Downscaling Multipliers'!$B$7</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Data'!$G:$G,"&lt;"&amp;$B54)+VLOOKUP($C$1,'Multipliers and Adjustments'!$A$70:$I$86,TRUNC(COLUMN(AG$2)/5)+2,FALSE)*SUMIFS('EPA US Data'!$I:$I,'EPA US Data'!$D:$D,'Country Selector'!$A$2,'EPA US Data'!$J:$J,$C$1,'EPA US Data'!$C:$C,AG$2,'EPA US Data'!$G:$G,"&gt;="&amp;$A54,'EPA US Data'!$G:$G,"&lt;"&amp;$B54)+VLOOKUP($D$1,'Multipliers and Adjustments'!$A$70:$I$86,TRUNC(COLUMN(AG$2)/5)+2,FALSE)*SUMIFS('EPA US Data'!$I:$I,'EPA US Data'!$D:$D,'Country Selector'!$A$2,'EPA US Data'!$J:$J,$D$1,'EPA US Data'!$C:$C,AG$2,'EPA US Data'!$G:$G,"&gt;="&amp;$A54,'EPA US Data'!$G:$G,"&lt;"&amp;$B54))*unit_conv*'State Downscaling Multipliers'!$B$7</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Data'!$G:$G,"&lt;"&amp;$B54)+VLOOKUP($C$1,'Multipliers and Adjustments'!$A$70:$I$86,TRUNC(COLUMN(AL$2)/5)+2,FALSE)*SUMIFS('EPA US Data'!$I:$I,'EPA US Data'!$D:$D,'Country Selector'!$A$2,'EPA US Data'!$J:$J,$C$1,'EPA US Data'!$C:$C,AL$2,'EPA US Data'!$G:$G,"&gt;="&amp;$A54,'EPA US Data'!$G:$G,"&lt;"&amp;$B54)+VLOOKUP($D$1,'Multipliers and Adjustments'!$A$70:$I$86,TRUNC(COLUMN(AL$2)/5)+2,FALSE)*SUMIFS('EPA US Data'!$I:$I,'EPA US Data'!$D:$D,'Country Selector'!$A$2,'EPA US Data'!$J:$J,$D$1,'EPA US Data'!$C:$C,AL$2,'EPA US Data'!$G:$G,"&gt;="&amp;$A54,'EPA US Data'!$G:$G,"&lt;"&amp;$B54))*unit_conv*'State Downscaling Multipliers'!$B$7</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Data'!$G:$G,"&lt;"&amp;$B55)+VLOOKUP($C$1,'Multipliers and Adjustments'!$A$70:$I$86,TRUNC(COLUMN(C$2)/5)+2,FALSE)*SUMIFS('EPA US Data'!$I:$I,'EPA US Data'!$D:$D,'Country Selector'!$A$2,'EPA US Data'!$J:$J,$C$1,'EPA US Data'!$C:$C,C$2,'EPA US Data'!$G:$G,"&gt;="&amp;$A55,'EPA US Data'!$G:$G,"&lt;"&amp;$B55)+VLOOKUP($D$1,'Multipliers and Adjustments'!$A$70:$I$86,TRUNC(COLUMN(C$2)/5)+2,FALSE)*SUMIFS('EPA US Data'!$I:$I,'EPA US Data'!$D:$D,'Country Selector'!$A$2,'EPA US Data'!$J:$J,$D$1,'EPA US Data'!$C:$C,C$2,'EPA US Data'!$G:$G,"&gt;="&amp;$A55,'EPA US Data'!$G:$G,"&lt;"&amp;$B55))*unit_conv*'State Downscaling Multipliers'!$B$7</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Data'!$G:$G,"&lt;"&amp;$B55)+VLOOKUP($C$1,'Multipliers and Adjustments'!$A$70:$I$86,TRUNC(COLUMN(H$2)/5)+2,FALSE)*SUMIFS('EPA US Data'!$I:$I,'EPA US Data'!$D:$D,'Country Selector'!$A$2,'EPA US Data'!$J:$J,$C$1,'EPA US Data'!$C:$C,H$2,'EPA US Data'!$G:$G,"&gt;="&amp;$A55,'EPA US Data'!$G:$G,"&lt;"&amp;$B55)+VLOOKUP($D$1,'Multipliers and Adjustments'!$A$70:$I$86,TRUNC(COLUMN(H$2)/5)+2,FALSE)*SUMIFS('EPA US Data'!$I:$I,'EPA US Data'!$D:$D,'Country Selector'!$A$2,'EPA US Data'!$J:$J,$D$1,'EPA US Data'!$C:$C,H$2,'EPA US Data'!$G:$G,"&gt;="&amp;$A55,'EPA US Data'!$G:$G,"&lt;"&amp;$B55))*unit_conv*'State Downscaling Multipliers'!$B$7</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Data'!$G:$G,"&lt;"&amp;$B55)+VLOOKUP($C$1,'Multipliers and Adjustments'!$A$70:$I$86,TRUNC(COLUMN(M$2)/5)+2,FALSE)*SUMIFS('EPA US Data'!$I:$I,'EPA US Data'!$D:$D,'Country Selector'!$A$2,'EPA US Data'!$J:$J,$C$1,'EPA US Data'!$C:$C,M$2,'EPA US Data'!$G:$G,"&gt;="&amp;$A55,'EPA US Data'!$G:$G,"&lt;"&amp;$B55)+VLOOKUP($D$1,'Multipliers and Adjustments'!$A$70:$I$86,TRUNC(COLUMN(M$2)/5)+2,FALSE)*SUMIFS('EPA US Data'!$I:$I,'EPA US Data'!$D:$D,'Country Selector'!$A$2,'EPA US Data'!$J:$J,$D$1,'EPA US Data'!$C:$C,M$2,'EPA US Data'!$G:$G,"&gt;="&amp;$A55,'EPA US Data'!$G:$G,"&lt;"&amp;$B55))*unit_conv*'State Downscaling Multipliers'!$B$7</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Data'!$G:$G,"&lt;"&amp;$B55)+VLOOKUP($C$1,'Multipliers and Adjustments'!$A$70:$I$86,TRUNC(COLUMN(R$2)/5)+2,FALSE)*SUMIFS('EPA US Data'!$I:$I,'EPA US Data'!$D:$D,'Country Selector'!$A$2,'EPA US Data'!$J:$J,$C$1,'EPA US Data'!$C:$C,R$2,'EPA US Data'!$G:$G,"&gt;="&amp;$A55,'EPA US Data'!$G:$G,"&lt;"&amp;$B55)+VLOOKUP($D$1,'Multipliers and Adjustments'!$A$70:$I$86,TRUNC(COLUMN(R$2)/5)+2,FALSE)*SUMIFS('EPA US Data'!$I:$I,'EPA US Data'!$D:$D,'Country Selector'!$A$2,'EPA US Data'!$J:$J,$D$1,'EPA US Data'!$C:$C,R$2,'EPA US Data'!$G:$G,"&gt;="&amp;$A55,'EPA US Data'!$G:$G,"&lt;"&amp;$B55))*unit_conv*'State Downscaling Multipliers'!$B$7</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Data'!$G:$G,"&lt;"&amp;$B55)+VLOOKUP($C$1,'Multipliers and Adjustments'!$A$70:$I$86,TRUNC(COLUMN(W$2)/5)+2,FALSE)*SUMIFS('EPA US Data'!$I:$I,'EPA US Data'!$D:$D,'Country Selector'!$A$2,'EPA US Data'!$J:$J,$C$1,'EPA US Data'!$C:$C,W$2,'EPA US Data'!$G:$G,"&gt;="&amp;$A55,'EPA US Data'!$G:$G,"&lt;"&amp;$B55)+VLOOKUP($D$1,'Multipliers and Adjustments'!$A$70:$I$86,TRUNC(COLUMN(W$2)/5)+2,FALSE)*SUMIFS('EPA US Data'!$I:$I,'EPA US Data'!$D:$D,'Country Selector'!$A$2,'EPA US Data'!$J:$J,$D$1,'EPA US Data'!$C:$C,W$2,'EPA US Data'!$G:$G,"&gt;="&amp;$A55,'EPA US Data'!$G:$G,"&lt;"&amp;$B55))*unit_conv*'State Downscaling Multipliers'!$B$7</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Data'!$G:$G,"&lt;"&amp;$B55)+VLOOKUP($C$1,'Multipliers and Adjustments'!$A$70:$I$86,TRUNC(COLUMN(AB$2)/5)+2,FALSE)*SUMIFS('EPA US Data'!$I:$I,'EPA US Data'!$D:$D,'Country Selector'!$A$2,'EPA US Data'!$J:$J,$C$1,'EPA US Data'!$C:$C,AB$2,'EPA US Data'!$G:$G,"&gt;="&amp;$A55,'EPA US Data'!$G:$G,"&lt;"&amp;$B55)+VLOOKUP($D$1,'Multipliers and Adjustments'!$A$70:$I$86,TRUNC(COLUMN(AB$2)/5)+2,FALSE)*SUMIFS('EPA US Data'!$I:$I,'EPA US Data'!$D:$D,'Country Selector'!$A$2,'EPA US Data'!$J:$J,$D$1,'EPA US Data'!$C:$C,AB$2,'EPA US Data'!$G:$G,"&gt;="&amp;$A55,'EPA US Data'!$G:$G,"&lt;"&amp;$B55))*unit_conv*'State Downscaling Multipliers'!$B$7</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Data'!$G:$G,"&lt;"&amp;$B55)+VLOOKUP($C$1,'Multipliers and Adjustments'!$A$70:$I$86,TRUNC(COLUMN(AG$2)/5)+2,FALSE)*SUMIFS('EPA US Data'!$I:$I,'EPA US Data'!$D:$D,'Country Selector'!$A$2,'EPA US Data'!$J:$J,$C$1,'EPA US Data'!$C:$C,AG$2,'EPA US Data'!$G:$G,"&gt;="&amp;$A55,'EPA US Data'!$G:$G,"&lt;"&amp;$B55)+VLOOKUP($D$1,'Multipliers and Adjustments'!$A$70:$I$86,TRUNC(COLUMN(AG$2)/5)+2,FALSE)*SUMIFS('EPA US Data'!$I:$I,'EPA US Data'!$D:$D,'Country Selector'!$A$2,'EPA US Data'!$J:$J,$D$1,'EPA US Data'!$C:$C,AG$2,'EPA US Data'!$G:$G,"&gt;="&amp;$A55,'EPA US Data'!$G:$G,"&lt;"&amp;$B55))*unit_conv*'State Downscaling Multipliers'!$B$7</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Data'!$G:$G,"&lt;"&amp;$B55)+VLOOKUP($C$1,'Multipliers and Adjustments'!$A$70:$I$86,TRUNC(COLUMN(AL$2)/5)+2,FALSE)*SUMIFS('EPA US Data'!$I:$I,'EPA US Data'!$D:$D,'Country Selector'!$A$2,'EPA US Data'!$J:$J,$C$1,'EPA US Data'!$C:$C,AL$2,'EPA US Data'!$G:$G,"&gt;="&amp;$A55,'EPA US Data'!$G:$G,"&lt;"&amp;$B55)+VLOOKUP($D$1,'Multipliers and Adjustments'!$A$70:$I$86,TRUNC(COLUMN(AL$2)/5)+2,FALSE)*SUMIFS('EPA US Data'!$I:$I,'EPA US Data'!$D:$D,'Country Selector'!$A$2,'EPA US Data'!$J:$J,$D$1,'EPA US Data'!$C:$C,AL$2,'EPA US Data'!$G:$G,"&gt;="&amp;$A55,'EPA US Data'!$G:$G,"&lt;"&amp;$B55))*unit_conv*'State Downscaling Multipliers'!$B$7</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Data'!$G:$G,"&lt;"&amp;$B56)+VLOOKUP($C$1,'Multipliers and Adjustments'!$A$70:$I$86,TRUNC(COLUMN(C$2)/5)+2,FALSE)*SUMIFS('EPA US Data'!$I:$I,'EPA US Data'!$D:$D,'Country Selector'!$A$2,'EPA US Data'!$J:$J,$C$1,'EPA US Data'!$C:$C,C$2,'EPA US Data'!$G:$G,"&gt;="&amp;$A56,'EPA US Data'!$G:$G,"&lt;"&amp;$B56)+VLOOKUP($D$1,'Multipliers and Adjustments'!$A$70:$I$86,TRUNC(COLUMN(C$2)/5)+2,FALSE)*SUMIFS('EPA US Data'!$I:$I,'EPA US Data'!$D:$D,'Country Selector'!$A$2,'EPA US Data'!$J:$J,$D$1,'EPA US Data'!$C:$C,C$2,'EPA US Data'!$G:$G,"&gt;="&amp;$A56,'EPA US Data'!$G:$G,"&lt;"&amp;$B56))*unit_conv*'State Downscaling Multipliers'!$B$7</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Data'!$G:$G,"&lt;"&amp;$B56)+VLOOKUP($C$1,'Multipliers and Adjustments'!$A$70:$I$86,TRUNC(COLUMN(H$2)/5)+2,FALSE)*SUMIFS('EPA US Data'!$I:$I,'EPA US Data'!$D:$D,'Country Selector'!$A$2,'EPA US Data'!$J:$J,$C$1,'EPA US Data'!$C:$C,H$2,'EPA US Data'!$G:$G,"&gt;="&amp;$A56,'EPA US Data'!$G:$G,"&lt;"&amp;$B56)+VLOOKUP($D$1,'Multipliers and Adjustments'!$A$70:$I$86,TRUNC(COLUMN(H$2)/5)+2,FALSE)*SUMIFS('EPA US Data'!$I:$I,'EPA US Data'!$D:$D,'Country Selector'!$A$2,'EPA US Data'!$J:$J,$D$1,'EPA US Data'!$C:$C,H$2,'EPA US Data'!$G:$G,"&gt;="&amp;$A56,'EPA US Data'!$G:$G,"&lt;"&amp;$B56))*unit_conv*'State Downscaling Multipliers'!$B$7</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Data'!$G:$G,"&lt;"&amp;$B56)+VLOOKUP($C$1,'Multipliers and Adjustments'!$A$70:$I$86,TRUNC(COLUMN(M$2)/5)+2,FALSE)*SUMIFS('EPA US Data'!$I:$I,'EPA US Data'!$D:$D,'Country Selector'!$A$2,'EPA US Data'!$J:$J,$C$1,'EPA US Data'!$C:$C,M$2,'EPA US Data'!$G:$G,"&gt;="&amp;$A56,'EPA US Data'!$G:$G,"&lt;"&amp;$B56)+VLOOKUP($D$1,'Multipliers and Adjustments'!$A$70:$I$86,TRUNC(COLUMN(M$2)/5)+2,FALSE)*SUMIFS('EPA US Data'!$I:$I,'EPA US Data'!$D:$D,'Country Selector'!$A$2,'EPA US Data'!$J:$J,$D$1,'EPA US Data'!$C:$C,M$2,'EPA US Data'!$G:$G,"&gt;="&amp;$A56,'EPA US Data'!$G:$G,"&lt;"&amp;$B56))*unit_conv*'State Downscaling Multipliers'!$B$7</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Data'!$G:$G,"&lt;"&amp;$B56)+VLOOKUP($C$1,'Multipliers and Adjustments'!$A$70:$I$86,TRUNC(COLUMN(R$2)/5)+2,FALSE)*SUMIFS('EPA US Data'!$I:$I,'EPA US Data'!$D:$D,'Country Selector'!$A$2,'EPA US Data'!$J:$J,$C$1,'EPA US Data'!$C:$C,R$2,'EPA US Data'!$G:$G,"&gt;="&amp;$A56,'EPA US Data'!$G:$G,"&lt;"&amp;$B56)+VLOOKUP($D$1,'Multipliers and Adjustments'!$A$70:$I$86,TRUNC(COLUMN(R$2)/5)+2,FALSE)*SUMIFS('EPA US Data'!$I:$I,'EPA US Data'!$D:$D,'Country Selector'!$A$2,'EPA US Data'!$J:$J,$D$1,'EPA US Data'!$C:$C,R$2,'EPA US Data'!$G:$G,"&gt;="&amp;$A56,'EPA US Data'!$G:$G,"&lt;"&amp;$B56))*unit_conv*'State Downscaling Multipliers'!$B$7</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Data'!$G:$G,"&lt;"&amp;$B56)+VLOOKUP($C$1,'Multipliers and Adjustments'!$A$70:$I$86,TRUNC(COLUMN(W$2)/5)+2,FALSE)*SUMIFS('EPA US Data'!$I:$I,'EPA US Data'!$D:$D,'Country Selector'!$A$2,'EPA US Data'!$J:$J,$C$1,'EPA US Data'!$C:$C,W$2,'EPA US Data'!$G:$G,"&gt;="&amp;$A56,'EPA US Data'!$G:$G,"&lt;"&amp;$B56)+VLOOKUP($D$1,'Multipliers and Adjustments'!$A$70:$I$86,TRUNC(COLUMN(W$2)/5)+2,FALSE)*SUMIFS('EPA US Data'!$I:$I,'EPA US Data'!$D:$D,'Country Selector'!$A$2,'EPA US Data'!$J:$J,$D$1,'EPA US Data'!$C:$C,W$2,'EPA US Data'!$G:$G,"&gt;="&amp;$A56,'EPA US Data'!$G:$G,"&lt;"&amp;$B56))*unit_conv*'State Downscaling Multipliers'!$B$7</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Data'!$G:$G,"&lt;"&amp;$B56)+VLOOKUP($C$1,'Multipliers and Adjustments'!$A$70:$I$86,TRUNC(COLUMN(AB$2)/5)+2,FALSE)*SUMIFS('EPA US Data'!$I:$I,'EPA US Data'!$D:$D,'Country Selector'!$A$2,'EPA US Data'!$J:$J,$C$1,'EPA US Data'!$C:$C,AB$2,'EPA US Data'!$G:$G,"&gt;="&amp;$A56,'EPA US Data'!$G:$G,"&lt;"&amp;$B56)+VLOOKUP($D$1,'Multipliers and Adjustments'!$A$70:$I$86,TRUNC(COLUMN(AB$2)/5)+2,FALSE)*SUMIFS('EPA US Data'!$I:$I,'EPA US Data'!$D:$D,'Country Selector'!$A$2,'EPA US Data'!$J:$J,$D$1,'EPA US Data'!$C:$C,AB$2,'EPA US Data'!$G:$G,"&gt;="&amp;$A56,'EPA US Data'!$G:$G,"&lt;"&amp;$B56))*unit_conv*'State Downscaling Multipliers'!$B$7</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Data'!$G:$G,"&lt;"&amp;$B56)+VLOOKUP($C$1,'Multipliers and Adjustments'!$A$70:$I$86,TRUNC(COLUMN(AG$2)/5)+2,FALSE)*SUMIFS('EPA US Data'!$I:$I,'EPA US Data'!$D:$D,'Country Selector'!$A$2,'EPA US Data'!$J:$J,$C$1,'EPA US Data'!$C:$C,AG$2,'EPA US Data'!$G:$G,"&gt;="&amp;$A56,'EPA US Data'!$G:$G,"&lt;"&amp;$B56)+VLOOKUP($D$1,'Multipliers and Adjustments'!$A$70:$I$86,TRUNC(COLUMN(AG$2)/5)+2,FALSE)*SUMIFS('EPA US Data'!$I:$I,'EPA US Data'!$D:$D,'Country Selector'!$A$2,'EPA US Data'!$J:$J,$D$1,'EPA US Data'!$C:$C,AG$2,'EPA US Data'!$G:$G,"&gt;="&amp;$A56,'EPA US Data'!$G:$G,"&lt;"&amp;$B56))*unit_conv*'State Downscaling Multipliers'!$B$7</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Data'!$G:$G,"&lt;"&amp;$B56)+VLOOKUP($C$1,'Multipliers and Adjustments'!$A$70:$I$86,TRUNC(COLUMN(AL$2)/5)+2,FALSE)*SUMIFS('EPA US Data'!$I:$I,'EPA US Data'!$D:$D,'Country Selector'!$A$2,'EPA US Data'!$J:$J,$C$1,'EPA US Data'!$C:$C,AL$2,'EPA US Data'!$G:$G,"&gt;="&amp;$A56,'EPA US Data'!$G:$G,"&lt;"&amp;$B56)+VLOOKUP($D$1,'Multipliers and Adjustments'!$A$70:$I$86,TRUNC(COLUMN(AL$2)/5)+2,FALSE)*SUMIFS('EPA US Data'!$I:$I,'EPA US Data'!$D:$D,'Country Selector'!$A$2,'EPA US Data'!$J:$J,$D$1,'EPA US Data'!$C:$C,AL$2,'EPA US Data'!$G:$G,"&gt;="&amp;$A56,'EPA US Data'!$G:$G,"&lt;"&amp;$B56))*unit_conv*'State Downscaling Multipliers'!$B$7</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Data'!$G:$G,"&lt;"&amp;$B57)+VLOOKUP($C$1,'Multipliers and Adjustments'!$A$70:$I$86,TRUNC(COLUMN(C$2)/5)+2,FALSE)*SUMIFS('EPA US Data'!$I:$I,'EPA US Data'!$D:$D,'Country Selector'!$A$2,'EPA US Data'!$J:$J,$C$1,'EPA US Data'!$C:$C,C$2,'EPA US Data'!$G:$G,"&gt;="&amp;$A57,'EPA US Data'!$G:$G,"&lt;"&amp;$B57)+VLOOKUP($D$1,'Multipliers and Adjustments'!$A$70:$I$86,TRUNC(COLUMN(C$2)/5)+2,FALSE)*SUMIFS('EPA US Data'!$I:$I,'EPA US Data'!$D:$D,'Country Selector'!$A$2,'EPA US Data'!$J:$J,$D$1,'EPA US Data'!$C:$C,C$2,'EPA US Data'!$G:$G,"&gt;="&amp;$A57,'EPA US Data'!$G:$G,"&lt;"&amp;$B57))*unit_conv*'State Downscaling Multipliers'!$B$7</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Data'!$G:$G,"&lt;"&amp;$B57)+VLOOKUP($C$1,'Multipliers and Adjustments'!$A$70:$I$86,TRUNC(COLUMN(H$2)/5)+2,FALSE)*SUMIFS('EPA US Data'!$I:$I,'EPA US Data'!$D:$D,'Country Selector'!$A$2,'EPA US Data'!$J:$J,$C$1,'EPA US Data'!$C:$C,H$2,'EPA US Data'!$G:$G,"&gt;="&amp;$A57,'EPA US Data'!$G:$G,"&lt;"&amp;$B57)+VLOOKUP($D$1,'Multipliers and Adjustments'!$A$70:$I$86,TRUNC(COLUMN(H$2)/5)+2,FALSE)*SUMIFS('EPA US Data'!$I:$I,'EPA US Data'!$D:$D,'Country Selector'!$A$2,'EPA US Data'!$J:$J,$D$1,'EPA US Data'!$C:$C,H$2,'EPA US Data'!$G:$G,"&gt;="&amp;$A57,'EPA US Data'!$G:$G,"&lt;"&amp;$B57))*unit_conv*'State Downscaling Multipliers'!$B$7</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Data'!$G:$G,"&lt;"&amp;$B57)+VLOOKUP($C$1,'Multipliers and Adjustments'!$A$70:$I$86,TRUNC(COLUMN(M$2)/5)+2,FALSE)*SUMIFS('EPA US Data'!$I:$I,'EPA US Data'!$D:$D,'Country Selector'!$A$2,'EPA US Data'!$J:$J,$C$1,'EPA US Data'!$C:$C,M$2,'EPA US Data'!$G:$G,"&gt;="&amp;$A57,'EPA US Data'!$G:$G,"&lt;"&amp;$B57)+VLOOKUP($D$1,'Multipliers and Adjustments'!$A$70:$I$86,TRUNC(COLUMN(M$2)/5)+2,FALSE)*SUMIFS('EPA US Data'!$I:$I,'EPA US Data'!$D:$D,'Country Selector'!$A$2,'EPA US Data'!$J:$J,$D$1,'EPA US Data'!$C:$C,M$2,'EPA US Data'!$G:$G,"&gt;="&amp;$A57,'EPA US Data'!$G:$G,"&lt;"&amp;$B57))*unit_conv*'State Downscaling Multipliers'!$B$7</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Data'!$G:$G,"&lt;"&amp;$B57)+VLOOKUP($C$1,'Multipliers and Adjustments'!$A$70:$I$86,TRUNC(COLUMN(R$2)/5)+2,FALSE)*SUMIFS('EPA US Data'!$I:$I,'EPA US Data'!$D:$D,'Country Selector'!$A$2,'EPA US Data'!$J:$J,$C$1,'EPA US Data'!$C:$C,R$2,'EPA US Data'!$G:$G,"&gt;="&amp;$A57,'EPA US Data'!$G:$G,"&lt;"&amp;$B57)+VLOOKUP($D$1,'Multipliers and Adjustments'!$A$70:$I$86,TRUNC(COLUMN(R$2)/5)+2,FALSE)*SUMIFS('EPA US Data'!$I:$I,'EPA US Data'!$D:$D,'Country Selector'!$A$2,'EPA US Data'!$J:$J,$D$1,'EPA US Data'!$C:$C,R$2,'EPA US Data'!$G:$G,"&gt;="&amp;$A57,'EPA US Data'!$G:$G,"&lt;"&amp;$B57))*unit_conv*'State Downscaling Multipliers'!$B$7</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Data'!$G:$G,"&lt;"&amp;$B57)+VLOOKUP($C$1,'Multipliers and Adjustments'!$A$70:$I$86,TRUNC(COLUMN(W$2)/5)+2,FALSE)*SUMIFS('EPA US Data'!$I:$I,'EPA US Data'!$D:$D,'Country Selector'!$A$2,'EPA US Data'!$J:$J,$C$1,'EPA US Data'!$C:$C,W$2,'EPA US Data'!$G:$G,"&gt;="&amp;$A57,'EPA US Data'!$G:$G,"&lt;"&amp;$B57)+VLOOKUP($D$1,'Multipliers and Adjustments'!$A$70:$I$86,TRUNC(COLUMN(W$2)/5)+2,FALSE)*SUMIFS('EPA US Data'!$I:$I,'EPA US Data'!$D:$D,'Country Selector'!$A$2,'EPA US Data'!$J:$J,$D$1,'EPA US Data'!$C:$C,W$2,'EPA US Data'!$G:$G,"&gt;="&amp;$A57,'EPA US Data'!$G:$G,"&lt;"&amp;$B57))*unit_conv*'State Downscaling Multipliers'!$B$7</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Data'!$G:$G,"&lt;"&amp;$B57)+VLOOKUP($C$1,'Multipliers and Adjustments'!$A$70:$I$86,TRUNC(COLUMN(AB$2)/5)+2,FALSE)*SUMIFS('EPA US Data'!$I:$I,'EPA US Data'!$D:$D,'Country Selector'!$A$2,'EPA US Data'!$J:$J,$C$1,'EPA US Data'!$C:$C,AB$2,'EPA US Data'!$G:$G,"&gt;="&amp;$A57,'EPA US Data'!$G:$G,"&lt;"&amp;$B57)+VLOOKUP($D$1,'Multipliers and Adjustments'!$A$70:$I$86,TRUNC(COLUMN(AB$2)/5)+2,FALSE)*SUMIFS('EPA US Data'!$I:$I,'EPA US Data'!$D:$D,'Country Selector'!$A$2,'EPA US Data'!$J:$J,$D$1,'EPA US Data'!$C:$C,AB$2,'EPA US Data'!$G:$G,"&gt;="&amp;$A57,'EPA US Data'!$G:$G,"&lt;"&amp;$B57))*unit_conv*'State Downscaling Multipliers'!$B$7</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Data'!$G:$G,"&lt;"&amp;$B57)+VLOOKUP($C$1,'Multipliers and Adjustments'!$A$70:$I$86,TRUNC(COLUMN(AG$2)/5)+2,FALSE)*SUMIFS('EPA US Data'!$I:$I,'EPA US Data'!$D:$D,'Country Selector'!$A$2,'EPA US Data'!$J:$J,$C$1,'EPA US Data'!$C:$C,AG$2,'EPA US Data'!$G:$G,"&gt;="&amp;$A57,'EPA US Data'!$G:$G,"&lt;"&amp;$B57)+VLOOKUP($D$1,'Multipliers and Adjustments'!$A$70:$I$86,TRUNC(COLUMN(AG$2)/5)+2,FALSE)*SUMIFS('EPA US Data'!$I:$I,'EPA US Data'!$D:$D,'Country Selector'!$A$2,'EPA US Data'!$J:$J,$D$1,'EPA US Data'!$C:$C,AG$2,'EPA US Data'!$G:$G,"&gt;="&amp;$A57,'EPA US Data'!$G:$G,"&lt;"&amp;$B57))*unit_conv*'State Downscaling Multipliers'!$B$7</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Data'!$G:$G,"&lt;"&amp;$B57)+VLOOKUP($C$1,'Multipliers and Adjustments'!$A$70:$I$86,TRUNC(COLUMN(AL$2)/5)+2,FALSE)*SUMIFS('EPA US Data'!$I:$I,'EPA US Data'!$D:$D,'Country Selector'!$A$2,'EPA US Data'!$J:$J,$C$1,'EPA US Data'!$C:$C,AL$2,'EPA US Data'!$G:$G,"&gt;="&amp;$A57,'EPA US Data'!$G:$G,"&lt;"&amp;$B57)+VLOOKUP($D$1,'Multipliers and Adjustments'!$A$70:$I$86,TRUNC(COLUMN(AL$2)/5)+2,FALSE)*SUMIFS('EPA US Data'!$I:$I,'EPA US Data'!$D:$D,'Country Selector'!$A$2,'EPA US Data'!$J:$J,$D$1,'EPA US Data'!$C:$C,AL$2,'EPA US Data'!$G:$G,"&gt;="&amp;$A57,'EPA US Data'!$G:$G,"&lt;"&amp;$B57))*unit_conv*'State Downscaling Multipliers'!$B$7</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Data'!$G:$G,"&lt;"&amp;$B58)+VLOOKUP($C$1,'Multipliers and Adjustments'!$A$70:$I$86,TRUNC(COLUMN(C$2)/5)+2,FALSE)*SUMIFS('EPA US Data'!$I:$I,'EPA US Data'!$D:$D,'Country Selector'!$A$2,'EPA US Data'!$J:$J,$C$1,'EPA US Data'!$C:$C,C$2,'EPA US Data'!$G:$G,"&gt;="&amp;$A58,'EPA US Data'!$G:$G,"&lt;"&amp;$B58)+VLOOKUP($D$1,'Multipliers and Adjustments'!$A$70:$I$86,TRUNC(COLUMN(C$2)/5)+2,FALSE)*SUMIFS('EPA US Data'!$I:$I,'EPA US Data'!$D:$D,'Country Selector'!$A$2,'EPA US Data'!$J:$J,$D$1,'EPA US Data'!$C:$C,C$2,'EPA US Data'!$G:$G,"&gt;="&amp;$A58,'EPA US Data'!$G:$G,"&lt;"&amp;$B58))*unit_conv*'State Downscaling Multipliers'!$B$7</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Data'!$G:$G,"&lt;"&amp;$B58)+VLOOKUP($C$1,'Multipliers and Adjustments'!$A$70:$I$86,TRUNC(COLUMN(H$2)/5)+2,FALSE)*SUMIFS('EPA US Data'!$I:$I,'EPA US Data'!$D:$D,'Country Selector'!$A$2,'EPA US Data'!$J:$J,$C$1,'EPA US Data'!$C:$C,H$2,'EPA US Data'!$G:$G,"&gt;="&amp;$A58,'EPA US Data'!$G:$G,"&lt;"&amp;$B58)+VLOOKUP($D$1,'Multipliers and Adjustments'!$A$70:$I$86,TRUNC(COLUMN(H$2)/5)+2,FALSE)*SUMIFS('EPA US Data'!$I:$I,'EPA US Data'!$D:$D,'Country Selector'!$A$2,'EPA US Data'!$J:$J,$D$1,'EPA US Data'!$C:$C,H$2,'EPA US Data'!$G:$G,"&gt;="&amp;$A58,'EPA US Data'!$G:$G,"&lt;"&amp;$B58))*unit_conv*'State Downscaling Multipliers'!$B$7</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Data'!$G:$G,"&lt;"&amp;$B58)+VLOOKUP($C$1,'Multipliers and Adjustments'!$A$70:$I$86,TRUNC(COLUMN(M$2)/5)+2,FALSE)*SUMIFS('EPA US Data'!$I:$I,'EPA US Data'!$D:$D,'Country Selector'!$A$2,'EPA US Data'!$J:$J,$C$1,'EPA US Data'!$C:$C,M$2,'EPA US Data'!$G:$G,"&gt;="&amp;$A58,'EPA US Data'!$G:$G,"&lt;"&amp;$B58)+VLOOKUP($D$1,'Multipliers and Adjustments'!$A$70:$I$86,TRUNC(COLUMN(M$2)/5)+2,FALSE)*SUMIFS('EPA US Data'!$I:$I,'EPA US Data'!$D:$D,'Country Selector'!$A$2,'EPA US Data'!$J:$J,$D$1,'EPA US Data'!$C:$C,M$2,'EPA US Data'!$G:$G,"&gt;="&amp;$A58,'EPA US Data'!$G:$G,"&lt;"&amp;$B58))*unit_conv*'State Downscaling Multipliers'!$B$7</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Data'!$G:$G,"&lt;"&amp;$B58)+VLOOKUP($C$1,'Multipliers and Adjustments'!$A$70:$I$86,TRUNC(COLUMN(R$2)/5)+2,FALSE)*SUMIFS('EPA US Data'!$I:$I,'EPA US Data'!$D:$D,'Country Selector'!$A$2,'EPA US Data'!$J:$J,$C$1,'EPA US Data'!$C:$C,R$2,'EPA US Data'!$G:$G,"&gt;="&amp;$A58,'EPA US Data'!$G:$G,"&lt;"&amp;$B58)+VLOOKUP($D$1,'Multipliers and Adjustments'!$A$70:$I$86,TRUNC(COLUMN(R$2)/5)+2,FALSE)*SUMIFS('EPA US Data'!$I:$I,'EPA US Data'!$D:$D,'Country Selector'!$A$2,'EPA US Data'!$J:$J,$D$1,'EPA US Data'!$C:$C,R$2,'EPA US Data'!$G:$G,"&gt;="&amp;$A58,'EPA US Data'!$G:$G,"&lt;"&amp;$B58))*unit_conv*'State Downscaling Multipliers'!$B$7</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Data'!$G:$G,"&lt;"&amp;$B58)+VLOOKUP($C$1,'Multipliers and Adjustments'!$A$70:$I$86,TRUNC(COLUMN(W$2)/5)+2,FALSE)*SUMIFS('EPA US Data'!$I:$I,'EPA US Data'!$D:$D,'Country Selector'!$A$2,'EPA US Data'!$J:$J,$C$1,'EPA US Data'!$C:$C,W$2,'EPA US Data'!$G:$G,"&gt;="&amp;$A58,'EPA US Data'!$G:$G,"&lt;"&amp;$B58)+VLOOKUP($D$1,'Multipliers and Adjustments'!$A$70:$I$86,TRUNC(COLUMN(W$2)/5)+2,FALSE)*SUMIFS('EPA US Data'!$I:$I,'EPA US Data'!$D:$D,'Country Selector'!$A$2,'EPA US Data'!$J:$J,$D$1,'EPA US Data'!$C:$C,W$2,'EPA US Data'!$G:$G,"&gt;="&amp;$A58,'EPA US Data'!$G:$G,"&lt;"&amp;$B58))*unit_conv*'State Downscaling Multipliers'!$B$7</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Data'!$G:$G,"&lt;"&amp;$B58)+VLOOKUP($C$1,'Multipliers and Adjustments'!$A$70:$I$86,TRUNC(COLUMN(AB$2)/5)+2,FALSE)*SUMIFS('EPA US Data'!$I:$I,'EPA US Data'!$D:$D,'Country Selector'!$A$2,'EPA US Data'!$J:$J,$C$1,'EPA US Data'!$C:$C,AB$2,'EPA US Data'!$G:$G,"&gt;="&amp;$A58,'EPA US Data'!$G:$G,"&lt;"&amp;$B58)+VLOOKUP($D$1,'Multipliers and Adjustments'!$A$70:$I$86,TRUNC(COLUMN(AB$2)/5)+2,FALSE)*SUMIFS('EPA US Data'!$I:$I,'EPA US Data'!$D:$D,'Country Selector'!$A$2,'EPA US Data'!$J:$J,$D$1,'EPA US Data'!$C:$C,AB$2,'EPA US Data'!$G:$G,"&gt;="&amp;$A58,'EPA US Data'!$G:$G,"&lt;"&amp;$B58))*unit_conv*'State Downscaling Multipliers'!$B$7</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Data'!$G:$G,"&lt;"&amp;$B58)+VLOOKUP($C$1,'Multipliers and Adjustments'!$A$70:$I$86,TRUNC(COLUMN(AG$2)/5)+2,FALSE)*SUMIFS('EPA US Data'!$I:$I,'EPA US Data'!$D:$D,'Country Selector'!$A$2,'EPA US Data'!$J:$J,$C$1,'EPA US Data'!$C:$C,AG$2,'EPA US Data'!$G:$G,"&gt;="&amp;$A58,'EPA US Data'!$G:$G,"&lt;"&amp;$B58)+VLOOKUP($D$1,'Multipliers and Adjustments'!$A$70:$I$86,TRUNC(COLUMN(AG$2)/5)+2,FALSE)*SUMIFS('EPA US Data'!$I:$I,'EPA US Data'!$D:$D,'Country Selector'!$A$2,'EPA US Data'!$J:$J,$D$1,'EPA US Data'!$C:$C,AG$2,'EPA US Data'!$G:$G,"&gt;="&amp;$A58,'EPA US Data'!$G:$G,"&lt;"&amp;$B58))*unit_conv*'State Downscaling Multipliers'!$B$7</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Data'!$G:$G,"&lt;"&amp;$B58)+VLOOKUP($C$1,'Multipliers and Adjustments'!$A$70:$I$86,TRUNC(COLUMN(AL$2)/5)+2,FALSE)*SUMIFS('EPA US Data'!$I:$I,'EPA US Data'!$D:$D,'Country Selector'!$A$2,'EPA US Data'!$J:$J,$C$1,'EPA US Data'!$C:$C,AL$2,'EPA US Data'!$G:$G,"&gt;="&amp;$A58,'EPA US Data'!$G:$G,"&lt;"&amp;$B58)+VLOOKUP($D$1,'Multipliers and Adjustments'!$A$70:$I$86,TRUNC(COLUMN(AL$2)/5)+2,FALSE)*SUMIFS('EPA US Data'!$I:$I,'EPA US Data'!$D:$D,'Country Selector'!$A$2,'EPA US Data'!$J:$J,$D$1,'EPA US Data'!$C:$C,AL$2,'EPA US Data'!$G:$G,"&gt;="&amp;$A58,'EPA US Data'!$G:$G,"&lt;"&amp;$B58))*unit_conv*'State Downscaling Multipliers'!$B$7</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Data'!$G:$G,"&lt;"&amp;$B59)+VLOOKUP($C$1,'Multipliers and Adjustments'!$A$70:$I$86,TRUNC(COLUMN(C$2)/5)+2,FALSE)*SUMIFS('EPA US Data'!$I:$I,'EPA US Data'!$D:$D,'Country Selector'!$A$2,'EPA US Data'!$J:$J,$C$1,'EPA US Data'!$C:$C,C$2,'EPA US Data'!$G:$G,"&gt;="&amp;$A59,'EPA US Data'!$G:$G,"&lt;"&amp;$B59)+VLOOKUP($D$1,'Multipliers and Adjustments'!$A$70:$I$86,TRUNC(COLUMN(C$2)/5)+2,FALSE)*SUMIFS('EPA US Data'!$I:$I,'EPA US Data'!$D:$D,'Country Selector'!$A$2,'EPA US Data'!$J:$J,$D$1,'EPA US Data'!$C:$C,C$2,'EPA US Data'!$G:$G,"&gt;="&amp;$A59,'EPA US Data'!$G:$G,"&lt;"&amp;$B59))*unit_conv*'State Downscaling Multipliers'!$B$7</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Data'!$G:$G,"&lt;"&amp;$B59)+VLOOKUP($C$1,'Multipliers and Adjustments'!$A$70:$I$86,TRUNC(COLUMN(H$2)/5)+2,FALSE)*SUMIFS('EPA US Data'!$I:$I,'EPA US Data'!$D:$D,'Country Selector'!$A$2,'EPA US Data'!$J:$J,$C$1,'EPA US Data'!$C:$C,H$2,'EPA US Data'!$G:$G,"&gt;="&amp;$A59,'EPA US Data'!$G:$G,"&lt;"&amp;$B59)+VLOOKUP($D$1,'Multipliers and Adjustments'!$A$70:$I$86,TRUNC(COLUMN(H$2)/5)+2,FALSE)*SUMIFS('EPA US Data'!$I:$I,'EPA US Data'!$D:$D,'Country Selector'!$A$2,'EPA US Data'!$J:$J,$D$1,'EPA US Data'!$C:$C,H$2,'EPA US Data'!$G:$G,"&gt;="&amp;$A59,'EPA US Data'!$G:$G,"&lt;"&amp;$B59))*unit_conv*'State Downscaling Multipliers'!$B$7</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Data'!$G:$G,"&lt;"&amp;$B59)+VLOOKUP($C$1,'Multipliers and Adjustments'!$A$70:$I$86,TRUNC(COLUMN(M$2)/5)+2,FALSE)*SUMIFS('EPA US Data'!$I:$I,'EPA US Data'!$D:$D,'Country Selector'!$A$2,'EPA US Data'!$J:$J,$C$1,'EPA US Data'!$C:$C,M$2,'EPA US Data'!$G:$G,"&gt;="&amp;$A59,'EPA US Data'!$G:$G,"&lt;"&amp;$B59)+VLOOKUP($D$1,'Multipliers and Adjustments'!$A$70:$I$86,TRUNC(COLUMN(M$2)/5)+2,FALSE)*SUMIFS('EPA US Data'!$I:$I,'EPA US Data'!$D:$D,'Country Selector'!$A$2,'EPA US Data'!$J:$J,$D$1,'EPA US Data'!$C:$C,M$2,'EPA US Data'!$G:$G,"&gt;="&amp;$A59,'EPA US Data'!$G:$G,"&lt;"&amp;$B59))*unit_conv*'State Downscaling Multipliers'!$B$7</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Data'!$G:$G,"&lt;"&amp;$B59)+VLOOKUP($C$1,'Multipliers and Adjustments'!$A$70:$I$86,TRUNC(COLUMN(R$2)/5)+2,FALSE)*SUMIFS('EPA US Data'!$I:$I,'EPA US Data'!$D:$D,'Country Selector'!$A$2,'EPA US Data'!$J:$J,$C$1,'EPA US Data'!$C:$C,R$2,'EPA US Data'!$G:$G,"&gt;="&amp;$A59,'EPA US Data'!$G:$G,"&lt;"&amp;$B59)+VLOOKUP($D$1,'Multipliers and Adjustments'!$A$70:$I$86,TRUNC(COLUMN(R$2)/5)+2,FALSE)*SUMIFS('EPA US Data'!$I:$I,'EPA US Data'!$D:$D,'Country Selector'!$A$2,'EPA US Data'!$J:$J,$D$1,'EPA US Data'!$C:$C,R$2,'EPA US Data'!$G:$G,"&gt;="&amp;$A59,'EPA US Data'!$G:$G,"&lt;"&amp;$B59))*unit_conv*'State Downscaling Multipliers'!$B$7</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Data'!$G:$G,"&lt;"&amp;$B59)+VLOOKUP($C$1,'Multipliers and Adjustments'!$A$70:$I$86,TRUNC(COLUMN(W$2)/5)+2,FALSE)*SUMIFS('EPA US Data'!$I:$I,'EPA US Data'!$D:$D,'Country Selector'!$A$2,'EPA US Data'!$J:$J,$C$1,'EPA US Data'!$C:$C,W$2,'EPA US Data'!$G:$G,"&gt;="&amp;$A59,'EPA US Data'!$G:$G,"&lt;"&amp;$B59)+VLOOKUP($D$1,'Multipliers and Adjustments'!$A$70:$I$86,TRUNC(COLUMN(W$2)/5)+2,FALSE)*SUMIFS('EPA US Data'!$I:$I,'EPA US Data'!$D:$D,'Country Selector'!$A$2,'EPA US Data'!$J:$J,$D$1,'EPA US Data'!$C:$C,W$2,'EPA US Data'!$G:$G,"&gt;="&amp;$A59,'EPA US Data'!$G:$G,"&lt;"&amp;$B59))*unit_conv*'State Downscaling Multipliers'!$B$7</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Data'!$G:$G,"&lt;"&amp;$B59)+VLOOKUP($C$1,'Multipliers and Adjustments'!$A$70:$I$86,TRUNC(COLUMN(AB$2)/5)+2,FALSE)*SUMIFS('EPA US Data'!$I:$I,'EPA US Data'!$D:$D,'Country Selector'!$A$2,'EPA US Data'!$J:$J,$C$1,'EPA US Data'!$C:$C,AB$2,'EPA US Data'!$G:$G,"&gt;="&amp;$A59,'EPA US Data'!$G:$G,"&lt;"&amp;$B59)+VLOOKUP($D$1,'Multipliers and Adjustments'!$A$70:$I$86,TRUNC(COLUMN(AB$2)/5)+2,FALSE)*SUMIFS('EPA US Data'!$I:$I,'EPA US Data'!$D:$D,'Country Selector'!$A$2,'EPA US Data'!$J:$J,$D$1,'EPA US Data'!$C:$C,AB$2,'EPA US Data'!$G:$G,"&gt;="&amp;$A59,'EPA US Data'!$G:$G,"&lt;"&amp;$B59))*unit_conv*'State Downscaling Multipliers'!$B$7</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Data'!$G:$G,"&lt;"&amp;$B59)+VLOOKUP($C$1,'Multipliers and Adjustments'!$A$70:$I$86,TRUNC(COLUMN(AG$2)/5)+2,FALSE)*SUMIFS('EPA US Data'!$I:$I,'EPA US Data'!$D:$D,'Country Selector'!$A$2,'EPA US Data'!$J:$J,$C$1,'EPA US Data'!$C:$C,AG$2,'EPA US Data'!$G:$G,"&gt;="&amp;$A59,'EPA US Data'!$G:$G,"&lt;"&amp;$B59)+VLOOKUP($D$1,'Multipliers and Adjustments'!$A$70:$I$86,TRUNC(COLUMN(AG$2)/5)+2,FALSE)*SUMIFS('EPA US Data'!$I:$I,'EPA US Data'!$D:$D,'Country Selector'!$A$2,'EPA US Data'!$J:$J,$D$1,'EPA US Data'!$C:$C,AG$2,'EPA US Data'!$G:$G,"&gt;="&amp;$A59,'EPA US Data'!$G:$G,"&lt;"&amp;$B59))*unit_conv*'State Downscaling Multipliers'!$B$7</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Data'!$G:$G,"&lt;"&amp;$B59)+VLOOKUP($C$1,'Multipliers and Adjustments'!$A$70:$I$86,TRUNC(COLUMN(AL$2)/5)+2,FALSE)*SUMIFS('EPA US Data'!$I:$I,'EPA US Data'!$D:$D,'Country Selector'!$A$2,'EPA US Data'!$J:$J,$C$1,'EPA US Data'!$C:$C,AL$2,'EPA US Data'!$G:$G,"&gt;="&amp;$A59,'EPA US Data'!$G:$G,"&lt;"&amp;$B59)+VLOOKUP($D$1,'Multipliers and Adjustments'!$A$70:$I$86,TRUNC(COLUMN(AL$2)/5)+2,FALSE)*SUMIFS('EPA US Data'!$I:$I,'EPA US Data'!$D:$D,'Country Selector'!$A$2,'EPA US Data'!$J:$J,$D$1,'EPA US Data'!$C:$C,AL$2,'EPA US Data'!$G:$G,"&gt;="&amp;$A59,'EPA US Data'!$G:$G,"&lt;"&amp;$B59))*unit_conv*'State Downscaling Multipliers'!$B$7</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Data'!$G:$G,"&lt;"&amp;$B60)+VLOOKUP($C$1,'Multipliers and Adjustments'!$A$70:$I$86,TRUNC(COLUMN(C$2)/5)+2,FALSE)*SUMIFS('EPA US Data'!$I:$I,'EPA US Data'!$D:$D,'Country Selector'!$A$2,'EPA US Data'!$J:$J,$C$1,'EPA US Data'!$C:$C,C$2,'EPA US Data'!$G:$G,"&gt;="&amp;$A60,'EPA US Data'!$G:$G,"&lt;"&amp;$B60)+VLOOKUP($D$1,'Multipliers and Adjustments'!$A$70:$I$86,TRUNC(COLUMN(C$2)/5)+2,FALSE)*SUMIFS('EPA US Data'!$I:$I,'EPA US Data'!$D:$D,'Country Selector'!$A$2,'EPA US Data'!$J:$J,$D$1,'EPA US Data'!$C:$C,C$2,'EPA US Data'!$G:$G,"&gt;="&amp;$A60,'EPA US Data'!$G:$G,"&lt;"&amp;$B60))*unit_conv*'State Downscaling Multipliers'!$B$7</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Data'!$G:$G,"&lt;"&amp;$B60)+VLOOKUP($C$1,'Multipliers and Adjustments'!$A$70:$I$86,TRUNC(COLUMN(H$2)/5)+2,FALSE)*SUMIFS('EPA US Data'!$I:$I,'EPA US Data'!$D:$D,'Country Selector'!$A$2,'EPA US Data'!$J:$J,$C$1,'EPA US Data'!$C:$C,H$2,'EPA US Data'!$G:$G,"&gt;="&amp;$A60,'EPA US Data'!$G:$G,"&lt;"&amp;$B60)+VLOOKUP($D$1,'Multipliers and Adjustments'!$A$70:$I$86,TRUNC(COLUMN(H$2)/5)+2,FALSE)*SUMIFS('EPA US Data'!$I:$I,'EPA US Data'!$D:$D,'Country Selector'!$A$2,'EPA US Data'!$J:$J,$D$1,'EPA US Data'!$C:$C,H$2,'EPA US Data'!$G:$G,"&gt;="&amp;$A60,'EPA US Data'!$G:$G,"&lt;"&amp;$B60))*unit_conv*'State Downscaling Multipliers'!$B$7</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Data'!$G:$G,"&lt;"&amp;$B60)+VLOOKUP($C$1,'Multipliers and Adjustments'!$A$70:$I$86,TRUNC(COLUMN(M$2)/5)+2,FALSE)*SUMIFS('EPA US Data'!$I:$I,'EPA US Data'!$D:$D,'Country Selector'!$A$2,'EPA US Data'!$J:$J,$C$1,'EPA US Data'!$C:$C,M$2,'EPA US Data'!$G:$G,"&gt;="&amp;$A60,'EPA US Data'!$G:$G,"&lt;"&amp;$B60)+VLOOKUP($D$1,'Multipliers and Adjustments'!$A$70:$I$86,TRUNC(COLUMN(M$2)/5)+2,FALSE)*SUMIFS('EPA US Data'!$I:$I,'EPA US Data'!$D:$D,'Country Selector'!$A$2,'EPA US Data'!$J:$J,$D$1,'EPA US Data'!$C:$C,M$2,'EPA US Data'!$G:$G,"&gt;="&amp;$A60,'EPA US Data'!$G:$G,"&lt;"&amp;$B60))*unit_conv*'State Downscaling Multipliers'!$B$7</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Data'!$G:$G,"&lt;"&amp;$B60)+VLOOKUP($C$1,'Multipliers and Adjustments'!$A$70:$I$86,TRUNC(COLUMN(R$2)/5)+2,FALSE)*SUMIFS('EPA US Data'!$I:$I,'EPA US Data'!$D:$D,'Country Selector'!$A$2,'EPA US Data'!$J:$J,$C$1,'EPA US Data'!$C:$C,R$2,'EPA US Data'!$G:$G,"&gt;="&amp;$A60,'EPA US Data'!$G:$G,"&lt;"&amp;$B60)+VLOOKUP($D$1,'Multipliers and Adjustments'!$A$70:$I$86,TRUNC(COLUMN(R$2)/5)+2,FALSE)*SUMIFS('EPA US Data'!$I:$I,'EPA US Data'!$D:$D,'Country Selector'!$A$2,'EPA US Data'!$J:$J,$D$1,'EPA US Data'!$C:$C,R$2,'EPA US Data'!$G:$G,"&gt;="&amp;$A60,'EPA US Data'!$G:$G,"&lt;"&amp;$B60))*unit_conv*'State Downscaling Multipliers'!$B$7</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Data'!$G:$G,"&lt;"&amp;$B60)+VLOOKUP($C$1,'Multipliers and Adjustments'!$A$70:$I$86,TRUNC(COLUMN(W$2)/5)+2,FALSE)*SUMIFS('EPA US Data'!$I:$I,'EPA US Data'!$D:$D,'Country Selector'!$A$2,'EPA US Data'!$J:$J,$C$1,'EPA US Data'!$C:$C,W$2,'EPA US Data'!$G:$G,"&gt;="&amp;$A60,'EPA US Data'!$G:$G,"&lt;"&amp;$B60)+VLOOKUP($D$1,'Multipliers and Adjustments'!$A$70:$I$86,TRUNC(COLUMN(W$2)/5)+2,FALSE)*SUMIFS('EPA US Data'!$I:$I,'EPA US Data'!$D:$D,'Country Selector'!$A$2,'EPA US Data'!$J:$J,$D$1,'EPA US Data'!$C:$C,W$2,'EPA US Data'!$G:$G,"&gt;="&amp;$A60,'EPA US Data'!$G:$G,"&lt;"&amp;$B60))*unit_conv*'State Downscaling Multipliers'!$B$7</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Data'!$G:$G,"&lt;"&amp;$B60)+VLOOKUP($C$1,'Multipliers and Adjustments'!$A$70:$I$86,TRUNC(COLUMN(AB$2)/5)+2,FALSE)*SUMIFS('EPA US Data'!$I:$I,'EPA US Data'!$D:$D,'Country Selector'!$A$2,'EPA US Data'!$J:$J,$C$1,'EPA US Data'!$C:$C,AB$2,'EPA US Data'!$G:$G,"&gt;="&amp;$A60,'EPA US Data'!$G:$G,"&lt;"&amp;$B60)+VLOOKUP($D$1,'Multipliers and Adjustments'!$A$70:$I$86,TRUNC(COLUMN(AB$2)/5)+2,FALSE)*SUMIFS('EPA US Data'!$I:$I,'EPA US Data'!$D:$D,'Country Selector'!$A$2,'EPA US Data'!$J:$J,$D$1,'EPA US Data'!$C:$C,AB$2,'EPA US Data'!$G:$G,"&gt;="&amp;$A60,'EPA US Data'!$G:$G,"&lt;"&amp;$B60))*unit_conv*'State Downscaling Multipliers'!$B$7</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Data'!$G:$G,"&lt;"&amp;$B60)+VLOOKUP($C$1,'Multipliers and Adjustments'!$A$70:$I$86,TRUNC(COLUMN(AG$2)/5)+2,FALSE)*SUMIFS('EPA US Data'!$I:$I,'EPA US Data'!$D:$D,'Country Selector'!$A$2,'EPA US Data'!$J:$J,$C$1,'EPA US Data'!$C:$C,AG$2,'EPA US Data'!$G:$G,"&gt;="&amp;$A60,'EPA US Data'!$G:$G,"&lt;"&amp;$B60)+VLOOKUP($D$1,'Multipliers and Adjustments'!$A$70:$I$86,TRUNC(COLUMN(AG$2)/5)+2,FALSE)*SUMIFS('EPA US Data'!$I:$I,'EPA US Data'!$D:$D,'Country Selector'!$A$2,'EPA US Data'!$J:$J,$D$1,'EPA US Data'!$C:$C,AG$2,'EPA US Data'!$G:$G,"&gt;="&amp;$A60,'EPA US Data'!$G:$G,"&lt;"&amp;$B60))*unit_conv*'State Downscaling Multipliers'!$B$7</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Data'!$G:$G,"&lt;"&amp;$B60)+VLOOKUP($C$1,'Multipliers and Adjustments'!$A$70:$I$86,TRUNC(COLUMN(AL$2)/5)+2,FALSE)*SUMIFS('EPA US Data'!$I:$I,'EPA US Data'!$D:$D,'Country Selector'!$A$2,'EPA US Data'!$J:$J,$C$1,'EPA US Data'!$C:$C,AL$2,'EPA US Data'!$G:$G,"&gt;="&amp;$A60,'EPA US Data'!$G:$G,"&lt;"&amp;$B60)+VLOOKUP($D$1,'Multipliers and Adjustments'!$A$70:$I$86,TRUNC(COLUMN(AL$2)/5)+2,FALSE)*SUMIFS('EPA US Data'!$I:$I,'EPA US Data'!$D:$D,'Country Selector'!$A$2,'EPA US Data'!$J:$J,$D$1,'EPA US Data'!$C:$C,AL$2,'EPA US Data'!$G:$G,"&gt;="&amp;$A60,'EPA US Data'!$G:$G,"&lt;"&amp;$B60))*unit_conv*'State Downscaling Multipliers'!$B$7</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Data'!$G:$G,"&lt;"&amp;$B61)+VLOOKUP($C$1,'Multipliers and Adjustments'!$A$70:$I$86,TRUNC(COLUMN(C$2)/5)+2,FALSE)*SUMIFS('EPA US Data'!$I:$I,'EPA US Data'!$D:$D,'Country Selector'!$A$2,'EPA US Data'!$J:$J,$C$1,'EPA US Data'!$C:$C,C$2,'EPA US Data'!$G:$G,"&gt;="&amp;$A61,'EPA US Data'!$G:$G,"&lt;"&amp;$B61)+VLOOKUP($D$1,'Multipliers and Adjustments'!$A$70:$I$86,TRUNC(COLUMN(C$2)/5)+2,FALSE)*SUMIFS('EPA US Data'!$I:$I,'EPA US Data'!$D:$D,'Country Selector'!$A$2,'EPA US Data'!$J:$J,$D$1,'EPA US Data'!$C:$C,C$2,'EPA US Data'!$G:$G,"&gt;="&amp;$A61,'EPA US Data'!$G:$G,"&lt;"&amp;$B61))*unit_conv*'State Downscaling Multipliers'!$B$7</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Data'!$G:$G,"&lt;"&amp;$B61)+VLOOKUP($C$1,'Multipliers and Adjustments'!$A$70:$I$86,TRUNC(COLUMN(H$2)/5)+2,FALSE)*SUMIFS('EPA US Data'!$I:$I,'EPA US Data'!$D:$D,'Country Selector'!$A$2,'EPA US Data'!$J:$J,$C$1,'EPA US Data'!$C:$C,H$2,'EPA US Data'!$G:$G,"&gt;="&amp;$A61,'EPA US Data'!$G:$G,"&lt;"&amp;$B61)+VLOOKUP($D$1,'Multipliers and Adjustments'!$A$70:$I$86,TRUNC(COLUMN(H$2)/5)+2,FALSE)*SUMIFS('EPA US Data'!$I:$I,'EPA US Data'!$D:$D,'Country Selector'!$A$2,'EPA US Data'!$J:$J,$D$1,'EPA US Data'!$C:$C,H$2,'EPA US Data'!$G:$G,"&gt;="&amp;$A61,'EPA US Data'!$G:$G,"&lt;"&amp;$B61))*unit_conv*'State Downscaling Multipliers'!$B$7</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Data'!$G:$G,"&lt;"&amp;$B61)+VLOOKUP($C$1,'Multipliers and Adjustments'!$A$70:$I$86,TRUNC(COLUMN(M$2)/5)+2,FALSE)*SUMIFS('EPA US Data'!$I:$I,'EPA US Data'!$D:$D,'Country Selector'!$A$2,'EPA US Data'!$J:$J,$C$1,'EPA US Data'!$C:$C,M$2,'EPA US Data'!$G:$G,"&gt;="&amp;$A61,'EPA US Data'!$G:$G,"&lt;"&amp;$B61)+VLOOKUP($D$1,'Multipliers and Adjustments'!$A$70:$I$86,TRUNC(COLUMN(M$2)/5)+2,FALSE)*SUMIFS('EPA US Data'!$I:$I,'EPA US Data'!$D:$D,'Country Selector'!$A$2,'EPA US Data'!$J:$J,$D$1,'EPA US Data'!$C:$C,M$2,'EPA US Data'!$G:$G,"&gt;="&amp;$A61,'EPA US Data'!$G:$G,"&lt;"&amp;$B61))*unit_conv*'State Downscaling Multipliers'!$B$7</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Data'!$G:$G,"&lt;"&amp;$B61)+VLOOKUP($C$1,'Multipliers and Adjustments'!$A$70:$I$86,TRUNC(COLUMN(R$2)/5)+2,FALSE)*SUMIFS('EPA US Data'!$I:$I,'EPA US Data'!$D:$D,'Country Selector'!$A$2,'EPA US Data'!$J:$J,$C$1,'EPA US Data'!$C:$C,R$2,'EPA US Data'!$G:$G,"&gt;="&amp;$A61,'EPA US Data'!$G:$G,"&lt;"&amp;$B61)+VLOOKUP($D$1,'Multipliers and Adjustments'!$A$70:$I$86,TRUNC(COLUMN(R$2)/5)+2,FALSE)*SUMIFS('EPA US Data'!$I:$I,'EPA US Data'!$D:$D,'Country Selector'!$A$2,'EPA US Data'!$J:$J,$D$1,'EPA US Data'!$C:$C,R$2,'EPA US Data'!$G:$G,"&gt;="&amp;$A61,'EPA US Data'!$G:$G,"&lt;"&amp;$B61))*unit_conv*'State Downscaling Multipliers'!$B$7</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Data'!$G:$G,"&lt;"&amp;$B61)+VLOOKUP($C$1,'Multipliers and Adjustments'!$A$70:$I$86,TRUNC(COLUMN(W$2)/5)+2,FALSE)*SUMIFS('EPA US Data'!$I:$I,'EPA US Data'!$D:$D,'Country Selector'!$A$2,'EPA US Data'!$J:$J,$C$1,'EPA US Data'!$C:$C,W$2,'EPA US Data'!$G:$G,"&gt;="&amp;$A61,'EPA US Data'!$G:$G,"&lt;"&amp;$B61)+VLOOKUP($D$1,'Multipliers and Adjustments'!$A$70:$I$86,TRUNC(COLUMN(W$2)/5)+2,FALSE)*SUMIFS('EPA US Data'!$I:$I,'EPA US Data'!$D:$D,'Country Selector'!$A$2,'EPA US Data'!$J:$J,$D$1,'EPA US Data'!$C:$C,W$2,'EPA US Data'!$G:$G,"&gt;="&amp;$A61,'EPA US Data'!$G:$G,"&lt;"&amp;$B61))*unit_conv*'State Downscaling Multipliers'!$B$7</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Data'!$G:$G,"&lt;"&amp;$B61)+VLOOKUP($C$1,'Multipliers and Adjustments'!$A$70:$I$86,TRUNC(COLUMN(AB$2)/5)+2,FALSE)*SUMIFS('EPA US Data'!$I:$I,'EPA US Data'!$D:$D,'Country Selector'!$A$2,'EPA US Data'!$J:$J,$C$1,'EPA US Data'!$C:$C,AB$2,'EPA US Data'!$G:$G,"&gt;="&amp;$A61,'EPA US Data'!$G:$G,"&lt;"&amp;$B61)+VLOOKUP($D$1,'Multipliers and Adjustments'!$A$70:$I$86,TRUNC(COLUMN(AB$2)/5)+2,FALSE)*SUMIFS('EPA US Data'!$I:$I,'EPA US Data'!$D:$D,'Country Selector'!$A$2,'EPA US Data'!$J:$J,$D$1,'EPA US Data'!$C:$C,AB$2,'EPA US Data'!$G:$G,"&gt;="&amp;$A61,'EPA US Data'!$G:$G,"&lt;"&amp;$B61))*unit_conv*'State Downscaling Multipliers'!$B$7</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Data'!$G:$G,"&lt;"&amp;$B61)+VLOOKUP($C$1,'Multipliers and Adjustments'!$A$70:$I$86,TRUNC(COLUMN(AG$2)/5)+2,FALSE)*SUMIFS('EPA US Data'!$I:$I,'EPA US Data'!$D:$D,'Country Selector'!$A$2,'EPA US Data'!$J:$J,$C$1,'EPA US Data'!$C:$C,AG$2,'EPA US Data'!$G:$G,"&gt;="&amp;$A61,'EPA US Data'!$G:$G,"&lt;"&amp;$B61)+VLOOKUP($D$1,'Multipliers and Adjustments'!$A$70:$I$86,TRUNC(COLUMN(AG$2)/5)+2,FALSE)*SUMIFS('EPA US Data'!$I:$I,'EPA US Data'!$D:$D,'Country Selector'!$A$2,'EPA US Data'!$J:$J,$D$1,'EPA US Data'!$C:$C,AG$2,'EPA US Data'!$G:$G,"&gt;="&amp;$A61,'EPA US Data'!$G:$G,"&lt;"&amp;$B61))*unit_conv*'State Downscaling Multipliers'!$B$7</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Data'!$G:$G,"&lt;"&amp;$B61)+VLOOKUP($C$1,'Multipliers and Adjustments'!$A$70:$I$86,TRUNC(COLUMN(AL$2)/5)+2,FALSE)*SUMIFS('EPA US Data'!$I:$I,'EPA US Data'!$D:$D,'Country Selector'!$A$2,'EPA US Data'!$J:$J,$C$1,'EPA US Data'!$C:$C,AL$2,'EPA US Data'!$G:$G,"&gt;="&amp;$A61,'EPA US Data'!$G:$G,"&lt;"&amp;$B61)+VLOOKUP($D$1,'Multipliers and Adjustments'!$A$70:$I$86,TRUNC(COLUMN(AL$2)/5)+2,FALSE)*SUMIFS('EPA US Data'!$I:$I,'EPA US Data'!$D:$D,'Country Selector'!$A$2,'EPA US Data'!$J:$J,$D$1,'EPA US Data'!$C:$C,AL$2,'EPA US Data'!$G:$G,"&gt;="&amp;$A61,'EPA US Data'!$G:$G,"&lt;"&amp;$B61))*unit_conv*'State Downscaling Multipliers'!$B$7</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Data'!$G:$G,"&lt;"&amp;$B62)+VLOOKUP($C$1,'Multipliers and Adjustments'!$A$70:$I$86,TRUNC(COLUMN(C$2)/5)+2,FALSE)*SUMIFS('EPA US Data'!$I:$I,'EPA US Data'!$D:$D,'Country Selector'!$A$2,'EPA US Data'!$J:$J,$C$1,'EPA US Data'!$C:$C,C$2,'EPA US Data'!$G:$G,"&gt;="&amp;$A62,'EPA US Data'!$G:$G,"&lt;"&amp;$B62)+VLOOKUP($D$1,'Multipliers and Adjustments'!$A$70:$I$86,TRUNC(COLUMN(C$2)/5)+2,FALSE)*SUMIFS('EPA US Data'!$I:$I,'EPA US Data'!$D:$D,'Country Selector'!$A$2,'EPA US Data'!$J:$J,$D$1,'EPA US Data'!$C:$C,C$2,'EPA US Data'!$G:$G,"&gt;="&amp;$A62,'EPA US Data'!$G:$G,"&lt;"&amp;$B62))*unit_conv*'State Downscaling Multipliers'!$B$7</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Data'!$G:$G,"&lt;"&amp;$B62)+VLOOKUP($C$1,'Multipliers and Adjustments'!$A$70:$I$86,TRUNC(COLUMN(H$2)/5)+2,FALSE)*SUMIFS('EPA US Data'!$I:$I,'EPA US Data'!$D:$D,'Country Selector'!$A$2,'EPA US Data'!$J:$J,$C$1,'EPA US Data'!$C:$C,H$2,'EPA US Data'!$G:$G,"&gt;="&amp;$A62,'EPA US Data'!$G:$G,"&lt;"&amp;$B62)+VLOOKUP($D$1,'Multipliers and Adjustments'!$A$70:$I$86,TRUNC(COLUMN(H$2)/5)+2,FALSE)*SUMIFS('EPA US Data'!$I:$I,'EPA US Data'!$D:$D,'Country Selector'!$A$2,'EPA US Data'!$J:$J,$D$1,'EPA US Data'!$C:$C,H$2,'EPA US Data'!$G:$G,"&gt;="&amp;$A62,'EPA US Data'!$G:$G,"&lt;"&amp;$B62))*unit_conv*'State Downscaling Multipliers'!$B$7</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Data'!$G:$G,"&lt;"&amp;$B62)+VLOOKUP($C$1,'Multipliers and Adjustments'!$A$70:$I$86,TRUNC(COLUMN(M$2)/5)+2,FALSE)*SUMIFS('EPA US Data'!$I:$I,'EPA US Data'!$D:$D,'Country Selector'!$A$2,'EPA US Data'!$J:$J,$C$1,'EPA US Data'!$C:$C,M$2,'EPA US Data'!$G:$G,"&gt;="&amp;$A62,'EPA US Data'!$G:$G,"&lt;"&amp;$B62)+VLOOKUP($D$1,'Multipliers and Adjustments'!$A$70:$I$86,TRUNC(COLUMN(M$2)/5)+2,FALSE)*SUMIFS('EPA US Data'!$I:$I,'EPA US Data'!$D:$D,'Country Selector'!$A$2,'EPA US Data'!$J:$J,$D$1,'EPA US Data'!$C:$C,M$2,'EPA US Data'!$G:$G,"&gt;="&amp;$A62,'EPA US Data'!$G:$G,"&lt;"&amp;$B62))*unit_conv*'State Downscaling Multipliers'!$B$7</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Data'!$G:$G,"&lt;"&amp;$B62)+VLOOKUP($C$1,'Multipliers and Adjustments'!$A$70:$I$86,TRUNC(COLUMN(R$2)/5)+2,FALSE)*SUMIFS('EPA US Data'!$I:$I,'EPA US Data'!$D:$D,'Country Selector'!$A$2,'EPA US Data'!$J:$J,$C$1,'EPA US Data'!$C:$C,R$2,'EPA US Data'!$G:$G,"&gt;="&amp;$A62,'EPA US Data'!$G:$G,"&lt;"&amp;$B62)+VLOOKUP($D$1,'Multipliers and Adjustments'!$A$70:$I$86,TRUNC(COLUMN(R$2)/5)+2,FALSE)*SUMIFS('EPA US Data'!$I:$I,'EPA US Data'!$D:$D,'Country Selector'!$A$2,'EPA US Data'!$J:$J,$D$1,'EPA US Data'!$C:$C,R$2,'EPA US Data'!$G:$G,"&gt;="&amp;$A62,'EPA US Data'!$G:$G,"&lt;"&amp;$B62))*unit_conv*'State Downscaling Multipliers'!$B$7</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Data'!$G:$G,"&lt;"&amp;$B62)+VLOOKUP($C$1,'Multipliers and Adjustments'!$A$70:$I$86,TRUNC(COLUMN(W$2)/5)+2,FALSE)*SUMIFS('EPA US Data'!$I:$I,'EPA US Data'!$D:$D,'Country Selector'!$A$2,'EPA US Data'!$J:$J,$C$1,'EPA US Data'!$C:$C,W$2,'EPA US Data'!$G:$G,"&gt;="&amp;$A62,'EPA US Data'!$G:$G,"&lt;"&amp;$B62)+VLOOKUP($D$1,'Multipliers and Adjustments'!$A$70:$I$86,TRUNC(COLUMN(W$2)/5)+2,FALSE)*SUMIFS('EPA US Data'!$I:$I,'EPA US Data'!$D:$D,'Country Selector'!$A$2,'EPA US Data'!$J:$J,$D$1,'EPA US Data'!$C:$C,W$2,'EPA US Data'!$G:$G,"&gt;="&amp;$A62,'EPA US Data'!$G:$G,"&lt;"&amp;$B62))*unit_conv*'State Downscaling Multipliers'!$B$7</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Data'!$G:$G,"&lt;"&amp;$B62)+VLOOKUP($C$1,'Multipliers and Adjustments'!$A$70:$I$86,TRUNC(COLUMN(AB$2)/5)+2,FALSE)*SUMIFS('EPA US Data'!$I:$I,'EPA US Data'!$D:$D,'Country Selector'!$A$2,'EPA US Data'!$J:$J,$C$1,'EPA US Data'!$C:$C,AB$2,'EPA US Data'!$G:$G,"&gt;="&amp;$A62,'EPA US Data'!$G:$G,"&lt;"&amp;$B62)+VLOOKUP($D$1,'Multipliers and Adjustments'!$A$70:$I$86,TRUNC(COLUMN(AB$2)/5)+2,FALSE)*SUMIFS('EPA US Data'!$I:$I,'EPA US Data'!$D:$D,'Country Selector'!$A$2,'EPA US Data'!$J:$J,$D$1,'EPA US Data'!$C:$C,AB$2,'EPA US Data'!$G:$G,"&gt;="&amp;$A62,'EPA US Data'!$G:$G,"&lt;"&amp;$B62))*unit_conv*'State Downscaling Multipliers'!$B$7</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Data'!$G:$G,"&lt;"&amp;$B62)+VLOOKUP($C$1,'Multipliers and Adjustments'!$A$70:$I$86,TRUNC(COLUMN(AG$2)/5)+2,FALSE)*SUMIFS('EPA US Data'!$I:$I,'EPA US Data'!$D:$D,'Country Selector'!$A$2,'EPA US Data'!$J:$J,$C$1,'EPA US Data'!$C:$C,AG$2,'EPA US Data'!$G:$G,"&gt;="&amp;$A62,'EPA US Data'!$G:$G,"&lt;"&amp;$B62)+VLOOKUP($D$1,'Multipliers and Adjustments'!$A$70:$I$86,TRUNC(COLUMN(AG$2)/5)+2,FALSE)*SUMIFS('EPA US Data'!$I:$I,'EPA US Data'!$D:$D,'Country Selector'!$A$2,'EPA US Data'!$J:$J,$D$1,'EPA US Data'!$C:$C,AG$2,'EPA US Data'!$G:$G,"&gt;="&amp;$A62,'EPA US Data'!$G:$G,"&lt;"&amp;$B62))*unit_conv*'State Downscaling Multipliers'!$B$7</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Data'!$G:$G,"&lt;"&amp;$B62)+VLOOKUP($C$1,'Multipliers and Adjustments'!$A$70:$I$86,TRUNC(COLUMN(AL$2)/5)+2,FALSE)*SUMIFS('EPA US Data'!$I:$I,'EPA US Data'!$D:$D,'Country Selector'!$A$2,'EPA US Data'!$J:$J,$C$1,'EPA US Data'!$C:$C,AL$2,'EPA US Data'!$G:$G,"&gt;="&amp;$A62,'EPA US Data'!$G:$G,"&lt;"&amp;$B62)+VLOOKUP($D$1,'Multipliers and Adjustments'!$A$70:$I$86,TRUNC(COLUMN(AL$2)/5)+2,FALSE)*SUMIFS('EPA US Data'!$I:$I,'EPA US Data'!$D:$D,'Country Selector'!$A$2,'EPA US Data'!$J:$J,$D$1,'EPA US Data'!$C:$C,AL$2,'EPA US Data'!$G:$G,"&gt;="&amp;$A62,'EPA US Data'!$G:$G,"&lt;"&amp;$B62))*unit_conv*'State Downscaling Multipliers'!$B$7</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Data'!$G:$G,"&lt;"&amp;$B63)+VLOOKUP($C$1,'Multipliers and Adjustments'!$A$70:$I$86,TRUNC(COLUMN(C$2)/5)+2,FALSE)*SUMIFS('EPA US Data'!$I:$I,'EPA US Data'!$D:$D,'Country Selector'!$A$2,'EPA US Data'!$J:$J,$C$1,'EPA US Data'!$C:$C,C$2,'EPA US Data'!$G:$G,"&gt;="&amp;$A63,'EPA US Data'!$G:$G,"&lt;"&amp;$B63)+VLOOKUP($D$1,'Multipliers and Adjustments'!$A$70:$I$86,TRUNC(COLUMN(C$2)/5)+2,FALSE)*SUMIFS('EPA US Data'!$I:$I,'EPA US Data'!$D:$D,'Country Selector'!$A$2,'EPA US Data'!$J:$J,$D$1,'EPA US Data'!$C:$C,C$2,'EPA US Data'!$G:$G,"&gt;="&amp;$A63,'EPA US Data'!$G:$G,"&lt;"&amp;$B63))*unit_conv*'State Downscaling Multipliers'!$B$7</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Data'!$G:$G,"&lt;"&amp;$B63)+VLOOKUP($C$1,'Multipliers and Adjustments'!$A$70:$I$86,TRUNC(COLUMN(H$2)/5)+2,FALSE)*SUMIFS('EPA US Data'!$I:$I,'EPA US Data'!$D:$D,'Country Selector'!$A$2,'EPA US Data'!$J:$J,$C$1,'EPA US Data'!$C:$C,H$2,'EPA US Data'!$G:$G,"&gt;="&amp;$A63,'EPA US Data'!$G:$G,"&lt;"&amp;$B63)+VLOOKUP($D$1,'Multipliers and Adjustments'!$A$70:$I$86,TRUNC(COLUMN(H$2)/5)+2,FALSE)*SUMIFS('EPA US Data'!$I:$I,'EPA US Data'!$D:$D,'Country Selector'!$A$2,'EPA US Data'!$J:$J,$D$1,'EPA US Data'!$C:$C,H$2,'EPA US Data'!$G:$G,"&gt;="&amp;$A63,'EPA US Data'!$G:$G,"&lt;"&amp;$B63))*unit_conv*'State Downscaling Multipliers'!$B$7</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Data'!$G:$G,"&lt;"&amp;$B63)+VLOOKUP($C$1,'Multipliers and Adjustments'!$A$70:$I$86,TRUNC(COLUMN(M$2)/5)+2,FALSE)*SUMIFS('EPA US Data'!$I:$I,'EPA US Data'!$D:$D,'Country Selector'!$A$2,'EPA US Data'!$J:$J,$C$1,'EPA US Data'!$C:$C,M$2,'EPA US Data'!$G:$G,"&gt;="&amp;$A63,'EPA US Data'!$G:$G,"&lt;"&amp;$B63)+VLOOKUP($D$1,'Multipliers and Adjustments'!$A$70:$I$86,TRUNC(COLUMN(M$2)/5)+2,FALSE)*SUMIFS('EPA US Data'!$I:$I,'EPA US Data'!$D:$D,'Country Selector'!$A$2,'EPA US Data'!$J:$J,$D$1,'EPA US Data'!$C:$C,M$2,'EPA US Data'!$G:$G,"&gt;="&amp;$A63,'EPA US Data'!$G:$G,"&lt;"&amp;$B63))*unit_conv*'State Downscaling Multipliers'!$B$7</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Data'!$G:$G,"&lt;"&amp;$B63)+VLOOKUP($C$1,'Multipliers and Adjustments'!$A$70:$I$86,TRUNC(COLUMN(R$2)/5)+2,FALSE)*SUMIFS('EPA US Data'!$I:$I,'EPA US Data'!$D:$D,'Country Selector'!$A$2,'EPA US Data'!$J:$J,$C$1,'EPA US Data'!$C:$C,R$2,'EPA US Data'!$G:$G,"&gt;="&amp;$A63,'EPA US Data'!$G:$G,"&lt;"&amp;$B63)+VLOOKUP($D$1,'Multipliers and Adjustments'!$A$70:$I$86,TRUNC(COLUMN(R$2)/5)+2,FALSE)*SUMIFS('EPA US Data'!$I:$I,'EPA US Data'!$D:$D,'Country Selector'!$A$2,'EPA US Data'!$J:$J,$D$1,'EPA US Data'!$C:$C,R$2,'EPA US Data'!$G:$G,"&gt;="&amp;$A63,'EPA US Data'!$G:$G,"&lt;"&amp;$B63))*unit_conv*'State Downscaling Multipliers'!$B$7</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Data'!$G:$G,"&lt;"&amp;$B63)+VLOOKUP($C$1,'Multipliers and Adjustments'!$A$70:$I$86,TRUNC(COLUMN(W$2)/5)+2,FALSE)*SUMIFS('EPA US Data'!$I:$I,'EPA US Data'!$D:$D,'Country Selector'!$A$2,'EPA US Data'!$J:$J,$C$1,'EPA US Data'!$C:$C,W$2,'EPA US Data'!$G:$G,"&gt;="&amp;$A63,'EPA US Data'!$G:$G,"&lt;"&amp;$B63)+VLOOKUP($D$1,'Multipliers and Adjustments'!$A$70:$I$86,TRUNC(COLUMN(W$2)/5)+2,FALSE)*SUMIFS('EPA US Data'!$I:$I,'EPA US Data'!$D:$D,'Country Selector'!$A$2,'EPA US Data'!$J:$J,$D$1,'EPA US Data'!$C:$C,W$2,'EPA US Data'!$G:$G,"&gt;="&amp;$A63,'EPA US Data'!$G:$G,"&lt;"&amp;$B63))*unit_conv*'State Downscaling Multipliers'!$B$7</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Data'!$G:$G,"&lt;"&amp;$B63)+VLOOKUP($C$1,'Multipliers and Adjustments'!$A$70:$I$86,TRUNC(COLUMN(AB$2)/5)+2,FALSE)*SUMIFS('EPA US Data'!$I:$I,'EPA US Data'!$D:$D,'Country Selector'!$A$2,'EPA US Data'!$J:$J,$C$1,'EPA US Data'!$C:$C,AB$2,'EPA US Data'!$G:$G,"&gt;="&amp;$A63,'EPA US Data'!$G:$G,"&lt;"&amp;$B63)+VLOOKUP($D$1,'Multipliers and Adjustments'!$A$70:$I$86,TRUNC(COLUMN(AB$2)/5)+2,FALSE)*SUMIFS('EPA US Data'!$I:$I,'EPA US Data'!$D:$D,'Country Selector'!$A$2,'EPA US Data'!$J:$J,$D$1,'EPA US Data'!$C:$C,AB$2,'EPA US Data'!$G:$G,"&gt;="&amp;$A63,'EPA US Data'!$G:$G,"&lt;"&amp;$B63))*unit_conv*'State Downscaling Multipliers'!$B$7</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Data'!$G:$G,"&lt;"&amp;$B63)+VLOOKUP($C$1,'Multipliers and Adjustments'!$A$70:$I$86,TRUNC(COLUMN(AG$2)/5)+2,FALSE)*SUMIFS('EPA US Data'!$I:$I,'EPA US Data'!$D:$D,'Country Selector'!$A$2,'EPA US Data'!$J:$J,$C$1,'EPA US Data'!$C:$C,AG$2,'EPA US Data'!$G:$G,"&gt;="&amp;$A63,'EPA US Data'!$G:$G,"&lt;"&amp;$B63)+VLOOKUP($D$1,'Multipliers and Adjustments'!$A$70:$I$86,TRUNC(COLUMN(AG$2)/5)+2,FALSE)*SUMIFS('EPA US Data'!$I:$I,'EPA US Data'!$D:$D,'Country Selector'!$A$2,'EPA US Data'!$J:$J,$D$1,'EPA US Data'!$C:$C,AG$2,'EPA US Data'!$G:$G,"&gt;="&amp;$A63,'EPA US Data'!$G:$G,"&lt;"&amp;$B63))*unit_conv*'State Downscaling Multipliers'!$B$7</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Data'!$G:$G,"&lt;"&amp;$B63)+VLOOKUP($C$1,'Multipliers and Adjustments'!$A$70:$I$86,TRUNC(COLUMN(AL$2)/5)+2,FALSE)*SUMIFS('EPA US Data'!$I:$I,'EPA US Data'!$D:$D,'Country Selector'!$A$2,'EPA US Data'!$J:$J,$C$1,'EPA US Data'!$C:$C,AL$2,'EPA US Data'!$G:$G,"&gt;="&amp;$A63,'EPA US Data'!$G:$G,"&lt;"&amp;$B63)+VLOOKUP($D$1,'Multipliers and Adjustments'!$A$70:$I$86,TRUNC(COLUMN(AL$2)/5)+2,FALSE)*SUMIFS('EPA US Data'!$I:$I,'EPA US Data'!$D:$D,'Country Selector'!$A$2,'EPA US Data'!$J:$J,$D$1,'EPA US Data'!$C:$C,AL$2,'EPA US Data'!$G:$G,"&gt;="&amp;$A63,'EPA US Data'!$G:$G,"&lt;"&amp;$B63))*unit_conv*'State Downscaling Multipliers'!$B$7</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Data'!$G:$G,"&lt;"&amp;$B64)+VLOOKUP($C$1,'Multipliers and Adjustments'!$A$70:$I$86,TRUNC(COLUMN(C$2)/5)+2,FALSE)*SUMIFS('EPA US Data'!$I:$I,'EPA US Data'!$D:$D,'Country Selector'!$A$2,'EPA US Data'!$J:$J,$C$1,'EPA US Data'!$C:$C,C$2,'EPA US Data'!$G:$G,"&gt;="&amp;$A64,'EPA US Data'!$G:$G,"&lt;"&amp;$B64)+VLOOKUP($D$1,'Multipliers and Adjustments'!$A$70:$I$86,TRUNC(COLUMN(C$2)/5)+2,FALSE)*SUMIFS('EPA US Data'!$I:$I,'EPA US Data'!$D:$D,'Country Selector'!$A$2,'EPA US Data'!$J:$J,$D$1,'EPA US Data'!$C:$C,C$2,'EPA US Data'!$G:$G,"&gt;="&amp;$A64,'EPA US Data'!$G:$G,"&lt;"&amp;$B64))*unit_conv*'State Downscaling Multipliers'!$B$7</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Data'!$G:$G,"&lt;"&amp;$B64)+VLOOKUP($C$1,'Multipliers and Adjustments'!$A$70:$I$86,TRUNC(COLUMN(H$2)/5)+2,FALSE)*SUMIFS('EPA US Data'!$I:$I,'EPA US Data'!$D:$D,'Country Selector'!$A$2,'EPA US Data'!$J:$J,$C$1,'EPA US Data'!$C:$C,H$2,'EPA US Data'!$G:$G,"&gt;="&amp;$A64,'EPA US Data'!$G:$G,"&lt;"&amp;$B64)+VLOOKUP($D$1,'Multipliers and Adjustments'!$A$70:$I$86,TRUNC(COLUMN(H$2)/5)+2,FALSE)*SUMIFS('EPA US Data'!$I:$I,'EPA US Data'!$D:$D,'Country Selector'!$A$2,'EPA US Data'!$J:$J,$D$1,'EPA US Data'!$C:$C,H$2,'EPA US Data'!$G:$G,"&gt;="&amp;$A64,'EPA US Data'!$G:$G,"&lt;"&amp;$B64))*unit_conv*'State Downscaling Multipliers'!$B$7</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Data'!$G:$G,"&lt;"&amp;$B64)+VLOOKUP($C$1,'Multipliers and Adjustments'!$A$70:$I$86,TRUNC(COLUMN(M$2)/5)+2,FALSE)*SUMIFS('EPA US Data'!$I:$I,'EPA US Data'!$D:$D,'Country Selector'!$A$2,'EPA US Data'!$J:$J,$C$1,'EPA US Data'!$C:$C,M$2,'EPA US Data'!$G:$G,"&gt;="&amp;$A64,'EPA US Data'!$G:$G,"&lt;"&amp;$B64)+VLOOKUP($D$1,'Multipliers and Adjustments'!$A$70:$I$86,TRUNC(COLUMN(M$2)/5)+2,FALSE)*SUMIFS('EPA US Data'!$I:$I,'EPA US Data'!$D:$D,'Country Selector'!$A$2,'EPA US Data'!$J:$J,$D$1,'EPA US Data'!$C:$C,M$2,'EPA US Data'!$G:$G,"&gt;="&amp;$A64,'EPA US Data'!$G:$G,"&lt;"&amp;$B64))*unit_conv*'State Downscaling Multipliers'!$B$7</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Data'!$G:$G,"&lt;"&amp;$B64)+VLOOKUP($C$1,'Multipliers and Adjustments'!$A$70:$I$86,TRUNC(COLUMN(R$2)/5)+2,FALSE)*SUMIFS('EPA US Data'!$I:$I,'EPA US Data'!$D:$D,'Country Selector'!$A$2,'EPA US Data'!$J:$J,$C$1,'EPA US Data'!$C:$C,R$2,'EPA US Data'!$G:$G,"&gt;="&amp;$A64,'EPA US Data'!$G:$G,"&lt;"&amp;$B64)+VLOOKUP($D$1,'Multipliers and Adjustments'!$A$70:$I$86,TRUNC(COLUMN(R$2)/5)+2,FALSE)*SUMIFS('EPA US Data'!$I:$I,'EPA US Data'!$D:$D,'Country Selector'!$A$2,'EPA US Data'!$J:$J,$D$1,'EPA US Data'!$C:$C,R$2,'EPA US Data'!$G:$G,"&gt;="&amp;$A64,'EPA US Data'!$G:$G,"&lt;"&amp;$B64))*unit_conv*'State Downscaling Multipliers'!$B$7</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Data'!$G:$G,"&lt;"&amp;$B64)+VLOOKUP($C$1,'Multipliers and Adjustments'!$A$70:$I$86,TRUNC(COLUMN(W$2)/5)+2,FALSE)*SUMIFS('EPA US Data'!$I:$I,'EPA US Data'!$D:$D,'Country Selector'!$A$2,'EPA US Data'!$J:$J,$C$1,'EPA US Data'!$C:$C,W$2,'EPA US Data'!$G:$G,"&gt;="&amp;$A64,'EPA US Data'!$G:$G,"&lt;"&amp;$B64)+VLOOKUP($D$1,'Multipliers and Adjustments'!$A$70:$I$86,TRUNC(COLUMN(W$2)/5)+2,FALSE)*SUMIFS('EPA US Data'!$I:$I,'EPA US Data'!$D:$D,'Country Selector'!$A$2,'EPA US Data'!$J:$J,$D$1,'EPA US Data'!$C:$C,W$2,'EPA US Data'!$G:$G,"&gt;="&amp;$A64,'EPA US Data'!$G:$G,"&lt;"&amp;$B64))*unit_conv*'State Downscaling Multipliers'!$B$7</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Data'!$G:$G,"&lt;"&amp;$B64)+VLOOKUP($C$1,'Multipliers and Adjustments'!$A$70:$I$86,TRUNC(COLUMN(AB$2)/5)+2,FALSE)*SUMIFS('EPA US Data'!$I:$I,'EPA US Data'!$D:$D,'Country Selector'!$A$2,'EPA US Data'!$J:$J,$C$1,'EPA US Data'!$C:$C,AB$2,'EPA US Data'!$G:$G,"&gt;="&amp;$A64,'EPA US Data'!$G:$G,"&lt;"&amp;$B64)+VLOOKUP($D$1,'Multipliers and Adjustments'!$A$70:$I$86,TRUNC(COLUMN(AB$2)/5)+2,FALSE)*SUMIFS('EPA US Data'!$I:$I,'EPA US Data'!$D:$D,'Country Selector'!$A$2,'EPA US Data'!$J:$J,$D$1,'EPA US Data'!$C:$C,AB$2,'EPA US Data'!$G:$G,"&gt;="&amp;$A64,'EPA US Data'!$G:$G,"&lt;"&amp;$B64))*unit_conv*'State Downscaling Multipliers'!$B$7</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Data'!$G:$G,"&lt;"&amp;$B64)+VLOOKUP($C$1,'Multipliers and Adjustments'!$A$70:$I$86,TRUNC(COLUMN(AG$2)/5)+2,FALSE)*SUMIFS('EPA US Data'!$I:$I,'EPA US Data'!$D:$D,'Country Selector'!$A$2,'EPA US Data'!$J:$J,$C$1,'EPA US Data'!$C:$C,AG$2,'EPA US Data'!$G:$G,"&gt;="&amp;$A64,'EPA US Data'!$G:$G,"&lt;"&amp;$B64)+VLOOKUP($D$1,'Multipliers and Adjustments'!$A$70:$I$86,TRUNC(COLUMN(AG$2)/5)+2,FALSE)*SUMIFS('EPA US Data'!$I:$I,'EPA US Data'!$D:$D,'Country Selector'!$A$2,'EPA US Data'!$J:$J,$D$1,'EPA US Data'!$C:$C,AG$2,'EPA US Data'!$G:$G,"&gt;="&amp;$A64,'EPA US Data'!$G:$G,"&lt;"&amp;$B64))*unit_conv*'State Downscaling Multipliers'!$B$7</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Data'!$G:$G,"&lt;"&amp;$B64)+VLOOKUP($C$1,'Multipliers and Adjustments'!$A$70:$I$86,TRUNC(COLUMN(AL$2)/5)+2,FALSE)*SUMIFS('EPA US Data'!$I:$I,'EPA US Data'!$D:$D,'Country Selector'!$A$2,'EPA US Data'!$J:$J,$C$1,'EPA US Data'!$C:$C,AL$2,'EPA US Data'!$G:$G,"&gt;="&amp;$A64,'EPA US Data'!$G:$G,"&lt;"&amp;$B64)+VLOOKUP($D$1,'Multipliers and Adjustments'!$A$70:$I$86,TRUNC(COLUMN(AL$2)/5)+2,FALSE)*SUMIFS('EPA US Data'!$I:$I,'EPA US Data'!$D:$D,'Country Selector'!$A$2,'EPA US Data'!$J:$J,$D$1,'EPA US Data'!$C:$C,AL$2,'EPA US Data'!$G:$G,"&gt;="&amp;$A64,'EPA US Data'!$G:$G,"&lt;"&amp;$B64))*unit_conv*'State Downscaling Multipliers'!$B$7</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Data'!$G:$G,"&lt;"&amp;$B65)+VLOOKUP($C$1,'Multipliers and Adjustments'!$A$70:$I$86,TRUNC(COLUMN(C$2)/5)+2,FALSE)*SUMIFS('EPA US Data'!$I:$I,'EPA US Data'!$D:$D,'Country Selector'!$A$2,'EPA US Data'!$J:$J,$C$1,'EPA US Data'!$C:$C,C$2,'EPA US Data'!$G:$G,"&gt;="&amp;$A65,'EPA US Data'!$G:$G,"&lt;"&amp;$B65)+VLOOKUP($D$1,'Multipliers and Adjustments'!$A$70:$I$86,TRUNC(COLUMN(C$2)/5)+2,FALSE)*SUMIFS('EPA US Data'!$I:$I,'EPA US Data'!$D:$D,'Country Selector'!$A$2,'EPA US Data'!$J:$J,$D$1,'EPA US Data'!$C:$C,C$2,'EPA US Data'!$G:$G,"&gt;="&amp;$A65,'EPA US Data'!$G:$G,"&lt;"&amp;$B65))*unit_conv*'State Downscaling Multipliers'!$B$7</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Data'!$G:$G,"&lt;"&amp;$B65)+VLOOKUP($C$1,'Multipliers and Adjustments'!$A$70:$I$86,TRUNC(COLUMN(H$2)/5)+2,FALSE)*SUMIFS('EPA US Data'!$I:$I,'EPA US Data'!$D:$D,'Country Selector'!$A$2,'EPA US Data'!$J:$J,$C$1,'EPA US Data'!$C:$C,H$2,'EPA US Data'!$G:$G,"&gt;="&amp;$A65,'EPA US Data'!$G:$G,"&lt;"&amp;$B65)+VLOOKUP($D$1,'Multipliers and Adjustments'!$A$70:$I$86,TRUNC(COLUMN(H$2)/5)+2,FALSE)*SUMIFS('EPA US Data'!$I:$I,'EPA US Data'!$D:$D,'Country Selector'!$A$2,'EPA US Data'!$J:$J,$D$1,'EPA US Data'!$C:$C,H$2,'EPA US Data'!$G:$G,"&gt;="&amp;$A65,'EPA US Data'!$G:$G,"&lt;"&amp;$B65))*unit_conv*'State Downscaling Multipliers'!$B$7</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Data'!$G:$G,"&lt;"&amp;$B65)+VLOOKUP($C$1,'Multipliers and Adjustments'!$A$70:$I$86,TRUNC(COLUMN(M$2)/5)+2,FALSE)*SUMIFS('EPA US Data'!$I:$I,'EPA US Data'!$D:$D,'Country Selector'!$A$2,'EPA US Data'!$J:$J,$C$1,'EPA US Data'!$C:$C,M$2,'EPA US Data'!$G:$G,"&gt;="&amp;$A65,'EPA US Data'!$G:$G,"&lt;"&amp;$B65)+VLOOKUP($D$1,'Multipliers and Adjustments'!$A$70:$I$86,TRUNC(COLUMN(M$2)/5)+2,FALSE)*SUMIFS('EPA US Data'!$I:$I,'EPA US Data'!$D:$D,'Country Selector'!$A$2,'EPA US Data'!$J:$J,$D$1,'EPA US Data'!$C:$C,M$2,'EPA US Data'!$G:$G,"&gt;="&amp;$A65,'EPA US Data'!$G:$G,"&lt;"&amp;$B65))*unit_conv*'State Downscaling Multipliers'!$B$7</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Data'!$G:$G,"&lt;"&amp;$B65)+VLOOKUP($C$1,'Multipliers and Adjustments'!$A$70:$I$86,TRUNC(COLUMN(R$2)/5)+2,FALSE)*SUMIFS('EPA US Data'!$I:$I,'EPA US Data'!$D:$D,'Country Selector'!$A$2,'EPA US Data'!$J:$J,$C$1,'EPA US Data'!$C:$C,R$2,'EPA US Data'!$G:$G,"&gt;="&amp;$A65,'EPA US Data'!$G:$G,"&lt;"&amp;$B65)+VLOOKUP($D$1,'Multipliers and Adjustments'!$A$70:$I$86,TRUNC(COLUMN(R$2)/5)+2,FALSE)*SUMIFS('EPA US Data'!$I:$I,'EPA US Data'!$D:$D,'Country Selector'!$A$2,'EPA US Data'!$J:$J,$D$1,'EPA US Data'!$C:$C,R$2,'EPA US Data'!$G:$G,"&gt;="&amp;$A65,'EPA US Data'!$G:$G,"&lt;"&amp;$B65))*unit_conv*'State Downscaling Multipliers'!$B$7</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Data'!$G:$G,"&lt;"&amp;$B65)+VLOOKUP($C$1,'Multipliers and Adjustments'!$A$70:$I$86,TRUNC(COLUMN(W$2)/5)+2,FALSE)*SUMIFS('EPA US Data'!$I:$I,'EPA US Data'!$D:$D,'Country Selector'!$A$2,'EPA US Data'!$J:$J,$C$1,'EPA US Data'!$C:$C,W$2,'EPA US Data'!$G:$G,"&gt;="&amp;$A65,'EPA US Data'!$G:$G,"&lt;"&amp;$B65)+VLOOKUP($D$1,'Multipliers and Adjustments'!$A$70:$I$86,TRUNC(COLUMN(W$2)/5)+2,FALSE)*SUMIFS('EPA US Data'!$I:$I,'EPA US Data'!$D:$D,'Country Selector'!$A$2,'EPA US Data'!$J:$J,$D$1,'EPA US Data'!$C:$C,W$2,'EPA US Data'!$G:$G,"&gt;="&amp;$A65,'EPA US Data'!$G:$G,"&lt;"&amp;$B65))*unit_conv*'State Downscaling Multipliers'!$B$7</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Data'!$G:$G,"&lt;"&amp;$B65)+VLOOKUP($C$1,'Multipliers and Adjustments'!$A$70:$I$86,TRUNC(COLUMN(AB$2)/5)+2,FALSE)*SUMIFS('EPA US Data'!$I:$I,'EPA US Data'!$D:$D,'Country Selector'!$A$2,'EPA US Data'!$J:$J,$C$1,'EPA US Data'!$C:$C,AB$2,'EPA US Data'!$G:$G,"&gt;="&amp;$A65,'EPA US Data'!$G:$G,"&lt;"&amp;$B65)+VLOOKUP($D$1,'Multipliers and Adjustments'!$A$70:$I$86,TRUNC(COLUMN(AB$2)/5)+2,FALSE)*SUMIFS('EPA US Data'!$I:$I,'EPA US Data'!$D:$D,'Country Selector'!$A$2,'EPA US Data'!$J:$J,$D$1,'EPA US Data'!$C:$C,AB$2,'EPA US Data'!$G:$G,"&gt;="&amp;$A65,'EPA US Data'!$G:$G,"&lt;"&amp;$B65))*unit_conv*'State Downscaling Multipliers'!$B$7</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Data'!$G:$G,"&lt;"&amp;$B65)+VLOOKUP($C$1,'Multipliers and Adjustments'!$A$70:$I$86,TRUNC(COLUMN(AG$2)/5)+2,FALSE)*SUMIFS('EPA US Data'!$I:$I,'EPA US Data'!$D:$D,'Country Selector'!$A$2,'EPA US Data'!$J:$J,$C$1,'EPA US Data'!$C:$C,AG$2,'EPA US Data'!$G:$G,"&gt;="&amp;$A65,'EPA US Data'!$G:$G,"&lt;"&amp;$B65)+VLOOKUP($D$1,'Multipliers and Adjustments'!$A$70:$I$86,TRUNC(COLUMN(AG$2)/5)+2,FALSE)*SUMIFS('EPA US Data'!$I:$I,'EPA US Data'!$D:$D,'Country Selector'!$A$2,'EPA US Data'!$J:$J,$D$1,'EPA US Data'!$C:$C,AG$2,'EPA US Data'!$G:$G,"&gt;="&amp;$A65,'EPA US Data'!$G:$G,"&lt;"&amp;$B65))*unit_conv*'State Downscaling Multipliers'!$B$7</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Data'!$G:$G,"&lt;"&amp;$B65)+VLOOKUP($C$1,'Multipliers and Adjustments'!$A$70:$I$86,TRUNC(COLUMN(AL$2)/5)+2,FALSE)*SUMIFS('EPA US Data'!$I:$I,'EPA US Data'!$D:$D,'Country Selector'!$A$2,'EPA US Data'!$J:$J,$C$1,'EPA US Data'!$C:$C,AL$2,'EPA US Data'!$G:$G,"&gt;="&amp;$A65,'EPA US Data'!$G:$G,"&lt;"&amp;$B65)+VLOOKUP($D$1,'Multipliers and Adjustments'!$A$70:$I$86,TRUNC(COLUMN(AL$2)/5)+2,FALSE)*SUMIFS('EPA US Data'!$I:$I,'EPA US Data'!$D:$D,'Country Selector'!$A$2,'EPA US Data'!$J:$J,$D$1,'EPA US Data'!$C:$C,AL$2,'EPA US Data'!$G:$G,"&gt;="&amp;$A65,'EPA US Data'!$G:$G,"&lt;"&amp;$B65))*unit_conv*'State Downscaling Multipliers'!$B$7</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Data'!$G:$G,"&lt;"&amp;$B66)+VLOOKUP($C$1,'Multipliers and Adjustments'!$A$70:$I$86,TRUNC(COLUMN(C$2)/5)+2,FALSE)*SUMIFS('EPA US Data'!$I:$I,'EPA US Data'!$D:$D,'Country Selector'!$A$2,'EPA US Data'!$J:$J,$C$1,'EPA US Data'!$C:$C,C$2,'EPA US Data'!$G:$G,"&gt;="&amp;$A66,'EPA US Data'!$G:$G,"&lt;"&amp;$B66)+VLOOKUP($D$1,'Multipliers and Adjustments'!$A$70:$I$86,TRUNC(COLUMN(C$2)/5)+2,FALSE)*SUMIFS('EPA US Data'!$I:$I,'EPA US Data'!$D:$D,'Country Selector'!$A$2,'EPA US Data'!$J:$J,$D$1,'EPA US Data'!$C:$C,C$2,'EPA US Data'!$G:$G,"&gt;="&amp;$A66,'EPA US Data'!$G:$G,"&lt;"&amp;$B66))*unit_conv*'State Downscaling Multipliers'!$B$7</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Data'!$G:$G,"&lt;"&amp;$B66)+VLOOKUP($C$1,'Multipliers and Adjustments'!$A$70:$I$86,TRUNC(COLUMN(H$2)/5)+2,FALSE)*SUMIFS('EPA US Data'!$I:$I,'EPA US Data'!$D:$D,'Country Selector'!$A$2,'EPA US Data'!$J:$J,$C$1,'EPA US Data'!$C:$C,H$2,'EPA US Data'!$G:$G,"&gt;="&amp;$A66,'EPA US Data'!$G:$G,"&lt;"&amp;$B66)+VLOOKUP($D$1,'Multipliers and Adjustments'!$A$70:$I$86,TRUNC(COLUMN(H$2)/5)+2,FALSE)*SUMIFS('EPA US Data'!$I:$I,'EPA US Data'!$D:$D,'Country Selector'!$A$2,'EPA US Data'!$J:$J,$D$1,'EPA US Data'!$C:$C,H$2,'EPA US Data'!$G:$G,"&gt;="&amp;$A66,'EPA US Data'!$G:$G,"&lt;"&amp;$B66))*unit_conv*'State Downscaling Multipliers'!$B$7</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Data'!$G:$G,"&lt;"&amp;$B66)+VLOOKUP($C$1,'Multipliers and Adjustments'!$A$70:$I$86,TRUNC(COLUMN(M$2)/5)+2,FALSE)*SUMIFS('EPA US Data'!$I:$I,'EPA US Data'!$D:$D,'Country Selector'!$A$2,'EPA US Data'!$J:$J,$C$1,'EPA US Data'!$C:$C,M$2,'EPA US Data'!$G:$G,"&gt;="&amp;$A66,'EPA US Data'!$G:$G,"&lt;"&amp;$B66)+VLOOKUP($D$1,'Multipliers and Adjustments'!$A$70:$I$86,TRUNC(COLUMN(M$2)/5)+2,FALSE)*SUMIFS('EPA US Data'!$I:$I,'EPA US Data'!$D:$D,'Country Selector'!$A$2,'EPA US Data'!$J:$J,$D$1,'EPA US Data'!$C:$C,M$2,'EPA US Data'!$G:$G,"&gt;="&amp;$A66,'EPA US Data'!$G:$G,"&lt;"&amp;$B66))*unit_conv*'State Downscaling Multipliers'!$B$7</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Data'!$G:$G,"&lt;"&amp;$B66)+VLOOKUP($C$1,'Multipliers and Adjustments'!$A$70:$I$86,TRUNC(COLUMN(R$2)/5)+2,FALSE)*SUMIFS('EPA US Data'!$I:$I,'EPA US Data'!$D:$D,'Country Selector'!$A$2,'EPA US Data'!$J:$J,$C$1,'EPA US Data'!$C:$C,R$2,'EPA US Data'!$G:$G,"&gt;="&amp;$A66,'EPA US Data'!$G:$G,"&lt;"&amp;$B66)+VLOOKUP($D$1,'Multipliers and Adjustments'!$A$70:$I$86,TRUNC(COLUMN(R$2)/5)+2,FALSE)*SUMIFS('EPA US Data'!$I:$I,'EPA US Data'!$D:$D,'Country Selector'!$A$2,'EPA US Data'!$J:$J,$D$1,'EPA US Data'!$C:$C,R$2,'EPA US Data'!$G:$G,"&gt;="&amp;$A66,'EPA US Data'!$G:$G,"&lt;"&amp;$B66))*unit_conv*'State Downscaling Multipliers'!$B$7</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Data'!$G:$G,"&lt;"&amp;$B66)+VLOOKUP($C$1,'Multipliers and Adjustments'!$A$70:$I$86,TRUNC(COLUMN(W$2)/5)+2,FALSE)*SUMIFS('EPA US Data'!$I:$I,'EPA US Data'!$D:$D,'Country Selector'!$A$2,'EPA US Data'!$J:$J,$C$1,'EPA US Data'!$C:$C,W$2,'EPA US Data'!$G:$G,"&gt;="&amp;$A66,'EPA US Data'!$G:$G,"&lt;"&amp;$B66)+VLOOKUP($D$1,'Multipliers and Adjustments'!$A$70:$I$86,TRUNC(COLUMN(W$2)/5)+2,FALSE)*SUMIFS('EPA US Data'!$I:$I,'EPA US Data'!$D:$D,'Country Selector'!$A$2,'EPA US Data'!$J:$J,$D$1,'EPA US Data'!$C:$C,W$2,'EPA US Data'!$G:$G,"&gt;="&amp;$A66,'EPA US Data'!$G:$G,"&lt;"&amp;$B66))*unit_conv*'State Downscaling Multipliers'!$B$7</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Data'!$G:$G,"&lt;"&amp;$B66)+VLOOKUP($C$1,'Multipliers and Adjustments'!$A$70:$I$86,TRUNC(COLUMN(AB$2)/5)+2,FALSE)*SUMIFS('EPA US Data'!$I:$I,'EPA US Data'!$D:$D,'Country Selector'!$A$2,'EPA US Data'!$J:$J,$C$1,'EPA US Data'!$C:$C,AB$2,'EPA US Data'!$G:$G,"&gt;="&amp;$A66,'EPA US Data'!$G:$G,"&lt;"&amp;$B66)+VLOOKUP($D$1,'Multipliers and Adjustments'!$A$70:$I$86,TRUNC(COLUMN(AB$2)/5)+2,FALSE)*SUMIFS('EPA US Data'!$I:$I,'EPA US Data'!$D:$D,'Country Selector'!$A$2,'EPA US Data'!$J:$J,$D$1,'EPA US Data'!$C:$C,AB$2,'EPA US Data'!$G:$G,"&gt;="&amp;$A66,'EPA US Data'!$G:$G,"&lt;"&amp;$B66))*unit_conv*'State Downscaling Multipliers'!$B$7</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Data'!$G:$G,"&lt;"&amp;$B66)+VLOOKUP($C$1,'Multipliers and Adjustments'!$A$70:$I$86,TRUNC(COLUMN(AG$2)/5)+2,FALSE)*SUMIFS('EPA US Data'!$I:$I,'EPA US Data'!$D:$D,'Country Selector'!$A$2,'EPA US Data'!$J:$J,$C$1,'EPA US Data'!$C:$C,AG$2,'EPA US Data'!$G:$G,"&gt;="&amp;$A66,'EPA US Data'!$G:$G,"&lt;"&amp;$B66)+VLOOKUP($D$1,'Multipliers and Adjustments'!$A$70:$I$86,TRUNC(COLUMN(AG$2)/5)+2,FALSE)*SUMIFS('EPA US Data'!$I:$I,'EPA US Data'!$D:$D,'Country Selector'!$A$2,'EPA US Data'!$J:$J,$D$1,'EPA US Data'!$C:$C,AG$2,'EPA US Data'!$G:$G,"&gt;="&amp;$A66,'EPA US Data'!$G:$G,"&lt;"&amp;$B66))*unit_conv*'State Downscaling Multipliers'!$B$7</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Data'!$G:$G,"&lt;"&amp;$B66)+VLOOKUP($C$1,'Multipliers and Adjustments'!$A$70:$I$86,TRUNC(COLUMN(AL$2)/5)+2,FALSE)*SUMIFS('EPA US Data'!$I:$I,'EPA US Data'!$D:$D,'Country Selector'!$A$2,'EPA US Data'!$J:$J,$C$1,'EPA US Data'!$C:$C,AL$2,'EPA US Data'!$G:$G,"&gt;="&amp;$A66,'EPA US Data'!$G:$G,"&lt;"&amp;$B66)+VLOOKUP($D$1,'Multipliers and Adjustments'!$A$70:$I$86,TRUNC(COLUMN(AL$2)/5)+2,FALSE)*SUMIFS('EPA US Data'!$I:$I,'EPA US Data'!$D:$D,'Country Selector'!$A$2,'EPA US Data'!$J:$J,$D$1,'EPA US Data'!$C:$C,AL$2,'EPA US Data'!$G:$G,"&gt;="&amp;$A66,'EPA US Data'!$G:$G,"&lt;"&amp;$B66))*unit_conv*'State Downscaling Multipliers'!$B$7</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Data'!$G:$G,"&lt;"&amp;$B67)+VLOOKUP($C$1,'Multipliers and Adjustments'!$A$70:$I$86,TRUNC(COLUMN(C$2)/5)+2,FALSE)*SUMIFS('EPA US Data'!$I:$I,'EPA US Data'!$D:$D,'Country Selector'!$A$2,'EPA US Data'!$J:$J,$C$1,'EPA US Data'!$C:$C,C$2,'EPA US Data'!$G:$G,"&gt;="&amp;$A67,'EPA US Data'!$G:$G,"&lt;"&amp;$B67)+VLOOKUP($D$1,'Multipliers and Adjustments'!$A$70:$I$86,TRUNC(COLUMN(C$2)/5)+2,FALSE)*SUMIFS('EPA US Data'!$I:$I,'EPA US Data'!$D:$D,'Country Selector'!$A$2,'EPA US Data'!$J:$J,$D$1,'EPA US Data'!$C:$C,C$2,'EPA US Data'!$G:$G,"&gt;="&amp;$A67,'EPA US Data'!$G:$G,"&lt;"&amp;$B67))*unit_conv*'State Downscaling Multipliers'!$B$7</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Data'!$G:$G,"&lt;"&amp;$B67)+VLOOKUP($C$1,'Multipliers and Adjustments'!$A$70:$I$86,TRUNC(COLUMN(H$2)/5)+2,FALSE)*SUMIFS('EPA US Data'!$I:$I,'EPA US Data'!$D:$D,'Country Selector'!$A$2,'EPA US Data'!$J:$J,$C$1,'EPA US Data'!$C:$C,H$2,'EPA US Data'!$G:$G,"&gt;="&amp;$A67,'EPA US Data'!$G:$G,"&lt;"&amp;$B67)+VLOOKUP($D$1,'Multipliers and Adjustments'!$A$70:$I$86,TRUNC(COLUMN(H$2)/5)+2,FALSE)*SUMIFS('EPA US Data'!$I:$I,'EPA US Data'!$D:$D,'Country Selector'!$A$2,'EPA US Data'!$J:$J,$D$1,'EPA US Data'!$C:$C,H$2,'EPA US Data'!$G:$G,"&gt;="&amp;$A67,'EPA US Data'!$G:$G,"&lt;"&amp;$B67))*unit_conv*'State Downscaling Multipliers'!$B$7</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Data'!$G:$G,"&lt;"&amp;$B67)+VLOOKUP($C$1,'Multipliers and Adjustments'!$A$70:$I$86,TRUNC(COLUMN(M$2)/5)+2,FALSE)*SUMIFS('EPA US Data'!$I:$I,'EPA US Data'!$D:$D,'Country Selector'!$A$2,'EPA US Data'!$J:$J,$C$1,'EPA US Data'!$C:$C,M$2,'EPA US Data'!$G:$G,"&gt;="&amp;$A67,'EPA US Data'!$G:$G,"&lt;"&amp;$B67)+VLOOKUP($D$1,'Multipliers and Adjustments'!$A$70:$I$86,TRUNC(COLUMN(M$2)/5)+2,FALSE)*SUMIFS('EPA US Data'!$I:$I,'EPA US Data'!$D:$D,'Country Selector'!$A$2,'EPA US Data'!$J:$J,$D$1,'EPA US Data'!$C:$C,M$2,'EPA US Data'!$G:$G,"&gt;="&amp;$A67,'EPA US Data'!$G:$G,"&lt;"&amp;$B67))*unit_conv*'State Downscaling Multipliers'!$B$7</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Data'!$G:$G,"&lt;"&amp;$B67)+VLOOKUP($C$1,'Multipliers and Adjustments'!$A$70:$I$86,TRUNC(COLUMN(R$2)/5)+2,FALSE)*SUMIFS('EPA US Data'!$I:$I,'EPA US Data'!$D:$D,'Country Selector'!$A$2,'EPA US Data'!$J:$J,$C$1,'EPA US Data'!$C:$C,R$2,'EPA US Data'!$G:$G,"&gt;="&amp;$A67,'EPA US Data'!$G:$G,"&lt;"&amp;$B67)+VLOOKUP($D$1,'Multipliers and Adjustments'!$A$70:$I$86,TRUNC(COLUMN(R$2)/5)+2,FALSE)*SUMIFS('EPA US Data'!$I:$I,'EPA US Data'!$D:$D,'Country Selector'!$A$2,'EPA US Data'!$J:$J,$D$1,'EPA US Data'!$C:$C,R$2,'EPA US Data'!$G:$G,"&gt;="&amp;$A67,'EPA US Data'!$G:$G,"&lt;"&amp;$B67))*unit_conv*'State Downscaling Multipliers'!$B$7</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Data'!$G:$G,"&lt;"&amp;$B67)+VLOOKUP($C$1,'Multipliers and Adjustments'!$A$70:$I$86,TRUNC(COLUMN(W$2)/5)+2,FALSE)*SUMIFS('EPA US Data'!$I:$I,'EPA US Data'!$D:$D,'Country Selector'!$A$2,'EPA US Data'!$J:$J,$C$1,'EPA US Data'!$C:$C,W$2,'EPA US Data'!$G:$G,"&gt;="&amp;$A67,'EPA US Data'!$G:$G,"&lt;"&amp;$B67)+VLOOKUP($D$1,'Multipliers and Adjustments'!$A$70:$I$86,TRUNC(COLUMN(W$2)/5)+2,FALSE)*SUMIFS('EPA US Data'!$I:$I,'EPA US Data'!$D:$D,'Country Selector'!$A$2,'EPA US Data'!$J:$J,$D$1,'EPA US Data'!$C:$C,W$2,'EPA US Data'!$G:$G,"&gt;="&amp;$A67,'EPA US Data'!$G:$G,"&lt;"&amp;$B67))*unit_conv*'State Downscaling Multipliers'!$B$7</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Data'!$G:$G,"&lt;"&amp;$B67)+VLOOKUP($C$1,'Multipliers and Adjustments'!$A$70:$I$86,TRUNC(COLUMN(AB$2)/5)+2,FALSE)*SUMIFS('EPA US Data'!$I:$I,'EPA US Data'!$D:$D,'Country Selector'!$A$2,'EPA US Data'!$J:$J,$C$1,'EPA US Data'!$C:$C,AB$2,'EPA US Data'!$G:$G,"&gt;="&amp;$A67,'EPA US Data'!$G:$G,"&lt;"&amp;$B67)+VLOOKUP($D$1,'Multipliers and Adjustments'!$A$70:$I$86,TRUNC(COLUMN(AB$2)/5)+2,FALSE)*SUMIFS('EPA US Data'!$I:$I,'EPA US Data'!$D:$D,'Country Selector'!$A$2,'EPA US Data'!$J:$J,$D$1,'EPA US Data'!$C:$C,AB$2,'EPA US Data'!$G:$G,"&gt;="&amp;$A67,'EPA US Data'!$G:$G,"&lt;"&amp;$B67))*unit_conv*'State Downscaling Multipliers'!$B$7</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Data'!$G:$G,"&lt;"&amp;$B67)+VLOOKUP($C$1,'Multipliers and Adjustments'!$A$70:$I$86,TRUNC(COLUMN(AG$2)/5)+2,FALSE)*SUMIFS('EPA US Data'!$I:$I,'EPA US Data'!$D:$D,'Country Selector'!$A$2,'EPA US Data'!$J:$J,$C$1,'EPA US Data'!$C:$C,AG$2,'EPA US Data'!$G:$G,"&gt;="&amp;$A67,'EPA US Data'!$G:$G,"&lt;"&amp;$B67)+VLOOKUP($D$1,'Multipliers and Adjustments'!$A$70:$I$86,TRUNC(COLUMN(AG$2)/5)+2,FALSE)*SUMIFS('EPA US Data'!$I:$I,'EPA US Data'!$D:$D,'Country Selector'!$A$2,'EPA US Data'!$J:$J,$D$1,'EPA US Data'!$C:$C,AG$2,'EPA US Data'!$G:$G,"&gt;="&amp;$A67,'EPA US Data'!$G:$G,"&lt;"&amp;$B67))*unit_conv*'State Downscaling Multipliers'!$B$7</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Data'!$G:$G,"&lt;"&amp;$B67)+VLOOKUP($C$1,'Multipliers and Adjustments'!$A$70:$I$86,TRUNC(COLUMN(AL$2)/5)+2,FALSE)*SUMIFS('EPA US Data'!$I:$I,'EPA US Data'!$D:$D,'Country Selector'!$A$2,'EPA US Data'!$J:$J,$C$1,'EPA US Data'!$C:$C,AL$2,'EPA US Data'!$G:$G,"&gt;="&amp;$A67,'EPA US Data'!$G:$G,"&lt;"&amp;$B67)+VLOOKUP($D$1,'Multipliers and Adjustments'!$A$70:$I$86,TRUNC(COLUMN(AL$2)/5)+2,FALSE)*SUMIFS('EPA US Data'!$I:$I,'EPA US Data'!$D:$D,'Country Selector'!$A$2,'EPA US Data'!$J:$J,$D$1,'EPA US Data'!$C:$C,AL$2,'EPA US Data'!$G:$G,"&gt;="&amp;$A67,'EPA US Data'!$G:$G,"&lt;"&amp;$B67))*unit_conv*'State Downscaling Multipliers'!$B$7</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Data'!$G:$G,"&lt;"&amp;$B68)+VLOOKUP($C$1,'Multipliers and Adjustments'!$A$70:$I$86,TRUNC(COLUMN(C$2)/5)+2,FALSE)*SUMIFS('EPA US Data'!$I:$I,'EPA US Data'!$D:$D,'Country Selector'!$A$2,'EPA US Data'!$J:$J,$C$1,'EPA US Data'!$C:$C,C$2,'EPA US Data'!$G:$G,"&gt;="&amp;$A68,'EPA US Data'!$G:$G,"&lt;"&amp;$B68)+VLOOKUP($D$1,'Multipliers and Adjustments'!$A$70:$I$86,TRUNC(COLUMN(C$2)/5)+2,FALSE)*SUMIFS('EPA US Data'!$I:$I,'EPA US Data'!$D:$D,'Country Selector'!$A$2,'EPA US Data'!$J:$J,$D$1,'EPA US Data'!$C:$C,C$2,'EPA US Data'!$G:$G,"&gt;="&amp;$A68,'EPA US Data'!$G:$G,"&lt;"&amp;$B68))*unit_conv*'State Downscaling Multipliers'!$B$7</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Data'!$G:$G,"&lt;"&amp;$B68)+VLOOKUP($C$1,'Multipliers and Adjustments'!$A$70:$I$86,TRUNC(COLUMN(H$2)/5)+2,FALSE)*SUMIFS('EPA US Data'!$I:$I,'EPA US Data'!$D:$D,'Country Selector'!$A$2,'EPA US Data'!$J:$J,$C$1,'EPA US Data'!$C:$C,H$2,'EPA US Data'!$G:$G,"&gt;="&amp;$A68,'EPA US Data'!$G:$G,"&lt;"&amp;$B68)+VLOOKUP($D$1,'Multipliers and Adjustments'!$A$70:$I$86,TRUNC(COLUMN(H$2)/5)+2,FALSE)*SUMIFS('EPA US Data'!$I:$I,'EPA US Data'!$D:$D,'Country Selector'!$A$2,'EPA US Data'!$J:$J,$D$1,'EPA US Data'!$C:$C,H$2,'EPA US Data'!$G:$G,"&gt;="&amp;$A68,'EPA US Data'!$G:$G,"&lt;"&amp;$B68))*unit_conv*'State Downscaling Multipliers'!$B$7</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Data'!$G:$G,"&lt;"&amp;$B68)+VLOOKUP($C$1,'Multipliers and Adjustments'!$A$70:$I$86,TRUNC(COLUMN(M$2)/5)+2,FALSE)*SUMIFS('EPA US Data'!$I:$I,'EPA US Data'!$D:$D,'Country Selector'!$A$2,'EPA US Data'!$J:$J,$C$1,'EPA US Data'!$C:$C,M$2,'EPA US Data'!$G:$G,"&gt;="&amp;$A68,'EPA US Data'!$G:$G,"&lt;"&amp;$B68)+VLOOKUP($D$1,'Multipliers and Adjustments'!$A$70:$I$86,TRUNC(COLUMN(M$2)/5)+2,FALSE)*SUMIFS('EPA US Data'!$I:$I,'EPA US Data'!$D:$D,'Country Selector'!$A$2,'EPA US Data'!$J:$J,$D$1,'EPA US Data'!$C:$C,M$2,'EPA US Data'!$G:$G,"&gt;="&amp;$A68,'EPA US Data'!$G:$G,"&lt;"&amp;$B68))*unit_conv*'State Downscaling Multipliers'!$B$7</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Data'!$G:$G,"&lt;"&amp;$B68)+VLOOKUP($C$1,'Multipliers and Adjustments'!$A$70:$I$86,TRUNC(COLUMN(R$2)/5)+2,FALSE)*SUMIFS('EPA US Data'!$I:$I,'EPA US Data'!$D:$D,'Country Selector'!$A$2,'EPA US Data'!$J:$J,$C$1,'EPA US Data'!$C:$C,R$2,'EPA US Data'!$G:$G,"&gt;="&amp;$A68,'EPA US Data'!$G:$G,"&lt;"&amp;$B68)+VLOOKUP($D$1,'Multipliers and Adjustments'!$A$70:$I$86,TRUNC(COLUMN(R$2)/5)+2,FALSE)*SUMIFS('EPA US Data'!$I:$I,'EPA US Data'!$D:$D,'Country Selector'!$A$2,'EPA US Data'!$J:$J,$D$1,'EPA US Data'!$C:$C,R$2,'EPA US Data'!$G:$G,"&gt;="&amp;$A68,'EPA US Data'!$G:$G,"&lt;"&amp;$B68))*unit_conv*'State Downscaling Multipliers'!$B$7</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Data'!$G:$G,"&lt;"&amp;$B68)+VLOOKUP($C$1,'Multipliers and Adjustments'!$A$70:$I$86,TRUNC(COLUMN(W$2)/5)+2,FALSE)*SUMIFS('EPA US Data'!$I:$I,'EPA US Data'!$D:$D,'Country Selector'!$A$2,'EPA US Data'!$J:$J,$C$1,'EPA US Data'!$C:$C,W$2,'EPA US Data'!$G:$G,"&gt;="&amp;$A68,'EPA US Data'!$G:$G,"&lt;"&amp;$B68)+VLOOKUP($D$1,'Multipliers and Adjustments'!$A$70:$I$86,TRUNC(COLUMN(W$2)/5)+2,FALSE)*SUMIFS('EPA US Data'!$I:$I,'EPA US Data'!$D:$D,'Country Selector'!$A$2,'EPA US Data'!$J:$J,$D$1,'EPA US Data'!$C:$C,W$2,'EPA US Data'!$G:$G,"&gt;="&amp;$A68,'EPA US Data'!$G:$G,"&lt;"&amp;$B68))*unit_conv*'State Downscaling Multipliers'!$B$7</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Data'!$G:$G,"&lt;"&amp;$B68)+VLOOKUP($C$1,'Multipliers and Adjustments'!$A$70:$I$86,TRUNC(COLUMN(AB$2)/5)+2,FALSE)*SUMIFS('EPA US Data'!$I:$I,'EPA US Data'!$D:$D,'Country Selector'!$A$2,'EPA US Data'!$J:$J,$C$1,'EPA US Data'!$C:$C,AB$2,'EPA US Data'!$G:$G,"&gt;="&amp;$A68,'EPA US Data'!$G:$G,"&lt;"&amp;$B68)+VLOOKUP($D$1,'Multipliers and Adjustments'!$A$70:$I$86,TRUNC(COLUMN(AB$2)/5)+2,FALSE)*SUMIFS('EPA US Data'!$I:$I,'EPA US Data'!$D:$D,'Country Selector'!$A$2,'EPA US Data'!$J:$J,$D$1,'EPA US Data'!$C:$C,AB$2,'EPA US Data'!$G:$G,"&gt;="&amp;$A68,'EPA US Data'!$G:$G,"&lt;"&amp;$B68))*unit_conv*'State Downscaling Multipliers'!$B$7</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Data'!$G:$G,"&lt;"&amp;$B68)+VLOOKUP($C$1,'Multipliers and Adjustments'!$A$70:$I$86,TRUNC(COLUMN(AG$2)/5)+2,FALSE)*SUMIFS('EPA US Data'!$I:$I,'EPA US Data'!$D:$D,'Country Selector'!$A$2,'EPA US Data'!$J:$J,$C$1,'EPA US Data'!$C:$C,AG$2,'EPA US Data'!$G:$G,"&gt;="&amp;$A68,'EPA US Data'!$G:$G,"&lt;"&amp;$B68)+VLOOKUP($D$1,'Multipliers and Adjustments'!$A$70:$I$86,TRUNC(COLUMN(AG$2)/5)+2,FALSE)*SUMIFS('EPA US Data'!$I:$I,'EPA US Data'!$D:$D,'Country Selector'!$A$2,'EPA US Data'!$J:$J,$D$1,'EPA US Data'!$C:$C,AG$2,'EPA US Data'!$G:$G,"&gt;="&amp;$A68,'EPA US Data'!$G:$G,"&lt;"&amp;$B68))*unit_conv*'State Downscaling Multipliers'!$B$7</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Data'!$G:$G,"&lt;"&amp;$B68)+VLOOKUP($C$1,'Multipliers and Adjustments'!$A$70:$I$86,TRUNC(COLUMN(AL$2)/5)+2,FALSE)*SUMIFS('EPA US Data'!$I:$I,'EPA US Data'!$D:$D,'Country Selector'!$A$2,'EPA US Data'!$J:$J,$C$1,'EPA US Data'!$C:$C,AL$2,'EPA US Data'!$G:$G,"&gt;="&amp;$A68,'EPA US Data'!$G:$G,"&lt;"&amp;$B68)+VLOOKUP($D$1,'Multipliers and Adjustments'!$A$70:$I$86,TRUNC(COLUMN(AL$2)/5)+2,FALSE)*SUMIFS('EPA US Data'!$I:$I,'EPA US Data'!$D:$D,'Country Selector'!$A$2,'EPA US Data'!$J:$J,$D$1,'EPA US Data'!$C:$C,AL$2,'EPA US Data'!$G:$G,"&gt;="&amp;$A68,'EPA US Data'!$G:$G,"&lt;"&amp;$B68))*unit_conv*'State Downscaling Multipliers'!$B$7</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Data'!$G:$G,"&lt;"&amp;$B69)+VLOOKUP($C$1,'Multipliers and Adjustments'!$A$70:$I$86,TRUNC(COLUMN(C$2)/5)+2,FALSE)*SUMIFS('EPA US Data'!$I:$I,'EPA US Data'!$D:$D,'Country Selector'!$A$2,'EPA US Data'!$J:$J,$C$1,'EPA US Data'!$C:$C,C$2,'EPA US Data'!$G:$G,"&gt;="&amp;$A69,'EPA US Data'!$G:$G,"&lt;"&amp;$B69)+VLOOKUP($D$1,'Multipliers and Adjustments'!$A$70:$I$86,TRUNC(COLUMN(C$2)/5)+2,FALSE)*SUMIFS('EPA US Data'!$I:$I,'EPA US Data'!$D:$D,'Country Selector'!$A$2,'EPA US Data'!$J:$J,$D$1,'EPA US Data'!$C:$C,C$2,'EPA US Data'!$G:$G,"&gt;="&amp;$A69,'EPA US Data'!$G:$G,"&lt;"&amp;$B69))*unit_conv*'State Downscaling Multipliers'!$B$7</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Data'!$G:$G,"&lt;"&amp;$B69)+VLOOKUP($C$1,'Multipliers and Adjustments'!$A$70:$I$86,TRUNC(COLUMN(H$2)/5)+2,FALSE)*SUMIFS('EPA US Data'!$I:$I,'EPA US Data'!$D:$D,'Country Selector'!$A$2,'EPA US Data'!$J:$J,$C$1,'EPA US Data'!$C:$C,H$2,'EPA US Data'!$G:$G,"&gt;="&amp;$A69,'EPA US Data'!$G:$G,"&lt;"&amp;$B69)+VLOOKUP($D$1,'Multipliers and Adjustments'!$A$70:$I$86,TRUNC(COLUMN(H$2)/5)+2,FALSE)*SUMIFS('EPA US Data'!$I:$I,'EPA US Data'!$D:$D,'Country Selector'!$A$2,'EPA US Data'!$J:$J,$D$1,'EPA US Data'!$C:$C,H$2,'EPA US Data'!$G:$G,"&gt;="&amp;$A69,'EPA US Data'!$G:$G,"&lt;"&amp;$B69))*unit_conv*'State Downscaling Multipliers'!$B$7</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Data'!$G:$G,"&lt;"&amp;$B69)+VLOOKUP($C$1,'Multipliers and Adjustments'!$A$70:$I$86,TRUNC(COLUMN(M$2)/5)+2,FALSE)*SUMIFS('EPA US Data'!$I:$I,'EPA US Data'!$D:$D,'Country Selector'!$A$2,'EPA US Data'!$J:$J,$C$1,'EPA US Data'!$C:$C,M$2,'EPA US Data'!$G:$G,"&gt;="&amp;$A69,'EPA US Data'!$G:$G,"&lt;"&amp;$B69)+VLOOKUP($D$1,'Multipliers and Adjustments'!$A$70:$I$86,TRUNC(COLUMN(M$2)/5)+2,FALSE)*SUMIFS('EPA US Data'!$I:$I,'EPA US Data'!$D:$D,'Country Selector'!$A$2,'EPA US Data'!$J:$J,$D$1,'EPA US Data'!$C:$C,M$2,'EPA US Data'!$G:$G,"&gt;="&amp;$A69,'EPA US Data'!$G:$G,"&lt;"&amp;$B69))*unit_conv*'State Downscaling Multipliers'!$B$7</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Data'!$G:$G,"&lt;"&amp;$B69)+VLOOKUP($C$1,'Multipliers and Adjustments'!$A$70:$I$86,TRUNC(COLUMN(R$2)/5)+2,FALSE)*SUMIFS('EPA US Data'!$I:$I,'EPA US Data'!$D:$D,'Country Selector'!$A$2,'EPA US Data'!$J:$J,$C$1,'EPA US Data'!$C:$C,R$2,'EPA US Data'!$G:$G,"&gt;="&amp;$A69,'EPA US Data'!$G:$G,"&lt;"&amp;$B69)+VLOOKUP($D$1,'Multipliers and Adjustments'!$A$70:$I$86,TRUNC(COLUMN(R$2)/5)+2,FALSE)*SUMIFS('EPA US Data'!$I:$I,'EPA US Data'!$D:$D,'Country Selector'!$A$2,'EPA US Data'!$J:$J,$D$1,'EPA US Data'!$C:$C,R$2,'EPA US Data'!$G:$G,"&gt;="&amp;$A69,'EPA US Data'!$G:$G,"&lt;"&amp;$B69))*unit_conv*'State Downscaling Multipliers'!$B$7</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Data'!$G:$G,"&lt;"&amp;$B69)+VLOOKUP($C$1,'Multipliers and Adjustments'!$A$70:$I$86,TRUNC(COLUMN(W$2)/5)+2,FALSE)*SUMIFS('EPA US Data'!$I:$I,'EPA US Data'!$D:$D,'Country Selector'!$A$2,'EPA US Data'!$J:$J,$C$1,'EPA US Data'!$C:$C,W$2,'EPA US Data'!$G:$G,"&gt;="&amp;$A69,'EPA US Data'!$G:$G,"&lt;"&amp;$B69)+VLOOKUP($D$1,'Multipliers and Adjustments'!$A$70:$I$86,TRUNC(COLUMN(W$2)/5)+2,FALSE)*SUMIFS('EPA US Data'!$I:$I,'EPA US Data'!$D:$D,'Country Selector'!$A$2,'EPA US Data'!$J:$J,$D$1,'EPA US Data'!$C:$C,W$2,'EPA US Data'!$G:$G,"&gt;="&amp;$A69,'EPA US Data'!$G:$G,"&lt;"&amp;$B69))*unit_conv*'State Downscaling Multipliers'!$B$7</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Data'!$G:$G,"&lt;"&amp;$B69)+VLOOKUP($C$1,'Multipliers and Adjustments'!$A$70:$I$86,TRUNC(COLUMN(AB$2)/5)+2,FALSE)*SUMIFS('EPA US Data'!$I:$I,'EPA US Data'!$D:$D,'Country Selector'!$A$2,'EPA US Data'!$J:$J,$C$1,'EPA US Data'!$C:$C,AB$2,'EPA US Data'!$G:$G,"&gt;="&amp;$A69,'EPA US Data'!$G:$G,"&lt;"&amp;$B69)+VLOOKUP($D$1,'Multipliers and Adjustments'!$A$70:$I$86,TRUNC(COLUMN(AB$2)/5)+2,FALSE)*SUMIFS('EPA US Data'!$I:$I,'EPA US Data'!$D:$D,'Country Selector'!$A$2,'EPA US Data'!$J:$J,$D$1,'EPA US Data'!$C:$C,AB$2,'EPA US Data'!$G:$G,"&gt;="&amp;$A69,'EPA US Data'!$G:$G,"&lt;"&amp;$B69))*unit_conv*'State Downscaling Multipliers'!$B$7</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Data'!$G:$G,"&lt;"&amp;$B69)+VLOOKUP($C$1,'Multipliers and Adjustments'!$A$70:$I$86,TRUNC(COLUMN(AG$2)/5)+2,FALSE)*SUMIFS('EPA US Data'!$I:$I,'EPA US Data'!$D:$D,'Country Selector'!$A$2,'EPA US Data'!$J:$J,$C$1,'EPA US Data'!$C:$C,AG$2,'EPA US Data'!$G:$G,"&gt;="&amp;$A69,'EPA US Data'!$G:$G,"&lt;"&amp;$B69)+VLOOKUP($D$1,'Multipliers and Adjustments'!$A$70:$I$86,TRUNC(COLUMN(AG$2)/5)+2,FALSE)*SUMIFS('EPA US Data'!$I:$I,'EPA US Data'!$D:$D,'Country Selector'!$A$2,'EPA US Data'!$J:$J,$D$1,'EPA US Data'!$C:$C,AG$2,'EPA US Data'!$G:$G,"&gt;="&amp;$A69,'EPA US Data'!$G:$G,"&lt;"&amp;$B69))*unit_conv*'State Downscaling Multipliers'!$B$7</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Data'!$G:$G,"&lt;"&amp;$B69)+VLOOKUP($C$1,'Multipliers and Adjustments'!$A$70:$I$86,TRUNC(COLUMN(AL$2)/5)+2,FALSE)*SUMIFS('EPA US Data'!$I:$I,'EPA US Data'!$D:$D,'Country Selector'!$A$2,'EPA US Data'!$J:$J,$C$1,'EPA US Data'!$C:$C,AL$2,'EPA US Data'!$G:$G,"&gt;="&amp;$A69,'EPA US Data'!$G:$G,"&lt;"&amp;$B69)+VLOOKUP($D$1,'Multipliers and Adjustments'!$A$70:$I$86,TRUNC(COLUMN(AL$2)/5)+2,FALSE)*SUMIFS('EPA US Data'!$I:$I,'EPA US Data'!$D:$D,'Country Selector'!$A$2,'EPA US Data'!$J:$J,$D$1,'EPA US Data'!$C:$C,AL$2,'EPA US Data'!$G:$G,"&gt;="&amp;$A69,'EPA US Data'!$G:$G,"&lt;"&amp;$B69))*unit_conv*'State Downscaling Multipliers'!$B$7</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Data'!$G:$G,"&lt;"&amp;$B70)+VLOOKUP($C$1,'Multipliers and Adjustments'!$A$70:$I$86,TRUNC(COLUMN(C$2)/5)+2,FALSE)*SUMIFS('EPA US Data'!$I:$I,'EPA US Data'!$D:$D,'Country Selector'!$A$2,'EPA US Data'!$J:$J,$C$1,'EPA US Data'!$C:$C,C$2,'EPA US Data'!$G:$G,"&gt;="&amp;$A70,'EPA US Data'!$G:$G,"&lt;"&amp;$B70)+VLOOKUP($D$1,'Multipliers and Adjustments'!$A$70:$I$86,TRUNC(COLUMN(C$2)/5)+2,FALSE)*SUMIFS('EPA US Data'!$I:$I,'EPA US Data'!$D:$D,'Country Selector'!$A$2,'EPA US Data'!$J:$J,$D$1,'EPA US Data'!$C:$C,C$2,'EPA US Data'!$G:$G,"&gt;="&amp;$A70,'EPA US Data'!$G:$G,"&lt;"&amp;$B70))*unit_conv*'State Downscaling Multipliers'!$B$7</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Data'!$G:$G,"&lt;"&amp;$B70)+VLOOKUP($C$1,'Multipliers and Adjustments'!$A$70:$I$86,TRUNC(COLUMN(H$2)/5)+2,FALSE)*SUMIFS('EPA US Data'!$I:$I,'EPA US Data'!$D:$D,'Country Selector'!$A$2,'EPA US Data'!$J:$J,$C$1,'EPA US Data'!$C:$C,H$2,'EPA US Data'!$G:$G,"&gt;="&amp;$A70,'EPA US Data'!$G:$G,"&lt;"&amp;$B70)+VLOOKUP($D$1,'Multipliers and Adjustments'!$A$70:$I$86,TRUNC(COLUMN(H$2)/5)+2,FALSE)*SUMIFS('EPA US Data'!$I:$I,'EPA US Data'!$D:$D,'Country Selector'!$A$2,'EPA US Data'!$J:$J,$D$1,'EPA US Data'!$C:$C,H$2,'EPA US Data'!$G:$G,"&gt;="&amp;$A70,'EPA US Data'!$G:$G,"&lt;"&amp;$B70))*unit_conv*'State Downscaling Multipliers'!$B$7</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Data'!$G:$G,"&lt;"&amp;$B70)+VLOOKUP($C$1,'Multipliers and Adjustments'!$A$70:$I$86,TRUNC(COLUMN(M$2)/5)+2,FALSE)*SUMIFS('EPA US Data'!$I:$I,'EPA US Data'!$D:$D,'Country Selector'!$A$2,'EPA US Data'!$J:$J,$C$1,'EPA US Data'!$C:$C,M$2,'EPA US Data'!$G:$G,"&gt;="&amp;$A70,'EPA US Data'!$G:$G,"&lt;"&amp;$B70)+VLOOKUP($D$1,'Multipliers and Adjustments'!$A$70:$I$86,TRUNC(COLUMN(M$2)/5)+2,FALSE)*SUMIFS('EPA US Data'!$I:$I,'EPA US Data'!$D:$D,'Country Selector'!$A$2,'EPA US Data'!$J:$J,$D$1,'EPA US Data'!$C:$C,M$2,'EPA US Data'!$G:$G,"&gt;="&amp;$A70,'EPA US Data'!$G:$G,"&lt;"&amp;$B70))*unit_conv*'State Downscaling Multipliers'!$B$7</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Data'!$G:$G,"&lt;"&amp;$B70)+VLOOKUP($C$1,'Multipliers and Adjustments'!$A$70:$I$86,TRUNC(COLUMN(R$2)/5)+2,FALSE)*SUMIFS('EPA US Data'!$I:$I,'EPA US Data'!$D:$D,'Country Selector'!$A$2,'EPA US Data'!$J:$J,$C$1,'EPA US Data'!$C:$C,R$2,'EPA US Data'!$G:$G,"&gt;="&amp;$A70,'EPA US Data'!$G:$G,"&lt;"&amp;$B70)+VLOOKUP($D$1,'Multipliers and Adjustments'!$A$70:$I$86,TRUNC(COLUMN(R$2)/5)+2,FALSE)*SUMIFS('EPA US Data'!$I:$I,'EPA US Data'!$D:$D,'Country Selector'!$A$2,'EPA US Data'!$J:$J,$D$1,'EPA US Data'!$C:$C,R$2,'EPA US Data'!$G:$G,"&gt;="&amp;$A70,'EPA US Data'!$G:$G,"&lt;"&amp;$B70))*unit_conv*'State Downscaling Multipliers'!$B$7</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Data'!$G:$G,"&lt;"&amp;$B70)+VLOOKUP($C$1,'Multipliers and Adjustments'!$A$70:$I$86,TRUNC(COLUMN(W$2)/5)+2,FALSE)*SUMIFS('EPA US Data'!$I:$I,'EPA US Data'!$D:$D,'Country Selector'!$A$2,'EPA US Data'!$J:$J,$C$1,'EPA US Data'!$C:$C,W$2,'EPA US Data'!$G:$G,"&gt;="&amp;$A70,'EPA US Data'!$G:$G,"&lt;"&amp;$B70)+VLOOKUP($D$1,'Multipliers and Adjustments'!$A$70:$I$86,TRUNC(COLUMN(W$2)/5)+2,FALSE)*SUMIFS('EPA US Data'!$I:$I,'EPA US Data'!$D:$D,'Country Selector'!$A$2,'EPA US Data'!$J:$J,$D$1,'EPA US Data'!$C:$C,W$2,'EPA US Data'!$G:$G,"&gt;="&amp;$A70,'EPA US Data'!$G:$G,"&lt;"&amp;$B70))*unit_conv*'State Downscaling Multipliers'!$B$7</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Data'!$G:$G,"&lt;"&amp;$B70)+VLOOKUP($C$1,'Multipliers and Adjustments'!$A$70:$I$86,TRUNC(COLUMN(AB$2)/5)+2,FALSE)*SUMIFS('EPA US Data'!$I:$I,'EPA US Data'!$D:$D,'Country Selector'!$A$2,'EPA US Data'!$J:$J,$C$1,'EPA US Data'!$C:$C,AB$2,'EPA US Data'!$G:$G,"&gt;="&amp;$A70,'EPA US Data'!$G:$G,"&lt;"&amp;$B70)+VLOOKUP($D$1,'Multipliers and Adjustments'!$A$70:$I$86,TRUNC(COLUMN(AB$2)/5)+2,FALSE)*SUMIFS('EPA US Data'!$I:$I,'EPA US Data'!$D:$D,'Country Selector'!$A$2,'EPA US Data'!$J:$J,$D$1,'EPA US Data'!$C:$C,AB$2,'EPA US Data'!$G:$G,"&gt;="&amp;$A70,'EPA US Data'!$G:$G,"&lt;"&amp;$B70))*unit_conv*'State Downscaling Multipliers'!$B$7</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Data'!$G:$G,"&lt;"&amp;$B70)+VLOOKUP($C$1,'Multipliers and Adjustments'!$A$70:$I$86,TRUNC(COLUMN(AG$2)/5)+2,FALSE)*SUMIFS('EPA US Data'!$I:$I,'EPA US Data'!$D:$D,'Country Selector'!$A$2,'EPA US Data'!$J:$J,$C$1,'EPA US Data'!$C:$C,AG$2,'EPA US Data'!$G:$G,"&gt;="&amp;$A70,'EPA US Data'!$G:$G,"&lt;"&amp;$B70)+VLOOKUP($D$1,'Multipliers and Adjustments'!$A$70:$I$86,TRUNC(COLUMN(AG$2)/5)+2,FALSE)*SUMIFS('EPA US Data'!$I:$I,'EPA US Data'!$D:$D,'Country Selector'!$A$2,'EPA US Data'!$J:$J,$D$1,'EPA US Data'!$C:$C,AG$2,'EPA US Data'!$G:$G,"&gt;="&amp;$A70,'EPA US Data'!$G:$G,"&lt;"&amp;$B70))*unit_conv*'State Downscaling Multipliers'!$B$7</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Data'!$G:$G,"&lt;"&amp;$B70)+VLOOKUP($C$1,'Multipliers and Adjustments'!$A$70:$I$86,TRUNC(COLUMN(AL$2)/5)+2,FALSE)*SUMIFS('EPA US Data'!$I:$I,'EPA US Data'!$D:$D,'Country Selector'!$A$2,'EPA US Data'!$J:$J,$C$1,'EPA US Data'!$C:$C,AL$2,'EPA US Data'!$G:$G,"&gt;="&amp;$A70,'EPA US Data'!$G:$G,"&lt;"&amp;$B70)+VLOOKUP($D$1,'Multipliers and Adjustments'!$A$70:$I$86,TRUNC(COLUMN(AL$2)/5)+2,FALSE)*SUMIFS('EPA US Data'!$I:$I,'EPA US Data'!$D:$D,'Country Selector'!$A$2,'EPA US Data'!$J:$J,$D$1,'EPA US Data'!$C:$C,AL$2,'EPA US Data'!$G:$G,"&gt;="&amp;$A70,'EPA US Data'!$G:$G,"&lt;"&amp;$B70))*unit_conv*'State Downscaling Multipliers'!$B$7</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Data'!$G:$G,"&lt;"&amp;$B71)+VLOOKUP($C$1,'Multipliers and Adjustments'!$A$70:$I$86,TRUNC(COLUMN(C$2)/5)+2,FALSE)*SUMIFS('EPA US Data'!$I:$I,'EPA US Data'!$D:$D,'Country Selector'!$A$2,'EPA US Data'!$J:$J,$C$1,'EPA US Data'!$C:$C,C$2,'EPA US Data'!$G:$G,"&gt;="&amp;$A71,'EPA US Data'!$G:$G,"&lt;"&amp;$B71)+VLOOKUP($D$1,'Multipliers and Adjustments'!$A$70:$I$86,TRUNC(COLUMN(C$2)/5)+2,FALSE)*SUMIFS('EPA US Data'!$I:$I,'EPA US Data'!$D:$D,'Country Selector'!$A$2,'EPA US Data'!$J:$J,$D$1,'EPA US Data'!$C:$C,C$2,'EPA US Data'!$G:$G,"&gt;="&amp;$A71,'EPA US Data'!$G:$G,"&lt;"&amp;$B71))*unit_conv*'State Downscaling Multipliers'!$B$7</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Data'!$G:$G,"&lt;"&amp;$B71)+VLOOKUP($C$1,'Multipliers and Adjustments'!$A$70:$I$86,TRUNC(COLUMN(H$2)/5)+2,FALSE)*SUMIFS('EPA US Data'!$I:$I,'EPA US Data'!$D:$D,'Country Selector'!$A$2,'EPA US Data'!$J:$J,$C$1,'EPA US Data'!$C:$C,H$2,'EPA US Data'!$G:$G,"&gt;="&amp;$A71,'EPA US Data'!$G:$G,"&lt;"&amp;$B71)+VLOOKUP($D$1,'Multipliers and Adjustments'!$A$70:$I$86,TRUNC(COLUMN(H$2)/5)+2,FALSE)*SUMIFS('EPA US Data'!$I:$I,'EPA US Data'!$D:$D,'Country Selector'!$A$2,'EPA US Data'!$J:$J,$D$1,'EPA US Data'!$C:$C,H$2,'EPA US Data'!$G:$G,"&gt;="&amp;$A71,'EPA US Data'!$G:$G,"&lt;"&amp;$B71))*unit_conv*'State Downscaling Multipliers'!$B$7</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Data'!$G:$G,"&lt;"&amp;$B71)+VLOOKUP($C$1,'Multipliers and Adjustments'!$A$70:$I$86,TRUNC(COLUMN(M$2)/5)+2,FALSE)*SUMIFS('EPA US Data'!$I:$I,'EPA US Data'!$D:$D,'Country Selector'!$A$2,'EPA US Data'!$J:$J,$C$1,'EPA US Data'!$C:$C,M$2,'EPA US Data'!$G:$G,"&gt;="&amp;$A71,'EPA US Data'!$G:$G,"&lt;"&amp;$B71)+VLOOKUP($D$1,'Multipliers and Adjustments'!$A$70:$I$86,TRUNC(COLUMN(M$2)/5)+2,FALSE)*SUMIFS('EPA US Data'!$I:$I,'EPA US Data'!$D:$D,'Country Selector'!$A$2,'EPA US Data'!$J:$J,$D$1,'EPA US Data'!$C:$C,M$2,'EPA US Data'!$G:$G,"&gt;="&amp;$A71,'EPA US Data'!$G:$G,"&lt;"&amp;$B71))*unit_conv*'State Downscaling Multipliers'!$B$7</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Data'!$G:$G,"&lt;"&amp;$B71)+VLOOKUP($C$1,'Multipliers and Adjustments'!$A$70:$I$86,TRUNC(COLUMN(R$2)/5)+2,FALSE)*SUMIFS('EPA US Data'!$I:$I,'EPA US Data'!$D:$D,'Country Selector'!$A$2,'EPA US Data'!$J:$J,$C$1,'EPA US Data'!$C:$C,R$2,'EPA US Data'!$G:$G,"&gt;="&amp;$A71,'EPA US Data'!$G:$G,"&lt;"&amp;$B71)+VLOOKUP($D$1,'Multipliers and Adjustments'!$A$70:$I$86,TRUNC(COLUMN(R$2)/5)+2,FALSE)*SUMIFS('EPA US Data'!$I:$I,'EPA US Data'!$D:$D,'Country Selector'!$A$2,'EPA US Data'!$J:$J,$D$1,'EPA US Data'!$C:$C,R$2,'EPA US Data'!$G:$G,"&gt;="&amp;$A71,'EPA US Data'!$G:$G,"&lt;"&amp;$B71))*unit_conv*'State Downscaling Multipliers'!$B$7</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Data'!$G:$G,"&lt;"&amp;$B71)+VLOOKUP($C$1,'Multipliers and Adjustments'!$A$70:$I$86,TRUNC(COLUMN(W$2)/5)+2,FALSE)*SUMIFS('EPA US Data'!$I:$I,'EPA US Data'!$D:$D,'Country Selector'!$A$2,'EPA US Data'!$J:$J,$C$1,'EPA US Data'!$C:$C,W$2,'EPA US Data'!$G:$G,"&gt;="&amp;$A71,'EPA US Data'!$G:$G,"&lt;"&amp;$B71)+VLOOKUP($D$1,'Multipliers and Adjustments'!$A$70:$I$86,TRUNC(COLUMN(W$2)/5)+2,FALSE)*SUMIFS('EPA US Data'!$I:$I,'EPA US Data'!$D:$D,'Country Selector'!$A$2,'EPA US Data'!$J:$J,$D$1,'EPA US Data'!$C:$C,W$2,'EPA US Data'!$G:$G,"&gt;="&amp;$A71,'EPA US Data'!$G:$G,"&lt;"&amp;$B71))*unit_conv*'State Downscaling Multipliers'!$B$7</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Data'!$G:$G,"&lt;"&amp;$B71)+VLOOKUP($C$1,'Multipliers and Adjustments'!$A$70:$I$86,TRUNC(COLUMN(AB$2)/5)+2,FALSE)*SUMIFS('EPA US Data'!$I:$I,'EPA US Data'!$D:$D,'Country Selector'!$A$2,'EPA US Data'!$J:$J,$C$1,'EPA US Data'!$C:$C,AB$2,'EPA US Data'!$G:$G,"&gt;="&amp;$A71,'EPA US Data'!$G:$G,"&lt;"&amp;$B71)+VLOOKUP($D$1,'Multipliers and Adjustments'!$A$70:$I$86,TRUNC(COLUMN(AB$2)/5)+2,FALSE)*SUMIFS('EPA US Data'!$I:$I,'EPA US Data'!$D:$D,'Country Selector'!$A$2,'EPA US Data'!$J:$J,$D$1,'EPA US Data'!$C:$C,AB$2,'EPA US Data'!$G:$G,"&gt;="&amp;$A71,'EPA US Data'!$G:$G,"&lt;"&amp;$B71))*unit_conv*'State Downscaling Multipliers'!$B$7</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Data'!$G:$G,"&lt;"&amp;$B71)+VLOOKUP($C$1,'Multipliers and Adjustments'!$A$70:$I$86,TRUNC(COLUMN(AG$2)/5)+2,FALSE)*SUMIFS('EPA US Data'!$I:$I,'EPA US Data'!$D:$D,'Country Selector'!$A$2,'EPA US Data'!$J:$J,$C$1,'EPA US Data'!$C:$C,AG$2,'EPA US Data'!$G:$G,"&gt;="&amp;$A71,'EPA US Data'!$G:$G,"&lt;"&amp;$B71)+VLOOKUP($D$1,'Multipliers and Adjustments'!$A$70:$I$86,TRUNC(COLUMN(AG$2)/5)+2,FALSE)*SUMIFS('EPA US Data'!$I:$I,'EPA US Data'!$D:$D,'Country Selector'!$A$2,'EPA US Data'!$J:$J,$D$1,'EPA US Data'!$C:$C,AG$2,'EPA US Data'!$G:$G,"&gt;="&amp;$A71,'EPA US Data'!$G:$G,"&lt;"&amp;$B71))*unit_conv*'State Downscaling Multipliers'!$B$7</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Data'!$G:$G,"&lt;"&amp;$B71)+VLOOKUP($C$1,'Multipliers and Adjustments'!$A$70:$I$86,TRUNC(COLUMN(AL$2)/5)+2,FALSE)*SUMIFS('EPA US Data'!$I:$I,'EPA US Data'!$D:$D,'Country Selector'!$A$2,'EPA US Data'!$J:$J,$C$1,'EPA US Data'!$C:$C,AL$2,'EPA US Data'!$G:$G,"&gt;="&amp;$A71,'EPA US Data'!$G:$G,"&lt;"&amp;$B71)+VLOOKUP($D$1,'Multipliers and Adjustments'!$A$70:$I$86,TRUNC(COLUMN(AL$2)/5)+2,FALSE)*SUMIFS('EPA US Data'!$I:$I,'EPA US Data'!$D:$D,'Country Selector'!$A$2,'EPA US Data'!$J:$J,$D$1,'EPA US Data'!$C:$C,AL$2,'EPA US Data'!$G:$G,"&gt;="&amp;$A71,'EPA US Data'!$G:$G,"&lt;"&amp;$B71))*unit_conv*'State Downscaling Multipliers'!$B$7</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Data'!$G:$G,"&lt;"&amp;$B72)+VLOOKUP($C$1,'Multipliers and Adjustments'!$A$70:$I$86,TRUNC(COLUMN(C$2)/5)+2,FALSE)*SUMIFS('EPA US Data'!$I:$I,'EPA US Data'!$D:$D,'Country Selector'!$A$2,'EPA US Data'!$J:$J,$C$1,'EPA US Data'!$C:$C,C$2,'EPA US Data'!$G:$G,"&gt;="&amp;$A72,'EPA US Data'!$G:$G,"&lt;"&amp;$B72)+VLOOKUP($D$1,'Multipliers and Adjustments'!$A$70:$I$86,TRUNC(COLUMN(C$2)/5)+2,FALSE)*SUMIFS('EPA US Data'!$I:$I,'EPA US Data'!$D:$D,'Country Selector'!$A$2,'EPA US Data'!$J:$J,$D$1,'EPA US Data'!$C:$C,C$2,'EPA US Data'!$G:$G,"&gt;="&amp;$A72,'EPA US Data'!$G:$G,"&lt;"&amp;$B72))*unit_conv*'State Downscaling Multipliers'!$B$7</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Data'!$G:$G,"&lt;"&amp;$B72)+VLOOKUP($C$1,'Multipliers and Adjustments'!$A$70:$I$86,TRUNC(COLUMN(H$2)/5)+2,FALSE)*SUMIFS('EPA US Data'!$I:$I,'EPA US Data'!$D:$D,'Country Selector'!$A$2,'EPA US Data'!$J:$J,$C$1,'EPA US Data'!$C:$C,H$2,'EPA US Data'!$G:$G,"&gt;="&amp;$A72,'EPA US Data'!$G:$G,"&lt;"&amp;$B72)+VLOOKUP($D$1,'Multipliers and Adjustments'!$A$70:$I$86,TRUNC(COLUMN(H$2)/5)+2,FALSE)*SUMIFS('EPA US Data'!$I:$I,'EPA US Data'!$D:$D,'Country Selector'!$A$2,'EPA US Data'!$J:$J,$D$1,'EPA US Data'!$C:$C,H$2,'EPA US Data'!$G:$G,"&gt;="&amp;$A72,'EPA US Data'!$G:$G,"&lt;"&amp;$B72))*unit_conv*'State Downscaling Multipliers'!$B$7</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Data'!$G:$G,"&lt;"&amp;$B72)+VLOOKUP($C$1,'Multipliers and Adjustments'!$A$70:$I$86,TRUNC(COLUMN(M$2)/5)+2,FALSE)*SUMIFS('EPA US Data'!$I:$I,'EPA US Data'!$D:$D,'Country Selector'!$A$2,'EPA US Data'!$J:$J,$C$1,'EPA US Data'!$C:$C,M$2,'EPA US Data'!$G:$G,"&gt;="&amp;$A72,'EPA US Data'!$G:$G,"&lt;"&amp;$B72)+VLOOKUP($D$1,'Multipliers and Adjustments'!$A$70:$I$86,TRUNC(COLUMN(M$2)/5)+2,FALSE)*SUMIFS('EPA US Data'!$I:$I,'EPA US Data'!$D:$D,'Country Selector'!$A$2,'EPA US Data'!$J:$J,$D$1,'EPA US Data'!$C:$C,M$2,'EPA US Data'!$G:$G,"&gt;="&amp;$A72,'EPA US Data'!$G:$G,"&lt;"&amp;$B72))*unit_conv*'State Downscaling Multipliers'!$B$7</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Data'!$G:$G,"&lt;"&amp;$B72)+VLOOKUP($C$1,'Multipliers and Adjustments'!$A$70:$I$86,TRUNC(COLUMN(R$2)/5)+2,FALSE)*SUMIFS('EPA US Data'!$I:$I,'EPA US Data'!$D:$D,'Country Selector'!$A$2,'EPA US Data'!$J:$J,$C$1,'EPA US Data'!$C:$C,R$2,'EPA US Data'!$G:$G,"&gt;="&amp;$A72,'EPA US Data'!$G:$G,"&lt;"&amp;$B72)+VLOOKUP($D$1,'Multipliers and Adjustments'!$A$70:$I$86,TRUNC(COLUMN(R$2)/5)+2,FALSE)*SUMIFS('EPA US Data'!$I:$I,'EPA US Data'!$D:$D,'Country Selector'!$A$2,'EPA US Data'!$J:$J,$D$1,'EPA US Data'!$C:$C,R$2,'EPA US Data'!$G:$G,"&gt;="&amp;$A72,'EPA US Data'!$G:$G,"&lt;"&amp;$B72))*unit_conv*'State Downscaling Multipliers'!$B$7</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Data'!$G:$G,"&lt;"&amp;$B72)+VLOOKUP($C$1,'Multipliers and Adjustments'!$A$70:$I$86,TRUNC(COLUMN(W$2)/5)+2,FALSE)*SUMIFS('EPA US Data'!$I:$I,'EPA US Data'!$D:$D,'Country Selector'!$A$2,'EPA US Data'!$J:$J,$C$1,'EPA US Data'!$C:$C,W$2,'EPA US Data'!$G:$G,"&gt;="&amp;$A72,'EPA US Data'!$G:$G,"&lt;"&amp;$B72)+VLOOKUP($D$1,'Multipliers and Adjustments'!$A$70:$I$86,TRUNC(COLUMN(W$2)/5)+2,FALSE)*SUMIFS('EPA US Data'!$I:$I,'EPA US Data'!$D:$D,'Country Selector'!$A$2,'EPA US Data'!$J:$J,$D$1,'EPA US Data'!$C:$C,W$2,'EPA US Data'!$G:$G,"&gt;="&amp;$A72,'EPA US Data'!$G:$G,"&lt;"&amp;$B72))*unit_conv*'State Downscaling Multipliers'!$B$7</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Data'!$G:$G,"&lt;"&amp;$B72)+VLOOKUP($C$1,'Multipliers and Adjustments'!$A$70:$I$86,TRUNC(COLUMN(AB$2)/5)+2,FALSE)*SUMIFS('EPA US Data'!$I:$I,'EPA US Data'!$D:$D,'Country Selector'!$A$2,'EPA US Data'!$J:$J,$C$1,'EPA US Data'!$C:$C,AB$2,'EPA US Data'!$G:$G,"&gt;="&amp;$A72,'EPA US Data'!$G:$G,"&lt;"&amp;$B72)+VLOOKUP($D$1,'Multipliers and Adjustments'!$A$70:$I$86,TRUNC(COLUMN(AB$2)/5)+2,FALSE)*SUMIFS('EPA US Data'!$I:$I,'EPA US Data'!$D:$D,'Country Selector'!$A$2,'EPA US Data'!$J:$J,$D$1,'EPA US Data'!$C:$C,AB$2,'EPA US Data'!$G:$G,"&gt;="&amp;$A72,'EPA US Data'!$G:$G,"&lt;"&amp;$B72))*unit_conv*'State Downscaling Multipliers'!$B$7</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Data'!$G:$G,"&lt;"&amp;$B72)+VLOOKUP($C$1,'Multipliers and Adjustments'!$A$70:$I$86,TRUNC(COLUMN(AG$2)/5)+2,FALSE)*SUMIFS('EPA US Data'!$I:$I,'EPA US Data'!$D:$D,'Country Selector'!$A$2,'EPA US Data'!$J:$J,$C$1,'EPA US Data'!$C:$C,AG$2,'EPA US Data'!$G:$G,"&gt;="&amp;$A72,'EPA US Data'!$G:$G,"&lt;"&amp;$B72)+VLOOKUP($D$1,'Multipliers and Adjustments'!$A$70:$I$86,TRUNC(COLUMN(AG$2)/5)+2,FALSE)*SUMIFS('EPA US Data'!$I:$I,'EPA US Data'!$D:$D,'Country Selector'!$A$2,'EPA US Data'!$J:$J,$D$1,'EPA US Data'!$C:$C,AG$2,'EPA US Data'!$G:$G,"&gt;="&amp;$A72,'EPA US Data'!$G:$G,"&lt;"&amp;$B72))*unit_conv*'State Downscaling Multipliers'!$B$7</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Data'!$G:$G,"&lt;"&amp;$B72)+VLOOKUP($C$1,'Multipliers and Adjustments'!$A$70:$I$86,TRUNC(COLUMN(AL$2)/5)+2,FALSE)*SUMIFS('EPA US Data'!$I:$I,'EPA US Data'!$D:$D,'Country Selector'!$A$2,'EPA US Data'!$J:$J,$C$1,'EPA US Data'!$C:$C,AL$2,'EPA US Data'!$G:$G,"&gt;="&amp;$A72,'EPA US Data'!$G:$G,"&lt;"&amp;$B72)+VLOOKUP($D$1,'Multipliers and Adjustments'!$A$70:$I$86,TRUNC(COLUMN(AL$2)/5)+2,FALSE)*SUMIFS('EPA US Data'!$I:$I,'EPA US Data'!$D:$D,'Country Selector'!$A$2,'EPA US Data'!$J:$J,$D$1,'EPA US Data'!$C:$C,AL$2,'EPA US Data'!$G:$G,"&gt;="&amp;$A72,'EPA US Data'!$G:$G,"&lt;"&amp;$B72))*unit_conv*'State Downscaling Multipliers'!$B$7</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Data'!$G:$G,"&lt;"&amp;$B73)+VLOOKUP($C$1,'Multipliers and Adjustments'!$A$70:$I$86,TRUNC(COLUMN(C$2)/5)+2,FALSE)*SUMIFS('EPA US Data'!$I:$I,'EPA US Data'!$D:$D,'Country Selector'!$A$2,'EPA US Data'!$J:$J,$C$1,'EPA US Data'!$C:$C,C$2,'EPA US Data'!$G:$G,"&gt;="&amp;$A73,'EPA US Data'!$G:$G,"&lt;"&amp;$B73)+VLOOKUP($D$1,'Multipliers and Adjustments'!$A$70:$I$86,TRUNC(COLUMN(C$2)/5)+2,FALSE)*SUMIFS('EPA US Data'!$I:$I,'EPA US Data'!$D:$D,'Country Selector'!$A$2,'EPA US Data'!$J:$J,$D$1,'EPA US Data'!$C:$C,C$2,'EPA US Data'!$G:$G,"&gt;="&amp;$A73,'EPA US Data'!$G:$G,"&lt;"&amp;$B73))*unit_conv*'State Downscaling Multipliers'!$B$7</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Data'!$G:$G,"&lt;"&amp;$B73)+VLOOKUP($C$1,'Multipliers and Adjustments'!$A$70:$I$86,TRUNC(COLUMN(H$2)/5)+2,FALSE)*SUMIFS('EPA US Data'!$I:$I,'EPA US Data'!$D:$D,'Country Selector'!$A$2,'EPA US Data'!$J:$J,$C$1,'EPA US Data'!$C:$C,H$2,'EPA US Data'!$G:$G,"&gt;="&amp;$A73,'EPA US Data'!$G:$G,"&lt;"&amp;$B73)+VLOOKUP($D$1,'Multipliers and Adjustments'!$A$70:$I$86,TRUNC(COLUMN(H$2)/5)+2,FALSE)*SUMIFS('EPA US Data'!$I:$I,'EPA US Data'!$D:$D,'Country Selector'!$A$2,'EPA US Data'!$J:$J,$D$1,'EPA US Data'!$C:$C,H$2,'EPA US Data'!$G:$G,"&gt;="&amp;$A73,'EPA US Data'!$G:$G,"&lt;"&amp;$B73))*unit_conv*'State Downscaling Multipliers'!$B$7</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Data'!$G:$G,"&lt;"&amp;$B73)+VLOOKUP($C$1,'Multipliers and Adjustments'!$A$70:$I$86,TRUNC(COLUMN(M$2)/5)+2,FALSE)*SUMIFS('EPA US Data'!$I:$I,'EPA US Data'!$D:$D,'Country Selector'!$A$2,'EPA US Data'!$J:$J,$C$1,'EPA US Data'!$C:$C,M$2,'EPA US Data'!$G:$G,"&gt;="&amp;$A73,'EPA US Data'!$G:$G,"&lt;"&amp;$B73)+VLOOKUP($D$1,'Multipliers and Adjustments'!$A$70:$I$86,TRUNC(COLUMN(M$2)/5)+2,FALSE)*SUMIFS('EPA US Data'!$I:$I,'EPA US Data'!$D:$D,'Country Selector'!$A$2,'EPA US Data'!$J:$J,$D$1,'EPA US Data'!$C:$C,M$2,'EPA US Data'!$G:$G,"&gt;="&amp;$A73,'EPA US Data'!$G:$G,"&lt;"&amp;$B73))*unit_conv*'State Downscaling Multipliers'!$B$7</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Data'!$G:$G,"&lt;"&amp;$B73)+VLOOKUP($C$1,'Multipliers and Adjustments'!$A$70:$I$86,TRUNC(COLUMN(R$2)/5)+2,FALSE)*SUMIFS('EPA US Data'!$I:$I,'EPA US Data'!$D:$D,'Country Selector'!$A$2,'EPA US Data'!$J:$J,$C$1,'EPA US Data'!$C:$C,R$2,'EPA US Data'!$G:$G,"&gt;="&amp;$A73,'EPA US Data'!$G:$G,"&lt;"&amp;$B73)+VLOOKUP($D$1,'Multipliers and Adjustments'!$A$70:$I$86,TRUNC(COLUMN(R$2)/5)+2,FALSE)*SUMIFS('EPA US Data'!$I:$I,'EPA US Data'!$D:$D,'Country Selector'!$A$2,'EPA US Data'!$J:$J,$D$1,'EPA US Data'!$C:$C,R$2,'EPA US Data'!$G:$G,"&gt;="&amp;$A73,'EPA US Data'!$G:$G,"&lt;"&amp;$B73))*unit_conv*'State Downscaling Multipliers'!$B$7</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Data'!$G:$G,"&lt;"&amp;$B73)+VLOOKUP($C$1,'Multipliers and Adjustments'!$A$70:$I$86,TRUNC(COLUMN(W$2)/5)+2,FALSE)*SUMIFS('EPA US Data'!$I:$I,'EPA US Data'!$D:$D,'Country Selector'!$A$2,'EPA US Data'!$J:$J,$C$1,'EPA US Data'!$C:$C,W$2,'EPA US Data'!$G:$G,"&gt;="&amp;$A73,'EPA US Data'!$G:$G,"&lt;"&amp;$B73)+VLOOKUP($D$1,'Multipliers and Adjustments'!$A$70:$I$86,TRUNC(COLUMN(W$2)/5)+2,FALSE)*SUMIFS('EPA US Data'!$I:$I,'EPA US Data'!$D:$D,'Country Selector'!$A$2,'EPA US Data'!$J:$J,$D$1,'EPA US Data'!$C:$C,W$2,'EPA US Data'!$G:$G,"&gt;="&amp;$A73,'EPA US Data'!$G:$G,"&lt;"&amp;$B73))*unit_conv*'State Downscaling Multipliers'!$B$7</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Data'!$G:$G,"&lt;"&amp;$B73)+VLOOKUP($C$1,'Multipliers and Adjustments'!$A$70:$I$86,TRUNC(COLUMN(AB$2)/5)+2,FALSE)*SUMIFS('EPA US Data'!$I:$I,'EPA US Data'!$D:$D,'Country Selector'!$A$2,'EPA US Data'!$J:$J,$C$1,'EPA US Data'!$C:$C,AB$2,'EPA US Data'!$G:$G,"&gt;="&amp;$A73,'EPA US Data'!$G:$G,"&lt;"&amp;$B73)+VLOOKUP($D$1,'Multipliers and Adjustments'!$A$70:$I$86,TRUNC(COLUMN(AB$2)/5)+2,FALSE)*SUMIFS('EPA US Data'!$I:$I,'EPA US Data'!$D:$D,'Country Selector'!$A$2,'EPA US Data'!$J:$J,$D$1,'EPA US Data'!$C:$C,AB$2,'EPA US Data'!$G:$G,"&gt;="&amp;$A73,'EPA US Data'!$G:$G,"&lt;"&amp;$B73))*unit_conv*'State Downscaling Multipliers'!$B$7</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Data'!$G:$G,"&lt;"&amp;$B73)+VLOOKUP($C$1,'Multipliers and Adjustments'!$A$70:$I$86,TRUNC(COLUMN(AG$2)/5)+2,FALSE)*SUMIFS('EPA US Data'!$I:$I,'EPA US Data'!$D:$D,'Country Selector'!$A$2,'EPA US Data'!$J:$J,$C$1,'EPA US Data'!$C:$C,AG$2,'EPA US Data'!$G:$G,"&gt;="&amp;$A73,'EPA US Data'!$G:$G,"&lt;"&amp;$B73)+VLOOKUP($D$1,'Multipliers and Adjustments'!$A$70:$I$86,TRUNC(COLUMN(AG$2)/5)+2,FALSE)*SUMIFS('EPA US Data'!$I:$I,'EPA US Data'!$D:$D,'Country Selector'!$A$2,'EPA US Data'!$J:$J,$D$1,'EPA US Data'!$C:$C,AG$2,'EPA US Data'!$G:$G,"&gt;="&amp;$A73,'EPA US Data'!$G:$G,"&lt;"&amp;$B73))*unit_conv*'State Downscaling Multipliers'!$B$7</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Data'!$G:$G,"&lt;"&amp;$B73)+VLOOKUP($C$1,'Multipliers and Adjustments'!$A$70:$I$86,TRUNC(COLUMN(AL$2)/5)+2,FALSE)*SUMIFS('EPA US Data'!$I:$I,'EPA US Data'!$D:$D,'Country Selector'!$A$2,'EPA US Data'!$J:$J,$C$1,'EPA US Data'!$C:$C,AL$2,'EPA US Data'!$G:$G,"&gt;="&amp;$A73,'EPA US Data'!$G:$G,"&lt;"&amp;$B73)+VLOOKUP($D$1,'Multipliers and Adjustments'!$A$70:$I$86,TRUNC(COLUMN(AL$2)/5)+2,FALSE)*SUMIFS('EPA US Data'!$I:$I,'EPA US Data'!$D:$D,'Country Selector'!$A$2,'EPA US Data'!$J:$J,$D$1,'EPA US Data'!$C:$C,AL$2,'EPA US Data'!$G:$G,"&gt;="&amp;$A73,'EPA US Data'!$G:$G,"&lt;"&amp;$B73))*unit_conv*'State Downscaling Multipliers'!$B$7</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Data'!$G:$G,"&lt;"&amp;$B74)+VLOOKUP($C$1,'Multipliers and Adjustments'!$A$70:$I$86,TRUNC(COLUMN(C$2)/5)+2,FALSE)*SUMIFS('EPA US Data'!$I:$I,'EPA US Data'!$D:$D,'Country Selector'!$A$2,'EPA US Data'!$J:$J,$C$1,'EPA US Data'!$C:$C,C$2,'EPA US Data'!$G:$G,"&gt;="&amp;$A74,'EPA US Data'!$G:$G,"&lt;"&amp;$B74)+VLOOKUP($D$1,'Multipliers and Adjustments'!$A$70:$I$86,TRUNC(COLUMN(C$2)/5)+2,FALSE)*SUMIFS('EPA US Data'!$I:$I,'EPA US Data'!$D:$D,'Country Selector'!$A$2,'EPA US Data'!$J:$J,$D$1,'EPA US Data'!$C:$C,C$2,'EPA US Data'!$G:$G,"&gt;="&amp;$A74,'EPA US Data'!$G:$G,"&lt;"&amp;$B74))*unit_conv*'State Downscaling Multipliers'!$B$7</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Data'!$G:$G,"&lt;"&amp;$B74)+VLOOKUP($C$1,'Multipliers and Adjustments'!$A$70:$I$86,TRUNC(COLUMN(H$2)/5)+2,FALSE)*SUMIFS('EPA US Data'!$I:$I,'EPA US Data'!$D:$D,'Country Selector'!$A$2,'EPA US Data'!$J:$J,$C$1,'EPA US Data'!$C:$C,H$2,'EPA US Data'!$G:$G,"&gt;="&amp;$A74,'EPA US Data'!$G:$G,"&lt;"&amp;$B74)+VLOOKUP($D$1,'Multipliers and Adjustments'!$A$70:$I$86,TRUNC(COLUMN(H$2)/5)+2,FALSE)*SUMIFS('EPA US Data'!$I:$I,'EPA US Data'!$D:$D,'Country Selector'!$A$2,'EPA US Data'!$J:$J,$D$1,'EPA US Data'!$C:$C,H$2,'EPA US Data'!$G:$G,"&gt;="&amp;$A74,'EPA US Data'!$G:$G,"&lt;"&amp;$B74))*unit_conv*'State Downscaling Multipliers'!$B$7</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Data'!$G:$G,"&lt;"&amp;$B74)+VLOOKUP($C$1,'Multipliers and Adjustments'!$A$70:$I$86,TRUNC(COLUMN(M$2)/5)+2,FALSE)*SUMIFS('EPA US Data'!$I:$I,'EPA US Data'!$D:$D,'Country Selector'!$A$2,'EPA US Data'!$J:$J,$C$1,'EPA US Data'!$C:$C,M$2,'EPA US Data'!$G:$G,"&gt;="&amp;$A74,'EPA US Data'!$G:$G,"&lt;"&amp;$B74)+VLOOKUP($D$1,'Multipliers and Adjustments'!$A$70:$I$86,TRUNC(COLUMN(M$2)/5)+2,FALSE)*SUMIFS('EPA US Data'!$I:$I,'EPA US Data'!$D:$D,'Country Selector'!$A$2,'EPA US Data'!$J:$J,$D$1,'EPA US Data'!$C:$C,M$2,'EPA US Data'!$G:$G,"&gt;="&amp;$A74,'EPA US Data'!$G:$G,"&lt;"&amp;$B74))*unit_conv*'State Downscaling Multipliers'!$B$7</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Data'!$G:$G,"&lt;"&amp;$B74)+VLOOKUP($C$1,'Multipliers and Adjustments'!$A$70:$I$86,TRUNC(COLUMN(R$2)/5)+2,FALSE)*SUMIFS('EPA US Data'!$I:$I,'EPA US Data'!$D:$D,'Country Selector'!$A$2,'EPA US Data'!$J:$J,$C$1,'EPA US Data'!$C:$C,R$2,'EPA US Data'!$G:$G,"&gt;="&amp;$A74,'EPA US Data'!$G:$G,"&lt;"&amp;$B74)+VLOOKUP($D$1,'Multipliers and Adjustments'!$A$70:$I$86,TRUNC(COLUMN(R$2)/5)+2,FALSE)*SUMIFS('EPA US Data'!$I:$I,'EPA US Data'!$D:$D,'Country Selector'!$A$2,'EPA US Data'!$J:$J,$D$1,'EPA US Data'!$C:$C,R$2,'EPA US Data'!$G:$G,"&gt;="&amp;$A74,'EPA US Data'!$G:$G,"&lt;"&amp;$B74))*unit_conv*'State Downscaling Multipliers'!$B$7</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Data'!$G:$G,"&lt;"&amp;$B74)+VLOOKUP($C$1,'Multipliers and Adjustments'!$A$70:$I$86,TRUNC(COLUMN(W$2)/5)+2,FALSE)*SUMIFS('EPA US Data'!$I:$I,'EPA US Data'!$D:$D,'Country Selector'!$A$2,'EPA US Data'!$J:$J,$C$1,'EPA US Data'!$C:$C,W$2,'EPA US Data'!$G:$G,"&gt;="&amp;$A74,'EPA US Data'!$G:$G,"&lt;"&amp;$B74)+VLOOKUP($D$1,'Multipliers and Adjustments'!$A$70:$I$86,TRUNC(COLUMN(W$2)/5)+2,FALSE)*SUMIFS('EPA US Data'!$I:$I,'EPA US Data'!$D:$D,'Country Selector'!$A$2,'EPA US Data'!$J:$J,$D$1,'EPA US Data'!$C:$C,W$2,'EPA US Data'!$G:$G,"&gt;="&amp;$A74,'EPA US Data'!$G:$G,"&lt;"&amp;$B74))*unit_conv*'State Downscaling Multipliers'!$B$7</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Data'!$G:$G,"&lt;"&amp;$B74)+VLOOKUP($C$1,'Multipliers and Adjustments'!$A$70:$I$86,TRUNC(COLUMN(AB$2)/5)+2,FALSE)*SUMIFS('EPA US Data'!$I:$I,'EPA US Data'!$D:$D,'Country Selector'!$A$2,'EPA US Data'!$J:$J,$C$1,'EPA US Data'!$C:$C,AB$2,'EPA US Data'!$G:$G,"&gt;="&amp;$A74,'EPA US Data'!$G:$G,"&lt;"&amp;$B74)+VLOOKUP($D$1,'Multipliers and Adjustments'!$A$70:$I$86,TRUNC(COLUMN(AB$2)/5)+2,FALSE)*SUMIFS('EPA US Data'!$I:$I,'EPA US Data'!$D:$D,'Country Selector'!$A$2,'EPA US Data'!$J:$J,$D$1,'EPA US Data'!$C:$C,AB$2,'EPA US Data'!$G:$G,"&gt;="&amp;$A74,'EPA US Data'!$G:$G,"&lt;"&amp;$B74))*unit_conv*'State Downscaling Multipliers'!$B$7</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Data'!$G:$G,"&lt;"&amp;$B74)+VLOOKUP($C$1,'Multipliers and Adjustments'!$A$70:$I$86,TRUNC(COLUMN(AG$2)/5)+2,FALSE)*SUMIFS('EPA US Data'!$I:$I,'EPA US Data'!$D:$D,'Country Selector'!$A$2,'EPA US Data'!$J:$J,$C$1,'EPA US Data'!$C:$C,AG$2,'EPA US Data'!$G:$G,"&gt;="&amp;$A74,'EPA US Data'!$G:$G,"&lt;"&amp;$B74)+VLOOKUP($D$1,'Multipliers and Adjustments'!$A$70:$I$86,TRUNC(COLUMN(AG$2)/5)+2,FALSE)*SUMIFS('EPA US Data'!$I:$I,'EPA US Data'!$D:$D,'Country Selector'!$A$2,'EPA US Data'!$J:$J,$D$1,'EPA US Data'!$C:$C,AG$2,'EPA US Data'!$G:$G,"&gt;="&amp;$A74,'EPA US Data'!$G:$G,"&lt;"&amp;$B74))*unit_conv*'State Downscaling Multipliers'!$B$7</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Data'!$G:$G,"&lt;"&amp;$B74)+VLOOKUP($C$1,'Multipliers and Adjustments'!$A$70:$I$86,TRUNC(COLUMN(AL$2)/5)+2,FALSE)*SUMIFS('EPA US Data'!$I:$I,'EPA US Data'!$D:$D,'Country Selector'!$A$2,'EPA US Data'!$J:$J,$C$1,'EPA US Data'!$C:$C,AL$2,'EPA US Data'!$G:$G,"&gt;="&amp;$A74,'EPA US Data'!$G:$G,"&lt;"&amp;$B74)+VLOOKUP($D$1,'Multipliers and Adjustments'!$A$70:$I$86,TRUNC(COLUMN(AL$2)/5)+2,FALSE)*SUMIFS('EPA US Data'!$I:$I,'EPA US Data'!$D:$D,'Country Selector'!$A$2,'EPA US Data'!$J:$J,$D$1,'EPA US Data'!$C:$C,AL$2,'EPA US Data'!$G:$G,"&gt;="&amp;$A74,'EPA US Data'!$G:$G,"&lt;"&amp;$B74))*unit_conv*'State Downscaling Multipliers'!$B$7</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18.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8" customWidth="1" style="120" min="3" max="3"/>
    <col width="7.63" customWidth="1" style="120" min="4" max="7"/>
    <col width="10.5" customWidth="1" style="120" min="8" max="8"/>
    <col width="7.63" customWidth="1" style="120" min="9" max="12"/>
    <col width="10.5" customWidth="1" style="120" min="13" max="13"/>
    <col width="7.63" customWidth="1" style="120" min="14" max="17"/>
    <col width="10.5" customWidth="1" style="120" min="18" max="18"/>
    <col width="7.63" customWidth="1" style="120" min="19" max="22"/>
    <col width="10.5" customWidth="1" style="120" min="23" max="23"/>
    <col width="7.63" customWidth="1" style="120" min="24" max="27"/>
    <col width="10.5" customWidth="1" style="120" min="28" max="28"/>
    <col width="7.63" customWidth="1" style="120" min="29" max="32"/>
    <col width="10.5" customWidth="1" style="120" min="33" max="33"/>
    <col width="7.63" customWidth="1" style="120" min="34" max="37"/>
    <col width="10.5" customWidth="1" style="120" min="38" max="38"/>
  </cols>
  <sheetData>
    <row r="1">
      <c r="A1" s="118" t="inlineStr">
        <is>
          <t>Policy:</t>
        </is>
      </c>
      <c r="B1" s="118" t="inlineStr">
        <is>
          <t>F-gas substitution</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Data'!$G:$G,"&lt;"&amp;$B3)+IF('Multipliers and Adjustments'!$B$66="Y",'SNAP Adjustment'!D40,0))*unit_conv*'State Downscaling Multipliers'!$B$9</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Data'!$G:$G,"&lt;"&amp;$B3)+IF('Multipliers and Adjustments'!$B$66="Y",'SNAP Adjustment'!I40,0))*unit_conv*'State Downscaling Multipliers'!$B$9</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Data'!$G:$G,"&lt;"&amp;$B3)+IF('Multipliers and Adjustments'!$B$66="Y",'SNAP Adjustment'!N40,0))*unit_conv*'State Downscaling Multipliers'!$B$9</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Data'!$G:$G,"&lt;"&amp;$B3)+IF('Multipliers and Adjustments'!$B$66="Y",'SNAP Adjustment'!S40,0))*unit_conv*'State Downscaling Multipliers'!$B$9</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Data'!$G:$G,"&lt;"&amp;$B3)+IF('Multipliers and Adjustments'!$B$66="Y",'SNAP Adjustment'!X40,0))*unit_conv*'State Downscaling Multipliers'!$B$9</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Data'!$G:$G,"&lt;"&amp;$B3)+IF('Multipliers and Adjustments'!$B$66="Y",'SNAP Adjustment'!AC40,0))*unit_conv*'State Downscaling Multipliers'!$B$9</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Data'!$G:$G,"&lt;"&amp;$B3)+IF('Multipliers and Adjustments'!$B$66="Y",'SNAP Adjustment'!AH40,0))*unit_conv*'State Downscaling Multipliers'!$B$9</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Data'!$G:$G,"&lt;"&amp;$B3)+IF('Multipliers and Adjustments'!$B$66="Y",'SNAP Adjustment'!AM40,0))*unit_conv*'State Downscaling Multipliers'!$B$9</f>
        <v/>
      </c>
    </row>
    <row r="4">
      <c r="A4" s="63">
        <f>B3</f>
        <v/>
      </c>
      <c r="B4" s="63">
        <f>A4+50</f>
        <v/>
      </c>
      <c r="C4" s="119">
        <f>(VLOOKUP($B$1,'Multipliers and Adjustments'!$A$70:$I$86,TRUNC(COLUMN(C$2)/5)+2,FALSE)*SUMIFS('EPA US Data'!$I:$I,'EPA US Data'!$D:$D,'Country Selector'!$A$2,'EPA US Data'!$J:$J,$B$1,'EPA US Data'!$C:$C,C$2,'EPA US Data'!$G:$G,"&gt;="&amp;$A4,'EPA US Data'!$G:$G,"&lt;"&amp;$B4)+IF('Multipliers and Adjustments'!$B$66="Y",'SNAP Adjustment'!D41,0))*unit_conv*'State Downscaling Multipliers'!$B$9</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Data'!$G:$G,"&lt;"&amp;$B4)+IF('Multipliers and Adjustments'!$B$66="Y",'SNAP Adjustment'!I41,0))*unit_conv*'State Downscaling Multipliers'!$B$9</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Data'!$G:$G,"&lt;"&amp;$B4)+IF('Multipliers and Adjustments'!$B$66="Y",'SNAP Adjustment'!N41,0))*unit_conv*'State Downscaling Multipliers'!$B$9</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Data'!$G:$G,"&lt;"&amp;$B4)+IF('Multipliers and Adjustments'!$B$66="Y",'SNAP Adjustment'!S41,0))*unit_conv*'State Downscaling Multipliers'!$B$9</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Data'!$G:$G,"&lt;"&amp;$B4)+IF('Multipliers and Adjustments'!$B$66="Y",'SNAP Adjustment'!X41,0))*unit_conv*'State Downscaling Multipliers'!$B$9</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Data'!$G:$G,"&lt;"&amp;$B4)+IF('Multipliers and Adjustments'!$B$66="Y",'SNAP Adjustment'!AC41,0))*unit_conv*'State Downscaling Multipliers'!$B$9</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Data'!$G:$G,"&lt;"&amp;$B4)+IF('Multipliers and Adjustments'!$B$66="Y",'SNAP Adjustment'!AH41,0))*unit_conv*'State Downscaling Multipliers'!$B$9</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Data'!$G:$G,"&lt;"&amp;$B4)+IF('Multipliers and Adjustments'!$B$66="Y",'SNAP Adjustment'!AM41,0))*unit_conv*'State Downscaling Multipliers'!$B$9</f>
        <v/>
      </c>
    </row>
    <row r="5">
      <c r="A5" s="63">
        <f>B4</f>
        <v/>
      </c>
      <c r="B5" s="63">
        <f>A5+50</f>
        <v/>
      </c>
      <c r="C5" s="119">
        <f>(VLOOKUP($B$1,'Multipliers and Adjustments'!$A$70:$I$86,TRUNC(COLUMN(C$2)/5)+2,FALSE)*SUMIFS('EPA US Data'!$I:$I,'EPA US Data'!$D:$D,'Country Selector'!$A$2,'EPA US Data'!$J:$J,$B$1,'EPA US Data'!$C:$C,C$2,'EPA US Data'!$G:$G,"&gt;="&amp;$A5,'EPA US Data'!$G:$G,"&lt;"&amp;$B5)+IF('Multipliers and Adjustments'!$B$66="Y",'SNAP Adjustment'!D42,0))*unit_conv*'State Downscaling Multipliers'!$B$9</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Data'!$G:$G,"&lt;"&amp;$B5)+IF('Multipliers and Adjustments'!$B$66="Y",'SNAP Adjustment'!I42,0))*unit_conv*'State Downscaling Multipliers'!$B$9</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Data'!$G:$G,"&lt;"&amp;$B5)+IF('Multipliers and Adjustments'!$B$66="Y",'SNAP Adjustment'!N42,0))*unit_conv*'State Downscaling Multipliers'!$B$9</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Data'!$G:$G,"&lt;"&amp;$B5)+IF('Multipliers and Adjustments'!$B$66="Y",'SNAP Adjustment'!S42,0))*unit_conv*'State Downscaling Multipliers'!$B$9</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Data'!$G:$G,"&lt;"&amp;$B5)+IF('Multipliers and Adjustments'!$B$66="Y",'SNAP Adjustment'!X42,0))*unit_conv*'State Downscaling Multipliers'!$B$9</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Data'!$G:$G,"&lt;"&amp;$B5)+IF('Multipliers and Adjustments'!$B$66="Y",'SNAP Adjustment'!AC42,0))*unit_conv*'State Downscaling Multipliers'!$B$9</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Data'!$G:$G,"&lt;"&amp;$B5)+IF('Multipliers and Adjustments'!$B$66="Y",'SNAP Adjustment'!AH42,0))*unit_conv*'State Downscaling Multipliers'!$B$9</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Data'!$G:$G,"&lt;"&amp;$B5)+IF('Multipliers and Adjustments'!$B$66="Y",'SNAP Adjustment'!AM42,0))*unit_conv*'State Downscaling Multipliers'!$B$9</f>
        <v/>
      </c>
    </row>
    <row r="6">
      <c r="A6" s="63">
        <f>B5</f>
        <v/>
      </c>
      <c r="B6" s="63">
        <f>A6+50</f>
        <v/>
      </c>
      <c r="C6" s="119">
        <f>(VLOOKUP($B$1,'Multipliers and Adjustments'!$A$70:$I$86,TRUNC(COLUMN(C$2)/5)+2,FALSE)*SUMIFS('EPA US Data'!$I:$I,'EPA US Data'!$D:$D,'Country Selector'!$A$2,'EPA US Data'!$J:$J,$B$1,'EPA US Data'!$C:$C,C$2,'EPA US Data'!$G:$G,"&gt;="&amp;$A6,'EPA US Data'!$G:$G,"&lt;"&amp;$B6)+IF('Multipliers and Adjustments'!$B$66="Y",'SNAP Adjustment'!D43,0))*unit_conv*'State Downscaling Multipliers'!$B$9</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Data'!$G:$G,"&lt;"&amp;$B6)+IF('Multipliers and Adjustments'!$B$66="Y",'SNAP Adjustment'!I43,0))*unit_conv*'State Downscaling Multipliers'!$B$9</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Data'!$G:$G,"&lt;"&amp;$B6)+IF('Multipliers and Adjustments'!$B$66="Y",'SNAP Adjustment'!N43,0))*unit_conv*'State Downscaling Multipliers'!$B$9</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Data'!$G:$G,"&lt;"&amp;$B6)+IF('Multipliers and Adjustments'!$B$66="Y",'SNAP Adjustment'!S43,0))*unit_conv*'State Downscaling Multipliers'!$B$9</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Data'!$G:$G,"&lt;"&amp;$B6)+IF('Multipliers and Adjustments'!$B$66="Y",'SNAP Adjustment'!X43,0))*unit_conv*'State Downscaling Multipliers'!$B$9</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Data'!$G:$G,"&lt;"&amp;$B6)+IF('Multipliers and Adjustments'!$B$66="Y",'SNAP Adjustment'!AC43,0))*unit_conv*'State Downscaling Multipliers'!$B$9</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Data'!$G:$G,"&lt;"&amp;$B6)+IF('Multipliers and Adjustments'!$B$66="Y",'SNAP Adjustment'!AH43,0))*unit_conv*'State Downscaling Multipliers'!$B$9</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Data'!$G:$G,"&lt;"&amp;$B6)+IF('Multipliers and Adjustments'!$B$66="Y",'SNAP Adjustment'!AM43,0))*unit_conv*'State Downscaling Multipliers'!$B$9</f>
        <v/>
      </c>
    </row>
    <row r="7">
      <c r="A7" s="63">
        <f>B6</f>
        <v/>
      </c>
      <c r="B7" s="63">
        <f>A7+50</f>
        <v/>
      </c>
      <c r="C7" s="119">
        <f>(VLOOKUP($B$1,'Multipliers and Adjustments'!$A$70:$I$86,TRUNC(COLUMN(C$2)/5)+2,FALSE)*SUMIFS('EPA US Data'!$I:$I,'EPA US Data'!$D:$D,'Country Selector'!$A$2,'EPA US Data'!$J:$J,$B$1,'EPA US Data'!$C:$C,C$2,'EPA US Data'!$G:$G,"&gt;="&amp;$A7,'EPA US Data'!$G:$G,"&lt;"&amp;$B7)+IF('Multipliers and Adjustments'!$B$66="Y",'SNAP Adjustment'!D44,0))*unit_conv*'State Downscaling Multipliers'!$B$9</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Data'!$G:$G,"&lt;"&amp;$B7)+IF('Multipliers and Adjustments'!$B$66="Y",'SNAP Adjustment'!I44,0))*unit_conv*'State Downscaling Multipliers'!$B$9</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Data'!$G:$G,"&lt;"&amp;$B7)+IF('Multipliers and Adjustments'!$B$66="Y",'SNAP Adjustment'!N44,0))*unit_conv*'State Downscaling Multipliers'!$B$9</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Data'!$G:$G,"&lt;"&amp;$B7)+IF('Multipliers and Adjustments'!$B$66="Y",'SNAP Adjustment'!S44,0))*unit_conv*'State Downscaling Multipliers'!$B$9</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Data'!$G:$G,"&lt;"&amp;$B7)+IF('Multipliers and Adjustments'!$B$66="Y",'SNAP Adjustment'!X44,0))*unit_conv*'State Downscaling Multipliers'!$B$9</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Data'!$G:$G,"&lt;"&amp;$B7)+IF('Multipliers and Adjustments'!$B$66="Y",'SNAP Adjustment'!AC44,0))*unit_conv*'State Downscaling Multipliers'!$B$9</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Data'!$G:$G,"&lt;"&amp;$B7)+IF('Multipliers and Adjustments'!$B$66="Y",'SNAP Adjustment'!AH44,0))*unit_conv*'State Downscaling Multipliers'!$B$9</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Data'!$G:$G,"&lt;"&amp;$B7)+IF('Multipliers and Adjustments'!$B$66="Y",'SNAP Adjustment'!AM44,0))*unit_conv*'State Downscaling Multipliers'!$B$9</f>
        <v/>
      </c>
    </row>
    <row r="8">
      <c r="A8" s="63">
        <f>B7</f>
        <v/>
      </c>
      <c r="B8" s="63">
        <f>A8+50</f>
        <v/>
      </c>
      <c r="C8" s="119">
        <f>(VLOOKUP($B$1,'Multipliers and Adjustments'!$A$70:$I$86,TRUNC(COLUMN(C$2)/5)+2,FALSE)*SUMIFS('EPA US Data'!$I:$I,'EPA US Data'!$D:$D,'Country Selector'!$A$2,'EPA US Data'!$J:$J,$B$1,'EPA US Data'!$C:$C,C$2,'EPA US Data'!$G:$G,"&gt;="&amp;$A8,'EPA US Data'!$G:$G,"&lt;"&amp;$B8)+IF('Multipliers and Adjustments'!$B$66="Y",'SNAP Adjustment'!D45,0))*unit_conv*'State Downscaling Multipliers'!$B$9</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Data'!$G:$G,"&lt;"&amp;$B8)+IF('Multipliers and Adjustments'!$B$66="Y",'SNAP Adjustment'!I45,0))*unit_conv*'State Downscaling Multipliers'!$B$9</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Data'!$G:$G,"&lt;"&amp;$B8)+IF('Multipliers and Adjustments'!$B$66="Y",'SNAP Adjustment'!N45,0))*unit_conv*'State Downscaling Multipliers'!$B$9</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Data'!$G:$G,"&lt;"&amp;$B8)+IF('Multipliers and Adjustments'!$B$66="Y",'SNAP Adjustment'!S45,0))*unit_conv*'State Downscaling Multipliers'!$B$9</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Data'!$G:$G,"&lt;"&amp;$B8)+IF('Multipliers and Adjustments'!$B$66="Y",'SNAP Adjustment'!X45,0))*unit_conv*'State Downscaling Multipliers'!$B$9</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Data'!$G:$G,"&lt;"&amp;$B8)+IF('Multipliers and Adjustments'!$B$66="Y",'SNAP Adjustment'!AC45,0))*unit_conv*'State Downscaling Multipliers'!$B$9</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Data'!$G:$G,"&lt;"&amp;$B8)+IF('Multipliers and Adjustments'!$B$66="Y",'SNAP Adjustment'!AH45,0))*unit_conv*'State Downscaling Multipliers'!$B$9</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Data'!$G:$G,"&lt;"&amp;$B8)+IF('Multipliers and Adjustments'!$B$66="Y",'SNAP Adjustment'!AM45,0))*unit_conv*'State Downscaling Multipliers'!$B$9</f>
        <v/>
      </c>
    </row>
    <row r="9">
      <c r="A9" s="63">
        <f>B8</f>
        <v/>
      </c>
      <c r="B9" s="63">
        <f>A9+50</f>
        <v/>
      </c>
      <c r="C9" s="119">
        <f>(VLOOKUP($B$1,'Multipliers and Adjustments'!$A$70:$I$86,TRUNC(COLUMN(C$2)/5)+2,FALSE)*SUMIFS('EPA US Data'!$I:$I,'EPA US Data'!$D:$D,'Country Selector'!$A$2,'EPA US Data'!$J:$J,$B$1,'EPA US Data'!$C:$C,C$2,'EPA US Data'!$G:$G,"&gt;="&amp;$A9,'EPA US Data'!$G:$G,"&lt;"&amp;$B9)+IF('Multipliers and Adjustments'!$B$66="Y",'SNAP Adjustment'!D46,0))*unit_conv*'State Downscaling Multipliers'!$B$9</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Data'!$G:$G,"&lt;"&amp;$B9)+IF('Multipliers and Adjustments'!$B$66="Y",'SNAP Adjustment'!I46,0))*unit_conv*'State Downscaling Multipliers'!$B$9</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Data'!$G:$G,"&lt;"&amp;$B9)+IF('Multipliers and Adjustments'!$B$66="Y",'SNAP Adjustment'!N46,0))*unit_conv*'State Downscaling Multipliers'!$B$9</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Data'!$G:$G,"&lt;"&amp;$B9)+IF('Multipliers and Adjustments'!$B$66="Y",'SNAP Adjustment'!S46,0))*unit_conv*'State Downscaling Multipliers'!$B$9</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Data'!$G:$G,"&lt;"&amp;$B9)+IF('Multipliers and Adjustments'!$B$66="Y",'SNAP Adjustment'!X46,0))*unit_conv*'State Downscaling Multipliers'!$B$9</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Data'!$G:$G,"&lt;"&amp;$B9)+IF('Multipliers and Adjustments'!$B$66="Y",'SNAP Adjustment'!AC46,0))*unit_conv*'State Downscaling Multipliers'!$B$9</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Data'!$G:$G,"&lt;"&amp;$B9)+IF('Multipliers and Adjustments'!$B$66="Y",'SNAP Adjustment'!AH46,0))*unit_conv*'State Downscaling Multipliers'!$B$9</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Data'!$G:$G,"&lt;"&amp;$B9)+IF('Multipliers and Adjustments'!$B$66="Y",'SNAP Adjustment'!AM46,0))*unit_conv*'State Downscaling Multipliers'!$B$9</f>
        <v/>
      </c>
    </row>
    <row r="10">
      <c r="A10" s="63">
        <f>B9</f>
        <v/>
      </c>
      <c r="B10" s="63">
        <f>A10+50</f>
        <v/>
      </c>
      <c r="C10" s="119">
        <f>(VLOOKUP($B$1,'Multipliers and Adjustments'!$A$70:$I$86,TRUNC(COLUMN(C$2)/5)+2,FALSE)*SUMIFS('EPA US Data'!$I:$I,'EPA US Data'!$D:$D,'Country Selector'!$A$2,'EPA US Data'!$J:$J,$B$1,'EPA US Data'!$C:$C,C$2,'EPA US Data'!$G:$G,"&gt;="&amp;$A10,'EPA US Data'!$G:$G,"&lt;"&amp;$B10)+IF('Multipliers and Adjustments'!$B$66="Y",'SNAP Adjustment'!D47,0))*unit_conv*'State Downscaling Multipliers'!$B$9</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Data'!$G:$G,"&lt;"&amp;$B10)+IF('Multipliers and Adjustments'!$B$66="Y",'SNAP Adjustment'!I47,0))*unit_conv*'State Downscaling Multipliers'!$B$9</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Data'!$G:$G,"&lt;"&amp;$B10)+IF('Multipliers and Adjustments'!$B$66="Y",'SNAP Adjustment'!N47,0))*unit_conv*'State Downscaling Multipliers'!$B$9</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Data'!$G:$G,"&lt;"&amp;$B10)+IF('Multipliers and Adjustments'!$B$66="Y",'SNAP Adjustment'!S47,0))*unit_conv*'State Downscaling Multipliers'!$B$9</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Data'!$G:$G,"&lt;"&amp;$B10)+IF('Multipliers and Adjustments'!$B$66="Y",'SNAP Adjustment'!X47,0))*unit_conv*'State Downscaling Multipliers'!$B$9</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Data'!$G:$G,"&lt;"&amp;$B10)+IF('Multipliers and Adjustments'!$B$66="Y",'SNAP Adjustment'!AC47,0))*unit_conv*'State Downscaling Multipliers'!$B$9</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Data'!$G:$G,"&lt;"&amp;$B10)+IF('Multipliers and Adjustments'!$B$66="Y",'SNAP Adjustment'!AH47,0))*unit_conv*'State Downscaling Multipliers'!$B$9</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Data'!$G:$G,"&lt;"&amp;$B10)+IF('Multipliers and Adjustments'!$B$66="Y",'SNAP Adjustment'!AM47,0))*unit_conv*'State Downscaling Multipliers'!$B$9</f>
        <v/>
      </c>
    </row>
    <row r="11">
      <c r="A11" s="63">
        <f>B10</f>
        <v/>
      </c>
      <c r="B11" s="63">
        <f>A11+50</f>
        <v/>
      </c>
      <c r="C11" s="119">
        <f>(VLOOKUP($B$1,'Multipliers and Adjustments'!$A$70:$I$86,TRUNC(COLUMN(C$2)/5)+2,FALSE)*SUMIFS('EPA US Data'!$I:$I,'EPA US Data'!$D:$D,'Country Selector'!$A$2,'EPA US Data'!$J:$J,$B$1,'EPA US Data'!$C:$C,C$2,'EPA US Data'!$G:$G,"&gt;="&amp;$A11,'EPA US Data'!$G:$G,"&lt;"&amp;$B11)+IF('Multipliers and Adjustments'!$B$66="Y",'SNAP Adjustment'!D48,0))*unit_conv*'State Downscaling Multipliers'!$B$9</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Data'!$G:$G,"&lt;"&amp;$B11)+IF('Multipliers and Adjustments'!$B$66="Y",'SNAP Adjustment'!I48,0))*unit_conv*'State Downscaling Multipliers'!$B$9</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Data'!$G:$G,"&lt;"&amp;$B11)+IF('Multipliers and Adjustments'!$B$66="Y",'SNAP Adjustment'!N48,0))*unit_conv*'State Downscaling Multipliers'!$B$9</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Data'!$G:$G,"&lt;"&amp;$B11)+IF('Multipliers and Adjustments'!$B$66="Y",'SNAP Adjustment'!S48,0))*unit_conv*'State Downscaling Multipliers'!$B$9</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Data'!$G:$G,"&lt;"&amp;$B11)+IF('Multipliers and Adjustments'!$B$66="Y",'SNAP Adjustment'!X48,0))*unit_conv*'State Downscaling Multipliers'!$B$9</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Data'!$G:$G,"&lt;"&amp;$B11)+IF('Multipliers and Adjustments'!$B$66="Y",'SNAP Adjustment'!AC48,0))*unit_conv*'State Downscaling Multipliers'!$B$9</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Data'!$G:$G,"&lt;"&amp;$B11)+IF('Multipliers and Adjustments'!$B$66="Y",'SNAP Adjustment'!AH48,0))*unit_conv*'State Downscaling Multipliers'!$B$9</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Data'!$G:$G,"&lt;"&amp;$B11)+IF('Multipliers and Adjustments'!$B$66="Y",'SNAP Adjustment'!AM48,0))*unit_conv*'State Downscaling Multipliers'!$B$9</f>
        <v/>
      </c>
    </row>
    <row r="12">
      <c r="A12" s="63">
        <f>B11</f>
        <v/>
      </c>
      <c r="B12" s="63">
        <f>A12+50</f>
        <v/>
      </c>
      <c r="C12" s="119">
        <f>(VLOOKUP($B$1,'Multipliers and Adjustments'!$A$70:$I$86,TRUNC(COLUMN(C$2)/5)+2,FALSE)*SUMIFS('EPA US Data'!$I:$I,'EPA US Data'!$D:$D,'Country Selector'!$A$2,'EPA US Data'!$J:$J,$B$1,'EPA US Data'!$C:$C,C$2,'EPA US Data'!$G:$G,"&gt;="&amp;$A12,'EPA US Data'!$G:$G,"&lt;"&amp;$B12)+IF('Multipliers and Adjustments'!$B$66="Y",'SNAP Adjustment'!D49,0))*unit_conv*'State Downscaling Multipliers'!$B$9</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Data'!$G:$G,"&lt;"&amp;$B12)+IF('Multipliers and Adjustments'!$B$66="Y",'SNAP Adjustment'!I49,0))*unit_conv*'State Downscaling Multipliers'!$B$9</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Data'!$G:$G,"&lt;"&amp;$B12)+IF('Multipliers and Adjustments'!$B$66="Y",'SNAP Adjustment'!N49,0))*unit_conv*'State Downscaling Multipliers'!$B$9</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Data'!$G:$G,"&lt;"&amp;$B12)+IF('Multipliers and Adjustments'!$B$66="Y",'SNAP Adjustment'!S49,0))*unit_conv*'State Downscaling Multipliers'!$B$9</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Data'!$G:$G,"&lt;"&amp;$B12)+IF('Multipliers and Adjustments'!$B$66="Y",'SNAP Adjustment'!X49,0))*unit_conv*'State Downscaling Multipliers'!$B$9</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Data'!$G:$G,"&lt;"&amp;$B12)+IF('Multipliers and Adjustments'!$B$66="Y",'SNAP Adjustment'!AC49,0))*unit_conv*'State Downscaling Multipliers'!$B$9</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Data'!$G:$G,"&lt;"&amp;$B12)+IF('Multipliers and Adjustments'!$B$66="Y",'SNAP Adjustment'!AH49,0))*unit_conv*'State Downscaling Multipliers'!$B$9</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Data'!$G:$G,"&lt;"&amp;$B12)+IF('Multipliers and Adjustments'!$B$66="Y",'SNAP Adjustment'!AM49,0))*unit_conv*'State Downscaling Multipliers'!$B$9</f>
        <v/>
      </c>
    </row>
    <row r="13">
      <c r="A13" s="63">
        <f>B12</f>
        <v/>
      </c>
      <c r="B13" s="63">
        <f>A13+50</f>
        <v/>
      </c>
      <c r="C13" s="119">
        <f>(VLOOKUP($B$1,'Multipliers and Adjustments'!$A$70:$I$86,TRUNC(COLUMN(C$2)/5)+2,FALSE)*SUMIFS('EPA US Data'!$I:$I,'EPA US Data'!$D:$D,'Country Selector'!$A$2,'EPA US Data'!$J:$J,$B$1,'EPA US Data'!$C:$C,C$2,'EPA US Data'!$G:$G,"&gt;="&amp;$A13,'EPA US Data'!$G:$G,"&lt;"&amp;$B13)+IF('Multipliers and Adjustments'!$B$66="Y",'SNAP Adjustment'!D50,0))*unit_conv*'State Downscaling Multipliers'!$B$9</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Data'!$G:$G,"&lt;"&amp;$B13)+IF('Multipliers and Adjustments'!$B$66="Y",'SNAP Adjustment'!I50,0))*unit_conv*'State Downscaling Multipliers'!$B$9</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Data'!$G:$G,"&lt;"&amp;$B13)+IF('Multipliers and Adjustments'!$B$66="Y",'SNAP Adjustment'!N50,0))*unit_conv*'State Downscaling Multipliers'!$B$9</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Data'!$G:$G,"&lt;"&amp;$B13)+IF('Multipliers and Adjustments'!$B$66="Y",'SNAP Adjustment'!S50,0))*unit_conv*'State Downscaling Multipliers'!$B$9</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Data'!$G:$G,"&lt;"&amp;$B13)+IF('Multipliers and Adjustments'!$B$66="Y",'SNAP Adjustment'!X50,0))*unit_conv*'State Downscaling Multipliers'!$B$9</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Data'!$G:$G,"&lt;"&amp;$B13)+IF('Multipliers and Adjustments'!$B$66="Y",'SNAP Adjustment'!AC50,0))*unit_conv*'State Downscaling Multipliers'!$B$9</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Data'!$G:$G,"&lt;"&amp;$B13)+IF('Multipliers and Adjustments'!$B$66="Y",'SNAP Adjustment'!AH50,0))*unit_conv*'State Downscaling Multipliers'!$B$9</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Data'!$G:$G,"&lt;"&amp;$B13)+IF('Multipliers and Adjustments'!$B$66="Y",'SNAP Adjustment'!AM50,0))*unit_conv*'State Downscaling Multipliers'!$B$9</f>
        <v/>
      </c>
    </row>
    <row r="14">
      <c r="A14" s="63">
        <f>B13</f>
        <v/>
      </c>
      <c r="B14" s="63">
        <f>A14+50</f>
        <v/>
      </c>
      <c r="C14" s="119">
        <f>(VLOOKUP($B$1,'Multipliers and Adjustments'!$A$70:$I$86,TRUNC(COLUMN(C$2)/5)+2,FALSE)*SUMIFS('EPA US Data'!$I:$I,'EPA US Data'!$D:$D,'Country Selector'!$A$2,'EPA US Data'!$J:$J,$B$1,'EPA US Data'!$C:$C,C$2,'EPA US Data'!$G:$G,"&gt;="&amp;$A14,'EPA US Data'!$G:$G,"&lt;"&amp;$B14)+IF('Multipliers and Adjustments'!$B$66="Y",'SNAP Adjustment'!D51,0))*unit_conv*'State Downscaling Multipliers'!$B$9</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Data'!$G:$G,"&lt;"&amp;$B14)+IF('Multipliers and Adjustments'!$B$66="Y",'SNAP Adjustment'!I51,0))*unit_conv*'State Downscaling Multipliers'!$B$9</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Data'!$G:$G,"&lt;"&amp;$B14)+IF('Multipliers and Adjustments'!$B$66="Y",'SNAP Adjustment'!N51,0))*unit_conv*'State Downscaling Multipliers'!$B$9</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Data'!$G:$G,"&lt;"&amp;$B14)+IF('Multipliers and Adjustments'!$B$66="Y",'SNAP Adjustment'!S51,0))*unit_conv*'State Downscaling Multipliers'!$B$9</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Data'!$G:$G,"&lt;"&amp;$B14)+IF('Multipliers and Adjustments'!$B$66="Y",'SNAP Adjustment'!X51,0))*unit_conv*'State Downscaling Multipliers'!$B$9</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Data'!$G:$G,"&lt;"&amp;$B14)+IF('Multipliers and Adjustments'!$B$66="Y",'SNAP Adjustment'!AC51,0))*unit_conv*'State Downscaling Multipliers'!$B$9</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Data'!$G:$G,"&lt;"&amp;$B14)+IF('Multipliers and Adjustments'!$B$66="Y",'SNAP Adjustment'!AH51,0))*unit_conv*'State Downscaling Multipliers'!$B$9</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Data'!$G:$G,"&lt;"&amp;$B14)+IF('Multipliers and Adjustments'!$B$66="Y",'SNAP Adjustment'!AM51,0))*unit_conv*'State Downscaling Multipliers'!$B$9</f>
        <v/>
      </c>
    </row>
    <row r="15">
      <c r="A15" s="63">
        <f>B14</f>
        <v/>
      </c>
      <c r="B15" s="63">
        <f>A15+50</f>
        <v/>
      </c>
      <c r="C15" s="119">
        <f>(VLOOKUP($B$1,'Multipliers and Adjustments'!$A$70:$I$86,TRUNC(COLUMN(C$2)/5)+2,FALSE)*SUMIFS('EPA US Data'!$I:$I,'EPA US Data'!$D:$D,'Country Selector'!$A$2,'EPA US Data'!$J:$J,$B$1,'EPA US Data'!$C:$C,C$2,'EPA US Data'!$G:$G,"&gt;="&amp;$A15,'EPA US Data'!$G:$G,"&lt;"&amp;$B15)+IF('Multipliers and Adjustments'!$B$66="Y",'SNAP Adjustment'!D52,0))*unit_conv*'State Downscaling Multipliers'!$B$9</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Data'!$G:$G,"&lt;"&amp;$B15)+IF('Multipliers and Adjustments'!$B$66="Y",'SNAP Adjustment'!I52,0))*unit_conv*'State Downscaling Multipliers'!$B$9</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Data'!$G:$G,"&lt;"&amp;$B15)+IF('Multipliers and Adjustments'!$B$66="Y",'SNAP Adjustment'!N52,0))*unit_conv*'State Downscaling Multipliers'!$B$9</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Data'!$G:$G,"&lt;"&amp;$B15)+IF('Multipliers and Adjustments'!$B$66="Y",'SNAP Adjustment'!S52,0))*unit_conv*'State Downscaling Multipliers'!$B$9</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Data'!$G:$G,"&lt;"&amp;$B15)+IF('Multipliers and Adjustments'!$B$66="Y",'SNAP Adjustment'!X52,0))*unit_conv*'State Downscaling Multipliers'!$B$9</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Data'!$G:$G,"&lt;"&amp;$B15)+IF('Multipliers and Adjustments'!$B$66="Y",'SNAP Adjustment'!AC52,0))*unit_conv*'State Downscaling Multipliers'!$B$9</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Data'!$G:$G,"&lt;"&amp;$B15)+IF('Multipliers and Adjustments'!$B$66="Y",'SNAP Adjustment'!AH52,0))*unit_conv*'State Downscaling Multipliers'!$B$9</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Data'!$G:$G,"&lt;"&amp;$B15)+IF('Multipliers and Adjustments'!$B$66="Y",'SNAP Adjustment'!AM52,0))*unit_conv*'State Downscaling Multipliers'!$B$9</f>
        <v/>
      </c>
    </row>
    <row r="16">
      <c r="A16" s="63">
        <f>B15</f>
        <v/>
      </c>
      <c r="B16" s="63">
        <f>A16+50</f>
        <v/>
      </c>
      <c r="C16" s="119">
        <f>(VLOOKUP($B$1,'Multipliers and Adjustments'!$A$70:$I$86,TRUNC(COLUMN(C$2)/5)+2,FALSE)*SUMIFS('EPA US Data'!$I:$I,'EPA US Data'!$D:$D,'Country Selector'!$A$2,'EPA US Data'!$J:$J,$B$1,'EPA US Data'!$C:$C,C$2,'EPA US Data'!$G:$G,"&gt;="&amp;$A16,'EPA US Data'!$G:$G,"&lt;"&amp;$B16)+IF('Multipliers and Adjustments'!$B$66="Y",'SNAP Adjustment'!D53,0))*unit_conv*'State Downscaling Multipliers'!$B$9</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Data'!$G:$G,"&lt;"&amp;$B16)+IF('Multipliers and Adjustments'!$B$66="Y",'SNAP Adjustment'!I53,0))*unit_conv*'State Downscaling Multipliers'!$B$9</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Data'!$G:$G,"&lt;"&amp;$B16)+IF('Multipliers and Adjustments'!$B$66="Y",'SNAP Adjustment'!N53,0))*unit_conv*'State Downscaling Multipliers'!$B$9</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Data'!$G:$G,"&lt;"&amp;$B16)+IF('Multipliers and Adjustments'!$B$66="Y",'SNAP Adjustment'!S53,0))*unit_conv*'State Downscaling Multipliers'!$B$9</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Data'!$G:$G,"&lt;"&amp;$B16)+IF('Multipliers and Adjustments'!$B$66="Y",'SNAP Adjustment'!X53,0))*unit_conv*'State Downscaling Multipliers'!$B$9</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Data'!$G:$G,"&lt;"&amp;$B16)+IF('Multipliers and Adjustments'!$B$66="Y",'SNAP Adjustment'!AC53,0))*unit_conv*'State Downscaling Multipliers'!$B$9</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Data'!$G:$G,"&lt;"&amp;$B16)+IF('Multipliers and Adjustments'!$B$66="Y",'SNAP Adjustment'!AH53,0))*unit_conv*'State Downscaling Multipliers'!$B$9</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Data'!$G:$G,"&lt;"&amp;$B16)+IF('Multipliers and Adjustments'!$B$66="Y",'SNAP Adjustment'!AM53,0))*unit_conv*'State Downscaling Multipliers'!$B$9</f>
        <v/>
      </c>
    </row>
    <row r="17">
      <c r="A17" s="63">
        <f>B16</f>
        <v/>
      </c>
      <c r="B17" s="63">
        <f>A17+50</f>
        <v/>
      </c>
      <c r="C17" s="119">
        <f>(VLOOKUP($B$1,'Multipliers and Adjustments'!$A$70:$I$86,TRUNC(COLUMN(C$2)/5)+2,FALSE)*SUMIFS('EPA US Data'!$I:$I,'EPA US Data'!$D:$D,'Country Selector'!$A$2,'EPA US Data'!$J:$J,$B$1,'EPA US Data'!$C:$C,C$2,'EPA US Data'!$G:$G,"&gt;="&amp;$A17,'EPA US Data'!$G:$G,"&lt;"&amp;$B17)+IF('Multipliers and Adjustments'!$B$66="Y",'SNAP Adjustment'!D54,0))*unit_conv*'State Downscaling Multipliers'!$B$9</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Data'!$G:$G,"&lt;"&amp;$B17)+IF('Multipliers and Adjustments'!$B$66="Y",'SNAP Adjustment'!I54,0))*unit_conv*'State Downscaling Multipliers'!$B$9</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Data'!$G:$G,"&lt;"&amp;$B17)+IF('Multipliers and Adjustments'!$B$66="Y",'SNAP Adjustment'!N54,0))*unit_conv*'State Downscaling Multipliers'!$B$9</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Data'!$G:$G,"&lt;"&amp;$B17)+IF('Multipliers and Adjustments'!$B$66="Y",'SNAP Adjustment'!S54,0))*unit_conv*'State Downscaling Multipliers'!$B$9</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Data'!$G:$G,"&lt;"&amp;$B17)+IF('Multipliers and Adjustments'!$B$66="Y",'SNAP Adjustment'!X54,0))*unit_conv*'State Downscaling Multipliers'!$B$9</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Data'!$G:$G,"&lt;"&amp;$B17)+IF('Multipliers and Adjustments'!$B$66="Y",'SNAP Adjustment'!AC54,0))*unit_conv*'State Downscaling Multipliers'!$B$9</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Data'!$G:$G,"&lt;"&amp;$B17)+IF('Multipliers and Adjustments'!$B$66="Y",'SNAP Adjustment'!AH54,0))*unit_conv*'State Downscaling Multipliers'!$B$9</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Data'!$G:$G,"&lt;"&amp;$B17)+IF('Multipliers and Adjustments'!$B$66="Y",'SNAP Adjustment'!AM54,0))*unit_conv*'State Downscaling Multipliers'!$B$9</f>
        <v/>
      </c>
    </row>
    <row r="18">
      <c r="A18" s="63">
        <f>B17</f>
        <v/>
      </c>
      <c r="B18" s="63">
        <f>A18+50</f>
        <v/>
      </c>
      <c r="C18" s="119">
        <f>(VLOOKUP($B$1,'Multipliers and Adjustments'!$A$70:$I$86,TRUNC(COLUMN(C$2)/5)+2,FALSE)*SUMIFS('EPA US Data'!$I:$I,'EPA US Data'!$D:$D,'Country Selector'!$A$2,'EPA US Data'!$J:$J,$B$1,'EPA US Data'!$C:$C,C$2,'EPA US Data'!$G:$G,"&gt;="&amp;$A18,'EPA US Data'!$G:$G,"&lt;"&amp;$B18)+IF('Multipliers and Adjustments'!$B$66="Y",'SNAP Adjustment'!D55,0))*unit_conv*'State Downscaling Multipliers'!$B$9</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Data'!$G:$G,"&lt;"&amp;$B18)+IF('Multipliers and Adjustments'!$B$66="Y",'SNAP Adjustment'!I55,0))*unit_conv*'State Downscaling Multipliers'!$B$9</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Data'!$G:$G,"&lt;"&amp;$B18)+IF('Multipliers and Adjustments'!$B$66="Y",'SNAP Adjustment'!N55,0))*unit_conv*'State Downscaling Multipliers'!$B$9</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Data'!$G:$G,"&lt;"&amp;$B18)+IF('Multipliers and Adjustments'!$B$66="Y",'SNAP Adjustment'!S55,0))*unit_conv*'State Downscaling Multipliers'!$B$9</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Data'!$G:$G,"&lt;"&amp;$B18)+IF('Multipliers and Adjustments'!$B$66="Y",'SNAP Adjustment'!X55,0))*unit_conv*'State Downscaling Multipliers'!$B$9</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Data'!$G:$G,"&lt;"&amp;$B18)+IF('Multipliers and Adjustments'!$B$66="Y",'SNAP Adjustment'!AC55,0))*unit_conv*'State Downscaling Multipliers'!$B$9</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Data'!$G:$G,"&lt;"&amp;$B18)+IF('Multipliers and Adjustments'!$B$66="Y",'SNAP Adjustment'!AH55,0))*unit_conv*'State Downscaling Multipliers'!$B$9</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Data'!$G:$G,"&lt;"&amp;$B18)+IF('Multipliers and Adjustments'!$B$66="Y",'SNAP Adjustment'!AM55,0))*unit_conv*'State Downscaling Multipliers'!$B$9</f>
        <v/>
      </c>
    </row>
    <row r="19">
      <c r="A19" s="63">
        <f>B18</f>
        <v/>
      </c>
      <c r="B19" s="63">
        <f>A19+50</f>
        <v/>
      </c>
      <c r="C19" s="119">
        <f>(VLOOKUP($B$1,'Multipliers and Adjustments'!$A$70:$I$86,TRUNC(COLUMN(C$2)/5)+2,FALSE)*SUMIFS('EPA US Data'!$I:$I,'EPA US Data'!$D:$D,'Country Selector'!$A$2,'EPA US Data'!$J:$J,$B$1,'EPA US Data'!$C:$C,C$2,'EPA US Data'!$G:$G,"&gt;="&amp;$A19,'EPA US Data'!$G:$G,"&lt;"&amp;$B19)+IF('Multipliers and Adjustments'!$B$66="Y",'SNAP Adjustment'!D56,0))*unit_conv*'State Downscaling Multipliers'!$B$9</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Data'!$G:$G,"&lt;"&amp;$B19)+IF('Multipliers and Adjustments'!$B$66="Y",'SNAP Adjustment'!I56,0))*unit_conv*'State Downscaling Multipliers'!$B$9</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Data'!$G:$G,"&lt;"&amp;$B19)+IF('Multipliers and Adjustments'!$B$66="Y",'SNAP Adjustment'!N56,0))*unit_conv*'State Downscaling Multipliers'!$B$9</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Data'!$G:$G,"&lt;"&amp;$B19)+IF('Multipliers and Adjustments'!$B$66="Y",'SNAP Adjustment'!S56,0))*unit_conv*'State Downscaling Multipliers'!$B$9</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Data'!$G:$G,"&lt;"&amp;$B19)+IF('Multipliers and Adjustments'!$B$66="Y",'SNAP Adjustment'!X56,0))*unit_conv*'State Downscaling Multipliers'!$B$9</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Data'!$G:$G,"&lt;"&amp;$B19)+IF('Multipliers and Adjustments'!$B$66="Y",'SNAP Adjustment'!AC56,0))*unit_conv*'State Downscaling Multipliers'!$B$9</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Data'!$G:$G,"&lt;"&amp;$B19)+IF('Multipliers and Adjustments'!$B$66="Y",'SNAP Adjustment'!AH56,0))*unit_conv*'State Downscaling Multipliers'!$B$9</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Data'!$G:$G,"&lt;"&amp;$B19)+IF('Multipliers and Adjustments'!$B$66="Y",'SNAP Adjustment'!AM56,0))*unit_conv*'State Downscaling Multipliers'!$B$9</f>
        <v/>
      </c>
    </row>
    <row r="20">
      <c r="A20" s="63">
        <f>B19</f>
        <v/>
      </c>
      <c r="B20" s="63">
        <f>A20+50</f>
        <v/>
      </c>
      <c r="C20" s="119">
        <f>(VLOOKUP($B$1,'Multipliers and Adjustments'!$A$70:$I$86,TRUNC(COLUMN(C$2)/5)+2,FALSE)*SUMIFS('EPA US Data'!$I:$I,'EPA US Data'!$D:$D,'Country Selector'!$A$2,'EPA US Data'!$J:$J,$B$1,'EPA US Data'!$C:$C,C$2,'EPA US Data'!$G:$G,"&gt;="&amp;$A20,'EPA US Data'!$G:$G,"&lt;"&amp;$B20)+IF('Multipliers and Adjustments'!$B$66="Y",'SNAP Adjustment'!D57,0))*unit_conv*'State Downscaling Multipliers'!$B$9</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Data'!$G:$G,"&lt;"&amp;$B20)+IF('Multipliers and Adjustments'!$B$66="Y",'SNAP Adjustment'!I57,0))*unit_conv*'State Downscaling Multipliers'!$B$9</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Data'!$G:$G,"&lt;"&amp;$B20)+IF('Multipliers and Adjustments'!$B$66="Y",'SNAP Adjustment'!N57,0))*unit_conv*'State Downscaling Multipliers'!$B$9</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Data'!$G:$G,"&lt;"&amp;$B20)+IF('Multipliers and Adjustments'!$B$66="Y",'SNAP Adjustment'!S57,0))*unit_conv*'State Downscaling Multipliers'!$B$9</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Data'!$G:$G,"&lt;"&amp;$B20)+IF('Multipliers and Adjustments'!$B$66="Y",'SNAP Adjustment'!X57,0))*unit_conv*'State Downscaling Multipliers'!$B$9</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Data'!$G:$G,"&lt;"&amp;$B20)+IF('Multipliers and Adjustments'!$B$66="Y",'SNAP Adjustment'!AC57,0))*unit_conv*'State Downscaling Multipliers'!$B$9</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Data'!$G:$G,"&lt;"&amp;$B20)+IF('Multipliers and Adjustments'!$B$66="Y",'SNAP Adjustment'!AH57,0))*unit_conv*'State Downscaling Multipliers'!$B$9</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Data'!$G:$G,"&lt;"&amp;$B20)+IF('Multipliers and Adjustments'!$B$66="Y",'SNAP Adjustment'!AM57,0))*unit_conv*'State Downscaling Multipliers'!$B$9</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Data'!$G:$G,"&lt;"&amp;$B21)+IF('Multipliers and Adjustments'!$B$66="Y",'SNAP Adjustment'!D58,0))*unit_conv*'State Downscaling Multipliers'!$B$9</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Data'!$G:$G,"&lt;"&amp;$B21)+IF('Multipliers and Adjustments'!$B$66="Y",'SNAP Adjustment'!I58,0))*unit_conv*'State Downscaling Multipliers'!$B$9</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Data'!$G:$G,"&lt;"&amp;$B21)+IF('Multipliers and Adjustments'!$B$66="Y",'SNAP Adjustment'!N58,0))*unit_conv*'State Downscaling Multipliers'!$B$9</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Data'!$G:$G,"&lt;"&amp;$B21)+IF('Multipliers and Adjustments'!$B$66="Y",'SNAP Adjustment'!S58,0))*unit_conv*'State Downscaling Multipliers'!$B$9</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Data'!$G:$G,"&lt;"&amp;$B21)+IF('Multipliers and Adjustments'!$B$66="Y",'SNAP Adjustment'!X58,0))*unit_conv*'State Downscaling Multipliers'!$B$9</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Data'!$G:$G,"&lt;"&amp;$B21)+IF('Multipliers and Adjustments'!$B$66="Y",'SNAP Adjustment'!AC58,0))*unit_conv*'State Downscaling Multipliers'!$B$9</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Data'!$G:$G,"&lt;"&amp;$B21)+IF('Multipliers and Adjustments'!$B$66="Y",'SNAP Adjustment'!AH58,0))*unit_conv*'State Downscaling Multipliers'!$B$9</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Data'!$G:$G,"&lt;"&amp;$B21)+IF('Multipliers and Adjustments'!$B$66="Y",'SNAP Adjustment'!AM58,0))*unit_conv*'State Downscaling Multipliers'!$B$9</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Data'!$G:$G,"&lt;"&amp;$B22)+IF('Multipliers and Adjustments'!$B$66="Y",'SNAP Adjustment'!D59,0))*unit_conv*'State Downscaling Multipliers'!$B$9</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Data'!$G:$G,"&lt;"&amp;$B22)+IF('Multipliers and Adjustments'!$B$66="Y",'SNAP Adjustment'!I59,0))*unit_conv*'State Downscaling Multipliers'!$B$9</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Data'!$G:$G,"&lt;"&amp;$B22)+IF('Multipliers and Adjustments'!$B$66="Y",'SNAP Adjustment'!N59,0))*unit_conv*'State Downscaling Multipliers'!$B$9</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Data'!$G:$G,"&lt;"&amp;$B22)+IF('Multipliers and Adjustments'!$B$66="Y",'SNAP Adjustment'!S59,0))*unit_conv*'State Downscaling Multipliers'!$B$9</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Data'!$G:$G,"&lt;"&amp;$B22)+IF('Multipliers and Adjustments'!$B$66="Y",'SNAP Adjustment'!X59,0))*unit_conv*'State Downscaling Multipliers'!$B$9</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Data'!$G:$G,"&lt;"&amp;$B22)+IF('Multipliers and Adjustments'!$B$66="Y",'SNAP Adjustment'!AC59,0))*unit_conv*'State Downscaling Multipliers'!$B$9</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Data'!$G:$G,"&lt;"&amp;$B22)+IF('Multipliers and Adjustments'!$B$66="Y",'SNAP Adjustment'!AH59,0))*unit_conv*'State Downscaling Multipliers'!$B$9</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Data'!$G:$G,"&lt;"&amp;$B22)+IF('Multipliers and Adjustments'!$B$66="Y",'SNAP Adjustment'!AM59,0))*unit_conv*'State Downscaling Multipliers'!$B$9</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Data'!$G:$G,"&lt;"&amp;$B23)+IF('Multipliers and Adjustments'!$B$66="Y",'SNAP Adjustment'!D60,0))*unit_conv*'State Downscaling Multipliers'!$B$9</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Data'!$G:$G,"&lt;"&amp;$B23)+IF('Multipliers and Adjustments'!$B$66="Y",'SNAP Adjustment'!I60,0))*unit_conv*'State Downscaling Multipliers'!$B$9</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Data'!$G:$G,"&lt;"&amp;$B23)+IF('Multipliers and Adjustments'!$B$66="Y",'SNAP Adjustment'!N60,0))*unit_conv*'State Downscaling Multipliers'!$B$9</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Data'!$G:$G,"&lt;"&amp;$B23)+IF('Multipliers and Adjustments'!$B$66="Y",'SNAP Adjustment'!S60,0))*unit_conv*'State Downscaling Multipliers'!$B$9</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Data'!$G:$G,"&lt;"&amp;$B23)+IF('Multipliers and Adjustments'!$B$66="Y",'SNAP Adjustment'!X60,0))*unit_conv*'State Downscaling Multipliers'!$B$9</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Data'!$G:$G,"&lt;"&amp;$B23)+IF('Multipliers and Adjustments'!$B$66="Y",'SNAP Adjustment'!AC60,0))*unit_conv*'State Downscaling Multipliers'!$B$9</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Data'!$G:$G,"&lt;"&amp;$B23)+IF('Multipliers and Adjustments'!$B$66="Y",'SNAP Adjustment'!AH60,0))*unit_conv*'State Downscaling Multipliers'!$B$9</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Data'!$G:$G,"&lt;"&amp;$B23)+IF('Multipliers and Adjustments'!$B$66="Y",'SNAP Adjustment'!AM60,0))*unit_conv*'State Downscaling Multipliers'!$B$9</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Data'!$G:$G,"&lt;"&amp;$B24)+IF('Multipliers and Adjustments'!$B$66="Y",'SNAP Adjustment'!D61,0))*unit_conv*'State Downscaling Multipliers'!$B$9</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Data'!$G:$G,"&lt;"&amp;$B24)+IF('Multipliers and Adjustments'!$B$66="Y",'SNAP Adjustment'!I61,0))*unit_conv*'State Downscaling Multipliers'!$B$9</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Data'!$G:$G,"&lt;"&amp;$B24)+IF('Multipliers and Adjustments'!$B$66="Y",'SNAP Adjustment'!N61,0))*unit_conv*'State Downscaling Multipliers'!$B$9</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Data'!$G:$G,"&lt;"&amp;$B24)+IF('Multipliers and Adjustments'!$B$66="Y",'SNAP Adjustment'!S61,0))*unit_conv*'State Downscaling Multipliers'!$B$9</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Data'!$G:$G,"&lt;"&amp;$B24)+IF('Multipliers and Adjustments'!$B$66="Y",'SNAP Adjustment'!X61,0))*unit_conv*'State Downscaling Multipliers'!$B$9</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Data'!$G:$G,"&lt;"&amp;$B24)+IF('Multipliers and Adjustments'!$B$66="Y",'SNAP Adjustment'!AC61,0))*unit_conv*'State Downscaling Multipliers'!$B$9</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Data'!$G:$G,"&lt;"&amp;$B24)+IF('Multipliers and Adjustments'!$B$66="Y",'SNAP Adjustment'!AH61,0))*unit_conv*'State Downscaling Multipliers'!$B$9</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Data'!$G:$G,"&lt;"&amp;$B24)+IF('Multipliers and Adjustments'!$B$66="Y",'SNAP Adjustment'!AM61,0))*unit_conv*'State Downscaling Multipliers'!$B$9</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Data'!$G:$G,"&lt;"&amp;$B25)+IF('Multipliers and Adjustments'!$B$66="Y",'SNAP Adjustment'!D62,0))*unit_conv*'State Downscaling Multipliers'!$B$9</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Data'!$G:$G,"&lt;"&amp;$B25)+IF('Multipliers and Adjustments'!$B$66="Y",'SNAP Adjustment'!I62,0))*unit_conv*'State Downscaling Multipliers'!$B$9</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Data'!$G:$G,"&lt;"&amp;$B25)+IF('Multipliers and Adjustments'!$B$66="Y",'SNAP Adjustment'!N62,0))*unit_conv*'State Downscaling Multipliers'!$B$9</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Data'!$G:$G,"&lt;"&amp;$B25)+IF('Multipliers and Adjustments'!$B$66="Y",'SNAP Adjustment'!S62,0))*unit_conv*'State Downscaling Multipliers'!$B$9</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Data'!$G:$G,"&lt;"&amp;$B25)+IF('Multipliers and Adjustments'!$B$66="Y",'SNAP Adjustment'!X62,0))*unit_conv*'State Downscaling Multipliers'!$B$9</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Data'!$G:$G,"&lt;"&amp;$B25)+IF('Multipliers and Adjustments'!$B$66="Y",'SNAP Adjustment'!AC62,0))*unit_conv*'State Downscaling Multipliers'!$B$9</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Data'!$G:$G,"&lt;"&amp;$B25)+IF('Multipliers and Adjustments'!$B$66="Y",'SNAP Adjustment'!AH62,0))*unit_conv*'State Downscaling Multipliers'!$B$9</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Data'!$G:$G,"&lt;"&amp;$B25)+IF('Multipliers and Adjustments'!$B$66="Y",'SNAP Adjustment'!AM62,0))*unit_conv*'State Downscaling Multipliers'!$B$9</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Data'!$G:$G,"&lt;"&amp;$B26)+IF('Multipliers and Adjustments'!$B$66="Y",'SNAP Adjustment'!D63,0))*unit_conv*'State Downscaling Multipliers'!$B$9</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Data'!$G:$G,"&lt;"&amp;$B26)+IF('Multipliers and Adjustments'!$B$66="Y",'SNAP Adjustment'!I63,0))*unit_conv*'State Downscaling Multipliers'!$B$9</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Data'!$G:$G,"&lt;"&amp;$B26)+IF('Multipliers and Adjustments'!$B$66="Y",'SNAP Adjustment'!N63,0))*unit_conv*'State Downscaling Multipliers'!$B$9</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Data'!$G:$G,"&lt;"&amp;$B26)+IF('Multipliers and Adjustments'!$B$66="Y",'SNAP Adjustment'!S63,0))*unit_conv*'State Downscaling Multipliers'!$B$9</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Data'!$G:$G,"&lt;"&amp;$B26)+IF('Multipliers and Adjustments'!$B$66="Y",'SNAP Adjustment'!X63,0))*unit_conv*'State Downscaling Multipliers'!$B$9</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Data'!$G:$G,"&lt;"&amp;$B26)+IF('Multipliers and Adjustments'!$B$66="Y",'SNAP Adjustment'!AC63,0))*unit_conv*'State Downscaling Multipliers'!$B$9</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Data'!$G:$G,"&lt;"&amp;$B26)+IF('Multipliers and Adjustments'!$B$66="Y",'SNAP Adjustment'!AH63,0))*unit_conv*'State Downscaling Multipliers'!$B$9</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Data'!$G:$G,"&lt;"&amp;$B26)+IF('Multipliers and Adjustments'!$B$66="Y",'SNAP Adjustment'!AM63,0))*unit_conv*'State Downscaling Multipliers'!$B$9</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Data'!$G:$G,"&lt;"&amp;$B27)+IF('Multipliers and Adjustments'!$B$66="Y",'SNAP Adjustment'!D64,0))*unit_conv*'State Downscaling Multipliers'!$B$9</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Data'!$G:$G,"&lt;"&amp;$B27)+IF('Multipliers and Adjustments'!$B$66="Y",'SNAP Adjustment'!I64,0))*unit_conv*'State Downscaling Multipliers'!$B$9</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Data'!$G:$G,"&lt;"&amp;$B27)+IF('Multipliers and Adjustments'!$B$66="Y",'SNAP Adjustment'!N64,0))*unit_conv*'State Downscaling Multipliers'!$B$9</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Data'!$G:$G,"&lt;"&amp;$B27)+IF('Multipliers and Adjustments'!$B$66="Y",'SNAP Adjustment'!S64,0))*unit_conv*'State Downscaling Multipliers'!$B$9</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Data'!$G:$G,"&lt;"&amp;$B27)+IF('Multipliers and Adjustments'!$B$66="Y",'SNAP Adjustment'!X64,0))*unit_conv*'State Downscaling Multipliers'!$B$9</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Data'!$G:$G,"&lt;"&amp;$B27)+IF('Multipliers and Adjustments'!$B$66="Y",'SNAP Adjustment'!AC64,0))*unit_conv*'State Downscaling Multipliers'!$B$9</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Data'!$G:$G,"&lt;"&amp;$B27)+IF('Multipliers and Adjustments'!$B$66="Y",'SNAP Adjustment'!AH64,0))*unit_conv*'State Downscaling Multipliers'!$B$9</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Data'!$G:$G,"&lt;"&amp;$B27)+IF('Multipliers and Adjustments'!$B$66="Y",'SNAP Adjustment'!AM64,0))*unit_conv*'State Downscaling Multipliers'!$B$9</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Data'!$G:$G,"&lt;"&amp;$B28)+IF('Multipliers and Adjustments'!$B$66="Y",'SNAP Adjustment'!D65,0))*unit_conv*'State Downscaling Multipliers'!$B$9</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Data'!$G:$G,"&lt;"&amp;$B28)+IF('Multipliers and Adjustments'!$B$66="Y",'SNAP Adjustment'!I65,0))*unit_conv*'State Downscaling Multipliers'!$B$9</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Data'!$G:$G,"&lt;"&amp;$B28)+IF('Multipliers and Adjustments'!$B$66="Y",'SNAP Adjustment'!N65,0))*unit_conv*'State Downscaling Multipliers'!$B$9</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Data'!$G:$G,"&lt;"&amp;$B28)+IF('Multipliers and Adjustments'!$B$66="Y",'SNAP Adjustment'!S65,0))*unit_conv*'State Downscaling Multipliers'!$B$9</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Data'!$G:$G,"&lt;"&amp;$B28)+IF('Multipliers and Adjustments'!$B$66="Y",'SNAP Adjustment'!X65,0))*unit_conv*'State Downscaling Multipliers'!$B$9</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Data'!$G:$G,"&lt;"&amp;$B28)+IF('Multipliers and Adjustments'!$B$66="Y",'SNAP Adjustment'!AC65,0))*unit_conv*'State Downscaling Multipliers'!$B$9</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Data'!$G:$G,"&lt;"&amp;$B28)+IF('Multipliers and Adjustments'!$B$66="Y",'SNAP Adjustment'!AH65,0))*unit_conv*'State Downscaling Multipliers'!$B$9</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Data'!$G:$G,"&lt;"&amp;$B28)+IF('Multipliers and Adjustments'!$B$66="Y",'SNAP Adjustment'!AM65,0))*unit_conv*'State Downscaling Multipliers'!$B$9</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Data'!$G:$G,"&lt;"&amp;$B29)+IF('Multipliers and Adjustments'!$B$66="Y",'SNAP Adjustment'!D66,0))*unit_conv*'State Downscaling Multipliers'!$B$9</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Data'!$G:$G,"&lt;"&amp;$B29)+IF('Multipliers and Adjustments'!$B$66="Y",'SNAP Adjustment'!I66,0))*unit_conv*'State Downscaling Multipliers'!$B$9</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Data'!$G:$G,"&lt;"&amp;$B29)+IF('Multipliers and Adjustments'!$B$66="Y",'SNAP Adjustment'!N66,0))*unit_conv*'State Downscaling Multipliers'!$B$9</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Data'!$G:$G,"&lt;"&amp;$B29)+IF('Multipliers and Adjustments'!$B$66="Y",'SNAP Adjustment'!S66,0))*unit_conv*'State Downscaling Multipliers'!$B$9</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Data'!$G:$G,"&lt;"&amp;$B29)+IF('Multipliers and Adjustments'!$B$66="Y",'SNAP Adjustment'!X66,0))*unit_conv*'State Downscaling Multipliers'!$B$9</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Data'!$G:$G,"&lt;"&amp;$B29)+IF('Multipliers and Adjustments'!$B$66="Y",'SNAP Adjustment'!AC66,0))*unit_conv*'State Downscaling Multipliers'!$B$9</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Data'!$G:$G,"&lt;"&amp;$B29)+IF('Multipliers and Adjustments'!$B$66="Y",'SNAP Adjustment'!AH66,0))*unit_conv*'State Downscaling Multipliers'!$B$9</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Data'!$G:$G,"&lt;"&amp;$B29)+IF('Multipliers and Adjustments'!$B$66="Y",'SNAP Adjustment'!AM66,0))*unit_conv*'State Downscaling Multipliers'!$B$9</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Data'!$G:$G,"&lt;"&amp;$B30)+IF('Multipliers and Adjustments'!$B$66="Y",'SNAP Adjustment'!D67,0))*unit_conv*'State Downscaling Multipliers'!$B$9</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Data'!$G:$G,"&lt;"&amp;$B30)+IF('Multipliers and Adjustments'!$B$66="Y",'SNAP Adjustment'!I67,0))*unit_conv*'State Downscaling Multipliers'!$B$9</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Data'!$G:$G,"&lt;"&amp;$B30)+IF('Multipliers and Adjustments'!$B$66="Y",'SNAP Adjustment'!N67,0))*unit_conv*'State Downscaling Multipliers'!$B$9</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Data'!$G:$G,"&lt;"&amp;$B30)+IF('Multipliers and Adjustments'!$B$66="Y",'SNAP Adjustment'!S67,0))*unit_conv*'State Downscaling Multipliers'!$B$9</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Data'!$G:$G,"&lt;"&amp;$B30)+IF('Multipliers and Adjustments'!$B$66="Y",'SNAP Adjustment'!X67,0))*unit_conv*'State Downscaling Multipliers'!$B$9</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Data'!$G:$G,"&lt;"&amp;$B30)+IF('Multipliers and Adjustments'!$B$66="Y",'SNAP Adjustment'!AC67,0))*unit_conv*'State Downscaling Multipliers'!$B$9</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Data'!$G:$G,"&lt;"&amp;$B30)+IF('Multipliers and Adjustments'!$B$66="Y",'SNAP Adjustment'!AH67,0))*unit_conv*'State Downscaling Multipliers'!$B$9</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Data'!$G:$G,"&lt;"&amp;$B30)+IF('Multipliers and Adjustments'!$B$66="Y",'SNAP Adjustment'!AM67,0))*unit_conv*'State Downscaling Multipliers'!$B$9</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Data'!$G:$G,"&lt;"&amp;$B31)+IF('Multipliers and Adjustments'!$B$66="Y",'SNAP Adjustment'!D68,0))*unit_conv*'State Downscaling Multipliers'!$B$9</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Data'!$G:$G,"&lt;"&amp;$B31)+IF('Multipliers and Adjustments'!$B$66="Y",'SNAP Adjustment'!I68,0))*unit_conv*'State Downscaling Multipliers'!$B$9</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Data'!$G:$G,"&lt;"&amp;$B31)+IF('Multipliers and Adjustments'!$B$66="Y",'SNAP Adjustment'!N68,0))*unit_conv*'State Downscaling Multipliers'!$B$9</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Data'!$G:$G,"&lt;"&amp;$B31)+IF('Multipliers and Adjustments'!$B$66="Y",'SNAP Adjustment'!S68,0))*unit_conv*'State Downscaling Multipliers'!$B$9</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Data'!$G:$G,"&lt;"&amp;$B31)+IF('Multipliers and Adjustments'!$B$66="Y",'SNAP Adjustment'!X68,0))*unit_conv*'State Downscaling Multipliers'!$B$9</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Data'!$G:$G,"&lt;"&amp;$B31)+IF('Multipliers and Adjustments'!$B$66="Y",'SNAP Adjustment'!AC68,0))*unit_conv*'State Downscaling Multipliers'!$B$9</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Data'!$G:$G,"&lt;"&amp;$B31)+IF('Multipliers and Adjustments'!$B$66="Y",'SNAP Adjustment'!AH68,0))*unit_conv*'State Downscaling Multipliers'!$B$9</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Data'!$G:$G,"&lt;"&amp;$B31)+IF('Multipliers and Adjustments'!$B$66="Y",'SNAP Adjustment'!AM68,0))*unit_conv*'State Downscaling Multipliers'!$B$9</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Data'!$G:$G,"&lt;"&amp;$B32)+IF('Multipliers and Adjustments'!$B$66="Y",'SNAP Adjustment'!D69,0))*unit_conv*'State Downscaling Multipliers'!$B$9</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Data'!$G:$G,"&lt;"&amp;$B32)+IF('Multipliers and Adjustments'!$B$66="Y",'SNAP Adjustment'!I69,0))*unit_conv*'State Downscaling Multipliers'!$B$9</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Data'!$G:$G,"&lt;"&amp;$B32)+IF('Multipliers and Adjustments'!$B$66="Y",'SNAP Adjustment'!N69,0))*unit_conv*'State Downscaling Multipliers'!$B$9</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Data'!$G:$G,"&lt;"&amp;$B32)+IF('Multipliers and Adjustments'!$B$66="Y",'SNAP Adjustment'!S69,0))*unit_conv*'State Downscaling Multipliers'!$B$9</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Data'!$G:$G,"&lt;"&amp;$B32)+IF('Multipliers and Adjustments'!$B$66="Y",'SNAP Adjustment'!X69,0))*unit_conv*'State Downscaling Multipliers'!$B$9</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Data'!$G:$G,"&lt;"&amp;$B32)+IF('Multipliers and Adjustments'!$B$66="Y",'SNAP Adjustment'!AC69,0))*unit_conv*'State Downscaling Multipliers'!$B$9</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Data'!$G:$G,"&lt;"&amp;$B32)+IF('Multipliers and Adjustments'!$B$66="Y",'SNAP Adjustment'!AH69,0))*unit_conv*'State Downscaling Multipliers'!$B$9</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Data'!$G:$G,"&lt;"&amp;$B32)+IF('Multipliers and Adjustments'!$B$66="Y",'SNAP Adjustment'!AM69,0))*unit_conv*'State Downscaling Multipliers'!$B$9</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Data'!$G:$G,"&lt;"&amp;$B33)+IF('Multipliers and Adjustments'!$B$66="Y",'SNAP Adjustment'!D70,0))*unit_conv*'State Downscaling Multipliers'!$B$9</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Data'!$G:$G,"&lt;"&amp;$B33)+IF('Multipliers and Adjustments'!$B$66="Y",'SNAP Adjustment'!I70,0))*unit_conv*'State Downscaling Multipliers'!$B$9</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Data'!$G:$G,"&lt;"&amp;$B33)+IF('Multipliers and Adjustments'!$B$66="Y",'SNAP Adjustment'!N70,0))*unit_conv*'State Downscaling Multipliers'!$B$9</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Data'!$G:$G,"&lt;"&amp;$B33)+IF('Multipliers and Adjustments'!$B$66="Y",'SNAP Adjustment'!S70,0))*unit_conv*'State Downscaling Multipliers'!$B$9</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Data'!$G:$G,"&lt;"&amp;$B33)+IF('Multipliers and Adjustments'!$B$66="Y",'SNAP Adjustment'!X70,0))*unit_conv*'State Downscaling Multipliers'!$B$9</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Data'!$G:$G,"&lt;"&amp;$B33)+IF('Multipliers and Adjustments'!$B$66="Y",'SNAP Adjustment'!AC70,0))*unit_conv*'State Downscaling Multipliers'!$B$9</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Data'!$G:$G,"&lt;"&amp;$B33)+IF('Multipliers and Adjustments'!$B$66="Y",'SNAP Adjustment'!AH70,0))*unit_conv*'State Downscaling Multipliers'!$B$9</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Data'!$G:$G,"&lt;"&amp;$B33)+IF('Multipliers and Adjustments'!$B$66="Y",'SNAP Adjustment'!AM70,0))*unit_conv*'State Downscaling Multipliers'!$B$9</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Data'!$G:$G,"&lt;"&amp;$B34)+IF('Multipliers and Adjustments'!$B$66="Y",'SNAP Adjustment'!D71,0))*unit_conv*'State Downscaling Multipliers'!$B$9</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Data'!$G:$G,"&lt;"&amp;$B34)+IF('Multipliers and Adjustments'!$B$66="Y",'SNAP Adjustment'!I71,0))*unit_conv*'State Downscaling Multipliers'!$B$9</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Data'!$G:$G,"&lt;"&amp;$B34)+IF('Multipliers and Adjustments'!$B$66="Y",'SNAP Adjustment'!N71,0))*unit_conv*'State Downscaling Multipliers'!$B$9</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Data'!$G:$G,"&lt;"&amp;$B34)+IF('Multipliers and Adjustments'!$B$66="Y",'SNAP Adjustment'!S71,0))*unit_conv*'State Downscaling Multipliers'!$B$9</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Data'!$G:$G,"&lt;"&amp;$B34)+IF('Multipliers and Adjustments'!$B$66="Y",'SNAP Adjustment'!X71,0))*unit_conv*'State Downscaling Multipliers'!$B$9</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Data'!$G:$G,"&lt;"&amp;$B34)+IF('Multipliers and Adjustments'!$B$66="Y",'SNAP Adjustment'!AC71,0))*unit_conv*'State Downscaling Multipliers'!$B$9</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Data'!$G:$G,"&lt;"&amp;$B34)+IF('Multipliers and Adjustments'!$B$66="Y",'SNAP Adjustment'!AH71,0))*unit_conv*'State Downscaling Multipliers'!$B$9</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Data'!$G:$G,"&lt;"&amp;$B34)+IF('Multipliers and Adjustments'!$B$66="Y",'SNAP Adjustment'!AM71,0))*unit_conv*'State Downscaling Multipliers'!$B$9</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Data'!$G:$G,"&lt;"&amp;$B35)+IF('Multipliers and Adjustments'!$B$66="Y",'SNAP Adjustment'!D72,0))*unit_conv*'State Downscaling Multipliers'!$B$9</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Data'!$G:$G,"&lt;"&amp;$B35)+IF('Multipliers and Adjustments'!$B$66="Y",'SNAP Adjustment'!I72,0))*unit_conv*'State Downscaling Multipliers'!$B$9</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Data'!$G:$G,"&lt;"&amp;$B35)+IF('Multipliers and Adjustments'!$B$66="Y",'SNAP Adjustment'!N72,0))*unit_conv*'State Downscaling Multipliers'!$B$9</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Data'!$G:$G,"&lt;"&amp;$B35)+IF('Multipliers and Adjustments'!$B$66="Y",'SNAP Adjustment'!S72,0))*unit_conv*'State Downscaling Multipliers'!$B$9</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Data'!$G:$G,"&lt;"&amp;$B35)+IF('Multipliers and Adjustments'!$B$66="Y",'SNAP Adjustment'!X72,0))*unit_conv*'State Downscaling Multipliers'!$B$9</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Data'!$G:$G,"&lt;"&amp;$B35)+IF('Multipliers and Adjustments'!$B$66="Y",'SNAP Adjustment'!AC72,0))*unit_conv*'State Downscaling Multipliers'!$B$9</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Data'!$G:$G,"&lt;"&amp;$B35)+IF('Multipliers and Adjustments'!$B$66="Y",'SNAP Adjustment'!AH72,0))*unit_conv*'State Downscaling Multipliers'!$B$9</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Data'!$G:$G,"&lt;"&amp;$B35)+IF('Multipliers and Adjustments'!$B$66="Y",'SNAP Adjustment'!AM72,0))*unit_conv*'State Downscaling Multipliers'!$B$9</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Data'!$G:$G,"&lt;"&amp;$B36)+IF('Multipliers and Adjustments'!$B$66="Y",'SNAP Adjustment'!D73,0))*unit_conv*'State Downscaling Multipliers'!$B$9</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Data'!$G:$G,"&lt;"&amp;$B36)+IF('Multipliers and Adjustments'!$B$66="Y",'SNAP Adjustment'!I73,0))*unit_conv*'State Downscaling Multipliers'!$B$9</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Data'!$G:$G,"&lt;"&amp;$B36)+IF('Multipliers and Adjustments'!$B$66="Y",'SNAP Adjustment'!N73,0))*unit_conv*'State Downscaling Multipliers'!$B$9</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Data'!$G:$G,"&lt;"&amp;$B36)+IF('Multipliers and Adjustments'!$B$66="Y",'SNAP Adjustment'!S73,0))*unit_conv*'State Downscaling Multipliers'!$B$9</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Data'!$G:$G,"&lt;"&amp;$B36)+IF('Multipliers and Adjustments'!$B$66="Y",'SNAP Adjustment'!X73,0))*unit_conv*'State Downscaling Multipliers'!$B$9</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Data'!$G:$G,"&lt;"&amp;$B36)+IF('Multipliers and Adjustments'!$B$66="Y",'SNAP Adjustment'!AC73,0))*unit_conv*'State Downscaling Multipliers'!$B$9</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Data'!$G:$G,"&lt;"&amp;$B36)+IF('Multipliers and Adjustments'!$B$66="Y",'SNAP Adjustment'!AH73,0))*unit_conv*'State Downscaling Multipliers'!$B$9</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Data'!$G:$G,"&lt;"&amp;$B36)+IF('Multipliers and Adjustments'!$B$66="Y",'SNAP Adjustment'!AM73,0))*unit_conv*'State Downscaling Multipliers'!$B$9</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Data'!$G:$G,"&lt;"&amp;$B37)+IF('Multipliers and Adjustments'!$B$66="Y",'SNAP Adjustment'!D74,0))*unit_conv*'State Downscaling Multipliers'!$B$9</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Data'!$G:$G,"&lt;"&amp;$B37)+IF('Multipliers and Adjustments'!$B$66="Y",'SNAP Adjustment'!I74,0))*unit_conv*'State Downscaling Multipliers'!$B$9</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Data'!$G:$G,"&lt;"&amp;$B37)+IF('Multipliers and Adjustments'!$B$66="Y",'SNAP Adjustment'!N74,0))*unit_conv*'State Downscaling Multipliers'!$B$9</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Data'!$G:$G,"&lt;"&amp;$B37)+IF('Multipliers and Adjustments'!$B$66="Y",'SNAP Adjustment'!S74,0))*unit_conv*'State Downscaling Multipliers'!$B$9</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Data'!$G:$G,"&lt;"&amp;$B37)+IF('Multipliers and Adjustments'!$B$66="Y",'SNAP Adjustment'!X74,0))*unit_conv*'State Downscaling Multipliers'!$B$9</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Data'!$G:$G,"&lt;"&amp;$B37)+IF('Multipliers and Adjustments'!$B$66="Y",'SNAP Adjustment'!AC74,0))*unit_conv*'State Downscaling Multipliers'!$B$9</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Data'!$G:$G,"&lt;"&amp;$B37)+IF('Multipliers and Adjustments'!$B$66="Y",'SNAP Adjustment'!AH74,0))*unit_conv*'State Downscaling Multipliers'!$B$9</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Data'!$G:$G,"&lt;"&amp;$B37)+IF('Multipliers and Adjustments'!$B$66="Y",'SNAP Adjustment'!AM74,0))*unit_conv*'State Downscaling Multipliers'!$B$9</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Data'!$G:$G,"&lt;"&amp;$B38)+IF('Multipliers and Adjustments'!$B$66="Y",'SNAP Adjustment'!D75,0))*unit_conv*'State Downscaling Multipliers'!$B$9</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Data'!$G:$G,"&lt;"&amp;$B38)+IF('Multipliers and Adjustments'!$B$66="Y",'SNAP Adjustment'!I75,0))*unit_conv*'State Downscaling Multipliers'!$B$9</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Data'!$G:$G,"&lt;"&amp;$B38)+IF('Multipliers and Adjustments'!$B$66="Y",'SNAP Adjustment'!N75,0))*unit_conv*'State Downscaling Multipliers'!$B$9</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Data'!$G:$G,"&lt;"&amp;$B38)+IF('Multipliers and Adjustments'!$B$66="Y",'SNAP Adjustment'!S75,0))*unit_conv*'State Downscaling Multipliers'!$B$9</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Data'!$G:$G,"&lt;"&amp;$B38)+IF('Multipliers and Adjustments'!$B$66="Y",'SNAP Adjustment'!X75,0))*unit_conv*'State Downscaling Multipliers'!$B$9</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Data'!$G:$G,"&lt;"&amp;$B38)+IF('Multipliers and Adjustments'!$B$66="Y",'SNAP Adjustment'!AC75,0))*unit_conv*'State Downscaling Multipliers'!$B$9</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Data'!$G:$G,"&lt;"&amp;$B38)+IF('Multipliers and Adjustments'!$B$66="Y",'SNAP Adjustment'!AH75,0))*unit_conv*'State Downscaling Multipliers'!$B$9</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Data'!$G:$G,"&lt;"&amp;$B38)+IF('Multipliers and Adjustments'!$B$66="Y",'SNAP Adjustment'!AM75,0))*unit_conv*'State Downscaling Multipliers'!$B$9</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Data'!$G:$G,"&lt;"&amp;$B39)+IF('Multipliers and Adjustments'!$B$66="Y",'SNAP Adjustment'!D76,0))*unit_conv*'State Downscaling Multipliers'!$B$9</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Data'!$G:$G,"&lt;"&amp;$B39)+IF('Multipliers and Adjustments'!$B$66="Y",'SNAP Adjustment'!I76,0))*unit_conv*'State Downscaling Multipliers'!$B$9</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Data'!$G:$G,"&lt;"&amp;$B39)+IF('Multipliers and Adjustments'!$B$66="Y",'SNAP Adjustment'!N76,0))*unit_conv*'State Downscaling Multipliers'!$B$9</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Data'!$G:$G,"&lt;"&amp;$B39)+IF('Multipliers and Adjustments'!$B$66="Y",'SNAP Adjustment'!S76,0))*unit_conv*'State Downscaling Multipliers'!$B$9</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Data'!$G:$G,"&lt;"&amp;$B39)+IF('Multipliers and Adjustments'!$B$66="Y",'SNAP Adjustment'!X76,0))*unit_conv*'State Downscaling Multipliers'!$B$9</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Data'!$G:$G,"&lt;"&amp;$B39)+IF('Multipliers and Adjustments'!$B$66="Y",'SNAP Adjustment'!AC76,0))*unit_conv*'State Downscaling Multipliers'!$B$9</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Data'!$G:$G,"&lt;"&amp;$B39)+IF('Multipliers and Adjustments'!$B$66="Y",'SNAP Adjustment'!AH76,0))*unit_conv*'State Downscaling Multipliers'!$B$9</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Data'!$G:$G,"&lt;"&amp;$B39)+IF('Multipliers and Adjustments'!$B$66="Y",'SNAP Adjustment'!AM76,0))*unit_conv*'State Downscaling Multipliers'!$B$9</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Data'!$G:$G,"&lt;"&amp;$B40)+IF('Multipliers and Adjustments'!$B$66="Y",'SNAP Adjustment'!D77,0))*unit_conv*'State Downscaling Multipliers'!$B$9</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Data'!$G:$G,"&lt;"&amp;$B40)+IF('Multipliers and Adjustments'!$B$66="Y",'SNAP Adjustment'!I77,0))*unit_conv*'State Downscaling Multipliers'!$B$9</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Data'!$G:$G,"&lt;"&amp;$B40)+IF('Multipliers and Adjustments'!$B$66="Y",'SNAP Adjustment'!N77,0))*unit_conv*'State Downscaling Multipliers'!$B$9</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Data'!$G:$G,"&lt;"&amp;$B40)+IF('Multipliers and Adjustments'!$B$66="Y",'SNAP Adjustment'!S77,0))*unit_conv*'State Downscaling Multipliers'!$B$9</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Data'!$G:$G,"&lt;"&amp;$B40)+IF('Multipliers and Adjustments'!$B$66="Y",'SNAP Adjustment'!X77,0))*unit_conv*'State Downscaling Multipliers'!$B$9</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Data'!$G:$G,"&lt;"&amp;$B40)+IF('Multipliers and Adjustments'!$B$66="Y",'SNAP Adjustment'!AC77,0))*unit_conv*'State Downscaling Multipliers'!$B$9</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Data'!$G:$G,"&lt;"&amp;$B40)+IF('Multipliers and Adjustments'!$B$66="Y",'SNAP Adjustment'!AH77,0))*unit_conv*'State Downscaling Multipliers'!$B$9</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Data'!$G:$G,"&lt;"&amp;$B40)+IF('Multipliers and Adjustments'!$B$66="Y",'SNAP Adjustment'!AM77,0))*unit_conv*'State Downscaling Multipliers'!$B$9</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Data'!$G:$G,"&lt;"&amp;$B41)+IF('Multipliers and Adjustments'!$B$66="Y",'SNAP Adjustment'!D78,0))*unit_conv*'State Downscaling Multipliers'!$B$9</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Data'!$G:$G,"&lt;"&amp;$B41)+IF('Multipliers and Adjustments'!$B$66="Y",'SNAP Adjustment'!I78,0))*unit_conv*'State Downscaling Multipliers'!$B$9</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Data'!$G:$G,"&lt;"&amp;$B41)+IF('Multipliers and Adjustments'!$B$66="Y",'SNAP Adjustment'!N78,0))*unit_conv*'State Downscaling Multipliers'!$B$9</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Data'!$G:$G,"&lt;"&amp;$B41)+IF('Multipliers and Adjustments'!$B$66="Y",'SNAP Adjustment'!S78,0))*unit_conv*'State Downscaling Multipliers'!$B$9</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Data'!$G:$G,"&lt;"&amp;$B41)+IF('Multipliers and Adjustments'!$B$66="Y",'SNAP Adjustment'!X78,0))*unit_conv*'State Downscaling Multipliers'!$B$9</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Data'!$G:$G,"&lt;"&amp;$B41)+IF('Multipliers and Adjustments'!$B$66="Y",'SNAP Adjustment'!AC78,0))*unit_conv*'State Downscaling Multipliers'!$B$9</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Data'!$G:$G,"&lt;"&amp;$B41)+IF('Multipliers and Adjustments'!$B$66="Y",'SNAP Adjustment'!AH78,0))*unit_conv*'State Downscaling Multipliers'!$B$9</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Data'!$G:$G,"&lt;"&amp;$B41)+IF('Multipliers and Adjustments'!$B$66="Y",'SNAP Adjustment'!AM78,0))*unit_conv*'State Downscaling Multipliers'!$B$9</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Data'!$G:$G,"&lt;"&amp;$B42)+IF('Multipliers and Adjustments'!$B$66="Y",'SNAP Adjustment'!D79,0))*unit_conv*'State Downscaling Multipliers'!$B$9</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Data'!$G:$G,"&lt;"&amp;$B42)+IF('Multipliers and Adjustments'!$B$66="Y",'SNAP Adjustment'!I79,0))*unit_conv*'State Downscaling Multipliers'!$B$9</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Data'!$G:$G,"&lt;"&amp;$B42)+IF('Multipliers and Adjustments'!$B$66="Y",'SNAP Adjustment'!N79,0))*unit_conv*'State Downscaling Multipliers'!$B$9</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Data'!$G:$G,"&lt;"&amp;$B42)+IF('Multipliers and Adjustments'!$B$66="Y",'SNAP Adjustment'!S79,0))*unit_conv*'State Downscaling Multipliers'!$B$9</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Data'!$G:$G,"&lt;"&amp;$B42)+IF('Multipliers and Adjustments'!$B$66="Y",'SNAP Adjustment'!X79,0))*unit_conv*'State Downscaling Multipliers'!$B$9</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Data'!$G:$G,"&lt;"&amp;$B42)+IF('Multipliers and Adjustments'!$B$66="Y",'SNAP Adjustment'!AC79,0))*unit_conv*'State Downscaling Multipliers'!$B$9</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Data'!$G:$G,"&lt;"&amp;$B42)+IF('Multipliers and Adjustments'!$B$66="Y",'SNAP Adjustment'!AH79,0))*unit_conv*'State Downscaling Multipliers'!$B$9</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Data'!$G:$G,"&lt;"&amp;$B42)+IF('Multipliers and Adjustments'!$B$66="Y",'SNAP Adjustment'!AM79,0))*unit_conv*'State Downscaling Multipliers'!$B$9</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Data'!$G:$G,"&lt;"&amp;$B43)+IF('Multipliers and Adjustments'!$B$66="Y",'SNAP Adjustment'!D80,0))*unit_conv*'State Downscaling Multipliers'!$B$9</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Data'!$G:$G,"&lt;"&amp;$B43)+IF('Multipliers and Adjustments'!$B$66="Y",'SNAP Adjustment'!I80,0))*unit_conv*'State Downscaling Multipliers'!$B$9</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Data'!$G:$G,"&lt;"&amp;$B43)+IF('Multipliers and Adjustments'!$B$66="Y",'SNAP Adjustment'!N80,0))*unit_conv*'State Downscaling Multipliers'!$B$9</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Data'!$G:$G,"&lt;"&amp;$B43)+IF('Multipliers and Adjustments'!$B$66="Y",'SNAP Adjustment'!S80,0))*unit_conv*'State Downscaling Multipliers'!$B$9</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Data'!$G:$G,"&lt;"&amp;$B43)+IF('Multipliers and Adjustments'!$B$66="Y",'SNAP Adjustment'!X80,0))*unit_conv*'State Downscaling Multipliers'!$B$9</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Data'!$G:$G,"&lt;"&amp;$B43)+IF('Multipliers and Adjustments'!$B$66="Y",'SNAP Adjustment'!AC80,0))*unit_conv*'State Downscaling Multipliers'!$B$9</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Data'!$G:$G,"&lt;"&amp;$B43)+IF('Multipliers and Adjustments'!$B$66="Y",'SNAP Adjustment'!AH80,0))*unit_conv*'State Downscaling Multipliers'!$B$9</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Data'!$G:$G,"&lt;"&amp;$B43)+IF('Multipliers and Adjustments'!$B$66="Y",'SNAP Adjustment'!AM80,0))*unit_conv*'State Downscaling Multipliers'!$B$9</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Data'!$G:$G,"&lt;"&amp;$B44)+IF('Multipliers and Adjustments'!$B$66="Y",'SNAP Adjustment'!D81,0))*unit_conv*'State Downscaling Multipliers'!$B$9</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Data'!$G:$G,"&lt;"&amp;$B44)+IF('Multipliers and Adjustments'!$B$66="Y",'SNAP Adjustment'!I81,0))*unit_conv*'State Downscaling Multipliers'!$B$9</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Data'!$G:$G,"&lt;"&amp;$B44)+IF('Multipliers and Adjustments'!$B$66="Y",'SNAP Adjustment'!N81,0))*unit_conv*'State Downscaling Multipliers'!$B$9</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Data'!$G:$G,"&lt;"&amp;$B44)+IF('Multipliers and Adjustments'!$B$66="Y",'SNAP Adjustment'!S81,0))*unit_conv*'State Downscaling Multipliers'!$B$9</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Data'!$G:$G,"&lt;"&amp;$B44)+IF('Multipliers and Adjustments'!$B$66="Y",'SNAP Adjustment'!X81,0))*unit_conv*'State Downscaling Multipliers'!$B$9</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Data'!$G:$G,"&lt;"&amp;$B44)+IF('Multipliers and Adjustments'!$B$66="Y",'SNAP Adjustment'!AC81,0))*unit_conv*'State Downscaling Multipliers'!$B$9</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Data'!$G:$G,"&lt;"&amp;$B44)+IF('Multipliers and Adjustments'!$B$66="Y",'SNAP Adjustment'!AH81,0))*unit_conv*'State Downscaling Multipliers'!$B$9</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Data'!$G:$G,"&lt;"&amp;$B44)+IF('Multipliers and Adjustments'!$B$66="Y",'SNAP Adjustment'!AM81,0))*unit_conv*'State Downscaling Multipliers'!$B$9</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Data'!$G:$G,"&lt;"&amp;$B45)+IF('Multipliers and Adjustments'!$B$66="Y",'SNAP Adjustment'!D82,0))*unit_conv*'State Downscaling Multipliers'!$B$9</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Data'!$G:$G,"&lt;"&amp;$B45)+IF('Multipliers and Adjustments'!$B$66="Y",'SNAP Adjustment'!I82,0))*unit_conv*'State Downscaling Multipliers'!$B$9</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Data'!$G:$G,"&lt;"&amp;$B45)+IF('Multipliers and Adjustments'!$B$66="Y",'SNAP Adjustment'!N82,0))*unit_conv*'State Downscaling Multipliers'!$B$9</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Data'!$G:$G,"&lt;"&amp;$B45)+IF('Multipliers and Adjustments'!$B$66="Y",'SNAP Adjustment'!S82,0))*unit_conv*'State Downscaling Multipliers'!$B$9</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Data'!$G:$G,"&lt;"&amp;$B45)+IF('Multipliers and Adjustments'!$B$66="Y",'SNAP Adjustment'!X82,0))*unit_conv*'State Downscaling Multipliers'!$B$9</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Data'!$G:$G,"&lt;"&amp;$B45)+IF('Multipliers and Adjustments'!$B$66="Y",'SNAP Adjustment'!AC82,0))*unit_conv*'State Downscaling Multipliers'!$B$9</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Data'!$G:$G,"&lt;"&amp;$B45)+IF('Multipliers and Adjustments'!$B$66="Y",'SNAP Adjustment'!AH82,0))*unit_conv*'State Downscaling Multipliers'!$B$9</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Data'!$G:$G,"&lt;"&amp;$B45)+IF('Multipliers and Adjustments'!$B$66="Y",'SNAP Adjustment'!AM82,0))*unit_conv*'State Downscaling Multipliers'!$B$9</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Data'!$G:$G,"&lt;"&amp;$B46)+IF('Multipliers and Adjustments'!$B$66="Y",'SNAP Adjustment'!D83,0))*unit_conv*'State Downscaling Multipliers'!$B$9</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Data'!$G:$G,"&lt;"&amp;$B46)+IF('Multipliers and Adjustments'!$B$66="Y",'SNAP Adjustment'!I83,0))*unit_conv*'State Downscaling Multipliers'!$B$9</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Data'!$G:$G,"&lt;"&amp;$B46)+IF('Multipliers and Adjustments'!$B$66="Y",'SNAP Adjustment'!N83,0))*unit_conv*'State Downscaling Multipliers'!$B$9</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Data'!$G:$G,"&lt;"&amp;$B46)+IF('Multipliers and Adjustments'!$B$66="Y",'SNAP Adjustment'!S83,0))*unit_conv*'State Downscaling Multipliers'!$B$9</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Data'!$G:$G,"&lt;"&amp;$B46)+IF('Multipliers and Adjustments'!$B$66="Y",'SNAP Adjustment'!X83,0))*unit_conv*'State Downscaling Multipliers'!$B$9</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Data'!$G:$G,"&lt;"&amp;$B46)+IF('Multipliers and Adjustments'!$B$66="Y",'SNAP Adjustment'!AC83,0))*unit_conv*'State Downscaling Multipliers'!$B$9</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Data'!$G:$G,"&lt;"&amp;$B46)+IF('Multipliers and Adjustments'!$B$66="Y",'SNAP Adjustment'!AH83,0))*unit_conv*'State Downscaling Multipliers'!$B$9</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Data'!$G:$G,"&lt;"&amp;$B46)+IF('Multipliers and Adjustments'!$B$66="Y",'SNAP Adjustment'!AM83,0))*unit_conv*'State Downscaling Multipliers'!$B$9</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Data'!$G:$G,"&lt;"&amp;$B47)+IF('Multipliers and Adjustments'!$B$66="Y",'SNAP Adjustment'!D84,0))*unit_conv*'State Downscaling Multipliers'!$B$9</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Data'!$G:$G,"&lt;"&amp;$B47)+IF('Multipliers and Adjustments'!$B$66="Y",'SNAP Adjustment'!I84,0))*unit_conv*'State Downscaling Multipliers'!$B$9</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Data'!$G:$G,"&lt;"&amp;$B47)+IF('Multipliers and Adjustments'!$B$66="Y",'SNAP Adjustment'!N84,0))*unit_conv*'State Downscaling Multipliers'!$B$9</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Data'!$G:$G,"&lt;"&amp;$B47)+IF('Multipliers and Adjustments'!$B$66="Y",'SNAP Adjustment'!S84,0))*unit_conv*'State Downscaling Multipliers'!$B$9</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Data'!$G:$G,"&lt;"&amp;$B47)+IF('Multipliers and Adjustments'!$B$66="Y",'SNAP Adjustment'!X84,0))*unit_conv*'State Downscaling Multipliers'!$B$9</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Data'!$G:$G,"&lt;"&amp;$B47)+IF('Multipliers and Adjustments'!$B$66="Y",'SNAP Adjustment'!AC84,0))*unit_conv*'State Downscaling Multipliers'!$B$9</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Data'!$G:$G,"&lt;"&amp;$B47)+IF('Multipliers and Adjustments'!$B$66="Y",'SNAP Adjustment'!AH84,0))*unit_conv*'State Downscaling Multipliers'!$B$9</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Data'!$G:$G,"&lt;"&amp;$B47)+IF('Multipliers and Adjustments'!$B$66="Y",'SNAP Adjustment'!AM84,0))*unit_conv*'State Downscaling Multipliers'!$B$9</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Data'!$G:$G,"&lt;"&amp;$B48)+IF('Multipliers and Adjustments'!$B$66="Y",'SNAP Adjustment'!D85,0))*unit_conv*'State Downscaling Multipliers'!$B$9</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Data'!$G:$G,"&lt;"&amp;$B48)+IF('Multipliers and Adjustments'!$B$66="Y",'SNAP Adjustment'!I85,0))*unit_conv*'State Downscaling Multipliers'!$B$9</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Data'!$G:$G,"&lt;"&amp;$B48)+IF('Multipliers and Adjustments'!$B$66="Y",'SNAP Adjustment'!N85,0))*unit_conv*'State Downscaling Multipliers'!$B$9</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Data'!$G:$G,"&lt;"&amp;$B48)+IF('Multipliers and Adjustments'!$B$66="Y",'SNAP Adjustment'!S85,0))*unit_conv*'State Downscaling Multipliers'!$B$9</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Data'!$G:$G,"&lt;"&amp;$B48)+IF('Multipliers and Adjustments'!$B$66="Y",'SNAP Adjustment'!X85,0))*unit_conv*'State Downscaling Multipliers'!$B$9</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Data'!$G:$G,"&lt;"&amp;$B48)+IF('Multipliers and Adjustments'!$B$66="Y",'SNAP Adjustment'!AC85,0))*unit_conv*'State Downscaling Multipliers'!$B$9</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Data'!$G:$G,"&lt;"&amp;$B48)+IF('Multipliers and Adjustments'!$B$66="Y",'SNAP Adjustment'!AH85,0))*unit_conv*'State Downscaling Multipliers'!$B$9</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Data'!$G:$G,"&lt;"&amp;$B48)+IF('Multipliers and Adjustments'!$B$66="Y",'SNAP Adjustment'!AM85,0))*unit_conv*'State Downscaling Multipliers'!$B$9</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Data'!$G:$G,"&lt;"&amp;$B49)+IF('Multipliers and Adjustments'!$B$66="Y",'SNAP Adjustment'!D86,0))*unit_conv*'State Downscaling Multipliers'!$B$9</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Data'!$G:$G,"&lt;"&amp;$B49)+IF('Multipliers and Adjustments'!$B$66="Y",'SNAP Adjustment'!I86,0))*unit_conv*'State Downscaling Multipliers'!$B$9</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Data'!$G:$G,"&lt;"&amp;$B49)+IF('Multipliers and Adjustments'!$B$66="Y",'SNAP Adjustment'!N86,0))*unit_conv*'State Downscaling Multipliers'!$B$9</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Data'!$G:$G,"&lt;"&amp;$B49)+IF('Multipliers and Adjustments'!$B$66="Y",'SNAP Adjustment'!S86,0))*unit_conv*'State Downscaling Multipliers'!$B$9</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Data'!$G:$G,"&lt;"&amp;$B49)+IF('Multipliers and Adjustments'!$B$66="Y",'SNAP Adjustment'!X86,0))*unit_conv*'State Downscaling Multipliers'!$B$9</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Data'!$G:$G,"&lt;"&amp;$B49)+IF('Multipliers and Adjustments'!$B$66="Y",'SNAP Adjustment'!AC86,0))*unit_conv*'State Downscaling Multipliers'!$B$9</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Data'!$G:$G,"&lt;"&amp;$B49)+IF('Multipliers and Adjustments'!$B$66="Y",'SNAP Adjustment'!AH86,0))*unit_conv*'State Downscaling Multipliers'!$B$9</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Data'!$G:$G,"&lt;"&amp;$B49)+IF('Multipliers and Adjustments'!$B$66="Y",'SNAP Adjustment'!AM86,0))*unit_conv*'State Downscaling Multipliers'!$B$9</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Data'!$G:$G,"&lt;"&amp;$B50)+IF('Multipliers and Adjustments'!$B$66="Y",'SNAP Adjustment'!D87,0))*unit_conv*'State Downscaling Multipliers'!$B$9</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Data'!$G:$G,"&lt;"&amp;$B50)+IF('Multipliers and Adjustments'!$B$66="Y",'SNAP Adjustment'!I87,0))*unit_conv*'State Downscaling Multipliers'!$B$9</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Data'!$G:$G,"&lt;"&amp;$B50)+IF('Multipliers and Adjustments'!$B$66="Y",'SNAP Adjustment'!N87,0))*unit_conv*'State Downscaling Multipliers'!$B$9</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Data'!$G:$G,"&lt;"&amp;$B50)+IF('Multipliers and Adjustments'!$B$66="Y",'SNAP Adjustment'!S87,0))*unit_conv*'State Downscaling Multipliers'!$B$9</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Data'!$G:$G,"&lt;"&amp;$B50)+IF('Multipliers and Adjustments'!$B$66="Y",'SNAP Adjustment'!X87,0))*unit_conv*'State Downscaling Multipliers'!$B$9</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Data'!$G:$G,"&lt;"&amp;$B50)+IF('Multipliers and Adjustments'!$B$66="Y",'SNAP Adjustment'!AC87,0))*unit_conv*'State Downscaling Multipliers'!$B$9</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Data'!$G:$G,"&lt;"&amp;$B50)+IF('Multipliers and Adjustments'!$B$66="Y",'SNAP Adjustment'!AH87,0))*unit_conv*'State Downscaling Multipliers'!$B$9</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Data'!$G:$G,"&lt;"&amp;$B50)+IF('Multipliers and Adjustments'!$B$66="Y",'SNAP Adjustment'!AM87,0))*unit_conv*'State Downscaling Multipliers'!$B$9</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Data'!$G:$G,"&lt;"&amp;$B51)+IF('Multipliers and Adjustments'!$B$66="Y",'SNAP Adjustment'!D88,0))*unit_conv*'State Downscaling Multipliers'!$B$9</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Data'!$G:$G,"&lt;"&amp;$B51)+IF('Multipliers and Adjustments'!$B$66="Y",'SNAP Adjustment'!I88,0))*unit_conv*'State Downscaling Multipliers'!$B$9</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Data'!$G:$G,"&lt;"&amp;$B51)+IF('Multipliers and Adjustments'!$B$66="Y",'SNAP Adjustment'!N88,0))*unit_conv*'State Downscaling Multipliers'!$B$9</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Data'!$G:$G,"&lt;"&amp;$B51)+IF('Multipliers and Adjustments'!$B$66="Y",'SNAP Adjustment'!S88,0))*unit_conv*'State Downscaling Multipliers'!$B$9</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Data'!$G:$G,"&lt;"&amp;$B51)+IF('Multipliers and Adjustments'!$B$66="Y",'SNAP Adjustment'!X88,0))*unit_conv*'State Downscaling Multipliers'!$B$9</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Data'!$G:$G,"&lt;"&amp;$B51)+IF('Multipliers and Adjustments'!$B$66="Y",'SNAP Adjustment'!AC88,0))*unit_conv*'State Downscaling Multipliers'!$B$9</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Data'!$G:$G,"&lt;"&amp;$B51)+IF('Multipliers and Adjustments'!$B$66="Y",'SNAP Adjustment'!AH88,0))*unit_conv*'State Downscaling Multipliers'!$B$9</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Data'!$G:$G,"&lt;"&amp;$B51)+IF('Multipliers and Adjustments'!$B$66="Y",'SNAP Adjustment'!AM88,0))*unit_conv*'State Downscaling Multipliers'!$B$9</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Data'!$G:$G,"&lt;"&amp;$B52)+IF('Multipliers and Adjustments'!$B$66="Y",'SNAP Adjustment'!D89,0))*unit_conv*'State Downscaling Multipliers'!$B$9</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Data'!$G:$G,"&lt;"&amp;$B52)+IF('Multipliers and Adjustments'!$B$66="Y",'SNAP Adjustment'!I89,0))*unit_conv*'State Downscaling Multipliers'!$B$9</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Data'!$G:$G,"&lt;"&amp;$B52)+IF('Multipliers and Adjustments'!$B$66="Y",'SNAP Adjustment'!N89,0))*unit_conv*'State Downscaling Multipliers'!$B$9</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Data'!$G:$G,"&lt;"&amp;$B52)+IF('Multipliers and Adjustments'!$B$66="Y",'SNAP Adjustment'!S89,0))*unit_conv*'State Downscaling Multipliers'!$B$9</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Data'!$G:$G,"&lt;"&amp;$B52)+IF('Multipliers and Adjustments'!$B$66="Y",'SNAP Adjustment'!X89,0))*unit_conv*'State Downscaling Multipliers'!$B$9</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Data'!$G:$G,"&lt;"&amp;$B52)+IF('Multipliers and Adjustments'!$B$66="Y",'SNAP Adjustment'!AC89,0))*unit_conv*'State Downscaling Multipliers'!$B$9</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Data'!$G:$G,"&lt;"&amp;$B52)+IF('Multipliers and Adjustments'!$B$66="Y",'SNAP Adjustment'!AH89,0))*unit_conv*'State Downscaling Multipliers'!$B$9</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Data'!$G:$G,"&lt;"&amp;$B52)+IF('Multipliers and Adjustments'!$B$66="Y",'SNAP Adjustment'!AM89,0))*unit_conv*'State Downscaling Multipliers'!$B$9</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Data'!$G:$G,"&lt;"&amp;$B53)+IF('Multipliers and Adjustments'!$B$66="Y",'SNAP Adjustment'!D90,0))*unit_conv*'State Downscaling Multipliers'!$B$9</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Data'!$G:$G,"&lt;"&amp;$B53)+IF('Multipliers and Adjustments'!$B$66="Y",'SNAP Adjustment'!I90,0))*unit_conv*'State Downscaling Multipliers'!$B$9</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Data'!$G:$G,"&lt;"&amp;$B53)+IF('Multipliers and Adjustments'!$B$66="Y",'SNAP Adjustment'!N90,0))*unit_conv*'State Downscaling Multipliers'!$B$9</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Data'!$G:$G,"&lt;"&amp;$B53)+IF('Multipliers and Adjustments'!$B$66="Y",'SNAP Adjustment'!S90,0))*unit_conv*'State Downscaling Multipliers'!$B$9</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Data'!$G:$G,"&lt;"&amp;$B53)+IF('Multipliers and Adjustments'!$B$66="Y",'SNAP Adjustment'!X90,0))*unit_conv*'State Downscaling Multipliers'!$B$9</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Data'!$G:$G,"&lt;"&amp;$B53)+IF('Multipliers and Adjustments'!$B$66="Y",'SNAP Adjustment'!AC90,0))*unit_conv*'State Downscaling Multipliers'!$B$9</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Data'!$G:$G,"&lt;"&amp;$B53)+IF('Multipliers and Adjustments'!$B$66="Y",'SNAP Adjustment'!AH90,0))*unit_conv*'State Downscaling Multipliers'!$B$9</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Data'!$G:$G,"&lt;"&amp;$B53)+IF('Multipliers and Adjustments'!$B$66="Y",'SNAP Adjustment'!AM90,0))*unit_conv*'State Downscaling Multipliers'!$B$9</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Data'!$G:$G,"&lt;"&amp;$B54)+IF('Multipliers and Adjustments'!$B$66="Y",'SNAP Adjustment'!D91,0))*unit_conv*'State Downscaling Multipliers'!$B$9</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Data'!$G:$G,"&lt;"&amp;$B54)+IF('Multipliers and Adjustments'!$B$66="Y",'SNAP Adjustment'!I91,0))*unit_conv*'State Downscaling Multipliers'!$B$9</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Data'!$G:$G,"&lt;"&amp;$B54)+IF('Multipliers and Adjustments'!$B$66="Y",'SNAP Adjustment'!N91,0))*unit_conv*'State Downscaling Multipliers'!$B$9</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Data'!$G:$G,"&lt;"&amp;$B54)+IF('Multipliers and Adjustments'!$B$66="Y",'SNAP Adjustment'!S91,0))*unit_conv*'State Downscaling Multipliers'!$B$9</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Data'!$G:$G,"&lt;"&amp;$B54)+IF('Multipliers and Adjustments'!$B$66="Y",'SNAP Adjustment'!X91,0))*unit_conv*'State Downscaling Multipliers'!$B$9</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Data'!$G:$G,"&lt;"&amp;$B54)+IF('Multipliers and Adjustments'!$B$66="Y",'SNAP Adjustment'!AC91,0))*unit_conv*'State Downscaling Multipliers'!$B$9</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Data'!$G:$G,"&lt;"&amp;$B54)+IF('Multipliers and Adjustments'!$B$66="Y",'SNAP Adjustment'!AH91,0))*unit_conv*'State Downscaling Multipliers'!$B$9</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Data'!$G:$G,"&lt;"&amp;$B54)+IF('Multipliers and Adjustments'!$B$66="Y",'SNAP Adjustment'!AM91,0))*unit_conv*'State Downscaling Multipliers'!$B$9</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Data'!$G:$G,"&lt;"&amp;$B55)+IF('Multipliers and Adjustments'!$B$66="Y",'SNAP Adjustment'!D92,0))*unit_conv*'State Downscaling Multipliers'!$B$9</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Data'!$G:$G,"&lt;"&amp;$B55)+IF('Multipliers and Adjustments'!$B$66="Y",'SNAP Adjustment'!I92,0))*unit_conv*'State Downscaling Multipliers'!$B$9</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Data'!$G:$G,"&lt;"&amp;$B55)+IF('Multipliers and Adjustments'!$B$66="Y",'SNAP Adjustment'!N92,0))*unit_conv*'State Downscaling Multipliers'!$B$9</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Data'!$G:$G,"&lt;"&amp;$B55)+IF('Multipliers and Adjustments'!$B$66="Y",'SNAP Adjustment'!S92,0))*unit_conv*'State Downscaling Multipliers'!$B$9</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Data'!$G:$G,"&lt;"&amp;$B55)+IF('Multipliers and Adjustments'!$B$66="Y",'SNAP Adjustment'!X92,0))*unit_conv*'State Downscaling Multipliers'!$B$9</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Data'!$G:$G,"&lt;"&amp;$B55)+IF('Multipliers and Adjustments'!$B$66="Y",'SNAP Adjustment'!AC92,0))*unit_conv*'State Downscaling Multipliers'!$B$9</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Data'!$G:$G,"&lt;"&amp;$B55)+IF('Multipliers and Adjustments'!$B$66="Y",'SNAP Adjustment'!AH92,0))*unit_conv*'State Downscaling Multipliers'!$B$9</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Data'!$G:$G,"&lt;"&amp;$B55)+IF('Multipliers and Adjustments'!$B$66="Y",'SNAP Adjustment'!AM92,0))*unit_conv*'State Downscaling Multipliers'!$B$9</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Data'!$G:$G,"&lt;"&amp;$B56)+IF('Multipliers and Adjustments'!$B$66="Y",'SNAP Adjustment'!D93,0))*unit_conv*'State Downscaling Multipliers'!$B$9</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Data'!$G:$G,"&lt;"&amp;$B56)+IF('Multipliers and Adjustments'!$B$66="Y",'SNAP Adjustment'!I93,0))*unit_conv*'State Downscaling Multipliers'!$B$9</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Data'!$G:$G,"&lt;"&amp;$B56)+IF('Multipliers and Adjustments'!$B$66="Y",'SNAP Adjustment'!N93,0))*unit_conv*'State Downscaling Multipliers'!$B$9</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Data'!$G:$G,"&lt;"&amp;$B56)+IF('Multipliers and Adjustments'!$B$66="Y",'SNAP Adjustment'!S93,0))*unit_conv*'State Downscaling Multipliers'!$B$9</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Data'!$G:$G,"&lt;"&amp;$B56)+IF('Multipliers and Adjustments'!$B$66="Y",'SNAP Adjustment'!X93,0))*unit_conv*'State Downscaling Multipliers'!$B$9</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Data'!$G:$G,"&lt;"&amp;$B56)+IF('Multipliers and Adjustments'!$B$66="Y",'SNAP Adjustment'!AC93,0))*unit_conv*'State Downscaling Multipliers'!$B$9</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Data'!$G:$G,"&lt;"&amp;$B56)+IF('Multipliers and Adjustments'!$B$66="Y",'SNAP Adjustment'!AH93,0))*unit_conv*'State Downscaling Multipliers'!$B$9</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Data'!$G:$G,"&lt;"&amp;$B56)+IF('Multipliers and Adjustments'!$B$66="Y",'SNAP Adjustment'!AM93,0))*unit_conv*'State Downscaling Multipliers'!$B$9</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Data'!$G:$G,"&lt;"&amp;$B57)+IF('Multipliers and Adjustments'!$B$66="Y",'SNAP Adjustment'!D94,0))*unit_conv*'State Downscaling Multipliers'!$B$9</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Data'!$G:$G,"&lt;"&amp;$B57)+IF('Multipliers and Adjustments'!$B$66="Y",'SNAP Adjustment'!I94,0))*unit_conv*'State Downscaling Multipliers'!$B$9</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Data'!$G:$G,"&lt;"&amp;$B57)+IF('Multipliers and Adjustments'!$B$66="Y",'SNAP Adjustment'!N94,0))*unit_conv*'State Downscaling Multipliers'!$B$9</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Data'!$G:$G,"&lt;"&amp;$B57)+IF('Multipliers and Adjustments'!$B$66="Y",'SNAP Adjustment'!S94,0))*unit_conv*'State Downscaling Multipliers'!$B$9</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Data'!$G:$G,"&lt;"&amp;$B57)+IF('Multipliers and Adjustments'!$B$66="Y",'SNAP Adjustment'!X94,0))*unit_conv*'State Downscaling Multipliers'!$B$9</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Data'!$G:$G,"&lt;"&amp;$B57)+IF('Multipliers and Adjustments'!$B$66="Y",'SNAP Adjustment'!AC94,0))*unit_conv*'State Downscaling Multipliers'!$B$9</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Data'!$G:$G,"&lt;"&amp;$B57)+IF('Multipliers and Adjustments'!$B$66="Y",'SNAP Adjustment'!AH94,0))*unit_conv*'State Downscaling Multipliers'!$B$9</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Data'!$G:$G,"&lt;"&amp;$B57)+IF('Multipliers and Adjustments'!$B$66="Y",'SNAP Adjustment'!AM94,0))*unit_conv*'State Downscaling Multipliers'!$B$9</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Data'!$G:$G,"&lt;"&amp;$B58)+IF('Multipliers and Adjustments'!$B$66="Y",'SNAP Adjustment'!D95,0))*unit_conv*'State Downscaling Multipliers'!$B$9</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Data'!$G:$G,"&lt;"&amp;$B58)+IF('Multipliers and Adjustments'!$B$66="Y",'SNAP Adjustment'!I95,0))*unit_conv*'State Downscaling Multipliers'!$B$9</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Data'!$G:$G,"&lt;"&amp;$B58)+IF('Multipliers and Adjustments'!$B$66="Y",'SNAP Adjustment'!N95,0))*unit_conv*'State Downscaling Multipliers'!$B$9</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Data'!$G:$G,"&lt;"&amp;$B58)+IF('Multipliers and Adjustments'!$B$66="Y",'SNAP Adjustment'!S95,0))*unit_conv*'State Downscaling Multipliers'!$B$9</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Data'!$G:$G,"&lt;"&amp;$B58)+IF('Multipliers and Adjustments'!$B$66="Y",'SNAP Adjustment'!X95,0))*unit_conv*'State Downscaling Multipliers'!$B$9</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Data'!$G:$G,"&lt;"&amp;$B58)+IF('Multipliers and Adjustments'!$B$66="Y",'SNAP Adjustment'!AC95,0))*unit_conv*'State Downscaling Multipliers'!$B$9</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Data'!$G:$G,"&lt;"&amp;$B58)+IF('Multipliers and Adjustments'!$B$66="Y",'SNAP Adjustment'!AH95,0))*unit_conv*'State Downscaling Multipliers'!$B$9</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Data'!$G:$G,"&lt;"&amp;$B58)+IF('Multipliers and Adjustments'!$B$66="Y",'SNAP Adjustment'!AM95,0))*unit_conv*'State Downscaling Multipliers'!$B$9</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Data'!$G:$G,"&lt;"&amp;$B59)+IF('Multipliers and Adjustments'!$B$66="Y",'SNAP Adjustment'!D96,0))*unit_conv*'State Downscaling Multipliers'!$B$9</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Data'!$G:$G,"&lt;"&amp;$B59)+IF('Multipliers and Adjustments'!$B$66="Y",'SNAP Adjustment'!I96,0))*unit_conv*'State Downscaling Multipliers'!$B$9</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Data'!$G:$G,"&lt;"&amp;$B59)+IF('Multipliers and Adjustments'!$B$66="Y",'SNAP Adjustment'!N96,0))*unit_conv*'State Downscaling Multipliers'!$B$9</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Data'!$G:$G,"&lt;"&amp;$B59)+IF('Multipliers and Adjustments'!$B$66="Y",'SNAP Adjustment'!S96,0))*unit_conv*'State Downscaling Multipliers'!$B$9</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Data'!$G:$G,"&lt;"&amp;$B59)+IF('Multipliers and Adjustments'!$B$66="Y",'SNAP Adjustment'!X96,0))*unit_conv*'State Downscaling Multipliers'!$B$9</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Data'!$G:$G,"&lt;"&amp;$B59)+IF('Multipliers and Adjustments'!$B$66="Y",'SNAP Adjustment'!AC96,0))*unit_conv*'State Downscaling Multipliers'!$B$9</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Data'!$G:$G,"&lt;"&amp;$B59)+IF('Multipliers and Adjustments'!$B$66="Y",'SNAP Adjustment'!AH96,0))*unit_conv*'State Downscaling Multipliers'!$B$9</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Data'!$G:$G,"&lt;"&amp;$B59)+IF('Multipliers and Adjustments'!$B$66="Y",'SNAP Adjustment'!AM96,0))*unit_conv*'State Downscaling Multipliers'!$B$9</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Data'!$G:$G,"&lt;"&amp;$B60)+IF('Multipliers and Adjustments'!$B$66="Y",'SNAP Adjustment'!D97,0))*unit_conv*'State Downscaling Multipliers'!$B$9</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Data'!$G:$G,"&lt;"&amp;$B60)+IF('Multipliers and Adjustments'!$B$66="Y",'SNAP Adjustment'!I97,0))*unit_conv*'State Downscaling Multipliers'!$B$9</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Data'!$G:$G,"&lt;"&amp;$B60)+IF('Multipliers and Adjustments'!$B$66="Y",'SNAP Adjustment'!N97,0))*unit_conv*'State Downscaling Multipliers'!$B$9</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Data'!$G:$G,"&lt;"&amp;$B60)+IF('Multipliers and Adjustments'!$B$66="Y",'SNAP Adjustment'!S97,0))*unit_conv*'State Downscaling Multipliers'!$B$9</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Data'!$G:$G,"&lt;"&amp;$B60)+IF('Multipliers and Adjustments'!$B$66="Y",'SNAP Adjustment'!X97,0))*unit_conv*'State Downscaling Multipliers'!$B$9</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Data'!$G:$G,"&lt;"&amp;$B60)+IF('Multipliers and Adjustments'!$B$66="Y",'SNAP Adjustment'!AC97,0))*unit_conv*'State Downscaling Multipliers'!$B$9</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Data'!$G:$G,"&lt;"&amp;$B60)+IF('Multipliers and Adjustments'!$B$66="Y",'SNAP Adjustment'!AH97,0))*unit_conv*'State Downscaling Multipliers'!$B$9</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Data'!$G:$G,"&lt;"&amp;$B60)+IF('Multipliers and Adjustments'!$B$66="Y",'SNAP Adjustment'!AM97,0))*unit_conv*'State Downscaling Multipliers'!$B$9</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Data'!$G:$G,"&lt;"&amp;$B61)+IF('Multipliers and Adjustments'!$B$66="Y",'SNAP Adjustment'!D98,0))*unit_conv*'State Downscaling Multipliers'!$B$9</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Data'!$G:$G,"&lt;"&amp;$B61)+IF('Multipliers and Adjustments'!$B$66="Y",'SNAP Adjustment'!I98,0))*unit_conv*'State Downscaling Multipliers'!$B$9</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Data'!$G:$G,"&lt;"&amp;$B61)+IF('Multipliers and Adjustments'!$B$66="Y",'SNAP Adjustment'!N98,0))*unit_conv*'State Downscaling Multipliers'!$B$9</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Data'!$G:$G,"&lt;"&amp;$B61)+IF('Multipliers and Adjustments'!$B$66="Y",'SNAP Adjustment'!S98,0))*unit_conv*'State Downscaling Multipliers'!$B$9</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Data'!$G:$G,"&lt;"&amp;$B61)+IF('Multipliers and Adjustments'!$B$66="Y",'SNAP Adjustment'!X98,0))*unit_conv*'State Downscaling Multipliers'!$B$9</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Data'!$G:$G,"&lt;"&amp;$B61)+IF('Multipliers and Adjustments'!$B$66="Y",'SNAP Adjustment'!AC98,0))*unit_conv*'State Downscaling Multipliers'!$B$9</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Data'!$G:$G,"&lt;"&amp;$B61)+IF('Multipliers and Adjustments'!$B$66="Y",'SNAP Adjustment'!AH98,0))*unit_conv*'State Downscaling Multipliers'!$B$9</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Data'!$G:$G,"&lt;"&amp;$B61)+IF('Multipliers and Adjustments'!$B$66="Y",'SNAP Adjustment'!AM98,0))*unit_conv*'State Downscaling Multipliers'!$B$9</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Data'!$G:$G,"&lt;"&amp;$B62)+IF('Multipliers and Adjustments'!$B$66="Y",'SNAP Adjustment'!D99,0))*unit_conv*'State Downscaling Multipliers'!$B$9</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Data'!$G:$G,"&lt;"&amp;$B62)+IF('Multipliers and Adjustments'!$B$66="Y",'SNAP Adjustment'!I99,0))*unit_conv*'State Downscaling Multipliers'!$B$9</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Data'!$G:$G,"&lt;"&amp;$B62)+IF('Multipliers and Adjustments'!$B$66="Y",'SNAP Adjustment'!N99,0))*unit_conv*'State Downscaling Multipliers'!$B$9</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Data'!$G:$G,"&lt;"&amp;$B62)+IF('Multipliers and Adjustments'!$B$66="Y",'SNAP Adjustment'!S99,0))*unit_conv*'State Downscaling Multipliers'!$B$9</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Data'!$G:$G,"&lt;"&amp;$B62)+IF('Multipliers and Adjustments'!$B$66="Y",'SNAP Adjustment'!X99,0))*unit_conv*'State Downscaling Multipliers'!$B$9</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Data'!$G:$G,"&lt;"&amp;$B62)+IF('Multipliers and Adjustments'!$B$66="Y",'SNAP Adjustment'!AC99,0))*unit_conv*'State Downscaling Multipliers'!$B$9</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Data'!$G:$G,"&lt;"&amp;$B62)+IF('Multipliers and Adjustments'!$B$66="Y",'SNAP Adjustment'!AH99,0))*unit_conv*'State Downscaling Multipliers'!$B$9</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Data'!$G:$G,"&lt;"&amp;$B62)+IF('Multipliers and Adjustments'!$B$66="Y",'SNAP Adjustment'!AM99,0))*unit_conv*'State Downscaling Multipliers'!$B$9</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Data'!$G:$G,"&lt;"&amp;$B63)+IF('Multipliers and Adjustments'!$B$66="Y",'SNAP Adjustment'!D100,0))*unit_conv*'State Downscaling Multipliers'!$B$9</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Data'!$G:$G,"&lt;"&amp;$B63)+IF('Multipliers and Adjustments'!$B$66="Y",'SNAP Adjustment'!I100,0))*unit_conv*'State Downscaling Multipliers'!$B$9</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Data'!$G:$G,"&lt;"&amp;$B63)+IF('Multipliers and Adjustments'!$B$66="Y",'SNAP Adjustment'!N100,0))*unit_conv*'State Downscaling Multipliers'!$B$9</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Data'!$G:$G,"&lt;"&amp;$B63)+IF('Multipliers and Adjustments'!$B$66="Y",'SNAP Adjustment'!S100,0))*unit_conv*'State Downscaling Multipliers'!$B$9</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Data'!$G:$G,"&lt;"&amp;$B63)+IF('Multipliers and Adjustments'!$B$66="Y",'SNAP Adjustment'!X100,0))*unit_conv*'State Downscaling Multipliers'!$B$9</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Data'!$G:$G,"&lt;"&amp;$B63)+IF('Multipliers and Adjustments'!$B$66="Y",'SNAP Adjustment'!AC100,0))*unit_conv*'State Downscaling Multipliers'!$B$9</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Data'!$G:$G,"&lt;"&amp;$B63)+IF('Multipliers and Adjustments'!$B$66="Y",'SNAP Adjustment'!AH100,0))*unit_conv*'State Downscaling Multipliers'!$B$9</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Data'!$G:$G,"&lt;"&amp;$B63)+IF('Multipliers and Adjustments'!$B$66="Y",'SNAP Adjustment'!AM100,0))*unit_conv*'State Downscaling Multipliers'!$B$9</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Data'!$G:$G,"&lt;"&amp;$B64)+IF('Multipliers and Adjustments'!$B$66="Y",'SNAP Adjustment'!D101,0))*unit_conv*'State Downscaling Multipliers'!$B$9</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Data'!$G:$G,"&lt;"&amp;$B64)+IF('Multipliers and Adjustments'!$B$66="Y",'SNAP Adjustment'!I101,0))*unit_conv*'State Downscaling Multipliers'!$B$9</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Data'!$G:$G,"&lt;"&amp;$B64)+IF('Multipliers and Adjustments'!$B$66="Y",'SNAP Adjustment'!N101,0))*unit_conv*'State Downscaling Multipliers'!$B$9</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Data'!$G:$G,"&lt;"&amp;$B64)+IF('Multipliers and Adjustments'!$B$66="Y",'SNAP Adjustment'!S101,0))*unit_conv*'State Downscaling Multipliers'!$B$9</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Data'!$G:$G,"&lt;"&amp;$B64)+IF('Multipliers and Adjustments'!$B$66="Y",'SNAP Adjustment'!X101,0))*unit_conv*'State Downscaling Multipliers'!$B$9</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Data'!$G:$G,"&lt;"&amp;$B64)+IF('Multipliers and Adjustments'!$B$66="Y",'SNAP Adjustment'!AC101,0))*unit_conv*'State Downscaling Multipliers'!$B$9</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Data'!$G:$G,"&lt;"&amp;$B64)+IF('Multipliers and Adjustments'!$B$66="Y",'SNAP Adjustment'!AH101,0))*unit_conv*'State Downscaling Multipliers'!$B$9</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Data'!$G:$G,"&lt;"&amp;$B64)+IF('Multipliers and Adjustments'!$B$66="Y",'SNAP Adjustment'!AM101,0))*unit_conv*'State Downscaling Multipliers'!$B$9</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Data'!$G:$G,"&lt;"&amp;$B65)+IF('Multipliers and Adjustments'!$B$66="Y",'SNAP Adjustment'!D102,0))*unit_conv*'State Downscaling Multipliers'!$B$9</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Data'!$G:$G,"&lt;"&amp;$B65)+IF('Multipliers and Adjustments'!$B$66="Y",'SNAP Adjustment'!I102,0))*unit_conv*'State Downscaling Multipliers'!$B$9</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Data'!$G:$G,"&lt;"&amp;$B65)+IF('Multipliers and Adjustments'!$B$66="Y",'SNAP Adjustment'!N102,0))*unit_conv*'State Downscaling Multipliers'!$B$9</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Data'!$G:$G,"&lt;"&amp;$B65)+IF('Multipliers and Adjustments'!$B$66="Y",'SNAP Adjustment'!S102,0))*unit_conv*'State Downscaling Multipliers'!$B$9</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Data'!$G:$G,"&lt;"&amp;$B65)+IF('Multipliers and Adjustments'!$B$66="Y",'SNAP Adjustment'!X102,0))*unit_conv*'State Downscaling Multipliers'!$B$9</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Data'!$G:$G,"&lt;"&amp;$B65)+IF('Multipliers and Adjustments'!$B$66="Y",'SNAP Adjustment'!AC102,0))*unit_conv*'State Downscaling Multipliers'!$B$9</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Data'!$G:$G,"&lt;"&amp;$B65)+IF('Multipliers and Adjustments'!$B$66="Y",'SNAP Adjustment'!AH102,0))*unit_conv*'State Downscaling Multipliers'!$B$9</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Data'!$G:$G,"&lt;"&amp;$B65)+IF('Multipliers and Adjustments'!$B$66="Y",'SNAP Adjustment'!AM102,0))*unit_conv*'State Downscaling Multipliers'!$B$9</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Data'!$G:$G,"&lt;"&amp;$B66)+IF('Multipliers and Adjustments'!$B$66="Y",'SNAP Adjustment'!D103,0))*unit_conv*'State Downscaling Multipliers'!$B$9</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Data'!$G:$G,"&lt;"&amp;$B66)+IF('Multipliers and Adjustments'!$B$66="Y",'SNAP Adjustment'!I103,0))*unit_conv*'State Downscaling Multipliers'!$B$9</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Data'!$G:$G,"&lt;"&amp;$B66)+IF('Multipliers and Adjustments'!$B$66="Y",'SNAP Adjustment'!N103,0))*unit_conv*'State Downscaling Multipliers'!$B$9</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Data'!$G:$G,"&lt;"&amp;$B66)+IF('Multipliers and Adjustments'!$B$66="Y",'SNAP Adjustment'!S103,0))*unit_conv*'State Downscaling Multipliers'!$B$9</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Data'!$G:$G,"&lt;"&amp;$B66)+IF('Multipliers and Adjustments'!$B$66="Y",'SNAP Adjustment'!X103,0))*unit_conv*'State Downscaling Multipliers'!$B$9</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Data'!$G:$G,"&lt;"&amp;$B66)+IF('Multipliers and Adjustments'!$B$66="Y",'SNAP Adjustment'!AC103,0))*unit_conv*'State Downscaling Multipliers'!$B$9</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Data'!$G:$G,"&lt;"&amp;$B66)+IF('Multipliers and Adjustments'!$B$66="Y",'SNAP Adjustment'!AH103,0))*unit_conv*'State Downscaling Multipliers'!$B$9</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Data'!$G:$G,"&lt;"&amp;$B66)+IF('Multipliers and Adjustments'!$B$66="Y",'SNAP Adjustment'!AM103,0))*unit_conv*'State Downscaling Multipliers'!$B$9</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Data'!$G:$G,"&lt;"&amp;$B67)+IF('Multipliers and Adjustments'!$B$66="Y",'SNAP Adjustment'!D104,0))*unit_conv*'State Downscaling Multipliers'!$B$9</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Data'!$G:$G,"&lt;"&amp;$B67)+IF('Multipliers and Adjustments'!$B$66="Y",'SNAP Adjustment'!I104,0))*unit_conv*'State Downscaling Multipliers'!$B$9</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Data'!$G:$G,"&lt;"&amp;$B67)+IF('Multipliers and Adjustments'!$B$66="Y",'SNAP Adjustment'!N104,0))*unit_conv*'State Downscaling Multipliers'!$B$9</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Data'!$G:$G,"&lt;"&amp;$B67)+IF('Multipliers and Adjustments'!$B$66="Y",'SNAP Adjustment'!S104,0))*unit_conv*'State Downscaling Multipliers'!$B$9</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Data'!$G:$G,"&lt;"&amp;$B67)+IF('Multipliers and Adjustments'!$B$66="Y",'SNAP Adjustment'!X104,0))*unit_conv*'State Downscaling Multipliers'!$B$9</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Data'!$G:$G,"&lt;"&amp;$B67)+IF('Multipliers and Adjustments'!$B$66="Y",'SNAP Adjustment'!AC104,0))*unit_conv*'State Downscaling Multipliers'!$B$9</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Data'!$G:$G,"&lt;"&amp;$B67)+IF('Multipliers and Adjustments'!$B$66="Y",'SNAP Adjustment'!AH104,0))*unit_conv*'State Downscaling Multipliers'!$B$9</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Data'!$G:$G,"&lt;"&amp;$B67)+IF('Multipliers and Adjustments'!$B$66="Y",'SNAP Adjustment'!AM104,0))*unit_conv*'State Downscaling Multipliers'!$B$9</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Data'!$G:$G,"&lt;"&amp;$B68)+IF('Multipliers and Adjustments'!$B$66="Y",'SNAP Adjustment'!D105,0))*unit_conv*'State Downscaling Multipliers'!$B$9</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Data'!$G:$G,"&lt;"&amp;$B68)+IF('Multipliers and Adjustments'!$B$66="Y",'SNAP Adjustment'!I105,0))*unit_conv*'State Downscaling Multipliers'!$B$9</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Data'!$G:$G,"&lt;"&amp;$B68)+IF('Multipliers and Adjustments'!$B$66="Y",'SNAP Adjustment'!N105,0))*unit_conv*'State Downscaling Multipliers'!$B$9</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Data'!$G:$G,"&lt;"&amp;$B68)+IF('Multipliers and Adjustments'!$B$66="Y",'SNAP Adjustment'!S105,0))*unit_conv*'State Downscaling Multipliers'!$B$9</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Data'!$G:$G,"&lt;"&amp;$B68)+IF('Multipliers and Adjustments'!$B$66="Y",'SNAP Adjustment'!X105,0))*unit_conv*'State Downscaling Multipliers'!$B$9</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Data'!$G:$G,"&lt;"&amp;$B68)+IF('Multipliers and Adjustments'!$B$66="Y",'SNAP Adjustment'!AC105,0))*unit_conv*'State Downscaling Multipliers'!$B$9</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Data'!$G:$G,"&lt;"&amp;$B68)+IF('Multipliers and Adjustments'!$B$66="Y",'SNAP Adjustment'!AH105,0))*unit_conv*'State Downscaling Multipliers'!$B$9</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Data'!$G:$G,"&lt;"&amp;$B68)+IF('Multipliers and Adjustments'!$B$66="Y",'SNAP Adjustment'!AM105,0))*unit_conv*'State Downscaling Multipliers'!$B$9</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Data'!$G:$G,"&lt;"&amp;$B69)+IF('Multipliers and Adjustments'!$B$66="Y",'SNAP Adjustment'!D106,0))*unit_conv*'State Downscaling Multipliers'!$B$9</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Data'!$G:$G,"&lt;"&amp;$B69)+IF('Multipliers and Adjustments'!$B$66="Y",'SNAP Adjustment'!I106,0))*unit_conv*'State Downscaling Multipliers'!$B$9</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Data'!$G:$G,"&lt;"&amp;$B69)+IF('Multipliers and Adjustments'!$B$66="Y",'SNAP Adjustment'!N106,0))*unit_conv*'State Downscaling Multipliers'!$B$9</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Data'!$G:$G,"&lt;"&amp;$B69)+IF('Multipliers and Adjustments'!$B$66="Y",'SNAP Adjustment'!S106,0))*unit_conv*'State Downscaling Multipliers'!$B$9</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Data'!$G:$G,"&lt;"&amp;$B69)+IF('Multipliers and Adjustments'!$B$66="Y",'SNAP Adjustment'!X106,0))*unit_conv*'State Downscaling Multipliers'!$B$9</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Data'!$G:$G,"&lt;"&amp;$B69)+IF('Multipliers and Adjustments'!$B$66="Y",'SNAP Adjustment'!AC106,0))*unit_conv*'State Downscaling Multipliers'!$B$9</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Data'!$G:$G,"&lt;"&amp;$B69)+IF('Multipliers and Adjustments'!$B$66="Y",'SNAP Adjustment'!AH106,0))*unit_conv*'State Downscaling Multipliers'!$B$9</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Data'!$G:$G,"&lt;"&amp;$B69)+IF('Multipliers and Adjustments'!$B$66="Y",'SNAP Adjustment'!AM106,0))*unit_conv*'State Downscaling Multipliers'!$B$9</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Data'!$G:$G,"&lt;"&amp;$B70)+IF('Multipliers and Adjustments'!$B$66="Y",'SNAP Adjustment'!D107,0))*unit_conv*'State Downscaling Multipliers'!$B$9</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Data'!$G:$G,"&lt;"&amp;$B70)+IF('Multipliers and Adjustments'!$B$66="Y",'SNAP Adjustment'!I107,0))*unit_conv*'State Downscaling Multipliers'!$B$9</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Data'!$G:$G,"&lt;"&amp;$B70)+IF('Multipliers and Adjustments'!$B$66="Y",'SNAP Adjustment'!N107,0))*unit_conv*'State Downscaling Multipliers'!$B$9</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Data'!$G:$G,"&lt;"&amp;$B70)+IF('Multipliers and Adjustments'!$B$66="Y",'SNAP Adjustment'!S107,0))*unit_conv*'State Downscaling Multipliers'!$B$9</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Data'!$G:$G,"&lt;"&amp;$B70)+IF('Multipliers and Adjustments'!$B$66="Y",'SNAP Adjustment'!X107,0))*unit_conv*'State Downscaling Multipliers'!$B$9</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Data'!$G:$G,"&lt;"&amp;$B70)+IF('Multipliers and Adjustments'!$B$66="Y",'SNAP Adjustment'!AC107,0))*unit_conv*'State Downscaling Multipliers'!$B$9</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Data'!$G:$G,"&lt;"&amp;$B70)+IF('Multipliers and Adjustments'!$B$66="Y",'SNAP Adjustment'!AH107,0))*unit_conv*'State Downscaling Multipliers'!$B$9</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Data'!$G:$G,"&lt;"&amp;$B70)+IF('Multipliers and Adjustments'!$B$66="Y",'SNAP Adjustment'!AM107,0))*unit_conv*'State Downscaling Multipliers'!$B$9</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Data'!$G:$G,"&lt;"&amp;$B71)+IF('Multipliers and Adjustments'!$B$66="Y",'SNAP Adjustment'!D108,0))*unit_conv*'State Downscaling Multipliers'!$B$9</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Data'!$G:$G,"&lt;"&amp;$B71)+IF('Multipliers and Adjustments'!$B$66="Y",'SNAP Adjustment'!I108,0))*unit_conv*'State Downscaling Multipliers'!$B$9</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Data'!$G:$G,"&lt;"&amp;$B71)+IF('Multipliers and Adjustments'!$B$66="Y",'SNAP Adjustment'!N108,0))*unit_conv*'State Downscaling Multipliers'!$B$9</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Data'!$G:$G,"&lt;"&amp;$B71)+IF('Multipliers and Adjustments'!$B$66="Y",'SNAP Adjustment'!S108,0))*unit_conv*'State Downscaling Multipliers'!$B$9</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Data'!$G:$G,"&lt;"&amp;$B71)+IF('Multipliers and Adjustments'!$B$66="Y",'SNAP Adjustment'!X108,0))*unit_conv*'State Downscaling Multipliers'!$B$9</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Data'!$G:$G,"&lt;"&amp;$B71)+IF('Multipliers and Adjustments'!$B$66="Y",'SNAP Adjustment'!AC108,0))*unit_conv*'State Downscaling Multipliers'!$B$9</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Data'!$G:$G,"&lt;"&amp;$B71)+IF('Multipliers and Adjustments'!$B$66="Y",'SNAP Adjustment'!AH108,0))*unit_conv*'State Downscaling Multipliers'!$B$9</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Data'!$G:$G,"&lt;"&amp;$B71)+IF('Multipliers and Adjustments'!$B$66="Y",'SNAP Adjustment'!AM108,0))*unit_conv*'State Downscaling Multipliers'!$B$9</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Data'!$G:$G,"&lt;"&amp;$B72)+IF('Multipliers and Adjustments'!$B$66="Y",'SNAP Adjustment'!D109,0))*unit_conv*'State Downscaling Multipliers'!$B$9</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Data'!$G:$G,"&lt;"&amp;$B72)+IF('Multipliers and Adjustments'!$B$66="Y",'SNAP Adjustment'!I109,0))*unit_conv*'State Downscaling Multipliers'!$B$9</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Data'!$G:$G,"&lt;"&amp;$B72)+IF('Multipliers and Adjustments'!$B$66="Y",'SNAP Adjustment'!N109,0))*unit_conv*'State Downscaling Multipliers'!$B$9</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Data'!$G:$G,"&lt;"&amp;$B72)+IF('Multipliers and Adjustments'!$B$66="Y",'SNAP Adjustment'!S109,0))*unit_conv*'State Downscaling Multipliers'!$B$9</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Data'!$G:$G,"&lt;"&amp;$B72)+IF('Multipliers and Adjustments'!$B$66="Y",'SNAP Adjustment'!X109,0))*unit_conv*'State Downscaling Multipliers'!$B$9</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Data'!$G:$G,"&lt;"&amp;$B72)+IF('Multipliers and Adjustments'!$B$66="Y",'SNAP Adjustment'!AC109,0))*unit_conv*'State Downscaling Multipliers'!$B$9</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Data'!$G:$G,"&lt;"&amp;$B72)+IF('Multipliers and Adjustments'!$B$66="Y",'SNAP Adjustment'!AH109,0))*unit_conv*'State Downscaling Multipliers'!$B$9</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Data'!$G:$G,"&lt;"&amp;$B72)+IF('Multipliers and Adjustments'!$B$66="Y",'SNAP Adjustment'!AM109,0))*unit_conv*'State Downscaling Multipliers'!$B$9</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Data'!$G:$G,"&lt;"&amp;$B73)+IF('Multipliers and Adjustments'!$B$66="Y",'SNAP Adjustment'!D110,0))*unit_conv*'State Downscaling Multipliers'!$B$9</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Data'!$G:$G,"&lt;"&amp;$B73)+IF('Multipliers and Adjustments'!$B$66="Y",'SNAP Adjustment'!I110,0))*unit_conv*'State Downscaling Multipliers'!$B$9</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Data'!$G:$G,"&lt;"&amp;$B73)+IF('Multipliers and Adjustments'!$B$66="Y",'SNAP Adjustment'!N110,0))*unit_conv*'State Downscaling Multipliers'!$B$9</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Data'!$G:$G,"&lt;"&amp;$B73)+IF('Multipliers and Adjustments'!$B$66="Y",'SNAP Adjustment'!S110,0))*unit_conv*'State Downscaling Multipliers'!$B$9</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Data'!$G:$G,"&lt;"&amp;$B73)+IF('Multipliers and Adjustments'!$B$66="Y",'SNAP Adjustment'!X110,0))*unit_conv*'State Downscaling Multipliers'!$B$9</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Data'!$G:$G,"&lt;"&amp;$B73)+IF('Multipliers and Adjustments'!$B$66="Y",'SNAP Adjustment'!AC110,0))*unit_conv*'State Downscaling Multipliers'!$B$9</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Data'!$G:$G,"&lt;"&amp;$B73)+IF('Multipliers and Adjustments'!$B$66="Y",'SNAP Adjustment'!AH110,0))*unit_conv*'State Downscaling Multipliers'!$B$9</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Data'!$G:$G,"&lt;"&amp;$B73)+IF('Multipliers and Adjustments'!$B$66="Y",'SNAP Adjustment'!AM110,0))*unit_conv*'State Downscaling Multipliers'!$B$9</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Data'!$G:$G,"&lt;"&amp;$B74)+IF('Multipliers and Adjustments'!$B$66="Y",'SNAP Adjustment'!D111,0))*unit_conv*'State Downscaling Multipliers'!$B$9</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Data'!$G:$G,"&lt;"&amp;$B74)+IF('Multipliers and Adjustments'!$B$66="Y",'SNAP Adjustment'!I111,0))*unit_conv*'State Downscaling Multipliers'!$B$9</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Data'!$G:$G,"&lt;"&amp;$B74)+IF('Multipliers and Adjustments'!$B$66="Y",'SNAP Adjustment'!N111,0))*unit_conv*'State Downscaling Multipliers'!$B$9</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Data'!$G:$G,"&lt;"&amp;$B74)+IF('Multipliers and Adjustments'!$B$66="Y",'SNAP Adjustment'!S111,0))*unit_conv*'State Downscaling Multipliers'!$B$9</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Data'!$G:$G,"&lt;"&amp;$B74)+IF('Multipliers and Adjustments'!$B$66="Y",'SNAP Adjustment'!X111,0))*unit_conv*'State Downscaling Multipliers'!$B$9</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Data'!$G:$G,"&lt;"&amp;$B74)+IF('Multipliers and Adjustments'!$B$66="Y",'SNAP Adjustment'!AC111,0))*unit_conv*'State Downscaling Multipliers'!$B$9</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Data'!$G:$G,"&lt;"&amp;$B74)+IF('Multipliers and Adjustments'!$B$66="Y",'SNAP Adjustment'!AH111,0))*unit_conv*'State Downscaling Multipliers'!$B$9</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Data'!$G:$G,"&lt;"&amp;$B74)+IF('Multipliers and Adjustments'!$B$66="Y",'SNAP Adjustment'!AM111,0))*unit_conv*'State Downscaling Multipliers'!$B$9</f>
        <v/>
      </c>
    </row>
    <row r="75" ht="15.75" customHeight="1" s="120">
      <c r="A75" s="63" t="n"/>
      <c r="B75" s="63" t="n"/>
      <c r="C75" s="6" t="n"/>
    </row>
    <row r="76" ht="15.75" customHeight="1" s="120">
      <c r="A76" s="63" t="n"/>
      <c r="B76" s="63" t="n"/>
      <c r="C76" s="6" t="n"/>
    </row>
    <row r="77" ht="15.75" customHeight="1" s="120">
      <c r="A77" s="63" t="n"/>
      <c r="B77" s="63" t="n"/>
      <c r="C77" s="6" t="n"/>
    </row>
    <row r="78" ht="15.75" customHeight="1" s="120">
      <c r="A78" s="63" t="n"/>
      <c r="B78" s="63" t="n"/>
      <c r="C78" s="6" t="n"/>
    </row>
    <row r="79" ht="15.75" customHeight="1" s="120">
      <c r="A79" s="63" t="n"/>
      <c r="B79" s="63" t="n"/>
      <c r="C79" s="6" t="n"/>
    </row>
    <row r="80" ht="15.75" customHeight="1" s="120">
      <c r="A80" s="63" t="n"/>
      <c r="B80" s="63" t="n"/>
      <c r="C80" s="6" t="n"/>
    </row>
    <row r="81" ht="15.75" customHeight="1" s="120">
      <c r="A81" s="63" t="n"/>
      <c r="B81" s="63" t="n"/>
      <c r="C81" s="6" t="n"/>
    </row>
    <row r="82" ht="15.75" customHeight="1" s="120">
      <c r="A82" s="63" t="n"/>
      <c r="B82" s="63" t="n"/>
      <c r="C82" s="6" t="n"/>
    </row>
    <row r="83" ht="15.75" customHeight="1" s="120">
      <c r="A83" s="63" t="n"/>
      <c r="B83" s="63" t="n"/>
      <c r="C83" s="6" t="n"/>
    </row>
    <row r="84" ht="15.75" customHeight="1" s="120">
      <c r="A84" s="63" t="n"/>
      <c r="B84" s="63" t="n"/>
      <c r="C84" s="6" t="n"/>
    </row>
    <row r="85" ht="15.75" customHeight="1" s="120">
      <c r="A85" s="63" t="n"/>
      <c r="B85" s="63" t="n"/>
      <c r="C85" s="6" t="n"/>
    </row>
    <row r="86" ht="15.75" customHeight="1" s="120">
      <c r="A86" s="63" t="n"/>
      <c r="B86" s="63" t="n"/>
      <c r="C86" s="6" t="n"/>
    </row>
    <row r="87" ht="15.75" customHeight="1" s="120">
      <c r="A87" s="63" t="n"/>
      <c r="B87" s="63" t="n"/>
      <c r="C87" s="6" t="n"/>
    </row>
    <row r="88" ht="15.75" customHeight="1" s="120">
      <c r="A88" s="63" t="n"/>
      <c r="B88" s="63" t="n"/>
      <c r="C88" s="6" t="n"/>
    </row>
    <row r="89" ht="15.75" customHeight="1" s="120">
      <c r="A89" s="63" t="n"/>
      <c r="B89" s="63" t="n"/>
      <c r="C89" s="6" t="n"/>
    </row>
    <row r="90" ht="15.75" customHeight="1" s="120">
      <c r="A90" s="63" t="n"/>
      <c r="B90" s="63" t="n"/>
      <c r="C90" s="6" t="n"/>
    </row>
    <row r="91" ht="15.75" customHeight="1" s="120">
      <c r="A91" s="63" t="n"/>
      <c r="B91" s="63" t="n"/>
      <c r="C91" s="6" t="n"/>
    </row>
    <row r="92" ht="15.75" customHeight="1" s="120">
      <c r="A92" s="63" t="n"/>
      <c r="B92" s="63" t="n"/>
      <c r="C92" s="6" t="n"/>
    </row>
    <row r="93" ht="15.75" customHeight="1" s="120">
      <c r="A93" s="63" t="n"/>
      <c r="B93" s="63" t="n"/>
      <c r="C93" s="6" t="n"/>
    </row>
    <row r="94" ht="15.75" customHeight="1" s="120">
      <c r="A94" s="63" t="n"/>
      <c r="B94" s="63" t="n"/>
      <c r="C94" s="6" t="n"/>
    </row>
    <row r="95" ht="15.75" customHeight="1" s="120">
      <c r="A95" s="63" t="n"/>
      <c r="B95" s="63" t="n"/>
      <c r="C95" s="6" t="n"/>
    </row>
    <row r="96" ht="15.75" customHeight="1" s="120">
      <c r="A96" s="63" t="n"/>
      <c r="B96" s="63" t="n"/>
      <c r="C96" s="6" t="n"/>
    </row>
    <row r="97" ht="15.75" customHeight="1" s="120">
      <c r="A97" s="63" t="n"/>
      <c r="B97" s="63" t="n"/>
      <c r="C97" s="6" t="n"/>
    </row>
    <row r="98" ht="15.75" customHeight="1" s="120">
      <c r="A98" s="63" t="n"/>
      <c r="B98" s="63" t="n"/>
      <c r="C98" s="6" t="n"/>
    </row>
    <row r="99" ht="15.75" customHeight="1" s="120">
      <c r="A99" s="63" t="n"/>
      <c r="B99" s="63" t="n"/>
      <c r="C99" s="6" t="n"/>
    </row>
    <row r="100" ht="15.75" customHeight="1" s="120">
      <c r="A100" s="63" t="n"/>
      <c r="B100" s="63" t="n"/>
      <c r="C100" s="6" t="n"/>
    </row>
    <row r="101" ht="15.75" customHeight="1" s="120">
      <c r="A101" s="63" t="n"/>
      <c r="B101" s="63" t="n"/>
      <c r="C101" s="6" t="n"/>
    </row>
    <row r="102" ht="15.75" customHeight="1" s="120">
      <c r="A102" s="63" t="n"/>
      <c r="B102" s="63" t="n"/>
      <c r="C102" s="6" t="n"/>
    </row>
    <row r="103" ht="15.75" customHeight="1" s="120">
      <c r="A103" s="63" t="n"/>
      <c r="B103" s="63" t="n"/>
      <c r="C103" s="6" t="n"/>
    </row>
    <row r="104" ht="15.75" customHeight="1" s="120">
      <c r="A104" s="63" t="n"/>
      <c r="B104" s="63" t="n"/>
      <c r="C104" s="6" t="n"/>
    </row>
    <row r="105" ht="15.75" customHeight="1" s="120">
      <c r="A105" s="63" t="n"/>
      <c r="B105" s="63" t="n"/>
      <c r="C105" s="6" t="n"/>
    </row>
    <row r="106" ht="15.75" customHeight="1" s="120">
      <c r="A106" s="63" t="n"/>
      <c r="B106" s="63" t="n"/>
      <c r="C106" s="6" t="n"/>
    </row>
    <row r="107" ht="15.75" customHeight="1" s="120">
      <c r="A107" s="63" t="n"/>
      <c r="B107" s="63" t="n"/>
      <c r="C107" s="6" t="n"/>
    </row>
    <row r="108" ht="15.75" customHeight="1" s="120">
      <c r="A108" s="63" t="n"/>
      <c r="B108" s="63" t="n"/>
      <c r="C108" s="6" t="n"/>
    </row>
    <row r="109" ht="15.75" customHeight="1" s="120">
      <c r="A109" s="63" t="n"/>
      <c r="B109" s="63" t="n"/>
      <c r="C109" s="6" t="n"/>
    </row>
    <row r="110" ht="15.75" customHeight="1" s="120">
      <c r="A110" s="63" t="n"/>
      <c r="B110" s="63" t="n"/>
      <c r="C110" s="6" t="n"/>
    </row>
    <row r="111" ht="15.75" customHeight="1" s="120">
      <c r="A111" s="63" t="n"/>
      <c r="B111" s="63" t="n"/>
      <c r="C111" s="6" t="n"/>
    </row>
    <row r="112" ht="15.75" customHeight="1" s="120">
      <c r="A112" s="63" t="n"/>
      <c r="B112" s="63" t="n"/>
      <c r="C112" s="6" t="n"/>
    </row>
    <row r="113" ht="15.75" customHeight="1" s="120">
      <c r="A113" s="63" t="n"/>
      <c r="B113" s="63" t="n"/>
      <c r="C113" s="6" t="n"/>
    </row>
    <row r="114" ht="15.75" customHeight="1" s="120">
      <c r="A114" s="63" t="n"/>
      <c r="B114" s="63" t="n"/>
      <c r="C114" s="6" t="n"/>
    </row>
    <row r="115" ht="15.75" customHeight="1" s="120">
      <c r="A115" s="63" t="n"/>
      <c r="B115" s="63" t="n"/>
      <c r="C115" s="6" t="n"/>
    </row>
    <row r="116" ht="15.75" customHeight="1" s="120">
      <c r="A116" s="63" t="n"/>
      <c r="B116" s="63" t="n"/>
      <c r="C116" s="6" t="n"/>
    </row>
    <row r="117" ht="15.75" customHeight="1" s="120">
      <c r="A117" s="63" t="n"/>
      <c r="B117" s="63" t="n"/>
      <c r="C117" s="6" t="n"/>
    </row>
    <row r="118" ht="15.75" customHeight="1" s="120">
      <c r="A118" s="63" t="n"/>
      <c r="B118" s="63" t="n"/>
      <c r="C118" s="6" t="n"/>
    </row>
    <row r="119" ht="15.75" customHeight="1" s="120">
      <c r="A119" s="63" t="n"/>
      <c r="B119" s="63" t="n"/>
      <c r="C119" s="6" t="n"/>
    </row>
    <row r="120" ht="15.75" customHeight="1" s="120">
      <c r="A120" s="63" t="n"/>
      <c r="B120" s="63" t="n"/>
      <c r="C120" s="6" t="n"/>
    </row>
    <row r="121" ht="15.75" customHeight="1" s="120">
      <c r="A121" s="63" t="n"/>
      <c r="B121" s="63" t="n"/>
      <c r="C121" s="6" t="n"/>
    </row>
    <row r="122" ht="15.75" customHeight="1" s="120">
      <c r="A122" s="63" t="n"/>
      <c r="B122" s="63" t="n"/>
      <c r="C122" s="6" t="n"/>
    </row>
    <row r="123" ht="15.75" customHeight="1" s="120">
      <c r="A123" s="63" t="n"/>
      <c r="B123" s="63" t="n"/>
      <c r="C123" s="6" t="n"/>
    </row>
    <row r="124" ht="15.75" customHeight="1" s="120">
      <c r="A124" s="63" t="n"/>
      <c r="B124" s="63" t="n"/>
      <c r="C124" s="6" t="n"/>
    </row>
    <row r="125" ht="15.75" customHeight="1" s="120">
      <c r="A125" s="63" t="n"/>
      <c r="B125" s="63" t="n"/>
      <c r="C125" s="6" t="n"/>
    </row>
    <row r="126" ht="15.75" customHeight="1" s="120">
      <c r="A126" s="63" t="n"/>
      <c r="B126" s="63" t="n"/>
      <c r="C126" s="6" t="n"/>
    </row>
    <row r="127" ht="15.75" customHeight="1" s="120">
      <c r="A127" s="63" t="n"/>
      <c r="B127" s="63" t="n"/>
      <c r="C127" s="6" t="n"/>
    </row>
    <row r="128" ht="15.75" customHeight="1" s="120">
      <c r="A128" s="63" t="n"/>
      <c r="B128" s="63" t="n"/>
      <c r="C128" s="6" t="n"/>
    </row>
    <row r="129" ht="15.75" customHeight="1" s="120">
      <c r="A129" s="63" t="n"/>
      <c r="B129" s="63" t="n"/>
      <c r="C129" s="6" t="n"/>
    </row>
    <row r="130" ht="15.75" customHeight="1" s="120">
      <c r="A130" s="63" t="n"/>
      <c r="B130" s="63" t="n"/>
      <c r="C130" s="6" t="n"/>
    </row>
    <row r="131" ht="15.75" customHeight="1" s="120">
      <c r="A131" s="63" t="n"/>
      <c r="B131" s="63" t="n"/>
      <c r="C131" s="6" t="n"/>
    </row>
    <row r="132" ht="15.75" customHeight="1" s="120">
      <c r="A132" s="63" t="n"/>
      <c r="B132" s="63" t="n"/>
      <c r="C132" s="6" t="n"/>
    </row>
    <row r="133" ht="15.75" customHeight="1" s="120">
      <c r="A133" s="63" t="n"/>
      <c r="B133" s="63" t="n"/>
      <c r="C133" s="6" t="n"/>
    </row>
    <row r="134" ht="15.75" customHeight="1" s="120">
      <c r="A134" s="63" t="n"/>
      <c r="B134" s="63" t="n"/>
      <c r="C134" s="6" t="n"/>
    </row>
    <row r="135" ht="15.75" customHeight="1" s="120">
      <c r="A135" s="63" t="n"/>
      <c r="B135" s="63" t="n"/>
      <c r="C135" s="6" t="n"/>
    </row>
    <row r="136" ht="15.75" customHeight="1" s="120">
      <c r="A136" s="63" t="n"/>
      <c r="B136" s="63" t="n"/>
      <c r="C136" s="6" t="n"/>
    </row>
    <row r="137" ht="15.75" customHeight="1" s="120">
      <c r="A137" s="63" t="n"/>
      <c r="B137" s="63" t="n"/>
      <c r="C137" s="6" t="n"/>
    </row>
    <row r="138" ht="15.75" customHeight="1" s="120">
      <c r="A138" s="63" t="n"/>
      <c r="B138" s="63" t="n"/>
      <c r="C138" s="6" t="n"/>
    </row>
    <row r="139" ht="15.75" customHeight="1" s="120">
      <c r="A139" s="63" t="n"/>
      <c r="B139" s="63" t="n"/>
      <c r="C139" s="6" t="n"/>
    </row>
    <row r="140" ht="15.75" customHeight="1" s="120">
      <c r="A140" s="63" t="n"/>
      <c r="B140" s="63" t="n"/>
      <c r="C140" s="6" t="n"/>
    </row>
    <row r="141" ht="15.75" customHeight="1" s="120">
      <c r="A141" s="63" t="n"/>
      <c r="B141" s="63" t="n"/>
      <c r="C141" s="6" t="n"/>
    </row>
    <row r="142" ht="15.75" customHeight="1" s="120">
      <c r="A142" s="63" t="n"/>
      <c r="B142" s="63" t="n"/>
      <c r="C142" s="6" t="n"/>
    </row>
    <row r="143" ht="15.75" customHeight="1" s="120">
      <c r="A143" s="63" t="n"/>
      <c r="B143" s="63" t="n"/>
      <c r="C143" s="6" t="n"/>
    </row>
    <row r="144" ht="15.75" customHeight="1" s="120">
      <c r="A144" s="63" t="n"/>
      <c r="B144" s="63" t="n"/>
      <c r="C144" s="6" t="n"/>
    </row>
    <row r="145" ht="15.75" customHeight="1" s="120">
      <c r="A145" s="63" t="n"/>
      <c r="B145" s="63" t="n"/>
      <c r="C145" s="6" t="n"/>
    </row>
    <row r="146" ht="15.75" customHeight="1" s="120">
      <c r="A146" s="63" t="n"/>
      <c r="B146" s="63" t="n"/>
      <c r="C146" s="6" t="n"/>
    </row>
    <row r="147" ht="15.75" customHeight="1" s="120">
      <c r="A147" s="63" t="n"/>
      <c r="B147" s="63" t="n"/>
      <c r="C147" s="6" t="n"/>
    </row>
    <row r="148" ht="15.75" customHeight="1" s="120">
      <c r="A148" s="63" t="n"/>
      <c r="B148" s="63" t="n"/>
      <c r="C148" s="6" t="n"/>
    </row>
    <row r="149" ht="15.75" customHeight="1" s="120">
      <c r="A149" s="63" t="n"/>
      <c r="B149" s="63" t="n"/>
      <c r="C149" s="6" t="n"/>
    </row>
    <row r="150" ht="15.75" customHeight="1" s="120">
      <c r="A150" s="63" t="n"/>
      <c r="B150" s="63" t="n"/>
      <c r="C150" s="6" t="n"/>
    </row>
    <row r="151" ht="15.75" customHeight="1" s="120">
      <c r="A151" s="63" t="n"/>
      <c r="B151" s="63" t="n"/>
      <c r="C151" s="6" t="n"/>
    </row>
    <row r="152" ht="15.75" customHeight="1" s="120">
      <c r="A152" s="63" t="n"/>
      <c r="B152" s="63" t="n"/>
      <c r="C152" s="6" t="n"/>
    </row>
    <row r="153" ht="15.75" customHeight="1" s="120">
      <c r="A153" s="63" t="n"/>
      <c r="B153" s="63" t="n"/>
      <c r="C153" s="6" t="n"/>
    </row>
    <row r="154" ht="15.75" customHeight="1" s="120">
      <c r="A154" s="63" t="n"/>
      <c r="B154" s="63" t="n"/>
      <c r="C154" s="6" t="n"/>
    </row>
    <row r="155" ht="15.75" customHeight="1" s="120">
      <c r="A155" s="63" t="n"/>
      <c r="B155" s="63" t="n"/>
      <c r="C155" s="6" t="n"/>
    </row>
    <row r="156" ht="15.75" customHeight="1" s="120">
      <c r="A156" s="63" t="n"/>
      <c r="B156" s="63" t="n"/>
      <c r="C156" s="6" t="n"/>
    </row>
    <row r="157" ht="15.75" customHeight="1" s="120">
      <c r="A157" s="63" t="n"/>
      <c r="B157" s="63" t="n"/>
      <c r="C157" s="6" t="n"/>
    </row>
    <row r="158" ht="15.75" customHeight="1" s="120">
      <c r="A158" s="63" t="n"/>
      <c r="B158" s="63" t="n"/>
      <c r="C158" s="6" t="n"/>
    </row>
    <row r="159" ht="15.75" customHeight="1" s="120">
      <c r="A159" s="63" t="n"/>
      <c r="B159" s="63" t="n"/>
      <c r="C159" s="6" t="n"/>
    </row>
    <row r="160" ht="15.75" customHeight="1" s="120">
      <c r="A160" s="63" t="n"/>
      <c r="B160" s="63" t="n"/>
      <c r="C160" s="6" t="n"/>
    </row>
    <row r="161" ht="15.75" customHeight="1" s="120">
      <c r="A161" s="63" t="n"/>
      <c r="B161" s="63" t="n"/>
      <c r="C161" s="6" t="n"/>
    </row>
    <row r="162" ht="15.75" customHeight="1" s="120">
      <c r="A162" s="63" t="n"/>
      <c r="B162" s="63" t="n"/>
      <c r="C162" s="6" t="n"/>
    </row>
    <row r="163" ht="15.75" customHeight="1" s="120">
      <c r="A163" s="63" t="n"/>
      <c r="B163" s="63" t="n"/>
      <c r="C163" s="6" t="n"/>
    </row>
    <row r="164" ht="15.75" customHeight="1" s="120">
      <c r="A164" s="63" t="n"/>
      <c r="B164" s="63" t="n"/>
      <c r="C164" s="6" t="n"/>
    </row>
    <row r="165" ht="15.75" customHeight="1" s="120">
      <c r="A165" s="63" t="n"/>
      <c r="B165" s="63" t="n"/>
      <c r="C165" s="6" t="n"/>
    </row>
    <row r="166" ht="15.75" customHeight="1" s="120">
      <c r="A166" s="63" t="n"/>
      <c r="B166" s="63" t="n"/>
      <c r="C166" s="6" t="n"/>
    </row>
    <row r="167" ht="15.75" customHeight="1" s="120">
      <c r="A167" s="63" t="n"/>
      <c r="B167" s="63" t="n"/>
      <c r="C167" s="6" t="n"/>
    </row>
    <row r="168" ht="15.75" customHeight="1" s="120">
      <c r="A168" s="63" t="n"/>
      <c r="B168" s="63" t="n"/>
      <c r="C168" s="6" t="n"/>
    </row>
    <row r="169" ht="15.75" customHeight="1" s="120">
      <c r="A169" s="63" t="n"/>
      <c r="B169" s="63" t="n"/>
      <c r="C169" s="6" t="n"/>
    </row>
    <row r="170" ht="15.75" customHeight="1" s="120">
      <c r="A170" s="63" t="n"/>
      <c r="B170" s="63" t="n"/>
      <c r="C170" s="6" t="n"/>
    </row>
    <row r="171" ht="15.75" customHeight="1" s="120">
      <c r="A171" s="63" t="n"/>
      <c r="B171" s="63" t="n"/>
      <c r="C171" s="6" t="n"/>
    </row>
    <row r="172" ht="15.75" customHeight="1" s="120">
      <c r="A172" s="63" t="n"/>
      <c r="B172" s="63" t="n"/>
      <c r="C172" s="6" t="n"/>
    </row>
    <row r="173" ht="15.75" customHeight="1" s="120">
      <c r="A173" s="63" t="n"/>
      <c r="B173" s="63" t="n"/>
      <c r="C173" s="6" t="n"/>
    </row>
    <row r="174" ht="15.75" customHeight="1" s="120">
      <c r="A174" s="63" t="n"/>
      <c r="B174" s="63" t="n"/>
      <c r="C174" s="6" t="n"/>
    </row>
    <row r="175" ht="15.75" customHeight="1" s="120">
      <c r="A175" s="63" t="n"/>
      <c r="B175" s="63" t="n"/>
      <c r="C175" s="6" t="n"/>
    </row>
    <row r="176" ht="15.75" customHeight="1" s="120">
      <c r="A176" s="63" t="n"/>
      <c r="B176" s="63" t="n"/>
      <c r="C176" s="6" t="n"/>
    </row>
    <row r="177" ht="15.75" customHeight="1" s="120">
      <c r="A177" s="63" t="n"/>
      <c r="B177" s="63" t="n"/>
      <c r="C177" s="6" t="n"/>
    </row>
    <row r="178" ht="15.75" customHeight="1" s="120">
      <c r="A178" s="63" t="n"/>
      <c r="B178" s="63" t="n"/>
      <c r="C178" s="6" t="n"/>
    </row>
    <row r="179" ht="15.75" customHeight="1" s="120">
      <c r="A179" s="63" t="n"/>
      <c r="B179" s="63" t="n"/>
      <c r="C179" s="6" t="n"/>
    </row>
    <row r="180" ht="15.75" customHeight="1" s="120">
      <c r="A180" s="63" t="n"/>
      <c r="B180" s="63" t="n"/>
      <c r="C180" s="6" t="n"/>
    </row>
    <row r="181" ht="15.75" customHeight="1" s="120">
      <c r="A181" s="63" t="n"/>
      <c r="B181" s="63" t="n"/>
      <c r="C181" s="6" t="n"/>
    </row>
    <row r="182" ht="15.75" customHeight="1" s="120">
      <c r="A182" s="63" t="n"/>
      <c r="B182" s="63" t="n"/>
      <c r="C182" s="6" t="n"/>
    </row>
    <row r="183" ht="15.75" customHeight="1" s="120">
      <c r="A183" s="63" t="n"/>
      <c r="B183" s="63" t="n"/>
      <c r="C183" s="6" t="n"/>
    </row>
    <row r="184" ht="15.75" customHeight="1" s="120">
      <c r="A184" s="63" t="n"/>
      <c r="B184" s="63" t="n"/>
      <c r="C184" s="6" t="n"/>
    </row>
    <row r="185" ht="15.75" customHeight="1" s="120">
      <c r="A185" s="63" t="n"/>
      <c r="B185" s="63" t="n"/>
      <c r="C185" s="6" t="n"/>
    </row>
    <row r="186" ht="15.75" customHeight="1" s="120">
      <c r="A186" s="63" t="n"/>
      <c r="B186" s="63" t="n"/>
      <c r="C186" s="6" t="n"/>
    </row>
    <row r="187" ht="15.75" customHeight="1" s="120">
      <c r="A187" s="63" t="n"/>
      <c r="B187" s="63" t="n"/>
      <c r="C187" s="6" t="n"/>
    </row>
    <row r="188" ht="15.75" customHeight="1" s="120">
      <c r="A188" s="63" t="n"/>
      <c r="B188" s="63" t="n"/>
      <c r="C188" s="6" t="n"/>
    </row>
    <row r="189" ht="15.75" customHeight="1" s="120">
      <c r="A189" s="63" t="n"/>
      <c r="B189" s="63" t="n"/>
      <c r="C189" s="6" t="n"/>
    </row>
    <row r="190" ht="15.75" customHeight="1" s="120">
      <c r="A190" s="63" t="n"/>
      <c r="B190" s="63" t="n"/>
      <c r="C190" s="6" t="n"/>
    </row>
    <row r="191" ht="15.75" customHeight="1" s="120">
      <c r="A191" s="63" t="n"/>
      <c r="B191" s="63" t="n"/>
      <c r="C191" s="6" t="n"/>
    </row>
    <row r="192" ht="15.75" customHeight="1" s="120">
      <c r="A192" s="63" t="n"/>
      <c r="B192" s="63" t="n"/>
      <c r="C192" s="6" t="n"/>
    </row>
    <row r="193" ht="15.75" customHeight="1" s="120">
      <c r="A193" s="63" t="n"/>
      <c r="B193" s="63" t="n"/>
      <c r="C193" s="6" t="n"/>
    </row>
    <row r="194" ht="15.75" customHeight="1" s="120">
      <c r="A194" s="63" t="n"/>
      <c r="B194" s="63" t="n"/>
      <c r="C194" s="6" t="n"/>
    </row>
    <row r="195" ht="15.75" customHeight="1" s="120">
      <c r="A195" s="63" t="n"/>
      <c r="B195" s="63" t="n"/>
      <c r="C195" s="6" t="n"/>
    </row>
    <row r="196" ht="15.75" customHeight="1" s="120">
      <c r="A196" s="63" t="n"/>
      <c r="B196" s="63" t="n"/>
      <c r="C196" s="6" t="n"/>
    </row>
    <row r="197" ht="15.75" customHeight="1" s="120">
      <c r="A197" s="63" t="n"/>
      <c r="B197" s="63" t="n"/>
      <c r="C197" s="6" t="n"/>
    </row>
    <row r="198" ht="15.75" customHeight="1" s="120">
      <c r="A198" s="63" t="n"/>
      <c r="B198" s="63" t="n"/>
      <c r="C198" s="6" t="n"/>
    </row>
    <row r="199" ht="15.75" customHeight="1" s="120">
      <c r="A199" s="63" t="n"/>
      <c r="B199" s="63" t="n"/>
      <c r="C199" s="6" t="n"/>
    </row>
    <row r="200" ht="15.75" customHeight="1" s="120">
      <c r="A200" s="63" t="n"/>
      <c r="B200" s="63" t="n"/>
      <c r="C200" s="6" t="n"/>
    </row>
    <row r="201" ht="15.75" customHeight="1" s="120">
      <c r="A201" s="63" t="n"/>
      <c r="B201" s="63" t="n"/>
      <c r="C201" s="6" t="n"/>
    </row>
    <row r="202" ht="15.75" customHeight="1" s="120">
      <c r="A202" s="63" t="n"/>
      <c r="B202" s="63" t="n"/>
      <c r="C202" s="6" t="n"/>
    </row>
    <row r="203" ht="15.75" customHeight="1" s="120">
      <c r="A203" s="63" t="n"/>
      <c r="B203" s="63" t="n"/>
      <c r="C203" s="6" t="n"/>
    </row>
    <row r="204" ht="15.75" customHeight="1" s="120">
      <c r="A204" s="63" t="n"/>
      <c r="B204" s="63" t="n"/>
      <c r="C204" s="6" t="n"/>
    </row>
    <row r="205" ht="15.75" customHeight="1" s="120">
      <c r="A205" s="63" t="n"/>
      <c r="B205" s="63" t="n"/>
      <c r="C205" s="6" t="n"/>
    </row>
    <row r="206" ht="15.75" customHeight="1" s="120">
      <c r="A206" s="63" t="n"/>
      <c r="B206" s="63" t="n"/>
      <c r="C206" s="6" t="n"/>
    </row>
    <row r="207" ht="15.75" customHeight="1" s="120">
      <c r="A207" s="63" t="n"/>
      <c r="B207" s="63" t="n"/>
      <c r="C207" s="6" t="n"/>
    </row>
    <row r="208" ht="15.75" customHeight="1" s="120">
      <c r="A208" s="63" t="n"/>
      <c r="B208" s="63" t="n"/>
      <c r="C208" s="6" t="n"/>
    </row>
    <row r="209" ht="15.75" customHeight="1" s="120">
      <c r="A209" s="63" t="n"/>
      <c r="B209" s="63" t="n"/>
      <c r="C209" s="6" t="n"/>
    </row>
    <row r="210" ht="15.75" customHeight="1" s="120">
      <c r="A210" s="63" t="n"/>
      <c r="B210" s="63" t="n"/>
      <c r="C210" s="6" t="n"/>
    </row>
    <row r="211" ht="15.75" customHeight="1" s="120">
      <c r="A211" s="63" t="n"/>
      <c r="B211" s="63" t="n"/>
      <c r="C211" s="6" t="n"/>
    </row>
    <row r="212" ht="15.75" customHeight="1" s="120">
      <c r="A212" s="63" t="n"/>
      <c r="B212" s="63" t="n"/>
      <c r="C212" s="6" t="n"/>
    </row>
    <row r="213" ht="15.75" customHeight="1" s="120">
      <c r="A213" s="63" t="n"/>
      <c r="B213" s="63" t="n"/>
      <c r="C213" s="6" t="n"/>
    </row>
    <row r="214" ht="15.75" customHeight="1" s="120">
      <c r="A214" s="63" t="n"/>
      <c r="B214" s="63" t="n"/>
      <c r="C214" s="6" t="n"/>
    </row>
    <row r="215" ht="15.75" customHeight="1" s="120">
      <c r="A215" s="63" t="n"/>
      <c r="B215" s="63" t="n"/>
      <c r="C215" s="6" t="n"/>
    </row>
    <row r="216" ht="15.75" customHeight="1" s="120">
      <c r="A216" s="63" t="n"/>
      <c r="B216" s="63" t="n"/>
      <c r="C216" s="6" t="n"/>
    </row>
    <row r="217" ht="15.75" customHeight="1" s="120">
      <c r="A217" s="63" t="n"/>
      <c r="B217" s="63" t="n"/>
      <c r="C217" s="6" t="n"/>
    </row>
    <row r="218" ht="15.75" customHeight="1" s="120">
      <c r="A218" s="63" t="n"/>
      <c r="B218" s="63" t="n"/>
      <c r="C218" s="6" t="n"/>
    </row>
    <row r="219" ht="15.75" customHeight="1" s="120">
      <c r="A219" s="63" t="n"/>
      <c r="B219" s="63" t="n"/>
      <c r="C219" s="6" t="n"/>
    </row>
    <row r="220" ht="15.75" customHeight="1" s="120">
      <c r="A220" s="63" t="n"/>
      <c r="B220" s="63" t="n"/>
      <c r="C220" s="6" t="n"/>
    </row>
    <row r="221" ht="15.75" customHeight="1" s="120">
      <c r="A221" s="63" t="n"/>
      <c r="B221" s="63" t="n"/>
      <c r="C221" s="6" t="n"/>
    </row>
    <row r="222" ht="15.75" customHeight="1" s="120">
      <c r="A222" s="63" t="n"/>
      <c r="B222" s="63" t="n"/>
      <c r="C222" s="6" t="n"/>
    </row>
    <row r="223" ht="15.75" customHeight="1" s="120">
      <c r="A223" s="63" t="n"/>
      <c r="B223" s="63" t="n"/>
      <c r="C223" s="6" t="n"/>
    </row>
    <row r="224" ht="15.75" customHeight="1" s="120">
      <c r="A224" s="63" t="n"/>
      <c r="B224" s="63" t="n"/>
      <c r="C224" s="6" t="n"/>
    </row>
    <row r="225" ht="15.75" customHeight="1" s="120">
      <c r="A225" s="63" t="n"/>
      <c r="B225" s="63" t="n"/>
      <c r="C225" s="6" t="n"/>
    </row>
    <row r="226" ht="15.75" customHeight="1" s="120">
      <c r="A226" s="63" t="n"/>
      <c r="B226" s="63" t="n"/>
      <c r="C226" s="6" t="n"/>
    </row>
    <row r="227" ht="15.75" customHeight="1" s="120">
      <c r="A227" s="63" t="n"/>
      <c r="B227" s="63" t="n"/>
      <c r="C227" s="6" t="n"/>
    </row>
    <row r="228" ht="15.75" customHeight="1" s="120">
      <c r="A228" s="63" t="n"/>
      <c r="B228" s="63" t="n"/>
      <c r="C228" s="6" t="n"/>
    </row>
    <row r="229" ht="15.75" customHeight="1" s="120">
      <c r="A229" s="63" t="n"/>
      <c r="B229" s="63" t="n"/>
      <c r="C229" s="6" t="n"/>
    </row>
    <row r="230" ht="15.75" customHeight="1" s="120">
      <c r="A230" s="63" t="n"/>
      <c r="B230" s="63" t="n"/>
      <c r="C230" s="6" t="n"/>
    </row>
    <row r="231" ht="15.75" customHeight="1" s="120">
      <c r="A231" s="63" t="n"/>
      <c r="B231" s="63" t="n"/>
      <c r="C231" s="6" t="n"/>
    </row>
    <row r="232" ht="15.75" customHeight="1" s="120">
      <c r="A232" s="63" t="n"/>
      <c r="B232" s="63" t="n"/>
      <c r="C232" s="6" t="n"/>
    </row>
    <row r="233" ht="15.75" customHeight="1" s="120">
      <c r="A233" s="63" t="n"/>
      <c r="B233" s="63" t="n"/>
      <c r="C233" s="6" t="n"/>
    </row>
    <row r="234" ht="15.75" customHeight="1" s="120">
      <c r="A234" s="63" t="n"/>
      <c r="B234" s="63" t="n"/>
      <c r="C234" s="6" t="n"/>
    </row>
    <row r="235" ht="15.75" customHeight="1" s="120">
      <c r="A235" s="63" t="n"/>
      <c r="B235" s="63" t="n"/>
      <c r="C235" s="6" t="n"/>
    </row>
    <row r="236" ht="15.75" customHeight="1" s="120">
      <c r="A236" s="63" t="n"/>
      <c r="B236" s="63" t="n"/>
      <c r="C236" s="6" t="n"/>
    </row>
    <row r="237" ht="15.75" customHeight="1" s="120">
      <c r="A237" s="63" t="n"/>
      <c r="B237" s="63" t="n"/>
      <c r="C237" s="6" t="n"/>
    </row>
    <row r="238" ht="15.75" customHeight="1" s="120">
      <c r="A238" s="63" t="n"/>
      <c r="B238" s="63" t="n"/>
      <c r="C238" s="6" t="n"/>
    </row>
    <row r="239" ht="15.75" customHeight="1" s="120">
      <c r="A239" s="63" t="n"/>
      <c r="B239" s="63" t="n"/>
      <c r="C239" s="6" t="n"/>
    </row>
    <row r="240" ht="15.75" customHeight="1" s="120">
      <c r="A240" s="63" t="n"/>
      <c r="B240" s="63" t="n"/>
      <c r="C240" s="6" t="n"/>
    </row>
    <row r="241" ht="15.75" customHeight="1" s="120">
      <c r="A241" s="63" t="n"/>
      <c r="B241" s="63" t="n"/>
      <c r="C241" s="6" t="n"/>
    </row>
    <row r="242" ht="15.75" customHeight="1" s="120">
      <c r="A242" s="63" t="n"/>
      <c r="B242" s="63" t="n"/>
      <c r="C242" s="6" t="n"/>
    </row>
    <row r="243" ht="15.75" customHeight="1" s="120">
      <c r="A243" s="63" t="n"/>
      <c r="B243" s="63" t="n"/>
      <c r="C243" s="6" t="n"/>
    </row>
    <row r="244" ht="15.75" customHeight="1" s="120">
      <c r="A244" s="63" t="n"/>
      <c r="B244" s="63" t="n"/>
      <c r="C244" s="6" t="n"/>
    </row>
    <row r="245" ht="15.75" customHeight="1" s="120">
      <c r="A245" s="63" t="n"/>
      <c r="B245" s="63" t="n"/>
      <c r="C245" s="6" t="n"/>
    </row>
    <row r="246" ht="15.75" customHeight="1" s="120">
      <c r="A246" s="63" t="n"/>
      <c r="B246" s="63" t="n"/>
      <c r="C246" s="6" t="n"/>
    </row>
    <row r="247" ht="15.75" customHeight="1" s="120">
      <c r="A247" s="63" t="n"/>
      <c r="B247" s="63" t="n"/>
      <c r="C247" s="6" t="n"/>
    </row>
    <row r="248" ht="15.75" customHeight="1" s="120">
      <c r="A248" s="63" t="n"/>
      <c r="B248" s="63" t="n"/>
      <c r="C248" s="6" t="n"/>
    </row>
    <row r="249" ht="15.75" customHeight="1" s="120">
      <c r="A249" s="63" t="n"/>
      <c r="B249" s="63" t="n"/>
      <c r="C249" s="6" t="n"/>
    </row>
    <row r="250" ht="15.75" customHeight="1" s="120">
      <c r="A250" s="63" t="n"/>
      <c r="B250" s="63" t="n"/>
      <c r="C250" s="6" t="n"/>
    </row>
    <row r="251" ht="15.75" customHeight="1" s="120">
      <c r="A251" s="63" t="n"/>
      <c r="B251" s="63" t="n"/>
      <c r="C251" s="6" t="n"/>
    </row>
    <row r="252" ht="15.75" customHeight="1" s="120">
      <c r="A252" s="63" t="n"/>
      <c r="B252" s="63" t="n"/>
      <c r="C252" s="6" t="n"/>
    </row>
    <row r="253" ht="15.75" customHeight="1" s="120">
      <c r="A253" s="63" t="n"/>
      <c r="B253" s="63" t="n"/>
      <c r="C253" s="6" t="n"/>
    </row>
    <row r="254" ht="15.75" customHeight="1" s="120">
      <c r="A254" s="63" t="n"/>
      <c r="B254" s="63" t="n"/>
      <c r="C254" s="6" t="n"/>
    </row>
    <row r="255" ht="15.75" customHeight="1" s="120">
      <c r="A255" s="63" t="n"/>
      <c r="B255" s="63" t="n"/>
      <c r="C255" s="6" t="n"/>
    </row>
    <row r="256" ht="15.75" customHeight="1" s="120">
      <c r="A256" s="63" t="n"/>
      <c r="B256" s="63" t="n"/>
      <c r="C256" s="6" t="n"/>
    </row>
    <row r="257" ht="15.75" customHeight="1" s="120">
      <c r="A257" s="63" t="n"/>
      <c r="B257" s="63" t="n"/>
      <c r="C257" s="6" t="n"/>
    </row>
    <row r="258" ht="15.75" customHeight="1" s="120">
      <c r="A258" s="63" t="n"/>
      <c r="B258" s="63" t="n"/>
      <c r="C258" s="6" t="n"/>
    </row>
    <row r="259" ht="15.75" customHeight="1" s="120">
      <c r="A259" s="63" t="n"/>
      <c r="B259" s="63" t="n"/>
      <c r="C259" s="6" t="n"/>
    </row>
    <row r="260" ht="15.75" customHeight="1" s="120">
      <c r="A260" s="63" t="n"/>
      <c r="B260" s="63" t="n"/>
      <c r="C260" s="6" t="n"/>
    </row>
    <row r="261" ht="15.75" customHeight="1" s="120">
      <c r="A261" s="63" t="n"/>
      <c r="B261" s="63" t="n"/>
      <c r="C261" s="6" t="n"/>
    </row>
    <row r="262" ht="15.75" customHeight="1" s="120">
      <c r="A262" s="63" t="n"/>
      <c r="B262" s="63" t="n"/>
      <c r="C262" s="6" t="n"/>
    </row>
    <row r="263" ht="15.75" customHeight="1" s="120">
      <c r="A263" s="63" t="n"/>
      <c r="B263" s="63" t="n"/>
      <c r="C263" s="6" t="n"/>
    </row>
    <row r="264" ht="15.75" customHeight="1" s="120">
      <c r="A264" s="63" t="n"/>
      <c r="B264" s="63" t="n"/>
      <c r="C264" s="6" t="n"/>
    </row>
    <row r="265" ht="15.75" customHeight="1" s="120">
      <c r="A265" s="63" t="n"/>
      <c r="B265" s="63" t="n"/>
      <c r="C265" s="6" t="n"/>
    </row>
    <row r="266" ht="15.75" customHeight="1" s="120">
      <c r="A266" s="63" t="n"/>
      <c r="B266" s="63" t="n"/>
      <c r="C266" s="6" t="n"/>
    </row>
    <row r="267" ht="15.75" customHeight="1" s="120">
      <c r="A267" s="63" t="n"/>
      <c r="B267" s="63" t="n"/>
      <c r="C267" s="6" t="n"/>
    </row>
    <row r="268" ht="15.75" customHeight="1" s="120">
      <c r="A268" s="63" t="n"/>
      <c r="B268" s="63" t="n"/>
      <c r="C268" s="6" t="n"/>
    </row>
    <row r="269" ht="15.75" customHeight="1" s="120">
      <c r="A269" s="63" t="n"/>
      <c r="B269" s="63" t="n"/>
      <c r="C269" s="6" t="n"/>
    </row>
    <row r="270" ht="15.75" customHeight="1" s="120">
      <c r="A270" s="63" t="n"/>
      <c r="B270" s="63" t="n"/>
      <c r="C270" s="6" t="n"/>
    </row>
    <row r="271" ht="15.75" customHeight="1" s="120">
      <c r="A271" s="63" t="n"/>
      <c r="B271" s="63" t="n"/>
      <c r="C271" s="6" t="n"/>
    </row>
    <row r="272" ht="15.75" customHeight="1" s="120">
      <c r="A272" s="63" t="n"/>
      <c r="B272" s="63" t="n"/>
      <c r="C272" s="6" t="n"/>
    </row>
    <row r="273" ht="15.75" customHeight="1" s="120">
      <c r="A273" s="63" t="n"/>
      <c r="B273" s="63" t="n"/>
      <c r="C273" s="6" t="n"/>
    </row>
    <row r="274" ht="15.75" customHeight="1" s="120">
      <c r="A274" s="63" t="n"/>
      <c r="B274" s="63" t="n"/>
      <c r="C274" s="6" t="n"/>
    </row>
    <row r="275" ht="15.75" customHeight="1" s="120">
      <c r="A275" s="63" t="n"/>
      <c r="B275" s="63" t="n"/>
      <c r="C275" s="6" t="n"/>
    </row>
    <row r="276" ht="15.75" customHeight="1" s="120">
      <c r="A276" s="63" t="n"/>
      <c r="B276" s="63" t="n"/>
      <c r="C276" s="6" t="n"/>
    </row>
    <row r="277" ht="15.75" customHeight="1" s="120">
      <c r="A277" s="63" t="n"/>
      <c r="B277" s="63" t="n"/>
      <c r="C277" s="6" t="n"/>
    </row>
    <row r="278" ht="15.75" customHeight="1" s="120">
      <c r="A278" s="63" t="n"/>
      <c r="B278" s="63" t="n"/>
      <c r="C278" s="6" t="n"/>
    </row>
    <row r="279" ht="15.75" customHeight="1" s="120">
      <c r="A279" s="63" t="n"/>
      <c r="B279" s="63" t="n"/>
      <c r="C279" s="6" t="n"/>
    </row>
    <row r="280" ht="15.75" customHeight="1" s="120">
      <c r="A280" s="63" t="n"/>
      <c r="B280" s="63" t="n"/>
      <c r="C280" s="6" t="n"/>
    </row>
    <row r="281" ht="15.75" customHeight="1" s="120">
      <c r="A281" s="63" t="n"/>
      <c r="B281" s="63" t="n"/>
      <c r="C281" s="6" t="n"/>
    </row>
    <row r="282" ht="15.75" customHeight="1" s="120">
      <c r="A282" s="63" t="n"/>
      <c r="B282" s="63" t="n"/>
      <c r="C282" s="6" t="n"/>
    </row>
    <row r="283" ht="15.75" customHeight="1" s="120">
      <c r="A283" s="63" t="n"/>
      <c r="B283" s="63" t="n"/>
      <c r="C283" s="6" t="n"/>
    </row>
    <row r="284" ht="15.75" customHeight="1" s="120">
      <c r="A284" s="63" t="n"/>
      <c r="B284" s="63" t="n"/>
      <c r="C284" s="6" t="n"/>
    </row>
    <row r="285" ht="15.75" customHeight="1" s="120">
      <c r="A285" s="63" t="n"/>
      <c r="B285" s="63" t="n"/>
      <c r="C285" s="6" t="n"/>
    </row>
    <row r="286" ht="15.75" customHeight="1" s="120">
      <c r="A286" s="63" t="n"/>
      <c r="B286" s="63" t="n"/>
      <c r="C286" s="6" t="n"/>
    </row>
    <row r="287" ht="15.75" customHeight="1" s="120">
      <c r="A287" s="63" t="n"/>
      <c r="B287" s="63" t="n"/>
      <c r="C287" s="6" t="n"/>
    </row>
    <row r="288" ht="15.75" customHeight="1" s="120">
      <c r="A288" s="63" t="n"/>
      <c r="B288" s="63" t="n"/>
      <c r="C288" s="6" t="n"/>
    </row>
    <row r="289" ht="15.75" customHeight="1" s="120">
      <c r="A289" s="63" t="n"/>
      <c r="B289" s="63" t="n"/>
      <c r="C289" s="6" t="n"/>
    </row>
    <row r="290" ht="15.75" customHeight="1" s="120">
      <c r="A290" s="63" t="n"/>
      <c r="B290" s="63" t="n"/>
      <c r="C290" s="6" t="n"/>
    </row>
    <row r="291" ht="15.75" customHeight="1" s="120">
      <c r="A291" s="63" t="n"/>
      <c r="B291" s="63" t="n"/>
      <c r="C291" s="6" t="n"/>
    </row>
    <row r="292" ht="15.75" customHeight="1" s="120">
      <c r="A292" s="63" t="n"/>
      <c r="B292" s="63" t="n"/>
      <c r="C292" s="6" t="n"/>
    </row>
    <row r="293" ht="15.75" customHeight="1" s="120">
      <c r="A293" s="63" t="n"/>
      <c r="B293" s="63" t="n"/>
      <c r="C293" s="6" t="n"/>
    </row>
    <row r="294" ht="15.75" customHeight="1" s="120">
      <c r="A294" s="63" t="n"/>
      <c r="B294" s="63" t="n"/>
      <c r="C294" s="6" t="n"/>
    </row>
    <row r="295" ht="15.75" customHeight="1" s="120">
      <c r="A295" s="63" t="n"/>
      <c r="B295" s="63" t="n"/>
      <c r="C295" s="6" t="n"/>
    </row>
    <row r="296" ht="15.75" customHeight="1" s="120">
      <c r="A296" s="63" t="n"/>
      <c r="B296" s="63" t="n"/>
      <c r="C296" s="6" t="n"/>
    </row>
    <row r="297" ht="15.75" customHeight="1" s="120">
      <c r="A297" s="63" t="n"/>
      <c r="B297" s="63" t="n"/>
      <c r="C297" s="6" t="n"/>
    </row>
    <row r="298" ht="15.75" customHeight="1" s="120">
      <c r="A298" s="63" t="n"/>
      <c r="B298" s="63" t="n"/>
      <c r="C298" s="6" t="n"/>
    </row>
    <row r="299" ht="15.75" customHeight="1" s="120">
      <c r="A299" s="63" t="n"/>
      <c r="B299" s="63" t="n"/>
      <c r="C299" s="6" t="n"/>
    </row>
    <row r="300" ht="15.75" customHeight="1" s="120">
      <c r="A300" s="63" t="n"/>
      <c r="B300" s="63" t="n"/>
      <c r="C300" s="6" t="n"/>
    </row>
    <row r="301" ht="15.75" customHeight="1" s="120">
      <c r="A301" s="63" t="n"/>
      <c r="B301" s="63" t="n"/>
      <c r="C301" s="6" t="n"/>
    </row>
    <row r="302" ht="15.75" customHeight="1" s="120">
      <c r="A302" s="63" t="n"/>
      <c r="B302" s="63" t="n"/>
      <c r="C302" s="6" t="n"/>
    </row>
    <row r="303" ht="15.75" customHeight="1" s="120">
      <c r="A303" s="63" t="n"/>
      <c r="B303" s="63" t="n"/>
      <c r="C303" s="6" t="n"/>
    </row>
    <row r="304" ht="15.75" customHeight="1" s="120">
      <c r="A304" s="63" t="n"/>
      <c r="B304" s="63" t="n"/>
      <c r="C304" s="6" t="n"/>
    </row>
    <row r="305" ht="15.75" customHeight="1" s="120">
      <c r="A305" s="63" t="n"/>
      <c r="B305" s="63" t="n"/>
      <c r="C305" s="6" t="n"/>
    </row>
    <row r="306" ht="15.75" customHeight="1" s="120">
      <c r="A306" s="63" t="n"/>
      <c r="B306" s="63" t="n"/>
      <c r="C306" s="6" t="n"/>
    </row>
    <row r="307" ht="15.75" customHeight="1" s="120">
      <c r="A307" s="63" t="n"/>
      <c r="B307" s="63" t="n"/>
      <c r="C307" s="6" t="n"/>
    </row>
    <row r="308" ht="15.75" customHeight="1" s="120">
      <c r="A308" s="63" t="n"/>
      <c r="B308" s="63" t="n"/>
      <c r="C308" s="6" t="n"/>
    </row>
    <row r="309" ht="15.75" customHeight="1" s="120">
      <c r="A309" s="63" t="n"/>
      <c r="B309" s="63" t="n"/>
      <c r="C309" s="6" t="n"/>
    </row>
    <row r="310" ht="15.75" customHeight="1" s="120">
      <c r="A310" s="63" t="n"/>
      <c r="B310" s="63" t="n"/>
      <c r="C310" s="6" t="n"/>
    </row>
    <row r="311" ht="15.75" customHeight="1" s="120">
      <c r="A311" s="63" t="n"/>
      <c r="B311" s="63" t="n"/>
      <c r="C311" s="6" t="n"/>
    </row>
    <row r="312" ht="15.75" customHeight="1" s="120">
      <c r="A312" s="63" t="n"/>
      <c r="B312" s="63" t="n"/>
      <c r="C312" s="6" t="n"/>
    </row>
    <row r="313" ht="15.75" customHeight="1" s="120">
      <c r="A313" s="63" t="n"/>
      <c r="B313" s="63" t="n"/>
      <c r="C313" s="6" t="n"/>
    </row>
    <row r="314" ht="15.75" customHeight="1" s="120">
      <c r="A314" s="63" t="n"/>
      <c r="B314" s="63" t="n"/>
      <c r="C314" s="6" t="n"/>
    </row>
    <row r="315" ht="15.75" customHeight="1" s="120">
      <c r="A315" s="63" t="n"/>
      <c r="B315" s="63" t="n"/>
      <c r="C315" s="6" t="n"/>
    </row>
    <row r="316" ht="15.75" customHeight="1" s="120">
      <c r="A316" s="63" t="n"/>
      <c r="B316" s="63" t="n"/>
      <c r="C316" s="6" t="n"/>
    </row>
    <row r="317" ht="15.75" customHeight="1" s="120">
      <c r="A317" s="63" t="n"/>
      <c r="B317" s="63" t="n"/>
      <c r="C317" s="6" t="n"/>
    </row>
    <row r="318" ht="15.75" customHeight="1" s="120">
      <c r="A318" s="63" t="n"/>
      <c r="B318" s="63" t="n"/>
      <c r="C318" s="6" t="n"/>
    </row>
    <row r="319" ht="15.75" customHeight="1" s="120">
      <c r="A319" s="63" t="n"/>
      <c r="B319" s="63" t="n"/>
      <c r="C319" s="6" t="n"/>
    </row>
    <row r="320" ht="15.75" customHeight="1" s="120">
      <c r="A320" s="63" t="n"/>
      <c r="B320" s="63" t="n"/>
      <c r="C320" s="6" t="n"/>
    </row>
    <row r="321" ht="15.75" customHeight="1" s="120">
      <c r="A321" s="63" t="n"/>
      <c r="B321" s="63" t="n"/>
      <c r="C321" s="6" t="n"/>
    </row>
    <row r="322" ht="15.75" customHeight="1" s="120">
      <c r="A322" s="63" t="n"/>
      <c r="B322" s="63" t="n"/>
      <c r="C322" s="6" t="n"/>
    </row>
    <row r="323" ht="15.75" customHeight="1" s="120">
      <c r="A323" s="63" t="n"/>
      <c r="B323" s="63" t="n"/>
      <c r="C323" s="6" t="n"/>
    </row>
    <row r="324" ht="15.75" customHeight="1" s="120">
      <c r="A324" s="63" t="n"/>
      <c r="B324" s="63" t="n"/>
      <c r="C324" s="6" t="n"/>
    </row>
    <row r="325" ht="15.75" customHeight="1" s="120">
      <c r="A325" s="63" t="n"/>
      <c r="B325" s="63" t="n"/>
      <c r="C325" s="6" t="n"/>
    </row>
    <row r="326" ht="15.75" customHeight="1" s="120">
      <c r="A326" s="63" t="n"/>
      <c r="B326" s="63" t="n"/>
      <c r="C326" s="6" t="n"/>
    </row>
    <row r="327" ht="15.75" customHeight="1" s="120">
      <c r="A327" s="63" t="n"/>
      <c r="B327" s="63" t="n"/>
      <c r="C327" s="6" t="n"/>
    </row>
    <row r="328" ht="15.75" customHeight="1" s="120">
      <c r="A328" s="63" t="n"/>
      <c r="B328" s="63" t="n"/>
      <c r="C328" s="6" t="n"/>
    </row>
    <row r="329" ht="15.75" customHeight="1" s="120">
      <c r="A329" s="63" t="n"/>
      <c r="B329" s="63" t="n"/>
      <c r="C329" s="6" t="n"/>
    </row>
    <row r="330" ht="15.75" customHeight="1" s="120">
      <c r="A330" s="63" t="n"/>
      <c r="B330" s="63" t="n"/>
      <c r="C330" s="6" t="n"/>
    </row>
    <row r="331" ht="15.75" customHeight="1" s="120">
      <c r="A331" s="63" t="n"/>
      <c r="B331" s="63" t="n"/>
      <c r="C331" s="6" t="n"/>
    </row>
    <row r="332" ht="15.75" customHeight="1" s="120">
      <c r="A332" s="63" t="n"/>
      <c r="B332" s="63" t="n"/>
      <c r="C332" s="6" t="n"/>
    </row>
    <row r="333" ht="15.75" customHeight="1" s="120">
      <c r="A333" s="63" t="n"/>
      <c r="B333" s="63" t="n"/>
      <c r="C333" s="6" t="n"/>
    </row>
    <row r="334" ht="15.75" customHeight="1" s="120">
      <c r="A334" s="63" t="n"/>
      <c r="B334" s="63" t="n"/>
      <c r="C334" s="6" t="n"/>
    </row>
    <row r="335" ht="15.75" customHeight="1" s="120">
      <c r="A335" s="63" t="n"/>
      <c r="B335" s="63" t="n"/>
      <c r="C335" s="6" t="n"/>
    </row>
    <row r="336" ht="15.75" customHeight="1" s="120">
      <c r="A336" s="63" t="n"/>
      <c r="B336" s="63" t="n"/>
      <c r="C336" s="6" t="n"/>
    </row>
    <row r="337" ht="15.75" customHeight="1" s="120">
      <c r="A337" s="63" t="n"/>
      <c r="B337" s="63" t="n"/>
      <c r="C337" s="6" t="n"/>
    </row>
    <row r="338" ht="15.75" customHeight="1" s="120">
      <c r="A338" s="63" t="n"/>
      <c r="B338" s="63" t="n"/>
      <c r="C338" s="6" t="n"/>
    </row>
    <row r="339" ht="15.75" customHeight="1" s="120">
      <c r="A339" s="63" t="n"/>
      <c r="B339" s="63" t="n"/>
      <c r="C339" s="6" t="n"/>
    </row>
    <row r="340" ht="15.75" customHeight="1" s="120">
      <c r="A340" s="63" t="n"/>
      <c r="B340" s="63" t="n"/>
      <c r="C340" s="6" t="n"/>
    </row>
    <row r="341" ht="15.75" customHeight="1" s="120">
      <c r="A341" s="63" t="n"/>
      <c r="B341" s="63" t="n"/>
      <c r="C341" s="6" t="n"/>
    </row>
    <row r="342" ht="15.75" customHeight="1" s="120">
      <c r="A342" s="63" t="n"/>
      <c r="B342" s="63" t="n"/>
      <c r="C342" s="6" t="n"/>
    </row>
    <row r="343" ht="15.75" customHeight="1" s="120">
      <c r="A343" s="63" t="n"/>
      <c r="B343" s="63" t="n"/>
      <c r="C343" s="6" t="n"/>
    </row>
    <row r="344" ht="15.75" customHeight="1" s="120">
      <c r="A344" s="63" t="n"/>
      <c r="B344" s="63" t="n"/>
      <c r="C344" s="6" t="n"/>
    </row>
    <row r="345" ht="15.75" customHeight="1" s="120">
      <c r="A345" s="63" t="n"/>
      <c r="B345" s="63" t="n"/>
      <c r="C345" s="6" t="n"/>
    </row>
    <row r="346" ht="15.75" customHeight="1" s="120">
      <c r="A346" s="63" t="n"/>
      <c r="B346" s="63" t="n"/>
      <c r="C346" s="6" t="n"/>
    </row>
    <row r="347" ht="15.75" customHeight="1" s="120">
      <c r="A347" s="63" t="n"/>
      <c r="B347" s="63" t="n"/>
      <c r="C347" s="6" t="n"/>
    </row>
    <row r="348" ht="15.75" customHeight="1" s="120">
      <c r="A348" s="63" t="n"/>
      <c r="B348" s="63" t="n"/>
      <c r="C348" s="6" t="n"/>
    </row>
    <row r="349" ht="15.75" customHeight="1" s="120">
      <c r="A349" s="63" t="n"/>
      <c r="B349" s="63" t="n"/>
      <c r="C349" s="6" t="n"/>
    </row>
    <row r="350" ht="15.75" customHeight="1" s="120">
      <c r="A350" s="63" t="n"/>
      <c r="B350" s="63" t="n"/>
      <c r="C350" s="6" t="n"/>
    </row>
    <row r="351" ht="15.75" customHeight="1" s="120">
      <c r="A351" s="63" t="n"/>
      <c r="B351" s="63" t="n"/>
      <c r="C351" s="6" t="n"/>
    </row>
    <row r="352" ht="15.75" customHeight="1" s="120">
      <c r="A352" s="63" t="n"/>
      <c r="B352" s="63" t="n"/>
      <c r="C352" s="6" t="n"/>
    </row>
    <row r="353" ht="15.75" customHeight="1" s="120">
      <c r="A353" s="63" t="n"/>
      <c r="B353" s="63" t="n"/>
      <c r="C353" s="6" t="n"/>
    </row>
    <row r="354" ht="15.75" customHeight="1" s="120">
      <c r="A354" s="63" t="n"/>
      <c r="B354" s="63" t="n"/>
      <c r="C354" s="6" t="n"/>
    </row>
    <row r="355" ht="15.75" customHeight="1" s="120">
      <c r="A355" s="63" t="n"/>
      <c r="B355" s="63" t="n"/>
      <c r="C355" s="6" t="n"/>
    </row>
    <row r="356" ht="15.75" customHeight="1" s="120">
      <c r="A356" s="63" t="n"/>
      <c r="B356" s="63" t="n"/>
      <c r="C356" s="6" t="n"/>
    </row>
    <row r="357" ht="15.75" customHeight="1" s="120">
      <c r="A357" s="63" t="n"/>
      <c r="B357" s="63" t="n"/>
      <c r="C357" s="6" t="n"/>
    </row>
    <row r="358" ht="15.75" customHeight="1" s="120">
      <c r="A358" s="63" t="n"/>
      <c r="B358" s="63" t="n"/>
      <c r="C358" s="6" t="n"/>
    </row>
    <row r="359" ht="15.75" customHeight="1" s="120">
      <c r="A359" s="63" t="n"/>
      <c r="B359" s="63" t="n"/>
      <c r="C359" s="6" t="n"/>
    </row>
    <row r="360" ht="15.75" customHeight="1" s="120">
      <c r="A360" s="63" t="n"/>
      <c r="B360" s="63" t="n"/>
      <c r="C360" s="6" t="n"/>
    </row>
    <row r="361" ht="15.75" customHeight="1" s="120">
      <c r="A361" s="63" t="n"/>
      <c r="B361" s="63" t="n"/>
      <c r="C361" s="6" t="n"/>
    </row>
    <row r="362" ht="15.75" customHeight="1" s="120">
      <c r="A362" s="63" t="n"/>
      <c r="B362" s="63" t="n"/>
      <c r="C362" s="6" t="n"/>
    </row>
    <row r="363" ht="15.75" customHeight="1" s="120">
      <c r="A363" s="63" t="n"/>
      <c r="B363" s="63" t="n"/>
      <c r="C363" s="6" t="n"/>
    </row>
    <row r="364" ht="15.75" customHeight="1" s="120">
      <c r="A364" s="63" t="n"/>
      <c r="B364" s="63" t="n"/>
      <c r="C364" s="6" t="n"/>
    </row>
    <row r="365" ht="15.75" customHeight="1" s="120">
      <c r="A365" s="63" t="n"/>
      <c r="B365" s="63" t="n"/>
      <c r="C365" s="6" t="n"/>
    </row>
    <row r="366" ht="15.75" customHeight="1" s="120">
      <c r="A366" s="63" t="n"/>
      <c r="B366" s="63" t="n"/>
      <c r="C366" s="6" t="n"/>
    </row>
    <row r="367" ht="15.75" customHeight="1" s="120">
      <c r="A367" s="63" t="n"/>
      <c r="B367" s="63" t="n"/>
      <c r="C367" s="6" t="n"/>
    </row>
    <row r="368" ht="15.75" customHeight="1" s="120">
      <c r="A368" s="63" t="n"/>
      <c r="B368" s="63" t="n"/>
      <c r="C368" s="6" t="n"/>
    </row>
    <row r="369" ht="15.75" customHeight="1" s="120">
      <c r="A369" s="63" t="n"/>
      <c r="B369" s="63" t="n"/>
      <c r="C369" s="6" t="n"/>
    </row>
    <row r="370" ht="15.75" customHeight="1" s="120">
      <c r="A370" s="63" t="n"/>
      <c r="B370" s="63" t="n"/>
      <c r="C370" s="6" t="n"/>
    </row>
    <row r="371" ht="15.75" customHeight="1" s="120">
      <c r="A371" s="63" t="n"/>
      <c r="B371" s="63" t="n"/>
      <c r="C371" s="6" t="n"/>
    </row>
    <row r="372" ht="15.75" customHeight="1" s="120">
      <c r="A372" s="63" t="n"/>
      <c r="B372" s="63" t="n"/>
      <c r="C372" s="6" t="n"/>
    </row>
    <row r="373" ht="15.75" customHeight="1" s="120">
      <c r="A373" s="63" t="n"/>
      <c r="B373" s="63" t="n"/>
      <c r="C373" s="6" t="n"/>
    </row>
    <row r="374" ht="15.75" customHeight="1" s="120">
      <c r="A374" s="63" t="n"/>
      <c r="B374" s="63" t="n"/>
      <c r="C374" s="6" t="n"/>
    </row>
    <row r="375" ht="15.75" customHeight="1" s="120">
      <c r="A375" s="63" t="n"/>
      <c r="B375" s="63" t="n"/>
      <c r="C375" s="6" t="n"/>
    </row>
    <row r="376" ht="15.75" customHeight="1" s="120">
      <c r="A376" s="63" t="n"/>
      <c r="B376" s="63" t="n"/>
      <c r="C376" s="6" t="n"/>
    </row>
    <row r="377" ht="15.75" customHeight="1" s="120">
      <c r="A377" s="63" t="n"/>
      <c r="B377" s="63" t="n"/>
      <c r="C377" s="6" t="n"/>
    </row>
    <row r="378" ht="15.75" customHeight="1" s="120">
      <c r="A378" s="63" t="n"/>
      <c r="B378" s="63" t="n"/>
      <c r="C378" s="6" t="n"/>
    </row>
    <row r="379" ht="15.75" customHeight="1" s="120">
      <c r="A379" s="63" t="n"/>
      <c r="B379" s="63" t="n"/>
      <c r="C379" s="6" t="n"/>
    </row>
    <row r="380" ht="15.75" customHeight="1" s="120">
      <c r="A380" s="63" t="n"/>
      <c r="B380" s="63" t="n"/>
      <c r="C380" s="6" t="n"/>
    </row>
    <row r="381" ht="15.75" customHeight="1" s="120">
      <c r="A381" s="63" t="n"/>
      <c r="B381" s="63" t="n"/>
      <c r="C381" s="6" t="n"/>
    </row>
    <row r="382" ht="15.75" customHeight="1" s="120">
      <c r="A382" s="63" t="n"/>
      <c r="B382" s="63" t="n"/>
      <c r="C382" s="6" t="n"/>
    </row>
    <row r="383" ht="15.75" customHeight="1" s="120">
      <c r="A383" s="63" t="n"/>
      <c r="B383" s="63" t="n"/>
      <c r="C383" s="6" t="n"/>
    </row>
    <row r="384" ht="15.75" customHeight="1" s="120">
      <c r="A384" s="63" t="n"/>
      <c r="B384" s="63" t="n"/>
      <c r="C384" s="6" t="n"/>
    </row>
    <row r="385" ht="15.75" customHeight="1" s="120">
      <c r="A385" s="63" t="n"/>
      <c r="B385" s="63" t="n"/>
      <c r="C385" s="6" t="n"/>
    </row>
    <row r="386" ht="15.75" customHeight="1" s="120">
      <c r="A386" s="63" t="n"/>
      <c r="B386" s="63" t="n"/>
      <c r="C386" s="6" t="n"/>
    </row>
    <row r="387" ht="15.75" customHeight="1" s="120">
      <c r="A387" s="63" t="n"/>
      <c r="B387" s="63" t="n"/>
      <c r="C387" s="6" t="n"/>
    </row>
    <row r="388" ht="15.75" customHeight="1" s="120">
      <c r="A388" s="63" t="n"/>
      <c r="B388" s="63" t="n"/>
      <c r="C388" s="6" t="n"/>
    </row>
    <row r="389" ht="15.75" customHeight="1" s="120">
      <c r="A389" s="63" t="n"/>
      <c r="B389" s="63" t="n"/>
      <c r="C389" s="6" t="n"/>
    </row>
    <row r="390" ht="15.75" customHeight="1" s="120">
      <c r="A390" s="63" t="n"/>
      <c r="B390" s="63" t="n"/>
      <c r="C390" s="6" t="n"/>
    </row>
    <row r="391" ht="15.75" customHeight="1" s="120">
      <c r="A391" s="63" t="n"/>
      <c r="B391" s="63" t="n"/>
      <c r="C391" s="6" t="n"/>
    </row>
    <row r="392" ht="15.75" customHeight="1" s="120">
      <c r="A392" s="63" t="n"/>
      <c r="B392" s="63" t="n"/>
      <c r="C392" s="6" t="n"/>
    </row>
    <row r="393" ht="15.75" customHeight="1" s="120">
      <c r="A393" s="63" t="n"/>
      <c r="B393" s="63" t="n"/>
      <c r="C393" s="6" t="n"/>
    </row>
    <row r="394" ht="15.75" customHeight="1" s="120">
      <c r="A394" s="63" t="n"/>
      <c r="B394" s="63" t="n"/>
      <c r="C394" s="6" t="n"/>
    </row>
    <row r="395" ht="15.75" customHeight="1" s="120">
      <c r="A395" s="63" t="n"/>
      <c r="B395" s="63" t="n"/>
      <c r="C395" s="6" t="n"/>
    </row>
    <row r="396" ht="15.75" customHeight="1" s="120">
      <c r="A396" s="63" t="n"/>
      <c r="B396" s="63" t="n"/>
      <c r="C396" s="6" t="n"/>
    </row>
    <row r="397" ht="15.75" customHeight="1" s="120">
      <c r="A397" s="63" t="n"/>
      <c r="B397" s="63" t="n"/>
      <c r="C397" s="6" t="n"/>
    </row>
    <row r="398" ht="15.75" customHeight="1" s="120">
      <c r="A398" s="63" t="n"/>
      <c r="B398" s="63" t="n"/>
      <c r="C398" s="6" t="n"/>
    </row>
    <row r="399" ht="15.75" customHeight="1" s="120">
      <c r="A399" s="63" t="n"/>
      <c r="B399" s="63" t="n"/>
      <c r="C399" s="6" t="n"/>
    </row>
    <row r="400" ht="15.75" customHeight="1" s="120">
      <c r="A400" s="63" t="n"/>
      <c r="B400" s="63" t="n"/>
      <c r="C400" s="6" t="n"/>
    </row>
    <row r="401" ht="15.75" customHeight="1" s="120">
      <c r="A401" s="63" t="n"/>
      <c r="B401" s="63" t="n"/>
      <c r="C401" s="6" t="n"/>
    </row>
    <row r="402" ht="15.75" customHeight="1" s="120">
      <c r="A402" s="63" t="n"/>
      <c r="B402" s="63" t="n"/>
      <c r="C402" s="6" t="n"/>
    </row>
    <row r="403" ht="15.75" customHeight="1" s="120">
      <c r="A403" s="63" t="n"/>
      <c r="B403" s="63" t="n"/>
      <c r="C403" s="6" t="n"/>
    </row>
    <row r="404" ht="15.75" customHeight="1" s="120">
      <c r="A404" s="63" t="n"/>
      <c r="B404" s="63" t="n"/>
      <c r="C404" s="6" t="n"/>
    </row>
    <row r="405" ht="15.75" customHeight="1" s="120">
      <c r="A405" s="63" t="n"/>
      <c r="B405" s="63" t="n"/>
      <c r="C405" s="6" t="n"/>
    </row>
    <row r="406" ht="15.75" customHeight="1" s="120">
      <c r="A406" s="63" t="n"/>
      <c r="B406" s="63" t="n"/>
      <c r="C406" s="6" t="n"/>
    </row>
    <row r="407" ht="15.75" customHeight="1" s="120">
      <c r="A407" s="63" t="n"/>
      <c r="B407" s="63" t="n"/>
      <c r="C407" s="6" t="n"/>
    </row>
    <row r="408" ht="15.75" customHeight="1" s="120">
      <c r="A408" s="63" t="n"/>
      <c r="B408" s="63" t="n"/>
      <c r="C408" s="6" t="n"/>
    </row>
    <row r="409" ht="15.75" customHeight="1" s="120">
      <c r="A409" s="63" t="n"/>
      <c r="B409" s="63" t="n"/>
      <c r="C409" s="6" t="n"/>
    </row>
    <row r="410" ht="15.75" customHeight="1" s="120">
      <c r="A410" s="63" t="n"/>
      <c r="B410" s="63" t="n"/>
      <c r="C410" s="6" t="n"/>
    </row>
    <row r="411" ht="15.75" customHeight="1" s="120">
      <c r="A411" s="63" t="n"/>
      <c r="B411" s="63" t="n"/>
      <c r="C411" s="6" t="n"/>
    </row>
    <row r="412" ht="15.75" customHeight="1" s="120">
      <c r="A412" s="63" t="n"/>
      <c r="B412" s="63" t="n"/>
      <c r="C412" s="6" t="n"/>
    </row>
    <row r="413" ht="15.75" customHeight="1" s="120">
      <c r="A413" s="63" t="n"/>
      <c r="B413" s="63" t="n"/>
      <c r="C413" s="6" t="n"/>
    </row>
    <row r="414" ht="15.75" customHeight="1" s="120">
      <c r="A414" s="63" t="n"/>
      <c r="B414" s="63" t="n"/>
      <c r="C414" s="6" t="n"/>
    </row>
    <row r="415" ht="15.75" customHeight="1" s="120">
      <c r="A415" s="63" t="n"/>
      <c r="B415" s="63" t="n"/>
      <c r="C415" s="6" t="n"/>
    </row>
    <row r="416" ht="15.75" customHeight="1" s="120">
      <c r="A416" s="63" t="n"/>
      <c r="B416" s="63" t="n"/>
      <c r="C416" s="6" t="n"/>
    </row>
    <row r="417" ht="15.75" customHeight="1" s="120">
      <c r="A417" s="63" t="n"/>
      <c r="B417" s="63" t="n"/>
      <c r="C417" s="6" t="n"/>
    </row>
    <row r="418" ht="15.75" customHeight="1" s="120">
      <c r="A418" s="63" t="n"/>
      <c r="B418" s="63" t="n"/>
      <c r="C418" s="6" t="n"/>
    </row>
    <row r="419" ht="15.75" customHeight="1" s="120">
      <c r="A419" s="63" t="n"/>
      <c r="B419" s="63" t="n"/>
      <c r="C419" s="6" t="n"/>
    </row>
    <row r="420" ht="15.75" customHeight="1" s="120">
      <c r="A420" s="63" t="n"/>
      <c r="B420" s="63" t="n"/>
      <c r="C420" s="6" t="n"/>
    </row>
    <row r="421" ht="15.75" customHeight="1" s="120">
      <c r="A421" s="63" t="n"/>
      <c r="B421" s="63" t="n"/>
      <c r="C421" s="6" t="n"/>
    </row>
    <row r="422" ht="15.75" customHeight="1" s="120">
      <c r="A422" s="63" t="n"/>
      <c r="B422" s="63" t="n"/>
      <c r="C422" s="6" t="n"/>
    </row>
    <row r="423" ht="15.75" customHeight="1" s="120">
      <c r="A423" s="63" t="n"/>
      <c r="B423" s="63" t="n"/>
      <c r="C423" s="6" t="n"/>
    </row>
    <row r="424" ht="15.75" customHeight="1" s="120">
      <c r="A424" s="63" t="n"/>
      <c r="B424" s="63" t="n"/>
      <c r="C424" s="6" t="n"/>
    </row>
    <row r="425" ht="15.75" customHeight="1" s="120">
      <c r="A425" s="63" t="n"/>
      <c r="B425" s="63" t="n"/>
      <c r="C425" s="6" t="n"/>
    </row>
    <row r="426" ht="15.75" customHeight="1" s="120">
      <c r="A426" s="63" t="n"/>
      <c r="B426" s="63" t="n"/>
      <c r="C426" s="6" t="n"/>
    </row>
    <row r="427" ht="15.75" customHeight="1" s="120">
      <c r="A427" s="63" t="n"/>
      <c r="B427" s="63" t="n"/>
      <c r="C427" s="6" t="n"/>
    </row>
    <row r="428" ht="15.75" customHeight="1" s="120">
      <c r="A428" s="63" t="n"/>
      <c r="B428" s="63" t="n"/>
      <c r="C428" s="6" t="n"/>
    </row>
    <row r="429" ht="15.75" customHeight="1" s="120">
      <c r="A429" s="63" t="n"/>
      <c r="B429" s="63" t="n"/>
      <c r="C429" s="6" t="n"/>
    </row>
    <row r="430" ht="15.75" customHeight="1" s="120">
      <c r="A430" s="63" t="n"/>
      <c r="B430" s="63" t="n"/>
      <c r="C430" s="6" t="n"/>
    </row>
    <row r="431" ht="15.75" customHeight="1" s="120">
      <c r="A431" s="63" t="n"/>
      <c r="B431" s="63" t="n"/>
      <c r="C431" s="6" t="n"/>
    </row>
    <row r="432" ht="15.75" customHeight="1" s="120">
      <c r="A432" s="63" t="n"/>
      <c r="B432" s="63" t="n"/>
      <c r="C432" s="6" t="n"/>
    </row>
    <row r="433" ht="15.75" customHeight="1" s="120">
      <c r="A433" s="63" t="n"/>
      <c r="B433" s="63" t="n"/>
      <c r="C433" s="6" t="n"/>
    </row>
    <row r="434" ht="15.75" customHeight="1" s="120">
      <c r="A434" s="63" t="n"/>
      <c r="B434" s="63" t="n"/>
      <c r="C434" s="6" t="n"/>
    </row>
    <row r="435" ht="15.75" customHeight="1" s="120">
      <c r="A435" s="63" t="n"/>
      <c r="B435" s="63" t="n"/>
      <c r="C435" s="6" t="n"/>
    </row>
    <row r="436" ht="15.75" customHeight="1" s="120">
      <c r="A436" s="63" t="n"/>
      <c r="B436" s="63" t="n"/>
      <c r="C436" s="6" t="n"/>
    </row>
    <row r="437" ht="15.75" customHeight="1" s="120">
      <c r="A437" s="63" t="n"/>
      <c r="B437" s="63" t="n"/>
      <c r="C437" s="6" t="n"/>
    </row>
    <row r="438" ht="15.75" customHeight="1" s="120">
      <c r="A438" s="63" t="n"/>
      <c r="B438" s="63" t="n"/>
      <c r="C438" s="6" t="n"/>
    </row>
    <row r="439" ht="15.75" customHeight="1" s="120">
      <c r="A439" s="63" t="n"/>
      <c r="B439" s="63" t="n"/>
      <c r="C439" s="6" t="n"/>
    </row>
    <row r="440" ht="15.75" customHeight="1" s="120">
      <c r="A440" s="63" t="n"/>
      <c r="B440" s="63" t="n"/>
      <c r="C440" s="6" t="n"/>
    </row>
    <row r="441" ht="15.75" customHeight="1" s="120">
      <c r="A441" s="63" t="n"/>
      <c r="B441" s="63" t="n"/>
      <c r="C441" s="6" t="n"/>
    </row>
    <row r="442" ht="15.75" customHeight="1" s="120">
      <c r="A442" s="63" t="n"/>
      <c r="B442" s="63" t="n"/>
      <c r="C442" s="6" t="n"/>
    </row>
    <row r="443" ht="15.75" customHeight="1" s="120">
      <c r="A443" s="63" t="n"/>
      <c r="B443" s="63" t="n"/>
      <c r="C443" s="6" t="n"/>
    </row>
    <row r="444" ht="15.75" customHeight="1" s="120">
      <c r="A444" s="63" t="n"/>
      <c r="B444" s="63" t="n"/>
      <c r="C444" s="6" t="n"/>
    </row>
    <row r="445" ht="15.75" customHeight="1" s="120">
      <c r="A445" s="63" t="n"/>
      <c r="B445" s="63" t="n"/>
      <c r="C445" s="6" t="n"/>
    </row>
    <row r="446" ht="15.75" customHeight="1" s="120">
      <c r="A446" s="63" t="n"/>
      <c r="B446" s="63" t="n"/>
      <c r="C446" s="6" t="n"/>
    </row>
    <row r="447" ht="15.75" customHeight="1" s="120">
      <c r="A447" s="63" t="n"/>
      <c r="B447" s="63" t="n"/>
      <c r="C447" s="6" t="n"/>
    </row>
    <row r="448" ht="15.75" customHeight="1" s="120">
      <c r="A448" s="63" t="n"/>
      <c r="B448" s="63" t="n"/>
      <c r="C448" s="6" t="n"/>
    </row>
    <row r="449" ht="15.75" customHeight="1" s="120">
      <c r="A449" s="63" t="n"/>
      <c r="B449" s="63" t="n"/>
      <c r="C449" s="6" t="n"/>
    </row>
    <row r="450" ht="15.75" customHeight="1" s="120">
      <c r="A450" s="63" t="n"/>
      <c r="B450" s="63" t="n"/>
      <c r="C450" s="6" t="n"/>
    </row>
    <row r="451" ht="15.75" customHeight="1" s="120">
      <c r="A451" s="63" t="n"/>
      <c r="B451" s="63" t="n"/>
      <c r="C451" s="6" t="n"/>
    </row>
    <row r="452" ht="15.75" customHeight="1" s="120">
      <c r="A452" s="63" t="n"/>
      <c r="B452" s="63" t="n"/>
      <c r="C452" s="6" t="n"/>
    </row>
    <row r="453" ht="15.75" customHeight="1" s="120">
      <c r="A453" s="63" t="n"/>
      <c r="B453" s="63" t="n"/>
      <c r="C453" s="6" t="n"/>
    </row>
    <row r="454" ht="15.75" customHeight="1" s="120">
      <c r="A454" s="63" t="n"/>
      <c r="B454" s="63" t="n"/>
      <c r="C454" s="6" t="n"/>
    </row>
    <row r="455" ht="15.75" customHeight="1" s="120">
      <c r="A455" s="63" t="n"/>
      <c r="B455" s="63" t="n"/>
      <c r="C455" s="6" t="n"/>
    </row>
    <row r="456" ht="15.75" customHeight="1" s="120">
      <c r="A456" s="63" t="n"/>
      <c r="B456" s="63" t="n"/>
      <c r="C456" s="6" t="n"/>
    </row>
    <row r="457" ht="15.75" customHeight="1" s="120">
      <c r="A457" s="63" t="n"/>
      <c r="B457" s="63" t="n"/>
      <c r="C457" s="6" t="n"/>
    </row>
    <row r="458" ht="15.75" customHeight="1" s="120">
      <c r="A458" s="63" t="n"/>
      <c r="B458" s="63" t="n"/>
      <c r="C458" s="6" t="n"/>
    </row>
    <row r="459" ht="15.75" customHeight="1" s="120">
      <c r="A459" s="63" t="n"/>
      <c r="B459" s="63" t="n"/>
      <c r="C459" s="6" t="n"/>
    </row>
    <row r="460" ht="15.75" customHeight="1" s="120">
      <c r="A460" s="63" t="n"/>
      <c r="B460" s="63" t="n"/>
      <c r="C460" s="6" t="n"/>
    </row>
    <row r="461" ht="15.75" customHeight="1" s="120">
      <c r="A461" s="63" t="n"/>
      <c r="B461" s="63" t="n"/>
      <c r="C461" s="6" t="n"/>
    </row>
    <row r="462" ht="15.75" customHeight="1" s="120">
      <c r="A462" s="63" t="n"/>
      <c r="B462" s="63" t="n"/>
      <c r="C462" s="6" t="n"/>
    </row>
    <row r="463" ht="15.75" customHeight="1" s="120">
      <c r="A463" s="63" t="n"/>
      <c r="B463" s="63" t="n"/>
      <c r="C463" s="6" t="n"/>
    </row>
    <row r="464" ht="15.75" customHeight="1" s="120">
      <c r="A464" s="63" t="n"/>
      <c r="B464" s="63" t="n"/>
      <c r="C464" s="6" t="n"/>
    </row>
    <row r="465" ht="15.75" customHeight="1" s="120">
      <c r="A465" s="63" t="n"/>
      <c r="B465" s="63" t="n"/>
      <c r="C465" s="6" t="n"/>
    </row>
    <row r="466" ht="15.75" customHeight="1" s="120">
      <c r="A466" s="63" t="n"/>
      <c r="B466" s="63" t="n"/>
      <c r="C466" s="6" t="n"/>
    </row>
    <row r="467" ht="15.75" customHeight="1" s="120">
      <c r="A467" s="63" t="n"/>
      <c r="B467" s="63" t="n"/>
      <c r="C467" s="6" t="n"/>
    </row>
    <row r="468" ht="15.75" customHeight="1" s="120">
      <c r="A468" s="63" t="n"/>
      <c r="B468" s="63" t="n"/>
      <c r="C468" s="6" t="n"/>
    </row>
    <row r="469" ht="15.75" customHeight="1" s="120">
      <c r="A469" s="63" t="n"/>
      <c r="B469" s="63" t="n"/>
      <c r="C469" s="6" t="n"/>
    </row>
    <row r="470" ht="15.75" customHeight="1" s="120">
      <c r="A470" s="63" t="n"/>
      <c r="B470" s="63" t="n"/>
      <c r="C470" s="6" t="n"/>
    </row>
    <row r="471" ht="15.75" customHeight="1" s="120">
      <c r="A471" s="63" t="n"/>
      <c r="B471" s="63" t="n"/>
      <c r="C471" s="6" t="n"/>
    </row>
    <row r="472" ht="15.75" customHeight="1" s="120">
      <c r="A472" s="63" t="n"/>
      <c r="B472" s="63" t="n"/>
      <c r="C472" s="6" t="n"/>
    </row>
    <row r="473" ht="15.75" customHeight="1" s="120">
      <c r="A473" s="63" t="n"/>
      <c r="B473" s="63" t="n"/>
      <c r="C473" s="6" t="n"/>
    </row>
    <row r="474" ht="15.75" customHeight="1" s="120">
      <c r="A474" s="63" t="n"/>
      <c r="B474" s="63" t="n"/>
      <c r="C474" s="6" t="n"/>
    </row>
    <row r="475" ht="15.75" customHeight="1" s="120">
      <c r="A475" s="63" t="n"/>
      <c r="B475" s="63" t="n"/>
      <c r="C475" s="6" t="n"/>
    </row>
    <row r="476" ht="15.75" customHeight="1" s="120">
      <c r="A476" s="63" t="n"/>
      <c r="B476" s="63" t="n"/>
      <c r="C476" s="6" t="n"/>
    </row>
    <row r="477" ht="15.75" customHeight="1" s="120">
      <c r="A477" s="63" t="n"/>
      <c r="B477" s="63" t="n"/>
      <c r="C477" s="6" t="n"/>
    </row>
    <row r="478" ht="15.75" customHeight="1" s="120">
      <c r="A478" s="63" t="n"/>
      <c r="B478" s="63" t="n"/>
      <c r="C478" s="6" t="n"/>
    </row>
    <row r="479" ht="15.75" customHeight="1" s="120">
      <c r="A479" s="63" t="n"/>
      <c r="B479" s="63" t="n"/>
      <c r="C479" s="6" t="n"/>
    </row>
    <row r="480" ht="15.75" customHeight="1" s="120">
      <c r="A480" s="63" t="n"/>
      <c r="B480" s="63" t="n"/>
      <c r="C480" s="6" t="n"/>
    </row>
    <row r="481" ht="15.75" customHeight="1" s="120">
      <c r="A481" s="63" t="n"/>
      <c r="B481" s="63" t="n"/>
      <c r="C481" s="6" t="n"/>
    </row>
    <row r="482" ht="15.75" customHeight="1" s="120">
      <c r="A482" s="63" t="n"/>
      <c r="B482" s="63" t="n"/>
      <c r="C482" s="6" t="n"/>
    </row>
    <row r="483" ht="15.75" customHeight="1" s="120">
      <c r="A483" s="63" t="n"/>
      <c r="B483" s="63" t="n"/>
      <c r="C483" s="6" t="n"/>
    </row>
    <row r="484" ht="15.75" customHeight="1" s="120">
      <c r="A484" s="63" t="n"/>
      <c r="B484" s="63" t="n"/>
      <c r="C484" s="6" t="n"/>
    </row>
    <row r="485" ht="15.75" customHeight="1" s="120">
      <c r="A485" s="63" t="n"/>
      <c r="B485" s="63" t="n"/>
      <c r="C485" s="6" t="n"/>
    </row>
    <row r="486" ht="15.75" customHeight="1" s="120">
      <c r="A486" s="63" t="n"/>
      <c r="B486" s="63" t="n"/>
      <c r="C486" s="6" t="n"/>
    </row>
    <row r="487" ht="15.75" customHeight="1" s="120">
      <c r="A487" s="63" t="n"/>
      <c r="B487" s="63" t="n"/>
      <c r="C487" s="6" t="n"/>
    </row>
    <row r="488" ht="15.75" customHeight="1" s="120">
      <c r="A488" s="63" t="n"/>
      <c r="B488" s="63" t="n"/>
      <c r="C488" s="6" t="n"/>
    </row>
    <row r="489" ht="15.75" customHeight="1" s="120">
      <c r="A489" s="63" t="n"/>
      <c r="B489" s="63" t="n"/>
      <c r="C489" s="6" t="n"/>
    </row>
    <row r="490" ht="15.75" customHeight="1" s="120">
      <c r="A490" s="63" t="n"/>
      <c r="B490" s="63" t="n"/>
      <c r="C490" s="6" t="n"/>
    </row>
    <row r="491" ht="15.75" customHeight="1" s="120">
      <c r="A491" s="63" t="n"/>
      <c r="B491" s="63" t="n"/>
      <c r="C491" s="6" t="n"/>
    </row>
    <row r="492" ht="15.75" customHeight="1" s="120">
      <c r="A492" s="63" t="n"/>
      <c r="B492" s="63" t="n"/>
      <c r="C492" s="6" t="n"/>
    </row>
    <row r="493" ht="15.75" customHeight="1" s="120">
      <c r="A493" s="63" t="n"/>
      <c r="B493" s="63" t="n"/>
      <c r="C493" s="6" t="n"/>
    </row>
    <row r="494" ht="15.75" customHeight="1" s="120">
      <c r="A494" s="63" t="n"/>
      <c r="B494" s="63" t="n"/>
      <c r="C494" s="6" t="n"/>
    </row>
    <row r="495" ht="15.75" customHeight="1" s="120">
      <c r="A495" s="63" t="n"/>
      <c r="B495" s="63" t="n"/>
      <c r="C495" s="6" t="n"/>
    </row>
    <row r="496" ht="15.75" customHeight="1" s="120">
      <c r="A496" s="63" t="n"/>
      <c r="B496" s="63" t="n"/>
      <c r="C496" s="6" t="n"/>
    </row>
    <row r="497" ht="15.75" customHeight="1" s="120">
      <c r="A497" s="63" t="n"/>
      <c r="B497" s="63" t="n"/>
      <c r="C497" s="6" t="n"/>
    </row>
    <row r="498" ht="15.75" customHeight="1" s="120">
      <c r="A498" s="63" t="n"/>
      <c r="B498" s="63" t="n"/>
      <c r="C498" s="6" t="n"/>
    </row>
    <row r="499" ht="15.75" customHeight="1" s="120">
      <c r="A499" s="63" t="n"/>
      <c r="B499" s="63" t="n"/>
      <c r="C499" s="6" t="n"/>
    </row>
    <row r="500" ht="15.75" customHeight="1" s="120">
      <c r="A500" s="63" t="n"/>
      <c r="B500" s="63" t="n"/>
      <c r="C500" s="6" t="n"/>
    </row>
    <row r="501" ht="15.75" customHeight="1" s="120">
      <c r="A501" s="63" t="n"/>
      <c r="B501" s="63" t="n"/>
      <c r="C501" s="6" t="n"/>
    </row>
    <row r="502" ht="15.75" customHeight="1" s="120">
      <c r="A502" s="63" t="n"/>
      <c r="B502" s="63" t="n"/>
      <c r="C502" s="6" t="n"/>
    </row>
    <row r="503" ht="15.75" customHeight="1" s="120">
      <c r="A503" s="63" t="n"/>
      <c r="B503" s="63" t="n"/>
      <c r="C503" s="6" t="n"/>
    </row>
    <row r="504" ht="15.75" customHeight="1" s="120">
      <c r="A504" s="63" t="n"/>
      <c r="B504" s="63" t="n"/>
      <c r="C504" s="6" t="n"/>
    </row>
    <row r="505" ht="15.75" customHeight="1" s="120">
      <c r="A505" s="63" t="n"/>
      <c r="B505" s="63" t="n"/>
      <c r="C505" s="6" t="n"/>
    </row>
    <row r="506" ht="15.75" customHeight="1" s="120">
      <c r="A506" s="63" t="n"/>
      <c r="B506" s="63" t="n"/>
      <c r="C506" s="6" t="n"/>
    </row>
    <row r="507" ht="15.75" customHeight="1" s="120">
      <c r="A507" s="63" t="n"/>
      <c r="B507" s="63" t="n"/>
      <c r="C507" s="6" t="n"/>
    </row>
    <row r="508" ht="15.75" customHeight="1" s="120">
      <c r="A508" s="63" t="n"/>
      <c r="B508" s="63" t="n"/>
      <c r="C508" s="6" t="n"/>
    </row>
    <row r="509" ht="15.75" customHeight="1" s="120">
      <c r="A509" s="63" t="n"/>
      <c r="B509" s="63" t="n"/>
      <c r="C509" s="6" t="n"/>
    </row>
    <row r="510" ht="15.75" customHeight="1" s="120">
      <c r="A510" s="63" t="n"/>
      <c r="B510" s="63" t="n"/>
      <c r="C510" s="6" t="n"/>
    </row>
    <row r="511" ht="15.75" customHeight="1" s="120">
      <c r="A511" s="63" t="n"/>
      <c r="B511" s="63" t="n"/>
      <c r="C511" s="6" t="n"/>
    </row>
    <row r="512" ht="15.75" customHeight="1" s="120">
      <c r="A512" s="63" t="n"/>
      <c r="B512" s="63" t="n"/>
      <c r="C512" s="6" t="n"/>
    </row>
    <row r="513" ht="15.75" customHeight="1" s="120">
      <c r="A513" s="63" t="n"/>
      <c r="B513" s="63" t="n"/>
      <c r="C513" s="6" t="n"/>
    </row>
    <row r="514" ht="15.75" customHeight="1" s="120">
      <c r="A514" s="63" t="n"/>
      <c r="B514" s="63" t="n"/>
      <c r="C514" s="6" t="n"/>
    </row>
    <row r="515" ht="15.75" customHeight="1" s="120">
      <c r="A515" s="63" t="n"/>
      <c r="B515" s="63" t="n"/>
      <c r="C515" s="6" t="n"/>
    </row>
    <row r="516" ht="15.75" customHeight="1" s="120">
      <c r="A516" s="63" t="n"/>
      <c r="B516" s="63" t="n"/>
      <c r="C516" s="6" t="n"/>
    </row>
    <row r="517" ht="15.75" customHeight="1" s="120">
      <c r="A517" s="63" t="n"/>
      <c r="B517" s="63" t="n"/>
      <c r="C517" s="6" t="n"/>
    </row>
    <row r="518" ht="15.75" customHeight="1" s="120">
      <c r="A518" s="63" t="n"/>
      <c r="B518" s="63" t="n"/>
      <c r="C518" s="6" t="n"/>
    </row>
    <row r="519" ht="15.75" customHeight="1" s="120">
      <c r="A519" s="63" t="n"/>
      <c r="B519" s="63" t="n"/>
      <c r="C519" s="6" t="n"/>
    </row>
    <row r="520" ht="15.75" customHeight="1" s="120">
      <c r="A520" s="63" t="n"/>
      <c r="B520" s="63" t="n"/>
      <c r="C520" s="6" t="n"/>
    </row>
    <row r="521" ht="15.75" customHeight="1" s="120">
      <c r="A521" s="63" t="n"/>
      <c r="B521" s="63" t="n"/>
      <c r="C521" s="6" t="n"/>
    </row>
    <row r="522" ht="15.75" customHeight="1" s="120">
      <c r="A522" s="63" t="n"/>
      <c r="B522" s="63" t="n"/>
      <c r="C522" s="6" t="n"/>
    </row>
    <row r="523" ht="15.75" customHeight="1" s="120">
      <c r="A523" s="63" t="n"/>
      <c r="B523" s="63" t="n"/>
      <c r="C523" s="6" t="n"/>
    </row>
    <row r="524" ht="15.75" customHeight="1" s="120">
      <c r="A524" s="63" t="n"/>
      <c r="B524" s="63" t="n"/>
      <c r="C524" s="6" t="n"/>
    </row>
    <row r="525" ht="15.75" customHeight="1" s="120">
      <c r="A525" s="63" t="n"/>
      <c r="B525" s="63" t="n"/>
      <c r="C525" s="6" t="n"/>
    </row>
    <row r="526" ht="15.75" customHeight="1" s="120">
      <c r="A526" s="63" t="n"/>
      <c r="B526" s="63" t="n"/>
      <c r="C526" s="6" t="n"/>
    </row>
    <row r="527" ht="15.75" customHeight="1" s="120">
      <c r="A527" s="63" t="n"/>
      <c r="B527" s="63" t="n"/>
      <c r="C527" s="6" t="n"/>
    </row>
    <row r="528" ht="15.75" customHeight="1" s="120">
      <c r="A528" s="63" t="n"/>
      <c r="B528" s="63" t="n"/>
      <c r="C528" s="6" t="n"/>
    </row>
    <row r="529" ht="15.75" customHeight="1" s="120">
      <c r="A529" s="63" t="n"/>
      <c r="B529" s="63" t="n"/>
      <c r="C529" s="6" t="n"/>
    </row>
    <row r="530" ht="15.75" customHeight="1" s="120">
      <c r="A530" s="63" t="n"/>
      <c r="B530" s="63" t="n"/>
      <c r="C530" s="6" t="n"/>
    </row>
    <row r="531" ht="15.75" customHeight="1" s="120">
      <c r="A531" s="63" t="n"/>
      <c r="B531" s="63" t="n"/>
      <c r="C531" s="6" t="n"/>
    </row>
    <row r="532" ht="15.75" customHeight="1" s="120">
      <c r="A532" s="63" t="n"/>
      <c r="B532" s="63" t="n"/>
      <c r="C532" s="6" t="n"/>
    </row>
    <row r="533" ht="15.75" customHeight="1" s="120">
      <c r="A533" s="63" t="n"/>
      <c r="B533" s="63" t="n"/>
      <c r="C533" s="6" t="n"/>
    </row>
    <row r="534" ht="15.75" customHeight="1" s="120">
      <c r="A534" s="63" t="n"/>
      <c r="B534" s="63" t="n"/>
      <c r="C534" s="6" t="n"/>
    </row>
    <row r="535" ht="15.75" customHeight="1" s="120">
      <c r="A535" s="63" t="n"/>
      <c r="B535" s="63" t="n"/>
      <c r="C535" s="6" t="n"/>
    </row>
    <row r="536" ht="15.75" customHeight="1" s="120">
      <c r="A536" s="63" t="n"/>
      <c r="B536" s="63" t="n"/>
      <c r="C536" s="6" t="n"/>
    </row>
    <row r="537" ht="15.75" customHeight="1" s="120">
      <c r="A537" s="63" t="n"/>
      <c r="B537" s="63" t="n"/>
      <c r="C537" s="6" t="n"/>
    </row>
    <row r="538" ht="15.75" customHeight="1" s="120">
      <c r="A538" s="63" t="n"/>
      <c r="B538" s="63" t="n"/>
      <c r="C538" s="6" t="n"/>
    </row>
    <row r="539" ht="15.75" customHeight="1" s="120">
      <c r="A539" s="63" t="n"/>
      <c r="B539" s="63" t="n"/>
      <c r="C539" s="6" t="n"/>
    </row>
    <row r="540" ht="15.75" customHeight="1" s="120">
      <c r="A540" s="63" t="n"/>
      <c r="B540" s="63" t="n"/>
      <c r="C540" s="6" t="n"/>
    </row>
    <row r="541" ht="15.75" customHeight="1" s="120">
      <c r="A541" s="63" t="n"/>
      <c r="B541" s="63" t="n"/>
      <c r="C541" s="6" t="n"/>
    </row>
    <row r="542" ht="15.75" customHeight="1" s="120">
      <c r="A542" s="63" t="n"/>
      <c r="B542" s="63" t="n"/>
      <c r="C542" s="6" t="n"/>
    </row>
    <row r="543" ht="15.75" customHeight="1" s="120">
      <c r="A543" s="63" t="n"/>
      <c r="B543" s="63" t="n"/>
      <c r="C543" s="6" t="n"/>
    </row>
    <row r="544" ht="15.75" customHeight="1" s="120">
      <c r="A544" s="63" t="n"/>
      <c r="B544" s="63" t="n"/>
      <c r="C544" s="6" t="n"/>
    </row>
    <row r="545" ht="15.75" customHeight="1" s="120">
      <c r="A545" s="63" t="n"/>
      <c r="B545" s="63" t="n"/>
      <c r="C545" s="6" t="n"/>
    </row>
    <row r="546" ht="15.75" customHeight="1" s="120">
      <c r="A546" s="63" t="n"/>
      <c r="B546" s="63" t="n"/>
      <c r="C546" s="6" t="n"/>
    </row>
    <row r="547" ht="15.75" customHeight="1" s="120">
      <c r="A547" s="63" t="n"/>
      <c r="B547" s="63" t="n"/>
      <c r="C547" s="6" t="n"/>
    </row>
    <row r="548" ht="15.75" customHeight="1" s="120">
      <c r="A548" s="63" t="n"/>
      <c r="B548" s="63" t="n"/>
      <c r="C548" s="6" t="n"/>
    </row>
    <row r="549" ht="15.75" customHeight="1" s="120">
      <c r="A549" s="63" t="n"/>
      <c r="B549" s="63" t="n"/>
      <c r="C549" s="6" t="n"/>
    </row>
    <row r="550" ht="15.75" customHeight="1" s="120">
      <c r="A550" s="63" t="n"/>
      <c r="B550" s="63" t="n"/>
      <c r="C550" s="6" t="n"/>
    </row>
    <row r="551" ht="15.75" customHeight="1" s="120">
      <c r="A551" s="63" t="n"/>
      <c r="B551" s="63" t="n"/>
      <c r="C551" s="6" t="n"/>
    </row>
    <row r="552" ht="15.75" customHeight="1" s="120">
      <c r="A552" s="63" t="n"/>
      <c r="B552" s="63" t="n"/>
      <c r="C552" s="6" t="n"/>
    </row>
    <row r="553" ht="15.75" customHeight="1" s="120">
      <c r="A553" s="63" t="n"/>
      <c r="B553" s="63" t="n"/>
      <c r="C553" s="6" t="n"/>
    </row>
    <row r="554" ht="15.75" customHeight="1" s="120">
      <c r="A554" s="63" t="n"/>
      <c r="B554" s="63" t="n"/>
      <c r="C554" s="6" t="n"/>
    </row>
    <row r="555" ht="15.75" customHeight="1" s="120">
      <c r="A555" s="63" t="n"/>
      <c r="B555" s="63" t="n"/>
      <c r="C555" s="6" t="n"/>
    </row>
    <row r="556" ht="15.75" customHeight="1" s="120">
      <c r="A556" s="63" t="n"/>
      <c r="B556" s="63" t="n"/>
      <c r="C556" s="6" t="n"/>
    </row>
    <row r="557" ht="15.75" customHeight="1" s="120">
      <c r="A557" s="63" t="n"/>
      <c r="B557" s="63" t="n"/>
      <c r="C557" s="6" t="n"/>
    </row>
    <row r="558" ht="15.75" customHeight="1" s="120">
      <c r="A558" s="63" t="n"/>
      <c r="B558" s="63" t="n"/>
      <c r="C558" s="6" t="n"/>
    </row>
    <row r="559" ht="15.75" customHeight="1" s="120">
      <c r="A559" s="63" t="n"/>
      <c r="B559" s="63" t="n"/>
      <c r="C559" s="6" t="n"/>
    </row>
    <row r="560" ht="15.75" customHeight="1" s="120">
      <c r="A560" s="63" t="n"/>
      <c r="B560" s="63" t="n"/>
      <c r="C560" s="6" t="n"/>
    </row>
    <row r="561" ht="15.75" customHeight="1" s="120">
      <c r="A561" s="63" t="n"/>
      <c r="B561" s="63" t="n"/>
      <c r="C561" s="6" t="n"/>
    </row>
    <row r="562" ht="15.75" customHeight="1" s="120">
      <c r="A562" s="63" t="n"/>
      <c r="B562" s="63" t="n"/>
      <c r="C562" s="6" t="n"/>
    </row>
    <row r="563" ht="15.75" customHeight="1" s="120">
      <c r="A563" s="63" t="n"/>
      <c r="B563" s="63" t="n"/>
      <c r="C563" s="6" t="n"/>
    </row>
    <row r="564" ht="15.75" customHeight="1" s="120">
      <c r="A564" s="63" t="n"/>
      <c r="B564" s="63" t="n"/>
      <c r="C564" s="6" t="n"/>
    </row>
    <row r="565" ht="15.75" customHeight="1" s="120">
      <c r="A565" s="63" t="n"/>
      <c r="B565" s="63" t="n"/>
      <c r="C565" s="6" t="n"/>
    </row>
    <row r="566" ht="15.75" customHeight="1" s="120">
      <c r="A566" s="63" t="n"/>
      <c r="B566" s="63" t="n"/>
      <c r="C566" s="6" t="n"/>
    </row>
    <row r="567" ht="15.75" customHeight="1" s="120">
      <c r="A567" s="63" t="n"/>
      <c r="B567" s="63" t="n"/>
      <c r="C567" s="6" t="n"/>
    </row>
    <row r="568" ht="15.75" customHeight="1" s="120">
      <c r="A568" s="63" t="n"/>
      <c r="B568" s="63" t="n"/>
      <c r="C568" s="6" t="n"/>
    </row>
    <row r="569" ht="15.75" customHeight="1" s="120">
      <c r="A569" s="63" t="n"/>
      <c r="B569" s="63" t="n"/>
      <c r="C569" s="6" t="n"/>
    </row>
    <row r="570" ht="15.75" customHeight="1" s="120">
      <c r="A570" s="63" t="n"/>
      <c r="B570" s="63" t="n"/>
      <c r="C570" s="6" t="n"/>
    </row>
    <row r="571" ht="15.75" customHeight="1" s="120">
      <c r="A571" s="63" t="n"/>
      <c r="B571" s="63" t="n"/>
      <c r="C571" s="6" t="n"/>
    </row>
    <row r="572" ht="15.75" customHeight="1" s="120">
      <c r="A572" s="63" t="n"/>
      <c r="B572" s="63" t="n"/>
      <c r="C572" s="6" t="n"/>
    </row>
    <row r="573" ht="15.75" customHeight="1" s="120">
      <c r="A573" s="63" t="n"/>
      <c r="B573" s="63" t="n"/>
      <c r="C573" s="6" t="n"/>
    </row>
    <row r="574" ht="15.75" customHeight="1" s="120">
      <c r="A574" s="63" t="n"/>
      <c r="B574" s="63" t="n"/>
      <c r="C574" s="6" t="n"/>
    </row>
    <row r="575" ht="15.75" customHeight="1" s="120">
      <c r="A575" s="63" t="n"/>
      <c r="B575" s="63" t="n"/>
      <c r="C575" s="6" t="n"/>
    </row>
    <row r="576" ht="15.75" customHeight="1" s="120">
      <c r="A576" s="63" t="n"/>
      <c r="B576" s="63" t="n"/>
      <c r="C576" s="6" t="n"/>
    </row>
    <row r="577" ht="15.75" customHeight="1" s="120">
      <c r="A577" s="63" t="n"/>
      <c r="B577" s="63" t="n"/>
      <c r="C577" s="6" t="n"/>
    </row>
    <row r="578" ht="15.75" customHeight="1" s="120">
      <c r="A578" s="63" t="n"/>
      <c r="B578" s="63" t="n"/>
      <c r="C578" s="6" t="n"/>
    </row>
    <row r="579" ht="15.75" customHeight="1" s="120">
      <c r="A579" s="63" t="n"/>
      <c r="B579" s="63" t="n"/>
      <c r="C579" s="6" t="n"/>
    </row>
    <row r="580" ht="15.75" customHeight="1" s="120">
      <c r="A580" s="63" t="n"/>
      <c r="B580" s="63" t="n"/>
      <c r="C580" s="6" t="n"/>
    </row>
    <row r="581" ht="15.75" customHeight="1" s="120">
      <c r="A581" s="63" t="n"/>
      <c r="B581" s="63" t="n"/>
      <c r="C581" s="6" t="n"/>
    </row>
    <row r="582" ht="15.75" customHeight="1" s="120">
      <c r="A582" s="63" t="n"/>
      <c r="B582" s="63" t="n"/>
      <c r="C582" s="6" t="n"/>
    </row>
    <row r="583" ht="15.75" customHeight="1" s="120">
      <c r="A583" s="63" t="n"/>
      <c r="B583" s="63" t="n"/>
      <c r="C583" s="6" t="n"/>
    </row>
    <row r="584" ht="15.75" customHeight="1" s="120">
      <c r="A584" s="63" t="n"/>
      <c r="B584" s="63" t="n"/>
      <c r="C584" s="6" t="n"/>
    </row>
    <row r="585" ht="15.75" customHeight="1" s="120">
      <c r="A585" s="63" t="n"/>
      <c r="B585" s="63" t="n"/>
      <c r="C585" s="6" t="n"/>
    </row>
    <row r="586" ht="15.75" customHeight="1" s="120">
      <c r="A586" s="63" t="n"/>
      <c r="B586" s="63" t="n"/>
      <c r="C586" s="6" t="n"/>
    </row>
    <row r="587" ht="15.75" customHeight="1" s="120">
      <c r="A587" s="63" t="n"/>
      <c r="B587" s="63" t="n"/>
      <c r="C587" s="6" t="n"/>
    </row>
    <row r="588" ht="15.75" customHeight="1" s="120">
      <c r="A588" s="63" t="n"/>
      <c r="B588" s="63" t="n"/>
      <c r="C588" s="6" t="n"/>
    </row>
    <row r="589" ht="15.75" customHeight="1" s="120">
      <c r="A589" s="63" t="n"/>
      <c r="B589" s="63" t="n"/>
      <c r="C589" s="6" t="n"/>
    </row>
    <row r="590" ht="15.75" customHeight="1" s="120">
      <c r="A590" s="63" t="n"/>
      <c r="B590" s="63" t="n"/>
      <c r="C590" s="6" t="n"/>
    </row>
    <row r="591" ht="15.75" customHeight="1" s="120">
      <c r="A591" s="63" t="n"/>
      <c r="B591" s="63" t="n"/>
      <c r="C591" s="6" t="n"/>
    </row>
    <row r="592" ht="15.75" customHeight="1" s="120">
      <c r="A592" s="63" t="n"/>
      <c r="B592" s="63" t="n"/>
      <c r="C592" s="6" t="n"/>
    </row>
    <row r="593" ht="15.75" customHeight="1" s="120">
      <c r="A593" s="63" t="n"/>
      <c r="B593" s="63" t="n"/>
      <c r="C593" s="6" t="n"/>
    </row>
    <row r="594" ht="15.75" customHeight="1" s="120">
      <c r="A594" s="63" t="n"/>
      <c r="B594" s="63" t="n"/>
      <c r="C594" s="6" t="n"/>
    </row>
    <row r="595" ht="15.75" customHeight="1" s="120">
      <c r="A595" s="63" t="n"/>
      <c r="B595" s="63" t="n"/>
      <c r="C595" s="6" t="n"/>
    </row>
    <row r="596" ht="15.75" customHeight="1" s="120">
      <c r="A596" s="63" t="n"/>
      <c r="B596" s="63" t="n"/>
      <c r="C596" s="6" t="n"/>
    </row>
    <row r="597" ht="15.75" customHeight="1" s="120">
      <c r="A597" s="63" t="n"/>
      <c r="B597" s="63" t="n"/>
      <c r="C597" s="6" t="n"/>
    </row>
    <row r="598" ht="15.75" customHeight="1" s="120">
      <c r="A598" s="63" t="n"/>
      <c r="B598" s="63" t="n"/>
      <c r="C598" s="6" t="n"/>
    </row>
    <row r="599" ht="15.75" customHeight="1" s="120">
      <c r="A599" s="63" t="n"/>
      <c r="B599" s="63" t="n"/>
      <c r="C599" s="6" t="n"/>
    </row>
    <row r="600" ht="15.75" customHeight="1" s="120">
      <c r="A600" s="63" t="n"/>
      <c r="B600" s="63" t="n"/>
      <c r="C600" s="6" t="n"/>
    </row>
    <row r="601" ht="15.75" customHeight="1" s="120">
      <c r="A601" s="63" t="n"/>
      <c r="B601" s="63" t="n"/>
      <c r="C601" s="6" t="n"/>
    </row>
    <row r="602" ht="15.75" customHeight="1" s="120">
      <c r="A602" s="63" t="n"/>
      <c r="B602" s="63" t="n"/>
      <c r="C602" s="6" t="n"/>
    </row>
    <row r="603" ht="15.75" customHeight="1" s="120">
      <c r="A603" s="63" t="n"/>
      <c r="B603" s="63" t="n"/>
      <c r="C603" s="6" t="n"/>
    </row>
    <row r="604" ht="15.75" customHeight="1" s="120">
      <c r="A604" s="63" t="n"/>
      <c r="B604" s="63" t="n"/>
      <c r="C604" s="6" t="n"/>
    </row>
    <row r="605" ht="15.75" customHeight="1" s="120">
      <c r="A605" s="63" t="n"/>
      <c r="B605" s="63" t="n"/>
      <c r="C605" s="6" t="n"/>
    </row>
    <row r="606" ht="15.75" customHeight="1" s="120">
      <c r="A606" s="63" t="n"/>
      <c r="B606" s="63" t="n"/>
      <c r="C606" s="6" t="n"/>
    </row>
    <row r="607" ht="15.75" customHeight="1" s="120">
      <c r="A607" s="63" t="n"/>
      <c r="B607" s="63" t="n"/>
      <c r="C607" s="6" t="n"/>
    </row>
    <row r="608" ht="15.75" customHeight="1" s="120">
      <c r="A608" s="63" t="n"/>
      <c r="B608" s="63" t="n"/>
      <c r="C608" s="6" t="n"/>
    </row>
    <row r="609" ht="15.75" customHeight="1" s="120">
      <c r="A609" s="63" t="n"/>
      <c r="B609" s="63" t="n"/>
      <c r="C609" s="6" t="n"/>
    </row>
    <row r="610" ht="15.75" customHeight="1" s="120">
      <c r="A610" s="63" t="n"/>
      <c r="B610" s="63" t="n"/>
      <c r="C610" s="6" t="n"/>
    </row>
    <row r="611" ht="15.75" customHeight="1" s="120">
      <c r="A611" s="63" t="n"/>
      <c r="B611" s="63" t="n"/>
      <c r="C611" s="6" t="n"/>
    </row>
    <row r="612" ht="15.75" customHeight="1" s="120">
      <c r="A612" s="63" t="n"/>
      <c r="B612" s="63" t="n"/>
      <c r="C612" s="6" t="n"/>
    </row>
    <row r="613" ht="15.75" customHeight="1" s="120">
      <c r="A613" s="63" t="n"/>
      <c r="B613" s="63" t="n"/>
      <c r="C613" s="6" t="n"/>
    </row>
    <row r="614" ht="15.75" customHeight="1" s="120">
      <c r="A614" s="63" t="n"/>
      <c r="B614" s="63" t="n"/>
      <c r="C614" s="6" t="n"/>
    </row>
    <row r="615" ht="15.75" customHeight="1" s="120">
      <c r="A615" s="63" t="n"/>
      <c r="B615" s="63" t="n"/>
      <c r="C615" s="6" t="n"/>
    </row>
    <row r="616" ht="15.75" customHeight="1" s="120">
      <c r="A616" s="63" t="n"/>
      <c r="B616" s="63" t="n"/>
      <c r="C616" s="6" t="n"/>
    </row>
    <row r="617" ht="15.75" customHeight="1" s="120">
      <c r="A617" s="63" t="n"/>
      <c r="B617" s="63" t="n"/>
      <c r="C617" s="6" t="n"/>
    </row>
    <row r="618" ht="15.75" customHeight="1" s="120">
      <c r="A618" s="63" t="n"/>
      <c r="B618" s="63" t="n"/>
      <c r="C618" s="6" t="n"/>
    </row>
    <row r="619" ht="15.75" customHeight="1" s="120">
      <c r="A619" s="63" t="n"/>
      <c r="B619" s="63" t="n"/>
      <c r="C619" s="6" t="n"/>
    </row>
    <row r="620" ht="15.75" customHeight="1" s="120">
      <c r="A620" s="63" t="n"/>
      <c r="B620" s="63" t="n"/>
      <c r="C620" s="6" t="n"/>
    </row>
    <row r="621" ht="15.75" customHeight="1" s="120">
      <c r="A621" s="63" t="n"/>
      <c r="B621" s="63" t="n"/>
      <c r="C621" s="6" t="n"/>
    </row>
    <row r="622" ht="15.75" customHeight="1" s="120">
      <c r="A622" s="63" t="n"/>
      <c r="B622" s="63" t="n"/>
      <c r="C622" s="6" t="n"/>
    </row>
    <row r="623" ht="15.75" customHeight="1" s="120">
      <c r="A623" s="63" t="n"/>
      <c r="B623" s="63" t="n"/>
      <c r="C623" s="6" t="n"/>
    </row>
    <row r="624" ht="15.75" customHeight="1" s="120">
      <c r="A624" s="63" t="n"/>
      <c r="B624" s="63" t="n"/>
      <c r="C624" s="6" t="n"/>
    </row>
    <row r="625" ht="15.75" customHeight="1" s="120">
      <c r="A625" s="63" t="n"/>
      <c r="B625" s="63" t="n"/>
      <c r="C625" s="6" t="n"/>
    </row>
    <row r="626" ht="15.75" customHeight="1" s="120">
      <c r="A626" s="63" t="n"/>
      <c r="B626" s="63" t="n"/>
      <c r="C626" s="6" t="n"/>
    </row>
    <row r="627" ht="15.75" customHeight="1" s="120">
      <c r="A627" s="63" t="n"/>
      <c r="B627" s="63" t="n"/>
      <c r="C627" s="6" t="n"/>
    </row>
    <row r="628" ht="15.75" customHeight="1" s="120">
      <c r="A628" s="63" t="n"/>
      <c r="B628" s="63" t="n"/>
      <c r="C628" s="6" t="n"/>
    </row>
    <row r="629" ht="15.75" customHeight="1" s="120">
      <c r="A629" s="63" t="n"/>
      <c r="B629" s="63" t="n"/>
      <c r="C629" s="6" t="n"/>
    </row>
    <row r="630" ht="15.75" customHeight="1" s="120">
      <c r="A630" s="63" t="n"/>
      <c r="B630" s="63" t="n"/>
      <c r="C630" s="6" t="n"/>
    </row>
    <row r="631" ht="15.75" customHeight="1" s="120">
      <c r="A631" s="63" t="n"/>
      <c r="B631" s="63" t="n"/>
      <c r="C631" s="6" t="n"/>
    </row>
    <row r="632" ht="15.75" customHeight="1" s="120">
      <c r="A632" s="63" t="n"/>
      <c r="B632" s="63" t="n"/>
      <c r="C632" s="6" t="n"/>
    </row>
    <row r="633" ht="15.75" customHeight="1" s="120">
      <c r="A633" s="63" t="n"/>
      <c r="B633" s="63" t="n"/>
      <c r="C633" s="6" t="n"/>
    </row>
    <row r="634" ht="15.75" customHeight="1" s="120">
      <c r="A634" s="63" t="n"/>
      <c r="B634" s="63" t="n"/>
      <c r="C634" s="6" t="n"/>
    </row>
    <row r="635" ht="15.75" customHeight="1" s="120">
      <c r="A635" s="63" t="n"/>
      <c r="B635" s="63" t="n"/>
      <c r="C635" s="6" t="n"/>
    </row>
    <row r="636" ht="15.75" customHeight="1" s="120">
      <c r="A636" s="63" t="n"/>
      <c r="B636" s="63" t="n"/>
      <c r="C636" s="6" t="n"/>
    </row>
    <row r="637" ht="15.75" customHeight="1" s="120">
      <c r="A637" s="63" t="n"/>
      <c r="B637" s="63" t="n"/>
      <c r="C637" s="6" t="n"/>
    </row>
    <row r="638" ht="15.75" customHeight="1" s="120">
      <c r="A638" s="63" t="n"/>
      <c r="B638" s="63" t="n"/>
      <c r="C638" s="6" t="n"/>
    </row>
    <row r="639" ht="15.75" customHeight="1" s="120">
      <c r="A639" s="63" t="n"/>
      <c r="B639" s="63" t="n"/>
      <c r="C639" s="6" t="n"/>
    </row>
    <row r="640" ht="15.75" customHeight="1" s="120">
      <c r="A640" s="63" t="n"/>
      <c r="B640" s="63" t="n"/>
      <c r="C640" s="6" t="n"/>
    </row>
    <row r="641" ht="15.75" customHeight="1" s="120">
      <c r="A641" s="63" t="n"/>
      <c r="B641" s="63" t="n"/>
      <c r="C641" s="6" t="n"/>
    </row>
    <row r="642" ht="15.75" customHeight="1" s="120">
      <c r="A642" s="63" t="n"/>
      <c r="B642" s="63" t="n"/>
      <c r="C642" s="6" t="n"/>
    </row>
    <row r="643" ht="15.75" customHeight="1" s="120">
      <c r="A643" s="63" t="n"/>
      <c r="B643" s="63" t="n"/>
      <c r="C643" s="6" t="n"/>
    </row>
    <row r="644" ht="15.75" customHeight="1" s="120">
      <c r="A644" s="63" t="n"/>
      <c r="B644" s="63" t="n"/>
      <c r="C644" s="6" t="n"/>
    </row>
    <row r="645" ht="15.75" customHeight="1" s="120">
      <c r="A645" s="63" t="n"/>
      <c r="B645" s="63" t="n"/>
      <c r="C645" s="6" t="n"/>
    </row>
    <row r="646" ht="15.75" customHeight="1" s="120">
      <c r="A646" s="63" t="n"/>
      <c r="B646" s="63" t="n"/>
      <c r="C646" s="6" t="n"/>
    </row>
    <row r="647" ht="15.75" customHeight="1" s="120">
      <c r="A647" s="63" t="n"/>
      <c r="B647" s="63" t="n"/>
      <c r="C647" s="6" t="n"/>
    </row>
    <row r="648" ht="15.75" customHeight="1" s="120">
      <c r="A648" s="63" t="n"/>
      <c r="B648" s="63" t="n"/>
      <c r="C648" s="6" t="n"/>
    </row>
    <row r="649" ht="15.75" customHeight="1" s="120">
      <c r="A649" s="63" t="n"/>
      <c r="B649" s="63" t="n"/>
      <c r="C649" s="6" t="n"/>
    </row>
    <row r="650" ht="15.75" customHeight="1" s="120">
      <c r="A650" s="63" t="n"/>
      <c r="B650" s="63" t="n"/>
      <c r="C650" s="6" t="n"/>
    </row>
    <row r="651" ht="15.75" customHeight="1" s="120">
      <c r="A651" s="63" t="n"/>
      <c r="B651" s="63" t="n"/>
      <c r="C651" s="6" t="n"/>
    </row>
    <row r="652" ht="15.75" customHeight="1" s="120">
      <c r="A652" s="63" t="n"/>
      <c r="B652" s="63" t="n"/>
      <c r="C652" s="6" t="n"/>
    </row>
    <row r="653" ht="15.75" customHeight="1" s="120">
      <c r="A653" s="63" t="n"/>
      <c r="B653" s="63" t="n"/>
      <c r="C653" s="6" t="n"/>
    </row>
    <row r="654" ht="15.75" customHeight="1" s="120">
      <c r="A654" s="63" t="n"/>
      <c r="B654" s="63" t="n"/>
      <c r="C654" s="6" t="n"/>
    </row>
    <row r="655" ht="15.75" customHeight="1" s="120">
      <c r="A655" s="63" t="n"/>
      <c r="B655" s="63" t="n"/>
      <c r="C655" s="6" t="n"/>
    </row>
    <row r="656" ht="15.75" customHeight="1" s="120">
      <c r="A656" s="63" t="n"/>
      <c r="B656" s="63" t="n"/>
      <c r="C656" s="6" t="n"/>
    </row>
    <row r="657" ht="15.75" customHeight="1" s="120">
      <c r="A657" s="63" t="n"/>
      <c r="B657" s="63" t="n"/>
      <c r="C657" s="6" t="n"/>
    </row>
    <row r="658" ht="15.75" customHeight="1" s="120">
      <c r="A658" s="63" t="n"/>
      <c r="B658" s="63" t="n"/>
      <c r="C658" s="6" t="n"/>
    </row>
    <row r="659" ht="15.75" customHeight="1" s="120">
      <c r="A659" s="63" t="n"/>
      <c r="B659" s="63" t="n"/>
      <c r="C659" s="6" t="n"/>
    </row>
    <row r="660" ht="15.75" customHeight="1" s="120">
      <c r="A660" s="63" t="n"/>
      <c r="B660" s="63" t="n"/>
      <c r="C660" s="6" t="n"/>
    </row>
    <row r="661" ht="15.75" customHeight="1" s="120">
      <c r="A661" s="63" t="n"/>
      <c r="B661" s="63" t="n"/>
      <c r="C661" s="6" t="n"/>
    </row>
    <row r="662" ht="15.75" customHeight="1" s="120">
      <c r="A662" s="63" t="n"/>
      <c r="B662" s="63" t="n"/>
      <c r="C662" s="6" t="n"/>
    </row>
    <row r="663" ht="15.75" customHeight="1" s="120">
      <c r="A663" s="63" t="n"/>
      <c r="B663" s="63" t="n"/>
      <c r="C663" s="6" t="n"/>
    </row>
    <row r="664" ht="15.75" customHeight="1" s="120">
      <c r="A664" s="63" t="n"/>
      <c r="B664" s="63" t="n"/>
      <c r="C664" s="6" t="n"/>
    </row>
    <row r="665" ht="15.75" customHeight="1" s="120">
      <c r="A665" s="63" t="n"/>
      <c r="B665" s="63" t="n"/>
      <c r="C665" s="6" t="n"/>
    </row>
    <row r="666" ht="15.75" customHeight="1" s="120">
      <c r="A666" s="63" t="n"/>
      <c r="B666" s="63" t="n"/>
      <c r="C666" s="6" t="n"/>
    </row>
    <row r="667" ht="15.75" customHeight="1" s="120">
      <c r="A667" s="63" t="n"/>
      <c r="B667" s="63" t="n"/>
      <c r="C667" s="6" t="n"/>
    </row>
    <row r="668" ht="15.75" customHeight="1" s="120">
      <c r="A668" s="63" t="n"/>
      <c r="B668" s="63" t="n"/>
      <c r="C668" s="6" t="n"/>
    </row>
    <row r="669" ht="15.75" customHeight="1" s="120">
      <c r="A669" s="63" t="n"/>
      <c r="B669" s="63" t="n"/>
      <c r="C669" s="6" t="n"/>
    </row>
    <row r="670" ht="15.75" customHeight="1" s="120">
      <c r="A670" s="63" t="n"/>
      <c r="B670" s="63" t="n"/>
      <c r="C670" s="6" t="n"/>
    </row>
    <row r="671" ht="15.75" customHeight="1" s="120">
      <c r="A671" s="63" t="n"/>
      <c r="B671" s="63" t="n"/>
      <c r="C671" s="6" t="n"/>
    </row>
    <row r="672" ht="15.75" customHeight="1" s="120">
      <c r="A672" s="63" t="n"/>
      <c r="B672" s="63" t="n"/>
      <c r="C672" s="6" t="n"/>
    </row>
    <row r="673" ht="15.75" customHeight="1" s="120">
      <c r="A673" s="63" t="n"/>
      <c r="B673" s="63" t="n"/>
      <c r="C673" s="6" t="n"/>
    </row>
    <row r="674" ht="15.75" customHeight="1" s="120">
      <c r="A674" s="63" t="n"/>
      <c r="B674" s="63" t="n"/>
      <c r="C674" s="6" t="n"/>
    </row>
    <row r="675" ht="15.75" customHeight="1" s="120">
      <c r="A675" s="63" t="n"/>
      <c r="B675" s="63" t="n"/>
      <c r="C675" s="6" t="n"/>
    </row>
    <row r="676" ht="15.75" customHeight="1" s="120">
      <c r="A676" s="63" t="n"/>
      <c r="B676" s="63" t="n"/>
      <c r="C676" s="6" t="n"/>
    </row>
    <row r="677" ht="15.75" customHeight="1" s="120">
      <c r="A677" s="63" t="n"/>
      <c r="B677" s="63" t="n"/>
      <c r="C677" s="6" t="n"/>
    </row>
    <row r="678" ht="15.75" customHeight="1" s="120">
      <c r="A678" s="63" t="n"/>
      <c r="B678" s="63" t="n"/>
      <c r="C678" s="6" t="n"/>
    </row>
    <row r="679" ht="15.75" customHeight="1" s="120">
      <c r="A679" s="63" t="n"/>
      <c r="B679" s="63" t="n"/>
      <c r="C679" s="6" t="n"/>
    </row>
    <row r="680" ht="15.75" customHeight="1" s="120">
      <c r="A680" s="63" t="n"/>
      <c r="B680" s="63" t="n"/>
      <c r="C680" s="6" t="n"/>
    </row>
    <row r="681" ht="15.75" customHeight="1" s="120">
      <c r="A681" s="63" t="n"/>
      <c r="B681" s="63" t="n"/>
      <c r="C681" s="6" t="n"/>
    </row>
    <row r="682" ht="15.75" customHeight="1" s="120">
      <c r="A682" s="63" t="n"/>
      <c r="B682" s="63" t="n"/>
      <c r="C682" s="6" t="n"/>
    </row>
    <row r="683" ht="15.75" customHeight="1" s="120">
      <c r="A683" s="63" t="n"/>
      <c r="B683" s="63" t="n"/>
      <c r="C683" s="6" t="n"/>
    </row>
    <row r="684" ht="15.75" customHeight="1" s="120">
      <c r="A684" s="63" t="n"/>
      <c r="B684" s="63" t="n"/>
      <c r="C684" s="6" t="n"/>
    </row>
    <row r="685" ht="15.75" customHeight="1" s="120">
      <c r="A685" s="63" t="n"/>
      <c r="B685" s="63" t="n"/>
      <c r="C685" s="6" t="n"/>
    </row>
    <row r="686" ht="15.75" customHeight="1" s="120">
      <c r="A686" s="63" t="n"/>
      <c r="B686" s="63" t="n"/>
      <c r="C686" s="6" t="n"/>
    </row>
    <row r="687" ht="15.75" customHeight="1" s="120">
      <c r="A687" s="63" t="n"/>
      <c r="B687" s="63" t="n"/>
      <c r="C687" s="6" t="n"/>
    </row>
    <row r="688" ht="15.75" customHeight="1" s="120">
      <c r="A688" s="63" t="n"/>
      <c r="B688" s="63" t="n"/>
      <c r="C688" s="6" t="n"/>
    </row>
    <row r="689" ht="15.75" customHeight="1" s="120">
      <c r="A689" s="63" t="n"/>
      <c r="B689" s="63" t="n"/>
      <c r="C689" s="6" t="n"/>
    </row>
    <row r="690" ht="15.75" customHeight="1" s="120">
      <c r="A690" s="63" t="n"/>
      <c r="B690" s="63" t="n"/>
      <c r="C690" s="6" t="n"/>
    </row>
    <row r="691" ht="15.75" customHeight="1" s="120">
      <c r="A691" s="63" t="n"/>
      <c r="B691" s="63" t="n"/>
      <c r="C691" s="6" t="n"/>
    </row>
    <row r="692" ht="15.75" customHeight="1" s="120">
      <c r="A692" s="63" t="n"/>
      <c r="B692" s="63" t="n"/>
      <c r="C692" s="6" t="n"/>
    </row>
    <row r="693" ht="15.75" customHeight="1" s="120">
      <c r="A693" s="63" t="n"/>
      <c r="B693" s="63" t="n"/>
      <c r="C693" s="6" t="n"/>
    </row>
    <row r="694" ht="15.75" customHeight="1" s="120">
      <c r="A694" s="63" t="n"/>
      <c r="B694" s="63" t="n"/>
      <c r="C694" s="6" t="n"/>
    </row>
    <row r="695" ht="15.75" customHeight="1" s="120">
      <c r="A695" s="63" t="n"/>
      <c r="B695" s="63" t="n"/>
      <c r="C695" s="6" t="n"/>
    </row>
    <row r="696" ht="15.75" customHeight="1" s="120">
      <c r="A696" s="63" t="n"/>
      <c r="B696" s="63" t="n"/>
      <c r="C696" s="6" t="n"/>
    </row>
    <row r="697" ht="15.75" customHeight="1" s="120">
      <c r="A697" s="63" t="n"/>
      <c r="B697" s="63" t="n"/>
      <c r="C697" s="6" t="n"/>
    </row>
    <row r="698" ht="15.75" customHeight="1" s="120">
      <c r="A698" s="63" t="n"/>
      <c r="B698" s="63" t="n"/>
      <c r="C698" s="6" t="n"/>
    </row>
    <row r="699" ht="15.75" customHeight="1" s="120">
      <c r="A699" s="63" t="n"/>
      <c r="B699" s="63" t="n"/>
      <c r="C699" s="6" t="n"/>
    </row>
    <row r="700" ht="15.75" customHeight="1" s="120">
      <c r="A700" s="63" t="n"/>
      <c r="B700" s="63" t="n"/>
      <c r="C700" s="6" t="n"/>
    </row>
    <row r="701" ht="15.75" customHeight="1" s="120">
      <c r="A701" s="63" t="n"/>
      <c r="B701" s="63" t="n"/>
      <c r="C701" s="6" t="n"/>
    </row>
    <row r="702" ht="15.75" customHeight="1" s="120">
      <c r="A702" s="63" t="n"/>
      <c r="B702" s="63" t="n"/>
      <c r="C702" s="6" t="n"/>
    </row>
    <row r="703" ht="15.75" customHeight="1" s="120">
      <c r="A703" s="63" t="n"/>
      <c r="B703" s="63" t="n"/>
      <c r="C703" s="6" t="n"/>
    </row>
    <row r="704" ht="15.75" customHeight="1" s="120">
      <c r="A704" s="63" t="n"/>
      <c r="B704" s="63" t="n"/>
      <c r="C704" s="6" t="n"/>
    </row>
    <row r="705" ht="15.75" customHeight="1" s="120">
      <c r="A705" s="63" t="n"/>
      <c r="B705" s="63" t="n"/>
      <c r="C705" s="6" t="n"/>
    </row>
    <row r="706" ht="15.75" customHeight="1" s="120">
      <c r="A706" s="63" t="n"/>
      <c r="B706" s="63" t="n"/>
      <c r="C706" s="6" t="n"/>
    </row>
    <row r="707" ht="15.75" customHeight="1" s="120">
      <c r="A707" s="63" t="n"/>
      <c r="B707" s="63" t="n"/>
      <c r="C707" s="6" t="n"/>
    </row>
    <row r="708" ht="15.75" customHeight="1" s="120">
      <c r="A708" s="63" t="n"/>
      <c r="B708" s="63" t="n"/>
      <c r="C708" s="6" t="n"/>
    </row>
    <row r="709" ht="15.75" customHeight="1" s="120">
      <c r="A709" s="63" t="n"/>
      <c r="B709" s="63" t="n"/>
      <c r="C709" s="6" t="n"/>
    </row>
    <row r="710" ht="15.75" customHeight="1" s="120">
      <c r="A710" s="63" t="n"/>
      <c r="B710" s="63" t="n"/>
      <c r="C710" s="6" t="n"/>
    </row>
    <row r="711" ht="15.75" customHeight="1" s="120">
      <c r="A711" s="63" t="n"/>
      <c r="B711" s="63" t="n"/>
      <c r="C711" s="6" t="n"/>
    </row>
    <row r="712" ht="15.75" customHeight="1" s="120">
      <c r="A712" s="63" t="n"/>
      <c r="B712" s="63" t="n"/>
      <c r="C712" s="6" t="n"/>
    </row>
    <row r="713" ht="15.75" customHeight="1" s="120">
      <c r="A713" s="63" t="n"/>
      <c r="B713" s="63" t="n"/>
      <c r="C713" s="6" t="n"/>
    </row>
    <row r="714" ht="15.75" customHeight="1" s="120">
      <c r="A714" s="63" t="n"/>
      <c r="B714" s="63" t="n"/>
      <c r="C714" s="6" t="n"/>
    </row>
    <row r="715" ht="15.75" customHeight="1" s="120">
      <c r="A715" s="63" t="n"/>
      <c r="B715" s="63" t="n"/>
      <c r="C715" s="6" t="n"/>
    </row>
    <row r="716" ht="15.75" customHeight="1" s="120">
      <c r="A716" s="63" t="n"/>
      <c r="B716" s="63" t="n"/>
      <c r="C716" s="6" t="n"/>
    </row>
    <row r="717" ht="15.75" customHeight="1" s="120">
      <c r="A717" s="63" t="n"/>
      <c r="B717" s="63" t="n"/>
      <c r="C717" s="6" t="n"/>
    </row>
    <row r="718" ht="15.75" customHeight="1" s="120">
      <c r="A718" s="63" t="n"/>
      <c r="B718" s="63" t="n"/>
      <c r="C718" s="6" t="n"/>
    </row>
    <row r="719" ht="15.75" customHeight="1" s="120">
      <c r="A719" s="63" t="n"/>
      <c r="B719" s="63" t="n"/>
      <c r="C719" s="6" t="n"/>
    </row>
    <row r="720" ht="15.75" customHeight="1" s="120">
      <c r="A720" s="63" t="n"/>
      <c r="B720" s="63" t="n"/>
      <c r="C720" s="6" t="n"/>
    </row>
    <row r="721" ht="15.75" customHeight="1" s="120">
      <c r="A721" s="63" t="n"/>
      <c r="B721" s="63" t="n"/>
      <c r="C721" s="6" t="n"/>
    </row>
    <row r="722" ht="15.75" customHeight="1" s="120">
      <c r="A722" s="63" t="n"/>
      <c r="B722" s="63" t="n"/>
      <c r="C722" s="6" t="n"/>
    </row>
    <row r="723" ht="15.75" customHeight="1" s="120">
      <c r="A723" s="63" t="n"/>
      <c r="B723" s="63" t="n"/>
      <c r="C723" s="6" t="n"/>
    </row>
    <row r="724" ht="15.75" customHeight="1" s="120">
      <c r="A724" s="63" t="n"/>
      <c r="B724" s="63" t="n"/>
      <c r="C724" s="6" t="n"/>
    </row>
    <row r="725" ht="15.75" customHeight="1" s="120">
      <c r="A725" s="63" t="n"/>
      <c r="B725" s="63" t="n"/>
      <c r="C725" s="6" t="n"/>
    </row>
    <row r="726" ht="15.75" customHeight="1" s="120">
      <c r="A726" s="63" t="n"/>
      <c r="B726" s="63" t="n"/>
      <c r="C726" s="6" t="n"/>
    </row>
    <row r="727" ht="15.75" customHeight="1" s="120">
      <c r="A727" s="63" t="n"/>
      <c r="B727" s="63" t="n"/>
      <c r="C727" s="6" t="n"/>
    </row>
    <row r="728" ht="15.75" customHeight="1" s="120">
      <c r="A728" s="63" t="n"/>
      <c r="B728" s="63" t="n"/>
      <c r="C728" s="6" t="n"/>
    </row>
    <row r="729" ht="15.75" customHeight="1" s="120">
      <c r="A729" s="63" t="n"/>
      <c r="B729" s="63" t="n"/>
      <c r="C729" s="6" t="n"/>
    </row>
    <row r="730" ht="15.75" customHeight="1" s="120">
      <c r="A730" s="63" t="n"/>
      <c r="B730" s="63" t="n"/>
      <c r="C730" s="6" t="n"/>
    </row>
    <row r="731" ht="15.75" customHeight="1" s="120">
      <c r="A731" s="63" t="n"/>
      <c r="B731" s="63" t="n"/>
      <c r="C731" s="6" t="n"/>
    </row>
    <row r="732" ht="15.75" customHeight="1" s="120">
      <c r="A732" s="63" t="n"/>
      <c r="B732" s="63" t="n"/>
      <c r="C732" s="6" t="n"/>
    </row>
    <row r="733" ht="15.75" customHeight="1" s="120">
      <c r="A733" s="63" t="n"/>
      <c r="B733" s="63" t="n"/>
      <c r="C733" s="6" t="n"/>
    </row>
    <row r="734" ht="15.75" customHeight="1" s="120">
      <c r="A734" s="63" t="n"/>
      <c r="B734" s="63" t="n"/>
      <c r="C734" s="6" t="n"/>
    </row>
    <row r="735" ht="15.75" customHeight="1" s="120">
      <c r="A735" s="63" t="n"/>
      <c r="B735" s="63" t="n"/>
      <c r="C735" s="6" t="n"/>
    </row>
    <row r="736" ht="15.75" customHeight="1" s="120">
      <c r="A736" s="63" t="n"/>
      <c r="B736" s="63" t="n"/>
      <c r="C736" s="6" t="n"/>
    </row>
    <row r="737" ht="15.75" customHeight="1" s="120">
      <c r="A737" s="63" t="n"/>
      <c r="B737" s="63" t="n"/>
      <c r="C737" s="6" t="n"/>
    </row>
    <row r="738" ht="15.75" customHeight="1" s="120">
      <c r="A738" s="63" t="n"/>
      <c r="B738" s="63" t="n"/>
      <c r="C738" s="6" t="n"/>
    </row>
    <row r="739" ht="15.75" customHeight="1" s="120">
      <c r="A739" s="63" t="n"/>
      <c r="B739" s="63" t="n"/>
      <c r="C739" s="6" t="n"/>
    </row>
    <row r="740" ht="15.75" customHeight="1" s="120">
      <c r="A740" s="63" t="n"/>
      <c r="B740" s="63" t="n"/>
      <c r="C740" s="6" t="n"/>
    </row>
    <row r="741" ht="15.75" customHeight="1" s="120">
      <c r="A741" s="63" t="n"/>
      <c r="B741" s="63" t="n"/>
      <c r="C741" s="6" t="n"/>
    </row>
    <row r="742" ht="15.75" customHeight="1" s="120">
      <c r="A742" s="63" t="n"/>
      <c r="B742" s="63" t="n"/>
      <c r="C742" s="6" t="n"/>
    </row>
    <row r="743" ht="15.75" customHeight="1" s="120">
      <c r="A743" s="63" t="n"/>
      <c r="B743" s="63" t="n"/>
      <c r="C743" s="6" t="n"/>
    </row>
    <row r="744" ht="15.75" customHeight="1" s="120">
      <c r="A744" s="63" t="n"/>
      <c r="B744" s="63" t="n"/>
      <c r="C744" s="6" t="n"/>
    </row>
    <row r="745" ht="15.75" customHeight="1" s="120">
      <c r="A745" s="63" t="n"/>
      <c r="B745" s="63" t="n"/>
      <c r="C745" s="6" t="n"/>
    </row>
    <row r="746" ht="15.75" customHeight="1" s="120">
      <c r="A746" s="63" t="n"/>
      <c r="B746" s="63" t="n"/>
      <c r="C746" s="6" t="n"/>
    </row>
    <row r="747" ht="15.75" customHeight="1" s="120">
      <c r="A747" s="63" t="n"/>
      <c r="B747" s="63" t="n"/>
      <c r="C747" s="6" t="n"/>
    </row>
    <row r="748" ht="15.75" customHeight="1" s="120">
      <c r="A748" s="63" t="n"/>
      <c r="B748" s="63" t="n"/>
      <c r="C748" s="6" t="n"/>
    </row>
    <row r="749" ht="15.75" customHeight="1" s="120">
      <c r="A749" s="63" t="n"/>
      <c r="B749" s="63" t="n"/>
      <c r="C749" s="6" t="n"/>
    </row>
    <row r="750" ht="15.75" customHeight="1" s="120">
      <c r="A750" s="63" t="n"/>
      <c r="B750" s="63" t="n"/>
      <c r="C750" s="6" t="n"/>
    </row>
    <row r="751" ht="15.75" customHeight="1" s="120">
      <c r="A751" s="63" t="n"/>
      <c r="B751" s="63" t="n"/>
      <c r="C751" s="6" t="n"/>
    </row>
    <row r="752" ht="15.75" customHeight="1" s="120">
      <c r="A752" s="63" t="n"/>
      <c r="B752" s="63" t="n"/>
      <c r="C752" s="6" t="n"/>
    </row>
    <row r="753" ht="15.75" customHeight="1" s="120">
      <c r="A753" s="63" t="n"/>
      <c r="B753" s="63" t="n"/>
      <c r="C753" s="6" t="n"/>
    </row>
    <row r="754" ht="15.75" customHeight="1" s="120">
      <c r="A754" s="63" t="n"/>
      <c r="B754" s="63" t="n"/>
      <c r="C754" s="6" t="n"/>
    </row>
    <row r="755" ht="15.75" customHeight="1" s="120">
      <c r="A755" s="63" t="n"/>
      <c r="B755" s="63" t="n"/>
      <c r="C755" s="6" t="n"/>
    </row>
    <row r="756" ht="15.75" customHeight="1" s="120">
      <c r="A756" s="63" t="n"/>
      <c r="B756" s="63" t="n"/>
      <c r="C756" s="6" t="n"/>
    </row>
    <row r="757" ht="15.75" customHeight="1" s="120">
      <c r="A757" s="63" t="n"/>
      <c r="B757" s="63" t="n"/>
      <c r="C757" s="6" t="n"/>
    </row>
    <row r="758" ht="15.75" customHeight="1" s="120">
      <c r="A758" s="63" t="n"/>
      <c r="B758" s="63" t="n"/>
      <c r="C758" s="6" t="n"/>
    </row>
    <row r="759" ht="15.75" customHeight="1" s="120">
      <c r="A759" s="63" t="n"/>
      <c r="B759" s="63" t="n"/>
      <c r="C759" s="6" t="n"/>
    </row>
    <row r="760" ht="15.75" customHeight="1" s="120">
      <c r="A760" s="63" t="n"/>
      <c r="B760" s="63" t="n"/>
      <c r="C760" s="6" t="n"/>
    </row>
    <row r="761" ht="15.75" customHeight="1" s="120">
      <c r="A761" s="63" t="n"/>
      <c r="B761" s="63" t="n"/>
      <c r="C761" s="6" t="n"/>
    </row>
    <row r="762" ht="15.75" customHeight="1" s="120">
      <c r="A762" s="63" t="n"/>
      <c r="B762" s="63" t="n"/>
      <c r="C762" s="6" t="n"/>
    </row>
    <row r="763" ht="15.75" customHeight="1" s="120">
      <c r="A763" s="63" t="n"/>
      <c r="B763" s="63" t="n"/>
      <c r="C763" s="6" t="n"/>
    </row>
    <row r="764" ht="15.75" customHeight="1" s="120">
      <c r="A764" s="63" t="n"/>
      <c r="B764" s="63" t="n"/>
      <c r="C764" s="6" t="n"/>
    </row>
    <row r="765" ht="15.75" customHeight="1" s="120">
      <c r="A765" s="63" t="n"/>
      <c r="B765" s="63" t="n"/>
      <c r="C765" s="6" t="n"/>
    </row>
    <row r="766" ht="15.75" customHeight="1" s="120">
      <c r="A766" s="63" t="n"/>
      <c r="B766" s="63" t="n"/>
      <c r="C766" s="6" t="n"/>
    </row>
    <row r="767" ht="15.75" customHeight="1" s="120">
      <c r="A767" s="63" t="n"/>
      <c r="B767" s="63" t="n"/>
      <c r="C767" s="6" t="n"/>
    </row>
    <row r="768" ht="15.75" customHeight="1" s="120">
      <c r="A768" s="63" t="n"/>
      <c r="B768" s="63" t="n"/>
      <c r="C768" s="6" t="n"/>
    </row>
    <row r="769" ht="15.75" customHeight="1" s="120">
      <c r="A769" s="63" t="n"/>
      <c r="B769" s="63" t="n"/>
      <c r="C769" s="6" t="n"/>
    </row>
    <row r="770" ht="15.75" customHeight="1" s="120">
      <c r="A770" s="63" t="n"/>
      <c r="B770" s="63" t="n"/>
      <c r="C770" s="6" t="n"/>
    </row>
    <row r="771" ht="15.75" customHeight="1" s="120">
      <c r="A771" s="63" t="n"/>
      <c r="B771" s="63" t="n"/>
      <c r="C771" s="6" t="n"/>
    </row>
    <row r="772" ht="15.75" customHeight="1" s="120">
      <c r="A772" s="63" t="n"/>
      <c r="B772" s="63" t="n"/>
      <c r="C772" s="6" t="n"/>
    </row>
    <row r="773" ht="15.75" customHeight="1" s="120">
      <c r="A773" s="63" t="n"/>
      <c r="B773" s="63" t="n"/>
      <c r="C773" s="6" t="n"/>
    </row>
    <row r="774" ht="15.75" customHeight="1" s="120">
      <c r="A774" s="63" t="n"/>
      <c r="B774" s="63" t="n"/>
      <c r="C774" s="6" t="n"/>
    </row>
    <row r="775" ht="15.75" customHeight="1" s="120">
      <c r="A775" s="63" t="n"/>
      <c r="B775" s="63" t="n"/>
      <c r="C775" s="6" t="n"/>
    </row>
    <row r="776" ht="15.75" customHeight="1" s="120">
      <c r="A776" s="63" t="n"/>
      <c r="B776" s="63" t="n"/>
      <c r="C776" s="6" t="n"/>
    </row>
    <row r="777" ht="15.75" customHeight="1" s="120">
      <c r="A777" s="63" t="n"/>
      <c r="B777" s="63" t="n"/>
      <c r="C777" s="6" t="n"/>
    </row>
    <row r="778" ht="15.75" customHeight="1" s="120">
      <c r="A778" s="63" t="n"/>
      <c r="B778" s="63" t="n"/>
      <c r="C778" s="6" t="n"/>
    </row>
    <row r="779" ht="15.75" customHeight="1" s="120">
      <c r="A779" s="63" t="n"/>
      <c r="B779" s="63" t="n"/>
      <c r="C779" s="6" t="n"/>
    </row>
    <row r="780" ht="15.75" customHeight="1" s="120">
      <c r="A780" s="63" t="n"/>
      <c r="B780" s="63" t="n"/>
      <c r="C780" s="6" t="n"/>
    </row>
    <row r="781" ht="15.75" customHeight="1" s="120">
      <c r="A781" s="63" t="n"/>
      <c r="B781" s="63" t="n"/>
      <c r="C781" s="6" t="n"/>
    </row>
    <row r="782" ht="15.75" customHeight="1" s="120">
      <c r="A782" s="63" t="n"/>
      <c r="B782" s="63" t="n"/>
      <c r="C782" s="6" t="n"/>
    </row>
    <row r="783" ht="15.75" customHeight="1" s="120">
      <c r="A783" s="63" t="n"/>
      <c r="B783" s="63" t="n"/>
      <c r="C783" s="6" t="n"/>
    </row>
    <row r="784" ht="15.75" customHeight="1" s="120">
      <c r="A784" s="63" t="n"/>
      <c r="B784" s="63" t="n"/>
      <c r="C784" s="6" t="n"/>
    </row>
    <row r="785" ht="15.75" customHeight="1" s="120">
      <c r="A785" s="63" t="n"/>
      <c r="B785" s="63" t="n"/>
      <c r="C785" s="6" t="n"/>
    </row>
    <row r="786" ht="15.75" customHeight="1" s="120">
      <c r="A786" s="63" t="n"/>
      <c r="B786" s="63" t="n"/>
      <c r="C786" s="6" t="n"/>
    </row>
    <row r="787" ht="15.75" customHeight="1" s="120">
      <c r="A787" s="63" t="n"/>
      <c r="B787" s="63" t="n"/>
      <c r="C787" s="6" t="n"/>
    </row>
    <row r="788" ht="15.75" customHeight="1" s="120">
      <c r="A788" s="63" t="n"/>
      <c r="B788" s="63" t="n"/>
      <c r="C788" s="6" t="n"/>
    </row>
    <row r="789" ht="15.75" customHeight="1" s="120">
      <c r="A789" s="63" t="n"/>
      <c r="B789" s="63" t="n"/>
      <c r="C789" s="6" t="n"/>
    </row>
    <row r="790" ht="15.75" customHeight="1" s="120">
      <c r="A790" s="63" t="n"/>
      <c r="B790" s="63" t="n"/>
      <c r="C790" s="6" t="n"/>
    </row>
    <row r="791" ht="15.75" customHeight="1" s="120">
      <c r="A791" s="63" t="n"/>
      <c r="B791" s="63" t="n"/>
      <c r="C791" s="6" t="n"/>
    </row>
    <row r="792" ht="15.75" customHeight="1" s="120">
      <c r="A792" s="63" t="n"/>
      <c r="B792" s="63" t="n"/>
      <c r="C792" s="6" t="n"/>
    </row>
    <row r="793" ht="15.75" customHeight="1" s="120">
      <c r="A793" s="63" t="n"/>
      <c r="B793" s="63" t="n"/>
      <c r="C793" s="6" t="n"/>
    </row>
    <row r="794" ht="15.75" customHeight="1" s="120">
      <c r="A794" s="63" t="n"/>
      <c r="B794" s="63" t="n"/>
      <c r="C794" s="6" t="n"/>
    </row>
    <row r="795" ht="15.75" customHeight="1" s="120">
      <c r="A795" s="63" t="n"/>
      <c r="B795" s="63" t="n"/>
      <c r="C795" s="6" t="n"/>
    </row>
    <row r="796" ht="15.75" customHeight="1" s="120">
      <c r="A796" s="63" t="n"/>
      <c r="B796" s="63" t="n"/>
      <c r="C796" s="6" t="n"/>
    </row>
    <row r="797" ht="15.75" customHeight="1" s="120">
      <c r="A797" s="63" t="n"/>
      <c r="B797" s="63" t="n"/>
      <c r="C797" s="6" t="n"/>
    </row>
    <row r="798" ht="15.75" customHeight="1" s="120">
      <c r="A798" s="63" t="n"/>
      <c r="B798" s="63" t="n"/>
      <c r="C798" s="6" t="n"/>
    </row>
    <row r="799" ht="15.75" customHeight="1" s="120">
      <c r="A799" s="63" t="n"/>
      <c r="B799" s="63" t="n"/>
      <c r="C799" s="6" t="n"/>
    </row>
    <row r="800" ht="15.75" customHeight="1" s="120">
      <c r="A800" s="63" t="n"/>
      <c r="B800" s="63" t="n"/>
      <c r="C800" s="6" t="n"/>
    </row>
    <row r="801" ht="15.75" customHeight="1" s="120">
      <c r="A801" s="63" t="n"/>
      <c r="B801" s="63" t="n"/>
      <c r="C801" s="6" t="n"/>
    </row>
    <row r="802" ht="15.75" customHeight="1" s="120">
      <c r="A802" s="63" t="n"/>
      <c r="B802" s="63" t="n"/>
      <c r="C802" s="6" t="n"/>
    </row>
    <row r="803" ht="15.75" customHeight="1" s="120">
      <c r="A803" s="63" t="n"/>
      <c r="B803" s="63" t="n"/>
      <c r="C803" s="6" t="n"/>
    </row>
    <row r="804" ht="15.75" customHeight="1" s="120">
      <c r="A804" s="63" t="n"/>
      <c r="B804" s="63" t="n"/>
      <c r="C804" s="6" t="n"/>
    </row>
    <row r="805" ht="15.75" customHeight="1" s="120">
      <c r="A805" s="63" t="n"/>
      <c r="B805" s="63" t="n"/>
      <c r="C805" s="6" t="n"/>
    </row>
    <row r="806" ht="15.75" customHeight="1" s="120">
      <c r="A806" s="63" t="n"/>
      <c r="B806" s="63" t="n"/>
      <c r="C806" s="6" t="n"/>
    </row>
    <row r="807" ht="15.75" customHeight="1" s="120">
      <c r="A807" s="63" t="n"/>
      <c r="B807" s="63" t="n"/>
      <c r="C807" s="6" t="n"/>
    </row>
    <row r="808" ht="15.75" customHeight="1" s="120">
      <c r="A808" s="63" t="n"/>
      <c r="B808" s="63" t="n"/>
      <c r="C808" s="6" t="n"/>
    </row>
    <row r="809" ht="15.75" customHeight="1" s="120">
      <c r="A809" s="63" t="n"/>
      <c r="B809" s="63" t="n"/>
      <c r="C809" s="6" t="n"/>
    </row>
    <row r="810" ht="15.75" customHeight="1" s="120">
      <c r="A810" s="63" t="n"/>
      <c r="B810" s="63" t="n"/>
      <c r="C810" s="6" t="n"/>
    </row>
    <row r="811" ht="15.75" customHeight="1" s="120">
      <c r="A811" s="63" t="n"/>
      <c r="B811" s="63" t="n"/>
      <c r="C811" s="6" t="n"/>
    </row>
    <row r="812" ht="15.75" customHeight="1" s="120">
      <c r="A812" s="63" t="n"/>
      <c r="B812" s="63" t="n"/>
      <c r="C812" s="6" t="n"/>
    </row>
    <row r="813" ht="15.75" customHeight="1" s="120">
      <c r="A813" s="63" t="n"/>
      <c r="B813" s="63" t="n"/>
      <c r="C813" s="6" t="n"/>
    </row>
    <row r="814" ht="15.75" customHeight="1" s="120">
      <c r="A814" s="63" t="n"/>
      <c r="B814" s="63" t="n"/>
      <c r="C814" s="6" t="n"/>
    </row>
    <row r="815" ht="15.75" customHeight="1" s="120">
      <c r="A815" s="63" t="n"/>
      <c r="B815" s="63" t="n"/>
      <c r="C815" s="6" t="n"/>
    </row>
    <row r="816" ht="15.75" customHeight="1" s="120">
      <c r="A816" s="63" t="n"/>
      <c r="B816" s="63" t="n"/>
      <c r="C816" s="6" t="n"/>
    </row>
    <row r="817" ht="15.75" customHeight="1" s="120">
      <c r="A817" s="63" t="n"/>
      <c r="B817" s="63" t="n"/>
      <c r="C817" s="6" t="n"/>
    </row>
    <row r="818" ht="15.75" customHeight="1" s="120">
      <c r="A818" s="63" t="n"/>
      <c r="B818" s="63" t="n"/>
      <c r="C818" s="6" t="n"/>
    </row>
    <row r="819" ht="15.75" customHeight="1" s="120">
      <c r="A819" s="63" t="n"/>
      <c r="B819" s="63" t="n"/>
      <c r="C819" s="6" t="n"/>
    </row>
    <row r="820" ht="15.75" customHeight="1" s="120">
      <c r="A820" s="63" t="n"/>
      <c r="B820" s="63" t="n"/>
      <c r="C820" s="6" t="n"/>
    </row>
    <row r="821" ht="15.75" customHeight="1" s="120">
      <c r="A821" s="63" t="n"/>
      <c r="B821" s="63" t="n"/>
      <c r="C821" s="6" t="n"/>
    </row>
    <row r="822" ht="15.75" customHeight="1" s="120">
      <c r="A822" s="63" t="n"/>
      <c r="B822" s="63" t="n"/>
      <c r="C822" s="6" t="n"/>
    </row>
    <row r="823" ht="15.75" customHeight="1" s="120">
      <c r="A823" s="63" t="n"/>
      <c r="B823" s="63" t="n"/>
      <c r="C823" s="6" t="n"/>
    </row>
    <row r="824" ht="15.75" customHeight="1" s="120">
      <c r="A824" s="63" t="n"/>
      <c r="B824" s="63" t="n"/>
      <c r="C824" s="6" t="n"/>
    </row>
    <row r="825" ht="15.75" customHeight="1" s="120">
      <c r="A825" s="63" t="n"/>
      <c r="B825" s="63" t="n"/>
      <c r="C825" s="6" t="n"/>
    </row>
    <row r="826" ht="15.75" customHeight="1" s="120">
      <c r="A826" s="63" t="n"/>
      <c r="B826" s="63" t="n"/>
      <c r="C826" s="6" t="n"/>
    </row>
    <row r="827" ht="15.75" customHeight="1" s="120">
      <c r="A827" s="63" t="n"/>
      <c r="B827" s="63" t="n"/>
      <c r="C827" s="6" t="n"/>
    </row>
    <row r="828" ht="15.75" customHeight="1" s="120">
      <c r="A828" s="63" t="n"/>
      <c r="B828" s="63" t="n"/>
      <c r="C828" s="6" t="n"/>
    </row>
    <row r="829" ht="15.75" customHeight="1" s="120">
      <c r="A829" s="63" t="n"/>
      <c r="B829" s="63" t="n"/>
      <c r="C829" s="6" t="n"/>
    </row>
    <row r="830" ht="15.75" customHeight="1" s="120">
      <c r="A830" s="63" t="n"/>
      <c r="B830" s="63" t="n"/>
      <c r="C830" s="6" t="n"/>
    </row>
    <row r="831" ht="15.75" customHeight="1" s="120">
      <c r="A831" s="63" t="n"/>
      <c r="B831" s="63" t="n"/>
      <c r="C831" s="6" t="n"/>
    </row>
    <row r="832" ht="15.75" customHeight="1" s="120">
      <c r="A832" s="63" t="n"/>
      <c r="B832" s="63" t="n"/>
      <c r="C832" s="6" t="n"/>
    </row>
    <row r="833" ht="15.75" customHeight="1" s="120">
      <c r="A833" s="63" t="n"/>
      <c r="B833" s="63" t="n"/>
      <c r="C833" s="6" t="n"/>
    </row>
    <row r="834" ht="15.75" customHeight="1" s="120">
      <c r="A834" s="63" t="n"/>
      <c r="B834" s="63" t="n"/>
      <c r="C834" s="6" t="n"/>
    </row>
    <row r="835" ht="15.75" customHeight="1" s="120">
      <c r="A835" s="63" t="n"/>
      <c r="B835" s="63" t="n"/>
      <c r="C835" s="6" t="n"/>
    </row>
    <row r="836" ht="15.75" customHeight="1" s="120">
      <c r="A836" s="63" t="n"/>
      <c r="B836" s="63" t="n"/>
      <c r="C836" s="6" t="n"/>
    </row>
    <row r="837" ht="15.75" customHeight="1" s="120">
      <c r="A837" s="63" t="n"/>
      <c r="B837" s="63" t="n"/>
      <c r="C837" s="6" t="n"/>
    </row>
    <row r="838" ht="15.75" customHeight="1" s="120">
      <c r="A838" s="63" t="n"/>
      <c r="B838" s="63" t="n"/>
      <c r="C838" s="6" t="n"/>
    </row>
    <row r="839" ht="15.75" customHeight="1" s="120">
      <c r="A839" s="63" t="n"/>
      <c r="B839" s="63" t="n"/>
      <c r="C839" s="6" t="n"/>
    </row>
    <row r="840" ht="15.75" customHeight="1" s="120">
      <c r="A840" s="63" t="n"/>
      <c r="B840" s="63" t="n"/>
      <c r="C840" s="6" t="n"/>
    </row>
    <row r="841" ht="15.75" customHeight="1" s="120">
      <c r="A841" s="63" t="n"/>
      <c r="B841" s="63" t="n"/>
      <c r="C841" s="6" t="n"/>
    </row>
    <row r="842" ht="15.75" customHeight="1" s="120">
      <c r="A842" s="63" t="n"/>
      <c r="B842" s="63" t="n"/>
      <c r="C842" s="6" t="n"/>
    </row>
    <row r="843" ht="15.75" customHeight="1" s="120">
      <c r="A843" s="63" t="n"/>
      <c r="B843" s="63" t="n"/>
      <c r="C843" s="6" t="n"/>
    </row>
    <row r="844" ht="15.75" customHeight="1" s="120">
      <c r="A844" s="63" t="n"/>
      <c r="B844" s="63" t="n"/>
      <c r="C844" s="6" t="n"/>
    </row>
    <row r="845" ht="15.75" customHeight="1" s="120">
      <c r="A845" s="63" t="n"/>
      <c r="B845" s="63" t="n"/>
      <c r="C845" s="6" t="n"/>
    </row>
    <row r="846" ht="15.75" customHeight="1" s="120">
      <c r="A846" s="63" t="n"/>
      <c r="B846" s="63" t="n"/>
      <c r="C846" s="6" t="n"/>
    </row>
    <row r="847" ht="15.75" customHeight="1" s="120">
      <c r="A847" s="63" t="n"/>
      <c r="B847" s="63" t="n"/>
      <c r="C847" s="6" t="n"/>
    </row>
    <row r="848" ht="15.75" customHeight="1" s="120">
      <c r="A848" s="63" t="n"/>
      <c r="B848" s="63" t="n"/>
      <c r="C848" s="6" t="n"/>
    </row>
    <row r="849" ht="15.75" customHeight="1" s="120">
      <c r="A849" s="63" t="n"/>
      <c r="B849" s="63" t="n"/>
      <c r="C849" s="6" t="n"/>
    </row>
    <row r="850" ht="15.75" customHeight="1" s="120">
      <c r="A850" s="63" t="n"/>
      <c r="B850" s="63" t="n"/>
      <c r="C850" s="6" t="n"/>
    </row>
    <row r="851" ht="15.75" customHeight="1" s="120">
      <c r="A851" s="63" t="n"/>
      <c r="B851" s="63" t="n"/>
      <c r="C851" s="6" t="n"/>
    </row>
    <row r="852" ht="15.75" customHeight="1" s="120">
      <c r="A852" s="63" t="n"/>
      <c r="B852" s="63" t="n"/>
      <c r="C852" s="6" t="n"/>
    </row>
    <row r="853" ht="15.75" customHeight="1" s="120">
      <c r="A853" s="63" t="n"/>
      <c r="B853" s="63" t="n"/>
      <c r="C853" s="6" t="n"/>
    </row>
    <row r="854" ht="15.75" customHeight="1" s="120">
      <c r="A854" s="63" t="n"/>
      <c r="B854" s="63" t="n"/>
      <c r="C854" s="6" t="n"/>
    </row>
    <row r="855" ht="15.75" customHeight="1" s="120">
      <c r="A855" s="63" t="n"/>
      <c r="B855" s="63" t="n"/>
      <c r="C855" s="6" t="n"/>
    </row>
    <row r="856" ht="15.75" customHeight="1" s="120">
      <c r="A856" s="63" t="n"/>
      <c r="B856" s="63" t="n"/>
      <c r="C856" s="6" t="n"/>
    </row>
    <row r="857" ht="15.75" customHeight="1" s="120">
      <c r="A857" s="63" t="n"/>
      <c r="B857" s="63" t="n"/>
      <c r="C857" s="6" t="n"/>
    </row>
    <row r="858" ht="15.75" customHeight="1" s="120">
      <c r="A858" s="63" t="n"/>
      <c r="B858" s="63" t="n"/>
      <c r="C858" s="6" t="n"/>
    </row>
    <row r="859" ht="15.75" customHeight="1" s="120">
      <c r="A859" s="63" t="n"/>
      <c r="B859" s="63" t="n"/>
      <c r="C859" s="6" t="n"/>
    </row>
    <row r="860" ht="15.75" customHeight="1" s="120">
      <c r="A860" s="63" t="n"/>
      <c r="B860" s="63" t="n"/>
      <c r="C860" s="6" t="n"/>
    </row>
    <row r="861" ht="15.75" customHeight="1" s="120">
      <c r="A861" s="63" t="n"/>
      <c r="B861" s="63" t="n"/>
      <c r="C861" s="6" t="n"/>
    </row>
    <row r="862" ht="15.75" customHeight="1" s="120">
      <c r="A862" s="63" t="n"/>
      <c r="B862" s="63" t="n"/>
      <c r="C862" s="6" t="n"/>
    </row>
    <row r="863" ht="15.75" customHeight="1" s="120">
      <c r="A863" s="63" t="n"/>
      <c r="B863" s="63" t="n"/>
      <c r="C863" s="6" t="n"/>
    </row>
    <row r="864" ht="15.75" customHeight="1" s="120">
      <c r="A864" s="63" t="n"/>
      <c r="B864" s="63" t="n"/>
      <c r="C864" s="6" t="n"/>
    </row>
    <row r="865" ht="15.75" customHeight="1" s="120">
      <c r="A865" s="63" t="n"/>
      <c r="B865" s="63" t="n"/>
      <c r="C865" s="6" t="n"/>
    </row>
    <row r="866" ht="15.75" customHeight="1" s="120">
      <c r="A866" s="63" t="n"/>
      <c r="B866" s="63" t="n"/>
      <c r="C866" s="6" t="n"/>
    </row>
    <row r="867" ht="15.75" customHeight="1" s="120">
      <c r="A867" s="63" t="n"/>
      <c r="B867" s="63" t="n"/>
      <c r="C867" s="6" t="n"/>
    </row>
    <row r="868" ht="15.75" customHeight="1" s="120">
      <c r="A868" s="63" t="n"/>
      <c r="B868" s="63" t="n"/>
      <c r="C868" s="6" t="n"/>
    </row>
    <row r="869" ht="15.75" customHeight="1" s="120">
      <c r="A869" s="63" t="n"/>
      <c r="B869" s="63" t="n"/>
      <c r="C869" s="6" t="n"/>
    </row>
    <row r="870" ht="15.75" customHeight="1" s="120">
      <c r="A870" s="63" t="n"/>
      <c r="B870" s="63" t="n"/>
      <c r="C870" s="6" t="n"/>
    </row>
    <row r="871" ht="15.75" customHeight="1" s="120">
      <c r="A871" s="63" t="n"/>
      <c r="B871" s="63" t="n"/>
      <c r="C871" s="6" t="n"/>
    </row>
    <row r="872" ht="15.75" customHeight="1" s="120">
      <c r="A872" s="63" t="n"/>
      <c r="B872" s="63" t="n"/>
      <c r="C872" s="6" t="n"/>
    </row>
    <row r="873" ht="15.75" customHeight="1" s="120">
      <c r="A873" s="63" t="n"/>
      <c r="B873" s="63" t="n"/>
      <c r="C873" s="6" t="n"/>
    </row>
    <row r="874" ht="15.75" customHeight="1" s="120">
      <c r="A874" s="63" t="n"/>
      <c r="B874" s="63" t="n"/>
      <c r="C874" s="6" t="n"/>
    </row>
    <row r="875" ht="15.75" customHeight="1" s="120">
      <c r="A875" s="63" t="n"/>
      <c r="B875" s="63" t="n"/>
      <c r="C875" s="6" t="n"/>
    </row>
    <row r="876" ht="15.75" customHeight="1" s="120">
      <c r="A876" s="63" t="n"/>
      <c r="B876" s="63" t="n"/>
      <c r="C876" s="6" t="n"/>
    </row>
    <row r="877" ht="15.75" customHeight="1" s="120">
      <c r="A877" s="63" t="n"/>
      <c r="B877" s="63" t="n"/>
      <c r="C877" s="6" t="n"/>
    </row>
    <row r="878" ht="15.75" customHeight="1" s="120">
      <c r="A878" s="63" t="n"/>
      <c r="B878" s="63" t="n"/>
      <c r="C878" s="6" t="n"/>
    </row>
    <row r="879" ht="15.75" customHeight="1" s="120">
      <c r="A879" s="63" t="n"/>
      <c r="B879" s="63" t="n"/>
      <c r="C879" s="6" t="n"/>
    </row>
    <row r="880" ht="15.75" customHeight="1" s="120">
      <c r="A880" s="63" t="n"/>
      <c r="B880" s="63" t="n"/>
      <c r="C880" s="6" t="n"/>
    </row>
    <row r="881" ht="15.75" customHeight="1" s="120">
      <c r="A881" s="63" t="n"/>
      <c r="B881" s="63" t="n"/>
      <c r="C881" s="6" t="n"/>
    </row>
    <row r="882" ht="15.75" customHeight="1" s="120">
      <c r="A882" s="63" t="n"/>
      <c r="B882" s="63" t="n"/>
      <c r="C882" s="6" t="n"/>
    </row>
    <row r="883" ht="15.75" customHeight="1" s="120">
      <c r="A883" s="63" t="n"/>
      <c r="B883" s="63" t="n"/>
      <c r="C883" s="6" t="n"/>
    </row>
    <row r="884" ht="15.75" customHeight="1" s="120">
      <c r="A884" s="63" t="n"/>
      <c r="B884" s="63" t="n"/>
      <c r="C884" s="6" t="n"/>
    </row>
    <row r="885" ht="15.75" customHeight="1" s="120">
      <c r="A885" s="63" t="n"/>
      <c r="B885" s="63" t="n"/>
      <c r="C885" s="6" t="n"/>
    </row>
    <row r="886" ht="15.75" customHeight="1" s="120">
      <c r="A886" s="63" t="n"/>
      <c r="B886" s="63" t="n"/>
      <c r="C886" s="6" t="n"/>
    </row>
    <row r="887" ht="15.75" customHeight="1" s="120">
      <c r="A887" s="63" t="n"/>
      <c r="B887" s="63" t="n"/>
      <c r="C887" s="6" t="n"/>
    </row>
    <row r="888" ht="15.75" customHeight="1" s="120">
      <c r="A888" s="63" t="n"/>
      <c r="B888" s="63" t="n"/>
      <c r="C888" s="6" t="n"/>
    </row>
    <row r="889" ht="15.75" customHeight="1" s="120">
      <c r="A889" s="63" t="n"/>
      <c r="B889" s="63" t="n"/>
      <c r="C889" s="6" t="n"/>
    </row>
    <row r="890" ht="15.75" customHeight="1" s="120">
      <c r="A890" s="63" t="n"/>
      <c r="B890" s="63" t="n"/>
      <c r="C890" s="6" t="n"/>
    </row>
    <row r="891" ht="15.75" customHeight="1" s="120">
      <c r="A891" s="63" t="n"/>
      <c r="B891" s="63" t="n"/>
      <c r="C891" s="6" t="n"/>
    </row>
    <row r="892" ht="15.75" customHeight="1" s="120">
      <c r="A892" s="63" t="n"/>
      <c r="B892" s="63" t="n"/>
      <c r="C892" s="6" t="n"/>
    </row>
    <row r="893" ht="15.75" customHeight="1" s="120">
      <c r="A893" s="63" t="n"/>
      <c r="B893" s="63" t="n"/>
      <c r="C893" s="6" t="n"/>
    </row>
    <row r="894" ht="15.75" customHeight="1" s="120">
      <c r="A894" s="63" t="n"/>
      <c r="B894" s="63" t="n"/>
      <c r="C894" s="6" t="n"/>
    </row>
    <row r="895" ht="15.75" customHeight="1" s="120">
      <c r="A895" s="63" t="n"/>
      <c r="B895" s="63" t="n"/>
      <c r="C895" s="6" t="n"/>
    </row>
    <row r="896" ht="15.75" customHeight="1" s="120">
      <c r="A896" s="63" t="n"/>
      <c r="B896" s="63" t="n"/>
      <c r="C896" s="6" t="n"/>
    </row>
    <row r="897" ht="15.75" customHeight="1" s="120">
      <c r="A897" s="63" t="n"/>
      <c r="B897" s="63" t="n"/>
      <c r="C897" s="6" t="n"/>
    </row>
    <row r="898" ht="15.75" customHeight="1" s="120">
      <c r="A898" s="63" t="n"/>
      <c r="B898" s="63" t="n"/>
      <c r="C898" s="6" t="n"/>
    </row>
    <row r="899" ht="15.75" customHeight="1" s="120">
      <c r="A899" s="63" t="n"/>
      <c r="B899" s="63" t="n"/>
      <c r="C899" s="6" t="n"/>
    </row>
    <row r="900" ht="15.75" customHeight="1" s="120">
      <c r="A900" s="63" t="n"/>
      <c r="B900" s="63" t="n"/>
      <c r="C900" s="6" t="n"/>
    </row>
    <row r="901" ht="15.75" customHeight="1" s="120">
      <c r="A901" s="63" t="n"/>
      <c r="B901" s="63" t="n"/>
      <c r="C901" s="6" t="n"/>
    </row>
    <row r="902" ht="15.75" customHeight="1" s="120">
      <c r="A902" s="63" t="n"/>
      <c r="B902" s="63" t="n"/>
      <c r="C902" s="6" t="n"/>
    </row>
    <row r="903" ht="15.75" customHeight="1" s="120">
      <c r="A903" s="63" t="n"/>
      <c r="B903" s="63" t="n"/>
      <c r="C903" s="6" t="n"/>
    </row>
    <row r="904" ht="15.75" customHeight="1" s="120">
      <c r="A904" s="63" t="n"/>
      <c r="B904" s="63" t="n"/>
      <c r="C904" s="6" t="n"/>
    </row>
    <row r="905" ht="15.75" customHeight="1" s="120">
      <c r="A905" s="63" t="n"/>
      <c r="B905" s="63" t="n"/>
      <c r="C905" s="6" t="n"/>
    </row>
    <row r="906" ht="15.75" customHeight="1" s="120">
      <c r="A906" s="63" t="n"/>
      <c r="B906" s="63" t="n"/>
      <c r="C906" s="6" t="n"/>
    </row>
    <row r="907" ht="15.75" customHeight="1" s="120">
      <c r="A907" s="63" t="n"/>
      <c r="B907" s="63" t="n"/>
      <c r="C907" s="6" t="n"/>
    </row>
    <row r="908" ht="15.75" customHeight="1" s="120">
      <c r="A908" s="63" t="n"/>
      <c r="B908" s="63" t="n"/>
      <c r="C908" s="6" t="n"/>
    </row>
    <row r="909" ht="15.75" customHeight="1" s="120">
      <c r="A909" s="63" t="n"/>
      <c r="B909" s="63" t="n"/>
      <c r="C909" s="6" t="n"/>
    </row>
    <row r="910" ht="15.75" customHeight="1" s="120">
      <c r="A910" s="63" t="n"/>
      <c r="B910" s="63" t="n"/>
      <c r="C910" s="6" t="n"/>
    </row>
    <row r="911" ht="15.75" customHeight="1" s="120">
      <c r="A911" s="63" t="n"/>
      <c r="B911" s="63" t="n"/>
      <c r="C911" s="6" t="n"/>
    </row>
    <row r="912" ht="15.75" customHeight="1" s="120">
      <c r="A912" s="63" t="n"/>
      <c r="B912" s="63" t="n"/>
      <c r="C912" s="6" t="n"/>
    </row>
    <row r="913" ht="15.75" customHeight="1" s="120">
      <c r="A913" s="63" t="n"/>
      <c r="B913" s="63" t="n"/>
      <c r="C913" s="6" t="n"/>
    </row>
    <row r="914" ht="15.75" customHeight="1" s="120">
      <c r="A914" s="63" t="n"/>
      <c r="B914" s="63" t="n"/>
      <c r="C914" s="6" t="n"/>
    </row>
    <row r="915" ht="15.75" customHeight="1" s="120">
      <c r="A915" s="63" t="n"/>
      <c r="B915" s="63" t="n"/>
      <c r="C915" s="6" t="n"/>
    </row>
    <row r="916" ht="15.75" customHeight="1" s="120">
      <c r="A916" s="63" t="n"/>
      <c r="B916" s="63" t="n"/>
      <c r="C916" s="6" t="n"/>
    </row>
    <row r="917" ht="15.75" customHeight="1" s="120">
      <c r="A917" s="63" t="n"/>
      <c r="B917" s="63" t="n"/>
      <c r="C917" s="6" t="n"/>
    </row>
    <row r="918" ht="15.75" customHeight="1" s="120">
      <c r="A918" s="63" t="n"/>
      <c r="B918" s="63" t="n"/>
      <c r="C918" s="6" t="n"/>
    </row>
    <row r="919" ht="15.75" customHeight="1" s="120">
      <c r="A919" s="63" t="n"/>
      <c r="B919" s="63" t="n"/>
      <c r="C919" s="6" t="n"/>
    </row>
    <row r="920" ht="15.75" customHeight="1" s="120">
      <c r="A920" s="63" t="n"/>
      <c r="B920" s="63" t="n"/>
      <c r="C920" s="6" t="n"/>
    </row>
    <row r="921" ht="15.75" customHeight="1" s="120">
      <c r="A921" s="63" t="n"/>
      <c r="B921" s="63" t="n"/>
      <c r="C921" s="6" t="n"/>
    </row>
    <row r="922" ht="15.75" customHeight="1" s="120">
      <c r="A922" s="63" t="n"/>
      <c r="B922" s="63" t="n"/>
      <c r="C922" s="6" t="n"/>
    </row>
    <row r="923" ht="15.75" customHeight="1" s="120">
      <c r="A923" s="63" t="n"/>
      <c r="B923" s="63" t="n"/>
      <c r="C923" s="6" t="n"/>
    </row>
    <row r="924" ht="15.75" customHeight="1" s="120">
      <c r="A924" s="63" t="n"/>
      <c r="B924" s="63" t="n"/>
      <c r="C924" s="6" t="n"/>
    </row>
    <row r="925" ht="15.75" customHeight="1" s="120">
      <c r="A925" s="63" t="n"/>
      <c r="B925" s="63" t="n"/>
      <c r="C925" s="6" t="n"/>
    </row>
    <row r="926" ht="15.75" customHeight="1" s="120">
      <c r="A926" s="63" t="n"/>
      <c r="B926" s="63" t="n"/>
      <c r="C926" s="6" t="n"/>
    </row>
    <row r="927" ht="15.75" customHeight="1" s="120">
      <c r="A927" s="63" t="n"/>
      <c r="B927" s="63" t="n"/>
      <c r="C927" s="6" t="n"/>
    </row>
    <row r="928" ht="15.75" customHeight="1" s="120">
      <c r="A928" s="63" t="n"/>
      <c r="B928" s="63" t="n"/>
      <c r="C928" s="6" t="n"/>
    </row>
    <row r="929" ht="15.75" customHeight="1" s="120">
      <c r="A929" s="63" t="n"/>
      <c r="B929" s="63" t="n"/>
      <c r="C929" s="6" t="n"/>
    </row>
    <row r="930" ht="15.75" customHeight="1" s="120">
      <c r="A930" s="63" t="n"/>
      <c r="B930" s="63" t="n"/>
      <c r="C930" s="6" t="n"/>
    </row>
    <row r="931" ht="15.75" customHeight="1" s="120">
      <c r="A931" s="63" t="n"/>
      <c r="B931" s="63" t="n"/>
      <c r="C931" s="6" t="n"/>
    </row>
    <row r="932" ht="15.75" customHeight="1" s="120">
      <c r="A932" s="63" t="n"/>
      <c r="B932" s="63" t="n"/>
      <c r="C932" s="6" t="n"/>
    </row>
    <row r="933" ht="15.75" customHeight="1" s="120">
      <c r="A933" s="63" t="n"/>
      <c r="B933" s="63" t="n"/>
      <c r="C933" s="6" t="n"/>
    </row>
    <row r="934" ht="15.75" customHeight="1" s="120">
      <c r="A934" s="63" t="n"/>
      <c r="B934" s="63" t="n"/>
      <c r="C934" s="6" t="n"/>
    </row>
    <row r="935" ht="15.75" customHeight="1" s="120">
      <c r="A935" s="63" t="n"/>
      <c r="B935" s="63" t="n"/>
      <c r="C935" s="6" t="n"/>
    </row>
    <row r="936" ht="15.75" customHeight="1" s="120">
      <c r="A936" s="63" t="n"/>
      <c r="B936" s="63" t="n"/>
      <c r="C936" s="6" t="n"/>
    </row>
    <row r="937" ht="15.75" customHeight="1" s="120">
      <c r="A937" s="63" t="n"/>
      <c r="B937" s="63" t="n"/>
      <c r="C937" s="6" t="n"/>
    </row>
    <row r="938" ht="15.75" customHeight="1" s="120">
      <c r="A938" s="63" t="n"/>
      <c r="B938" s="63" t="n"/>
      <c r="C938" s="6" t="n"/>
    </row>
    <row r="939" ht="15.75" customHeight="1" s="120">
      <c r="A939" s="63" t="n"/>
      <c r="B939" s="63" t="n"/>
      <c r="C939" s="6" t="n"/>
    </row>
    <row r="940" ht="15.75" customHeight="1" s="120">
      <c r="A940" s="63" t="n"/>
      <c r="B940" s="63" t="n"/>
      <c r="C940" s="6" t="n"/>
    </row>
    <row r="941" ht="15.75" customHeight="1" s="120">
      <c r="A941" s="63" t="n"/>
      <c r="B941" s="63" t="n"/>
      <c r="C941" s="6" t="n"/>
    </row>
    <row r="942" ht="15.75" customHeight="1" s="120">
      <c r="A942" s="63" t="n"/>
      <c r="B942" s="63" t="n"/>
      <c r="C942" s="6" t="n"/>
    </row>
    <row r="943" ht="15.75" customHeight="1" s="120">
      <c r="A943" s="63" t="n"/>
      <c r="B943" s="63" t="n"/>
      <c r="C943" s="6" t="n"/>
    </row>
    <row r="944" ht="15.75" customHeight="1" s="120">
      <c r="A944" s="63" t="n"/>
      <c r="B944" s="63" t="n"/>
      <c r="C944" s="6" t="n"/>
    </row>
    <row r="945" ht="15.75" customHeight="1" s="120">
      <c r="A945" s="63" t="n"/>
      <c r="B945" s="63" t="n"/>
      <c r="C945" s="6" t="n"/>
    </row>
    <row r="946" ht="15.75" customHeight="1" s="120">
      <c r="A946" s="63" t="n"/>
      <c r="B946" s="63" t="n"/>
      <c r="C946" s="6" t="n"/>
    </row>
    <row r="947" ht="15.75" customHeight="1" s="120">
      <c r="A947" s="63" t="n"/>
      <c r="B947" s="63" t="n"/>
      <c r="C947" s="6" t="n"/>
    </row>
    <row r="948" ht="15.75" customHeight="1" s="120">
      <c r="A948" s="63" t="n"/>
      <c r="B948" s="63" t="n"/>
      <c r="C948" s="6" t="n"/>
    </row>
    <row r="949" ht="15.75" customHeight="1" s="120">
      <c r="A949" s="63" t="n"/>
      <c r="B949" s="63" t="n"/>
      <c r="C949" s="6" t="n"/>
    </row>
    <row r="950" ht="15.75" customHeight="1" s="120">
      <c r="A950" s="63" t="n"/>
      <c r="B950" s="63" t="n"/>
      <c r="C950" s="6" t="n"/>
    </row>
    <row r="951" ht="15.75" customHeight="1" s="120">
      <c r="A951" s="63" t="n"/>
      <c r="B951" s="63" t="n"/>
      <c r="C951" s="6" t="n"/>
    </row>
    <row r="952" ht="15.75" customHeight="1" s="120">
      <c r="A952" s="63" t="n"/>
      <c r="B952" s="63" t="n"/>
      <c r="C952" s="6" t="n"/>
    </row>
    <row r="953" ht="15.75" customHeight="1" s="120">
      <c r="A953" s="63" t="n"/>
      <c r="B953" s="63" t="n"/>
      <c r="C953" s="6" t="n"/>
    </row>
    <row r="954" ht="15.75" customHeight="1" s="120">
      <c r="A954" s="63" t="n"/>
      <c r="B954" s="63" t="n"/>
      <c r="C954" s="6" t="n"/>
    </row>
    <row r="955" ht="15.75" customHeight="1" s="120">
      <c r="A955" s="63" t="n"/>
      <c r="B955" s="63" t="n"/>
      <c r="C955" s="6" t="n"/>
    </row>
    <row r="956" ht="15.75" customHeight="1" s="120">
      <c r="A956" s="63" t="n"/>
      <c r="B956" s="63" t="n"/>
      <c r="C956" s="6" t="n"/>
    </row>
    <row r="957" ht="15.75" customHeight="1" s="120">
      <c r="A957" s="63" t="n"/>
      <c r="B957" s="63" t="n"/>
      <c r="C957" s="6" t="n"/>
    </row>
    <row r="958" ht="15.75" customHeight="1" s="120">
      <c r="A958" s="63" t="n"/>
      <c r="B958" s="63" t="n"/>
      <c r="C958" s="6" t="n"/>
    </row>
    <row r="959" ht="15.75" customHeight="1" s="120">
      <c r="A959" s="63" t="n"/>
      <c r="B959" s="63" t="n"/>
      <c r="C959" s="6" t="n"/>
    </row>
    <row r="960" ht="15.75" customHeight="1" s="120">
      <c r="A960" s="63" t="n"/>
      <c r="B960" s="63" t="n"/>
      <c r="C960" s="6" t="n"/>
    </row>
    <row r="961" ht="15.75" customHeight="1" s="120">
      <c r="A961" s="63" t="n"/>
      <c r="B961" s="63" t="n"/>
      <c r="C961" s="6" t="n"/>
    </row>
    <row r="962" ht="15.75" customHeight="1" s="120">
      <c r="A962" s="63" t="n"/>
      <c r="B962" s="63" t="n"/>
      <c r="C962" s="6" t="n"/>
    </row>
    <row r="963" ht="15.75" customHeight="1" s="120">
      <c r="A963" s="63" t="n"/>
      <c r="B963" s="63" t="n"/>
      <c r="C963" s="6" t="n"/>
    </row>
    <row r="964" ht="15.75" customHeight="1" s="120">
      <c r="A964" s="63" t="n"/>
      <c r="B964" s="63" t="n"/>
      <c r="C964" s="6" t="n"/>
    </row>
    <row r="965" ht="15.75" customHeight="1" s="120">
      <c r="A965" s="63" t="n"/>
      <c r="B965" s="63" t="n"/>
      <c r="C965" s="6" t="n"/>
    </row>
    <row r="966" ht="15.75" customHeight="1" s="120">
      <c r="A966" s="63" t="n"/>
      <c r="B966" s="63" t="n"/>
      <c r="C966" s="6" t="n"/>
    </row>
    <row r="967" ht="15.75" customHeight="1" s="120">
      <c r="A967" s="63" t="n"/>
      <c r="B967" s="63" t="n"/>
      <c r="C967" s="6" t="n"/>
    </row>
    <row r="968" ht="15.75" customHeight="1" s="120">
      <c r="A968" s="63" t="n"/>
      <c r="B968" s="63" t="n"/>
      <c r="C968" s="6" t="n"/>
    </row>
    <row r="969" ht="15.75" customHeight="1" s="120">
      <c r="A969" s="63" t="n"/>
      <c r="B969" s="63" t="n"/>
      <c r="C969" s="6" t="n"/>
    </row>
    <row r="970" ht="15.75" customHeight="1" s="120">
      <c r="A970" s="63" t="n"/>
      <c r="B970" s="63" t="n"/>
      <c r="C970" s="6" t="n"/>
    </row>
    <row r="971" ht="15.75" customHeight="1" s="120">
      <c r="A971" s="63" t="n"/>
      <c r="B971" s="63" t="n"/>
      <c r="C971" s="6" t="n"/>
    </row>
    <row r="972" ht="15.75" customHeight="1" s="120">
      <c r="A972" s="63" t="n"/>
      <c r="B972" s="63" t="n"/>
      <c r="C972" s="6" t="n"/>
    </row>
    <row r="973" ht="15.75" customHeight="1" s="120">
      <c r="A973" s="63" t="n"/>
      <c r="B973" s="63" t="n"/>
      <c r="C973" s="6" t="n"/>
    </row>
    <row r="974" ht="15.75" customHeight="1" s="120">
      <c r="A974" s="63" t="n"/>
      <c r="B974" s="63" t="n"/>
      <c r="C974" s="6" t="n"/>
    </row>
    <row r="975" ht="15.75" customHeight="1" s="120">
      <c r="A975" s="63" t="n"/>
      <c r="B975" s="63" t="n"/>
      <c r="C975" s="6" t="n"/>
    </row>
    <row r="976" ht="15.75" customHeight="1" s="120">
      <c r="A976" s="63" t="n"/>
      <c r="B976" s="63" t="n"/>
      <c r="C976" s="6" t="n"/>
    </row>
    <row r="977" ht="15.75" customHeight="1" s="120">
      <c r="A977" s="63" t="n"/>
      <c r="B977" s="63" t="n"/>
      <c r="C977" s="6" t="n"/>
    </row>
    <row r="978" ht="15.75" customHeight="1" s="120">
      <c r="A978" s="63" t="n"/>
      <c r="B978" s="63" t="n"/>
      <c r="C978" s="6" t="n"/>
    </row>
    <row r="979" ht="15.75" customHeight="1" s="120">
      <c r="A979" s="63" t="n"/>
      <c r="B979" s="63" t="n"/>
      <c r="C979" s="6" t="n"/>
    </row>
    <row r="980" ht="15.75" customHeight="1" s="120">
      <c r="A980" s="63" t="n"/>
      <c r="B980" s="63" t="n"/>
      <c r="C980" s="6" t="n"/>
    </row>
    <row r="981" ht="15.75" customHeight="1" s="120">
      <c r="A981" s="63" t="n"/>
      <c r="B981" s="63" t="n"/>
      <c r="C981" s="6" t="n"/>
    </row>
    <row r="982" ht="15.75" customHeight="1" s="120">
      <c r="A982" s="63" t="n"/>
      <c r="B982" s="63" t="n"/>
      <c r="C982" s="6" t="n"/>
    </row>
    <row r="983" ht="15.75" customHeight="1" s="120">
      <c r="A983" s="63" t="n"/>
      <c r="B983" s="63" t="n"/>
      <c r="C983" s="6" t="n"/>
    </row>
    <row r="984" ht="15.75" customHeight="1" s="120">
      <c r="A984" s="63" t="n"/>
      <c r="B984" s="63" t="n"/>
      <c r="C984" s="6" t="n"/>
    </row>
    <row r="985" ht="15.75" customHeight="1" s="120">
      <c r="A985" s="63" t="n"/>
      <c r="B985" s="63" t="n"/>
      <c r="C985" s="6" t="n"/>
    </row>
    <row r="986" ht="15.75" customHeight="1" s="120">
      <c r="A986" s="63" t="n"/>
      <c r="B986" s="63" t="n"/>
      <c r="C986" s="6" t="n"/>
    </row>
    <row r="987" ht="15.75" customHeight="1" s="120">
      <c r="A987" s="63" t="n"/>
      <c r="B987" s="63" t="n"/>
      <c r="C987" s="6" t="n"/>
    </row>
    <row r="988" ht="15.75" customHeight="1" s="120">
      <c r="A988" s="63" t="n"/>
      <c r="B988" s="63" t="n"/>
      <c r="C988" s="6" t="n"/>
    </row>
    <row r="989" ht="15.75" customHeight="1" s="120">
      <c r="A989" s="63" t="n"/>
      <c r="B989" s="63" t="n"/>
      <c r="C989" s="6" t="n"/>
    </row>
    <row r="990" ht="15.75" customHeight="1" s="120">
      <c r="A990" s="63" t="n"/>
      <c r="B990" s="63" t="n"/>
      <c r="C990" s="6" t="n"/>
    </row>
    <row r="991" ht="15.75" customHeight="1" s="120">
      <c r="A991" s="63" t="n"/>
      <c r="B991" s="63" t="n"/>
      <c r="C991" s="6" t="n"/>
    </row>
    <row r="992" ht="15.75" customHeight="1" s="120">
      <c r="A992" s="63" t="n"/>
      <c r="B992" s="63" t="n"/>
      <c r="C992" s="6" t="n"/>
    </row>
    <row r="993" ht="15.75" customHeight="1" s="120">
      <c r="A993" s="63" t="n"/>
      <c r="B993" s="63" t="n"/>
      <c r="C993" s="6" t="n"/>
    </row>
    <row r="994" ht="15.75" customHeight="1" s="120">
      <c r="A994" s="63" t="n"/>
      <c r="B994" s="63" t="n"/>
      <c r="C994" s="6" t="n"/>
    </row>
    <row r="995" ht="15.75" customHeight="1" s="120">
      <c r="A995" s="63" t="n"/>
      <c r="B995" s="63" t="n"/>
      <c r="C995" s="6" t="n"/>
    </row>
    <row r="996" ht="15.75" customHeight="1" s="120">
      <c r="A996" s="63" t="n"/>
      <c r="B996" s="63" t="n"/>
      <c r="C996" s="6" t="n"/>
    </row>
    <row r="997" ht="15.75" customHeight="1" s="120">
      <c r="A997" s="63" t="n"/>
      <c r="B997" s="63" t="n"/>
      <c r="C997" s="6" t="n"/>
    </row>
    <row r="998" ht="15.75" customHeight="1" s="120">
      <c r="A998" s="63" t="n"/>
      <c r="B998" s="63" t="n"/>
      <c r="C998" s="6" t="n"/>
    </row>
    <row r="999" ht="15.75" customHeight="1" s="120">
      <c r="A999" s="63" t="n"/>
      <c r="B999" s="63" t="n"/>
      <c r="C999" s="6" t="n"/>
    </row>
    <row r="1000" ht="15.75" customHeight="1" s="120">
      <c r="A1000" s="63" t="n"/>
      <c r="B1000" s="63" t="n"/>
      <c r="C1000" s="6" t="n"/>
    </row>
  </sheetData>
  <pageMargins left="0.7" right="0.7" top="0.75" bottom="0.75" header="0" footer="0"/>
  <pageSetup orientation="portrait"/>
</worksheet>
</file>

<file path=xl/worksheets/sheet19.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F-gas destruction</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Multipliers'!$B$9</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Multipliers'!$B$9</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Multipliers'!$B$9</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Multipliers'!$B$9</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Multipliers'!$B$9</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Multipliers'!$B$9</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Multipliers'!$B$9</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Multipliers'!$B$9</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Multipliers'!$B$9</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Multipliers'!$B$9</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Multipliers'!$B$9</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Multipliers'!$B$9</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Multipliers'!$B$9</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Multipliers'!$B$9</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Multipliers'!$B$9</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Multipliers'!$B$9</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Multipliers'!$B$9</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Multipliers'!$B$9</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Multipliers'!$B$9</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Multipliers'!$B$9</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Multipliers'!$B$9</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Multipliers'!$B$9</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Multipliers'!$B$9</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Multipliers'!$B$9</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Multipliers'!$B$9</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Multipliers'!$B$9</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Multipliers'!$B$9</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Multipliers'!$B$9</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Multipliers'!$B$9</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Multipliers'!$B$9</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Multipliers'!$B$9</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Multipliers'!$B$9</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Multipliers'!$B$9</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Multipliers'!$B$9</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Multipliers'!$B$9</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Multipliers'!$B$9</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Multipliers'!$B$9</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Multipliers'!$B$9</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Multipliers'!$B$9</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Multipliers'!$B$9</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Multipliers'!$B$9</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Multipliers'!$B$9</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Multipliers'!$B$9</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Multipliers'!$B$9</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Multipliers'!$B$9</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Multipliers'!$B$9</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Multipliers'!$B$9</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Multipliers'!$B$9</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Multipliers'!$B$9</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Multipliers'!$B$9</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Multipliers'!$B$9</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Multipliers'!$B$9</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Multipliers'!$B$9</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Multipliers'!$B$9</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Multipliers'!$B$9</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Multipliers'!$B$9</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Multipliers'!$B$9</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Multipliers'!$B$9</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Multipliers'!$B$9</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Multipliers'!$B$9</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Multipliers'!$B$9</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Multipliers'!$B$9</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Multipliers'!$B$9</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Multipliers'!$B$9</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Multipliers'!$B$9</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Multipliers'!$B$9</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Multipliers'!$B$9</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Multipliers'!$B$9</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Multipliers'!$B$9</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Multipliers'!$B$9</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Multipliers'!$B$9</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Multipliers'!$B$9</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Multipliers'!$B$9</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Multipliers'!$B$9</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Multipliers'!$B$9</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Multipliers'!$B$9</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Multipliers'!$B$9</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Multipliers'!$B$9</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Multipliers'!$B$9</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Multipliers'!$B$9</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Multipliers'!$B$9</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Multipliers'!$B$9</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Multipliers'!$B$9</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Multipliers'!$B$9</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Multipliers'!$B$9</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Multipliers'!$B$9</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Multipliers'!$B$9</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Multipliers'!$B$9</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Multipliers'!$B$9</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Multipliers'!$B$9</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Multipliers'!$B$9</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Multipliers'!$B$9</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Multipliers'!$B$9</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Multipliers'!$B$9</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Multipliers'!$B$9</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Multipliers'!$B$9</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Multipliers'!$B$9</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Multipliers'!$B$9</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Multipliers'!$B$9</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Multipliers'!$B$9</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Multipliers'!$B$9</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Multipliers'!$B$9</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Multipliers'!$B$9</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Multipliers'!$B$9</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Multipliers'!$B$9</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Multipliers'!$B$9</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Multipliers'!$B$9</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Multipliers'!$B$9</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Multipliers'!$B$9</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Multipliers'!$B$9</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Multipliers'!$B$9</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Multipliers'!$B$9</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Multipliers'!$B$9</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Multipliers'!$B$9</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Multipliers'!$B$9</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Multipliers'!$B$9</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Multipliers'!$B$9</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Multipliers'!$B$9</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Multipliers'!$B$9</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Multipliers'!$B$9</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Multipliers'!$B$9</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Multipliers'!$B$9</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Multipliers'!$B$9</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Multipliers'!$B$9</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Multipliers'!$B$9</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Multipliers'!$B$9</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Multipliers'!$B$9</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Multipliers'!$B$9</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Multipliers'!$B$9</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Multipliers'!$B$9</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Multipliers'!$B$9</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Multipliers'!$B$9</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Multipliers'!$B$9</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Multipliers'!$B$9</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Multipliers'!$B$9</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Multipliers'!$B$9</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Multipliers'!$B$9</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Multipliers'!$B$9</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Multipliers'!$B$9</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Multipliers'!$B$9</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Multipliers'!$B$9</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Multipliers'!$B$9</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Multipliers'!$B$9</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Multipliers'!$B$9</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Multipliers'!$B$9</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Multipliers'!$B$9</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Multipliers'!$B$9</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Multipliers'!$B$9</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Multipliers'!$B$9</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Multipliers'!$B$9</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Multipliers'!$B$9</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Multipliers'!$B$9</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Multipliers'!$B$9</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Multipliers'!$B$9</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Multipliers'!$B$9</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Multipliers'!$B$9</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Multipliers'!$B$9</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Multipliers'!$B$9</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Multipliers'!$B$9</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Multipliers'!$B$9</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Multipliers'!$B$9</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Multipliers'!$B$9</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Multipliers'!$B$9</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Multipliers'!$B$9</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Multipliers'!$B$9</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Multipliers'!$B$9</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Multipliers'!$B$9</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Multipliers'!$B$9</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Multipliers'!$B$9</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Multipliers'!$B$9</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Multipliers'!$B$9</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Multipliers'!$B$9</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Multipliers'!$B$9</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Multipliers'!$B$9</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Multipliers'!$B$9</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Multipliers'!$B$9</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Multipliers'!$B$9</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Multipliers'!$B$9</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Multipliers'!$B$9</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Multipliers'!$B$9</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Multipliers'!$B$9</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Multipliers'!$B$9</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Multipliers'!$B$9</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Multipliers'!$B$9</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Multipliers'!$B$9</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Multipliers'!$B$9</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Multipliers'!$B$9</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Multipliers'!$B$9</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Multipliers'!$B$9</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Multipliers'!$B$9</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Multipliers'!$B$9</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Multipliers'!$B$9</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Multipliers'!$B$9</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Multipliers'!$B$9</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Multipliers'!$B$9</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Multipliers'!$B$9</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Multipliers'!$B$9</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Multipliers'!$B$9</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Multipliers'!$B$9</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Multipliers'!$B$9</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Multipliers'!$B$9</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Multipliers'!$B$9</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Multipliers'!$B$9</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Multipliers'!$B$9</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Multipliers'!$B$9</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Multipliers'!$B$9</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Multipliers'!$B$9</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Multipliers'!$B$9</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Multipliers'!$B$9</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Multipliers'!$B$9</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Multipliers'!$B$9</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Multipliers'!$B$9</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Multipliers'!$B$9</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Multipliers'!$B$9</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Multipliers'!$B$9</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Multipliers'!$B$9</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Multipliers'!$B$9</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Multipliers'!$B$9</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Multipliers'!$B$9</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Multipliers'!$B$9</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Multipliers'!$B$9</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Multipliers'!$B$9</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Multipliers'!$B$9</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Multipliers'!$B$9</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Multipliers'!$B$9</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Multipliers'!$B$9</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Multipliers'!$B$9</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Multipliers'!$B$9</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Multipliers'!$B$9</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Multipliers'!$B$9</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Multipliers'!$B$9</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Multipliers'!$B$9</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Multipliers'!$B$9</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Multipliers'!$B$9</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Multipliers'!$B$9</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Multipliers'!$B$9</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Multipliers'!$B$9</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Multipliers'!$B$9</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Multipliers'!$B$9</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Multipliers'!$B$9</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Multipliers'!$B$9</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Multipliers'!$B$9</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Multipliers'!$B$9</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Multipliers'!$B$9</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Multipliers'!$B$9</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Multipliers'!$B$9</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Multipliers'!$B$9</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Multipliers'!$B$9</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Multipliers'!$B$9</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Multipliers'!$B$9</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Multipliers'!$B$9</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Multipliers'!$B$9</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Multipliers'!$B$9</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Multipliers'!$B$9</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Multipliers'!$B$9</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Multipliers'!$B$9</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Multipliers'!$B$9</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Multipliers'!$B$9</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Multipliers'!$B$9</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Multipliers'!$B$9</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Multipliers'!$B$9</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Multipliers'!$B$9</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Multipliers'!$B$9</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Multipliers'!$B$9</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Multipliers'!$B$9</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Multipliers'!$B$9</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Multipliers'!$B$9</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Multipliers'!$B$9</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Multipliers'!$B$9</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Multipliers'!$B$9</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Multipliers'!$B$9</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Multipliers'!$B$9</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Multipliers'!$B$9</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Multipliers'!$B$9</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Multipliers'!$B$9</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Multipliers'!$B$9</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Multipliers'!$B$9</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Multipliers'!$B$9</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Multipliers'!$B$9</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Multipliers'!$B$9</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Multipliers'!$B$9</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Multipliers'!$B$9</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Multipliers'!$B$9</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Multipliers'!$B$9</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Multipliers'!$B$9</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Multipliers'!$B$9</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Multipliers'!$B$9</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Multipliers'!$B$9</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Multipliers'!$B$9</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Multipliers'!$B$9</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Multipliers'!$B$9</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Multipliers'!$B$9</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Multipliers'!$B$9</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Multipliers'!$B$9</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Multipliers'!$B$9</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Multipliers'!$B$9</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Multipliers'!$B$9</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Multipliers'!$B$9</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Multipliers'!$B$9</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Multipliers'!$B$9</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Multipliers'!$B$9</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Multipliers'!$B$9</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Multipliers'!$B$9</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Multipliers'!$B$9</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Multipliers'!$B$9</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Multipliers'!$B$9</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Multipliers'!$B$9</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Multipliers'!$B$9</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Multipliers'!$B$9</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Multipliers'!$B$9</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Multipliers'!$B$9</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Multipliers'!$B$9</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Multipliers'!$B$9</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Multipliers'!$B$9</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Multipliers'!$B$9</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Multipliers'!$B$9</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Multipliers'!$B$9</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Multipliers'!$B$9</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Multipliers'!$B$9</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Multipliers'!$B$9</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Multipliers'!$B$9</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Multipliers'!$B$9</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Multipliers'!$B$9</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Multipliers'!$B$9</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Multipliers'!$B$9</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Multipliers'!$B$9</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Multipliers'!$B$9</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Multipliers'!$B$9</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Multipliers'!$B$9</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Multipliers'!$B$9</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Multipliers'!$B$9</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Multipliers'!$B$9</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Multipliers'!$B$9</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Multipliers'!$B$9</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Multipliers'!$B$9</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Multipliers'!$B$9</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Multipliers'!$B$9</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Multipliers'!$B$9</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Multipliers'!$B$9</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Multipliers'!$B$9</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Multipliers'!$B$9</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Multipliers'!$B$9</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Multipliers'!$B$9</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Multipliers'!$B$9</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Multipliers'!$B$9</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Multipliers'!$B$9</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Multipliers'!$B$9</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Multipliers'!$B$9</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Multipliers'!$B$9</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Multipliers'!$B$9</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Multipliers'!$B$9</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Multipliers'!$B$9</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Multipliers'!$B$9</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Multipliers'!$B$9</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Multipliers'!$B$9</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Multipliers'!$B$9</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Multipliers'!$B$9</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Multipliers'!$B$9</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Multipliers'!$B$9</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Multipliers'!$B$9</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Multipliers'!$B$9</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Multipliers'!$B$9</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Multipliers'!$B$9</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Multipliers'!$B$9</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Multipliers'!$B$9</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Multipliers'!$B$9</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Multipliers'!$B$9</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Multipliers'!$B$9</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Multipliers'!$B$9</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Multipliers'!$B$9</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Multipliers'!$B$9</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Multipliers'!$B$9</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Multipliers'!$B$9</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Multipliers'!$B$9</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Multipliers'!$B$9</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Multipliers'!$B$9</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Multipliers'!$B$9</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Multipliers'!$B$9</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Multipliers'!$B$9</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Multipliers'!$B$9</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Multipliers'!$B$9</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Multipliers'!$B$9</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Multipliers'!$B$9</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Multipliers'!$B$9</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Multipliers'!$B$9</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Multipliers'!$B$9</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Multipliers'!$B$9</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Multipliers'!$B$9</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Multipliers'!$B$9</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Multipliers'!$B$9</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Multipliers'!$B$9</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Multipliers'!$B$9</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Multipliers'!$B$9</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Multipliers'!$B$9</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Multipliers'!$B$9</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Multipliers'!$B$9</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Multipliers'!$B$9</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Multipliers'!$B$9</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Multipliers'!$B$9</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Multipliers'!$B$9</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Multipliers'!$B$9</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Multipliers'!$B$9</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Multipliers'!$B$9</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Multipliers'!$B$9</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Multipliers'!$B$9</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Multipliers'!$B$9</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Multipliers'!$B$9</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Multipliers'!$B$9</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Multipliers'!$B$9</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Multipliers'!$B$9</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Multipliers'!$B$9</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Multipliers'!$B$9</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Multipliers'!$B$9</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Multipliers'!$B$9</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Multipliers'!$B$9</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Multipliers'!$B$9</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Multipliers'!$B$9</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Multipliers'!$B$9</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Multipliers'!$B$9</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Multipliers'!$B$9</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Multipliers'!$B$9</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Multipliers'!$B$9</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Multipliers'!$B$9</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Multipliers'!$B$9</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Multipliers'!$B$9</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Multipliers'!$B$9</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Multipliers'!$B$9</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Multipliers'!$B$9</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Multipliers'!$B$9</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Multipliers'!$B$9</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Multipliers'!$B$9</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Multipliers'!$B$9</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Multipliers'!$B$9</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Multipliers'!$B$9</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Multipliers'!$B$9</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Multipliers'!$B$9</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Multipliers'!$B$9</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Multipliers'!$B$9</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Multipliers'!$B$9</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Multipliers'!$B$9</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Multipliers'!$B$9</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Multipliers'!$B$9</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Multipliers'!$B$9</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Multipliers'!$B$9</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Multipliers'!$B$9</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Multipliers'!$B$9</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Multipliers'!$B$9</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Multipliers'!$B$9</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Multipliers'!$B$9</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Multipliers'!$B$9</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Multipliers'!$B$9</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Multipliers'!$B$9</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Multipliers'!$B$9</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Multipliers'!$B$9</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Multipliers'!$B$9</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Multipliers'!$B$9</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Multipliers'!$B$9</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Multipliers'!$B$9</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Multipliers'!$B$9</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Multipliers'!$B$9</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Multipliers'!$B$9</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Multipliers'!$B$9</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Multipliers'!$B$9</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Multipliers'!$B$9</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Multipliers'!$B$9</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Multipliers'!$B$9</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Multipliers'!$B$9</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Multipliers'!$B$9</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Multipliers'!$B$9</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Multipliers'!$B$9</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Multipliers'!$B$9</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Multipliers'!$B$9</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Multipliers'!$B$9</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Multipliers'!$B$9</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Multipliers'!$B$9</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Multipliers'!$B$9</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Multipliers'!$B$9</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Multipliers'!$B$9</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Multipliers'!$B$9</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Multipliers'!$B$9</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Multipliers'!$B$9</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Multipliers'!$B$9</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Multipliers'!$B$9</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Multipliers'!$B$9</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Multipliers'!$B$9</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Multipliers'!$B$9</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Multipliers'!$B$9</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Multipliers'!$B$9</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Multipliers'!$B$9</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Multipliers'!$B$9</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Multipliers'!$B$9</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Multipliers'!$B$9</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Multipliers'!$B$9</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Multipliers'!$B$9</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Multipliers'!$B$9</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Multipliers'!$B$9</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Multipliers'!$B$9</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Multipliers'!$B$9</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Multipliers'!$B$9</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Multipliers'!$B$9</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Multipliers'!$B$9</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Multipliers'!$B$9</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Multipliers'!$B$9</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Multipliers'!$B$9</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Multipliers'!$B$9</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Multipliers'!$B$9</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Multipliers'!$B$9</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Multipliers'!$B$9</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Multipliers'!$B$9</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Multipliers'!$B$9</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Multipliers'!$B$9</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Multipliers'!$B$9</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Multipliers'!$B$9</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Multipliers'!$B$9</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Multipliers'!$B$9</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Multipliers'!$B$9</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Multipliers'!$B$9</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Multipliers'!$B$9</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Multipliers'!$B$9</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Multipliers'!$B$9</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Multipliers'!$B$9</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Multipliers'!$B$9</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Multipliers'!$B$9</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Multipliers'!$B$9</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Multipliers'!$B$9</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Multipliers'!$B$9</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Multipliers'!$B$9</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Multipliers'!$B$9</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Multipliers'!$B$9</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Multipliers'!$B$9</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Multipliers'!$B$9</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Multipliers'!$B$9</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Multipliers'!$B$9</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Multipliers'!$B$9</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Multipliers'!$B$9</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Multipliers'!$B$9</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Multipliers'!$B$9</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Multipliers'!$B$9</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Multipliers'!$B$9</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Multipliers'!$B$9</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Multipliers'!$B$9</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Multipliers'!$B$9</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Multipliers'!$B$9</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Multipliers'!$B$9</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Multipliers'!$B$9</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Multipliers'!$B$9</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Multipliers'!$B$9</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Multipliers'!$B$9</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Multipliers'!$B$9</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Multipliers'!$B$9</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Multipliers'!$B$9</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Multipliers'!$B$9</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Multipliers'!$B$9</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Multipliers'!$B$9</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Multipliers'!$B$9</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Multipliers'!$B$9</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Multipliers'!$B$9</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Multipliers'!$B$9</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Multipliers'!$B$9</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Multipliers'!$B$9</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Multipliers'!$B$9</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Multipliers'!$B$9</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Multipliers'!$B$9</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Multipliers'!$B$9</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Multipliers'!$B$9</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Multipliers'!$B$9</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Multipliers'!$B$9</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Multipliers'!$B$9</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Multipliers'!$B$9</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Multipliers'!$B$9</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Multipliers'!$B$9</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Multipliers'!$B$9</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Multipliers'!$B$9</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Multipliers'!$B$9</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Multipliers'!$B$9</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Multipliers'!$B$9</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0.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8.380000000000001" customWidth="1" style="120" min="3" max="3"/>
    <col width="7.63" customWidth="1" style="120" min="4" max="38"/>
  </cols>
  <sheetData>
    <row r="1">
      <c r="A1" s="118" t="inlineStr">
        <is>
          <t>Policy:</t>
        </is>
      </c>
      <c r="B1" s="118" t="inlineStr">
        <is>
          <t>F-gas recovery and recycling</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Data'!$G:$G,"&lt;"&amp;$B3)+IF('Multipliers and Adjustments'!$B$66="Y",'SNAP Adjustment'!D115,0))*unit_conv*'State Downscaling Multipliers'!$B$9</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Data'!$G:$G,"&lt;"&amp;$B3)+IF('Multipliers and Adjustments'!$B$66="Y",'SNAP Adjustment'!I115,0))*unit_conv*'State Downscaling Multipliers'!$B$9</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Data'!$G:$G,"&lt;"&amp;$B3)+IF('Multipliers and Adjustments'!$B$66="Y",'SNAP Adjustment'!N115,0))*unit_conv*'State Downscaling Multipliers'!$B$9</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Data'!$G:$G,"&lt;"&amp;$B3)+IF('Multipliers and Adjustments'!$B$66="Y",'SNAP Adjustment'!S115,0))*unit_conv*'State Downscaling Multipliers'!$B$9</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Data'!$G:$G,"&lt;"&amp;$B3)+IF('Multipliers and Adjustments'!$B$66="Y",'SNAP Adjustment'!X115,0))*unit_conv*'State Downscaling Multipliers'!$B$9</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Data'!$G:$G,"&lt;"&amp;$B3)+IF('Multipliers and Adjustments'!$B$66="Y",'SNAP Adjustment'!AC115,0))*unit_conv*'State Downscaling Multipliers'!$B$9</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Data'!$G:$G,"&lt;"&amp;$B3)+IF('Multipliers and Adjustments'!$B$66="Y",'SNAP Adjustment'!AH115,0))*unit_conv*'State Downscaling Multipliers'!$B$9</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Data'!$G:$G,"&lt;"&amp;$B3)+IF('Multipliers and Adjustments'!$B$66="Y",'SNAP Adjustment'!AM115,0))*unit_conv*'State Downscaling Multipliers'!$B$9</f>
        <v/>
      </c>
    </row>
    <row r="4">
      <c r="A4" s="63">
        <f>B3</f>
        <v/>
      </c>
      <c r="B4" s="63">
        <f>A4+50</f>
        <v/>
      </c>
      <c r="C4" s="119">
        <f>(VLOOKUP($B$1,'Multipliers and Adjustments'!$A$70:$I$86,TRUNC(COLUMN(C$2)/5)+2,FALSE)*SUMIFS('EPA US Data'!$I:$I,'EPA US Data'!$D:$D,'Country Selector'!$A$2,'EPA US Data'!$J:$J,$B$1,'EPA US Data'!$C:$C,C$2,'EPA US Data'!$G:$G,"&gt;="&amp;$A4,'EPA US Data'!$G:$G,"&lt;"&amp;$B4)+IF('Multipliers and Adjustments'!$B$66="Y",'SNAP Adjustment'!D116,0))*unit_conv*'State Downscaling Multipliers'!$B$9</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Data'!$G:$G,"&lt;"&amp;$B4)+IF('Multipliers and Adjustments'!$B$66="Y",'SNAP Adjustment'!I116,0))*unit_conv*'State Downscaling Multipliers'!$B$9</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Data'!$G:$G,"&lt;"&amp;$B4)+IF('Multipliers and Adjustments'!$B$66="Y",'SNAP Adjustment'!N116,0))*unit_conv*'State Downscaling Multipliers'!$B$9</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Data'!$G:$G,"&lt;"&amp;$B4)+IF('Multipliers and Adjustments'!$B$66="Y",'SNAP Adjustment'!S116,0))*unit_conv*'State Downscaling Multipliers'!$B$9</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Data'!$G:$G,"&lt;"&amp;$B4)+IF('Multipliers and Adjustments'!$B$66="Y",'SNAP Adjustment'!X116,0))*unit_conv*'State Downscaling Multipliers'!$B$9</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Data'!$G:$G,"&lt;"&amp;$B4)+IF('Multipliers and Adjustments'!$B$66="Y",'SNAP Adjustment'!AC116,0))*unit_conv*'State Downscaling Multipliers'!$B$9</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Data'!$G:$G,"&lt;"&amp;$B4)+IF('Multipliers and Adjustments'!$B$66="Y",'SNAP Adjustment'!AH116,0))*unit_conv*'State Downscaling Multipliers'!$B$9</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Data'!$G:$G,"&lt;"&amp;$B4)+IF('Multipliers and Adjustments'!$B$66="Y",'SNAP Adjustment'!AM116,0))*unit_conv*'State Downscaling Multipliers'!$B$9</f>
        <v/>
      </c>
    </row>
    <row r="5">
      <c r="A5" s="63">
        <f>B4</f>
        <v/>
      </c>
      <c r="B5" s="63">
        <f>A5+50</f>
        <v/>
      </c>
      <c r="C5" s="119">
        <f>(VLOOKUP($B$1,'Multipliers and Adjustments'!$A$70:$I$86,TRUNC(COLUMN(C$2)/5)+2,FALSE)*SUMIFS('EPA US Data'!$I:$I,'EPA US Data'!$D:$D,'Country Selector'!$A$2,'EPA US Data'!$J:$J,$B$1,'EPA US Data'!$C:$C,C$2,'EPA US Data'!$G:$G,"&gt;="&amp;$A5,'EPA US Data'!$G:$G,"&lt;"&amp;$B5)+IF('Multipliers and Adjustments'!$B$66="Y",'SNAP Adjustment'!D117,0))*unit_conv*'State Downscaling Multipliers'!$B$9</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Data'!$G:$G,"&lt;"&amp;$B5)+IF('Multipliers and Adjustments'!$B$66="Y",'SNAP Adjustment'!I117,0))*unit_conv*'State Downscaling Multipliers'!$B$9</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Data'!$G:$G,"&lt;"&amp;$B5)+IF('Multipliers and Adjustments'!$B$66="Y",'SNAP Adjustment'!N117,0))*unit_conv*'State Downscaling Multipliers'!$B$9</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Data'!$G:$G,"&lt;"&amp;$B5)+IF('Multipliers and Adjustments'!$B$66="Y",'SNAP Adjustment'!S117,0))*unit_conv*'State Downscaling Multipliers'!$B$9</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Data'!$G:$G,"&lt;"&amp;$B5)+IF('Multipliers and Adjustments'!$B$66="Y",'SNAP Adjustment'!X117,0))*unit_conv*'State Downscaling Multipliers'!$B$9</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Data'!$G:$G,"&lt;"&amp;$B5)+IF('Multipliers and Adjustments'!$B$66="Y",'SNAP Adjustment'!AC117,0))*unit_conv*'State Downscaling Multipliers'!$B$9</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Data'!$G:$G,"&lt;"&amp;$B5)+IF('Multipliers and Adjustments'!$B$66="Y",'SNAP Adjustment'!AH117,0))*unit_conv*'State Downscaling Multipliers'!$B$9</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Data'!$G:$G,"&lt;"&amp;$B5)+IF('Multipliers and Adjustments'!$B$66="Y",'SNAP Adjustment'!AM117,0))*unit_conv*'State Downscaling Multipliers'!$B$9</f>
        <v/>
      </c>
    </row>
    <row r="6">
      <c r="A6" s="63">
        <f>B5</f>
        <v/>
      </c>
      <c r="B6" s="63">
        <f>A6+50</f>
        <v/>
      </c>
      <c r="C6" s="119">
        <f>(VLOOKUP($B$1,'Multipliers and Adjustments'!$A$70:$I$86,TRUNC(COLUMN(C$2)/5)+2,FALSE)*SUMIFS('EPA US Data'!$I:$I,'EPA US Data'!$D:$D,'Country Selector'!$A$2,'EPA US Data'!$J:$J,$B$1,'EPA US Data'!$C:$C,C$2,'EPA US Data'!$G:$G,"&gt;="&amp;$A6,'EPA US Data'!$G:$G,"&lt;"&amp;$B6)+IF('Multipliers and Adjustments'!$B$66="Y",'SNAP Adjustment'!D118,0))*unit_conv*'State Downscaling Multipliers'!$B$9</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Data'!$G:$G,"&lt;"&amp;$B6)+IF('Multipliers and Adjustments'!$B$66="Y",'SNAP Adjustment'!I118,0))*unit_conv*'State Downscaling Multipliers'!$B$9</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Data'!$G:$G,"&lt;"&amp;$B6)+IF('Multipliers and Adjustments'!$B$66="Y",'SNAP Adjustment'!N118,0))*unit_conv*'State Downscaling Multipliers'!$B$9</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Data'!$G:$G,"&lt;"&amp;$B6)+IF('Multipliers and Adjustments'!$B$66="Y",'SNAP Adjustment'!S118,0))*unit_conv*'State Downscaling Multipliers'!$B$9</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Data'!$G:$G,"&lt;"&amp;$B6)+IF('Multipliers and Adjustments'!$B$66="Y",'SNAP Adjustment'!X118,0))*unit_conv*'State Downscaling Multipliers'!$B$9</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Data'!$G:$G,"&lt;"&amp;$B6)+IF('Multipliers and Adjustments'!$B$66="Y",'SNAP Adjustment'!AC118,0))*unit_conv*'State Downscaling Multipliers'!$B$9</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Data'!$G:$G,"&lt;"&amp;$B6)+IF('Multipliers and Adjustments'!$B$66="Y",'SNAP Adjustment'!AH118,0))*unit_conv*'State Downscaling Multipliers'!$B$9</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Data'!$G:$G,"&lt;"&amp;$B6)+IF('Multipliers and Adjustments'!$B$66="Y",'SNAP Adjustment'!AM118,0))*unit_conv*'State Downscaling Multipliers'!$B$9</f>
        <v/>
      </c>
    </row>
    <row r="7">
      <c r="A7" s="63">
        <f>B6</f>
        <v/>
      </c>
      <c r="B7" s="63">
        <f>A7+50</f>
        <v/>
      </c>
      <c r="C7" s="119">
        <f>(VLOOKUP($B$1,'Multipliers and Adjustments'!$A$70:$I$86,TRUNC(COLUMN(C$2)/5)+2,FALSE)*SUMIFS('EPA US Data'!$I:$I,'EPA US Data'!$D:$D,'Country Selector'!$A$2,'EPA US Data'!$J:$J,$B$1,'EPA US Data'!$C:$C,C$2,'EPA US Data'!$G:$G,"&gt;="&amp;$A7,'EPA US Data'!$G:$G,"&lt;"&amp;$B7)+IF('Multipliers and Adjustments'!$B$66="Y",'SNAP Adjustment'!D119,0))*unit_conv*'State Downscaling Multipliers'!$B$9</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Data'!$G:$G,"&lt;"&amp;$B7)+IF('Multipliers and Adjustments'!$B$66="Y",'SNAP Adjustment'!I119,0))*unit_conv*'State Downscaling Multipliers'!$B$9</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Data'!$G:$G,"&lt;"&amp;$B7)+IF('Multipliers and Adjustments'!$B$66="Y",'SNAP Adjustment'!N119,0))*unit_conv*'State Downscaling Multipliers'!$B$9</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Data'!$G:$G,"&lt;"&amp;$B7)+IF('Multipliers and Adjustments'!$B$66="Y",'SNAP Adjustment'!S119,0))*unit_conv*'State Downscaling Multipliers'!$B$9</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Data'!$G:$G,"&lt;"&amp;$B7)+IF('Multipliers and Adjustments'!$B$66="Y",'SNAP Adjustment'!X119,0))*unit_conv*'State Downscaling Multipliers'!$B$9</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Data'!$G:$G,"&lt;"&amp;$B7)+IF('Multipliers and Adjustments'!$B$66="Y",'SNAP Adjustment'!AC119,0))*unit_conv*'State Downscaling Multipliers'!$B$9</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Data'!$G:$G,"&lt;"&amp;$B7)+IF('Multipliers and Adjustments'!$B$66="Y",'SNAP Adjustment'!AH119,0))*unit_conv*'State Downscaling Multipliers'!$B$9</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Data'!$G:$G,"&lt;"&amp;$B7)+IF('Multipliers and Adjustments'!$B$66="Y",'SNAP Adjustment'!AM119,0))*unit_conv*'State Downscaling Multipliers'!$B$9</f>
        <v/>
      </c>
    </row>
    <row r="8">
      <c r="A8" s="63">
        <f>B7</f>
        <v/>
      </c>
      <c r="B8" s="63">
        <f>A8+50</f>
        <v/>
      </c>
      <c r="C8" s="119">
        <f>(VLOOKUP($B$1,'Multipliers and Adjustments'!$A$70:$I$86,TRUNC(COLUMN(C$2)/5)+2,FALSE)*SUMIFS('EPA US Data'!$I:$I,'EPA US Data'!$D:$D,'Country Selector'!$A$2,'EPA US Data'!$J:$J,$B$1,'EPA US Data'!$C:$C,C$2,'EPA US Data'!$G:$G,"&gt;="&amp;$A8,'EPA US Data'!$G:$G,"&lt;"&amp;$B8)+IF('Multipliers and Adjustments'!$B$66="Y",'SNAP Adjustment'!D120,0))*unit_conv*'State Downscaling Multipliers'!$B$9</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Data'!$G:$G,"&lt;"&amp;$B8)+IF('Multipliers and Adjustments'!$B$66="Y",'SNAP Adjustment'!I120,0))*unit_conv*'State Downscaling Multipliers'!$B$9</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Data'!$G:$G,"&lt;"&amp;$B8)+IF('Multipliers and Adjustments'!$B$66="Y",'SNAP Adjustment'!N120,0))*unit_conv*'State Downscaling Multipliers'!$B$9</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Data'!$G:$G,"&lt;"&amp;$B8)+IF('Multipliers and Adjustments'!$B$66="Y",'SNAP Adjustment'!S120,0))*unit_conv*'State Downscaling Multipliers'!$B$9</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Data'!$G:$G,"&lt;"&amp;$B8)+IF('Multipliers and Adjustments'!$B$66="Y",'SNAP Adjustment'!X120,0))*unit_conv*'State Downscaling Multipliers'!$B$9</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Data'!$G:$G,"&lt;"&amp;$B8)+IF('Multipliers and Adjustments'!$B$66="Y",'SNAP Adjustment'!AC120,0))*unit_conv*'State Downscaling Multipliers'!$B$9</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Data'!$G:$G,"&lt;"&amp;$B8)+IF('Multipliers and Adjustments'!$B$66="Y",'SNAP Adjustment'!AH120,0))*unit_conv*'State Downscaling Multipliers'!$B$9</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Data'!$G:$G,"&lt;"&amp;$B8)+IF('Multipliers and Adjustments'!$B$66="Y",'SNAP Adjustment'!AM120,0))*unit_conv*'State Downscaling Multipliers'!$B$9</f>
        <v/>
      </c>
    </row>
    <row r="9">
      <c r="A9" s="63">
        <f>B8</f>
        <v/>
      </c>
      <c r="B9" s="63">
        <f>A9+50</f>
        <v/>
      </c>
      <c r="C9" s="119">
        <f>(VLOOKUP($B$1,'Multipliers and Adjustments'!$A$70:$I$86,TRUNC(COLUMN(C$2)/5)+2,FALSE)*SUMIFS('EPA US Data'!$I:$I,'EPA US Data'!$D:$D,'Country Selector'!$A$2,'EPA US Data'!$J:$J,$B$1,'EPA US Data'!$C:$C,C$2,'EPA US Data'!$G:$G,"&gt;="&amp;$A9,'EPA US Data'!$G:$G,"&lt;"&amp;$B9)+IF('Multipliers and Adjustments'!$B$66="Y",'SNAP Adjustment'!D121,0))*unit_conv*'State Downscaling Multipliers'!$B$9</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Data'!$G:$G,"&lt;"&amp;$B9)+IF('Multipliers and Adjustments'!$B$66="Y",'SNAP Adjustment'!I121,0))*unit_conv*'State Downscaling Multipliers'!$B$9</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Data'!$G:$G,"&lt;"&amp;$B9)+IF('Multipliers and Adjustments'!$B$66="Y",'SNAP Adjustment'!N121,0))*unit_conv*'State Downscaling Multipliers'!$B$9</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Data'!$G:$G,"&lt;"&amp;$B9)+IF('Multipliers and Adjustments'!$B$66="Y",'SNAP Adjustment'!S121,0))*unit_conv*'State Downscaling Multipliers'!$B$9</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Data'!$G:$G,"&lt;"&amp;$B9)+IF('Multipliers and Adjustments'!$B$66="Y",'SNAP Adjustment'!X121,0))*unit_conv*'State Downscaling Multipliers'!$B$9</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Data'!$G:$G,"&lt;"&amp;$B9)+IF('Multipliers and Adjustments'!$B$66="Y",'SNAP Adjustment'!AC121,0))*unit_conv*'State Downscaling Multipliers'!$B$9</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Data'!$G:$G,"&lt;"&amp;$B9)+IF('Multipliers and Adjustments'!$B$66="Y",'SNAP Adjustment'!AH121,0))*unit_conv*'State Downscaling Multipliers'!$B$9</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Data'!$G:$G,"&lt;"&amp;$B9)+IF('Multipliers and Adjustments'!$B$66="Y",'SNAP Adjustment'!AM121,0))*unit_conv*'State Downscaling Multipliers'!$B$9</f>
        <v/>
      </c>
    </row>
    <row r="10">
      <c r="A10" s="63">
        <f>B9</f>
        <v/>
      </c>
      <c r="B10" s="63">
        <f>A10+50</f>
        <v/>
      </c>
      <c r="C10" s="119">
        <f>(VLOOKUP($B$1,'Multipliers and Adjustments'!$A$70:$I$86,TRUNC(COLUMN(C$2)/5)+2,FALSE)*SUMIFS('EPA US Data'!$I:$I,'EPA US Data'!$D:$D,'Country Selector'!$A$2,'EPA US Data'!$J:$J,$B$1,'EPA US Data'!$C:$C,C$2,'EPA US Data'!$G:$G,"&gt;="&amp;$A10,'EPA US Data'!$G:$G,"&lt;"&amp;$B10)+IF('Multipliers and Adjustments'!$B$66="Y",'SNAP Adjustment'!D122,0))*unit_conv*'State Downscaling Multipliers'!$B$9</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Data'!$G:$G,"&lt;"&amp;$B10)+IF('Multipliers and Adjustments'!$B$66="Y",'SNAP Adjustment'!I122,0))*unit_conv*'State Downscaling Multipliers'!$B$9</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Data'!$G:$G,"&lt;"&amp;$B10)+IF('Multipliers and Adjustments'!$B$66="Y",'SNAP Adjustment'!N122,0))*unit_conv*'State Downscaling Multipliers'!$B$9</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Data'!$G:$G,"&lt;"&amp;$B10)+IF('Multipliers and Adjustments'!$B$66="Y",'SNAP Adjustment'!S122,0))*unit_conv*'State Downscaling Multipliers'!$B$9</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Data'!$G:$G,"&lt;"&amp;$B10)+IF('Multipliers and Adjustments'!$B$66="Y",'SNAP Adjustment'!X122,0))*unit_conv*'State Downscaling Multipliers'!$B$9</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Data'!$G:$G,"&lt;"&amp;$B10)+IF('Multipliers and Adjustments'!$B$66="Y",'SNAP Adjustment'!AC122,0))*unit_conv*'State Downscaling Multipliers'!$B$9</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Data'!$G:$G,"&lt;"&amp;$B10)+IF('Multipliers and Adjustments'!$B$66="Y",'SNAP Adjustment'!AH122,0))*unit_conv*'State Downscaling Multipliers'!$B$9</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Data'!$G:$G,"&lt;"&amp;$B10)+IF('Multipliers and Adjustments'!$B$66="Y",'SNAP Adjustment'!AM122,0))*unit_conv*'State Downscaling Multipliers'!$B$9</f>
        <v/>
      </c>
    </row>
    <row r="11">
      <c r="A11" s="63">
        <f>B10</f>
        <v/>
      </c>
      <c r="B11" s="63">
        <f>A11+50</f>
        <v/>
      </c>
      <c r="C11" s="119">
        <f>(VLOOKUP($B$1,'Multipliers and Adjustments'!$A$70:$I$86,TRUNC(COLUMN(C$2)/5)+2,FALSE)*SUMIFS('EPA US Data'!$I:$I,'EPA US Data'!$D:$D,'Country Selector'!$A$2,'EPA US Data'!$J:$J,$B$1,'EPA US Data'!$C:$C,C$2,'EPA US Data'!$G:$G,"&gt;="&amp;$A11,'EPA US Data'!$G:$G,"&lt;"&amp;$B11)+IF('Multipliers and Adjustments'!$B$66="Y",'SNAP Adjustment'!D123,0))*unit_conv*'State Downscaling Multipliers'!$B$9</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Data'!$G:$G,"&lt;"&amp;$B11)+IF('Multipliers and Adjustments'!$B$66="Y",'SNAP Adjustment'!I123,0))*unit_conv*'State Downscaling Multipliers'!$B$9</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Data'!$G:$G,"&lt;"&amp;$B11)+IF('Multipliers and Adjustments'!$B$66="Y",'SNAP Adjustment'!N123,0))*unit_conv*'State Downscaling Multipliers'!$B$9</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Data'!$G:$G,"&lt;"&amp;$B11)+IF('Multipliers and Adjustments'!$B$66="Y",'SNAP Adjustment'!S123,0))*unit_conv*'State Downscaling Multipliers'!$B$9</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Data'!$G:$G,"&lt;"&amp;$B11)+IF('Multipliers and Adjustments'!$B$66="Y",'SNAP Adjustment'!X123,0))*unit_conv*'State Downscaling Multipliers'!$B$9</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Data'!$G:$G,"&lt;"&amp;$B11)+IF('Multipliers and Adjustments'!$B$66="Y",'SNAP Adjustment'!AC123,0))*unit_conv*'State Downscaling Multipliers'!$B$9</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Data'!$G:$G,"&lt;"&amp;$B11)+IF('Multipliers and Adjustments'!$B$66="Y",'SNAP Adjustment'!AH123,0))*unit_conv*'State Downscaling Multipliers'!$B$9</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Data'!$G:$G,"&lt;"&amp;$B11)+IF('Multipliers and Adjustments'!$B$66="Y",'SNAP Adjustment'!AM123,0))*unit_conv*'State Downscaling Multipliers'!$B$9</f>
        <v/>
      </c>
    </row>
    <row r="12">
      <c r="A12" s="63">
        <f>B11</f>
        <v/>
      </c>
      <c r="B12" s="63">
        <f>A12+50</f>
        <v/>
      </c>
      <c r="C12" s="119">
        <f>(VLOOKUP($B$1,'Multipliers and Adjustments'!$A$70:$I$86,TRUNC(COLUMN(C$2)/5)+2,FALSE)*SUMIFS('EPA US Data'!$I:$I,'EPA US Data'!$D:$D,'Country Selector'!$A$2,'EPA US Data'!$J:$J,$B$1,'EPA US Data'!$C:$C,C$2,'EPA US Data'!$G:$G,"&gt;="&amp;$A12,'EPA US Data'!$G:$G,"&lt;"&amp;$B12)+IF('Multipliers and Adjustments'!$B$66="Y",'SNAP Adjustment'!D124,0))*unit_conv*'State Downscaling Multipliers'!$B$9</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Data'!$G:$G,"&lt;"&amp;$B12)+IF('Multipliers and Adjustments'!$B$66="Y",'SNAP Adjustment'!I124,0))*unit_conv*'State Downscaling Multipliers'!$B$9</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Data'!$G:$G,"&lt;"&amp;$B12)+IF('Multipliers and Adjustments'!$B$66="Y",'SNAP Adjustment'!N124,0))*unit_conv*'State Downscaling Multipliers'!$B$9</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Data'!$G:$G,"&lt;"&amp;$B12)+IF('Multipliers and Adjustments'!$B$66="Y",'SNAP Adjustment'!S124,0))*unit_conv*'State Downscaling Multipliers'!$B$9</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Data'!$G:$G,"&lt;"&amp;$B12)+IF('Multipliers and Adjustments'!$B$66="Y",'SNAP Adjustment'!X124,0))*unit_conv*'State Downscaling Multipliers'!$B$9</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Data'!$G:$G,"&lt;"&amp;$B12)+IF('Multipliers and Adjustments'!$B$66="Y",'SNAP Adjustment'!AC124,0))*unit_conv*'State Downscaling Multipliers'!$B$9</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Data'!$G:$G,"&lt;"&amp;$B12)+IF('Multipliers and Adjustments'!$B$66="Y",'SNAP Adjustment'!AH124,0))*unit_conv*'State Downscaling Multipliers'!$B$9</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Data'!$G:$G,"&lt;"&amp;$B12)+IF('Multipliers and Adjustments'!$B$66="Y",'SNAP Adjustment'!AM124,0))*unit_conv*'State Downscaling Multipliers'!$B$9</f>
        <v/>
      </c>
    </row>
    <row r="13">
      <c r="A13" s="63">
        <f>B12</f>
        <v/>
      </c>
      <c r="B13" s="63">
        <f>A13+50</f>
        <v/>
      </c>
      <c r="C13" s="119">
        <f>(VLOOKUP($B$1,'Multipliers and Adjustments'!$A$70:$I$86,TRUNC(COLUMN(C$2)/5)+2,FALSE)*SUMIFS('EPA US Data'!$I:$I,'EPA US Data'!$D:$D,'Country Selector'!$A$2,'EPA US Data'!$J:$J,$B$1,'EPA US Data'!$C:$C,C$2,'EPA US Data'!$G:$G,"&gt;="&amp;$A13,'EPA US Data'!$G:$G,"&lt;"&amp;$B13)+IF('Multipliers and Adjustments'!$B$66="Y",'SNAP Adjustment'!D125,0))*unit_conv*'State Downscaling Multipliers'!$B$9</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Data'!$G:$G,"&lt;"&amp;$B13)+IF('Multipliers and Adjustments'!$B$66="Y",'SNAP Adjustment'!I125,0))*unit_conv*'State Downscaling Multipliers'!$B$9</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Data'!$G:$G,"&lt;"&amp;$B13)+IF('Multipliers and Adjustments'!$B$66="Y",'SNAP Adjustment'!N125,0))*unit_conv*'State Downscaling Multipliers'!$B$9</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Data'!$G:$G,"&lt;"&amp;$B13)+IF('Multipliers and Adjustments'!$B$66="Y",'SNAP Adjustment'!S125,0))*unit_conv*'State Downscaling Multipliers'!$B$9</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Data'!$G:$G,"&lt;"&amp;$B13)+IF('Multipliers and Adjustments'!$B$66="Y",'SNAP Adjustment'!X125,0))*unit_conv*'State Downscaling Multipliers'!$B$9</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Data'!$G:$G,"&lt;"&amp;$B13)+IF('Multipliers and Adjustments'!$B$66="Y",'SNAP Adjustment'!AC125,0))*unit_conv*'State Downscaling Multipliers'!$B$9</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Data'!$G:$G,"&lt;"&amp;$B13)+IF('Multipliers and Adjustments'!$B$66="Y",'SNAP Adjustment'!AH125,0))*unit_conv*'State Downscaling Multipliers'!$B$9</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Data'!$G:$G,"&lt;"&amp;$B13)+IF('Multipliers and Adjustments'!$B$66="Y",'SNAP Adjustment'!AM125,0))*unit_conv*'State Downscaling Multipliers'!$B$9</f>
        <v/>
      </c>
    </row>
    <row r="14">
      <c r="A14" s="63">
        <f>B13</f>
        <v/>
      </c>
      <c r="B14" s="63">
        <f>A14+50</f>
        <v/>
      </c>
      <c r="C14" s="119">
        <f>(VLOOKUP($B$1,'Multipliers and Adjustments'!$A$70:$I$86,TRUNC(COLUMN(C$2)/5)+2,FALSE)*SUMIFS('EPA US Data'!$I:$I,'EPA US Data'!$D:$D,'Country Selector'!$A$2,'EPA US Data'!$J:$J,$B$1,'EPA US Data'!$C:$C,C$2,'EPA US Data'!$G:$G,"&gt;="&amp;$A14,'EPA US Data'!$G:$G,"&lt;"&amp;$B14)+IF('Multipliers and Adjustments'!$B$66="Y",'SNAP Adjustment'!D126,0))*unit_conv*'State Downscaling Multipliers'!$B$9</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Data'!$G:$G,"&lt;"&amp;$B14)+IF('Multipliers and Adjustments'!$B$66="Y",'SNAP Adjustment'!I126,0))*unit_conv*'State Downscaling Multipliers'!$B$9</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Data'!$G:$G,"&lt;"&amp;$B14)+IF('Multipliers and Adjustments'!$B$66="Y",'SNAP Adjustment'!N126,0))*unit_conv*'State Downscaling Multipliers'!$B$9</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Data'!$G:$G,"&lt;"&amp;$B14)+IF('Multipliers and Adjustments'!$B$66="Y",'SNAP Adjustment'!S126,0))*unit_conv*'State Downscaling Multipliers'!$B$9</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Data'!$G:$G,"&lt;"&amp;$B14)+IF('Multipliers and Adjustments'!$B$66="Y",'SNAP Adjustment'!X126,0))*unit_conv*'State Downscaling Multipliers'!$B$9</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Data'!$G:$G,"&lt;"&amp;$B14)+IF('Multipliers and Adjustments'!$B$66="Y",'SNAP Adjustment'!AC126,0))*unit_conv*'State Downscaling Multipliers'!$B$9</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Data'!$G:$G,"&lt;"&amp;$B14)+IF('Multipliers and Adjustments'!$B$66="Y",'SNAP Adjustment'!AH126,0))*unit_conv*'State Downscaling Multipliers'!$B$9</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Data'!$G:$G,"&lt;"&amp;$B14)+IF('Multipliers and Adjustments'!$B$66="Y",'SNAP Adjustment'!AM126,0))*unit_conv*'State Downscaling Multipliers'!$B$9</f>
        <v/>
      </c>
    </row>
    <row r="15">
      <c r="A15" s="63">
        <f>B14</f>
        <v/>
      </c>
      <c r="B15" s="63">
        <f>A15+50</f>
        <v/>
      </c>
      <c r="C15" s="119">
        <f>(VLOOKUP($B$1,'Multipliers and Adjustments'!$A$70:$I$86,TRUNC(COLUMN(C$2)/5)+2,FALSE)*SUMIFS('EPA US Data'!$I:$I,'EPA US Data'!$D:$D,'Country Selector'!$A$2,'EPA US Data'!$J:$J,$B$1,'EPA US Data'!$C:$C,C$2,'EPA US Data'!$G:$G,"&gt;="&amp;$A15,'EPA US Data'!$G:$G,"&lt;"&amp;$B15)+IF('Multipliers and Adjustments'!$B$66="Y",'SNAP Adjustment'!D127,0))*unit_conv*'State Downscaling Multipliers'!$B$9</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Data'!$G:$G,"&lt;"&amp;$B15)+IF('Multipliers and Adjustments'!$B$66="Y",'SNAP Adjustment'!I127,0))*unit_conv*'State Downscaling Multipliers'!$B$9</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Data'!$G:$G,"&lt;"&amp;$B15)+IF('Multipliers and Adjustments'!$B$66="Y",'SNAP Adjustment'!N127,0))*unit_conv*'State Downscaling Multipliers'!$B$9</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Data'!$G:$G,"&lt;"&amp;$B15)+IF('Multipliers and Adjustments'!$B$66="Y",'SNAP Adjustment'!S127,0))*unit_conv*'State Downscaling Multipliers'!$B$9</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Data'!$G:$G,"&lt;"&amp;$B15)+IF('Multipliers and Adjustments'!$B$66="Y",'SNAP Adjustment'!X127,0))*unit_conv*'State Downscaling Multipliers'!$B$9</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Data'!$G:$G,"&lt;"&amp;$B15)+IF('Multipliers and Adjustments'!$B$66="Y",'SNAP Adjustment'!AC127,0))*unit_conv*'State Downscaling Multipliers'!$B$9</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Data'!$G:$G,"&lt;"&amp;$B15)+IF('Multipliers and Adjustments'!$B$66="Y",'SNAP Adjustment'!AH127,0))*unit_conv*'State Downscaling Multipliers'!$B$9</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Data'!$G:$G,"&lt;"&amp;$B15)+IF('Multipliers and Adjustments'!$B$66="Y",'SNAP Adjustment'!AM127,0))*unit_conv*'State Downscaling Multipliers'!$B$9</f>
        <v/>
      </c>
    </row>
    <row r="16">
      <c r="A16" s="63">
        <f>B15</f>
        <v/>
      </c>
      <c r="B16" s="63">
        <f>A16+50</f>
        <v/>
      </c>
      <c r="C16" s="119">
        <f>(VLOOKUP($B$1,'Multipliers and Adjustments'!$A$70:$I$86,TRUNC(COLUMN(C$2)/5)+2,FALSE)*SUMIFS('EPA US Data'!$I:$I,'EPA US Data'!$D:$D,'Country Selector'!$A$2,'EPA US Data'!$J:$J,$B$1,'EPA US Data'!$C:$C,C$2,'EPA US Data'!$G:$G,"&gt;="&amp;$A16,'EPA US Data'!$G:$G,"&lt;"&amp;$B16)+IF('Multipliers and Adjustments'!$B$66="Y",'SNAP Adjustment'!D128,0))*unit_conv*'State Downscaling Multipliers'!$B$9</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Data'!$G:$G,"&lt;"&amp;$B16)+IF('Multipliers and Adjustments'!$B$66="Y",'SNAP Adjustment'!I128,0))*unit_conv*'State Downscaling Multipliers'!$B$9</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Data'!$G:$G,"&lt;"&amp;$B16)+IF('Multipliers and Adjustments'!$B$66="Y",'SNAP Adjustment'!N128,0))*unit_conv*'State Downscaling Multipliers'!$B$9</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Data'!$G:$G,"&lt;"&amp;$B16)+IF('Multipliers and Adjustments'!$B$66="Y",'SNAP Adjustment'!S128,0))*unit_conv*'State Downscaling Multipliers'!$B$9</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Data'!$G:$G,"&lt;"&amp;$B16)+IF('Multipliers and Adjustments'!$B$66="Y",'SNAP Adjustment'!X128,0))*unit_conv*'State Downscaling Multipliers'!$B$9</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Data'!$G:$G,"&lt;"&amp;$B16)+IF('Multipliers and Adjustments'!$B$66="Y",'SNAP Adjustment'!AC128,0))*unit_conv*'State Downscaling Multipliers'!$B$9</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Data'!$G:$G,"&lt;"&amp;$B16)+IF('Multipliers and Adjustments'!$B$66="Y",'SNAP Adjustment'!AH128,0))*unit_conv*'State Downscaling Multipliers'!$B$9</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Data'!$G:$G,"&lt;"&amp;$B16)+IF('Multipliers and Adjustments'!$B$66="Y",'SNAP Adjustment'!AM128,0))*unit_conv*'State Downscaling Multipliers'!$B$9</f>
        <v/>
      </c>
    </row>
    <row r="17">
      <c r="A17" s="63">
        <f>B16</f>
        <v/>
      </c>
      <c r="B17" s="63">
        <f>A17+50</f>
        <v/>
      </c>
      <c r="C17" s="119">
        <f>(VLOOKUP($B$1,'Multipliers and Adjustments'!$A$70:$I$86,TRUNC(COLUMN(C$2)/5)+2,FALSE)*SUMIFS('EPA US Data'!$I:$I,'EPA US Data'!$D:$D,'Country Selector'!$A$2,'EPA US Data'!$J:$J,$B$1,'EPA US Data'!$C:$C,C$2,'EPA US Data'!$G:$G,"&gt;="&amp;$A17,'EPA US Data'!$G:$G,"&lt;"&amp;$B17)+IF('Multipliers and Adjustments'!$B$66="Y",'SNAP Adjustment'!D129,0))*unit_conv*'State Downscaling Multipliers'!$B$9</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Data'!$G:$G,"&lt;"&amp;$B17)+IF('Multipliers and Adjustments'!$B$66="Y",'SNAP Adjustment'!I129,0))*unit_conv*'State Downscaling Multipliers'!$B$9</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Data'!$G:$G,"&lt;"&amp;$B17)+IF('Multipliers and Adjustments'!$B$66="Y",'SNAP Adjustment'!N129,0))*unit_conv*'State Downscaling Multipliers'!$B$9</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Data'!$G:$G,"&lt;"&amp;$B17)+IF('Multipliers and Adjustments'!$B$66="Y",'SNAP Adjustment'!S129,0))*unit_conv*'State Downscaling Multipliers'!$B$9</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Data'!$G:$G,"&lt;"&amp;$B17)+IF('Multipliers and Adjustments'!$B$66="Y",'SNAP Adjustment'!X129,0))*unit_conv*'State Downscaling Multipliers'!$B$9</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Data'!$G:$G,"&lt;"&amp;$B17)+IF('Multipliers and Adjustments'!$B$66="Y",'SNAP Adjustment'!AC129,0))*unit_conv*'State Downscaling Multipliers'!$B$9</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Data'!$G:$G,"&lt;"&amp;$B17)+IF('Multipliers and Adjustments'!$B$66="Y",'SNAP Adjustment'!AH129,0))*unit_conv*'State Downscaling Multipliers'!$B$9</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Data'!$G:$G,"&lt;"&amp;$B17)+IF('Multipliers and Adjustments'!$B$66="Y",'SNAP Adjustment'!AM129,0))*unit_conv*'State Downscaling Multipliers'!$B$9</f>
        <v/>
      </c>
    </row>
    <row r="18">
      <c r="A18" s="63">
        <f>B17</f>
        <v/>
      </c>
      <c r="B18" s="63">
        <f>A18+50</f>
        <v/>
      </c>
      <c r="C18" s="119">
        <f>(VLOOKUP($B$1,'Multipliers and Adjustments'!$A$70:$I$86,TRUNC(COLUMN(C$2)/5)+2,FALSE)*SUMIFS('EPA US Data'!$I:$I,'EPA US Data'!$D:$D,'Country Selector'!$A$2,'EPA US Data'!$J:$J,$B$1,'EPA US Data'!$C:$C,C$2,'EPA US Data'!$G:$G,"&gt;="&amp;$A18,'EPA US Data'!$G:$G,"&lt;"&amp;$B18)+IF('Multipliers and Adjustments'!$B$66="Y",'SNAP Adjustment'!D130,0))*unit_conv*'State Downscaling Multipliers'!$B$9</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Data'!$G:$G,"&lt;"&amp;$B18)+IF('Multipliers and Adjustments'!$B$66="Y",'SNAP Adjustment'!I130,0))*unit_conv*'State Downscaling Multipliers'!$B$9</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Data'!$G:$G,"&lt;"&amp;$B18)+IF('Multipliers and Adjustments'!$B$66="Y",'SNAP Adjustment'!N130,0))*unit_conv*'State Downscaling Multipliers'!$B$9</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Data'!$G:$G,"&lt;"&amp;$B18)+IF('Multipliers and Adjustments'!$B$66="Y",'SNAP Adjustment'!S130,0))*unit_conv*'State Downscaling Multipliers'!$B$9</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Data'!$G:$G,"&lt;"&amp;$B18)+IF('Multipliers and Adjustments'!$B$66="Y",'SNAP Adjustment'!X130,0))*unit_conv*'State Downscaling Multipliers'!$B$9</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Data'!$G:$G,"&lt;"&amp;$B18)+IF('Multipliers and Adjustments'!$B$66="Y",'SNAP Adjustment'!AC130,0))*unit_conv*'State Downscaling Multipliers'!$B$9</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Data'!$G:$G,"&lt;"&amp;$B18)+IF('Multipliers and Adjustments'!$B$66="Y",'SNAP Adjustment'!AH130,0))*unit_conv*'State Downscaling Multipliers'!$B$9</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Data'!$G:$G,"&lt;"&amp;$B18)+IF('Multipliers and Adjustments'!$B$66="Y",'SNAP Adjustment'!AM130,0))*unit_conv*'State Downscaling Multipliers'!$B$9</f>
        <v/>
      </c>
    </row>
    <row r="19">
      <c r="A19" s="63">
        <f>B18</f>
        <v/>
      </c>
      <c r="B19" s="63">
        <f>A19+50</f>
        <v/>
      </c>
      <c r="C19" s="119">
        <f>(VLOOKUP($B$1,'Multipliers and Adjustments'!$A$70:$I$86,TRUNC(COLUMN(C$2)/5)+2,FALSE)*SUMIFS('EPA US Data'!$I:$I,'EPA US Data'!$D:$D,'Country Selector'!$A$2,'EPA US Data'!$J:$J,$B$1,'EPA US Data'!$C:$C,C$2,'EPA US Data'!$G:$G,"&gt;="&amp;$A19,'EPA US Data'!$G:$G,"&lt;"&amp;$B19)+IF('Multipliers and Adjustments'!$B$66="Y",'SNAP Adjustment'!D131,0))*unit_conv*'State Downscaling Multipliers'!$B$9</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Data'!$G:$G,"&lt;"&amp;$B19)+IF('Multipliers and Adjustments'!$B$66="Y",'SNAP Adjustment'!I131,0))*unit_conv*'State Downscaling Multipliers'!$B$9</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Data'!$G:$G,"&lt;"&amp;$B19)+IF('Multipliers and Adjustments'!$B$66="Y",'SNAP Adjustment'!N131,0))*unit_conv*'State Downscaling Multipliers'!$B$9</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Data'!$G:$G,"&lt;"&amp;$B19)+IF('Multipliers and Adjustments'!$B$66="Y",'SNAP Adjustment'!S131,0))*unit_conv*'State Downscaling Multipliers'!$B$9</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Data'!$G:$G,"&lt;"&amp;$B19)+IF('Multipliers and Adjustments'!$B$66="Y",'SNAP Adjustment'!X131,0))*unit_conv*'State Downscaling Multipliers'!$B$9</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Data'!$G:$G,"&lt;"&amp;$B19)+IF('Multipliers and Adjustments'!$B$66="Y",'SNAP Adjustment'!AC131,0))*unit_conv*'State Downscaling Multipliers'!$B$9</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Data'!$G:$G,"&lt;"&amp;$B19)+IF('Multipliers and Adjustments'!$B$66="Y",'SNAP Adjustment'!AH131,0))*unit_conv*'State Downscaling Multipliers'!$B$9</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Data'!$G:$G,"&lt;"&amp;$B19)+IF('Multipliers and Adjustments'!$B$66="Y",'SNAP Adjustment'!AM131,0))*unit_conv*'State Downscaling Multipliers'!$B$9</f>
        <v/>
      </c>
    </row>
    <row r="20">
      <c r="A20" s="63">
        <f>B19</f>
        <v/>
      </c>
      <c r="B20" s="63">
        <f>A20+50</f>
        <v/>
      </c>
      <c r="C20" s="119">
        <f>(VLOOKUP($B$1,'Multipliers and Adjustments'!$A$70:$I$86,TRUNC(COLUMN(C$2)/5)+2,FALSE)*SUMIFS('EPA US Data'!$I:$I,'EPA US Data'!$D:$D,'Country Selector'!$A$2,'EPA US Data'!$J:$J,$B$1,'EPA US Data'!$C:$C,C$2,'EPA US Data'!$G:$G,"&gt;="&amp;$A20,'EPA US Data'!$G:$G,"&lt;"&amp;$B20)+IF('Multipliers and Adjustments'!$B$66="Y",'SNAP Adjustment'!D132,0))*unit_conv*'State Downscaling Multipliers'!$B$9</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Data'!$G:$G,"&lt;"&amp;$B20)+IF('Multipliers and Adjustments'!$B$66="Y",'SNAP Adjustment'!I132,0))*unit_conv*'State Downscaling Multipliers'!$B$9</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Data'!$G:$G,"&lt;"&amp;$B20)+IF('Multipliers and Adjustments'!$B$66="Y",'SNAP Adjustment'!N132,0))*unit_conv*'State Downscaling Multipliers'!$B$9</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Data'!$G:$G,"&lt;"&amp;$B20)+IF('Multipliers and Adjustments'!$B$66="Y",'SNAP Adjustment'!S132,0))*unit_conv*'State Downscaling Multipliers'!$B$9</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Data'!$G:$G,"&lt;"&amp;$B20)+IF('Multipliers and Adjustments'!$B$66="Y",'SNAP Adjustment'!X132,0))*unit_conv*'State Downscaling Multipliers'!$B$9</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Data'!$G:$G,"&lt;"&amp;$B20)+IF('Multipliers and Adjustments'!$B$66="Y",'SNAP Adjustment'!AC132,0))*unit_conv*'State Downscaling Multipliers'!$B$9</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Data'!$G:$G,"&lt;"&amp;$B20)+IF('Multipliers and Adjustments'!$B$66="Y",'SNAP Adjustment'!AH132,0))*unit_conv*'State Downscaling Multipliers'!$B$9</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Data'!$G:$G,"&lt;"&amp;$B20)+IF('Multipliers and Adjustments'!$B$66="Y",'SNAP Adjustment'!AM132,0))*unit_conv*'State Downscaling Multipliers'!$B$9</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Data'!$G:$G,"&lt;"&amp;$B21)+IF('Multipliers and Adjustments'!$B$66="Y",'SNAP Adjustment'!D133,0))*unit_conv*'State Downscaling Multipliers'!$B$9</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Data'!$G:$G,"&lt;"&amp;$B21)+IF('Multipliers and Adjustments'!$B$66="Y",'SNAP Adjustment'!I133,0))*unit_conv*'State Downscaling Multipliers'!$B$9</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Data'!$G:$G,"&lt;"&amp;$B21)+IF('Multipliers and Adjustments'!$B$66="Y",'SNAP Adjustment'!N133,0))*unit_conv*'State Downscaling Multipliers'!$B$9</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Data'!$G:$G,"&lt;"&amp;$B21)+IF('Multipliers and Adjustments'!$B$66="Y",'SNAP Adjustment'!S133,0))*unit_conv*'State Downscaling Multipliers'!$B$9</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Data'!$G:$G,"&lt;"&amp;$B21)+IF('Multipliers and Adjustments'!$B$66="Y",'SNAP Adjustment'!X133,0))*unit_conv*'State Downscaling Multipliers'!$B$9</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Data'!$G:$G,"&lt;"&amp;$B21)+IF('Multipliers and Adjustments'!$B$66="Y",'SNAP Adjustment'!AC133,0))*unit_conv*'State Downscaling Multipliers'!$B$9</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Data'!$G:$G,"&lt;"&amp;$B21)+IF('Multipliers and Adjustments'!$B$66="Y",'SNAP Adjustment'!AH133,0))*unit_conv*'State Downscaling Multipliers'!$B$9</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Data'!$G:$G,"&lt;"&amp;$B21)+IF('Multipliers and Adjustments'!$B$66="Y",'SNAP Adjustment'!AM133,0))*unit_conv*'State Downscaling Multipliers'!$B$9</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Data'!$G:$G,"&lt;"&amp;$B22)+IF('Multipliers and Adjustments'!$B$66="Y",'SNAP Adjustment'!D134,0))*unit_conv*'State Downscaling Multipliers'!$B$9</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Data'!$G:$G,"&lt;"&amp;$B22)+IF('Multipliers and Adjustments'!$B$66="Y",'SNAP Adjustment'!I134,0))*unit_conv*'State Downscaling Multipliers'!$B$9</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Data'!$G:$G,"&lt;"&amp;$B22)+IF('Multipliers and Adjustments'!$B$66="Y",'SNAP Adjustment'!N134,0))*unit_conv*'State Downscaling Multipliers'!$B$9</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Data'!$G:$G,"&lt;"&amp;$B22)+IF('Multipliers and Adjustments'!$B$66="Y",'SNAP Adjustment'!S134,0))*unit_conv*'State Downscaling Multipliers'!$B$9</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Data'!$G:$G,"&lt;"&amp;$B22)+IF('Multipliers and Adjustments'!$B$66="Y",'SNAP Adjustment'!X134,0))*unit_conv*'State Downscaling Multipliers'!$B$9</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Data'!$G:$G,"&lt;"&amp;$B22)+IF('Multipliers and Adjustments'!$B$66="Y",'SNAP Adjustment'!AC134,0))*unit_conv*'State Downscaling Multipliers'!$B$9</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Data'!$G:$G,"&lt;"&amp;$B22)+IF('Multipliers and Adjustments'!$B$66="Y",'SNAP Adjustment'!AH134,0))*unit_conv*'State Downscaling Multipliers'!$B$9</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Data'!$G:$G,"&lt;"&amp;$B22)+IF('Multipliers and Adjustments'!$B$66="Y",'SNAP Adjustment'!AM134,0))*unit_conv*'State Downscaling Multipliers'!$B$9</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Data'!$G:$G,"&lt;"&amp;$B23)+IF('Multipliers and Adjustments'!$B$66="Y",'SNAP Adjustment'!D135,0))*unit_conv*'State Downscaling Multipliers'!$B$9</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Data'!$G:$G,"&lt;"&amp;$B23)+IF('Multipliers and Adjustments'!$B$66="Y",'SNAP Adjustment'!I135,0))*unit_conv*'State Downscaling Multipliers'!$B$9</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Data'!$G:$G,"&lt;"&amp;$B23)+IF('Multipliers and Adjustments'!$B$66="Y",'SNAP Adjustment'!N135,0))*unit_conv*'State Downscaling Multipliers'!$B$9</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Data'!$G:$G,"&lt;"&amp;$B23)+IF('Multipliers and Adjustments'!$B$66="Y",'SNAP Adjustment'!S135,0))*unit_conv*'State Downscaling Multipliers'!$B$9</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Data'!$G:$G,"&lt;"&amp;$B23)+IF('Multipliers and Adjustments'!$B$66="Y",'SNAP Adjustment'!X135,0))*unit_conv*'State Downscaling Multipliers'!$B$9</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Data'!$G:$G,"&lt;"&amp;$B23)+IF('Multipliers and Adjustments'!$B$66="Y",'SNAP Adjustment'!AC135,0))*unit_conv*'State Downscaling Multipliers'!$B$9</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Data'!$G:$G,"&lt;"&amp;$B23)+IF('Multipliers and Adjustments'!$B$66="Y",'SNAP Adjustment'!AH135,0))*unit_conv*'State Downscaling Multipliers'!$B$9</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Data'!$G:$G,"&lt;"&amp;$B23)+IF('Multipliers and Adjustments'!$B$66="Y",'SNAP Adjustment'!AM135,0))*unit_conv*'State Downscaling Multipliers'!$B$9</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Data'!$G:$G,"&lt;"&amp;$B24)+IF('Multipliers and Adjustments'!$B$66="Y",'SNAP Adjustment'!D136,0))*unit_conv*'State Downscaling Multipliers'!$B$9</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Data'!$G:$G,"&lt;"&amp;$B24)+IF('Multipliers and Adjustments'!$B$66="Y",'SNAP Adjustment'!I136,0))*unit_conv*'State Downscaling Multipliers'!$B$9</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Data'!$G:$G,"&lt;"&amp;$B24)+IF('Multipliers and Adjustments'!$B$66="Y",'SNAP Adjustment'!N136,0))*unit_conv*'State Downscaling Multipliers'!$B$9</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Data'!$G:$G,"&lt;"&amp;$B24)+IF('Multipliers and Adjustments'!$B$66="Y",'SNAP Adjustment'!S136,0))*unit_conv*'State Downscaling Multipliers'!$B$9</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Data'!$G:$G,"&lt;"&amp;$B24)+IF('Multipliers and Adjustments'!$B$66="Y",'SNAP Adjustment'!X136,0))*unit_conv*'State Downscaling Multipliers'!$B$9</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Data'!$G:$G,"&lt;"&amp;$B24)+IF('Multipliers and Adjustments'!$B$66="Y",'SNAP Adjustment'!AC136,0))*unit_conv*'State Downscaling Multipliers'!$B$9</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Data'!$G:$G,"&lt;"&amp;$B24)+IF('Multipliers and Adjustments'!$B$66="Y",'SNAP Adjustment'!AH136,0))*unit_conv*'State Downscaling Multipliers'!$B$9</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Data'!$G:$G,"&lt;"&amp;$B24)+IF('Multipliers and Adjustments'!$B$66="Y",'SNAP Adjustment'!AM136,0))*unit_conv*'State Downscaling Multipliers'!$B$9</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Data'!$G:$G,"&lt;"&amp;$B25)+IF('Multipliers and Adjustments'!$B$66="Y",'SNAP Adjustment'!D137,0))*unit_conv*'State Downscaling Multipliers'!$B$9</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Data'!$G:$G,"&lt;"&amp;$B25)+IF('Multipliers and Adjustments'!$B$66="Y",'SNAP Adjustment'!I137,0))*unit_conv*'State Downscaling Multipliers'!$B$9</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Data'!$G:$G,"&lt;"&amp;$B25)+IF('Multipliers and Adjustments'!$B$66="Y",'SNAP Adjustment'!N137,0))*unit_conv*'State Downscaling Multipliers'!$B$9</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Data'!$G:$G,"&lt;"&amp;$B25)+IF('Multipliers and Adjustments'!$B$66="Y",'SNAP Adjustment'!S137,0))*unit_conv*'State Downscaling Multipliers'!$B$9</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Data'!$G:$G,"&lt;"&amp;$B25)+IF('Multipliers and Adjustments'!$B$66="Y",'SNAP Adjustment'!X137,0))*unit_conv*'State Downscaling Multipliers'!$B$9</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Data'!$G:$G,"&lt;"&amp;$B25)+IF('Multipliers and Adjustments'!$B$66="Y",'SNAP Adjustment'!AC137,0))*unit_conv*'State Downscaling Multipliers'!$B$9</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Data'!$G:$G,"&lt;"&amp;$B25)+IF('Multipliers and Adjustments'!$B$66="Y",'SNAP Adjustment'!AH137,0))*unit_conv*'State Downscaling Multipliers'!$B$9</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Data'!$G:$G,"&lt;"&amp;$B25)+IF('Multipliers and Adjustments'!$B$66="Y",'SNAP Adjustment'!AM137,0))*unit_conv*'State Downscaling Multipliers'!$B$9</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Data'!$G:$G,"&lt;"&amp;$B26)+IF('Multipliers and Adjustments'!$B$66="Y",'SNAP Adjustment'!D138,0))*unit_conv*'State Downscaling Multipliers'!$B$9</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Data'!$G:$G,"&lt;"&amp;$B26)+IF('Multipliers and Adjustments'!$B$66="Y",'SNAP Adjustment'!I138,0))*unit_conv*'State Downscaling Multipliers'!$B$9</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Data'!$G:$G,"&lt;"&amp;$B26)+IF('Multipliers and Adjustments'!$B$66="Y",'SNAP Adjustment'!N138,0))*unit_conv*'State Downscaling Multipliers'!$B$9</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Data'!$G:$G,"&lt;"&amp;$B26)+IF('Multipliers and Adjustments'!$B$66="Y",'SNAP Adjustment'!S138,0))*unit_conv*'State Downscaling Multipliers'!$B$9</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Data'!$G:$G,"&lt;"&amp;$B26)+IF('Multipliers and Adjustments'!$B$66="Y",'SNAP Adjustment'!X138,0))*unit_conv*'State Downscaling Multipliers'!$B$9</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Data'!$G:$G,"&lt;"&amp;$B26)+IF('Multipliers and Adjustments'!$B$66="Y",'SNAP Adjustment'!AC138,0))*unit_conv*'State Downscaling Multipliers'!$B$9</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Data'!$G:$G,"&lt;"&amp;$B26)+IF('Multipliers and Adjustments'!$B$66="Y",'SNAP Adjustment'!AH138,0))*unit_conv*'State Downscaling Multipliers'!$B$9</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Data'!$G:$G,"&lt;"&amp;$B26)+IF('Multipliers and Adjustments'!$B$66="Y",'SNAP Adjustment'!AM138,0))*unit_conv*'State Downscaling Multipliers'!$B$9</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Data'!$G:$G,"&lt;"&amp;$B27)+IF('Multipliers and Adjustments'!$B$66="Y",'SNAP Adjustment'!D139,0))*unit_conv*'State Downscaling Multipliers'!$B$9</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Data'!$G:$G,"&lt;"&amp;$B27)+IF('Multipliers and Adjustments'!$B$66="Y",'SNAP Adjustment'!I139,0))*unit_conv*'State Downscaling Multipliers'!$B$9</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Data'!$G:$G,"&lt;"&amp;$B27)+IF('Multipliers and Adjustments'!$B$66="Y",'SNAP Adjustment'!N139,0))*unit_conv*'State Downscaling Multipliers'!$B$9</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Data'!$G:$G,"&lt;"&amp;$B27)+IF('Multipliers and Adjustments'!$B$66="Y",'SNAP Adjustment'!S139,0))*unit_conv*'State Downscaling Multipliers'!$B$9</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Data'!$G:$G,"&lt;"&amp;$B27)+IF('Multipliers and Adjustments'!$B$66="Y",'SNAP Adjustment'!X139,0))*unit_conv*'State Downscaling Multipliers'!$B$9</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Data'!$G:$G,"&lt;"&amp;$B27)+IF('Multipliers and Adjustments'!$B$66="Y",'SNAP Adjustment'!AC139,0))*unit_conv*'State Downscaling Multipliers'!$B$9</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Data'!$G:$G,"&lt;"&amp;$B27)+IF('Multipliers and Adjustments'!$B$66="Y",'SNAP Adjustment'!AH139,0))*unit_conv*'State Downscaling Multipliers'!$B$9</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Data'!$G:$G,"&lt;"&amp;$B27)+IF('Multipliers and Adjustments'!$B$66="Y",'SNAP Adjustment'!AM139,0))*unit_conv*'State Downscaling Multipliers'!$B$9</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Data'!$G:$G,"&lt;"&amp;$B28)+IF('Multipliers and Adjustments'!$B$66="Y",'SNAP Adjustment'!D140,0))*unit_conv*'State Downscaling Multipliers'!$B$9</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Data'!$G:$G,"&lt;"&amp;$B28)+IF('Multipliers and Adjustments'!$B$66="Y",'SNAP Adjustment'!I140,0))*unit_conv*'State Downscaling Multipliers'!$B$9</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Data'!$G:$G,"&lt;"&amp;$B28)+IF('Multipliers and Adjustments'!$B$66="Y",'SNAP Adjustment'!N140,0))*unit_conv*'State Downscaling Multipliers'!$B$9</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Data'!$G:$G,"&lt;"&amp;$B28)+IF('Multipliers and Adjustments'!$B$66="Y",'SNAP Adjustment'!S140,0))*unit_conv*'State Downscaling Multipliers'!$B$9</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Data'!$G:$G,"&lt;"&amp;$B28)+IF('Multipliers and Adjustments'!$B$66="Y",'SNAP Adjustment'!X140,0))*unit_conv*'State Downscaling Multipliers'!$B$9</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Data'!$G:$G,"&lt;"&amp;$B28)+IF('Multipliers and Adjustments'!$B$66="Y",'SNAP Adjustment'!AC140,0))*unit_conv*'State Downscaling Multipliers'!$B$9</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Data'!$G:$G,"&lt;"&amp;$B28)+IF('Multipliers and Adjustments'!$B$66="Y",'SNAP Adjustment'!AH140,0))*unit_conv*'State Downscaling Multipliers'!$B$9</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Data'!$G:$G,"&lt;"&amp;$B28)+IF('Multipliers and Adjustments'!$B$66="Y",'SNAP Adjustment'!AM140,0))*unit_conv*'State Downscaling Multipliers'!$B$9</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Data'!$G:$G,"&lt;"&amp;$B29)+IF('Multipliers and Adjustments'!$B$66="Y",'SNAP Adjustment'!D141,0))*unit_conv*'State Downscaling Multipliers'!$B$9</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Data'!$G:$G,"&lt;"&amp;$B29)+IF('Multipliers and Adjustments'!$B$66="Y",'SNAP Adjustment'!I141,0))*unit_conv*'State Downscaling Multipliers'!$B$9</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Data'!$G:$G,"&lt;"&amp;$B29)+IF('Multipliers and Adjustments'!$B$66="Y",'SNAP Adjustment'!N141,0))*unit_conv*'State Downscaling Multipliers'!$B$9</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Data'!$G:$G,"&lt;"&amp;$B29)+IF('Multipliers and Adjustments'!$B$66="Y",'SNAP Adjustment'!S141,0))*unit_conv*'State Downscaling Multipliers'!$B$9</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Data'!$G:$G,"&lt;"&amp;$B29)+IF('Multipliers and Adjustments'!$B$66="Y",'SNAP Adjustment'!X141,0))*unit_conv*'State Downscaling Multipliers'!$B$9</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Data'!$G:$G,"&lt;"&amp;$B29)+IF('Multipliers and Adjustments'!$B$66="Y",'SNAP Adjustment'!AC141,0))*unit_conv*'State Downscaling Multipliers'!$B$9</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Data'!$G:$G,"&lt;"&amp;$B29)+IF('Multipliers and Adjustments'!$B$66="Y",'SNAP Adjustment'!AH141,0))*unit_conv*'State Downscaling Multipliers'!$B$9</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Data'!$G:$G,"&lt;"&amp;$B29)+IF('Multipliers and Adjustments'!$B$66="Y",'SNAP Adjustment'!AM141,0))*unit_conv*'State Downscaling Multipliers'!$B$9</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Data'!$G:$G,"&lt;"&amp;$B30)+IF('Multipliers and Adjustments'!$B$66="Y",'SNAP Adjustment'!D142,0))*unit_conv*'State Downscaling Multipliers'!$B$9</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Data'!$G:$G,"&lt;"&amp;$B30)+IF('Multipliers and Adjustments'!$B$66="Y",'SNAP Adjustment'!I142,0))*unit_conv*'State Downscaling Multipliers'!$B$9</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Data'!$G:$G,"&lt;"&amp;$B30)+IF('Multipliers and Adjustments'!$B$66="Y",'SNAP Adjustment'!N142,0))*unit_conv*'State Downscaling Multipliers'!$B$9</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Data'!$G:$G,"&lt;"&amp;$B30)+IF('Multipliers and Adjustments'!$B$66="Y",'SNAP Adjustment'!S142,0))*unit_conv*'State Downscaling Multipliers'!$B$9</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Data'!$G:$G,"&lt;"&amp;$B30)+IF('Multipliers and Adjustments'!$B$66="Y",'SNAP Adjustment'!X142,0))*unit_conv*'State Downscaling Multipliers'!$B$9</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Data'!$G:$G,"&lt;"&amp;$B30)+IF('Multipliers and Adjustments'!$B$66="Y",'SNAP Adjustment'!AC142,0))*unit_conv*'State Downscaling Multipliers'!$B$9</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Data'!$G:$G,"&lt;"&amp;$B30)+IF('Multipliers and Adjustments'!$B$66="Y",'SNAP Adjustment'!AH142,0))*unit_conv*'State Downscaling Multipliers'!$B$9</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Data'!$G:$G,"&lt;"&amp;$B30)+IF('Multipliers and Adjustments'!$B$66="Y",'SNAP Adjustment'!AM142,0))*unit_conv*'State Downscaling Multipliers'!$B$9</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Data'!$G:$G,"&lt;"&amp;$B31)+IF('Multipliers and Adjustments'!$B$66="Y",'SNAP Adjustment'!D143,0))*unit_conv*'State Downscaling Multipliers'!$B$9</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Data'!$G:$G,"&lt;"&amp;$B31)+IF('Multipliers and Adjustments'!$B$66="Y",'SNAP Adjustment'!I143,0))*unit_conv*'State Downscaling Multipliers'!$B$9</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Data'!$G:$G,"&lt;"&amp;$B31)+IF('Multipliers and Adjustments'!$B$66="Y",'SNAP Adjustment'!N143,0))*unit_conv*'State Downscaling Multipliers'!$B$9</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Data'!$G:$G,"&lt;"&amp;$B31)+IF('Multipliers and Adjustments'!$B$66="Y",'SNAP Adjustment'!S143,0))*unit_conv*'State Downscaling Multipliers'!$B$9</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Data'!$G:$G,"&lt;"&amp;$B31)+IF('Multipliers and Adjustments'!$B$66="Y",'SNAP Adjustment'!X143,0))*unit_conv*'State Downscaling Multipliers'!$B$9</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Data'!$G:$G,"&lt;"&amp;$B31)+IF('Multipliers and Adjustments'!$B$66="Y",'SNAP Adjustment'!AC143,0))*unit_conv*'State Downscaling Multipliers'!$B$9</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Data'!$G:$G,"&lt;"&amp;$B31)+IF('Multipliers and Adjustments'!$B$66="Y",'SNAP Adjustment'!AH143,0))*unit_conv*'State Downscaling Multipliers'!$B$9</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Data'!$G:$G,"&lt;"&amp;$B31)+IF('Multipliers and Adjustments'!$B$66="Y",'SNAP Adjustment'!AM143,0))*unit_conv*'State Downscaling Multipliers'!$B$9</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Data'!$G:$G,"&lt;"&amp;$B32)+IF('Multipliers and Adjustments'!$B$66="Y",'SNAP Adjustment'!D144,0))*unit_conv*'State Downscaling Multipliers'!$B$9</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Data'!$G:$G,"&lt;"&amp;$B32)+IF('Multipliers and Adjustments'!$B$66="Y",'SNAP Adjustment'!I144,0))*unit_conv*'State Downscaling Multipliers'!$B$9</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Data'!$G:$G,"&lt;"&amp;$B32)+IF('Multipliers and Adjustments'!$B$66="Y",'SNAP Adjustment'!N144,0))*unit_conv*'State Downscaling Multipliers'!$B$9</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Data'!$G:$G,"&lt;"&amp;$B32)+IF('Multipliers and Adjustments'!$B$66="Y",'SNAP Adjustment'!S144,0))*unit_conv*'State Downscaling Multipliers'!$B$9</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Data'!$G:$G,"&lt;"&amp;$B32)+IF('Multipliers and Adjustments'!$B$66="Y",'SNAP Adjustment'!X144,0))*unit_conv*'State Downscaling Multipliers'!$B$9</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Data'!$G:$G,"&lt;"&amp;$B32)+IF('Multipliers and Adjustments'!$B$66="Y",'SNAP Adjustment'!AC144,0))*unit_conv*'State Downscaling Multipliers'!$B$9</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Data'!$G:$G,"&lt;"&amp;$B32)+IF('Multipliers and Adjustments'!$B$66="Y",'SNAP Adjustment'!AH144,0))*unit_conv*'State Downscaling Multipliers'!$B$9</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Data'!$G:$G,"&lt;"&amp;$B32)+IF('Multipliers and Adjustments'!$B$66="Y",'SNAP Adjustment'!AM144,0))*unit_conv*'State Downscaling Multipliers'!$B$9</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Data'!$G:$G,"&lt;"&amp;$B33)+IF('Multipliers and Adjustments'!$B$66="Y",'SNAP Adjustment'!D145,0))*unit_conv*'State Downscaling Multipliers'!$B$9</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Data'!$G:$G,"&lt;"&amp;$B33)+IF('Multipliers and Adjustments'!$B$66="Y",'SNAP Adjustment'!I145,0))*unit_conv*'State Downscaling Multipliers'!$B$9</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Data'!$G:$G,"&lt;"&amp;$B33)+IF('Multipliers and Adjustments'!$B$66="Y",'SNAP Adjustment'!N145,0))*unit_conv*'State Downscaling Multipliers'!$B$9</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Data'!$G:$G,"&lt;"&amp;$B33)+IF('Multipliers and Adjustments'!$B$66="Y",'SNAP Adjustment'!S145,0))*unit_conv*'State Downscaling Multipliers'!$B$9</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Data'!$G:$G,"&lt;"&amp;$B33)+IF('Multipliers and Adjustments'!$B$66="Y",'SNAP Adjustment'!X145,0))*unit_conv*'State Downscaling Multipliers'!$B$9</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Data'!$G:$G,"&lt;"&amp;$B33)+IF('Multipliers and Adjustments'!$B$66="Y",'SNAP Adjustment'!AC145,0))*unit_conv*'State Downscaling Multipliers'!$B$9</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Data'!$G:$G,"&lt;"&amp;$B33)+IF('Multipliers and Adjustments'!$B$66="Y",'SNAP Adjustment'!AH145,0))*unit_conv*'State Downscaling Multipliers'!$B$9</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Data'!$G:$G,"&lt;"&amp;$B33)+IF('Multipliers and Adjustments'!$B$66="Y",'SNAP Adjustment'!AM145,0))*unit_conv*'State Downscaling Multipliers'!$B$9</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Data'!$G:$G,"&lt;"&amp;$B34)+IF('Multipliers and Adjustments'!$B$66="Y",'SNAP Adjustment'!D146,0))*unit_conv*'State Downscaling Multipliers'!$B$9</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Data'!$G:$G,"&lt;"&amp;$B34)+IF('Multipliers and Adjustments'!$B$66="Y",'SNAP Adjustment'!I146,0))*unit_conv*'State Downscaling Multipliers'!$B$9</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Data'!$G:$G,"&lt;"&amp;$B34)+IF('Multipliers and Adjustments'!$B$66="Y",'SNAP Adjustment'!N146,0))*unit_conv*'State Downscaling Multipliers'!$B$9</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Data'!$G:$G,"&lt;"&amp;$B34)+IF('Multipliers and Adjustments'!$B$66="Y",'SNAP Adjustment'!S146,0))*unit_conv*'State Downscaling Multipliers'!$B$9</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Data'!$G:$G,"&lt;"&amp;$B34)+IF('Multipliers and Adjustments'!$B$66="Y",'SNAP Adjustment'!X146,0))*unit_conv*'State Downscaling Multipliers'!$B$9</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Data'!$G:$G,"&lt;"&amp;$B34)+IF('Multipliers and Adjustments'!$B$66="Y",'SNAP Adjustment'!AC146,0))*unit_conv*'State Downscaling Multipliers'!$B$9</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Data'!$G:$G,"&lt;"&amp;$B34)+IF('Multipliers and Adjustments'!$B$66="Y",'SNAP Adjustment'!AH146,0))*unit_conv*'State Downscaling Multipliers'!$B$9</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Data'!$G:$G,"&lt;"&amp;$B34)+IF('Multipliers and Adjustments'!$B$66="Y",'SNAP Adjustment'!AM146,0))*unit_conv*'State Downscaling Multipliers'!$B$9</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Data'!$G:$G,"&lt;"&amp;$B35)+IF('Multipliers and Adjustments'!$B$66="Y",'SNAP Adjustment'!D147,0))*unit_conv*'State Downscaling Multipliers'!$B$9</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Data'!$G:$G,"&lt;"&amp;$B35)+IF('Multipliers and Adjustments'!$B$66="Y",'SNAP Adjustment'!I147,0))*unit_conv*'State Downscaling Multipliers'!$B$9</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Data'!$G:$G,"&lt;"&amp;$B35)+IF('Multipliers and Adjustments'!$B$66="Y",'SNAP Adjustment'!N147,0))*unit_conv*'State Downscaling Multipliers'!$B$9</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Data'!$G:$G,"&lt;"&amp;$B35)+IF('Multipliers and Adjustments'!$B$66="Y",'SNAP Adjustment'!S147,0))*unit_conv*'State Downscaling Multipliers'!$B$9</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Data'!$G:$G,"&lt;"&amp;$B35)+IF('Multipliers and Adjustments'!$B$66="Y",'SNAP Adjustment'!X147,0))*unit_conv*'State Downscaling Multipliers'!$B$9</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Data'!$G:$G,"&lt;"&amp;$B35)+IF('Multipliers and Adjustments'!$B$66="Y",'SNAP Adjustment'!AC147,0))*unit_conv*'State Downscaling Multipliers'!$B$9</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Data'!$G:$G,"&lt;"&amp;$B35)+IF('Multipliers and Adjustments'!$B$66="Y",'SNAP Adjustment'!AH147,0))*unit_conv*'State Downscaling Multipliers'!$B$9</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Data'!$G:$G,"&lt;"&amp;$B35)+IF('Multipliers and Adjustments'!$B$66="Y",'SNAP Adjustment'!AM147,0))*unit_conv*'State Downscaling Multipliers'!$B$9</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Data'!$G:$G,"&lt;"&amp;$B36)+IF('Multipliers and Adjustments'!$B$66="Y",'SNAP Adjustment'!D148,0))*unit_conv*'State Downscaling Multipliers'!$B$9</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Data'!$G:$G,"&lt;"&amp;$B36)+IF('Multipliers and Adjustments'!$B$66="Y",'SNAP Adjustment'!I148,0))*unit_conv*'State Downscaling Multipliers'!$B$9</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Data'!$G:$G,"&lt;"&amp;$B36)+IF('Multipliers and Adjustments'!$B$66="Y",'SNAP Adjustment'!N148,0))*unit_conv*'State Downscaling Multipliers'!$B$9</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Data'!$G:$G,"&lt;"&amp;$B36)+IF('Multipliers and Adjustments'!$B$66="Y",'SNAP Adjustment'!S148,0))*unit_conv*'State Downscaling Multipliers'!$B$9</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Data'!$G:$G,"&lt;"&amp;$B36)+IF('Multipliers and Adjustments'!$B$66="Y",'SNAP Adjustment'!X148,0))*unit_conv*'State Downscaling Multipliers'!$B$9</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Data'!$G:$G,"&lt;"&amp;$B36)+IF('Multipliers and Adjustments'!$B$66="Y",'SNAP Adjustment'!AC148,0))*unit_conv*'State Downscaling Multipliers'!$B$9</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Data'!$G:$G,"&lt;"&amp;$B36)+IF('Multipliers and Adjustments'!$B$66="Y",'SNAP Adjustment'!AH148,0))*unit_conv*'State Downscaling Multipliers'!$B$9</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Data'!$G:$G,"&lt;"&amp;$B36)+IF('Multipliers and Adjustments'!$B$66="Y",'SNAP Adjustment'!AM148,0))*unit_conv*'State Downscaling Multipliers'!$B$9</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Data'!$G:$G,"&lt;"&amp;$B37)+IF('Multipliers and Adjustments'!$B$66="Y",'SNAP Adjustment'!D149,0))*unit_conv*'State Downscaling Multipliers'!$B$9</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Data'!$G:$G,"&lt;"&amp;$B37)+IF('Multipliers and Adjustments'!$B$66="Y",'SNAP Adjustment'!I149,0))*unit_conv*'State Downscaling Multipliers'!$B$9</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Data'!$G:$G,"&lt;"&amp;$B37)+IF('Multipliers and Adjustments'!$B$66="Y",'SNAP Adjustment'!N149,0))*unit_conv*'State Downscaling Multipliers'!$B$9</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Data'!$G:$G,"&lt;"&amp;$B37)+IF('Multipliers and Adjustments'!$B$66="Y",'SNAP Adjustment'!S149,0))*unit_conv*'State Downscaling Multipliers'!$B$9</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Data'!$G:$G,"&lt;"&amp;$B37)+IF('Multipliers and Adjustments'!$B$66="Y",'SNAP Adjustment'!X149,0))*unit_conv*'State Downscaling Multipliers'!$B$9</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Data'!$G:$G,"&lt;"&amp;$B37)+IF('Multipliers and Adjustments'!$B$66="Y",'SNAP Adjustment'!AC149,0))*unit_conv*'State Downscaling Multipliers'!$B$9</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Data'!$G:$G,"&lt;"&amp;$B37)+IF('Multipliers and Adjustments'!$B$66="Y",'SNAP Adjustment'!AH149,0))*unit_conv*'State Downscaling Multipliers'!$B$9</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Data'!$G:$G,"&lt;"&amp;$B37)+IF('Multipliers and Adjustments'!$B$66="Y",'SNAP Adjustment'!AM149,0))*unit_conv*'State Downscaling Multipliers'!$B$9</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Data'!$G:$G,"&lt;"&amp;$B38)+IF('Multipliers and Adjustments'!$B$66="Y",'SNAP Adjustment'!D150,0))*unit_conv*'State Downscaling Multipliers'!$B$9</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Data'!$G:$G,"&lt;"&amp;$B38)+IF('Multipliers and Adjustments'!$B$66="Y",'SNAP Adjustment'!I150,0))*unit_conv*'State Downscaling Multipliers'!$B$9</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Data'!$G:$G,"&lt;"&amp;$B38)+IF('Multipliers and Adjustments'!$B$66="Y",'SNAP Adjustment'!N150,0))*unit_conv*'State Downscaling Multipliers'!$B$9</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Data'!$G:$G,"&lt;"&amp;$B38)+IF('Multipliers and Adjustments'!$B$66="Y",'SNAP Adjustment'!S150,0))*unit_conv*'State Downscaling Multipliers'!$B$9</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Data'!$G:$G,"&lt;"&amp;$B38)+IF('Multipliers and Adjustments'!$B$66="Y",'SNAP Adjustment'!X150,0))*unit_conv*'State Downscaling Multipliers'!$B$9</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Data'!$G:$G,"&lt;"&amp;$B38)+IF('Multipliers and Adjustments'!$B$66="Y",'SNAP Adjustment'!AC150,0))*unit_conv*'State Downscaling Multipliers'!$B$9</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Data'!$G:$G,"&lt;"&amp;$B38)+IF('Multipliers and Adjustments'!$B$66="Y",'SNAP Adjustment'!AH150,0))*unit_conv*'State Downscaling Multipliers'!$B$9</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Data'!$G:$G,"&lt;"&amp;$B38)+IF('Multipliers and Adjustments'!$B$66="Y",'SNAP Adjustment'!AM150,0))*unit_conv*'State Downscaling Multipliers'!$B$9</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Data'!$G:$G,"&lt;"&amp;$B39)+IF('Multipliers and Adjustments'!$B$66="Y",'SNAP Adjustment'!D151,0))*unit_conv*'State Downscaling Multipliers'!$B$9</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Data'!$G:$G,"&lt;"&amp;$B39)+IF('Multipliers and Adjustments'!$B$66="Y",'SNAP Adjustment'!I151,0))*unit_conv*'State Downscaling Multipliers'!$B$9</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Data'!$G:$G,"&lt;"&amp;$B39)+IF('Multipliers and Adjustments'!$B$66="Y",'SNAP Adjustment'!N151,0))*unit_conv*'State Downscaling Multipliers'!$B$9</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Data'!$G:$G,"&lt;"&amp;$B39)+IF('Multipliers and Adjustments'!$B$66="Y",'SNAP Adjustment'!S151,0))*unit_conv*'State Downscaling Multipliers'!$B$9</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Data'!$G:$G,"&lt;"&amp;$B39)+IF('Multipliers and Adjustments'!$B$66="Y",'SNAP Adjustment'!X151,0))*unit_conv*'State Downscaling Multipliers'!$B$9</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Data'!$G:$G,"&lt;"&amp;$B39)+IF('Multipliers and Adjustments'!$B$66="Y",'SNAP Adjustment'!AC151,0))*unit_conv*'State Downscaling Multipliers'!$B$9</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Data'!$G:$G,"&lt;"&amp;$B39)+IF('Multipliers and Adjustments'!$B$66="Y",'SNAP Adjustment'!AH151,0))*unit_conv*'State Downscaling Multipliers'!$B$9</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Data'!$G:$G,"&lt;"&amp;$B39)+IF('Multipliers and Adjustments'!$B$66="Y",'SNAP Adjustment'!AM151,0))*unit_conv*'State Downscaling Multipliers'!$B$9</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Data'!$G:$G,"&lt;"&amp;$B40)+IF('Multipliers and Adjustments'!$B$66="Y",'SNAP Adjustment'!D152,0))*unit_conv*'State Downscaling Multipliers'!$B$9</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Data'!$G:$G,"&lt;"&amp;$B40)+IF('Multipliers and Adjustments'!$B$66="Y",'SNAP Adjustment'!I152,0))*unit_conv*'State Downscaling Multipliers'!$B$9</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Data'!$G:$G,"&lt;"&amp;$B40)+IF('Multipliers and Adjustments'!$B$66="Y",'SNAP Adjustment'!N152,0))*unit_conv*'State Downscaling Multipliers'!$B$9</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Data'!$G:$G,"&lt;"&amp;$B40)+IF('Multipliers and Adjustments'!$B$66="Y",'SNAP Adjustment'!S152,0))*unit_conv*'State Downscaling Multipliers'!$B$9</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Data'!$G:$G,"&lt;"&amp;$B40)+IF('Multipliers and Adjustments'!$B$66="Y",'SNAP Adjustment'!X152,0))*unit_conv*'State Downscaling Multipliers'!$B$9</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Data'!$G:$G,"&lt;"&amp;$B40)+IF('Multipliers and Adjustments'!$B$66="Y",'SNAP Adjustment'!AC152,0))*unit_conv*'State Downscaling Multipliers'!$B$9</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Data'!$G:$G,"&lt;"&amp;$B40)+IF('Multipliers and Adjustments'!$B$66="Y",'SNAP Adjustment'!AH152,0))*unit_conv*'State Downscaling Multipliers'!$B$9</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Data'!$G:$G,"&lt;"&amp;$B40)+IF('Multipliers and Adjustments'!$B$66="Y",'SNAP Adjustment'!AM152,0))*unit_conv*'State Downscaling Multipliers'!$B$9</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Data'!$G:$G,"&lt;"&amp;$B41)+IF('Multipliers and Adjustments'!$B$66="Y",'SNAP Adjustment'!D153,0))*unit_conv*'State Downscaling Multipliers'!$B$9</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Data'!$G:$G,"&lt;"&amp;$B41)+IF('Multipliers and Adjustments'!$B$66="Y",'SNAP Adjustment'!I153,0))*unit_conv*'State Downscaling Multipliers'!$B$9</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Data'!$G:$G,"&lt;"&amp;$B41)+IF('Multipliers and Adjustments'!$B$66="Y",'SNAP Adjustment'!N153,0))*unit_conv*'State Downscaling Multipliers'!$B$9</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Data'!$G:$G,"&lt;"&amp;$B41)+IF('Multipliers and Adjustments'!$B$66="Y",'SNAP Adjustment'!S153,0))*unit_conv*'State Downscaling Multipliers'!$B$9</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Data'!$G:$G,"&lt;"&amp;$B41)+IF('Multipliers and Adjustments'!$B$66="Y",'SNAP Adjustment'!X153,0))*unit_conv*'State Downscaling Multipliers'!$B$9</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Data'!$G:$G,"&lt;"&amp;$B41)+IF('Multipliers and Adjustments'!$B$66="Y",'SNAP Adjustment'!AC153,0))*unit_conv*'State Downscaling Multipliers'!$B$9</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Data'!$G:$G,"&lt;"&amp;$B41)+IF('Multipliers and Adjustments'!$B$66="Y",'SNAP Adjustment'!AH153,0))*unit_conv*'State Downscaling Multipliers'!$B$9</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Data'!$G:$G,"&lt;"&amp;$B41)+IF('Multipliers and Adjustments'!$B$66="Y",'SNAP Adjustment'!AM153,0))*unit_conv*'State Downscaling Multipliers'!$B$9</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Data'!$G:$G,"&lt;"&amp;$B42)+IF('Multipliers and Adjustments'!$B$66="Y",'SNAP Adjustment'!D154,0))*unit_conv*'State Downscaling Multipliers'!$B$9</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Data'!$G:$G,"&lt;"&amp;$B42)+IF('Multipliers and Adjustments'!$B$66="Y",'SNAP Adjustment'!I154,0))*unit_conv*'State Downscaling Multipliers'!$B$9</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Data'!$G:$G,"&lt;"&amp;$B42)+IF('Multipliers and Adjustments'!$B$66="Y",'SNAP Adjustment'!N154,0))*unit_conv*'State Downscaling Multipliers'!$B$9</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Data'!$G:$G,"&lt;"&amp;$B42)+IF('Multipliers and Adjustments'!$B$66="Y",'SNAP Adjustment'!S154,0))*unit_conv*'State Downscaling Multipliers'!$B$9</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Data'!$G:$G,"&lt;"&amp;$B42)+IF('Multipliers and Adjustments'!$B$66="Y",'SNAP Adjustment'!X154,0))*unit_conv*'State Downscaling Multipliers'!$B$9</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Data'!$G:$G,"&lt;"&amp;$B42)+IF('Multipliers and Adjustments'!$B$66="Y",'SNAP Adjustment'!AC154,0))*unit_conv*'State Downscaling Multipliers'!$B$9</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Data'!$G:$G,"&lt;"&amp;$B42)+IF('Multipliers and Adjustments'!$B$66="Y",'SNAP Adjustment'!AH154,0))*unit_conv*'State Downscaling Multipliers'!$B$9</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Data'!$G:$G,"&lt;"&amp;$B42)+IF('Multipliers and Adjustments'!$B$66="Y",'SNAP Adjustment'!AM154,0))*unit_conv*'State Downscaling Multipliers'!$B$9</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Data'!$G:$G,"&lt;"&amp;$B43)+IF('Multipliers and Adjustments'!$B$66="Y",'SNAP Adjustment'!D155,0))*unit_conv*'State Downscaling Multipliers'!$B$9</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Data'!$G:$G,"&lt;"&amp;$B43)+IF('Multipliers and Adjustments'!$B$66="Y",'SNAP Adjustment'!I155,0))*unit_conv*'State Downscaling Multipliers'!$B$9</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Data'!$G:$G,"&lt;"&amp;$B43)+IF('Multipliers and Adjustments'!$B$66="Y",'SNAP Adjustment'!N155,0))*unit_conv*'State Downscaling Multipliers'!$B$9</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Data'!$G:$G,"&lt;"&amp;$B43)+IF('Multipliers and Adjustments'!$B$66="Y",'SNAP Adjustment'!S155,0))*unit_conv*'State Downscaling Multipliers'!$B$9</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Data'!$G:$G,"&lt;"&amp;$B43)+IF('Multipliers and Adjustments'!$B$66="Y",'SNAP Adjustment'!X155,0))*unit_conv*'State Downscaling Multipliers'!$B$9</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Data'!$G:$G,"&lt;"&amp;$B43)+IF('Multipliers and Adjustments'!$B$66="Y",'SNAP Adjustment'!AC155,0))*unit_conv*'State Downscaling Multipliers'!$B$9</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Data'!$G:$G,"&lt;"&amp;$B43)+IF('Multipliers and Adjustments'!$B$66="Y",'SNAP Adjustment'!AH155,0))*unit_conv*'State Downscaling Multipliers'!$B$9</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Data'!$G:$G,"&lt;"&amp;$B43)+IF('Multipliers and Adjustments'!$B$66="Y",'SNAP Adjustment'!AM155,0))*unit_conv*'State Downscaling Multipliers'!$B$9</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Data'!$G:$G,"&lt;"&amp;$B44)+IF('Multipliers and Adjustments'!$B$66="Y",'SNAP Adjustment'!D156,0))*unit_conv*'State Downscaling Multipliers'!$B$9</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Data'!$G:$G,"&lt;"&amp;$B44)+IF('Multipliers and Adjustments'!$B$66="Y",'SNAP Adjustment'!I156,0))*unit_conv*'State Downscaling Multipliers'!$B$9</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Data'!$G:$G,"&lt;"&amp;$B44)+IF('Multipliers and Adjustments'!$B$66="Y",'SNAP Adjustment'!N156,0))*unit_conv*'State Downscaling Multipliers'!$B$9</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Data'!$G:$G,"&lt;"&amp;$B44)+IF('Multipliers and Adjustments'!$B$66="Y",'SNAP Adjustment'!S156,0))*unit_conv*'State Downscaling Multipliers'!$B$9</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Data'!$G:$G,"&lt;"&amp;$B44)+IF('Multipliers and Adjustments'!$B$66="Y",'SNAP Adjustment'!X156,0))*unit_conv*'State Downscaling Multipliers'!$B$9</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Data'!$G:$G,"&lt;"&amp;$B44)+IF('Multipliers and Adjustments'!$B$66="Y",'SNAP Adjustment'!AC156,0))*unit_conv*'State Downscaling Multipliers'!$B$9</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Data'!$G:$G,"&lt;"&amp;$B44)+IF('Multipliers and Adjustments'!$B$66="Y",'SNAP Adjustment'!AH156,0))*unit_conv*'State Downscaling Multipliers'!$B$9</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Data'!$G:$G,"&lt;"&amp;$B44)+IF('Multipliers and Adjustments'!$B$66="Y",'SNAP Adjustment'!AM156,0))*unit_conv*'State Downscaling Multipliers'!$B$9</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Data'!$G:$G,"&lt;"&amp;$B45)+IF('Multipliers and Adjustments'!$B$66="Y",'SNAP Adjustment'!D157,0))*unit_conv*'State Downscaling Multipliers'!$B$9</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Data'!$G:$G,"&lt;"&amp;$B45)+IF('Multipliers and Adjustments'!$B$66="Y",'SNAP Adjustment'!I157,0))*unit_conv*'State Downscaling Multipliers'!$B$9</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Data'!$G:$G,"&lt;"&amp;$B45)+IF('Multipliers and Adjustments'!$B$66="Y",'SNAP Adjustment'!N157,0))*unit_conv*'State Downscaling Multipliers'!$B$9</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Data'!$G:$G,"&lt;"&amp;$B45)+IF('Multipliers and Adjustments'!$B$66="Y",'SNAP Adjustment'!S157,0))*unit_conv*'State Downscaling Multipliers'!$B$9</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Data'!$G:$G,"&lt;"&amp;$B45)+IF('Multipliers and Adjustments'!$B$66="Y",'SNAP Adjustment'!X157,0))*unit_conv*'State Downscaling Multipliers'!$B$9</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Data'!$G:$G,"&lt;"&amp;$B45)+IF('Multipliers and Adjustments'!$B$66="Y",'SNAP Adjustment'!AC157,0))*unit_conv*'State Downscaling Multipliers'!$B$9</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Data'!$G:$G,"&lt;"&amp;$B45)+IF('Multipliers and Adjustments'!$B$66="Y",'SNAP Adjustment'!AH157,0))*unit_conv*'State Downscaling Multipliers'!$B$9</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Data'!$G:$G,"&lt;"&amp;$B45)+IF('Multipliers and Adjustments'!$B$66="Y",'SNAP Adjustment'!AM157,0))*unit_conv*'State Downscaling Multipliers'!$B$9</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Data'!$G:$G,"&lt;"&amp;$B46)+IF('Multipliers and Adjustments'!$B$66="Y",'SNAP Adjustment'!D158,0))*unit_conv*'State Downscaling Multipliers'!$B$9</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Data'!$G:$G,"&lt;"&amp;$B46)+IF('Multipliers and Adjustments'!$B$66="Y",'SNAP Adjustment'!I158,0))*unit_conv*'State Downscaling Multipliers'!$B$9</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Data'!$G:$G,"&lt;"&amp;$B46)+IF('Multipliers and Adjustments'!$B$66="Y",'SNAP Adjustment'!N158,0))*unit_conv*'State Downscaling Multipliers'!$B$9</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Data'!$G:$G,"&lt;"&amp;$B46)+IF('Multipliers and Adjustments'!$B$66="Y",'SNAP Adjustment'!S158,0))*unit_conv*'State Downscaling Multipliers'!$B$9</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Data'!$G:$G,"&lt;"&amp;$B46)+IF('Multipliers and Adjustments'!$B$66="Y",'SNAP Adjustment'!X158,0))*unit_conv*'State Downscaling Multipliers'!$B$9</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Data'!$G:$G,"&lt;"&amp;$B46)+IF('Multipliers and Adjustments'!$B$66="Y",'SNAP Adjustment'!AC158,0))*unit_conv*'State Downscaling Multipliers'!$B$9</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Data'!$G:$G,"&lt;"&amp;$B46)+IF('Multipliers and Adjustments'!$B$66="Y",'SNAP Adjustment'!AH158,0))*unit_conv*'State Downscaling Multipliers'!$B$9</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Data'!$G:$G,"&lt;"&amp;$B46)+IF('Multipliers and Adjustments'!$B$66="Y",'SNAP Adjustment'!AM158,0))*unit_conv*'State Downscaling Multipliers'!$B$9</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Data'!$G:$G,"&lt;"&amp;$B47)+IF('Multipliers and Adjustments'!$B$66="Y",'SNAP Adjustment'!D159,0))*unit_conv*'State Downscaling Multipliers'!$B$9</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Data'!$G:$G,"&lt;"&amp;$B47)+IF('Multipliers and Adjustments'!$B$66="Y",'SNAP Adjustment'!I159,0))*unit_conv*'State Downscaling Multipliers'!$B$9</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Data'!$G:$G,"&lt;"&amp;$B47)+IF('Multipliers and Adjustments'!$B$66="Y",'SNAP Adjustment'!N159,0))*unit_conv*'State Downscaling Multipliers'!$B$9</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Data'!$G:$G,"&lt;"&amp;$B47)+IF('Multipliers and Adjustments'!$B$66="Y",'SNAP Adjustment'!S159,0))*unit_conv*'State Downscaling Multipliers'!$B$9</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Data'!$G:$G,"&lt;"&amp;$B47)+IF('Multipliers and Adjustments'!$B$66="Y",'SNAP Adjustment'!X159,0))*unit_conv*'State Downscaling Multipliers'!$B$9</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Data'!$G:$G,"&lt;"&amp;$B47)+IF('Multipliers and Adjustments'!$B$66="Y",'SNAP Adjustment'!AC159,0))*unit_conv*'State Downscaling Multipliers'!$B$9</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Data'!$G:$G,"&lt;"&amp;$B47)+IF('Multipliers and Adjustments'!$B$66="Y",'SNAP Adjustment'!AH159,0))*unit_conv*'State Downscaling Multipliers'!$B$9</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Data'!$G:$G,"&lt;"&amp;$B47)+IF('Multipliers and Adjustments'!$B$66="Y",'SNAP Adjustment'!AM159,0))*unit_conv*'State Downscaling Multipliers'!$B$9</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Data'!$G:$G,"&lt;"&amp;$B48)+IF('Multipliers and Adjustments'!$B$66="Y",'SNAP Adjustment'!D160,0))*unit_conv*'State Downscaling Multipliers'!$B$9</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Data'!$G:$G,"&lt;"&amp;$B48)+IF('Multipliers and Adjustments'!$B$66="Y",'SNAP Adjustment'!I160,0))*unit_conv*'State Downscaling Multipliers'!$B$9</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Data'!$G:$G,"&lt;"&amp;$B48)+IF('Multipliers and Adjustments'!$B$66="Y",'SNAP Adjustment'!N160,0))*unit_conv*'State Downscaling Multipliers'!$B$9</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Data'!$G:$G,"&lt;"&amp;$B48)+IF('Multipliers and Adjustments'!$B$66="Y",'SNAP Adjustment'!S160,0))*unit_conv*'State Downscaling Multipliers'!$B$9</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Data'!$G:$G,"&lt;"&amp;$B48)+IF('Multipliers and Adjustments'!$B$66="Y",'SNAP Adjustment'!X160,0))*unit_conv*'State Downscaling Multipliers'!$B$9</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Data'!$G:$G,"&lt;"&amp;$B48)+IF('Multipliers and Adjustments'!$B$66="Y",'SNAP Adjustment'!AC160,0))*unit_conv*'State Downscaling Multipliers'!$B$9</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Data'!$G:$G,"&lt;"&amp;$B48)+IF('Multipliers and Adjustments'!$B$66="Y",'SNAP Adjustment'!AH160,0))*unit_conv*'State Downscaling Multipliers'!$B$9</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Data'!$G:$G,"&lt;"&amp;$B48)+IF('Multipliers and Adjustments'!$B$66="Y",'SNAP Adjustment'!AM160,0))*unit_conv*'State Downscaling Multipliers'!$B$9</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Data'!$G:$G,"&lt;"&amp;$B49)+IF('Multipliers and Adjustments'!$B$66="Y",'SNAP Adjustment'!D161,0))*unit_conv*'State Downscaling Multipliers'!$B$9</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Data'!$G:$G,"&lt;"&amp;$B49)+IF('Multipliers and Adjustments'!$B$66="Y",'SNAP Adjustment'!I161,0))*unit_conv*'State Downscaling Multipliers'!$B$9</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Data'!$G:$G,"&lt;"&amp;$B49)+IF('Multipliers and Adjustments'!$B$66="Y",'SNAP Adjustment'!N161,0))*unit_conv*'State Downscaling Multipliers'!$B$9</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Data'!$G:$G,"&lt;"&amp;$B49)+IF('Multipliers and Adjustments'!$B$66="Y",'SNAP Adjustment'!S161,0))*unit_conv*'State Downscaling Multipliers'!$B$9</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Data'!$G:$G,"&lt;"&amp;$B49)+IF('Multipliers and Adjustments'!$B$66="Y",'SNAP Adjustment'!X161,0))*unit_conv*'State Downscaling Multipliers'!$B$9</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Data'!$G:$G,"&lt;"&amp;$B49)+IF('Multipliers and Adjustments'!$B$66="Y",'SNAP Adjustment'!AC161,0))*unit_conv*'State Downscaling Multipliers'!$B$9</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Data'!$G:$G,"&lt;"&amp;$B49)+IF('Multipliers and Adjustments'!$B$66="Y",'SNAP Adjustment'!AH161,0))*unit_conv*'State Downscaling Multipliers'!$B$9</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Data'!$G:$G,"&lt;"&amp;$B49)+IF('Multipliers and Adjustments'!$B$66="Y",'SNAP Adjustment'!AM161,0))*unit_conv*'State Downscaling Multipliers'!$B$9</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Data'!$G:$G,"&lt;"&amp;$B50)+IF('Multipliers and Adjustments'!$B$66="Y",'SNAP Adjustment'!D162,0))*unit_conv*'State Downscaling Multipliers'!$B$9</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Data'!$G:$G,"&lt;"&amp;$B50)+IF('Multipliers and Adjustments'!$B$66="Y",'SNAP Adjustment'!I162,0))*unit_conv*'State Downscaling Multipliers'!$B$9</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Data'!$G:$G,"&lt;"&amp;$B50)+IF('Multipliers and Adjustments'!$B$66="Y",'SNAP Adjustment'!N162,0))*unit_conv*'State Downscaling Multipliers'!$B$9</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Data'!$G:$G,"&lt;"&amp;$B50)+IF('Multipliers and Adjustments'!$B$66="Y",'SNAP Adjustment'!S162,0))*unit_conv*'State Downscaling Multipliers'!$B$9</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Data'!$G:$G,"&lt;"&amp;$B50)+IF('Multipliers and Adjustments'!$B$66="Y",'SNAP Adjustment'!X162,0))*unit_conv*'State Downscaling Multipliers'!$B$9</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Data'!$G:$G,"&lt;"&amp;$B50)+IF('Multipliers and Adjustments'!$B$66="Y",'SNAP Adjustment'!AC162,0))*unit_conv*'State Downscaling Multipliers'!$B$9</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Data'!$G:$G,"&lt;"&amp;$B50)+IF('Multipliers and Adjustments'!$B$66="Y",'SNAP Adjustment'!AH162,0))*unit_conv*'State Downscaling Multipliers'!$B$9</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Data'!$G:$G,"&lt;"&amp;$B50)+IF('Multipliers and Adjustments'!$B$66="Y",'SNAP Adjustment'!AM162,0))*unit_conv*'State Downscaling Multipliers'!$B$9</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Data'!$G:$G,"&lt;"&amp;$B51)+IF('Multipliers and Adjustments'!$B$66="Y",'SNAP Adjustment'!D163,0))*unit_conv*'State Downscaling Multipliers'!$B$9</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Data'!$G:$G,"&lt;"&amp;$B51)+IF('Multipliers and Adjustments'!$B$66="Y",'SNAP Adjustment'!I163,0))*unit_conv*'State Downscaling Multipliers'!$B$9</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Data'!$G:$G,"&lt;"&amp;$B51)+IF('Multipliers and Adjustments'!$B$66="Y",'SNAP Adjustment'!N163,0))*unit_conv*'State Downscaling Multipliers'!$B$9</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Data'!$G:$G,"&lt;"&amp;$B51)+IF('Multipliers and Adjustments'!$B$66="Y",'SNAP Adjustment'!S163,0))*unit_conv*'State Downscaling Multipliers'!$B$9</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Data'!$G:$G,"&lt;"&amp;$B51)+IF('Multipliers and Adjustments'!$B$66="Y",'SNAP Adjustment'!X163,0))*unit_conv*'State Downscaling Multipliers'!$B$9</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Data'!$G:$G,"&lt;"&amp;$B51)+IF('Multipliers and Adjustments'!$B$66="Y",'SNAP Adjustment'!AC163,0))*unit_conv*'State Downscaling Multipliers'!$B$9</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Data'!$G:$G,"&lt;"&amp;$B51)+IF('Multipliers and Adjustments'!$B$66="Y",'SNAP Adjustment'!AH163,0))*unit_conv*'State Downscaling Multipliers'!$B$9</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Data'!$G:$G,"&lt;"&amp;$B51)+IF('Multipliers and Adjustments'!$B$66="Y",'SNAP Adjustment'!AM163,0))*unit_conv*'State Downscaling Multipliers'!$B$9</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Data'!$G:$G,"&lt;"&amp;$B52)+IF('Multipliers and Adjustments'!$B$66="Y",'SNAP Adjustment'!D164,0))*unit_conv*'State Downscaling Multipliers'!$B$9</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Data'!$G:$G,"&lt;"&amp;$B52)+IF('Multipliers and Adjustments'!$B$66="Y",'SNAP Adjustment'!I164,0))*unit_conv*'State Downscaling Multipliers'!$B$9</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Data'!$G:$G,"&lt;"&amp;$B52)+IF('Multipliers and Adjustments'!$B$66="Y",'SNAP Adjustment'!N164,0))*unit_conv*'State Downscaling Multipliers'!$B$9</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Data'!$G:$G,"&lt;"&amp;$B52)+IF('Multipliers and Adjustments'!$B$66="Y",'SNAP Adjustment'!S164,0))*unit_conv*'State Downscaling Multipliers'!$B$9</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Data'!$G:$G,"&lt;"&amp;$B52)+IF('Multipliers and Adjustments'!$B$66="Y",'SNAP Adjustment'!X164,0))*unit_conv*'State Downscaling Multipliers'!$B$9</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Data'!$G:$G,"&lt;"&amp;$B52)+IF('Multipliers and Adjustments'!$B$66="Y",'SNAP Adjustment'!AC164,0))*unit_conv*'State Downscaling Multipliers'!$B$9</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Data'!$G:$G,"&lt;"&amp;$B52)+IF('Multipliers and Adjustments'!$B$66="Y",'SNAP Adjustment'!AH164,0))*unit_conv*'State Downscaling Multipliers'!$B$9</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Data'!$G:$G,"&lt;"&amp;$B52)+IF('Multipliers and Adjustments'!$B$66="Y",'SNAP Adjustment'!AM164,0))*unit_conv*'State Downscaling Multipliers'!$B$9</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Data'!$G:$G,"&lt;"&amp;$B53)+IF('Multipliers and Adjustments'!$B$66="Y",'SNAP Adjustment'!D165,0))*unit_conv*'State Downscaling Multipliers'!$B$9</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Data'!$G:$G,"&lt;"&amp;$B53)+IF('Multipliers and Adjustments'!$B$66="Y",'SNAP Adjustment'!I165,0))*unit_conv*'State Downscaling Multipliers'!$B$9</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Data'!$G:$G,"&lt;"&amp;$B53)+IF('Multipliers and Adjustments'!$B$66="Y",'SNAP Adjustment'!N165,0))*unit_conv*'State Downscaling Multipliers'!$B$9</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Data'!$G:$G,"&lt;"&amp;$B53)+IF('Multipliers and Adjustments'!$B$66="Y",'SNAP Adjustment'!S165,0))*unit_conv*'State Downscaling Multipliers'!$B$9</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Data'!$G:$G,"&lt;"&amp;$B53)+IF('Multipliers and Adjustments'!$B$66="Y",'SNAP Adjustment'!X165,0))*unit_conv*'State Downscaling Multipliers'!$B$9</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Data'!$G:$G,"&lt;"&amp;$B53)+IF('Multipliers and Adjustments'!$B$66="Y",'SNAP Adjustment'!AC165,0))*unit_conv*'State Downscaling Multipliers'!$B$9</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Data'!$G:$G,"&lt;"&amp;$B53)+IF('Multipliers and Adjustments'!$B$66="Y",'SNAP Adjustment'!AH165,0))*unit_conv*'State Downscaling Multipliers'!$B$9</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Data'!$G:$G,"&lt;"&amp;$B53)+IF('Multipliers and Adjustments'!$B$66="Y",'SNAP Adjustment'!AM165,0))*unit_conv*'State Downscaling Multipliers'!$B$9</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Data'!$G:$G,"&lt;"&amp;$B54)+IF('Multipliers and Adjustments'!$B$66="Y",'SNAP Adjustment'!D166,0))*unit_conv*'State Downscaling Multipliers'!$B$9</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Data'!$G:$G,"&lt;"&amp;$B54)+IF('Multipliers and Adjustments'!$B$66="Y",'SNAP Adjustment'!I166,0))*unit_conv*'State Downscaling Multipliers'!$B$9</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Data'!$G:$G,"&lt;"&amp;$B54)+IF('Multipliers and Adjustments'!$B$66="Y",'SNAP Adjustment'!N166,0))*unit_conv*'State Downscaling Multipliers'!$B$9</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Data'!$G:$G,"&lt;"&amp;$B54)+IF('Multipliers and Adjustments'!$B$66="Y",'SNAP Adjustment'!S166,0))*unit_conv*'State Downscaling Multipliers'!$B$9</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Data'!$G:$G,"&lt;"&amp;$B54)+IF('Multipliers and Adjustments'!$B$66="Y",'SNAP Adjustment'!X166,0))*unit_conv*'State Downscaling Multipliers'!$B$9</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Data'!$G:$G,"&lt;"&amp;$B54)+IF('Multipliers and Adjustments'!$B$66="Y",'SNAP Adjustment'!AC166,0))*unit_conv*'State Downscaling Multipliers'!$B$9</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Data'!$G:$G,"&lt;"&amp;$B54)+IF('Multipliers and Adjustments'!$B$66="Y",'SNAP Adjustment'!AH166,0))*unit_conv*'State Downscaling Multipliers'!$B$9</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Data'!$G:$G,"&lt;"&amp;$B54)+IF('Multipliers and Adjustments'!$B$66="Y",'SNAP Adjustment'!AM166,0))*unit_conv*'State Downscaling Multipliers'!$B$9</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Data'!$G:$G,"&lt;"&amp;$B55)+IF('Multipliers and Adjustments'!$B$66="Y",'SNAP Adjustment'!D167,0))*unit_conv*'State Downscaling Multipliers'!$B$9</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Data'!$G:$G,"&lt;"&amp;$B55)+IF('Multipliers and Adjustments'!$B$66="Y",'SNAP Adjustment'!I167,0))*unit_conv*'State Downscaling Multipliers'!$B$9</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Data'!$G:$G,"&lt;"&amp;$B55)+IF('Multipliers and Adjustments'!$B$66="Y",'SNAP Adjustment'!N167,0))*unit_conv*'State Downscaling Multipliers'!$B$9</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Data'!$G:$G,"&lt;"&amp;$B55)+IF('Multipliers and Adjustments'!$B$66="Y",'SNAP Adjustment'!S167,0))*unit_conv*'State Downscaling Multipliers'!$B$9</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Data'!$G:$G,"&lt;"&amp;$B55)+IF('Multipliers and Adjustments'!$B$66="Y",'SNAP Adjustment'!X167,0))*unit_conv*'State Downscaling Multipliers'!$B$9</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Data'!$G:$G,"&lt;"&amp;$B55)+IF('Multipliers and Adjustments'!$B$66="Y",'SNAP Adjustment'!AC167,0))*unit_conv*'State Downscaling Multipliers'!$B$9</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Data'!$G:$G,"&lt;"&amp;$B55)+IF('Multipliers and Adjustments'!$B$66="Y",'SNAP Adjustment'!AH167,0))*unit_conv*'State Downscaling Multipliers'!$B$9</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Data'!$G:$G,"&lt;"&amp;$B55)+IF('Multipliers and Adjustments'!$B$66="Y",'SNAP Adjustment'!AM167,0))*unit_conv*'State Downscaling Multipliers'!$B$9</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Data'!$G:$G,"&lt;"&amp;$B56)+IF('Multipliers and Adjustments'!$B$66="Y",'SNAP Adjustment'!D168,0))*unit_conv*'State Downscaling Multipliers'!$B$9</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Data'!$G:$G,"&lt;"&amp;$B56)+IF('Multipliers and Adjustments'!$B$66="Y",'SNAP Adjustment'!I168,0))*unit_conv*'State Downscaling Multipliers'!$B$9</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Data'!$G:$G,"&lt;"&amp;$B56)+IF('Multipliers and Adjustments'!$B$66="Y",'SNAP Adjustment'!N168,0))*unit_conv*'State Downscaling Multipliers'!$B$9</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Data'!$G:$G,"&lt;"&amp;$B56)+IF('Multipliers and Adjustments'!$B$66="Y",'SNAP Adjustment'!S168,0))*unit_conv*'State Downscaling Multipliers'!$B$9</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Data'!$G:$G,"&lt;"&amp;$B56)+IF('Multipliers and Adjustments'!$B$66="Y",'SNAP Adjustment'!X168,0))*unit_conv*'State Downscaling Multipliers'!$B$9</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Data'!$G:$G,"&lt;"&amp;$B56)+IF('Multipliers and Adjustments'!$B$66="Y",'SNAP Adjustment'!AC168,0))*unit_conv*'State Downscaling Multipliers'!$B$9</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Data'!$G:$G,"&lt;"&amp;$B56)+IF('Multipliers and Adjustments'!$B$66="Y",'SNAP Adjustment'!AH168,0))*unit_conv*'State Downscaling Multipliers'!$B$9</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Data'!$G:$G,"&lt;"&amp;$B56)+IF('Multipliers and Adjustments'!$B$66="Y",'SNAP Adjustment'!AM168,0))*unit_conv*'State Downscaling Multipliers'!$B$9</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Data'!$G:$G,"&lt;"&amp;$B57)+IF('Multipliers and Adjustments'!$B$66="Y",'SNAP Adjustment'!D169,0))*unit_conv*'State Downscaling Multipliers'!$B$9</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Data'!$G:$G,"&lt;"&amp;$B57)+IF('Multipliers and Adjustments'!$B$66="Y",'SNAP Adjustment'!I169,0))*unit_conv*'State Downscaling Multipliers'!$B$9</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Data'!$G:$G,"&lt;"&amp;$B57)+IF('Multipliers and Adjustments'!$B$66="Y",'SNAP Adjustment'!N169,0))*unit_conv*'State Downscaling Multipliers'!$B$9</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Data'!$G:$G,"&lt;"&amp;$B57)+IF('Multipliers and Adjustments'!$B$66="Y",'SNAP Adjustment'!S169,0))*unit_conv*'State Downscaling Multipliers'!$B$9</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Data'!$G:$G,"&lt;"&amp;$B57)+IF('Multipliers and Adjustments'!$B$66="Y",'SNAP Adjustment'!X169,0))*unit_conv*'State Downscaling Multipliers'!$B$9</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Data'!$G:$G,"&lt;"&amp;$B57)+IF('Multipliers and Adjustments'!$B$66="Y",'SNAP Adjustment'!AC169,0))*unit_conv*'State Downscaling Multipliers'!$B$9</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Data'!$G:$G,"&lt;"&amp;$B57)+IF('Multipliers and Adjustments'!$B$66="Y",'SNAP Adjustment'!AH169,0))*unit_conv*'State Downscaling Multipliers'!$B$9</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Data'!$G:$G,"&lt;"&amp;$B57)+IF('Multipliers and Adjustments'!$B$66="Y",'SNAP Adjustment'!AM169,0))*unit_conv*'State Downscaling Multipliers'!$B$9</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Data'!$G:$G,"&lt;"&amp;$B58)+IF('Multipliers and Adjustments'!$B$66="Y",'SNAP Adjustment'!D170,0))*unit_conv*'State Downscaling Multipliers'!$B$9</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Data'!$G:$G,"&lt;"&amp;$B58)+IF('Multipliers and Adjustments'!$B$66="Y",'SNAP Adjustment'!I170,0))*unit_conv*'State Downscaling Multipliers'!$B$9</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Data'!$G:$G,"&lt;"&amp;$B58)+IF('Multipliers and Adjustments'!$B$66="Y",'SNAP Adjustment'!N170,0))*unit_conv*'State Downscaling Multipliers'!$B$9</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Data'!$G:$G,"&lt;"&amp;$B58)+IF('Multipliers and Adjustments'!$B$66="Y",'SNAP Adjustment'!S170,0))*unit_conv*'State Downscaling Multipliers'!$B$9</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Data'!$G:$G,"&lt;"&amp;$B58)+IF('Multipliers and Adjustments'!$B$66="Y",'SNAP Adjustment'!X170,0))*unit_conv*'State Downscaling Multipliers'!$B$9</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Data'!$G:$G,"&lt;"&amp;$B58)+IF('Multipliers and Adjustments'!$B$66="Y",'SNAP Adjustment'!AC170,0))*unit_conv*'State Downscaling Multipliers'!$B$9</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Data'!$G:$G,"&lt;"&amp;$B58)+IF('Multipliers and Adjustments'!$B$66="Y",'SNAP Adjustment'!AH170,0))*unit_conv*'State Downscaling Multipliers'!$B$9</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Data'!$G:$G,"&lt;"&amp;$B58)+IF('Multipliers and Adjustments'!$B$66="Y",'SNAP Adjustment'!AM170,0))*unit_conv*'State Downscaling Multipliers'!$B$9</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Data'!$G:$G,"&lt;"&amp;$B59)+IF('Multipliers and Adjustments'!$B$66="Y",'SNAP Adjustment'!D171,0))*unit_conv*'State Downscaling Multipliers'!$B$9</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Data'!$G:$G,"&lt;"&amp;$B59)+IF('Multipliers and Adjustments'!$B$66="Y",'SNAP Adjustment'!I171,0))*unit_conv*'State Downscaling Multipliers'!$B$9</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Data'!$G:$G,"&lt;"&amp;$B59)+IF('Multipliers and Adjustments'!$B$66="Y",'SNAP Adjustment'!N171,0))*unit_conv*'State Downscaling Multipliers'!$B$9</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Data'!$G:$G,"&lt;"&amp;$B59)+IF('Multipliers and Adjustments'!$B$66="Y",'SNAP Adjustment'!S171,0))*unit_conv*'State Downscaling Multipliers'!$B$9</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Data'!$G:$G,"&lt;"&amp;$B59)+IF('Multipliers and Adjustments'!$B$66="Y",'SNAP Adjustment'!X171,0))*unit_conv*'State Downscaling Multipliers'!$B$9</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Data'!$G:$G,"&lt;"&amp;$B59)+IF('Multipliers and Adjustments'!$B$66="Y",'SNAP Adjustment'!AC171,0))*unit_conv*'State Downscaling Multipliers'!$B$9</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Data'!$G:$G,"&lt;"&amp;$B59)+IF('Multipliers and Adjustments'!$B$66="Y",'SNAP Adjustment'!AH171,0))*unit_conv*'State Downscaling Multipliers'!$B$9</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Data'!$G:$G,"&lt;"&amp;$B59)+IF('Multipliers and Adjustments'!$B$66="Y",'SNAP Adjustment'!AM171,0))*unit_conv*'State Downscaling Multipliers'!$B$9</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Data'!$G:$G,"&lt;"&amp;$B60)+IF('Multipliers and Adjustments'!$B$66="Y",'SNAP Adjustment'!D172,0))*unit_conv*'State Downscaling Multipliers'!$B$9</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Data'!$G:$G,"&lt;"&amp;$B60)+IF('Multipliers and Adjustments'!$B$66="Y",'SNAP Adjustment'!I172,0))*unit_conv*'State Downscaling Multipliers'!$B$9</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Data'!$G:$G,"&lt;"&amp;$B60)+IF('Multipliers and Adjustments'!$B$66="Y",'SNAP Adjustment'!N172,0))*unit_conv*'State Downscaling Multipliers'!$B$9</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Data'!$G:$G,"&lt;"&amp;$B60)+IF('Multipliers and Adjustments'!$B$66="Y",'SNAP Adjustment'!S172,0))*unit_conv*'State Downscaling Multipliers'!$B$9</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Data'!$G:$G,"&lt;"&amp;$B60)+IF('Multipliers and Adjustments'!$B$66="Y",'SNAP Adjustment'!X172,0))*unit_conv*'State Downscaling Multipliers'!$B$9</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Data'!$G:$G,"&lt;"&amp;$B60)+IF('Multipliers and Adjustments'!$B$66="Y",'SNAP Adjustment'!AC172,0))*unit_conv*'State Downscaling Multipliers'!$B$9</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Data'!$G:$G,"&lt;"&amp;$B60)+IF('Multipliers and Adjustments'!$B$66="Y",'SNAP Adjustment'!AH172,0))*unit_conv*'State Downscaling Multipliers'!$B$9</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Data'!$G:$G,"&lt;"&amp;$B60)+IF('Multipliers and Adjustments'!$B$66="Y",'SNAP Adjustment'!AM172,0))*unit_conv*'State Downscaling Multipliers'!$B$9</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Data'!$G:$G,"&lt;"&amp;$B61)+IF('Multipliers and Adjustments'!$B$66="Y",'SNAP Adjustment'!D173,0))*unit_conv*'State Downscaling Multipliers'!$B$9</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Data'!$G:$G,"&lt;"&amp;$B61)+IF('Multipliers and Adjustments'!$B$66="Y",'SNAP Adjustment'!I173,0))*unit_conv*'State Downscaling Multipliers'!$B$9</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Data'!$G:$G,"&lt;"&amp;$B61)+IF('Multipliers and Adjustments'!$B$66="Y",'SNAP Adjustment'!N173,0))*unit_conv*'State Downscaling Multipliers'!$B$9</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Data'!$G:$G,"&lt;"&amp;$B61)+IF('Multipliers and Adjustments'!$B$66="Y",'SNAP Adjustment'!S173,0))*unit_conv*'State Downscaling Multipliers'!$B$9</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Data'!$G:$G,"&lt;"&amp;$B61)+IF('Multipliers and Adjustments'!$B$66="Y",'SNAP Adjustment'!X173,0))*unit_conv*'State Downscaling Multipliers'!$B$9</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Data'!$G:$G,"&lt;"&amp;$B61)+IF('Multipliers and Adjustments'!$B$66="Y",'SNAP Adjustment'!AC173,0))*unit_conv*'State Downscaling Multipliers'!$B$9</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Data'!$G:$G,"&lt;"&amp;$B61)+IF('Multipliers and Adjustments'!$B$66="Y",'SNAP Adjustment'!AH173,0))*unit_conv*'State Downscaling Multipliers'!$B$9</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Data'!$G:$G,"&lt;"&amp;$B61)+IF('Multipliers and Adjustments'!$B$66="Y",'SNAP Adjustment'!AM173,0))*unit_conv*'State Downscaling Multipliers'!$B$9</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Data'!$G:$G,"&lt;"&amp;$B62)+IF('Multipliers and Adjustments'!$B$66="Y",'SNAP Adjustment'!D174,0))*unit_conv*'State Downscaling Multipliers'!$B$9</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Data'!$G:$G,"&lt;"&amp;$B62)+IF('Multipliers and Adjustments'!$B$66="Y",'SNAP Adjustment'!I174,0))*unit_conv*'State Downscaling Multipliers'!$B$9</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Data'!$G:$G,"&lt;"&amp;$B62)+IF('Multipliers and Adjustments'!$B$66="Y",'SNAP Adjustment'!N174,0))*unit_conv*'State Downscaling Multipliers'!$B$9</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Data'!$G:$G,"&lt;"&amp;$B62)+IF('Multipliers and Adjustments'!$B$66="Y",'SNAP Adjustment'!S174,0))*unit_conv*'State Downscaling Multipliers'!$B$9</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Data'!$G:$G,"&lt;"&amp;$B62)+IF('Multipliers and Adjustments'!$B$66="Y",'SNAP Adjustment'!X174,0))*unit_conv*'State Downscaling Multipliers'!$B$9</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Data'!$G:$G,"&lt;"&amp;$B62)+IF('Multipliers and Adjustments'!$B$66="Y",'SNAP Adjustment'!AC174,0))*unit_conv*'State Downscaling Multipliers'!$B$9</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Data'!$G:$G,"&lt;"&amp;$B62)+IF('Multipliers and Adjustments'!$B$66="Y",'SNAP Adjustment'!AH174,0))*unit_conv*'State Downscaling Multipliers'!$B$9</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Data'!$G:$G,"&lt;"&amp;$B62)+IF('Multipliers and Adjustments'!$B$66="Y",'SNAP Adjustment'!AM174,0))*unit_conv*'State Downscaling Multipliers'!$B$9</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Data'!$G:$G,"&lt;"&amp;$B63)+IF('Multipliers and Adjustments'!$B$66="Y",'SNAP Adjustment'!D175,0))*unit_conv*'State Downscaling Multipliers'!$B$9</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Data'!$G:$G,"&lt;"&amp;$B63)+IF('Multipliers and Adjustments'!$B$66="Y",'SNAP Adjustment'!I175,0))*unit_conv*'State Downscaling Multipliers'!$B$9</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Data'!$G:$G,"&lt;"&amp;$B63)+IF('Multipliers and Adjustments'!$B$66="Y",'SNAP Adjustment'!N175,0))*unit_conv*'State Downscaling Multipliers'!$B$9</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Data'!$G:$G,"&lt;"&amp;$B63)+IF('Multipliers and Adjustments'!$B$66="Y",'SNAP Adjustment'!S175,0))*unit_conv*'State Downscaling Multipliers'!$B$9</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Data'!$G:$G,"&lt;"&amp;$B63)+IF('Multipliers and Adjustments'!$B$66="Y",'SNAP Adjustment'!X175,0))*unit_conv*'State Downscaling Multipliers'!$B$9</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Data'!$G:$G,"&lt;"&amp;$B63)+IF('Multipliers and Adjustments'!$B$66="Y",'SNAP Adjustment'!AC175,0))*unit_conv*'State Downscaling Multipliers'!$B$9</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Data'!$G:$G,"&lt;"&amp;$B63)+IF('Multipliers and Adjustments'!$B$66="Y",'SNAP Adjustment'!AH175,0))*unit_conv*'State Downscaling Multipliers'!$B$9</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Data'!$G:$G,"&lt;"&amp;$B63)+IF('Multipliers and Adjustments'!$B$66="Y",'SNAP Adjustment'!AM175,0))*unit_conv*'State Downscaling Multipliers'!$B$9</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Data'!$G:$G,"&lt;"&amp;$B64)+IF('Multipliers and Adjustments'!$B$66="Y",'SNAP Adjustment'!D176,0))*unit_conv*'State Downscaling Multipliers'!$B$9</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Data'!$G:$G,"&lt;"&amp;$B64)+IF('Multipliers and Adjustments'!$B$66="Y",'SNAP Adjustment'!I176,0))*unit_conv*'State Downscaling Multipliers'!$B$9</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Data'!$G:$G,"&lt;"&amp;$B64)+IF('Multipliers and Adjustments'!$B$66="Y",'SNAP Adjustment'!N176,0))*unit_conv*'State Downscaling Multipliers'!$B$9</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Data'!$G:$G,"&lt;"&amp;$B64)+IF('Multipliers and Adjustments'!$B$66="Y",'SNAP Adjustment'!S176,0))*unit_conv*'State Downscaling Multipliers'!$B$9</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Data'!$G:$G,"&lt;"&amp;$B64)+IF('Multipliers and Adjustments'!$B$66="Y",'SNAP Adjustment'!X176,0))*unit_conv*'State Downscaling Multipliers'!$B$9</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Data'!$G:$G,"&lt;"&amp;$B64)+IF('Multipliers and Adjustments'!$B$66="Y",'SNAP Adjustment'!AC176,0))*unit_conv*'State Downscaling Multipliers'!$B$9</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Data'!$G:$G,"&lt;"&amp;$B64)+IF('Multipliers and Adjustments'!$B$66="Y",'SNAP Adjustment'!AH176,0))*unit_conv*'State Downscaling Multipliers'!$B$9</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Data'!$G:$G,"&lt;"&amp;$B64)+IF('Multipliers and Adjustments'!$B$66="Y",'SNAP Adjustment'!AM176,0))*unit_conv*'State Downscaling Multipliers'!$B$9</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Data'!$G:$G,"&lt;"&amp;$B65)+IF('Multipliers and Adjustments'!$B$66="Y",'SNAP Adjustment'!D177,0))*unit_conv*'State Downscaling Multipliers'!$B$9</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Data'!$G:$G,"&lt;"&amp;$B65)+IF('Multipliers and Adjustments'!$B$66="Y",'SNAP Adjustment'!I177,0))*unit_conv*'State Downscaling Multipliers'!$B$9</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Data'!$G:$G,"&lt;"&amp;$B65)+IF('Multipliers and Adjustments'!$B$66="Y",'SNAP Adjustment'!N177,0))*unit_conv*'State Downscaling Multipliers'!$B$9</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Data'!$G:$G,"&lt;"&amp;$B65)+IF('Multipliers and Adjustments'!$B$66="Y",'SNAP Adjustment'!S177,0))*unit_conv*'State Downscaling Multipliers'!$B$9</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Data'!$G:$G,"&lt;"&amp;$B65)+IF('Multipliers and Adjustments'!$B$66="Y",'SNAP Adjustment'!X177,0))*unit_conv*'State Downscaling Multipliers'!$B$9</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Data'!$G:$G,"&lt;"&amp;$B65)+IF('Multipliers and Adjustments'!$B$66="Y",'SNAP Adjustment'!AC177,0))*unit_conv*'State Downscaling Multipliers'!$B$9</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Data'!$G:$G,"&lt;"&amp;$B65)+IF('Multipliers and Adjustments'!$B$66="Y",'SNAP Adjustment'!AH177,0))*unit_conv*'State Downscaling Multipliers'!$B$9</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Data'!$G:$G,"&lt;"&amp;$B65)+IF('Multipliers and Adjustments'!$B$66="Y",'SNAP Adjustment'!AM177,0))*unit_conv*'State Downscaling Multipliers'!$B$9</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Data'!$G:$G,"&lt;"&amp;$B66)+IF('Multipliers and Adjustments'!$B$66="Y",'SNAP Adjustment'!D178,0))*unit_conv*'State Downscaling Multipliers'!$B$9</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Data'!$G:$G,"&lt;"&amp;$B66)+IF('Multipliers and Adjustments'!$B$66="Y",'SNAP Adjustment'!I178,0))*unit_conv*'State Downscaling Multipliers'!$B$9</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Data'!$G:$G,"&lt;"&amp;$B66)+IF('Multipliers and Adjustments'!$B$66="Y",'SNAP Adjustment'!N178,0))*unit_conv*'State Downscaling Multipliers'!$B$9</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Data'!$G:$G,"&lt;"&amp;$B66)+IF('Multipliers and Adjustments'!$B$66="Y",'SNAP Adjustment'!S178,0))*unit_conv*'State Downscaling Multipliers'!$B$9</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Data'!$G:$G,"&lt;"&amp;$B66)+IF('Multipliers and Adjustments'!$B$66="Y",'SNAP Adjustment'!X178,0))*unit_conv*'State Downscaling Multipliers'!$B$9</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Data'!$G:$G,"&lt;"&amp;$B66)+IF('Multipliers and Adjustments'!$B$66="Y",'SNAP Adjustment'!AC178,0))*unit_conv*'State Downscaling Multipliers'!$B$9</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Data'!$G:$G,"&lt;"&amp;$B66)+IF('Multipliers and Adjustments'!$B$66="Y",'SNAP Adjustment'!AH178,0))*unit_conv*'State Downscaling Multipliers'!$B$9</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Data'!$G:$G,"&lt;"&amp;$B66)+IF('Multipliers and Adjustments'!$B$66="Y",'SNAP Adjustment'!AM178,0))*unit_conv*'State Downscaling Multipliers'!$B$9</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Data'!$G:$G,"&lt;"&amp;$B67)+IF('Multipliers and Adjustments'!$B$66="Y",'SNAP Adjustment'!D179,0))*unit_conv*'State Downscaling Multipliers'!$B$9</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Data'!$G:$G,"&lt;"&amp;$B67)+IF('Multipliers and Adjustments'!$B$66="Y",'SNAP Adjustment'!I179,0))*unit_conv*'State Downscaling Multipliers'!$B$9</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Data'!$G:$G,"&lt;"&amp;$B67)+IF('Multipliers and Adjustments'!$B$66="Y",'SNAP Adjustment'!N179,0))*unit_conv*'State Downscaling Multipliers'!$B$9</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Data'!$G:$G,"&lt;"&amp;$B67)+IF('Multipliers and Adjustments'!$B$66="Y",'SNAP Adjustment'!S179,0))*unit_conv*'State Downscaling Multipliers'!$B$9</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Data'!$G:$G,"&lt;"&amp;$B67)+IF('Multipliers and Adjustments'!$B$66="Y",'SNAP Adjustment'!X179,0))*unit_conv*'State Downscaling Multipliers'!$B$9</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Data'!$G:$G,"&lt;"&amp;$B67)+IF('Multipliers and Adjustments'!$B$66="Y",'SNAP Adjustment'!AC179,0))*unit_conv*'State Downscaling Multipliers'!$B$9</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Data'!$G:$G,"&lt;"&amp;$B67)+IF('Multipliers and Adjustments'!$B$66="Y",'SNAP Adjustment'!AH179,0))*unit_conv*'State Downscaling Multipliers'!$B$9</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Data'!$G:$G,"&lt;"&amp;$B67)+IF('Multipliers and Adjustments'!$B$66="Y",'SNAP Adjustment'!AM179,0))*unit_conv*'State Downscaling Multipliers'!$B$9</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Data'!$G:$G,"&lt;"&amp;$B68)+IF('Multipliers and Adjustments'!$B$66="Y",'SNAP Adjustment'!D180,0))*unit_conv*'State Downscaling Multipliers'!$B$9</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Data'!$G:$G,"&lt;"&amp;$B68)+IF('Multipliers and Adjustments'!$B$66="Y",'SNAP Adjustment'!I180,0))*unit_conv*'State Downscaling Multipliers'!$B$9</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Data'!$G:$G,"&lt;"&amp;$B68)+IF('Multipliers and Adjustments'!$B$66="Y",'SNAP Adjustment'!N180,0))*unit_conv*'State Downscaling Multipliers'!$B$9</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Data'!$G:$G,"&lt;"&amp;$B68)+IF('Multipliers and Adjustments'!$B$66="Y",'SNAP Adjustment'!S180,0))*unit_conv*'State Downscaling Multipliers'!$B$9</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Data'!$G:$G,"&lt;"&amp;$B68)+IF('Multipliers and Adjustments'!$B$66="Y",'SNAP Adjustment'!X180,0))*unit_conv*'State Downscaling Multipliers'!$B$9</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Data'!$G:$G,"&lt;"&amp;$B68)+IF('Multipliers and Adjustments'!$B$66="Y",'SNAP Adjustment'!AC180,0))*unit_conv*'State Downscaling Multipliers'!$B$9</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Data'!$G:$G,"&lt;"&amp;$B68)+IF('Multipliers and Adjustments'!$B$66="Y",'SNAP Adjustment'!AH180,0))*unit_conv*'State Downscaling Multipliers'!$B$9</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Data'!$G:$G,"&lt;"&amp;$B68)+IF('Multipliers and Adjustments'!$B$66="Y",'SNAP Adjustment'!AM180,0))*unit_conv*'State Downscaling Multipliers'!$B$9</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Data'!$G:$G,"&lt;"&amp;$B69)+IF('Multipliers and Adjustments'!$B$66="Y",'SNAP Adjustment'!D181,0))*unit_conv*'State Downscaling Multipliers'!$B$9</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Data'!$G:$G,"&lt;"&amp;$B69)+IF('Multipliers and Adjustments'!$B$66="Y",'SNAP Adjustment'!I181,0))*unit_conv*'State Downscaling Multipliers'!$B$9</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Data'!$G:$G,"&lt;"&amp;$B69)+IF('Multipliers and Adjustments'!$B$66="Y",'SNAP Adjustment'!N181,0))*unit_conv*'State Downscaling Multipliers'!$B$9</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Data'!$G:$G,"&lt;"&amp;$B69)+IF('Multipliers and Adjustments'!$B$66="Y",'SNAP Adjustment'!S181,0))*unit_conv*'State Downscaling Multipliers'!$B$9</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Data'!$G:$G,"&lt;"&amp;$B69)+IF('Multipliers and Adjustments'!$B$66="Y",'SNAP Adjustment'!X181,0))*unit_conv*'State Downscaling Multipliers'!$B$9</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Data'!$G:$G,"&lt;"&amp;$B69)+IF('Multipliers and Adjustments'!$B$66="Y",'SNAP Adjustment'!AC181,0))*unit_conv*'State Downscaling Multipliers'!$B$9</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Data'!$G:$G,"&lt;"&amp;$B69)+IF('Multipliers and Adjustments'!$B$66="Y",'SNAP Adjustment'!AH181,0))*unit_conv*'State Downscaling Multipliers'!$B$9</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Data'!$G:$G,"&lt;"&amp;$B69)+IF('Multipliers and Adjustments'!$B$66="Y",'SNAP Adjustment'!AM181,0))*unit_conv*'State Downscaling Multipliers'!$B$9</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Data'!$G:$G,"&lt;"&amp;$B70)+IF('Multipliers and Adjustments'!$B$66="Y",'SNAP Adjustment'!D182,0))*unit_conv*'State Downscaling Multipliers'!$B$9</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Data'!$G:$G,"&lt;"&amp;$B70)+IF('Multipliers and Adjustments'!$B$66="Y",'SNAP Adjustment'!I182,0))*unit_conv*'State Downscaling Multipliers'!$B$9</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Data'!$G:$G,"&lt;"&amp;$B70)+IF('Multipliers and Adjustments'!$B$66="Y",'SNAP Adjustment'!N182,0))*unit_conv*'State Downscaling Multipliers'!$B$9</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Data'!$G:$G,"&lt;"&amp;$B70)+IF('Multipliers and Adjustments'!$B$66="Y",'SNAP Adjustment'!S182,0))*unit_conv*'State Downscaling Multipliers'!$B$9</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Data'!$G:$G,"&lt;"&amp;$B70)+IF('Multipliers and Adjustments'!$B$66="Y",'SNAP Adjustment'!X182,0))*unit_conv*'State Downscaling Multipliers'!$B$9</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Data'!$G:$G,"&lt;"&amp;$B70)+IF('Multipliers and Adjustments'!$B$66="Y",'SNAP Adjustment'!AC182,0))*unit_conv*'State Downscaling Multipliers'!$B$9</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Data'!$G:$G,"&lt;"&amp;$B70)+IF('Multipliers and Adjustments'!$B$66="Y",'SNAP Adjustment'!AH182,0))*unit_conv*'State Downscaling Multipliers'!$B$9</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Data'!$G:$G,"&lt;"&amp;$B70)+IF('Multipliers and Adjustments'!$B$66="Y",'SNAP Adjustment'!AM182,0))*unit_conv*'State Downscaling Multipliers'!$B$9</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Data'!$G:$G,"&lt;"&amp;$B71)+IF('Multipliers and Adjustments'!$B$66="Y",'SNAP Adjustment'!D183,0))*unit_conv*'State Downscaling Multipliers'!$B$9</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Data'!$G:$G,"&lt;"&amp;$B71)+IF('Multipliers and Adjustments'!$B$66="Y",'SNAP Adjustment'!I183,0))*unit_conv*'State Downscaling Multipliers'!$B$9</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Data'!$G:$G,"&lt;"&amp;$B71)+IF('Multipliers and Adjustments'!$B$66="Y",'SNAP Adjustment'!N183,0))*unit_conv*'State Downscaling Multipliers'!$B$9</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Data'!$G:$G,"&lt;"&amp;$B71)+IF('Multipliers and Adjustments'!$B$66="Y",'SNAP Adjustment'!S183,0))*unit_conv*'State Downscaling Multipliers'!$B$9</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Data'!$G:$G,"&lt;"&amp;$B71)+IF('Multipliers and Adjustments'!$B$66="Y",'SNAP Adjustment'!X183,0))*unit_conv*'State Downscaling Multipliers'!$B$9</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Data'!$G:$G,"&lt;"&amp;$B71)+IF('Multipliers and Adjustments'!$B$66="Y",'SNAP Adjustment'!AC183,0))*unit_conv*'State Downscaling Multipliers'!$B$9</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Data'!$G:$G,"&lt;"&amp;$B71)+IF('Multipliers and Adjustments'!$B$66="Y",'SNAP Adjustment'!AH183,0))*unit_conv*'State Downscaling Multipliers'!$B$9</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Data'!$G:$G,"&lt;"&amp;$B71)+IF('Multipliers and Adjustments'!$B$66="Y",'SNAP Adjustment'!AM183,0))*unit_conv*'State Downscaling Multipliers'!$B$9</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Data'!$G:$G,"&lt;"&amp;$B72)+IF('Multipliers and Adjustments'!$B$66="Y",'SNAP Adjustment'!D184,0))*unit_conv*'State Downscaling Multipliers'!$B$9</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Data'!$G:$G,"&lt;"&amp;$B72)+IF('Multipliers and Adjustments'!$B$66="Y",'SNAP Adjustment'!I184,0))*unit_conv*'State Downscaling Multipliers'!$B$9</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Data'!$G:$G,"&lt;"&amp;$B72)+IF('Multipliers and Adjustments'!$B$66="Y",'SNAP Adjustment'!N184,0))*unit_conv*'State Downscaling Multipliers'!$B$9</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Data'!$G:$G,"&lt;"&amp;$B72)+IF('Multipliers and Adjustments'!$B$66="Y",'SNAP Adjustment'!S184,0))*unit_conv*'State Downscaling Multipliers'!$B$9</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Data'!$G:$G,"&lt;"&amp;$B72)+IF('Multipliers and Adjustments'!$B$66="Y",'SNAP Adjustment'!X184,0))*unit_conv*'State Downscaling Multipliers'!$B$9</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Data'!$G:$G,"&lt;"&amp;$B72)+IF('Multipliers and Adjustments'!$B$66="Y",'SNAP Adjustment'!AC184,0))*unit_conv*'State Downscaling Multipliers'!$B$9</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Data'!$G:$G,"&lt;"&amp;$B72)+IF('Multipliers and Adjustments'!$B$66="Y",'SNAP Adjustment'!AH184,0))*unit_conv*'State Downscaling Multipliers'!$B$9</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Data'!$G:$G,"&lt;"&amp;$B72)+IF('Multipliers and Adjustments'!$B$66="Y",'SNAP Adjustment'!AM184,0))*unit_conv*'State Downscaling Multipliers'!$B$9</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Data'!$G:$G,"&lt;"&amp;$B73)+IF('Multipliers and Adjustments'!$B$66="Y",'SNAP Adjustment'!D185,0))*unit_conv*'State Downscaling Multipliers'!$B$9</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Data'!$G:$G,"&lt;"&amp;$B73)+IF('Multipliers and Adjustments'!$B$66="Y",'SNAP Adjustment'!I185,0))*unit_conv*'State Downscaling Multipliers'!$B$9</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Data'!$G:$G,"&lt;"&amp;$B73)+IF('Multipliers and Adjustments'!$B$66="Y",'SNAP Adjustment'!N185,0))*unit_conv*'State Downscaling Multipliers'!$B$9</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Data'!$G:$G,"&lt;"&amp;$B73)+IF('Multipliers and Adjustments'!$B$66="Y",'SNAP Adjustment'!S185,0))*unit_conv*'State Downscaling Multipliers'!$B$9</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Data'!$G:$G,"&lt;"&amp;$B73)+IF('Multipliers and Adjustments'!$B$66="Y",'SNAP Adjustment'!X185,0))*unit_conv*'State Downscaling Multipliers'!$B$9</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Data'!$G:$G,"&lt;"&amp;$B73)+IF('Multipliers and Adjustments'!$B$66="Y",'SNAP Adjustment'!AC185,0))*unit_conv*'State Downscaling Multipliers'!$B$9</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Data'!$G:$G,"&lt;"&amp;$B73)+IF('Multipliers and Adjustments'!$B$66="Y",'SNAP Adjustment'!AH185,0))*unit_conv*'State Downscaling Multipliers'!$B$9</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Data'!$G:$G,"&lt;"&amp;$B73)+IF('Multipliers and Adjustments'!$B$66="Y",'SNAP Adjustment'!AM185,0))*unit_conv*'State Downscaling Multipliers'!$B$9</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Data'!$G:$G,"&lt;"&amp;$B74)+IF('Multipliers and Adjustments'!$B$66="Y",'SNAP Adjustment'!D186,0))*unit_conv*'State Downscaling Multipliers'!$B$9</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Data'!$G:$G,"&lt;"&amp;$B74)+IF('Multipliers and Adjustments'!$B$66="Y",'SNAP Adjustment'!I186,0))*unit_conv*'State Downscaling Multipliers'!$B$9</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Data'!$G:$G,"&lt;"&amp;$B74)+IF('Multipliers and Adjustments'!$B$66="Y",'SNAP Adjustment'!N186,0))*unit_conv*'State Downscaling Multipliers'!$B$9</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Data'!$G:$G,"&lt;"&amp;$B74)+IF('Multipliers and Adjustments'!$B$66="Y",'SNAP Adjustment'!S186,0))*unit_conv*'State Downscaling Multipliers'!$B$9</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Data'!$G:$G,"&lt;"&amp;$B74)+IF('Multipliers and Adjustments'!$B$66="Y",'SNAP Adjustment'!X186,0))*unit_conv*'State Downscaling Multipliers'!$B$9</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Data'!$G:$G,"&lt;"&amp;$B74)+IF('Multipliers and Adjustments'!$B$66="Y",'SNAP Adjustment'!AC186,0))*unit_conv*'State Downscaling Multipliers'!$B$9</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Data'!$G:$G,"&lt;"&amp;$B74)+IF('Multipliers and Adjustments'!$B$66="Y",'SNAP Adjustment'!AH186,0))*unit_conv*'State Downscaling Multipliers'!$B$9</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Data'!$G:$G,"&lt;"&amp;$B74)+IF('Multipliers and Adjustments'!$B$66="Y",'SNAP Adjustment'!AM186,0))*unit_conv*'State Downscaling Multipliers'!$B$9</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portrait"/>
</worksheet>
</file>

<file path=xl/worksheets/sheet21.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F-gas inspection maintenance retrofitting</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Multipliers'!$B$9</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Multipliers'!$B$9</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Multipliers'!$B$9</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Multipliers'!$B$9</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Multipliers'!$B$9</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Multipliers'!$B$9</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Multipliers'!$B$9</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Multipliers'!$B$9</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Multipliers'!$B$9</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Multipliers'!$B$9</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Multipliers'!$B$9</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Multipliers'!$B$9</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Multipliers'!$B$9</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Multipliers'!$B$9</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Multipliers'!$B$9</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Multipliers'!$B$9</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Multipliers'!$B$9</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Multipliers'!$B$9</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Multipliers'!$B$9</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Multipliers'!$B$9</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Multipliers'!$B$9</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Multipliers'!$B$9</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Multipliers'!$B$9</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Multipliers'!$B$9</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Multipliers'!$B$9</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Multipliers'!$B$9</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Multipliers'!$B$9</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Multipliers'!$B$9</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Multipliers'!$B$9</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Multipliers'!$B$9</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Multipliers'!$B$9</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Multipliers'!$B$9</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Multipliers'!$B$9</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Multipliers'!$B$9</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Multipliers'!$B$9</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Multipliers'!$B$9</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Multipliers'!$B$9</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Multipliers'!$B$9</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Multipliers'!$B$9</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Multipliers'!$B$9</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Multipliers'!$B$9</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Multipliers'!$B$9</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Multipliers'!$B$9</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Multipliers'!$B$9</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Multipliers'!$B$9</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Multipliers'!$B$9</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Multipliers'!$B$9</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Multipliers'!$B$9</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Multipliers'!$B$9</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Multipliers'!$B$9</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Multipliers'!$B$9</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Multipliers'!$B$9</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Multipliers'!$B$9</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Multipliers'!$B$9</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Multipliers'!$B$9</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Multipliers'!$B$9</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Multipliers'!$B$9</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Multipliers'!$B$9</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Multipliers'!$B$9</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Multipliers'!$B$9</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Multipliers'!$B$9</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Multipliers'!$B$9</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Multipliers'!$B$9</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Multipliers'!$B$9</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Multipliers'!$B$9</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Multipliers'!$B$9</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Multipliers'!$B$9</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Multipliers'!$B$9</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Multipliers'!$B$9</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Multipliers'!$B$9</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Multipliers'!$B$9</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Multipliers'!$B$9</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Multipliers'!$B$9</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Multipliers'!$B$9</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Multipliers'!$B$9</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Multipliers'!$B$9</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Multipliers'!$B$9</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Multipliers'!$B$9</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Multipliers'!$B$9</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Multipliers'!$B$9</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Multipliers'!$B$9</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Multipliers'!$B$9</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Multipliers'!$B$9</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Multipliers'!$B$9</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Multipliers'!$B$9</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Multipliers'!$B$9</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Multipliers'!$B$9</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Multipliers'!$B$9</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Multipliers'!$B$9</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Multipliers'!$B$9</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Multipliers'!$B$9</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Multipliers'!$B$9</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Multipliers'!$B$9</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Multipliers'!$B$9</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Multipliers'!$B$9</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Multipliers'!$B$9</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Multipliers'!$B$9</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Multipliers'!$B$9</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Multipliers'!$B$9</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Multipliers'!$B$9</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Multipliers'!$B$9</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Multipliers'!$B$9</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Multipliers'!$B$9</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Multipliers'!$B$9</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Multipliers'!$B$9</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Multipliers'!$B$9</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Multipliers'!$B$9</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Multipliers'!$B$9</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Multipliers'!$B$9</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Multipliers'!$B$9</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Multipliers'!$B$9</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Multipliers'!$B$9</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Multipliers'!$B$9</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Multipliers'!$B$9</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Multipliers'!$B$9</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Multipliers'!$B$9</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Multipliers'!$B$9</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Multipliers'!$B$9</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Multipliers'!$B$9</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Multipliers'!$B$9</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Multipliers'!$B$9</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Multipliers'!$B$9</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Multipliers'!$B$9</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Multipliers'!$B$9</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Multipliers'!$B$9</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Multipliers'!$B$9</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Multipliers'!$B$9</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Multipliers'!$B$9</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Multipliers'!$B$9</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Multipliers'!$B$9</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Multipliers'!$B$9</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Multipliers'!$B$9</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Multipliers'!$B$9</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Multipliers'!$B$9</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Multipliers'!$B$9</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Multipliers'!$B$9</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Multipliers'!$B$9</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Multipliers'!$B$9</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Multipliers'!$B$9</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Multipliers'!$B$9</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Multipliers'!$B$9</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Multipliers'!$B$9</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Multipliers'!$B$9</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Multipliers'!$B$9</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Multipliers'!$B$9</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Multipliers'!$B$9</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Multipliers'!$B$9</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Multipliers'!$B$9</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Multipliers'!$B$9</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Multipliers'!$B$9</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Multipliers'!$B$9</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Multipliers'!$B$9</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Multipliers'!$B$9</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Multipliers'!$B$9</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Multipliers'!$B$9</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Multipliers'!$B$9</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Multipliers'!$B$9</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Multipliers'!$B$9</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Multipliers'!$B$9</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Multipliers'!$B$9</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Multipliers'!$B$9</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Multipliers'!$B$9</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Multipliers'!$B$9</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Multipliers'!$B$9</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Multipliers'!$B$9</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Multipliers'!$B$9</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Multipliers'!$B$9</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Multipliers'!$B$9</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Multipliers'!$B$9</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Multipliers'!$B$9</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Multipliers'!$B$9</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Multipliers'!$B$9</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Multipliers'!$B$9</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Multipliers'!$B$9</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Multipliers'!$B$9</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Multipliers'!$B$9</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Multipliers'!$B$9</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Multipliers'!$B$9</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Multipliers'!$B$9</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Multipliers'!$B$9</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Multipliers'!$B$9</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Multipliers'!$B$9</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Multipliers'!$B$9</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Multipliers'!$B$9</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Multipliers'!$B$9</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Multipliers'!$B$9</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Multipliers'!$B$9</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Multipliers'!$B$9</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Multipliers'!$B$9</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Multipliers'!$B$9</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Multipliers'!$B$9</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Multipliers'!$B$9</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Multipliers'!$B$9</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Multipliers'!$B$9</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Multipliers'!$B$9</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Multipliers'!$B$9</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Multipliers'!$B$9</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Multipliers'!$B$9</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Multipliers'!$B$9</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Multipliers'!$B$9</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Multipliers'!$B$9</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Multipliers'!$B$9</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Multipliers'!$B$9</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Multipliers'!$B$9</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Multipliers'!$B$9</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Multipliers'!$B$9</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Multipliers'!$B$9</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Multipliers'!$B$9</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Multipliers'!$B$9</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Multipliers'!$B$9</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Multipliers'!$B$9</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Multipliers'!$B$9</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Multipliers'!$B$9</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Multipliers'!$B$9</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Multipliers'!$B$9</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Multipliers'!$B$9</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Multipliers'!$B$9</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Multipliers'!$B$9</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Multipliers'!$B$9</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Multipliers'!$B$9</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Multipliers'!$B$9</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Multipliers'!$B$9</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Multipliers'!$B$9</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Multipliers'!$B$9</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Multipliers'!$B$9</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Multipliers'!$B$9</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Multipliers'!$B$9</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Multipliers'!$B$9</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Multipliers'!$B$9</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Multipliers'!$B$9</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Multipliers'!$B$9</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Multipliers'!$B$9</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Multipliers'!$B$9</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Multipliers'!$B$9</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Multipliers'!$B$9</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Multipliers'!$B$9</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Multipliers'!$B$9</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Multipliers'!$B$9</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Multipliers'!$B$9</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Multipliers'!$B$9</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Multipliers'!$B$9</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Multipliers'!$B$9</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Multipliers'!$B$9</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Multipliers'!$B$9</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Multipliers'!$B$9</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Multipliers'!$B$9</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Multipliers'!$B$9</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Multipliers'!$B$9</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Multipliers'!$B$9</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Multipliers'!$B$9</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Multipliers'!$B$9</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Multipliers'!$B$9</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Multipliers'!$B$9</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Multipliers'!$B$9</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Multipliers'!$B$9</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Multipliers'!$B$9</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Multipliers'!$B$9</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Multipliers'!$B$9</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Multipliers'!$B$9</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Multipliers'!$B$9</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Multipliers'!$B$9</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Multipliers'!$B$9</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Multipliers'!$B$9</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Multipliers'!$B$9</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Multipliers'!$B$9</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Multipliers'!$B$9</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Multipliers'!$B$9</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Multipliers'!$B$9</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Multipliers'!$B$9</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Multipliers'!$B$9</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Multipliers'!$B$9</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Multipliers'!$B$9</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Multipliers'!$B$9</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Multipliers'!$B$9</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Multipliers'!$B$9</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Multipliers'!$B$9</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Multipliers'!$B$9</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Multipliers'!$B$9</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Multipliers'!$B$9</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Multipliers'!$B$9</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Multipliers'!$B$9</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Multipliers'!$B$9</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Multipliers'!$B$9</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Multipliers'!$B$9</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Multipliers'!$B$9</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Multipliers'!$B$9</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Multipliers'!$B$9</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Multipliers'!$B$9</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Multipliers'!$B$9</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Multipliers'!$B$9</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Multipliers'!$B$9</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Multipliers'!$B$9</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Multipliers'!$B$9</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Multipliers'!$B$9</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Multipliers'!$B$9</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Multipliers'!$B$9</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Multipliers'!$B$9</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Multipliers'!$B$9</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Multipliers'!$B$9</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Multipliers'!$B$9</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Multipliers'!$B$9</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Multipliers'!$B$9</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Multipliers'!$B$9</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Multipliers'!$B$9</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Multipliers'!$B$9</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Multipliers'!$B$9</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Multipliers'!$B$9</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Multipliers'!$B$9</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Multipliers'!$B$9</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Multipliers'!$B$9</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Multipliers'!$B$9</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Multipliers'!$B$9</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Multipliers'!$B$9</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Multipliers'!$B$9</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Multipliers'!$B$9</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Multipliers'!$B$9</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Multipliers'!$B$9</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Multipliers'!$B$9</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Multipliers'!$B$9</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Multipliers'!$B$9</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Multipliers'!$B$9</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Multipliers'!$B$9</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Multipliers'!$B$9</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Multipliers'!$B$9</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Multipliers'!$B$9</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Multipliers'!$B$9</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Multipliers'!$B$9</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Multipliers'!$B$9</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Multipliers'!$B$9</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Multipliers'!$B$9</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Multipliers'!$B$9</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Multipliers'!$B$9</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Multipliers'!$B$9</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Multipliers'!$B$9</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Multipliers'!$B$9</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Multipliers'!$B$9</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Multipliers'!$B$9</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Multipliers'!$B$9</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Multipliers'!$B$9</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Multipliers'!$B$9</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Multipliers'!$B$9</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Multipliers'!$B$9</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Multipliers'!$B$9</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Multipliers'!$B$9</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Multipliers'!$B$9</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Multipliers'!$B$9</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Multipliers'!$B$9</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Multipliers'!$B$9</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Multipliers'!$B$9</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Multipliers'!$B$9</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Multipliers'!$B$9</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Multipliers'!$B$9</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Multipliers'!$B$9</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Multipliers'!$B$9</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Multipliers'!$B$9</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Multipliers'!$B$9</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Multipliers'!$B$9</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Multipliers'!$B$9</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Multipliers'!$B$9</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Multipliers'!$B$9</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Multipliers'!$B$9</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Multipliers'!$B$9</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Multipliers'!$B$9</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Multipliers'!$B$9</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Multipliers'!$B$9</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Multipliers'!$B$9</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Multipliers'!$B$9</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Multipliers'!$B$9</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Multipliers'!$B$9</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Multipliers'!$B$9</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Multipliers'!$B$9</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Multipliers'!$B$9</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Multipliers'!$B$9</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Multipliers'!$B$9</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Multipliers'!$B$9</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Multipliers'!$B$9</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Multipliers'!$B$9</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Multipliers'!$B$9</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Multipliers'!$B$9</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Multipliers'!$B$9</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Multipliers'!$B$9</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Multipliers'!$B$9</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Multipliers'!$B$9</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Multipliers'!$B$9</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Multipliers'!$B$9</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Multipliers'!$B$9</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Multipliers'!$B$9</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Multipliers'!$B$9</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Multipliers'!$B$9</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Multipliers'!$B$9</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Multipliers'!$B$9</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Multipliers'!$B$9</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Multipliers'!$B$9</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Multipliers'!$B$9</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Multipliers'!$B$9</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Multipliers'!$B$9</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Multipliers'!$B$9</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Multipliers'!$B$9</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Multipliers'!$B$9</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Multipliers'!$B$9</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Multipliers'!$B$9</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Multipliers'!$B$9</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Multipliers'!$B$9</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Multipliers'!$B$9</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Multipliers'!$B$9</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Multipliers'!$B$9</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Multipliers'!$B$9</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Multipliers'!$B$9</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Multipliers'!$B$9</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Multipliers'!$B$9</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Multipliers'!$B$9</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Multipliers'!$B$9</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Multipliers'!$B$9</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Multipliers'!$B$9</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Multipliers'!$B$9</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Multipliers'!$B$9</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Multipliers'!$B$9</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Multipliers'!$B$9</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Multipliers'!$B$9</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Multipliers'!$B$9</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Multipliers'!$B$9</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Multipliers'!$B$9</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Multipliers'!$B$9</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Multipliers'!$B$9</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Multipliers'!$B$9</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Multipliers'!$B$9</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Multipliers'!$B$9</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Multipliers'!$B$9</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Multipliers'!$B$9</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Multipliers'!$B$9</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Multipliers'!$B$9</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Multipliers'!$B$9</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Multipliers'!$B$9</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Multipliers'!$B$9</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Multipliers'!$B$9</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Multipliers'!$B$9</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Multipliers'!$B$9</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Multipliers'!$B$9</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Multipliers'!$B$9</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Multipliers'!$B$9</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Multipliers'!$B$9</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Multipliers'!$B$9</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Multipliers'!$B$9</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Multipliers'!$B$9</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Multipliers'!$B$9</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Multipliers'!$B$9</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Multipliers'!$B$9</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Multipliers'!$B$9</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Multipliers'!$B$9</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Multipliers'!$B$9</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Multipliers'!$B$9</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Multipliers'!$B$9</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Multipliers'!$B$9</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Multipliers'!$B$9</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Multipliers'!$B$9</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Multipliers'!$B$9</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Multipliers'!$B$9</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Multipliers'!$B$9</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Multipliers'!$B$9</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Multipliers'!$B$9</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Multipliers'!$B$9</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Multipliers'!$B$9</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Multipliers'!$B$9</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Multipliers'!$B$9</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Multipliers'!$B$9</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Multipliers'!$B$9</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Multipliers'!$B$9</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Multipliers'!$B$9</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Multipliers'!$B$9</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Multipliers'!$B$9</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Multipliers'!$B$9</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Multipliers'!$B$9</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Multipliers'!$B$9</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Multipliers'!$B$9</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Multipliers'!$B$9</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Multipliers'!$B$9</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Multipliers'!$B$9</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Multipliers'!$B$9</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Multipliers'!$B$9</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Multipliers'!$B$9</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Multipliers'!$B$9</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Multipliers'!$B$9</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Multipliers'!$B$9</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Multipliers'!$B$9</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Multipliers'!$B$9</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Multipliers'!$B$9</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Multipliers'!$B$9</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Multipliers'!$B$9</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Multipliers'!$B$9</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Multipliers'!$B$9</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Multipliers'!$B$9</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Multipliers'!$B$9</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Multipliers'!$B$9</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Multipliers'!$B$9</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Multipliers'!$B$9</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Multipliers'!$B$9</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Multipliers'!$B$9</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Multipliers'!$B$9</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Multipliers'!$B$9</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Multipliers'!$B$9</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Multipliers'!$B$9</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Multipliers'!$B$9</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Multipliers'!$B$9</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Multipliers'!$B$9</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Multipliers'!$B$9</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Multipliers'!$B$9</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Multipliers'!$B$9</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Multipliers'!$B$9</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Multipliers'!$B$9</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Multipliers'!$B$9</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Multipliers'!$B$9</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Multipliers'!$B$9</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Multipliers'!$B$9</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Multipliers'!$B$9</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Multipliers'!$B$9</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Multipliers'!$B$9</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Multipliers'!$B$9</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Multipliers'!$B$9</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Multipliers'!$B$9</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Multipliers'!$B$9</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Multipliers'!$B$9</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Multipliers'!$B$9</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Multipliers'!$B$9</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Multipliers'!$B$9</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Multipliers'!$B$9</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Multipliers'!$B$9</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Multipliers'!$B$9</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Multipliers'!$B$9</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Multipliers'!$B$9</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Multipliers'!$B$9</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Multipliers'!$B$9</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Multipliers'!$B$9</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Multipliers'!$B$9</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Multipliers'!$B$9</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Multipliers'!$B$9</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Multipliers'!$B$9</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Multipliers'!$B$9</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Multipliers'!$B$9</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Multipliers'!$B$9</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Multipliers'!$B$9</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Multipliers'!$B$9</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Multipliers'!$B$9</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Multipliers'!$B$9</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Multipliers'!$B$9</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Multipliers'!$B$9</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Multipliers'!$B$9</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Multipliers'!$B$9</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Multipliers'!$B$9</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Multipliers'!$B$9</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Multipliers'!$B$9</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Multipliers'!$B$9</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Multipliers'!$B$9</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Multipliers'!$B$9</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Multipliers'!$B$9</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Multipliers'!$B$9</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Multipliers'!$B$9</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Multipliers'!$B$9</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Multipliers'!$B$9</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Multipliers'!$B$9</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Multipliers'!$B$9</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Multipliers'!$B$9</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Multipliers'!$B$9</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Multipliers'!$B$9</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Multipliers'!$B$9</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Multipliers'!$B$9</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Multipliers'!$B$9</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Multipliers'!$B$9</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Multipliers'!$B$9</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Multipliers'!$B$9</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Multipliers'!$B$9</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Multipliers'!$B$9</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Multipliers'!$B$9</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Multipliers'!$B$9</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Multipliers'!$B$9</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Multipliers'!$B$9</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Multipliers'!$B$9</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2.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coal mining - methane capture</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Multipliers'!$B$13</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Multipliers'!$B$13</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Multipliers'!$B$13</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Multipliers'!$B$13</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Multipliers'!$B$13</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Multipliers'!$B$13</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Multipliers'!$B$13</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Multipliers'!$B$13</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Multipliers'!$B$13</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Multipliers'!$B$13</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Multipliers'!$B$13</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Multipliers'!$B$13</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Multipliers'!$B$13</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Multipliers'!$B$13</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Multipliers'!$B$13</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Multipliers'!$B$13</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Multipliers'!$B$13</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Multipliers'!$B$13</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Multipliers'!$B$13</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Multipliers'!$B$13</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Multipliers'!$B$13</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Multipliers'!$B$13</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Multipliers'!$B$13</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Multipliers'!$B$13</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Multipliers'!$B$13</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Multipliers'!$B$13</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Multipliers'!$B$13</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Multipliers'!$B$13</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Multipliers'!$B$13</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Multipliers'!$B$13</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Multipliers'!$B$13</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Multipliers'!$B$13</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Multipliers'!$B$13</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Multipliers'!$B$13</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Multipliers'!$B$13</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Multipliers'!$B$13</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Multipliers'!$B$13</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Multipliers'!$B$13</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Multipliers'!$B$13</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Multipliers'!$B$13</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Multipliers'!$B$13</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Multipliers'!$B$13</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Multipliers'!$B$13</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Multipliers'!$B$13</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Multipliers'!$B$13</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Multipliers'!$B$13</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Multipliers'!$B$13</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Multipliers'!$B$13</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Multipliers'!$B$13</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Multipliers'!$B$13</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Multipliers'!$B$13</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Multipliers'!$B$13</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Multipliers'!$B$13</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Multipliers'!$B$13</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Multipliers'!$B$13</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Multipliers'!$B$13</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Multipliers'!$B$13</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Multipliers'!$B$13</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Multipliers'!$B$13</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Multipliers'!$B$13</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Multipliers'!$B$13</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Multipliers'!$B$13</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Multipliers'!$B$13</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Multipliers'!$B$13</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Multipliers'!$B$13</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Multipliers'!$B$13</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Multipliers'!$B$13</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Multipliers'!$B$13</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Multipliers'!$B$13</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Multipliers'!$B$13</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Multipliers'!$B$13</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Multipliers'!$B$13</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Multipliers'!$B$13</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Multipliers'!$B$13</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Multipliers'!$B$13</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Multipliers'!$B$13</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Multipliers'!$B$13</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Multipliers'!$B$13</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Multipliers'!$B$13</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Multipliers'!$B$13</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Multipliers'!$B$13</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Multipliers'!$B$13</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Multipliers'!$B$13</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Multipliers'!$B$13</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Multipliers'!$B$13</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Multipliers'!$B$13</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Multipliers'!$B$13</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Multipliers'!$B$13</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Multipliers'!$B$13</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Multipliers'!$B$13</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Multipliers'!$B$13</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Multipliers'!$B$13</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Multipliers'!$B$13</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Multipliers'!$B$13</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Multipliers'!$B$13</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Multipliers'!$B$13</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Multipliers'!$B$13</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Multipliers'!$B$13</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Multipliers'!$B$13</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Multipliers'!$B$13</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Multipliers'!$B$13</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Multipliers'!$B$13</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Multipliers'!$B$13</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Multipliers'!$B$13</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Multipliers'!$B$13</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Multipliers'!$B$13</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Multipliers'!$B$13</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Multipliers'!$B$13</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Multipliers'!$B$13</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Multipliers'!$B$13</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Multipliers'!$B$13</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Multipliers'!$B$13</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Multipliers'!$B$13</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Multipliers'!$B$13</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Multipliers'!$B$13</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Multipliers'!$B$13</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Multipliers'!$B$13</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Multipliers'!$B$13</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Multipliers'!$B$13</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Multipliers'!$B$13</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Multipliers'!$B$13</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Multipliers'!$B$13</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Multipliers'!$B$13</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Multipliers'!$B$13</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Multipliers'!$B$13</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Multipliers'!$B$13</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Multipliers'!$B$13</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Multipliers'!$B$13</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Multipliers'!$B$13</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Multipliers'!$B$13</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Multipliers'!$B$13</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Multipliers'!$B$13</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Multipliers'!$B$13</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Multipliers'!$B$13</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Multipliers'!$B$13</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Multipliers'!$B$13</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Multipliers'!$B$13</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Multipliers'!$B$13</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Multipliers'!$B$13</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Multipliers'!$B$13</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Multipliers'!$B$13</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Multipliers'!$B$13</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Multipliers'!$B$13</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Multipliers'!$B$13</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Multipliers'!$B$13</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Multipliers'!$B$13</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Multipliers'!$B$13</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Multipliers'!$B$13</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Multipliers'!$B$13</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Multipliers'!$B$13</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Multipliers'!$B$13</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Multipliers'!$B$13</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Multipliers'!$B$13</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Multipliers'!$B$13</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Multipliers'!$B$13</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Multipliers'!$B$13</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Multipliers'!$B$13</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Multipliers'!$B$13</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Multipliers'!$B$13</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Multipliers'!$B$13</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Multipliers'!$B$13</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Multipliers'!$B$13</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Multipliers'!$B$13</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Multipliers'!$B$13</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Multipliers'!$B$13</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Multipliers'!$B$13</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Multipliers'!$B$13</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Multipliers'!$B$13</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Multipliers'!$B$13</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Multipliers'!$B$13</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Multipliers'!$B$13</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Multipliers'!$B$13</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Multipliers'!$B$13</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Multipliers'!$B$13</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Multipliers'!$B$13</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Multipliers'!$B$13</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Multipliers'!$B$13</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Multipliers'!$B$13</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Multipliers'!$B$13</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Multipliers'!$B$13</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Multipliers'!$B$13</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Multipliers'!$B$13</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Multipliers'!$B$13</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Multipliers'!$B$13</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Multipliers'!$B$13</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Multipliers'!$B$13</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Multipliers'!$B$13</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Multipliers'!$B$13</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Multipliers'!$B$13</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Multipliers'!$B$13</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Multipliers'!$B$13</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Multipliers'!$B$13</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Multipliers'!$B$13</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Multipliers'!$B$13</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Multipliers'!$B$13</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Multipliers'!$B$13</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Multipliers'!$B$13</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Multipliers'!$B$13</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Multipliers'!$B$13</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Multipliers'!$B$13</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Multipliers'!$B$13</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Multipliers'!$B$13</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Multipliers'!$B$13</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Multipliers'!$B$13</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Multipliers'!$B$13</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Multipliers'!$B$13</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Multipliers'!$B$13</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Multipliers'!$B$13</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Multipliers'!$B$13</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Multipliers'!$B$13</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Multipliers'!$B$13</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Multipliers'!$B$13</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Multipliers'!$B$13</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Multipliers'!$B$13</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Multipliers'!$B$13</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Multipliers'!$B$13</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Multipliers'!$B$13</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Multipliers'!$B$13</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Multipliers'!$B$13</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Multipliers'!$B$13</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Multipliers'!$B$13</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Multipliers'!$B$13</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Multipliers'!$B$13</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Multipliers'!$B$13</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Multipliers'!$B$13</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Multipliers'!$B$13</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Multipliers'!$B$13</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Multipliers'!$B$13</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Multipliers'!$B$13</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Multipliers'!$B$13</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Multipliers'!$B$13</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Multipliers'!$B$13</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Multipliers'!$B$13</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Multipliers'!$B$13</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Multipliers'!$B$13</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Multipliers'!$B$13</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Multipliers'!$B$13</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Multipliers'!$B$13</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Multipliers'!$B$13</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Multipliers'!$B$13</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Multipliers'!$B$13</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Multipliers'!$B$13</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Multipliers'!$B$13</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Multipliers'!$B$13</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Multipliers'!$B$13</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Multipliers'!$B$13</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Multipliers'!$B$13</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Multipliers'!$B$13</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Multipliers'!$B$13</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Multipliers'!$B$13</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Multipliers'!$B$13</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Multipliers'!$B$13</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Multipliers'!$B$13</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Multipliers'!$B$13</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Multipliers'!$B$13</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Multipliers'!$B$13</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Multipliers'!$B$13</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Multipliers'!$B$13</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Multipliers'!$B$13</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Multipliers'!$B$13</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Multipliers'!$B$13</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Multipliers'!$B$13</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Multipliers'!$B$13</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Multipliers'!$B$13</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Multipliers'!$B$13</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Multipliers'!$B$13</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Multipliers'!$B$13</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Multipliers'!$B$13</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Multipliers'!$B$13</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Multipliers'!$B$13</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Multipliers'!$B$13</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Multipliers'!$B$13</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Multipliers'!$B$13</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Multipliers'!$B$13</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Multipliers'!$B$13</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Multipliers'!$B$13</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Multipliers'!$B$13</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Multipliers'!$B$13</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Multipliers'!$B$13</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Multipliers'!$B$13</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Multipliers'!$B$13</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Multipliers'!$B$13</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Multipliers'!$B$13</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Multipliers'!$B$13</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Multipliers'!$B$13</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Multipliers'!$B$13</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Multipliers'!$B$13</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Multipliers'!$B$13</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Multipliers'!$B$13</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Multipliers'!$B$13</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Multipliers'!$B$13</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Multipliers'!$B$13</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Multipliers'!$B$13</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Multipliers'!$B$13</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Multipliers'!$B$13</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Multipliers'!$B$13</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Multipliers'!$B$13</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Multipliers'!$B$13</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Multipliers'!$B$13</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Multipliers'!$B$13</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Multipliers'!$B$13</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Multipliers'!$B$13</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Multipliers'!$B$13</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Multipliers'!$B$13</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Multipliers'!$B$13</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Multipliers'!$B$13</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Multipliers'!$B$13</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Multipliers'!$B$13</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Multipliers'!$B$13</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Multipliers'!$B$13</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Multipliers'!$B$13</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Multipliers'!$B$13</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Multipliers'!$B$13</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Multipliers'!$B$13</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Multipliers'!$B$13</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Multipliers'!$B$13</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Multipliers'!$B$13</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Multipliers'!$B$13</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Multipliers'!$B$13</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Multipliers'!$B$13</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Multipliers'!$B$13</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Multipliers'!$B$13</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Multipliers'!$B$13</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Multipliers'!$B$13</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Multipliers'!$B$13</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Multipliers'!$B$13</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Multipliers'!$B$13</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Multipliers'!$B$13</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Multipliers'!$B$13</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Multipliers'!$B$13</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Multipliers'!$B$13</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Multipliers'!$B$13</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Multipliers'!$B$13</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Multipliers'!$B$13</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Multipliers'!$B$13</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Multipliers'!$B$13</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Multipliers'!$B$13</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Multipliers'!$B$13</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Multipliers'!$B$13</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Multipliers'!$B$13</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Multipliers'!$B$13</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Multipliers'!$B$13</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Multipliers'!$B$13</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Multipliers'!$B$13</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Multipliers'!$B$13</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Multipliers'!$B$13</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Multipliers'!$B$13</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Multipliers'!$B$13</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Multipliers'!$B$13</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Multipliers'!$B$13</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Multipliers'!$B$13</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Multipliers'!$B$13</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Multipliers'!$B$13</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Multipliers'!$B$13</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Multipliers'!$B$13</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Multipliers'!$B$13</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Multipliers'!$B$13</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Multipliers'!$B$13</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Multipliers'!$B$13</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Multipliers'!$B$13</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Multipliers'!$B$13</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Multipliers'!$B$13</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Multipliers'!$B$13</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Multipliers'!$B$13</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Multipliers'!$B$13</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Multipliers'!$B$13</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Multipliers'!$B$13</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Multipliers'!$B$13</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Multipliers'!$B$13</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Multipliers'!$B$13</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Multipliers'!$B$13</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Multipliers'!$B$13</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Multipliers'!$B$13</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Multipliers'!$B$13</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Multipliers'!$B$13</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Multipliers'!$B$13</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Multipliers'!$B$13</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Multipliers'!$B$13</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Multipliers'!$B$13</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Multipliers'!$B$13</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Multipliers'!$B$13</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Multipliers'!$B$13</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Multipliers'!$B$13</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Multipliers'!$B$13</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Multipliers'!$B$13</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Multipliers'!$B$13</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Multipliers'!$B$13</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Multipliers'!$B$13</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Multipliers'!$B$13</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Multipliers'!$B$13</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Multipliers'!$B$13</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Multipliers'!$B$13</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Multipliers'!$B$13</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Multipliers'!$B$13</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Multipliers'!$B$13</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Multipliers'!$B$13</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Multipliers'!$B$13</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Multipliers'!$B$13</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Multipliers'!$B$13</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Multipliers'!$B$13</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Multipliers'!$B$13</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Multipliers'!$B$13</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Multipliers'!$B$13</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Multipliers'!$B$13</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Multipliers'!$B$13</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Multipliers'!$B$13</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Multipliers'!$B$13</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Multipliers'!$B$13</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Multipliers'!$B$13</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Multipliers'!$B$13</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Multipliers'!$B$13</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Multipliers'!$B$13</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Multipliers'!$B$13</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Multipliers'!$B$13</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Multipliers'!$B$13</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Multipliers'!$B$13</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Multipliers'!$B$13</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Multipliers'!$B$13</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Multipliers'!$B$13</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Multipliers'!$B$13</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Multipliers'!$B$13</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Multipliers'!$B$13</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Multipliers'!$B$13</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Multipliers'!$B$13</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Multipliers'!$B$13</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Multipliers'!$B$13</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Multipliers'!$B$13</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Multipliers'!$B$13</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Multipliers'!$B$13</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Multipliers'!$B$13</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Multipliers'!$B$13</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Multipliers'!$B$13</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Multipliers'!$B$13</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Multipliers'!$B$13</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Multipliers'!$B$13</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Multipliers'!$B$13</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Multipliers'!$B$13</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Multipliers'!$B$13</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Multipliers'!$B$13</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Multipliers'!$B$13</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Multipliers'!$B$13</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Multipliers'!$B$13</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Multipliers'!$B$13</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Multipliers'!$B$13</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Multipliers'!$B$13</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Multipliers'!$B$13</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Multipliers'!$B$13</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Multipliers'!$B$13</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Multipliers'!$B$13</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Multipliers'!$B$13</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Multipliers'!$B$13</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Multipliers'!$B$13</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Multipliers'!$B$13</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Multipliers'!$B$13</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Multipliers'!$B$13</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Multipliers'!$B$13</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Multipliers'!$B$13</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Multipliers'!$B$13</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Multipliers'!$B$13</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Multipliers'!$B$13</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Multipliers'!$B$13</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Multipliers'!$B$13</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Multipliers'!$B$13</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Multipliers'!$B$13</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Multipliers'!$B$13</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Multipliers'!$B$13</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Multipliers'!$B$13</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Multipliers'!$B$13</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Multipliers'!$B$13</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Multipliers'!$B$13</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Multipliers'!$B$13</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Multipliers'!$B$13</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Multipliers'!$B$13</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Multipliers'!$B$13</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Multipliers'!$B$13</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Multipliers'!$B$13</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Multipliers'!$B$13</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Multipliers'!$B$13</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Multipliers'!$B$13</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Multipliers'!$B$13</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Multipliers'!$B$13</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Multipliers'!$B$13</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Multipliers'!$B$13</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Multipliers'!$B$13</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Multipliers'!$B$13</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Multipliers'!$B$13</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Multipliers'!$B$13</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Multipliers'!$B$13</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Multipliers'!$B$13</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Multipliers'!$B$13</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Multipliers'!$B$13</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Multipliers'!$B$13</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Multipliers'!$B$13</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Multipliers'!$B$13</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Multipliers'!$B$13</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Multipliers'!$B$13</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Multipliers'!$B$13</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Multipliers'!$B$13</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Multipliers'!$B$13</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Multipliers'!$B$13</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Multipliers'!$B$13</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Multipliers'!$B$13</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Multipliers'!$B$13</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Multipliers'!$B$13</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Multipliers'!$B$13</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Multipliers'!$B$13</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Multipliers'!$B$13</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Multipliers'!$B$13</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Multipliers'!$B$13</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Multipliers'!$B$13</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Multipliers'!$B$13</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Multipliers'!$B$13</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Multipliers'!$B$13</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Multipliers'!$B$13</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Multipliers'!$B$13</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Multipliers'!$B$13</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Multipliers'!$B$13</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Multipliers'!$B$13</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Multipliers'!$B$13</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Multipliers'!$B$13</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Multipliers'!$B$13</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Multipliers'!$B$13</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Multipliers'!$B$13</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Multipliers'!$B$13</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Multipliers'!$B$13</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Multipliers'!$B$13</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Multipliers'!$B$13</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Multipliers'!$B$13</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Multipliers'!$B$13</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Multipliers'!$B$13</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Multipliers'!$B$13</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Multipliers'!$B$13</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Multipliers'!$B$13</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Multipliers'!$B$13</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Multipliers'!$B$13</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Multipliers'!$B$13</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Multipliers'!$B$13</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Multipliers'!$B$13</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Multipliers'!$B$13</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Multipliers'!$B$13</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Multipliers'!$B$13</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Multipliers'!$B$13</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Multipliers'!$B$13</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Multipliers'!$B$13</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Multipliers'!$B$13</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Multipliers'!$B$13</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Multipliers'!$B$13</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Multipliers'!$B$13</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Multipliers'!$B$13</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Multipliers'!$B$13</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Multipliers'!$B$13</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Multipliers'!$B$13</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Multipliers'!$B$13</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Multipliers'!$B$13</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Multipliers'!$B$13</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Multipliers'!$B$13</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Multipliers'!$B$13</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Multipliers'!$B$13</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Multipliers'!$B$13</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Multipliers'!$B$13</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Multipliers'!$B$13</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Multipliers'!$B$13</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Multipliers'!$B$13</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Multipliers'!$B$13</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Multipliers'!$B$13</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Multipliers'!$B$13</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Multipliers'!$B$13</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Multipliers'!$B$13</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Multipliers'!$B$13</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Multipliers'!$B$13</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Multipliers'!$B$13</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Multipliers'!$B$13</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Multipliers'!$B$13</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Multipliers'!$B$13</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Multipliers'!$B$13</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Multipliers'!$B$13</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3.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coal mining - methane destruction</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Multipliers'!$B$13</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Multipliers'!$B$13</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Multipliers'!$B$13</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Multipliers'!$B$13</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Multipliers'!$B$13</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Multipliers'!$B$13</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Multipliers'!$B$13</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Multipliers'!$B$13</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Multipliers'!$B$13</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Multipliers'!$B$13</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Multipliers'!$B$13</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Multipliers'!$B$13</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Multipliers'!$B$13</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Multipliers'!$B$13</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Multipliers'!$B$13</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Multipliers'!$B$13</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Multipliers'!$B$13</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Multipliers'!$B$13</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Multipliers'!$B$13</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Multipliers'!$B$13</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Multipliers'!$B$13</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Multipliers'!$B$13</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Multipliers'!$B$13</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Multipliers'!$B$13</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Multipliers'!$B$13</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Multipliers'!$B$13</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Multipliers'!$B$13</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Multipliers'!$B$13</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Multipliers'!$B$13</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Multipliers'!$B$13</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Multipliers'!$B$13</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Multipliers'!$B$13</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Multipliers'!$B$13</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Multipliers'!$B$13</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Multipliers'!$B$13</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Multipliers'!$B$13</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Multipliers'!$B$13</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Multipliers'!$B$13</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Multipliers'!$B$13</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Multipliers'!$B$13</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Multipliers'!$B$13</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Multipliers'!$B$13</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Multipliers'!$B$13</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Multipliers'!$B$13</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Multipliers'!$B$13</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Multipliers'!$B$13</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Multipliers'!$B$13</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Multipliers'!$B$13</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Multipliers'!$B$13</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Multipliers'!$B$13</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Multipliers'!$B$13</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Multipliers'!$B$13</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Multipliers'!$B$13</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Multipliers'!$B$13</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Multipliers'!$B$13</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Multipliers'!$B$13</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Multipliers'!$B$13</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Multipliers'!$B$13</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Multipliers'!$B$13</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Multipliers'!$B$13</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Multipliers'!$B$13</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Multipliers'!$B$13</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Multipliers'!$B$13</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Multipliers'!$B$13</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Multipliers'!$B$13</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Multipliers'!$B$13</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Multipliers'!$B$13</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Multipliers'!$B$13</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Multipliers'!$B$13</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Multipliers'!$B$13</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Multipliers'!$B$13</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Multipliers'!$B$13</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Multipliers'!$B$13</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Multipliers'!$B$13</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Multipliers'!$B$13</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Multipliers'!$B$13</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Multipliers'!$B$13</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Multipliers'!$B$13</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Multipliers'!$B$13</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Multipliers'!$B$13</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Multipliers'!$B$13</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Multipliers'!$B$13</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Multipliers'!$B$13</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Multipliers'!$B$13</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Multipliers'!$B$13</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Multipliers'!$B$13</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Multipliers'!$B$13</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Multipliers'!$B$13</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Multipliers'!$B$13</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Multipliers'!$B$13</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Multipliers'!$B$13</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Multipliers'!$B$13</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Multipliers'!$B$13</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Multipliers'!$B$13</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Multipliers'!$B$13</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Multipliers'!$B$13</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Multipliers'!$B$13</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Multipliers'!$B$13</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Multipliers'!$B$13</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Multipliers'!$B$13</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Multipliers'!$B$13</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Multipliers'!$B$13</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Multipliers'!$B$13</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Multipliers'!$B$13</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Multipliers'!$B$13</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Multipliers'!$B$13</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Multipliers'!$B$13</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Multipliers'!$B$13</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Multipliers'!$B$13</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Multipliers'!$B$13</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Multipliers'!$B$13</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Multipliers'!$B$13</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Multipliers'!$B$13</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Multipliers'!$B$13</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Multipliers'!$B$13</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Multipliers'!$B$13</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Multipliers'!$B$13</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Multipliers'!$B$13</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Multipliers'!$B$13</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Multipliers'!$B$13</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Multipliers'!$B$13</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Multipliers'!$B$13</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Multipliers'!$B$13</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Multipliers'!$B$13</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Multipliers'!$B$13</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Multipliers'!$B$13</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Multipliers'!$B$13</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Multipliers'!$B$13</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Multipliers'!$B$13</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Multipliers'!$B$13</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Multipliers'!$B$13</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Multipliers'!$B$13</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Multipliers'!$B$13</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Multipliers'!$B$13</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Multipliers'!$B$13</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Multipliers'!$B$13</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Multipliers'!$B$13</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Multipliers'!$B$13</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Multipliers'!$B$13</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Multipliers'!$B$13</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Multipliers'!$B$13</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Multipliers'!$B$13</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Multipliers'!$B$13</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Multipliers'!$B$13</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Multipliers'!$B$13</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Multipliers'!$B$13</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Multipliers'!$B$13</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Multipliers'!$B$13</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Multipliers'!$B$13</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Multipliers'!$B$13</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Multipliers'!$B$13</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Multipliers'!$B$13</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Multipliers'!$B$13</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Multipliers'!$B$13</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Multipliers'!$B$13</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Multipliers'!$B$13</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Multipliers'!$B$13</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Multipliers'!$B$13</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Multipliers'!$B$13</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Multipliers'!$B$13</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Multipliers'!$B$13</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Multipliers'!$B$13</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Multipliers'!$B$13</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Multipliers'!$B$13</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Multipliers'!$B$13</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Multipliers'!$B$13</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Multipliers'!$B$13</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Multipliers'!$B$13</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Multipliers'!$B$13</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Multipliers'!$B$13</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Multipliers'!$B$13</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Multipliers'!$B$13</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Multipliers'!$B$13</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Multipliers'!$B$13</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Multipliers'!$B$13</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Multipliers'!$B$13</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Multipliers'!$B$13</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Multipliers'!$B$13</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Multipliers'!$B$13</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Multipliers'!$B$13</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Multipliers'!$B$13</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Multipliers'!$B$13</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Multipliers'!$B$13</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Multipliers'!$B$13</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Multipliers'!$B$13</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Multipliers'!$B$13</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Multipliers'!$B$13</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Multipliers'!$B$13</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Multipliers'!$B$13</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Multipliers'!$B$13</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Multipliers'!$B$13</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Multipliers'!$B$13</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Multipliers'!$B$13</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Multipliers'!$B$13</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Multipliers'!$B$13</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Multipliers'!$B$13</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Multipliers'!$B$13</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Multipliers'!$B$13</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Multipliers'!$B$13</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Multipliers'!$B$13</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Multipliers'!$B$13</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Multipliers'!$B$13</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Multipliers'!$B$13</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Multipliers'!$B$13</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Multipliers'!$B$13</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Multipliers'!$B$13</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Multipliers'!$B$13</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Multipliers'!$B$13</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Multipliers'!$B$13</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Multipliers'!$B$13</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Multipliers'!$B$13</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Multipliers'!$B$13</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Multipliers'!$B$13</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Multipliers'!$B$13</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Multipliers'!$B$13</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Multipliers'!$B$13</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Multipliers'!$B$13</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Multipliers'!$B$13</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Multipliers'!$B$13</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Multipliers'!$B$13</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Multipliers'!$B$13</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Multipliers'!$B$13</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Multipliers'!$B$13</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Multipliers'!$B$13</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Multipliers'!$B$13</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Multipliers'!$B$13</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Multipliers'!$B$13</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Multipliers'!$B$13</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Multipliers'!$B$13</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Multipliers'!$B$13</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Multipliers'!$B$13</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Multipliers'!$B$13</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Multipliers'!$B$13</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Multipliers'!$B$13</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Multipliers'!$B$13</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Multipliers'!$B$13</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Multipliers'!$B$13</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Multipliers'!$B$13</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Multipliers'!$B$13</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Multipliers'!$B$13</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Multipliers'!$B$13</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Multipliers'!$B$13</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Multipliers'!$B$13</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Multipliers'!$B$13</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Multipliers'!$B$13</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Multipliers'!$B$13</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Multipliers'!$B$13</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Multipliers'!$B$13</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Multipliers'!$B$13</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Multipliers'!$B$13</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Multipliers'!$B$13</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Multipliers'!$B$13</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Multipliers'!$B$13</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Multipliers'!$B$13</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Multipliers'!$B$13</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Multipliers'!$B$13</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Multipliers'!$B$13</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Multipliers'!$B$13</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Multipliers'!$B$13</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Multipliers'!$B$13</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Multipliers'!$B$13</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Multipliers'!$B$13</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Multipliers'!$B$13</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Multipliers'!$B$13</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Multipliers'!$B$13</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Multipliers'!$B$13</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Multipliers'!$B$13</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Multipliers'!$B$13</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Multipliers'!$B$13</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Multipliers'!$B$13</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Multipliers'!$B$13</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Multipliers'!$B$13</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Multipliers'!$B$13</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Multipliers'!$B$13</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Multipliers'!$B$13</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Multipliers'!$B$13</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Multipliers'!$B$13</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Multipliers'!$B$13</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Multipliers'!$B$13</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Multipliers'!$B$13</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Multipliers'!$B$13</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Multipliers'!$B$13</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Multipliers'!$B$13</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Multipliers'!$B$13</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Multipliers'!$B$13</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Multipliers'!$B$13</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Multipliers'!$B$13</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Multipliers'!$B$13</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Multipliers'!$B$13</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Multipliers'!$B$13</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Multipliers'!$B$13</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Multipliers'!$B$13</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Multipliers'!$B$13</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Multipliers'!$B$13</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Multipliers'!$B$13</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Multipliers'!$B$13</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Multipliers'!$B$13</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Multipliers'!$B$13</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Multipliers'!$B$13</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Multipliers'!$B$13</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Multipliers'!$B$13</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Multipliers'!$B$13</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Multipliers'!$B$13</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Multipliers'!$B$13</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Multipliers'!$B$13</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Multipliers'!$B$13</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Multipliers'!$B$13</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Multipliers'!$B$13</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Multipliers'!$B$13</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Multipliers'!$B$13</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Multipliers'!$B$13</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Multipliers'!$B$13</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Multipliers'!$B$13</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Multipliers'!$B$13</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Multipliers'!$B$13</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Multipliers'!$B$13</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Multipliers'!$B$13</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Multipliers'!$B$13</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Multipliers'!$B$13</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Multipliers'!$B$13</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Multipliers'!$B$13</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Multipliers'!$B$13</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Multipliers'!$B$13</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Multipliers'!$B$13</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Multipliers'!$B$13</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Multipliers'!$B$13</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Multipliers'!$B$13</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Multipliers'!$B$13</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Multipliers'!$B$13</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Multipliers'!$B$13</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Multipliers'!$B$13</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Multipliers'!$B$13</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Multipliers'!$B$13</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Multipliers'!$B$13</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Multipliers'!$B$13</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Multipliers'!$B$13</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Multipliers'!$B$13</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Multipliers'!$B$13</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Multipliers'!$B$13</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Multipliers'!$B$13</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Multipliers'!$B$13</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Multipliers'!$B$13</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Multipliers'!$B$13</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Multipliers'!$B$13</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Multipliers'!$B$13</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Multipliers'!$B$13</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Multipliers'!$B$13</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Multipliers'!$B$13</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Multipliers'!$B$13</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Multipliers'!$B$13</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Multipliers'!$B$13</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Multipliers'!$B$13</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Multipliers'!$B$13</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Multipliers'!$B$13</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Multipliers'!$B$13</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Multipliers'!$B$13</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Multipliers'!$B$13</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Multipliers'!$B$13</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Multipliers'!$B$13</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Multipliers'!$B$13</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Multipliers'!$B$13</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Multipliers'!$B$13</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Multipliers'!$B$13</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Multipliers'!$B$13</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Multipliers'!$B$13</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Multipliers'!$B$13</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Multipliers'!$B$13</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Multipliers'!$B$13</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Multipliers'!$B$13</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Multipliers'!$B$13</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Multipliers'!$B$13</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Multipliers'!$B$13</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Multipliers'!$B$13</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Multipliers'!$B$13</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Multipliers'!$B$13</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Multipliers'!$B$13</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Multipliers'!$B$13</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Multipliers'!$B$13</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Multipliers'!$B$13</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Multipliers'!$B$13</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Multipliers'!$B$13</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Multipliers'!$B$13</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Multipliers'!$B$13</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Multipliers'!$B$13</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Multipliers'!$B$13</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Multipliers'!$B$13</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Multipliers'!$B$13</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Multipliers'!$B$13</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Multipliers'!$B$13</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Multipliers'!$B$13</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Multipliers'!$B$13</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Multipliers'!$B$13</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Multipliers'!$B$13</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Multipliers'!$B$13</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Multipliers'!$B$13</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Multipliers'!$B$13</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Multipliers'!$B$13</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Multipliers'!$B$13</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Multipliers'!$B$13</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Multipliers'!$B$13</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Multipliers'!$B$13</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Multipliers'!$B$13</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Multipliers'!$B$13</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Multipliers'!$B$13</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Multipliers'!$B$13</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Multipliers'!$B$13</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Multipliers'!$B$13</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Multipliers'!$B$13</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Multipliers'!$B$13</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Multipliers'!$B$13</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Multipliers'!$B$13</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Multipliers'!$B$13</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Multipliers'!$B$13</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Multipliers'!$B$13</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Multipliers'!$B$13</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Multipliers'!$B$13</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Multipliers'!$B$13</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Multipliers'!$B$13</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Multipliers'!$B$13</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Multipliers'!$B$13</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Multipliers'!$B$13</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Multipliers'!$B$13</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Multipliers'!$B$13</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Multipliers'!$B$13</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Multipliers'!$B$13</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Multipliers'!$B$13</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Multipliers'!$B$13</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Multipliers'!$B$13</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Multipliers'!$B$13</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Multipliers'!$B$13</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Multipliers'!$B$13</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Multipliers'!$B$13</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Multipliers'!$B$13</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Multipliers'!$B$13</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Multipliers'!$B$13</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Multipliers'!$B$13</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Multipliers'!$B$13</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Multipliers'!$B$13</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Multipliers'!$B$13</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Multipliers'!$B$13</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Multipliers'!$B$13</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Multipliers'!$B$13</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Multipliers'!$B$13</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Multipliers'!$B$13</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Multipliers'!$B$13</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Multipliers'!$B$13</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Multipliers'!$B$13</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Multipliers'!$B$13</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Multipliers'!$B$13</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Multipliers'!$B$13</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Multipliers'!$B$13</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Multipliers'!$B$13</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Multipliers'!$B$13</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Multipliers'!$B$13</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Multipliers'!$B$13</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Multipliers'!$B$13</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Multipliers'!$B$13</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Multipliers'!$B$13</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Multipliers'!$B$13</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Multipliers'!$B$13</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Multipliers'!$B$13</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Multipliers'!$B$13</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Multipliers'!$B$13</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Multipliers'!$B$13</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Multipliers'!$B$13</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Multipliers'!$B$13</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Multipliers'!$B$13</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Multipliers'!$B$13</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Multipliers'!$B$13</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Multipliers'!$B$13</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Multipliers'!$B$13</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Multipliers'!$B$13</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Multipliers'!$B$13</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Multipliers'!$B$13</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Multipliers'!$B$13</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Multipliers'!$B$13</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Multipliers'!$B$13</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Multipliers'!$B$13</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Multipliers'!$B$13</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Multipliers'!$B$13</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Multipliers'!$B$13</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Multipliers'!$B$13</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Multipliers'!$B$13</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Multipliers'!$B$13</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Multipliers'!$B$13</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Multipliers'!$B$13</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Multipliers'!$B$13</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Multipliers'!$B$13</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Multipliers'!$B$13</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Multipliers'!$B$13</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Multipliers'!$B$13</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Multipliers'!$B$13</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Multipliers'!$B$13</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Multipliers'!$B$13</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Multipliers'!$B$13</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Multipliers'!$B$13</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Multipliers'!$B$13</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Multipliers'!$B$13</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Multipliers'!$B$13</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Multipliers'!$B$13</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Multipliers'!$B$13</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Multipliers'!$B$13</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Multipliers'!$B$13</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Multipliers'!$B$13</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Multipliers'!$B$13</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Multipliers'!$B$13</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Multipliers'!$B$13</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Multipliers'!$B$13</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Multipliers'!$B$13</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Multipliers'!$B$13</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Multipliers'!$B$13</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Multipliers'!$B$13</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Multipliers'!$B$13</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Multipliers'!$B$13</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Multipliers'!$B$13</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Multipliers'!$B$13</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Multipliers'!$B$13</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Multipliers'!$B$13</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Multipliers'!$B$13</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Multipliers'!$B$13</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Multipliers'!$B$13</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Multipliers'!$B$13</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Multipliers'!$B$13</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Multipliers'!$B$13</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Multipliers'!$B$13</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Multipliers'!$B$13</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Multipliers'!$B$13</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Multipliers'!$B$13</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Multipliers'!$B$13</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Multipliers'!$B$13</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Multipliers'!$B$13</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Multipliers'!$B$13</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Multipliers'!$B$13</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Multipliers'!$B$13</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Multipliers'!$B$13</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Multipliers'!$B$13</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Multipliers'!$B$13</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Multipliers'!$B$13</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Multipliers'!$B$13</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Multipliers'!$B$13</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Multipliers'!$B$13</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Multipliers'!$B$13</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Multipliers'!$B$13</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Multipliers'!$B$13</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Multipliers'!$B$13</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Multipliers'!$B$13</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Multipliers'!$B$13</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Multipliers'!$B$13</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Multipliers'!$B$13</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Multipliers'!$B$13</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Multipliers'!$B$13</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Multipliers'!$B$13</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Multipliers'!$B$13</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Multipliers'!$B$13</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Multipliers'!$B$13</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Multipliers'!$B$13</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Multipliers'!$B$13</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Multipliers'!$B$13</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Multipliers'!$B$13</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Multipliers'!$B$13</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Multipliers'!$B$13</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Multipliers'!$B$13</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Multipliers'!$B$13</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Multipliers'!$B$13</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Multipliers'!$B$13</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Multipliers'!$B$13</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Multipliers'!$B$13</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Multipliers'!$B$13</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Multipliers'!$B$13</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Multipliers'!$B$13</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Multipliers'!$B$13</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Multipliers'!$B$13</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Multipliers'!$B$13</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Multipliers'!$B$13</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Multipliers'!$B$13</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Multipliers'!$B$13</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4.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waste - methane capture</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Multipliers'!$B$15</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Multipliers'!$B$15</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Multipliers'!$B$15</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Multipliers'!$B$15</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Multipliers'!$B$15</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Multipliers'!$B$15</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Multipliers'!$B$15</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Multipliers'!$B$15</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Multipliers'!$B$15</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Multipliers'!$B$15</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Multipliers'!$B$15</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Multipliers'!$B$15</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Multipliers'!$B$15</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Multipliers'!$B$15</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Multipliers'!$B$15</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Multipliers'!$B$15</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Multipliers'!$B$15</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Multipliers'!$B$15</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Multipliers'!$B$15</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Multipliers'!$B$15</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Multipliers'!$B$15</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Multipliers'!$B$15</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Multipliers'!$B$15</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Multipliers'!$B$15</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Multipliers'!$B$15</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Multipliers'!$B$15</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Multipliers'!$B$15</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Multipliers'!$B$15</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Multipliers'!$B$15</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Multipliers'!$B$15</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Multipliers'!$B$15</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Multipliers'!$B$15</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Multipliers'!$B$15</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Multipliers'!$B$15</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Multipliers'!$B$15</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Multipliers'!$B$15</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Multipliers'!$B$15</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Multipliers'!$B$15</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Multipliers'!$B$15</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Multipliers'!$B$15</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Multipliers'!$B$15</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Multipliers'!$B$15</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Multipliers'!$B$15</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Multipliers'!$B$15</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Multipliers'!$B$15</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Multipliers'!$B$15</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Multipliers'!$B$15</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Multipliers'!$B$15</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Multipliers'!$B$15</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Multipliers'!$B$15</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Multipliers'!$B$15</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Multipliers'!$B$15</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Multipliers'!$B$15</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Multipliers'!$B$15</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Multipliers'!$B$15</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Multipliers'!$B$15</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Multipliers'!$B$15</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Multipliers'!$B$15</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Multipliers'!$B$15</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Multipliers'!$B$15</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Multipliers'!$B$15</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Multipliers'!$B$15</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Multipliers'!$B$15</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Multipliers'!$B$15</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Multipliers'!$B$15</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Multipliers'!$B$15</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Multipliers'!$B$15</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Multipliers'!$B$15</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Multipliers'!$B$15</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Multipliers'!$B$15</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Multipliers'!$B$15</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Multipliers'!$B$15</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Multipliers'!$B$15</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Multipliers'!$B$15</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Multipliers'!$B$15</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Multipliers'!$B$15</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Multipliers'!$B$15</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Multipliers'!$B$15</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Multipliers'!$B$15</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Multipliers'!$B$15</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Multipliers'!$B$15</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Multipliers'!$B$15</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Multipliers'!$B$15</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Multipliers'!$B$15</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Multipliers'!$B$15</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Multipliers'!$B$15</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Multipliers'!$B$15</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Multipliers'!$B$15</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Multipliers'!$B$15</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Multipliers'!$B$15</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Multipliers'!$B$15</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Multipliers'!$B$15</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Multipliers'!$B$15</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Multipliers'!$B$15</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Multipliers'!$B$15</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Multipliers'!$B$15</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Multipliers'!$B$15</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Multipliers'!$B$15</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Multipliers'!$B$15</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Multipliers'!$B$15</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Multipliers'!$B$15</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Multipliers'!$B$15</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Multipliers'!$B$15</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Multipliers'!$B$15</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Multipliers'!$B$15</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Multipliers'!$B$15</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Multipliers'!$B$15</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Multipliers'!$B$15</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Multipliers'!$B$15</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Multipliers'!$B$15</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Multipliers'!$B$15</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Multipliers'!$B$15</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Multipliers'!$B$15</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Multipliers'!$B$15</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Multipliers'!$B$15</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Multipliers'!$B$15</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Multipliers'!$B$15</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Multipliers'!$B$15</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Multipliers'!$B$15</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Multipliers'!$B$15</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Multipliers'!$B$15</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Multipliers'!$B$15</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Multipliers'!$B$15</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Multipliers'!$B$15</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Multipliers'!$B$15</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Multipliers'!$B$15</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Multipliers'!$B$15</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Multipliers'!$B$15</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Multipliers'!$B$15</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Multipliers'!$B$15</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Multipliers'!$B$15</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Multipliers'!$B$15</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Multipliers'!$B$15</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Multipliers'!$B$15</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Multipliers'!$B$15</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Multipliers'!$B$15</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Multipliers'!$B$15</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Multipliers'!$B$15</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Multipliers'!$B$15</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Multipliers'!$B$15</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Multipliers'!$B$15</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Multipliers'!$B$15</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Multipliers'!$B$15</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Multipliers'!$B$15</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Multipliers'!$B$15</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Multipliers'!$B$15</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Multipliers'!$B$15</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Multipliers'!$B$15</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Multipliers'!$B$15</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Multipliers'!$B$15</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Multipliers'!$B$15</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Multipliers'!$B$15</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Multipliers'!$B$15</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Multipliers'!$B$15</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Multipliers'!$B$15</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Multipliers'!$B$15</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Multipliers'!$B$15</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Multipliers'!$B$15</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Multipliers'!$B$15</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Multipliers'!$B$15</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Multipliers'!$B$15</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Multipliers'!$B$15</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Multipliers'!$B$15</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Multipliers'!$B$15</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Multipliers'!$B$15</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Multipliers'!$B$15</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Multipliers'!$B$15</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Multipliers'!$B$15</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Multipliers'!$B$15</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Multipliers'!$B$15</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Multipliers'!$B$15</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Multipliers'!$B$15</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Multipliers'!$B$15</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Multipliers'!$B$15</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Multipliers'!$B$15</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Multipliers'!$B$15</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Multipliers'!$B$15</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Multipliers'!$B$15</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Multipliers'!$B$15</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Multipliers'!$B$15</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Multipliers'!$B$15</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Multipliers'!$B$15</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Multipliers'!$B$15</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Multipliers'!$B$15</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Multipliers'!$B$15</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Multipliers'!$B$15</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Multipliers'!$B$15</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Multipliers'!$B$15</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Multipliers'!$B$15</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Multipliers'!$B$15</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Multipliers'!$B$15</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Multipliers'!$B$15</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Multipliers'!$B$15</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Multipliers'!$B$15</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Multipliers'!$B$15</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Multipliers'!$B$15</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Multipliers'!$B$15</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Multipliers'!$B$15</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Multipliers'!$B$15</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Multipliers'!$B$15</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Multipliers'!$B$15</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Multipliers'!$B$15</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Multipliers'!$B$15</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Multipliers'!$B$15</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Multipliers'!$B$15</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Multipliers'!$B$15</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Multipliers'!$B$15</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Multipliers'!$B$15</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Multipliers'!$B$15</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Multipliers'!$B$15</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Multipliers'!$B$15</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Multipliers'!$B$15</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Multipliers'!$B$15</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Multipliers'!$B$15</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Multipliers'!$B$15</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Multipliers'!$B$15</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Multipliers'!$B$15</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Multipliers'!$B$15</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Multipliers'!$B$15</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Multipliers'!$B$15</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Multipliers'!$B$15</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Multipliers'!$B$15</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Multipliers'!$B$15</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Multipliers'!$B$15</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Multipliers'!$B$15</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Multipliers'!$B$15</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Multipliers'!$B$15</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Multipliers'!$B$15</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Multipliers'!$B$15</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Multipliers'!$B$15</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Multipliers'!$B$15</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Multipliers'!$B$15</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Multipliers'!$B$15</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Multipliers'!$B$15</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Multipliers'!$B$15</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Multipliers'!$B$15</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Multipliers'!$B$15</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Multipliers'!$B$15</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Multipliers'!$B$15</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Multipliers'!$B$15</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Multipliers'!$B$15</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Multipliers'!$B$15</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Multipliers'!$B$15</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Multipliers'!$B$15</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Multipliers'!$B$15</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Multipliers'!$B$15</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Multipliers'!$B$15</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Multipliers'!$B$15</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Multipliers'!$B$15</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Multipliers'!$B$15</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Multipliers'!$B$15</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Multipliers'!$B$15</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Multipliers'!$B$15</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Multipliers'!$B$15</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Multipliers'!$B$15</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Multipliers'!$B$15</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Multipliers'!$B$15</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Multipliers'!$B$15</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Multipliers'!$B$15</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Multipliers'!$B$15</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Multipliers'!$B$15</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Multipliers'!$B$15</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Multipliers'!$B$15</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Multipliers'!$B$15</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Multipliers'!$B$15</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Multipliers'!$B$15</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Multipliers'!$B$15</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Multipliers'!$B$15</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Multipliers'!$B$15</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Multipliers'!$B$15</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Multipliers'!$B$15</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Multipliers'!$B$15</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Multipliers'!$B$15</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Multipliers'!$B$15</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Multipliers'!$B$15</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Multipliers'!$B$15</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Multipliers'!$B$15</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Multipliers'!$B$15</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Multipliers'!$B$15</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Multipliers'!$B$15</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Multipliers'!$B$15</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Multipliers'!$B$15</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Multipliers'!$B$15</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Multipliers'!$B$15</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Multipliers'!$B$15</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Multipliers'!$B$15</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Multipliers'!$B$15</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Multipliers'!$B$15</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Multipliers'!$B$15</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Multipliers'!$B$15</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Multipliers'!$B$15</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Multipliers'!$B$15</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Multipliers'!$B$15</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Multipliers'!$B$15</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Multipliers'!$B$15</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Multipliers'!$B$15</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Multipliers'!$B$15</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Multipliers'!$B$15</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Multipliers'!$B$15</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Multipliers'!$B$15</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Multipliers'!$B$15</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Multipliers'!$B$15</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Multipliers'!$B$15</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Multipliers'!$B$15</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Multipliers'!$B$15</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Multipliers'!$B$15</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Multipliers'!$B$15</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Multipliers'!$B$15</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Multipliers'!$B$15</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Multipliers'!$B$15</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Multipliers'!$B$15</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Multipliers'!$B$15</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Multipliers'!$B$15</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Multipliers'!$B$15</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Multipliers'!$B$15</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Multipliers'!$B$15</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Multipliers'!$B$15</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Multipliers'!$B$15</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Multipliers'!$B$15</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Multipliers'!$B$15</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Multipliers'!$B$15</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Multipliers'!$B$15</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Multipliers'!$B$15</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Multipliers'!$B$15</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Multipliers'!$B$15</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Multipliers'!$B$15</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Multipliers'!$B$15</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Multipliers'!$B$15</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Multipliers'!$B$15</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Multipliers'!$B$15</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Multipliers'!$B$15</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Multipliers'!$B$15</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Multipliers'!$B$15</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Multipliers'!$B$15</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Multipliers'!$B$15</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Multipliers'!$B$15</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Multipliers'!$B$15</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Multipliers'!$B$15</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Multipliers'!$B$15</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Multipliers'!$B$15</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Multipliers'!$B$15</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Multipliers'!$B$15</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Multipliers'!$B$15</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Multipliers'!$B$15</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Multipliers'!$B$15</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Multipliers'!$B$15</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Multipliers'!$B$15</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Multipliers'!$B$15</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Multipliers'!$B$15</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Multipliers'!$B$15</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Multipliers'!$B$15</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Multipliers'!$B$15</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Multipliers'!$B$15</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Multipliers'!$B$15</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Multipliers'!$B$15</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Multipliers'!$B$15</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Multipliers'!$B$15</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Multipliers'!$B$15</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Multipliers'!$B$15</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Multipliers'!$B$15</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Multipliers'!$B$15</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Multipliers'!$B$15</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Multipliers'!$B$15</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Multipliers'!$B$15</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Multipliers'!$B$15</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Multipliers'!$B$15</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Multipliers'!$B$15</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Multipliers'!$B$15</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Multipliers'!$B$15</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Multipliers'!$B$15</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Multipliers'!$B$15</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Multipliers'!$B$15</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Multipliers'!$B$15</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Multipliers'!$B$15</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Multipliers'!$B$15</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Multipliers'!$B$15</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Multipliers'!$B$15</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Multipliers'!$B$15</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Multipliers'!$B$15</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Multipliers'!$B$15</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Multipliers'!$B$15</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Multipliers'!$B$15</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Multipliers'!$B$15</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Multipliers'!$B$15</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Multipliers'!$B$15</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Multipliers'!$B$15</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Multipliers'!$B$15</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Multipliers'!$B$15</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Multipliers'!$B$15</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Multipliers'!$B$15</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Multipliers'!$B$15</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Multipliers'!$B$15</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Multipliers'!$B$15</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Multipliers'!$B$15</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Multipliers'!$B$15</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Multipliers'!$B$15</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Multipliers'!$B$15</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Multipliers'!$B$15</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Multipliers'!$B$15</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Multipliers'!$B$15</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Multipliers'!$B$15</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Multipliers'!$B$15</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Multipliers'!$B$15</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Multipliers'!$B$15</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Multipliers'!$B$15</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Multipliers'!$B$15</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Multipliers'!$B$15</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Multipliers'!$B$15</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Multipliers'!$B$15</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Multipliers'!$B$15</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Multipliers'!$B$15</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Multipliers'!$B$15</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Multipliers'!$B$15</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Multipliers'!$B$15</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Multipliers'!$B$15</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Multipliers'!$B$15</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Multipliers'!$B$15</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Multipliers'!$B$15</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Multipliers'!$B$15</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Multipliers'!$B$15</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Multipliers'!$B$15</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Multipliers'!$B$15</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Multipliers'!$B$15</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Multipliers'!$B$15</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Multipliers'!$B$15</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Multipliers'!$B$15</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Multipliers'!$B$15</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Multipliers'!$B$15</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Multipliers'!$B$15</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Multipliers'!$B$15</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Multipliers'!$B$15</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Multipliers'!$B$15</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Multipliers'!$B$15</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Multipliers'!$B$15</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Multipliers'!$B$15</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Multipliers'!$B$15</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Multipliers'!$B$15</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Multipliers'!$B$15</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Multipliers'!$B$15</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Multipliers'!$B$15</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Multipliers'!$B$15</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Multipliers'!$B$15</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Multipliers'!$B$15</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Multipliers'!$B$15</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Multipliers'!$B$15</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Multipliers'!$B$15</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Multipliers'!$B$15</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Multipliers'!$B$15</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Multipliers'!$B$15</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Multipliers'!$B$15</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Multipliers'!$B$15</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Multipliers'!$B$15</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Multipliers'!$B$15</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Multipliers'!$B$15</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Multipliers'!$B$15</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Multipliers'!$B$15</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Multipliers'!$B$15</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Multipliers'!$B$15</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Multipliers'!$B$15</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Multipliers'!$B$15</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Multipliers'!$B$15</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Multipliers'!$B$15</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Multipliers'!$B$15</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Multipliers'!$B$15</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Multipliers'!$B$15</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Multipliers'!$B$15</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Multipliers'!$B$15</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Multipliers'!$B$15</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Multipliers'!$B$15</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Multipliers'!$B$15</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Multipliers'!$B$15</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Multipliers'!$B$15</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Multipliers'!$B$15</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Multipliers'!$B$15</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Multipliers'!$B$15</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Multipliers'!$B$15</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Multipliers'!$B$15</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Multipliers'!$B$15</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Multipliers'!$B$15</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Multipliers'!$B$15</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Multipliers'!$B$15</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Multipliers'!$B$15</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Multipliers'!$B$15</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Multipliers'!$B$15</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Multipliers'!$B$15</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Multipliers'!$B$15</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Multipliers'!$B$15</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Multipliers'!$B$15</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Multipliers'!$B$15</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Multipliers'!$B$15</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Multipliers'!$B$15</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Multipliers'!$B$15</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Multipliers'!$B$15</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Multipliers'!$B$15</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Multipliers'!$B$15</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Multipliers'!$B$15</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Multipliers'!$B$15</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Multipliers'!$B$15</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Multipliers'!$B$15</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Multipliers'!$B$15</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Multipliers'!$B$15</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Multipliers'!$B$15</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Multipliers'!$B$15</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Multipliers'!$B$15</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Multipliers'!$B$15</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Multipliers'!$B$15</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Multipliers'!$B$15</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Multipliers'!$B$15</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Multipliers'!$B$15</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Multipliers'!$B$15</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Multipliers'!$B$15</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Multipliers'!$B$15</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Multipliers'!$B$15</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Multipliers'!$B$15</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Multipliers'!$B$15</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Multipliers'!$B$15</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Multipliers'!$B$15</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Multipliers'!$B$15</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Multipliers'!$B$15</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Multipliers'!$B$15</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Multipliers'!$B$15</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Multipliers'!$B$15</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Multipliers'!$B$15</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Multipliers'!$B$15</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Multipliers'!$B$15</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Multipliers'!$B$15</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Multipliers'!$B$15</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Multipliers'!$B$15</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Multipliers'!$B$15</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Multipliers'!$B$15</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Multipliers'!$B$15</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Multipliers'!$B$15</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Multipliers'!$B$15</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Multipliers'!$B$15</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Multipliers'!$B$15</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Multipliers'!$B$15</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Multipliers'!$B$15</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Multipliers'!$B$15</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Multipliers'!$B$15</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Multipliers'!$B$15</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Multipliers'!$B$15</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Multipliers'!$B$15</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Multipliers'!$B$15</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Multipliers'!$B$15</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Multipliers'!$B$15</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Multipliers'!$B$15</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Multipliers'!$B$15</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Multipliers'!$B$15</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Multipliers'!$B$15</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Multipliers'!$B$15</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Multipliers'!$B$15</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Multipliers'!$B$15</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Multipliers'!$B$15</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Multipliers'!$B$15</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Multipliers'!$B$15</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Multipliers'!$B$15</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Multipliers'!$B$15</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Multipliers'!$B$15</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Multipliers'!$B$15</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Multipliers'!$B$15</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Multipliers'!$B$15</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Multipliers'!$B$15</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Multipliers'!$B$15</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Multipliers'!$B$15</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Multipliers'!$B$15</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Multipliers'!$B$15</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Multipliers'!$B$15</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Multipliers'!$B$15</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Multipliers'!$B$15</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Multipliers'!$B$15</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Multipliers'!$B$15</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Multipliers'!$B$15</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Multipliers'!$B$15</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Multipliers'!$B$15</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Multipliers'!$B$15</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Multipliers'!$B$15</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5.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waste - methane destruction</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Multipliers'!$B$15</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Multipliers'!$B$15</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Multipliers'!$B$15</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Multipliers'!$B$15</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Multipliers'!$B$15</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Multipliers'!$B$15</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Multipliers'!$B$15</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Multipliers'!$B$15</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Multipliers'!$B$15</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Multipliers'!$B$15</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Multipliers'!$B$15</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Multipliers'!$B$15</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Multipliers'!$B$15</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Multipliers'!$B$15</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Multipliers'!$B$15</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Multipliers'!$B$15</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Multipliers'!$B$15</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Multipliers'!$B$15</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Multipliers'!$B$15</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Multipliers'!$B$15</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Multipliers'!$B$15</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Multipliers'!$B$15</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Multipliers'!$B$15</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Multipliers'!$B$15</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Multipliers'!$B$15</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Multipliers'!$B$15</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Multipliers'!$B$15</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Multipliers'!$B$15</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Multipliers'!$B$15</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Multipliers'!$B$15</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Multipliers'!$B$15</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Multipliers'!$B$15</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Multipliers'!$B$15</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Multipliers'!$B$15</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Multipliers'!$B$15</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Multipliers'!$B$15</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Multipliers'!$B$15</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Multipliers'!$B$15</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Multipliers'!$B$15</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Multipliers'!$B$15</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Multipliers'!$B$15</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Multipliers'!$B$15</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Multipliers'!$B$15</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Multipliers'!$B$15</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Multipliers'!$B$15</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Multipliers'!$B$15</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Multipliers'!$B$15</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Multipliers'!$B$15</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Multipliers'!$B$15</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Multipliers'!$B$15</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Multipliers'!$B$15</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Multipliers'!$B$15</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Multipliers'!$B$15</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Multipliers'!$B$15</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Multipliers'!$B$15</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Multipliers'!$B$15</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Multipliers'!$B$15</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Multipliers'!$B$15</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Multipliers'!$B$15</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Multipliers'!$B$15</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Multipliers'!$B$15</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Multipliers'!$B$15</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Multipliers'!$B$15</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Multipliers'!$B$15</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Multipliers'!$B$15</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Multipliers'!$B$15</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Multipliers'!$B$15</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Multipliers'!$B$15</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Multipliers'!$B$15</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Multipliers'!$B$15</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Multipliers'!$B$15</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Multipliers'!$B$15</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Multipliers'!$B$15</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Multipliers'!$B$15</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Multipliers'!$B$15</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Multipliers'!$B$15</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Multipliers'!$B$15</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Multipliers'!$B$15</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Multipliers'!$B$15</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Multipliers'!$B$15</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Multipliers'!$B$15</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Multipliers'!$B$15</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Multipliers'!$B$15</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Multipliers'!$B$15</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Multipliers'!$B$15</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Multipliers'!$B$15</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Multipliers'!$B$15</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Multipliers'!$B$15</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Multipliers'!$B$15</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Multipliers'!$B$15</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Multipliers'!$B$15</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Multipliers'!$B$15</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Multipliers'!$B$15</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Multipliers'!$B$15</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Multipliers'!$B$15</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Multipliers'!$B$15</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Multipliers'!$B$15</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Multipliers'!$B$15</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Multipliers'!$B$15</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Multipliers'!$B$15</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Multipliers'!$B$15</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Multipliers'!$B$15</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Multipliers'!$B$15</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Multipliers'!$B$15</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Multipliers'!$B$15</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Multipliers'!$B$15</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Multipliers'!$B$15</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Multipliers'!$B$15</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Multipliers'!$B$15</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Multipliers'!$B$15</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Multipliers'!$B$15</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Multipliers'!$B$15</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Multipliers'!$B$15</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Multipliers'!$B$15</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Multipliers'!$B$15</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Multipliers'!$B$15</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Multipliers'!$B$15</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Multipliers'!$B$15</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Multipliers'!$B$15</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Multipliers'!$B$15</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Multipliers'!$B$15</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Multipliers'!$B$15</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Multipliers'!$B$15</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Multipliers'!$B$15</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Multipliers'!$B$15</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Multipliers'!$B$15</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Multipliers'!$B$15</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Multipliers'!$B$15</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Multipliers'!$B$15</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Multipliers'!$B$15</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Multipliers'!$B$15</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Multipliers'!$B$15</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Multipliers'!$B$15</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Multipliers'!$B$15</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Multipliers'!$B$15</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Multipliers'!$B$15</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Multipliers'!$B$15</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Multipliers'!$B$15</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Multipliers'!$B$15</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Multipliers'!$B$15</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Multipliers'!$B$15</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Multipliers'!$B$15</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Multipliers'!$B$15</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Multipliers'!$B$15</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Multipliers'!$B$15</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Multipliers'!$B$15</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Multipliers'!$B$15</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Multipliers'!$B$15</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Multipliers'!$B$15</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Multipliers'!$B$15</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Multipliers'!$B$15</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Multipliers'!$B$15</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Multipliers'!$B$15</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Multipliers'!$B$15</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Multipliers'!$B$15</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Multipliers'!$B$15</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Multipliers'!$B$15</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Multipliers'!$B$15</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Multipliers'!$B$15</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Multipliers'!$B$15</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Multipliers'!$B$15</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Multipliers'!$B$15</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Multipliers'!$B$15</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Multipliers'!$B$15</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Multipliers'!$B$15</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Multipliers'!$B$15</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Multipliers'!$B$15</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Multipliers'!$B$15</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Multipliers'!$B$15</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Multipliers'!$B$15</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Multipliers'!$B$15</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Multipliers'!$B$15</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Multipliers'!$B$15</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Multipliers'!$B$15</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Multipliers'!$B$15</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Multipliers'!$B$15</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Multipliers'!$B$15</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Multipliers'!$B$15</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Multipliers'!$B$15</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Multipliers'!$B$15</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Multipliers'!$B$15</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Multipliers'!$B$15</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Multipliers'!$B$15</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Multipliers'!$B$15</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Multipliers'!$B$15</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Multipliers'!$B$15</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Multipliers'!$B$15</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Multipliers'!$B$15</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Multipliers'!$B$15</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Multipliers'!$B$15</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Multipliers'!$B$15</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Multipliers'!$B$15</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Multipliers'!$B$15</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Multipliers'!$B$15</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Multipliers'!$B$15</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Multipliers'!$B$15</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Multipliers'!$B$15</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Multipliers'!$B$15</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Multipliers'!$B$15</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Multipliers'!$B$15</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Multipliers'!$B$15</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Multipliers'!$B$15</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Multipliers'!$B$15</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Multipliers'!$B$15</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Multipliers'!$B$15</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Multipliers'!$B$15</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Multipliers'!$B$15</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Multipliers'!$B$15</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Multipliers'!$B$15</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Multipliers'!$B$15</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Multipliers'!$B$15</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Multipliers'!$B$15</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Multipliers'!$B$15</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Multipliers'!$B$15</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Multipliers'!$B$15</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Multipliers'!$B$15</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Multipliers'!$B$15</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Multipliers'!$B$15</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Multipliers'!$B$15</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Multipliers'!$B$15</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Multipliers'!$B$15</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Multipliers'!$B$15</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Multipliers'!$B$15</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Multipliers'!$B$15</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Multipliers'!$B$15</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Multipliers'!$B$15</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Multipliers'!$B$15</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Multipliers'!$B$15</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Multipliers'!$B$15</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Multipliers'!$B$15</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Multipliers'!$B$15</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Multipliers'!$B$15</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Multipliers'!$B$15</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Multipliers'!$B$15</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Multipliers'!$B$15</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Multipliers'!$B$15</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Multipliers'!$B$15</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Multipliers'!$B$15</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Multipliers'!$B$15</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Multipliers'!$B$15</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Multipliers'!$B$15</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Multipliers'!$B$15</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Multipliers'!$B$15</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Multipliers'!$B$15</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Multipliers'!$B$15</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Multipliers'!$B$15</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Multipliers'!$B$15</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Multipliers'!$B$15</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Multipliers'!$B$15</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Multipliers'!$B$15</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Multipliers'!$B$15</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Multipliers'!$B$15</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Multipliers'!$B$15</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Multipliers'!$B$15</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Multipliers'!$B$15</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Multipliers'!$B$15</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Multipliers'!$B$15</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Multipliers'!$B$15</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Multipliers'!$B$15</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Multipliers'!$B$15</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Multipliers'!$B$15</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Multipliers'!$B$15</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Multipliers'!$B$15</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Multipliers'!$B$15</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Multipliers'!$B$15</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Multipliers'!$B$15</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Multipliers'!$B$15</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Multipliers'!$B$15</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Multipliers'!$B$15</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Multipliers'!$B$15</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Multipliers'!$B$15</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Multipliers'!$B$15</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Multipliers'!$B$15</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Multipliers'!$B$15</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Multipliers'!$B$15</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Multipliers'!$B$15</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Multipliers'!$B$15</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Multipliers'!$B$15</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Multipliers'!$B$15</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Multipliers'!$B$15</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Multipliers'!$B$15</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Multipliers'!$B$15</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Multipliers'!$B$15</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Multipliers'!$B$15</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Multipliers'!$B$15</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Multipliers'!$B$15</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Multipliers'!$B$15</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Multipliers'!$B$15</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Multipliers'!$B$15</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Multipliers'!$B$15</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Multipliers'!$B$15</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Multipliers'!$B$15</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Multipliers'!$B$15</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Multipliers'!$B$15</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Multipliers'!$B$15</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Multipliers'!$B$15</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Multipliers'!$B$15</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Multipliers'!$B$15</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Multipliers'!$B$15</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Multipliers'!$B$15</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Multipliers'!$B$15</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Multipliers'!$B$15</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Multipliers'!$B$15</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Multipliers'!$B$15</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Multipliers'!$B$15</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Multipliers'!$B$15</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Multipliers'!$B$15</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Multipliers'!$B$15</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Multipliers'!$B$15</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Multipliers'!$B$15</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Multipliers'!$B$15</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Multipliers'!$B$15</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Multipliers'!$B$15</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Multipliers'!$B$15</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Multipliers'!$B$15</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Multipliers'!$B$15</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Multipliers'!$B$15</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Multipliers'!$B$15</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Multipliers'!$B$15</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Multipliers'!$B$15</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Multipliers'!$B$15</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Multipliers'!$B$15</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Multipliers'!$B$15</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Multipliers'!$B$15</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Multipliers'!$B$15</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Multipliers'!$B$15</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Multipliers'!$B$15</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Multipliers'!$B$15</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Multipliers'!$B$15</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Multipliers'!$B$15</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Multipliers'!$B$15</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Multipliers'!$B$15</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Multipliers'!$B$15</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Multipliers'!$B$15</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Multipliers'!$B$15</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Multipliers'!$B$15</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Multipliers'!$B$15</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Multipliers'!$B$15</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Multipliers'!$B$15</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Multipliers'!$B$15</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Multipliers'!$B$15</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Multipliers'!$B$15</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Multipliers'!$B$15</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Multipliers'!$B$15</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Multipliers'!$B$15</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Multipliers'!$B$15</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Multipliers'!$B$15</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Multipliers'!$B$15</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Multipliers'!$B$15</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Multipliers'!$B$15</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Multipliers'!$B$15</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Multipliers'!$B$15</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Multipliers'!$B$15</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Multipliers'!$B$15</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Multipliers'!$B$15</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Multipliers'!$B$15</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Multipliers'!$B$15</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Multipliers'!$B$15</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Multipliers'!$B$15</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Multipliers'!$B$15</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Multipliers'!$B$15</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Multipliers'!$B$15</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Multipliers'!$B$15</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Multipliers'!$B$15</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Multipliers'!$B$15</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Multipliers'!$B$15</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Multipliers'!$B$15</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Multipliers'!$B$15</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Multipliers'!$B$15</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Multipliers'!$B$15</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Multipliers'!$B$15</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Multipliers'!$B$15</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Multipliers'!$B$15</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Multipliers'!$B$15</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Multipliers'!$B$15</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Multipliers'!$B$15</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Multipliers'!$B$15</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Multipliers'!$B$15</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Multipliers'!$B$15</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Multipliers'!$B$15</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Multipliers'!$B$15</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Multipliers'!$B$15</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Multipliers'!$B$15</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Multipliers'!$B$15</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Multipliers'!$B$15</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Multipliers'!$B$15</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Multipliers'!$B$15</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Multipliers'!$B$15</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Multipliers'!$B$15</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Multipliers'!$B$15</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Multipliers'!$B$15</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Multipliers'!$B$15</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Multipliers'!$B$15</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Multipliers'!$B$15</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Multipliers'!$B$15</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Multipliers'!$B$15</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Multipliers'!$B$15</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Multipliers'!$B$15</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Multipliers'!$B$15</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Multipliers'!$B$15</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Multipliers'!$B$15</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Multipliers'!$B$15</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Multipliers'!$B$15</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Multipliers'!$B$15</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Multipliers'!$B$15</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Multipliers'!$B$15</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Multipliers'!$B$15</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Multipliers'!$B$15</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Multipliers'!$B$15</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Multipliers'!$B$15</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Multipliers'!$B$15</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Multipliers'!$B$15</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Multipliers'!$B$15</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Multipliers'!$B$15</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Multipliers'!$B$15</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Multipliers'!$B$15</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Multipliers'!$B$15</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Multipliers'!$B$15</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Multipliers'!$B$15</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Multipliers'!$B$15</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Multipliers'!$B$15</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Multipliers'!$B$15</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Multipliers'!$B$15</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Multipliers'!$B$15</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Multipliers'!$B$15</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Multipliers'!$B$15</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Multipliers'!$B$15</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Multipliers'!$B$15</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Multipliers'!$B$15</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Multipliers'!$B$15</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Multipliers'!$B$15</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Multipliers'!$B$15</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Multipliers'!$B$15</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Multipliers'!$B$15</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Multipliers'!$B$15</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Multipliers'!$B$15</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Multipliers'!$B$15</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Multipliers'!$B$15</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Multipliers'!$B$15</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Multipliers'!$B$15</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Multipliers'!$B$15</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Multipliers'!$B$15</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Multipliers'!$B$15</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Multipliers'!$B$15</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Multipliers'!$B$15</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Multipliers'!$B$15</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Multipliers'!$B$15</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Multipliers'!$B$15</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Multipliers'!$B$15</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Multipliers'!$B$15</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Multipliers'!$B$15</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Multipliers'!$B$15</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Multipliers'!$B$15</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Multipliers'!$B$15</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Multipliers'!$B$15</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Multipliers'!$B$15</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Multipliers'!$B$15</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Multipliers'!$B$15</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Multipliers'!$B$15</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Multipliers'!$B$15</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Multipliers'!$B$15</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Multipliers'!$B$15</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Multipliers'!$B$15</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Multipliers'!$B$15</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Multipliers'!$B$15</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Multipliers'!$B$15</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Multipliers'!$B$15</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Multipliers'!$B$15</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Multipliers'!$B$15</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Multipliers'!$B$15</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Multipliers'!$B$15</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Multipliers'!$B$15</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Multipliers'!$B$15</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Multipliers'!$B$15</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Multipliers'!$B$15</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Multipliers'!$B$15</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Multipliers'!$B$15</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Multipliers'!$B$15</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Multipliers'!$B$15</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Multipliers'!$B$15</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Multipliers'!$B$15</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Multipliers'!$B$15</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Multipliers'!$B$15</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Multipliers'!$B$15</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Multipliers'!$B$15</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Multipliers'!$B$15</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Multipliers'!$B$15</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Multipliers'!$B$15</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Multipliers'!$B$15</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Multipliers'!$B$15</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Multipliers'!$B$15</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Multipliers'!$B$15</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Multipliers'!$B$15</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Multipliers'!$B$15</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Multipliers'!$B$15</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Multipliers'!$B$15</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Multipliers'!$B$15</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Multipliers'!$B$15</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Multipliers'!$B$15</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Multipliers'!$B$15</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Multipliers'!$B$15</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Multipliers'!$B$15</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Multipliers'!$B$15</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Multipliers'!$B$15</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Multipliers'!$B$15</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Multipliers'!$B$15</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Multipliers'!$B$15</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Multipliers'!$B$15</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Multipliers'!$B$15</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Multipliers'!$B$15</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Multipliers'!$B$15</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Multipliers'!$B$15</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Multipliers'!$B$15</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Multipliers'!$B$15</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Multipliers'!$B$15</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Multipliers'!$B$15</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Multipliers'!$B$15</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Multipliers'!$B$15</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Multipliers'!$B$15</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Multipliers'!$B$15</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Multipliers'!$B$15</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Multipliers'!$B$15</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Multipliers'!$B$15</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Multipliers'!$B$15</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Multipliers'!$B$15</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Multipliers'!$B$15</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Multipliers'!$B$15</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Multipliers'!$B$15</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Multipliers'!$B$15</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Multipliers'!$B$15</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Multipliers'!$B$15</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Multipliers'!$B$15</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Multipliers'!$B$15</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Multipliers'!$B$15</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Multipliers'!$B$15</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Multipliers'!$B$15</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Multipliers'!$B$15</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Multipliers'!$B$15</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Multipliers'!$B$15</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Multipliers'!$B$15</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Multipliers'!$B$15</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Multipliers'!$B$15</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Multipliers'!$B$15</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Multipliers'!$B$15</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Multipliers'!$B$15</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Multipliers'!$B$15</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Multipliers'!$B$15</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Multipliers'!$B$15</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Multipliers'!$B$15</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Multipliers'!$B$15</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Multipliers'!$B$15</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Multipliers'!$B$15</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Multipliers'!$B$15</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Multipliers'!$B$15</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Multipliers'!$B$15</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Multipliers'!$B$15</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Multipliers'!$B$15</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Multipliers'!$B$15</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Multipliers'!$B$15</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Multipliers'!$B$15</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Multipliers'!$B$15</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Multipliers'!$B$15</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Multipliers'!$B$15</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Multipliers'!$B$15</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Multipliers'!$B$15</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Multipliers'!$B$15</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Multipliers'!$B$15</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Multipliers'!$B$15</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Multipliers'!$B$15</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Multipliers'!$B$15</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Multipliers'!$B$15</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Multipliers'!$B$15</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Multipliers'!$B$15</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Multipliers'!$B$15</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Multipliers'!$B$15</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Multipliers'!$B$15</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6.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crop and rice measures</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Multipliers'!B$17</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Multipliers'!B$17</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Multipliers'!B$17</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Multipliers'!B$17</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Multipliers'!B$17</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Multipliers'!B$17</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Multipliers'!B$17</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Multipliers'!B$17</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Multipliers'!B$17</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Multipliers'!B$17</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Multipliers'!B$17</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Multipliers'!B$17</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Multipliers'!B$17</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Multipliers'!B$17</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Multipliers'!B$17</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Multipliers'!B$17</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Multipliers'!B$17</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Multipliers'!B$17</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Multipliers'!B$17</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Multipliers'!B$17</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Multipliers'!B$17</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Multipliers'!B$17</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Multipliers'!B$17</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Multipliers'!B$17</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Multipliers'!B$17</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Multipliers'!B$17</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Multipliers'!B$17</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Multipliers'!B$17</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Multipliers'!B$17</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Multipliers'!B$17</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Multipliers'!B$17</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Multipliers'!B$17</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Multipliers'!B$17</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Multipliers'!B$17</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Multipliers'!B$17</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Multipliers'!B$17</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Multipliers'!B$17</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Multipliers'!B$17</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Multipliers'!B$17</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Multipliers'!B$17</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Multipliers'!B$17</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Multipliers'!B$17</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Multipliers'!B$17</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Multipliers'!B$17</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Multipliers'!B$17</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Multipliers'!B$17</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Multipliers'!B$17</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Multipliers'!B$17</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Multipliers'!B$17</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Multipliers'!B$17</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Multipliers'!B$17</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Multipliers'!B$17</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Multipliers'!B$17</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Multipliers'!B$17</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Multipliers'!B$17</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Multipliers'!B$17</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Multipliers'!B$17</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Multipliers'!B$17</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Multipliers'!B$17</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Multipliers'!B$17</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Multipliers'!B$17</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Multipliers'!B$17</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Multipliers'!B$17</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Multipliers'!B$17</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Multipliers'!B$17</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Multipliers'!B$17</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Multipliers'!B$17</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Multipliers'!B$17</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Multipliers'!B$17</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Multipliers'!B$17</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Multipliers'!B$17</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Multipliers'!B$17</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Multipliers'!B$17</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Multipliers'!B$17</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Multipliers'!B$17</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Multipliers'!B$17</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Multipliers'!B$17</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Multipliers'!B$17</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Multipliers'!B$17</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Multipliers'!B$17</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Multipliers'!B$17</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Multipliers'!B$17</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Multipliers'!B$17</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Multipliers'!B$17</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Multipliers'!B$17</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Multipliers'!B$17</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Multipliers'!B$17</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Multipliers'!B$17</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Multipliers'!B$17</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Multipliers'!B$17</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Multipliers'!B$17</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Multipliers'!B$17</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Multipliers'!B$17</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Multipliers'!B$17</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Multipliers'!B$17</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Multipliers'!B$17</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Multipliers'!B$17</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Multipliers'!B$17</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Multipliers'!B$17</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Multipliers'!B$17</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Multipliers'!B$17</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Multipliers'!B$17</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Multipliers'!B$17</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Multipliers'!B$17</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Multipliers'!B$17</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Multipliers'!B$17</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Multipliers'!B$17</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Multipliers'!B$17</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Multipliers'!B$17</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Multipliers'!B$17</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Multipliers'!B$17</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Multipliers'!B$17</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Multipliers'!B$17</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Multipliers'!B$17</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Multipliers'!B$17</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Multipliers'!B$17</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Multipliers'!B$17</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Multipliers'!B$17</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Multipliers'!B$17</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Multipliers'!B$17</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Multipliers'!B$17</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Multipliers'!B$17</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Multipliers'!B$17</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Multipliers'!B$17</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Multipliers'!B$17</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Multipliers'!B$17</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Multipliers'!B$17</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Multipliers'!B$17</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Multipliers'!B$17</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Multipliers'!B$17</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Multipliers'!B$17</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Multipliers'!B$17</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Multipliers'!B$17</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Multipliers'!B$17</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Multipliers'!B$17</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Multipliers'!B$17</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Multipliers'!B$17</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Multipliers'!B$17</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Multipliers'!B$17</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Multipliers'!B$17</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Multipliers'!B$17</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Multipliers'!B$17</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Multipliers'!B$17</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Multipliers'!B$17</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Multipliers'!B$17</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Multipliers'!B$17</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Multipliers'!B$17</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Multipliers'!B$17</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Multipliers'!B$17</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Multipliers'!B$17</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Multipliers'!B$17</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Multipliers'!B$17</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Multipliers'!B$17</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Multipliers'!B$17</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Multipliers'!B$17</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Multipliers'!B$17</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Multipliers'!B$17</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Multipliers'!B$17</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Multipliers'!B$17</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Multipliers'!B$17</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Multipliers'!B$17</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Multipliers'!B$17</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Multipliers'!B$17</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Multipliers'!B$17</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Multipliers'!B$17</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Multipliers'!B$17</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Multipliers'!B$17</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Multipliers'!B$17</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Multipliers'!B$17</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Multipliers'!B$17</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Multipliers'!B$17</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Multipliers'!B$17</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Multipliers'!B$17</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Multipliers'!B$17</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Multipliers'!B$17</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Multipliers'!B$17</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Multipliers'!B$17</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Multipliers'!B$17</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Multipliers'!B$17</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Multipliers'!B$17</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Multipliers'!B$17</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Multipliers'!B$17</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Multipliers'!B$17</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Multipliers'!B$17</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Multipliers'!B$17</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Multipliers'!B$17</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Multipliers'!B$17</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Multipliers'!B$17</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Multipliers'!B$17</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Multipliers'!B$17</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Multipliers'!B$17</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Multipliers'!B$17</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Multipliers'!B$17</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Multipliers'!B$17</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Multipliers'!B$17</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Multipliers'!B$17</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Multipliers'!B$17</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Multipliers'!B$17</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Multipliers'!B$17</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Multipliers'!B$17</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Multipliers'!B$17</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Multipliers'!B$17</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Multipliers'!B$17</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Multipliers'!B$17</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Multipliers'!B$17</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Multipliers'!B$17</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Multipliers'!B$17</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Multipliers'!B$17</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Multipliers'!B$17</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Multipliers'!B$17</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Multipliers'!B$17</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Multipliers'!B$17</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Multipliers'!B$17</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Multipliers'!B$17</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Multipliers'!B$17</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Multipliers'!B$17</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Multipliers'!B$17</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Multipliers'!B$17</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Multipliers'!B$17</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Multipliers'!B$17</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Multipliers'!B$17</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Multipliers'!B$17</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Multipliers'!B$17</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Multipliers'!B$17</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Multipliers'!B$17</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Multipliers'!B$17</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Multipliers'!B$17</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Multipliers'!B$17</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Multipliers'!B$17</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Multipliers'!B$17</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Multipliers'!B$17</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Multipliers'!B$17</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Multipliers'!B$17</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Multipliers'!B$17</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Multipliers'!B$17</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Multipliers'!B$17</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Multipliers'!B$17</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Multipliers'!B$17</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Multipliers'!B$17</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Multipliers'!B$17</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Multipliers'!B$17</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Multipliers'!B$17</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Multipliers'!B$17</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Multipliers'!B$17</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Multipliers'!B$17</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Multipliers'!B$17</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Multipliers'!B$17</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Multipliers'!B$17</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Multipliers'!B$17</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Multipliers'!B$17</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Multipliers'!B$17</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Multipliers'!B$17</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Multipliers'!B$17</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Multipliers'!B$17</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Multipliers'!B$17</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Multipliers'!B$17</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Multipliers'!B$17</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Multipliers'!B$17</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Multipliers'!B$17</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Multipliers'!B$17</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Multipliers'!B$17</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Multipliers'!B$17</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Multipliers'!B$17</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Multipliers'!B$17</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Multipliers'!B$17</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Multipliers'!B$17</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Multipliers'!B$17</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Multipliers'!B$17</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Multipliers'!B$17</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Multipliers'!B$17</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Multipliers'!B$17</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Multipliers'!B$17</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Multipliers'!B$17</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Multipliers'!B$17</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Multipliers'!B$17</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Multipliers'!B$17</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Multipliers'!B$17</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Multipliers'!B$17</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Multipliers'!B$17</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Multipliers'!B$17</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Multipliers'!B$17</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Multipliers'!B$17</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Multipliers'!B$17</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Multipliers'!B$17</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Multipliers'!B$17</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Multipliers'!B$17</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Multipliers'!B$17</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Multipliers'!B$17</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Multipliers'!B$17</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Multipliers'!B$17</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Multipliers'!B$17</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Multipliers'!B$17</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Multipliers'!B$17</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Multipliers'!B$17</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Multipliers'!B$17</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Multipliers'!B$17</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Multipliers'!B$17</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Multipliers'!B$17</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Multipliers'!B$17</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Multipliers'!B$17</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Multipliers'!B$17</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Multipliers'!B$17</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Multipliers'!B$17</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Multipliers'!B$17</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Multipliers'!B$17</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Multipliers'!B$17</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Multipliers'!B$17</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Multipliers'!B$17</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Multipliers'!B$17</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Multipliers'!B$17</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Multipliers'!B$17</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Multipliers'!B$17</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Multipliers'!B$17</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Multipliers'!B$17</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Multipliers'!B$17</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Multipliers'!B$17</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Multipliers'!B$17</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Multipliers'!B$17</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Multipliers'!B$17</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Multipliers'!B$17</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Multipliers'!B$17</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Multipliers'!B$17</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Multipliers'!B$17</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Multipliers'!B$17</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Multipliers'!B$17</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Multipliers'!B$17</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Multipliers'!B$17</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Multipliers'!B$17</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Multipliers'!B$17</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Multipliers'!B$17</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Multipliers'!B$17</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Multipliers'!B$17</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Multipliers'!B$17</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Multipliers'!B$17</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Multipliers'!B$17</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Multipliers'!B$17</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Multipliers'!B$17</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Multipliers'!B$17</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Multipliers'!B$17</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Multipliers'!B$17</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Multipliers'!B$17</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Multipliers'!B$17</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Multipliers'!B$17</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Multipliers'!B$17</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Multipliers'!B$17</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Multipliers'!B$17</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Multipliers'!B$17</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Multipliers'!B$17</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Multipliers'!B$17</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Multipliers'!B$17</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Multipliers'!B$17</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Multipliers'!B$17</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Multipliers'!B$17</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Multipliers'!B$17</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Multipliers'!B$17</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Multipliers'!B$17</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Multipliers'!B$17</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Multipliers'!B$17</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Multipliers'!B$17</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Multipliers'!B$17</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Multipliers'!B$17</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Multipliers'!B$17</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Multipliers'!B$17</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Multipliers'!B$17</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Multipliers'!B$17</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Multipliers'!B$17</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Multipliers'!B$17</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Multipliers'!B$17</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Multipliers'!B$17</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Multipliers'!B$17</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Multipliers'!B$17</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Multipliers'!B$17</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Multipliers'!B$17</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Multipliers'!B$17</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Multipliers'!B$17</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Multipliers'!B$17</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Multipliers'!B$17</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Multipliers'!B$17</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Multipliers'!B$17</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Multipliers'!B$17</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Multipliers'!B$17</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Multipliers'!B$17</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Multipliers'!B$17</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Multipliers'!B$17</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Multipliers'!B$17</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Multipliers'!B$17</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Multipliers'!B$17</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Multipliers'!B$17</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Multipliers'!B$17</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Multipliers'!B$17</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Multipliers'!B$17</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Multipliers'!B$17</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Multipliers'!B$17</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Multipliers'!B$17</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Multipliers'!B$17</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Multipliers'!B$17</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Multipliers'!B$17</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Multipliers'!B$17</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Multipliers'!B$17</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Multipliers'!B$17</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Multipliers'!B$17</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Multipliers'!B$17</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Multipliers'!B$17</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Multipliers'!B$17</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Multipliers'!B$17</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Multipliers'!B$17</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Multipliers'!B$17</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Multipliers'!B$17</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Multipliers'!B$17</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Multipliers'!B$17</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Multipliers'!B$17</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Multipliers'!B$17</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Multipliers'!B$17</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Multipliers'!B$17</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Multipliers'!B$17</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Multipliers'!B$17</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Multipliers'!B$17</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Multipliers'!B$17</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Multipliers'!B$17</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Multipliers'!B$17</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Multipliers'!B$17</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Multipliers'!B$17</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Multipliers'!B$17</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Multipliers'!B$17</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Multipliers'!B$17</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Multipliers'!B$17</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Multipliers'!B$17</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Multipliers'!B$17</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Multipliers'!B$17</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Multipliers'!B$17</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Multipliers'!B$17</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Multipliers'!B$17</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Multipliers'!B$17</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Multipliers'!B$17</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Multipliers'!B$17</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Multipliers'!B$17</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Multipliers'!B$17</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Multipliers'!B$17</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Multipliers'!B$17</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Multipliers'!B$17</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Multipliers'!B$17</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Multipliers'!B$17</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Multipliers'!B$17</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Multipliers'!B$17</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Multipliers'!B$17</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Multipliers'!B$17</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Multipliers'!B$17</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Multipliers'!B$17</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Multipliers'!B$17</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Multipliers'!B$17</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Multipliers'!B$17</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Multipliers'!B$17</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Multipliers'!B$17</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Multipliers'!B$17</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Multipliers'!B$17</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Multipliers'!B$17</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Multipliers'!B$17</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Multipliers'!B$17</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Multipliers'!B$17</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Multipliers'!B$17</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Multipliers'!B$17</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Multipliers'!B$17</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Multipliers'!B$17</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Multipliers'!B$17</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Multipliers'!B$17</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Multipliers'!B$17</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Multipliers'!B$17</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Multipliers'!B$17</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Multipliers'!B$17</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Multipliers'!B$17</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Multipliers'!B$17</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Multipliers'!B$17</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Multipliers'!B$17</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Multipliers'!B$17</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Multipliers'!B$17</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Multipliers'!B$17</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Multipliers'!B$17</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Multipliers'!B$17</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Multipliers'!B$17</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Multipliers'!B$17</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Multipliers'!B$17</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Multipliers'!B$17</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Multipliers'!B$17</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Multipliers'!B$17</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Multipliers'!B$17</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Multipliers'!B$17</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Multipliers'!B$17</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Multipliers'!B$17</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Multipliers'!B$17</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Multipliers'!B$17</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Multipliers'!B$17</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Multipliers'!B$17</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Multipliers'!B$17</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Multipliers'!B$17</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Multipliers'!B$17</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Multipliers'!B$17</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Multipliers'!B$17</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Multipliers'!B$17</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Multipliers'!B$17</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Multipliers'!B$17</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Multipliers'!B$17</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Multipliers'!B$17</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Multipliers'!B$17</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Multipliers'!B$17</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Multipliers'!B$17</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Multipliers'!B$17</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Multipliers'!B$17</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Multipliers'!B$17</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Multipliers'!B$17</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Multipliers'!B$17</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Multipliers'!B$17</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Multipliers'!B$17</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Multipliers'!B$17</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Multipliers'!B$17</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Multipliers'!B$17</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Multipliers'!B$17</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Multipliers'!B$17</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Multipliers'!B$17</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Multipliers'!B$17</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Multipliers'!B$17</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Multipliers'!B$17</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Multipliers'!B$17</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Multipliers'!B$17</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Multipliers'!B$17</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Multipliers'!B$17</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Multipliers'!B$17</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Multipliers'!B$17</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Multipliers'!B$17</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Multipliers'!B$17</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Multipliers'!B$17</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Multipliers'!B$17</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Multipliers'!B$17</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Multipliers'!B$17</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Multipliers'!B$17</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Multipliers'!B$17</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Multipliers'!B$17</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Multipliers'!B$17</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Multipliers'!B$17</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Multipliers'!B$17</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Multipliers'!B$17</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Multipliers'!B$17</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Multipliers'!B$17</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Multipliers'!B$17</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Multipliers'!B$17</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Multipliers'!B$17</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Multipliers'!B$17</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Multipliers'!B$17</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Multipliers'!B$17</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Multipliers'!B$17</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Multipliers'!B$17</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Multipliers'!B$17</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Multipliers'!B$17</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Multipliers'!B$17</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Multipliers'!B$17</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Multipliers'!B$17</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Multipliers'!B$17</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Multipliers'!B$17</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Multipliers'!B$17</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Multipliers'!B$17</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Multipliers'!B$17</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Multipliers'!B$17</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Multipliers'!B$17</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Multipliers'!B$17</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Multipliers'!B$17</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Multipliers'!B$17</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Multipliers'!B$17</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Multipliers'!B$17</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Multipliers'!B$17</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Multipliers'!B$17</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Multipliers'!B$17</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Multipliers'!B$17</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Multipliers'!B$17</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Multipliers'!B$17</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Multipliers'!B$17</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Multipliers'!B$17</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Multipliers'!B$17</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7.xml><?xml version="1.0" encoding="utf-8"?>
<worksheet xmlns="http://schemas.openxmlformats.org/spreadsheetml/2006/main">
  <sheetPr>
    <tabColor rgb="FF2F5496"/>
    <outlinePr summaryBelow="1" summaryRight="1"/>
    <pageSetUpPr/>
  </sheetPr>
  <dimension ref="A1:AL1000"/>
  <sheetViews>
    <sheetView workbookViewId="0">
      <selection activeCell="A1" sqref="A1"/>
    </sheetView>
  </sheetViews>
  <sheetFormatPr baseColWidth="8" defaultColWidth="12.63" defaultRowHeight="15" customHeight="1"/>
  <cols>
    <col width="21.25" customWidth="1" style="120" min="1" max="2"/>
    <col width="7.63" customWidth="1" style="120" min="3" max="38"/>
  </cols>
  <sheetData>
    <row r="1">
      <c r="A1" s="118" t="inlineStr">
        <is>
          <t>Policy:</t>
        </is>
      </c>
      <c r="B1" s="118" t="inlineStr">
        <is>
          <t>livestock measures</t>
        </is>
      </c>
      <c r="C1" s="8" t="inlineStr">
        <is>
          <t>Unit: g CO2e</t>
        </is>
      </c>
    </row>
    <row r="2">
      <c r="A2" s="62" t="inlineStr">
        <is>
          <t>Lower Bound</t>
        </is>
      </c>
      <c r="B2" s="62" t="inlineStr">
        <is>
          <t>Upper Bound</t>
        </is>
      </c>
      <c r="C2" s="1" t="n">
        <v>2015</v>
      </c>
      <c r="D2" s="1" t="n">
        <v>2016</v>
      </c>
      <c r="E2" s="1" t="n">
        <v>2017</v>
      </c>
      <c r="F2" s="1" t="n">
        <v>2018</v>
      </c>
      <c r="G2" s="1" t="n">
        <v>2019</v>
      </c>
      <c r="H2" s="1" t="n">
        <v>2020</v>
      </c>
      <c r="I2" s="1" t="n">
        <v>2021</v>
      </c>
      <c r="J2" s="1" t="n">
        <v>2022</v>
      </c>
      <c r="K2" s="1" t="n">
        <v>2023</v>
      </c>
      <c r="L2" s="1" t="n">
        <v>2024</v>
      </c>
      <c r="M2" s="1" t="n">
        <v>2025</v>
      </c>
      <c r="N2" s="1" t="n">
        <v>2026</v>
      </c>
      <c r="O2" s="1" t="n">
        <v>2027</v>
      </c>
      <c r="P2" s="1" t="n">
        <v>2028</v>
      </c>
      <c r="Q2" s="1" t="n">
        <v>2029</v>
      </c>
      <c r="R2" s="1" t="n">
        <v>2030</v>
      </c>
      <c r="S2" s="1" t="n">
        <v>2031</v>
      </c>
      <c r="T2" s="1" t="n">
        <v>2032</v>
      </c>
      <c r="U2" s="1" t="n">
        <v>2033</v>
      </c>
      <c r="V2" s="1" t="n">
        <v>2034</v>
      </c>
      <c r="W2" s="1" t="n">
        <v>2035</v>
      </c>
      <c r="X2" s="1" t="n">
        <v>2036</v>
      </c>
      <c r="Y2" s="1" t="n">
        <v>2037</v>
      </c>
      <c r="Z2" s="1" t="n">
        <v>2038</v>
      </c>
      <c r="AA2" s="1" t="n">
        <v>2039</v>
      </c>
      <c r="AB2" s="1" t="n">
        <v>2040</v>
      </c>
      <c r="AC2" s="1" t="n">
        <v>2041</v>
      </c>
      <c r="AD2" s="1" t="n">
        <v>2042</v>
      </c>
      <c r="AE2" s="1" t="n">
        <v>2043</v>
      </c>
      <c r="AF2" s="1" t="n">
        <v>2044</v>
      </c>
      <c r="AG2" s="1" t="n">
        <v>2045</v>
      </c>
      <c r="AH2" s="1" t="n">
        <v>2046</v>
      </c>
      <c r="AI2" s="1" t="n">
        <v>2047</v>
      </c>
      <c r="AJ2" s="1" t="n">
        <v>2048</v>
      </c>
      <c r="AK2" s="1" t="n">
        <v>2049</v>
      </c>
      <c r="AL2" s="1" t="n">
        <v>2050</v>
      </c>
    </row>
    <row r="3">
      <c r="A3" s="63" t="n">
        <v>-1150</v>
      </c>
      <c r="B3" s="63">
        <f>A3+50</f>
        <v/>
      </c>
      <c r="C3" s="119">
        <f>VLOOKUP($B$1,'Multipliers and Adjustments'!$A$70:$I$86,TRUNC(COLUMN(C$2)/5)+2,FALSE)*SUMIFS('EPA US Data'!$I:$I,'EPA US Data'!$D:$D,'Country Selector'!$A$2,'EPA US Data'!$J:$J,$B$1,'EPA US Data'!$C:$C,C$2,'EPA US Data'!$G:$G,"&gt;="&amp;$A3,'EPA US Data'!$G:$G,"&lt;"&amp;$B3)*unit_conv*'State Downscaling Multipliers'!$B$18</f>
        <v/>
      </c>
      <c r="D3" s="2">
        <f>C3+($H3-$C3)/5</f>
        <v/>
      </c>
      <c r="E3" s="2">
        <f>D3+($H3-$C3)/5</f>
        <v/>
      </c>
      <c r="F3" s="2">
        <f>E3+($H3-$C3)/5</f>
        <v/>
      </c>
      <c r="G3" s="2">
        <f>F3+($H3-$C3)/5</f>
        <v/>
      </c>
      <c r="H3" s="119">
        <f>VLOOKUP($B$1,'Multipliers and Adjustments'!$A$70:$I$86,TRUNC(COLUMN(H$2)/5)+2,FALSE)*SUMIFS('EPA US Data'!$I:$I,'EPA US Data'!$D:$D,'Country Selector'!$A$2,'EPA US Data'!$J:$J,$B$1,'EPA US Data'!$C:$C,H$2,'EPA US Data'!$G:$G,"&gt;="&amp;$A3,'EPA US Data'!$G:$G,"&lt;"&amp;$B3)*unit_conv*'State Downscaling Multipliers'!$B$18</f>
        <v/>
      </c>
      <c r="I3" s="2">
        <f>H3+($M3-$H3)/5</f>
        <v/>
      </c>
      <c r="J3" s="2">
        <f>I3+($M3-$H3)/5</f>
        <v/>
      </c>
      <c r="K3" s="2">
        <f>J3+($M3-$H3)/5</f>
        <v/>
      </c>
      <c r="L3" s="2">
        <f>K3+($M3-$H3)/5</f>
        <v/>
      </c>
      <c r="M3" s="119">
        <f>VLOOKUP($B$1,'Multipliers and Adjustments'!$A$70:$I$86,TRUNC(COLUMN(M$2)/5)+2,FALSE)*SUMIFS('EPA US Data'!$I:$I,'EPA US Data'!$D:$D,'Country Selector'!$A$2,'EPA US Data'!$J:$J,$B$1,'EPA US Data'!$C:$C,M$2,'EPA US Data'!$G:$G,"&gt;="&amp;$A3,'EPA US Data'!$G:$G,"&lt;"&amp;$B3)*unit_conv*'State Downscaling Multipliers'!$B$18</f>
        <v/>
      </c>
      <c r="N3" s="2">
        <f>M3+($R3-$M3)/5</f>
        <v/>
      </c>
      <c r="O3" s="2">
        <f>N3+($R3-$M3)/5</f>
        <v/>
      </c>
      <c r="P3" s="2">
        <f>O3+($R3-$M3)/5</f>
        <v/>
      </c>
      <c r="Q3" s="2">
        <f>P3+($R3-$M3)/5</f>
        <v/>
      </c>
      <c r="R3" s="119">
        <f>VLOOKUP($B$1,'Multipliers and Adjustments'!$A$70:$I$86,TRUNC(COLUMN(R$2)/5)+2,FALSE)*SUMIFS('EPA US Data'!$I:$I,'EPA US Data'!$D:$D,'Country Selector'!$A$2,'EPA US Data'!$J:$J,$B$1,'EPA US Data'!$C:$C,R$2,'EPA US Data'!$G:$G,"&gt;="&amp;$A3,'EPA US Data'!$G:$G,"&lt;"&amp;$B3)*unit_conv*'State Downscaling Multipliers'!$B$18</f>
        <v/>
      </c>
      <c r="S3" s="2">
        <f>R3+($W3-$R3)/5</f>
        <v/>
      </c>
      <c r="T3" s="2">
        <f>S3+($W3-$R3)/5</f>
        <v/>
      </c>
      <c r="U3" s="2">
        <f>T3+($W3-$R3)/5</f>
        <v/>
      </c>
      <c r="V3" s="2">
        <f>U3+($W3-$R3)/5</f>
        <v/>
      </c>
      <c r="W3" s="119">
        <f>VLOOKUP($B$1,'Multipliers and Adjustments'!$A$70:$I$86,TRUNC(COLUMN(W$2)/5)+2,FALSE)*SUMIFS('EPA US Data'!$I:$I,'EPA US Data'!$D:$D,'Country Selector'!$A$2,'EPA US Data'!$J:$J,$B$1,'EPA US Data'!$C:$C,W$2,'EPA US Data'!$G:$G,"&gt;="&amp;$A3,'EPA US Data'!$G:$G,"&lt;"&amp;$B3)*unit_conv*'State Downscaling Multipliers'!$B$18</f>
        <v/>
      </c>
      <c r="X3" s="2">
        <f>W3+($AB3-$W3)/5</f>
        <v/>
      </c>
      <c r="Y3" s="2">
        <f>X3+($AB3-$W3)/5</f>
        <v/>
      </c>
      <c r="Z3" s="2">
        <f>Y3+($AB3-$W3)/5</f>
        <v/>
      </c>
      <c r="AA3" s="2">
        <f>Z3+($AB3-$W3)/5</f>
        <v/>
      </c>
      <c r="AB3" s="119">
        <f>VLOOKUP($B$1,'Multipliers and Adjustments'!$A$70:$I$86,TRUNC(COLUMN(AB$2)/5)+2,FALSE)*SUMIFS('EPA US Data'!$I:$I,'EPA US Data'!$D:$D,'Country Selector'!$A$2,'EPA US Data'!$J:$J,$B$1,'EPA US Data'!$C:$C,AB$2,'EPA US Data'!$G:$G,"&gt;="&amp;$A3,'EPA US Data'!$G:$G,"&lt;"&amp;$B3)*unit_conv*'State Downscaling Multipliers'!$B$18</f>
        <v/>
      </c>
      <c r="AC3" s="2">
        <f>AB3+($AG3-$AB3)/5</f>
        <v/>
      </c>
      <c r="AD3" s="2">
        <f>AC3+($AG3-$AB3)/5</f>
        <v/>
      </c>
      <c r="AE3" s="2">
        <f>AD3+($AG3-$AB3)/5</f>
        <v/>
      </c>
      <c r="AF3" s="2">
        <f>AE3+($AG3-$AB3)/5</f>
        <v/>
      </c>
      <c r="AG3" s="119">
        <f>VLOOKUP($B$1,'Multipliers and Adjustments'!$A$70:$I$86,TRUNC(COLUMN(AG$2)/5)+2,FALSE)*SUMIFS('EPA US Data'!$I:$I,'EPA US Data'!$D:$D,'Country Selector'!$A$2,'EPA US Data'!$J:$J,$B$1,'EPA US Data'!$C:$C,AG$2,'EPA US Data'!$G:$G,"&gt;="&amp;$A3,'EPA US Data'!$G:$G,"&lt;"&amp;$B3)*unit_conv*'State Downscaling Multipliers'!$B$18</f>
        <v/>
      </c>
      <c r="AH3" s="2">
        <f>AG3+($AL3-$AG3)/5</f>
        <v/>
      </c>
      <c r="AI3" s="2">
        <f>AH3+($AL3-$AG3)/5</f>
        <v/>
      </c>
      <c r="AJ3" s="2">
        <f>AI3+($AL3-$AG3)/5</f>
        <v/>
      </c>
      <c r="AK3" s="2">
        <f>AJ3+($AL3-$AG3)/5</f>
        <v/>
      </c>
      <c r="AL3" s="119">
        <f>VLOOKUP($B$1,'Multipliers and Adjustments'!$A$70:$I$86,TRUNC(COLUMN(AL$2)/5)+2,FALSE)*SUMIFS('EPA US Data'!$I:$I,'EPA US Data'!$D:$D,'Country Selector'!$A$2,'EPA US Data'!$J:$J,$B$1,'EPA US Data'!$C:$C,AL$2,'EPA US Data'!$G:$G,"&gt;="&amp;$A3,'EPA US Data'!$G:$G,"&lt;"&amp;$B3)*unit_conv*'State Downscaling Multipliers'!$B$18</f>
        <v/>
      </c>
    </row>
    <row r="4">
      <c r="A4" s="63">
        <f>B3</f>
        <v/>
      </c>
      <c r="B4" s="63">
        <f>A4+50</f>
        <v/>
      </c>
      <c r="C4" s="119">
        <f>VLOOKUP($B$1,'Multipliers and Adjustments'!$A$70:$I$86,TRUNC(COLUMN(C$2)/5)+2,FALSE)*SUMIFS('EPA US Data'!$I:$I,'EPA US Data'!$D:$D,'Country Selector'!$A$2,'EPA US Data'!$J:$J,$B$1,'EPA US Data'!$C:$C,C$2,'EPA US Data'!$G:$G,"&gt;="&amp;$A4,'EPA US Data'!$G:$G,"&lt;"&amp;$B4)*unit_conv*'State Downscaling Multipliers'!$B$18</f>
        <v/>
      </c>
      <c r="D4" s="2">
        <f>C4+($H4-$C4)/5</f>
        <v/>
      </c>
      <c r="E4" s="2">
        <f>D4+($H4-$C4)/5</f>
        <v/>
      </c>
      <c r="F4" s="2">
        <f>E4+($H4-$C4)/5</f>
        <v/>
      </c>
      <c r="G4" s="2">
        <f>F4+($H4-$C4)/5</f>
        <v/>
      </c>
      <c r="H4" s="119">
        <f>VLOOKUP($B$1,'Multipliers and Adjustments'!$A$70:$I$86,TRUNC(COLUMN(H$2)/5)+2,FALSE)*SUMIFS('EPA US Data'!$I:$I,'EPA US Data'!$D:$D,'Country Selector'!$A$2,'EPA US Data'!$J:$J,$B$1,'EPA US Data'!$C:$C,H$2,'EPA US Data'!$G:$G,"&gt;="&amp;$A4,'EPA US Data'!$G:$G,"&lt;"&amp;$B4)*unit_conv*'State Downscaling Multipliers'!$B$18</f>
        <v/>
      </c>
      <c r="I4" s="2">
        <f>H4+($M4-$H4)/5</f>
        <v/>
      </c>
      <c r="J4" s="2">
        <f>I4+($M4-$H4)/5</f>
        <v/>
      </c>
      <c r="K4" s="2">
        <f>J4+($M4-$H4)/5</f>
        <v/>
      </c>
      <c r="L4" s="2">
        <f>K4+($M4-$H4)/5</f>
        <v/>
      </c>
      <c r="M4" s="119">
        <f>VLOOKUP($B$1,'Multipliers and Adjustments'!$A$70:$I$86,TRUNC(COLUMN(M$2)/5)+2,FALSE)*SUMIFS('EPA US Data'!$I:$I,'EPA US Data'!$D:$D,'Country Selector'!$A$2,'EPA US Data'!$J:$J,$B$1,'EPA US Data'!$C:$C,M$2,'EPA US Data'!$G:$G,"&gt;="&amp;$A4,'EPA US Data'!$G:$G,"&lt;"&amp;$B4)*unit_conv*'State Downscaling Multipliers'!$B$18</f>
        <v/>
      </c>
      <c r="N4" s="2">
        <f>M4+($R4-$M4)/5</f>
        <v/>
      </c>
      <c r="O4" s="2">
        <f>N4+($R4-$M4)/5</f>
        <v/>
      </c>
      <c r="P4" s="2">
        <f>O4+($R4-$M4)/5</f>
        <v/>
      </c>
      <c r="Q4" s="2">
        <f>P4+($R4-$M4)/5</f>
        <v/>
      </c>
      <c r="R4" s="119">
        <f>VLOOKUP($B$1,'Multipliers and Adjustments'!$A$70:$I$86,TRUNC(COLUMN(R$2)/5)+2,FALSE)*SUMIFS('EPA US Data'!$I:$I,'EPA US Data'!$D:$D,'Country Selector'!$A$2,'EPA US Data'!$J:$J,$B$1,'EPA US Data'!$C:$C,R$2,'EPA US Data'!$G:$G,"&gt;="&amp;$A4,'EPA US Data'!$G:$G,"&lt;"&amp;$B4)*unit_conv*'State Downscaling Multipliers'!$B$18</f>
        <v/>
      </c>
      <c r="S4" s="2">
        <f>R4+($W4-$R4)/5</f>
        <v/>
      </c>
      <c r="T4" s="2">
        <f>S4+($W4-$R4)/5</f>
        <v/>
      </c>
      <c r="U4" s="2">
        <f>T4+($W4-$R4)/5</f>
        <v/>
      </c>
      <c r="V4" s="2">
        <f>U4+($W4-$R4)/5</f>
        <v/>
      </c>
      <c r="W4" s="119">
        <f>VLOOKUP($B$1,'Multipliers and Adjustments'!$A$70:$I$86,TRUNC(COLUMN(W$2)/5)+2,FALSE)*SUMIFS('EPA US Data'!$I:$I,'EPA US Data'!$D:$D,'Country Selector'!$A$2,'EPA US Data'!$J:$J,$B$1,'EPA US Data'!$C:$C,W$2,'EPA US Data'!$G:$G,"&gt;="&amp;$A4,'EPA US Data'!$G:$G,"&lt;"&amp;$B4)*unit_conv*'State Downscaling Multipliers'!$B$18</f>
        <v/>
      </c>
      <c r="X4" s="2">
        <f>W4+($AB4-$W4)/5</f>
        <v/>
      </c>
      <c r="Y4" s="2">
        <f>X4+($AB4-$W4)/5</f>
        <v/>
      </c>
      <c r="Z4" s="2">
        <f>Y4+($AB4-$W4)/5</f>
        <v/>
      </c>
      <c r="AA4" s="2">
        <f>Z4+($AB4-$W4)/5</f>
        <v/>
      </c>
      <c r="AB4" s="119">
        <f>VLOOKUP($B$1,'Multipliers and Adjustments'!$A$70:$I$86,TRUNC(COLUMN(AB$2)/5)+2,FALSE)*SUMIFS('EPA US Data'!$I:$I,'EPA US Data'!$D:$D,'Country Selector'!$A$2,'EPA US Data'!$J:$J,$B$1,'EPA US Data'!$C:$C,AB$2,'EPA US Data'!$G:$G,"&gt;="&amp;$A4,'EPA US Data'!$G:$G,"&lt;"&amp;$B4)*unit_conv*'State Downscaling Multipliers'!$B$18</f>
        <v/>
      </c>
      <c r="AC4" s="2">
        <f>AB4+($AG4-$AB4)/5</f>
        <v/>
      </c>
      <c r="AD4" s="2">
        <f>AC4+($AG4-$AB4)/5</f>
        <v/>
      </c>
      <c r="AE4" s="2">
        <f>AD4+($AG4-$AB4)/5</f>
        <v/>
      </c>
      <c r="AF4" s="2">
        <f>AE4+($AG4-$AB4)/5</f>
        <v/>
      </c>
      <c r="AG4" s="119">
        <f>VLOOKUP($B$1,'Multipliers and Adjustments'!$A$70:$I$86,TRUNC(COLUMN(AG$2)/5)+2,FALSE)*SUMIFS('EPA US Data'!$I:$I,'EPA US Data'!$D:$D,'Country Selector'!$A$2,'EPA US Data'!$J:$J,$B$1,'EPA US Data'!$C:$C,AG$2,'EPA US Data'!$G:$G,"&gt;="&amp;$A4,'EPA US Data'!$G:$G,"&lt;"&amp;$B4)*unit_conv*'State Downscaling Multipliers'!$B$18</f>
        <v/>
      </c>
      <c r="AH4" s="2">
        <f>AG4+($AL4-$AG4)/5</f>
        <v/>
      </c>
      <c r="AI4" s="2">
        <f>AH4+($AL4-$AG4)/5</f>
        <v/>
      </c>
      <c r="AJ4" s="2">
        <f>AI4+($AL4-$AG4)/5</f>
        <v/>
      </c>
      <c r="AK4" s="2">
        <f>AJ4+($AL4-$AG4)/5</f>
        <v/>
      </c>
      <c r="AL4" s="119">
        <f>VLOOKUP($B$1,'Multipliers and Adjustments'!$A$70:$I$86,TRUNC(COLUMN(AL$2)/5)+2,FALSE)*SUMIFS('EPA US Data'!$I:$I,'EPA US Data'!$D:$D,'Country Selector'!$A$2,'EPA US Data'!$J:$J,$B$1,'EPA US Data'!$C:$C,AL$2,'EPA US Data'!$G:$G,"&gt;="&amp;$A4,'EPA US Data'!$G:$G,"&lt;"&amp;$B4)*unit_conv*'State Downscaling Multipliers'!$B$18</f>
        <v/>
      </c>
    </row>
    <row r="5">
      <c r="A5" s="63">
        <f>B4</f>
        <v/>
      </c>
      <c r="B5" s="63">
        <f>A5+50</f>
        <v/>
      </c>
      <c r="C5" s="119">
        <f>VLOOKUP($B$1,'Multipliers and Adjustments'!$A$70:$I$86,TRUNC(COLUMN(C$2)/5)+2,FALSE)*SUMIFS('EPA US Data'!$I:$I,'EPA US Data'!$D:$D,'Country Selector'!$A$2,'EPA US Data'!$J:$J,$B$1,'EPA US Data'!$C:$C,C$2,'EPA US Data'!$G:$G,"&gt;="&amp;$A5,'EPA US Data'!$G:$G,"&lt;"&amp;$B5)*unit_conv*'State Downscaling Multipliers'!$B$18</f>
        <v/>
      </c>
      <c r="D5" s="2">
        <f>C5+($H5-$C5)/5</f>
        <v/>
      </c>
      <c r="E5" s="2">
        <f>D5+($H5-$C5)/5</f>
        <v/>
      </c>
      <c r="F5" s="2">
        <f>E5+($H5-$C5)/5</f>
        <v/>
      </c>
      <c r="G5" s="2">
        <f>F5+($H5-$C5)/5</f>
        <v/>
      </c>
      <c r="H5" s="119">
        <f>VLOOKUP($B$1,'Multipliers and Adjustments'!$A$70:$I$86,TRUNC(COLUMN(H$2)/5)+2,FALSE)*SUMIFS('EPA US Data'!$I:$I,'EPA US Data'!$D:$D,'Country Selector'!$A$2,'EPA US Data'!$J:$J,$B$1,'EPA US Data'!$C:$C,H$2,'EPA US Data'!$G:$G,"&gt;="&amp;$A5,'EPA US Data'!$G:$G,"&lt;"&amp;$B5)*unit_conv*'State Downscaling Multipliers'!$B$18</f>
        <v/>
      </c>
      <c r="I5" s="2">
        <f>H5+($M5-$H5)/5</f>
        <v/>
      </c>
      <c r="J5" s="2">
        <f>I5+($M5-$H5)/5</f>
        <v/>
      </c>
      <c r="K5" s="2">
        <f>J5+($M5-$H5)/5</f>
        <v/>
      </c>
      <c r="L5" s="2">
        <f>K5+($M5-$H5)/5</f>
        <v/>
      </c>
      <c r="M5" s="119">
        <f>VLOOKUP($B$1,'Multipliers and Adjustments'!$A$70:$I$86,TRUNC(COLUMN(M$2)/5)+2,FALSE)*SUMIFS('EPA US Data'!$I:$I,'EPA US Data'!$D:$D,'Country Selector'!$A$2,'EPA US Data'!$J:$J,$B$1,'EPA US Data'!$C:$C,M$2,'EPA US Data'!$G:$G,"&gt;="&amp;$A5,'EPA US Data'!$G:$G,"&lt;"&amp;$B5)*unit_conv*'State Downscaling Multipliers'!$B$18</f>
        <v/>
      </c>
      <c r="N5" s="2">
        <f>M5+($R5-$M5)/5</f>
        <v/>
      </c>
      <c r="O5" s="2">
        <f>N5+($R5-$M5)/5</f>
        <v/>
      </c>
      <c r="P5" s="2">
        <f>O5+($R5-$M5)/5</f>
        <v/>
      </c>
      <c r="Q5" s="2">
        <f>P5+($R5-$M5)/5</f>
        <v/>
      </c>
      <c r="R5" s="119">
        <f>VLOOKUP($B$1,'Multipliers and Adjustments'!$A$70:$I$86,TRUNC(COLUMN(R$2)/5)+2,FALSE)*SUMIFS('EPA US Data'!$I:$I,'EPA US Data'!$D:$D,'Country Selector'!$A$2,'EPA US Data'!$J:$J,$B$1,'EPA US Data'!$C:$C,R$2,'EPA US Data'!$G:$G,"&gt;="&amp;$A5,'EPA US Data'!$G:$G,"&lt;"&amp;$B5)*unit_conv*'State Downscaling Multipliers'!$B$18</f>
        <v/>
      </c>
      <c r="S5" s="2">
        <f>R5+($W5-$R5)/5</f>
        <v/>
      </c>
      <c r="T5" s="2">
        <f>S5+($W5-$R5)/5</f>
        <v/>
      </c>
      <c r="U5" s="2">
        <f>T5+($W5-$R5)/5</f>
        <v/>
      </c>
      <c r="V5" s="2">
        <f>U5+($W5-$R5)/5</f>
        <v/>
      </c>
      <c r="W5" s="119">
        <f>VLOOKUP($B$1,'Multipliers and Adjustments'!$A$70:$I$86,TRUNC(COLUMN(W$2)/5)+2,FALSE)*SUMIFS('EPA US Data'!$I:$I,'EPA US Data'!$D:$D,'Country Selector'!$A$2,'EPA US Data'!$J:$J,$B$1,'EPA US Data'!$C:$C,W$2,'EPA US Data'!$G:$G,"&gt;="&amp;$A5,'EPA US Data'!$G:$G,"&lt;"&amp;$B5)*unit_conv*'State Downscaling Multipliers'!$B$18</f>
        <v/>
      </c>
      <c r="X5" s="2">
        <f>W5+($AB5-$W5)/5</f>
        <v/>
      </c>
      <c r="Y5" s="2">
        <f>X5+($AB5-$W5)/5</f>
        <v/>
      </c>
      <c r="Z5" s="2">
        <f>Y5+($AB5-$W5)/5</f>
        <v/>
      </c>
      <c r="AA5" s="2">
        <f>Z5+($AB5-$W5)/5</f>
        <v/>
      </c>
      <c r="AB5" s="119">
        <f>VLOOKUP($B$1,'Multipliers and Adjustments'!$A$70:$I$86,TRUNC(COLUMN(AB$2)/5)+2,FALSE)*SUMIFS('EPA US Data'!$I:$I,'EPA US Data'!$D:$D,'Country Selector'!$A$2,'EPA US Data'!$J:$J,$B$1,'EPA US Data'!$C:$C,AB$2,'EPA US Data'!$G:$G,"&gt;="&amp;$A5,'EPA US Data'!$G:$G,"&lt;"&amp;$B5)*unit_conv*'State Downscaling Multipliers'!$B$18</f>
        <v/>
      </c>
      <c r="AC5" s="2">
        <f>AB5+($AG5-$AB5)/5</f>
        <v/>
      </c>
      <c r="AD5" s="2">
        <f>AC5+($AG5-$AB5)/5</f>
        <v/>
      </c>
      <c r="AE5" s="2">
        <f>AD5+($AG5-$AB5)/5</f>
        <v/>
      </c>
      <c r="AF5" s="2">
        <f>AE5+($AG5-$AB5)/5</f>
        <v/>
      </c>
      <c r="AG5" s="119">
        <f>VLOOKUP($B$1,'Multipliers and Adjustments'!$A$70:$I$86,TRUNC(COLUMN(AG$2)/5)+2,FALSE)*SUMIFS('EPA US Data'!$I:$I,'EPA US Data'!$D:$D,'Country Selector'!$A$2,'EPA US Data'!$J:$J,$B$1,'EPA US Data'!$C:$C,AG$2,'EPA US Data'!$G:$G,"&gt;="&amp;$A5,'EPA US Data'!$G:$G,"&lt;"&amp;$B5)*unit_conv*'State Downscaling Multipliers'!$B$18</f>
        <v/>
      </c>
      <c r="AH5" s="2">
        <f>AG5+($AL5-$AG5)/5</f>
        <v/>
      </c>
      <c r="AI5" s="2">
        <f>AH5+($AL5-$AG5)/5</f>
        <v/>
      </c>
      <c r="AJ5" s="2">
        <f>AI5+($AL5-$AG5)/5</f>
        <v/>
      </c>
      <c r="AK5" s="2">
        <f>AJ5+($AL5-$AG5)/5</f>
        <v/>
      </c>
      <c r="AL5" s="119">
        <f>VLOOKUP($B$1,'Multipliers and Adjustments'!$A$70:$I$86,TRUNC(COLUMN(AL$2)/5)+2,FALSE)*SUMIFS('EPA US Data'!$I:$I,'EPA US Data'!$D:$D,'Country Selector'!$A$2,'EPA US Data'!$J:$J,$B$1,'EPA US Data'!$C:$C,AL$2,'EPA US Data'!$G:$G,"&gt;="&amp;$A5,'EPA US Data'!$G:$G,"&lt;"&amp;$B5)*unit_conv*'State Downscaling Multipliers'!$B$18</f>
        <v/>
      </c>
    </row>
    <row r="6">
      <c r="A6" s="63">
        <f>B5</f>
        <v/>
      </c>
      <c r="B6" s="63">
        <f>A6+50</f>
        <v/>
      </c>
      <c r="C6" s="119">
        <f>VLOOKUP($B$1,'Multipliers and Adjustments'!$A$70:$I$86,TRUNC(COLUMN(C$2)/5)+2,FALSE)*SUMIFS('EPA US Data'!$I:$I,'EPA US Data'!$D:$D,'Country Selector'!$A$2,'EPA US Data'!$J:$J,$B$1,'EPA US Data'!$C:$C,C$2,'EPA US Data'!$G:$G,"&gt;="&amp;$A6,'EPA US Data'!$G:$G,"&lt;"&amp;$B6)*unit_conv*'State Downscaling Multipliers'!$B$18</f>
        <v/>
      </c>
      <c r="D6" s="2">
        <f>C6+($H6-$C6)/5</f>
        <v/>
      </c>
      <c r="E6" s="2">
        <f>D6+($H6-$C6)/5</f>
        <v/>
      </c>
      <c r="F6" s="2">
        <f>E6+($H6-$C6)/5</f>
        <v/>
      </c>
      <c r="G6" s="2">
        <f>F6+($H6-$C6)/5</f>
        <v/>
      </c>
      <c r="H6" s="119">
        <f>VLOOKUP($B$1,'Multipliers and Adjustments'!$A$70:$I$86,TRUNC(COLUMN(H$2)/5)+2,FALSE)*SUMIFS('EPA US Data'!$I:$I,'EPA US Data'!$D:$D,'Country Selector'!$A$2,'EPA US Data'!$J:$J,$B$1,'EPA US Data'!$C:$C,H$2,'EPA US Data'!$G:$G,"&gt;="&amp;$A6,'EPA US Data'!$G:$G,"&lt;"&amp;$B6)*unit_conv*'State Downscaling Multipliers'!$B$18</f>
        <v/>
      </c>
      <c r="I6" s="2">
        <f>H6+($M6-$H6)/5</f>
        <v/>
      </c>
      <c r="J6" s="2">
        <f>I6+($M6-$H6)/5</f>
        <v/>
      </c>
      <c r="K6" s="2">
        <f>J6+($M6-$H6)/5</f>
        <v/>
      </c>
      <c r="L6" s="2">
        <f>K6+($M6-$H6)/5</f>
        <v/>
      </c>
      <c r="M6" s="119">
        <f>VLOOKUP($B$1,'Multipliers and Adjustments'!$A$70:$I$86,TRUNC(COLUMN(M$2)/5)+2,FALSE)*SUMIFS('EPA US Data'!$I:$I,'EPA US Data'!$D:$D,'Country Selector'!$A$2,'EPA US Data'!$J:$J,$B$1,'EPA US Data'!$C:$C,M$2,'EPA US Data'!$G:$G,"&gt;="&amp;$A6,'EPA US Data'!$G:$G,"&lt;"&amp;$B6)*unit_conv*'State Downscaling Multipliers'!$B$18</f>
        <v/>
      </c>
      <c r="N6" s="2">
        <f>M6+($R6-$M6)/5</f>
        <v/>
      </c>
      <c r="O6" s="2">
        <f>N6+($R6-$M6)/5</f>
        <v/>
      </c>
      <c r="P6" s="2">
        <f>O6+($R6-$M6)/5</f>
        <v/>
      </c>
      <c r="Q6" s="2">
        <f>P6+($R6-$M6)/5</f>
        <v/>
      </c>
      <c r="R6" s="119">
        <f>VLOOKUP($B$1,'Multipliers and Adjustments'!$A$70:$I$86,TRUNC(COLUMN(R$2)/5)+2,FALSE)*SUMIFS('EPA US Data'!$I:$I,'EPA US Data'!$D:$D,'Country Selector'!$A$2,'EPA US Data'!$J:$J,$B$1,'EPA US Data'!$C:$C,R$2,'EPA US Data'!$G:$G,"&gt;="&amp;$A6,'EPA US Data'!$G:$G,"&lt;"&amp;$B6)*unit_conv*'State Downscaling Multipliers'!$B$18</f>
        <v/>
      </c>
      <c r="S6" s="2">
        <f>R6+($W6-$R6)/5</f>
        <v/>
      </c>
      <c r="T6" s="2">
        <f>S6+($W6-$R6)/5</f>
        <v/>
      </c>
      <c r="U6" s="2">
        <f>T6+($W6-$R6)/5</f>
        <v/>
      </c>
      <c r="V6" s="2">
        <f>U6+($W6-$R6)/5</f>
        <v/>
      </c>
      <c r="W6" s="119">
        <f>VLOOKUP($B$1,'Multipliers and Adjustments'!$A$70:$I$86,TRUNC(COLUMN(W$2)/5)+2,FALSE)*SUMIFS('EPA US Data'!$I:$I,'EPA US Data'!$D:$D,'Country Selector'!$A$2,'EPA US Data'!$J:$J,$B$1,'EPA US Data'!$C:$C,W$2,'EPA US Data'!$G:$G,"&gt;="&amp;$A6,'EPA US Data'!$G:$G,"&lt;"&amp;$B6)*unit_conv*'State Downscaling Multipliers'!$B$18</f>
        <v/>
      </c>
      <c r="X6" s="2">
        <f>W6+($AB6-$W6)/5</f>
        <v/>
      </c>
      <c r="Y6" s="2">
        <f>X6+($AB6-$W6)/5</f>
        <v/>
      </c>
      <c r="Z6" s="2">
        <f>Y6+($AB6-$W6)/5</f>
        <v/>
      </c>
      <c r="AA6" s="2">
        <f>Z6+($AB6-$W6)/5</f>
        <v/>
      </c>
      <c r="AB6" s="119">
        <f>VLOOKUP($B$1,'Multipliers and Adjustments'!$A$70:$I$86,TRUNC(COLUMN(AB$2)/5)+2,FALSE)*SUMIFS('EPA US Data'!$I:$I,'EPA US Data'!$D:$D,'Country Selector'!$A$2,'EPA US Data'!$J:$J,$B$1,'EPA US Data'!$C:$C,AB$2,'EPA US Data'!$G:$G,"&gt;="&amp;$A6,'EPA US Data'!$G:$G,"&lt;"&amp;$B6)*unit_conv*'State Downscaling Multipliers'!$B$18</f>
        <v/>
      </c>
      <c r="AC6" s="2">
        <f>AB6+($AG6-$AB6)/5</f>
        <v/>
      </c>
      <c r="AD6" s="2">
        <f>AC6+($AG6-$AB6)/5</f>
        <v/>
      </c>
      <c r="AE6" s="2">
        <f>AD6+($AG6-$AB6)/5</f>
        <v/>
      </c>
      <c r="AF6" s="2">
        <f>AE6+($AG6-$AB6)/5</f>
        <v/>
      </c>
      <c r="AG6" s="119">
        <f>VLOOKUP($B$1,'Multipliers and Adjustments'!$A$70:$I$86,TRUNC(COLUMN(AG$2)/5)+2,FALSE)*SUMIFS('EPA US Data'!$I:$I,'EPA US Data'!$D:$D,'Country Selector'!$A$2,'EPA US Data'!$J:$J,$B$1,'EPA US Data'!$C:$C,AG$2,'EPA US Data'!$G:$G,"&gt;="&amp;$A6,'EPA US Data'!$G:$G,"&lt;"&amp;$B6)*unit_conv*'State Downscaling Multipliers'!$B$18</f>
        <v/>
      </c>
      <c r="AH6" s="2">
        <f>AG6+($AL6-$AG6)/5</f>
        <v/>
      </c>
      <c r="AI6" s="2">
        <f>AH6+($AL6-$AG6)/5</f>
        <v/>
      </c>
      <c r="AJ6" s="2">
        <f>AI6+($AL6-$AG6)/5</f>
        <v/>
      </c>
      <c r="AK6" s="2">
        <f>AJ6+($AL6-$AG6)/5</f>
        <v/>
      </c>
      <c r="AL6" s="119">
        <f>VLOOKUP($B$1,'Multipliers and Adjustments'!$A$70:$I$86,TRUNC(COLUMN(AL$2)/5)+2,FALSE)*SUMIFS('EPA US Data'!$I:$I,'EPA US Data'!$D:$D,'Country Selector'!$A$2,'EPA US Data'!$J:$J,$B$1,'EPA US Data'!$C:$C,AL$2,'EPA US Data'!$G:$G,"&gt;="&amp;$A6,'EPA US Data'!$G:$G,"&lt;"&amp;$B6)*unit_conv*'State Downscaling Multipliers'!$B$18</f>
        <v/>
      </c>
    </row>
    <row r="7">
      <c r="A7" s="63">
        <f>B6</f>
        <v/>
      </c>
      <c r="B7" s="63">
        <f>A7+50</f>
        <v/>
      </c>
      <c r="C7" s="119">
        <f>VLOOKUP($B$1,'Multipliers and Adjustments'!$A$70:$I$86,TRUNC(COLUMN(C$2)/5)+2,FALSE)*SUMIFS('EPA US Data'!$I:$I,'EPA US Data'!$D:$D,'Country Selector'!$A$2,'EPA US Data'!$J:$J,$B$1,'EPA US Data'!$C:$C,C$2,'EPA US Data'!$G:$G,"&gt;="&amp;$A7,'EPA US Data'!$G:$G,"&lt;"&amp;$B7)*unit_conv*'State Downscaling Multipliers'!$B$18</f>
        <v/>
      </c>
      <c r="D7" s="2">
        <f>C7+($H7-$C7)/5</f>
        <v/>
      </c>
      <c r="E7" s="2">
        <f>D7+($H7-$C7)/5</f>
        <v/>
      </c>
      <c r="F7" s="2">
        <f>E7+($H7-$C7)/5</f>
        <v/>
      </c>
      <c r="G7" s="2">
        <f>F7+($H7-$C7)/5</f>
        <v/>
      </c>
      <c r="H7" s="119">
        <f>VLOOKUP($B$1,'Multipliers and Adjustments'!$A$70:$I$86,TRUNC(COLUMN(H$2)/5)+2,FALSE)*SUMIFS('EPA US Data'!$I:$I,'EPA US Data'!$D:$D,'Country Selector'!$A$2,'EPA US Data'!$J:$J,$B$1,'EPA US Data'!$C:$C,H$2,'EPA US Data'!$G:$G,"&gt;="&amp;$A7,'EPA US Data'!$G:$G,"&lt;"&amp;$B7)*unit_conv*'State Downscaling Multipliers'!$B$18</f>
        <v/>
      </c>
      <c r="I7" s="2">
        <f>H7+($M7-$H7)/5</f>
        <v/>
      </c>
      <c r="J7" s="2">
        <f>I7+($M7-$H7)/5</f>
        <v/>
      </c>
      <c r="K7" s="2">
        <f>J7+($M7-$H7)/5</f>
        <v/>
      </c>
      <c r="L7" s="2">
        <f>K7+($M7-$H7)/5</f>
        <v/>
      </c>
      <c r="M7" s="119">
        <f>VLOOKUP($B$1,'Multipliers and Adjustments'!$A$70:$I$86,TRUNC(COLUMN(M$2)/5)+2,FALSE)*SUMIFS('EPA US Data'!$I:$I,'EPA US Data'!$D:$D,'Country Selector'!$A$2,'EPA US Data'!$J:$J,$B$1,'EPA US Data'!$C:$C,M$2,'EPA US Data'!$G:$G,"&gt;="&amp;$A7,'EPA US Data'!$G:$G,"&lt;"&amp;$B7)*unit_conv*'State Downscaling Multipliers'!$B$18</f>
        <v/>
      </c>
      <c r="N7" s="2">
        <f>M7+($R7-$M7)/5</f>
        <v/>
      </c>
      <c r="O7" s="2">
        <f>N7+($R7-$M7)/5</f>
        <v/>
      </c>
      <c r="P7" s="2">
        <f>O7+($R7-$M7)/5</f>
        <v/>
      </c>
      <c r="Q7" s="2">
        <f>P7+($R7-$M7)/5</f>
        <v/>
      </c>
      <c r="R7" s="119">
        <f>VLOOKUP($B$1,'Multipliers and Adjustments'!$A$70:$I$86,TRUNC(COLUMN(R$2)/5)+2,FALSE)*SUMIFS('EPA US Data'!$I:$I,'EPA US Data'!$D:$D,'Country Selector'!$A$2,'EPA US Data'!$J:$J,$B$1,'EPA US Data'!$C:$C,R$2,'EPA US Data'!$G:$G,"&gt;="&amp;$A7,'EPA US Data'!$G:$G,"&lt;"&amp;$B7)*unit_conv*'State Downscaling Multipliers'!$B$18</f>
        <v/>
      </c>
      <c r="S7" s="2">
        <f>R7+($W7-$R7)/5</f>
        <v/>
      </c>
      <c r="T7" s="2">
        <f>S7+($W7-$R7)/5</f>
        <v/>
      </c>
      <c r="U7" s="2">
        <f>T7+($W7-$R7)/5</f>
        <v/>
      </c>
      <c r="V7" s="2">
        <f>U7+($W7-$R7)/5</f>
        <v/>
      </c>
      <c r="W7" s="119">
        <f>VLOOKUP($B$1,'Multipliers and Adjustments'!$A$70:$I$86,TRUNC(COLUMN(W$2)/5)+2,FALSE)*SUMIFS('EPA US Data'!$I:$I,'EPA US Data'!$D:$D,'Country Selector'!$A$2,'EPA US Data'!$J:$J,$B$1,'EPA US Data'!$C:$C,W$2,'EPA US Data'!$G:$G,"&gt;="&amp;$A7,'EPA US Data'!$G:$G,"&lt;"&amp;$B7)*unit_conv*'State Downscaling Multipliers'!$B$18</f>
        <v/>
      </c>
      <c r="X7" s="2">
        <f>W7+($AB7-$W7)/5</f>
        <v/>
      </c>
      <c r="Y7" s="2">
        <f>X7+($AB7-$W7)/5</f>
        <v/>
      </c>
      <c r="Z7" s="2">
        <f>Y7+($AB7-$W7)/5</f>
        <v/>
      </c>
      <c r="AA7" s="2">
        <f>Z7+($AB7-$W7)/5</f>
        <v/>
      </c>
      <c r="AB7" s="119">
        <f>VLOOKUP($B$1,'Multipliers and Adjustments'!$A$70:$I$86,TRUNC(COLUMN(AB$2)/5)+2,FALSE)*SUMIFS('EPA US Data'!$I:$I,'EPA US Data'!$D:$D,'Country Selector'!$A$2,'EPA US Data'!$J:$J,$B$1,'EPA US Data'!$C:$C,AB$2,'EPA US Data'!$G:$G,"&gt;="&amp;$A7,'EPA US Data'!$G:$G,"&lt;"&amp;$B7)*unit_conv*'State Downscaling Multipliers'!$B$18</f>
        <v/>
      </c>
      <c r="AC7" s="2">
        <f>AB7+($AG7-$AB7)/5</f>
        <v/>
      </c>
      <c r="AD7" s="2">
        <f>AC7+($AG7-$AB7)/5</f>
        <v/>
      </c>
      <c r="AE7" s="2">
        <f>AD7+($AG7-$AB7)/5</f>
        <v/>
      </c>
      <c r="AF7" s="2">
        <f>AE7+($AG7-$AB7)/5</f>
        <v/>
      </c>
      <c r="AG7" s="119">
        <f>VLOOKUP($B$1,'Multipliers and Adjustments'!$A$70:$I$86,TRUNC(COLUMN(AG$2)/5)+2,FALSE)*SUMIFS('EPA US Data'!$I:$I,'EPA US Data'!$D:$D,'Country Selector'!$A$2,'EPA US Data'!$J:$J,$B$1,'EPA US Data'!$C:$C,AG$2,'EPA US Data'!$G:$G,"&gt;="&amp;$A7,'EPA US Data'!$G:$G,"&lt;"&amp;$B7)*unit_conv*'State Downscaling Multipliers'!$B$18</f>
        <v/>
      </c>
      <c r="AH7" s="2">
        <f>AG7+($AL7-$AG7)/5</f>
        <v/>
      </c>
      <c r="AI7" s="2">
        <f>AH7+($AL7-$AG7)/5</f>
        <v/>
      </c>
      <c r="AJ7" s="2">
        <f>AI7+($AL7-$AG7)/5</f>
        <v/>
      </c>
      <c r="AK7" s="2">
        <f>AJ7+($AL7-$AG7)/5</f>
        <v/>
      </c>
      <c r="AL7" s="119">
        <f>VLOOKUP($B$1,'Multipliers and Adjustments'!$A$70:$I$86,TRUNC(COLUMN(AL$2)/5)+2,FALSE)*SUMIFS('EPA US Data'!$I:$I,'EPA US Data'!$D:$D,'Country Selector'!$A$2,'EPA US Data'!$J:$J,$B$1,'EPA US Data'!$C:$C,AL$2,'EPA US Data'!$G:$G,"&gt;="&amp;$A7,'EPA US Data'!$G:$G,"&lt;"&amp;$B7)*unit_conv*'State Downscaling Multipliers'!$B$18</f>
        <v/>
      </c>
    </row>
    <row r="8">
      <c r="A8" s="63">
        <f>B7</f>
        <v/>
      </c>
      <c r="B8" s="63">
        <f>A8+50</f>
        <v/>
      </c>
      <c r="C8" s="119">
        <f>VLOOKUP($B$1,'Multipliers and Adjustments'!$A$70:$I$86,TRUNC(COLUMN(C$2)/5)+2,FALSE)*SUMIFS('EPA US Data'!$I:$I,'EPA US Data'!$D:$D,'Country Selector'!$A$2,'EPA US Data'!$J:$J,$B$1,'EPA US Data'!$C:$C,C$2,'EPA US Data'!$G:$G,"&gt;="&amp;$A8,'EPA US Data'!$G:$G,"&lt;"&amp;$B8)*unit_conv*'State Downscaling Multipliers'!$B$18</f>
        <v/>
      </c>
      <c r="D8" s="2">
        <f>C8+($H8-$C8)/5</f>
        <v/>
      </c>
      <c r="E8" s="2">
        <f>D8+($H8-$C8)/5</f>
        <v/>
      </c>
      <c r="F8" s="2">
        <f>E8+($H8-$C8)/5</f>
        <v/>
      </c>
      <c r="G8" s="2">
        <f>F8+($H8-$C8)/5</f>
        <v/>
      </c>
      <c r="H8" s="119">
        <f>VLOOKUP($B$1,'Multipliers and Adjustments'!$A$70:$I$86,TRUNC(COLUMN(H$2)/5)+2,FALSE)*SUMIFS('EPA US Data'!$I:$I,'EPA US Data'!$D:$D,'Country Selector'!$A$2,'EPA US Data'!$J:$J,$B$1,'EPA US Data'!$C:$C,H$2,'EPA US Data'!$G:$G,"&gt;="&amp;$A8,'EPA US Data'!$G:$G,"&lt;"&amp;$B8)*unit_conv*'State Downscaling Multipliers'!$B$18</f>
        <v/>
      </c>
      <c r="I8" s="2">
        <f>H8+($M8-$H8)/5</f>
        <v/>
      </c>
      <c r="J8" s="2">
        <f>I8+($M8-$H8)/5</f>
        <v/>
      </c>
      <c r="K8" s="2">
        <f>J8+($M8-$H8)/5</f>
        <v/>
      </c>
      <c r="L8" s="2">
        <f>K8+($M8-$H8)/5</f>
        <v/>
      </c>
      <c r="M8" s="119">
        <f>VLOOKUP($B$1,'Multipliers and Adjustments'!$A$70:$I$86,TRUNC(COLUMN(M$2)/5)+2,FALSE)*SUMIFS('EPA US Data'!$I:$I,'EPA US Data'!$D:$D,'Country Selector'!$A$2,'EPA US Data'!$J:$J,$B$1,'EPA US Data'!$C:$C,M$2,'EPA US Data'!$G:$G,"&gt;="&amp;$A8,'EPA US Data'!$G:$G,"&lt;"&amp;$B8)*unit_conv*'State Downscaling Multipliers'!$B$18</f>
        <v/>
      </c>
      <c r="N8" s="2">
        <f>M8+($R8-$M8)/5</f>
        <v/>
      </c>
      <c r="O8" s="2">
        <f>N8+($R8-$M8)/5</f>
        <v/>
      </c>
      <c r="P8" s="2">
        <f>O8+($R8-$M8)/5</f>
        <v/>
      </c>
      <c r="Q8" s="2">
        <f>P8+($R8-$M8)/5</f>
        <v/>
      </c>
      <c r="R8" s="119">
        <f>VLOOKUP($B$1,'Multipliers and Adjustments'!$A$70:$I$86,TRUNC(COLUMN(R$2)/5)+2,FALSE)*SUMIFS('EPA US Data'!$I:$I,'EPA US Data'!$D:$D,'Country Selector'!$A$2,'EPA US Data'!$J:$J,$B$1,'EPA US Data'!$C:$C,R$2,'EPA US Data'!$G:$G,"&gt;="&amp;$A8,'EPA US Data'!$G:$G,"&lt;"&amp;$B8)*unit_conv*'State Downscaling Multipliers'!$B$18</f>
        <v/>
      </c>
      <c r="S8" s="2">
        <f>R8+($W8-$R8)/5</f>
        <v/>
      </c>
      <c r="T8" s="2">
        <f>S8+($W8-$R8)/5</f>
        <v/>
      </c>
      <c r="U8" s="2">
        <f>T8+($W8-$R8)/5</f>
        <v/>
      </c>
      <c r="V8" s="2">
        <f>U8+($W8-$R8)/5</f>
        <v/>
      </c>
      <c r="W8" s="119">
        <f>VLOOKUP($B$1,'Multipliers and Adjustments'!$A$70:$I$86,TRUNC(COLUMN(W$2)/5)+2,FALSE)*SUMIFS('EPA US Data'!$I:$I,'EPA US Data'!$D:$D,'Country Selector'!$A$2,'EPA US Data'!$J:$J,$B$1,'EPA US Data'!$C:$C,W$2,'EPA US Data'!$G:$G,"&gt;="&amp;$A8,'EPA US Data'!$G:$G,"&lt;"&amp;$B8)*unit_conv*'State Downscaling Multipliers'!$B$18</f>
        <v/>
      </c>
      <c r="X8" s="2">
        <f>W8+($AB8-$W8)/5</f>
        <v/>
      </c>
      <c r="Y8" s="2">
        <f>X8+($AB8-$W8)/5</f>
        <v/>
      </c>
      <c r="Z8" s="2">
        <f>Y8+($AB8-$W8)/5</f>
        <v/>
      </c>
      <c r="AA8" s="2">
        <f>Z8+($AB8-$W8)/5</f>
        <v/>
      </c>
      <c r="AB8" s="119">
        <f>VLOOKUP($B$1,'Multipliers and Adjustments'!$A$70:$I$86,TRUNC(COLUMN(AB$2)/5)+2,FALSE)*SUMIFS('EPA US Data'!$I:$I,'EPA US Data'!$D:$D,'Country Selector'!$A$2,'EPA US Data'!$J:$J,$B$1,'EPA US Data'!$C:$C,AB$2,'EPA US Data'!$G:$G,"&gt;="&amp;$A8,'EPA US Data'!$G:$G,"&lt;"&amp;$B8)*unit_conv*'State Downscaling Multipliers'!$B$18</f>
        <v/>
      </c>
      <c r="AC8" s="2">
        <f>AB8+($AG8-$AB8)/5</f>
        <v/>
      </c>
      <c r="AD8" s="2">
        <f>AC8+($AG8-$AB8)/5</f>
        <v/>
      </c>
      <c r="AE8" s="2">
        <f>AD8+($AG8-$AB8)/5</f>
        <v/>
      </c>
      <c r="AF8" s="2">
        <f>AE8+($AG8-$AB8)/5</f>
        <v/>
      </c>
      <c r="AG8" s="119">
        <f>VLOOKUP($B$1,'Multipliers and Adjustments'!$A$70:$I$86,TRUNC(COLUMN(AG$2)/5)+2,FALSE)*SUMIFS('EPA US Data'!$I:$I,'EPA US Data'!$D:$D,'Country Selector'!$A$2,'EPA US Data'!$J:$J,$B$1,'EPA US Data'!$C:$C,AG$2,'EPA US Data'!$G:$G,"&gt;="&amp;$A8,'EPA US Data'!$G:$G,"&lt;"&amp;$B8)*unit_conv*'State Downscaling Multipliers'!$B$18</f>
        <v/>
      </c>
      <c r="AH8" s="2">
        <f>AG8+($AL8-$AG8)/5</f>
        <v/>
      </c>
      <c r="AI8" s="2">
        <f>AH8+($AL8-$AG8)/5</f>
        <v/>
      </c>
      <c r="AJ8" s="2">
        <f>AI8+($AL8-$AG8)/5</f>
        <v/>
      </c>
      <c r="AK8" s="2">
        <f>AJ8+($AL8-$AG8)/5</f>
        <v/>
      </c>
      <c r="AL8" s="119">
        <f>VLOOKUP($B$1,'Multipliers and Adjustments'!$A$70:$I$86,TRUNC(COLUMN(AL$2)/5)+2,FALSE)*SUMIFS('EPA US Data'!$I:$I,'EPA US Data'!$D:$D,'Country Selector'!$A$2,'EPA US Data'!$J:$J,$B$1,'EPA US Data'!$C:$C,AL$2,'EPA US Data'!$G:$G,"&gt;="&amp;$A8,'EPA US Data'!$G:$G,"&lt;"&amp;$B8)*unit_conv*'State Downscaling Multipliers'!$B$18</f>
        <v/>
      </c>
    </row>
    <row r="9">
      <c r="A9" s="63">
        <f>B8</f>
        <v/>
      </c>
      <c r="B9" s="63">
        <f>A9+50</f>
        <v/>
      </c>
      <c r="C9" s="119">
        <f>VLOOKUP($B$1,'Multipliers and Adjustments'!$A$70:$I$86,TRUNC(COLUMN(C$2)/5)+2,FALSE)*SUMIFS('EPA US Data'!$I:$I,'EPA US Data'!$D:$D,'Country Selector'!$A$2,'EPA US Data'!$J:$J,$B$1,'EPA US Data'!$C:$C,C$2,'EPA US Data'!$G:$G,"&gt;="&amp;$A9,'EPA US Data'!$G:$G,"&lt;"&amp;$B9)*unit_conv*'State Downscaling Multipliers'!$B$18</f>
        <v/>
      </c>
      <c r="D9" s="2">
        <f>C9+($H9-$C9)/5</f>
        <v/>
      </c>
      <c r="E9" s="2">
        <f>D9+($H9-$C9)/5</f>
        <v/>
      </c>
      <c r="F9" s="2">
        <f>E9+($H9-$C9)/5</f>
        <v/>
      </c>
      <c r="G9" s="2">
        <f>F9+($H9-$C9)/5</f>
        <v/>
      </c>
      <c r="H9" s="119">
        <f>VLOOKUP($B$1,'Multipliers and Adjustments'!$A$70:$I$86,TRUNC(COLUMN(H$2)/5)+2,FALSE)*SUMIFS('EPA US Data'!$I:$I,'EPA US Data'!$D:$D,'Country Selector'!$A$2,'EPA US Data'!$J:$J,$B$1,'EPA US Data'!$C:$C,H$2,'EPA US Data'!$G:$G,"&gt;="&amp;$A9,'EPA US Data'!$G:$G,"&lt;"&amp;$B9)*unit_conv*'State Downscaling Multipliers'!$B$18</f>
        <v/>
      </c>
      <c r="I9" s="2">
        <f>H9+($M9-$H9)/5</f>
        <v/>
      </c>
      <c r="J9" s="2">
        <f>I9+($M9-$H9)/5</f>
        <v/>
      </c>
      <c r="K9" s="2">
        <f>J9+($M9-$H9)/5</f>
        <v/>
      </c>
      <c r="L9" s="2">
        <f>K9+($M9-$H9)/5</f>
        <v/>
      </c>
      <c r="M9" s="119">
        <f>VLOOKUP($B$1,'Multipliers and Adjustments'!$A$70:$I$86,TRUNC(COLUMN(M$2)/5)+2,FALSE)*SUMIFS('EPA US Data'!$I:$I,'EPA US Data'!$D:$D,'Country Selector'!$A$2,'EPA US Data'!$J:$J,$B$1,'EPA US Data'!$C:$C,M$2,'EPA US Data'!$G:$G,"&gt;="&amp;$A9,'EPA US Data'!$G:$G,"&lt;"&amp;$B9)*unit_conv*'State Downscaling Multipliers'!$B$18</f>
        <v/>
      </c>
      <c r="N9" s="2">
        <f>M9+($R9-$M9)/5</f>
        <v/>
      </c>
      <c r="O9" s="2">
        <f>N9+($R9-$M9)/5</f>
        <v/>
      </c>
      <c r="P9" s="2">
        <f>O9+($R9-$M9)/5</f>
        <v/>
      </c>
      <c r="Q9" s="2">
        <f>P9+($R9-$M9)/5</f>
        <v/>
      </c>
      <c r="R9" s="119">
        <f>VLOOKUP($B$1,'Multipliers and Adjustments'!$A$70:$I$86,TRUNC(COLUMN(R$2)/5)+2,FALSE)*SUMIFS('EPA US Data'!$I:$I,'EPA US Data'!$D:$D,'Country Selector'!$A$2,'EPA US Data'!$J:$J,$B$1,'EPA US Data'!$C:$C,R$2,'EPA US Data'!$G:$G,"&gt;="&amp;$A9,'EPA US Data'!$G:$G,"&lt;"&amp;$B9)*unit_conv*'State Downscaling Multipliers'!$B$18</f>
        <v/>
      </c>
      <c r="S9" s="2">
        <f>R9+($W9-$R9)/5</f>
        <v/>
      </c>
      <c r="T9" s="2">
        <f>S9+($W9-$R9)/5</f>
        <v/>
      </c>
      <c r="U9" s="2">
        <f>T9+($W9-$R9)/5</f>
        <v/>
      </c>
      <c r="V9" s="2">
        <f>U9+($W9-$R9)/5</f>
        <v/>
      </c>
      <c r="W9" s="119">
        <f>VLOOKUP($B$1,'Multipliers and Adjustments'!$A$70:$I$86,TRUNC(COLUMN(W$2)/5)+2,FALSE)*SUMIFS('EPA US Data'!$I:$I,'EPA US Data'!$D:$D,'Country Selector'!$A$2,'EPA US Data'!$J:$J,$B$1,'EPA US Data'!$C:$C,W$2,'EPA US Data'!$G:$G,"&gt;="&amp;$A9,'EPA US Data'!$G:$G,"&lt;"&amp;$B9)*unit_conv*'State Downscaling Multipliers'!$B$18</f>
        <v/>
      </c>
      <c r="X9" s="2">
        <f>W9+($AB9-$W9)/5</f>
        <v/>
      </c>
      <c r="Y9" s="2">
        <f>X9+($AB9-$W9)/5</f>
        <v/>
      </c>
      <c r="Z9" s="2">
        <f>Y9+($AB9-$W9)/5</f>
        <v/>
      </c>
      <c r="AA9" s="2">
        <f>Z9+($AB9-$W9)/5</f>
        <v/>
      </c>
      <c r="AB9" s="119">
        <f>VLOOKUP($B$1,'Multipliers and Adjustments'!$A$70:$I$86,TRUNC(COLUMN(AB$2)/5)+2,FALSE)*SUMIFS('EPA US Data'!$I:$I,'EPA US Data'!$D:$D,'Country Selector'!$A$2,'EPA US Data'!$J:$J,$B$1,'EPA US Data'!$C:$C,AB$2,'EPA US Data'!$G:$G,"&gt;="&amp;$A9,'EPA US Data'!$G:$G,"&lt;"&amp;$B9)*unit_conv*'State Downscaling Multipliers'!$B$18</f>
        <v/>
      </c>
      <c r="AC9" s="2">
        <f>AB9+($AG9-$AB9)/5</f>
        <v/>
      </c>
      <c r="AD9" s="2">
        <f>AC9+($AG9-$AB9)/5</f>
        <v/>
      </c>
      <c r="AE9" s="2">
        <f>AD9+($AG9-$AB9)/5</f>
        <v/>
      </c>
      <c r="AF9" s="2">
        <f>AE9+($AG9-$AB9)/5</f>
        <v/>
      </c>
      <c r="AG9" s="119">
        <f>VLOOKUP($B$1,'Multipliers and Adjustments'!$A$70:$I$86,TRUNC(COLUMN(AG$2)/5)+2,FALSE)*SUMIFS('EPA US Data'!$I:$I,'EPA US Data'!$D:$D,'Country Selector'!$A$2,'EPA US Data'!$J:$J,$B$1,'EPA US Data'!$C:$C,AG$2,'EPA US Data'!$G:$G,"&gt;="&amp;$A9,'EPA US Data'!$G:$G,"&lt;"&amp;$B9)*unit_conv*'State Downscaling Multipliers'!$B$18</f>
        <v/>
      </c>
      <c r="AH9" s="2">
        <f>AG9+($AL9-$AG9)/5</f>
        <v/>
      </c>
      <c r="AI9" s="2">
        <f>AH9+($AL9-$AG9)/5</f>
        <v/>
      </c>
      <c r="AJ9" s="2">
        <f>AI9+($AL9-$AG9)/5</f>
        <v/>
      </c>
      <c r="AK9" s="2">
        <f>AJ9+($AL9-$AG9)/5</f>
        <v/>
      </c>
      <c r="AL9" s="119">
        <f>VLOOKUP($B$1,'Multipliers and Adjustments'!$A$70:$I$86,TRUNC(COLUMN(AL$2)/5)+2,FALSE)*SUMIFS('EPA US Data'!$I:$I,'EPA US Data'!$D:$D,'Country Selector'!$A$2,'EPA US Data'!$J:$J,$B$1,'EPA US Data'!$C:$C,AL$2,'EPA US Data'!$G:$G,"&gt;="&amp;$A9,'EPA US Data'!$G:$G,"&lt;"&amp;$B9)*unit_conv*'State Downscaling Multipliers'!$B$18</f>
        <v/>
      </c>
    </row>
    <row r="10">
      <c r="A10" s="63">
        <f>B9</f>
        <v/>
      </c>
      <c r="B10" s="63">
        <f>A10+50</f>
        <v/>
      </c>
      <c r="C10" s="119">
        <f>VLOOKUP($B$1,'Multipliers and Adjustments'!$A$70:$I$86,TRUNC(COLUMN(C$2)/5)+2,FALSE)*SUMIFS('EPA US Data'!$I:$I,'EPA US Data'!$D:$D,'Country Selector'!$A$2,'EPA US Data'!$J:$J,$B$1,'EPA US Data'!$C:$C,C$2,'EPA US Data'!$G:$G,"&gt;="&amp;$A10,'EPA US Data'!$G:$G,"&lt;"&amp;$B10)*unit_conv*'State Downscaling Multipliers'!$B$18</f>
        <v/>
      </c>
      <c r="D10" s="2">
        <f>C10+($H10-$C10)/5</f>
        <v/>
      </c>
      <c r="E10" s="2">
        <f>D10+($H10-$C10)/5</f>
        <v/>
      </c>
      <c r="F10" s="2">
        <f>E10+($H10-$C10)/5</f>
        <v/>
      </c>
      <c r="G10" s="2">
        <f>F10+($H10-$C10)/5</f>
        <v/>
      </c>
      <c r="H10" s="119">
        <f>VLOOKUP($B$1,'Multipliers and Adjustments'!$A$70:$I$86,TRUNC(COLUMN(H$2)/5)+2,FALSE)*SUMIFS('EPA US Data'!$I:$I,'EPA US Data'!$D:$D,'Country Selector'!$A$2,'EPA US Data'!$J:$J,$B$1,'EPA US Data'!$C:$C,H$2,'EPA US Data'!$G:$G,"&gt;="&amp;$A10,'EPA US Data'!$G:$G,"&lt;"&amp;$B10)*unit_conv*'State Downscaling Multipliers'!$B$18</f>
        <v/>
      </c>
      <c r="I10" s="2">
        <f>H10+($M10-$H10)/5</f>
        <v/>
      </c>
      <c r="J10" s="2">
        <f>I10+($M10-$H10)/5</f>
        <v/>
      </c>
      <c r="K10" s="2">
        <f>J10+($M10-$H10)/5</f>
        <v/>
      </c>
      <c r="L10" s="2">
        <f>K10+($M10-$H10)/5</f>
        <v/>
      </c>
      <c r="M10" s="119">
        <f>VLOOKUP($B$1,'Multipliers and Adjustments'!$A$70:$I$86,TRUNC(COLUMN(M$2)/5)+2,FALSE)*SUMIFS('EPA US Data'!$I:$I,'EPA US Data'!$D:$D,'Country Selector'!$A$2,'EPA US Data'!$J:$J,$B$1,'EPA US Data'!$C:$C,M$2,'EPA US Data'!$G:$G,"&gt;="&amp;$A10,'EPA US Data'!$G:$G,"&lt;"&amp;$B10)*unit_conv*'State Downscaling Multipliers'!$B$18</f>
        <v/>
      </c>
      <c r="N10" s="2">
        <f>M10+($R10-$M10)/5</f>
        <v/>
      </c>
      <c r="O10" s="2">
        <f>N10+($R10-$M10)/5</f>
        <v/>
      </c>
      <c r="P10" s="2">
        <f>O10+($R10-$M10)/5</f>
        <v/>
      </c>
      <c r="Q10" s="2">
        <f>P10+($R10-$M10)/5</f>
        <v/>
      </c>
      <c r="R10" s="119">
        <f>VLOOKUP($B$1,'Multipliers and Adjustments'!$A$70:$I$86,TRUNC(COLUMN(R$2)/5)+2,FALSE)*SUMIFS('EPA US Data'!$I:$I,'EPA US Data'!$D:$D,'Country Selector'!$A$2,'EPA US Data'!$J:$J,$B$1,'EPA US Data'!$C:$C,R$2,'EPA US Data'!$G:$G,"&gt;="&amp;$A10,'EPA US Data'!$G:$G,"&lt;"&amp;$B10)*unit_conv*'State Downscaling Multipliers'!$B$18</f>
        <v/>
      </c>
      <c r="S10" s="2">
        <f>R10+($W10-$R10)/5</f>
        <v/>
      </c>
      <c r="T10" s="2">
        <f>S10+($W10-$R10)/5</f>
        <v/>
      </c>
      <c r="U10" s="2">
        <f>T10+($W10-$R10)/5</f>
        <v/>
      </c>
      <c r="V10" s="2">
        <f>U10+($W10-$R10)/5</f>
        <v/>
      </c>
      <c r="W10" s="119">
        <f>VLOOKUP($B$1,'Multipliers and Adjustments'!$A$70:$I$86,TRUNC(COLUMN(W$2)/5)+2,FALSE)*SUMIFS('EPA US Data'!$I:$I,'EPA US Data'!$D:$D,'Country Selector'!$A$2,'EPA US Data'!$J:$J,$B$1,'EPA US Data'!$C:$C,W$2,'EPA US Data'!$G:$G,"&gt;="&amp;$A10,'EPA US Data'!$G:$G,"&lt;"&amp;$B10)*unit_conv*'State Downscaling Multipliers'!$B$18</f>
        <v/>
      </c>
      <c r="X10" s="2">
        <f>W10+($AB10-$W10)/5</f>
        <v/>
      </c>
      <c r="Y10" s="2">
        <f>X10+($AB10-$W10)/5</f>
        <v/>
      </c>
      <c r="Z10" s="2">
        <f>Y10+($AB10-$W10)/5</f>
        <v/>
      </c>
      <c r="AA10" s="2">
        <f>Z10+($AB10-$W10)/5</f>
        <v/>
      </c>
      <c r="AB10" s="119">
        <f>VLOOKUP($B$1,'Multipliers and Adjustments'!$A$70:$I$86,TRUNC(COLUMN(AB$2)/5)+2,FALSE)*SUMIFS('EPA US Data'!$I:$I,'EPA US Data'!$D:$D,'Country Selector'!$A$2,'EPA US Data'!$J:$J,$B$1,'EPA US Data'!$C:$C,AB$2,'EPA US Data'!$G:$G,"&gt;="&amp;$A10,'EPA US Data'!$G:$G,"&lt;"&amp;$B10)*unit_conv*'State Downscaling Multipliers'!$B$18</f>
        <v/>
      </c>
      <c r="AC10" s="2">
        <f>AB10+($AG10-$AB10)/5</f>
        <v/>
      </c>
      <c r="AD10" s="2">
        <f>AC10+($AG10-$AB10)/5</f>
        <v/>
      </c>
      <c r="AE10" s="2">
        <f>AD10+($AG10-$AB10)/5</f>
        <v/>
      </c>
      <c r="AF10" s="2">
        <f>AE10+($AG10-$AB10)/5</f>
        <v/>
      </c>
      <c r="AG10" s="119">
        <f>VLOOKUP($B$1,'Multipliers and Adjustments'!$A$70:$I$86,TRUNC(COLUMN(AG$2)/5)+2,FALSE)*SUMIFS('EPA US Data'!$I:$I,'EPA US Data'!$D:$D,'Country Selector'!$A$2,'EPA US Data'!$J:$J,$B$1,'EPA US Data'!$C:$C,AG$2,'EPA US Data'!$G:$G,"&gt;="&amp;$A10,'EPA US Data'!$G:$G,"&lt;"&amp;$B10)*unit_conv*'State Downscaling Multipliers'!$B$18</f>
        <v/>
      </c>
      <c r="AH10" s="2">
        <f>AG10+($AL10-$AG10)/5</f>
        <v/>
      </c>
      <c r="AI10" s="2">
        <f>AH10+($AL10-$AG10)/5</f>
        <v/>
      </c>
      <c r="AJ10" s="2">
        <f>AI10+($AL10-$AG10)/5</f>
        <v/>
      </c>
      <c r="AK10" s="2">
        <f>AJ10+($AL10-$AG10)/5</f>
        <v/>
      </c>
      <c r="AL10" s="119">
        <f>VLOOKUP($B$1,'Multipliers and Adjustments'!$A$70:$I$86,TRUNC(COLUMN(AL$2)/5)+2,FALSE)*SUMIFS('EPA US Data'!$I:$I,'EPA US Data'!$D:$D,'Country Selector'!$A$2,'EPA US Data'!$J:$J,$B$1,'EPA US Data'!$C:$C,AL$2,'EPA US Data'!$G:$G,"&gt;="&amp;$A10,'EPA US Data'!$G:$G,"&lt;"&amp;$B10)*unit_conv*'State Downscaling Multipliers'!$B$18</f>
        <v/>
      </c>
    </row>
    <row r="11">
      <c r="A11" s="63">
        <f>B10</f>
        <v/>
      </c>
      <c r="B11" s="63">
        <f>A11+50</f>
        <v/>
      </c>
      <c r="C11" s="119">
        <f>VLOOKUP($B$1,'Multipliers and Adjustments'!$A$70:$I$86,TRUNC(COLUMN(C$2)/5)+2,FALSE)*SUMIFS('EPA US Data'!$I:$I,'EPA US Data'!$D:$D,'Country Selector'!$A$2,'EPA US Data'!$J:$J,$B$1,'EPA US Data'!$C:$C,C$2,'EPA US Data'!$G:$G,"&gt;="&amp;$A11,'EPA US Data'!$G:$G,"&lt;"&amp;$B11)*unit_conv*'State Downscaling Multipliers'!$B$18</f>
        <v/>
      </c>
      <c r="D11" s="2">
        <f>C11+($H11-$C11)/5</f>
        <v/>
      </c>
      <c r="E11" s="2">
        <f>D11+($H11-$C11)/5</f>
        <v/>
      </c>
      <c r="F11" s="2">
        <f>E11+($H11-$C11)/5</f>
        <v/>
      </c>
      <c r="G11" s="2">
        <f>F11+($H11-$C11)/5</f>
        <v/>
      </c>
      <c r="H11" s="119">
        <f>VLOOKUP($B$1,'Multipliers and Adjustments'!$A$70:$I$86,TRUNC(COLUMN(H$2)/5)+2,FALSE)*SUMIFS('EPA US Data'!$I:$I,'EPA US Data'!$D:$D,'Country Selector'!$A$2,'EPA US Data'!$J:$J,$B$1,'EPA US Data'!$C:$C,H$2,'EPA US Data'!$G:$G,"&gt;="&amp;$A11,'EPA US Data'!$G:$G,"&lt;"&amp;$B11)*unit_conv*'State Downscaling Multipliers'!$B$18</f>
        <v/>
      </c>
      <c r="I11" s="2">
        <f>H11+($M11-$H11)/5</f>
        <v/>
      </c>
      <c r="J11" s="2">
        <f>I11+($M11-$H11)/5</f>
        <v/>
      </c>
      <c r="K11" s="2">
        <f>J11+($M11-$H11)/5</f>
        <v/>
      </c>
      <c r="L11" s="2">
        <f>K11+($M11-$H11)/5</f>
        <v/>
      </c>
      <c r="M11" s="119">
        <f>VLOOKUP($B$1,'Multipliers and Adjustments'!$A$70:$I$86,TRUNC(COLUMN(M$2)/5)+2,FALSE)*SUMIFS('EPA US Data'!$I:$I,'EPA US Data'!$D:$D,'Country Selector'!$A$2,'EPA US Data'!$J:$J,$B$1,'EPA US Data'!$C:$C,M$2,'EPA US Data'!$G:$G,"&gt;="&amp;$A11,'EPA US Data'!$G:$G,"&lt;"&amp;$B11)*unit_conv*'State Downscaling Multipliers'!$B$18</f>
        <v/>
      </c>
      <c r="N11" s="2">
        <f>M11+($R11-$M11)/5</f>
        <v/>
      </c>
      <c r="O11" s="2">
        <f>N11+($R11-$M11)/5</f>
        <v/>
      </c>
      <c r="P11" s="2">
        <f>O11+($R11-$M11)/5</f>
        <v/>
      </c>
      <c r="Q11" s="2">
        <f>P11+($R11-$M11)/5</f>
        <v/>
      </c>
      <c r="R11" s="119">
        <f>VLOOKUP($B$1,'Multipliers and Adjustments'!$A$70:$I$86,TRUNC(COLUMN(R$2)/5)+2,FALSE)*SUMIFS('EPA US Data'!$I:$I,'EPA US Data'!$D:$D,'Country Selector'!$A$2,'EPA US Data'!$J:$J,$B$1,'EPA US Data'!$C:$C,R$2,'EPA US Data'!$G:$G,"&gt;="&amp;$A11,'EPA US Data'!$G:$G,"&lt;"&amp;$B11)*unit_conv*'State Downscaling Multipliers'!$B$18</f>
        <v/>
      </c>
      <c r="S11" s="2">
        <f>R11+($W11-$R11)/5</f>
        <v/>
      </c>
      <c r="T11" s="2">
        <f>S11+($W11-$R11)/5</f>
        <v/>
      </c>
      <c r="U11" s="2">
        <f>T11+($W11-$R11)/5</f>
        <v/>
      </c>
      <c r="V11" s="2">
        <f>U11+($W11-$R11)/5</f>
        <v/>
      </c>
      <c r="W11" s="119">
        <f>VLOOKUP($B$1,'Multipliers and Adjustments'!$A$70:$I$86,TRUNC(COLUMN(W$2)/5)+2,FALSE)*SUMIFS('EPA US Data'!$I:$I,'EPA US Data'!$D:$D,'Country Selector'!$A$2,'EPA US Data'!$J:$J,$B$1,'EPA US Data'!$C:$C,W$2,'EPA US Data'!$G:$G,"&gt;="&amp;$A11,'EPA US Data'!$G:$G,"&lt;"&amp;$B11)*unit_conv*'State Downscaling Multipliers'!$B$18</f>
        <v/>
      </c>
      <c r="X11" s="2">
        <f>W11+($AB11-$W11)/5</f>
        <v/>
      </c>
      <c r="Y11" s="2">
        <f>X11+($AB11-$W11)/5</f>
        <v/>
      </c>
      <c r="Z11" s="2">
        <f>Y11+($AB11-$W11)/5</f>
        <v/>
      </c>
      <c r="AA11" s="2">
        <f>Z11+($AB11-$W11)/5</f>
        <v/>
      </c>
      <c r="AB11" s="119">
        <f>VLOOKUP($B$1,'Multipliers and Adjustments'!$A$70:$I$86,TRUNC(COLUMN(AB$2)/5)+2,FALSE)*SUMIFS('EPA US Data'!$I:$I,'EPA US Data'!$D:$D,'Country Selector'!$A$2,'EPA US Data'!$J:$J,$B$1,'EPA US Data'!$C:$C,AB$2,'EPA US Data'!$G:$G,"&gt;="&amp;$A11,'EPA US Data'!$G:$G,"&lt;"&amp;$B11)*unit_conv*'State Downscaling Multipliers'!$B$18</f>
        <v/>
      </c>
      <c r="AC11" s="2">
        <f>AB11+($AG11-$AB11)/5</f>
        <v/>
      </c>
      <c r="AD11" s="2">
        <f>AC11+($AG11-$AB11)/5</f>
        <v/>
      </c>
      <c r="AE11" s="2">
        <f>AD11+($AG11-$AB11)/5</f>
        <v/>
      </c>
      <c r="AF11" s="2">
        <f>AE11+($AG11-$AB11)/5</f>
        <v/>
      </c>
      <c r="AG11" s="119">
        <f>VLOOKUP($B$1,'Multipliers and Adjustments'!$A$70:$I$86,TRUNC(COLUMN(AG$2)/5)+2,FALSE)*SUMIFS('EPA US Data'!$I:$I,'EPA US Data'!$D:$D,'Country Selector'!$A$2,'EPA US Data'!$J:$J,$B$1,'EPA US Data'!$C:$C,AG$2,'EPA US Data'!$G:$G,"&gt;="&amp;$A11,'EPA US Data'!$G:$G,"&lt;"&amp;$B11)*unit_conv*'State Downscaling Multipliers'!$B$18</f>
        <v/>
      </c>
      <c r="AH11" s="2">
        <f>AG11+($AL11-$AG11)/5</f>
        <v/>
      </c>
      <c r="AI11" s="2">
        <f>AH11+($AL11-$AG11)/5</f>
        <v/>
      </c>
      <c r="AJ11" s="2">
        <f>AI11+($AL11-$AG11)/5</f>
        <v/>
      </c>
      <c r="AK11" s="2">
        <f>AJ11+($AL11-$AG11)/5</f>
        <v/>
      </c>
      <c r="AL11" s="119">
        <f>VLOOKUP($B$1,'Multipliers and Adjustments'!$A$70:$I$86,TRUNC(COLUMN(AL$2)/5)+2,FALSE)*SUMIFS('EPA US Data'!$I:$I,'EPA US Data'!$D:$D,'Country Selector'!$A$2,'EPA US Data'!$J:$J,$B$1,'EPA US Data'!$C:$C,AL$2,'EPA US Data'!$G:$G,"&gt;="&amp;$A11,'EPA US Data'!$G:$G,"&lt;"&amp;$B11)*unit_conv*'State Downscaling Multipliers'!$B$18</f>
        <v/>
      </c>
    </row>
    <row r="12">
      <c r="A12" s="63">
        <f>B11</f>
        <v/>
      </c>
      <c r="B12" s="63">
        <f>A12+50</f>
        <v/>
      </c>
      <c r="C12" s="119">
        <f>VLOOKUP($B$1,'Multipliers and Adjustments'!$A$70:$I$86,TRUNC(COLUMN(C$2)/5)+2,FALSE)*SUMIFS('EPA US Data'!$I:$I,'EPA US Data'!$D:$D,'Country Selector'!$A$2,'EPA US Data'!$J:$J,$B$1,'EPA US Data'!$C:$C,C$2,'EPA US Data'!$G:$G,"&gt;="&amp;$A12,'EPA US Data'!$G:$G,"&lt;"&amp;$B12)*unit_conv*'State Downscaling Multipliers'!$B$18</f>
        <v/>
      </c>
      <c r="D12" s="2">
        <f>C12+($H12-$C12)/5</f>
        <v/>
      </c>
      <c r="E12" s="2">
        <f>D12+($H12-$C12)/5</f>
        <v/>
      </c>
      <c r="F12" s="2">
        <f>E12+($H12-$C12)/5</f>
        <v/>
      </c>
      <c r="G12" s="2">
        <f>F12+($H12-$C12)/5</f>
        <v/>
      </c>
      <c r="H12" s="119">
        <f>VLOOKUP($B$1,'Multipliers and Adjustments'!$A$70:$I$86,TRUNC(COLUMN(H$2)/5)+2,FALSE)*SUMIFS('EPA US Data'!$I:$I,'EPA US Data'!$D:$D,'Country Selector'!$A$2,'EPA US Data'!$J:$J,$B$1,'EPA US Data'!$C:$C,H$2,'EPA US Data'!$G:$G,"&gt;="&amp;$A12,'EPA US Data'!$G:$G,"&lt;"&amp;$B12)*unit_conv*'State Downscaling Multipliers'!$B$18</f>
        <v/>
      </c>
      <c r="I12" s="2">
        <f>H12+($M12-$H12)/5</f>
        <v/>
      </c>
      <c r="J12" s="2">
        <f>I12+($M12-$H12)/5</f>
        <v/>
      </c>
      <c r="K12" s="2">
        <f>J12+($M12-$H12)/5</f>
        <v/>
      </c>
      <c r="L12" s="2">
        <f>K12+($M12-$H12)/5</f>
        <v/>
      </c>
      <c r="M12" s="119">
        <f>VLOOKUP($B$1,'Multipliers and Adjustments'!$A$70:$I$86,TRUNC(COLUMN(M$2)/5)+2,FALSE)*SUMIFS('EPA US Data'!$I:$I,'EPA US Data'!$D:$D,'Country Selector'!$A$2,'EPA US Data'!$J:$J,$B$1,'EPA US Data'!$C:$C,M$2,'EPA US Data'!$G:$G,"&gt;="&amp;$A12,'EPA US Data'!$G:$G,"&lt;"&amp;$B12)*unit_conv*'State Downscaling Multipliers'!$B$18</f>
        <v/>
      </c>
      <c r="N12" s="2">
        <f>M12+($R12-$M12)/5</f>
        <v/>
      </c>
      <c r="O12" s="2">
        <f>N12+($R12-$M12)/5</f>
        <v/>
      </c>
      <c r="P12" s="2">
        <f>O12+($R12-$M12)/5</f>
        <v/>
      </c>
      <c r="Q12" s="2">
        <f>P12+($R12-$M12)/5</f>
        <v/>
      </c>
      <c r="R12" s="119">
        <f>VLOOKUP($B$1,'Multipliers and Adjustments'!$A$70:$I$86,TRUNC(COLUMN(R$2)/5)+2,FALSE)*SUMIFS('EPA US Data'!$I:$I,'EPA US Data'!$D:$D,'Country Selector'!$A$2,'EPA US Data'!$J:$J,$B$1,'EPA US Data'!$C:$C,R$2,'EPA US Data'!$G:$G,"&gt;="&amp;$A12,'EPA US Data'!$G:$G,"&lt;"&amp;$B12)*unit_conv*'State Downscaling Multipliers'!$B$18</f>
        <v/>
      </c>
      <c r="S12" s="2">
        <f>R12+($W12-$R12)/5</f>
        <v/>
      </c>
      <c r="T12" s="2">
        <f>S12+($W12-$R12)/5</f>
        <v/>
      </c>
      <c r="U12" s="2">
        <f>T12+($W12-$R12)/5</f>
        <v/>
      </c>
      <c r="V12" s="2">
        <f>U12+($W12-$R12)/5</f>
        <v/>
      </c>
      <c r="W12" s="119">
        <f>VLOOKUP($B$1,'Multipliers and Adjustments'!$A$70:$I$86,TRUNC(COLUMN(W$2)/5)+2,FALSE)*SUMIFS('EPA US Data'!$I:$I,'EPA US Data'!$D:$D,'Country Selector'!$A$2,'EPA US Data'!$J:$J,$B$1,'EPA US Data'!$C:$C,W$2,'EPA US Data'!$G:$G,"&gt;="&amp;$A12,'EPA US Data'!$G:$G,"&lt;"&amp;$B12)*unit_conv*'State Downscaling Multipliers'!$B$18</f>
        <v/>
      </c>
      <c r="X12" s="2">
        <f>W12+($AB12-$W12)/5</f>
        <v/>
      </c>
      <c r="Y12" s="2">
        <f>X12+($AB12-$W12)/5</f>
        <v/>
      </c>
      <c r="Z12" s="2">
        <f>Y12+($AB12-$W12)/5</f>
        <v/>
      </c>
      <c r="AA12" s="2">
        <f>Z12+($AB12-$W12)/5</f>
        <v/>
      </c>
      <c r="AB12" s="119">
        <f>VLOOKUP($B$1,'Multipliers and Adjustments'!$A$70:$I$86,TRUNC(COLUMN(AB$2)/5)+2,FALSE)*SUMIFS('EPA US Data'!$I:$I,'EPA US Data'!$D:$D,'Country Selector'!$A$2,'EPA US Data'!$J:$J,$B$1,'EPA US Data'!$C:$C,AB$2,'EPA US Data'!$G:$G,"&gt;="&amp;$A12,'EPA US Data'!$G:$G,"&lt;"&amp;$B12)*unit_conv*'State Downscaling Multipliers'!$B$18</f>
        <v/>
      </c>
      <c r="AC12" s="2">
        <f>AB12+($AG12-$AB12)/5</f>
        <v/>
      </c>
      <c r="AD12" s="2">
        <f>AC12+($AG12-$AB12)/5</f>
        <v/>
      </c>
      <c r="AE12" s="2">
        <f>AD12+($AG12-$AB12)/5</f>
        <v/>
      </c>
      <c r="AF12" s="2">
        <f>AE12+($AG12-$AB12)/5</f>
        <v/>
      </c>
      <c r="AG12" s="119">
        <f>VLOOKUP($B$1,'Multipliers and Adjustments'!$A$70:$I$86,TRUNC(COLUMN(AG$2)/5)+2,FALSE)*SUMIFS('EPA US Data'!$I:$I,'EPA US Data'!$D:$D,'Country Selector'!$A$2,'EPA US Data'!$J:$J,$B$1,'EPA US Data'!$C:$C,AG$2,'EPA US Data'!$G:$G,"&gt;="&amp;$A12,'EPA US Data'!$G:$G,"&lt;"&amp;$B12)*unit_conv*'State Downscaling Multipliers'!$B$18</f>
        <v/>
      </c>
      <c r="AH12" s="2">
        <f>AG12+($AL12-$AG12)/5</f>
        <v/>
      </c>
      <c r="AI12" s="2">
        <f>AH12+($AL12-$AG12)/5</f>
        <v/>
      </c>
      <c r="AJ12" s="2">
        <f>AI12+($AL12-$AG12)/5</f>
        <v/>
      </c>
      <c r="AK12" s="2">
        <f>AJ12+($AL12-$AG12)/5</f>
        <v/>
      </c>
      <c r="AL12" s="119">
        <f>VLOOKUP($B$1,'Multipliers and Adjustments'!$A$70:$I$86,TRUNC(COLUMN(AL$2)/5)+2,FALSE)*SUMIFS('EPA US Data'!$I:$I,'EPA US Data'!$D:$D,'Country Selector'!$A$2,'EPA US Data'!$J:$J,$B$1,'EPA US Data'!$C:$C,AL$2,'EPA US Data'!$G:$G,"&gt;="&amp;$A12,'EPA US Data'!$G:$G,"&lt;"&amp;$B12)*unit_conv*'State Downscaling Multipliers'!$B$18</f>
        <v/>
      </c>
    </row>
    <row r="13">
      <c r="A13" s="63">
        <f>B12</f>
        <v/>
      </c>
      <c r="B13" s="63">
        <f>A13+50</f>
        <v/>
      </c>
      <c r="C13" s="119">
        <f>VLOOKUP($B$1,'Multipliers and Adjustments'!$A$70:$I$86,TRUNC(COLUMN(C$2)/5)+2,FALSE)*SUMIFS('EPA US Data'!$I:$I,'EPA US Data'!$D:$D,'Country Selector'!$A$2,'EPA US Data'!$J:$J,$B$1,'EPA US Data'!$C:$C,C$2,'EPA US Data'!$G:$G,"&gt;="&amp;$A13,'EPA US Data'!$G:$G,"&lt;"&amp;$B13)*unit_conv*'State Downscaling Multipliers'!$B$18</f>
        <v/>
      </c>
      <c r="D13" s="2">
        <f>C13+($H13-$C13)/5</f>
        <v/>
      </c>
      <c r="E13" s="2">
        <f>D13+($H13-$C13)/5</f>
        <v/>
      </c>
      <c r="F13" s="2">
        <f>E13+($H13-$C13)/5</f>
        <v/>
      </c>
      <c r="G13" s="2">
        <f>F13+($H13-$C13)/5</f>
        <v/>
      </c>
      <c r="H13" s="119">
        <f>VLOOKUP($B$1,'Multipliers and Adjustments'!$A$70:$I$86,TRUNC(COLUMN(H$2)/5)+2,FALSE)*SUMIFS('EPA US Data'!$I:$I,'EPA US Data'!$D:$D,'Country Selector'!$A$2,'EPA US Data'!$J:$J,$B$1,'EPA US Data'!$C:$C,H$2,'EPA US Data'!$G:$G,"&gt;="&amp;$A13,'EPA US Data'!$G:$G,"&lt;"&amp;$B13)*unit_conv*'State Downscaling Multipliers'!$B$18</f>
        <v/>
      </c>
      <c r="I13" s="2">
        <f>H13+($M13-$H13)/5</f>
        <v/>
      </c>
      <c r="J13" s="2">
        <f>I13+($M13-$H13)/5</f>
        <v/>
      </c>
      <c r="K13" s="2">
        <f>J13+($M13-$H13)/5</f>
        <v/>
      </c>
      <c r="L13" s="2">
        <f>K13+($M13-$H13)/5</f>
        <v/>
      </c>
      <c r="M13" s="119">
        <f>VLOOKUP($B$1,'Multipliers and Adjustments'!$A$70:$I$86,TRUNC(COLUMN(M$2)/5)+2,FALSE)*SUMIFS('EPA US Data'!$I:$I,'EPA US Data'!$D:$D,'Country Selector'!$A$2,'EPA US Data'!$J:$J,$B$1,'EPA US Data'!$C:$C,M$2,'EPA US Data'!$G:$G,"&gt;="&amp;$A13,'EPA US Data'!$G:$G,"&lt;"&amp;$B13)*unit_conv*'State Downscaling Multipliers'!$B$18</f>
        <v/>
      </c>
      <c r="N13" s="2">
        <f>M13+($R13-$M13)/5</f>
        <v/>
      </c>
      <c r="O13" s="2">
        <f>N13+($R13-$M13)/5</f>
        <v/>
      </c>
      <c r="P13" s="2">
        <f>O13+($R13-$M13)/5</f>
        <v/>
      </c>
      <c r="Q13" s="2">
        <f>P13+($R13-$M13)/5</f>
        <v/>
      </c>
      <c r="R13" s="119">
        <f>VLOOKUP($B$1,'Multipliers and Adjustments'!$A$70:$I$86,TRUNC(COLUMN(R$2)/5)+2,FALSE)*SUMIFS('EPA US Data'!$I:$I,'EPA US Data'!$D:$D,'Country Selector'!$A$2,'EPA US Data'!$J:$J,$B$1,'EPA US Data'!$C:$C,R$2,'EPA US Data'!$G:$G,"&gt;="&amp;$A13,'EPA US Data'!$G:$G,"&lt;"&amp;$B13)*unit_conv*'State Downscaling Multipliers'!$B$18</f>
        <v/>
      </c>
      <c r="S13" s="2">
        <f>R13+($W13-$R13)/5</f>
        <v/>
      </c>
      <c r="T13" s="2">
        <f>S13+($W13-$R13)/5</f>
        <v/>
      </c>
      <c r="U13" s="2">
        <f>T13+($W13-$R13)/5</f>
        <v/>
      </c>
      <c r="V13" s="2">
        <f>U13+($W13-$R13)/5</f>
        <v/>
      </c>
      <c r="W13" s="119">
        <f>VLOOKUP($B$1,'Multipliers and Adjustments'!$A$70:$I$86,TRUNC(COLUMN(W$2)/5)+2,FALSE)*SUMIFS('EPA US Data'!$I:$I,'EPA US Data'!$D:$D,'Country Selector'!$A$2,'EPA US Data'!$J:$J,$B$1,'EPA US Data'!$C:$C,W$2,'EPA US Data'!$G:$G,"&gt;="&amp;$A13,'EPA US Data'!$G:$G,"&lt;"&amp;$B13)*unit_conv*'State Downscaling Multipliers'!$B$18</f>
        <v/>
      </c>
      <c r="X13" s="2">
        <f>W13+($AB13-$W13)/5</f>
        <v/>
      </c>
      <c r="Y13" s="2">
        <f>X13+($AB13-$W13)/5</f>
        <v/>
      </c>
      <c r="Z13" s="2">
        <f>Y13+($AB13-$W13)/5</f>
        <v/>
      </c>
      <c r="AA13" s="2">
        <f>Z13+($AB13-$W13)/5</f>
        <v/>
      </c>
      <c r="AB13" s="119">
        <f>VLOOKUP($B$1,'Multipliers and Adjustments'!$A$70:$I$86,TRUNC(COLUMN(AB$2)/5)+2,FALSE)*SUMIFS('EPA US Data'!$I:$I,'EPA US Data'!$D:$D,'Country Selector'!$A$2,'EPA US Data'!$J:$J,$B$1,'EPA US Data'!$C:$C,AB$2,'EPA US Data'!$G:$G,"&gt;="&amp;$A13,'EPA US Data'!$G:$G,"&lt;"&amp;$B13)*unit_conv*'State Downscaling Multipliers'!$B$18</f>
        <v/>
      </c>
      <c r="AC13" s="2">
        <f>AB13+($AG13-$AB13)/5</f>
        <v/>
      </c>
      <c r="AD13" s="2">
        <f>AC13+($AG13-$AB13)/5</f>
        <v/>
      </c>
      <c r="AE13" s="2">
        <f>AD13+($AG13-$AB13)/5</f>
        <v/>
      </c>
      <c r="AF13" s="2">
        <f>AE13+($AG13-$AB13)/5</f>
        <v/>
      </c>
      <c r="AG13" s="119">
        <f>VLOOKUP($B$1,'Multipliers and Adjustments'!$A$70:$I$86,TRUNC(COLUMN(AG$2)/5)+2,FALSE)*SUMIFS('EPA US Data'!$I:$I,'EPA US Data'!$D:$D,'Country Selector'!$A$2,'EPA US Data'!$J:$J,$B$1,'EPA US Data'!$C:$C,AG$2,'EPA US Data'!$G:$G,"&gt;="&amp;$A13,'EPA US Data'!$G:$G,"&lt;"&amp;$B13)*unit_conv*'State Downscaling Multipliers'!$B$18</f>
        <v/>
      </c>
      <c r="AH13" s="2">
        <f>AG13+($AL13-$AG13)/5</f>
        <v/>
      </c>
      <c r="AI13" s="2">
        <f>AH13+($AL13-$AG13)/5</f>
        <v/>
      </c>
      <c r="AJ13" s="2">
        <f>AI13+($AL13-$AG13)/5</f>
        <v/>
      </c>
      <c r="AK13" s="2">
        <f>AJ13+($AL13-$AG13)/5</f>
        <v/>
      </c>
      <c r="AL13" s="119">
        <f>VLOOKUP($B$1,'Multipliers and Adjustments'!$A$70:$I$86,TRUNC(COLUMN(AL$2)/5)+2,FALSE)*SUMIFS('EPA US Data'!$I:$I,'EPA US Data'!$D:$D,'Country Selector'!$A$2,'EPA US Data'!$J:$J,$B$1,'EPA US Data'!$C:$C,AL$2,'EPA US Data'!$G:$G,"&gt;="&amp;$A13,'EPA US Data'!$G:$G,"&lt;"&amp;$B13)*unit_conv*'State Downscaling Multipliers'!$B$18</f>
        <v/>
      </c>
    </row>
    <row r="14">
      <c r="A14" s="63">
        <f>B13</f>
        <v/>
      </c>
      <c r="B14" s="63">
        <f>A14+50</f>
        <v/>
      </c>
      <c r="C14" s="119">
        <f>VLOOKUP($B$1,'Multipliers and Adjustments'!$A$70:$I$86,TRUNC(COLUMN(C$2)/5)+2,FALSE)*SUMIFS('EPA US Data'!$I:$I,'EPA US Data'!$D:$D,'Country Selector'!$A$2,'EPA US Data'!$J:$J,$B$1,'EPA US Data'!$C:$C,C$2,'EPA US Data'!$G:$G,"&gt;="&amp;$A14,'EPA US Data'!$G:$G,"&lt;"&amp;$B14)*unit_conv*'State Downscaling Multipliers'!$B$18</f>
        <v/>
      </c>
      <c r="D14" s="2">
        <f>C14+($H14-$C14)/5</f>
        <v/>
      </c>
      <c r="E14" s="2">
        <f>D14+($H14-$C14)/5</f>
        <v/>
      </c>
      <c r="F14" s="2">
        <f>E14+($H14-$C14)/5</f>
        <v/>
      </c>
      <c r="G14" s="2">
        <f>F14+($H14-$C14)/5</f>
        <v/>
      </c>
      <c r="H14" s="119">
        <f>VLOOKUP($B$1,'Multipliers and Adjustments'!$A$70:$I$86,TRUNC(COLUMN(H$2)/5)+2,FALSE)*SUMIFS('EPA US Data'!$I:$I,'EPA US Data'!$D:$D,'Country Selector'!$A$2,'EPA US Data'!$J:$J,$B$1,'EPA US Data'!$C:$C,H$2,'EPA US Data'!$G:$G,"&gt;="&amp;$A14,'EPA US Data'!$G:$G,"&lt;"&amp;$B14)*unit_conv*'State Downscaling Multipliers'!$B$18</f>
        <v/>
      </c>
      <c r="I14" s="2">
        <f>H14+($M14-$H14)/5</f>
        <v/>
      </c>
      <c r="J14" s="2">
        <f>I14+($M14-$H14)/5</f>
        <v/>
      </c>
      <c r="K14" s="2">
        <f>J14+($M14-$H14)/5</f>
        <v/>
      </c>
      <c r="L14" s="2">
        <f>K14+($M14-$H14)/5</f>
        <v/>
      </c>
      <c r="M14" s="119">
        <f>VLOOKUP($B$1,'Multipliers and Adjustments'!$A$70:$I$86,TRUNC(COLUMN(M$2)/5)+2,FALSE)*SUMIFS('EPA US Data'!$I:$I,'EPA US Data'!$D:$D,'Country Selector'!$A$2,'EPA US Data'!$J:$J,$B$1,'EPA US Data'!$C:$C,M$2,'EPA US Data'!$G:$G,"&gt;="&amp;$A14,'EPA US Data'!$G:$G,"&lt;"&amp;$B14)*unit_conv*'State Downscaling Multipliers'!$B$18</f>
        <v/>
      </c>
      <c r="N14" s="2">
        <f>M14+($R14-$M14)/5</f>
        <v/>
      </c>
      <c r="O14" s="2">
        <f>N14+($R14-$M14)/5</f>
        <v/>
      </c>
      <c r="P14" s="2">
        <f>O14+($R14-$M14)/5</f>
        <v/>
      </c>
      <c r="Q14" s="2">
        <f>P14+($R14-$M14)/5</f>
        <v/>
      </c>
      <c r="R14" s="119">
        <f>VLOOKUP($B$1,'Multipliers and Adjustments'!$A$70:$I$86,TRUNC(COLUMN(R$2)/5)+2,FALSE)*SUMIFS('EPA US Data'!$I:$I,'EPA US Data'!$D:$D,'Country Selector'!$A$2,'EPA US Data'!$J:$J,$B$1,'EPA US Data'!$C:$C,R$2,'EPA US Data'!$G:$G,"&gt;="&amp;$A14,'EPA US Data'!$G:$G,"&lt;"&amp;$B14)*unit_conv*'State Downscaling Multipliers'!$B$18</f>
        <v/>
      </c>
      <c r="S14" s="2">
        <f>R14+($W14-$R14)/5</f>
        <v/>
      </c>
      <c r="T14" s="2">
        <f>S14+($W14-$R14)/5</f>
        <v/>
      </c>
      <c r="U14" s="2">
        <f>T14+($W14-$R14)/5</f>
        <v/>
      </c>
      <c r="V14" s="2">
        <f>U14+($W14-$R14)/5</f>
        <v/>
      </c>
      <c r="W14" s="119">
        <f>VLOOKUP($B$1,'Multipliers and Adjustments'!$A$70:$I$86,TRUNC(COLUMN(W$2)/5)+2,FALSE)*SUMIFS('EPA US Data'!$I:$I,'EPA US Data'!$D:$D,'Country Selector'!$A$2,'EPA US Data'!$J:$J,$B$1,'EPA US Data'!$C:$C,W$2,'EPA US Data'!$G:$G,"&gt;="&amp;$A14,'EPA US Data'!$G:$G,"&lt;"&amp;$B14)*unit_conv*'State Downscaling Multipliers'!$B$18</f>
        <v/>
      </c>
      <c r="X14" s="2">
        <f>W14+($AB14-$W14)/5</f>
        <v/>
      </c>
      <c r="Y14" s="2">
        <f>X14+($AB14-$W14)/5</f>
        <v/>
      </c>
      <c r="Z14" s="2">
        <f>Y14+($AB14-$W14)/5</f>
        <v/>
      </c>
      <c r="AA14" s="2">
        <f>Z14+($AB14-$W14)/5</f>
        <v/>
      </c>
      <c r="AB14" s="119">
        <f>VLOOKUP($B$1,'Multipliers and Adjustments'!$A$70:$I$86,TRUNC(COLUMN(AB$2)/5)+2,FALSE)*SUMIFS('EPA US Data'!$I:$I,'EPA US Data'!$D:$D,'Country Selector'!$A$2,'EPA US Data'!$J:$J,$B$1,'EPA US Data'!$C:$C,AB$2,'EPA US Data'!$G:$G,"&gt;="&amp;$A14,'EPA US Data'!$G:$G,"&lt;"&amp;$B14)*unit_conv*'State Downscaling Multipliers'!$B$18</f>
        <v/>
      </c>
      <c r="AC14" s="2">
        <f>AB14+($AG14-$AB14)/5</f>
        <v/>
      </c>
      <c r="AD14" s="2">
        <f>AC14+($AG14-$AB14)/5</f>
        <v/>
      </c>
      <c r="AE14" s="2">
        <f>AD14+($AG14-$AB14)/5</f>
        <v/>
      </c>
      <c r="AF14" s="2">
        <f>AE14+($AG14-$AB14)/5</f>
        <v/>
      </c>
      <c r="AG14" s="119">
        <f>VLOOKUP($B$1,'Multipliers and Adjustments'!$A$70:$I$86,TRUNC(COLUMN(AG$2)/5)+2,FALSE)*SUMIFS('EPA US Data'!$I:$I,'EPA US Data'!$D:$D,'Country Selector'!$A$2,'EPA US Data'!$J:$J,$B$1,'EPA US Data'!$C:$C,AG$2,'EPA US Data'!$G:$G,"&gt;="&amp;$A14,'EPA US Data'!$G:$G,"&lt;"&amp;$B14)*unit_conv*'State Downscaling Multipliers'!$B$18</f>
        <v/>
      </c>
      <c r="AH14" s="2">
        <f>AG14+($AL14-$AG14)/5</f>
        <v/>
      </c>
      <c r="AI14" s="2">
        <f>AH14+($AL14-$AG14)/5</f>
        <v/>
      </c>
      <c r="AJ14" s="2">
        <f>AI14+($AL14-$AG14)/5</f>
        <v/>
      </c>
      <c r="AK14" s="2">
        <f>AJ14+($AL14-$AG14)/5</f>
        <v/>
      </c>
      <c r="AL14" s="119">
        <f>VLOOKUP($B$1,'Multipliers and Adjustments'!$A$70:$I$86,TRUNC(COLUMN(AL$2)/5)+2,FALSE)*SUMIFS('EPA US Data'!$I:$I,'EPA US Data'!$D:$D,'Country Selector'!$A$2,'EPA US Data'!$J:$J,$B$1,'EPA US Data'!$C:$C,AL$2,'EPA US Data'!$G:$G,"&gt;="&amp;$A14,'EPA US Data'!$G:$G,"&lt;"&amp;$B14)*unit_conv*'State Downscaling Multipliers'!$B$18</f>
        <v/>
      </c>
    </row>
    <row r="15">
      <c r="A15" s="63">
        <f>B14</f>
        <v/>
      </c>
      <c r="B15" s="63">
        <f>A15+50</f>
        <v/>
      </c>
      <c r="C15" s="119">
        <f>VLOOKUP($B$1,'Multipliers and Adjustments'!$A$70:$I$86,TRUNC(COLUMN(C$2)/5)+2,FALSE)*SUMIFS('EPA US Data'!$I:$I,'EPA US Data'!$D:$D,'Country Selector'!$A$2,'EPA US Data'!$J:$J,$B$1,'EPA US Data'!$C:$C,C$2,'EPA US Data'!$G:$G,"&gt;="&amp;$A15,'EPA US Data'!$G:$G,"&lt;"&amp;$B15)*unit_conv*'State Downscaling Multipliers'!$B$18</f>
        <v/>
      </c>
      <c r="D15" s="2">
        <f>C15+($H15-$C15)/5</f>
        <v/>
      </c>
      <c r="E15" s="2">
        <f>D15+($H15-$C15)/5</f>
        <v/>
      </c>
      <c r="F15" s="2">
        <f>E15+($H15-$C15)/5</f>
        <v/>
      </c>
      <c r="G15" s="2">
        <f>F15+($H15-$C15)/5</f>
        <v/>
      </c>
      <c r="H15" s="119">
        <f>VLOOKUP($B$1,'Multipliers and Adjustments'!$A$70:$I$86,TRUNC(COLUMN(H$2)/5)+2,FALSE)*SUMIFS('EPA US Data'!$I:$I,'EPA US Data'!$D:$D,'Country Selector'!$A$2,'EPA US Data'!$J:$J,$B$1,'EPA US Data'!$C:$C,H$2,'EPA US Data'!$G:$G,"&gt;="&amp;$A15,'EPA US Data'!$G:$G,"&lt;"&amp;$B15)*unit_conv*'State Downscaling Multipliers'!$B$18</f>
        <v/>
      </c>
      <c r="I15" s="2">
        <f>H15+($M15-$H15)/5</f>
        <v/>
      </c>
      <c r="J15" s="2">
        <f>I15+($M15-$H15)/5</f>
        <v/>
      </c>
      <c r="K15" s="2">
        <f>J15+($M15-$H15)/5</f>
        <v/>
      </c>
      <c r="L15" s="2">
        <f>K15+($M15-$H15)/5</f>
        <v/>
      </c>
      <c r="M15" s="119">
        <f>VLOOKUP($B$1,'Multipliers and Adjustments'!$A$70:$I$86,TRUNC(COLUMN(M$2)/5)+2,FALSE)*SUMIFS('EPA US Data'!$I:$I,'EPA US Data'!$D:$D,'Country Selector'!$A$2,'EPA US Data'!$J:$J,$B$1,'EPA US Data'!$C:$C,M$2,'EPA US Data'!$G:$G,"&gt;="&amp;$A15,'EPA US Data'!$G:$G,"&lt;"&amp;$B15)*unit_conv*'State Downscaling Multipliers'!$B$18</f>
        <v/>
      </c>
      <c r="N15" s="2">
        <f>M15+($R15-$M15)/5</f>
        <v/>
      </c>
      <c r="O15" s="2">
        <f>N15+($R15-$M15)/5</f>
        <v/>
      </c>
      <c r="P15" s="2">
        <f>O15+($R15-$M15)/5</f>
        <v/>
      </c>
      <c r="Q15" s="2">
        <f>P15+($R15-$M15)/5</f>
        <v/>
      </c>
      <c r="R15" s="119">
        <f>VLOOKUP($B$1,'Multipliers and Adjustments'!$A$70:$I$86,TRUNC(COLUMN(R$2)/5)+2,FALSE)*SUMIFS('EPA US Data'!$I:$I,'EPA US Data'!$D:$D,'Country Selector'!$A$2,'EPA US Data'!$J:$J,$B$1,'EPA US Data'!$C:$C,R$2,'EPA US Data'!$G:$G,"&gt;="&amp;$A15,'EPA US Data'!$G:$G,"&lt;"&amp;$B15)*unit_conv*'State Downscaling Multipliers'!$B$18</f>
        <v/>
      </c>
      <c r="S15" s="2">
        <f>R15+($W15-$R15)/5</f>
        <v/>
      </c>
      <c r="T15" s="2">
        <f>S15+($W15-$R15)/5</f>
        <v/>
      </c>
      <c r="U15" s="2">
        <f>T15+($W15-$R15)/5</f>
        <v/>
      </c>
      <c r="V15" s="2">
        <f>U15+($W15-$R15)/5</f>
        <v/>
      </c>
      <c r="W15" s="119">
        <f>VLOOKUP($B$1,'Multipliers and Adjustments'!$A$70:$I$86,TRUNC(COLUMN(W$2)/5)+2,FALSE)*SUMIFS('EPA US Data'!$I:$I,'EPA US Data'!$D:$D,'Country Selector'!$A$2,'EPA US Data'!$J:$J,$B$1,'EPA US Data'!$C:$C,W$2,'EPA US Data'!$G:$G,"&gt;="&amp;$A15,'EPA US Data'!$G:$G,"&lt;"&amp;$B15)*unit_conv*'State Downscaling Multipliers'!$B$18</f>
        <v/>
      </c>
      <c r="X15" s="2">
        <f>W15+($AB15-$W15)/5</f>
        <v/>
      </c>
      <c r="Y15" s="2">
        <f>X15+($AB15-$W15)/5</f>
        <v/>
      </c>
      <c r="Z15" s="2">
        <f>Y15+($AB15-$W15)/5</f>
        <v/>
      </c>
      <c r="AA15" s="2">
        <f>Z15+($AB15-$W15)/5</f>
        <v/>
      </c>
      <c r="AB15" s="119">
        <f>VLOOKUP($B$1,'Multipliers and Adjustments'!$A$70:$I$86,TRUNC(COLUMN(AB$2)/5)+2,FALSE)*SUMIFS('EPA US Data'!$I:$I,'EPA US Data'!$D:$D,'Country Selector'!$A$2,'EPA US Data'!$J:$J,$B$1,'EPA US Data'!$C:$C,AB$2,'EPA US Data'!$G:$G,"&gt;="&amp;$A15,'EPA US Data'!$G:$G,"&lt;"&amp;$B15)*unit_conv*'State Downscaling Multipliers'!$B$18</f>
        <v/>
      </c>
      <c r="AC15" s="2">
        <f>AB15+($AG15-$AB15)/5</f>
        <v/>
      </c>
      <c r="AD15" s="2">
        <f>AC15+($AG15-$AB15)/5</f>
        <v/>
      </c>
      <c r="AE15" s="2">
        <f>AD15+($AG15-$AB15)/5</f>
        <v/>
      </c>
      <c r="AF15" s="2">
        <f>AE15+($AG15-$AB15)/5</f>
        <v/>
      </c>
      <c r="AG15" s="119">
        <f>VLOOKUP($B$1,'Multipliers and Adjustments'!$A$70:$I$86,TRUNC(COLUMN(AG$2)/5)+2,FALSE)*SUMIFS('EPA US Data'!$I:$I,'EPA US Data'!$D:$D,'Country Selector'!$A$2,'EPA US Data'!$J:$J,$B$1,'EPA US Data'!$C:$C,AG$2,'EPA US Data'!$G:$G,"&gt;="&amp;$A15,'EPA US Data'!$G:$G,"&lt;"&amp;$B15)*unit_conv*'State Downscaling Multipliers'!$B$18</f>
        <v/>
      </c>
      <c r="AH15" s="2">
        <f>AG15+($AL15-$AG15)/5</f>
        <v/>
      </c>
      <c r="AI15" s="2">
        <f>AH15+($AL15-$AG15)/5</f>
        <v/>
      </c>
      <c r="AJ15" s="2">
        <f>AI15+($AL15-$AG15)/5</f>
        <v/>
      </c>
      <c r="AK15" s="2">
        <f>AJ15+($AL15-$AG15)/5</f>
        <v/>
      </c>
      <c r="AL15" s="119">
        <f>VLOOKUP($B$1,'Multipliers and Adjustments'!$A$70:$I$86,TRUNC(COLUMN(AL$2)/5)+2,FALSE)*SUMIFS('EPA US Data'!$I:$I,'EPA US Data'!$D:$D,'Country Selector'!$A$2,'EPA US Data'!$J:$J,$B$1,'EPA US Data'!$C:$C,AL$2,'EPA US Data'!$G:$G,"&gt;="&amp;$A15,'EPA US Data'!$G:$G,"&lt;"&amp;$B15)*unit_conv*'State Downscaling Multipliers'!$B$18</f>
        <v/>
      </c>
    </row>
    <row r="16">
      <c r="A16" s="63">
        <f>B15</f>
        <v/>
      </c>
      <c r="B16" s="63">
        <f>A16+50</f>
        <v/>
      </c>
      <c r="C16" s="119">
        <f>VLOOKUP($B$1,'Multipliers and Adjustments'!$A$70:$I$86,TRUNC(COLUMN(C$2)/5)+2,FALSE)*SUMIFS('EPA US Data'!$I:$I,'EPA US Data'!$D:$D,'Country Selector'!$A$2,'EPA US Data'!$J:$J,$B$1,'EPA US Data'!$C:$C,C$2,'EPA US Data'!$G:$G,"&gt;="&amp;$A16,'EPA US Data'!$G:$G,"&lt;"&amp;$B16)*unit_conv*'State Downscaling Multipliers'!$B$18</f>
        <v/>
      </c>
      <c r="D16" s="2">
        <f>C16+($H16-$C16)/5</f>
        <v/>
      </c>
      <c r="E16" s="2">
        <f>D16+($H16-$C16)/5</f>
        <v/>
      </c>
      <c r="F16" s="2">
        <f>E16+($H16-$C16)/5</f>
        <v/>
      </c>
      <c r="G16" s="2">
        <f>F16+($H16-$C16)/5</f>
        <v/>
      </c>
      <c r="H16" s="119">
        <f>VLOOKUP($B$1,'Multipliers and Adjustments'!$A$70:$I$86,TRUNC(COLUMN(H$2)/5)+2,FALSE)*SUMIFS('EPA US Data'!$I:$I,'EPA US Data'!$D:$D,'Country Selector'!$A$2,'EPA US Data'!$J:$J,$B$1,'EPA US Data'!$C:$C,H$2,'EPA US Data'!$G:$G,"&gt;="&amp;$A16,'EPA US Data'!$G:$G,"&lt;"&amp;$B16)*unit_conv*'State Downscaling Multipliers'!$B$18</f>
        <v/>
      </c>
      <c r="I16" s="2">
        <f>H16+($M16-$H16)/5</f>
        <v/>
      </c>
      <c r="J16" s="2">
        <f>I16+($M16-$H16)/5</f>
        <v/>
      </c>
      <c r="K16" s="2">
        <f>J16+($M16-$H16)/5</f>
        <v/>
      </c>
      <c r="L16" s="2">
        <f>K16+($M16-$H16)/5</f>
        <v/>
      </c>
      <c r="M16" s="119">
        <f>VLOOKUP($B$1,'Multipliers and Adjustments'!$A$70:$I$86,TRUNC(COLUMN(M$2)/5)+2,FALSE)*SUMIFS('EPA US Data'!$I:$I,'EPA US Data'!$D:$D,'Country Selector'!$A$2,'EPA US Data'!$J:$J,$B$1,'EPA US Data'!$C:$C,M$2,'EPA US Data'!$G:$G,"&gt;="&amp;$A16,'EPA US Data'!$G:$G,"&lt;"&amp;$B16)*unit_conv*'State Downscaling Multipliers'!$B$18</f>
        <v/>
      </c>
      <c r="N16" s="2">
        <f>M16+($R16-$M16)/5</f>
        <v/>
      </c>
      <c r="O16" s="2">
        <f>N16+($R16-$M16)/5</f>
        <v/>
      </c>
      <c r="P16" s="2">
        <f>O16+($R16-$M16)/5</f>
        <v/>
      </c>
      <c r="Q16" s="2">
        <f>P16+($R16-$M16)/5</f>
        <v/>
      </c>
      <c r="R16" s="119">
        <f>VLOOKUP($B$1,'Multipliers and Adjustments'!$A$70:$I$86,TRUNC(COLUMN(R$2)/5)+2,FALSE)*SUMIFS('EPA US Data'!$I:$I,'EPA US Data'!$D:$D,'Country Selector'!$A$2,'EPA US Data'!$J:$J,$B$1,'EPA US Data'!$C:$C,R$2,'EPA US Data'!$G:$G,"&gt;="&amp;$A16,'EPA US Data'!$G:$G,"&lt;"&amp;$B16)*unit_conv*'State Downscaling Multipliers'!$B$18</f>
        <v/>
      </c>
      <c r="S16" s="2">
        <f>R16+($W16-$R16)/5</f>
        <v/>
      </c>
      <c r="T16" s="2">
        <f>S16+($W16-$R16)/5</f>
        <v/>
      </c>
      <c r="U16" s="2">
        <f>T16+($W16-$R16)/5</f>
        <v/>
      </c>
      <c r="V16" s="2">
        <f>U16+($W16-$R16)/5</f>
        <v/>
      </c>
      <c r="W16" s="119">
        <f>VLOOKUP($B$1,'Multipliers and Adjustments'!$A$70:$I$86,TRUNC(COLUMN(W$2)/5)+2,FALSE)*SUMIFS('EPA US Data'!$I:$I,'EPA US Data'!$D:$D,'Country Selector'!$A$2,'EPA US Data'!$J:$J,$B$1,'EPA US Data'!$C:$C,W$2,'EPA US Data'!$G:$G,"&gt;="&amp;$A16,'EPA US Data'!$G:$G,"&lt;"&amp;$B16)*unit_conv*'State Downscaling Multipliers'!$B$18</f>
        <v/>
      </c>
      <c r="X16" s="2">
        <f>W16+($AB16-$W16)/5</f>
        <v/>
      </c>
      <c r="Y16" s="2">
        <f>X16+($AB16-$W16)/5</f>
        <v/>
      </c>
      <c r="Z16" s="2">
        <f>Y16+($AB16-$W16)/5</f>
        <v/>
      </c>
      <c r="AA16" s="2">
        <f>Z16+($AB16-$W16)/5</f>
        <v/>
      </c>
      <c r="AB16" s="119">
        <f>VLOOKUP($B$1,'Multipliers and Adjustments'!$A$70:$I$86,TRUNC(COLUMN(AB$2)/5)+2,FALSE)*SUMIFS('EPA US Data'!$I:$I,'EPA US Data'!$D:$D,'Country Selector'!$A$2,'EPA US Data'!$J:$J,$B$1,'EPA US Data'!$C:$C,AB$2,'EPA US Data'!$G:$G,"&gt;="&amp;$A16,'EPA US Data'!$G:$G,"&lt;"&amp;$B16)*unit_conv*'State Downscaling Multipliers'!$B$18</f>
        <v/>
      </c>
      <c r="AC16" s="2">
        <f>AB16+($AG16-$AB16)/5</f>
        <v/>
      </c>
      <c r="AD16" s="2">
        <f>AC16+($AG16-$AB16)/5</f>
        <v/>
      </c>
      <c r="AE16" s="2">
        <f>AD16+($AG16-$AB16)/5</f>
        <v/>
      </c>
      <c r="AF16" s="2">
        <f>AE16+($AG16-$AB16)/5</f>
        <v/>
      </c>
      <c r="AG16" s="119">
        <f>VLOOKUP($B$1,'Multipliers and Adjustments'!$A$70:$I$86,TRUNC(COLUMN(AG$2)/5)+2,FALSE)*SUMIFS('EPA US Data'!$I:$I,'EPA US Data'!$D:$D,'Country Selector'!$A$2,'EPA US Data'!$J:$J,$B$1,'EPA US Data'!$C:$C,AG$2,'EPA US Data'!$G:$G,"&gt;="&amp;$A16,'EPA US Data'!$G:$G,"&lt;"&amp;$B16)*unit_conv*'State Downscaling Multipliers'!$B$18</f>
        <v/>
      </c>
      <c r="AH16" s="2">
        <f>AG16+($AL16-$AG16)/5</f>
        <v/>
      </c>
      <c r="AI16" s="2">
        <f>AH16+($AL16-$AG16)/5</f>
        <v/>
      </c>
      <c r="AJ16" s="2">
        <f>AI16+($AL16-$AG16)/5</f>
        <v/>
      </c>
      <c r="AK16" s="2">
        <f>AJ16+($AL16-$AG16)/5</f>
        <v/>
      </c>
      <c r="AL16" s="119">
        <f>VLOOKUP($B$1,'Multipliers and Adjustments'!$A$70:$I$86,TRUNC(COLUMN(AL$2)/5)+2,FALSE)*SUMIFS('EPA US Data'!$I:$I,'EPA US Data'!$D:$D,'Country Selector'!$A$2,'EPA US Data'!$J:$J,$B$1,'EPA US Data'!$C:$C,AL$2,'EPA US Data'!$G:$G,"&gt;="&amp;$A16,'EPA US Data'!$G:$G,"&lt;"&amp;$B16)*unit_conv*'State Downscaling Multipliers'!$B$18</f>
        <v/>
      </c>
    </row>
    <row r="17">
      <c r="A17" s="63">
        <f>B16</f>
        <v/>
      </c>
      <c r="B17" s="63">
        <f>A17+50</f>
        <v/>
      </c>
      <c r="C17" s="119">
        <f>VLOOKUP($B$1,'Multipliers and Adjustments'!$A$70:$I$86,TRUNC(COLUMN(C$2)/5)+2,FALSE)*SUMIFS('EPA US Data'!$I:$I,'EPA US Data'!$D:$D,'Country Selector'!$A$2,'EPA US Data'!$J:$J,$B$1,'EPA US Data'!$C:$C,C$2,'EPA US Data'!$G:$G,"&gt;="&amp;$A17,'EPA US Data'!$G:$G,"&lt;"&amp;$B17)*unit_conv*'State Downscaling Multipliers'!$B$18</f>
        <v/>
      </c>
      <c r="D17" s="2">
        <f>C17+($H17-$C17)/5</f>
        <v/>
      </c>
      <c r="E17" s="2">
        <f>D17+($H17-$C17)/5</f>
        <v/>
      </c>
      <c r="F17" s="2">
        <f>E17+($H17-$C17)/5</f>
        <v/>
      </c>
      <c r="G17" s="2">
        <f>F17+($H17-$C17)/5</f>
        <v/>
      </c>
      <c r="H17" s="119">
        <f>VLOOKUP($B$1,'Multipliers and Adjustments'!$A$70:$I$86,TRUNC(COLUMN(H$2)/5)+2,FALSE)*SUMIFS('EPA US Data'!$I:$I,'EPA US Data'!$D:$D,'Country Selector'!$A$2,'EPA US Data'!$J:$J,$B$1,'EPA US Data'!$C:$C,H$2,'EPA US Data'!$G:$G,"&gt;="&amp;$A17,'EPA US Data'!$G:$G,"&lt;"&amp;$B17)*unit_conv*'State Downscaling Multipliers'!$B$18</f>
        <v/>
      </c>
      <c r="I17" s="2">
        <f>H17+($M17-$H17)/5</f>
        <v/>
      </c>
      <c r="J17" s="2">
        <f>I17+($M17-$H17)/5</f>
        <v/>
      </c>
      <c r="K17" s="2">
        <f>J17+($M17-$H17)/5</f>
        <v/>
      </c>
      <c r="L17" s="2">
        <f>K17+($M17-$H17)/5</f>
        <v/>
      </c>
      <c r="M17" s="119">
        <f>VLOOKUP($B$1,'Multipliers and Adjustments'!$A$70:$I$86,TRUNC(COLUMN(M$2)/5)+2,FALSE)*SUMIFS('EPA US Data'!$I:$I,'EPA US Data'!$D:$D,'Country Selector'!$A$2,'EPA US Data'!$J:$J,$B$1,'EPA US Data'!$C:$C,M$2,'EPA US Data'!$G:$G,"&gt;="&amp;$A17,'EPA US Data'!$G:$G,"&lt;"&amp;$B17)*unit_conv*'State Downscaling Multipliers'!$B$18</f>
        <v/>
      </c>
      <c r="N17" s="2">
        <f>M17+($R17-$M17)/5</f>
        <v/>
      </c>
      <c r="O17" s="2">
        <f>N17+($R17-$M17)/5</f>
        <v/>
      </c>
      <c r="P17" s="2">
        <f>O17+($R17-$M17)/5</f>
        <v/>
      </c>
      <c r="Q17" s="2">
        <f>P17+($R17-$M17)/5</f>
        <v/>
      </c>
      <c r="R17" s="119">
        <f>VLOOKUP($B$1,'Multipliers and Adjustments'!$A$70:$I$86,TRUNC(COLUMN(R$2)/5)+2,FALSE)*SUMIFS('EPA US Data'!$I:$I,'EPA US Data'!$D:$D,'Country Selector'!$A$2,'EPA US Data'!$J:$J,$B$1,'EPA US Data'!$C:$C,R$2,'EPA US Data'!$G:$G,"&gt;="&amp;$A17,'EPA US Data'!$G:$G,"&lt;"&amp;$B17)*unit_conv*'State Downscaling Multipliers'!$B$18</f>
        <v/>
      </c>
      <c r="S17" s="2">
        <f>R17+($W17-$R17)/5</f>
        <v/>
      </c>
      <c r="T17" s="2">
        <f>S17+($W17-$R17)/5</f>
        <v/>
      </c>
      <c r="U17" s="2">
        <f>T17+($W17-$R17)/5</f>
        <v/>
      </c>
      <c r="V17" s="2">
        <f>U17+($W17-$R17)/5</f>
        <v/>
      </c>
      <c r="W17" s="119">
        <f>VLOOKUP($B$1,'Multipliers and Adjustments'!$A$70:$I$86,TRUNC(COLUMN(W$2)/5)+2,FALSE)*SUMIFS('EPA US Data'!$I:$I,'EPA US Data'!$D:$D,'Country Selector'!$A$2,'EPA US Data'!$J:$J,$B$1,'EPA US Data'!$C:$C,W$2,'EPA US Data'!$G:$G,"&gt;="&amp;$A17,'EPA US Data'!$G:$G,"&lt;"&amp;$B17)*unit_conv*'State Downscaling Multipliers'!$B$18</f>
        <v/>
      </c>
      <c r="X17" s="2">
        <f>W17+($AB17-$W17)/5</f>
        <v/>
      </c>
      <c r="Y17" s="2">
        <f>X17+($AB17-$W17)/5</f>
        <v/>
      </c>
      <c r="Z17" s="2">
        <f>Y17+($AB17-$W17)/5</f>
        <v/>
      </c>
      <c r="AA17" s="2">
        <f>Z17+($AB17-$W17)/5</f>
        <v/>
      </c>
      <c r="AB17" s="119">
        <f>VLOOKUP($B$1,'Multipliers and Adjustments'!$A$70:$I$86,TRUNC(COLUMN(AB$2)/5)+2,FALSE)*SUMIFS('EPA US Data'!$I:$I,'EPA US Data'!$D:$D,'Country Selector'!$A$2,'EPA US Data'!$J:$J,$B$1,'EPA US Data'!$C:$C,AB$2,'EPA US Data'!$G:$G,"&gt;="&amp;$A17,'EPA US Data'!$G:$G,"&lt;"&amp;$B17)*unit_conv*'State Downscaling Multipliers'!$B$18</f>
        <v/>
      </c>
      <c r="AC17" s="2">
        <f>AB17+($AG17-$AB17)/5</f>
        <v/>
      </c>
      <c r="AD17" s="2">
        <f>AC17+($AG17-$AB17)/5</f>
        <v/>
      </c>
      <c r="AE17" s="2">
        <f>AD17+($AG17-$AB17)/5</f>
        <v/>
      </c>
      <c r="AF17" s="2">
        <f>AE17+($AG17-$AB17)/5</f>
        <v/>
      </c>
      <c r="AG17" s="119">
        <f>VLOOKUP($B$1,'Multipliers and Adjustments'!$A$70:$I$86,TRUNC(COLUMN(AG$2)/5)+2,FALSE)*SUMIFS('EPA US Data'!$I:$I,'EPA US Data'!$D:$D,'Country Selector'!$A$2,'EPA US Data'!$J:$J,$B$1,'EPA US Data'!$C:$C,AG$2,'EPA US Data'!$G:$G,"&gt;="&amp;$A17,'EPA US Data'!$G:$G,"&lt;"&amp;$B17)*unit_conv*'State Downscaling Multipliers'!$B$18</f>
        <v/>
      </c>
      <c r="AH17" s="2">
        <f>AG17+($AL17-$AG17)/5</f>
        <v/>
      </c>
      <c r="AI17" s="2">
        <f>AH17+($AL17-$AG17)/5</f>
        <v/>
      </c>
      <c r="AJ17" s="2">
        <f>AI17+($AL17-$AG17)/5</f>
        <v/>
      </c>
      <c r="AK17" s="2">
        <f>AJ17+($AL17-$AG17)/5</f>
        <v/>
      </c>
      <c r="AL17" s="119">
        <f>VLOOKUP($B$1,'Multipliers and Adjustments'!$A$70:$I$86,TRUNC(COLUMN(AL$2)/5)+2,FALSE)*SUMIFS('EPA US Data'!$I:$I,'EPA US Data'!$D:$D,'Country Selector'!$A$2,'EPA US Data'!$J:$J,$B$1,'EPA US Data'!$C:$C,AL$2,'EPA US Data'!$G:$G,"&gt;="&amp;$A17,'EPA US Data'!$G:$G,"&lt;"&amp;$B17)*unit_conv*'State Downscaling Multipliers'!$B$18</f>
        <v/>
      </c>
    </row>
    <row r="18">
      <c r="A18" s="63">
        <f>B17</f>
        <v/>
      </c>
      <c r="B18" s="63">
        <f>A18+50</f>
        <v/>
      </c>
      <c r="C18" s="119">
        <f>VLOOKUP($B$1,'Multipliers and Adjustments'!$A$70:$I$86,TRUNC(COLUMN(C$2)/5)+2,FALSE)*SUMIFS('EPA US Data'!$I:$I,'EPA US Data'!$D:$D,'Country Selector'!$A$2,'EPA US Data'!$J:$J,$B$1,'EPA US Data'!$C:$C,C$2,'EPA US Data'!$G:$G,"&gt;="&amp;$A18,'EPA US Data'!$G:$G,"&lt;"&amp;$B18)*unit_conv*'State Downscaling Multipliers'!$B$18</f>
        <v/>
      </c>
      <c r="D18" s="2">
        <f>C18+($H18-$C18)/5</f>
        <v/>
      </c>
      <c r="E18" s="2">
        <f>D18+($H18-$C18)/5</f>
        <v/>
      </c>
      <c r="F18" s="2">
        <f>E18+($H18-$C18)/5</f>
        <v/>
      </c>
      <c r="G18" s="2">
        <f>F18+($H18-$C18)/5</f>
        <v/>
      </c>
      <c r="H18" s="119">
        <f>VLOOKUP($B$1,'Multipliers and Adjustments'!$A$70:$I$86,TRUNC(COLUMN(H$2)/5)+2,FALSE)*SUMIFS('EPA US Data'!$I:$I,'EPA US Data'!$D:$D,'Country Selector'!$A$2,'EPA US Data'!$J:$J,$B$1,'EPA US Data'!$C:$C,H$2,'EPA US Data'!$G:$G,"&gt;="&amp;$A18,'EPA US Data'!$G:$G,"&lt;"&amp;$B18)*unit_conv*'State Downscaling Multipliers'!$B$18</f>
        <v/>
      </c>
      <c r="I18" s="2">
        <f>H18+($M18-$H18)/5</f>
        <v/>
      </c>
      <c r="J18" s="2">
        <f>I18+($M18-$H18)/5</f>
        <v/>
      </c>
      <c r="K18" s="2">
        <f>J18+($M18-$H18)/5</f>
        <v/>
      </c>
      <c r="L18" s="2">
        <f>K18+($M18-$H18)/5</f>
        <v/>
      </c>
      <c r="M18" s="119">
        <f>VLOOKUP($B$1,'Multipliers and Adjustments'!$A$70:$I$86,TRUNC(COLUMN(M$2)/5)+2,FALSE)*SUMIFS('EPA US Data'!$I:$I,'EPA US Data'!$D:$D,'Country Selector'!$A$2,'EPA US Data'!$J:$J,$B$1,'EPA US Data'!$C:$C,M$2,'EPA US Data'!$G:$G,"&gt;="&amp;$A18,'EPA US Data'!$G:$G,"&lt;"&amp;$B18)*unit_conv*'State Downscaling Multipliers'!$B$18</f>
        <v/>
      </c>
      <c r="N18" s="2">
        <f>M18+($R18-$M18)/5</f>
        <v/>
      </c>
      <c r="O18" s="2">
        <f>N18+($R18-$M18)/5</f>
        <v/>
      </c>
      <c r="P18" s="2">
        <f>O18+($R18-$M18)/5</f>
        <v/>
      </c>
      <c r="Q18" s="2">
        <f>P18+($R18-$M18)/5</f>
        <v/>
      </c>
      <c r="R18" s="119">
        <f>VLOOKUP($B$1,'Multipliers and Adjustments'!$A$70:$I$86,TRUNC(COLUMN(R$2)/5)+2,FALSE)*SUMIFS('EPA US Data'!$I:$I,'EPA US Data'!$D:$D,'Country Selector'!$A$2,'EPA US Data'!$J:$J,$B$1,'EPA US Data'!$C:$C,R$2,'EPA US Data'!$G:$G,"&gt;="&amp;$A18,'EPA US Data'!$G:$G,"&lt;"&amp;$B18)*unit_conv*'State Downscaling Multipliers'!$B$18</f>
        <v/>
      </c>
      <c r="S18" s="2">
        <f>R18+($W18-$R18)/5</f>
        <v/>
      </c>
      <c r="T18" s="2">
        <f>S18+($W18-$R18)/5</f>
        <v/>
      </c>
      <c r="U18" s="2">
        <f>T18+($W18-$R18)/5</f>
        <v/>
      </c>
      <c r="V18" s="2">
        <f>U18+($W18-$R18)/5</f>
        <v/>
      </c>
      <c r="W18" s="119">
        <f>VLOOKUP($B$1,'Multipliers and Adjustments'!$A$70:$I$86,TRUNC(COLUMN(W$2)/5)+2,FALSE)*SUMIFS('EPA US Data'!$I:$I,'EPA US Data'!$D:$D,'Country Selector'!$A$2,'EPA US Data'!$J:$J,$B$1,'EPA US Data'!$C:$C,W$2,'EPA US Data'!$G:$G,"&gt;="&amp;$A18,'EPA US Data'!$G:$G,"&lt;"&amp;$B18)*unit_conv*'State Downscaling Multipliers'!$B$18</f>
        <v/>
      </c>
      <c r="X18" s="2">
        <f>W18+($AB18-$W18)/5</f>
        <v/>
      </c>
      <c r="Y18" s="2">
        <f>X18+($AB18-$W18)/5</f>
        <v/>
      </c>
      <c r="Z18" s="2">
        <f>Y18+($AB18-$W18)/5</f>
        <v/>
      </c>
      <c r="AA18" s="2">
        <f>Z18+($AB18-$W18)/5</f>
        <v/>
      </c>
      <c r="AB18" s="119">
        <f>VLOOKUP($B$1,'Multipliers and Adjustments'!$A$70:$I$86,TRUNC(COLUMN(AB$2)/5)+2,FALSE)*SUMIFS('EPA US Data'!$I:$I,'EPA US Data'!$D:$D,'Country Selector'!$A$2,'EPA US Data'!$J:$J,$B$1,'EPA US Data'!$C:$C,AB$2,'EPA US Data'!$G:$G,"&gt;="&amp;$A18,'EPA US Data'!$G:$G,"&lt;"&amp;$B18)*unit_conv*'State Downscaling Multipliers'!$B$18</f>
        <v/>
      </c>
      <c r="AC18" s="2">
        <f>AB18+($AG18-$AB18)/5</f>
        <v/>
      </c>
      <c r="AD18" s="2">
        <f>AC18+($AG18-$AB18)/5</f>
        <v/>
      </c>
      <c r="AE18" s="2">
        <f>AD18+($AG18-$AB18)/5</f>
        <v/>
      </c>
      <c r="AF18" s="2">
        <f>AE18+($AG18-$AB18)/5</f>
        <v/>
      </c>
      <c r="AG18" s="119">
        <f>VLOOKUP($B$1,'Multipliers and Adjustments'!$A$70:$I$86,TRUNC(COLUMN(AG$2)/5)+2,FALSE)*SUMIFS('EPA US Data'!$I:$I,'EPA US Data'!$D:$D,'Country Selector'!$A$2,'EPA US Data'!$J:$J,$B$1,'EPA US Data'!$C:$C,AG$2,'EPA US Data'!$G:$G,"&gt;="&amp;$A18,'EPA US Data'!$G:$G,"&lt;"&amp;$B18)*unit_conv*'State Downscaling Multipliers'!$B$18</f>
        <v/>
      </c>
      <c r="AH18" s="2">
        <f>AG18+($AL18-$AG18)/5</f>
        <v/>
      </c>
      <c r="AI18" s="2">
        <f>AH18+($AL18-$AG18)/5</f>
        <v/>
      </c>
      <c r="AJ18" s="2">
        <f>AI18+($AL18-$AG18)/5</f>
        <v/>
      </c>
      <c r="AK18" s="2">
        <f>AJ18+($AL18-$AG18)/5</f>
        <v/>
      </c>
      <c r="AL18" s="119">
        <f>VLOOKUP($B$1,'Multipliers and Adjustments'!$A$70:$I$86,TRUNC(COLUMN(AL$2)/5)+2,FALSE)*SUMIFS('EPA US Data'!$I:$I,'EPA US Data'!$D:$D,'Country Selector'!$A$2,'EPA US Data'!$J:$J,$B$1,'EPA US Data'!$C:$C,AL$2,'EPA US Data'!$G:$G,"&gt;="&amp;$A18,'EPA US Data'!$G:$G,"&lt;"&amp;$B18)*unit_conv*'State Downscaling Multipliers'!$B$18</f>
        <v/>
      </c>
    </row>
    <row r="19">
      <c r="A19" s="63">
        <f>B18</f>
        <v/>
      </c>
      <c r="B19" s="63">
        <f>A19+50</f>
        <v/>
      </c>
      <c r="C19" s="119">
        <f>VLOOKUP($B$1,'Multipliers and Adjustments'!$A$70:$I$86,TRUNC(COLUMN(C$2)/5)+2,FALSE)*SUMIFS('EPA US Data'!$I:$I,'EPA US Data'!$D:$D,'Country Selector'!$A$2,'EPA US Data'!$J:$J,$B$1,'EPA US Data'!$C:$C,C$2,'EPA US Data'!$G:$G,"&gt;="&amp;$A19,'EPA US Data'!$G:$G,"&lt;"&amp;$B19)*unit_conv*'State Downscaling Multipliers'!$B$18</f>
        <v/>
      </c>
      <c r="D19" s="2">
        <f>C19+($H19-$C19)/5</f>
        <v/>
      </c>
      <c r="E19" s="2">
        <f>D19+($H19-$C19)/5</f>
        <v/>
      </c>
      <c r="F19" s="2">
        <f>E19+($H19-$C19)/5</f>
        <v/>
      </c>
      <c r="G19" s="2">
        <f>F19+($H19-$C19)/5</f>
        <v/>
      </c>
      <c r="H19" s="119">
        <f>VLOOKUP($B$1,'Multipliers and Adjustments'!$A$70:$I$86,TRUNC(COLUMN(H$2)/5)+2,FALSE)*SUMIFS('EPA US Data'!$I:$I,'EPA US Data'!$D:$D,'Country Selector'!$A$2,'EPA US Data'!$J:$J,$B$1,'EPA US Data'!$C:$C,H$2,'EPA US Data'!$G:$G,"&gt;="&amp;$A19,'EPA US Data'!$G:$G,"&lt;"&amp;$B19)*unit_conv*'State Downscaling Multipliers'!$B$18</f>
        <v/>
      </c>
      <c r="I19" s="2">
        <f>H19+($M19-$H19)/5</f>
        <v/>
      </c>
      <c r="J19" s="2">
        <f>I19+($M19-$H19)/5</f>
        <v/>
      </c>
      <c r="K19" s="2">
        <f>J19+($M19-$H19)/5</f>
        <v/>
      </c>
      <c r="L19" s="2">
        <f>K19+($M19-$H19)/5</f>
        <v/>
      </c>
      <c r="M19" s="119">
        <f>VLOOKUP($B$1,'Multipliers and Adjustments'!$A$70:$I$86,TRUNC(COLUMN(M$2)/5)+2,FALSE)*SUMIFS('EPA US Data'!$I:$I,'EPA US Data'!$D:$D,'Country Selector'!$A$2,'EPA US Data'!$J:$J,$B$1,'EPA US Data'!$C:$C,M$2,'EPA US Data'!$G:$G,"&gt;="&amp;$A19,'EPA US Data'!$G:$G,"&lt;"&amp;$B19)*unit_conv*'State Downscaling Multipliers'!$B$18</f>
        <v/>
      </c>
      <c r="N19" s="2">
        <f>M19+($R19-$M19)/5</f>
        <v/>
      </c>
      <c r="O19" s="2">
        <f>N19+($R19-$M19)/5</f>
        <v/>
      </c>
      <c r="P19" s="2">
        <f>O19+($R19-$M19)/5</f>
        <v/>
      </c>
      <c r="Q19" s="2">
        <f>P19+($R19-$M19)/5</f>
        <v/>
      </c>
      <c r="R19" s="119">
        <f>VLOOKUP($B$1,'Multipliers and Adjustments'!$A$70:$I$86,TRUNC(COLUMN(R$2)/5)+2,FALSE)*SUMIFS('EPA US Data'!$I:$I,'EPA US Data'!$D:$D,'Country Selector'!$A$2,'EPA US Data'!$J:$J,$B$1,'EPA US Data'!$C:$C,R$2,'EPA US Data'!$G:$G,"&gt;="&amp;$A19,'EPA US Data'!$G:$G,"&lt;"&amp;$B19)*unit_conv*'State Downscaling Multipliers'!$B$18</f>
        <v/>
      </c>
      <c r="S19" s="2">
        <f>R19+($W19-$R19)/5</f>
        <v/>
      </c>
      <c r="T19" s="2">
        <f>S19+($W19-$R19)/5</f>
        <v/>
      </c>
      <c r="U19" s="2">
        <f>T19+($W19-$R19)/5</f>
        <v/>
      </c>
      <c r="V19" s="2">
        <f>U19+($W19-$R19)/5</f>
        <v/>
      </c>
      <c r="W19" s="119">
        <f>VLOOKUP($B$1,'Multipliers and Adjustments'!$A$70:$I$86,TRUNC(COLUMN(W$2)/5)+2,FALSE)*SUMIFS('EPA US Data'!$I:$I,'EPA US Data'!$D:$D,'Country Selector'!$A$2,'EPA US Data'!$J:$J,$B$1,'EPA US Data'!$C:$C,W$2,'EPA US Data'!$G:$G,"&gt;="&amp;$A19,'EPA US Data'!$G:$G,"&lt;"&amp;$B19)*unit_conv*'State Downscaling Multipliers'!$B$18</f>
        <v/>
      </c>
      <c r="X19" s="2">
        <f>W19+($AB19-$W19)/5</f>
        <v/>
      </c>
      <c r="Y19" s="2">
        <f>X19+($AB19-$W19)/5</f>
        <v/>
      </c>
      <c r="Z19" s="2">
        <f>Y19+($AB19-$W19)/5</f>
        <v/>
      </c>
      <c r="AA19" s="2">
        <f>Z19+($AB19-$W19)/5</f>
        <v/>
      </c>
      <c r="AB19" s="119">
        <f>VLOOKUP($B$1,'Multipliers and Adjustments'!$A$70:$I$86,TRUNC(COLUMN(AB$2)/5)+2,FALSE)*SUMIFS('EPA US Data'!$I:$I,'EPA US Data'!$D:$D,'Country Selector'!$A$2,'EPA US Data'!$J:$J,$B$1,'EPA US Data'!$C:$C,AB$2,'EPA US Data'!$G:$G,"&gt;="&amp;$A19,'EPA US Data'!$G:$G,"&lt;"&amp;$B19)*unit_conv*'State Downscaling Multipliers'!$B$18</f>
        <v/>
      </c>
      <c r="AC19" s="2">
        <f>AB19+($AG19-$AB19)/5</f>
        <v/>
      </c>
      <c r="AD19" s="2">
        <f>AC19+($AG19-$AB19)/5</f>
        <v/>
      </c>
      <c r="AE19" s="2">
        <f>AD19+($AG19-$AB19)/5</f>
        <v/>
      </c>
      <c r="AF19" s="2">
        <f>AE19+($AG19-$AB19)/5</f>
        <v/>
      </c>
      <c r="AG19" s="119">
        <f>VLOOKUP($B$1,'Multipliers and Adjustments'!$A$70:$I$86,TRUNC(COLUMN(AG$2)/5)+2,FALSE)*SUMIFS('EPA US Data'!$I:$I,'EPA US Data'!$D:$D,'Country Selector'!$A$2,'EPA US Data'!$J:$J,$B$1,'EPA US Data'!$C:$C,AG$2,'EPA US Data'!$G:$G,"&gt;="&amp;$A19,'EPA US Data'!$G:$G,"&lt;"&amp;$B19)*unit_conv*'State Downscaling Multipliers'!$B$18</f>
        <v/>
      </c>
      <c r="AH19" s="2">
        <f>AG19+($AL19-$AG19)/5</f>
        <v/>
      </c>
      <c r="AI19" s="2">
        <f>AH19+($AL19-$AG19)/5</f>
        <v/>
      </c>
      <c r="AJ19" s="2">
        <f>AI19+($AL19-$AG19)/5</f>
        <v/>
      </c>
      <c r="AK19" s="2">
        <f>AJ19+($AL19-$AG19)/5</f>
        <v/>
      </c>
      <c r="AL19" s="119">
        <f>VLOOKUP($B$1,'Multipliers and Adjustments'!$A$70:$I$86,TRUNC(COLUMN(AL$2)/5)+2,FALSE)*SUMIFS('EPA US Data'!$I:$I,'EPA US Data'!$D:$D,'Country Selector'!$A$2,'EPA US Data'!$J:$J,$B$1,'EPA US Data'!$C:$C,AL$2,'EPA US Data'!$G:$G,"&gt;="&amp;$A19,'EPA US Data'!$G:$G,"&lt;"&amp;$B19)*unit_conv*'State Downscaling Multipliers'!$B$18</f>
        <v/>
      </c>
    </row>
    <row r="20">
      <c r="A20" s="63">
        <f>B19</f>
        <v/>
      </c>
      <c r="B20" s="63">
        <f>A20+50</f>
        <v/>
      </c>
      <c r="C20" s="119">
        <f>VLOOKUP($B$1,'Multipliers and Adjustments'!$A$70:$I$86,TRUNC(COLUMN(C$2)/5)+2,FALSE)*SUMIFS('EPA US Data'!$I:$I,'EPA US Data'!$D:$D,'Country Selector'!$A$2,'EPA US Data'!$J:$J,$B$1,'EPA US Data'!$C:$C,C$2,'EPA US Data'!$G:$G,"&gt;="&amp;$A20,'EPA US Data'!$G:$G,"&lt;"&amp;$B20)*unit_conv*'State Downscaling Multipliers'!$B$18</f>
        <v/>
      </c>
      <c r="D20" s="2">
        <f>C20+($H20-$C20)/5</f>
        <v/>
      </c>
      <c r="E20" s="2">
        <f>D20+($H20-$C20)/5</f>
        <v/>
      </c>
      <c r="F20" s="2">
        <f>E20+($H20-$C20)/5</f>
        <v/>
      </c>
      <c r="G20" s="2">
        <f>F20+($H20-$C20)/5</f>
        <v/>
      </c>
      <c r="H20" s="119">
        <f>VLOOKUP($B$1,'Multipliers and Adjustments'!$A$70:$I$86,TRUNC(COLUMN(H$2)/5)+2,FALSE)*SUMIFS('EPA US Data'!$I:$I,'EPA US Data'!$D:$D,'Country Selector'!$A$2,'EPA US Data'!$J:$J,$B$1,'EPA US Data'!$C:$C,H$2,'EPA US Data'!$G:$G,"&gt;="&amp;$A20,'EPA US Data'!$G:$G,"&lt;"&amp;$B20)*unit_conv*'State Downscaling Multipliers'!$B$18</f>
        <v/>
      </c>
      <c r="I20" s="2">
        <f>H20+($M20-$H20)/5</f>
        <v/>
      </c>
      <c r="J20" s="2">
        <f>I20+($M20-$H20)/5</f>
        <v/>
      </c>
      <c r="K20" s="2">
        <f>J20+($M20-$H20)/5</f>
        <v/>
      </c>
      <c r="L20" s="2">
        <f>K20+($M20-$H20)/5</f>
        <v/>
      </c>
      <c r="M20" s="119">
        <f>VLOOKUP($B$1,'Multipliers and Adjustments'!$A$70:$I$86,TRUNC(COLUMN(M$2)/5)+2,FALSE)*SUMIFS('EPA US Data'!$I:$I,'EPA US Data'!$D:$D,'Country Selector'!$A$2,'EPA US Data'!$J:$J,$B$1,'EPA US Data'!$C:$C,M$2,'EPA US Data'!$G:$G,"&gt;="&amp;$A20,'EPA US Data'!$G:$G,"&lt;"&amp;$B20)*unit_conv*'State Downscaling Multipliers'!$B$18</f>
        <v/>
      </c>
      <c r="N20" s="2">
        <f>M20+($R20-$M20)/5</f>
        <v/>
      </c>
      <c r="O20" s="2">
        <f>N20+($R20-$M20)/5</f>
        <v/>
      </c>
      <c r="P20" s="2">
        <f>O20+($R20-$M20)/5</f>
        <v/>
      </c>
      <c r="Q20" s="2">
        <f>P20+($R20-$M20)/5</f>
        <v/>
      </c>
      <c r="R20" s="119">
        <f>VLOOKUP($B$1,'Multipliers and Adjustments'!$A$70:$I$86,TRUNC(COLUMN(R$2)/5)+2,FALSE)*SUMIFS('EPA US Data'!$I:$I,'EPA US Data'!$D:$D,'Country Selector'!$A$2,'EPA US Data'!$J:$J,$B$1,'EPA US Data'!$C:$C,R$2,'EPA US Data'!$G:$G,"&gt;="&amp;$A20,'EPA US Data'!$G:$G,"&lt;"&amp;$B20)*unit_conv*'State Downscaling Multipliers'!$B$18</f>
        <v/>
      </c>
      <c r="S20" s="2">
        <f>R20+($W20-$R20)/5</f>
        <v/>
      </c>
      <c r="T20" s="2">
        <f>S20+($W20-$R20)/5</f>
        <v/>
      </c>
      <c r="U20" s="2">
        <f>T20+($W20-$R20)/5</f>
        <v/>
      </c>
      <c r="V20" s="2">
        <f>U20+($W20-$R20)/5</f>
        <v/>
      </c>
      <c r="W20" s="119">
        <f>VLOOKUP($B$1,'Multipliers and Adjustments'!$A$70:$I$86,TRUNC(COLUMN(W$2)/5)+2,FALSE)*SUMIFS('EPA US Data'!$I:$I,'EPA US Data'!$D:$D,'Country Selector'!$A$2,'EPA US Data'!$J:$J,$B$1,'EPA US Data'!$C:$C,W$2,'EPA US Data'!$G:$G,"&gt;="&amp;$A20,'EPA US Data'!$G:$G,"&lt;"&amp;$B20)*unit_conv*'State Downscaling Multipliers'!$B$18</f>
        <v/>
      </c>
      <c r="X20" s="2">
        <f>W20+($AB20-$W20)/5</f>
        <v/>
      </c>
      <c r="Y20" s="2">
        <f>X20+($AB20-$W20)/5</f>
        <v/>
      </c>
      <c r="Z20" s="2">
        <f>Y20+($AB20-$W20)/5</f>
        <v/>
      </c>
      <c r="AA20" s="2">
        <f>Z20+($AB20-$W20)/5</f>
        <v/>
      </c>
      <c r="AB20" s="119">
        <f>VLOOKUP($B$1,'Multipliers and Adjustments'!$A$70:$I$86,TRUNC(COLUMN(AB$2)/5)+2,FALSE)*SUMIFS('EPA US Data'!$I:$I,'EPA US Data'!$D:$D,'Country Selector'!$A$2,'EPA US Data'!$J:$J,$B$1,'EPA US Data'!$C:$C,AB$2,'EPA US Data'!$G:$G,"&gt;="&amp;$A20,'EPA US Data'!$G:$G,"&lt;"&amp;$B20)*unit_conv*'State Downscaling Multipliers'!$B$18</f>
        <v/>
      </c>
      <c r="AC20" s="2">
        <f>AB20+($AG20-$AB20)/5</f>
        <v/>
      </c>
      <c r="AD20" s="2">
        <f>AC20+($AG20-$AB20)/5</f>
        <v/>
      </c>
      <c r="AE20" s="2">
        <f>AD20+($AG20-$AB20)/5</f>
        <v/>
      </c>
      <c r="AF20" s="2">
        <f>AE20+($AG20-$AB20)/5</f>
        <v/>
      </c>
      <c r="AG20" s="119">
        <f>VLOOKUP($B$1,'Multipliers and Adjustments'!$A$70:$I$86,TRUNC(COLUMN(AG$2)/5)+2,FALSE)*SUMIFS('EPA US Data'!$I:$I,'EPA US Data'!$D:$D,'Country Selector'!$A$2,'EPA US Data'!$J:$J,$B$1,'EPA US Data'!$C:$C,AG$2,'EPA US Data'!$G:$G,"&gt;="&amp;$A20,'EPA US Data'!$G:$G,"&lt;"&amp;$B20)*unit_conv*'State Downscaling Multipliers'!$B$18</f>
        <v/>
      </c>
      <c r="AH20" s="2">
        <f>AG20+($AL20-$AG20)/5</f>
        <v/>
      </c>
      <c r="AI20" s="2">
        <f>AH20+($AL20-$AG20)/5</f>
        <v/>
      </c>
      <c r="AJ20" s="2">
        <f>AI20+($AL20-$AG20)/5</f>
        <v/>
      </c>
      <c r="AK20" s="2">
        <f>AJ20+($AL20-$AG20)/5</f>
        <v/>
      </c>
      <c r="AL20" s="119">
        <f>VLOOKUP($B$1,'Multipliers and Adjustments'!$A$70:$I$86,TRUNC(COLUMN(AL$2)/5)+2,FALSE)*SUMIFS('EPA US Data'!$I:$I,'EPA US Data'!$D:$D,'Country Selector'!$A$2,'EPA US Data'!$J:$J,$B$1,'EPA US Data'!$C:$C,AL$2,'EPA US Data'!$G:$G,"&gt;="&amp;$A20,'EPA US Data'!$G:$G,"&lt;"&amp;$B20)*unit_conv*'State Downscaling Multipliers'!$B$18</f>
        <v/>
      </c>
    </row>
    <row r="21" ht="15.75" customHeight="1" s="120">
      <c r="A21" s="63">
        <f>B20</f>
        <v/>
      </c>
      <c r="B21" s="63">
        <f>A21+50</f>
        <v/>
      </c>
      <c r="C21" s="119">
        <f>VLOOKUP($B$1,'Multipliers and Adjustments'!$A$70:$I$86,TRUNC(COLUMN(C$2)/5)+2,FALSE)*SUMIFS('EPA US Data'!$I:$I,'EPA US Data'!$D:$D,'Country Selector'!$A$2,'EPA US Data'!$J:$J,$B$1,'EPA US Data'!$C:$C,C$2,'EPA US Data'!$G:$G,"&gt;="&amp;$A21,'EPA US Data'!$G:$G,"&lt;"&amp;$B21)*unit_conv*'State Downscaling Multipliers'!$B$18</f>
        <v/>
      </c>
      <c r="D21" s="2">
        <f>C21+($H21-$C21)/5</f>
        <v/>
      </c>
      <c r="E21" s="2">
        <f>D21+($H21-$C21)/5</f>
        <v/>
      </c>
      <c r="F21" s="2">
        <f>E21+($H21-$C21)/5</f>
        <v/>
      </c>
      <c r="G21" s="2">
        <f>F21+($H21-$C21)/5</f>
        <v/>
      </c>
      <c r="H21" s="119">
        <f>VLOOKUP($B$1,'Multipliers and Adjustments'!$A$70:$I$86,TRUNC(COLUMN(H$2)/5)+2,FALSE)*SUMIFS('EPA US Data'!$I:$I,'EPA US Data'!$D:$D,'Country Selector'!$A$2,'EPA US Data'!$J:$J,$B$1,'EPA US Data'!$C:$C,H$2,'EPA US Data'!$G:$G,"&gt;="&amp;$A21,'EPA US Data'!$G:$G,"&lt;"&amp;$B21)*unit_conv*'State Downscaling Multipliers'!$B$18</f>
        <v/>
      </c>
      <c r="I21" s="2">
        <f>H21+($M21-$H21)/5</f>
        <v/>
      </c>
      <c r="J21" s="2">
        <f>I21+($M21-$H21)/5</f>
        <v/>
      </c>
      <c r="K21" s="2">
        <f>J21+($M21-$H21)/5</f>
        <v/>
      </c>
      <c r="L21" s="2">
        <f>K21+($M21-$H21)/5</f>
        <v/>
      </c>
      <c r="M21" s="119">
        <f>VLOOKUP($B$1,'Multipliers and Adjustments'!$A$70:$I$86,TRUNC(COLUMN(M$2)/5)+2,FALSE)*SUMIFS('EPA US Data'!$I:$I,'EPA US Data'!$D:$D,'Country Selector'!$A$2,'EPA US Data'!$J:$J,$B$1,'EPA US Data'!$C:$C,M$2,'EPA US Data'!$G:$G,"&gt;="&amp;$A21,'EPA US Data'!$G:$G,"&lt;"&amp;$B21)*unit_conv*'State Downscaling Multipliers'!$B$18</f>
        <v/>
      </c>
      <c r="N21" s="2">
        <f>M21+($R21-$M21)/5</f>
        <v/>
      </c>
      <c r="O21" s="2">
        <f>N21+($R21-$M21)/5</f>
        <v/>
      </c>
      <c r="P21" s="2">
        <f>O21+($R21-$M21)/5</f>
        <v/>
      </c>
      <c r="Q21" s="2">
        <f>P21+($R21-$M21)/5</f>
        <v/>
      </c>
      <c r="R21" s="119">
        <f>VLOOKUP($B$1,'Multipliers and Adjustments'!$A$70:$I$86,TRUNC(COLUMN(R$2)/5)+2,FALSE)*SUMIFS('EPA US Data'!$I:$I,'EPA US Data'!$D:$D,'Country Selector'!$A$2,'EPA US Data'!$J:$J,$B$1,'EPA US Data'!$C:$C,R$2,'EPA US Data'!$G:$G,"&gt;="&amp;$A21,'EPA US Data'!$G:$G,"&lt;"&amp;$B21)*unit_conv*'State Downscaling Multipliers'!$B$18</f>
        <v/>
      </c>
      <c r="S21" s="2">
        <f>R21+($W21-$R21)/5</f>
        <v/>
      </c>
      <c r="T21" s="2">
        <f>S21+($W21-$R21)/5</f>
        <v/>
      </c>
      <c r="U21" s="2">
        <f>T21+($W21-$R21)/5</f>
        <v/>
      </c>
      <c r="V21" s="2">
        <f>U21+($W21-$R21)/5</f>
        <v/>
      </c>
      <c r="W21" s="119">
        <f>VLOOKUP($B$1,'Multipliers and Adjustments'!$A$70:$I$86,TRUNC(COLUMN(W$2)/5)+2,FALSE)*SUMIFS('EPA US Data'!$I:$I,'EPA US Data'!$D:$D,'Country Selector'!$A$2,'EPA US Data'!$J:$J,$B$1,'EPA US Data'!$C:$C,W$2,'EPA US Data'!$G:$G,"&gt;="&amp;$A21,'EPA US Data'!$G:$G,"&lt;"&amp;$B21)*unit_conv*'State Downscaling Multipliers'!$B$18</f>
        <v/>
      </c>
      <c r="X21" s="2">
        <f>W21+($AB21-$W21)/5</f>
        <v/>
      </c>
      <c r="Y21" s="2">
        <f>X21+($AB21-$W21)/5</f>
        <v/>
      </c>
      <c r="Z21" s="2">
        <f>Y21+($AB21-$W21)/5</f>
        <v/>
      </c>
      <c r="AA21" s="2">
        <f>Z21+($AB21-$W21)/5</f>
        <v/>
      </c>
      <c r="AB21" s="119">
        <f>VLOOKUP($B$1,'Multipliers and Adjustments'!$A$70:$I$86,TRUNC(COLUMN(AB$2)/5)+2,FALSE)*SUMIFS('EPA US Data'!$I:$I,'EPA US Data'!$D:$D,'Country Selector'!$A$2,'EPA US Data'!$J:$J,$B$1,'EPA US Data'!$C:$C,AB$2,'EPA US Data'!$G:$G,"&gt;="&amp;$A21,'EPA US Data'!$G:$G,"&lt;"&amp;$B21)*unit_conv*'State Downscaling Multipliers'!$B$18</f>
        <v/>
      </c>
      <c r="AC21" s="2">
        <f>AB21+($AG21-$AB21)/5</f>
        <v/>
      </c>
      <c r="AD21" s="2">
        <f>AC21+($AG21-$AB21)/5</f>
        <v/>
      </c>
      <c r="AE21" s="2">
        <f>AD21+($AG21-$AB21)/5</f>
        <v/>
      </c>
      <c r="AF21" s="2">
        <f>AE21+($AG21-$AB21)/5</f>
        <v/>
      </c>
      <c r="AG21" s="119">
        <f>VLOOKUP($B$1,'Multipliers and Adjustments'!$A$70:$I$86,TRUNC(COLUMN(AG$2)/5)+2,FALSE)*SUMIFS('EPA US Data'!$I:$I,'EPA US Data'!$D:$D,'Country Selector'!$A$2,'EPA US Data'!$J:$J,$B$1,'EPA US Data'!$C:$C,AG$2,'EPA US Data'!$G:$G,"&gt;="&amp;$A21,'EPA US Data'!$G:$G,"&lt;"&amp;$B21)*unit_conv*'State Downscaling Multipliers'!$B$18</f>
        <v/>
      </c>
      <c r="AH21" s="2">
        <f>AG21+($AL21-$AG21)/5</f>
        <v/>
      </c>
      <c r="AI21" s="2">
        <f>AH21+($AL21-$AG21)/5</f>
        <v/>
      </c>
      <c r="AJ21" s="2">
        <f>AI21+($AL21-$AG21)/5</f>
        <v/>
      </c>
      <c r="AK21" s="2">
        <f>AJ21+($AL21-$AG21)/5</f>
        <v/>
      </c>
      <c r="AL21" s="119">
        <f>VLOOKUP($B$1,'Multipliers and Adjustments'!$A$70:$I$86,TRUNC(COLUMN(AL$2)/5)+2,FALSE)*SUMIFS('EPA US Data'!$I:$I,'EPA US Data'!$D:$D,'Country Selector'!$A$2,'EPA US Data'!$J:$J,$B$1,'EPA US Data'!$C:$C,AL$2,'EPA US Data'!$G:$G,"&gt;="&amp;$A21,'EPA US Data'!$G:$G,"&lt;"&amp;$B21)*unit_conv*'State Downscaling Multipliers'!$B$18</f>
        <v/>
      </c>
    </row>
    <row r="22" ht="15.75" customHeight="1" s="120">
      <c r="A22" s="63">
        <f>B21</f>
        <v/>
      </c>
      <c r="B22" s="63">
        <f>A22+50</f>
        <v/>
      </c>
      <c r="C22" s="119">
        <f>VLOOKUP($B$1,'Multipliers and Adjustments'!$A$70:$I$86,TRUNC(COLUMN(C$2)/5)+2,FALSE)*SUMIFS('EPA US Data'!$I:$I,'EPA US Data'!$D:$D,'Country Selector'!$A$2,'EPA US Data'!$J:$J,$B$1,'EPA US Data'!$C:$C,C$2,'EPA US Data'!$G:$G,"&gt;="&amp;$A22,'EPA US Data'!$G:$G,"&lt;"&amp;$B22)*unit_conv*'State Downscaling Multipliers'!$B$18</f>
        <v/>
      </c>
      <c r="D22" s="2">
        <f>C22+($H22-$C22)/5</f>
        <v/>
      </c>
      <c r="E22" s="2">
        <f>D22+($H22-$C22)/5</f>
        <v/>
      </c>
      <c r="F22" s="2">
        <f>E22+($H22-$C22)/5</f>
        <v/>
      </c>
      <c r="G22" s="2">
        <f>F22+($H22-$C22)/5</f>
        <v/>
      </c>
      <c r="H22" s="119">
        <f>VLOOKUP($B$1,'Multipliers and Adjustments'!$A$70:$I$86,TRUNC(COLUMN(H$2)/5)+2,FALSE)*SUMIFS('EPA US Data'!$I:$I,'EPA US Data'!$D:$D,'Country Selector'!$A$2,'EPA US Data'!$J:$J,$B$1,'EPA US Data'!$C:$C,H$2,'EPA US Data'!$G:$G,"&gt;="&amp;$A22,'EPA US Data'!$G:$G,"&lt;"&amp;$B22)*unit_conv*'State Downscaling Multipliers'!$B$18</f>
        <v/>
      </c>
      <c r="I22" s="2">
        <f>H22+($M22-$H22)/5</f>
        <v/>
      </c>
      <c r="J22" s="2">
        <f>I22+($M22-$H22)/5</f>
        <v/>
      </c>
      <c r="K22" s="2">
        <f>J22+($M22-$H22)/5</f>
        <v/>
      </c>
      <c r="L22" s="2">
        <f>K22+($M22-$H22)/5</f>
        <v/>
      </c>
      <c r="M22" s="119">
        <f>VLOOKUP($B$1,'Multipliers and Adjustments'!$A$70:$I$86,TRUNC(COLUMN(M$2)/5)+2,FALSE)*SUMIFS('EPA US Data'!$I:$I,'EPA US Data'!$D:$D,'Country Selector'!$A$2,'EPA US Data'!$J:$J,$B$1,'EPA US Data'!$C:$C,M$2,'EPA US Data'!$G:$G,"&gt;="&amp;$A22,'EPA US Data'!$G:$G,"&lt;"&amp;$B22)*unit_conv*'State Downscaling Multipliers'!$B$18</f>
        <v/>
      </c>
      <c r="N22" s="2">
        <f>M22+($R22-$M22)/5</f>
        <v/>
      </c>
      <c r="O22" s="2">
        <f>N22+($R22-$M22)/5</f>
        <v/>
      </c>
      <c r="P22" s="2">
        <f>O22+($R22-$M22)/5</f>
        <v/>
      </c>
      <c r="Q22" s="2">
        <f>P22+($R22-$M22)/5</f>
        <v/>
      </c>
      <c r="R22" s="119">
        <f>VLOOKUP($B$1,'Multipliers and Adjustments'!$A$70:$I$86,TRUNC(COLUMN(R$2)/5)+2,FALSE)*SUMIFS('EPA US Data'!$I:$I,'EPA US Data'!$D:$D,'Country Selector'!$A$2,'EPA US Data'!$J:$J,$B$1,'EPA US Data'!$C:$C,R$2,'EPA US Data'!$G:$G,"&gt;="&amp;$A22,'EPA US Data'!$G:$G,"&lt;"&amp;$B22)*unit_conv*'State Downscaling Multipliers'!$B$18</f>
        <v/>
      </c>
      <c r="S22" s="2">
        <f>R22+($W22-$R22)/5</f>
        <v/>
      </c>
      <c r="T22" s="2">
        <f>S22+($W22-$R22)/5</f>
        <v/>
      </c>
      <c r="U22" s="2">
        <f>T22+($W22-$R22)/5</f>
        <v/>
      </c>
      <c r="V22" s="2">
        <f>U22+($W22-$R22)/5</f>
        <v/>
      </c>
      <c r="W22" s="119">
        <f>VLOOKUP($B$1,'Multipliers and Adjustments'!$A$70:$I$86,TRUNC(COLUMN(W$2)/5)+2,FALSE)*SUMIFS('EPA US Data'!$I:$I,'EPA US Data'!$D:$D,'Country Selector'!$A$2,'EPA US Data'!$J:$J,$B$1,'EPA US Data'!$C:$C,W$2,'EPA US Data'!$G:$G,"&gt;="&amp;$A22,'EPA US Data'!$G:$G,"&lt;"&amp;$B22)*unit_conv*'State Downscaling Multipliers'!$B$18</f>
        <v/>
      </c>
      <c r="X22" s="2">
        <f>W22+($AB22-$W22)/5</f>
        <v/>
      </c>
      <c r="Y22" s="2">
        <f>X22+($AB22-$W22)/5</f>
        <v/>
      </c>
      <c r="Z22" s="2">
        <f>Y22+($AB22-$W22)/5</f>
        <v/>
      </c>
      <c r="AA22" s="2">
        <f>Z22+($AB22-$W22)/5</f>
        <v/>
      </c>
      <c r="AB22" s="119">
        <f>VLOOKUP($B$1,'Multipliers and Adjustments'!$A$70:$I$86,TRUNC(COLUMN(AB$2)/5)+2,FALSE)*SUMIFS('EPA US Data'!$I:$I,'EPA US Data'!$D:$D,'Country Selector'!$A$2,'EPA US Data'!$J:$J,$B$1,'EPA US Data'!$C:$C,AB$2,'EPA US Data'!$G:$G,"&gt;="&amp;$A22,'EPA US Data'!$G:$G,"&lt;"&amp;$B22)*unit_conv*'State Downscaling Multipliers'!$B$18</f>
        <v/>
      </c>
      <c r="AC22" s="2">
        <f>AB22+($AG22-$AB22)/5</f>
        <v/>
      </c>
      <c r="AD22" s="2">
        <f>AC22+($AG22-$AB22)/5</f>
        <v/>
      </c>
      <c r="AE22" s="2">
        <f>AD22+($AG22-$AB22)/5</f>
        <v/>
      </c>
      <c r="AF22" s="2">
        <f>AE22+($AG22-$AB22)/5</f>
        <v/>
      </c>
      <c r="AG22" s="119">
        <f>VLOOKUP($B$1,'Multipliers and Adjustments'!$A$70:$I$86,TRUNC(COLUMN(AG$2)/5)+2,FALSE)*SUMIFS('EPA US Data'!$I:$I,'EPA US Data'!$D:$D,'Country Selector'!$A$2,'EPA US Data'!$J:$J,$B$1,'EPA US Data'!$C:$C,AG$2,'EPA US Data'!$G:$G,"&gt;="&amp;$A22,'EPA US Data'!$G:$G,"&lt;"&amp;$B22)*unit_conv*'State Downscaling Multipliers'!$B$18</f>
        <v/>
      </c>
      <c r="AH22" s="2">
        <f>AG22+($AL22-$AG22)/5</f>
        <v/>
      </c>
      <c r="AI22" s="2">
        <f>AH22+($AL22-$AG22)/5</f>
        <v/>
      </c>
      <c r="AJ22" s="2">
        <f>AI22+($AL22-$AG22)/5</f>
        <v/>
      </c>
      <c r="AK22" s="2">
        <f>AJ22+($AL22-$AG22)/5</f>
        <v/>
      </c>
      <c r="AL22" s="119">
        <f>VLOOKUP($B$1,'Multipliers and Adjustments'!$A$70:$I$86,TRUNC(COLUMN(AL$2)/5)+2,FALSE)*SUMIFS('EPA US Data'!$I:$I,'EPA US Data'!$D:$D,'Country Selector'!$A$2,'EPA US Data'!$J:$J,$B$1,'EPA US Data'!$C:$C,AL$2,'EPA US Data'!$G:$G,"&gt;="&amp;$A22,'EPA US Data'!$G:$G,"&lt;"&amp;$B22)*unit_conv*'State Downscaling Multipliers'!$B$18</f>
        <v/>
      </c>
    </row>
    <row r="23" ht="15.75" customHeight="1" s="120">
      <c r="A23" s="63">
        <f>B22</f>
        <v/>
      </c>
      <c r="B23" s="63">
        <f>A23+50</f>
        <v/>
      </c>
      <c r="C23" s="119">
        <f>VLOOKUP($B$1,'Multipliers and Adjustments'!$A$70:$I$86,TRUNC(COLUMN(C$2)/5)+2,FALSE)*SUMIFS('EPA US Data'!$I:$I,'EPA US Data'!$D:$D,'Country Selector'!$A$2,'EPA US Data'!$J:$J,$B$1,'EPA US Data'!$C:$C,C$2,'EPA US Data'!$G:$G,"&gt;="&amp;$A23,'EPA US Data'!$G:$G,"&lt;"&amp;$B23)*unit_conv*'State Downscaling Multipliers'!$B$18</f>
        <v/>
      </c>
      <c r="D23" s="2">
        <f>C23+($H23-$C23)/5</f>
        <v/>
      </c>
      <c r="E23" s="2">
        <f>D23+($H23-$C23)/5</f>
        <v/>
      </c>
      <c r="F23" s="2">
        <f>E23+($H23-$C23)/5</f>
        <v/>
      </c>
      <c r="G23" s="2">
        <f>F23+($H23-$C23)/5</f>
        <v/>
      </c>
      <c r="H23" s="119">
        <f>VLOOKUP($B$1,'Multipliers and Adjustments'!$A$70:$I$86,TRUNC(COLUMN(H$2)/5)+2,FALSE)*SUMIFS('EPA US Data'!$I:$I,'EPA US Data'!$D:$D,'Country Selector'!$A$2,'EPA US Data'!$J:$J,$B$1,'EPA US Data'!$C:$C,H$2,'EPA US Data'!$G:$G,"&gt;="&amp;$A23,'EPA US Data'!$G:$G,"&lt;"&amp;$B23)*unit_conv*'State Downscaling Multipliers'!$B$18</f>
        <v/>
      </c>
      <c r="I23" s="2">
        <f>H23+($M23-$H23)/5</f>
        <v/>
      </c>
      <c r="J23" s="2">
        <f>I23+($M23-$H23)/5</f>
        <v/>
      </c>
      <c r="K23" s="2">
        <f>J23+($M23-$H23)/5</f>
        <v/>
      </c>
      <c r="L23" s="2">
        <f>K23+($M23-$H23)/5</f>
        <v/>
      </c>
      <c r="M23" s="119">
        <f>VLOOKUP($B$1,'Multipliers and Adjustments'!$A$70:$I$86,TRUNC(COLUMN(M$2)/5)+2,FALSE)*SUMIFS('EPA US Data'!$I:$I,'EPA US Data'!$D:$D,'Country Selector'!$A$2,'EPA US Data'!$J:$J,$B$1,'EPA US Data'!$C:$C,M$2,'EPA US Data'!$G:$G,"&gt;="&amp;$A23,'EPA US Data'!$G:$G,"&lt;"&amp;$B23)*unit_conv*'State Downscaling Multipliers'!$B$18</f>
        <v/>
      </c>
      <c r="N23" s="2">
        <f>M23+($R23-$M23)/5</f>
        <v/>
      </c>
      <c r="O23" s="2">
        <f>N23+($R23-$M23)/5</f>
        <v/>
      </c>
      <c r="P23" s="2">
        <f>O23+($R23-$M23)/5</f>
        <v/>
      </c>
      <c r="Q23" s="2">
        <f>P23+($R23-$M23)/5</f>
        <v/>
      </c>
      <c r="R23" s="119">
        <f>VLOOKUP($B$1,'Multipliers and Adjustments'!$A$70:$I$86,TRUNC(COLUMN(R$2)/5)+2,FALSE)*SUMIFS('EPA US Data'!$I:$I,'EPA US Data'!$D:$D,'Country Selector'!$A$2,'EPA US Data'!$J:$J,$B$1,'EPA US Data'!$C:$C,R$2,'EPA US Data'!$G:$G,"&gt;="&amp;$A23,'EPA US Data'!$G:$G,"&lt;"&amp;$B23)*unit_conv*'State Downscaling Multipliers'!$B$18</f>
        <v/>
      </c>
      <c r="S23" s="2">
        <f>R23+($W23-$R23)/5</f>
        <v/>
      </c>
      <c r="T23" s="2">
        <f>S23+($W23-$R23)/5</f>
        <v/>
      </c>
      <c r="U23" s="2">
        <f>T23+($W23-$R23)/5</f>
        <v/>
      </c>
      <c r="V23" s="2">
        <f>U23+($W23-$R23)/5</f>
        <v/>
      </c>
      <c r="W23" s="119">
        <f>VLOOKUP($B$1,'Multipliers and Adjustments'!$A$70:$I$86,TRUNC(COLUMN(W$2)/5)+2,FALSE)*SUMIFS('EPA US Data'!$I:$I,'EPA US Data'!$D:$D,'Country Selector'!$A$2,'EPA US Data'!$J:$J,$B$1,'EPA US Data'!$C:$C,W$2,'EPA US Data'!$G:$G,"&gt;="&amp;$A23,'EPA US Data'!$G:$G,"&lt;"&amp;$B23)*unit_conv*'State Downscaling Multipliers'!$B$18</f>
        <v/>
      </c>
      <c r="X23" s="2">
        <f>W23+($AB23-$W23)/5</f>
        <v/>
      </c>
      <c r="Y23" s="2">
        <f>X23+($AB23-$W23)/5</f>
        <v/>
      </c>
      <c r="Z23" s="2">
        <f>Y23+($AB23-$W23)/5</f>
        <v/>
      </c>
      <c r="AA23" s="2">
        <f>Z23+($AB23-$W23)/5</f>
        <v/>
      </c>
      <c r="AB23" s="119">
        <f>VLOOKUP($B$1,'Multipliers and Adjustments'!$A$70:$I$86,TRUNC(COLUMN(AB$2)/5)+2,FALSE)*SUMIFS('EPA US Data'!$I:$I,'EPA US Data'!$D:$D,'Country Selector'!$A$2,'EPA US Data'!$J:$J,$B$1,'EPA US Data'!$C:$C,AB$2,'EPA US Data'!$G:$G,"&gt;="&amp;$A23,'EPA US Data'!$G:$G,"&lt;"&amp;$B23)*unit_conv*'State Downscaling Multipliers'!$B$18</f>
        <v/>
      </c>
      <c r="AC23" s="2">
        <f>AB23+($AG23-$AB23)/5</f>
        <v/>
      </c>
      <c r="AD23" s="2">
        <f>AC23+($AG23-$AB23)/5</f>
        <v/>
      </c>
      <c r="AE23" s="2">
        <f>AD23+($AG23-$AB23)/5</f>
        <v/>
      </c>
      <c r="AF23" s="2">
        <f>AE23+($AG23-$AB23)/5</f>
        <v/>
      </c>
      <c r="AG23" s="119">
        <f>VLOOKUP($B$1,'Multipliers and Adjustments'!$A$70:$I$86,TRUNC(COLUMN(AG$2)/5)+2,FALSE)*SUMIFS('EPA US Data'!$I:$I,'EPA US Data'!$D:$D,'Country Selector'!$A$2,'EPA US Data'!$J:$J,$B$1,'EPA US Data'!$C:$C,AG$2,'EPA US Data'!$G:$G,"&gt;="&amp;$A23,'EPA US Data'!$G:$G,"&lt;"&amp;$B23)*unit_conv*'State Downscaling Multipliers'!$B$18</f>
        <v/>
      </c>
      <c r="AH23" s="2">
        <f>AG23+($AL23-$AG23)/5</f>
        <v/>
      </c>
      <c r="AI23" s="2">
        <f>AH23+($AL23-$AG23)/5</f>
        <v/>
      </c>
      <c r="AJ23" s="2">
        <f>AI23+($AL23-$AG23)/5</f>
        <v/>
      </c>
      <c r="AK23" s="2">
        <f>AJ23+($AL23-$AG23)/5</f>
        <v/>
      </c>
      <c r="AL23" s="119">
        <f>VLOOKUP($B$1,'Multipliers and Adjustments'!$A$70:$I$86,TRUNC(COLUMN(AL$2)/5)+2,FALSE)*SUMIFS('EPA US Data'!$I:$I,'EPA US Data'!$D:$D,'Country Selector'!$A$2,'EPA US Data'!$J:$J,$B$1,'EPA US Data'!$C:$C,AL$2,'EPA US Data'!$G:$G,"&gt;="&amp;$A23,'EPA US Data'!$G:$G,"&lt;"&amp;$B23)*unit_conv*'State Downscaling Multipliers'!$B$18</f>
        <v/>
      </c>
    </row>
    <row r="24" ht="15.75" customHeight="1" s="120">
      <c r="A24" s="64">
        <f>B23</f>
        <v/>
      </c>
      <c r="B24" s="64">
        <f>A24+10</f>
        <v/>
      </c>
      <c r="C24" s="119">
        <f>VLOOKUP($B$1,'Multipliers and Adjustments'!$A$70:$I$86,TRUNC(COLUMN(C$2)/5)+2,FALSE)*SUMIFS('EPA US Data'!$I:$I,'EPA US Data'!$D:$D,'Country Selector'!$A$2,'EPA US Data'!$J:$J,$B$1,'EPA US Data'!$C:$C,C$2,'EPA US Data'!$G:$G,"&gt;="&amp;$A24,'EPA US Data'!$G:$G,"&lt;"&amp;$B24)*unit_conv*'State Downscaling Multipliers'!$B$18</f>
        <v/>
      </c>
      <c r="D24" s="2">
        <f>C24+($H24-$C24)/5</f>
        <v/>
      </c>
      <c r="E24" s="2">
        <f>D24+($H24-$C24)/5</f>
        <v/>
      </c>
      <c r="F24" s="2">
        <f>E24+($H24-$C24)/5</f>
        <v/>
      </c>
      <c r="G24" s="2">
        <f>F24+($H24-$C24)/5</f>
        <v/>
      </c>
      <c r="H24" s="119">
        <f>VLOOKUP($B$1,'Multipliers and Adjustments'!$A$70:$I$86,TRUNC(COLUMN(H$2)/5)+2,FALSE)*SUMIFS('EPA US Data'!$I:$I,'EPA US Data'!$D:$D,'Country Selector'!$A$2,'EPA US Data'!$J:$J,$B$1,'EPA US Data'!$C:$C,H$2,'EPA US Data'!$G:$G,"&gt;="&amp;$A24,'EPA US Data'!$G:$G,"&lt;"&amp;$B24)*unit_conv*'State Downscaling Multipliers'!$B$18</f>
        <v/>
      </c>
      <c r="I24" s="2">
        <f>H24+($M24-$H24)/5</f>
        <v/>
      </c>
      <c r="J24" s="2">
        <f>I24+($M24-$H24)/5</f>
        <v/>
      </c>
      <c r="K24" s="2">
        <f>J24+($M24-$H24)/5</f>
        <v/>
      </c>
      <c r="L24" s="2">
        <f>K24+($M24-$H24)/5</f>
        <v/>
      </c>
      <c r="M24" s="119">
        <f>VLOOKUP($B$1,'Multipliers and Adjustments'!$A$70:$I$86,TRUNC(COLUMN(M$2)/5)+2,FALSE)*SUMIFS('EPA US Data'!$I:$I,'EPA US Data'!$D:$D,'Country Selector'!$A$2,'EPA US Data'!$J:$J,$B$1,'EPA US Data'!$C:$C,M$2,'EPA US Data'!$G:$G,"&gt;="&amp;$A24,'EPA US Data'!$G:$G,"&lt;"&amp;$B24)*unit_conv*'State Downscaling Multipliers'!$B$18</f>
        <v/>
      </c>
      <c r="N24" s="2">
        <f>M24+($R24-$M24)/5</f>
        <v/>
      </c>
      <c r="O24" s="2">
        <f>N24+($R24-$M24)/5</f>
        <v/>
      </c>
      <c r="P24" s="2">
        <f>O24+($R24-$M24)/5</f>
        <v/>
      </c>
      <c r="Q24" s="2">
        <f>P24+($R24-$M24)/5</f>
        <v/>
      </c>
      <c r="R24" s="119">
        <f>VLOOKUP($B$1,'Multipliers and Adjustments'!$A$70:$I$86,TRUNC(COLUMN(R$2)/5)+2,FALSE)*SUMIFS('EPA US Data'!$I:$I,'EPA US Data'!$D:$D,'Country Selector'!$A$2,'EPA US Data'!$J:$J,$B$1,'EPA US Data'!$C:$C,R$2,'EPA US Data'!$G:$G,"&gt;="&amp;$A24,'EPA US Data'!$G:$G,"&lt;"&amp;$B24)*unit_conv*'State Downscaling Multipliers'!$B$18</f>
        <v/>
      </c>
      <c r="S24" s="2">
        <f>R24+($W24-$R24)/5</f>
        <v/>
      </c>
      <c r="T24" s="2">
        <f>S24+($W24-$R24)/5</f>
        <v/>
      </c>
      <c r="U24" s="2">
        <f>T24+($W24-$R24)/5</f>
        <v/>
      </c>
      <c r="V24" s="2">
        <f>U24+($W24-$R24)/5</f>
        <v/>
      </c>
      <c r="W24" s="119">
        <f>VLOOKUP($B$1,'Multipliers and Adjustments'!$A$70:$I$86,TRUNC(COLUMN(W$2)/5)+2,FALSE)*SUMIFS('EPA US Data'!$I:$I,'EPA US Data'!$D:$D,'Country Selector'!$A$2,'EPA US Data'!$J:$J,$B$1,'EPA US Data'!$C:$C,W$2,'EPA US Data'!$G:$G,"&gt;="&amp;$A24,'EPA US Data'!$G:$G,"&lt;"&amp;$B24)*unit_conv*'State Downscaling Multipliers'!$B$18</f>
        <v/>
      </c>
      <c r="X24" s="2">
        <f>W24+($AB24-$W24)/5</f>
        <v/>
      </c>
      <c r="Y24" s="2">
        <f>X24+($AB24-$W24)/5</f>
        <v/>
      </c>
      <c r="Z24" s="2">
        <f>Y24+($AB24-$W24)/5</f>
        <v/>
      </c>
      <c r="AA24" s="2">
        <f>Z24+($AB24-$W24)/5</f>
        <v/>
      </c>
      <c r="AB24" s="119">
        <f>VLOOKUP($B$1,'Multipliers and Adjustments'!$A$70:$I$86,TRUNC(COLUMN(AB$2)/5)+2,FALSE)*SUMIFS('EPA US Data'!$I:$I,'EPA US Data'!$D:$D,'Country Selector'!$A$2,'EPA US Data'!$J:$J,$B$1,'EPA US Data'!$C:$C,AB$2,'EPA US Data'!$G:$G,"&gt;="&amp;$A24,'EPA US Data'!$G:$G,"&lt;"&amp;$B24)*unit_conv*'State Downscaling Multipliers'!$B$18</f>
        <v/>
      </c>
      <c r="AC24" s="2">
        <f>AB24+($AG24-$AB24)/5</f>
        <v/>
      </c>
      <c r="AD24" s="2">
        <f>AC24+($AG24-$AB24)/5</f>
        <v/>
      </c>
      <c r="AE24" s="2">
        <f>AD24+($AG24-$AB24)/5</f>
        <v/>
      </c>
      <c r="AF24" s="2">
        <f>AE24+($AG24-$AB24)/5</f>
        <v/>
      </c>
      <c r="AG24" s="119">
        <f>VLOOKUP($B$1,'Multipliers and Adjustments'!$A$70:$I$86,TRUNC(COLUMN(AG$2)/5)+2,FALSE)*SUMIFS('EPA US Data'!$I:$I,'EPA US Data'!$D:$D,'Country Selector'!$A$2,'EPA US Data'!$J:$J,$B$1,'EPA US Data'!$C:$C,AG$2,'EPA US Data'!$G:$G,"&gt;="&amp;$A24,'EPA US Data'!$G:$G,"&lt;"&amp;$B24)*unit_conv*'State Downscaling Multipliers'!$B$18</f>
        <v/>
      </c>
      <c r="AH24" s="2">
        <f>AG24+($AL24-$AG24)/5</f>
        <v/>
      </c>
      <c r="AI24" s="2">
        <f>AH24+($AL24-$AG24)/5</f>
        <v/>
      </c>
      <c r="AJ24" s="2">
        <f>AI24+($AL24-$AG24)/5</f>
        <v/>
      </c>
      <c r="AK24" s="2">
        <f>AJ24+($AL24-$AG24)/5</f>
        <v/>
      </c>
      <c r="AL24" s="119">
        <f>VLOOKUP($B$1,'Multipliers and Adjustments'!$A$70:$I$86,TRUNC(COLUMN(AL$2)/5)+2,FALSE)*SUMIFS('EPA US Data'!$I:$I,'EPA US Data'!$D:$D,'Country Selector'!$A$2,'EPA US Data'!$J:$J,$B$1,'EPA US Data'!$C:$C,AL$2,'EPA US Data'!$G:$G,"&gt;="&amp;$A24,'EPA US Data'!$G:$G,"&lt;"&amp;$B24)*unit_conv*'State Downscaling Multipliers'!$B$18</f>
        <v/>
      </c>
    </row>
    <row r="25" ht="15.75" customHeight="1" s="120">
      <c r="A25" s="64">
        <f>B24</f>
        <v/>
      </c>
      <c r="B25" s="64">
        <f>A25+10</f>
        <v/>
      </c>
      <c r="C25" s="119">
        <f>VLOOKUP($B$1,'Multipliers and Adjustments'!$A$70:$I$86,TRUNC(COLUMN(C$2)/5)+2,FALSE)*SUMIFS('EPA US Data'!$I:$I,'EPA US Data'!$D:$D,'Country Selector'!$A$2,'EPA US Data'!$J:$J,$B$1,'EPA US Data'!$C:$C,C$2,'EPA US Data'!$G:$G,"&gt;="&amp;$A25,'EPA US Data'!$G:$G,"&lt;"&amp;$B25)*unit_conv*'State Downscaling Multipliers'!$B$18</f>
        <v/>
      </c>
      <c r="D25" s="2">
        <f>C25+($H25-$C25)/5</f>
        <v/>
      </c>
      <c r="E25" s="2">
        <f>D25+($H25-$C25)/5</f>
        <v/>
      </c>
      <c r="F25" s="2">
        <f>E25+($H25-$C25)/5</f>
        <v/>
      </c>
      <c r="G25" s="2">
        <f>F25+($H25-$C25)/5</f>
        <v/>
      </c>
      <c r="H25" s="119">
        <f>VLOOKUP($B$1,'Multipliers and Adjustments'!$A$70:$I$86,TRUNC(COLUMN(H$2)/5)+2,FALSE)*SUMIFS('EPA US Data'!$I:$I,'EPA US Data'!$D:$D,'Country Selector'!$A$2,'EPA US Data'!$J:$J,$B$1,'EPA US Data'!$C:$C,H$2,'EPA US Data'!$G:$G,"&gt;="&amp;$A25,'EPA US Data'!$G:$G,"&lt;"&amp;$B25)*unit_conv*'State Downscaling Multipliers'!$B$18</f>
        <v/>
      </c>
      <c r="I25" s="2">
        <f>H25+($M25-$H25)/5</f>
        <v/>
      </c>
      <c r="J25" s="2">
        <f>I25+($M25-$H25)/5</f>
        <v/>
      </c>
      <c r="K25" s="2">
        <f>J25+($M25-$H25)/5</f>
        <v/>
      </c>
      <c r="L25" s="2">
        <f>K25+($M25-$H25)/5</f>
        <v/>
      </c>
      <c r="M25" s="119">
        <f>VLOOKUP($B$1,'Multipliers and Adjustments'!$A$70:$I$86,TRUNC(COLUMN(M$2)/5)+2,FALSE)*SUMIFS('EPA US Data'!$I:$I,'EPA US Data'!$D:$D,'Country Selector'!$A$2,'EPA US Data'!$J:$J,$B$1,'EPA US Data'!$C:$C,M$2,'EPA US Data'!$G:$G,"&gt;="&amp;$A25,'EPA US Data'!$G:$G,"&lt;"&amp;$B25)*unit_conv*'State Downscaling Multipliers'!$B$18</f>
        <v/>
      </c>
      <c r="N25" s="2">
        <f>M25+($R25-$M25)/5</f>
        <v/>
      </c>
      <c r="O25" s="2">
        <f>N25+($R25-$M25)/5</f>
        <v/>
      </c>
      <c r="P25" s="2">
        <f>O25+($R25-$M25)/5</f>
        <v/>
      </c>
      <c r="Q25" s="2">
        <f>P25+($R25-$M25)/5</f>
        <v/>
      </c>
      <c r="R25" s="119">
        <f>VLOOKUP($B$1,'Multipliers and Adjustments'!$A$70:$I$86,TRUNC(COLUMN(R$2)/5)+2,FALSE)*SUMIFS('EPA US Data'!$I:$I,'EPA US Data'!$D:$D,'Country Selector'!$A$2,'EPA US Data'!$J:$J,$B$1,'EPA US Data'!$C:$C,R$2,'EPA US Data'!$G:$G,"&gt;="&amp;$A25,'EPA US Data'!$G:$G,"&lt;"&amp;$B25)*unit_conv*'State Downscaling Multipliers'!$B$18</f>
        <v/>
      </c>
      <c r="S25" s="2">
        <f>R25+($W25-$R25)/5</f>
        <v/>
      </c>
      <c r="T25" s="2">
        <f>S25+($W25-$R25)/5</f>
        <v/>
      </c>
      <c r="U25" s="2">
        <f>T25+($W25-$R25)/5</f>
        <v/>
      </c>
      <c r="V25" s="2">
        <f>U25+($W25-$R25)/5</f>
        <v/>
      </c>
      <c r="W25" s="119">
        <f>VLOOKUP($B$1,'Multipliers and Adjustments'!$A$70:$I$86,TRUNC(COLUMN(W$2)/5)+2,FALSE)*SUMIFS('EPA US Data'!$I:$I,'EPA US Data'!$D:$D,'Country Selector'!$A$2,'EPA US Data'!$J:$J,$B$1,'EPA US Data'!$C:$C,W$2,'EPA US Data'!$G:$G,"&gt;="&amp;$A25,'EPA US Data'!$G:$G,"&lt;"&amp;$B25)*unit_conv*'State Downscaling Multipliers'!$B$18</f>
        <v/>
      </c>
      <c r="X25" s="2">
        <f>W25+($AB25-$W25)/5</f>
        <v/>
      </c>
      <c r="Y25" s="2">
        <f>X25+($AB25-$W25)/5</f>
        <v/>
      </c>
      <c r="Z25" s="2">
        <f>Y25+($AB25-$W25)/5</f>
        <v/>
      </c>
      <c r="AA25" s="2">
        <f>Z25+($AB25-$W25)/5</f>
        <v/>
      </c>
      <c r="AB25" s="119">
        <f>VLOOKUP($B$1,'Multipliers and Adjustments'!$A$70:$I$86,TRUNC(COLUMN(AB$2)/5)+2,FALSE)*SUMIFS('EPA US Data'!$I:$I,'EPA US Data'!$D:$D,'Country Selector'!$A$2,'EPA US Data'!$J:$J,$B$1,'EPA US Data'!$C:$C,AB$2,'EPA US Data'!$G:$G,"&gt;="&amp;$A25,'EPA US Data'!$G:$G,"&lt;"&amp;$B25)*unit_conv*'State Downscaling Multipliers'!$B$18</f>
        <v/>
      </c>
      <c r="AC25" s="2">
        <f>AB25+($AG25-$AB25)/5</f>
        <v/>
      </c>
      <c r="AD25" s="2">
        <f>AC25+($AG25-$AB25)/5</f>
        <v/>
      </c>
      <c r="AE25" s="2">
        <f>AD25+($AG25-$AB25)/5</f>
        <v/>
      </c>
      <c r="AF25" s="2">
        <f>AE25+($AG25-$AB25)/5</f>
        <v/>
      </c>
      <c r="AG25" s="119">
        <f>VLOOKUP($B$1,'Multipliers and Adjustments'!$A$70:$I$86,TRUNC(COLUMN(AG$2)/5)+2,FALSE)*SUMIFS('EPA US Data'!$I:$I,'EPA US Data'!$D:$D,'Country Selector'!$A$2,'EPA US Data'!$J:$J,$B$1,'EPA US Data'!$C:$C,AG$2,'EPA US Data'!$G:$G,"&gt;="&amp;$A25,'EPA US Data'!$G:$G,"&lt;"&amp;$B25)*unit_conv*'State Downscaling Multipliers'!$B$18</f>
        <v/>
      </c>
      <c r="AH25" s="2">
        <f>AG25+($AL25-$AG25)/5</f>
        <v/>
      </c>
      <c r="AI25" s="2">
        <f>AH25+($AL25-$AG25)/5</f>
        <v/>
      </c>
      <c r="AJ25" s="2">
        <f>AI25+($AL25-$AG25)/5</f>
        <v/>
      </c>
      <c r="AK25" s="2">
        <f>AJ25+($AL25-$AG25)/5</f>
        <v/>
      </c>
      <c r="AL25" s="119">
        <f>VLOOKUP($B$1,'Multipliers and Adjustments'!$A$70:$I$86,TRUNC(COLUMN(AL$2)/5)+2,FALSE)*SUMIFS('EPA US Data'!$I:$I,'EPA US Data'!$D:$D,'Country Selector'!$A$2,'EPA US Data'!$J:$J,$B$1,'EPA US Data'!$C:$C,AL$2,'EPA US Data'!$G:$G,"&gt;="&amp;$A25,'EPA US Data'!$G:$G,"&lt;"&amp;$B25)*unit_conv*'State Downscaling Multipliers'!$B$18</f>
        <v/>
      </c>
    </row>
    <row r="26" ht="15.75" customHeight="1" s="120">
      <c r="A26" s="64">
        <f>B25</f>
        <v/>
      </c>
      <c r="B26" s="64">
        <f>A26+10</f>
        <v/>
      </c>
      <c r="C26" s="119">
        <f>VLOOKUP($B$1,'Multipliers and Adjustments'!$A$70:$I$86,TRUNC(COLUMN(C$2)/5)+2,FALSE)*SUMIFS('EPA US Data'!$I:$I,'EPA US Data'!$D:$D,'Country Selector'!$A$2,'EPA US Data'!$J:$J,$B$1,'EPA US Data'!$C:$C,C$2,'EPA US Data'!$G:$G,"&gt;="&amp;$A26,'EPA US Data'!$G:$G,"&lt;"&amp;$B26)*unit_conv*'State Downscaling Multipliers'!$B$18</f>
        <v/>
      </c>
      <c r="D26" s="2">
        <f>C26+($H26-$C26)/5</f>
        <v/>
      </c>
      <c r="E26" s="2">
        <f>D26+($H26-$C26)/5</f>
        <v/>
      </c>
      <c r="F26" s="2">
        <f>E26+($H26-$C26)/5</f>
        <v/>
      </c>
      <c r="G26" s="2">
        <f>F26+($H26-$C26)/5</f>
        <v/>
      </c>
      <c r="H26" s="119">
        <f>VLOOKUP($B$1,'Multipliers and Adjustments'!$A$70:$I$86,TRUNC(COLUMN(H$2)/5)+2,FALSE)*SUMIFS('EPA US Data'!$I:$I,'EPA US Data'!$D:$D,'Country Selector'!$A$2,'EPA US Data'!$J:$J,$B$1,'EPA US Data'!$C:$C,H$2,'EPA US Data'!$G:$G,"&gt;="&amp;$A26,'EPA US Data'!$G:$G,"&lt;"&amp;$B26)*unit_conv*'State Downscaling Multipliers'!$B$18</f>
        <v/>
      </c>
      <c r="I26" s="2">
        <f>H26+($M26-$H26)/5</f>
        <v/>
      </c>
      <c r="J26" s="2">
        <f>I26+($M26-$H26)/5</f>
        <v/>
      </c>
      <c r="K26" s="2">
        <f>J26+($M26-$H26)/5</f>
        <v/>
      </c>
      <c r="L26" s="2">
        <f>K26+($M26-$H26)/5</f>
        <v/>
      </c>
      <c r="M26" s="119">
        <f>VLOOKUP($B$1,'Multipliers and Adjustments'!$A$70:$I$86,TRUNC(COLUMN(M$2)/5)+2,FALSE)*SUMIFS('EPA US Data'!$I:$I,'EPA US Data'!$D:$D,'Country Selector'!$A$2,'EPA US Data'!$J:$J,$B$1,'EPA US Data'!$C:$C,M$2,'EPA US Data'!$G:$G,"&gt;="&amp;$A26,'EPA US Data'!$G:$G,"&lt;"&amp;$B26)*unit_conv*'State Downscaling Multipliers'!$B$18</f>
        <v/>
      </c>
      <c r="N26" s="2">
        <f>M26+($R26-$M26)/5</f>
        <v/>
      </c>
      <c r="O26" s="2">
        <f>N26+($R26-$M26)/5</f>
        <v/>
      </c>
      <c r="P26" s="2">
        <f>O26+($R26-$M26)/5</f>
        <v/>
      </c>
      <c r="Q26" s="2">
        <f>P26+($R26-$M26)/5</f>
        <v/>
      </c>
      <c r="R26" s="119">
        <f>VLOOKUP($B$1,'Multipliers and Adjustments'!$A$70:$I$86,TRUNC(COLUMN(R$2)/5)+2,FALSE)*SUMIFS('EPA US Data'!$I:$I,'EPA US Data'!$D:$D,'Country Selector'!$A$2,'EPA US Data'!$J:$J,$B$1,'EPA US Data'!$C:$C,R$2,'EPA US Data'!$G:$G,"&gt;="&amp;$A26,'EPA US Data'!$G:$G,"&lt;"&amp;$B26)*unit_conv*'State Downscaling Multipliers'!$B$18</f>
        <v/>
      </c>
      <c r="S26" s="2">
        <f>R26+($W26-$R26)/5</f>
        <v/>
      </c>
      <c r="T26" s="2">
        <f>S26+($W26-$R26)/5</f>
        <v/>
      </c>
      <c r="U26" s="2">
        <f>T26+($W26-$R26)/5</f>
        <v/>
      </c>
      <c r="V26" s="2">
        <f>U26+($W26-$R26)/5</f>
        <v/>
      </c>
      <c r="W26" s="119">
        <f>VLOOKUP($B$1,'Multipliers and Adjustments'!$A$70:$I$86,TRUNC(COLUMN(W$2)/5)+2,FALSE)*SUMIFS('EPA US Data'!$I:$I,'EPA US Data'!$D:$D,'Country Selector'!$A$2,'EPA US Data'!$J:$J,$B$1,'EPA US Data'!$C:$C,W$2,'EPA US Data'!$G:$G,"&gt;="&amp;$A26,'EPA US Data'!$G:$G,"&lt;"&amp;$B26)*unit_conv*'State Downscaling Multipliers'!$B$18</f>
        <v/>
      </c>
      <c r="X26" s="2">
        <f>W26+($AB26-$W26)/5</f>
        <v/>
      </c>
      <c r="Y26" s="2">
        <f>X26+($AB26-$W26)/5</f>
        <v/>
      </c>
      <c r="Z26" s="2">
        <f>Y26+($AB26-$W26)/5</f>
        <v/>
      </c>
      <c r="AA26" s="2">
        <f>Z26+($AB26-$W26)/5</f>
        <v/>
      </c>
      <c r="AB26" s="119">
        <f>VLOOKUP($B$1,'Multipliers and Adjustments'!$A$70:$I$86,TRUNC(COLUMN(AB$2)/5)+2,FALSE)*SUMIFS('EPA US Data'!$I:$I,'EPA US Data'!$D:$D,'Country Selector'!$A$2,'EPA US Data'!$J:$J,$B$1,'EPA US Data'!$C:$C,AB$2,'EPA US Data'!$G:$G,"&gt;="&amp;$A26,'EPA US Data'!$G:$G,"&lt;"&amp;$B26)*unit_conv*'State Downscaling Multipliers'!$B$18</f>
        <v/>
      </c>
      <c r="AC26" s="2">
        <f>AB26+($AG26-$AB26)/5</f>
        <v/>
      </c>
      <c r="AD26" s="2">
        <f>AC26+($AG26-$AB26)/5</f>
        <v/>
      </c>
      <c r="AE26" s="2">
        <f>AD26+($AG26-$AB26)/5</f>
        <v/>
      </c>
      <c r="AF26" s="2">
        <f>AE26+($AG26-$AB26)/5</f>
        <v/>
      </c>
      <c r="AG26" s="119">
        <f>VLOOKUP($B$1,'Multipliers and Adjustments'!$A$70:$I$86,TRUNC(COLUMN(AG$2)/5)+2,FALSE)*SUMIFS('EPA US Data'!$I:$I,'EPA US Data'!$D:$D,'Country Selector'!$A$2,'EPA US Data'!$J:$J,$B$1,'EPA US Data'!$C:$C,AG$2,'EPA US Data'!$G:$G,"&gt;="&amp;$A26,'EPA US Data'!$G:$G,"&lt;"&amp;$B26)*unit_conv*'State Downscaling Multipliers'!$B$18</f>
        <v/>
      </c>
      <c r="AH26" s="2">
        <f>AG26+($AL26-$AG26)/5</f>
        <v/>
      </c>
      <c r="AI26" s="2">
        <f>AH26+($AL26-$AG26)/5</f>
        <v/>
      </c>
      <c r="AJ26" s="2">
        <f>AI26+($AL26-$AG26)/5</f>
        <v/>
      </c>
      <c r="AK26" s="2">
        <f>AJ26+($AL26-$AG26)/5</f>
        <v/>
      </c>
      <c r="AL26" s="119">
        <f>VLOOKUP($B$1,'Multipliers and Adjustments'!$A$70:$I$86,TRUNC(COLUMN(AL$2)/5)+2,FALSE)*SUMIFS('EPA US Data'!$I:$I,'EPA US Data'!$D:$D,'Country Selector'!$A$2,'EPA US Data'!$J:$J,$B$1,'EPA US Data'!$C:$C,AL$2,'EPA US Data'!$G:$G,"&gt;="&amp;$A26,'EPA US Data'!$G:$G,"&lt;"&amp;$B26)*unit_conv*'State Downscaling Multipliers'!$B$18</f>
        <v/>
      </c>
    </row>
    <row r="27" ht="15.75" customHeight="1" s="120">
      <c r="A27" s="64">
        <f>B26</f>
        <v/>
      </c>
      <c r="B27" s="64">
        <f>A27+10</f>
        <v/>
      </c>
      <c r="C27" s="119">
        <f>VLOOKUP($B$1,'Multipliers and Adjustments'!$A$70:$I$86,TRUNC(COLUMN(C$2)/5)+2,FALSE)*SUMIFS('EPA US Data'!$I:$I,'EPA US Data'!$D:$D,'Country Selector'!$A$2,'EPA US Data'!$J:$J,$B$1,'EPA US Data'!$C:$C,C$2,'EPA US Data'!$G:$G,"&gt;="&amp;$A27,'EPA US Data'!$G:$G,"&lt;"&amp;$B27)*unit_conv*'State Downscaling Multipliers'!$B$18</f>
        <v/>
      </c>
      <c r="D27" s="2">
        <f>C27+($H27-$C27)/5</f>
        <v/>
      </c>
      <c r="E27" s="2">
        <f>D27+($H27-$C27)/5</f>
        <v/>
      </c>
      <c r="F27" s="2">
        <f>E27+($H27-$C27)/5</f>
        <v/>
      </c>
      <c r="G27" s="2">
        <f>F27+($H27-$C27)/5</f>
        <v/>
      </c>
      <c r="H27" s="119">
        <f>VLOOKUP($B$1,'Multipliers and Adjustments'!$A$70:$I$86,TRUNC(COLUMN(H$2)/5)+2,FALSE)*SUMIFS('EPA US Data'!$I:$I,'EPA US Data'!$D:$D,'Country Selector'!$A$2,'EPA US Data'!$J:$J,$B$1,'EPA US Data'!$C:$C,H$2,'EPA US Data'!$G:$G,"&gt;="&amp;$A27,'EPA US Data'!$G:$G,"&lt;"&amp;$B27)*unit_conv*'State Downscaling Multipliers'!$B$18</f>
        <v/>
      </c>
      <c r="I27" s="2">
        <f>H27+($M27-$H27)/5</f>
        <v/>
      </c>
      <c r="J27" s="2">
        <f>I27+($M27-$H27)/5</f>
        <v/>
      </c>
      <c r="K27" s="2">
        <f>J27+($M27-$H27)/5</f>
        <v/>
      </c>
      <c r="L27" s="2">
        <f>K27+($M27-$H27)/5</f>
        <v/>
      </c>
      <c r="M27" s="119">
        <f>VLOOKUP($B$1,'Multipliers and Adjustments'!$A$70:$I$86,TRUNC(COLUMN(M$2)/5)+2,FALSE)*SUMIFS('EPA US Data'!$I:$I,'EPA US Data'!$D:$D,'Country Selector'!$A$2,'EPA US Data'!$J:$J,$B$1,'EPA US Data'!$C:$C,M$2,'EPA US Data'!$G:$G,"&gt;="&amp;$A27,'EPA US Data'!$G:$G,"&lt;"&amp;$B27)*unit_conv*'State Downscaling Multipliers'!$B$18</f>
        <v/>
      </c>
      <c r="N27" s="2">
        <f>M27+($R27-$M27)/5</f>
        <v/>
      </c>
      <c r="O27" s="2">
        <f>N27+($R27-$M27)/5</f>
        <v/>
      </c>
      <c r="P27" s="2">
        <f>O27+($R27-$M27)/5</f>
        <v/>
      </c>
      <c r="Q27" s="2">
        <f>P27+($R27-$M27)/5</f>
        <v/>
      </c>
      <c r="R27" s="119">
        <f>VLOOKUP($B$1,'Multipliers and Adjustments'!$A$70:$I$86,TRUNC(COLUMN(R$2)/5)+2,FALSE)*SUMIFS('EPA US Data'!$I:$I,'EPA US Data'!$D:$D,'Country Selector'!$A$2,'EPA US Data'!$J:$J,$B$1,'EPA US Data'!$C:$C,R$2,'EPA US Data'!$G:$G,"&gt;="&amp;$A27,'EPA US Data'!$G:$G,"&lt;"&amp;$B27)*unit_conv*'State Downscaling Multipliers'!$B$18</f>
        <v/>
      </c>
      <c r="S27" s="2">
        <f>R27+($W27-$R27)/5</f>
        <v/>
      </c>
      <c r="T27" s="2">
        <f>S27+($W27-$R27)/5</f>
        <v/>
      </c>
      <c r="U27" s="2">
        <f>T27+($W27-$R27)/5</f>
        <v/>
      </c>
      <c r="V27" s="2">
        <f>U27+($W27-$R27)/5</f>
        <v/>
      </c>
      <c r="W27" s="119">
        <f>VLOOKUP($B$1,'Multipliers and Adjustments'!$A$70:$I$86,TRUNC(COLUMN(W$2)/5)+2,FALSE)*SUMIFS('EPA US Data'!$I:$I,'EPA US Data'!$D:$D,'Country Selector'!$A$2,'EPA US Data'!$J:$J,$B$1,'EPA US Data'!$C:$C,W$2,'EPA US Data'!$G:$G,"&gt;="&amp;$A27,'EPA US Data'!$G:$G,"&lt;"&amp;$B27)*unit_conv*'State Downscaling Multipliers'!$B$18</f>
        <v/>
      </c>
      <c r="X27" s="2">
        <f>W27+($AB27-$W27)/5</f>
        <v/>
      </c>
      <c r="Y27" s="2">
        <f>X27+($AB27-$W27)/5</f>
        <v/>
      </c>
      <c r="Z27" s="2">
        <f>Y27+($AB27-$W27)/5</f>
        <v/>
      </c>
      <c r="AA27" s="2">
        <f>Z27+($AB27-$W27)/5</f>
        <v/>
      </c>
      <c r="AB27" s="119">
        <f>VLOOKUP($B$1,'Multipliers and Adjustments'!$A$70:$I$86,TRUNC(COLUMN(AB$2)/5)+2,FALSE)*SUMIFS('EPA US Data'!$I:$I,'EPA US Data'!$D:$D,'Country Selector'!$A$2,'EPA US Data'!$J:$J,$B$1,'EPA US Data'!$C:$C,AB$2,'EPA US Data'!$G:$G,"&gt;="&amp;$A27,'EPA US Data'!$G:$G,"&lt;"&amp;$B27)*unit_conv*'State Downscaling Multipliers'!$B$18</f>
        <v/>
      </c>
      <c r="AC27" s="2">
        <f>AB27+($AG27-$AB27)/5</f>
        <v/>
      </c>
      <c r="AD27" s="2">
        <f>AC27+($AG27-$AB27)/5</f>
        <v/>
      </c>
      <c r="AE27" s="2">
        <f>AD27+($AG27-$AB27)/5</f>
        <v/>
      </c>
      <c r="AF27" s="2">
        <f>AE27+($AG27-$AB27)/5</f>
        <v/>
      </c>
      <c r="AG27" s="119">
        <f>VLOOKUP($B$1,'Multipliers and Adjustments'!$A$70:$I$86,TRUNC(COLUMN(AG$2)/5)+2,FALSE)*SUMIFS('EPA US Data'!$I:$I,'EPA US Data'!$D:$D,'Country Selector'!$A$2,'EPA US Data'!$J:$J,$B$1,'EPA US Data'!$C:$C,AG$2,'EPA US Data'!$G:$G,"&gt;="&amp;$A27,'EPA US Data'!$G:$G,"&lt;"&amp;$B27)*unit_conv*'State Downscaling Multipliers'!$B$18</f>
        <v/>
      </c>
      <c r="AH27" s="2">
        <f>AG27+($AL27-$AG27)/5</f>
        <v/>
      </c>
      <c r="AI27" s="2">
        <f>AH27+($AL27-$AG27)/5</f>
        <v/>
      </c>
      <c r="AJ27" s="2">
        <f>AI27+($AL27-$AG27)/5</f>
        <v/>
      </c>
      <c r="AK27" s="2">
        <f>AJ27+($AL27-$AG27)/5</f>
        <v/>
      </c>
      <c r="AL27" s="119">
        <f>VLOOKUP($B$1,'Multipliers and Adjustments'!$A$70:$I$86,TRUNC(COLUMN(AL$2)/5)+2,FALSE)*SUMIFS('EPA US Data'!$I:$I,'EPA US Data'!$D:$D,'Country Selector'!$A$2,'EPA US Data'!$J:$J,$B$1,'EPA US Data'!$C:$C,AL$2,'EPA US Data'!$G:$G,"&gt;="&amp;$A27,'EPA US Data'!$G:$G,"&lt;"&amp;$B27)*unit_conv*'State Downscaling Multipliers'!$B$18</f>
        <v/>
      </c>
    </row>
    <row r="28" ht="15.75" customHeight="1" s="120">
      <c r="A28" s="64">
        <f>B27</f>
        <v/>
      </c>
      <c r="B28" s="64">
        <f>A28+10</f>
        <v/>
      </c>
      <c r="C28" s="119">
        <f>VLOOKUP($B$1,'Multipliers and Adjustments'!$A$70:$I$86,TRUNC(COLUMN(C$2)/5)+2,FALSE)*SUMIFS('EPA US Data'!$I:$I,'EPA US Data'!$D:$D,'Country Selector'!$A$2,'EPA US Data'!$J:$J,$B$1,'EPA US Data'!$C:$C,C$2,'EPA US Data'!$G:$G,"&gt;="&amp;$A28,'EPA US Data'!$G:$G,"&lt;"&amp;$B28)*unit_conv*'State Downscaling Multipliers'!$B$18</f>
        <v/>
      </c>
      <c r="D28" s="2">
        <f>C28+($H28-$C28)/5</f>
        <v/>
      </c>
      <c r="E28" s="2">
        <f>D28+($H28-$C28)/5</f>
        <v/>
      </c>
      <c r="F28" s="2">
        <f>E28+($H28-$C28)/5</f>
        <v/>
      </c>
      <c r="G28" s="2">
        <f>F28+($H28-$C28)/5</f>
        <v/>
      </c>
      <c r="H28" s="119">
        <f>VLOOKUP($B$1,'Multipliers and Adjustments'!$A$70:$I$86,TRUNC(COLUMN(H$2)/5)+2,FALSE)*SUMIFS('EPA US Data'!$I:$I,'EPA US Data'!$D:$D,'Country Selector'!$A$2,'EPA US Data'!$J:$J,$B$1,'EPA US Data'!$C:$C,H$2,'EPA US Data'!$G:$G,"&gt;="&amp;$A28,'EPA US Data'!$G:$G,"&lt;"&amp;$B28)*unit_conv*'State Downscaling Multipliers'!$B$18</f>
        <v/>
      </c>
      <c r="I28" s="2">
        <f>H28+($M28-$H28)/5</f>
        <v/>
      </c>
      <c r="J28" s="2">
        <f>I28+($M28-$H28)/5</f>
        <v/>
      </c>
      <c r="K28" s="2">
        <f>J28+($M28-$H28)/5</f>
        <v/>
      </c>
      <c r="L28" s="2">
        <f>K28+($M28-$H28)/5</f>
        <v/>
      </c>
      <c r="M28" s="119">
        <f>VLOOKUP($B$1,'Multipliers and Adjustments'!$A$70:$I$86,TRUNC(COLUMN(M$2)/5)+2,FALSE)*SUMIFS('EPA US Data'!$I:$I,'EPA US Data'!$D:$D,'Country Selector'!$A$2,'EPA US Data'!$J:$J,$B$1,'EPA US Data'!$C:$C,M$2,'EPA US Data'!$G:$G,"&gt;="&amp;$A28,'EPA US Data'!$G:$G,"&lt;"&amp;$B28)*unit_conv*'State Downscaling Multipliers'!$B$18</f>
        <v/>
      </c>
      <c r="N28" s="2">
        <f>M28+($R28-$M28)/5</f>
        <v/>
      </c>
      <c r="O28" s="2">
        <f>N28+($R28-$M28)/5</f>
        <v/>
      </c>
      <c r="P28" s="2">
        <f>O28+($R28-$M28)/5</f>
        <v/>
      </c>
      <c r="Q28" s="2">
        <f>P28+($R28-$M28)/5</f>
        <v/>
      </c>
      <c r="R28" s="119">
        <f>VLOOKUP($B$1,'Multipliers and Adjustments'!$A$70:$I$86,TRUNC(COLUMN(R$2)/5)+2,FALSE)*SUMIFS('EPA US Data'!$I:$I,'EPA US Data'!$D:$D,'Country Selector'!$A$2,'EPA US Data'!$J:$J,$B$1,'EPA US Data'!$C:$C,R$2,'EPA US Data'!$G:$G,"&gt;="&amp;$A28,'EPA US Data'!$G:$G,"&lt;"&amp;$B28)*unit_conv*'State Downscaling Multipliers'!$B$18</f>
        <v/>
      </c>
      <c r="S28" s="2">
        <f>R28+($W28-$R28)/5</f>
        <v/>
      </c>
      <c r="T28" s="2">
        <f>S28+($W28-$R28)/5</f>
        <v/>
      </c>
      <c r="U28" s="2">
        <f>T28+($W28-$R28)/5</f>
        <v/>
      </c>
      <c r="V28" s="2">
        <f>U28+($W28-$R28)/5</f>
        <v/>
      </c>
      <c r="W28" s="119">
        <f>VLOOKUP($B$1,'Multipliers and Adjustments'!$A$70:$I$86,TRUNC(COLUMN(W$2)/5)+2,FALSE)*SUMIFS('EPA US Data'!$I:$I,'EPA US Data'!$D:$D,'Country Selector'!$A$2,'EPA US Data'!$J:$J,$B$1,'EPA US Data'!$C:$C,W$2,'EPA US Data'!$G:$G,"&gt;="&amp;$A28,'EPA US Data'!$G:$G,"&lt;"&amp;$B28)*unit_conv*'State Downscaling Multipliers'!$B$18</f>
        <v/>
      </c>
      <c r="X28" s="2">
        <f>W28+($AB28-$W28)/5</f>
        <v/>
      </c>
      <c r="Y28" s="2">
        <f>X28+($AB28-$W28)/5</f>
        <v/>
      </c>
      <c r="Z28" s="2">
        <f>Y28+($AB28-$W28)/5</f>
        <v/>
      </c>
      <c r="AA28" s="2">
        <f>Z28+($AB28-$W28)/5</f>
        <v/>
      </c>
      <c r="AB28" s="119">
        <f>VLOOKUP($B$1,'Multipliers and Adjustments'!$A$70:$I$86,TRUNC(COLUMN(AB$2)/5)+2,FALSE)*SUMIFS('EPA US Data'!$I:$I,'EPA US Data'!$D:$D,'Country Selector'!$A$2,'EPA US Data'!$J:$J,$B$1,'EPA US Data'!$C:$C,AB$2,'EPA US Data'!$G:$G,"&gt;="&amp;$A28,'EPA US Data'!$G:$G,"&lt;"&amp;$B28)*unit_conv*'State Downscaling Multipliers'!$B$18</f>
        <v/>
      </c>
      <c r="AC28" s="2">
        <f>AB28+($AG28-$AB28)/5</f>
        <v/>
      </c>
      <c r="AD28" s="2">
        <f>AC28+($AG28-$AB28)/5</f>
        <v/>
      </c>
      <c r="AE28" s="2">
        <f>AD28+($AG28-$AB28)/5</f>
        <v/>
      </c>
      <c r="AF28" s="2">
        <f>AE28+($AG28-$AB28)/5</f>
        <v/>
      </c>
      <c r="AG28" s="119">
        <f>VLOOKUP($B$1,'Multipliers and Adjustments'!$A$70:$I$86,TRUNC(COLUMN(AG$2)/5)+2,FALSE)*SUMIFS('EPA US Data'!$I:$I,'EPA US Data'!$D:$D,'Country Selector'!$A$2,'EPA US Data'!$J:$J,$B$1,'EPA US Data'!$C:$C,AG$2,'EPA US Data'!$G:$G,"&gt;="&amp;$A28,'EPA US Data'!$G:$G,"&lt;"&amp;$B28)*unit_conv*'State Downscaling Multipliers'!$B$18</f>
        <v/>
      </c>
      <c r="AH28" s="2">
        <f>AG28+($AL28-$AG28)/5</f>
        <v/>
      </c>
      <c r="AI28" s="2">
        <f>AH28+($AL28-$AG28)/5</f>
        <v/>
      </c>
      <c r="AJ28" s="2">
        <f>AI28+($AL28-$AG28)/5</f>
        <v/>
      </c>
      <c r="AK28" s="2">
        <f>AJ28+($AL28-$AG28)/5</f>
        <v/>
      </c>
      <c r="AL28" s="119">
        <f>VLOOKUP($B$1,'Multipliers and Adjustments'!$A$70:$I$86,TRUNC(COLUMN(AL$2)/5)+2,FALSE)*SUMIFS('EPA US Data'!$I:$I,'EPA US Data'!$D:$D,'Country Selector'!$A$2,'EPA US Data'!$J:$J,$B$1,'EPA US Data'!$C:$C,AL$2,'EPA US Data'!$G:$G,"&gt;="&amp;$A28,'EPA US Data'!$G:$G,"&lt;"&amp;$B28)*unit_conv*'State Downscaling Multipliers'!$B$18</f>
        <v/>
      </c>
    </row>
    <row r="29" ht="15.75" customHeight="1" s="120">
      <c r="A29" s="64">
        <f>B28</f>
        <v/>
      </c>
      <c r="B29" s="64">
        <f>A29+10</f>
        <v/>
      </c>
      <c r="C29" s="119">
        <f>VLOOKUP($B$1,'Multipliers and Adjustments'!$A$70:$I$86,TRUNC(COLUMN(C$2)/5)+2,FALSE)*SUMIFS('EPA US Data'!$I:$I,'EPA US Data'!$D:$D,'Country Selector'!$A$2,'EPA US Data'!$J:$J,$B$1,'EPA US Data'!$C:$C,C$2,'EPA US Data'!$G:$G,"&gt;="&amp;$A29,'EPA US Data'!$G:$G,"&lt;"&amp;$B29)*unit_conv*'State Downscaling Multipliers'!$B$18</f>
        <v/>
      </c>
      <c r="D29" s="2">
        <f>C29+($H29-$C29)/5</f>
        <v/>
      </c>
      <c r="E29" s="2">
        <f>D29+($H29-$C29)/5</f>
        <v/>
      </c>
      <c r="F29" s="2">
        <f>E29+($H29-$C29)/5</f>
        <v/>
      </c>
      <c r="G29" s="2">
        <f>F29+($H29-$C29)/5</f>
        <v/>
      </c>
      <c r="H29" s="119">
        <f>VLOOKUP($B$1,'Multipliers and Adjustments'!$A$70:$I$86,TRUNC(COLUMN(H$2)/5)+2,FALSE)*SUMIFS('EPA US Data'!$I:$I,'EPA US Data'!$D:$D,'Country Selector'!$A$2,'EPA US Data'!$J:$J,$B$1,'EPA US Data'!$C:$C,H$2,'EPA US Data'!$G:$G,"&gt;="&amp;$A29,'EPA US Data'!$G:$G,"&lt;"&amp;$B29)*unit_conv*'State Downscaling Multipliers'!$B$18</f>
        <v/>
      </c>
      <c r="I29" s="2">
        <f>H29+($M29-$H29)/5</f>
        <v/>
      </c>
      <c r="J29" s="2">
        <f>I29+($M29-$H29)/5</f>
        <v/>
      </c>
      <c r="K29" s="2">
        <f>J29+($M29-$H29)/5</f>
        <v/>
      </c>
      <c r="L29" s="2">
        <f>K29+($M29-$H29)/5</f>
        <v/>
      </c>
      <c r="M29" s="119">
        <f>VLOOKUP($B$1,'Multipliers and Adjustments'!$A$70:$I$86,TRUNC(COLUMN(M$2)/5)+2,FALSE)*SUMIFS('EPA US Data'!$I:$I,'EPA US Data'!$D:$D,'Country Selector'!$A$2,'EPA US Data'!$J:$J,$B$1,'EPA US Data'!$C:$C,M$2,'EPA US Data'!$G:$G,"&gt;="&amp;$A29,'EPA US Data'!$G:$G,"&lt;"&amp;$B29)*unit_conv*'State Downscaling Multipliers'!$B$18</f>
        <v/>
      </c>
      <c r="N29" s="2">
        <f>M29+($R29-$M29)/5</f>
        <v/>
      </c>
      <c r="O29" s="2">
        <f>N29+($R29-$M29)/5</f>
        <v/>
      </c>
      <c r="P29" s="2">
        <f>O29+($R29-$M29)/5</f>
        <v/>
      </c>
      <c r="Q29" s="2">
        <f>P29+($R29-$M29)/5</f>
        <v/>
      </c>
      <c r="R29" s="119">
        <f>VLOOKUP($B$1,'Multipliers and Adjustments'!$A$70:$I$86,TRUNC(COLUMN(R$2)/5)+2,FALSE)*SUMIFS('EPA US Data'!$I:$I,'EPA US Data'!$D:$D,'Country Selector'!$A$2,'EPA US Data'!$J:$J,$B$1,'EPA US Data'!$C:$C,R$2,'EPA US Data'!$G:$G,"&gt;="&amp;$A29,'EPA US Data'!$G:$G,"&lt;"&amp;$B29)*unit_conv*'State Downscaling Multipliers'!$B$18</f>
        <v/>
      </c>
      <c r="S29" s="2">
        <f>R29+($W29-$R29)/5</f>
        <v/>
      </c>
      <c r="T29" s="2">
        <f>S29+($W29-$R29)/5</f>
        <v/>
      </c>
      <c r="U29" s="2">
        <f>T29+($W29-$R29)/5</f>
        <v/>
      </c>
      <c r="V29" s="2">
        <f>U29+($W29-$R29)/5</f>
        <v/>
      </c>
      <c r="W29" s="119">
        <f>VLOOKUP($B$1,'Multipliers and Adjustments'!$A$70:$I$86,TRUNC(COLUMN(W$2)/5)+2,FALSE)*SUMIFS('EPA US Data'!$I:$I,'EPA US Data'!$D:$D,'Country Selector'!$A$2,'EPA US Data'!$J:$J,$B$1,'EPA US Data'!$C:$C,W$2,'EPA US Data'!$G:$G,"&gt;="&amp;$A29,'EPA US Data'!$G:$G,"&lt;"&amp;$B29)*unit_conv*'State Downscaling Multipliers'!$B$18</f>
        <v/>
      </c>
      <c r="X29" s="2">
        <f>W29+($AB29-$W29)/5</f>
        <v/>
      </c>
      <c r="Y29" s="2">
        <f>X29+($AB29-$W29)/5</f>
        <v/>
      </c>
      <c r="Z29" s="2">
        <f>Y29+($AB29-$W29)/5</f>
        <v/>
      </c>
      <c r="AA29" s="2">
        <f>Z29+($AB29-$W29)/5</f>
        <v/>
      </c>
      <c r="AB29" s="119">
        <f>VLOOKUP($B$1,'Multipliers and Adjustments'!$A$70:$I$86,TRUNC(COLUMN(AB$2)/5)+2,FALSE)*SUMIFS('EPA US Data'!$I:$I,'EPA US Data'!$D:$D,'Country Selector'!$A$2,'EPA US Data'!$J:$J,$B$1,'EPA US Data'!$C:$C,AB$2,'EPA US Data'!$G:$G,"&gt;="&amp;$A29,'EPA US Data'!$G:$G,"&lt;"&amp;$B29)*unit_conv*'State Downscaling Multipliers'!$B$18</f>
        <v/>
      </c>
      <c r="AC29" s="2">
        <f>AB29+($AG29-$AB29)/5</f>
        <v/>
      </c>
      <c r="AD29" s="2">
        <f>AC29+($AG29-$AB29)/5</f>
        <v/>
      </c>
      <c r="AE29" s="2">
        <f>AD29+($AG29-$AB29)/5</f>
        <v/>
      </c>
      <c r="AF29" s="2">
        <f>AE29+($AG29-$AB29)/5</f>
        <v/>
      </c>
      <c r="AG29" s="119">
        <f>VLOOKUP($B$1,'Multipliers and Adjustments'!$A$70:$I$86,TRUNC(COLUMN(AG$2)/5)+2,FALSE)*SUMIFS('EPA US Data'!$I:$I,'EPA US Data'!$D:$D,'Country Selector'!$A$2,'EPA US Data'!$J:$J,$B$1,'EPA US Data'!$C:$C,AG$2,'EPA US Data'!$G:$G,"&gt;="&amp;$A29,'EPA US Data'!$G:$G,"&lt;"&amp;$B29)*unit_conv*'State Downscaling Multipliers'!$B$18</f>
        <v/>
      </c>
      <c r="AH29" s="2">
        <f>AG29+($AL29-$AG29)/5</f>
        <v/>
      </c>
      <c r="AI29" s="2">
        <f>AH29+($AL29-$AG29)/5</f>
        <v/>
      </c>
      <c r="AJ29" s="2">
        <f>AI29+($AL29-$AG29)/5</f>
        <v/>
      </c>
      <c r="AK29" s="2">
        <f>AJ29+($AL29-$AG29)/5</f>
        <v/>
      </c>
      <c r="AL29" s="119">
        <f>VLOOKUP($B$1,'Multipliers and Adjustments'!$A$70:$I$86,TRUNC(COLUMN(AL$2)/5)+2,FALSE)*SUMIFS('EPA US Data'!$I:$I,'EPA US Data'!$D:$D,'Country Selector'!$A$2,'EPA US Data'!$J:$J,$B$1,'EPA US Data'!$C:$C,AL$2,'EPA US Data'!$G:$G,"&gt;="&amp;$A29,'EPA US Data'!$G:$G,"&lt;"&amp;$B29)*unit_conv*'State Downscaling Multipliers'!$B$18</f>
        <v/>
      </c>
    </row>
    <row r="30" ht="15.75" customHeight="1" s="120">
      <c r="A30" s="64">
        <f>B29</f>
        <v/>
      </c>
      <c r="B30" s="64">
        <f>A30+10</f>
        <v/>
      </c>
      <c r="C30" s="119">
        <f>VLOOKUP($B$1,'Multipliers and Adjustments'!$A$70:$I$86,TRUNC(COLUMN(C$2)/5)+2,FALSE)*SUMIFS('EPA US Data'!$I:$I,'EPA US Data'!$D:$D,'Country Selector'!$A$2,'EPA US Data'!$J:$J,$B$1,'EPA US Data'!$C:$C,C$2,'EPA US Data'!$G:$G,"&gt;="&amp;$A30,'EPA US Data'!$G:$G,"&lt;"&amp;$B30)*unit_conv*'State Downscaling Multipliers'!$B$18</f>
        <v/>
      </c>
      <c r="D30" s="2">
        <f>C30+($H30-$C30)/5</f>
        <v/>
      </c>
      <c r="E30" s="2">
        <f>D30+($H30-$C30)/5</f>
        <v/>
      </c>
      <c r="F30" s="2">
        <f>E30+($H30-$C30)/5</f>
        <v/>
      </c>
      <c r="G30" s="2">
        <f>F30+($H30-$C30)/5</f>
        <v/>
      </c>
      <c r="H30" s="119">
        <f>VLOOKUP($B$1,'Multipliers and Adjustments'!$A$70:$I$86,TRUNC(COLUMN(H$2)/5)+2,FALSE)*SUMIFS('EPA US Data'!$I:$I,'EPA US Data'!$D:$D,'Country Selector'!$A$2,'EPA US Data'!$J:$J,$B$1,'EPA US Data'!$C:$C,H$2,'EPA US Data'!$G:$G,"&gt;="&amp;$A30,'EPA US Data'!$G:$G,"&lt;"&amp;$B30)*unit_conv*'State Downscaling Multipliers'!$B$18</f>
        <v/>
      </c>
      <c r="I30" s="2">
        <f>H30+($M30-$H30)/5</f>
        <v/>
      </c>
      <c r="J30" s="2">
        <f>I30+($M30-$H30)/5</f>
        <v/>
      </c>
      <c r="K30" s="2">
        <f>J30+($M30-$H30)/5</f>
        <v/>
      </c>
      <c r="L30" s="2">
        <f>K30+($M30-$H30)/5</f>
        <v/>
      </c>
      <c r="M30" s="119">
        <f>VLOOKUP($B$1,'Multipliers and Adjustments'!$A$70:$I$86,TRUNC(COLUMN(M$2)/5)+2,FALSE)*SUMIFS('EPA US Data'!$I:$I,'EPA US Data'!$D:$D,'Country Selector'!$A$2,'EPA US Data'!$J:$J,$B$1,'EPA US Data'!$C:$C,M$2,'EPA US Data'!$G:$G,"&gt;="&amp;$A30,'EPA US Data'!$G:$G,"&lt;"&amp;$B30)*unit_conv*'State Downscaling Multipliers'!$B$18</f>
        <v/>
      </c>
      <c r="N30" s="2">
        <f>M30+($R30-$M30)/5</f>
        <v/>
      </c>
      <c r="O30" s="2">
        <f>N30+($R30-$M30)/5</f>
        <v/>
      </c>
      <c r="P30" s="2">
        <f>O30+($R30-$M30)/5</f>
        <v/>
      </c>
      <c r="Q30" s="2">
        <f>P30+($R30-$M30)/5</f>
        <v/>
      </c>
      <c r="R30" s="119">
        <f>VLOOKUP($B$1,'Multipliers and Adjustments'!$A$70:$I$86,TRUNC(COLUMN(R$2)/5)+2,FALSE)*SUMIFS('EPA US Data'!$I:$I,'EPA US Data'!$D:$D,'Country Selector'!$A$2,'EPA US Data'!$J:$J,$B$1,'EPA US Data'!$C:$C,R$2,'EPA US Data'!$G:$G,"&gt;="&amp;$A30,'EPA US Data'!$G:$G,"&lt;"&amp;$B30)*unit_conv*'State Downscaling Multipliers'!$B$18</f>
        <v/>
      </c>
      <c r="S30" s="2">
        <f>R30+($W30-$R30)/5</f>
        <v/>
      </c>
      <c r="T30" s="2">
        <f>S30+($W30-$R30)/5</f>
        <v/>
      </c>
      <c r="U30" s="2">
        <f>T30+($W30-$R30)/5</f>
        <v/>
      </c>
      <c r="V30" s="2">
        <f>U30+($W30-$R30)/5</f>
        <v/>
      </c>
      <c r="W30" s="119">
        <f>VLOOKUP($B$1,'Multipliers and Adjustments'!$A$70:$I$86,TRUNC(COLUMN(W$2)/5)+2,FALSE)*SUMIFS('EPA US Data'!$I:$I,'EPA US Data'!$D:$D,'Country Selector'!$A$2,'EPA US Data'!$J:$J,$B$1,'EPA US Data'!$C:$C,W$2,'EPA US Data'!$G:$G,"&gt;="&amp;$A30,'EPA US Data'!$G:$G,"&lt;"&amp;$B30)*unit_conv*'State Downscaling Multipliers'!$B$18</f>
        <v/>
      </c>
      <c r="X30" s="2">
        <f>W30+($AB30-$W30)/5</f>
        <v/>
      </c>
      <c r="Y30" s="2">
        <f>X30+($AB30-$W30)/5</f>
        <v/>
      </c>
      <c r="Z30" s="2">
        <f>Y30+($AB30-$W30)/5</f>
        <v/>
      </c>
      <c r="AA30" s="2">
        <f>Z30+($AB30-$W30)/5</f>
        <v/>
      </c>
      <c r="AB30" s="119">
        <f>VLOOKUP($B$1,'Multipliers and Adjustments'!$A$70:$I$86,TRUNC(COLUMN(AB$2)/5)+2,FALSE)*SUMIFS('EPA US Data'!$I:$I,'EPA US Data'!$D:$D,'Country Selector'!$A$2,'EPA US Data'!$J:$J,$B$1,'EPA US Data'!$C:$C,AB$2,'EPA US Data'!$G:$G,"&gt;="&amp;$A30,'EPA US Data'!$G:$G,"&lt;"&amp;$B30)*unit_conv*'State Downscaling Multipliers'!$B$18</f>
        <v/>
      </c>
      <c r="AC30" s="2">
        <f>AB30+($AG30-$AB30)/5</f>
        <v/>
      </c>
      <c r="AD30" s="2">
        <f>AC30+($AG30-$AB30)/5</f>
        <v/>
      </c>
      <c r="AE30" s="2">
        <f>AD30+($AG30-$AB30)/5</f>
        <v/>
      </c>
      <c r="AF30" s="2">
        <f>AE30+($AG30-$AB30)/5</f>
        <v/>
      </c>
      <c r="AG30" s="119">
        <f>VLOOKUP($B$1,'Multipliers and Adjustments'!$A$70:$I$86,TRUNC(COLUMN(AG$2)/5)+2,FALSE)*SUMIFS('EPA US Data'!$I:$I,'EPA US Data'!$D:$D,'Country Selector'!$A$2,'EPA US Data'!$J:$J,$B$1,'EPA US Data'!$C:$C,AG$2,'EPA US Data'!$G:$G,"&gt;="&amp;$A30,'EPA US Data'!$G:$G,"&lt;"&amp;$B30)*unit_conv*'State Downscaling Multipliers'!$B$18</f>
        <v/>
      </c>
      <c r="AH30" s="2">
        <f>AG30+($AL30-$AG30)/5</f>
        <v/>
      </c>
      <c r="AI30" s="2">
        <f>AH30+($AL30-$AG30)/5</f>
        <v/>
      </c>
      <c r="AJ30" s="2">
        <f>AI30+($AL30-$AG30)/5</f>
        <v/>
      </c>
      <c r="AK30" s="2">
        <f>AJ30+($AL30-$AG30)/5</f>
        <v/>
      </c>
      <c r="AL30" s="119">
        <f>VLOOKUP($B$1,'Multipliers and Adjustments'!$A$70:$I$86,TRUNC(COLUMN(AL$2)/5)+2,FALSE)*SUMIFS('EPA US Data'!$I:$I,'EPA US Data'!$D:$D,'Country Selector'!$A$2,'EPA US Data'!$J:$J,$B$1,'EPA US Data'!$C:$C,AL$2,'EPA US Data'!$G:$G,"&gt;="&amp;$A30,'EPA US Data'!$G:$G,"&lt;"&amp;$B30)*unit_conv*'State Downscaling Multipliers'!$B$18</f>
        <v/>
      </c>
    </row>
    <row r="31" ht="15.75" customHeight="1" s="120">
      <c r="A31" s="64">
        <f>B30</f>
        <v/>
      </c>
      <c r="B31" s="64">
        <f>A31+10</f>
        <v/>
      </c>
      <c r="C31" s="119">
        <f>VLOOKUP($B$1,'Multipliers and Adjustments'!$A$70:$I$86,TRUNC(COLUMN(C$2)/5)+2,FALSE)*SUMIFS('EPA US Data'!$I:$I,'EPA US Data'!$D:$D,'Country Selector'!$A$2,'EPA US Data'!$J:$J,$B$1,'EPA US Data'!$C:$C,C$2,'EPA US Data'!$G:$G,"&gt;="&amp;$A31,'EPA US Data'!$G:$G,"&lt;"&amp;$B31)*unit_conv*'State Downscaling Multipliers'!$B$18</f>
        <v/>
      </c>
      <c r="D31" s="2">
        <f>C31+($H31-$C31)/5</f>
        <v/>
      </c>
      <c r="E31" s="2">
        <f>D31+($H31-$C31)/5</f>
        <v/>
      </c>
      <c r="F31" s="2">
        <f>E31+($H31-$C31)/5</f>
        <v/>
      </c>
      <c r="G31" s="2">
        <f>F31+($H31-$C31)/5</f>
        <v/>
      </c>
      <c r="H31" s="119">
        <f>VLOOKUP($B$1,'Multipliers and Adjustments'!$A$70:$I$86,TRUNC(COLUMN(H$2)/5)+2,FALSE)*SUMIFS('EPA US Data'!$I:$I,'EPA US Data'!$D:$D,'Country Selector'!$A$2,'EPA US Data'!$J:$J,$B$1,'EPA US Data'!$C:$C,H$2,'EPA US Data'!$G:$G,"&gt;="&amp;$A31,'EPA US Data'!$G:$G,"&lt;"&amp;$B31)*unit_conv*'State Downscaling Multipliers'!$B$18</f>
        <v/>
      </c>
      <c r="I31" s="2">
        <f>H31+($M31-$H31)/5</f>
        <v/>
      </c>
      <c r="J31" s="2">
        <f>I31+($M31-$H31)/5</f>
        <v/>
      </c>
      <c r="K31" s="2">
        <f>J31+($M31-$H31)/5</f>
        <v/>
      </c>
      <c r="L31" s="2">
        <f>K31+($M31-$H31)/5</f>
        <v/>
      </c>
      <c r="M31" s="119">
        <f>VLOOKUP($B$1,'Multipliers and Adjustments'!$A$70:$I$86,TRUNC(COLUMN(M$2)/5)+2,FALSE)*SUMIFS('EPA US Data'!$I:$I,'EPA US Data'!$D:$D,'Country Selector'!$A$2,'EPA US Data'!$J:$J,$B$1,'EPA US Data'!$C:$C,M$2,'EPA US Data'!$G:$G,"&gt;="&amp;$A31,'EPA US Data'!$G:$G,"&lt;"&amp;$B31)*unit_conv*'State Downscaling Multipliers'!$B$18</f>
        <v/>
      </c>
      <c r="N31" s="2">
        <f>M31+($R31-$M31)/5</f>
        <v/>
      </c>
      <c r="O31" s="2">
        <f>N31+($R31-$M31)/5</f>
        <v/>
      </c>
      <c r="P31" s="2">
        <f>O31+($R31-$M31)/5</f>
        <v/>
      </c>
      <c r="Q31" s="2">
        <f>P31+($R31-$M31)/5</f>
        <v/>
      </c>
      <c r="R31" s="119">
        <f>VLOOKUP($B$1,'Multipliers and Adjustments'!$A$70:$I$86,TRUNC(COLUMN(R$2)/5)+2,FALSE)*SUMIFS('EPA US Data'!$I:$I,'EPA US Data'!$D:$D,'Country Selector'!$A$2,'EPA US Data'!$J:$J,$B$1,'EPA US Data'!$C:$C,R$2,'EPA US Data'!$G:$G,"&gt;="&amp;$A31,'EPA US Data'!$G:$G,"&lt;"&amp;$B31)*unit_conv*'State Downscaling Multipliers'!$B$18</f>
        <v/>
      </c>
      <c r="S31" s="2">
        <f>R31+($W31-$R31)/5</f>
        <v/>
      </c>
      <c r="T31" s="2">
        <f>S31+($W31-$R31)/5</f>
        <v/>
      </c>
      <c r="U31" s="2">
        <f>T31+($W31-$R31)/5</f>
        <v/>
      </c>
      <c r="V31" s="2">
        <f>U31+($W31-$R31)/5</f>
        <v/>
      </c>
      <c r="W31" s="119">
        <f>VLOOKUP($B$1,'Multipliers and Adjustments'!$A$70:$I$86,TRUNC(COLUMN(W$2)/5)+2,FALSE)*SUMIFS('EPA US Data'!$I:$I,'EPA US Data'!$D:$D,'Country Selector'!$A$2,'EPA US Data'!$J:$J,$B$1,'EPA US Data'!$C:$C,W$2,'EPA US Data'!$G:$G,"&gt;="&amp;$A31,'EPA US Data'!$G:$G,"&lt;"&amp;$B31)*unit_conv*'State Downscaling Multipliers'!$B$18</f>
        <v/>
      </c>
      <c r="X31" s="2">
        <f>W31+($AB31-$W31)/5</f>
        <v/>
      </c>
      <c r="Y31" s="2">
        <f>X31+($AB31-$W31)/5</f>
        <v/>
      </c>
      <c r="Z31" s="2">
        <f>Y31+($AB31-$W31)/5</f>
        <v/>
      </c>
      <c r="AA31" s="2">
        <f>Z31+($AB31-$W31)/5</f>
        <v/>
      </c>
      <c r="AB31" s="119">
        <f>VLOOKUP($B$1,'Multipliers and Adjustments'!$A$70:$I$86,TRUNC(COLUMN(AB$2)/5)+2,FALSE)*SUMIFS('EPA US Data'!$I:$I,'EPA US Data'!$D:$D,'Country Selector'!$A$2,'EPA US Data'!$J:$J,$B$1,'EPA US Data'!$C:$C,AB$2,'EPA US Data'!$G:$G,"&gt;="&amp;$A31,'EPA US Data'!$G:$G,"&lt;"&amp;$B31)*unit_conv*'State Downscaling Multipliers'!$B$18</f>
        <v/>
      </c>
      <c r="AC31" s="2">
        <f>AB31+($AG31-$AB31)/5</f>
        <v/>
      </c>
      <c r="AD31" s="2">
        <f>AC31+($AG31-$AB31)/5</f>
        <v/>
      </c>
      <c r="AE31" s="2">
        <f>AD31+($AG31-$AB31)/5</f>
        <v/>
      </c>
      <c r="AF31" s="2">
        <f>AE31+($AG31-$AB31)/5</f>
        <v/>
      </c>
      <c r="AG31" s="119">
        <f>VLOOKUP($B$1,'Multipliers and Adjustments'!$A$70:$I$86,TRUNC(COLUMN(AG$2)/5)+2,FALSE)*SUMIFS('EPA US Data'!$I:$I,'EPA US Data'!$D:$D,'Country Selector'!$A$2,'EPA US Data'!$J:$J,$B$1,'EPA US Data'!$C:$C,AG$2,'EPA US Data'!$G:$G,"&gt;="&amp;$A31,'EPA US Data'!$G:$G,"&lt;"&amp;$B31)*unit_conv*'State Downscaling Multipliers'!$B$18</f>
        <v/>
      </c>
      <c r="AH31" s="2">
        <f>AG31+($AL31-$AG31)/5</f>
        <v/>
      </c>
      <c r="AI31" s="2">
        <f>AH31+($AL31-$AG31)/5</f>
        <v/>
      </c>
      <c r="AJ31" s="2">
        <f>AI31+($AL31-$AG31)/5</f>
        <v/>
      </c>
      <c r="AK31" s="2">
        <f>AJ31+($AL31-$AG31)/5</f>
        <v/>
      </c>
      <c r="AL31" s="119">
        <f>VLOOKUP($B$1,'Multipliers and Adjustments'!$A$70:$I$86,TRUNC(COLUMN(AL$2)/5)+2,FALSE)*SUMIFS('EPA US Data'!$I:$I,'EPA US Data'!$D:$D,'Country Selector'!$A$2,'EPA US Data'!$J:$J,$B$1,'EPA US Data'!$C:$C,AL$2,'EPA US Data'!$G:$G,"&gt;="&amp;$A31,'EPA US Data'!$G:$G,"&lt;"&amp;$B31)*unit_conv*'State Downscaling Multipliers'!$B$18</f>
        <v/>
      </c>
    </row>
    <row r="32" ht="15.75" customHeight="1" s="120">
      <c r="A32" s="64">
        <f>B31</f>
        <v/>
      </c>
      <c r="B32" s="64">
        <f>A32+10</f>
        <v/>
      </c>
      <c r="C32" s="119">
        <f>VLOOKUP($B$1,'Multipliers and Adjustments'!$A$70:$I$86,TRUNC(COLUMN(C$2)/5)+2,FALSE)*SUMIFS('EPA US Data'!$I:$I,'EPA US Data'!$D:$D,'Country Selector'!$A$2,'EPA US Data'!$J:$J,$B$1,'EPA US Data'!$C:$C,C$2,'EPA US Data'!$G:$G,"&gt;="&amp;$A32,'EPA US Data'!$G:$G,"&lt;"&amp;$B32)*unit_conv*'State Downscaling Multipliers'!$B$18</f>
        <v/>
      </c>
      <c r="D32" s="2">
        <f>C32+($H32-$C32)/5</f>
        <v/>
      </c>
      <c r="E32" s="2">
        <f>D32+($H32-$C32)/5</f>
        <v/>
      </c>
      <c r="F32" s="2">
        <f>E32+($H32-$C32)/5</f>
        <v/>
      </c>
      <c r="G32" s="2">
        <f>F32+($H32-$C32)/5</f>
        <v/>
      </c>
      <c r="H32" s="119">
        <f>VLOOKUP($B$1,'Multipliers and Adjustments'!$A$70:$I$86,TRUNC(COLUMN(H$2)/5)+2,FALSE)*SUMIFS('EPA US Data'!$I:$I,'EPA US Data'!$D:$D,'Country Selector'!$A$2,'EPA US Data'!$J:$J,$B$1,'EPA US Data'!$C:$C,H$2,'EPA US Data'!$G:$G,"&gt;="&amp;$A32,'EPA US Data'!$G:$G,"&lt;"&amp;$B32)*unit_conv*'State Downscaling Multipliers'!$B$18</f>
        <v/>
      </c>
      <c r="I32" s="2">
        <f>H32+($M32-$H32)/5</f>
        <v/>
      </c>
      <c r="J32" s="2">
        <f>I32+($M32-$H32)/5</f>
        <v/>
      </c>
      <c r="K32" s="2">
        <f>J32+($M32-$H32)/5</f>
        <v/>
      </c>
      <c r="L32" s="2">
        <f>K32+($M32-$H32)/5</f>
        <v/>
      </c>
      <c r="M32" s="119">
        <f>VLOOKUP($B$1,'Multipliers and Adjustments'!$A$70:$I$86,TRUNC(COLUMN(M$2)/5)+2,FALSE)*SUMIFS('EPA US Data'!$I:$I,'EPA US Data'!$D:$D,'Country Selector'!$A$2,'EPA US Data'!$J:$J,$B$1,'EPA US Data'!$C:$C,M$2,'EPA US Data'!$G:$G,"&gt;="&amp;$A32,'EPA US Data'!$G:$G,"&lt;"&amp;$B32)*unit_conv*'State Downscaling Multipliers'!$B$18</f>
        <v/>
      </c>
      <c r="N32" s="2">
        <f>M32+($R32-$M32)/5</f>
        <v/>
      </c>
      <c r="O32" s="2">
        <f>N32+($R32-$M32)/5</f>
        <v/>
      </c>
      <c r="P32" s="2">
        <f>O32+($R32-$M32)/5</f>
        <v/>
      </c>
      <c r="Q32" s="2">
        <f>P32+($R32-$M32)/5</f>
        <v/>
      </c>
      <c r="R32" s="119">
        <f>VLOOKUP($B$1,'Multipliers and Adjustments'!$A$70:$I$86,TRUNC(COLUMN(R$2)/5)+2,FALSE)*SUMIFS('EPA US Data'!$I:$I,'EPA US Data'!$D:$D,'Country Selector'!$A$2,'EPA US Data'!$J:$J,$B$1,'EPA US Data'!$C:$C,R$2,'EPA US Data'!$G:$G,"&gt;="&amp;$A32,'EPA US Data'!$G:$G,"&lt;"&amp;$B32)*unit_conv*'State Downscaling Multipliers'!$B$18</f>
        <v/>
      </c>
      <c r="S32" s="2">
        <f>R32+($W32-$R32)/5</f>
        <v/>
      </c>
      <c r="T32" s="2">
        <f>S32+($W32-$R32)/5</f>
        <v/>
      </c>
      <c r="U32" s="2">
        <f>T32+($W32-$R32)/5</f>
        <v/>
      </c>
      <c r="V32" s="2">
        <f>U32+($W32-$R32)/5</f>
        <v/>
      </c>
      <c r="W32" s="119">
        <f>VLOOKUP($B$1,'Multipliers and Adjustments'!$A$70:$I$86,TRUNC(COLUMN(W$2)/5)+2,FALSE)*SUMIFS('EPA US Data'!$I:$I,'EPA US Data'!$D:$D,'Country Selector'!$A$2,'EPA US Data'!$J:$J,$B$1,'EPA US Data'!$C:$C,W$2,'EPA US Data'!$G:$G,"&gt;="&amp;$A32,'EPA US Data'!$G:$G,"&lt;"&amp;$B32)*unit_conv*'State Downscaling Multipliers'!$B$18</f>
        <v/>
      </c>
      <c r="X32" s="2">
        <f>W32+($AB32-$W32)/5</f>
        <v/>
      </c>
      <c r="Y32" s="2">
        <f>X32+($AB32-$W32)/5</f>
        <v/>
      </c>
      <c r="Z32" s="2">
        <f>Y32+($AB32-$W32)/5</f>
        <v/>
      </c>
      <c r="AA32" s="2">
        <f>Z32+($AB32-$W32)/5</f>
        <v/>
      </c>
      <c r="AB32" s="119">
        <f>VLOOKUP($B$1,'Multipliers and Adjustments'!$A$70:$I$86,TRUNC(COLUMN(AB$2)/5)+2,FALSE)*SUMIFS('EPA US Data'!$I:$I,'EPA US Data'!$D:$D,'Country Selector'!$A$2,'EPA US Data'!$J:$J,$B$1,'EPA US Data'!$C:$C,AB$2,'EPA US Data'!$G:$G,"&gt;="&amp;$A32,'EPA US Data'!$G:$G,"&lt;"&amp;$B32)*unit_conv*'State Downscaling Multipliers'!$B$18</f>
        <v/>
      </c>
      <c r="AC32" s="2">
        <f>AB32+($AG32-$AB32)/5</f>
        <v/>
      </c>
      <c r="AD32" s="2">
        <f>AC32+($AG32-$AB32)/5</f>
        <v/>
      </c>
      <c r="AE32" s="2">
        <f>AD32+($AG32-$AB32)/5</f>
        <v/>
      </c>
      <c r="AF32" s="2">
        <f>AE32+($AG32-$AB32)/5</f>
        <v/>
      </c>
      <c r="AG32" s="119">
        <f>VLOOKUP($B$1,'Multipliers and Adjustments'!$A$70:$I$86,TRUNC(COLUMN(AG$2)/5)+2,FALSE)*SUMIFS('EPA US Data'!$I:$I,'EPA US Data'!$D:$D,'Country Selector'!$A$2,'EPA US Data'!$J:$J,$B$1,'EPA US Data'!$C:$C,AG$2,'EPA US Data'!$G:$G,"&gt;="&amp;$A32,'EPA US Data'!$G:$G,"&lt;"&amp;$B32)*unit_conv*'State Downscaling Multipliers'!$B$18</f>
        <v/>
      </c>
      <c r="AH32" s="2">
        <f>AG32+($AL32-$AG32)/5</f>
        <v/>
      </c>
      <c r="AI32" s="2">
        <f>AH32+($AL32-$AG32)/5</f>
        <v/>
      </c>
      <c r="AJ32" s="2">
        <f>AI32+($AL32-$AG32)/5</f>
        <v/>
      </c>
      <c r="AK32" s="2">
        <f>AJ32+($AL32-$AG32)/5</f>
        <v/>
      </c>
      <c r="AL32" s="119">
        <f>VLOOKUP($B$1,'Multipliers and Adjustments'!$A$70:$I$86,TRUNC(COLUMN(AL$2)/5)+2,FALSE)*SUMIFS('EPA US Data'!$I:$I,'EPA US Data'!$D:$D,'Country Selector'!$A$2,'EPA US Data'!$J:$J,$B$1,'EPA US Data'!$C:$C,AL$2,'EPA US Data'!$G:$G,"&gt;="&amp;$A32,'EPA US Data'!$G:$G,"&lt;"&amp;$B32)*unit_conv*'State Downscaling Multipliers'!$B$18</f>
        <v/>
      </c>
    </row>
    <row r="33" ht="15.75" customHeight="1" s="120">
      <c r="A33" s="64">
        <f>B32</f>
        <v/>
      </c>
      <c r="B33" s="64">
        <f>A33+10</f>
        <v/>
      </c>
      <c r="C33" s="119">
        <f>VLOOKUP($B$1,'Multipliers and Adjustments'!$A$70:$I$86,TRUNC(COLUMN(C$2)/5)+2,FALSE)*SUMIFS('EPA US Data'!$I:$I,'EPA US Data'!$D:$D,'Country Selector'!$A$2,'EPA US Data'!$J:$J,$B$1,'EPA US Data'!$C:$C,C$2,'EPA US Data'!$G:$G,"&gt;="&amp;$A33,'EPA US Data'!$G:$G,"&lt;"&amp;$B33)*unit_conv*'State Downscaling Multipliers'!$B$18</f>
        <v/>
      </c>
      <c r="D33" s="2">
        <f>C33+($H33-$C33)/5</f>
        <v/>
      </c>
      <c r="E33" s="2">
        <f>D33+($H33-$C33)/5</f>
        <v/>
      </c>
      <c r="F33" s="2">
        <f>E33+($H33-$C33)/5</f>
        <v/>
      </c>
      <c r="G33" s="2">
        <f>F33+($H33-$C33)/5</f>
        <v/>
      </c>
      <c r="H33" s="119">
        <f>VLOOKUP($B$1,'Multipliers and Adjustments'!$A$70:$I$86,TRUNC(COLUMN(H$2)/5)+2,FALSE)*SUMIFS('EPA US Data'!$I:$I,'EPA US Data'!$D:$D,'Country Selector'!$A$2,'EPA US Data'!$J:$J,$B$1,'EPA US Data'!$C:$C,H$2,'EPA US Data'!$G:$G,"&gt;="&amp;$A33,'EPA US Data'!$G:$G,"&lt;"&amp;$B33)*unit_conv*'State Downscaling Multipliers'!$B$18</f>
        <v/>
      </c>
      <c r="I33" s="2">
        <f>H33+($M33-$H33)/5</f>
        <v/>
      </c>
      <c r="J33" s="2">
        <f>I33+($M33-$H33)/5</f>
        <v/>
      </c>
      <c r="K33" s="2">
        <f>J33+($M33-$H33)/5</f>
        <v/>
      </c>
      <c r="L33" s="2">
        <f>K33+($M33-$H33)/5</f>
        <v/>
      </c>
      <c r="M33" s="119">
        <f>VLOOKUP($B$1,'Multipliers and Adjustments'!$A$70:$I$86,TRUNC(COLUMN(M$2)/5)+2,FALSE)*SUMIFS('EPA US Data'!$I:$I,'EPA US Data'!$D:$D,'Country Selector'!$A$2,'EPA US Data'!$J:$J,$B$1,'EPA US Data'!$C:$C,M$2,'EPA US Data'!$G:$G,"&gt;="&amp;$A33,'EPA US Data'!$G:$G,"&lt;"&amp;$B33)*unit_conv*'State Downscaling Multipliers'!$B$18</f>
        <v/>
      </c>
      <c r="N33" s="2">
        <f>M33+($R33-$M33)/5</f>
        <v/>
      </c>
      <c r="O33" s="2">
        <f>N33+($R33-$M33)/5</f>
        <v/>
      </c>
      <c r="P33" s="2">
        <f>O33+($R33-$M33)/5</f>
        <v/>
      </c>
      <c r="Q33" s="2">
        <f>P33+($R33-$M33)/5</f>
        <v/>
      </c>
      <c r="R33" s="119">
        <f>VLOOKUP($B$1,'Multipliers and Adjustments'!$A$70:$I$86,TRUNC(COLUMN(R$2)/5)+2,FALSE)*SUMIFS('EPA US Data'!$I:$I,'EPA US Data'!$D:$D,'Country Selector'!$A$2,'EPA US Data'!$J:$J,$B$1,'EPA US Data'!$C:$C,R$2,'EPA US Data'!$G:$G,"&gt;="&amp;$A33,'EPA US Data'!$G:$G,"&lt;"&amp;$B33)*unit_conv*'State Downscaling Multipliers'!$B$18</f>
        <v/>
      </c>
      <c r="S33" s="2">
        <f>R33+($W33-$R33)/5</f>
        <v/>
      </c>
      <c r="T33" s="2">
        <f>S33+($W33-$R33)/5</f>
        <v/>
      </c>
      <c r="U33" s="2">
        <f>T33+($W33-$R33)/5</f>
        <v/>
      </c>
      <c r="V33" s="2">
        <f>U33+($W33-$R33)/5</f>
        <v/>
      </c>
      <c r="W33" s="119">
        <f>VLOOKUP($B$1,'Multipliers and Adjustments'!$A$70:$I$86,TRUNC(COLUMN(W$2)/5)+2,FALSE)*SUMIFS('EPA US Data'!$I:$I,'EPA US Data'!$D:$D,'Country Selector'!$A$2,'EPA US Data'!$J:$J,$B$1,'EPA US Data'!$C:$C,W$2,'EPA US Data'!$G:$G,"&gt;="&amp;$A33,'EPA US Data'!$G:$G,"&lt;"&amp;$B33)*unit_conv*'State Downscaling Multipliers'!$B$18</f>
        <v/>
      </c>
      <c r="X33" s="2">
        <f>W33+($AB33-$W33)/5</f>
        <v/>
      </c>
      <c r="Y33" s="2">
        <f>X33+($AB33-$W33)/5</f>
        <v/>
      </c>
      <c r="Z33" s="2">
        <f>Y33+($AB33-$W33)/5</f>
        <v/>
      </c>
      <c r="AA33" s="2">
        <f>Z33+($AB33-$W33)/5</f>
        <v/>
      </c>
      <c r="AB33" s="119">
        <f>VLOOKUP($B$1,'Multipliers and Adjustments'!$A$70:$I$86,TRUNC(COLUMN(AB$2)/5)+2,FALSE)*SUMIFS('EPA US Data'!$I:$I,'EPA US Data'!$D:$D,'Country Selector'!$A$2,'EPA US Data'!$J:$J,$B$1,'EPA US Data'!$C:$C,AB$2,'EPA US Data'!$G:$G,"&gt;="&amp;$A33,'EPA US Data'!$G:$G,"&lt;"&amp;$B33)*unit_conv*'State Downscaling Multipliers'!$B$18</f>
        <v/>
      </c>
      <c r="AC33" s="2">
        <f>AB33+($AG33-$AB33)/5</f>
        <v/>
      </c>
      <c r="AD33" s="2">
        <f>AC33+($AG33-$AB33)/5</f>
        <v/>
      </c>
      <c r="AE33" s="2">
        <f>AD33+($AG33-$AB33)/5</f>
        <v/>
      </c>
      <c r="AF33" s="2">
        <f>AE33+($AG33-$AB33)/5</f>
        <v/>
      </c>
      <c r="AG33" s="119">
        <f>VLOOKUP($B$1,'Multipliers and Adjustments'!$A$70:$I$86,TRUNC(COLUMN(AG$2)/5)+2,FALSE)*SUMIFS('EPA US Data'!$I:$I,'EPA US Data'!$D:$D,'Country Selector'!$A$2,'EPA US Data'!$J:$J,$B$1,'EPA US Data'!$C:$C,AG$2,'EPA US Data'!$G:$G,"&gt;="&amp;$A33,'EPA US Data'!$G:$G,"&lt;"&amp;$B33)*unit_conv*'State Downscaling Multipliers'!$B$18</f>
        <v/>
      </c>
      <c r="AH33" s="2">
        <f>AG33+($AL33-$AG33)/5</f>
        <v/>
      </c>
      <c r="AI33" s="2">
        <f>AH33+($AL33-$AG33)/5</f>
        <v/>
      </c>
      <c r="AJ33" s="2">
        <f>AI33+($AL33-$AG33)/5</f>
        <v/>
      </c>
      <c r="AK33" s="2">
        <f>AJ33+($AL33-$AG33)/5</f>
        <v/>
      </c>
      <c r="AL33" s="119">
        <f>VLOOKUP($B$1,'Multipliers and Adjustments'!$A$70:$I$86,TRUNC(COLUMN(AL$2)/5)+2,FALSE)*SUMIFS('EPA US Data'!$I:$I,'EPA US Data'!$D:$D,'Country Selector'!$A$2,'EPA US Data'!$J:$J,$B$1,'EPA US Data'!$C:$C,AL$2,'EPA US Data'!$G:$G,"&gt;="&amp;$A33,'EPA US Data'!$G:$G,"&lt;"&amp;$B33)*unit_conv*'State Downscaling Multipliers'!$B$18</f>
        <v/>
      </c>
    </row>
    <row r="34" ht="15.75" customHeight="1" s="120">
      <c r="A34" s="65">
        <f>B33</f>
        <v/>
      </c>
      <c r="B34" s="65">
        <f>A34</f>
        <v/>
      </c>
      <c r="C34" s="119">
        <f>VLOOKUP($B$1,'Multipliers and Adjustments'!$A$70:$I$86,TRUNC(COLUMN(C$2)/5)+2,FALSE)*SUMIFS('EPA US Data'!$I:$I,'EPA US Data'!$D:$D,'Country Selector'!$A$2,'EPA US Data'!$J:$J,$B$1,'EPA US Data'!$C:$C,C$2,'EPA US Data'!$G:$G,"&gt;="&amp;$A34,'EPA US Data'!$G:$G,"&lt;"&amp;$B34)*unit_conv*'State Downscaling Multipliers'!$B$18</f>
        <v/>
      </c>
      <c r="D34" s="2">
        <f>C34+($H34-$C34)/5</f>
        <v/>
      </c>
      <c r="E34" s="2">
        <f>D34+($H34-$C34)/5</f>
        <v/>
      </c>
      <c r="F34" s="2">
        <f>E34+($H34-$C34)/5</f>
        <v/>
      </c>
      <c r="G34" s="2">
        <f>F34+($H34-$C34)/5</f>
        <v/>
      </c>
      <c r="H34" s="119">
        <f>VLOOKUP($B$1,'Multipliers and Adjustments'!$A$70:$I$86,TRUNC(COLUMN(H$2)/5)+2,FALSE)*SUMIFS('EPA US Data'!$I:$I,'EPA US Data'!$D:$D,'Country Selector'!$A$2,'EPA US Data'!$J:$J,$B$1,'EPA US Data'!$C:$C,H$2,'EPA US Data'!$G:$G,"&gt;="&amp;$A34,'EPA US Data'!$G:$G,"&lt;"&amp;$B34)*unit_conv*'State Downscaling Multipliers'!$B$18</f>
        <v/>
      </c>
      <c r="I34" s="2">
        <f>H34+($M34-$H34)/5</f>
        <v/>
      </c>
      <c r="J34" s="2">
        <f>I34+($M34-$H34)/5</f>
        <v/>
      </c>
      <c r="K34" s="2">
        <f>J34+($M34-$H34)/5</f>
        <v/>
      </c>
      <c r="L34" s="2">
        <f>K34+($M34-$H34)/5</f>
        <v/>
      </c>
      <c r="M34" s="119">
        <f>VLOOKUP($B$1,'Multipliers and Adjustments'!$A$70:$I$86,TRUNC(COLUMN(M$2)/5)+2,FALSE)*SUMIFS('EPA US Data'!$I:$I,'EPA US Data'!$D:$D,'Country Selector'!$A$2,'EPA US Data'!$J:$J,$B$1,'EPA US Data'!$C:$C,M$2,'EPA US Data'!$G:$G,"&gt;="&amp;$A34,'EPA US Data'!$G:$G,"&lt;"&amp;$B34)*unit_conv*'State Downscaling Multipliers'!$B$18</f>
        <v/>
      </c>
      <c r="N34" s="2">
        <f>M34+($R34-$M34)/5</f>
        <v/>
      </c>
      <c r="O34" s="2">
        <f>N34+($R34-$M34)/5</f>
        <v/>
      </c>
      <c r="P34" s="2">
        <f>O34+($R34-$M34)/5</f>
        <v/>
      </c>
      <c r="Q34" s="2">
        <f>P34+($R34-$M34)/5</f>
        <v/>
      </c>
      <c r="R34" s="119">
        <f>VLOOKUP($B$1,'Multipliers and Adjustments'!$A$70:$I$86,TRUNC(COLUMN(R$2)/5)+2,FALSE)*SUMIFS('EPA US Data'!$I:$I,'EPA US Data'!$D:$D,'Country Selector'!$A$2,'EPA US Data'!$J:$J,$B$1,'EPA US Data'!$C:$C,R$2,'EPA US Data'!$G:$G,"&gt;="&amp;$A34,'EPA US Data'!$G:$G,"&lt;"&amp;$B34)*unit_conv*'State Downscaling Multipliers'!$B$18</f>
        <v/>
      </c>
      <c r="S34" s="2">
        <f>R34+($W34-$R34)/5</f>
        <v/>
      </c>
      <c r="T34" s="2">
        <f>S34+($W34-$R34)/5</f>
        <v/>
      </c>
      <c r="U34" s="2">
        <f>T34+($W34-$R34)/5</f>
        <v/>
      </c>
      <c r="V34" s="2">
        <f>U34+($W34-$R34)/5</f>
        <v/>
      </c>
      <c r="W34" s="119">
        <f>VLOOKUP($B$1,'Multipliers and Adjustments'!$A$70:$I$86,TRUNC(COLUMN(W$2)/5)+2,FALSE)*SUMIFS('EPA US Data'!$I:$I,'EPA US Data'!$D:$D,'Country Selector'!$A$2,'EPA US Data'!$J:$J,$B$1,'EPA US Data'!$C:$C,W$2,'EPA US Data'!$G:$G,"&gt;="&amp;$A34,'EPA US Data'!$G:$G,"&lt;"&amp;$B34)*unit_conv*'State Downscaling Multipliers'!$B$18</f>
        <v/>
      </c>
      <c r="X34" s="2">
        <f>W34+($AB34-$W34)/5</f>
        <v/>
      </c>
      <c r="Y34" s="2">
        <f>X34+($AB34-$W34)/5</f>
        <v/>
      </c>
      <c r="Z34" s="2">
        <f>Y34+($AB34-$W34)/5</f>
        <v/>
      </c>
      <c r="AA34" s="2">
        <f>Z34+($AB34-$W34)/5</f>
        <v/>
      </c>
      <c r="AB34" s="119">
        <f>VLOOKUP($B$1,'Multipliers and Adjustments'!$A$70:$I$86,TRUNC(COLUMN(AB$2)/5)+2,FALSE)*SUMIFS('EPA US Data'!$I:$I,'EPA US Data'!$D:$D,'Country Selector'!$A$2,'EPA US Data'!$J:$J,$B$1,'EPA US Data'!$C:$C,AB$2,'EPA US Data'!$G:$G,"&gt;="&amp;$A34,'EPA US Data'!$G:$G,"&lt;"&amp;$B34)*unit_conv*'State Downscaling Multipliers'!$B$18</f>
        <v/>
      </c>
      <c r="AC34" s="2">
        <f>AB34+($AG34-$AB34)/5</f>
        <v/>
      </c>
      <c r="AD34" s="2">
        <f>AC34+($AG34-$AB34)/5</f>
        <v/>
      </c>
      <c r="AE34" s="2">
        <f>AD34+($AG34-$AB34)/5</f>
        <v/>
      </c>
      <c r="AF34" s="2">
        <f>AE34+($AG34-$AB34)/5</f>
        <v/>
      </c>
      <c r="AG34" s="119">
        <f>VLOOKUP($B$1,'Multipliers and Adjustments'!$A$70:$I$86,TRUNC(COLUMN(AG$2)/5)+2,FALSE)*SUMIFS('EPA US Data'!$I:$I,'EPA US Data'!$D:$D,'Country Selector'!$A$2,'EPA US Data'!$J:$J,$B$1,'EPA US Data'!$C:$C,AG$2,'EPA US Data'!$G:$G,"&gt;="&amp;$A34,'EPA US Data'!$G:$G,"&lt;"&amp;$B34)*unit_conv*'State Downscaling Multipliers'!$B$18</f>
        <v/>
      </c>
      <c r="AH34" s="2">
        <f>AG34+($AL34-$AG34)/5</f>
        <v/>
      </c>
      <c r="AI34" s="2">
        <f>AH34+($AL34-$AG34)/5</f>
        <v/>
      </c>
      <c r="AJ34" s="2">
        <f>AI34+($AL34-$AG34)/5</f>
        <v/>
      </c>
      <c r="AK34" s="2">
        <f>AJ34+($AL34-$AG34)/5</f>
        <v/>
      </c>
      <c r="AL34" s="119">
        <f>VLOOKUP($B$1,'Multipliers and Adjustments'!$A$70:$I$86,TRUNC(COLUMN(AL$2)/5)+2,FALSE)*SUMIFS('EPA US Data'!$I:$I,'EPA US Data'!$D:$D,'Country Selector'!$A$2,'EPA US Data'!$J:$J,$B$1,'EPA US Data'!$C:$C,AL$2,'EPA US Data'!$G:$G,"&gt;="&amp;$A34,'EPA US Data'!$G:$G,"&lt;"&amp;$B34)*unit_conv*'State Downscaling Multipliers'!$B$18</f>
        <v/>
      </c>
    </row>
    <row r="35" ht="15.75" customHeight="1" s="120">
      <c r="A35" s="66" t="n">
        <v>0.1</v>
      </c>
      <c r="B35" s="66">
        <f>A35+9.9</f>
        <v/>
      </c>
      <c r="C35" s="119">
        <f>VLOOKUP($B$1,'Multipliers and Adjustments'!$A$70:$I$86,TRUNC(COLUMN(C$2)/5)+2,FALSE)*SUMIFS('EPA US Data'!$I:$I,'EPA US Data'!$D:$D,'Country Selector'!$A$2,'EPA US Data'!$J:$J,$B$1,'EPA US Data'!$C:$C,C$2,'EPA US Data'!$G:$G,"&gt;="&amp;$A35,'EPA US Data'!$G:$G,"&lt;"&amp;$B35)*unit_conv*'State Downscaling Multipliers'!$B$18</f>
        <v/>
      </c>
      <c r="D35" s="2">
        <f>C35+($H35-$C35)/5</f>
        <v/>
      </c>
      <c r="E35" s="2">
        <f>D35+($H35-$C35)/5</f>
        <v/>
      </c>
      <c r="F35" s="2">
        <f>E35+($H35-$C35)/5</f>
        <v/>
      </c>
      <c r="G35" s="2">
        <f>F35+($H35-$C35)/5</f>
        <v/>
      </c>
      <c r="H35" s="119">
        <f>VLOOKUP($B$1,'Multipliers and Adjustments'!$A$70:$I$86,TRUNC(COLUMN(H$2)/5)+2,FALSE)*SUMIFS('EPA US Data'!$I:$I,'EPA US Data'!$D:$D,'Country Selector'!$A$2,'EPA US Data'!$J:$J,$B$1,'EPA US Data'!$C:$C,H$2,'EPA US Data'!$G:$G,"&gt;="&amp;$A35,'EPA US Data'!$G:$G,"&lt;"&amp;$B35)*unit_conv*'State Downscaling Multipliers'!$B$18</f>
        <v/>
      </c>
      <c r="I35" s="2">
        <f>H35+($M35-$H35)/5</f>
        <v/>
      </c>
      <c r="J35" s="2">
        <f>I35+($M35-$H35)/5</f>
        <v/>
      </c>
      <c r="K35" s="2">
        <f>J35+($M35-$H35)/5</f>
        <v/>
      </c>
      <c r="L35" s="2">
        <f>K35+($M35-$H35)/5</f>
        <v/>
      </c>
      <c r="M35" s="119">
        <f>VLOOKUP($B$1,'Multipliers and Adjustments'!$A$70:$I$86,TRUNC(COLUMN(M$2)/5)+2,FALSE)*SUMIFS('EPA US Data'!$I:$I,'EPA US Data'!$D:$D,'Country Selector'!$A$2,'EPA US Data'!$J:$J,$B$1,'EPA US Data'!$C:$C,M$2,'EPA US Data'!$G:$G,"&gt;="&amp;$A35,'EPA US Data'!$G:$G,"&lt;"&amp;$B35)*unit_conv*'State Downscaling Multipliers'!$B$18</f>
        <v/>
      </c>
      <c r="N35" s="2">
        <f>M35+($R35-$M35)/5</f>
        <v/>
      </c>
      <c r="O35" s="2">
        <f>N35+($R35-$M35)/5</f>
        <v/>
      </c>
      <c r="P35" s="2">
        <f>O35+($R35-$M35)/5</f>
        <v/>
      </c>
      <c r="Q35" s="2">
        <f>P35+($R35-$M35)/5</f>
        <v/>
      </c>
      <c r="R35" s="119">
        <f>VLOOKUP($B$1,'Multipliers and Adjustments'!$A$70:$I$86,TRUNC(COLUMN(R$2)/5)+2,FALSE)*SUMIFS('EPA US Data'!$I:$I,'EPA US Data'!$D:$D,'Country Selector'!$A$2,'EPA US Data'!$J:$J,$B$1,'EPA US Data'!$C:$C,R$2,'EPA US Data'!$G:$G,"&gt;="&amp;$A35,'EPA US Data'!$G:$G,"&lt;"&amp;$B35)*unit_conv*'State Downscaling Multipliers'!$B$18</f>
        <v/>
      </c>
      <c r="S35" s="2">
        <f>R35+($W35-$R35)/5</f>
        <v/>
      </c>
      <c r="T35" s="2">
        <f>S35+($W35-$R35)/5</f>
        <v/>
      </c>
      <c r="U35" s="2">
        <f>T35+($W35-$R35)/5</f>
        <v/>
      </c>
      <c r="V35" s="2">
        <f>U35+($W35-$R35)/5</f>
        <v/>
      </c>
      <c r="W35" s="119">
        <f>VLOOKUP($B$1,'Multipliers and Adjustments'!$A$70:$I$86,TRUNC(COLUMN(W$2)/5)+2,FALSE)*SUMIFS('EPA US Data'!$I:$I,'EPA US Data'!$D:$D,'Country Selector'!$A$2,'EPA US Data'!$J:$J,$B$1,'EPA US Data'!$C:$C,W$2,'EPA US Data'!$G:$G,"&gt;="&amp;$A35,'EPA US Data'!$G:$G,"&lt;"&amp;$B35)*unit_conv*'State Downscaling Multipliers'!$B$18</f>
        <v/>
      </c>
      <c r="X35" s="2">
        <f>W35+($AB35-$W35)/5</f>
        <v/>
      </c>
      <c r="Y35" s="2">
        <f>X35+($AB35-$W35)/5</f>
        <v/>
      </c>
      <c r="Z35" s="2">
        <f>Y35+($AB35-$W35)/5</f>
        <v/>
      </c>
      <c r="AA35" s="2">
        <f>Z35+($AB35-$W35)/5</f>
        <v/>
      </c>
      <c r="AB35" s="119">
        <f>VLOOKUP($B$1,'Multipliers and Adjustments'!$A$70:$I$86,TRUNC(COLUMN(AB$2)/5)+2,FALSE)*SUMIFS('EPA US Data'!$I:$I,'EPA US Data'!$D:$D,'Country Selector'!$A$2,'EPA US Data'!$J:$J,$B$1,'EPA US Data'!$C:$C,AB$2,'EPA US Data'!$G:$G,"&gt;="&amp;$A35,'EPA US Data'!$G:$G,"&lt;"&amp;$B35)*unit_conv*'State Downscaling Multipliers'!$B$18</f>
        <v/>
      </c>
      <c r="AC35" s="2">
        <f>AB35+($AG35-$AB35)/5</f>
        <v/>
      </c>
      <c r="AD35" s="2">
        <f>AC35+($AG35-$AB35)/5</f>
        <v/>
      </c>
      <c r="AE35" s="2">
        <f>AD35+($AG35-$AB35)/5</f>
        <v/>
      </c>
      <c r="AF35" s="2">
        <f>AE35+($AG35-$AB35)/5</f>
        <v/>
      </c>
      <c r="AG35" s="119">
        <f>VLOOKUP($B$1,'Multipliers and Adjustments'!$A$70:$I$86,TRUNC(COLUMN(AG$2)/5)+2,FALSE)*SUMIFS('EPA US Data'!$I:$I,'EPA US Data'!$D:$D,'Country Selector'!$A$2,'EPA US Data'!$J:$J,$B$1,'EPA US Data'!$C:$C,AG$2,'EPA US Data'!$G:$G,"&gt;="&amp;$A35,'EPA US Data'!$G:$G,"&lt;"&amp;$B35)*unit_conv*'State Downscaling Multipliers'!$B$18</f>
        <v/>
      </c>
      <c r="AH35" s="2">
        <f>AG35+($AL35-$AG35)/5</f>
        <v/>
      </c>
      <c r="AI35" s="2">
        <f>AH35+($AL35-$AG35)/5</f>
        <v/>
      </c>
      <c r="AJ35" s="2">
        <f>AI35+($AL35-$AG35)/5</f>
        <v/>
      </c>
      <c r="AK35" s="2">
        <f>AJ35+($AL35-$AG35)/5</f>
        <v/>
      </c>
      <c r="AL35" s="119">
        <f>VLOOKUP($B$1,'Multipliers and Adjustments'!$A$70:$I$86,TRUNC(COLUMN(AL$2)/5)+2,FALSE)*SUMIFS('EPA US Data'!$I:$I,'EPA US Data'!$D:$D,'Country Selector'!$A$2,'EPA US Data'!$J:$J,$B$1,'EPA US Data'!$C:$C,AL$2,'EPA US Data'!$G:$G,"&gt;="&amp;$A35,'EPA US Data'!$G:$G,"&lt;"&amp;$B35)*unit_conv*'State Downscaling Multipliers'!$B$18</f>
        <v/>
      </c>
    </row>
    <row r="36" ht="15.75" customHeight="1" s="120">
      <c r="A36" s="64">
        <f>B35</f>
        <v/>
      </c>
      <c r="B36" s="64">
        <f>A36+10</f>
        <v/>
      </c>
      <c r="C36" s="119">
        <f>VLOOKUP($B$1,'Multipliers and Adjustments'!$A$70:$I$86,TRUNC(COLUMN(C$2)/5)+2,FALSE)*SUMIFS('EPA US Data'!$I:$I,'EPA US Data'!$D:$D,'Country Selector'!$A$2,'EPA US Data'!$J:$J,$B$1,'EPA US Data'!$C:$C,C$2,'EPA US Data'!$G:$G,"&gt;="&amp;$A36,'EPA US Data'!$G:$G,"&lt;"&amp;$B36)*unit_conv*'State Downscaling Multipliers'!$B$18</f>
        <v/>
      </c>
      <c r="D36" s="2">
        <f>C36+($H36-$C36)/5</f>
        <v/>
      </c>
      <c r="E36" s="2">
        <f>D36+($H36-$C36)/5</f>
        <v/>
      </c>
      <c r="F36" s="2">
        <f>E36+($H36-$C36)/5</f>
        <v/>
      </c>
      <c r="G36" s="2">
        <f>F36+($H36-$C36)/5</f>
        <v/>
      </c>
      <c r="H36" s="119">
        <f>VLOOKUP($B$1,'Multipliers and Adjustments'!$A$70:$I$86,TRUNC(COLUMN(H$2)/5)+2,FALSE)*SUMIFS('EPA US Data'!$I:$I,'EPA US Data'!$D:$D,'Country Selector'!$A$2,'EPA US Data'!$J:$J,$B$1,'EPA US Data'!$C:$C,H$2,'EPA US Data'!$G:$G,"&gt;="&amp;$A36,'EPA US Data'!$G:$G,"&lt;"&amp;$B36)*unit_conv*'State Downscaling Multipliers'!$B$18</f>
        <v/>
      </c>
      <c r="I36" s="2">
        <f>H36+($M36-$H36)/5</f>
        <v/>
      </c>
      <c r="J36" s="2">
        <f>I36+($M36-$H36)/5</f>
        <v/>
      </c>
      <c r="K36" s="2">
        <f>J36+($M36-$H36)/5</f>
        <v/>
      </c>
      <c r="L36" s="2">
        <f>K36+($M36-$H36)/5</f>
        <v/>
      </c>
      <c r="M36" s="119">
        <f>VLOOKUP($B$1,'Multipliers and Adjustments'!$A$70:$I$86,TRUNC(COLUMN(M$2)/5)+2,FALSE)*SUMIFS('EPA US Data'!$I:$I,'EPA US Data'!$D:$D,'Country Selector'!$A$2,'EPA US Data'!$J:$J,$B$1,'EPA US Data'!$C:$C,M$2,'EPA US Data'!$G:$G,"&gt;="&amp;$A36,'EPA US Data'!$G:$G,"&lt;"&amp;$B36)*unit_conv*'State Downscaling Multipliers'!$B$18</f>
        <v/>
      </c>
      <c r="N36" s="2">
        <f>M36+($R36-$M36)/5</f>
        <v/>
      </c>
      <c r="O36" s="2">
        <f>N36+($R36-$M36)/5</f>
        <v/>
      </c>
      <c r="P36" s="2">
        <f>O36+($R36-$M36)/5</f>
        <v/>
      </c>
      <c r="Q36" s="2">
        <f>P36+($R36-$M36)/5</f>
        <v/>
      </c>
      <c r="R36" s="119">
        <f>VLOOKUP($B$1,'Multipliers and Adjustments'!$A$70:$I$86,TRUNC(COLUMN(R$2)/5)+2,FALSE)*SUMIFS('EPA US Data'!$I:$I,'EPA US Data'!$D:$D,'Country Selector'!$A$2,'EPA US Data'!$J:$J,$B$1,'EPA US Data'!$C:$C,R$2,'EPA US Data'!$G:$G,"&gt;="&amp;$A36,'EPA US Data'!$G:$G,"&lt;"&amp;$B36)*unit_conv*'State Downscaling Multipliers'!$B$18</f>
        <v/>
      </c>
      <c r="S36" s="2">
        <f>R36+($W36-$R36)/5</f>
        <v/>
      </c>
      <c r="T36" s="2">
        <f>S36+($W36-$R36)/5</f>
        <v/>
      </c>
      <c r="U36" s="2">
        <f>T36+($W36-$R36)/5</f>
        <v/>
      </c>
      <c r="V36" s="2">
        <f>U36+($W36-$R36)/5</f>
        <v/>
      </c>
      <c r="W36" s="119">
        <f>VLOOKUP($B$1,'Multipliers and Adjustments'!$A$70:$I$86,TRUNC(COLUMN(W$2)/5)+2,FALSE)*SUMIFS('EPA US Data'!$I:$I,'EPA US Data'!$D:$D,'Country Selector'!$A$2,'EPA US Data'!$J:$J,$B$1,'EPA US Data'!$C:$C,W$2,'EPA US Data'!$G:$G,"&gt;="&amp;$A36,'EPA US Data'!$G:$G,"&lt;"&amp;$B36)*unit_conv*'State Downscaling Multipliers'!$B$18</f>
        <v/>
      </c>
      <c r="X36" s="2">
        <f>W36+($AB36-$W36)/5</f>
        <v/>
      </c>
      <c r="Y36" s="2">
        <f>X36+($AB36-$W36)/5</f>
        <v/>
      </c>
      <c r="Z36" s="2">
        <f>Y36+($AB36-$W36)/5</f>
        <v/>
      </c>
      <c r="AA36" s="2">
        <f>Z36+($AB36-$W36)/5</f>
        <v/>
      </c>
      <c r="AB36" s="119">
        <f>VLOOKUP($B$1,'Multipliers and Adjustments'!$A$70:$I$86,TRUNC(COLUMN(AB$2)/5)+2,FALSE)*SUMIFS('EPA US Data'!$I:$I,'EPA US Data'!$D:$D,'Country Selector'!$A$2,'EPA US Data'!$J:$J,$B$1,'EPA US Data'!$C:$C,AB$2,'EPA US Data'!$G:$G,"&gt;="&amp;$A36,'EPA US Data'!$G:$G,"&lt;"&amp;$B36)*unit_conv*'State Downscaling Multipliers'!$B$18</f>
        <v/>
      </c>
      <c r="AC36" s="2">
        <f>AB36+($AG36-$AB36)/5</f>
        <v/>
      </c>
      <c r="AD36" s="2">
        <f>AC36+($AG36-$AB36)/5</f>
        <v/>
      </c>
      <c r="AE36" s="2">
        <f>AD36+($AG36-$AB36)/5</f>
        <v/>
      </c>
      <c r="AF36" s="2">
        <f>AE36+($AG36-$AB36)/5</f>
        <v/>
      </c>
      <c r="AG36" s="119">
        <f>VLOOKUP($B$1,'Multipliers and Adjustments'!$A$70:$I$86,TRUNC(COLUMN(AG$2)/5)+2,FALSE)*SUMIFS('EPA US Data'!$I:$I,'EPA US Data'!$D:$D,'Country Selector'!$A$2,'EPA US Data'!$J:$J,$B$1,'EPA US Data'!$C:$C,AG$2,'EPA US Data'!$G:$G,"&gt;="&amp;$A36,'EPA US Data'!$G:$G,"&lt;"&amp;$B36)*unit_conv*'State Downscaling Multipliers'!$B$18</f>
        <v/>
      </c>
      <c r="AH36" s="2">
        <f>AG36+($AL36-$AG36)/5</f>
        <v/>
      </c>
      <c r="AI36" s="2">
        <f>AH36+($AL36-$AG36)/5</f>
        <v/>
      </c>
      <c r="AJ36" s="2">
        <f>AI36+($AL36-$AG36)/5</f>
        <v/>
      </c>
      <c r="AK36" s="2">
        <f>AJ36+($AL36-$AG36)/5</f>
        <v/>
      </c>
      <c r="AL36" s="119">
        <f>VLOOKUP($B$1,'Multipliers and Adjustments'!$A$70:$I$86,TRUNC(COLUMN(AL$2)/5)+2,FALSE)*SUMIFS('EPA US Data'!$I:$I,'EPA US Data'!$D:$D,'Country Selector'!$A$2,'EPA US Data'!$J:$J,$B$1,'EPA US Data'!$C:$C,AL$2,'EPA US Data'!$G:$G,"&gt;="&amp;$A36,'EPA US Data'!$G:$G,"&lt;"&amp;$B36)*unit_conv*'State Downscaling Multipliers'!$B$18</f>
        <v/>
      </c>
    </row>
    <row r="37" ht="15.75" customHeight="1" s="120">
      <c r="A37" s="64">
        <f>B36</f>
        <v/>
      </c>
      <c r="B37" s="64">
        <f>A37+10</f>
        <v/>
      </c>
      <c r="C37" s="119">
        <f>VLOOKUP($B$1,'Multipliers and Adjustments'!$A$70:$I$86,TRUNC(COLUMN(C$2)/5)+2,FALSE)*SUMIFS('EPA US Data'!$I:$I,'EPA US Data'!$D:$D,'Country Selector'!$A$2,'EPA US Data'!$J:$J,$B$1,'EPA US Data'!$C:$C,C$2,'EPA US Data'!$G:$G,"&gt;="&amp;$A37,'EPA US Data'!$G:$G,"&lt;"&amp;$B37)*unit_conv*'State Downscaling Multipliers'!$B$18</f>
        <v/>
      </c>
      <c r="D37" s="2">
        <f>C37+($H37-$C37)/5</f>
        <v/>
      </c>
      <c r="E37" s="2">
        <f>D37+($H37-$C37)/5</f>
        <v/>
      </c>
      <c r="F37" s="2">
        <f>E37+($H37-$C37)/5</f>
        <v/>
      </c>
      <c r="G37" s="2">
        <f>F37+($H37-$C37)/5</f>
        <v/>
      </c>
      <c r="H37" s="119">
        <f>VLOOKUP($B$1,'Multipliers and Adjustments'!$A$70:$I$86,TRUNC(COLUMN(H$2)/5)+2,FALSE)*SUMIFS('EPA US Data'!$I:$I,'EPA US Data'!$D:$D,'Country Selector'!$A$2,'EPA US Data'!$J:$J,$B$1,'EPA US Data'!$C:$C,H$2,'EPA US Data'!$G:$G,"&gt;="&amp;$A37,'EPA US Data'!$G:$G,"&lt;"&amp;$B37)*unit_conv*'State Downscaling Multipliers'!$B$18</f>
        <v/>
      </c>
      <c r="I37" s="2">
        <f>H37+($M37-$H37)/5</f>
        <v/>
      </c>
      <c r="J37" s="2">
        <f>I37+($M37-$H37)/5</f>
        <v/>
      </c>
      <c r="K37" s="2">
        <f>J37+($M37-$H37)/5</f>
        <v/>
      </c>
      <c r="L37" s="2">
        <f>K37+($M37-$H37)/5</f>
        <v/>
      </c>
      <c r="M37" s="119">
        <f>VLOOKUP($B$1,'Multipliers and Adjustments'!$A$70:$I$86,TRUNC(COLUMN(M$2)/5)+2,FALSE)*SUMIFS('EPA US Data'!$I:$I,'EPA US Data'!$D:$D,'Country Selector'!$A$2,'EPA US Data'!$J:$J,$B$1,'EPA US Data'!$C:$C,M$2,'EPA US Data'!$G:$G,"&gt;="&amp;$A37,'EPA US Data'!$G:$G,"&lt;"&amp;$B37)*unit_conv*'State Downscaling Multipliers'!$B$18</f>
        <v/>
      </c>
      <c r="N37" s="2">
        <f>M37+($R37-$M37)/5</f>
        <v/>
      </c>
      <c r="O37" s="2">
        <f>N37+($R37-$M37)/5</f>
        <v/>
      </c>
      <c r="P37" s="2">
        <f>O37+($R37-$M37)/5</f>
        <v/>
      </c>
      <c r="Q37" s="2">
        <f>P37+($R37-$M37)/5</f>
        <v/>
      </c>
      <c r="R37" s="119">
        <f>VLOOKUP($B$1,'Multipliers and Adjustments'!$A$70:$I$86,TRUNC(COLUMN(R$2)/5)+2,FALSE)*SUMIFS('EPA US Data'!$I:$I,'EPA US Data'!$D:$D,'Country Selector'!$A$2,'EPA US Data'!$J:$J,$B$1,'EPA US Data'!$C:$C,R$2,'EPA US Data'!$G:$G,"&gt;="&amp;$A37,'EPA US Data'!$G:$G,"&lt;"&amp;$B37)*unit_conv*'State Downscaling Multipliers'!$B$18</f>
        <v/>
      </c>
      <c r="S37" s="2">
        <f>R37+($W37-$R37)/5</f>
        <v/>
      </c>
      <c r="T37" s="2">
        <f>S37+($W37-$R37)/5</f>
        <v/>
      </c>
      <c r="U37" s="2">
        <f>T37+($W37-$R37)/5</f>
        <v/>
      </c>
      <c r="V37" s="2">
        <f>U37+($W37-$R37)/5</f>
        <v/>
      </c>
      <c r="W37" s="119">
        <f>VLOOKUP($B$1,'Multipliers and Adjustments'!$A$70:$I$86,TRUNC(COLUMN(W$2)/5)+2,FALSE)*SUMIFS('EPA US Data'!$I:$I,'EPA US Data'!$D:$D,'Country Selector'!$A$2,'EPA US Data'!$J:$J,$B$1,'EPA US Data'!$C:$C,W$2,'EPA US Data'!$G:$G,"&gt;="&amp;$A37,'EPA US Data'!$G:$G,"&lt;"&amp;$B37)*unit_conv*'State Downscaling Multipliers'!$B$18</f>
        <v/>
      </c>
      <c r="X37" s="2">
        <f>W37+($AB37-$W37)/5</f>
        <v/>
      </c>
      <c r="Y37" s="2">
        <f>X37+($AB37-$W37)/5</f>
        <v/>
      </c>
      <c r="Z37" s="2">
        <f>Y37+($AB37-$W37)/5</f>
        <v/>
      </c>
      <c r="AA37" s="2">
        <f>Z37+($AB37-$W37)/5</f>
        <v/>
      </c>
      <c r="AB37" s="119">
        <f>VLOOKUP($B$1,'Multipliers and Adjustments'!$A$70:$I$86,TRUNC(COLUMN(AB$2)/5)+2,FALSE)*SUMIFS('EPA US Data'!$I:$I,'EPA US Data'!$D:$D,'Country Selector'!$A$2,'EPA US Data'!$J:$J,$B$1,'EPA US Data'!$C:$C,AB$2,'EPA US Data'!$G:$G,"&gt;="&amp;$A37,'EPA US Data'!$G:$G,"&lt;"&amp;$B37)*unit_conv*'State Downscaling Multipliers'!$B$18</f>
        <v/>
      </c>
      <c r="AC37" s="2">
        <f>AB37+($AG37-$AB37)/5</f>
        <v/>
      </c>
      <c r="AD37" s="2">
        <f>AC37+($AG37-$AB37)/5</f>
        <v/>
      </c>
      <c r="AE37" s="2">
        <f>AD37+($AG37-$AB37)/5</f>
        <v/>
      </c>
      <c r="AF37" s="2">
        <f>AE37+($AG37-$AB37)/5</f>
        <v/>
      </c>
      <c r="AG37" s="119">
        <f>VLOOKUP($B$1,'Multipliers and Adjustments'!$A$70:$I$86,TRUNC(COLUMN(AG$2)/5)+2,FALSE)*SUMIFS('EPA US Data'!$I:$I,'EPA US Data'!$D:$D,'Country Selector'!$A$2,'EPA US Data'!$J:$J,$B$1,'EPA US Data'!$C:$C,AG$2,'EPA US Data'!$G:$G,"&gt;="&amp;$A37,'EPA US Data'!$G:$G,"&lt;"&amp;$B37)*unit_conv*'State Downscaling Multipliers'!$B$18</f>
        <v/>
      </c>
      <c r="AH37" s="2">
        <f>AG37+($AL37-$AG37)/5</f>
        <v/>
      </c>
      <c r="AI37" s="2">
        <f>AH37+($AL37-$AG37)/5</f>
        <v/>
      </c>
      <c r="AJ37" s="2">
        <f>AI37+($AL37-$AG37)/5</f>
        <v/>
      </c>
      <c r="AK37" s="2">
        <f>AJ37+($AL37-$AG37)/5</f>
        <v/>
      </c>
      <c r="AL37" s="119">
        <f>VLOOKUP($B$1,'Multipliers and Adjustments'!$A$70:$I$86,TRUNC(COLUMN(AL$2)/5)+2,FALSE)*SUMIFS('EPA US Data'!$I:$I,'EPA US Data'!$D:$D,'Country Selector'!$A$2,'EPA US Data'!$J:$J,$B$1,'EPA US Data'!$C:$C,AL$2,'EPA US Data'!$G:$G,"&gt;="&amp;$A37,'EPA US Data'!$G:$G,"&lt;"&amp;$B37)*unit_conv*'State Downscaling Multipliers'!$B$18</f>
        <v/>
      </c>
    </row>
    <row r="38" ht="15.75" customHeight="1" s="120">
      <c r="A38" s="64">
        <f>B37</f>
        <v/>
      </c>
      <c r="B38" s="64">
        <f>A38+10</f>
        <v/>
      </c>
      <c r="C38" s="119">
        <f>VLOOKUP($B$1,'Multipliers and Adjustments'!$A$70:$I$86,TRUNC(COLUMN(C$2)/5)+2,FALSE)*SUMIFS('EPA US Data'!$I:$I,'EPA US Data'!$D:$D,'Country Selector'!$A$2,'EPA US Data'!$J:$J,$B$1,'EPA US Data'!$C:$C,C$2,'EPA US Data'!$G:$G,"&gt;="&amp;$A38,'EPA US Data'!$G:$G,"&lt;"&amp;$B38)*unit_conv*'State Downscaling Multipliers'!$B$18</f>
        <v/>
      </c>
      <c r="D38" s="2">
        <f>C38+($H38-$C38)/5</f>
        <v/>
      </c>
      <c r="E38" s="2">
        <f>D38+($H38-$C38)/5</f>
        <v/>
      </c>
      <c r="F38" s="2">
        <f>E38+($H38-$C38)/5</f>
        <v/>
      </c>
      <c r="G38" s="2">
        <f>F38+($H38-$C38)/5</f>
        <v/>
      </c>
      <c r="H38" s="119">
        <f>VLOOKUP($B$1,'Multipliers and Adjustments'!$A$70:$I$86,TRUNC(COLUMN(H$2)/5)+2,FALSE)*SUMIFS('EPA US Data'!$I:$I,'EPA US Data'!$D:$D,'Country Selector'!$A$2,'EPA US Data'!$J:$J,$B$1,'EPA US Data'!$C:$C,H$2,'EPA US Data'!$G:$G,"&gt;="&amp;$A38,'EPA US Data'!$G:$G,"&lt;"&amp;$B38)*unit_conv*'State Downscaling Multipliers'!$B$18</f>
        <v/>
      </c>
      <c r="I38" s="2">
        <f>H38+($M38-$H38)/5</f>
        <v/>
      </c>
      <c r="J38" s="2">
        <f>I38+($M38-$H38)/5</f>
        <v/>
      </c>
      <c r="K38" s="2">
        <f>J38+($M38-$H38)/5</f>
        <v/>
      </c>
      <c r="L38" s="2">
        <f>K38+($M38-$H38)/5</f>
        <v/>
      </c>
      <c r="M38" s="119">
        <f>VLOOKUP($B$1,'Multipliers and Adjustments'!$A$70:$I$86,TRUNC(COLUMN(M$2)/5)+2,FALSE)*SUMIFS('EPA US Data'!$I:$I,'EPA US Data'!$D:$D,'Country Selector'!$A$2,'EPA US Data'!$J:$J,$B$1,'EPA US Data'!$C:$C,M$2,'EPA US Data'!$G:$G,"&gt;="&amp;$A38,'EPA US Data'!$G:$G,"&lt;"&amp;$B38)*unit_conv*'State Downscaling Multipliers'!$B$18</f>
        <v/>
      </c>
      <c r="N38" s="2">
        <f>M38+($R38-$M38)/5</f>
        <v/>
      </c>
      <c r="O38" s="2">
        <f>N38+($R38-$M38)/5</f>
        <v/>
      </c>
      <c r="P38" s="2">
        <f>O38+($R38-$M38)/5</f>
        <v/>
      </c>
      <c r="Q38" s="2">
        <f>P38+($R38-$M38)/5</f>
        <v/>
      </c>
      <c r="R38" s="119">
        <f>VLOOKUP($B$1,'Multipliers and Adjustments'!$A$70:$I$86,TRUNC(COLUMN(R$2)/5)+2,FALSE)*SUMIFS('EPA US Data'!$I:$I,'EPA US Data'!$D:$D,'Country Selector'!$A$2,'EPA US Data'!$J:$J,$B$1,'EPA US Data'!$C:$C,R$2,'EPA US Data'!$G:$G,"&gt;="&amp;$A38,'EPA US Data'!$G:$G,"&lt;"&amp;$B38)*unit_conv*'State Downscaling Multipliers'!$B$18</f>
        <v/>
      </c>
      <c r="S38" s="2">
        <f>R38+($W38-$R38)/5</f>
        <v/>
      </c>
      <c r="T38" s="2">
        <f>S38+($W38-$R38)/5</f>
        <v/>
      </c>
      <c r="U38" s="2">
        <f>T38+($W38-$R38)/5</f>
        <v/>
      </c>
      <c r="V38" s="2">
        <f>U38+($W38-$R38)/5</f>
        <v/>
      </c>
      <c r="W38" s="119">
        <f>VLOOKUP($B$1,'Multipliers and Adjustments'!$A$70:$I$86,TRUNC(COLUMN(W$2)/5)+2,FALSE)*SUMIFS('EPA US Data'!$I:$I,'EPA US Data'!$D:$D,'Country Selector'!$A$2,'EPA US Data'!$J:$J,$B$1,'EPA US Data'!$C:$C,W$2,'EPA US Data'!$G:$G,"&gt;="&amp;$A38,'EPA US Data'!$G:$G,"&lt;"&amp;$B38)*unit_conv*'State Downscaling Multipliers'!$B$18</f>
        <v/>
      </c>
      <c r="X38" s="2">
        <f>W38+($AB38-$W38)/5</f>
        <v/>
      </c>
      <c r="Y38" s="2">
        <f>X38+($AB38-$W38)/5</f>
        <v/>
      </c>
      <c r="Z38" s="2">
        <f>Y38+($AB38-$W38)/5</f>
        <v/>
      </c>
      <c r="AA38" s="2">
        <f>Z38+($AB38-$W38)/5</f>
        <v/>
      </c>
      <c r="AB38" s="119">
        <f>VLOOKUP($B$1,'Multipliers and Adjustments'!$A$70:$I$86,TRUNC(COLUMN(AB$2)/5)+2,FALSE)*SUMIFS('EPA US Data'!$I:$I,'EPA US Data'!$D:$D,'Country Selector'!$A$2,'EPA US Data'!$J:$J,$B$1,'EPA US Data'!$C:$C,AB$2,'EPA US Data'!$G:$G,"&gt;="&amp;$A38,'EPA US Data'!$G:$G,"&lt;"&amp;$B38)*unit_conv*'State Downscaling Multipliers'!$B$18</f>
        <v/>
      </c>
      <c r="AC38" s="2">
        <f>AB38+($AG38-$AB38)/5</f>
        <v/>
      </c>
      <c r="AD38" s="2">
        <f>AC38+($AG38-$AB38)/5</f>
        <v/>
      </c>
      <c r="AE38" s="2">
        <f>AD38+($AG38-$AB38)/5</f>
        <v/>
      </c>
      <c r="AF38" s="2">
        <f>AE38+($AG38-$AB38)/5</f>
        <v/>
      </c>
      <c r="AG38" s="119">
        <f>VLOOKUP($B$1,'Multipliers and Adjustments'!$A$70:$I$86,TRUNC(COLUMN(AG$2)/5)+2,FALSE)*SUMIFS('EPA US Data'!$I:$I,'EPA US Data'!$D:$D,'Country Selector'!$A$2,'EPA US Data'!$J:$J,$B$1,'EPA US Data'!$C:$C,AG$2,'EPA US Data'!$G:$G,"&gt;="&amp;$A38,'EPA US Data'!$G:$G,"&lt;"&amp;$B38)*unit_conv*'State Downscaling Multipliers'!$B$18</f>
        <v/>
      </c>
      <c r="AH38" s="2">
        <f>AG38+($AL38-$AG38)/5</f>
        <v/>
      </c>
      <c r="AI38" s="2">
        <f>AH38+($AL38-$AG38)/5</f>
        <v/>
      </c>
      <c r="AJ38" s="2">
        <f>AI38+($AL38-$AG38)/5</f>
        <v/>
      </c>
      <c r="AK38" s="2">
        <f>AJ38+($AL38-$AG38)/5</f>
        <v/>
      </c>
      <c r="AL38" s="119">
        <f>VLOOKUP($B$1,'Multipliers and Adjustments'!$A$70:$I$86,TRUNC(COLUMN(AL$2)/5)+2,FALSE)*SUMIFS('EPA US Data'!$I:$I,'EPA US Data'!$D:$D,'Country Selector'!$A$2,'EPA US Data'!$J:$J,$B$1,'EPA US Data'!$C:$C,AL$2,'EPA US Data'!$G:$G,"&gt;="&amp;$A38,'EPA US Data'!$G:$G,"&lt;"&amp;$B38)*unit_conv*'State Downscaling Multipliers'!$B$18</f>
        <v/>
      </c>
    </row>
    <row r="39" ht="15.75" customHeight="1" s="120">
      <c r="A39" s="64">
        <f>B38</f>
        <v/>
      </c>
      <c r="B39" s="64">
        <f>A39+10</f>
        <v/>
      </c>
      <c r="C39" s="119">
        <f>VLOOKUP($B$1,'Multipliers and Adjustments'!$A$70:$I$86,TRUNC(COLUMN(C$2)/5)+2,FALSE)*SUMIFS('EPA US Data'!$I:$I,'EPA US Data'!$D:$D,'Country Selector'!$A$2,'EPA US Data'!$J:$J,$B$1,'EPA US Data'!$C:$C,C$2,'EPA US Data'!$G:$G,"&gt;="&amp;$A39,'EPA US Data'!$G:$G,"&lt;"&amp;$B39)*unit_conv*'State Downscaling Multipliers'!$B$18</f>
        <v/>
      </c>
      <c r="D39" s="2">
        <f>C39+($H39-$C39)/5</f>
        <v/>
      </c>
      <c r="E39" s="2">
        <f>D39+($H39-$C39)/5</f>
        <v/>
      </c>
      <c r="F39" s="2">
        <f>E39+($H39-$C39)/5</f>
        <v/>
      </c>
      <c r="G39" s="2">
        <f>F39+($H39-$C39)/5</f>
        <v/>
      </c>
      <c r="H39" s="119">
        <f>VLOOKUP($B$1,'Multipliers and Adjustments'!$A$70:$I$86,TRUNC(COLUMN(H$2)/5)+2,FALSE)*SUMIFS('EPA US Data'!$I:$I,'EPA US Data'!$D:$D,'Country Selector'!$A$2,'EPA US Data'!$J:$J,$B$1,'EPA US Data'!$C:$C,H$2,'EPA US Data'!$G:$G,"&gt;="&amp;$A39,'EPA US Data'!$G:$G,"&lt;"&amp;$B39)*unit_conv*'State Downscaling Multipliers'!$B$18</f>
        <v/>
      </c>
      <c r="I39" s="2">
        <f>H39+($M39-$H39)/5</f>
        <v/>
      </c>
      <c r="J39" s="2">
        <f>I39+($M39-$H39)/5</f>
        <v/>
      </c>
      <c r="K39" s="2">
        <f>J39+($M39-$H39)/5</f>
        <v/>
      </c>
      <c r="L39" s="2">
        <f>K39+($M39-$H39)/5</f>
        <v/>
      </c>
      <c r="M39" s="119">
        <f>VLOOKUP($B$1,'Multipliers and Adjustments'!$A$70:$I$86,TRUNC(COLUMN(M$2)/5)+2,FALSE)*SUMIFS('EPA US Data'!$I:$I,'EPA US Data'!$D:$D,'Country Selector'!$A$2,'EPA US Data'!$J:$J,$B$1,'EPA US Data'!$C:$C,M$2,'EPA US Data'!$G:$G,"&gt;="&amp;$A39,'EPA US Data'!$G:$G,"&lt;"&amp;$B39)*unit_conv*'State Downscaling Multipliers'!$B$18</f>
        <v/>
      </c>
      <c r="N39" s="2">
        <f>M39+($R39-$M39)/5</f>
        <v/>
      </c>
      <c r="O39" s="2">
        <f>N39+($R39-$M39)/5</f>
        <v/>
      </c>
      <c r="P39" s="2">
        <f>O39+($R39-$M39)/5</f>
        <v/>
      </c>
      <c r="Q39" s="2">
        <f>P39+($R39-$M39)/5</f>
        <v/>
      </c>
      <c r="R39" s="119">
        <f>VLOOKUP($B$1,'Multipliers and Adjustments'!$A$70:$I$86,TRUNC(COLUMN(R$2)/5)+2,FALSE)*SUMIFS('EPA US Data'!$I:$I,'EPA US Data'!$D:$D,'Country Selector'!$A$2,'EPA US Data'!$J:$J,$B$1,'EPA US Data'!$C:$C,R$2,'EPA US Data'!$G:$G,"&gt;="&amp;$A39,'EPA US Data'!$G:$G,"&lt;"&amp;$B39)*unit_conv*'State Downscaling Multipliers'!$B$18</f>
        <v/>
      </c>
      <c r="S39" s="2">
        <f>R39+($W39-$R39)/5</f>
        <v/>
      </c>
      <c r="T39" s="2">
        <f>S39+($W39-$R39)/5</f>
        <v/>
      </c>
      <c r="U39" s="2">
        <f>T39+($W39-$R39)/5</f>
        <v/>
      </c>
      <c r="V39" s="2">
        <f>U39+($W39-$R39)/5</f>
        <v/>
      </c>
      <c r="W39" s="119">
        <f>VLOOKUP($B$1,'Multipliers and Adjustments'!$A$70:$I$86,TRUNC(COLUMN(W$2)/5)+2,FALSE)*SUMIFS('EPA US Data'!$I:$I,'EPA US Data'!$D:$D,'Country Selector'!$A$2,'EPA US Data'!$J:$J,$B$1,'EPA US Data'!$C:$C,W$2,'EPA US Data'!$G:$G,"&gt;="&amp;$A39,'EPA US Data'!$G:$G,"&lt;"&amp;$B39)*unit_conv*'State Downscaling Multipliers'!$B$18</f>
        <v/>
      </c>
      <c r="X39" s="2">
        <f>W39+($AB39-$W39)/5</f>
        <v/>
      </c>
      <c r="Y39" s="2">
        <f>X39+($AB39-$W39)/5</f>
        <v/>
      </c>
      <c r="Z39" s="2">
        <f>Y39+($AB39-$W39)/5</f>
        <v/>
      </c>
      <c r="AA39" s="2">
        <f>Z39+($AB39-$W39)/5</f>
        <v/>
      </c>
      <c r="AB39" s="119">
        <f>VLOOKUP($B$1,'Multipliers and Adjustments'!$A$70:$I$86,TRUNC(COLUMN(AB$2)/5)+2,FALSE)*SUMIFS('EPA US Data'!$I:$I,'EPA US Data'!$D:$D,'Country Selector'!$A$2,'EPA US Data'!$J:$J,$B$1,'EPA US Data'!$C:$C,AB$2,'EPA US Data'!$G:$G,"&gt;="&amp;$A39,'EPA US Data'!$G:$G,"&lt;"&amp;$B39)*unit_conv*'State Downscaling Multipliers'!$B$18</f>
        <v/>
      </c>
      <c r="AC39" s="2">
        <f>AB39+($AG39-$AB39)/5</f>
        <v/>
      </c>
      <c r="AD39" s="2">
        <f>AC39+($AG39-$AB39)/5</f>
        <v/>
      </c>
      <c r="AE39" s="2">
        <f>AD39+($AG39-$AB39)/5</f>
        <v/>
      </c>
      <c r="AF39" s="2">
        <f>AE39+($AG39-$AB39)/5</f>
        <v/>
      </c>
      <c r="AG39" s="119">
        <f>VLOOKUP($B$1,'Multipliers and Adjustments'!$A$70:$I$86,TRUNC(COLUMN(AG$2)/5)+2,FALSE)*SUMIFS('EPA US Data'!$I:$I,'EPA US Data'!$D:$D,'Country Selector'!$A$2,'EPA US Data'!$J:$J,$B$1,'EPA US Data'!$C:$C,AG$2,'EPA US Data'!$G:$G,"&gt;="&amp;$A39,'EPA US Data'!$G:$G,"&lt;"&amp;$B39)*unit_conv*'State Downscaling Multipliers'!$B$18</f>
        <v/>
      </c>
      <c r="AH39" s="2">
        <f>AG39+($AL39-$AG39)/5</f>
        <v/>
      </c>
      <c r="AI39" s="2">
        <f>AH39+($AL39-$AG39)/5</f>
        <v/>
      </c>
      <c r="AJ39" s="2">
        <f>AI39+($AL39-$AG39)/5</f>
        <v/>
      </c>
      <c r="AK39" s="2">
        <f>AJ39+($AL39-$AG39)/5</f>
        <v/>
      </c>
      <c r="AL39" s="119">
        <f>VLOOKUP($B$1,'Multipliers and Adjustments'!$A$70:$I$86,TRUNC(COLUMN(AL$2)/5)+2,FALSE)*SUMIFS('EPA US Data'!$I:$I,'EPA US Data'!$D:$D,'Country Selector'!$A$2,'EPA US Data'!$J:$J,$B$1,'EPA US Data'!$C:$C,AL$2,'EPA US Data'!$G:$G,"&gt;="&amp;$A39,'EPA US Data'!$G:$G,"&lt;"&amp;$B39)*unit_conv*'State Downscaling Multipliers'!$B$18</f>
        <v/>
      </c>
    </row>
    <row r="40" ht="15.75" customHeight="1" s="120">
      <c r="A40" s="64">
        <f>B39</f>
        <v/>
      </c>
      <c r="B40" s="64">
        <f>A40+10</f>
        <v/>
      </c>
      <c r="C40" s="119">
        <f>VLOOKUP($B$1,'Multipliers and Adjustments'!$A$70:$I$86,TRUNC(COLUMN(C$2)/5)+2,FALSE)*SUMIFS('EPA US Data'!$I:$I,'EPA US Data'!$D:$D,'Country Selector'!$A$2,'EPA US Data'!$J:$J,$B$1,'EPA US Data'!$C:$C,C$2,'EPA US Data'!$G:$G,"&gt;="&amp;$A40,'EPA US Data'!$G:$G,"&lt;"&amp;$B40)*unit_conv*'State Downscaling Multipliers'!$B$18</f>
        <v/>
      </c>
      <c r="D40" s="2">
        <f>C40+($H40-$C40)/5</f>
        <v/>
      </c>
      <c r="E40" s="2">
        <f>D40+($H40-$C40)/5</f>
        <v/>
      </c>
      <c r="F40" s="2">
        <f>E40+($H40-$C40)/5</f>
        <v/>
      </c>
      <c r="G40" s="2">
        <f>F40+($H40-$C40)/5</f>
        <v/>
      </c>
      <c r="H40" s="119">
        <f>VLOOKUP($B$1,'Multipliers and Adjustments'!$A$70:$I$86,TRUNC(COLUMN(H$2)/5)+2,FALSE)*SUMIFS('EPA US Data'!$I:$I,'EPA US Data'!$D:$D,'Country Selector'!$A$2,'EPA US Data'!$J:$J,$B$1,'EPA US Data'!$C:$C,H$2,'EPA US Data'!$G:$G,"&gt;="&amp;$A40,'EPA US Data'!$G:$G,"&lt;"&amp;$B40)*unit_conv*'State Downscaling Multipliers'!$B$18</f>
        <v/>
      </c>
      <c r="I40" s="2">
        <f>H40+($M40-$H40)/5</f>
        <v/>
      </c>
      <c r="J40" s="2">
        <f>I40+($M40-$H40)/5</f>
        <v/>
      </c>
      <c r="K40" s="2">
        <f>J40+($M40-$H40)/5</f>
        <v/>
      </c>
      <c r="L40" s="2">
        <f>K40+($M40-$H40)/5</f>
        <v/>
      </c>
      <c r="M40" s="119">
        <f>VLOOKUP($B$1,'Multipliers and Adjustments'!$A$70:$I$86,TRUNC(COLUMN(M$2)/5)+2,FALSE)*SUMIFS('EPA US Data'!$I:$I,'EPA US Data'!$D:$D,'Country Selector'!$A$2,'EPA US Data'!$J:$J,$B$1,'EPA US Data'!$C:$C,M$2,'EPA US Data'!$G:$G,"&gt;="&amp;$A40,'EPA US Data'!$G:$G,"&lt;"&amp;$B40)*unit_conv*'State Downscaling Multipliers'!$B$18</f>
        <v/>
      </c>
      <c r="N40" s="2">
        <f>M40+($R40-$M40)/5</f>
        <v/>
      </c>
      <c r="O40" s="2">
        <f>N40+($R40-$M40)/5</f>
        <v/>
      </c>
      <c r="P40" s="2">
        <f>O40+($R40-$M40)/5</f>
        <v/>
      </c>
      <c r="Q40" s="2">
        <f>P40+($R40-$M40)/5</f>
        <v/>
      </c>
      <c r="R40" s="119">
        <f>VLOOKUP($B$1,'Multipliers and Adjustments'!$A$70:$I$86,TRUNC(COLUMN(R$2)/5)+2,FALSE)*SUMIFS('EPA US Data'!$I:$I,'EPA US Data'!$D:$D,'Country Selector'!$A$2,'EPA US Data'!$J:$J,$B$1,'EPA US Data'!$C:$C,R$2,'EPA US Data'!$G:$G,"&gt;="&amp;$A40,'EPA US Data'!$G:$G,"&lt;"&amp;$B40)*unit_conv*'State Downscaling Multipliers'!$B$18</f>
        <v/>
      </c>
      <c r="S40" s="2">
        <f>R40+($W40-$R40)/5</f>
        <v/>
      </c>
      <c r="T40" s="2">
        <f>S40+($W40-$R40)/5</f>
        <v/>
      </c>
      <c r="U40" s="2">
        <f>T40+($W40-$R40)/5</f>
        <v/>
      </c>
      <c r="V40" s="2">
        <f>U40+($W40-$R40)/5</f>
        <v/>
      </c>
      <c r="W40" s="119">
        <f>VLOOKUP($B$1,'Multipliers and Adjustments'!$A$70:$I$86,TRUNC(COLUMN(W$2)/5)+2,FALSE)*SUMIFS('EPA US Data'!$I:$I,'EPA US Data'!$D:$D,'Country Selector'!$A$2,'EPA US Data'!$J:$J,$B$1,'EPA US Data'!$C:$C,W$2,'EPA US Data'!$G:$G,"&gt;="&amp;$A40,'EPA US Data'!$G:$G,"&lt;"&amp;$B40)*unit_conv*'State Downscaling Multipliers'!$B$18</f>
        <v/>
      </c>
      <c r="X40" s="2">
        <f>W40+($AB40-$W40)/5</f>
        <v/>
      </c>
      <c r="Y40" s="2">
        <f>X40+($AB40-$W40)/5</f>
        <v/>
      </c>
      <c r="Z40" s="2">
        <f>Y40+($AB40-$W40)/5</f>
        <v/>
      </c>
      <c r="AA40" s="2">
        <f>Z40+($AB40-$W40)/5</f>
        <v/>
      </c>
      <c r="AB40" s="119">
        <f>VLOOKUP($B$1,'Multipliers and Adjustments'!$A$70:$I$86,TRUNC(COLUMN(AB$2)/5)+2,FALSE)*SUMIFS('EPA US Data'!$I:$I,'EPA US Data'!$D:$D,'Country Selector'!$A$2,'EPA US Data'!$J:$J,$B$1,'EPA US Data'!$C:$C,AB$2,'EPA US Data'!$G:$G,"&gt;="&amp;$A40,'EPA US Data'!$G:$G,"&lt;"&amp;$B40)*unit_conv*'State Downscaling Multipliers'!$B$18</f>
        <v/>
      </c>
      <c r="AC40" s="2">
        <f>AB40+($AG40-$AB40)/5</f>
        <v/>
      </c>
      <c r="AD40" s="2">
        <f>AC40+($AG40-$AB40)/5</f>
        <v/>
      </c>
      <c r="AE40" s="2">
        <f>AD40+($AG40-$AB40)/5</f>
        <v/>
      </c>
      <c r="AF40" s="2">
        <f>AE40+($AG40-$AB40)/5</f>
        <v/>
      </c>
      <c r="AG40" s="119">
        <f>VLOOKUP($B$1,'Multipliers and Adjustments'!$A$70:$I$86,TRUNC(COLUMN(AG$2)/5)+2,FALSE)*SUMIFS('EPA US Data'!$I:$I,'EPA US Data'!$D:$D,'Country Selector'!$A$2,'EPA US Data'!$J:$J,$B$1,'EPA US Data'!$C:$C,AG$2,'EPA US Data'!$G:$G,"&gt;="&amp;$A40,'EPA US Data'!$G:$G,"&lt;"&amp;$B40)*unit_conv*'State Downscaling Multipliers'!$B$18</f>
        <v/>
      </c>
      <c r="AH40" s="2">
        <f>AG40+($AL40-$AG40)/5</f>
        <v/>
      </c>
      <c r="AI40" s="2">
        <f>AH40+($AL40-$AG40)/5</f>
        <v/>
      </c>
      <c r="AJ40" s="2">
        <f>AI40+($AL40-$AG40)/5</f>
        <v/>
      </c>
      <c r="AK40" s="2">
        <f>AJ40+($AL40-$AG40)/5</f>
        <v/>
      </c>
      <c r="AL40" s="119">
        <f>VLOOKUP($B$1,'Multipliers and Adjustments'!$A$70:$I$86,TRUNC(COLUMN(AL$2)/5)+2,FALSE)*SUMIFS('EPA US Data'!$I:$I,'EPA US Data'!$D:$D,'Country Selector'!$A$2,'EPA US Data'!$J:$J,$B$1,'EPA US Data'!$C:$C,AL$2,'EPA US Data'!$G:$G,"&gt;="&amp;$A40,'EPA US Data'!$G:$G,"&lt;"&amp;$B40)*unit_conv*'State Downscaling Multipliers'!$B$18</f>
        <v/>
      </c>
    </row>
    <row r="41" ht="15.75" customHeight="1" s="120">
      <c r="A41" s="64">
        <f>B40</f>
        <v/>
      </c>
      <c r="B41" s="64">
        <f>A41+10</f>
        <v/>
      </c>
      <c r="C41" s="119">
        <f>VLOOKUP($B$1,'Multipliers and Adjustments'!$A$70:$I$86,TRUNC(COLUMN(C$2)/5)+2,FALSE)*SUMIFS('EPA US Data'!$I:$I,'EPA US Data'!$D:$D,'Country Selector'!$A$2,'EPA US Data'!$J:$J,$B$1,'EPA US Data'!$C:$C,C$2,'EPA US Data'!$G:$G,"&gt;="&amp;$A41,'EPA US Data'!$G:$G,"&lt;"&amp;$B41)*unit_conv*'State Downscaling Multipliers'!$B$18</f>
        <v/>
      </c>
      <c r="D41" s="2">
        <f>C41+($H41-$C41)/5</f>
        <v/>
      </c>
      <c r="E41" s="2">
        <f>D41+($H41-$C41)/5</f>
        <v/>
      </c>
      <c r="F41" s="2">
        <f>E41+($H41-$C41)/5</f>
        <v/>
      </c>
      <c r="G41" s="2">
        <f>F41+($H41-$C41)/5</f>
        <v/>
      </c>
      <c r="H41" s="119">
        <f>VLOOKUP($B$1,'Multipliers and Adjustments'!$A$70:$I$86,TRUNC(COLUMN(H$2)/5)+2,FALSE)*SUMIFS('EPA US Data'!$I:$I,'EPA US Data'!$D:$D,'Country Selector'!$A$2,'EPA US Data'!$J:$J,$B$1,'EPA US Data'!$C:$C,H$2,'EPA US Data'!$G:$G,"&gt;="&amp;$A41,'EPA US Data'!$G:$G,"&lt;"&amp;$B41)*unit_conv*'State Downscaling Multipliers'!$B$18</f>
        <v/>
      </c>
      <c r="I41" s="2">
        <f>H41+($M41-$H41)/5</f>
        <v/>
      </c>
      <c r="J41" s="2">
        <f>I41+($M41-$H41)/5</f>
        <v/>
      </c>
      <c r="K41" s="2">
        <f>J41+($M41-$H41)/5</f>
        <v/>
      </c>
      <c r="L41" s="2">
        <f>K41+($M41-$H41)/5</f>
        <v/>
      </c>
      <c r="M41" s="119">
        <f>VLOOKUP($B$1,'Multipliers and Adjustments'!$A$70:$I$86,TRUNC(COLUMN(M$2)/5)+2,FALSE)*SUMIFS('EPA US Data'!$I:$I,'EPA US Data'!$D:$D,'Country Selector'!$A$2,'EPA US Data'!$J:$J,$B$1,'EPA US Data'!$C:$C,M$2,'EPA US Data'!$G:$G,"&gt;="&amp;$A41,'EPA US Data'!$G:$G,"&lt;"&amp;$B41)*unit_conv*'State Downscaling Multipliers'!$B$18</f>
        <v/>
      </c>
      <c r="N41" s="2">
        <f>M41+($R41-$M41)/5</f>
        <v/>
      </c>
      <c r="O41" s="2">
        <f>N41+($R41-$M41)/5</f>
        <v/>
      </c>
      <c r="P41" s="2">
        <f>O41+($R41-$M41)/5</f>
        <v/>
      </c>
      <c r="Q41" s="2">
        <f>P41+($R41-$M41)/5</f>
        <v/>
      </c>
      <c r="R41" s="119">
        <f>VLOOKUP($B$1,'Multipliers and Adjustments'!$A$70:$I$86,TRUNC(COLUMN(R$2)/5)+2,FALSE)*SUMIFS('EPA US Data'!$I:$I,'EPA US Data'!$D:$D,'Country Selector'!$A$2,'EPA US Data'!$J:$J,$B$1,'EPA US Data'!$C:$C,R$2,'EPA US Data'!$G:$G,"&gt;="&amp;$A41,'EPA US Data'!$G:$G,"&lt;"&amp;$B41)*unit_conv*'State Downscaling Multipliers'!$B$18</f>
        <v/>
      </c>
      <c r="S41" s="2">
        <f>R41+($W41-$R41)/5</f>
        <v/>
      </c>
      <c r="T41" s="2">
        <f>S41+($W41-$R41)/5</f>
        <v/>
      </c>
      <c r="U41" s="2">
        <f>T41+($W41-$R41)/5</f>
        <v/>
      </c>
      <c r="V41" s="2">
        <f>U41+($W41-$R41)/5</f>
        <v/>
      </c>
      <c r="W41" s="119">
        <f>VLOOKUP($B$1,'Multipliers and Adjustments'!$A$70:$I$86,TRUNC(COLUMN(W$2)/5)+2,FALSE)*SUMIFS('EPA US Data'!$I:$I,'EPA US Data'!$D:$D,'Country Selector'!$A$2,'EPA US Data'!$J:$J,$B$1,'EPA US Data'!$C:$C,W$2,'EPA US Data'!$G:$G,"&gt;="&amp;$A41,'EPA US Data'!$G:$G,"&lt;"&amp;$B41)*unit_conv*'State Downscaling Multipliers'!$B$18</f>
        <v/>
      </c>
      <c r="X41" s="2">
        <f>W41+($AB41-$W41)/5</f>
        <v/>
      </c>
      <c r="Y41" s="2">
        <f>X41+($AB41-$W41)/5</f>
        <v/>
      </c>
      <c r="Z41" s="2">
        <f>Y41+($AB41-$W41)/5</f>
        <v/>
      </c>
      <c r="AA41" s="2">
        <f>Z41+($AB41-$W41)/5</f>
        <v/>
      </c>
      <c r="AB41" s="119">
        <f>VLOOKUP($B$1,'Multipliers and Adjustments'!$A$70:$I$86,TRUNC(COLUMN(AB$2)/5)+2,FALSE)*SUMIFS('EPA US Data'!$I:$I,'EPA US Data'!$D:$D,'Country Selector'!$A$2,'EPA US Data'!$J:$J,$B$1,'EPA US Data'!$C:$C,AB$2,'EPA US Data'!$G:$G,"&gt;="&amp;$A41,'EPA US Data'!$G:$G,"&lt;"&amp;$B41)*unit_conv*'State Downscaling Multipliers'!$B$18</f>
        <v/>
      </c>
      <c r="AC41" s="2">
        <f>AB41+($AG41-$AB41)/5</f>
        <v/>
      </c>
      <c r="AD41" s="2">
        <f>AC41+($AG41-$AB41)/5</f>
        <v/>
      </c>
      <c r="AE41" s="2">
        <f>AD41+($AG41-$AB41)/5</f>
        <v/>
      </c>
      <c r="AF41" s="2">
        <f>AE41+($AG41-$AB41)/5</f>
        <v/>
      </c>
      <c r="AG41" s="119">
        <f>VLOOKUP($B$1,'Multipliers and Adjustments'!$A$70:$I$86,TRUNC(COLUMN(AG$2)/5)+2,FALSE)*SUMIFS('EPA US Data'!$I:$I,'EPA US Data'!$D:$D,'Country Selector'!$A$2,'EPA US Data'!$J:$J,$B$1,'EPA US Data'!$C:$C,AG$2,'EPA US Data'!$G:$G,"&gt;="&amp;$A41,'EPA US Data'!$G:$G,"&lt;"&amp;$B41)*unit_conv*'State Downscaling Multipliers'!$B$18</f>
        <v/>
      </c>
      <c r="AH41" s="2">
        <f>AG41+($AL41-$AG41)/5</f>
        <v/>
      </c>
      <c r="AI41" s="2">
        <f>AH41+($AL41-$AG41)/5</f>
        <v/>
      </c>
      <c r="AJ41" s="2">
        <f>AI41+($AL41-$AG41)/5</f>
        <v/>
      </c>
      <c r="AK41" s="2">
        <f>AJ41+($AL41-$AG41)/5</f>
        <v/>
      </c>
      <c r="AL41" s="119">
        <f>VLOOKUP($B$1,'Multipliers and Adjustments'!$A$70:$I$86,TRUNC(COLUMN(AL$2)/5)+2,FALSE)*SUMIFS('EPA US Data'!$I:$I,'EPA US Data'!$D:$D,'Country Selector'!$A$2,'EPA US Data'!$J:$J,$B$1,'EPA US Data'!$C:$C,AL$2,'EPA US Data'!$G:$G,"&gt;="&amp;$A41,'EPA US Data'!$G:$G,"&lt;"&amp;$B41)*unit_conv*'State Downscaling Multipliers'!$B$18</f>
        <v/>
      </c>
    </row>
    <row r="42" ht="15.75" customHeight="1" s="120">
      <c r="A42" s="64">
        <f>B41</f>
        <v/>
      </c>
      <c r="B42" s="64">
        <f>A42+10</f>
        <v/>
      </c>
      <c r="C42" s="119">
        <f>VLOOKUP($B$1,'Multipliers and Adjustments'!$A$70:$I$86,TRUNC(COLUMN(C$2)/5)+2,FALSE)*SUMIFS('EPA US Data'!$I:$I,'EPA US Data'!$D:$D,'Country Selector'!$A$2,'EPA US Data'!$J:$J,$B$1,'EPA US Data'!$C:$C,C$2,'EPA US Data'!$G:$G,"&gt;="&amp;$A42,'EPA US Data'!$G:$G,"&lt;"&amp;$B42)*unit_conv*'State Downscaling Multipliers'!$B$18</f>
        <v/>
      </c>
      <c r="D42" s="2">
        <f>C42+($H42-$C42)/5</f>
        <v/>
      </c>
      <c r="E42" s="2">
        <f>D42+($H42-$C42)/5</f>
        <v/>
      </c>
      <c r="F42" s="2">
        <f>E42+($H42-$C42)/5</f>
        <v/>
      </c>
      <c r="G42" s="2">
        <f>F42+($H42-$C42)/5</f>
        <v/>
      </c>
      <c r="H42" s="119">
        <f>VLOOKUP($B$1,'Multipliers and Adjustments'!$A$70:$I$86,TRUNC(COLUMN(H$2)/5)+2,FALSE)*SUMIFS('EPA US Data'!$I:$I,'EPA US Data'!$D:$D,'Country Selector'!$A$2,'EPA US Data'!$J:$J,$B$1,'EPA US Data'!$C:$C,H$2,'EPA US Data'!$G:$G,"&gt;="&amp;$A42,'EPA US Data'!$G:$G,"&lt;"&amp;$B42)*unit_conv*'State Downscaling Multipliers'!$B$18</f>
        <v/>
      </c>
      <c r="I42" s="2">
        <f>H42+($M42-$H42)/5</f>
        <v/>
      </c>
      <c r="J42" s="2">
        <f>I42+($M42-$H42)/5</f>
        <v/>
      </c>
      <c r="K42" s="2">
        <f>J42+($M42-$H42)/5</f>
        <v/>
      </c>
      <c r="L42" s="2">
        <f>K42+($M42-$H42)/5</f>
        <v/>
      </c>
      <c r="M42" s="119">
        <f>VLOOKUP($B$1,'Multipliers and Adjustments'!$A$70:$I$86,TRUNC(COLUMN(M$2)/5)+2,FALSE)*SUMIFS('EPA US Data'!$I:$I,'EPA US Data'!$D:$D,'Country Selector'!$A$2,'EPA US Data'!$J:$J,$B$1,'EPA US Data'!$C:$C,M$2,'EPA US Data'!$G:$G,"&gt;="&amp;$A42,'EPA US Data'!$G:$G,"&lt;"&amp;$B42)*unit_conv*'State Downscaling Multipliers'!$B$18</f>
        <v/>
      </c>
      <c r="N42" s="2">
        <f>M42+($R42-$M42)/5</f>
        <v/>
      </c>
      <c r="O42" s="2">
        <f>N42+($R42-$M42)/5</f>
        <v/>
      </c>
      <c r="P42" s="2">
        <f>O42+($R42-$M42)/5</f>
        <v/>
      </c>
      <c r="Q42" s="2">
        <f>P42+($R42-$M42)/5</f>
        <v/>
      </c>
      <c r="R42" s="119">
        <f>VLOOKUP($B$1,'Multipliers and Adjustments'!$A$70:$I$86,TRUNC(COLUMN(R$2)/5)+2,FALSE)*SUMIFS('EPA US Data'!$I:$I,'EPA US Data'!$D:$D,'Country Selector'!$A$2,'EPA US Data'!$J:$J,$B$1,'EPA US Data'!$C:$C,R$2,'EPA US Data'!$G:$G,"&gt;="&amp;$A42,'EPA US Data'!$G:$G,"&lt;"&amp;$B42)*unit_conv*'State Downscaling Multipliers'!$B$18</f>
        <v/>
      </c>
      <c r="S42" s="2">
        <f>R42+($W42-$R42)/5</f>
        <v/>
      </c>
      <c r="T42" s="2">
        <f>S42+($W42-$R42)/5</f>
        <v/>
      </c>
      <c r="U42" s="2">
        <f>T42+($W42-$R42)/5</f>
        <v/>
      </c>
      <c r="V42" s="2">
        <f>U42+($W42-$R42)/5</f>
        <v/>
      </c>
      <c r="W42" s="119">
        <f>VLOOKUP($B$1,'Multipliers and Adjustments'!$A$70:$I$86,TRUNC(COLUMN(W$2)/5)+2,FALSE)*SUMIFS('EPA US Data'!$I:$I,'EPA US Data'!$D:$D,'Country Selector'!$A$2,'EPA US Data'!$J:$J,$B$1,'EPA US Data'!$C:$C,W$2,'EPA US Data'!$G:$G,"&gt;="&amp;$A42,'EPA US Data'!$G:$G,"&lt;"&amp;$B42)*unit_conv*'State Downscaling Multipliers'!$B$18</f>
        <v/>
      </c>
      <c r="X42" s="2">
        <f>W42+($AB42-$W42)/5</f>
        <v/>
      </c>
      <c r="Y42" s="2">
        <f>X42+($AB42-$W42)/5</f>
        <v/>
      </c>
      <c r="Z42" s="2">
        <f>Y42+($AB42-$W42)/5</f>
        <v/>
      </c>
      <c r="AA42" s="2">
        <f>Z42+($AB42-$W42)/5</f>
        <v/>
      </c>
      <c r="AB42" s="119">
        <f>VLOOKUP($B$1,'Multipliers and Adjustments'!$A$70:$I$86,TRUNC(COLUMN(AB$2)/5)+2,FALSE)*SUMIFS('EPA US Data'!$I:$I,'EPA US Data'!$D:$D,'Country Selector'!$A$2,'EPA US Data'!$J:$J,$B$1,'EPA US Data'!$C:$C,AB$2,'EPA US Data'!$G:$G,"&gt;="&amp;$A42,'EPA US Data'!$G:$G,"&lt;"&amp;$B42)*unit_conv*'State Downscaling Multipliers'!$B$18</f>
        <v/>
      </c>
      <c r="AC42" s="2">
        <f>AB42+($AG42-$AB42)/5</f>
        <v/>
      </c>
      <c r="AD42" s="2">
        <f>AC42+($AG42-$AB42)/5</f>
        <v/>
      </c>
      <c r="AE42" s="2">
        <f>AD42+($AG42-$AB42)/5</f>
        <v/>
      </c>
      <c r="AF42" s="2">
        <f>AE42+($AG42-$AB42)/5</f>
        <v/>
      </c>
      <c r="AG42" s="119">
        <f>VLOOKUP($B$1,'Multipliers and Adjustments'!$A$70:$I$86,TRUNC(COLUMN(AG$2)/5)+2,FALSE)*SUMIFS('EPA US Data'!$I:$I,'EPA US Data'!$D:$D,'Country Selector'!$A$2,'EPA US Data'!$J:$J,$B$1,'EPA US Data'!$C:$C,AG$2,'EPA US Data'!$G:$G,"&gt;="&amp;$A42,'EPA US Data'!$G:$G,"&lt;"&amp;$B42)*unit_conv*'State Downscaling Multipliers'!$B$18</f>
        <v/>
      </c>
      <c r="AH42" s="2">
        <f>AG42+($AL42-$AG42)/5</f>
        <v/>
      </c>
      <c r="AI42" s="2">
        <f>AH42+($AL42-$AG42)/5</f>
        <v/>
      </c>
      <c r="AJ42" s="2">
        <f>AI42+($AL42-$AG42)/5</f>
        <v/>
      </c>
      <c r="AK42" s="2">
        <f>AJ42+($AL42-$AG42)/5</f>
        <v/>
      </c>
      <c r="AL42" s="119">
        <f>VLOOKUP($B$1,'Multipliers and Adjustments'!$A$70:$I$86,TRUNC(COLUMN(AL$2)/5)+2,FALSE)*SUMIFS('EPA US Data'!$I:$I,'EPA US Data'!$D:$D,'Country Selector'!$A$2,'EPA US Data'!$J:$J,$B$1,'EPA US Data'!$C:$C,AL$2,'EPA US Data'!$G:$G,"&gt;="&amp;$A42,'EPA US Data'!$G:$G,"&lt;"&amp;$B42)*unit_conv*'State Downscaling Multipliers'!$B$18</f>
        <v/>
      </c>
    </row>
    <row r="43" ht="15.75" customHeight="1" s="120">
      <c r="A43" s="64">
        <f>B42</f>
        <v/>
      </c>
      <c r="B43" s="64">
        <f>A43+10</f>
        <v/>
      </c>
      <c r="C43" s="119">
        <f>VLOOKUP($B$1,'Multipliers and Adjustments'!$A$70:$I$86,TRUNC(COLUMN(C$2)/5)+2,FALSE)*SUMIFS('EPA US Data'!$I:$I,'EPA US Data'!$D:$D,'Country Selector'!$A$2,'EPA US Data'!$J:$J,$B$1,'EPA US Data'!$C:$C,C$2,'EPA US Data'!$G:$G,"&gt;="&amp;$A43,'EPA US Data'!$G:$G,"&lt;"&amp;$B43)*unit_conv*'State Downscaling Multipliers'!$B$18</f>
        <v/>
      </c>
      <c r="D43" s="2">
        <f>C43+($H43-$C43)/5</f>
        <v/>
      </c>
      <c r="E43" s="2">
        <f>D43+($H43-$C43)/5</f>
        <v/>
      </c>
      <c r="F43" s="2">
        <f>E43+($H43-$C43)/5</f>
        <v/>
      </c>
      <c r="G43" s="2">
        <f>F43+($H43-$C43)/5</f>
        <v/>
      </c>
      <c r="H43" s="119">
        <f>VLOOKUP($B$1,'Multipliers and Adjustments'!$A$70:$I$86,TRUNC(COLUMN(H$2)/5)+2,FALSE)*SUMIFS('EPA US Data'!$I:$I,'EPA US Data'!$D:$D,'Country Selector'!$A$2,'EPA US Data'!$J:$J,$B$1,'EPA US Data'!$C:$C,H$2,'EPA US Data'!$G:$G,"&gt;="&amp;$A43,'EPA US Data'!$G:$G,"&lt;"&amp;$B43)*unit_conv*'State Downscaling Multipliers'!$B$18</f>
        <v/>
      </c>
      <c r="I43" s="2">
        <f>H43+($M43-$H43)/5</f>
        <v/>
      </c>
      <c r="J43" s="2">
        <f>I43+($M43-$H43)/5</f>
        <v/>
      </c>
      <c r="K43" s="2">
        <f>J43+($M43-$H43)/5</f>
        <v/>
      </c>
      <c r="L43" s="2">
        <f>K43+($M43-$H43)/5</f>
        <v/>
      </c>
      <c r="M43" s="119">
        <f>VLOOKUP($B$1,'Multipliers and Adjustments'!$A$70:$I$86,TRUNC(COLUMN(M$2)/5)+2,FALSE)*SUMIFS('EPA US Data'!$I:$I,'EPA US Data'!$D:$D,'Country Selector'!$A$2,'EPA US Data'!$J:$J,$B$1,'EPA US Data'!$C:$C,M$2,'EPA US Data'!$G:$G,"&gt;="&amp;$A43,'EPA US Data'!$G:$G,"&lt;"&amp;$B43)*unit_conv*'State Downscaling Multipliers'!$B$18</f>
        <v/>
      </c>
      <c r="N43" s="2">
        <f>M43+($R43-$M43)/5</f>
        <v/>
      </c>
      <c r="O43" s="2">
        <f>N43+($R43-$M43)/5</f>
        <v/>
      </c>
      <c r="P43" s="2">
        <f>O43+($R43-$M43)/5</f>
        <v/>
      </c>
      <c r="Q43" s="2">
        <f>P43+($R43-$M43)/5</f>
        <v/>
      </c>
      <c r="R43" s="119">
        <f>VLOOKUP($B$1,'Multipliers and Adjustments'!$A$70:$I$86,TRUNC(COLUMN(R$2)/5)+2,FALSE)*SUMIFS('EPA US Data'!$I:$I,'EPA US Data'!$D:$D,'Country Selector'!$A$2,'EPA US Data'!$J:$J,$B$1,'EPA US Data'!$C:$C,R$2,'EPA US Data'!$G:$G,"&gt;="&amp;$A43,'EPA US Data'!$G:$G,"&lt;"&amp;$B43)*unit_conv*'State Downscaling Multipliers'!$B$18</f>
        <v/>
      </c>
      <c r="S43" s="2">
        <f>R43+($W43-$R43)/5</f>
        <v/>
      </c>
      <c r="T43" s="2">
        <f>S43+($W43-$R43)/5</f>
        <v/>
      </c>
      <c r="U43" s="2">
        <f>T43+($W43-$R43)/5</f>
        <v/>
      </c>
      <c r="V43" s="2">
        <f>U43+($W43-$R43)/5</f>
        <v/>
      </c>
      <c r="W43" s="119">
        <f>VLOOKUP($B$1,'Multipliers and Adjustments'!$A$70:$I$86,TRUNC(COLUMN(W$2)/5)+2,FALSE)*SUMIFS('EPA US Data'!$I:$I,'EPA US Data'!$D:$D,'Country Selector'!$A$2,'EPA US Data'!$J:$J,$B$1,'EPA US Data'!$C:$C,W$2,'EPA US Data'!$G:$G,"&gt;="&amp;$A43,'EPA US Data'!$G:$G,"&lt;"&amp;$B43)*unit_conv*'State Downscaling Multipliers'!$B$18</f>
        <v/>
      </c>
      <c r="X43" s="2">
        <f>W43+($AB43-$W43)/5</f>
        <v/>
      </c>
      <c r="Y43" s="2">
        <f>X43+($AB43-$W43)/5</f>
        <v/>
      </c>
      <c r="Z43" s="2">
        <f>Y43+($AB43-$W43)/5</f>
        <v/>
      </c>
      <c r="AA43" s="2">
        <f>Z43+($AB43-$W43)/5</f>
        <v/>
      </c>
      <c r="AB43" s="119">
        <f>VLOOKUP($B$1,'Multipliers and Adjustments'!$A$70:$I$86,TRUNC(COLUMN(AB$2)/5)+2,FALSE)*SUMIFS('EPA US Data'!$I:$I,'EPA US Data'!$D:$D,'Country Selector'!$A$2,'EPA US Data'!$J:$J,$B$1,'EPA US Data'!$C:$C,AB$2,'EPA US Data'!$G:$G,"&gt;="&amp;$A43,'EPA US Data'!$G:$G,"&lt;"&amp;$B43)*unit_conv*'State Downscaling Multipliers'!$B$18</f>
        <v/>
      </c>
      <c r="AC43" s="2">
        <f>AB43+($AG43-$AB43)/5</f>
        <v/>
      </c>
      <c r="AD43" s="2">
        <f>AC43+($AG43-$AB43)/5</f>
        <v/>
      </c>
      <c r="AE43" s="2">
        <f>AD43+($AG43-$AB43)/5</f>
        <v/>
      </c>
      <c r="AF43" s="2">
        <f>AE43+($AG43-$AB43)/5</f>
        <v/>
      </c>
      <c r="AG43" s="119">
        <f>VLOOKUP($B$1,'Multipliers and Adjustments'!$A$70:$I$86,TRUNC(COLUMN(AG$2)/5)+2,FALSE)*SUMIFS('EPA US Data'!$I:$I,'EPA US Data'!$D:$D,'Country Selector'!$A$2,'EPA US Data'!$J:$J,$B$1,'EPA US Data'!$C:$C,AG$2,'EPA US Data'!$G:$G,"&gt;="&amp;$A43,'EPA US Data'!$G:$G,"&lt;"&amp;$B43)*unit_conv*'State Downscaling Multipliers'!$B$18</f>
        <v/>
      </c>
      <c r="AH43" s="2">
        <f>AG43+($AL43-$AG43)/5</f>
        <v/>
      </c>
      <c r="AI43" s="2">
        <f>AH43+($AL43-$AG43)/5</f>
        <v/>
      </c>
      <c r="AJ43" s="2">
        <f>AI43+($AL43-$AG43)/5</f>
        <v/>
      </c>
      <c r="AK43" s="2">
        <f>AJ43+($AL43-$AG43)/5</f>
        <v/>
      </c>
      <c r="AL43" s="119">
        <f>VLOOKUP($B$1,'Multipliers and Adjustments'!$A$70:$I$86,TRUNC(COLUMN(AL$2)/5)+2,FALSE)*SUMIFS('EPA US Data'!$I:$I,'EPA US Data'!$D:$D,'Country Selector'!$A$2,'EPA US Data'!$J:$J,$B$1,'EPA US Data'!$C:$C,AL$2,'EPA US Data'!$G:$G,"&gt;="&amp;$A43,'EPA US Data'!$G:$G,"&lt;"&amp;$B43)*unit_conv*'State Downscaling Multipliers'!$B$18</f>
        <v/>
      </c>
    </row>
    <row r="44" ht="15.75" customHeight="1" s="120">
      <c r="A44" s="64">
        <f>B43</f>
        <v/>
      </c>
      <c r="B44" s="64">
        <f>A44+10</f>
        <v/>
      </c>
      <c r="C44" s="119">
        <f>VLOOKUP($B$1,'Multipliers and Adjustments'!$A$70:$I$86,TRUNC(COLUMN(C$2)/5)+2,FALSE)*SUMIFS('EPA US Data'!$I:$I,'EPA US Data'!$D:$D,'Country Selector'!$A$2,'EPA US Data'!$J:$J,$B$1,'EPA US Data'!$C:$C,C$2,'EPA US Data'!$G:$G,"&gt;="&amp;$A44,'EPA US Data'!$G:$G,"&lt;"&amp;$B44)*unit_conv*'State Downscaling Multipliers'!$B$18</f>
        <v/>
      </c>
      <c r="D44" s="2">
        <f>C44+($H44-$C44)/5</f>
        <v/>
      </c>
      <c r="E44" s="2">
        <f>D44+($H44-$C44)/5</f>
        <v/>
      </c>
      <c r="F44" s="2">
        <f>E44+($H44-$C44)/5</f>
        <v/>
      </c>
      <c r="G44" s="2">
        <f>F44+($H44-$C44)/5</f>
        <v/>
      </c>
      <c r="H44" s="119">
        <f>VLOOKUP($B$1,'Multipliers and Adjustments'!$A$70:$I$86,TRUNC(COLUMN(H$2)/5)+2,FALSE)*SUMIFS('EPA US Data'!$I:$I,'EPA US Data'!$D:$D,'Country Selector'!$A$2,'EPA US Data'!$J:$J,$B$1,'EPA US Data'!$C:$C,H$2,'EPA US Data'!$G:$G,"&gt;="&amp;$A44,'EPA US Data'!$G:$G,"&lt;"&amp;$B44)*unit_conv*'State Downscaling Multipliers'!$B$18</f>
        <v/>
      </c>
      <c r="I44" s="2">
        <f>H44+($M44-$H44)/5</f>
        <v/>
      </c>
      <c r="J44" s="2">
        <f>I44+($M44-$H44)/5</f>
        <v/>
      </c>
      <c r="K44" s="2">
        <f>J44+($M44-$H44)/5</f>
        <v/>
      </c>
      <c r="L44" s="2">
        <f>K44+($M44-$H44)/5</f>
        <v/>
      </c>
      <c r="M44" s="119">
        <f>VLOOKUP($B$1,'Multipliers and Adjustments'!$A$70:$I$86,TRUNC(COLUMN(M$2)/5)+2,FALSE)*SUMIFS('EPA US Data'!$I:$I,'EPA US Data'!$D:$D,'Country Selector'!$A$2,'EPA US Data'!$J:$J,$B$1,'EPA US Data'!$C:$C,M$2,'EPA US Data'!$G:$G,"&gt;="&amp;$A44,'EPA US Data'!$G:$G,"&lt;"&amp;$B44)*unit_conv*'State Downscaling Multipliers'!$B$18</f>
        <v/>
      </c>
      <c r="N44" s="2">
        <f>M44+($R44-$M44)/5</f>
        <v/>
      </c>
      <c r="O44" s="2">
        <f>N44+($R44-$M44)/5</f>
        <v/>
      </c>
      <c r="P44" s="2">
        <f>O44+($R44-$M44)/5</f>
        <v/>
      </c>
      <c r="Q44" s="2">
        <f>P44+($R44-$M44)/5</f>
        <v/>
      </c>
      <c r="R44" s="119">
        <f>VLOOKUP($B$1,'Multipliers and Adjustments'!$A$70:$I$86,TRUNC(COLUMN(R$2)/5)+2,FALSE)*SUMIFS('EPA US Data'!$I:$I,'EPA US Data'!$D:$D,'Country Selector'!$A$2,'EPA US Data'!$J:$J,$B$1,'EPA US Data'!$C:$C,R$2,'EPA US Data'!$G:$G,"&gt;="&amp;$A44,'EPA US Data'!$G:$G,"&lt;"&amp;$B44)*unit_conv*'State Downscaling Multipliers'!$B$18</f>
        <v/>
      </c>
      <c r="S44" s="2">
        <f>R44+($W44-$R44)/5</f>
        <v/>
      </c>
      <c r="T44" s="2">
        <f>S44+($W44-$R44)/5</f>
        <v/>
      </c>
      <c r="U44" s="2">
        <f>T44+($W44-$R44)/5</f>
        <v/>
      </c>
      <c r="V44" s="2">
        <f>U44+($W44-$R44)/5</f>
        <v/>
      </c>
      <c r="W44" s="119">
        <f>VLOOKUP($B$1,'Multipliers and Adjustments'!$A$70:$I$86,TRUNC(COLUMN(W$2)/5)+2,FALSE)*SUMIFS('EPA US Data'!$I:$I,'EPA US Data'!$D:$D,'Country Selector'!$A$2,'EPA US Data'!$J:$J,$B$1,'EPA US Data'!$C:$C,W$2,'EPA US Data'!$G:$G,"&gt;="&amp;$A44,'EPA US Data'!$G:$G,"&lt;"&amp;$B44)*unit_conv*'State Downscaling Multipliers'!$B$18</f>
        <v/>
      </c>
      <c r="X44" s="2">
        <f>W44+($AB44-$W44)/5</f>
        <v/>
      </c>
      <c r="Y44" s="2">
        <f>X44+($AB44-$W44)/5</f>
        <v/>
      </c>
      <c r="Z44" s="2">
        <f>Y44+($AB44-$W44)/5</f>
        <v/>
      </c>
      <c r="AA44" s="2">
        <f>Z44+($AB44-$W44)/5</f>
        <v/>
      </c>
      <c r="AB44" s="119">
        <f>VLOOKUP($B$1,'Multipliers and Adjustments'!$A$70:$I$86,TRUNC(COLUMN(AB$2)/5)+2,FALSE)*SUMIFS('EPA US Data'!$I:$I,'EPA US Data'!$D:$D,'Country Selector'!$A$2,'EPA US Data'!$J:$J,$B$1,'EPA US Data'!$C:$C,AB$2,'EPA US Data'!$G:$G,"&gt;="&amp;$A44,'EPA US Data'!$G:$G,"&lt;"&amp;$B44)*unit_conv*'State Downscaling Multipliers'!$B$18</f>
        <v/>
      </c>
      <c r="AC44" s="2">
        <f>AB44+($AG44-$AB44)/5</f>
        <v/>
      </c>
      <c r="AD44" s="2">
        <f>AC44+($AG44-$AB44)/5</f>
        <v/>
      </c>
      <c r="AE44" s="2">
        <f>AD44+($AG44-$AB44)/5</f>
        <v/>
      </c>
      <c r="AF44" s="2">
        <f>AE44+($AG44-$AB44)/5</f>
        <v/>
      </c>
      <c r="AG44" s="119">
        <f>VLOOKUP($B$1,'Multipliers and Adjustments'!$A$70:$I$86,TRUNC(COLUMN(AG$2)/5)+2,FALSE)*SUMIFS('EPA US Data'!$I:$I,'EPA US Data'!$D:$D,'Country Selector'!$A$2,'EPA US Data'!$J:$J,$B$1,'EPA US Data'!$C:$C,AG$2,'EPA US Data'!$G:$G,"&gt;="&amp;$A44,'EPA US Data'!$G:$G,"&lt;"&amp;$B44)*unit_conv*'State Downscaling Multipliers'!$B$18</f>
        <v/>
      </c>
      <c r="AH44" s="2">
        <f>AG44+($AL44-$AG44)/5</f>
        <v/>
      </c>
      <c r="AI44" s="2">
        <f>AH44+($AL44-$AG44)/5</f>
        <v/>
      </c>
      <c r="AJ44" s="2">
        <f>AI44+($AL44-$AG44)/5</f>
        <v/>
      </c>
      <c r="AK44" s="2">
        <f>AJ44+($AL44-$AG44)/5</f>
        <v/>
      </c>
      <c r="AL44" s="119">
        <f>VLOOKUP($B$1,'Multipliers and Adjustments'!$A$70:$I$86,TRUNC(COLUMN(AL$2)/5)+2,FALSE)*SUMIFS('EPA US Data'!$I:$I,'EPA US Data'!$D:$D,'Country Selector'!$A$2,'EPA US Data'!$J:$J,$B$1,'EPA US Data'!$C:$C,AL$2,'EPA US Data'!$G:$G,"&gt;="&amp;$A44,'EPA US Data'!$G:$G,"&lt;"&amp;$B44)*unit_conv*'State Downscaling Multipliers'!$B$18</f>
        <v/>
      </c>
    </row>
    <row r="45" ht="15.75" customHeight="1" s="120">
      <c r="A45" s="63">
        <f>B44</f>
        <v/>
      </c>
      <c r="B45" s="63">
        <f>A45+50</f>
        <v/>
      </c>
      <c r="C45" s="119">
        <f>VLOOKUP($B$1,'Multipliers and Adjustments'!$A$70:$I$86,TRUNC(COLUMN(C$2)/5)+2,FALSE)*SUMIFS('EPA US Data'!$I:$I,'EPA US Data'!$D:$D,'Country Selector'!$A$2,'EPA US Data'!$J:$J,$B$1,'EPA US Data'!$C:$C,C$2,'EPA US Data'!$G:$G,"&gt;="&amp;$A45,'EPA US Data'!$G:$G,"&lt;"&amp;$B45)*unit_conv*'State Downscaling Multipliers'!$B$18</f>
        <v/>
      </c>
      <c r="D45" s="2">
        <f>C45+($H45-$C45)/5</f>
        <v/>
      </c>
      <c r="E45" s="2">
        <f>D45+($H45-$C45)/5</f>
        <v/>
      </c>
      <c r="F45" s="2">
        <f>E45+($H45-$C45)/5</f>
        <v/>
      </c>
      <c r="G45" s="2">
        <f>F45+($H45-$C45)/5</f>
        <v/>
      </c>
      <c r="H45" s="119">
        <f>VLOOKUP($B$1,'Multipliers and Adjustments'!$A$70:$I$86,TRUNC(COLUMN(H$2)/5)+2,FALSE)*SUMIFS('EPA US Data'!$I:$I,'EPA US Data'!$D:$D,'Country Selector'!$A$2,'EPA US Data'!$J:$J,$B$1,'EPA US Data'!$C:$C,H$2,'EPA US Data'!$G:$G,"&gt;="&amp;$A45,'EPA US Data'!$G:$G,"&lt;"&amp;$B45)*unit_conv*'State Downscaling Multipliers'!$B$18</f>
        <v/>
      </c>
      <c r="I45" s="2">
        <f>H45+($M45-$H45)/5</f>
        <v/>
      </c>
      <c r="J45" s="2">
        <f>I45+($M45-$H45)/5</f>
        <v/>
      </c>
      <c r="K45" s="2">
        <f>J45+($M45-$H45)/5</f>
        <v/>
      </c>
      <c r="L45" s="2">
        <f>K45+($M45-$H45)/5</f>
        <v/>
      </c>
      <c r="M45" s="119">
        <f>VLOOKUP($B$1,'Multipliers and Adjustments'!$A$70:$I$86,TRUNC(COLUMN(M$2)/5)+2,FALSE)*SUMIFS('EPA US Data'!$I:$I,'EPA US Data'!$D:$D,'Country Selector'!$A$2,'EPA US Data'!$J:$J,$B$1,'EPA US Data'!$C:$C,M$2,'EPA US Data'!$G:$G,"&gt;="&amp;$A45,'EPA US Data'!$G:$G,"&lt;"&amp;$B45)*unit_conv*'State Downscaling Multipliers'!$B$18</f>
        <v/>
      </c>
      <c r="N45" s="2">
        <f>M45+($R45-$M45)/5</f>
        <v/>
      </c>
      <c r="O45" s="2">
        <f>N45+($R45-$M45)/5</f>
        <v/>
      </c>
      <c r="P45" s="2">
        <f>O45+($R45-$M45)/5</f>
        <v/>
      </c>
      <c r="Q45" s="2">
        <f>P45+($R45-$M45)/5</f>
        <v/>
      </c>
      <c r="R45" s="119">
        <f>VLOOKUP($B$1,'Multipliers and Adjustments'!$A$70:$I$86,TRUNC(COLUMN(R$2)/5)+2,FALSE)*SUMIFS('EPA US Data'!$I:$I,'EPA US Data'!$D:$D,'Country Selector'!$A$2,'EPA US Data'!$J:$J,$B$1,'EPA US Data'!$C:$C,R$2,'EPA US Data'!$G:$G,"&gt;="&amp;$A45,'EPA US Data'!$G:$G,"&lt;"&amp;$B45)*unit_conv*'State Downscaling Multipliers'!$B$18</f>
        <v/>
      </c>
      <c r="S45" s="2">
        <f>R45+($W45-$R45)/5</f>
        <v/>
      </c>
      <c r="T45" s="2">
        <f>S45+($W45-$R45)/5</f>
        <v/>
      </c>
      <c r="U45" s="2">
        <f>T45+($W45-$R45)/5</f>
        <v/>
      </c>
      <c r="V45" s="2">
        <f>U45+($W45-$R45)/5</f>
        <v/>
      </c>
      <c r="W45" s="119">
        <f>VLOOKUP($B$1,'Multipliers and Adjustments'!$A$70:$I$86,TRUNC(COLUMN(W$2)/5)+2,FALSE)*SUMIFS('EPA US Data'!$I:$I,'EPA US Data'!$D:$D,'Country Selector'!$A$2,'EPA US Data'!$J:$J,$B$1,'EPA US Data'!$C:$C,W$2,'EPA US Data'!$G:$G,"&gt;="&amp;$A45,'EPA US Data'!$G:$G,"&lt;"&amp;$B45)*unit_conv*'State Downscaling Multipliers'!$B$18</f>
        <v/>
      </c>
      <c r="X45" s="2">
        <f>W45+($AB45-$W45)/5</f>
        <v/>
      </c>
      <c r="Y45" s="2">
        <f>X45+($AB45-$W45)/5</f>
        <v/>
      </c>
      <c r="Z45" s="2">
        <f>Y45+($AB45-$W45)/5</f>
        <v/>
      </c>
      <c r="AA45" s="2">
        <f>Z45+($AB45-$W45)/5</f>
        <v/>
      </c>
      <c r="AB45" s="119">
        <f>VLOOKUP($B$1,'Multipliers and Adjustments'!$A$70:$I$86,TRUNC(COLUMN(AB$2)/5)+2,FALSE)*SUMIFS('EPA US Data'!$I:$I,'EPA US Data'!$D:$D,'Country Selector'!$A$2,'EPA US Data'!$J:$J,$B$1,'EPA US Data'!$C:$C,AB$2,'EPA US Data'!$G:$G,"&gt;="&amp;$A45,'EPA US Data'!$G:$G,"&lt;"&amp;$B45)*unit_conv*'State Downscaling Multipliers'!$B$18</f>
        <v/>
      </c>
      <c r="AC45" s="2">
        <f>AB45+($AG45-$AB45)/5</f>
        <v/>
      </c>
      <c r="AD45" s="2">
        <f>AC45+($AG45-$AB45)/5</f>
        <v/>
      </c>
      <c r="AE45" s="2">
        <f>AD45+($AG45-$AB45)/5</f>
        <v/>
      </c>
      <c r="AF45" s="2">
        <f>AE45+($AG45-$AB45)/5</f>
        <v/>
      </c>
      <c r="AG45" s="119">
        <f>VLOOKUP($B$1,'Multipliers and Adjustments'!$A$70:$I$86,TRUNC(COLUMN(AG$2)/5)+2,FALSE)*SUMIFS('EPA US Data'!$I:$I,'EPA US Data'!$D:$D,'Country Selector'!$A$2,'EPA US Data'!$J:$J,$B$1,'EPA US Data'!$C:$C,AG$2,'EPA US Data'!$G:$G,"&gt;="&amp;$A45,'EPA US Data'!$G:$G,"&lt;"&amp;$B45)*unit_conv*'State Downscaling Multipliers'!$B$18</f>
        <v/>
      </c>
      <c r="AH45" s="2">
        <f>AG45+($AL45-$AG45)/5</f>
        <v/>
      </c>
      <c r="AI45" s="2">
        <f>AH45+($AL45-$AG45)/5</f>
        <v/>
      </c>
      <c r="AJ45" s="2">
        <f>AI45+($AL45-$AG45)/5</f>
        <v/>
      </c>
      <c r="AK45" s="2">
        <f>AJ45+($AL45-$AG45)/5</f>
        <v/>
      </c>
      <c r="AL45" s="119">
        <f>VLOOKUP($B$1,'Multipliers and Adjustments'!$A$70:$I$86,TRUNC(COLUMN(AL$2)/5)+2,FALSE)*SUMIFS('EPA US Data'!$I:$I,'EPA US Data'!$D:$D,'Country Selector'!$A$2,'EPA US Data'!$J:$J,$B$1,'EPA US Data'!$C:$C,AL$2,'EPA US Data'!$G:$G,"&gt;="&amp;$A45,'EPA US Data'!$G:$G,"&lt;"&amp;$B45)*unit_conv*'State Downscaling Multipliers'!$B$18</f>
        <v/>
      </c>
    </row>
    <row r="46" ht="15.75" customHeight="1" s="120">
      <c r="A46" s="63">
        <f>B45</f>
        <v/>
      </c>
      <c r="B46" s="63">
        <f>A46+50</f>
        <v/>
      </c>
      <c r="C46" s="119">
        <f>VLOOKUP($B$1,'Multipliers and Adjustments'!$A$70:$I$86,TRUNC(COLUMN(C$2)/5)+2,FALSE)*SUMIFS('EPA US Data'!$I:$I,'EPA US Data'!$D:$D,'Country Selector'!$A$2,'EPA US Data'!$J:$J,$B$1,'EPA US Data'!$C:$C,C$2,'EPA US Data'!$G:$G,"&gt;="&amp;$A46,'EPA US Data'!$G:$G,"&lt;"&amp;$B46)*unit_conv*'State Downscaling Multipliers'!$B$18</f>
        <v/>
      </c>
      <c r="D46" s="2">
        <f>C46+($H46-$C46)/5</f>
        <v/>
      </c>
      <c r="E46" s="2">
        <f>D46+($H46-$C46)/5</f>
        <v/>
      </c>
      <c r="F46" s="2">
        <f>E46+($H46-$C46)/5</f>
        <v/>
      </c>
      <c r="G46" s="2">
        <f>F46+($H46-$C46)/5</f>
        <v/>
      </c>
      <c r="H46" s="119">
        <f>VLOOKUP($B$1,'Multipliers and Adjustments'!$A$70:$I$86,TRUNC(COLUMN(H$2)/5)+2,FALSE)*SUMIFS('EPA US Data'!$I:$I,'EPA US Data'!$D:$D,'Country Selector'!$A$2,'EPA US Data'!$J:$J,$B$1,'EPA US Data'!$C:$C,H$2,'EPA US Data'!$G:$G,"&gt;="&amp;$A46,'EPA US Data'!$G:$G,"&lt;"&amp;$B46)*unit_conv*'State Downscaling Multipliers'!$B$18</f>
        <v/>
      </c>
      <c r="I46" s="2">
        <f>H46+($M46-$H46)/5</f>
        <v/>
      </c>
      <c r="J46" s="2">
        <f>I46+($M46-$H46)/5</f>
        <v/>
      </c>
      <c r="K46" s="2">
        <f>J46+($M46-$H46)/5</f>
        <v/>
      </c>
      <c r="L46" s="2">
        <f>K46+($M46-$H46)/5</f>
        <v/>
      </c>
      <c r="M46" s="119">
        <f>VLOOKUP($B$1,'Multipliers and Adjustments'!$A$70:$I$86,TRUNC(COLUMN(M$2)/5)+2,FALSE)*SUMIFS('EPA US Data'!$I:$I,'EPA US Data'!$D:$D,'Country Selector'!$A$2,'EPA US Data'!$J:$J,$B$1,'EPA US Data'!$C:$C,M$2,'EPA US Data'!$G:$G,"&gt;="&amp;$A46,'EPA US Data'!$G:$G,"&lt;"&amp;$B46)*unit_conv*'State Downscaling Multipliers'!$B$18</f>
        <v/>
      </c>
      <c r="N46" s="2">
        <f>M46+($R46-$M46)/5</f>
        <v/>
      </c>
      <c r="O46" s="2">
        <f>N46+($R46-$M46)/5</f>
        <v/>
      </c>
      <c r="P46" s="2">
        <f>O46+($R46-$M46)/5</f>
        <v/>
      </c>
      <c r="Q46" s="2">
        <f>P46+($R46-$M46)/5</f>
        <v/>
      </c>
      <c r="R46" s="119">
        <f>VLOOKUP($B$1,'Multipliers and Adjustments'!$A$70:$I$86,TRUNC(COLUMN(R$2)/5)+2,FALSE)*SUMIFS('EPA US Data'!$I:$I,'EPA US Data'!$D:$D,'Country Selector'!$A$2,'EPA US Data'!$J:$J,$B$1,'EPA US Data'!$C:$C,R$2,'EPA US Data'!$G:$G,"&gt;="&amp;$A46,'EPA US Data'!$G:$G,"&lt;"&amp;$B46)*unit_conv*'State Downscaling Multipliers'!$B$18</f>
        <v/>
      </c>
      <c r="S46" s="2">
        <f>R46+($W46-$R46)/5</f>
        <v/>
      </c>
      <c r="T46" s="2">
        <f>S46+($W46-$R46)/5</f>
        <v/>
      </c>
      <c r="U46" s="2">
        <f>T46+($W46-$R46)/5</f>
        <v/>
      </c>
      <c r="V46" s="2">
        <f>U46+($W46-$R46)/5</f>
        <v/>
      </c>
      <c r="W46" s="119">
        <f>VLOOKUP($B$1,'Multipliers and Adjustments'!$A$70:$I$86,TRUNC(COLUMN(W$2)/5)+2,FALSE)*SUMIFS('EPA US Data'!$I:$I,'EPA US Data'!$D:$D,'Country Selector'!$A$2,'EPA US Data'!$J:$J,$B$1,'EPA US Data'!$C:$C,W$2,'EPA US Data'!$G:$G,"&gt;="&amp;$A46,'EPA US Data'!$G:$G,"&lt;"&amp;$B46)*unit_conv*'State Downscaling Multipliers'!$B$18</f>
        <v/>
      </c>
      <c r="X46" s="2">
        <f>W46+($AB46-$W46)/5</f>
        <v/>
      </c>
      <c r="Y46" s="2">
        <f>X46+($AB46-$W46)/5</f>
        <v/>
      </c>
      <c r="Z46" s="2">
        <f>Y46+($AB46-$W46)/5</f>
        <v/>
      </c>
      <c r="AA46" s="2">
        <f>Z46+($AB46-$W46)/5</f>
        <v/>
      </c>
      <c r="AB46" s="119">
        <f>VLOOKUP($B$1,'Multipliers and Adjustments'!$A$70:$I$86,TRUNC(COLUMN(AB$2)/5)+2,FALSE)*SUMIFS('EPA US Data'!$I:$I,'EPA US Data'!$D:$D,'Country Selector'!$A$2,'EPA US Data'!$J:$J,$B$1,'EPA US Data'!$C:$C,AB$2,'EPA US Data'!$G:$G,"&gt;="&amp;$A46,'EPA US Data'!$G:$G,"&lt;"&amp;$B46)*unit_conv*'State Downscaling Multipliers'!$B$18</f>
        <v/>
      </c>
      <c r="AC46" s="2">
        <f>AB46+($AG46-$AB46)/5</f>
        <v/>
      </c>
      <c r="AD46" s="2">
        <f>AC46+($AG46-$AB46)/5</f>
        <v/>
      </c>
      <c r="AE46" s="2">
        <f>AD46+($AG46-$AB46)/5</f>
        <v/>
      </c>
      <c r="AF46" s="2">
        <f>AE46+($AG46-$AB46)/5</f>
        <v/>
      </c>
      <c r="AG46" s="119">
        <f>VLOOKUP($B$1,'Multipliers and Adjustments'!$A$70:$I$86,TRUNC(COLUMN(AG$2)/5)+2,FALSE)*SUMIFS('EPA US Data'!$I:$I,'EPA US Data'!$D:$D,'Country Selector'!$A$2,'EPA US Data'!$J:$J,$B$1,'EPA US Data'!$C:$C,AG$2,'EPA US Data'!$G:$G,"&gt;="&amp;$A46,'EPA US Data'!$G:$G,"&lt;"&amp;$B46)*unit_conv*'State Downscaling Multipliers'!$B$18</f>
        <v/>
      </c>
      <c r="AH46" s="2">
        <f>AG46+($AL46-$AG46)/5</f>
        <v/>
      </c>
      <c r="AI46" s="2">
        <f>AH46+($AL46-$AG46)/5</f>
        <v/>
      </c>
      <c r="AJ46" s="2">
        <f>AI46+($AL46-$AG46)/5</f>
        <v/>
      </c>
      <c r="AK46" s="2">
        <f>AJ46+($AL46-$AG46)/5</f>
        <v/>
      </c>
      <c r="AL46" s="119">
        <f>VLOOKUP($B$1,'Multipliers and Adjustments'!$A$70:$I$86,TRUNC(COLUMN(AL$2)/5)+2,FALSE)*SUMIFS('EPA US Data'!$I:$I,'EPA US Data'!$D:$D,'Country Selector'!$A$2,'EPA US Data'!$J:$J,$B$1,'EPA US Data'!$C:$C,AL$2,'EPA US Data'!$G:$G,"&gt;="&amp;$A46,'EPA US Data'!$G:$G,"&lt;"&amp;$B46)*unit_conv*'State Downscaling Multipliers'!$B$18</f>
        <v/>
      </c>
    </row>
    <row r="47" ht="15.75" customHeight="1" s="120">
      <c r="A47" s="63">
        <f>B46</f>
        <v/>
      </c>
      <c r="B47" s="63">
        <f>A47+50</f>
        <v/>
      </c>
      <c r="C47" s="119">
        <f>VLOOKUP($B$1,'Multipliers and Adjustments'!$A$70:$I$86,TRUNC(COLUMN(C$2)/5)+2,FALSE)*SUMIFS('EPA US Data'!$I:$I,'EPA US Data'!$D:$D,'Country Selector'!$A$2,'EPA US Data'!$J:$J,$B$1,'EPA US Data'!$C:$C,C$2,'EPA US Data'!$G:$G,"&gt;="&amp;$A47,'EPA US Data'!$G:$G,"&lt;"&amp;$B47)*unit_conv*'State Downscaling Multipliers'!$B$18</f>
        <v/>
      </c>
      <c r="D47" s="2">
        <f>C47+($H47-$C47)/5</f>
        <v/>
      </c>
      <c r="E47" s="2">
        <f>D47+($H47-$C47)/5</f>
        <v/>
      </c>
      <c r="F47" s="2">
        <f>E47+($H47-$C47)/5</f>
        <v/>
      </c>
      <c r="G47" s="2">
        <f>F47+($H47-$C47)/5</f>
        <v/>
      </c>
      <c r="H47" s="119">
        <f>VLOOKUP($B$1,'Multipliers and Adjustments'!$A$70:$I$86,TRUNC(COLUMN(H$2)/5)+2,FALSE)*SUMIFS('EPA US Data'!$I:$I,'EPA US Data'!$D:$D,'Country Selector'!$A$2,'EPA US Data'!$J:$J,$B$1,'EPA US Data'!$C:$C,H$2,'EPA US Data'!$G:$G,"&gt;="&amp;$A47,'EPA US Data'!$G:$G,"&lt;"&amp;$B47)*unit_conv*'State Downscaling Multipliers'!$B$18</f>
        <v/>
      </c>
      <c r="I47" s="2">
        <f>H47+($M47-$H47)/5</f>
        <v/>
      </c>
      <c r="J47" s="2">
        <f>I47+($M47-$H47)/5</f>
        <v/>
      </c>
      <c r="K47" s="2">
        <f>J47+($M47-$H47)/5</f>
        <v/>
      </c>
      <c r="L47" s="2">
        <f>K47+($M47-$H47)/5</f>
        <v/>
      </c>
      <c r="M47" s="119">
        <f>VLOOKUP($B$1,'Multipliers and Adjustments'!$A$70:$I$86,TRUNC(COLUMN(M$2)/5)+2,FALSE)*SUMIFS('EPA US Data'!$I:$I,'EPA US Data'!$D:$D,'Country Selector'!$A$2,'EPA US Data'!$J:$J,$B$1,'EPA US Data'!$C:$C,M$2,'EPA US Data'!$G:$G,"&gt;="&amp;$A47,'EPA US Data'!$G:$G,"&lt;"&amp;$B47)*unit_conv*'State Downscaling Multipliers'!$B$18</f>
        <v/>
      </c>
      <c r="N47" s="2">
        <f>M47+($R47-$M47)/5</f>
        <v/>
      </c>
      <c r="O47" s="2">
        <f>N47+($R47-$M47)/5</f>
        <v/>
      </c>
      <c r="P47" s="2">
        <f>O47+($R47-$M47)/5</f>
        <v/>
      </c>
      <c r="Q47" s="2">
        <f>P47+($R47-$M47)/5</f>
        <v/>
      </c>
      <c r="R47" s="119">
        <f>VLOOKUP($B$1,'Multipliers and Adjustments'!$A$70:$I$86,TRUNC(COLUMN(R$2)/5)+2,FALSE)*SUMIFS('EPA US Data'!$I:$I,'EPA US Data'!$D:$D,'Country Selector'!$A$2,'EPA US Data'!$J:$J,$B$1,'EPA US Data'!$C:$C,R$2,'EPA US Data'!$G:$G,"&gt;="&amp;$A47,'EPA US Data'!$G:$G,"&lt;"&amp;$B47)*unit_conv*'State Downscaling Multipliers'!$B$18</f>
        <v/>
      </c>
      <c r="S47" s="2">
        <f>R47+($W47-$R47)/5</f>
        <v/>
      </c>
      <c r="T47" s="2">
        <f>S47+($W47-$R47)/5</f>
        <v/>
      </c>
      <c r="U47" s="2">
        <f>T47+($W47-$R47)/5</f>
        <v/>
      </c>
      <c r="V47" s="2">
        <f>U47+($W47-$R47)/5</f>
        <v/>
      </c>
      <c r="W47" s="119">
        <f>VLOOKUP($B$1,'Multipliers and Adjustments'!$A$70:$I$86,TRUNC(COLUMN(W$2)/5)+2,FALSE)*SUMIFS('EPA US Data'!$I:$I,'EPA US Data'!$D:$D,'Country Selector'!$A$2,'EPA US Data'!$J:$J,$B$1,'EPA US Data'!$C:$C,W$2,'EPA US Data'!$G:$G,"&gt;="&amp;$A47,'EPA US Data'!$G:$G,"&lt;"&amp;$B47)*unit_conv*'State Downscaling Multipliers'!$B$18</f>
        <v/>
      </c>
      <c r="X47" s="2">
        <f>W47+($AB47-$W47)/5</f>
        <v/>
      </c>
      <c r="Y47" s="2">
        <f>X47+($AB47-$W47)/5</f>
        <v/>
      </c>
      <c r="Z47" s="2">
        <f>Y47+($AB47-$W47)/5</f>
        <v/>
      </c>
      <c r="AA47" s="2">
        <f>Z47+($AB47-$W47)/5</f>
        <v/>
      </c>
      <c r="AB47" s="119">
        <f>VLOOKUP($B$1,'Multipliers and Adjustments'!$A$70:$I$86,TRUNC(COLUMN(AB$2)/5)+2,FALSE)*SUMIFS('EPA US Data'!$I:$I,'EPA US Data'!$D:$D,'Country Selector'!$A$2,'EPA US Data'!$J:$J,$B$1,'EPA US Data'!$C:$C,AB$2,'EPA US Data'!$G:$G,"&gt;="&amp;$A47,'EPA US Data'!$G:$G,"&lt;"&amp;$B47)*unit_conv*'State Downscaling Multipliers'!$B$18</f>
        <v/>
      </c>
      <c r="AC47" s="2">
        <f>AB47+($AG47-$AB47)/5</f>
        <v/>
      </c>
      <c r="AD47" s="2">
        <f>AC47+($AG47-$AB47)/5</f>
        <v/>
      </c>
      <c r="AE47" s="2">
        <f>AD47+($AG47-$AB47)/5</f>
        <v/>
      </c>
      <c r="AF47" s="2">
        <f>AE47+($AG47-$AB47)/5</f>
        <v/>
      </c>
      <c r="AG47" s="119">
        <f>VLOOKUP($B$1,'Multipliers and Adjustments'!$A$70:$I$86,TRUNC(COLUMN(AG$2)/5)+2,FALSE)*SUMIFS('EPA US Data'!$I:$I,'EPA US Data'!$D:$D,'Country Selector'!$A$2,'EPA US Data'!$J:$J,$B$1,'EPA US Data'!$C:$C,AG$2,'EPA US Data'!$G:$G,"&gt;="&amp;$A47,'EPA US Data'!$G:$G,"&lt;"&amp;$B47)*unit_conv*'State Downscaling Multipliers'!$B$18</f>
        <v/>
      </c>
      <c r="AH47" s="2">
        <f>AG47+($AL47-$AG47)/5</f>
        <v/>
      </c>
      <c r="AI47" s="2">
        <f>AH47+($AL47-$AG47)/5</f>
        <v/>
      </c>
      <c r="AJ47" s="2">
        <f>AI47+($AL47-$AG47)/5</f>
        <v/>
      </c>
      <c r="AK47" s="2">
        <f>AJ47+($AL47-$AG47)/5</f>
        <v/>
      </c>
      <c r="AL47" s="119">
        <f>VLOOKUP($B$1,'Multipliers and Adjustments'!$A$70:$I$86,TRUNC(COLUMN(AL$2)/5)+2,FALSE)*SUMIFS('EPA US Data'!$I:$I,'EPA US Data'!$D:$D,'Country Selector'!$A$2,'EPA US Data'!$J:$J,$B$1,'EPA US Data'!$C:$C,AL$2,'EPA US Data'!$G:$G,"&gt;="&amp;$A47,'EPA US Data'!$G:$G,"&lt;"&amp;$B47)*unit_conv*'State Downscaling Multipliers'!$B$18</f>
        <v/>
      </c>
    </row>
    <row r="48" ht="15.75" customHeight="1" s="120">
      <c r="A48" s="63">
        <f>B47</f>
        <v/>
      </c>
      <c r="B48" s="63">
        <f>A48+50</f>
        <v/>
      </c>
      <c r="C48" s="119">
        <f>VLOOKUP($B$1,'Multipliers and Adjustments'!$A$70:$I$86,TRUNC(COLUMN(C$2)/5)+2,FALSE)*SUMIFS('EPA US Data'!$I:$I,'EPA US Data'!$D:$D,'Country Selector'!$A$2,'EPA US Data'!$J:$J,$B$1,'EPA US Data'!$C:$C,C$2,'EPA US Data'!$G:$G,"&gt;="&amp;$A48,'EPA US Data'!$G:$G,"&lt;"&amp;$B48)*unit_conv*'State Downscaling Multipliers'!$B$18</f>
        <v/>
      </c>
      <c r="D48" s="2">
        <f>C48+($H48-$C48)/5</f>
        <v/>
      </c>
      <c r="E48" s="2">
        <f>D48+($H48-$C48)/5</f>
        <v/>
      </c>
      <c r="F48" s="2">
        <f>E48+($H48-$C48)/5</f>
        <v/>
      </c>
      <c r="G48" s="2">
        <f>F48+($H48-$C48)/5</f>
        <v/>
      </c>
      <c r="H48" s="119">
        <f>VLOOKUP($B$1,'Multipliers and Adjustments'!$A$70:$I$86,TRUNC(COLUMN(H$2)/5)+2,FALSE)*SUMIFS('EPA US Data'!$I:$I,'EPA US Data'!$D:$D,'Country Selector'!$A$2,'EPA US Data'!$J:$J,$B$1,'EPA US Data'!$C:$C,H$2,'EPA US Data'!$G:$G,"&gt;="&amp;$A48,'EPA US Data'!$G:$G,"&lt;"&amp;$B48)*unit_conv*'State Downscaling Multipliers'!$B$18</f>
        <v/>
      </c>
      <c r="I48" s="2">
        <f>H48+($M48-$H48)/5</f>
        <v/>
      </c>
      <c r="J48" s="2">
        <f>I48+($M48-$H48)/5</f>
        <v/>
      </c>
      <c r="K48" s="2">
        <f>J48+($M48-$H48)/5</f>
        <v/>
      </c>
      <c r="L48" s="2">
        <f>K48+($M48-$H48)/5</f>
        <v/>
      </c>
      <c r="M48" s="119">
        <f>VLOOKUP($B$1,'Multipliers and Adjustments'!$A$70:$I$86,TRUNC(COLUMN(M$2)/5)+2,FALSE)*SUMIFS('EPA US Data'!$I:$I,'EPA US Data'!$D:$D,'Country Selector'!$A$2,'EPA US Data'!$J:$J,$B$1,'EPA US Data'!$C:$C,M$2,'EPA US Data'!$G:$G,"&gt;="&amp;$A48,'EPA US Data'!$G:$G,"&lt;"&amp;$B48)*unit_conv*'State Downscaling Multipliers'!$B$18</f>
        <v/>
      </c>
      <c r="N48" s="2">
        <f>M48+($R48-$M48)/5</f>
        <v/>
      </c>
      <c r="O48" s="2">
        <f>N48+($R48-$M48)/5</f>
        <v/>
      </c>
      <c r="P48" s="2">
        <f>O48+($R48-$M48)/5</f>
        <v/>
      </c>
      <c r="Q48" s="2">
        <f>P48+($R48-$M48)/5</f>
        <v/>
      </c>
      <c r="R48" s="119">
        <f>VLOOKUP($B$1,'Multipliers and Adjustments'!$A$70:$I$86,TRUNC(COLUMN(R$2)/5)+2,FALSE)*SUMIFS('EPA US Data'!$I:$I,'EPA US Data'!$D:$D,'Country Selector'!$A$2,'EPA US Data'!$J:$J,$B$1,'EPA US Data'!$C:$C,R$2,'EPA US Data'!$G:$G,"&gt;="&amp;$A48,'EPA US Data'!$G:$G,"&lt;"&amp;$B48)*unit_conv*'State Downscaling Multipliers'!$B$18</f>
        <v/>
      </c>
      <c r="S48" s="2">
        <f>R48+($W48-$R48)/5</f>
        <v/>
      </c>
      <c r="T48" s="2">
        <f>S48+($W48-$R48)/5</f>
        <v/>
      </c>
      <c r="U48" s="2">
        <f>T48+($W48-$R48)/5</f>
        <v/>
      </c>
      <c r="V48" s="2">
        <f>U48+($W48-$R48)/5</f>
        <v/>
      </c>
      <c r="W48" s="119">
        <f>VLOOKUP($B$1,'Multipliers and Adjustments'!$A$70:$I$86,TRUNC(COLUMN(W$2)/5)+2,FALSE)*SUMIFS('EPA US Data'!$I:$I,'EPA US Data'!$D:$D,'Country Selector'!$A$2,'EPA US Data'!$J:$J,$B$1,'EPA US Data'!$C:$C,W$2,'EPA US Data'!$G:$G,"&gt;="&amp;$A48,'EPA US Data'!$G:$G,"&lt;"&amp;$B48)*unit_conv*'State Downscaling Multipliers'!$B$18</f>
        <v/>
      </c>
      <c r="X48" s="2">
        <f>W48+($AB48-$W48)/5</f>
        <v/>
      </c>
      <c r="Y48" s="2">
        <f>X48+($AB48-$W48)/5</f>
        <v/>
      </c>
      <c r="Z48" s="2">
        <f>Y48+($AB48-$W48)/5</f>
        <v/>
      </c>
      <c r="AA48" s="2">
        <f>Z48+($AB48-$W48)/5</f>
        <v/>
      </c>
      <c r="AB48" s="119">
        <f>VLOOKUP($B$1,'Multipliers and Adjustments'!$A$70:$I$86,TRUNC(COLUMN(AB$2)/5)+2,FALSE)*SUMIFS('EPA US Data'!$I:$I,'EPA US Data'!$D:$D,'Country Selector'!$A$2,'EPA US Data'!$J:$J,$B$1,'EPA US Data'!$C:$C,AB$2,'EPA US Data'!$G:$G,"&gt;="&amp;$A48,'EPA US Data'!$G:$G,"&lt;"&amp;$B48)*unit_conv*'State Downscaling Multipliers'!$B$18</f>
        <v/>
      </c>
      <c r="AC48" s="2">
        <f>AB48+($AG48-$AB48)/5</f>
        <v/>
      </c>
      <c r="AD48" s="2">
        <f>AC48+($AG48-$AB48)/5</f>
        <v/>
      </c>
      <c r="AE48" s="2">
        <f>AD48+($AG48-$AB48)/5</f>
        <v/>
      </c>
      <c r="AF48" s="2">
        <f>AE48+($AG48-$AB48)/5</f>
        <v/>
      </c>
      <c r="AG48" s="119">
        <f>VLOOKUP($B$1,'Multipliers and Adjustments'!$A$70:$I$86,TRUNC(COLUMN(AG$2)/5)+2,FALSE)*SUMIFS('EPA US Data'!$I:$I,'EPA US Data'!$D:$D,'Country Selector'!$A$2,'EPA US Data'!$J:$J,$B$1,'EPA US Data'!$C:$C,AG$2,'EPA US Data'!$G:$G,"&gt;="&amp;$A48,'EPA US Data'!$G:$G,"&lt;"&amp;$B48)*unit_conv*'State Downscaling Multipliers'!$B$18</f>
        <v/>
      </c>
      <c r="AH48" s="2">
        <f>AG48+($AL48-$AG48)/5</f>
        <v/>
      </c>
      <c r="AI48" s="2">
        <f>AH48+($AL48-$AG48)/5</f>
        <v/>
      </c>
      <c r="AJ48" s="2">
        <f>AI48+($AL48-$AG48)/5</f>
        <v/>
      </c>
      <c r="AK48" s="2">
        <f>AJ48+($AL48-$AG48)/5</f>
        <v/>
      </c>
      <c r="AL48" s="119">
        <f>VLOOKUP($B$1,'Multipliers and Adjustments'!$A$70:$I$86,TRUNC(COLUMN(AL$2)/5)+2,FALSE)*SUMIFS('EPA US Data'!$I:$I,'EPA US Data'!$D:$D,'Country Selector'!$A$2,'EPA US Data'!$J:$J,$B$1,'EPA US Data'!$C:$C,AL$2,'EPA US Data'!$G:$G,"&gt;="&amp;$A48,'EPA US Data'!$G:$G,"&lt;"&amp;$B48)*unit_conv*'State Downscaling Multipliers'!$B$18</f>
        <v/>
      </c>
    </row>
    <row r="49" ht="15.75" customHeight="1" s="120">
      <c r="A49" s="63">
        <f>B48</f>
        <v/>
      </c>
      <c r="B49" s="63">
        <f>A49+50</f>
        <v/>
      </c>
      <c r="C49" s="119">
        <f>VLOOKUP($B$1,'Multipliers and Adjustments'!$A$70:$I$86,TRUNC(COLUMN(C$2)/5)+2,FALSE)*SUMIFS('EPA US Data'!$I:$I,'EPA US Data'!$D:$D,'Country Selector'!$A$2,'EPA US Data'!$J:$J,$B$1,'EPA US Data'!$C:$C,C$2,'EPA US Data'!$G:$G,"&gt;="&amp;$A49,'EPA US Data'!$G:$G,"&lt;"&amp;$B49)*unit_conv*'State Downscaling Multipliers'!$B$18</f>
        <v/>
      </c>
      <c r="D49" s="2">
        <f>C49+($H49-$C49)/5</f>
        <v/>
      </c>
      <c r="E49" s="2">
        <f>D49+($H49-$C49)/5</f>
        <v/>
      </c>
      <c r="F49" s="2">
        <f>E49+($H49-$C49)/5</f>
        <v/>
      </c>
      <c r="G49" s="2">
        <f>F49+($H49-$C49)/5</f>
        <v/>
      </c>
      <c r="H49" s="119">
        <f>VLOOKUP($B$1,'Multipliers and Adjustments'!$A$70:$I$86,TRUNC(COLUMN(H$2)/5)+2,FALSE)*SUMIFS('EPA US Data'!$I:$I,'EPA US Data'!$D:$D,'Country Selector'!$A$2,'EPA US Data'!$J:$J,$B$1,'EPA US Data'!$C:$C,H$2,'EPA US Data'!$G:$G,"&gt;="&amp;$A49,'EPA US Data'!$G:$G,"&lt;"&amp;$B49)*unit_conv*'State Downscaling Multipliers'!$B$18</f>
        <v/>
      </c>
      <c r="I49" s="2">
        <f>H49+($M49-$H49)/5</f>
        <v/>
      </c>
      <c r="J49" s="2">
        <f>I49+($M49-$H49)/5</f>
        <v/>
      </c>
      <c r="K49" s="2">
        <f>J49+($M49-$H49)/5</f>
        <v/>
      </c>
      <c r="L49" s="2">
        <f>K49+($M49-$H49)/5</f>
        <v/>
      </c>
      <c r="M49" s="119">
        <f>VLOOKUP($B$1,'Multipliers and Adjustments'!$A$70:$I$86,TRUNC(COLUMN(M$2)/5)+2,FALSE)*SUMIFS('EPA US Data'!$I:$I,'EPA US Data'!$D:$D,'Country Selector'!$A$2,'EPA US Data'!$J:$J,$B$1,'EPA US Data'!$C:$C,M$2,'EPA US Data'!$G:$G,"&gt;="&amp;$A49,'EPA US Data'!$G:$G,"&lt;"&amp;$B49)*unit_conv*'State Downscaling Multipliers'!$B$18</f>
        <v/>
      </c>
      <c r="N49" s="2">
        <f>M49+($R49-$M49)/5</f>
        <v/>
      </c>
      <c r="O49" s="2">
        <f>N49+($R49-$M49)/5</f>
        <v/>
      </c>
      <c r="P49" s="2">
        <f>O49+($R49-$M49)/5</f>
        <v/>
      </c>
      <c r="Q49" s="2">
        <f>P49+($R49-$M49)/5</f>
        <v/>
      </c>
      <c r="R49" s="119">
        <f>VLOOKUP($B$1,'Multipliers and Adjustments'!$A$70:$I$86,TRUNC(COLUMN(R$2)/5)+2,FALSE)*SUMIFS('EPA US Data'!$I:$I,'EPA US Data'!$D:$D,'Country Selector'!$A$2,'EPA US Data'!$J:$J,$B$1,'EPA US Data'!$C:$C,R$2,'EPA US Data'!$G:$G,"&gt;="&amp;$A49,'EPA US Data'!$G:$G,"&lt;"&amp;$B49)*unit_conv*'State Downscaling Multipliers'!$B$18</f>
        <v/>
      </c>
      <c r="S49" s="2">
        <f>R49+($W49-$R49)/5</f>
        <v/>
      </c>
      <c r="T49" s="2">
        <f>S49+($W49-$R49)/5</f>
        <v/>
      </c>
      <c r="U49" s="2">
        <f>T49+($W49-$R49)/5</f>
        <v/>
      </c>
      <c r="V49" s="2">
        <f>U49+($W49-$R49)/5</f>
        <v/>
      </c>
      <c r="W49" s="119">
        <f>VLOOKUP($B$1,'Multipliers and Adjustments'!$A$70:$I$86,TRUNC(COLUMN(W$2)/5)+2,FALSE)*SUMIFS('EPA US Data'!$I:$I,'EPA US Data'!$D:$D,'Country Selector'!$A$2,'EPA US Data'!$J:$J,$B$1,'EPA US Data'!$C:$C,W$2,'EPA US Data'!$G:$G,"&gt;="&amp;$A49,'EPA US Data'!$G:$G,"&lt;"&amp;$B49)*unit_conv*'State Downscaling Multipliers'!$B$18</f>
        <v/>
      </c>
      <c r="X49" s="2">
        <f>W49+($AB49-$W49)/5</f>
        <v/>
      </c>
      <c r="Y49" s="2">
        <f>X49+($AB49-$W49)/5</f>
        <v/>
      </c>
      <c r="Z49" s="2">
        <f>Y49+($AB49-$W49)/5</f>
        <v/>
      </c>
      <c r="AA49" s="2">
        <f>Z49+($AB49-$W49)/5</f>
        <v/>
      </c>
      <c r="AB49" s="119">
        <f>VLOOKUP($B$1,'Multipliers and Adjustments'!$A$70:$I$86,TRUNC(COLUMN(AB$2)/5)+2,FALSE)*SUMIFS('EPA US Data'!$I:$I,'EPA US Data'!$D:$D,'Country Selector'!$A$2,'EPA US Data'!$J:$J,$B$1,'EPA US Data'!$C:$C,AB$2,'EPA US Data'!$G:$G,"&gt;="&amp;$A49,'EPA US Data'!$G:$G,"&lt;"&amp;$B49)*unit_conv*'State Downscaling Multipliers'!$B$18</f>
        <v/>
      </c>
      <c r="AC49" s="2">
        <f>AB49+($AG49-$AB49)/5</f>
        <v/>
      </c>
      <c r="AD49" s="2">
        <f>AC49+($AG49-$AB49)/5</f>
        <v/>
      </c>
      <c r="AE49" s="2">
        <f>AD49+($AG49-$AB49)/5</f>
        <v/>
      </c>
      <c r="AF49" s="2">
        <f>AE49+($AG49-$AB49)/5</f>
        <v/>
      </c>
      <c r="AG49" s="119">
        <f>VLOOKUP($B$1,'Multipliers and Adjustments'!$A$70:$I$86,TRUNC(COLUMN(AG$2)/5)+2,FALSE)*SUMIFS('EPA US Data'!$I:$I,'EPA US Data'!$D:$D,'Country Selector'!$A$2,'EPA US Data'!$J:$J,$B$1,'EPA US Data'!$C:$C,AG$2,'EPA US Data'!$G:$G,"&gt;="&amp;$A49,'EPA US Data'!$G:$G,"&lt;"&amp;$B49)*unit_conv*'State Downscaling Multipliers'!$B$18</f>
        <v/>
      </c>
      <c r="AH49" s="2">
        <f>AG49+($AL49-$AG49)/5</f>
        <v/>
      </c>
      <c r="AI49" s="2">
        <f>AH49+($AL49-$AG49)/5</f>
        <v/>
      </c>
      <c r="AJ49" s="2">
        <f>AI49+($AL49-$AG49)/5</f>
        <v/>
      </c>
      <c r="AK49" s="2">
        <f>AJ49+($AL49-$AG49)/5</f>
        <v/>
      </c>
      <c r="AL49" s="119">
        <f>VLOOKUP($B$1,'Multipliers and Adjustments'!$A$70:$I$86,TRUNC(COLUMN(AL$2)/5)+2,FALSE)*SUMIFS('EPA US Data'!$I:$I,'EPA US Data'!$D:$D,'Country Selector'!$A$2,'EPA US Data'!$J:$J,$B$1,'EPA US Data'!$C:$C,AL$2,'EPA US Data'!$G:$G,"&gt;="&amp;$A49,'EPA US Data'!$G:$G,"&lt;"&amp;$B49)*unit_conv*'State Downscaling Multipliers'!$B$18</f>
        <v/>
      </c>
    </row>
    <row r="50" ht="15.75" customHeight="1" s="120">
      <c r="A50" s="63">
        <f>B49</f>
        <v/>
      </c>
      <c r="B50" s="63">
        <f>A50+50</f>
        <v/>
      </c>
      <c r="C50" s="119">
        <f>VLOOKUP($B$1,'Multipliers and Adjustments'!$A$70:$I$86,TRUNC(COLUMN(C$2)/5)+2,FALSE)*SUMIFS('EPA US Data'!$I:$I,'EPA US Data'!$D:$D,'Country Selector'!$A$2,'EPA US Data'!$J:$J,$B$1,'EPA US Data'!$C:$C,C$2,'EPA US Data'!$G:$G,"&gt;="&amp;$A50,'EPA US Data'!$G:$G,"&lt;"&amp;$B50)*unit_conv*'State Downscaling Multipliers'!$B$18</f>
        <v/>
      </c>
      <c r="D50" s="2">
        <f>C50+($H50-$C50)/5</f>
        <v/>
      </c>
      <c r="E50" s="2">
        <f>D50+($H50-$C50)/5</f>
        <v/>
      </c>
      <c r="F50" s="2">
        <f>E50+($H50-$C50)/5</f>
        <v/>
      </c>
      <c r="G50" s="2">
        <f>F50+($H50-$C50)/5</f>
        <v/>
      </c>
      <c r="H50" s="119">
        <f>VLOOKUP($B$1,'Multipliers and Adjustments'!$A$70:$I$86,TRUNC(COLUMN(H$2)/5)+2,FALSE)*SUMIFS('EPA US Data'!$I:$I,'EPA US Data'!$D:$D,'Country Selector'!$A$2,'EPA US Data'!$J:$J,$B$1,'EPA US Data'!$C:$C,H$2,'EPA US Data'!$G:$G,"&gt;="&amp;$A50,'EPA US Data'!$G:$G,"&lt;"&amp;$B50)*unit_conv*'State Downscaling Multipliers'!$B$18</f>
        <v/>
      </c>
      <c r="I50" s="2">
        <f>H50+($M50-$H50)/5</f>
        <v/>
      </c>
      <c r="J50" s="2">
        <f>I50+($M50-$H50)/5</f>
        <v/>
      </c>
      <c r="K50" s="2">
        <f>J50+($M50-$H50)/5</f>
        <v/>
      </c>
      <c r="L50" s="2">
        <f>K50+($M50-$H50)/5</f>
        <v/>
      </c>
      <c r="M50" s="119">
        <f>VLOOKUP($B$1,'Multipliers and Adjustments'!$A$70:$I$86,TRUNC(COLUMN(M$2)/5)+2,FALSE)*SUMIFS('EPA US Data'!$I:$I,'EPA US Data'!$D:$D,'Country Selector'!$A$2,'EPA US Data'!$J:$J,$B$1,'EPA US Data'!$C:$C,M$2,'EPA US Data'!$G:$G,"&gt;="&amp;$A50,'EPA US Data'!$G:$G,"&lt;"&amp;$B50)*unit_conv*'State Downscaling Multipliers'!$B$18</f>
        <v/>
      </c>
      <c r="N50" s="2">
        <f>M50+($R50-$M50)/5</f>
        <v/>
      </c>
      <c r="O50" s="2">
        <f>N50+($R50-$M50)/5</f>
        <v/>
      </c>
      <c r="P50" s="2">
        <f>O50+($R50-$M50)/5</f>
        <v/>
      </c>
      <c r="Q50" s="2">
        <f>P50+($R50-$M50)/5</f>
        <v/>
      </c>
      <c r="R50" s="119">
        <f>VLOOKUP($B$1,'Multipliers and Adjustments'!$A$70:$I$86,TRUNC(COLUMN(R$2)/5)+2,FALSE)*SUMIFS('EPA US Data'!$I:$I,'EPA US Data'!$D:$D,'Country Selector'!$A$2,'EPA US Data'!$J:$J,$B$1,'EPA US Data'!$C:$C,R$2,'EPA US Data'!$G:$G,"&gt;="&amp;$A50,'EPA US Data'!$G:$G,"&lt;"&amp;$B50)*unit_conv*'State Downscaling Multipliers'!$B$18</f>
        <v/>
      </c>
      <c r="S50" s="2">
        <f>R50+($W50-$R50)/5</f>
        <v/>
      </c>
      <c r="T50" s="2">
        <f>S50+($W50-$R50)/5</f>
        <v/>
      </c>
      <c r="U50" s="2">
        <f>T50+($W50-$R50)/5</f>
        <v/>
      </c>
      <c r="V50" s="2">
        <f>U50+($W50-$R50)/5</f>
        <v/>
      </c>
      <c r="W50" s="119">
        <f>VLOOKUP($B$1,'Multipliers and Adjustments'!$A$70:$I$86,TRUNC(COLUMN(W$2)/5)+2,FALSE)*SUMIFS('EPA US Data'!$I:$I,'EPA US Data'!$D:$D,'Country Selector'!$A$2,'EPA US Data'!$J:$J,$B$1,'EPA US Data'!$C:$C,W$2,'EPA US Data'!$G:$G,"&gt;="&amp;$A50,'EPA US Data'!$G:$G,"&lt;"&amp;$B50)*unit_conv*'State Downscaling Multipliers'!$B$18</f>
        <v/>
      </c>
      <c r="X50" s="2">
        <f>W50+($AB50-$W50)/5</f>
        <v/>
      </c>
      <c r="Y50" s="2">
        <f>X50+($AB50-$W50)/5</f>
        <v/>
      </c>
      <c r="Z50" s="2">
        <f>Y50+($AB50-$W50)/5</f>
        <v/>
      </c>
      <c r="AA50" s="2">
        <f>Z50+($AB50-$W50)/5</f>
        <v/>
      </c>
      <c r="AB50" s="119">
        <f>VLOOKUP($B$1,'Multipliers and Adjustments'!$A$70:$I$86,TRUNC(COLUMN(AB$2)/5)+2,FALSE)*SUMIFS('EPA US Data'!$I:$I,'EPA US Data'!$D:$D,'Country Selector'!$A$2,'EPA US Data'!$J:$J,$B$1,'EPA US Data'!$C:$C,AB$2,'EPA US Data'!$G:$G,"&gt;="&amp;$A50,'EPA US Data'!$G:$G,"&lt;"&amp;$B50)*unit_conv*'State Downscaling Multipliers'!$B$18</f>
        <v/>
      </c>
      <c r="AC50" s="2">
        <f>AB50+($AG50-$AB50)/5</f>
        <v/>
      </c>
      <c r="AD50" s="2">
        <f>AC50+($AG50-$AB50)/5</f>
        <v/>
      </c>
      <c r="AE50" s="2">
        <f>AD50+($AG50-$AB50)/5</f>
        <v/>
      </c>
      <c r="AF50" s="2">
        <f>AE50+($AG50-$AB50)/5</f>
        <v/>
      </c>
      <c r="AG50" s="119">
        <f>VLOOKUP($B$1,'Multipliers and Adjustments'!$A$70:$I$86,TRUNC(COLUMN(AG$2)/5)+2,FALSE)*SUMIFS('EPA US Data'!$I:$I,'EPA US Data'!$D:$D,'Country Selector'!$A$2,'EPA US Data'!$J:$J,$B$1,'EPA US Data'!$C:$C,AG$2,'EPA US Data'!$G:$G,"&gt;="&amp;$A50,'EPA US Data'!$G:$G,"&lt;"&amp;$B50)*unit_conv*'State Downscaling Multipliers'!$B$18</f>
        <v/>
      </c>
      <c r="AH50" s="2">
        <f>AG50+($AL50-$AG50)/5</f>
        <v/>
      </c>
      <c r="AI50" s="2">
        <f>AH50+($AL50-$AG50)/5</f>
        <v/>
      </c>
      <c r="AJ50" s="2">
        <f>AI50+($AL50-$AG50)/5</f>
        <v/>
      </c>
      <c r="AK50" s="2">
        <f>AJ50+($AL50-$AG50)/5</f>
        <v/>
      </c>
      <c r="AL50" s="119">
        <f>VLOOKUP($B$1,'Multipliers and Adjustments'!$A$70:$I$86,TRUNC(COLUMN(AL$2)/5)+2,FALSE)*SUMIFS('EPA US Data'!$I:$I,'EPA US Data'!$D:$D,'Country Selector'!$A$2,'EPA US Data'!$J:$J,$B$1,'EPA US Data'!$C:$C,AL$2,'EPA US Data'!$G:$G,"&gt;="&amp;$A50,'EPA US Data'!$G:$G,"&lt;"&amp;$B50)*unit_conv*'State Downscaling Multipliers'!$B$18</f>
        <v/>
      </c>
    </row>
    <row r="51" ht="15.75" customHeight="1" s="120">
      <c r="A51" s="63">
        <f>B50</f>
        <v/>
      </c>
      <c r="B51" s="63">
        <f>A51+50</f>
        <v/>
      </c>
      <c r="C51" s="119">
        <f>VLOOKUP($B$1,'Multipliers and Adjustments'!$A$70:$I$86,TRUNC(COLUMN(C$2)/5)+2,FALSE)*SUMIFS('EPA US Data'!$I:$I,'EPA US Data'!$D:$D,'Country Selector'!$A$2,'EPA US Data'!$J:$J,$B$1,'EPA US Data'!$C:$C,C$2,'EPA US Data'!$G:$G,"&gt;="&amp;$A51,'EPA US Data'!$G:$G,"&lt;"&amp;$B51)*unit_conv*'State Downscaling Multipliers'!$B$18</f>
        <v/>
      </c>
      <c r="D51" s="2">
        <f>C51+($H51-$C51)/5</f>
        <v/>
      </c>
      <c r="E51" s="2">
        <f>D51+($H51-$C51)/5</f>
        <v/>
      </c>
      <c r="F51" s="2">
        <f>E51+($H51-$C51)/5</f>
        <v/>
      </c>
      <c r="G51" s="2">
        <f>F51+($H51-$C51)/5</f>
        <v/>
      </c>
      <c r="H51" s="119">
        <f>VLOOKUP($B$1,'Multipliers and Adjustments'!$A$70:$I$86,TRUNC(COLUMN(H$2)/5)+2,FALSE)*SUMIFS('EPA US Data'!$I:$I,'EPA US Data'!$D:$D,'Country Selector'!$A$2,'EPA US Data'!$J:$J,$B$1,'EPA US Data'!$C:$C,H$2,'EPA US Data'!$G:$G,"&gt;="&amp;$A51,'EPA US Data'!$G:$G,"&lt;"&amp;$B51)*unit_conv*'State Downscaling Multipliers'!$B$18</f>
        <v/>
      </c>
      <c r="I51" s="2">
        <f>H51+($M51-$H51)/5</f>
        <v/>
      </c>
      <c r="J51" s="2">
        <f>I51+($M51-$H51)/5</f>
        <v/>
      </c>
      <c r="K51" s="2">
        <f>J51+($M51-$H51)/5</f>
        <v/>
      </c>
      <c r="L51" s="2">
        <f>K51+($M51-$H51)/5</f>
        <v/>
      </c>
      <c r="M51" s="119">
        <f>VLOOKUP($B$1,'Multipliers and Adjustments'!$A$70:$I$86,TRUNC(COLUMN(M$2)/5)+2,FALSE)*SUMIFS('EPA US Data'!$I:$I,'EPA US Data'!$D:$D,'Country Selector'!$A$2,'EPA US Data'!$J:$J,$B$1,'EPA US Data'!$C:$C,M$2,'EPA US Data'!$G:$G,"&gt;="&amp;$A51,'EPA US Data'!$G:$G,"&lt;"&amp;$B51)*unit_conv*'State Downscaling Multipliers'!$B$18</f>
        <v/>
      </c>
      <c r="N51" s="2">
        <f>M51+($R51-$M51)/5</f>
        <v/>
      </c>
      <c r="O51" s="2">
        <f>N51+($R51-$M51)/5</f>
        <v/>
      </c>
      <c r="P51" s="2">
        <f>O51+($R51-$M51)/5</f>
        <v/>
      </c>
      <c r="Q51" s="2">
        <f>P51+($R51-$M51)/5</f>
        <v/>
      </c>
      <c r="R51" s="119">
        <f>VLOOKUP($B$1,'Multipliers and Adjustments'!$A$70:$I$86,TRUNC(COLUMN(R$2)/5)+2,FALSE)*SUMIFS('EPA US Data'!$I:$I,'EPA US Data'!$D:$D,'Country Selector'!$A$2,'EPA US Data'!$J:$J,$B$1,'EPA US Data'!$C:$C,R$2,'EPA US Data'!$G:$G,"&gt;="&amp;$A51,'EPA US Data'!$G:$G,"&lt;"&amp;$B51)*unit_conv*'State Downscaling Multipliers'!$B$18</f>
        <v/>
      </c>
      <c r="S51" s="2">
        <f>R51+($W51-$R51)/5</f>
        <v/>
      </c>
      <c r="T51" s="2">
        <f>S51+($W51-$R51)/5</f>
        <v/>
      </c>
      <c r="U51" s="2">
        <f>T51+($W51-$R51)/5</f>
        <v/>
      </c>
      <c r="V51" s="2">
        <f>U51+($W51-$R51)/5</f>
        <v/>
      </c>
      <c r="W51" s="119">
        <f>VLOOKUP($B$1,'Multipliers and Adjustments'!$A$70:$I$86,TRUNC(COLUMN(W$2)/5)+2,FALSE)*SUMIFS('EPA US Data'!$I:$I,'EPA US Data'!$D:$D,'Country Selector'!$A$2,'EPA US Data'!$J:$J,$B$1,'EPA US Data'!$C:$C,W$2,'EPA US Data'!$G:$G,"&gt;="&amp;$A51,'EPA US Data'!$G:$G,"&lt;"&amp;$B51)*unit_conv*'State Downscaling Multipliers'!$B$18</f>
        <v/>
      </c>
      <c r="X51" s="2">
        <f>W51+($AB51-$W51)/5</f>
        <v/>
      </c>
      <c r="Y51" s="2">
        <f>X51+($AB51-$W51)/5</f>
        <v/>
      </c>
      <c r="Z51" s="2">
        <f>Y51+($AB51-$W51)/5</f>
        <v/>
      </c>
      <c r="AA51" s="2">
        <f>Z51+($AB51-$W51)/5</f>
        <v/>
      </c>
      <c r="AB51" s="119">
        <f>VLOOKUP($B$1,'Multipliers and Adjustments'!$A$70:$I$86,TRUNC(COLUMN(AB$2)/5)+2,FALSE)*SUMIFS('EPA US Data'!$I:$I,'EPA US Data'!$D:$D,'Country Selector'!$A$2,'EPA US Data'!$J:$J,$B$1,'EPA US Data'!$C:$C,AB$2,'EPA US Data'!$G:$G,"&gt;="&amp;$A51,'EPA US Data'!$G:$G,"&lt;"&amp;$B51)*unit_conv*'State Downscaling Multipliers'!$B$18</f>
        <v/>
      </c>
      <c r="AC51" s="2">
        <f>AB51+($AG51-$AB51)/5</f>
        <v/>
      </c>
      <c r="AD51" s="2">
        <f>AC51+($AG51-$AB51)/5</f>
        <v/>
      </c>
      <c r="AE51" s="2">
        <f>AD51+($AG51-$AB51)/5</f>
        <v/>
      </c>
      <c r="AF51" s="2">
        <f>AE51+($AG51-$AB51)/5</f>
        <v/>
      </c>
      <c r="AG51" s="119">
        <f>VLOOKUP($B$1,'Multipliers and Adjustments'!$A$70:$I$86,TRUNC(COLUMN(AG$2)/5)+2,FALSE)*SUMIFS('EPA US Data'!$I:$I,'EPA US Data'!$D:$D,'Country Selector'!$A$2,'EPA US Data'!$J:$J,$B$1,'EPA US Data'!$C:$C,AG$2,'EPA US Data'!$G:$G,"&gt;="&amp;$A51,'EPA US Data'!$G:$G,"&lt;"&amp;$B51)*unit_conv*'State Downscaling Multipliers'!$B$18</f>
        <v/>
      </c>
      <c r="AH51" s="2">
        <f>AG51+($AL51-$AG51)/5</f>
        <v/>
      </c>
      <c r="AI51" s="2">
        <f>AH51+($AL51-$AG51)/5</f>
        <v/>
      </c>
      <c r="AJ51" s="2">
        <f>AI51+($AL51-$AG51)/5</f>
        <v/>
      </c>
      <c r="AK51" s="2">
        <f>AJ51+($AL51-$AG51)/5</f>
        <v/>
      </c>
      <c r="AL51" s="119">
        <f>VLOOKUP($B$1,'Multipliers and Adjustments'!$A$70:$I$86,TRUNC(COLUMN(AL$2)/5)+2,FALSE)*SUMIFS('EPA US Data'!$I:$I,'EPA US Data'!$D:$D,'Country Selector'!$A$2,'EPA US Data'!$J:$J,$B$1,'EPA US Data'!$C:$C,AL$2,'EPA US Data'!$G:$G,"&gt;="&amp;$A51,'EPA US Data'!$G:$G,"&lt;"&amp;$B51)*unit_conv*'State Downscaling Multipliers'!$B$18</f>
        <v/>
      </c>
    </row>
    <row r="52" ht="15.75" customHeight="1" s="120">
      <c r="A52" s="63">
        <f>B51</f>
        <v/>
      </c>
      <c r="B52" s="63">
        <f>A52+50</f>
        <v/>
      </c>
      <c r="C52" s="119">
        <f>VLOOKUP($B$1,'Multipliers and Adjustments'!$A$70:$I$86,TRUNC(COLUMN(C$2)/5)+2,FALSE)*SUMIFS('EPA US Data'!$I:$I,'EPA US Data'!$D:$D,'Country Selector'!$A$2,'EPA US Data'!$J:$J,$B$1,'EPA US Data'!$C:$C,C$2,'EPA US Data'!$G:$G,"&gt;="&amp;$A52,'EPA US Data'!$G:$G,"&lt;"&amp;$B52)*unit_conv*'State Downscaling Multipliers'!$B$18</f>
        <v/>
      </c>
      <c r="D52" s="2">
        <f>C52+($H52-$C52)/5</f>
        <v/>
      </c>
      <c r="E52" s="2">
        <f>D52+($H52-$C52)/5</f>
        <v/>
      </c>
      <c r="F52" s="2">
        <f>E52+($H52-$C52)/5</f>
        <v/>
      </c>
      <c r="G52" s="2">
        <f>F52+($H52-$C52)/5</f>
        <v/>
      </c>
      <c r="H52" s="119">
        <f>VLOOKUP($B$1,'Multipliers and Adjustments'!$A$70:$I$86,TRUNC(COLUMN(H$2)/5)+2,FALSE)*SUMIFS('EPA US Data'!$I:$I,'EPA US Data'!$D:$D,'Country Selector'!$A$2,'EPA US Data'!$J:$J,$B$1,'EPA US Data'!$C:$C,H$2,'EPA US Data'!$G:$G,"&gt;="&amp;$A52,'EPA US Data'!$G:$G,"&lt;"&amp;$B52)*unit_conv*'State Downscaling Multipliers'!$B$18</f>
        <v/>
      </c>
      <c r="I52" s="2">
        <f>H52+($M52-$H52)/5</f>
        <v/>
      </c>
      <c r="J52" s="2">
        <f>I52+($M52-$H52)/5</f>
        <v/>
      </c>
      <c r="K52" s="2">
        <f>J52+($M52-$H52)/5</f>
        <v/>
      </c>
      <c r="L52" s="2">
        <f>K52+($M52-$H52)/5</f>
        <v/>
      </c>
      <c r="M52" s="119">
        <f>VLOOKUP($B$1,'Multipliers and Adjustments'!$A$70:$I$86,TRUNC(COLUMN(M$2)/5)+2,FALSE)*SUMIFS('EPA US Data'!$I:$I,'EPA US Data'!$D:$D,'Country Selector'!$A$2,'EPA US Data'!$J:$J,$B$1,'EPA US Data'!$C:$C,M$2,'EPA US Data'!$G:$G,"&gt;="&amp;$A52,'EPA US Data'!$G:$G,"&lt;"&amp;$B52)*unit_conv*'State Downscaling Multipliers'!$B$18</f>
        <v/>
      </c>
      <c r="N52" s="2">
        <f>M52+($R52-$M52)/5</f>
        <v/>
      </c>
      <c r="O52" s="2">
        <f>N52+($R52-$M52)/5</f>
        <v/>
      </c>
      <c r="P52" s="2">
        <f>O52+($R52-$M52)/5</f>
        <v/>
      </c>
      <c r="Q52" s="2">
        <f>P52+($R52-$M52)/5</f>
        <v/>
      </c>
      <c r="R52" s="119">
        <f>VLOOKUP($B$1,'Multipliers and Adjustments'!$A$70:$I$86,TRUNC(COLUMN(R$2)/5)+2,FALSE)*SUMIFS('EPA US Data'!$I:$I,'EPA US Data'!$D:$D,'Country Selector'!$A$2,'EPA US Data'!$J:$J,$B$1,'EPA US Data'!$C:$C,R$2,'EPA US Data'!$G:$G,"&gt;="&amp;$A52,'EPA US Data'!$G:$G,"&lt;"&amp;$B52)*unit_conv*'State Downscaling Multipliers'!$B$18</f>
        <v/>
      </c>
      <c r="S52" s="2">
        <f>R52+($W52-$R52)/5</f>
        <v/>
      </c>
      <c r="T52" s="2">
        <f>S52+($W52-$R52)/5</f>
        <v/>
      </c>
      <c r="U52" s="2">
        <f>T52+($W52-$R52)/5</f>
        <v/>
      </c>
      <c r="V52" s="2">
        <f>U52+($W52-$R52)/5</f>
        <v/>
      </c>
      <c r="W52" s="119">
        <f>VLOOKUP($B$1,'Multipliers and Adjustments'!$A$70:$I$86,TRUNC(COLUMN(W$2)/5)+2,FALSE)*SUMIFS('EPA US Data'!$I:$I,'EPA US Data'!$D:$D,'Country Selector'!$A$2,'EPA US Data'!$J:$J,$B$1,'EPA US Data'!$C:$C,W$2,'EPA US Data'!$G:$G,"&gt;="&amp;$A52,'EPA US Data'!$G:$G,"&lt;"&amp;$B52)*unit_conv*'State Downscaling Multipliers'!$B$18</f>
        <v/>
      </c>
      <c r="X52" s="2">
        <f>W52+($AB52-$W52)/5</f>
        <v/>
      </c>
      <c r="Y52" s="2">
        <f>X52+($AB52-$W52)/5</f>
        <v/>
      </c>
      <c r="Z52" s="2">
        <f>Y52+($AB52-$W52)/5</f>
        <v/>
      </c>
      <c r="AA52" s="2">
        <f>Z52+($AB52-$W52)/5</f>
        <v/>
      </c>
      <c r="AB52" s="119">
        <f>VLOOKUP($B$1,'Multipliers and Adjustments'!$A$70:$I$86,TRUNC(COLUMN(AB$2)/5)+2,FALSE)*SUMIFS('EPA US Data'!$I:$I,'EPA US Data'!$D:$D,'Country Selector'!$A$2,'EPA US Data'!$J:$J,$B$1,'EPA US Data'!$C:$C,AB$2,'EPA US Data'!$G:$G,"&gt;="&amp;$A52,'EPA US Data'!$G:$G,"&lt;"&amp;$B52)*unit_conv*'State Downscaling Multipliers'!$B$18</f>
        <v/>
      </c>
      <c r="AC52" s="2">
        <f>AB52+($AG52-$AB52)/5</f>
        <v/>
      </c>
      <c r="AD52" s="2">
        <f>AC52+($AG52-$AB52)/5</f>
        <v/>
      </c>
      <c r="AE52" s="2">
        <f>AD52+($AG52-$AB52)/5</f>
        <v/>
      </c>
      <c r="AF52" s="2">
        <f>AE52+($AG52-$AB52)/5</f>
        <v/>
      </c>
      <c r="AG52" s="119">
        <f>VLOOKUP($B$1,'Multipliers and Adjustments'!$A$70:$I$86,TRUNC(COLUMN(AG$2)/5)+2,FALSE)*SUMIFS('EPA US Data'!$I:$I,'EPA US Data'!$D:$D,'Country Selector'!$A$2,'EPA US Data'!$J:$J,$B$1,'EPA US Data'!$C:$C,AG$2,'EPA US Data'!$G:$G,"&gt;="&amp;$A52,'EPA US Data'!$G:$G,"&lt;"&amp;$B52)*unit_conv*'State Downscaling Multipliers'!$B$18</f>
        <v/>
      </c>
      <c r="AH52" s="2">
        <f>AG52+($AL52-$AG52)/5</f>
        <v/>
      </c>
      <c r="AI52" s="2">
        <f>AH52+($AL52-$AG52)/5</f>
        <v/>
      </c>
      <c r="AJ52" s="2">
        <f>AI52+($AL52-$AG52)/5</f>
        <v/>
      </c>
      <c r="AK52" s="2">
        <f>AJ52+($AL52-$AG52)/5</f>
        <v/>
      </c>
      <c r="AL52" s="119">
        <f>VLOOKUP($B$1,'Multipliers and Adjustments'!$A$70:$I$86,TRUNC(COLUMN(AL$2)/5)+2,FALSE)*SUMIFS('EPA US Data'!$I:$I,'EPA US Data'!$D:$D,'Country Selector'!$A$2,'EPA US Data'!$J:$J,$B$1,'EPA US Data'!$C:$C,AL$2,'EPA US Data'!$G:$G,"&gt;="&amp;$A52,'EPA US Data'!$G:$G,"&lt;"&amp;$B52)*unit_conv*'State Downscaling Multipliers'!$B$18</f>
        <v/>
      </c>
    </row>
    <row r="53" ht="15.75" customHeight="1" s="120">
      <c r="A53" s="63">
        <f>B52</f>
        <v/>
      </c>
      <c r="B53" s="63">
        <f>A53+50</f>
        <v/>
      </c>
      <c r="C53" s="119">
        <f>VLOOKUP($B$1,'Multipliers and Adjustments'!$A$70:$I$86,TRUNC(COLUMN(C$2)/5)+2,FALSE)*SUMIFS('EPA US Data'!$I:$I,'EPA US Data'!$D:$D,'Country Selector'!$A$2,'EPA US Data'!$J:$J,$B$1,'EPA US Data'!$C:$C,C$2,'EPA US Data'!$G:$G,"&gt;="&amp;$A53,'EPA US Data'!$G:$G,"&lt;"&amp;$B53)*unit_conv*'State Downscaling Multipliers'!$B$18</f>
        <v/>
      </c>
      <c r="D53" s="2">
        <f>C53+($H53-$C53)/5</f>
        <v/>
      </c>
      <c r="E53" s="2">
        <f>D53+($H53-$C53)/5</f>
        <v/>
      </c>
      <c r="F53" s="2">
        <f>E53+($H53-$C53)/5</f>
        <v/>
      </c>
      <c r="G53" s="2">
        <f>F53+($H53-$C53)/5</f>
        <v/>
      </c>
      <c r="H53" s="119">
        <f>VLOOKUP($B$1,'Multipliers and Adjustments'!$A$70:$I$86,TRUNC(COLUMN(H$2)/5)+2,FALSE)*SUMIFS('EPA US Data'!$I:$I,'EPA US Data'!$D:$D,'Country Selector'!$A$2,'EPA US Data'!$J:$J,$B$1,'EPA US Data'!$C:$C,H$2,'EPA US Data'!$G:$G,"&gt;="&amp;$A53,'EPA US Data'!$G:$G,"&lt;"&amp;$B53)*unit_conv*'State Downscaling Multipliers'!$B$18</f>
        <v/>
      </c>
      <c r="I53" s="2">
        <f>H53+($M53-$H53)/5</f>
        <v/>
      </c>
      <c r="J53" s="2">
        <f>I53+($M53-$H53)/5</f>
        <v/>
      </c>
      <c r="K53" s="2">
        <f>J53+($M53-$H53)/5</f>
        <v/>
      </c>
      <c r="L53" s="2">
        <f>K53+($M53-$H53)/5</f>
        <v/>
      </c>
      <c r="M53" s="119">
        <f>VLOOKUP($B$1,'Multipliers and Adjustments'!$A$70:$I$86,TRUNC(COLUMN(M$2)/5)+2,FALSE)*SUMIFS('EPA US Data'!$I:$I,'EPA US Data'!$D:$D,'Country Selector'!$A$2,'EPA US Data'!$J:$J,$B$1,'EPA US Data'!$C:$C,M$2,'EPA US Data'!$G:$G,"&gt;="&amp;$A53,'EPA US Data'!$G:$G,"&lt;"&amp;$B53)*unit_conv*'State Downscaling Multipliers'!$B$18</f>
        <v/>
      </c>
      <c r="N53" s="2">
        <f>M53+($R53-$M53)/5</f>
        <v/>
      </c>
      <c r="O53" s="2">
        <f>N53+($R53-$M53)/5</f>
        <v/>
      </c>
      <c r="P53" s="2">
        <f>O53+($R53-$M53)/5</f>
        <v/>
      </c>
      <c r="Q53" s="2">
        <f>P53+($R53-$M53)/5</f>
        <v/>
      </c>
      <c r="R53" s="119">
        <f>VLOOKUP($B$1,'Multipliers and Adjustments'!$A$70:$I$86,TRUNC(COLUMN(R$2)/5)+2,FALSE)*SUMIFS('EPA US Data'!$I:$I,'EPA US Data'!$D:$D,'Country Selector'!$A$2,'EPA US Data'!$J:$J,$B$1,'EPA US Data'!$C:$C,R$2,'EPA US Data'!$G:$G,"&gt;="&amp;$A53,'EPA US Data'!$G:$G,"&lt;"&amp;$B53)*unit_conv*'State Downscaling Multipliers'!$B$18</f>
        <v/>
      </c>
      <c r="S53" s="2">
        <f>R53+($W53-$R53)/5</f>
        <v/>
      </c>
      <c r="T53" s="2">
        <f>S53+($W53-$R53)/5</f>
        <v/>
      </c>
      <c r="U53" s="2">
        <f>T53+($W53-$R53)/5</f>
        <v/>
      </c>
      <c r="V53" s="2">
        <f>U53+($W53-$R53)/5</f>
        <v/>
      </c>
      <c r="W53" s="119">
        <f>VLOOKUP($B$1,'Multipliers and Adjustments'!$A$70:$I$86,TRUNC(COLUMN(W$2)/5)+2,FALSE)*SUMIFS('EPA US Data'!$I:$I,'EPA US Data'!$D:$D,'Country Selector'!$A$2,'EPA US Data'!$J:$J,$B$1,'EPA US Data'!$C:$C,W$2,'EPA US Data'!$G:$G,"&gt;="&amp;$A53,'EPA US Data'!$G:$G,"&lt;"&amp;$B53)*unit_conv*'State Downscaling Multipliers'!$B$18</f>
        <v/>
      </c>
      <c r="X53" s="2">
        <f>W53+($AB53-$W53)/5</f>
        <v/>
      </c>
      <c r="Y53" s="2">
        <f>X53+($AB53-$W53)/5</f>
        <v/>
      </c>
      <c r="Z53" s="2">
        <f>Y53+($AB53-$W53)/5</f>
        <v/>
      </c>
      <c r="AA53" s="2">
        <f>Z53+($AB53-$W53)/5</f>
        <v/>
      </c>
      <c r="AB53" s="119">
        <f>VLOOKUP($B$1,'Multipliers and Adjustments'!$A$70:$I$86,TRUNC(COLUMN(AB$2)/5)+2,FALSE)*SUMIFS('EPA US Data'!$I:$I,'EPA US Data'!$D:$D,'Country Selector'!$A$2,'EPA US Data'!$J:$J,$B$1,'EPA US Data'!$C:$C,AB$2,'EPA US Data'!$G:$G,"&gt;="&amp;$A53,'EPA US Data'!$G:$G,"&lt;"&amp;$B53)*unit_conv*'State Downscaling Multipliers'!$B$18</f>
        <v/>
      </c>
      <c r="AC53" s="2">
        <f>AB53+($AG53-$AB53)/5</f>
        <v/>
      </c>
      <c r="AD53" s="2">
        <f>AC53+($AG53-$AB53)/5</f>
        <v/>
      </c>
      <c r="AE53" s="2">
        <f>AD53+($AG53-$AB53)/5</f>
        <v/>
      </c>
      <c r="AF53" s="2">
        <f>AE53+($AG53-$AB53)/5</f>
        <v/>
      </c>
      <c r="AG53" s="119">
        <f>VLOOKUP($B$1,'Multipliers and Adjustments'!$A$70:$I$86,TRUNC(COLUMN(AG$2)/5)+2,FALSE)*SUMIFS('EPA US Data'!$I:$I,'EPA US Data'!$D:$D,'Country Selector'!$A$2,'EPA US Data'!$J:$J,$B$1,'EPA US Data'!$C:$C,AG$2,'EPA US Data'!$G:$G,"&gt;="&amp;$A53,'EPA US Data'!$G:$G,"&lt;"&amp;$B53)*unit_conv*'State Downscaling Multipliers'!$B$18</f>
        <v/>
      </c>
      <c r="AH53" s="2">
        <f>AG53+($AL53-$AG53)/5</f>
        <v/>
      </c>
      <c r="AI53" s="2">
        <f>AH53+($AL53-$AG53)/5</f>
        <v/>
      </c>
      <c r="AJ53" s="2">
        <f>AI53+($AL53-$AG53)/5</f>
        <v/>
      </c>
      <c r="AK53" s="2">
        <f>AJ53+($AL53-$AG53)/5</f>
        <v/>
      </c>
      <c r="AL53" s="119">
        <f>VLOOKUP($B$1,'Multipliers and Adjustments'!$A$70:$I$86,TRUNC(COLUMN(AL$2)/5)+2,FALSE)*SUMIFS('EPA US Data'!$I:$I,'EPA US Data'!$D:$D,'Country Selector'!$A$2,'EPA US Data'!$J:$J,$B$1,'EPA US Data'!$C:$C,AL$2,'EPA US Data'!$G:$G,"&gt;="&amp;$A53,'EPA US Data'!$G:$G,"&lt;"&amp;$B53)*unit_conv*'State Downscaling Multipliers'!$B$18</f>
        <v/>
      </c>
    </row>
    <row r="54" ht="15.75" customHeight="1" s="120">
      <c r="A54" s="63">
        <f>B53</f>
        <v/>
      </c>
      <c r="B54" s="63">
        <f>A54+50</f>
        <v/>
      </c>
      <c r="C54" s="119">
        <f>VLOOKUP($B$1,'Multipliers and Adjustments'!$A$70:$I$86,TRUNC(COLUMN(C$2)/5)+2,FALSE)*SUMIFS('EPA US Data'!$I:$I,'EPA US Data'!$D:$D,'Country Selector'!$A$2,'EPA US Data'!$J:$J,$B$1,'EPA US Data'!$C:$C,C$2,'EPA US Data'!$G:$G,"&gt;="&amp;$A54,'EPA US Data'!$G:$G,"&lt;"&amp;$B54)*unit_conv*'State Downscaling Multipliers'!$B$18</f>
        <v/>
      </c>
      <c r="D54" s="2">
        <f>C54+($H54-$C54)/5</f>
        <v/>
      </c>
      <c r="E54" s="2">
        <f>D54+($H54-$C54)/5</f>
        <v/>
      </c>
      <c r="F54" s="2">
        <f>E54+($H54-$C54)/5</f>
        <v/>
      </c>
      <c r="G54" s="2">
        <f>F54+($H54-$C54)/5</f>
        <v/>
      </c>
      <c r="H54" s="119">
        <f>VLOOKUP($B$1,'Multipliers and Adjustments'!$A$70:$I$86,TRUNC(COLUMN(H$2)/5)+2,FALSE)*SUMIFS('EPA US Data'!$I:$I,'EPA US Data'!$D:$D,'Country Selector'!$A$2,'EPA US Data'!$J:$J,$B$1,'EPA US Data'!$C:$C,H$2,'EPA US Data'!$G:$G,"&gt;="&amp;$A54,'EPA US Data'!$G:$G,"&lt;"&amp;$B54)*unit_conv*'State Downscaling Multipliers'!$B$18</f>
        <v/>
      </c>
      <c r="I54" s="2">
        <f>H54+($M54-$H54)/5</f>
        <v/>
      </c>
      <c r="J54" s="2">
        <f>I54+($M54-$H54)/5</f>
        <v/>
      </c>
      <c r="K54" s="2">
        <f>J54+($M54-$H54)/5</f>
        <v/>
      </c>
      <c r="L54" s="2">
        <f>K54+($M54-$H54)/5</f>
        <v/>
      </c>
      <c r="M54" s="119">
        <f>VLOOKUP($B$1,'Multipliers and Adjustments'!$A$70:$I$86,TRUNC(COLUMN(M$2)/5)+2,FALSE)*SUMIFS('EPA US Data'!$I:$I,'EPA US Data'!$D:$D,'Country Selector'!$A$2,'EPA US Data'!$J:$J,$B$1,'EPA US Data'!$C:$C,M$2,'EPA US Data'!$G:$G,"&gt;="&amp;$A54,'EPA US Data'!$G:$G,"&lt;"&amp;$B54)*unit_conv*'State Downscaling Multipliers'!$B$18</f>
        <v/>
      </c>
      <c r="N54" s="2">
        <f>M54+($R54-$M54)/5</f>
        <v/>
      </c>
      <c r="O54" s="2">
        <f>N54+($R54-$M54)/5</f>
        <v/>
      </c>
      <c r="P54" s="2">
        <f>O54+($R54-$M54)/5</f>
        <v/>
      </c>
      <c r="Q54" s="2">
        <f>P54+($R54-$M54)/5</f>
        <v/>
      </c>
      <c r="R54" s="119">
        <f>VLOOKUP($B$1,'Multipliers and Adjustments'!$A$70:$I$86,TRUNC(COLUMN(R$2)/5)+2,FALSE)*SUMIFS('EPA US Data'!$I:$I,'EPA US Data'!$D:$D,'Country Selector'!$A$2,'EPA US Data'!$J:$J,$B$1,'EPA US Data'!$C:$C,R$2,'EPA US Data'!$G:$G,"&gt;="&amp;$A54,'EPA US Data'!$G:$G,"&lt;"&amp;$B54)*unit_conv*'State Downscaling Multipliers'!$B$18</f>
        <v/>
      </c>
      <c r="S54" s="2">
        <f>R54+($W54-$R54)/5</f>
        <v/>
      </c>
      <c r="T54" s="2">
        <f>S54+($W54-$R54)/5</f>
        <v/>
      </c>
      <c r="U54" s="2">
        <f>T54+($W54-$R54)/5</f>
        <v/>
      </c>
      <c r="V54" s="2">
        <f>U54+($W54-$R54)/5</f>
        <v/>
      </c>
      <c r="W54" s="119">
        <f>VLOOKUP($B$1,'Multipliers and Adjustments'!$A$70:$I$86,TRUNC(COLUMN(W$2)/5)+2,FALSE)*SUMIFS('EPA US Data'!$I:$I,'EPA US Data'!$D:$D,'Country Selector'!$A$2,'EPA US Data'!$J:$J,$B$1,'EPA US Data'!$C:$C,W$2,'EPA US Data'!$G:$G,"&gt;="&amp;$A54,'EPA US Data'!$G:$G,"&lt;"&amp;$B54)*unit_conv*'State Downscaling Multipliers'!$B$18</f>
        <v/>
      </c>
      <c r="X54" s="2">
        <f>W54+($AB54-$W54)/5</f>
        <v/>
      </c>
      <c r="Y54" s="2">
        <f>X54+($AB54-$W54)/5</f>
        <v/>
      </c>
      <c r="Z54" s="2">
        <f>Y54+($AB54-$W54)/5</f>
        <v/>
      </c>
      <c r="AA54" s="2">
        <f>Z54+($AB54-$W54)/5</f>
        <v/>
      </c>
      <c r="AB54" s="119">
        <f>VLOOKUP($B$1,'Multipliers and Adjustments'!$A$70:$I$86,TRUNC(COLUMN(AB$2)/5)+2,FALSE)*SUMIFS('EPA US Data'!$I:$I,'EPA US Data'!$D:$D,'Country Selector'!$A$2,'EPA US Data'!$J:$J,$B$1,'EPA US Data'!$C:$C,AB$2,'EPA US Data'!$G:$G,"&gt;="&amp;$A54,'EPA US Data'!$G:$G,"&lt;"&amp;$B54)*unit_conv*'State Downscaling Multipliers'!$B$18</f>
        <v/>
      </c>
      <c r="AC54" s="2">
        <f>AB54+($AG54-$AB54)/5</f>
        <v/>
      </c>
      <c r="AD54" s="2">
        <f>AC54+($AG54-$AB54)/5</f>
        <v/>
      </c>
      <c r="AE54" s="2">
        <f>AD54+($AG54-$AB54)/5</f>
        <v/>
      </c>
      <c r="AF54" s="2">
        <f>AE54+($AG54-$AB54)/5</f>
        <v/>
      </c>
      <c r="AG54" s="119">
        <f>VLOOKUP($B$1,'Multipliers and Adjustments'!$A$70:$I$86,TRUNC(COLUMN(AG$2)/5)+2,FALSE)*SUMIFS('EPA US Data'!$I:$I,'EPA US Data'!$D:$D,'Country Selector'!$A$2,'EPA US Data'!$J:$J,$B$1,'EPA US Data'!$C:$C,AG$2,'EPA US Data'!$G:$G,"&gt;="&amp;$A54,'EPA US Data'!$G:$G,"&lt;"&amp;$B54)*unit_conv*'State Downscaling Multipliers'!$B$18</f>
        <v/>
      </c>
      <c r="AH54" s="2">
        <f>AG54+($AL54-$AG54)/5</f>
        <v/>
      </c>
      <c r="AI54" s="2">
        <f>AH54+($AL54-$AG54)/5</f>
        <v/>
      </c>
      <c r="AJ54" s="2">
        <f>AI54+($AL54-$AG54)/5</f>
        <v/>
      </c>
      <c r="AK54" s="2">
        <f>AJ54+($AL54-$AG54)/5</f>
        <v/>
      </c>
      <c r="AL54" s="119">
        <f>VLOOKUP($B$1,'Multipliers and Adjustments'!$A$70:$I$86,TRUNC(COLUMN(AL$2)/5)+2,FALSE)*SUMIFS('EPA US Data'!$I:$I,'EPA US Data'!$D:$D,'Country Selector'!$A$2,'EPA US Data'!$J:$J,$B$1,'EPA US Data'!$C:$C,AL$2,'EPA US Data'!$G:$G,"&gt;="&amp;$A54,'EPA US Data'!$G:$G,"&lt;"&amp;$B54)*unit_conv*'State Downscaling Multipliers'!$B$18</f>
        <v/>
      </c>
    </row>
    <row r="55" ht="15.75" customHeight="1" s="120">
      <c r="A55" s="63">
        <f>B54</f>
        <v/>
      </c>
      <c r="B55" s="63">
        <f>A55+50</f>
        <v/>
      </c>
      <c r="C55" s="119">
        <f>VLOOKUP($B$1,'Multipliers and Adjustments'!$A$70:$I$86,TRUNC(COLUMN(C$2)/5)+2,FALSE)*SUMIFS('EPA US Data'!$I:$I,'EPA US Data'!$D:$D,'Country Selector'!$A$2,'EPA US Data'!$J:$J,$B$1,'EPA US Data'!$C:$C,C$2,'EPA US Data'!$G:$G,"&gt;="&amp;$A55,'EPA US Data'!$G:$G,"&lt;"&amp;$B55)*unit_conv*'State Downscaling Multipliers'!$B$18</f>
        <v/>
      </c>
      <c r="D55" s="2">
        <f>C55+($H55-$C55)/5</f>
        <v/>
      </c>
      <c r="E55" s="2">
        <f>D55+($H55-$C55)/5</f>
        <v/>
      </c>
      <c r="F55" s="2">
        <f>E55+($H55-$C55)/5</f>
        <v/>
      </c>
      <c r="G55" s="2">
        <f>F55+($H55-$C55)/5</f>
        <v/>
      </c>
      <c r="H55" s="119">
        <f>VLOOKUP($B$1,'Multipliers and Adjustments'!$A$70:$I$86,TRUNC(COLUMN(H$2)/5)+2,FALSE)*SUMIFS('EPA US Data'!$I:$I,'EPA US Data'!$D:$D,'Country Selector'!$A$2,'EPA US Data'!$J:$J,$B$1,'EPA US Data'!$C:$C,H$2,'EPA US Data'!$G:$G,"&gt;="&amp;$A55,'EPA US Data'!$G:$G,"&lt;"&amp;$B55)*unit_conv*'State Downscaling Multipliers'!$B$18</f>
        <v/>
      </c>
      <c r="I55" s="2">
        <f>H55+($M55-$H55)/5</f>
        <v/>
      </c>
      <c r="J55" s="2">
        <f>I55+($M55-$H55)/5</f>
        <v/>
      </c>
      <c r="K55" s="2">
        <f>J55+($M55-$H55)/5</f>
        <v/>
      </c>
      <c r="L55" s="2">
        <f>K55+($M55-$H55)/5</f>
        <v/>
      </c>
      <c r="M55" s="119">
        <f>VLOOKUP($B$1,'Multipliers and Adjustments'!$A$70:$I$86,TRUNC(COLUMN(M$2)/5)+2,FALSE)*SUMIFS('EPA US Data'!$I:$I,'EPA US Data'!$D:$D,'Country Selector'!$A$2,'EPA US Data'!$J:$J,$B$1,'EPA US Data'!$C:$C,M$2,'EPA US Data'!$G:$G,"&gt;="&amp;$A55,'EPA US Data'!$G:$G,"&lt;"&amp;$B55)*unit_conv*'State Downscaling Multipliers'!$B$18</f>
        <v/>
      </c>
      <c r="N55" s="2">
        <f>M55+($R55-$M55)/5</f>
        <v/>
      </c>
      <c r="O55" s="2">
        <f>N55+($R55-$M55)/5</f>
        <v/>
      </c>
      <c r="P55" s="2">
        <f>O55+($R55-$M55)/5</f>
        <v/>
      </c>
      <c r="Q55" s="2">
        <f>P55+($R55-$M55)/5</f>
        <v/>
      </c>
      <c r="R55" s="119">
        <f>VLOOKUP($B$1,'Multipliers and Adjustments'!$A$70:$I$86,TRUNC(COLUMN(R$2)/5)+2,FALSE)*SUMIFS('EPA US Data'!$I:$I,'EPA US Data'!$D:$D,'Country Selector'!$A$2,'EPA US Data'!$J:$J,$B$1,'EPA US Data'!$C:$C,R$2,'EPA US Data'!$G:$G,"&gt;="&amp;$A55,'EPA US Data'!$G:$G,"&lt;"&amp;$B55)*unit_conv*'State Downscaling Multipliers'!$B$18</f>
        <v/>
      </c>
      <c r="S55" s="2">
        <f>R55+($W55-$R55)/5</f>
        <v/>
      </c>
      <c r="T55" s="2">
        <f>S55+($W55-$R55)/5</f>
        <v/>
      </c>
      <c r="U55" s="2">
        <f>T55+($W55-$R55)/5</f>
        <v/>
      </c>
      <c r="V55" s="2">
        <f>U55+($W55-$R55)/5</f>
        <v/>
      </c>
      <c r="W55" s="119">
        <f>VLOOKUP($B$1,'Multipliers and Adjustments'!$A$70:$I$86,TRUNC(COLUMN(W$2)/5)+2,FALSE)*SUMIFS('EPA US Data'!$I:$I,'EPA US Data'!$D:$D,'Country Selector'!$A$2,'EPA US Data'!$J:$J,$B$1,'EPA US Data'!$C:$C,W$2,'EPA US Data'!$G:$G,"&gt;="&amp;$A55,'EPA US Data'!$G:$G,"&lt;"&amp;$B55)*unit_conv*'State Downscaling Multipliers'!$B$18</f>
        <v/>
      </c>
      <c r="X55" s="2">
        <f>W55+($AB55-$W55)/5</f>
        <v/>
      </c>
      <c r="Y55" s="2">
        <f>X55+($AB55-$W55)/5</f>
        <v/>
      </c>
      <c r="Z55" s="2">
        <f>Y55+($AB55-$W55)/5</f>
        <v/>
      </c>
      <c r="AA55" s="2">
        <f>Z55+($AB55-$W55)/5</f>
        <v/>
      </c>
      <c r="AB55" s="119">
        <f>VLOOKUP($B$1,'Multipliers and Adjustments'!$A$70:$I$86,TRUNC(COLUMN(AB$2)/5)+2,FALSE)*SUMIFS('EPA US Data'!$I:$I,'EPA US Data'!$D:$D,'Country Selector'!$A$2,'EPA US Data'!$J:$J,$B$1,'EPA US Data'!$C:$C,AB$2,'EPA US Data'!$G:$G,"&gt;="&amp;$A55,'EPA US Data'!$G:$G,"&lt;"&amp;$B55)*unit_conv*'State Downscaling Multipliers'!$B$18</f>
        <v/>
      </c>
      <c r="AC55" s="2">
        <f>AB55+($AG55-$AB55)/5</f>
        <v/>
      </c>
      <c r="AD55" s="2">
        <f>AC55+($AG55-$AB55)/5</f>
        <v/>
      </c>
      <c r="AE55" s="2">
        <f>AD55+($AG55-$AB55)/5</f>
        <v/>
      </c>
      <c r="AF55" s="2">
        <f>AE55+($AG55-$AB55)/5</f>
        <v/>
      </c>
      <c r="AG55" s="119">
        <f>VLOOKUP($B$1,'Multipliers and Adjustments'!$A$70:$I$86,TRUNC(COLUMN(AG$2)/5)+2,FALSE)*SUMIFS('EPA US Data'!$I:$I,'EPA US Data'!$D:$D,'Country Selector'!$A$2,'EPA US Data'!$J:$J,$B$1,'EPA US Data'!$C:$C,AG$2,'EPA US Data'!$G:$G,"&gt;="&amp;$A55,'EPA US Data'!$G:$G,"&lt;"&amp;$B55)*unit_conv*'State Downscaling Multipliers'!$B$18</f>
        <v/>
      </c>
      <c r="AH55" s="2">
        <f>AG55+($AL55-$AG55)/5</f>
        <v/>
      </c>
      <c r="AI55" s="2">
        <f>AH55+($AL55-$AG55)/5</f>
        <v/>
      </c>
      <c r="AJ55" s="2">
        <f>AI55+($AL55-$AG55)/5</f>
        <v/>
      </c>
      <c r="AK55" s="2">
        <f>AJ55+($AL55-$AG55)/5</f>
        <v/>
      </c>
      <c r="AL55" s="119">
        <f>VLOOKUP($B$1,'Multipliers and Adjustments'!$A$70:$I$86,TRUNC(COLUMN(AL$2)/5)+2,FALSE)*SUMIFS('EPA US Data'!$I:$I,'EPA US Data'!$D:$D,'Country Selector'!$A$2,'EPA US Data'!$J:$J,$B$1,'EPA US Data'!$C:$C,AL$2,'EPA US Data'!$G:$G,"&gt;="&amp;$A55,'EPA US Data'!$G:$G,"&lt;"&amp;$B55)*unit_conv*'State Downscaling Multipliers'!$B$18</f>
        <v/>
      </c>
    </row>
    <row r="56" ht="15.75" customHeight="1" s="120">
      <c r="A56" s="63">
        <f>B55</f>
        <v/>
      </c>
      <c r="B56" s="63">
        <f>A56+50</f>
        <v/>
      </c>
      <c r="C56" s="119">
        <f>VLOOKUP($B$1,'Multipliers and Adjustments'!$A$70:$I$86,TRUNC(COLUMN(C$2)/5)+2,FALSE)*SUMIFS('EPA US Data'!$I:$I,'EPA US Data'!$D:$D,'Country Selector'!$A$2,'EPA US Data'!$J:$J,$B$1,'EPA US Data'!$C:$C,C$2,'EPA US Data'!$G:$G,"&gt;="&amp;$A56,'EPA US Data'!$G:$G,"&lt;"&amp;$B56)*unit_conv*'State Downscaling Multipliers'!$B$18</f>
        <v/>
      </c>
      <c r="D56" s="2">
        <f>C56+($H56-$C56)/5</f>
        <v/>
      </c>
      <c r="E56" s="2">
        <f>D56+($H56-$C56)/5</f>
        <v/>
      </c>
      <c r="F56" s="2">
        <f>E56+($H56-$C56)/5</f>
        <v/>
      </c>
      <c r="G56" s="2">
        <f>F56+($H56-$C56)/5</f>
        <v/>
      </c>
      <c r="H56" s="119">
        <f>VLOOKUP($B$1,'Multipliers and Adjustments'!$A$70:$I$86,TRUNC(COLUMN(H$2)/5)+2,FALSE)*SUMIFS('EPA US Data'!$I:$I,'EPA US Data'!$D:$D,'Country Selector'!$A$2,'EPA US Data'!$J:$J,$B$1,'EPA US Data'!$C:$C,H$2,'EPA US Data'!$G:$G,"&gt;="&amp;$A56,'EPA US Data'!$G:$G,"&lt;"&amp;$B56)*unit_conv*'State Downscaling Multipliers'!$B$18</f>
        <v/>
      </c>
      <c r="I56" s="2">
        <f>H56+($M56-$H56)/5</f>
        <v/>
      </c>
      <c r="J56" s="2">
        <f>I56+($M56-$H56)/5</f>
        <v/>
      </c>
      <c r="K56" s="2">
        <f>J56+($M56-$H56)/5</f>
        <v/>
      </c>
      <c r="L56" s="2">
        <f>K56+($M56-$H56)/5</f>
        <v/>
      </c>
      <c r="M56" s="119">
        <f>VLOOKUP($B$1,'Multipliers and Adjustments'!$A$70:$I$86,TRUNC(COLUMN(M$2)/5)+2,FALSE)*SUMIFS('EPA US Data'!$I:$I,'EPA US Data'!$D:$D,'Country Selector'!$A$2,'EPA US Data'!$J:$J,$B$1,'EPA US Data'!$C:$C,M$2,'EPA US Data'!$G:$G,"&gt;="&amp;$A56,'EPA US Data'!$G:$G,"&lt;"&amp;$B56)*unit_conv*'State Downscaling Multipliers'!$B$18</f>
        <v/>
      </c>
      <c r="N56" s="2">
        <f>M56+($R56-$M56)/5</f>
        <v/>
      </c>
      <c r="O56" s="2">
        <f>N56+($R56-$M56)/5</f>
        <v/>
      </c>
      <c r="P56" s="2">
        <f>O56+($R56-$M56)/5</f>
        <v/>
      </c>
      <c r="Q56" s="2">
        <f>P56+($R56-$M56)/5</f>
        <v/>
      </c>
      <c r="R56" s="119">
        <f>VLOOKUP($B$1,'Multipliers and Adjustments'!$A$70:$I$86,TRUNC(COLUMN(R$2)/5)+2,FALSE)*SUMIFS('EPA US Data'!$I:$I,'EPA US Data'!$D:$D,'Country Selector'!$A$2,'EPA US Data'!$J:$J,$B$1,'EPA US Data'!$C:$C,R$2,'EPA US Data'!$G:$G,"&gt;="&amp;$A56,'EPA US Data'!$G:$G,"&lt;"&amp;$B56)*unit_conv*'State Downscaling Multipliers'!$B$18</f>
        <v/>
      </c>
      <c r="S56" s="2">
        <f>R56+($W56-$R56)/5</f>
        <v/>
      </c>
      <c r="T56" s="2">
        <f>S56+($W56-$R56)/5</f>
        <v/>
      </c>
      <c r="U56" s="2">
        <f>T56+($W56-$R56)/5</f>
        <v/>
      </c>
      <c r="V56" s="2">
        <f>U56+($W56-$R56)/5</f>
        <v/>
      </c>
      <c r="W56" s="119">
        <f>VLOOKUP($B$1,'Multipliers and Adjustments'!$A$70:$I$86,TRUNC(COLUMN(W$2)/5)+2,FALSE)*SUMIFS('EPA US Data'!$I:$I,'EPA US Data'!$D:$D,'Country Selector'!$A$2,'EPA US Data'!$J:$J,$B$1,'EPA US Data'!$C:$C,W$2,'EPA US Data'!$G:$G,"&gt;="&amp;$A56,'EPA US Data'!$G:$G,"&lt;"&amp;$B56)*unit_conv*'State Downscaling Multipliers'!$B$18</f>
        <v/>
      </c>
      <c r="X56" s="2">
        <f>W56+($AB56-$W56)/5</f>
        <v/>
      </c>
      <c r="Y56" s="2">
        <f>X56+($AB56-$W56)/5</f>
        <v/>
      </c>
      <c r="Z56" s="2">
        <f>Y56+($AB56-$W56)/5</f>
        <v/>
      </c>
      <c r="AA56" s="2">
        <f>Z56+($AB56-$W56)/5</f>
        <v/>
      </c>
      <c r="AB56" s="119">
        <f>VLOOKUP($B$1,'Multipliers and Adjustments'!$A$70:$I$86,TRUNC(COLUMN(AB$2)/5)+2,FALSE)*SUMIFS('EPA US Data'!$I:$I,'EPA US Data'!$D:$D,'Country Selector'!$A$2,'EPA US Data'!$J:$J,$B$1,'EPA US Data'!$C:$C,AB$2,'EPA US Data'!$G:$G,"&gt;="&amp;$A56,'EPA US Data'!$G:$G,"&lt;"&amp;$B56)*unit_conv*'State Downscaling Multipliers'!$B$18</f>
        <v/>
      </c>
      <c r="AC56" s="2">
        <f>AB56+($AG56-$AB56)/5</f>
        <v/>
      </c>
      <c r="AD56" s="2">
        <f>AC56+($AG56-$AB56)/5</f>
        <v/>
      </c>
      <c r="AE56" s="2">
        <f>AD56+($AG56-$AB56)/5</f>
        <v/>
      </c>
      <c r="AF56" s="2">
        <f>AE56+($AG56-$AB56)/5</f>
        <v/>
      </c>
      <c r="AG56" s="119">
        <f>VLOOKUP($B$1,'Multipliers and Adjustments'!$A$70:$I$86,TRUNC(COLUMN(AG$2)/5)+2,FALSE)*SUMIFS('EPA US Data'!$I:$I,'EPA US Data'!$D:$D,'Country Selector'!$A$2,'EPA US Data'!$J:$J,$B$1,'EPA US Data'!$C:$C,AG$2,'EPA US Data'!$G:$G,"&gt;="&amp;$A56,'EPA US Data'!$G:$G,"&lt;"&amp;$B56)*unit_conv*'State Downscaling Multipliers'!$B$18</f>
        <v/>
      </c>
      <c r="AH56" s="2">
        <f>AG56+($AL56-$AG56)/5</f>
        <v/>
      </c>
      <c r="AI56" s="2">
        <f>AH56+($AL56-$AG56)/5</f>
        <v/>
      </c>
      <c r="AJ56" s="2">
        <f>AI56+($AL56-$AG56)/5</f>
        <v/>
      </c>
      <c r="AK56" s="2">
        <f>AJ56+($AL56-$AG56)/5</f>
        <v/>
      </c>
      <c r="AL56" s="119">
        <f>VLOOKUP($B$1,'Multipliers and Adjustments'!$A$70:$I$86,TRUNC(COLUMN(AL$2)/5)+2,FALSE)*SUMIFS('EPA US Data'!$I:$I,'EPA US Data'!$D:$D,'Country Selector'!$A$2,'EPA US Data'!$J:$J,$B$1,'EPA US Data'!$C:$C,AL$2,'EPA US Data'!$G:$G,"&gt;="&amp;$A56,'EPA US Data'!$G:$G,"&lt;"&amp;$B56)*unit_conv*'State Downscaling Multipliers'!$B$18</f>
        <v/>
      </c>
    </row>
    <row r="57" ht="15.75" customHeight="1" s="120">
      <c r="A57" s="63">
        <f>B56</f>
        <v/>
      </c>
      <c r="B57" s="63">
        <f>A57+50</f>
        <v/>
      </c>
      <c r="C57" s="119">
        <f>VLOOKUP($B$1,'Multipliers and Adjustments'!$A$70:$I$86,TRUNC(COLUMN(C$2)/5)+2,FALSE)*SUMIFS('EPA US Data'!$I:$I,'EPA US Data'!$D:$D,'Country Selector'!$A$2,'EPA US Data'!$J:$J,$B$1,'EPA US Data'!$C:$C,C$2,'EPA US Data'!$G:$G,"&gt;="&amp;$A57,'EPA US Data'!$G:$G,"&lt;"&amp;$B57)*unit_conv*'State Downscaling Multipliers'!$B$18</f>
        <v/>
      </c>
      <c r="D57" s="2">
        <f>C57+($H57-$C57)/5</f>
        <v/>
      </c>
      <c r="E57" s="2">
        <f>D57+($H57-$C57)/5</f>
        <v/>
      </c>
      <c r="F57" s="2">
        <f>E57+($H57-$C57)/5</f>
        <v/>
      </c>
      <c r="G57" s="2">
        <f>F57+($H57-$C57)/5</f>
        <v/>
      </c>
      <c r="H57" s="119">
        <f>VLOOKUP($B$1,'Multipliers and Adjustments'!$A$70:$I$86,TRUNC(COLUMN(H$2)/5)+2,FALSE)*SUMIFS('EPA US Data'!$I:$I,'EPA US Data'!$D:$D,'Country Selector'!$A$2,'EPA US Data'!$J:$J,$B$1,'EPA US Data'!$C:$C,H$2,'EPA US Data'!$G:$G,"&gt;="&amp;$A57,'EPA US Data'!$G:$G,"&lt;"&amp;$B57)*unit_conv*'State Downscaling Multipliers'!$B$18</f>
        <v/>
      </c>
      <c r="I57" s="2">
        <f>H57+($M57-$H57)/5</f>
        <v/>
      </c>
      <c r="J57" s="2">
        <f>I57+($M57-$H57)/5</f>
        <v/>
      </c>
      <c r="K57" s="2">
        <f>J57+($M57-$H57)/5</f>
        <v/>
      </c>
      <c r="L57" s="2">
        <f>K57+($M57-$H57)/5</f>
        <v/>
      </c>
      <c r="M57" s="119">
        <f>VLOOKUP($B$1,'Multipliers and Adjustments'!$A$70:$I$86,TRUNC(COLUMN(M$2)/5)+2,FALSE)*SUMIFS('EPA US Data'!$I:$I,'EPA US Data'!$D:$D,'Country Selector'!$A$2,'EPA US Data'!$J:$J,$B$1,'EPA US Data'!$C:$C,M$2,'EPA US Data'!$G:$G,"&gt;="&amp;$A57,'EPA US Data'!$G:$G,"&lt;"&amp;$B57)*unit_conv*'State Downscaling Multipliers'!$B$18</f>
        <v/>
      </c>
      <c r="N57" s="2">
        <f>M57+($R57-$M57)/5</f>
        <v/>
      </c>
      <c r="O57" s="2">
        <f>N57+($R57-$M57)/5</f>
        <v/>
      </c>
      <c r="P57" s="2">
        <f>O57+($R57-$M57)/5</f>
        <v/>
      </c>
      <c r="Q57" s="2">
        <f>P57+($R57-$M57)/5</f>
        <v/>
      </c>
      <c r="R57" s="119">
        <f>VLOOKUP($B$1,'Multipliers and Adjustments'!$A$70:$I$86,TRUNC(COLUMN(R$2)/5)+2,FALSE)*SUMIFS('EPA US Data'!$I:$I,'EPA US Data'!$D:$D,'Country Selector'!$A$2,'EPA US Data'!$J:$J,$B$1,'EPA US Data'!$C:$C,R$2,'EPA US Data'!$G:$G,"&gt;="&amp;$A57,'EPA US Data'!$G:$G,"&lt;"&amp;$B57)*unit_conv*'State Downscaling Multipliers'!$B$18</f>
        <v/>
      </c>
      <c r="S57" s="2">
        <f>R57+($W57-$R57)/5</f>
        <v/>
      </c>
      <c r="T57" s="2">
        <f>S57+($W57-$R57)/5</f>
        <v/>
      </c>
      <c r="U57" s="2">
        <f>T57+($W57-$R57)/5</f>
        <v/>
      </c>
      <c r="V57" s="2">
        <f>U57+($W57-$R57)/5</f>
        <v/>
      </c>
      <c r="W57" s="119">
        <f>VLOOKUP($B$1,'Multipliers and Adjustments'!$A$70:$I$86,TRUNC(COLUMN(W$2)/5)+2,FALSE)*SUMIFS('EPA US Data'!$I:$I,'EPA US Data'!$D:$D,'Country Selector'!$A$2,'EPA US Data'!$J:$J,$B$1,'EPA US Data'!$C:$C,W$2,'EPA US Data'!$G:$G,"&gt;="&amp;$A57,'EPA US Data'!$G:$G,"&lt;"&amp;$B57)*unit_conv*'State Downscaling Multipliers'!$B$18</f>
        <v/>
      </c>
      <c r="X57" s="2">
        <f>W57+($AB57-$W57)/5</f>
        <v/>
      </c>
      <c r="Y57" s="2">
        <f>X57+($AB57-$W57)/5</f>
        <v/>
      </c>
      <c r="Z57" s="2">
        <f>Y57+($AB57-$W57)/5</f>
        <v/>
      </c>
      <c r="AA57" s="2">
        <f>Z57+($AB57-$W57)/5</f>
        <v/>
      </c>
      <c r="AB57" s="119">
        <f>VLOOKUP($B$1,'Multipliers and Adjustments'!$A$70:$I$86,TRUNC(COLUMN(AB$2)/5)+2,FALSE)*SUMIFS('EPA US Data'!$I:$I,'EPA US Data'!$D:$D,'Country Selector'!$A$2,'EPA US Data'!$J:$J,$B$1,'EPA US Data'!$C:$C,AB$2,'EPA US Data'!$G:$G,"&gt;="&amp;$A57,'EPA US Data'!$G:$G,"&lt;"&amp;$B57)*unit_conv*'State Downscaling Multipliers'!$B$18</f>
        <v/>
      </c>
      <c r="AC57" s="2">
        <f>AB57+($AG57-$AB57)/5</f>
        <v/>
      </c>
      <c r="AD57" s="2">
        <f>AC57+($AG57-$AB57)/5</f>
        <v/>
      </c>
      <c r="AE57" s="2">
        <f>AD57+($AG57-$AB57)/5</f>
        <v/>
      </c>
      <c r="AF57" s="2">
        <f>AE57+($AG57-$AB57)/5</f>
        <v/>
      </c>
      <c r="AG57" s="119">
        <f>VLOOKUP($B$1,'Multipliers and Adjustments'!$A$70:$I$86,TRUNC(COLUMN(AG$2)/5)+2,FALSE)*SUMIFS('EPA US Data'!$I:$I,'EPA US Data'!$D:$D,'Country Selector'!$A$2,'EPA US Data'!$J:$J,$B$1,'EPA US Data'!$C:$C,AG$2,'EPA US Data'!$G:$G,"&gt;="&amp;$A57,'EPA US Data'!$G:$G,"&lt;"&amp;$B57)*unit_conv*'State Downscaling Multipliers'!$B$18</f>
        <v/>
      </c>
      <c r="AH57" s="2">
        <f>AG57+($AL57-$AG57)/5</f>
        <v/>
      </c>
      <c r="AI57" s="2">
        <f>AH57+($AL57-$AG57)/5</f>
        <v/>
      </c>
      <c r="AJ57" s="2">
        <f>AI57+($AL57-$AG57)/5</f>
        <v/>
      </c>
      <c r="AK57" s="2">
        <f>AJ57+($AL57-$AG57)/5</f>
        <v/>
      </c>
      <c r="AL57" s="119">
        <f>VLOOKUP($B$1,'Multipliers and Adjustments'!$A$70:$I$86,TRUNC(COLUMN(AL$2)/5)+2,FALSE)*SUMIFS('EPA US Data'!$I:$I,'EPA US Data'!$D:$D,'Country Selector'!$A$2,'EPA US Data'!$J:$J,$B$1,'EPA US Data'!$C:$C,AL$2,'EPA US Data'!$G:$G,"&gt;="&amp;$A57,'EPA US Data'!$G:$G,"&lt;"&amp;$B57)*unit_conv*'State Downscaling Multipliers'!$B$18</f>
        <v/>
      </c>
    </row>
    <row r="58" ht="15.75" customHeight="1" s="120">
      <c r="A58" s="63">
        <f>B57</f>
        <v/>
      </c>
      <c r="B58" s="63">
        <f>A58+50</f>
        <v/>
      </c>
      <c r="C58" s="119">
        <f>VLOOKUP($B$1,'Multipliers and Adjustments'!$A$70:$I$86,TRUNC(COLUMN(C$2)/5)+2,FALSE)*SUMIFS('EPA US Data'!$I:$I,'EPA US Data'!$D:$D,'Country Selector'!$A$2,'EPA US Data'!$J:$J,$B$1,'EPA US Data'!$C:$C,C$2,'EPA US Data'!$G:$G,"&gt;="&amp;$A58,'EPA US Data'!$G:$G,"&lt;"&amp;$B58)*unit_conv*'State Downscaling Multipliers'!$B$18</f>
        <v/>
      </c>
      <c r="D58" s="2">
        <f>C58+($H58-$C58)/5</f>
        <v/>
      </c>
      <c r="E58" s="2">
        <f>D58+($H58-$C58)/5</f>
        <v/>
      </c>
      <c r="F58" s="2">
        <f>E58+($H58-$C58)/5</f>
        <v/>
      </c>
      <c r="G58" s="2">
        <f>F58+($H58-$C58)/5</f>
        <v/>
      </c>
      <c r="H58" s="119">
        <f>VLOOKUP($B$1,'Multipliers and Adjustments'!$A$70:$I$86,TRUNC(COLUMN(H$2)/5)+2,FALSE)*SUMIFS('EPA US Data'!$I:$I,'EPA US Data'!$D:$D,'Country Selector'!$A$2,'EPA US Data'!$J:$J,$B$1,'EPA US Data'!$C:$C,H$2,'EPA US Data'!$G:$G,"&gt;="&amp;$A58,'EPA US Data'!$G:$G,"&lt;"&amp;$B58)*unit_conv*'State Downscaling Multipliers'!$B$18</f>
        <v/>
      </c>
      <c r="I58" s="2">
        <f>H58+($M58-$H58)/5</f>
        <v/>
      </c>
      <c r="J58" s="2">
        <f>I58+($M58-$H58)/5</f>
        <v/>
      </c>
      <c r="K58" s="2">
        <f>J58+($M58-$H58)/5</f>
        <v/>
      </c>
      <c r="L58" s="2">
        <f>K58+($M58-$H58)/5</f>
        <v/>
      </c>
      <c r="M58" s="119">
        <f>VLOOKUP($B$1,'Multipliers and Adjustments'!$A$70:$I$86,TRUNC(COLUMN(M$2)/5)+2,FALSE)*SUMIFS('EPA US Data'!$I:$I,'EPA US Data'!$D:$D,'Country Selector'!$A$2,'EPA US Data'!$J:$J,$B$1,'EPA US Data'!$C:$C,M$2,'EPA US Data'!$G:$G,"&gt;="&amp;$A58,'EPA US Data'!$G:$G,"&lt;"&amp;$B58)*unit_conv*'State Downscaling Multipliers'!$B$18</f>
        <v/>
      </c>
      <c r="N58" s="2">
        <f>M58+($R58-$M58)/5</f>
        <v/>
      </c>
      <c r="O58" s="2">
        <f>N58+($R58-$M58)/5</f>
        <v/>
      </c>
      <c r="P58" s="2">
        <f>O58+($R58-$M58)/5</f>
        <v/>
      </c>
      <c r="Q58" s="2">
        <f>P58+($R58-$M58)/5</f>
        <v/>
      </c>
      <c r="R58" s="119">
        <f>VLOOKUP($B$1,'Multipliers and Adjustments'!$A$70:$I$86,TRUNC(COLUMN(R$2)/5)+2,FALSE)*SUMIFS('EPA US Data'!$I:$I,'EPA US Data'!$D:$D,'Country Selector'!$A$2,'EPA US Data'!$J:$J,$B$1,'EPA US Data'!$C:$C,R$2,'EPA US Data'!$G:$G,"&gt;="&amp;$A58,'EPA US Data'!$G:$G,"&lt;"&amp;$B58)*unit_conv*'State Downscaling Multipliers'!$B$18</f>
        <v/>
      </c>
      <c r="S58" s="2">
        <f>R58+($W58-$R58)/5</f>
        <v/>
      </c>
      <c r="T58" s="2">
        <f>S58+($W58-$R58)/5</f>
        <v/>
      </c>
      <c r="U58" s="2">
        <f>T58+($W58-$R58)/5</f>
        <v/>
      </c>
      <c r="V58" s="2">
        <f>U58+($W58-$R58)/5</f>
        <v/>
      </c>
      <c r="W58" s="119">
        <f>VLOOKUP($B$1,'Multipliers and Adjustments'!$A$70:$I$86,TRUNC(COLUMN(W$2)/5)+2,FALSE)*SUMIFS('EPA US Data'!$I:$I,'EPA US Data'!$D:$D,'Country Selector'!$A$2,'EPA US Data'!$J:$J,$B$1,'EPA US Data'!$C:$C,W$2,'EPA US Data'!$G:$G,"&gt;="&amp;$A58,'EPA US Data'!$G:$G,"&lt;"&amp;$B58)*unit_conv*'State Downscaling Multipliers'!$B$18</f>
        <v/>
      </c>
      <c r="X58" s="2">
        <f>W58+($AB58-$W58)/5</f>
        <v/>
      </c>
      <c r="Y58" s="2">
        <f>X58+($AB58-$W58)/5</f>
        <v/>
      </c>
      <c r="Z58" s="2">
        <f>Y58+($AB58-$W58)/5</f>
        <v/>
      </c>
      <c r="AA58" s="2">
        <f>Z58+($AB58-$W58)/5</f>
        <v/>
      </c>
      <c r="AB58" s="119">
        <f>VLOOKUP($B$1,'Multipliers and Adjustments'!$A$70:$I$86,TRUNC(COLUMN(AB$2)/5)+2,FALSE)*SUMIFS('EPA US Data'!$I:$I,'EPA US Data'!$D:$D,'Country Selector'!$A$2,'EPA US Data'!$J:$J,$B$1,'EPA US Data'!$C:$C,AB$2,'EPA US Data'!$G:$G,"&gt;="&amp;$A58,'EPA US Data'!$G:$G,"&lt;"&amp;$B58)*unit_conv*'State Downscaling Multipliers'!$B$18</f>
        <v/>
      </c>
      <c r="AC58" s="2">
        <f>AB58+($AG58-$AB58)/5</f>
        <v/>
      </c>
      <c r="AD58" s="2">
        <f>AC58+($AG58-$AB58)/5</f>
        <v/>
      </c>
      <c r="AE58" s="2">
        <f>AD58+($AG58-$AB58)/5</f>
        <v/>
      </c>
      <c r="AF58" s="2">
        <f>AE58+($AG58-$AB58)/5</f>
        <v/>
      </c>
      <c r="AG58" s="119">
        <f>VLOOKUP($B$1,'Multipliers and Adjustments'!$A$70:$I$86,TRUNC(COLUMN(AG$2)/5)+2,FALSE)*SUMIFS('EPA US Data'!$I:$I,'EPA US Data'!$D:$D,'Country Selector'!$A$2,'EPA US Data'!$J:$J,$B$1,'EPA US Data'!$C:$C,AG$2,'EPA US Data'!$G:$G,"&gt;="&amp;$A58,'EPA US Data'!$G:$G,"&lt;"&amp;$B58)*unit_conv*'State Downscaling Multipliers'!$B$18</f>
        <v/>
      </c>
      <c r="AH58" s="2">
        <f>AG58+($AL58-$AG58)/5</f>
        <v/>
      </c>
      <c r="AI58" s="2">
        <f>AH58+($AL58-$AG58)/5</f>
        <v/>
      </c>
      <c r="AJ58" s="2">
        <f>AI58+($AL58-$AG58)/5</f>
        <v/>
      </c>
      <c r="AK58" s="2">
        <f>AJ58+($AL58-$AG58)/5</f>
        <v/>
      </c>
      <c r="AL58" s="119">
        <f>VLOOKUP($B$1,'Multipliers and Adjustments'!$A$70:$I$86,TRUNC(COLUMN(AL$2)/5)+2,FALSE)*SUMIFS('EPA US Data'!$I:$I,'EPA US Data'!$D:$D,'Country Selector'!$A$2,'EPA US Data'!$J:$J,$B$1,'EPA US Data'!$C:$C,AL$2,'EPA US Data'!$G:$G,"&gt;="&amp;$A58,'EPA US Data'!$G:$G,"&lt;"&amp;$B58)*unit_conv*'State Downscaling Multipliers'!$B$18</f>
        <v/>
      </c>
    </row>
    <row r="59" ht="15.75" customHeight="1" s="120">
      <c r="A59" s="63">
        <f>B58</f>
        <v/>
      </c>
      <c r="B59" s="63">
        <f>A59+50</f>
        <v/>
      </c>
      <c r="C59" s="119">
        <f>VLOOKUP($B$1,'Multipliers and Adjustments'!$A$70:$I$86,TRUNC(COLUMN(C$2)/5)+2,FALSE)*SUMIFS('EPA US Data'!$I:$I,'EPA US Data'!$D:$D,'Country Selector'!$A$2,'EPA US Data'!$J:$J,$B$1,'EPA US Data'!$C:$C,C$2,'EPA US Data'!$G:$G,"&gt;="&amp;$A59,'EPA US Data'!$G:$G,"&lt;"&amp;$B59)*unit_conv*'State Downscaling Multipliers'!$B$18</f>
        <v/>
      </c>
      <c r="D59" s="2">
        <f>C59+($H59-$C59)/5</f>
        <v/>
      </c>
      <c r="E59" s="2">
        <f>D59+($H59-$C59)/5</f>
        <v/>
      </c>
      <c r="F59" s="2">
        <f>E59+($H59-$C59)/5</f>
        <v/>
      </c>
      <c r="G59" s="2">
        <f>F59+($H59-$C59)/5</f>
        <v/>
      </c>
      <c r="H59" s="119">
        <f>VLOOKUP($B$1,'Multipliers and Adjustments'!$A$70:$I$86,TRUNC(COLUMN(H$2)/5)+2,FALSE)*SUMIFS('EPA US Data'!$I:$I,'EPA US Data'!$D:$D,'Country Selector'!$A$2,'EPA US Data'!$J:$J,$B$1,'EPA US Data'!$C:$C,H$2,'EPA US Data'!$G:$G,"&gt;="&amp;$A59,'EPA US Data'!$G:$G,"&lt;"&amp;$B59)*unit_conv*'State Downscaling Multipliers'!$B$18</f>
        <v/>
      </c>
      <c r="I59" s="2">
        <f>H59+($M59-$H59)/5</f>
        <v/>
      </c>
      <c r="J59" s="2">
        <f>I59+($M59-$H59)/5</f>
        <v/>
      </c>
      <c r="K59" s="2">
        <f>J59+($M59-$H59)/5</f>
        <v/>
      </c>
      <c r="L59" s="2">
        <f>K59+($M59-$H59)/5</f>
        <v/>
      </c>
      <c r="M59" s="119">
        <f>VLOOKUP($B$1,'Multipliers and Adjustments'!$A$70:$I$86,TRUNC(COLUMN(M$2)/5)+2,FALSE)*SUMIFS('EPA US Data'!$I:$I,'EPA US Data'!$D:$D,'Country Selector'!$A$2,'EPA US Data'!$J:$J,$B$1,'EPA US Data'!$C:$C,M$2,'EPA US Data'!$G:$G,"&gt;="&amp;$A59,'EPA US Data'!$G:$G,"&lt;"&amp;$B59)*unit_conv*'State Downscaling Multipliers'!$B$18</f>
        <v/>
      </c>
      <c r="N59" s="2">
        <f>M59+($R59-$M59)/5</f>
        <v/>
      </c>
      <c r="O59" s="2">
        <f>N59+($R59-$M59)/5</f>
        <v/>
      </c>
      <c r="P59" s="2">
        <f>O59+($R59-$M59)/5</f>
        <v/>
      </c>
      <c r="Q59" s="2">
        <f>P59+($R59-$M59)/5</f>
        <v/>
      </c>
      <c r="R59" s="119">
        <f>VLOOKUP($B$1,'Multipliers and Adjustments'!$A$70:$I$86,TRUNC(COLUMN(R$2)/5)+2,FALSE)*SUMIFS('EPA US Data'!$I:$I,'EPA US Data'!$D:$D,'Country Selector'!$A$2,'EPA US Data'!$J:$J,$B$1,'EPA US Data'!$C:$C,R$2,'EPA US Data'!$G:$G,"&gt;="&amp;$A59,'EPA US Data'!$G:$G,"&lt;"&amp;$B59)*unit_conv*'State Downscaling Multipliers'!$B$18</f>
        <v/>
      </c>
      <c r="S59" s="2">
        <f>R59+($W59-$R59)/5</f>
        <v/>
      </c>
      <c r="T59" s="2">
        <f>S59+($W59-$R59)/5</f>
        <v/>
      </c>
      <c r="U59" s="2">
        <f>T59+($W59-$R59)/5</f>
        <v/>
      </c>
      <c r="V59" s="2">
        <f>U59+($W59-$R59)/5</f>
        <v/>
      </c>
      <c r="W59" s="119">
        <f>VLOOKUP($B$1,'Multipliers and Adjustments'!$A$70:$I$86,TRUNC(COLUMN(W$2)/5)+2,FALSE)*SUMIFS('EPA US Data'!$I:$I,'EPA US Data'!$D:$D,'Country Selector'!$A$2,'EPA US Data'!$J:$J,$B$1,'EPA US Data'!$C:$C,W$2,'EPA US Data'!$G:$G,"&gt;="&amp;$A59,'EPA US Data'!$G:$G,"&lt;"&amp;$B59)*unit_conv*'State Downscaling Multipliers'!$B$18</f>
        <v/>
      </c>
      <c r="X59" s="2">
        <f>W59+($AB59-$W59)/5</f>
        <v/>
      </c>
      <c r="Y59" s="2">
        <f>X59+($AB59-$W59)/5</f>
        <v/>
      </c>
      <c r="Z59" s="2">
        <f>Y59+($AB59-$W59)/5</f>
        <v/>
      </c>
      <c r="AA59" s="2">
        <f>Z59+($AB59-$W59)/5</f>
        <v/>
      </c>
      <c r="AB59" s="119">
        <f>VLOOKUP($B$1,'Multipliers and Adjustments'!$A$70:$I$86,TRUNC(COLUMN(AB$2)/5)+2,FALSE)*SUMIFS('EPA US Data'!$I:$I,'EPA US Data'!$D:$D,'Country Selector'!$A$2,'EPA US Data'!$J:$J,$B$1,'EPA US Data'!$C:$C,AB$2,'EPA US Data'!$G:$G,"&gt;="&amp;$A59,'EPA US Data'!$G:$G,"&lt;"&amp;$B59)*unit_conv*'State Downscaling Multipliers'!$B$18</f>
        <v/>
      </c>
      <c r="AC59" s="2">
        <f>AB59+($AG59-$AB59)/5</f>
        <v/>
      </c>
      <c r="AD59" s="2">
        <f>AC59+($AG59-$AB59)/5</f>
        <v/>
      </c>
      <c r="AE59" s="2">
        <f>AD59+($AG59-$AB59)/5</f>
        <v/>
      </c>
      <c r="AF59" s="2">
        <f>AE59+($AG59-$AB59)/5</f>
        <v/>
      </c>
      <c r="AG59" s="119">
        <f>VLOOKUP($B$1,'Multipliers and Adjustments'!$A$70:$I$86,TRUNC(COLUMN(AG$2)/5)+2,FALSE)*SUMIFS('EPA US Data'!$I:$I,'EPA US Data'!$D:$D,'Country Selector'!$A$2,'EPA US Data'!$J:$J,$B$1,'EPA US Data'!$C:$C,AG$2,'EPA US Data'!$G:$G,"&gt;="&amp;$A59,'EPA US Data'!$G:$G,"&lt;"&amp;$B59)*unit_conv*'State Downscaling Multipliers'!$B$18</f>
        <v/>
      </c>
      <c r="AH59" s="2">
        <f>AG59+($AL59-$AG59)/5</f>
        <v/>
      </c>
      <c r="AI59" s="2">
        <f>AH59+($AL59-$AG59)/5</f>
        <v/>
      </c>
      <c r="AJ59" s="2">
        <f>AI59+($AL59-$AG59)/5</f>
        <v/>
      </c>
      <c r="AK59" s="2">
        <f>AJ59+($AL59-$AG59)/5</f>
        <v/>
      </c>
      <c r="AL59" s="119">
        <f>VLOOKUP($B$1,'Multipliers and Adjustments'!$A$70:$I$86,TRUNC(COLUMN(AL$2)/5)+2,FALSE)*SUMIFS('EPA US Data'!$I:$I,'EPA US Data'!$D:$D,'Country Selector'!$A$2,'EPA US Data'!$J:$J,$B$1,'EPA US Data'!$C:$C,AL$2,'EPA US Data'!$G:$G,"&gt;="&amp;$A59,'EPA US Data'!$G:$G,"&lt;"&amp;$B59)*unit_conv*'State Downscaling Multipliers'!$B$18</f>
        <v/>
      </c>
    </row>
    <row r="60" ht="15.75" customHeight="1" s="120">
      <c r="A60" s="63">
        <f>B59</f>
        <v/>
      </c>
      <c r="B60" s="63">
        <f>A60+50</f>
        <v/>
      </c>
      <c r="C60" s="119">
        <f>VLOOKUP($B$1,'Multipliers and Adjustments'!$A$70:$I$86,TRUNC(COLUMN(C$2)/5)+2,FALSE)*SUMIFS('EPA US Data'!$I:$I,'EPA US Data'!$D:$D,'Country Selector'!$A$2,'EPA US Data'!$J:$J,$B$1,'EPA US Data'!$C:$C,C$2,'EPA US Data'!$G:$G,"&gt;="&amp;$A60,'EPA US Data'!$G:$G,"&lt;"&amp;$B60)*unit_conv*'State Downscaling Multipliers'!$B$18</f>
        <v/>
      </c>
      <c r="D60" s="2">
        <f>C60+($H60-$C60)/5</f>
        <v/>
      </c>
      <c r="E60" s="2">
        <f>D60+($H60-$C60)/5</f>
        <v/>
      </c>
      <c r="F60" s="2">
        <f>E60+($H60-$C60)/5</f>
        <v/>
      </c>
      <c r="G60" s="2">
        <f>F60+($H60-$C60)/5</f>
        <v/>
      </c>
      <c r="H60" s="119">
        <f>VLOOKUP($B$1,'Multipliers and Adjustments'!$A$70:$I$86,TRUNC(COLUMN(H$2)/5)+2,FALSE)*SUMIFS('EPA US Data'!$I:$I,'EPA US Data'!$D:$D,'Country Selector'!$A$2,'EPA US Data'!$J:$J,$B$1,'EPA US Data'!$C:$C,H$2,'EPA US Data'!$G:$G,"&gt;="&amp;$A60,'EPA US Data'!$G:$G,"&lt;"&amp;$B60)*unit_conv*'State Downscaling Multipliers'!$B$18</f>
        <v/>
      </c>
      <c r="I60" s="2">
        <f>H60+($M60-$H60)/5</f>
        <v/>
      </c>
      <c r="J60" s="2">
        <f>I60+($M60-$H60)/5</f>
        <v/>
      </c>
      <c r="K60" s="2">
        <f>J60+($M60-$H60)/5</f>
        <v/>
      </c>
      <c r="L60" s="2">
        <f>K60+($M60-$H60)/5</f>
        <v/>
      </c>
      <c r="M60" s="119">
        <f>VLOOKUP($B$1,'Multipliers and Adjustments'!$A$70:$I$86,TRUNC(COLUMN(M$2)/5)+2,FALSE)*SUMIFS('EPA US Data'!$I:$I,'EPA US Data'!$D:$D,'Country Selector'!$A$2,'EPA US Data'!$J:$J,$B$1,'EPA US Data'!$C:$C,M$2,'EPA US Data'!$G:$G,"&gt;="&amp;$A60,'EPA US Data'!$G:$G,"&lt;"&amp;$B60)*unit_conv*'State Downscaling Multipliers'!$B$18</f>
        <v/>
      </c>
      <c r="N60" s="2">
        <f>M60+($R60-$M60)/5</f>
        <v/>
      </c>
      <c r="O60" s="2">
        <f>N60+($R60-$M60)/5</f>
        <v/>
      </c>
      <c r="P60" s="2">
        <f>O60+($R60-$M60)/5</f>
        <v/>
      </c>
      <c r="Q60" s="2">
        <f>P60+($R60-$M60)/5</f>
        <v/>
      </c>
      <c r="R60" s="119">
        <f>VLOOKUP($B$1,'Multipliers and Adjustments'!$A$70:$I$86,TRUNC(COLUMN(R$2)/5)+2,FALSE)*SUMIFS('EPA US Data'!$I:$I,'EPA US Data'!$D:$D,'Country Selector'!$A$2,'EPA US Data'!$J:$J,$B$1,'EPA US Data'!$C:$C,R$2,'EPA US Data'!$G:$G,"&gt;="&amp;$A60,'EPA US Data'!$G:$G,"&lt;"&amp;$B60)*unit_conv*'State Downscaling Multipliers'!$B$18</f>
        <v/>
      </c>
      <c r="S60" s="2">
        <f>R60+($W60-$R60)/5</f>
        <v/>
      </c>
      <c r="T60" s="2">
        <f>S60+($W60-$R60)/5</f>
        <v/>
      </c>
      <c r="U60" s="2">
        <f>T60+($W60-$R60)/5</f>
        <v/>
      </c>
      <c r="V60" s="2">
        <f>U60+($W60-$R60)/5</f>
        <v/>
      </c>
      <c r="W60" s="119">
        <f>VLOOKUP($B$1,'Multipliers and Adjustments'!$A$70:$I$86,TRUNC(COLUMN(W$2)/5)+2,FALSE)*SUMIFS('EPA US Data'!$I:$I,'EPA US Data'!$D:$D,'Country Selector'!$A$2,'EPA US Data'!$J:$J,$B$1,'EPA US Data'!$C:$C,W$2,'EPA US Data'!$G:$G,"&gt;="&amp;$A60,'EPA US Data'!$G:$G,"&lt;"&amp;$B60)*unit_conv*'State Downscaling Multipliers'!$B$18</f>
        <v/>
      </c>
      <c r="X60" s="2">
        <f>W60+($AB60-$W60)/5</f>
        <v/>
      </c>
      <c r="Y60" s="2">
        <f>X60+($AB60-$W60)/5</f>
        <v/>
      </c>
      <c r="Z60" s="2">
        <f>Y60+($AB60-$W60)/5</f>
        <v/>
      </c>
      <c r="AA60" s="2">
        <f>Z60+($AB60-$W60)/5</f>
        <v/>
      </c>
      <c r="AB60" s="119">
        <f>VLOOKUP($B$1,'Multipliers and Adjustments'!$A$70:$I$86,TRUNC(COLUMN(AB$2)/5)+2,FALSE)*SUMIFS('EPA US Data'!$I:$I,'EPA US Data'!$D:$D,'Country Selector'!$A$2,'EPA US Data'!$J:$J,$B$1,'EPA US Data'!$C:$C,AB$2,'EPA US Data'!$G:$G,"&gt;="&amp;$A60,'EPA US Data'!$G:$G,"&lt;"&amp;$B60)*unit_conv*'State Downscaling Multipliers'!$B$18</f>
        <v/>
      </c>
      <c r="AC60" s="2">
        <f>AB60+($AG60-$AB60)/5</f>
        <v/>
      </c>
      <c r="AD60" s="2">
        <f>AC60+($AG60-$AB60)/5</f>
        <v/>
      </c>
      <c r="AE60" s="2">
        <f>AD60+($AG60-$AB60)/5</f>
        <v/>
      </c>
      <c r="AF60" s="2">
        <f>AE60+($AG60-$AB60)/5</f>
        <v/>
      </c>
      <c r="AG60" s="119">
        <f>VLOOKUP($B$1,'Multipliers and Adjustments'!$A$70:$I$86,TRUNC(COLUMN(AG$2)/5)+2,FALSE)*SUMIFS('EPA US Data'!$I:$I,'EPA US Data'!$D:$D,'Country Selector'!$A$2,'EPA US Data'!$J:$J,$B$1,'EPA US Data'!$C:$C,AG$2,'EPA US Data'!$G:$G,"&gt;="&amp;$A60,'EPA US Data'!$G:$G,"&lt;"&amp;$B60)*unit_conv*'State Downscaling Multipliers'!$B$18</f>
        <v/>
      </c>
      <c r="AH60" s="2">
        <f>AG60+($AL60-$AG60)/5</f>
        <v/>
      </c>
      <c r="AI60" s="2">
        <f>AH60+($AL60-$AG60)/5</f>
        <v/>
      </c>
      <c r="AJ60" s="2">
        <f>AI60+($AL60-$AG60)/5</f>
        <v/>
      </c>
      <c r="AK60" s="2">
        <f>AJ60+($AL60-$AG60)/5</f>
        <v/>
      </c>
      <c r="AL60" s="119">
        <f>VLOOKUP($B$1,'Multipliers and Adjustments'!$A$70:$I$86,TRUNC(COLUMN(AL$2)/5)+2,FALSE)*SUMIFS('EPA US Data'!$I:$I,'EPA US Data'!$D:$D,'Country Selector'!$A$2,'EPA US Data'!$J:$J,$B$1,'EPA US Data'!$C:$C,AL$2,'EPA US Data'!$G:$G,"&gt;="&amp;$A60,'EPA US Data'!$G:$G,"&lt;"&amp;$B60)*unit_conv*'State Downscaling Multipliers'!$B$18</f>
        <v/>
      </c>
    </row>
    <row r="61" ht="15.75" customHeight="1" s="120">
      <c r="A61" s="63">
        <f>B60</f>
        <v/>
      </c>
      <c r="B61" s="63">
        <f>A61+50</f>
        <v/>
      </c>
      <c r="C61" s="119">
        <f>VLOOKUP($B$1,'Multipliers and Adjustments'!$A$70:$I$86,TRUNC(COLUMN(C$2)/5)+2,FALSE)*SUMIFS('EPA US Data'!$I:$I,'EPA US Data'!$D:$D,'Country Selector'!$A$2,'EPA US Data'!$J:$J,$B$1,'EPA US Data'!$C:$C,C$2,'EPA US Data'!$G:$G,"&gt;="&amp;$A61,'EPA US Data'!$G:$G,"&lt;"&amp;$B61)*unit_conv*'State Downscaling Multipliers'!$B$18</f>
        <v/>
      </c>
      <c r="D61" s="2">
        <f>C61+($H61-$C61)/5</f>
        <v/>
      </c>
      <c r="E61" s="2">
        <f>D61+($H61-$C61)/5</f>
        <v/>
      </c>
      <c r="F61" s="2">
        <f>E61+($H61-$C61)/5</f>
        <v/>
      </c>
      <c r="G61" s="2">
        <f>F61+($H61-$C61)/5</f>
        <v/>
      </c>
      <c r="H61" s="119">
        <f>VLOOKUP($B$1,'Multipliers and Adjustments'!$A$70:$I$86,TRUNC(COLUMN(H$2)/5)+2,FALSE)*SUMIFS('EPA US Data'!$I:$I,'EPA US Data'!$D:$D,'Country Selector'!$A$2,'EPA US Data'!$J:$J,$B$1,'EPA US Data'!$C:$C,H$2,'EPA US Data'!$G:$G,"&gt;="&amp;$A61,'EPA US Data'!$G:$G,"&lt;"&amp;$B61)*unit_conv*'State Downscaling Multipliers'!$B$18</f>
        <v/>
      </c>
      <c r="I61" s="2">
        <f>H61+($M61-$H61)/5</f>
        <v/>
      </c>
      <c r="J61" s="2">
        <f>I61+($M61-$H61)/5</f>
        <v/>
      </c>
      <c r="K61" s="2">
        <f>J61+($M61-$H61)/5</f>
        <v/>
      </c>
      <c r="L61" s="2">
        <f>K61+($M61-$H61)/5</f>
        <v/>
      </c>
      <c r="M61" s="119">
        <f>VLOOKUP($B$1,'Multipliers and Adjustments'!$A$70:$I$86,TRUNC(COLUMN(M$2)/5)+2,FALSE)*SUMIFS('EPA US Data'!$I:$I,'EPA US Data'!$D:$D,'Country Selector'!$A$2,'EPA US Data'!$J:$J,$B$1,'EPA US Data'!$C:$C,M$2,'EPA US Data'!$G:$G,"&gt;="&amp;$A61,'EPA US Data'!$G:$G,"&lt;"&amp;$B61)*unit_conv*'State Downscaling Multipliers'!$B$18</f>
        <v/>
      </c>
      <c r="N61" s="2">
        <f>M61+($R61-$M61)/5</f>
        <v/>
      </c>
      <c r="O61" s="2">
        <f>N61+($R61-$M61)/5</f>
        <v/>
      </c>
      <c r="P61" s="2">
        <f>O61+($R61-$M61)/5</f>
        <v/>
      </c>
      <c r="Q61" s="2">
        <f>P61+($R61-$M61)/5</f>
        <v/>
      </c>
      <c r="R61" s="119">
        <f>VLOOKUP($B$1,'Multipliers and Adjustments'!$A$70:$I$86,TRUNC(COLUMN(R$2)/5)+2,FALSE)*SUMIFS('EPA US Data'!$I:$I,'EPA US Data'!$D:$D,'Country Selector'!$A$2,'EPA US Data'!$J:$J,$B$1,'EPA US Data'!$C:$C,R$2,'EPA US Data'!$G:$G,"&gt;="&amp;$A61,'EPA US Data'!$G:$G,"&lt;"&amp;$B61)*unit_conv*'State Downscaling Multipliers'!$B$18</f>
        <v/>
      </c>
      <c r="S61" s="2">
        <f>R61+($W61-$R61)/5</f>
        <v/>
      </c>
      <c r="T61" s="2">
        <f>S61+($W61-$R61)/5</f>
        <v/>
      </c>
      <c r="U61" s="2">
        <f>T61+($W61-$R61)/5</f>
        <v/>
      </c>
      <c r="V61" s="2">
        <f>U61+($W61-$R61)/5</f>
        <v/>
      </c>
      <c r="W61" s="119">
        <f>VLOOKUP($B$1,'Multipliers and Adjustments'!$A$70:$I$86,TRUNC(COLUMN(W$2)/5)+2,FALSE)*SUMIFS('EPA US Data'!$I:$I,'EPA US Data'!$D:$D,'Country Selector'!$A$2,'EPA US Data'!$J:$J,$B$1,'EPA US Data'!$C:$C,W$2,'EPA US Data'!$G:$G,"&gt;="&amp;$A61,'EPA US Data'!$G:$G,"&lt;"&amp;$B61)*unit_conv*'State Downscaling Multipliers'!$B$18</f>
        <v/>
      </c>
      <c r="X61" s="2">
        <f>W61+($AB61-$W61)/5</f>
        <v/>
      </c>
      <c r="Y61" s="2">
        <f>X61+($AB61-$W61)/5</f>
        <v/>
      </c>
      <c r="Z61" s="2">
        <f>Y61+($AB61-$W61)/5</f>
        <v/>
      </c>
      <c r="AA61" s="2">
        <f>Z61+($AB61-$W61)/5</f>
        <v/>
      </c>
      <c r="AB61" s="119">
        <f>VLOOKUP($B$1,'Multipliers and Adjustments'!$A$70:$I$86,TRUNC(COLUMN(AB$2)/5)+2,FALSE)*SUMIFS('EPA US Data'!$I:$I,'EPA US Data'!$D:$D,'Country Selector'!$A$2,'EPA US Data'!$J:$J,$B$1,'EPA US Data'!$C:$C,AB$2,'EPA US Data'!$G:$G,"&gt;="&amp;$A61,'EPA US Data'!$G:$G,"&lt;"&amp;$B61)*unit_conv*'State Downscaling Multipliers'!$B$18</f>
        <v/>
      </c>
      <c r="AC61" s="2">
        <f>AB61+($AG61-$AB61)/5</f>
        <v/>
      </c>
      <c r="AD61" s="2">
        <f>AC61+($AG61-$AB61)/5</f>
        <v/>
      </c>
      <c r="AE61" s="2">
        <f>AD61+($AG61-$AB61)/5</f>
        <v/>
      </c>
      <c r="AF61" s="2">
        <f>AE61+($AG61-$AB61)/5</f>
        <v/>
      </c>
      <c r="AG61" s="119">
        <f>VLOOKUP($B$1,'Multipliers and Adjustments'!$A$70:$I$86,TRUNC(COLUMN(AG$2)/5)+2,FALSE)*SUMIFS('EPA US Data'!$I:$I,'EPA US Data'!$D:$D,'Country Selector'!$A$2,'EPA US Data'!$J:$J,$B$1,'EPA US Data'!$C:$C,AG$2,'EPA US Data'!$G:$G,"&gt;="&amp;$A61,'EPA US Data'!$G:$G,"&lt;"&amp;$B61)*unit_conv*'State Downscaling Multipliers'!$B$18</f>
        <v/>
      </c>
      <c r="AH61" s="2">
        <f>AG61+($AL61-$AG61)/5</f>
        <v/>
      </c>
      <c r="AI61" s="2">
        <f>AH61+($AL61-$AG61)/5</f>
        <v/>
      </c>
      <c r="AJ61" s="2">
        <f>AI61+($AL61-$AG61)/5</f>
        <v/>
      </c>
      <c r="AK61" s="2">
        <f>AJ61+($AL61-$AG61)/5</f>
        <v/>
      </c>
      <c r="AL61" s="119">
        <f>VLOOKUP($B$1,'Multipliers and Adjustments'!$A$70:$I$86,TRUNC(COLUMN(AL$2)/5)+2,FALSE)*SUMIFS('EPA US Data'!$I:$I,'EPA US Data'!$D:$D,'Country Selector'!$A$2,'EPA US Data'!$J:$J,$B$1,'EPA US Data'!$C:$C,AL$2,'EPA US Data'!$G:$G,"&gt;="&amp;$A61,'EPA US Data'!$G:$G,"&lt;"&amp;$B61)*unit_conv*'State Downscaling Multipliers'!$B$18</f>
        <v/>
      </c>
    </row>
    <row r="62" ht="15.75" customHeight="1" s="120">
      <c r="A62" s="63">
        <f>B61</f>
        <v/>
      </c>
      <c r="B62" s="63">
        <f>A62+50</f>
        <v/>
      </c>
      <c r="C62" s="119">
        <f>VLOOKUP($B$1,'Multipliers and Adjustments'!$A$70:$I$86,TRUNC(COLUMN(C$2)/5)+2,FALSE)*SUMIFS('EPA US Data'!$I:$I,'EPA US Data'!$D:$D,'Country Selector'!$A$2,'EPA US Data'!$J:$J,$B$1,'EPA US Data'!$C:$C,C$2,'EPA US Data'!$G:$G,"&gt;="&amp;$A62,'EPA US Data'!$G:$G,"&lt;"&amp;$B62)*unit_conv*'State Downscaling Multipliers'!$B$18</f>
        <v/>
      </c>
      <c r="D62" s="2">
        <f>C62+($H62-$C62)/5</f>
        <v/>
      </c>
      <c r="E62" s="2">
        <f>D62+($H62-$C62)/5</f>
        <v/>
      </c>
      <c r="F62" s="2">
        <f>E62+($H62-$C62)/5</f>
        <v/>
      </c>
      <c r="G62" s="2">
        <f>F62+($H62-$C62)/5</f>
        <v/>
      </c>
      <c r="H62" s="119">
        <f>VLOOKUP($B$1,'Multipliers and Adjustments'!$A$70:$I$86,TRUNC(COLUMN(H$2)/5)+2,FALSE)*SUMIFS('EPA US Data'!$I:$I,'EPA US Data'!$D:$D,'Country Selector'!$A$2,'EPA US Data'!$J:$J,$B$1,'EPA US Data'!$C:$C,H$2,'EPA US Data'!$G:$G,"&gt;="&amp;$A62,'EPA US Data'!$G:$G,"&lt;"&amp;$B62)*unit_conv*'State Downscaling Multipliers'!$B$18</f>
        <v/>
      </c>
      <c r="I62" s="2">
        <f>H62+($M62-$H62)/5</f>
        <v/>
      </c>
      <c r="J62" s="2">
        <f>I62+($M62-$H62)/5</f>
        <v/>
      </c>
      <c r="K62" s="2">
        <f>J62+($M62-$H62)/5</f>
        <v/>
      </c>
      <c r="L62" s="2">
        <f>K62+($M62-$H62)/5</f>
        <v/>
      </c>
      <c r="M62" s="119">
        <f>VLOOKUP($B$1,'Multipliers and Adjustments'!$A$70:$I$86,TRUNC(COLUMN(M$2)/5)+2,FALSE)*SUMIFS('EPA US Data'!$I:$I,'EPA US Data'!$D:$D,'Country Selector'!$A$2,'EPA US Data'!$J:$J,$B$1,'EPA US Data'!$C:$C,M$2,'EPA US Data'!$G:$G,"&gt;="&amp;$A62,'EPA US Data'!$G:$G,"&lt;"&amp;$B62)*unit_conv*'State Downscaling Multipliers'!$B$18</f>
        <v/>
      </c>
      <c r="N62" s="2">
        <f>M62+($R62-$M62)/5</f>
        <v/>
      </c>
      <c r="O62" s="2">
        <f>N62+($R62-$M62)/5</f>
        <v/>
      </c>
      <c r="P62" s="2">
        <f>O62+($R62-$M62)/5</f>
        <v/>
      </c>
      <c r="Q62" s="2">
        <f>P62+($R62-$M62)/5</f>
        <v/>
      </c>
      <c r="R62" s="119">
        <f>VLOOKUP($B$1,'Multipliers and Adjustments'!$A$70:$I$86,TRUNC(COLUMN(R$2)/5)+2,FALSE)*SUMIFS('EPA US Data'!$I:$I,'EPA US Data'!$D:$D,'Country Selector'!$A$2,'EPA US Data'!$J:$J,$B$1,'EPA US Data'!$C:$C,R$2,'EPA US Data'!$G:$G,"&gt;="&amp;$A62,'EPA US Data'!$G:$G,"&lt;"&amp;$B62)*unit_conv*'State Downscaling Multipliers'!$B$18</f>
        <v/>
      </c>
      <c r="S62" s="2">
        <f>R62+($W62-$R62)/5</f>
        <v/>
      </c>
      <c r="T62" s="2">
        <f>S62+($W62-$R62)/5</f>
        <v/>
      </c>
      <c r="U62" s="2">
        <f>T62+($W62-$R62)/5</f>
        <v/>
      </c>
      <c r="V62" s="2">
        <f>U62+($W62-$R62)/5</f>
        <v/>
      </c>
      <c r="W62" s="119">
        <f>VLOOKUP($B$1,'Multipliers and Adjustments'!$A$70:$I$86,TRUNC(COLUMN(W$2)/5)+2,FALSE)*SUMIFS('EPA US Data'!$I:$I,'EPA US Data'!$D:$D,'Country Selector'!$A$2,'EPA US Data'!$J:$J,$B$1,'EPA US Data'!$C:$C,W$2,'EPA US Data'!$G:$G,"&gt;="&amp;$A62,'EPA US Data'!$G:$G,"&lt;"&amp;$B62)*unit_conv*'State Downscaling Multipliers'!$B$18</f>
        <v/>
      </c>
      <c r="X62" s="2">
        <f>W62+($AB62-$W62)/5</f>
        <v/>
      </c>
      <c r="Y62" s="2">
        <f>X62+($AB62-$W62)/5</f>
        <v/>
      </c>
      <c r="Z62" s="2">
        <f>Y62+($AB62-$W62)/5</f>
        <v/>
      </c>
      <c r="AA62" s="2">
        <f>Z62+($AB62-$W62)/5</f>
        <v/>
      </c>
      <c r="AB62" s="119">
        <f>VLOOKUP($B$1,'Multipliers and Adjustments'!$A$70:$I$86,TRUNC(COLUMN(AB$2)/5)+2,FALSE)*SUMIFS('EPA US Data'!$I:$I,'EPA US Data'!$D:$D,'Country Selector'!$A$2,'EPA US Data'!$J:$J,$B$1,'EPA US Data'!$C:$C,AB$2,'EPA US Data'!$G:$G,"&gt;="&amp;$A62,'EPA US Data'!$G:$G,"&lt;"&amp;$B62)*unit_conv*'State Downscaling Multipliers'!$B$18</f>
        <v/>
      </c>
      <c r="AC62" s="2">
        <f>AB62+($AG62-$AB62)/5</f>
        <v/>
      </c>
      <c r="AD62" s="2">
        <f>AC62+($AG62-$AB62)/5</f>
        <v/>
      </c>
      <c r="AE62" s="2">
        <f>AD62+($AG62-$AB62)/5</f>
        <v/>
      </c>
      <c r="AF62" s="2">
        <f>AE62+($AG62-$AB62)/5</f>
        <v/>
      </c>
      <c r="AG62" s="119">
        <f>VLOOKUP($B$1,'Multipliers and Adjustments'!$A$70:$I$86,TRUNC(COLUMN(AG$2)/5)+2,FALSE)*SUMIFS('EPA US Data'!$I:$I,'EPA US Data'!$D:$D,'Country Selector'!$A$2,'EPA US Data'!$J:$J,$B$1,'EPA US Data'!$C:$C,AG$2,'EPA US Data'!$G:$G,"&gt;="&amp;$A62,'EPA US Data'!$G:$G,"&lt;"&amp;$B62)*unit_conv*'State Downscaling Multipliers'!$B$18</f>
        <v/>
      </c>
      <c r="AH62" s="2">
        <f>AG62+($AL62-$AG62)/5</f>
        <v/>
      </c>
      <c r="AI62" s="2">
        <f>AH62+($AL62-$AG62)/5</f>
        <v/>
      </c>
      <c r="AJ62" s="2">
        <f>AI62+($AL62-$AG62)/5</f>
        <v/>
      </c>
      <c r="AK62" s="2">
        <f>AJ62+($AL62-$AG62)/5</f>
        <v/>
      </c>
      <c r="AL62" s="119">
        <f>VLOOKUP($B$1,'Multipliers and Adjustments'!$A$70:$I$86,TRUNC(COLUMN(AL$2)/5)+2,FALSE)*SUMIFS('EPA US Data'!$I:$I,'EPA US Data'!$D:$D,'Country Selector'!$A$2,'EPA US Data'!$J:$J,$B$1,'EPA US Data'!$C:$C,AL$2,'EPA US Data'!$G:$G,"&gt;="&amp;$A62,'EPA US Data'!$G:$G,"&lt;"&amp;$B62)*unit_conv*'State Downscaling Multipliers'!$B$18</f>
        <v/>
      </c>
    </row>
    <row r="63" ht="15.75" customHeight="1" s="120">
      <c r="A63" s="63">
        <f>B62</f>
        <v/>
      </c>
      <c r="B63" s="63">
        <f>A63+50</f>
        <v/>
      </c>
      <c r="C63" s="119">
        <f>VLOOKUP($B$1,'Multipliers and Adjustments'!$A$70:$I$86,TRUNC(COLUMN(C$2)/5)+2,FALSE)*SUMIFS('EPA US Data'!$I:$I,'EPA US Data'!$D:$D,'Country Selector'!$A$2,'EPA US Data'!$J:$J,$B$1,'EPA US Data'!$C:$C,C$2,'EPA US Data'!$G:$G,"&gt;="&amp;$A63,'EPA US Data'!$G:$G,"&lt;"&amp;$B63)*unit_conv*'State Downscaling Multipliers'!$B$18</f>
        <v/>
      </c>
      <c r="D63" s="2">
        <f>C63+($H63-$C63)/5</f>
        <v/>
      </c>
      <c r="E63" s="2">
        <f>D63+($H63-$C63)/5</f>
        <v/>
      </c>
      <c r="F63" s="2">
        <f>E63+($H63-$C63)/5</f>
        <v/>
      </c>
      <c r="G63" s="2">
        <f>F63+($H63-$C63)/5</f>
        <v/>
      </c>
      <c r="H63" s="119">
        <f>VLOOKUP($B$1,'Multipliers and Adjustments'!$A$70:$I$86,TRUNC(COLUMN(H$2)/5)+2,FALSE)*SUMIFS('EPA US Data'!$I:$I,'EPA US Data'!$D:$D,'Country Selector'!$A$2,'EPA US Data'!$J:$J,$B$1,'EPA US Data'!$C:$C,H$2,'EPA US Data'!$G:$G,"&gt;="&amp;$A63,'EPA US Data'!$G:$G,"&lt;"&amp;$B63)*unit_conv*'State Downscaling Multipliers'!$B$18</f>
        <v/>
      </c>
      <c r="I63" s="2">
        <f>H63+($M63-$H63)/5</f>
        <v/>
      </c>
      <c r="J63" s="2">
        <f>I63+($M63-$H63)/5</f>
        <v/>
      </c>
      <c r="K63" s="2">
        <f>J63+($M63-$H63)/5</f>
        <v/>
      </c>
      <c r="L63" s="2">
        <f>K63+($M63-$H63)/5</f>
        <v/>
      </c>
      <c r="M63" s="119">
        <f>VLOOKUP($B$1,'Multipliers and Adjustments'!$A$70:$I$86,TRUNC(COLUMN(M$2)/5)+2,FALSE)*SUMIFS('EPA US Data'!$I:$I,'EPA US Data'!$D:$D,'Country Selector'!$A$2,'EPA US Data'!$J:$J,$B$1,'EPA US Data'!$C:$C,M$2,'EPA US Data'!$G:$G,"&gt;="&amp;$A63,'EPA US Data'!$G:$G,"&lt;"&amp;$B63)*unit_conv*'State Downscaling Multipliers'!$B$18</f>
        <v/>
      </c>
      <c r="N63" s="2">
        <f>M63+($R63-$M63)/5</f>
        <v/>
      </c>
      <c r="O63" s="2">
        <f>N63+($R63-$M63)/5</f>
        <v/>
      </c>
      <c r="P63" s="2">
        <f>O63+($R63-$M63)/5</f>
        <v/>
      </c>
      <c r="Q63" s="2">
        <f>P63+($R63-$M63)/5</f>
        <v/>
      </c>
      <c r="R63" s="119">
        <f>VLOOKUP($B$1,'Multipliers and Adjustments'!$A$70:$I$86,TRUNC(COLUMN(R$2)/5)+2,FALSE)*SUMIFS('EPA US Data'!$I:$I,'EPA US Data'!$D:$D,'Country Selector'!$A$2,'EPA US Data'!$J:$J,$B$1,'EPA US Data'!$C:$C,R$2,'EPA US Data'!$G:$G,"&gt;="&amp;$A63,'EPA US Data'!$G:$G,"&lt;"&amp;$B63)*unit_conv*'State Downscaling Multipliers'!$B$18</f>
        <v/>
      </c>
      <c r="S63" s="2">
        <f>R63+($W63-$R63)/5</f>
        <v/>
      </c>
      <c r="T63" s="2">
        <f>S63+($W63-$R63)/5</f>
        <v/>
      </c>
      <c r="U63" s="2">
        <f>T63+($W63-$R63)/5</f>
        <v/>
      </c>
      <c r="V63" s="2">
        <f>U63+($W63-$R63)/5</f>
        <v/>
      </c>
      <c r="W63" s="119">
        <f>VLOOKUP($B$1,'Multipliers and Adjustments'!$A$70:$I$86,TRUNC(COLUMN(W$2)/5)+2,FALSE)*SUMIFS('EPA US Data'!$I:$I,'EPA US Data'!$D:$D,'Country Selector'!$A$2,'EPA US Data'!$J:$J,$B$1,'EPA US Data'!$C:$C,W$2,'EPA US Data'!$G:$G,"&gt;="&amp;$A63,'EPA US Data'!$G:$G,"&lt;"&amp;$B63)*unit_conv*'State Downscaling Multipliers'!$B$18</f>
        <v/>
      </c>
      <c r="X63" s="2">
        <f>W63+($AB63-$W63)/5</f>
        <v/>
      </c>
      <c r="Y63" s="2">
        <f>X63+($AB63-$W63)/5</f>
        <v/>
      </c>
      <c r="Z63" s="2">
        <f>Y63+($AB63-$W63)/5</f>
        <v/>
      </c>
      <c r="AA63" s="2">
        <f>Z63+($AB63-$W63)/5</f>
        <v/>
      </c>
      <c r="AB63" s="119">
        <f>VLOOKUP($B$1,'Multipliers and Adjustments'!$A$70:$I$86,TRUNC(COLUMN(AB$2)/5)+2,FALSE)*SUMIFS('EPA US Data'!$I:$I,'EPA US Data'!$D:$D,'Country Selector'!$A$2,'EPA US Data'!$J:$J,$B$1,'EPA US Data'!$C:$C,AB$2,'EPA US Data'!$G:$G,"&gt;="&amp;$A63,'EPA US Data'!$G:$G,"&lt;"&amp;$B63)*unit_conv*'State Downscaling Multipliers'!$B$18</f>
        <v/>
      </c>
      <c r="AC63" s="2">
        <f>AB63+($AG63-$AB63)/5</f>
        <v/>
      </c>
      <c r="AD63" s="2">
        <f>AC63+($AG63-$AB63)/5</f>
        <v/>
      </c>
      <c r="AE63" s="2">
        <f>AD63+($AG63-$AB63)/5</f>
        <v/>
      </c>
      <c r="AF63" s="2">
        <f>AE63+($AG63-$AB63)/5</f>
        <v/>
      </c>
      <c r="AG63" s="119">
        <f>VLOOKUP($B$1,'Multipliers and Adjustments'!$A$70:$I$86,TRUNC(COLUMN(AG$2)/5)+2,FALSE)*SUMIFS('EPA US Data'!$I:$I,'EPA US Data'!$D:$D,'Country Selector'!$A$2,'EPA US Data'!$J:$J,$B$1,'EPA US Data'!$C:$C,AG$2,'EPA US Data'!$G:$G,"&gt;="&amp;$A63,'EPA US Data'!$G:$G,"&lt;"&amp;$B63)*unit_conv*'State Downscaling Multipliers'!$B$18</f>
        <v/>
      </c>
      <c r="AH63" s="2">
        <f>AG63+($AL63-$AG63)/5</f>
        <v/>
      </c>
      <c r="AI63" s="2">
        <f>AH63+($AL63-$AG63)/5</f>
        <v/>
      </c>
      <c r="AJ63" s="2">
        <f>AI63+($AL63-$AG63)/5</f>
        <v/>
      </c>
      <c r="AK63" s="2">
        <f>AJ63+($AL63-$AG63)/5</f>
        <v/>
      </c>
      <c r="AL63" s="119">
        <f>VLOOKUP($B$1,'Multipliers and Adjustments'!$A$70:$I$86,TRUNC(COLUMN(AL$2)/5)+2,FALSE)*SUMIFS('EPA US Data'!$I:$I,'EPA US Data'!$D:$D,'Country Selector'!$A$2,'EPA US Data'!$J:$J,$B$1,'EPA US Data'!$C:$C,AL$2,'EPA US Data'!$G:$G,"&gt;="&amp;$A63,'EPA US Data'!$G:$G,"&lt;"&amp;$B63)*unit_conv*'State Downscaling Multipliers'!$B$18</f>
        <v/>
      </c>
    </row>
    <row r="64" ht="15.75" customHeight="1" s="120">
      <c r="A64" s="63">
        <f>B63</f>
        <v/>
      </c>
      <c r="B64" s="63">
        <f>A64+50</f>
        <v/>
      </c>
      <c r="C64" s="119">
        <f>VLOOKUP($B$1,'Multipliers and Adjustments'!$A$70:$I$86,TRUNC(COLUMN(C$2)/5)+2,FALSE)*SUMIFS('EPA US Data'!$I:$I,'EPA US Data'!$D:$D,'Country Selector'!$A$2,'EPA US Data'!$J:$J,$B$1,'EPA US Data'!$C:$C,C$2,'EPA US Data'!$G:$G,"&gt;="&amp;$A64,'EPA US Data'!$G:$G,"&lt;"&amp;$B64)*unit_conv*'State Downscaling Multipliers'!$B$18</f>
        <v/>
      </c>
      <c r="D64" s="2">
        <f>C64+($H64-$C64)/5</f>
        <v/>
      </c>
      <c r="E64" s="2">
        <f>D64+($H64-$C64)/5</f>
        <v/>
      </c>
      <c r="F64" s="2">
        <f>E64+($H64-$C64)/5</f>
        <v/>
      </c>
      <c r="G64" s="2">
        <f>F64+($H64-$C64)/5</f>
        <v/>
      </c>
      <c r="H64" s="119">
        <f>VLOOKUP($B$1,'Multipliers and Adjustments'!$A$70:$I$86,TRUNC(COLUMN(H$2)/5)+2,FALSE)*SUMIFS('EPA US Data'!$I:$I,'EPA US Data'!$D:$D,'Country Selector'!$A$2,'EPA US Data'!$J:$J,$B$1,'EPA US Data'!$C:$C,H$2,'EPA US Data'!$G:$G,"&gt;="&amp;$A64,'EPA US Data'!$G:$G,"&lt;"&amp;$B64)*unit_conv*'State Downscaling Multipliers'!$B$18</f>
        <v/>
      </c>
      <c r="I64" s="2">
        <f>H64+($M64-$H64)/5</f>
        <v/>
      </c>
      <c r="J64" s="2">
        <f>I64+($M64-$H64)/5</f>
        <v/>
      </c>
      <c r="K64" s="2">
        <f>J64+($M64-$H64)/5</f>
        <v/>
      </c>
      <c r="L64" s="2">
        <f>K64+($M64-$H64)/5</f>
        <v/>
      </c>
      <c r="M64" s="119">
        <f>VLOOKUP($B$1,'Multipliers and Adjustments'!$A$70:$I$86,TRUNC(COLUMN(M$2)/5)+2,FALSE)*SUMIFS('EPA US Data'!$I:$I,'EPA US Data'!$D:$D,'Country Selector'!$A$2,'EPA US Data'!$J:$J,$B$1,'EPA US Data'!$C:$C,M$2,'EPA US Data'!$G:$G,"&gt;="&amp;$A64,'EPA US Data'!$G:$G,"&lt;"&amp;$B64)*unit_conv*'State Downscaling Multipliers'!$B$18</f>
        <v/>
      </c>
      <c r="N64" s="2">
        <f>M64+($R64-$M64)/5</f>
        <v/>
      </c>
      <c r="O64" s="2">
        <f>N64+($R64-$M64)/5</f>
        <v/>
      </c>
      <c r="P64" s="2">
        <f>O64+($R64-$M64)/5</f>
        <v/>
      </c>
      <c r="Q64" s="2">
        <f>P64+($R64-$M64)/5</f>
        <v/>
      </c>
      <c r="R64" s="119">
        <f>VLOOKUP($B$1,'Multipliers and Adjustments'!$A$70:$I$86,TRUNC(COLUMN(R$2)/5)+2,FALSE)*SUMIFS('EPA US Data'!$I:$I,'EPA US Data'!$D:$D,'Country Selector'!$A$2,'EPA US Data'!$J:$J,$B$1,'EPA US Data'!$C:$C,R$2,'EPA US Data'!$G:$G,"&gt;="&amp;$A64,'EPA US Data'!$G:$G,"&lt;"&amp;$B64)*unit_conv*'State Downscaling Multipliers'!$B$18</f>
        <v/>
      </c>
      <c r="S64" s="2">
        <f>R64+($W64-$R64)/5</f>
        <v/>
      </c>
      <c r="T64" s="2">
        <f>S64+($W64-$R64)/5</f>
        <v/>
      </c>
      <c r="U64" s="2">
        <f>T64+($W64-$R64)/5</f>
        <v/>
      </c>
      <c r="V64" s="2">
        <f>U64+($W64-$R64)/5</f>
        <v/>
      </c>
      <c r="W64" s="119">
        <f>VLOOKUP($B$1,'Multipliers and Adjustments'!$A$70:$I$86,TRUNC(COLUMN(W$2)/5)+2,FALSE)*SUMIFS('EPA US Data'!$I:$I,'EPA US Data'!$D:$D,'Country Selector'!$A$2,'EPA US Data'!$J:$J,$B$1,'EPA US Data'!$C:$C,W$2,'EPA US Data'!$G:$G,"&gt;="&amp;$A64,'EPA US Data'!$G:$G,"&lt;"&amp;$B64)*unit_conv*'State Downscaling Multipliers'!$B$18</f>
        <v/>
      </c>
      <c r="X64" s="2">
        <f>W64+($AB64-$W64)/5</f>
        <v/>
      </c>
      <c r="Y64" s="2">
        <f>X64+($AB64-$W64)/5</f>
        <v/>
      </c>
      <c r="Z64" s="2">
        <f>Y64+($AB64-$W64)/5</f>
        <v/>
      </c>
      <c r="AA64" s="2">
        <f>Z64+($AB64-$W64)/5</f>
        <v/>
      </c>
      <c r="AB64" s="119">
        <f>VLOOKUP($B$1,'Multipliers and Adjustments'!$A$70:$I$86,TRUNC(COLUMN(AB$2)/5)+2,FALSE)*SUMIFS('EPA US Data'!$I:$I,'EPA US Data'!$D:$D,'Country Selector'!$A$2,'EPA US Data'!$J:$J,$B$1,'EPA US Data'!$C:$C,AB$2,'EPA US Data'!$G:$G,"&gt;="&amp;$A64,'EPA US Data'!$G:$G,"&lt;"&amp;$B64)*unit_conv*'State Downscaling Multipliers'!$B$18</f>
        <v/>
      </c>
      <c r="AC64" s="2">
        <f>AB64+($AG64-$AB64)/5</f>
        <v/>
      </c>
      <c r="AD64" s="2">
        <f>AC64+($AG64-$AB64)/5</f>
        <v/>
      </c>
      <c r="AE64" s="2">
        <f>AD64+($AG64-$AB64)/5</f>
        <v/>
      </c>
      <c r="AF64" s="2">
        <f>AE64+($AG64-$AB64)/5</f>
        <v/>
      </c>
      <c r="AG64" s="119">
        <f>VLOOKUP($B$1,'Multipliers and Adjustments'!$A$70:$I$86,TRUNC(COLUMN(AG$2)/5)+2,FALSE)*SUMIFS('EPA US Data'!$I:$I,'EPA US Data'!$D:$D,'Country Selector'!$A$2,'EPA US Data'!$J:$J,$B$1,'EPA US Data'!$C:$C,AG$2,'EPA US Data'!$G:$G,"&gt;="&amp;$A64,'EPA US Data'!$G:$G,"&lt;"&amp;$B64)*unit_conv*'State Downscaling Multipliers'!$B$18</f>
        <v/>
      </c>
      <c r="AH64" s="2">
        <f>AG64+($AL64-$AG64)/5</f>
        <v/>
      </c>
      <c r="AI64" s="2">
        <f>AH64+($AL64-$AG64)/5</f>
        <v/>
      </c>
      <c r="AJ64" s="2">
        <f>AI64+($AL64-$AG64)/5</f>
        <v/>
      </c>
      <c r="AK64" s="2">
        <f>AJ64+($AL64-$AG64)/5</f>
        <v/>
      </c>
      <c r="AL64" s="119">
        <f>VLOOKUP($B$1,'Multipliers and Adjustments'!$A$70:$I$86,TRUNC(COLUMN(AL$2)/5)+2,FALSE)*SUMIFS('EPA US Data'!$I:$I,'EPA US Data'!$D:$D,'Country Selector'!$A$2,'EPA US Data'!$J:$J,$B$1,'EPA US Data'!$C:$C,AL$2,'EPA US Data'!$G:$G,"&gt;="&amp;$A64,'EPA US Data'!$G:$G,"&lt;"&amp;$B64)*unit_conv*'State Downscaling Multipliers'!$B$18</f>
        <v/>
      </c>
    </row>
    <row r="65" ht="15.75" customHeight="1" s="120">
      <c r="A65" s="63">
        <f>B64</f>
        <v/>
      </c>
      <c r="B65" s="63">
        <f>A65+50</f>
        <v/>
      </c>
      <c r="C65" s="119">
        <f>VLOOKUP($B$1,'Multipliers and Adjustments'!$A$70:$I$86,TRUNC(COLUMN(C$2)/5)+2,FALSE)*SUMIFS('EPA US Data'!$I:$I,'EPA US Data'!$D:$D,'Country Selector'!$A$2,'EPA US Data'!$J:$J,$B$1,'EPA US Data'!$C:$C,C$2,'EPA US Data'!$G:$G,"&gt;="&amp;$A65,'EPA US Data'!$G:$G,"&lt;"&amp;$B65)*unit_conv*'State Downscaling Multipliers'!$B$18</f>
        <v/>
      </c>
      <c r="D65" s="2">
        <f>C65+($H65-$C65)/5</f>
        <v/>
      </c>
      <c r="E65" s="2">
        <f>D65+($H65-$C65)/5</f>
        <v/>
      </c>
      <c r="F65" s="2">
        <f>E65+($H65-$C65)/5</f>
        <v/>
      </c>
      <c r="G65" s="2">
        <f>F65+($H65-$C65)/5</f>
        <v/>
      </c>
      <c r="H65" s="119">
        <f>VLOOKUP($B$1,'Multipliers and Adjustments'!$A$70:$I$86,TRUNC(COLUMN(H$2)/5)+2,FALSE)*SUMIFS('EPA US Data'!$I:$I,'EPA US Data'!$D:$D,'Country Selector'!$A$2,'EPA US Data'!$J:$J,$B$1,'EPA US Data'!$C:$C,H$2,'EPA US Data'!$G:$G,"&gt;="&amp;$A65,'EPA US Data'!$G:$G,"&lt;"&amp;$B65)*unit_conv*'State Downscaling Multipliers'!$B$18</f>
        <v/>
      </c>
      <c r="I65" s="2">
        <f>H65+($M65-$H65)/5</f>
        <v/>
      </c>
      <c r="J65" s="2">
        <f>I65+($M65-$H65)/5</f>
        <v/>
      </c>
      <c r="K65" s="2">
        <f>J65+($M65-$H65)/5</f>
        <v/>
      </c>
      <c r="L65" s="2">
        <f>K65+($M65-$H65)/5</f>
        <v/>
      </c>
      <c r="M65" s="119">
        <f>VLOOKUP($B$1,'Multipliers and Adjustments'!$A$70:$I$86,TRUNC(COLUMN(M$2)/5)+2,FALSE)*SUMIFS('EPA US Data'!$I:$I,'EPA US Data'!$D:$D,'Country Selector'!$A$2,'EPA US Data'!$J:$J,$B$1,'EPA US Data'!$C:$C,M$2,'EPA US Data'!$G:$G,"&gt;="&amp;$A65,'EPA US Data'!$G:$G,"&lt;"&amp;$B65)*unit_conv*'State Downscaling Multipliers'!$B$18</f>
        <v/>
      </c>
      <c r="N65" s="2">
        <f>M65+($R65-$M65)/5</f>
        <v/>
      </c>
      <c r="O65" s="2">
        <f>N65+($R65-$M65)/5</f>
        <v/>
      </c>
      <c r="P65" s="2">
        <f>O65+($R65-$M65)/5</f>
        <v/>
      </c>
      <c r="Q65" s="2">
        <f>P65+($R65-$M65)/5</f>
        <v/>
      </c>
      <c r="R65" s="119">
        <f>VLOOKUP($B$1,'Multipliers and Adjustments'!$A$70:$I$86,TRUNC(COLUMN(R$2)/5)+2,FALSE)*SUMIFS('EPA US Data'!$I:$I,'EPA US Data'!$D:$D,'Country Selector'!$A$2,'EPA US Data'!$J:$J,$B$1,'EPA US Data'!$C:$C,R$2,'EPA US Data'!$G:$G,"&gt;="&amp;$A65,'EPA US Data'!$G:$G,"&lt;"&amp;$B65)*unit_conv*'State Downscaling Multipliers'!$B$18</f>
        <v/>
      </c>
      <c r="S65" s="2">
        <f>R65+($W65-$R65)/5</f>
        <v/>
      </c>
      <c r="T65" s="2">
        <f>S65+($W65-$R65)/5</f>
        <v/>
      </c>
      <c r="U65" s="2">
        <f>T65+($W65-$R65)/5</f>
        <v/>
      </c>
      <c r="V65" s="2">
        <f>U65+($W65-$R65)/5</f>
        <v/>
      </c>
      <c r="W65" s="119">
        <f>VLOOKUP($B$1,'Multipliers and Adjustments'!$A$70:$I$86,TRUNC(COLUMN(W$2)/5)+2,FALSE)*SUMIFS('EPA US Data'!$I:$I,'EPA US Data'!$D:$D,'Country Selector'!$A$2,'EPA US Data'!$J:$J,$B$1,'EPA US Data'!$C:$C,W$2,'EPA US Data'!$G:$G,"&gt;="&amp;$A65,'EPA US Data'!$G:$G,"&lt;"&amp;$B65)*unit_conv*'State Downscaling Multipliers'!$B$18</f>
        <v/>
      </c>
      <c r="X65" s="2">
        <f>W65+($AB65-$W65)/5</f>
        <v/>
      </c>
      <c r="Y65" s="2">
        <f>X65+($AB65-$W65)/5</f>
        <v/>
      </c>
      <c r="Z65" s="2">
        <f>Y65+($AB65-$W65)/5</f>
        <v/>
      </c>
      <c r="AA65" s="2">
        <f>Z65+($AB65-$W65)/5</f>
        <v/>
      </c>
      <c r="AB65" s="119">
        <f>VLOOKUP($B$1,'Multipliers and Adjustments'!$A$70:$I$86,TRUNC(COLUMN(AB$2)/5)+2,FALSE)*SUMIFS('EPA US Data'!$I:$I,'EPA US Data'!$D:$D,'Country Selector'!$A$2,'EPA US Data'!$J:$J,$B$1,'EPA US Data'!$C:$C,AB$2,'EPA US Data'!$G:$G,"&gt;="&amp;$A65,'EPA US Data'!$G:$G,"&lt;"&amp;$B65)*unit_conv*'State Downscaling Multipliers'!$B$18</f>
        <v/>
      </c>
      <c r="AC65" s="2">
        <f>AB65+($AG65-$AB65)/5</f>
        <v/>
      </c>
      <c r="AD65" s="2">
        <f>AC65+($AG65-$AB65)/5</f>
        <v/>
      </c>
      <c r="AE65" s="2">
        <f>AD65+($AG65-$AB65)/5</f>
        <v/>
      </c>
      <c r="AF65" s="2">
        <f>AE65+($AG65-$AB65)/5</f>
        <v/>
      </c>
      <c r="AG65" s="119">
        <f>VLOOKUP($B$1,'Multipliers and Adjustments'!$A$70:$I$86,TRUNC(COLUMN(AG$2)/5)+2,FALSE)*SUMIFS('EPA US Data'!$I:$I,'EPA US Data'!$D:$D,'Country Selector'!$A$2,'EPA US Data'!$J:$J,$B$1,'EPA US Data'!$C:$C,AG$2,'EPA US Data'!$G:$G,"&gt;="&amp;$A65,'EPA US Data'!$G:$G,"&lt;"&amp;$B65)*unit_conv*'State Downscaling Multipliers'!$B$18</f>
        <v/>
      </c>
      <c r="AH65" s="2">
        <f>AG65+($AL65-$AG65)/5</f>
        <v/>
      </c>
      <c r="AI65" s="2">
        <f>AH65+($AL65-$AG65)/5</f>
        <v/>
      </c>
      <c r="AJ65" s="2">
        <f>AI65+($AL65-$AG65)/5</f>
        <v/>
      </c>
      <c r="AK65" s="2">
        <f>AJ65+($AL65-$AG65)/5</f>
        <v/>
      </c>
      <c r="AL65" s="119">
        <f>VLOOKUP($B$1,'Multipliers and Adjustments'!$A$70:$I$86,TRUNC(COLUMN(AL$2)/5)+2,FALSE)*SUMIFS('EPA US Data'!$I:$I,'EPA US Data'!$D:$D,'Country Selector'!$A$2,'EPA US Data'!$J:$J,$B$1,'EPA US Data'!$C:$C,AL$2,'EPA US Data'!$G:$G,"&gt;="&amp;$A65,'EPA US Data'!$G:$G,"&lt;"&amp;$B65)*unit_conv*'State Downscaling Multipliers'!$B$18</f>
        <v/>
      </c>
    </row>
    <row r="66" ht="15.75" customHeight="1" s="120">
      <c r="A66" s="63">
        <f>B65</f>
        <v/>
      </c>
      <c r="B66" s="63">
        <f>A66+50</f>
        <v/>
      </c>
      <c r="C66" s="119">
        <f>VLOOKUP($B$1,'Multipliers and Adjustments'!$A$70:$I$86,TRUNC(COLUMN(C$2)/5)+2,FALSE)*SUMIFS('EPA US Data'!$I:$I,'EPA US Data'!$D:$D,'Country Selector'!$A$2,'EPA US Data'!$J:$J,$B$1,'EPA US Data'!$C:$C,C$2,'EPA US Data'!$G:$G,"&gt;="&amp;$A66,'EPA US Data'!$G:$G,"&lt;"&amp;$B66)*unit_conv*'State Downscaling Multipliers'!$B$18</f>
        <v/>
      </c>
      <c r="D66" s="2">
        <f>C66+($H66-$C66)/5</f>
        <v/>
      </c>
      <c r="E66" s="2">
        <f>D66+($H66-$C66)/5</f>
        <v/>
      </c>
      <c r="F66" s="2">
        <f>E66+($H66-$C66)/5</f>
        <v/>
      </c>
      <c r="G66" s="2">
        <f>F66+($H66-$C66)/5</f>
        <v/>
      </c>
      <c r="H66" s="119">
        <f>VLOOKUP($B$1,'Multipliers and Adjustments'!$A$70:$I$86,TRUNC(COLUMN(H$2)/5)+2,FALSE)*SUMIFS('EPA US Data'!$I:$I,'EPA US Data'!$D:$D,'Country Selector'!$A$2,'EPA US Data'!$J:$J,$B$1,'EPA US Data'!$C:$C,H$2,'EPA US Data'!$G:$G,"&gt;="&amp;$A66,'EPA US Data'!$G:$G,"&lt;"&amp;$B66)*unit_conv*'State Downscaling Multipliers'!$B$18</f>
        <v/>
      </c>
      <c r="I66" s="2">
        <f>H66+($M66-$H66)/5</f>
        <v/>
      </c>
      <c r="J66" s="2">
        <f>I66+($M66-$H66)/5</f>
        <v/>
      </c>
      <c r="K66" s="2">
        <f>J66+($M66-$H66)/5</f>
        <v/>
      </c>
      <c r="L66" s="2">
        <f>K66+($M66-$H66)/5</f>
        <v/>
      </c>
      <c r="M66" s="119">
        <f>VLOOKUP($B$1,'Multipliers and Adjustments'!$A$70:$I$86,TRUNC(COLUMN(M$2)/5)+2,FALSE)*SUMIFS('EPA US Data'!$I:$I,'EPA US Data'!$D:$D,'Country Selector'!$A$2,'EPA US Data'!$J:$J,$B$1,'EPA US Data'!$C:$C,M$2,'EPA US Data'!$G:$G,"&gt;="&amp;$A66,'EPA US Data'!$G:$G,"&lt;"&amp;$B66)*unit_conv*'State Downscaling Multipliers'!$B$18</f>
        <v/>
      </c>
      <c r="N66" s="2">
        <f>M66+($R66-$M66)/5</f>
        <v/>
      </c>
      <c r="O66" s="2">
        <f>N66+($R66-$M66)/5</f>
        <v/>
      </c>
      <c r="P66" s="2">
        <f>O66+($R66-$M66)/5</f>
        <v/>
      </c>
      <c r="Q66" s="2">
        <f>P66+($R66-$M66)/5</f>
        <v/>
      </c>
      <c r="R66" s="119">
        <f>VLOOKUP($B$1,'Multipliers and Adjustments'!$A$70:$I$86,TRUNC(COLUMN(R$2)/5)+2,FALSE)*SUMIFS('EPA US Data'!$I:$I,'EPA US Data'!$D:$D,'Country Selector'!$A$2,'EPA US Data'!$J:$J,$B$1,'EPA US Data'!$C:$C,R$2,'EPA US Data'!$G:$G,"&gt;="&amp;$A66,'EPA US Data'!$G:$G,"&lt;"&amp;$B66)*unit_conv*'State Downscaling Multipliers'!$B$18</f>
        <v/>
      </c>
      <c r="S66" s="2">
        <f>R66+($W66-$R66)/5</f>
        <v/>
      </c>
      <c r="T66" s="2">
        <f>S66+($W66-$R66)/5</f>
        <v/>
      </c>
      <c r="U66" s="2">
        <f>T66+($W66-$R66)/5</f>
        <v/>
      </c>
      <c r="V66" s="2">
        <f>U66+($W66-$R66)/5</f>
        <v/>
      </c>
      <c r="W66" s="119">
        <f>VLOOKUP($B$1,'Multipliers and Adjustments'!$A$70:$I$86,TRUNC(COLUMN(W$2)/5)+2,FALSE)*SUMIFS('EPA US Data'!$I:$I,'EPA US Data'!$D:$D,'Country Selector'!$A$2,'EPA US Data'!$J:$J,$B$1,'EPA US Data'!$C:$C,W$2,'EPA US Data'!$G:$G,"&gt;="&amp;$A66,'EPA US Data'!$G:$G,"&lt;"&amp;$B66)*unit_conv*'State Downscaling Multipliers'!$B$18</f>
        <v/>
      </c>
      <c r="X66" s="2">
        <f>W66+($AB66-$W66)/5</f>
        <v/>
      </c>
      <c r="Y66" s="2">
        <f>X66+($AB66-$W66)/5</f>
        <v/>
      </c>
      <c r="Z66" s="2">
        <f>Y66+($AB66-$W66)/5</f>
        <v/>
      </c>
      <c r="AA66" s="2">
        <f>Z66+($AB66-$W66)/5</f>
        <v/>
      </c>
      <c r="AB66" s="119">
        <f>VLOOKUP($B$1,'Multipliers and Adjustments'!$A$70:$I$86,TRUNC(COLUMN(AB$2)/5)+2,FALSE)*SUMIFS('EPA US Data'!$I:$I,'EPA US Data'!$D:$D,'Country Selector'!$A$2,'EPA US Data'!$J:$J,$B$1,'EPA US Data'!$C:$C,AB$2,'EPA US Data'!$G:$G,"&gt;="&amp;$A66,'EPA US Data'!$G:$G,"&lt;"&amp;$B66)*unit_conv*'State Downscaling Multipliers'!$B$18</f>
        <v/>
      </c>
      <c r="AC66" s="2">
        <f>AB66+($AG66-$AB66)/5</f>
        <v/>
      </c>
      <c r="AD66" s="2">
        <f>AC66+($AG66-$AB66)/5</f>
        <v/>
      </c>
      <c r="AE66" s="2">
        <f>AD66+($AG66-$AB66)/5</f>
        <v/>
      </c>
      <c r="AF66" s="2">
        <f>AE66+($AG66-$AB66)/5</f>
        <v/>
      </c>
      <c r="AG66" s="119">
        <f>VLOOKUP($B$1,'Multipliers and Adjustments'!$A$70:$I$86,TRUNC(COLUMN(AG$2)/5)+2,FALSE)*SUMIFS('EPA US Data'!$I:$I,'EPA US Data'!$D:$D,'Country Selector'!$A$2,'EPA US Data'!$J:$J,$B$1,'EPA US Data'!$C:$C,AG$2,'EPA US Data'!$G:$G,"&gt;="&amp;$A66,'EPA US Data'!$G:$G,"&lt;"&amp;$B66)*unit_conv*'State Downscaling Multipliers'!$B$18</f>
        <v/>
      </c>
      <c r="AH66" s="2">
        <f>AG66+($AL66-$AG66)/5</f>
        <v/>
      </c>
      <c r="AI66" s="2">
        <f>AH66+($AL66-$AG66)/5</f>
        <v/>
      </c>
      <c r="AJ66" s="2">
        <f>AI66+($AL66-$AG66)/5</f>
        <v/>
      </c>
      <c r="AK66" s="2">
        <f>AJ66+($AL66-$AG66)/5</f>
        <v/>
      </c>
      <c r="AL66" s="119">
        <f>VLOOKUP($B$1,'Multipliers and Adjustments'!$A$70:$I$86,TRUNC(COLUMN(AL$2)/5)+2,FALSE)*SUMIFS('EPA US Data'!$I:$I,'EPA US Data'!$D:$D,'Country Selector'!$A$2,'EPA US Data'!$J:$J,$B$1,'EPA US Data'!$C:$C,AL$2,'EPA US Data'!$G:$G,"&gt;="&amp;$A66,'EPA US Data'!$G:$G,"&lt;"&amp;$B66)*unit_conv*'State Downscaling Multipliers'!$B$18</f>
        <v/>
      </c>
    </row>
    <row r="67" ht="15.75" customHeight="1" s="120">
      <c r="A67" s="63">
        <f>B66</f>
        <v/>
      </c>
      <c r="B67" s="63">
        <f>A67+50</f>
        <v/>
      </c>
      <c r="C67" s="119">
        <f>VLOOKUP($B$1,'Multipliers and Adjustments'!$A$70:$I$86,TRUNC(COLUMN(C$2)/5)+2,FALSE)*SUMIFS('EPA US Data'!$I:$I,'EPA US Data'!$D:$D,'Country Selector'!$A$2,'EPA US Data'!$J:$J,$B$1,'EPA US Data'!$C:$C,C$2,'EPA US Data'!$G:$G,"&gt;="&amp;$A67,'EPA US Data'!$G:$G,"&lt;"&amp;$B67)*unit_conv*'State Downscaling Multipliers'!$B$18</f>
        <v/>
      </c>
      <c r="D67" s="2">
        <f>C67+($H67-$C67)/5</f>
        <v/>
      </c>
      <c r="E67" s="2">
        <f>D67+($H67-$C67)/5</f>
        <v/>
      </c>
      <c r="F67" s="2">
        <f>E67+($H67-$C67)/5</f>
        <v/>
      </c>
      <c r="G67" s="2">
        <f>F67+($H67-$C67)/5</f>
        <v/>
      </c>
      <c r="H67" s="119">
        <f>VLOOKUP($B$1,'Multipliers and Adjustments'!$A$70:$I$86,TRUNC(COLUMN(H$2)/5)+2,FALSE)*SUMIFS('EPA US Data'!$I:$I,'EPA US Data'!$D:$D,'Country Selector'!$A$2,'EPA US Data'!$J:$J,$B$1,'EPA US Data'!$C:$C,H$2,'EPA US Data'!$G:$G,"&gt;="&amp;$A67,'EPA US Data'!$G:$G,"&lt;"&amp;$B67)*unit_conv*'State Downscaling Multipliers'!$B$18</f>
        <v/>
      </c>
      <c r="I67" s="2">
        <f>H67+($M67-$H67)/5</f>
        <v/>
      </c>
      <c r="J67" s="2">
        <f>I67+($M67-$H67)/5</f>
        <v/>
      </c>
      <c r="K67" s="2">
        <f>J67+($M67-$H67)/5</f>
        <v/>
      </c>
      <c r="L67" s="2">
        <f>K67+($M67-$H67)/5</f>
        <v/>
      </c>
      <c r="M67" s="119">
        <f>VLOOKUP($B$1,'Multipliers and Adjustments'!$A$70:$I$86,TRUNC(COLUMN(M$2)/5)+2,FALSE)*SUMIFS('EPA US Data'!$I:$I,'EPA US Data'!$D:$D,'Country Selector'!$A$2,'EPA US Data'!$J:$J,$B$1,'EPA US Data'!$C:$C,M$2,'EPA US Data'!$G:$G,"&gt;="&amp;$A67,'EPA US Data'!$G:$G,"&lt;"&amp;$B67)*unit_conv*'State Downscaling Multipliers'!$B$18</f>
        <v/>
      </c>
      <c r="N67" s="2">
        <f>M67+($R67-$M67)/5</f>
        <v/>
      </c>
      <c r="O67" s="2">
        <f>N67+($R67-$M67)/5</f>
        <v/>
      </c>
      <c r="P67" s="2">
        <f>O67+($R67-$M67)/5</f>
        <v/>
      </c>
      <c r="Q67" s="2">
        <f>P67+($R67-$M67)/5</f>
        <v/>
      </c>
      <c r="R67" s="119">
        <f>VLOOKUP($B$1,'Multipliers and Adjustments'!$A$70:$I$86,TRUNC(COLUMN(R$2)/5)+2,FALSE)*SUMIFS('EPA US Data'!$I:$I,'EPA US Data'!$D:$D,'Country Selector'!$A$2,'EPA US Data'!$J:$J,$B$1,'EPA US Data'!$C:$C,R$2,'EPA US Data'!$G:$G,"&gt;="&amp;$A67,'EPA US Data'!$G:$G,"&lt;"&amp;$B67)*unit_conv*'State Downscaling Multipliers'!$B$18</f>
        <v/>
      </c>
      <c r="S67" s="2">
        <f>R67+($W67-$R67)/5</f>
        <v/>
      </c>
      <c r="T67" s="2">
        <f>S67+($W67-$R67)/5</f>
        <v/>
      </c>
      <c r="U67" s="2">
        <f>T67+($W67-$R67)/5</f>
        <v/>
      </c>
      <c r="V67" s="2">
        <f>U67+($W67-$R67)/5</f>
        <v/>
      </c>
      <c r="W67" s="119">
        <f>VLOOKUP($B$1,'Multipliers and Adjustments'!$A$70:$I$86,TRUNC(COLUMN(W$2)/5)+2,FALSE)*SUMIFS('EPA US Data'!$I:$I,'EPA US Data'!$D:$D,'Country Selector'!$A$2,'EPA US Data'!$J:$J,$B$1,'EPA US Data'!$C:$C,W$2,'EPA US Data'!$G:$G,"&gt;="&amp;$A67,'EPA US Data'!$G:$G,"&lt;"&amp;$B67)*unit_conv*'State Downscaling Multipliers'!$B$18</f>
        <v/>
      </c>
      <c r="X67" s="2">
        <f>W67+($AB67-$W67)/5</f>
        <v/>
      </c>
      <c r="Y67" s="2">
        <f>X67+($AB67-$W67)/5</f>
        <v/>
      </c>
      <c r="Z67" s="2">
        <f>Y67+($AB67-$W67)/5</f>
        <v/>
      </c>
      <c r="AA67" s="2">
        <f>Z67+($AB67-$W67)/5</f>
        <v/>
      </c>
      <c r="AB67" s="119">
        <f>VLOOKUP($B$1,'Multipliers and Adjustments'!$A$70:$I$86,TRUNC(COLUMN(AB$2)/5)+2,FALSE)*SUMIFS('EPA US Data'!$I:$I,'EPA US Data'!$D:$D,'Country Selector'!$A$2,'EPA US Data'!$J:$J,$B$1,'EPA US Data'!$C:$C,AB$2,'EPA US Data'!$G:$G,"&gt;="&amp;$A67,'EPA US Data'!$G:$G,"&lt;"&amp;$B67)*unit_conv*'State Downscaling Multipliers'!$B$18</f>
        <v/>
      </c>
      <c r="AC67" s="2">
        <f>AB67+($AG67-$AB67)/5</f>
        <v/>
      </c>
      <c r="AD67" s="2">
        <f>AC67+($AG67-$AB67)/5</f>
        <v/>
      </c>
      <c r="AE67" s="2">
        <f>AD67+($AG67-$AB67)/5</f>
        <v/>
      </c>
      <c r="AF67" s="2">
        <f>AE67+($AG67-$AB67)/5</f>
        <v/>
      </c>
      <c r="AG67" s="119">
        <f>VLOOKUP($B$1,'Multipliers and Adjustments'!$A$70:$I$86,TRUNC(COLUMN(AG$2)/5)+2,FALSE)*SUMIFS('EPA US Data'!$I:$I,'EPA US Data'!$D:$D,'Country Selector'!$A$2,'EPA US Data'!$J:$J,$B$1,'EPA US Data'!$C:$C,AG$2,'EPA US Data'!$G:$G,"&gt;="&amp;$A67,'EPA US Data'!$G:$G,"&lt;"&amp;$B67)*unit_conv*'State Downscaling Multipliers'!$B$18</f>
        <v/>
      </c>
      <c r="AH67" s="2">
        <f>AG67+($AL67-$AG67)/5</f>
        <v/>
      </c>
      <c r="AI67" s="2">
        <f>AH67+($AL67-$AG67)/5</f>
        <v/>
      </c>
      <c r="AJ67" s="2">
        <f>AI67+($AL67-$AG67)/5</f>
        <v/>
      </c>
      <c r="AK67" s="2">
        <f>AJ67+($AL67-$AG67)/5</f>
        <v/>
      </c>
      <c r="AL67" s="119">
        <f>VLOOKUP($B$1,'Multipliers and Adjustments'!$A$70:$I$86,TRUNC(COLUMN(AL$2)/5)+2,FALSE)*SUMIFS('EPA US Data'!$I:$I,'EPA US Data'!$D:$D,'Country Selector'!$A$2,'EPA US Data'!$J:$J,$B$1,'EPA US Data'!$C:$C,AL$2,'EPA US Data'!$G:$G,"&gt;="&amp;$A67,'EPA US Data'!$G:$G,"&lt;"&amp;$B67)*unit_conv*'State Downscaling Multipliers'!$B$18</f>
        <v/>
      </c>
    </row>
    <row r="68" ht="15.75" customHeight="1" s="120">
      <c r="A68" s="63">
        <f>B67</f>
        <v/>
      </c>
      <c r="B68" s="63">
        <f>A68+50</f>
        <v/>
      </c>
      <c r="C68" s="119">
        <f>VLOOKUP($B$1,'Multipliers and Adjustments'!$A$70:$I$86,TRUNC(COLUMN(C$2)/5)+2,FALSE)*SUMIFS('EPA US Data'!$I:$I,'EPA US Data'!$D:$D,'Country Selector'!$A$2,'EPA US Data'!$J:$J,$B$1,'EPA US Data'!$C:$C,C$2,'EPA US Data'!$G:$G,"&gt;="&amp;$A68,'EPA US Data'!$G:$G,"&lt;"&amp;$B68)*unit_conv*'State Downscaling Multipliers'!$B$18</f>
        <v/>
      </c>
      <c r="D68" s="2">
        <f>C68+($H68-$C68)/5</f>
        <v/>
      </c>
      <c r="E68" s="2">
        <f>D68+($H68-$C68)/5</f>
        <v/>
      </c>
      <c r="F68" s="2">
        <f>E68+($H68-$C68)/5</f>
        <v/>
      </c>
      <c r="G68" s="2">
        <f>F68+($H68-$C68)/5</f>
        <v/>
      </c>
      <c r="H68" s="119">
        <f>VLOOKUP($B$1,'Multipliers and Adjustments'!$A$70:$I$86,TRUNC(COLUMN(H$2)/5)+2,FALSE)*SUMIFS('EPA US Data'!$I:$I,'EPA US Data'!$D:$D,'Country Selector'!$A$2,'EPA US Data'!$J:$J,$B$1,'EPA US Data'!$C:$C,H$2,'EPA US Data'!$G:$G,"&gt;="&amp;$A68,'EPA US Data'!$G:$G,"&lt;"&amp;$B68)*unit_conv*'State Downscaling Multipliers'!$B$18</f>
        <v/>
      </c>
      <c r="I68" s="2">
        <f>H68+($M68-$H68)/5</f>
        <v/>
      </c>
      <c r="J68" s="2">
        <f>I68+($M68-$H68)/5</f>
        <v/>
      </c>
      <c r="K68" s="2">
        <f>J68+($M68-$H68)/5</f>
        <v/>
      </c>
      <c r="L68" s="2">
        <f>K68+($M68-$H68)/5</f>
        <v/>
      </c>
      <c r="M68" s="119">
        <f>VLOOKUP($B$1,'Multipliers and Adjustments'!$A$70:$I$86,TRUNC(COLUMN(M$2)/5)+2,FALSE)*SUMIFS('EPA US Data'!$I:$I,'EPA US Data'!$D:$D,'Country Selector'!$A$2,'EPA US Data'!$J:$J,$B$1,'EPA US Data'!$C:$C,M$2,'EPA US Data'!$G:$G,"&gt;="&amp;$A68,'EPA US Data'!$G:$G,"&lt;"&amp;$B68)*unit_conv*'State Downscaling Multipliers'!$B$18</f>
        <v/>
      </c>
      <c r="N68" s="2">
        <f>M68+($R68-$M68)/5</f>
        <v/>
      </c>
      <c r="O68" s="2">
        <f>N68+($R68-$M68)/5</f>
        <v/>
      </c>
      <c r="P68" s="2">
        <f>O68+($R68-$M68)/5</f>
        <v/>
      </c>
      <c r="Q68" s="2">
        <f>P68+($R68-$M68)/5</f>
        <v/>
      </c>
      <c r="R68" s="119">
        <f>VLOOKUP($B$1,'Multipliers and Adjustments'!$A$70:$I$86,TRUNC(COLUMN(R$2)/5)+2,FALSE)*SUMIFS('EPA US Data'!$I:$I,'EPA US Data'!$D:$D,'Country Selector'!$A$2,'EPA US Data'!$J:$J,$B$1,'EPA US Data'!$C:$C,R$2,'EPA US Data'!$G:$G,"&gt;="&amp;$A68,'EPA US Data'!$G:$G,"&lt;"&amp;$B68)*unit_conv*'State Downscaling Multipliers'!$B$18</f>
        <v/>
      </c>
      <c r="S68" s="2">
        <f>R68+($W68-$R68)/5</f>
        <v/>
      </c>
      <c r="T68" s="2">
        <f>S68+($W68-$R68)/5</f>
        <v/>
      </c>
      <c r="U68" s="2">
        <f>T68+($W68-$R68)/5</f>
        <v/>
      </c>
      <c r="V68" s="2">
        <f>U68+($W68-$R68)/5</f>
        <v/>
      </c>
      <c r="W68" s="119">
        <f>VLOOKUP($B$1,'Multipliers and Adjustments'!$A$70:$I$86,TRUNC(COLUMN(W$2)/5)+2,FALSE)*SUMIFS('EPA US Data'!$I:$I,'EPA US Data'!$D:$D,'Country Selector'!$A$2,'EPA US Data'!$J:$J,$B$1,'EPA US Data'!$C:$C,W$2,'EPA US Data'!$G:$G,"&gt;="&amp;$A68,'EPA US Data'!$G:$G,"&lt;"&amp;$B68)*unit_conv*'State Downscaling Multipliers'!$B$18</f>
        <v/>
      </c>
      <c r="X68" s="2">
        <f>W68+($AB68-$W68)/5</f>
        <v/>
      </c>
      <c r="Y68" s="2">
        <f>X68+($AB68-$W68)/5</f>
        <v/>
      </c>
      <c r="Z68" s="2">
        <f>Y68+($AB68-$W68)/5</f>
        <v/>
      </c>
      <c r="AA68" s="2">
        <f>Z68+($AB68-$W68)/5</f>
        <v/>
      </c>
      <c r="AB68" s="119">
        <f>VLOOKUP($B$1,'Multipliers and Adjustments'!$A$70:$I$86,TRUNC(COLUMN(AB$2)/5)+2,FALSE)*SUMIFS('EPA US Data'!$I:$I,'EPA US Data'!$D:$D,'Country Selector'!$A$2,'EPA US Data'!$J:$J,$B$1,'EPA US Data'!$C:$C,AB$2,'EPA US Data'!$G:$G,"&gt;="&amp;$A68,'EPA US Data'!$G:$G,"&lt;"&amp;$B68)*unit_conv*'State Downscaling Multipliers'!$B$18</f>
        <v/>
      </c>
      <c r="AC68" s="2">
        <f>AB68+($AG68-$AB68)/5</f>
        <v/>
      </c>
      <c r="AD68" s="2">
        <f>AC68+($AG68-$AB68)/5</f>
        <v/>
      </c>
      <c r="AE68" s="2">
        <f>AD68+($AG68-$AB68)/5</f>
        <v/>
      </c>
      <c r="AF68" s="2">
        <f>AE68+($AG68-$AB68)/5</f>
        <v/>
      </c>
      <c r="AG68" s="119">
        <f>VLOOKUP($B$1,'Multipliers and Adjustments'!$A$70:$I$86,TRUNC(COLUMN(AG$2)/5)+2,FALSE)*SUMIFS('EPA US Data'!$I:$I,'EPA US Data'!$D:$D,'Country Selector'!$A$2,'EPA US Data'!$J:$J,$B$1,'EPA US Data'!$C:$C,AG$2,'EPA US Data'!$G:$G,"&gt;="&amp;$A68,'EPA US Data'!$G:$G,"&lt;"&amp;$B68)*unit_conv*'State Downscaling Multipliers'!$B$18</f>
        <v/>
      </c>
      <c r="AH68" s="2">
        <f>AG68+($AL68-$AG68)/5</f>
        <v/>
      </c>
      <c r="AI68" s="2">
        <f>AH68+($AL68-$AG68)/5</f>
        <v/>
      </c>
      <c r="AJ68" s="2">
        <f>AI68+($AL68-$AG68)/5</f>
        <v/>
      </c>
      <c r="AK68" s="2">
        <f>AJ68+($AL68-$AG68)/5</f>
        <v/>
      </c>
      <c r="AL68" s="119">
        <f>VLOOKUP($B$1,'Multipliers and Adjustments'!$A$70:$I$86,TRUNC(COLUMN(AL$2)/5)+2,FALSE)*SUMIFS('EPA US Data'!$I:$I,'EPA US Data'!$D:$D,'Country Selector'!$A$2,'EPA US Data'!$J:$J,$B$1,'EPA US Data'!$C:$C,AL$2,'EPA US Data'!$G:$G,"&gt;="&amp;$A68,'EPA US Data'!$G:$G,"&lt;"&amp;$B68)*unit_conv*'State Downscaling Multipliers'!$B$18</f>
        <v/>
      </c>
    </row>
    <row r="69" ht="15.75" customHeight="1" s="120">
      <c r="A69" s="63">
        <f>B68</f>
        <v/>
      </c>
      <c r="B69" s="63">
        <f>A69+50</f>
        <v/>
      </c>
      <c r="C69" s="119">
        <f>VLOOKUP($B$1,'Multipliers and Adjustments'!$A$70:$I$86,TRUNC(COLUMN(C$2)/5)+2,FALSE)*SUMIFS('EPA US Data'!$I:$I,'EPA US Data'!$D:$D,'Country Selector'!$A$2,'EPA US Data'!$J:$J,$B$1,'EPA US Data'!$C:$C,C$2,'EPA US Data'!$G:$G,"&gt;="&amp;$A69,'EPA US Data'!$G:$G,"&lt;"&amp;$B69)*unit_conv*'State Downscaling Multipliers'!$B$18</f>
        <v/>
      </c>
      <c r="D69" s="2">
        <f>C69+($H69-$C69)/5</f>
        <v/>
      </c>
      <c r="E69" s="2">
        <f>D69+($H69-$C69)/5</f>
        <v/>
      </c>
      <c r="F69" s="2">
        <f>E69+($H69-$C69)/5</f>
        <v/>
      </c>
      <c r="G69" s="2">
        <f>F69+($H69-$C69)/5</f>
        <v/>
      </c>
      <c r="H69" s="119">
        <f>VLOOKUP($B$1,'Multipliers and Adjustments'!$A$70:$I$86,TRUNC(COLUMN(H$2)/5)+2,FALSE)*SUMIFS('EPA US Data'!$I:$I,'EPA US Data'!$D:$D,'Country Selector'!$A$2,'EPA US Data'!$J:$J,$B$1,'EPA US Data'!$C:$C,H$2,'EPA US Data'!$G:$G,"&gt;="&amp;$A69,'EPA US Data'!$G:$G,"&lt;"&amp;$B69)*unit_conv*'State Downscaling Multipliers'!$B$18</f>
        <v/>
      </c>
      <c r="I69" s="2">
        <f>H69+($M69-$H69)/5</f>
        <v/>
      </c>
      <c r="J69" s="2">
        <f>I69+($M69-$H69)/5</f>
        <v/>
      </c>
      <c r="K69" s="2">
        <f>J69+($M69-$H69)/5</f>
        <v/>
      </c>
      <c r="L69" s="2">
        <f>K69+($M69-$H69)/5</f>
        <v/>
      </c>
      <c r="M69" s="119">
        <f>VLOOKUP($B$1,'Multipliers and Adjustments'!$A$70:$I$86,TRUNC(COLUMN(M$2)/5)+2,FALSE)*SUMIFS('EPA US Data'!$I:$I,'EPA US Data'!$D:$D,'Country Selector'!$A$2,'EPA US Data'!$J:$J,$B$1,'EPA US Data'!$C:$C,M$2,'EPA US Data'!$G:$G,"&gt;="&amp;$A69,'EPA US Data'!$G:$G,"&lt;"&amp;$B69)*unit_conv*'State Downscaling Multipliers'!$B$18</f>
        <v/>
      </c>
      <c r="N69" s="2">
        <f>M69+($R69-$M69)/5</f>
        <v/>
      </c>
      <c r="O69" s="2">
        <f>N69+($R69-$M69)/5</f>
        <v/>
      </c>
      <c r="P69" s="2">
        <f>O69+($R69-$M69)/5</f>
        <v/>
      </c>
      <c r="Q69" s="2">
        <f>P69+($R69-$M69)/5</f>
        <v/>
      </c>
      <c r="R69" s="119">
        <f>VLOOKUP($B$1,'Multipliers and Adjustments'!$A$70:$I$86,TRUNC(COLUMN(R$2)/5)+2,FALSE)*SUMIFS('EPA US Data'!$I:$I,'EPA US Data'!$D:$D,'Country Selector'!$A$2,'EPA US Data'!$J:$J,$B$1,'EPA US Data'!$C:$C,R$2,'EPA US Data'!$G:$G,"&gt;="&amp;$A69,'EPA US Data'!$G:$G,"&lt;"&amp;$B69)*unit_conv*'State Downscaling Multipliers'!$B$18</f>
        <v/>
      </c>
      <c r="S69" s="2">
        <f>R69+($W69-$R69)/5</f>
        <v/>
      </c>
      <c r="T69" s="2">
        <f>S69+($W69-$R69)/5</f>
        <v/>
      </c>
      <c r="U69" s="2">
        <f>T69+($W69-$R69)/5</f>
        <v/>
      </c>
      <c r="V69" s="2">
        <f>U69+($W69-$R69)/5</f>
        <v/>
      </c>
      <c r="W69" s="119">
        <f>VLOOKUP($B$1,'Multipliers and Adjustments'!$A$70:$I$86,TRUNC(COLUMN(W$2)/5)+2,FALSE)*SUMIFS('EPA US Data'!$I:$I,'EPA US Data'!$D:$D,'Country Selector'!$A$2,'EPA US Data'!$J:$J,$B$1,'EPA US Data'!$C:$C,W$2,'EPA US Data'!$G:$G,"&gt;="&amp;$A69,'EPA US Data'!$G:$G,"&lt;"&amp;$B69)*unit_conv*'State Downscaling Multipliers'!$B$18</f>
        <v/>
      </c>
      <c r="X69" s="2">
        <f>W69+($AB69-$W69)/5</f>
        <v/>
      </c>
      <c r="Y69" s="2">
        <f>X69+($AB69-$W69)/5</f>
        <v/>
      </c>
      <c r="Z69" s="2">
        <f>Y69+($AB69-$W69)/5</f>
        <v/>
      </c>
      <c r="AA69" s="2">
        <f>Z69+($AB69-$W69)/5</f>
        <v/>
      </c>
      <c r="AB69" s="119">
        <f>VLOOKUP($B$1,'Multipliers and Adjustments'!$A$70:$I$86,TRUNC(COLUMN(AB$2)/5)+2,FALSE)*SUMIFS('EPA US Data'!$I:$I,'EPA US Data'!$D:$D,'Country Selector'!$A$2,'EPA US Data'!$J:$J,$B$1,'EPA US Data'!$C:$C,AB$2,'EPA US Data'!$G:$G,"&gt;="&amp;$A69,'EPA US Data'!$G:$G,"&lt;"&amp;$B69)*unit_conv*'State Downscaling Multipliers'!$B$18</f>
        <v/>
      </c>
      <c r="AC69" s="2">
        <f>AB69+($AG69-$AB69)/5</f>
        <v/>
      </c>
      <c r="AD69" s="2">
        <f>AC69+($AG69-$AB69)/5</f>
        <v/>
      </c>
      <c r="AE69" s="2">
        <f>AD69+($AG69-$AB69)/5</f>
        <v/>
      </c>
      <c r="AF69" s="2">
        <f>AE69+($AG69-$AB69)/5</f>
        <v/>
      </c>
      <c r="AG69" s="119">
        <f>VLOOKUP($B$1,'Multipliers and Adjustments'!$A$70:$I$86,TRUNC(COLUMN(AG$2)/5)+2,FALSE)*SUMIFS('EPA US Data'!$I:$I,'EPA US Data'!$D:$D,'Country Selector'!$A$2,'EPA US Data'!$J:$J,$B$1,'EPA US Data'!$C:$C,AG$2,'EPA US Data'!$G:$G,"&gt;="&amp;$A69,'EPA US Data'!$G:$G,"&lt;"&amp;$B69)*unit_conv*'State Downscaling Multipliers'!$B$18</f>
        <v/>
      </c>
      <c r="AH69" s="2">
        <f>AG69+($AL69-$AG69)/5</f>
        <v/>
      </c>
      <c r="AI69" s="2">
        <f>AH69+($AL69-$AG69)/5</f>
        <v/>
      </c>
      <c r="AJ69" s="2">
        <f>AI69+($AL69-$AG69)/5</f>
        <v/>
      </c>
      <c r="AK69" s="2">
        <f>AJ69+($AL69-$AG69)/5</f>
        <v/>
      </c>
      <c r="AL69" s="119">
        <f>VLOOKUP($B$1,'Multipliers and Adjustments'!$A$70:$I$86,TRUNC(COLUMN(AL$2)/5)+2,FALSE)*SUMIFS('EPA US Data'!$I:$I,'EPA US Data'!$D:$D,'Country Selector'!$A$2,'EPA US Data'!$J:$J,$B$1,'EPA US Data'!$C:$C,AL$2,'EPA US Data'!$G:$G,"&gt;="&amp;$A69,'EPA US Data'!$G:$G,"&lt;"&amp;$B69)*unit_conv*'State Downscaling Multipliers'!$B$18</f>
        <v/>
      </c>
    </row>
    <row r="70" ht="15.75" customHeight="1" s="120">
      <c r="A70" s="63">
        <f>B69</f>
        <v/>
      </c>
      <c r="B70" s="63">
        <f>A70+50</f>
        <v/>
      </c>
      <c r="C70" s="119">
        <f>VLOOKUP($B$1,'Multipliers and Adjustments'!$A$70:$I$86,TRUNC(COLUMN(C$2)/5)+2,FALSE)*SUMIFS('EPA US Data'!$I:$I,'EPA US Data'!$D:$D,'Country Selector'!$A$2,'EPA US Data'!$J:$J,$B$1,'EPA US Data'!$C:$C,C$2,'EPA US Data'!$G:$G,"&gt;="&amp;$A70,'EPA US Data'!$G:$G,"&lt;"&amp;$B70)*unit_conv*'State Downscaling Multipliers'!$B$18</f>
        <v/>
      </c>
      <c r="D70" s="2">
        <f>C70+($H70-$C70)/5</f>
        <v/>
      </c>
      <c r="E70" s="2">
        <f>D70+($H70-$C70)/5</f>
        <v/>
      </c>
      <c r="F70" s="2">
        <f>E70+($H70-$C70)/5</f>
        <v/>
      </c>
      <c r="G70" s="2">
        <f>F70+($H70-$C70)/5</f>
        <v/>
      </c>
      <c r="H70" s="119">
        <f>VLOOKUP($B$1,'Multipliers and Adjustments'!$A$70:$I$86,TRUNC(COLUMN(H$2)/5)+2,FALSE)*SUMIFS('EPA US Data'!$I:$I,'EPA US Data'!$D:$D,'Country Selector'!$A$2,'EPA US Data'!$J:$J,$B$1,'EPA US Data'!$C:$C,H$2,'EPA US Data'!$G:$G,"&gt;="&amp;$A70,'EPA US Data'!$G:$G,"&lt;"&amp;$B70)*unit_conv*'State Downscaling Multipliers'!$B$18</f>
        <v/>
      </c>
      <c r="I70" s="2">
        <f>H70+($M70-$H70)/5</f>
        <v/>
      </c>
      <c r="J70" s="2">
        <f>I70+($M70-$H70)/5</f>
        <v/>
      </c>
      <c r="K70" s="2">
        <f>J70+($M70-$H70)/5</f>
        <v/>
      </c>
      <c r="L70" s="2">
        <f>K70+($M70-$H70)/5</f>
        <v/>
      </c>
      <c r="M70" s="119">
        <f>VLOOKUP($B$1,'Multipliers and Adjustments'!$A$70:$I$86,TRUNC(COLUMN(M$2)/5)+2,FALSE)*SUMIFS('EPA US Data'!$I:$I,'EPA US Data'!$D:$D,'Country Selector'!$A$2,'EPA US Data'!$J:$J,$B$1,'EPA US Data'!$C:$C,M$2,'EPA US Data'!$G:$G,"&gt;="&amp;$A70,'EPA US Data'!$G:$G,"&lt;"&amp;$B70)*unit_conv*'State Downscaling Multipliers'!$B$18</f>
        <v/>
      </c>
      <c r="N70" s="2">
        <f>M70+($R70-$M70)/5</f>
        <v/>
      </c>
      <c r="O70" s="2">
        <f>N70+($R70-$M70)/5</f>
        <v/>
      </c>
      <c r="P70" s="2">
        <f>O70+($R70-$M70)/5</f>
        <v/>
      </c>
      <c r="Q70" s="2">
        <f>P70+($R70-$M70)/5</f>
        <v/>
      </c>
      <c r="R70" s="119">
        <f>VLOOKUP($B$1,'Multipliers and Adjustments'!$A$70:$I$86,TRUNC(COLUMN(R$2)/5)+2,FALSE)*SUMIFS('EPA US Data'!$I:$I,'EPA US Data'!$D:$D,'Country Selector'!$A$2,'EPA US Data'!$J:$J,$B$1,'EPA US Data'!$C:$C,R$2,'EPA US Data'!$G:$G,"&gt;="&amp;$A70,'EPA US Data'!$G:$G,"&lt;"&amp;$B70)*unit_conv*'State Downscaling Multipliers'!$B$18</f>
        <v/>
      </c>
      <c r="S70" s="2">
        <f>R70+($W70-$R70)/5</f>
        <v/>
      </c>
      <c r="T70" s="2">
        <f>S70+($W70-$R70)/5</f>
        <v/>
      </c>
      <c r="U70" s="2">
        <f>T70+($W70-$R70)/5</f>
        <v/>
      </c>
      <c r="V70" s="2">
        <f>U70+($W70-$R70)/5</f>
        <v/>
      </c>
      <c r="W70" s="119">
        <f>VLOOKUP($B$1,'Multipliers and Adjustments'!$A$70:$I$86,TRUNC(COLUMN(W$2)/5)+2,FALSE)*SUMIFS('EPA US Data'!$I:$I,'EPA US Data'!$D:$D,'Country Selector'!$A$2,'EPA US Data'!$J:$J,$B$1,'EPA US Data'!$C:$C,W$2,'EPA US Data'!$G:$G,"&gt;="&amp;$A70,'EPA US Data'!$G:$G,"&lt;"&amp;$B70)*unit_conv*'State Downscaling Multipliers'!$B$18</f>
        <v/>
      </c>
      <c r="X70" s="2">
        <f>W70+($AB70-$W70)/5</f>
        <v/>
      </c>
      <c r="Y70" s="2">
        <f>X70+($AB70-$W70)/5</f>
        <v/>
      </c>
      <c r="Z70" s="2">
        <f>Y70+($AB70-$W70)/5</f>
        <v/>
      </c>
      <c r="AA70" s="2">
        <f>Z70+($AB70-$W70)/5</f>
        <v/>
      </c>
      <c r="AB70" s="119">
        <f>VLOOKUP($B$1,'Multipliers and Adjustments'!$A$70:$I$86,TRUNC(COLUMN(AB$2)/5)+2,FALSE)*SUMIFS('EPA US Data'!$I:$I,'EPA US Data'!$D:$D,'Country Selector'!$A$2,'EPA US Data'!$J:$J,$B$1,'EPA US Data'!$C:$C,AB$2,'EPA US Data'!$G:$G,"&gt;="&amp;$A70,'EPA US Data'!$G:$G,"&lt;"&amp;$B70)*unit_conv*'State Downscaling Multipliers'!$B$18</f>
        <v/>
      </c>
      <c r="AC70" s="2">
        <f>AB70+($AG70-$AB70)/5</f>
        <v/>
      </c>
      <c r="AD70" s="2">
        <f>AC70+($AG70-$AB70)/5</f>
        <v/>
      </c>
      <c r="AE70" s="2">
        <f>AD70+($AG70-$AB70)/5</f>
        <v/>
      </c>
      <c r="AF70" s="2">
        <f>AE70+($AG70-$AB70)/5</f>
        <v/>
      </c>
      <c r="AG70" s="119">
        <f>VLOOKUP($B$1,'Multipliers and Adjustments'!$A$70:$I$86,TRUNC(COLUMN(AG$2)/5)+2,FALSE)*SUMIFS('EPA US Data'!$I:$I,'EPA US Data'!$D:$D,'Country Selector'!$A$2,'EPA US Data'!$J:$J,$B$1,'EPA US Data'!$C:$C,AG$2,'EPA US Data'!$G:$G,"&gt;="&amp;$A70,'EPA US Data'!$G:$G,"&lt;"&amp;$B70)*unit_conv*'State Downscaling Multipliers'!$B$18</f>
        <v/>
      </c>
      <c r="AH70" s="2">
        <f>AG70+($AL70-$AG70)/5</f>
        <v/>
      </c>
      <c r="AI70" s="2">
        <f>AH70+($AL70-$AG70)/5</f>
        <v/>
      </c>
      <c r="AJ70" s="2">
        <f>AI70+($AL70-$AG70)/5</f>
        <v/>
      </c>
      <c r="AK70" s="2">
        <f>AJ70+($AL70-$AG70)/5</f>
        <v/>
      </c>
      <c r="AL70" s="119">
        <f>VLOOKUP($B$1,'Multipliers and Adjustments'!$A$70:$I$86,TRUNC(COLUMN(AL$2)/5)+2,FALSE)*SUMIFS('EPA US Data'!$I:$I,'EPA US Data'!$D:$D,'Country Selector'!$A$2,'EPA US Data'!$J:$J,$B$1,'EPA US Data'!$C:$C,AL$2,'EPA US Data'!$G:$G,"&gt;="&amp;$A70,'EPA US Data'!$G:$G,"&lt;"&amp;$B70)*unit_conv*'State Downscaling Multipliers'!$B$18</f>
        <v/>
      </c>
    </row>
    <row r="71" ht="15.75" customHeight="1" s="120">
      <c r="A71" s="63">
        <f>B70</f>
        <v/>
      </c>
      <c r="B71" s="63">
        <f>A71+50</f>
        <v/>
      </c>
      <c r="C71" s="119">
        <f>VLOOKUP($B$1,'Multipliers and Adjustments'!$A$70:$I$86,TRUNC(COLUMN(C$2)/5)+2,FALSE)*SUMIFS('EPA US Data'!$I:$I,'EPA US Data'!$D:$D,'Country Selector'!$A$2,'EPA US Data'!$J:$J,$B$1,'EPA US Data'!$C:$C,C$2,'EPA US Data'!$G:$G,"&gt;="&amp;$A71,'EPA US Data'!$G:$G,"&lt;"&amp;$B71)*unit_conv*'State Downscaling Multipliers'!$B$18</f>
        <v/>
      </c>
      <c r="D71" s="2">
        <f>C71+($H71-$C71)/5</f>
        <v/>
      </c>
      <c r="E71" s="2">
        <f>D71+($H71-$C71)/5</f>
        <v/>
      </c>
      <c r="F71" s="2">
        <f>E71+($H71-$C71)/5</f>
        <v/>
      </c>
      <c r="G71" s="2">
        <f>F71+($H71-$C71)/5</f>
        <v/>
      </c>
      <c r="H71" s="119">
        <f>VLOOKUP($B$1,'Multipliers and Adjustments'!$A$70:$I$86,TRUNC(COLUMN(H$2)/5)+2,FALSE)*SUMIFS('EPA US Data'!$I:$I,'EPA US Data'!$D:$D,'Country Selector'!$A$2,'EPA US Data'!$J:$J,$B$1,'EPA US Data'!$C:$C,H$2,'EPA US Data'!$G:$G,"&gt;="&amp;$A71,'EPA US Data'!$G:$G,"&lt;"&amp;$B71)*unit_conv*'State Downscaling Multipliers'!$B$18</f>
        <v/>
      </c>
      <c r="I71" s="2">
        <f>H71+($M71-$H71)/5</f>
        <v/>
      </c>
      <c r="J71" s="2">
        <f>I71+($M71-$H71)/5</f>
        <v/>
      </c>
      <c r="K71" s="2">
        <f>J71+($M71-$H71)/5</f>
        <v/>
      </c>
      <c r="L71" s="2">
        <f>K71+($M71-$H71)/5</f>
        <v/>
      </c>
      <c r="M71" s="119">
        <f>VLOOKUP($B$1,'Multipliers and Adjustments'!$A$70:$I$86,TRUNC(COLUMN(M$2)/5)+2,FALSE)*SUMIFS('EPA US Data'!$I:$I,'EPA US Data'!$D:$D,'Country Selector'!$A$2,'EPA US Data'!$J:$J,$B$1,'EPA US Data'!$C:$C,M$2,'EPA US Data'!$G:$G,"&gt;="&amp;$A71,'EPA US Data'!$G:$G,"&lt;"&amp;$B71)*unit_conv*'State Downscaling Multipliers'!$B$18</f>
        <v/>
      </c>
      <c r="N71" s="2">
        <f>M71+($R71-$M71)/5</f>
        <v/>
      </c>
      <c r="O71" s="2">
        <f>N71+($R71-$M71)/5</f>
        <v/>
      </c>
      <c r="P71" s="2">
        <f>O71+($R71-$M71)/5</f>
        <v/>
      </c>
      <c r="Q71" s="2">
        <f>P71+($R71-$M71)/5</f>
        <v/>
      </c>
      <c r="R71" s="119">
        <f>VLOOKUP($B$1,'Multipliers and Adjustments'!$A$70:$I$86,TRUNC(COLUMN(R$2)/5)+2,FALSE)*SUMIFS('EPA US Data'!$I:$I,'EPA US Data'!$D:$D,'Country Selector'!$A$2,'EPA US Data'!$J:$J,$B$1,'EPA US Data'!$C:$C,R$2,'EPA US Data'!$G:$G,"&gt;="&amp;$A71,'EPA US Data'!$G:$G,"&lt;"&amp;$B71)*unit_conv*'State Downscaling Multipliers'!$B$18</f>
        <v/>
      </c>
      <c r="S71" s="2">
        <f>R71+($W71-$R71)/5</f>
        <v/>
      </c>
      <c r="T71" s="2">
        <f>S71+($W71-$R71)/5</f>
        <v/>
      </c>
      <c r="U71" s="2">
        <f>T71+($W71-$R71)/5</f>
        <v/>
      </c>
      <c r="V71" s="2">
        <f>U71+($W71-$R71)/5</f>
        <v/>
      </c>
      <c r="W71" s="119">
        <f>VLOOKUP($B$1,'Multipliers and Adjustments'!$A$70:$I$86,TRUNC(COLUMN(W$2)/5)+2,FALSE)*SUMIFS('EPA US Data'!$I:$I,'EPA US Data'!$D:$D,'Country Selector'!$A$2,'EPA US Data'!$J:$J,$B$1,'EPA US Data'!$C:$C,W$2,'EPA US Data'!$G:$G,"&gt;="&amp;$A71,'EPA US Data'!$G:$G,"&lt;"&amp;$B71)*unit_conv*'State Downscaling Multipliers'!$B$18</f>
        <v/>
      </c>
      <c r="X71" s="2">
        <f>W71+($AB71-$W71)/5</f>
        <v/>
      </c>
      <c r="Y71" s="2">
        <f>X71+($AB71-$W71)/5</f>
        <v/>
      </c>
      <c r="Z71" s="2">
        <f>Y71+($AB71-$W71)/5</f>
        <v/>
      </c>
      <c r="AA71" s="2">
        <f>Z71+($AB71-$W71)/5</f>
        <v/>
      </c>
      <c r="AB71" s="119">
        <f>VLOOKUP($B$1,'Multipliers and Adjustments'!$A$70:$I$86,TRUNC(COLUMN(AB$2)/5)+2,FALSE)*SUMIFS('EPA US Data'!$I:$I,'EPA US Data'!$D:$D,'Country Selector'!$A$2,'EPA US Data'!$J:$J,$B$1,'EPA US Data'!$C:$C,AB$2,'EPA US Data'!$G:$G,"&gt;="&amp;$A71,'EPA US Data'!$G:$G,"&lt;"&amp;$B71)*unit_conv*'State Downscaling Multipliers'!$B$18</f>
        <v/>
      </c>
      <c r="AC71" s="2">
        <f>AB71+($AG71-$AB71)/5</f>
        <v/>
      </c>
      <c r="AD71" s="2">
        <f>AC71+($AG71-$AB71)/5</f>
        <v/>
      </c>
      <c r="AE71" s="2">
        <f>AD71+($AG71-$AB71)/5</f>
        <v/>
      </c>
      <c r="AF71" s="2">
        <f>AE71+($AG71-$AB71)/5</f>
        <v/>
      </c>
      <c r="AG71" s="119">
        <f>VLOOKUP($B$1,'Multipliers and Adjustments'!$A$70:$I$86,TRUNC(COLUMN(AG$2)/5)+2,FALSE)*SUMIFS('EPA US Data'!$I:$I,'EPA US Data'!$D:$D,'Country Selector'!$A$2,'EPA US Data'!$J:$J,$B$1,'EPA US Data'!$C:$C,AG$2,'EPA US Data'!$G:$G,"&gt;="&amp;$A71,'EPA US Data'!$G:$G,"&lt;"&amp;$B71)*unit_conv*'State Downscaling Multipliers'!$B$18</f>
        <v/>
      </c>
      <c r="AH71" s="2">
        <f>AG71+($AL71-$AG71)/5</f>
        <v/>
      </c>
      <c r="AI71" s="2">
        <f>AH71+($AL71-$AG71)/5</f>
        <v/>
      </c>
      <c r="AJ71" s="2">
        <f>AI71+($AL71-$AG71)/5</f>
        <v/>
      </c>
      <c r="AK71" s="2">
        <f>AJ71+($AL71-$AG71)/5</f>
        <v/>
      </c>
      <c r="AL71" s="119">
        <f>VLOOKUP($B$1,'Multipliers and Adjustments'!$A$70:$I$86,TRUNC(COLUMN(AL$2)/5)+2,FALSE)*SUMIFS('EPA US Data'!$I:$I,'EPA US Data'!$D:$D,'Country Selector'!$A$2,'EPA US Data'!$J:$J,$B$1,'EPA US Data'!$C:$C,AL$2,'EPA US Data'!$G:$G,"&gt;="&amp;$A71,'EPA US Data'!$G:$G,"&lt;"&amp;$B71)*unit_conv*'State Downscaling Multipliers'!$B$18</f>
        <v/>
      </c>
    </row>
    <row r="72" ht="15.75" customHeight="1" s="120">
      <c r="A72" s="63">
        <f>B71</f>
        <v/>
      </c>
      <c r="B72" s="63">
        <f>A72+50</f>
        <v/>
      </c>
      <c r="C72" s="119">
        <f>VLOOKUP($B$1,'Multipliers and Adjustments'!$A$70:$I$86,TRUNC(COLUMN(C$2)/5)+2,FALSE)*SUMIFS('EPA US Data'!$I:$I,'EPA US Data'!$D:$D,'Country Selector'!$A$2,'EPA US Data'!$J:$J,$B$1,'EPA US Data'!$C:$C,C$2,'EPA US Data'!$G:$G,"&gt;="&amp;$A72,'EPA US Data'!$G:$G,"&lt;"&amp;$B72)*unit_conv*'State Downscaling Multipliers'!$B$18</f>
        <v/>
      </c>
      <c r="D72" s="2">
        <f>C72+($H72-$C72)/5</f>
        <v/>
      </c>
      <c r="E72" s="2">
        <f>D72+($H72-$C72)/5</f>
        <v/>
      </c>
      <c r="F72" s="2">
        <f>E72+($H72-$C72)/5</f>
        <v/>
      </c>
      <c r="G72" s="2">
        <f>F72+($H72-$C72)/5</f>
        <v/>
      </c>
      <c r="H72" s="119">
        <f>VLOOKUP($B$1,'Multipliers and Adjustments'!$A$70:$I$86,TRUNC(COLUMN(H$2)/5)+2,FALSE)*SUMIFS('EPA US Data'!$I:$I,'EPA US Data'!$D:$D,'Country Selector'!$A$2,'EPA US Data'!$J:$J,$B$1,'EPA US Data'!$C:$C,H$2,'EPA US Data'!$G:$G,"&gt;="&amp;$A72,'EPA US Data'!$G:$G,"&lt;"&amp;$B72)*unit_conv*'State Downscaling Multipliers'!$B$18</f>
        <v/>
      </c>
      <c r="I72" s="2">
        <f>H72+($M72-$H72)/5</f>
        <v/>
      </c>
      <c r="J72" s="2">
        <f>I72+($M72-$H72)/5</f>
        <v/>
      </c>
      <c r="K72" s="2">
        <f>J72+($M72-$H72)/5</f>
        <v/>
      </c>
      <c r="L72" s="2">
        <f>K72+($M72-$H72)/5</f>
        <v/>
      </c>
      <c r="M72" s="119">
        <f>VLOOKUP($B$1,'Multipliers and Adjustments'!$A$70:$I$86,TRUNC(COLUMN(M$2)/5)+2,FALSE)*SUMIFS('EPA US Data'!$I:$I,'EPA US Data'!$D:$D,'Country Selector'!$A$2,'EPA US Data'!$J:$J,$B$1,'EPA US Data'!$C:$C,M$2,'EPA US Data'!$G:$G,"&gt;="&amp;$A72,'EPA US Data'!$G:$G,"&lt;"&amp;$B72)*unit_conv*'State Downscaling Multipliers'!$B$18</f>
        <v/>
      </c>
      <c r="N72" s="2">
        <f>M72+($R72-$M72)/5</f>
        <v/>
      </c>
      <c r="O72" s="2">
        <f>N72+($R72-$M72)/5</f>
        <v/>
      </c>
      <c r="P72" s="2">
        <f>O72+($R72-$M72)/5</f>
        <v/>
      </c>
      <c r="Q72" s="2">
        <f>P72+($R72-$M72)/5</f>
        <v/>
      </c>
      <c r="R72" s="119">
        <f>VLOOKUP($B$1,'Multipliers and Adjustments'!$A$70:$I$86,TRUNC(COLUMN(R$2)/5)+2,FALSE)*SUMIFS('EPA US Data'!$I:$I,'EPA US Data'!$D:$D,'Country Selector'!$A$2,'EPA US Data'!$J:$J,$B$1,'EPA US Data'!$C:$C,R$2,'EPA US Data'!$G:$G,"&gt;="&amp;$A72,'EPA US Data'!$G:$G,"&lt;"&amp;$B72)*unit_conv*'State Downscaling Multipliers'!$B$18</f>
        <v/>
      </c>
      <c r="S72" s="2">
        <f>R72+($W72-$R72)/5</f>
        <v/>
      </c>
      <c r="T72" s="2">
        <f>S72+($W72-$R72)/5</f>
        <v/>
      </c>
      <c r="U72" s="2">
        <f>T72+($W72-$R72)/5</f>
        <v/>
      </c>
      <c r="V72" s="2">
        <f>U72+($W72-$R72)/5</f>
        <v/>
      </c>
      <c r="W72" s="119">
        <f>VLOOKUP($B$1,'Multipliers and Adjustments'!$A$70:$I$86,TRUNC(COLUMN(W$2)/5)+2,FALSE)*SUMIFS('EPA US Data'!$I:$I,'EPA US Data'!$D:$D,'Country Selector'!$A$2,'EPA US Data'!$J:$J,$B$1,'EPA US Data'!$C:$C,W$2,'EPA US Data'!$G:$G,"&gt;="&amp;$A72,'EPA US Data'!$G:$G,"&lt;"&amp;$B72)*unit_conv*'State Downscaling Multipliers'!$B$18</f>
        <v/>
      </c>
      <c r="X72" s="2">
        <f>W72+($AB72-$W72)/5</f>
        <v/>
      </c>
      <c r="Y72" s="2">
        <f>X72+($AB72-$W72)/5</f>
        <v/>
      </c>
      <c r="Z72" s="2">
        <f>Y72+($AB72-$W72)/5</f>
        <v/>
      </c>
      <c r="AA72" s="2">
        <f>Z72+($AB72-$W72)/5</f>
        <v/>
      </c>
      <c r="AB72" s="119">
        <f>VLOOKUP($B$1,'Multipliers and Adjustments'!$A$70:$I$86,TRUNC(COLUMN(AB$2)/5)+2,FALSE)*SUMIFS('EPA US Data'!$I:$I,'EPA US Data'!$D:$D,'Country Selector'!$A$2,'EPA US Data'!$J:$J,$B$1,'EPA US Data'!$C:$C,AB$2,'EPA US Data'!$G:$G,"&gt;="&amp;$A72,'EPA US Data'!$G:$G,"&lt;"&amp;$B72)*unit_conv*'State Downscaling Multipliers'!$B$18</f>
        <v/>
      </c>
      <c r="AC72" s="2">
        <f>AB72+($AG72-$AB72)/5</f>
        <v/>
      </c>
      <c r="AD72" s="2">
        <f>AC72+($AG72-$AB72)/5</f>
        <v/>
      </c>
      <c r="AE72" s="2">
        <f>AD72+($AG72-$AB72)/5</f>
        <v/>
      </c>
      <c r="AF72" s="2">
        <f>AE72+($AG72-$AB72)/5</f>
        <v/>
      </c>
      <c r="AG72" s="119">
        <f>VLOOKUP($B$1,'Multipliers and Adjustments'!$A$70:$I$86,TRUNC(COLUMN(AG$2)/5)+2,FALSE)*SUMIFS('EPA US Data'!$I:$I,'EPA US Data'!$D:$D,'Country Selector'!$A$2,'EPA US Data'!$J:$J,$B$1,'EPA US Data'!$C:$C,AG$2,'EPA US Data'!$G:$G,"&gt;="&amp;$A72,'EPA US Data'!$G:$G,"&lt;"&amp;$B72)*unit_conv*'State Downscaling Multipliers'!$B$18</f>
        <v/>
      </c>
      <c r="AH72" s="2">
        <f>AG72+($AL72-$AG72)/5</f>
        <v/>
      </c>
      <c r="AI72" s="2">
        <f>AH72+($AL72-$AG72)/5</f>
        <v/>
      </c>
      <c r="AJ72" s="2">
        <f>AI72+($AL72-$AG72)/5</f>
        <v/>
      </c>
      <c r="AK72" s="2">
        <f>AJ72+($AL72-$AG72)/5</f>
        <v/>
      </c>
      <c r="AL72" s="119">
        <f>VLOOKUP($B$1,'Multipliers and Adjustments'!$A$70:$I$86,TRUNC(COLUMN(AL$2)/5)+2,FALSE)*SUMIFS('EPA US Data'!$I:$I,'EPA US Data'!$D:$D,'Country Selector'!$A$2,'EPA US Data'!$J:$J,$B$1,'EPA US Data'!$C:$C,AL$2,'EPA US Data'!$G:$G,"&gt;="&amp;$A72,'EPA US Data'!$G:$G,"&lt;"&amp;$B72)*unit_conv*'State Downscaling Multipliers'!$B$18</f>
        <v/>
      </c>
    </row>
    <row r="73" ht="15.75" customHeight="1" s="120">
      <c r="A73" s="63">
        <f>B72</f>
        <v/>
      </c>
      <c r="B73" s="63">
        <f>A73+50</f>
        <v/>
      </c>
      <c r="C73" s="119">
        <f>VLOOKUP($B$1,'Multipliers and Adjustments'!$A$70:$I$86,TRUNC(COLUMN(C$2)/5)+2,FALSE)*SUMIFS('EPA US Data'!$I:$I,'EPA US Data'!$D:$D,'Country Selector'!$A$2,'EPA US Data'!$J:$J,$B$1,'EPA US Data'!$C:$C,C$2,'EPA US Data'!$G:$G,"&gt;="&amp;$A73,'EPA US Data'!$G:$G,"&lt;"&amp;$B73)*unit_conv*'State Downscaling Multipliers'!$B$18</f>
        <v/>
      </c>
      <c r="D73" s="2">
        <f>C73+($H73-$C73)/5</f>
        <v/>
      </c>
      <c r="E73" s="2">
        <f>D73+($H73-$C73)/5</f>
        <v/>
      </c>
      <c r="F73" s="2">
        <f>E73+($H73-$C73)/5</f>
        <v/>
      </c>
      <c r="G73" s="2">
        <f>F73+($H73-$C73)/5</f>
        <v/>
      </c>
      <c r="H73" s="119">
        <f>VLOOKUP($B$1,'Multipliers and Adjustments'!$A$70:$I$86,TRUNC(COLUMN(H$2)/5)+2,FALSE)*SUMIFS('EPA US Data'!$I:$I,'EPA US Data'!$D:$D,'Country Selector'!$A$2,'EPA US Data'!$J:$J,$B$1,'EPA US Data'!$C:$C,H$2,'EPA US Data'!$G:$G,"&gt;="&amp;$A73,'EPA US Data'!$G:$G,"&lt;"&amp;$B73)*unit_conv*'State Downscaling Multipliers'!$B$18</f>
        <v/>
      </c>
      <c r="I73" s="2">
        <f>H73+($M73-$H73)/5</f>
        <v/>
      </c>
      <c r="J73" s="2">
        <f>I73+($M73-$H73)/5</f>
        <v/>
      </c>
      <c r="K73" s="2">
        <f>J73+($M73-$H73)/5</f>
        <v/>
      </c>
      <c r="L73" s="2">
        <f>K73+($M73-$H73)/5</f>
        <v/>
      </c>
      <c r="M73" s="119">
        <f>VLOOKUP($B$1,'Multipliers and Adjustments'!$A$70:$I$86,TRUNC(COLUMN(M$2)/5)+2,FALSE)*SUMIFS('EPA US Data'!$I:$I,'EPA US Data'!$D:$D,'Country Selector'!$A$2,'EPA US Data'!$J:$J,$B$1,'EPA US Data'!$C:$C,M$2,'EPA US Data'!$G:$G,"&gt;="&amp;$A73,'EPA US Data'!$G:$G,"&lt;"&amp;$B73)*unit_conv*'State Downscaling Multipliers'!$B$18</f>
        <v/>
      </c>
      <c r="N73" s="2">
        <f>M73+($R73-$M73)/5</f>
        <v/>
      </c>
      <c r="O73" s="2">
        <f>N73+($R73-$M73)/5</f>
        <v/>
      </c>
      <c r="P73" s="2">
        <f>O73+($R73-$M73)/5</f>
        <v/>
      </c>
      <c r="Q73" s="2">
        <f>P73+($R73-$M73)/5</f>
        <v/>
      </c>
      <c r="R73" s="119">
        <f>VLOOKUP($B$1,'Multipliers and Adjustments'!$A$70:$I$86,TRUNC(COLUMN(R$2)/5)+2,FALSE)*SUMIFS('EPA US Data'!$I:$I,'EPA US Data'!$D:$D,'Country Selector'!$A$2,'EPA US Data'!$J:$J,$B$1,'EPA US Data'!$C:$C,R$2,'EPA US Data'!$G:$G,"&gt;="&amp;$A73,'EPA US Data'!$G:$G,"&lt;"&amp;$B73)*unit_conv*'State Downscaling Multipliers'!$B$18</f>
        <v/>
      </c>
      <c r="S73" s="2">
        <f>R73+($W73-$R73)/5</f>
        <v/>
      </c>
      <c r="T73" s="2">
        <f>S73+($W73-$R73)/5</f>
        <v/>
      </c>
      <c r="U73" s="2">
        <f>T73+($W73-$R73)/5</f>
        <v/>
      </c>
      <c r="V73" s="2">
        <f>U73+($W73-$R73)/5</f>
        <v/>
      </c>
      <c r="W73" s="119">
        <f>VLOOKUP($B$1,'Multipliers and Adjustments'!$A$70:$I$86,TRUNC(COLUMN(W$2)/5)+2,FALSE)*SUMIFS('EPA US Data'!$I:$I,'EPA US Data'!$D:$D,'Country Selector'!$A$2,'EPA US Data'!$J:$J,$B$1,'EPA US Data'!$C:$C,W$2,'EPA US Data'!$G:$G,"&gt;="&amp;$A73,'EPA US Data'!$G:$G,"&lt;"&amp;$B73)*unit_conv*'State Downscaling Multipliers'!$B$18</f>
        <v/>
      </c>
      <c r="X73" s="2">
        <f>W73+($AB73-$W73)/5</f>
        <v/>
      </c>
      <c r="Y73" s="2">
        <f>X73+($AB73-$W73)/5</f>
        <v/>
      </c>
      <c r="Z73" s="2">
        <f>Y73+($AB73-$W73)/5</f>
        <v/>
      </c>
      <c r="AA73" s="2">
        <f>Z73+($AB73-$W73)/5</f>
        <v/>
      </c>
      <c r="AB73" s="119">
        <f>VLOOKUP($B$1,'Multipliers and Adjustments'!$A$70:$I$86,TRUNC(COLUMN(AB$2)/5)+2,FALSE)*SUMIFS('EPA US Data'!$I:$I,'EPA US Data'!$D:$D,'Country Selector'!$A$2,'EPA US Data'!$J:$J,$B$1,'EPA US Data'!$C:$C,AB$2,'EPA US Data'!$G:$G,"&gt;="&amp;$A73,'EPA US Data'!$G:$G,"&lt;"&amp;$B73)*unit_conv*'State Downscaling Multipliers'!$B$18</f>
        <v/>
      </c>
      <c r="AC73" s="2">
        <f>AB73+($AG73-$AB73)/5</f>
        <v/>
      </c>
      <c r="AD73" s="2">
        <f>AC73+($AG73-$AB73)/5</f>
        <v/>
      </c>
      <c r="AE73" s="2">
        <f>AD73+($AG73-$AB73)/5</f>
        <v/>
      </c>
      <c r="AF73" s="2">
        <f>AE73+($AG73-$AB73)/5</f>
        <v/>
      </c>
      <c r="AG73" s="119">
        <f>VLOOKUP($B$1,'Multipliers and Adjustments'!$A$70:$I$86,TRUNC(COLUMN(AG$2)/5)+2,FALSE)*SUMIFS('EPA US Data'!$I:$I,'EPA US Data'!$D:$D,'Country Selector'!$A$2,'EPA US Data'!$J:$J,$B$1,'EPA US Data'!$C:$C,AG$2,'EPA US Data'!$G:$G,"&gt;="&amp;$A73,'EPA US Data'!$G:$G,"&lt;"&amp;$B73)*unit_conv*'State Downscaling Multipliers'!$B$18</f>
        <v/>
      </c>
      <c r="AH73" s="2">
        <f>AG73+($AL73-$AG73)/5</f>
        <v/>
      </c>
      <c r="AI73" s="2">
        <f>AH73+($AL73-$AG73)/5</f>
        <v/>
      </c>
      <c r="AJ73" s="2">
        <f>AI73+($AL73-$AG73)/5</f>
        <v/>
      </c>
      <c r="AK73" s="2">
        <f>AJ73+($AL73-$AG73)/5</f>
        <v/>
      </c>
      <c r="AL73" s="119">
        <f>VLOOKUP($B$1,'Multipliers and Adjustments'!$A$70:$I$86,TRUNC(COLUMN(AL$2)/5)+2,FALSE)*SUMIFS('EPA US Data'!$I:$I,'EPA US Data'!$D:$D,'Country Selector'!$A$2,'EPA US Data'!$J:$J,$B$1,'EPA US Data'!$C:$C,AL$2,'EPA US Data'!$G:$G,"&gt;="&amp;$A73,'EPA US Data'!$G:$G,"&lt;"&amp;$B73)*unit_conv*'State Downscaling Multipliers'!$B$18</f>
        <v/>
      </c>
    </row>
    <row r="74" ht="15.75" customHeight="1" s="120">
      <c r="A74" s="63">
        <f>B73</f>
        <v/>
      </c>
      <c r="B74" s="63">
        <f>A74+50</f>
        <v/>
      </c>
      <c r="C74" s="119">
        <f>VLOOKUP($B$1,'Multipliers and Adjustments'!$A$70:$I$86,TRUNC(COLUMN(C$2)/5)+2,FALSE)*SUMIFS('EPA US Data'!$I:$I,'EPA US Data'!$D:$D,'Country Selector'!$A$2,'EPA US Data'!$J:$J,$B$1,'EPA US Data'!$C:$C,C$2,'EPA US Data'!$G:$G,"&gt;="&amp;$A74,'EPA US Data'!$G:$G,"&lt;"&amp;$B74)*unit_conv*'State Downscaling Multipliers'!$B$18</f>
        <v/>
      </c>
      <c r="D74" s="2">
        <f>C74+($H74-$C74)/5</f>
        <v/>
      </c>
      <c r="E74" s="2">
        <f>D74+($H74-$C74)/5</f>
        <v/>
      </c>
      <c r="F74" s="2">
        <f>E74+($H74-$C74)/5</f>
        <v/>
      </c>
      <c r="G74" s="2">
        <f>F74+($H74-$C74)/5</f>
        <v/>
      </c>
      <c r="H74" s="119">
        <f>VLOOKUP($B$1,'Multipliers and Adjustments'!$A$70:$I$86,TRUNC(COLUMN(H$2)/5)+2,FALSE)*SUMIFS('EPA US Data'!$I:$I,'EPA US Data'!$D:$D,'Country Selector'!$A$2,'EPA US Data'!$J:$J,$B$1,'EPA US Data'!$C:$C,H$2,'EPA US Data'!$G:$G,"&gt;="&amp;$A74,'EPA US Data'!$G:$G,"&lt;"&amp;$B74)*unit_conv*'State Downscaling Multipliers'!$B$18</f>
        <v/>
      </c>
      <c r="I74" s="2">
        <f>H74+($M74-$H74)/5</f>
        <v/>
      </c>
      <c r="J74" s="2">
        <f>I74+($M74-$H74)/5</f>
        <v/>
      </c>
      <c r="K74" s="2">
        <f>J74+($M74-$H74)/5</f>
        <v/>
      </c>
      <c r="L74" s="2">
        <f>K74+($M74-$H74)/5</f>
        <v/>
      </c>
      <c r="M74" s="119">
        <f>VLOOKUP($B$1,'Multipliers and Adjustments'!$A$70:$I$86,TRUNC(COLUMN(M$2)/5)+2,FALSE)*SUMIFS('EPA US Data'!$I:$I,'EPA US Data'!$D:$D,'Country Selector'!$A$2,'EPA US Data'!$J:$J,$B$1,'EPA US Data'!$C:$C,M$2,'EPA US Data'!$G:$G,"&gt;="&amp;$A74,'EPA US Data'!$G:$G,"&lt;"&amp;$B74)*unit_conv*'State Downscaling Multipliers'!$B$18</f>
        <v/>
      </c>
      <c r="N74" s="2">
        <f>M74+($R74-$M74)/5</f>
        <v/>
      </c>
      <c r="O74" s="2">
        <f>N74+($R74-$M74)/5</f>
        <v/>
      </c>
      <c r="P74" s="2">
        <f>O74+($R74-$M74)/5</f>
        <v/>
      </c>
      <c r="Q74" s="2">
        <f>P74+($R74-$M74)/5</f>
        <v/>
      </c>
      <c r="R74" s="119">
        <f>VLOOKUP($B$1,'Multipliers and Adjustments'!$A$70:$I$86,TRUNC(COLUMN(R$2)/5)+2,FALSE)*SUMIFS('EPA US Data'!$I:$I,'EPA US Data'!$D:$D,'Country Selector'!$A$2,'EPA US Data'!$J:$J,$B$1,'EPA US Data'!$C:$C,R$2,'EPA US Data'!$G:$G,"&gt;="&amp;$A74,'EPA US Data'!$G:$G,"&lt;"&amp;$B74)*unit_conv*'State Downscaling Multipliers'!$B$18</f>
        <v/>
      </c>
      <c r="S74" s="2">
        <f>R74+($W74-$R74)/5</f>
        <v/>
      </c>
      <c r="T74" s="2">
        <f>S74+($W74-$R74)/5</f>
        <v/>
      </c>
      <c r="U74" s="2">
        <f>T74+($W74-$R74)/5</f>
        <v/>
      </c>
      <c r="V74" s="2">
        <f>U74+($W74-$R74)/5</f>
        <v/>
      </c>
      <c r="W74" s="119">
        <f>VLOOKUP($B$1,'Multipliers and Adjustments'!$A$70:$I$86,TRUNC(COLUMN(W$2)/5)+2,FALSE)*SUMIFS('EPA US Data'!$I:$I,'EPA US Data'!$D:$D,'Country Selector'!$A$2,'EPA US Data'!$J:$J,$B$1,'EPA US Data'!$C:$C,W$2,'EPA US Data'!$G:$G,"&gt;="&amp;$A74,'EPA US Data'!$G:$G,"&lt;"&amp;$B74)*unit_conv*'State Downscaling Multipliers'!$B$18</f>
        <v/>
      </c>
      <c r="X74" s="2">
        <f>W74+($AB74-$W74)/5</f>
        <v/>
      </c>
      <c r="Y74" s="2">
        <f>X74+($AB74-$W74)/5</f>
        <v/>
      </c>
      <c r="Z74" s="2">
        <f>Y74+($AB74-$W74)/5</f>
        <v/>
      </c>
      <c r="AA74" s="2">
        <f>Z74+($AB74-$W74)/5</f>
        <v/>
      </c>
      <c r="AB74" s="119">
        <f>VLOOKUP($B$1,'Multipliers and Adjustments'!$A$70:$I$86,TRUNC(COLUMN(AB$2)/5)+2,FALSE)*SUMIFS('EPA US Data'!$I:$I,'EPA US Data'!$D:$D,'Country Selector'!$A$2,'EPA US Data'!$J:$J,$B$1,'EPA US Data'!$C:$C,AB$2,'EPA US Data'!$G:$G,"&gt;="&amp;$A74,'EPA US Data'!$G:$G,"&lt;"&amp;$B74)*unit_conv*'State Downscaling Multipliers'!$B$18</f>
        <v/>
      </c>
      <c r="AC74" s="2">
        <f>AB74+($AG74-$AB74)/5</f>
        <v/>
      </c>
      <c r="AD74" s="2">
        <f>AC74+($AG74-$AB74)/5</f>
        <v/>
      </c>
      <c r="AE74" s="2">
        <f>AD74+($AG74-$AB74)/5</f>
        <v/>
      </c>
      <c r="AF74" s="2">
        <f>AE74+($AG74-$AB74)/5</f>
        <v/>
      </c>
      <c r="AG74" s="119">
        <f>VLOOKUP($B$1,'Multipliers and Adjustments'!$A$70:$I$86,TRUNC(COLUMN(AG$2)/5)+2,FALSE)*SUMIFS('EPA US Data'!$I:$I,'EPA US Data'!$D:$D,'Country Selector'!$A$2,'EPA US Data'!$J:$J,$B$1,'EPA US Data'!$C:$C,AG$2,'EPA US Data'!$G:$G,"&gt;="&amp;$A74,'EPA US Data'!$G:$G,"&lt;"&amp;$B74)*unit_conv*'State Downscaling Multipliers'!$B$18</f>
        <v/>
      </c>
      <c r="AH74" s="2">
        <f>AG74+($AL74-$AG74)/5</f>
        <v/>
      </c>
      <c r="AI74" s="2">
        <f>AH74+($AL74-$AG74)/5</f>
        <v/>
      </c>
      <c r="AJ74" s="2">
        <f>AI74+($AL74-$AG74)/5</f>
        <v/>
      </c>
      <c r="AK74" s="2">
        <f>AJ74+($AL74-$AG74)/5</f>
        <v/>
      </c>
      <c r="AL74" s="119">
        <f>VLOOKUP($B$1,'Multipliers and Adjustments'!$A$70:$I$86,TRUNC(COLUMN(AL$2)/5)+2,FALSE)*SUMIFS('EPA US Data'!$I:$I,'EPA US Data'!$D:$D,'Country Selector'!$A$2,'EPA US Data'!$J:$J,$B$1,'EPA US Data'!$C:$C,AL$2,'EPA US Data'!$G:$G,"&gt;="&amp;$A74,'EPA US Data'!$G:$G,"&lt;"&amp;$B74)*unit_conv*'State Downscaling Multipliers'!$B$18</f>
        <v/>
      </c>
    </row>
    <row r="75" ht="15.75" customHeight="1" s="120">
      <c r="A75" s="63" t="n"/>
      <c r="B75" s="63" t="n"/>
    </row>
    <row r="76" ht="15.75" customHeight="1" s="120">
      <c r="A76" s="63" t="n"/>
      <c r="B76" s="63" t="n"/>
    </row>
    <row r="77" ht="15.75" customHeight="1" s="120">
      <c r="A77" s="63" t="n"/>
      <c r="B77" s="63" t="n"/>
    </row>
    <row r="78" ht="15.75" customHeight="1" s="120">
      <c r="A78" s="63" t="n"/>
      <c r="B78" s="63" t="n"/>
    </row>
    <row r="79" ht="15.75" customHeight="1" s="120">
      <c r="A79" s="63" t="n"/>
      <c r="B79" s="63" t="n"/>
    </row>
    <row r="80" ht="15.75" customHeight="1" s="120">
      <c r="A80" s="63" t="n"/>
      <c r="B80" s="63" t="n"/>
    </row>
    <row r="81" ht="15.75" customHeight="1" s="120">
      <c r="A81" s="63" t="n"/>
      <c r="B81" s="63" t="n"/>
    </row>
    <row r="82" ht="15.75" customHeight="1" s="120">
      <c r="A82" s="63" t="n"/>
      <c r="B82" s="63" t="n"/>
    </row>
    <row r="83" ht="15.75" customHeight="1" s="120">
      <c r="A83" s="63" t="n"/>
      <c r="B83" s="63" t="n"/>
    </row>
    <row r="84" ht="15.75" customHeight="1" s="120">
      <c r="A84" s="63" t="n"/>
      <c r="B84" s="63" t="n"/>
    </row>
    <row r="85" ht="15.75" customHeight="1" s="120">
      <c r="A85" s="63" t="n"/>
      <c r="B85" s="63" t="n"/>
    </row>
    <row r="86" ht="15.75" customHeight="1" s="120">
      <c r="A86" s="63" t="n"/>
      <c r="B86" s="63" t="n"/>
    </row>
    <row r="87" ht="15.75" customHeight="1" s="120">
      <c r="A87" s="63" t="n"/>
      <c r="B87" s="63" t="n"/>
    </row>
    <row r="88" ht="15.75" customHeight="1" s="120">
      <c r="A88" s="63" t="n"/>
      <c r="B88" s="63" t="n"/>
    </row>
    <row r="89" ht="15.75" customHeight="1" s="120">
      <c r="A89" s="63" t="n"/>
      <c r="B89" s="63" t="n"/>
    </row>
    <row r="90" ht="15.75" customHeight="1" s="120">
      <c r="A90" s="63" t="n"/>
      <c r="B90" s="63" t="n"/>
    </row>
    <row r="91" ht="15.75" customHeight="1" s="120">
      <c r="A91" s="63" t="n"/>
      <c r="B91" s="63" t="n"/>
    </row>
    <row r="92" ht="15.75" customHeight="1" s="120">
      <c r="A92" s="63" t="n"/>
      <c r="B92" s="63" t="n"/>
    </row>
    <row r="93" ht="15.75" customHeight="1" s="120">
      <c r="A93" s="63" t="n"/>
      <c r="B93" s="63" t="n"/>
    </row>
    <row r="94" ht="15.75" customHeight="1" s="120">
      <c r="A94" s="63" t="n"/>
      <c r="B94" s="63" t="n"/>
    </row>
    <row r="95" ht="15.75" customHeight="1" s="120">
      <c r="A95" s="63" t="n"/>
      <c r="B95" s="63" t="n"/>
    </row>
    <row r="96" ht="15.75" customHeight="1" s="120">
      <c r="A96" s="63" t="n"/>
      <c r="B96" s="63" t="n"/>
    </row>
    <row r="97" ht="15.75" customHeight="1" s="120">
      <c r="A97" s="63" t="n"/>
      <c r="B97" s="63" t="n"/>
    </row>
    <row r="98" ht="15.75" customHeight="1" s="120">
      <c r="A98" s="63" t="n"/>
      <c r="B98" s="63" t="n"/>
    </row>
    <row r="99" ht="15.75" customHeight="1" s="120">
      <c r="A99" s="63" t="n"/>
      <c r="B99" s="63" t="n"/>
    </row>
    <row r="100" ht="15.75" customHeight="1" s="120">
      <c r="A100" s="63" t="n"/>
      <c r="B100" s="63" t="n"/>
    </row>
    <row r="101" ht="15.75" customHeight="1" s="120">
      <c r="A101" s="63" t="n"/>
      <c r="B101" s="63" t="n"/>
    </row>
    <row r="102" ht="15.75" customHeight="1" s="120">
      <c r="A102" s="63" t="n"/>
      <c r="B102" s="63" t="n"/>
    </row>
    <row r="103" ht="15.75" customHeight="1" s="120">
      <c r="A103" s="63" t="n"/>
      <c r="B103" s="63" t="n"/>
    </row>
    <row r="104" ht="15.75" customHeight="1" s="120">
      <c r="A104" s="63" t="n"/>
      <c r="B104" s="63" t="n"/>
    </row>
    <row r="105" ht="15.75" customHeight="1" s="120">
      <c r="A105" s="63" t="n"/>
      <c r="B105" s="63" t="n"/>
    </row>
    <row r="106" ht="15.75" customHeight="1" s="120">
      <c r="A106" s="63" t="n"/>
      <c r="B106" s="63" t="n"/>
    </row>
    <row r="107" ht="15.75" customHeight="1" s="120">
      <c r="A107" s="63" t="n"/>
      <c r="B107" s="63" t="n"/>
    </row>
    <row r="108" ht="15.75" customHeight="1" s="120">
      <c r="A108" s="63" t="n"/>
      <c r="B108" s="63" t="n"/>
    </row>
    <row r="109" ht="15.75" customHeight="1" s="120">
      <c r="A109" s="63" t="n"/>
      <c r="B109" s="63" t="n"/>
    </row>
    <row r="110" ht="15.75" customHeight="1" s="120">
      <c r="A110" s="63" t="n"/>
      <c r="B110" s="63" t="n"/>
    </row>
    <row r="111" ht="15.75" customHeight="1" s="120">
      <c r="A111" s="63" t="n"/>
      <c r="B111" s="63" t="n"/>
    </row>
    <row r="112" ht="15.75" customHeight="1" s="120">
      <c r="A112" s="63" t="n"/>
      <c r="B112" s="63" t="n"/>
    </row>
    <row r="113" ht="15.75" customHeight="1" s="120">
      <c r="A113" s="63" t="n"/>
      <c r="B113" s="63" t="n"/>
    </row>
    <row r="114" ht="15.75" customHeight="1" s="120">
      <c r="A114" s="63" t="n"/>
      <c r="B114" s="63" t="n"/>
    </row>
    <row r="115" ht="15.75" customHeight="1" s="120">
      <c r="A115" s="63" t="n"/>
      <c r="B115" s="63" t="n"/>
    </row>
    <row r="116" ht="15.75" customHeight="1" s="120">
      <c r="A116" s="63" t="n"/>
      <c r="B116" s="63" t="n"/>
    </row>
    <row r="117" ht="15.75" customHeight="1" s="120">
      <c r="A117" s="63" t="n"/>
      <c r="B117" s="63" t="n"/>
    </row>
    <row r="118" ht="15.75" customHeight="1" s="120">
      <c r="A118" s="63" t="n"/>
      <c r="B118" s="63" t="n"/>
    </row>
    <row r="119" ht="15.75" customHeight="1" s="120">
      <c r="A119" s="63" t="n"/>
      <c r="B119" s="63" t="n"/>
    </row>
    <row r="120" ht="15.75" customHeight="1" s="120">
      <c r="A120" s="63" t="n"/>
      <c r="B120" s="63" t="n"/>
    </row>
    <row r="121" ht="15.75" customHeight="1" s="120">
      <c r="A121" s="63" t="n"/>
      <c r="B121" s="63" t="n"/>
    </row>
    <row r="122" ht="15.75" customHeight="1" s="120">
      <c r="A122" s="63" t="n"/>
      <c r="B122" s="63" t="n"/>
    </row>
    <row r="123" ht="15.75" customHeight="1" s="120">
      <c r="A123" s="63" t="n"/>
      <c r="B123" s="63" t="n"/>
    </row>
    <row r="124" ht="15.75" customHeight="1" s="120">
      <c r="A124" s="63" t="n"/>
      <c r="B124" s="63" t="n"/>
    </row>
    <row r="125" ht="15.75" customHeight="1" s="120">
      <c r="A125" s="63" t="n"/>
      <c r="B125" s="63" t="n"/>
    </row>
    <row r="126" ht="15.75" customHeight="1" s="120">
      <c r="A126" s="63" t="n"/>
      <c r="B126" s="63" t="n"/>
    </row>
    <row r="127" ht="15.75" customHeight="1" s="120">
      <c r="A127" s="63" t="n"/>
      <c r="B127" s="63" t="n"/>
    </row>
    <row r="128" ht="15.75" customHeight="1" s="120">
      <c r="A128" s="63" t="n"/>
      <c r="B128" s="63" t="n"/>
    </row>
    <row r="129" ht="15.75" customHeight="1" s="120">
      <c r="A129" s="63" t="n"/>
      <c r="B129" s="63" t="n"/>
    </row>
    <row r="130" ht="15.75" customHeight="1" s="120">
      <c r="A130" s="63" t="n"/>
      <c r="B130" s="63" t="n"/>
    </row>
    <row r="131" ht="15.75" customHeight="1" s="120">
      <c r="A131" s="63" t="n"/>
      <c r="B131" s="63" t="n"/>
    </row>
    <row r="132" ht="15.75" customHeight="1" s="120">
      <c r="A132" s="63" t="n"/>
      <c r="B132" s="63" t="n"/>
    </row>
    <row r="133" ht="15.75" customHeight="1" s="120">
      <c r="A133" s="63" t="n"/>
      <c r="B133" s="63" t="n"/>
    </row>
    <row r="134" ht="15.75" customHeight="1" s="120">
      <c r="A134" s="63" t="n"/>
      <c r="B134" s="63" t="n"/>
    </row>
    <row r="135" ht="15.75" customHeight="1" s="120">
      <c r="A135" s="63" t="n"/>
      <c r="B135" s="63" t="n"/>
    </row>
    <row r="136" ht="15.75" customHeight="1" s="120">
      <c r="A136" s="63" t="n"/>
      <c r="B136" s="63" t="n"/>
    </row>
    <row r="137" ht="15.75" customHeight="1" s="120">
      <c r="A137" s="63" t="n"/>
      <c r="B137" s="63" t="n"/>
    </row>
    <row r="138" ht="15.75" customHeight="1" s="120">
      <c r="A138" s="63" t="n"/>
      <c r="B138" s="63" t="n"/>
    </row>
    <row r="139" ht="15.75" customHeight="1" s="120">
      <c r="A139" s="63" t="n"/>
      <c r="B139" s="63" t="n"/>
    </row>
    <row r="140" ht="15.75" customHeight="1" s="120">
      <c r="A140" s="63" t="n"/>
      <c r="B140" s="63" t="n"/>
    </row>
    <row r="141" ht="15.75" customHeight="1" s="120">
      <c r="A141" s="63" t="n"/>
      <c r="B141" s="63" t="n"/>
    </row>
    <row r="142" ht="15.75" customHeight="1" s="120">
      <c r="A142" s="63" t="n"/>
      <c r="B142" s="63" t="n"/>
    </row>
    <row r="143" ht="15.75" customHeight="1" s="120">
      <c r="A143" s="63" t="n"/>
      <c r="B143" s="63" t="n"/>
    </row>
    <row r="144" ht="15.75" customHeight="1" s="120">
      <c r="A144" s="63" t="n"/>
      <c r="B144" s="63" t="n"/>
    </row>
    <row r="145" ht="15.75" customHeight="1" s="120">
      <c r="A145" s="63" t="n"/>
      <c r="B145" s="63" t="n"/>
    </row>
    <row r="146" ht="15.75" customHeight="1" s="120">
      <c r="A146" s="63" t="n"/>
      <c r="B146" s="63" t="n"/>
    </row>
    <row r="147" ht="15.75" customHeight="1" s="120">
      <c r="A147" s="63" t="n"/>
      <c r="B147" s="63" t="n"/>
    </row>
    <row r="148" ht="15.75" customHeight="1" s="120">
      <c r="A148" s="63" t="n"/>
      <c r="B148" s="63" t="n"/>
    </row>
    <row r="149" ht="15.75" customHeight="1" s="120">
      <c r="A149" s="63" t="n"/>
      <c r="B149" s="63" t="n"/>
    </row>
    <row r="150" ht="15.75" customHeight="1" s="120">
      <c r="A150" s="63" t="n"/>
      <c r="B150" s="63" t="n"/>
    </row>
    <row r="151" ht="15.75" customHeight="1" s="120">
      <c r="A151" s="63" t="n"/>
      <c r="B151" s="63" t="n"/>
    </row>
    <row r="152" ht="15.75" customHeight="1" s="120">
      <c r="A152" s="63" t="n"/>
      <c r="B152" s="63" t="n"/>
    </row>
    <row r="153" ht="15.75" customHeight="1" s="120">
      <c r="A153" s="63" t="n"/>
      <c r="B153" s="63" t="n"/>
    </row>
    <row r="154" ht="15.75" customHeight="1" s="120">
      <c r="A154" s="63" t="n"/>
      <c r="B154" s="63" t="n"/>
    </row>
    <row r="155" ht="15.75" customHeight="1" s="120">
      <c r="A155" s="63" t="n"/>
      <c r="B155" s="63" t="n"/>
    </row>
    <row r="156" ht="15.75" customHeight="1" s="120">
      <c r="A156" s="63" t="n"/>
      <c r="B156" s="63" t="n"/>
    </row>
    <row r="157" ht="15.75" customHeight="1" s="120">
      <c r="A157" s="63" t="n"/>
      <c r="B157" s="63" t="n"/>
    </row>
    <row r="158" ht="15.75" customHeight="1" s="120">
      <c r="A158" s="63" t="n"/>
      <c r="B158" s="63" t="n"/>
    </row>
    <row r="159" ht="15.75" customHeight="1" s="120">
      <c r="A159" s="63" t="n"/>
      <c r="B159" s="63" t="n"/>
    </row>
    <row r="160" ht="15.75" customHeight="1" s="120">
      <c r="A160" s="63" t="n"/>
      <c r="B160" s="63" t="n"/>
    </row>
    <row r="161" ht="15.75" customHeight="1" s="120">
      <c r="A161" s="63" t="n"/>
      <c r="B161" s="63" t="n"/>
    </row>
    <row r="162" ht="15.75" customHeight="1" s="120">
      <c r="A162" s="63" t="n"/>
      <c r="B162" s="63" t="n"/>
    </row>
    <row r="163" ht="15.75" customHeight="1" s="120">
      <c r="A163" s="63" t="n"/>
      <c r="B163" s="63" t="n"/>
    </row>
    <row r="164" ht="15.75" customHeight="1" s="120">
      <c r="A164" s="63" t="n"/>
      <c r="B164" s="63" t="n"/>
    </row>
    <row r="165" ht="15.75" customHeight="1" s="120">
      <c r="A165" s="63" t="n"/>
      <c r="B165" s="63" t="n"/>
    </row>
    <row r="166" ht="15.75" customHeight="1" s="120">
      <c r="A166" s="63" t="n"/>
      <c r="B166" s="63" t="n"/>
    </row>
    <row r="167" ht="15.75" customHeight="1" s="120">
      <c r="A167" s="63" t="n"/>
      <c r="B167" s="63" t="n"/>
    </row>
    <row r="168" ht="15.75" customHeight="1" s="120">
      <c r="A168" s="63" t="n"/>
      <c r="B168" s="63" t="n"/>
    </row>
    <row r="169" ht="15.75" customHeight="1" s="120">
      <c r="A169" s="63" t="n"/>
      <c r="B169" s="63" t="n"/>
    </row>
    <row r="170" ht="15.75" customHeight="1" s="120">
      <c r="A170" s="63" t="n"/>
      <c r="B170" s="63" t="n"/>
    </row>
    <row r="171" ht="15.75" customHeight="1" s="120">
      <c r="A171" s="63" t="n"/>
      <c r="B171" s="63" t="n"/>
    </row>
    <row r="172" ht="15.75" customHeight="1" s="120">
      <c r="A172" s="63" t="n"/>
      <c r="B172" s="63" t="n"/>
    </row>
    <row r="173" ht="15.75" customHeight="1" s="120">
      <c r="A173" s="63" t="n"/>
      <c r="B173" s="63" t="n"/>
    </row>
    <row r="174" ht="15.75" customHeight="1" s="120">
      <c r="A174" s="63" t="n"/>
      <c r="B174" s="63" t="n"/>
    </row>
    <row r="175" ht="15.75" customHeight="1" s="120">
      <c r="A175" s="63" t="n"/>
      <c r="B175" s="63" t="n"/>
    </row>
    <row r="176" ht="15.75" customHeight="1" s="120">
      <c r="A176" s="63" t="n"/>
      <c r="B176" s="63" t="n"/>
    </row>
    <row r="177" ht="15.75" customHeight="1" s="120">
      <c r="A177" s="63" t="n"/>
      <c r="B177" s="63" t="n"/>
    </row>
    <row r="178" ht="15.75" customHeight="1" s="120">
      <c r="A178" s="63" t="n"/>
      <c r="B178" s="63" t="n"/>
    </row>
    <row r="179" ht="15.75" customHeight="1" s="120">
      <c r="A179" s="63" t="n"/>
      <c r="B179" s="63" t="n"/>
    </row>
    <row r="180" ht="15.75" customHeight="1" s="120">
      <c r="A180" s="63" t="n"/>
      <c r="B180" s="63" t="n"/>
    </row>
    <row r="181" ht="15.75" customHeight="1" s="120">
      <c r="A181" s="63" t="n"/>
      <c r="B181" s="63" t="n"/>
    </row>
    <row r="182" ht="15.75" customHeight="1" s="120">
      <c r="A182" s="63" t="n"/>
      <c r="B182" s="63" t="n"/>
    </row>
    <row r="183" ht="15.75" customHeight="1" s="120">
      <c r="A183" s="63" t="n"/>
      <c r="B183" s="63" t="n"/>
    </row>
    <row r="184" ht="15.75" customHeight="1" s="120">
      <c r="A184" s="63" t="n"/>
      <c r="B184" s="63" t="n"/>
    </row>
    <row r="185" ht="15.75" customHeight="1" s="120">
      <c r="A185" s="63" t="n"/>
      <c r="B185" s="63" t="n"/>
    </row>
    <row r="186" ht="15.75" customHeight="1" s="120">
      <c r="A186" s="63" t="n"/>
      <c r="B186" s="63" t="n"/>
    </row>
    <row r="187" ht="15.75" customHeight="1" s="120">
      <c r="A187" s="63" t="n"/>
      <c r="B187" s="63" t="n"/>
    </row>
    <row r="188" ht="15.75" customHeight="1" s="120">
      <c r="A188" s="63" t="n"/>
      <c r="B188" s="63" t="n"/>
    </row>
    <row r="189" ht="15.75" customHeight="1" s="120">
      <c r="A189" s="63" t="n"/>
      <c r="B189" s="63" t="n"/>
    </row>
    <row r="190" ht="15.75" customHeight="1" s="120">
      <c r="A190" s="63" t="n"/>
      <c r="B190" s="63" t="n"/>
    </row>
    <row r="191" ht="15.75" customHeight="1" s="120">
      <c r="A191" s="63" t="n"/>
      <c r="B191" s="63" t="n"/>
    </row>
    <row r="192" ht="15.75" customHeight="1" s="120">
      <c r="A192" s="63" t="n"/>
      <c r="B192" s="63" t="n"/>
    </row>
    <row r="193" ht="15.75" customHeight="1" s="120">
      <c r="A193" s="63" t="n"/>
      <c r="B193" s="63" t="n"/>
    </row>
    <row r="194" ht="15.75" customHeight="1" s="120">
      <c r="A194" s="63" t="n"/>
      <c r="B194" s="63" t="n"/>
    </row>
    <row r="195" ht="15.75" customHeight="1" s="120">
      <c r="A195" s="63" t="n"/>
      <c r="B195" s="63" t="n"/>
    </row>
    <row r="196" ht="15.75" customHeight="1" s="120">
      <c r="A196" s="63" t="n"/>
      <c r="B196" s="63" t="n"/>
    </row>
    <row r="197" ht="15.75" customHeight="1" s="120">
      <c r="A197" s="63" t="n"/>
      <c r="B197" s="63" t="n"/>
    </row>
    <row r="198" ht="15.75" customHeight="1" s="120">
      <c r="A198" s="63" t="n"/>
      <c r="B198" s="63" t="n"/>
    </row>
    <row r="199" ht="15.75" customHeight="1" s="120">
      <c r="A199" s="63" t="n"/>
      <c r="B199" s="63" t="n"/>
    </row>
    <row r="200" ht="15.75" customHeight="1" s="120">
      <c r="A200" s="63" t="n"/>
      <c r="B200" s="63" t="n"/>
    </row>
    <row r="201" ht="15.75" customHeight="1" s="120">
      <c r="A201" s="63" t="n"/>
      <c r="B201" s="63" t="n"/>
    </row>
    <row r="202" ht="15.75" customHeight="1" s="120">
      <c r="A202" s="63" t="n"/>
      <c r="B202" s="63" t="n"/>
    </row>
    <row r="203" ht="15.75" customHeight="1" s="120">
      <c r="A203" s="63" t="n"/>
      <c r="B203" s="63" t="n"/>
    </row>
    <row r="204" ht="15.75" customHeight="1" s="120">
      <c r="A204" s="63" t="n"/>
      <c r="B204" s="63" t="n"/>
    </row>
    <row r="205" ht="15.75" customHeight="1" s="120">
      <c r="A205" s="63" t="n"/>
      <c r="B205" s="63" t="n"/>
    </row>
    <row r="206" ht="15.75" customHeight="1" s="120">
      <c r="A206" s="63" t="n"/>
      <c r="B206" s="63" t="n"/>
    </row>
    <row r="207" ht="15.75" customHeight="1" s="120">
      <c r="A207" s="63" t="n"/>
      <c r="B207" s="63" t="n"/>
    </row>
    <row r="208" ht="15.75" customHeight="1" s="120">
      <c r="A208" s="63" t="n"/>
      <c r="B208" s="63" t="n"/>
    </row>
    <row r="209" ht="15.75" customHeight="1" s="120">
      <c r="A209" s="63" t="n"/>
      <c r="B209" s="63" t="n"/>
    </row>
    <row r="210" ht="15.75" customHeight="1" s="120">
      <c r="A210" s="63" t="n"/>
      <c r="B210" s="63" t="n"/>
    </row>
    <row r="211" ht="15.75" customHeight="1" s="120">
      <c r="A211" s="63" t="n"/>
      <c r="B211" s="63" t="n"/>
    </row>
    <row r="212" ht="15.75" customHeight="1" s="120">
      <c r="A212" s="63" t="n"/>
      <c r="B212" s="63" t="n"/>
    </row>
    <row r="213" ht="15.75" customHeight="1" s="120">
      <c r="A213" s="63" t="n"/>
      <c r="B213" s="63" t="n"/>
    </row>
    <row r="214" ht="15.75" customHeight="1" s="120">
      <c r="A214" s="63" t="n"/>
      <c r="B214" s="63" t="n"/>
    </row>
    <row r="215" ht="15.75" customHeight="1" s="120">
      <c r="A215" s="63" t="n"/>
      <c r="B215" s="63" t="n"/>
    </row>
    <row r="216" ht="15.75" customHeight="1" s="120">
      <c r="A216" s="63" t="n"/>
      <c r="B216" s="63" t="n"/>
    </row>
    <row r="217" ht="15.75" customHeight="1" s="120">
      <c r="A217" s="63" t="n"/>
      <c r="B217" s="63" t="n"/>
    </row>
    <row r="218" ht="15.75" customHeight="1" s="120">
      <c r="A218" s="63" t="n"/>
      <c r="B218" s="63" t="n"/>
    </row>
    <row r="219" ht="15.75" customHeight="1" s="120">
      <c r="A219" s="63" t="n"/>
      <c r="B219" s="63" t="n"/>
    </row>
    <row r="220" ht="15.75" customHeight="1" s="120">
      <c r="A220" s="63" t="n"/>
      <c r="B220" s="63" t="n"/>
    </row>
    <row r="221" ht="15.75" customHeight="1" s="120">
      <c r="A221" s="63" t="n"/>
      <c r="B221" s="63" t="n"/>
    </row>
    <row r="222" ht="15.75" customHeight="1" s="120">
      <c r="A222" s="63" t="n"/>
      <c r="B222" s="63" t="n"/>
    </row>
    <row r="223" ht="15.75" customHeight="1" s="120">
      <c r="A223" s="63" t="n"/>
      <c r="B223" s="63" t="n"/>
    </row>
    <row r="224" ht="15.75" customHeight="1" s="120">
      <c r="A224" s="63" t="n"/>
      <c r="B224" s="63" t="n"/>
    </row>
    <row r="225" ht="15.75" customHeight="1" s="120">
      <c r="A225" s="63" t="n"/>
      <c r="B225" s="63" t="n"/>
    </row>
    <row r="226" ht="15.75" customHeight="1" s="120">
      <c r="A226" s="63" t="n"/>
      <c r="B226" s="63" t="n"/>
    </row>
    <row r="227" ht="15.75" customHeight="1" s="120">
      <c r="A227" s="63" t="n"/>
      <c r="B227" s="63" t="n"/>
    </row>
    <row r="228" ht="15.75" customHeight="1" s="120">
      <c r="A228" s="63" t="n"/>
      <c r="B228" s="63" t="n"/>
    </row>
    <row r="229" ht="15.75" customHeight="1" s="120">
      <c r="A229" s="63" t="n"/>
      <c r="B229" s="63" t="n"/>
    </row>
    <row r="230" ht="15.75" customHeight="1" s="120">
      <c r="A230" s="63" t="n"/>
      <c r="B230" s="63" t="n"/>
    </row>
    <row r="231" ht="15.75" customHeight="1" s="120">
      <c r="A231" s="63" t="n"/>
      <c r="B231" s="63" t="n"/>
    </row>
    <row r="232" ht="15.75" customHeight="1" s="120">
      <c r="A232" s="63" t="n"/>
      <c r="B232" s="63" t="n"/>
    </row>
    <row r="233" ht="15.75" customHeight="1" s="120">
      <c r="A233" s="63" t="n"/>
      <c r="B233" s="63" t="n"/>
    </row>
    <row r="234" ht="15.75" customHeight="1" s="120">
      <c r="A234" s="63" t="n"/>
      <c r="B234" s="63" t="n"/>
    </row>
    <row r="235" ht="15.75" customHeight="1" s="120">
      <c r="A235" s="63" t="n"/>
      <c r="B235" s="63" t="n"/>
    </row>
    <row r="236" ht="15.75" customHeight="1" s="120">
      <c r="A236" s="63" t="n"/>
      <c r="B236" s="63" t="n"/>
    </row>
    <row r="237" ht="15.75" customHeight="1" s="120">
      <c r="A237" s="63" t="n"/>
      <c r="B237" s="63" t="n"/>
    </row>
    <row r="238" ht="15.75" customHeight="1" s="120">
      <c r="A238" s="63" t="n"/>
      <c r="B238" s="63" t="n"/>
    </row>
    <row r="239" ht="15.75" customHeight="1" s="120">
      <c r="A239" s="63" t="n"/>
      <c r="B239" s="63" t="n"/>
    </row>
    <row r="240" ht="15.75" customHeight="1" s="120">
      <c r="A240" s="63" t="n"/>
      <c r="B240" s="63" t="n"/>
    </row>
    <row r="241" ht="15.75" customHeight="1" s="120">
      <c r="A241" s="63" t="n"/>
      <c r="B241" s="63" t="n"/>
    </row>
    <row r="242" ht="15.75" customHeight="1" s="120">
      <c r="A242" s="63" t="n"/>
      <c r="B242" s="63" t="n"/>
    </row>
    <row r="243" ht="15.75" customHeight="1" s="120">
      <c r="A243" s="63" t="n"/>
      <c r="B243" s="63" t="n"/>
    </row>
    <row r="244" ht="15.75" customHeight="1" s="120">
      <c r="A244" s="63" t="n"/>
      <c r="B244" s="63" t="n"/>
    </row>
    <row r="245" ht="15.75" customHeight="1" s="120">
      <c r="A245" s="63" t="n"/>
      <c r="B245" s="63" t="n"/>
    </row>
    <row r="246" ht="15.75" customHeight="1" s="120">
      <c r="A246" s="63" t="n"/>
      <c r="B246" s="63" t="n"/>
    </row>
    <row r="247" ht="15.75" customHeight="1" s="120">
      <c r="A247" s="63" t="n"/>
      <c r="B247" s="63" t="n"/>
    </row>
    <row r="248" ht="15.75" customHeight="1" s="120">
      <c r="A248" s="63" t="n"/>
      <c r="B248" s="63" t="n"/>
    </row>
    <row r="249" ht="15.75" customHeight="1" s="120">
      <c r="A249" s="63" t="n"/>
      <c r="B249" s="63" t="n"/>
    </row>
    <row r="250" ht="15.75" customHeight="1" s="120">
      <c r="A250" s="63" t="n"/>
      <c r="B250" s="63" t="n"/>
    </row>
    <row r="251" ht="15.75" customHeight="1" s="120">
      <c r="A251" s="63" t="n"/>
      <c r="B251" s="63" t="n"/>
    </row>
    <row r="252" ht="15.75" customHeight="1" s="120">
      <c r="A252" s="63" t="n"/>
      <c r="B252" s="63" t="n"/>
    </row>
    <row r="253" ht="15.75" customHeight="1" s="120">
      <c r="A253" s="63" t="n"/>
      <c r="B253" s="63" t="n"/>
    </row>
    <row r="254" ht="15.75" customHeight="1" s="120">
      <c r="A254" s="63" t="n"/>
      <c r="B254" s="63" t="n"/>
    </row>
    <row r="255" ht="15.75" customHeight="1" s="120">
      <c r="A255" s="63" t="n"/>
      <c r="B255" s="63" t="n"/>
    </row>
    <row r="256" ht="15.75" customHeight="1" s="120">
      <c r="A256" s="63" t="n"/>
      <c r="B256" s="63" t="n"/>
    </row>
    <row r="257" ht="15.75" customHeight="1" s="120">
      <c r="A257" s="63" t="n"/>
      <c r="B257" s="63" t="n"/>
    </row>
    <row r="258" ht="15.75" customHeight="1" s="120">
      <c r="A258" s="63" t="n"/>
      <c r="B258" s="63" t="n"/>
    </row>
    <row r="259" ht="15.75" customHeight="1" s="120">
      <c r="A259" s="63" t="n"/>
      <c r="B259" s="63" t="n"/>
    </row>
    <row r="260" ht="15.75" customHeight="1" s="120">
      <c r="A260" s="63" t="n"/>
      <c r="B260" s="63" t="n"/>
    </row>
    <row r="261" ht="15.75" customHeight="1" s="120">
      <c r="A261" s="63" t="n"/>
      <c r="B261" s="63" t="n"/>
    </row>
    <row r="262" ht="15.75" customHeight="1" s="120">
      <c r="A262" s="63" t="n"/>
      <c r="B262" s="63" t="n"/>
    </row>
    <row r="263" ht="15.75" customHeight="1" s="120">
      <c r="A263" s="63" t="n"/>
      <c r="B263" s="63" t="n"/>
    </row>
    <row r="264" ht="15.75" customHeight="1" s="120">
      <c r="A264" s="63" t="n"/>
      <c r="B264" s="63" t="n"/>
    </row>
    <row r="265" ht="15.75" customHeight="1" s="120">
      <c r="A265" s="63" t="n"/>
      <c r="B265" s="63" t="n"/>
    </row>
    <row r="266" ht="15.75" customHeight="1" s="120">
      <c r="A266" s="63" t="n"/>
      <c r="B266" s="63" t="n"/>
    </row>
    <row r="267" ht="15.75" customHeight="1" s="120">
      <c r="A267" s="63" t="n"/>
      <c r="B267" s="63" t="n"/>
    </row>
    <row r="268" ht="15.75" customHeight="1" s="120">
      <c r="A268" s="63" t="n"/>
      <c r="B268" s="63" t="n"/>
    </row>
    <row r="269" ht="15.75" customHeight="1" s="120">
      <c r="A269" s="63" t="n"/>
      <c r="B269" s="63" t="n"/>
    </row>
    <row r="270" ht="15.75" customHeight="1" s="120">
      <c r="A270" s="63" t="n"/>
      <c r="B270" s="63" t="n"/>
    </row>
    <row r="271" ht="15.75" customHeight="1" s="120">
      <c r="A271" s="63" t="n"/>
      <c r="B271" s="63" t="n"/>
    </row>
    <row r="272" ht="15.75" customHeight="1" s="120">
      <c r="A272" s="63" t="n"/>
      <c r="B272" s="63" t="n"/>
    </row>
    <row r="273" ht="15.75" customHeight="1" s="120">
      <c r="A273" s="63" t="n"/>
      <c r="B273" s="63" t="n"/>
    </row>
    <row r="274" ht="15.75" customHeight="1" s="120">
      <c r="A274" s="63" t="n"/>
      <c r="B274" s="63" t="n"/>
    </row>
    <row r="275" ht="15.75" customHeight="1" s="120">
      <c r="A275" s="63" t="n"/>
      <c r="B275" s="63" t="n"/>
    </row>
    <row r="276" ht="15.75" customHeight="1" s="120">
      <c r="A276" s="63" t="n"/>
      <c r="B276" s="63" t="n"/>
    </row>
    <row r="277" ht="15.75" customHeight="1" s="120">
      <c r="A277" s="63" t="n"/>
      <c r="B277" s="63" t="n"/>
    </row>
    <row r="278" ht="15.75" customHeight="1" s="120">
      <c r="A278" s="63" t="n"/>
      <c r="B278" s="63" t="n"/>
    </row>
    <row r="279" ht="15.75" customHeight="1" s="120">
      <c r="A279" s="63" t="n"/>
      <c r="B279" s="63" t="n"/>
    </row>
    <row r="280" ht="15.75" customHeight="1" s="120">
      <c r="A280" s="63" t="n"/>
      <c r="B280" s="63" t="n"/>
    </row>
    <row r="281" ht="15.75" customHeight="1" s="120">
      <c r="A281" s="63" t="n"/>
      <c r="B281" s="63" t="n"/>
    </row>
    <row r="282" ht="15.75" customHeight="1" s="120">
      <c r="A282" s="63" t="n"/>
      <c r="B282" s="63" t="n"/>
    </row>
    <row r="283" ht="15.75" customHeight="1" s="120">
      <c r="A283" s="63" t="n"/>
      <c r="B283" s="63" t="n"/>
    </row>
    <row r="284" ht="15.75" customHeight="1" s="120">
      <c r="A284" s="63" t="n"/>
      <c r="B284" s="63" t="n"/>
    </row>
    <row r="285" ht="15.75" customHeight="1" s="120">
      <c r="A285" s="63" t="n"/>
      <c r="B285" s="63" t="n"/>
    </row>
    <row r="286" ht="15.75" customHeight="1" s="120">
      <c r="A286" s="63" t="n"/>
      <c r="B286" s="63" t="n"/>
    </row>
    <row r="287" ht="15.75" customHeight="1" s="120">
      <c r="A287" s="63" t="n"/>
      <c r="B287" s="63" t="n"/>
    </row>
    <row r="288" ht="15.75" customHeight="1" s="120">
      <c r="A288" s="63" t="n"/>
      <c r="B288" s="63" t="n"/>
    </row>
    <row r="289" ht="15.75" customHeight="1" s="120">
      <c r="A289" s="63" t="n"/>
      <c r="B289" s="63" t="n"/>
    </row>
    <row r="290" ht="15.75" customHeight="1" s="120">
      <c r="A290" s="63" t="n"/>
      <c r="B290" s="63" t="n"/>
    </row>
    <row r="291" ht="15.75" customHeight="1" s="120">
      <c r="A291" s="63" t="n"/>
      <c r="B291" s="63" t="n"/>
    </row>
    <row r="292" ht="15.75" customHeight="1" s="120">
      <c r="A292" s="63" t="n"/>
      <c r="B292" s="63" t="n"/>
    </row>
    <row r="293" ht="15.75" customHeight="1" s="120">
      <c r="A293" s="63" t="n"/>
      <c r="B293" s="63" t="n"/>
    </row>
    <row r="294" ht="15.75" customHeight="1" s="120">
      <c r="A294" s="63" t="n"/>
      <c r="B294" s="63" t="n"/>
    </row>
    <row r="295" ht="15.75" customHeight="1" s="120">
      <c r="A295" s="63" t="n"/>
      <c r="B295" s="63" t="n"/>
    </row>
    <row r="296" ht="15.75" customHeight="1" s="120">
      <c r="A296" s="63" t="n"/>
      <c r="B296" s="63" t="n"/>
    </row>
    <row r="297" ht="15.75" customHeight="1" s="120">
      <c r="A297" s="63" t="n"/>
      <c r="B297" s="63" t="n"/>
    </row>
    <row r="298" ht="15.75" customHeight="1" s="120">
      <c r="A298" s="63" t="n"/>
      <c r="B298" s="63" t="n"/>
    </row>
    <row r="299" ht="15.75" customHeight="1" s="120">
      <c r="A299" s="63" t="n"/>
      <c r="B299" s="63" t="n"/>
    </row>
    <row r="300" ht="15.75" customHeight="1" s="120">
      <c r="A300" s="63" t="n"/>
      <c r="B300" s="63" t="n"/>
    </row>
    <row r="301" ht="15.75" customHeight="1" s="120">
      <c r="A301" s="63" t="n"/>
      <c r="B301" s="63" t="n"/>
    </row>
    <row r="302" ht="15.75" customHeight="1" s="120">
      <c r="A302" s="63" t="n"/>
      <c r="B302" s="63" t="n"/>
    </row>
    <row r="303" ht="15.75" customHeight="1" s="120">
      <c r="A303" s="63" t="n"/>
      <c r="B303" s="63" t="n"/>
    </row>
    <row r="304" ht="15.75" customHeight="1" s="120">
      <c r="A304" s="63" t="n"/>
      <c r="B304" s="63" t="n"/>
    </row>
    <row r="305" ht="15.75" customHeight="1" s="120">
      <c r="A305" s="63" t="n"/>
      <c r="B305" s="63" t="n"/>
    </row>
    <row r="306" ht="15.75" customHeight="1" s="120">
      <c r="A306" s="63" t="n"/>
      <c r="B306" s="63" t="n"/>
    </row>
    <row r="307" ht="15.75" customHeight="1" s="120">
      <c r="A307" s="63" t="n"/>
      <c r="B307" s="63" t="n"/>
    </row>
    <row r="308" ht="15.75" customHeight="1" s="120">
      <c r="A308" s="63" t="n"/>
      <c r="B308" s="63" t="n"/>
    </row>
    <row r="309" ht="15.75" customHeight="1" s="120">
      <c r="A309" s="63" t="n"/>
      <c r="B309" s="63" t="n"/>
    </row>
    <row r="310" ht="15.75" customHeight="1" s="120">
      <c r="A310" s="63" t="n"/>
      <c r="B310" s="63" t="n"/>
    </row>
    <row r="311" ht="15.75" customHeight="1" s="120">
      <c r="A311" s="63" t="n"/>
      <c r="B311" s="63" t="n"/>
    </row>
    <row r="312" ht="15.75" customHeight="1" s="120">
      <c r="A312" s="63" t="n"/>
      <c r="B312" s="63" t="n"/>
    </row>
    <row r="313" ht="15.75" customHeight="1" s="120">
      <c r="A313" s="63" t="n"/>
      <c r="B313" s="63" t="n"/>
    </row>
    <row r="314" ht="15.75" customHeight="1" s="120">
      <c r="A314" s="63" t="n"/>
      <c r="B314" s="63" t="n"/>
    </row>
    <row r="315" ht="15.75" customHeight="1" s="120">
      <c r="A315" s="63" t="n"/>
      <c r="B315" s="63" t="n"/>
    </row>
    <row r="316" ht="15.75" customHeight="1" s="120">
      <c r="A316" s="63" t="n"/>
      <c r="B316" s="63" t="n"/>
    </row>
    <row r="317" ht="15.75" customHeight="1" s="120">
      <c r="A317" s="63" t="n"/>
      <c r="B317" s="63" t="n"/>
    </row>
    <row r="318" ht="15.75" customHeight="1" s="120">
      <c r="A318" s="63" t="n"/>
      <c r="B318" s="63" t="n"/>
    </row>
    <row r="319" ht="15.75" customHeight="1" s="120">
      <c r="A319" s="63" t="n"/>
      <c r="B319" s="63" t="n"/>
    </row>
    <row r="320" ht="15.75" customHeight="1" s="120">
      <c r="A320" s="63" t="n"/>
      <c r="B320" s="63" t="n"/>
    </row>
    <row r="321" ht="15.75" customHeight="1" s="120">
      <c r="A321" s="63" t="n"/>
      <c r="B321" s="63" t="n"/>
    </row>
    <row r="322" ht="15.75" customHeight="1" s="120">
      <c r="A322" s="63" t="n"/>
      <c r="B322" s="63" t="n"/>
    </row>
    <row r="323" ht="15.75" customHeight="1" s="120">
      <c r="A323" s="63" t="n"/>
      <c r="B323" s="63" t="n"/>
    </row>
    <row r="324" ht="15.75" customHeight="1" s="120">
      <c r="A324" s="63" t="n"/>
      <c r="B324" s="63" t="n"/>
    </row>
    <row r="325" ht="15.75" customHeight="1" s="120">
      <c r="A325" s="63" t="n"/>
      <c r="B325" s="63" t="n"/>
    </row>
    <row r="326" ht="15.75" customHeight="1" s="120">
      <c r="A326" s="63" t="n"/>
      <c r="B326" s="63" t="n"/>
    </row>
    <row r="327" ht="15.75" customHeight="1" s="120">
      <c r="A327" s="63" t="n"/>
      <c r="B327" s="63" t="n"/>
    </row>
    <row r="328" ht="15.75" customHeight="1" s="120">
      <c r="A328" s="63" t="n"/>
      <c r="B328" s="63" t="n"/>
    </row>
    <row r="329" ht="15.75" customHeight="1" s="120">
      <c r="A329" s="63" t="n"/>
      <c r="B329" s="63" t="n"/>
    </row>
    <row r="330" ht="15.75" customHeight="1" s="120">
      <c r="A330" s="63" t="n"/>
      <c r="B330" s="63" t="n"/>
    </row>
    <row r="331" ht="15.75" customHeight="1" s="120">
      <c r="A331" s="63" t="n"/>
      <c r="B331" s="63" t="n"/>
    </row>
    <row r="332" ht="15.75" customHeight="1" s="120">
      <c r="A332" s="63" t="n"/>
      <c r="B332" s="63" t="n"/>
    </row>
    <row r="333" ht="15.75" customHeight="1" s="120">
      <c r="A333" s="63" t="n"/>
      <c r="B333" s="63" t="n"/>
    </row>
    <row r="334" ht="15.75" customHeight="1" s="120">
      <c r="A334" s="63" t="n"/>
      <c r="B334" s="63" t="n"/>
    </row>
    <row r="335" ht="15.75" customHeight="1" s="120">
      <c r="A335" s="63" t="n"/>
      <c r="B335" s="63" t="n"/>
    </row>
    <row r="336" ht="15.75" customHeight="1" s="120">
      <c r="A336" s="63" t="n"/>
      <c r="B336" s="63" t="n"/>
    </row>
    <row r="337" ht="15.75" customHeight="1" s="120">
      <c r="A337" s="63" t="n"/>
      <c r="B337" s="63" t="n"/>
    </row>
    <row r="338" ht="15.75" customHeight="1" s="120">
      <c r="A338" s="63" t="n"/>
      <c r="B338" s="63" t="n"/>
    </row>
    <row r="339" ht="15.75" customHeight="1" s="120">
      <c r="A339" s="63" t="n"/>
      <c r="B339" s="63" t="n"/>
    </row>
    <row r="340" ht="15.75" customHeight="1" s="120">
      <c r="A340" s="63" t="n"/>
      <c r="B340" s="63" t="n"/>
    </row>
    <row r="341" ht="15.75" customHeight="1" s="120">
      <c r="A341" s="63" t="n"/>
      <c r="B341" s="63" t="n"/>
    </row>
    <row r="342" ht="15.75" customHeight="1" s="120">
      <c r="A342" s="63" t="n"/>
      <c r="B342" s="63" t="n"/>
    </row>
    <row r="343" ht="15.75" customHeight="1" s="120">
      <c r="A343" s="63" t="n"/>
      <c r="B343" s="63" t="n"/>
    </row>
    <row r="344" ht="15.75" customHeight="1" s="120">
      <c r="A344" s="63" t="n"/>
      <c r="B344" s="63" t="n"/>
    </row>
    <row r="345" ht="15.75" customHeight="1" s="120">
      <c r="A345" s="63" t="n"/>
      <c r="B345" s="63" t="n"/>
    </row>
    <row r="346" ht="15.75" customHeight="1" s="120">
      <c r="A346" s="63" t="n"/>
      <c r="B346" s="63" t="n"/>
    </row>
    <row r="347" ht="15.75" customHeight="1" s="120">
      <c r="A347" s="63" t="n"/>
      <c r="B347" s="63" t="n"/>
    </row>
    <row r="348" ht="15.75" customHeight="1" s="120">
      <c r="A348" s="63" t="n"/>
      <c r="B348" s="63" t="n"/>
    </row>
    <row r="349" ht="15.75" customHeight="1" s="120">
      <c r="A349" s="63" t="n"/>
      <c r="B349" s="63" t="n"/>
    </row>
    <row r="350" ht="15.75" customHeight="1" s="120">
      <c r="A350" s="63" t="n"/>
      <c r="B350" s="63" t="n"/>
    </row>
    <row r="351" ht="15.75" customHeight="1" s="120">
      <c r="A351" s="63" t="n"/>
      <c r="B351" s="63" t="n"/>
    </row>
    <row r="352" ht="15.75" customHeight="1" s="120">
      <c r="A352" s="63" t="n"/>
      <c r="B352" s="63" t="n"/>
    </row>
    <row r="353" ht="15.75" customHeight="1" s="120">
      <c r="A353" s="63" t="n"/>
      <c r="B353" s="63" t="n"/>
    </row>
    <row r="354" ht="15.75" customHeight="1" s="120">
      <c r="A354" s="63" t="n"/>
      <c r="B354" s="63" t="n"/>
    </row>
    <row r="355" ht="15.75" customHeight="1" s="120">
      <c r="A355" s="63" t="n"/>
      <c r="B355" s="63" t="n"/>
    </row>
    <row r="356" ht="15.75" customHeight="1" s="120">
      <c r="A356" s="63" t="n"/>
      <c r="B356" s="63" t="n"/>
    </row>
    <row r="357" ht="15.75" customHeight="1" s="120">
      <c r="A357" s="63" t="n"/>
      <c r="B357" s="63" t="n"/>
    </row>
    <row r="358" ht="15.75" customHeight="1" s="120">
      <c r="A358" s="63" t="n"/>
      <c r="B358" s="63" t="n"/>
    </row>
    <row r="359" ht="15.75" customHeight="1" s="120">
      <c r="A359" s="63" t="n"/>
      <c r="B359" s="63" t="n"/>
    </row>
    <row r="360" ht="15.75" customHeight="1" s="120">
      <c r="A360" s="63" t="n"/>
      <c r="B360" s="63" t="n"/>
    </row>
    <row r="361" ht="15.75" customHeight="1" s="120">
      <c r="A361" s="63" t="n"/>
      <c r="B361" s="63" t="n"/>
    </row>
    <row r="362" ht="15.75" customHeight="1" s="120">
      <c r="A362" s="63" t="n"/>
      <c r="B362" s="63" t="n"/>
    </row>
    <row r="363" ht="15.75" customHeight="1" s="120">
      <c r="A363" s="63" t="n"/>
      <c r="B363" s="63" t="n"/>
    </row>
    <row r="364" ht="15.75" customHeight="1" s="120">
      <c r="A364" s="63" t="n"/>
      <c r="B364" s="63" t="n"/>
    </row>
    <row r="365" ht="15.75" customHeight="1" s="120">
      <c r="A365" s="63" t="n"/>
      <c r="B365" s="63" t="n"/>
    </row>
    <row r="366" ht="15.75" customHeight="1" s="120">
      <c r="A366" s="63" t="n"/>
      <c r="B366" s="63" t="n"/>
    </row>
    <row r="367" ht="15.75" customHeight="1" s="120">
      <c r="A367" s="63" t="n"/>
      <c r="B367" s="63" t="n"/>
    </row>
    <row r="368" ht="15.75" customHeight="1" s="120">
      <c r="A368" s="63" t="n"/>
      <c r="B368" s="63" t="n"/>
    </row>
    <row r="369" ht="15.75" customHeight="1" s="120">
      <c r="A369" s="63" t="n"/>
      <c r="B369" s="63" t="n"/>
    </row>
    <row r="370" ht="15.75" customHeight="1" s="120">
      <c r="A370" s="63" t="n"/>
      <c r="B370" s="63" t="n"/>
    </row>
    <row r="371" ht="15.75" customHeight="1" s="120">
      <c r="A371" s="63" t="n"/>
      <c r="B371" s="63" t="n"/>
    </row>
    <row r="372" ht="15.75" customHeight="1" s="120">
      <c r="A372" s="63" t="n"/>
      <c r="B372" s="63" t="n"/>
    </row>
    <row r="373" ht="15.75" customHeight="1" s="120">
      <c r="A373" s="63" t="n"/>
      <c r="B373" s="63" t="n"/>
    </row>
    <row r="374" ht="15.75" customHeight="1" s="120">
      <c r="A374" s="63" t="n"/>
      <c r="B374" s="63" t="n"/>
    </row>
    <row r="375" ht="15.75" customHeight="1" s="120">
      <c r="A375" s="63" t="n"/>
      <c r="B375" s="63" t="n"/>
    </row>
    <row r="376" ht="15.75" customHeight="1" s="120">
      <c r="A376" s="63" t="n"/>
      <c r="B376" s="63" t="n"/>
    </row>
    <row r="377" ht="15.75" customHeight="1" s="120">
      <c r="A377" s="63" t="n"/>
      <c r="B377" s="63" t="n"/>
    </row>
    <row r="378" ht="15.75" customHeight="1" s="120">
      <c r="A378" s="63" t="n"/>
      <c r="B378" s="63" t="n"/>
    </row>
    <row r="379" ht="15.75" customHeight="1" s="120">
      <c r="A379" s="63" t="n"/>
      <c r="B379" s="63" t="n"/>
    </row>
    <row r="380" ht="15.75" customHeight="1" s="120">
      <c r="A380" s="63" t="n"/>
      <c r="B380" s="63" t="n"/>
    </row>
    <row r="381" ht="15.75" customHeight="1" s="120">
      <c r="A381" s="63" t="n"/>
      <c r="B381" s="63" t="n"/>
    </row>
    <row r="382" ht="15.75" customHeight="1" s="120">
      <c r="A382" s="63" t="n"/>
      <c r="B382" s="63" t="n"/>
    </row>
    <row r="383" ht="15.75" customHeight="1" s="120">
      <c r="A383" s="63" t="n"/>
      <c r="B383" s="63" t="n"/>
    </row>
    <row r="384" ht="15.75" customHeight="1" s="120">
      <c r="A384" s="63" t="n"/>
      <c r="B384" s="63" t="n"/>
    </row>
    <row r="385" ht="15.75" customHeight="1" s="120">
      <c r="A385" s="63" t="n"/>
      <c r="B385" s="63" t="n"/>
    </row>
    <row r="386" ht="15.75" customHeight="1" s="120">
      <c r="A386" s="63" t="n"/>
      <c r="B386" s="63" t="n"/>
    </row>
    <row r="387" ht="15.75" customHeight="1" s="120">
      <c r="A387" s="63" t="n"/>
      <c r="B387" s="63" t="n"/>
    </row>
    <row r="388" ht="15.75" customHeight="1" s="120">
      <c r="A388" s="63" t="n"/>
      <c r="B388" s="63" t="n"/>
    </row>
    <row r="389" ht="15.75" customHeight="1" s="120">
      <c r="A389" s="63" t="n"/>
      <c r="B389" s="63" t="n"/>
    </row>
    <row r="390" ht="15.75" customHeight="1" s="120">
      <c r="A390" s="63" t="n"/>
      <c r="B390" s="63" t="n"/>
    </row>
    <row r="391" ht="15.75" customHeight="1" s="120">
      <c r="A391" s="63" t="n"/>
      <c r="B391" s="63" t="n"/>
    </row>
    <row r="392" ht="15.75" customHeight="1" s="120">
      <c r="A392" s="63" t="n"/>
      <c r="B392" s="63" t="n"/>
    </row>
    <row r="393" ht="15.75" customHeight="1" s="120">
      <c r="A393" s="63" t="n"/>
      <c r="B393" s="63" t="n"/>
    </row>
    <row r="394" ht="15.75" customHeight="1" s="120">
      <c r="A394" s="63" t="n"/>
      <c r="B394" s="63" t="n"/>
    </row>
    <row r="395" ht="15.75" customHeight="1" s="120">
      <c r="A395" s="63" t="n"/>
      <c r="B395" s="63" t="n"/>
    </row>
    <row r="396" ht="15.75" customHeight="1" s="120">
      <c r="A396" s="63" t="n"/>
      <c r="B396" s="63" t="n"/>
    </row>
    <row r="397" ht="15.75" customHeight="1" s="120">
      <c r="A397" s="63" t="n"/>
      <c r="B397" s="63" t="n"/>
    </row>
    <row r="398" ht="15.75" customHeight="1" s="120">
      <c r="A398" s="63" t="n"/>
      <c r="B398" s="63" t="n"/>
    </row>
    <row r="399" ht="15.75" customHeight="1" s="120">
      <c r="A399" s="63" t="n"/>
      <c r="B399" s="63" t="n"/>
    </row>
    <row r="400" ht="15.75" customHeight="1" s="120">
      <c r="A400" s="63" t="n"/>
      <c r="B400" s="63" t="n"/>
    </row>
    <row r="401" ht="15.75" customHeight="1" s="120">
      <c r="A401" s="63" t="n"/>
      <c r="B401" s="63" t="n"/>
    </row>
    <row r="402" ht="15.75" customHeight="1" s="120">
      <c r="A402" s="63" t="n"/>
      <c r="B402" s="63" t="n"/>
    </row>
    <row r="403" ht="15.75" customHeight="1" s="120">
      <c r="A403" s="63" t="n"/>
      <c r="B403" s="63" t="n"/>
    </row>
    <row r="404" ht="15.75" customHeight="1" s="120">
      <c r="A404" s="63" t="n"/>
      <c r="B404" s="63" t="n"/>
    </row>
    <row r="405" ht="15.75" customHeight="1" s="120">
      <c r="A405" s="63" t="n"/>
      <c r="B405" s="63" t="n"/>
    </row>
    <row r="406" ht="15.75" customHeight="1" s="120">
      <c r="A406" s="63" t="n"/>
      <c r="B406" s="63" t="n"/>
    </row>
    <row r="407" ht="15.75" customHeight="1" s="120">
      <c r="A407" s="63" t="n"/>
      <c r="B407" s="63" t="n"/>
    </row>
    <row r="408" ht="15.75" customHeight="1" s="120">
      <c r="A408" s="63" t="n"/>
      <c r="B408" s="63" t="n"/>
    </row>
    <row r="409" ht="15.75" customHeight="1" s="120">
      <c r="A409" s="63" t="n"/>
      <c r="B409" s="63" t="n"/>
    </row>
    <row r="410" ht="15.75" customHeight="1" s="120">
      <c r="A410" s="63" t="n"/>
      <c r="B410" s="63" t="n"/>
    </row>
    <row r="411" ht="15.75" customHeight="1" s="120">
      <c r="A411" s="63" t="n"/>
      <c r="B411" s="63" t="n"/>
    </row>
    <row r="412" ht="15.75" customHeight="1" s="120">
      <c r="A412" s="63" t="n"/>
      <c r="B412" s="63" t="n"/>
    </row>
    <row r="413" ht="15.75" customHeight="1" s="120">
      <c r="A413" s="63" t="n"/>
      <c r="B413" s="63" t="n"/>
    </row>
    <row r="414" ht="15.75" customHeight="1" s="120">
      <c r="A414" s="63" t="n"/>
      <c r="B414" s="63" t="n"/>
    </row>
    <row r="415" ht="15.75" customHeight="1" s="120">
      <c r="A415" s="63" t="n"/>
      <c r="B415" s="63" t="n"/>
    </row>
    <row r="416" ht="15.75" customHeight="1" s="120">
      <c r="A416" s="63" t="n"/>
      <c r="B416" s="63" t="n"/>
    </row>
    <row r="417" ht="15.75" customHeight="1" s="120">
      <c r="A417" s="63" t="n"/>
      <c r="B417" s="63" t="n"/>
    </row>
    <row r="418" ht="15.75" customHeight="1" s="120">
      <c r="A418" s="63" t="n"/>
      <c r="B418" s="63" t="n"/>
    </row>
    <row r="419" ht="15.75" customHeight="1" s="120">
      <c r="A419" s="63" t="n"/>
      <c r="B419" s="63" t="n"/>
    </row>
    <row r="420" ht="15.75" customHeight="1" s="120">
      <c r="A420" s="63" t="n"/>
      <c r="B420" s="63" t="n"/>
    </row>
    <row r="421" ht="15.75" customHeight="1" s="120">
      <c r="A421" s="63" t="n"/>
      <c r="B421" s="63" t="n"/>
    </row>
    <row r="422" ht="15.75" customHeight="1" s="120">
      <c r="A422" s="63" t="n"/>
      <c r="B422" s="63" t="n"/>
    </row>
    <row r="423" ht="15.75" customHeight="1" s="120">
      <c r="A423" s="63" t="n"/>
      <c r="B423" s="63" t="n"/>
    </row>
    <row r="424" ht="15.75" customHeight="1" s="120">
      <c r="A424" s="63" t="n"/>
      <c r="B424" s="63" t="n"/>
    </row>
    <row r="425" ht="15.75" customHeight="1" s="120">
      <c r="A425" s="63" t="n"/>
      <c r="B425" s="63" t="n"/>
    </row>
    <row r="426" ht="15.75" customHeight="1" s="120">
      <c r="A426" s="63" t="n"/>
      <c r="B426" s="63" t="n"/>
    </row>
    <row r="427" ht="15.75" customHeight="1" s="120">
      <c r="A427" s="63" t="n"/>
      <c r="B427" s="63" t="n"/>
    </row>
    <row r="428" ht="15.75" customHeight="1" s="120">
      <c r="A428" s="63" t="n"/>
      <c r="B428" s="63" t="n"/>
    </row>
    <row r="429" ht="15.75" customHeight="1" s="120">
      <c r="A429" s="63" t="n"/>
      <c r="B429" s="63" t="n"/>
    </row>
    <row r="430" ht="15.75" customHeight="1" s="120">
      <c r="A430" s="63" t="n"/>
      <c r="B430" s="63" t="n"/>
    </row>
    <row r="431" ht="15.75" customHeight="1" s="120">
      <c r="A431" s="63" t="n"/>
      <c r="B431" s="63" t="n"/>
    </row>
    <row r="432" ht="15.75" customHeight="1" s="120">
      <c r="A432" s="63" t="n"/>
      <c r="B432" s="63" t="n"/>
    </row>
    <row r="433" ht="15.75" customHeight="1" s="120">
      <c r="A433" s="63" t="n"/>
      <c r="B433" s="63" t="n"/>
    </row>
    <row r="434" ht="15.75" customHeight="1" s="120">
      <c r="A434" s="63" t="n"/>
      <c r="B434" s="63" t="n"/>
    </row>
    <row r="435" ht="15.75" customHeight="1" s="120">
      <c r="A435" s="63" t="n"/>
      <c r="B435" s="63" t="n"/>
    </row>
    <row r="436" ht="15.75" customHeight="1" s="120">
      <c r="A436" s="63" t="n"/>
      <c r="B436" s="63" t="n"/>
    </row>
    <row r="437" ht="15.75" customHeight="1" s="120">
      <c r="A437" s="63" t="n"/>
      <c r="B437" s="63" t="n"/>
    </row>
    <row r="438" ht="15.75" customHeight="1" s="120">
      <c r="A438" s="63" t="n"/>
      <c r="B438" s="63" t="n"/>
    </row>
    <row r="439" ht="15.75" customHeight="1" s="120">
      <c r="A439" s="63" t="n"/>
      <c r="B439" s="63" t="n"/>
    </row>
    <row r="440" ht="15.75" customHeight="1" s="120">
      <c r="A440" s="63" t="n"/>
      <c r="B440" s="63" t="n"/>
    </row>
    <row r="441" ht="15.75" customHeight="1" s="120">
      <c r="A441" s="63" t="n"/>
      <c r="B441" s="63" t="n"/>
    </row>
    <row r="442" ht="15.75" customHeight="1" s="120">
      <c r="A442" s="63" t="n"/>
      <c r="B442" s="63" t="n"/>
    </row>
    <row r="443" ht="15.75" customHeight="1" s="120">
      <c r="A443" s="63" t="n"/>
      <c r="B443" s="63" t="n"/>
    </row>
    <row r="444" ht="15.75" customHeight="1" s="120">
      <c r="A444" s="63" t="n"/>
      <c r="B444" s="63" t="n"/>
    </row>
    <row r="445" ht="15.75" customHeight="1" s="120">
      <c r="A445" s="63" t="n"/>
      <c r="B445" s="63" t="n"/>
    </row>
    <row r="446" ht="15.75" customHeight="1" s="120">
      <c r="A446" s="63" t="n"/>
      <c r="B446" s="63" t="n"/>
    </row>
    <row r="447" ht="15.75" customHeight="1" s="120">
      <c r="A447" s="63" t="n"/>
      <c r="B447" s="63" t="n"/>
    </row>
    <row r="448" ht="15.75" customHeight="1" s="120">
      <c r="A448" s="63" t="n"/>
      <c r="B448" s="63" t="n"/>
    </row>
    <row r="449" ht="15.75" customHeight="1" s="120">
      <c r="A449" s="63" t="n"/>
      <c r="B449" s="63" t="n"/>
    </row>
    <row r="450" ht="15.75" customHeight="1" s="120">
      <c r="A450" s="63" t="n"/>
      <c r="B450" s="63" t="n"/>
    </row>
    <row r="451" ht="15.75" customHeight="1" s="120">
      <c r="A451" s="63" t="n"/>
      <c r="B451" s="63" t="n"/>
    </row>
    <row r="452" ht="15.75" customHeight="1" s="120">
      <c r="A452" s="63" t="n"/>
      <c r="B452" s="63" t="n"/>
    </row>
    <row r="453" ht="15.75" customHeight="1" s="120">
      <c r="A453" s="63" t="n"/>
      <c r="B453" s="63" t="n"/>
    </row>
    <row r="454" ht="15.75" customHeight="1" s="120">
      <c r="A454" s="63" t="n"/>
      <c r="B454" s="63" t="n"/>
    </row>
    <row r="455" ht="15.75" customHeight="1" s="120">
      <c r="A455" s="63" t="n"/>
      <c r="B455" s="63" t="n"/>
    </row>
    <row r="456" ht="15.75" customHeight="1" s="120">
      <c r="A456" s="63" t="n"/>
      <c r="B456" s="63" t="n"/>
    </row>
    <row r="457" ht="15.75" customHeight="1" s="120">
      <c r="A457" s="63" t="n"/>
      <c r="B457" s="63" t="n"/>
    </row>
    <row r="458" ht="15.75" customHeight="1" s="120">
      <c r="A458" s="63" t="n"/>
      <c r="B458" s="63" t="n"/>
    </row>
    <row r="459" ht="15.75" customHeight="1" s="120">
      <c r="A459" s="63" t="n"/>
      <c r="B459" s="63" t="n"/>
    </row>
    <row r="460" ht="15.75" customHeight="1" s="120">
      <c r="A460" s="63" t="n"/>
      <c r="B460" s="63" t="n"/>
    </row>
    <row r="461" ht="15.75" customHeight="1" s="120">
      <c r="A461" s="63" t="n"/>
      <c r="B461" s="63" t="n"/>
    </row>
    <row r="462" ht="15.75" customHeight="1" s="120">
      <c r="A462" s="63" t="n"/>
      <c r="B462" s="63" t="n"/>
    </row>
    <row r="463" ht="15.75" customHeight="1" s="120">
      <c r="A463" s="63" t="n"/>
      <c r="B463" s="63" t="n"/>
    </row>
    <row r="464" ht="15.75" customHeight="1" s="120">
      <c r="A464" s="63" t="n"/>
      <c r="B464" s="63" t="n"/>
    </row>
    <row r="465" ht="15.75" customHeight="1" s="120">
      <c r="A465" s="63" t="n"/>
      <c r="B465" s="63" t="n"/>
    </row>
    <row r="466" ht="15.75" customHeight="1" s="120">
      <c r="A466" s="63" t="n"/>
      <c r="B466" s="63" t="n"/>
    </row>
    <row r="467" ht="15.75" customHeight="1" s="120">
      <c r="A467" s="63" t="n"/>
      <c r="B467" s="63" t="n"/>
    </row>
    <row r="468" ht="15.75" customHeight="1" s="120">
      <c r="A468" s="63" t="n"/>
      <c r="B468" s="63" t="n"/>
    </row>
    <row r="469" ht="15.75" customHeight="1" s="120">
      <c r="A469" s="63" t="n"/>
      <c r="B469" s="63" t="n"/>
    </row>
    <row r="470" ht="15.75" customHeight="1" s="120">
      <c r="A470" s="63" t="n"/>
      <c r="B470" s="63" t="n"/>
    </row>
    <row r="471" ht="15.75" customHeight="1" s="120">
      <c r="A471" s="63" t="n"/>
      <c r="B471" s="63" t="n"/>
    </row>
    <row r="472" ht="15.75" customHeight="1" s="120">
      <c r="A472" s="63" t="n"/>
      <c r="B472" s="63" t="n"/>
    </row>
    <row r="473" ht="15.75" customHeight="1" s="120">
      <c r="A473" s="63" t="n"/>
      <c r="B473" s="63" t="n"/>
    </row>
    <row r="474" ht="15.75" customHeight="1" s="120">
      <c r="A474" s="63" t="n"/>
      <c r="B474" s="63" t="n"/>
    </row>
    <row r="475" ht="15.75" customHeight="1" s="120">
      <c r="A475" s="63" t="n"/>
      <c r="B475" s="63" t="n"/>
    </row>
    <row r="476" ht="15.75" customHeight="1" s="120">
      <c r="A476" s="63" t="n"/>
      <c r="B476" s="63" t="n"/>
    </row>
    <row r="477" ht="15.75" customHeight="1" s="120">
      <c r="A477" s="63" t="n"/>
      <c r="B477" s="63" t="n"/>
    </row>
    <row r="478" ht="15.75" customHeight="1" s="120">
      <c r="A478" s="63" t="n"/>
      <c r="B478" s="63" t="n"/>
    </row>
    <row r="479" ht="15.75" customHeight="1" s="120">
      <c r="A479" s="63" t="n"/>
      <c r="B479" s="63" t="n"/>
    </row>
    <row r="480" ht="15.75" customHeight="1" s="120">
      <c r="A480" s="63" t="n"/>
      <c r="B480" s="63" t="n"/>
    </row>
    <row r="481" ht="15.75" customHeight="1" s="120">
      <c r="A481" s="63" t="n"/>
      <c r="B481" s="63" t="n"/>
    </row>
    <row r="482" ht="15.75" customHeight="1" s="120">
      <c r="A482" s="63" t="n"/>
      <c r="B482" s="63" t="n"/>
    </row>
    <row r="483" ht="15.75" customHeight="1" s="120">
      <c r="A483" s="63" t="n"/>
      <c r="B483" s="63" t="n"/>
    </row>
    <row r="484" ht="15.75" customHeight="1" s="120">
      <c r="A484" s="63" t="n"/>
      <c r="B484" s="63" t="n"/>
    </row>
    <row r="485" ht="15.75" customHeight="1" s="120">
      <c r="A485" s="63" t="n"/>
      <c r="B485" s="63" t="n"/>
    </row>
    <row r="486" ht="15.75" customHeight="1" s="120">
      <c r="A486" s="63" t="n"/>
      <c r="B486" s="63" t="n"/>
    </row>
    <row r="487" ht="15.75" customHeight="1" s="120">
      <c r="A487" s="63" t="n"/>
      <c r="B487" s="63" t="n"/>
    </row>
    <row r="488" ht="15.75" customHeight="1" s="120">
      <c r="A488" s="63" t="n"/>
      <c r="B488" s="63" t="n"/>
    </row>
    <row r="489" ht="15.75" customHeight="1" s="120">
      <c r="A489" s="63" t="n"/>
      <c r="B489" s="63" t="n"/>
    </row>
    <row r="490" ht="15.75" customHeight="1" s="120">
      <c r="A490" s="63" t="n"/>
      <c r="B490" s="63" t="n"/>
    </row>
    <row r="491" ht="15.75" customHeight="1" s="120">
      <c r="A491" s="63" t="n"/>
      <c r="B491" s="63" t="n"/>
    </row>
    <row r="492" ht="15.75" customHeight="1" s="120">
      <c r="A492" s="63" t="n"/>
      <c r="B492" s="63" t="n"/>
    </row>
    <row r="493" ht="15.75" customHeight="1" s="120">
      <c r="A493" s="63" t="n"/>
      <c r="B493" s="63" t="n"/>
    </row>
    <row r="494" ht="15.75" customHeight="1" s="120">
      <c r="A494" s="63" t="n"/>
      <c r="B494" s="63" t="n"/>
    </row>
    <row r="495" ht="15.75" customHeight="1" s="120">
      <c r="A495" s="63" t="n"/>
      <c r="B495" s="63" t="n"/>
    </row>
    <row r="496" ht="15.75" customHeight="1" s="120">
      <c r="A496" s="63" t="n"/>
      <c r="B496" s="63" t="n"/>
    </row>
    <row r="497" ht="15.75" customHeight="1" s="120">
      <c r="A497" s="63" t="n"/>
      <c r="B497" s="63" t="n"/>
    </row>
    <row r="498" ht="15.75" customHeight="1" s="120">
      <c r="A498" s="63" t="n"/>
      <c r="B498" s="63" t="n"/>
    </row>
    <row r="499" ht="15.75" customHeight="1" s="120">
      <c r="A499" s="63" t="n"/>
      <c r="B499" s="63" t="n"/>
    </row>
    <row r="500" ht="15.75" customHeight="1" s="120">
      <c r="A500" s="63" t="n"/>
      <c r="B500" s="63" t="n"/>
    </row>
    <row r="501" ht="15.75" customHeight="1" s="120">
      <c r="A501" s="63" t="n"/>
      <c r="B501" s="63" t="n"/>
    </row>
    <row r="502" ht="15.75" customHeight="1" s="120">
      <c r="A502" s="63" t="n"/>
      <c r="B502" s="63" t="n"/>
    </row>
    <row r="503" ht="15.75" customHeight="1" s="120">
      <c r="A503" s="63" t="n"/>
      <c r="B503" s="63" t="n"/>
    </row>
    <row r="504" ht="15.75" customHeight="1" s="120">
      <c r="A504" s="63" t="n"/>
      <c r="B504" s="63" t="n"/>
    </row>
    <row r="505" ht="15.75" customHeight="1" s="120">
      <c r="A505" s="63" t="n"/>
      <c r="B505" s="63" t="n"/>
    </row>
    <row r="506" ht="15.75" customHeight="1" s="120">
      <c r="A506" s="63" t="n"/>
      <c r="B506" s="63" t="n"/>
    </row>
    <row r="507" ht="15.75" customHeight="1" s="120">
      <c r="A507" s="63" t="n"/>
      <c r="B507" s="63" t="n"/>
    </row>
    <row r="508" ht="15.75" customHeight="1" s="120">
      <c r="A508" s="63" t="n"/>
      <c r="B508" s="63" t="n"/>
    </row>
    <row r="509" ht="15.75" customHeight="1" s="120">
      <c r="A509" s="63" t="n"/>
      <c r="B509" s="63" t="n"/>
    </row>
    <row r="510" ht="15.75" customHeight="1" s="120">
      <c r="A510" s="63" t="n"/>
      <c r="B510" s="63" t="n"/>
    </row>
    <row r="511" ht="15.75" customHeight="1" s="120">
      <c r="A511" s="63" t="n"/>
      <c r="B511" s="63" t="n"/>
    </row>
    <row r="512" ht="15.75" customHeight="1" s="120">
      <c r="A512" s="63" t="n"/>
      <c r="B512" s="63" t="n"/>
    </row>
    <row r="513" ht="15.75" customHeight="1" s="120">
      <c r="A513" s="63" t="n"/>
      <c r="B513" s="63" t="n"/>
    </row>
    <row r="514" ht="15.75" customHeight="1" s="120">
      <c r="A514" s="63" t="n"/>
      <c r="B514" s="63" t="n"/>
    </row>
    <row r="515" ht="15.75" customHeight="1" s="120">
      <c r="A515" s="63" t="n"/>
      <c r="B515" s="63" t="n"/>
    </row>
    <row r="516" ht="15.75" customHeight="1" s="120">
      <c r="A516" s="63" t="n"/>
      <c r="B516" s="63" t="n"/>
    </row>
    <row r="517" ht="15.75" customHeight="1" s="120">
      <c r="A517" s="63" t="n"/>
      <c r="B517" s="63" t="n"/>
    </row>
    <row r="518" ht="15.75" customHeight="1" s="120">
      <c r="A518" s="63" t="n"/>
      <c r="B518" s="63" t="n"/>
    </row>
    <row r="519" ht="15.75" customHeight="1" s="120">
      <c r="A519" s="63" t="n"/>
      <c r="B519" s="63" t="n"/>
    </row>
    <row r="520" ht="15.75" customHeight="1" s="120">
      <c r="A520" s="63" t="n"/>
      <c r="B520" s="63" t="n"/>
    </row>
    <row r="521" ht="15.75" customHeight="1" s="120">
      <c r="A521" s="63" t="n"/>
      <c r="B521" s="63" t="n"/>
    </row>
    <row r="522" ht="15.75" customHeight="1" s="120">
      <c r="A522" s="63" t="n"/>
      <c r="B522" s="63" t="n"/>
    </row>
    <row r="523" ht="15.75" customHeight="1" s="120">
      <c r="A523" s="63" t="n"/>
      <c r="B523" s="63" t="n"/>
    </row>
    <row r="524" ht="15.75" customHeight="1" s="120">
      <c r="A524" s="63" t="n"/>
      <c r="B524" s="63" t="n"/>
    </row>
    <row r="525" ht="15.75" customHeight="1" s="120">
      <c r="A525" s="63" t="n"/>
      <c r="B525" s="63" t="n"/>
    </row>
    <row r="526" ht="15.75" customHeight="1" s="120">
      <c r="A526" s="63" t="n"/>
      <c r="B526" s="63" t="n"/>
    </row>
    <row r="527" ht="15.75" customHeight="1" s="120">
      <c r="A527" s="63" t="n"/>
      <c r="B527" s="63" t="n"/>
    </row>
    <row r="528" ht="15.75" customHeight="1" s="120">
      <c r="A528" s="63" t="n"/>
      <c r="B528" s="63" t="n"/>
    </row>
    <row r="529" ht="15.75" customHeight="1" s="120">
      <c r="A529" s="63" t="n"/>
      <c r="B529" s="63" t="n"/>
    </row>
    <row r="530" ht="15.75" customHeight="1" s="120">
      <c r="A530" s="63" t="n"/>
      <c r="B530" s="63" t="n"/>
    </row>
    <row r="531" ht="15.75" customHeight="1" s="120">
      <c r="A531" s="63" t="n"/>
      <c r="B531" s="63" t="n"/>
    </row>
    <row r="532" ht="15.75" customHeight="1" s="120">
      <c r="A532" s="63" t="n"/>
      <c r="B532" s="63" t="n"/>
    </row>
    <row r="533" ht="15.75" customHeight="1" s="120">
      <c r="A533" s="63" t="n"/>
      <c r="B533" s="63" t="n"/>
    </row>
    <row r="534" ht="15.75" customHeight="1" s="120">
      <c r="A534" s="63" t="n"/>
      <c r="B534" s="63" t="n"/>
    </row>
    <row r="535" ht="15.75" customHeight="1" s="120">
      <c r="A535" s="63" t="n"/>
      <c r="B535" s="63" t="n"/>
    </row>
    <row r="536" ht="15.75" customHeight="1" s="120">
      <c r="A536" s="63" t="n"/>
      <c r="B536" s="63" t="n"/>
    </row>
    <row r="537" ht="15.75" customHeight="1" s="120">
      <c r="A537" s="63" t="n"/>
      <c r="B537" s="63" t="n"/>
    </row>
    <row r="538" ht="15.75" customHeight="1" s="120">
      <c r="A538" s="63" t="n"/>
      <c r="B538" s="63" t="n"/>
    </row>
    <row r="539" ht="15.75" customHeight="1" s="120">
      <c r="A539" s="63" t="n"/>
      <c r="B539" s="63" t="n"/>
    </row>
    <row r="540" ht="15.75" customHeight="1" s="120">
      <c r="A540" s="63" t="n"/>
      <c r="B540" s="63" t="n"/>
    </row>
    <row r="541" ht="15.75" customHeight="1" s="120">
      <c r="A541" s="63" t="n"/>
      <c r="B541" s="63" t="n"/>
    </row>
    <row r="542" ht="15.75" customHeight="1" s="120">
      <c r="A542" s="63" t="n"/>
      <c r="B542" s="63" t="n"/>
    </row>
    <row r="543" ht="15.75" customHeight="1" s="120">
      <c r="A543" s="63" t="n"/>
      <c r="B543" s="63" t="n"/>
    </row>
    <row r="544" ht="15.75" customHeight="1" s="120">
      <c r="A544" s="63" t="n"/>
      <c r="B544" s="63" t="n"/>
    </row>
    <row r="545" ht="15.75" customHeight="1" s="120">
      <c r="A545" s="63" t="n"/>
      <c r="B545" s="63" t="n"/>
    </row>
    <row r="546" ht="15.75" customHeight="1" s="120">
      <c r="A546" s="63" t="n"/>
      <c r="B546" s="63" t="n"/>
    </row>
    <row r="547" ht="15.75" customHeight="1" s="120">
      <c r="A547" s="63" t="n"/>
      <c r="B547" s="63" t="n"/>
    </row>
    <row r="548" ht="15.75" customHeight="1" s="120">
      <c r="A548" s="63" t="n"/>
      <c r="B548" s="63" t="n"/>
    </row>
    <row r="549" ht="15.75" customHeight="1" s="120">
      <c r="A549" s="63" t="n"/>
      <c r="B549" s="63" t="n"/>
    </row>
    <row r="550" ht="15.75" customHeight="1" s="120">
      <c r="A550" s="63" t="n"/>
      <c r="B550" s="63" t="n"/>
    </row>
    <row r="551" ht="15.75" customHeight="1" s="120">
      <c r="A551" s="63" t="n"/>
      <c r="B551" s="63" t="n"/>
    </row>
    <row r="552" ht="15.75" customHeight="1" s="120">
      <c r="A552" s="63" t="n"/>
      <c r="B552" s="63" t="n"/>
    </row>
    <row r="553" ht="15.75" customHeight="1" s="120">
      <c r="A553" s="63" t="n"/>
      <c r="B553" s="63" t="n"/>
    </row>
    <row r="554" ht="15.75" customHeight="1" s="120">
      <c r="A554" s="63" t="n"/>
      <c r="B554" s="63" t="n"/>
    </row>
    <row r="555" ht="15.75" customHeight="1" s="120">
      <c r="A555" s="63" t="n"/>
      <c r="B555" s="63" t="n"/>
    </row>
    <row r="556" ht="15.75" customHeight="1" s="120">
      <c r="A556" s="63" t="n"/>
      <c r="B556" s="63" t="n"/>
    </row>
    <row r="557" ht="15.75" customHeight="1" s="120">
      <c r="A557" s="63" t="n"/>
      <c r="B557" s="63" t="n"/>
    </row>
    <row r="558" ht="15.75" customHeight="1" s="120">
      <c r="A558" s="63" t="n"/>
      <c r="B558" s="63" t="n"/>
    </row>
    <row r="559" ht="15.75" customHeight="1" s="120">
      <c r="A559" s="63" t="n"/>
      <c r="B559" s="63" t="n"/>
    </row>
    <row r="560" ht="15.75" customHeight="1" s="120">
      <c r="A560" s="63" t="n"/>
      <c r="B560" s="63" t="n"/>
    </row>
    <row r="561" ht="15.75" customHeight="1" s="120">
      <c r="A561" s="63" t="n"/>
      <c r="B561" s="63" t="n"/>
    </row>
    <row r="562" ht="15.75" customHeight="1" s="120">
      <c r="A562" s="63" t="n"/>
      <c r="B562" s="63" t="n"/>
    </row>
    <row r="563" ht="15.75" customHeight="1" s="120">
      <c r="A563" s="63" t="n"/>
      <c r="B563" s="63" t="n"/>
    </row>
    <row r="564" ht="15.75" customHeight="1" s="120">
      <c r="A564" s="63" t="n"/>
      <c r="B564" s="63" t="n"/>
    </row>
    <row r="565" ht="15.75" customHeight="1" s="120">
      <c r="A565" s="63" t="n"/>
      <c r="B565" s="63" t="n"/>
    </row>
    <row r="566" ht="15.75" customHeight="1" s="120">
      <c r="A566" s="63" t="n"/>
      <c r="B566" s="63" t="n"/>
    </row>
    <row r="567" ht="15.75" customHeight="1" s="120">
      <c r="A567" s="63" t="n"/>
      <c r="B567" s="63" t="n"/>
    </row>
    <row r="568" ht="15.75" customHeight="1" s="120">
      <c r="A568" s="63" t="n"/>
      <c r="B568" s="63" t="n"/>
    </row>
    <row r="569" ht="15.75" customHeight="1" s="120">
      <c r="A569" s="63" t="n"/>
      <c r="B569" s="63" t="n"/>
    </row>
    <row r="570" ht="15.75" customHeight="1" s="120">
      <c r="A570" s="63" t="n"/>
      <c r="B570" s="63" t="n"/>
    </row>
    <row r="571" ht="15.75" customHeight="1" s="120">
      <c r="A571" s="63" t="n"/>
      <c r="B571" s="63" t="n"/>
    </row>
    <row r="572" ht="15.75" customHeight="1" s="120">
      <c r="A572" s="63" t="n"/>
      <c r="B572" s="63" t="n"/>
    </row>
    <row r="573" ht="15.75" customHeight="1" s="120">
      <c r="A573" s="63" t="n"/>
      <c r="B573" s="63" t="n"/>
    </row>
    <row r="574" ht="15.75" customHeight="1" s="120">
      <c r="A574" s="63" t="n"/>
      <c r="B574" s="63" t="n"/>
    </row>
    <row r="575" ht="15.75" customHeight="1" s="120">
      <c r="A575" s="63" t="n"/>
      <c r="B575" s="63" t="n"/>
    </row>
    <row r="576" ht="15.75" customHeight="1" s="120">
      <c r="A576" s="63" t="n"/>
      <c r="B576" s="63" t="n"/>
    </row>
    <row r="577" ht="15.75" customHeight="1" s="120">
      <c r="A577" s="63" t="n"/>
      <c r="B577" s="63" t="n"/>
    </row>
    <row r="578" ht="15.75" customHeight="1" s="120">
      <c r="A578" s="63" t="n"/>
      <c r="B578" s="63" t="n"/>
    </row>
    <row r="579" ht="15.75" customHeight="1" s="120">
      <c r="A579" s="63" t="n"/>
      <c r="B579" s="63" t="n"/>
    </row>
    <row r="580" ht="15.75" customHeight="1" s="120">
      <c r="A580" s="63" t="n"/>
      <c r="B580" s="63" t="n"/>
    </row>
    <row r="581" ht="15.75" customHeight="1" s="120">
      <c r="A581" s="63" t="n"/>
      <c r="B581" s="63" t="n"/>
    </row>
    <row r="582" ht="15.75" customHeight="1" s="120">
      <c r="A582" s="63" t="n"/>
      <c r="B582" s="63" t="n"/>
    </row>
    <row r="583" ht="15.75" customHeight="1" s="120">
      <c r="A583" s="63" t="n"/>
      <c r="B583" s="63" t="n"/>
    </row>
    <row r="584" ht="15.75" customHeight="1" s="120">
      <c r="A584" s="63" t="n"/>
      <c r="B584" s="63" t="n"/>
    </row>
    <row r="585" ht="15.75" customHeight="1" s="120">
      <c r="A585" s="63" t="n"/>
      <c r="B585" s="63" t="n"/>
    </row>
    <row r="586" ht="15.75" customHeight="1" s="120">
      <c r="A586" s="63" t="n"/>
      <c r="B586" s="63" t="n"/>
    </row>
    <row r="587" ht="15.75" customHeight="1" s="120">
      <c r="A587" s="63" t="n"/>
      <c r="B587" s="63" t="n"/>
    </row>
    <row r="588" ht="15.75" customHeight="1" s="120">
      <c r="A588" s="63" t="n"/>
      <c r="B588" s="63" t="n"/>
    </row>
    <row r="589" ht="15.75" customHeight="1" s="120">
      <c r="A589" s="63" t="n"/>
      <c r="B589" s="63" t="n"/>
    </row>
    <row r="590" ht="15.75" customHeight="1" s="120">
      <c r="A590" s="63" t="n"/>
      <c r="B590" s="63" t="n"/>
    </row>
    <row r="591" ht="15.75" customHeight="1" s="120">
      <c r="A591" s="63" t="n"/>
      <c r="B591" s="63" t="n"/>
    </row>
    <row r="592" ht="15.75" customHeight="1" s="120">
      <c r="A592" s="63" t="n"/>
      <c r="B592" s="63" t="n"/>
    </row>
    <row r="593" ht="15.75" customHeight="1" s="120">
      <c r="A593" s="63" t="n"/>
      <c r="B593" s="63" t="n"/>
    </row>
    <row r="594" ht="15.75" customHeight="1" s="120">
      <c r="A594" s="63" t="n"/>
      <c r="B594" s="63" t="n"/>
    </row>
    <row r="595" ht="15.75" customHeight="1" s="120">
      <c r="A595" s="63" t="n"/>
      <c r="B595" s="63" t="n"/>
    </row>
    <row r="596" ht="15.75" customHeight="1" s="120">
      <c r="A596" s="63" t="n"/>
      <c r="B596" s="63" t="n"/>
    </row>
    <row r="597" ht="15.75" customHeight="1" s="120">
      <c r="A597" s="63" t="n"/>
      <c r="B597" s="63" t="n"/>
    </row>
    <row r="598" ht="15.75" customHeight="1" s="120">
      <c r="A598" s="63" t="n"/>
      <c r="B598" s="63" t="n"/>
    </row>
    <row r="599" ht="15.75" customHeight="1" s="120">
      <c r="A599" s="63" t="n"/>
      <c r="B599" s="63" t="n"/>
    </row>
    <row r="600" ht="15.75" customHeight="1" s="120">
      <c r="A600" s="63" t="n"/>
      <c r="B600" s="63" t="n"/>
    </row>
    <row r="601" ht="15.75" customHeight="1" s="120">
      <c r="A601" s="63" t="n"/>
      <c r="B601" s="63" t="n"/>
    </row>
    <row r="602" ht="15.75" customHeight="1" s="120">
      <c r="A602" s="63" t="n"/>
      <c r="B602" s="63" t="n"/>
    </row>
    <row r="603" ht="15.75" customHeight="1" s="120">
      <c r="A603" s="63" t="n"/>
      <c r="B603" s="63" t="n"/>
    </row>
    <row r="604" ht="15.75" customHeight="1" s="120">
      <c r="A604" s="63" t="n"/>
      <c r="B604" s="63" t="n"/>
    </row>
    <row r="605" ht="15.75" customHeight="1" s="120">
      <c r="A605" s="63" t="n"/>
      <c r="B605" s="63" t="n"/>
    </row>
    <row r="606" ht="15.75" customHeight="1" s="120">
      <c r="A606" s="63" t="n"/>
      <c r="B606" s="63" t="n"/>
    </row>
    <row r="607" ht="15.75" customHeight="1" s="120">
      <c r="A607" s="63" t="n"/>
      <c r="B607" s="63" t="n"/>
    </row>
    <row r="608" ht="15.75" customHeight="1" s="120">
      <c r="A608" s="63" t="n"/>
      <c r="B608" s="63" t="n"/>
    </row>
    <row r="609" ht="15.75" customHeight="1" s="120">
      <c r="A609" s="63" t="n"/>
      <c r="B609" s="63" t="n"/>
    </row>
    <row r="610" ht="15.75" customHeight="1" s="120">
      <c r="A610" s="63" t="n"/>
      <c r="B610" s="63" t="n"/>
    </row>
    <row r="611" ht="15.75" customHeight="1" s="120">
      <c r="A611" s="63" t="n"/>
      <c r="B611" s="63" t="n"/>
    </row>
    <row r="612" ht="15.75" customHeight="1" s="120">
      <c r="A612" s="63" t="n"/>
      <c r="B612" s="63" t="n"/>
    </row>
    <row r="613" ht="15.75" customHeight="1" s="120">
      <c r="A613" s="63" t="n"/>
      <c r="B613" s="63" t="n"/>
    </row>
    <row r="614" ht="15.75" customHeight="1" s="120">
      <c r="A614" s="63" t="n"/>
      <c r="B614" s="63" t="n"/>
    </row>
    <row r="615" ht="15.75" customHeight="1" s="120">
      <c r="A615" s="63" t="n"/>
      <c r="B615" s="63" t="n"/>
    </row>
    <row r="616" ht="15.75" customHeight="1" s="120">
      <c r="A616" s="63" t="n"/>
      <c r="B616" s="63" t="n"/>
    </row>
    <row r="617" ht="15.75" customHeight="1" s="120">
      <c r="A617" s="63" t="n"/>
      <c r="B617" s="63" t="n"/>
    </row>
    <row r="618" ht="15.75" customHeight="1" s="120">
      <c r="A618" s="63" t="n"/>
      <c r="B618" s="63" t="n"/>
    </row>
    <row r="619" ht="15.75" customHeight="1" s="120">
      <c r="A619" s="63" t="n"/>
      <c r="B619" s="63" t="n"/>
    </row>
    <row r="620" ht="15.75" customHeight="1" s="120">
      <c r="A620" s="63" t="n"/>
      <c r="B620" s="63" t="n"/>
    </row>
    <row r="621" ht="15.75" customHeight="1" s="120">
      <c r="A621" s="63" t="n"/>
      <c r="B621" s="63" t="n"/>
    </row>
    <row r="622" ht="15.75" customHeight="1" s="120">
      <c r="A622" s="63" t="n"/>
      <c r="B622" s="63" t="n"/>
    </row>
    <row r="623" ht="15.75" customHeight="1" s="120">
      <c r="A623" s="63" t="n"/>
      <c r="B623" s="63" t="n"/>
    </row>
    <row r="624" ht="15.75" customHeight="1" s="120">
      <c r="A624" s="63" t="n"/>
      <c r="B624" s="63" t="n"/>
    </row>
    <row r="625" ht="15.75" customHeight="1" s="120">
      <c r="A625" s="63" t="n"/>
      <c r="B625" s="63" t="n"/>
    </row>
    <row r="626" ht="15.75" customHeight="1" s="120">
      <c r="A626" s="63" t="n"/>
      <c r="B626" s="63" t="n"/>
    </row>
    <row r="627" ht="15.75" customHeight="1" s="120">
      <c r="A627" s="63" t="n"/>
      <c r="B627" s="63" t="n"/>
    </row>
    <row r="628" ht="15.75" customHeight="1" s="120">
      <c r="A628" s="63" t="n"/>
      <c r="B628" s="63" t="n"/>
    </row>
    <row r="629" ht="15.75" customHeight="1" s="120">
      <c r="A629" s="63" t="n"/>
      <c r="B629" s="63" t="n"/>
    </row>
    <row r="630" ht="15.75" customHeight="1" s="120">
      <c r="A630" s="63" t="n"/>
      <c r="B630" s="63" t="n"/>
    </row>
    <row r="631" ht="15.75" customHeight="1" s="120">
      <c r="A631" s="63" t="n"/>
      <c r="B631" s="63" t="n"/>
    </row>
    <row r="632" ht="15.75" customHeight="1" s="120">
      <c r="A632" s="63" t="n"/>
      <c r="B632" s="63" t="n"/>
    </row>
    <row r="633" ht="15.75" customHeight="1" s="120">
      <c r="A633" s="63" t="n"/>
      <c r="B633" s="63" t="n"/>
    </row>
    <row r="634" ht="15.75" customHeight="1" s="120">
      <c r="A634" s="63" t="n"/>
      <c r="B634" s="63" t="n"/>
    </row>
    <row r="635" ht="15.75" customHeight="1" s="120">
      <c r="A635" s="63" t="n"/>
      <c r="B635" s="63" t="n"/>
    </row>
    <row r="636" ht="15.75" customHeight="1" s="120">
      <c r="A636" s="63" t="n"/>
      <c r="B636" s="63" t="n"/>
    </row>
    <row r="637" ht="15.75" customHeight="1" s="120">
      <c r="A637" s="63" t="n"/>
      <c r="B637" s="63" t="n"/>
    </row>
    <row r="638" ht="15.75" customHeight="1" s="120">
      <c r="A638" s="63" t="n"/>
      <c r="B638" s="63" t="n"/>
    </row>
    <row r="639" ht="15.75" customHeight="1" s="120">
      <c r="A639" s="63" t="n"/>
      <c r="B639" s="63" t="n"/>
    </row>
    <row r="640" ht="15.75" customHeight="1" s="120">
      <c r="A640" s="63" t="n"/>
      <c r="B640" s="63" t="n"/>
    </row>
    <row r="641" ht="15.75" customHeight="1" s="120">
      <c r="A641" s="63" t="n"/>
      <c r="B641" s="63" t="n"/>
    </row>
    <row r="642" ht="15.75" customHeight="1" s="120">
      <c r="A642" s="63" t="n"/>
      <c r="B642" s="63" t="n"/>
    </row>
    <row r="643" ht="15.75" customHeight="1" s="120">
      <c r="A643" s="63" t="n"/>
      <c r="B643" s="63" t="n"/>
    </row>
    <row r="644" ht="15.75" customHeight="1" s="120">
      <c r="A644" s="63" t="n"/>
      <c r="B644" s="63" t="n"/>
    </row>
    <row r="645" ht="15.75" customHeight="1" s="120">
      <c r="A645" s="63" t="n"/>
      <c r="B645" s="63" t="n"/>
    </row>
    <row r="646" ht="15.75" customHeight="1" s="120">
      <c r="A646" s="63" t="n"/>
      <c r="B646" s="63" t="n"/>
    </row>
    <row r="647" ht="15.75" customHeight="1" s="120">
      <c r="A647" s="63" t="n"/>
      <c r="B647" s="63" t="n"/>
    </row>
    <row r="648" ht="15.75" customHeight="1" s="120">
      <c r="A648" s="63" t="n"/>
      <c r="B648" s="63" t="n"/>
    </row>
    <row r="649" ht="15.75" customHeight="1" s="120">
      <c r="A649" s="63" t="n"/>
      <c r="B649" s="63" t="n"/>
    </row>
    <row r="650" ht="15.75" customHeight="1" s="120">
      <c r="A650" s="63" t="n"/>
      <c r="B650" s="63" t="n"/>
    </row>
    <row r="651" ht="15.75" customHeight="1" s="120">
      <c r="A651" s="63" t="n"/>
      <c r="B651" s="63" t="n"/>
    </row>
    <row r="652" ht="15.75" customHeight="1" s="120">
      <c r="A652" s="63" t="n"/>
      <c r="B652" s="63" t="n"/>
    </row>
    <row r="653" ht="15.75" customHeight="1" s="120">
      <c r="A653" s="63" t="n"/>
      <c r="B653" s="63" t="n"/>
    </row>
    <row r="654" ht="15.75" customHeight="1" s="120">
      <c r="A654" s="63" t="n"/>
      <c r="B654" s="63" t="n"/>
    </row>
    <row r="655" ht="15.75" customHeight="1" s="120">
      <c r="A655" s="63" t="n"/>
      <c r="B655" s="63" t="n"/>
    </row>
    <row r="656" ht="15.75" customHeight="1" s="120">
      <c r="A656" s="63" t="n"/>
      <c r="B656" s="63" t="n"/>
    </row>
    <row r="657" ht="15.75" customHeight="1" s="120">
      <c r="A657" s="63" t="n"/>
      <c r="B657" s="63" t="n"/>
    </row>
    <row r="658" ht="15.75" customHeight="1" s="120">
      <c r="A658" s="63" t="n"/>
      <c r="B658" s="63" t="n"/>
    </row>
    <row r="659" ht="15.75" customHeight="1" s="120">
      <c r="A659" s="63" t="n"/>
      <c r="B659" s="63" t="n"/>
    </row>
    <row r="660" ht="15.75" customHeight="1" s="120">
      <c r="A660" s="63" t="n"/>
      <c r="B660" s="63" t="n"/>
    </row>
    <row r="661" ht="15.75" customHeight="1" s="120">
      <c r="A661" s="63" t="n"/>
      <c r="B661" s="63" t="n"/>
    </row>
    <row r="662" ht="15.75" customHeight="1" s="120">
      <c r="A662" s="63" t="n"/>
      <c r="B662" s="63" t="n"/>
    </row>
    <row r="663" ht="15.75" customHeight="1" s="120">
      <c r="A663" s="63" t="n"/>
      <c r="B663" s="63" t="n"/>
    </row>
    <row r="664" ht="15.75" customHeight="1" s="120">
      <c r="A664" s="63" t="n"/>
      <c r="B664" s="63" t="n"/>
    </row>
    <row r="665" ht="15.75" customHeight="1" s="120">
      <c r="A665" s="63" t="n"/>
      <c r="B665" s="63" t="n"/>
    </row>
    <row r="666" ht="15.75" customHeight="1" s="120">
      <c r="A666" s="63" t="n"/>
      <c r="B666" s="63" t="n"/>
    </row>
    <row r="667" ht="15.75" customHeight="1" s="120">
      <c r="A667" s="63" t="n"/>
      <c r="B667" s="63" t="n"/>
    </row>
    <row r="668" ht="15.75" customHeight="1" s="120">
      <c r="A668" s="63" t="n"/>
      <c r="B668" s="63" t="n"/>
    </row>
    <row r="669" ht="15.75" customHeight="1" s="120">
      <c r="A669" s="63" t="n"/>
      <c r="B669" s="63" t="n"/>
    </row>
    <row r="670" ht="15.75" customHeight="1" s="120">
      <c r="A670" s="63" t="n"/>
      <c r="B670" s="63" t="n"/>
    </row>
    <row r="671" ht="15.75" customHeight="1" s="120">
      <c r="A671" s="63" t="n"/>
      <c r="B671" s="63" t="n"/>
    </row>
    <row r="672" ht="15.75" customHeight="1" s="120">
      <c r="A672" s="63" t="n"/>
      <c r="B672" s="63" t="n"/>
    </row>
    <row r="673" ht="15.75" customHeight="1" s="120">
      <c r="A673" s="63" t="n"/>
      <c r="B673" s="63" t="n"/>
    </row>
    <row r="674" ht="15.75" customHeight="1" s="120">
      <c r="A674" s="63" t="n"/>
      <c r="B674" s="63" t="n"/>
    </row>
    <row r="675" ht="15.75" customHeight="1" s="120">
      <c r="A675" s="63" t="n"/>
      <c r="B675" s="63" t="n"/>
    </row>
    <row r="676" ht="15.75" customHeight="1" s="120">
      <c r="A676" s="63" t="n"/>
      <c r="B676" s="63" t="n"/>
    </row>
    <row r="677" ht="15.75" customHeight="1" s="120">
      <c r="A677" s="63" t="n"/>
      <c r="B677" s="63" t="n"/>
    </row>
    <row r="678" ht="15.75" customHeight="1" s="120">
      <c r="A678" s="63" t="n"/>
      <c r="B678" s="63" t="n"/>
    </row>
    <row r="679" ht="15.75" customHeight="1" s="120">
      <c r="A679" s="63" t="n"/>
      <c r="B679" s="63" t="n"/>
    </row>
    <row r="680" ht="15.75" customHeight="1" s="120">
      <c r="A680" s="63" t="n"/>
      <c r="B680" s="63" t="n"/>
    </row>
    <row r="681" ht="15.75" customHeight="1" s="120">
      <c r="A681" s="63" t="n"/>
      <c r="B681" s="63" t="n"/>
    </row>
    <row r="682" ht="15.75" customHeight="1" s="120">
      <c r="A682" s="63" t="n"/>
      <c r="B682" s="63" t="n"/>
    </row>
    <row r="683" ht="15.75" customHeight="1" s="120">
      <c r="A683" s="63" t="n"/>
      <c r="B683" s="63" t="n"/>
    </row>
    <row r="684" ht="15.75" customHeight="1" s="120">
      <c r="A684" s="63" t="n"/>
      <c r="B684" s="63" t="n"/>
    </row>
    <row r="685" ht="15.75" customHeight="1" s="120">
      <c r="A685" s="63" t="n"/>
      <c r="B685" s="63" t="n"/>
    </row>
    <row r="686" ht="15.75" customHeight="1" s="120">
      <c r="A686" s="63" t="n"/>
      <c r="B686" s="63" t="n"/>
    </row>
    <row r="687" ht="15.75" customHeight="1" s="120">
      <c r="A687" s="63" t="n"/>
      <c r="B687" s="63" t="n"/>
    </row>
    <row r="688" ht="15.75" customHeight="1" s="120">
      <c r="A688" s="63" t="n"/>
      <c r="B688" s="63" t="n"/>
    </row>
    <row r="689" ht="15.75" customHeight="1" s="120">
      <c r="A689" s="63" t="n"/>
      <c r="B689" s="63" t="n"/>
    </row>
    <row r="690" ht="15.75" customHeight="1" s="120">
      <c r="A690" s="63" t="n"/>
      <c r="B690" s="63" t="n"/>
    </row>
    <row r="691" ht="15.75" customHeight="1" s="120">
      <c r="A691" s="63" t="n"/>
      <c r="B691" s="63" t="n"/>
    </row>
    <row r="692" ht="15.75" customHeight="1" s="120">
      <c r="A692" s="63" t="n"/>
      <c r="B692" s="63" t="n"/>
    </row>
    <row r="693" ht="15.75" customHeight="1" s="120">
      <c r="A693" s="63" t="n"/>
      <c r="B693" s="63" t="n"/>
    </row>
    <row r="694" ht="15.75" customHeight="1" s="120">
      <c r="A694" s="63" t="n"/>
      <c r="B694" s="63" t="n"/>
    </row>
    <row r="695" ht="15.75" customHeight="1" s="120">
      <c r="A695" s="63" t="n"/>
      <c r="B695" s="63" t="n"/>
    </row>
    <row r="696" ht="15.75" customHeight="1" s="120">
      <c r="A696" s="63" t="n"/>
      <c r="B696" s="63" t="n"/>
    </row>
    <row r="697" ht="15.75" customHeight="1" s="120">
      <c r="A697" s="63" t="n"/>
      <c r="B697" s="63" t="n"/>
    </row>
    <row r="698" ht="15.75" customHeight="1" s="120">
      <c r="A698" s="63" t="n"/>
      <c r="B698" s="63" t="n"/>
    </row>
    <row r="699" ht="15.75" customHeight="1" s="120">
      <c r="A699" s="63" t="n"/>
      <c r="B699" s="63" t="n"/>
    </row>
    <row r="700" ht="15.75" customHeight="1" s="120">
      <c r="A700" s="63" t="n"/>
      <c r="B700" s="63" t="n"/>
    </row>
    <row r="701" ht="15.75" customHeight="1" s="120">
      <c r="A701" s="63" t="n"/>
      <c r="B701" s="63" t="n"/>
    </row>
    <row r="702" ht="15.75" customHeight="1" s="120">
      <c r="A702" s="63" t="n"/>
      <c r="B702" s="63" t="n"/>
    </row>
    <row r="703" ht="15.75" customHeight="1" s="120">
      <c r="A703" s="63" t="n"/>
      <c r="B703" s="63" t="n"/>
    </row>
    <row r="704" ht="15.75" customHeight="1" s="120">
      <c r="A704" s="63" t="n"/>
      <c r="B704" s="63" t="n"/>
    </row>
    <row r="705" ht="15.75" customHeight="1" s="120">
      <c r="A705" s="63" t="n"/>
      <c r="B705" s="63" t="n"/>
    </row>
    <row r="706" ht="15.75" customHeight="1" s="120">
      <c r="A706" s="63" t="n"/>
      <c r="B706" s="63" t="n"/>
    </row>
    <row r="707" ht="15.75" customHeight="1" s="120">
      <c r="A707" s="63" t="n"/>
      <c r="B707" s="63" t="n"/>
    </row>
    <row r="708" ht="15.75" customHeight="1" s="120">
      <c r="A708" s="63" t="n"/>
      <c r="B708" s="63" t="n"/>
    </row>
    <row r="709" ht="15.75" customHeight="1" s="120">
      <c r="A709" s="63" t="n"/>
      <c r="B709" s="63" t="n"/>
    </row>
    <row r="710" ht="15.75" customHeight="1" s="120">
      <c r="A710" s="63" t="n"/>
      <c r="B710" s="63" t="n"/>
    </row>
    <row r="711" ht="15.75" customHeight="1" s="120">
      <c r="A711" s="63" t="n"/>
      <c r="B711" s="63" t="n"/>
    </row>
    <row r="712" ht="15.75" customHeight="1" s="120">
      <c r="A712" s="63" t="n"/>
      <c r="B712" s="63" t="n"/>
    </row>
    <row r="713" ht="15.75" customHeight="1" s="120">
      <c r="A713" s="63" t="n"/>
      <c r="B713" s="63" t="n"/>
    </row>
    <row r="714" ht="15.75" customHeight="1" s="120">
      <c r="A714" s="63" t="n"/>
      <c r="B714" s="63" t="n"/>
    </row>
    <row r="715" ht="15.75" customHeight="1" s="120">
      <c r="A715" s="63" t="n"/>
      <c r="B715" s="63" t="n"/>
    </row>
    <row r="716" ht="15.75" customHeight="1" s="120">
      <c r="A716" s="63" t="n"/>
      <c r="B716" s="63" t="n"/>
    </row>
    <row r="717" ht="15.75" customHeight="1" s="120">
      <c r="A717" s="63" t="n"/>
      <c r="B717" s="63" t="n"/>
    </row>
    <row r="718" ht="15.75" customHeight="1" s="120">
      <c r="A718" s="63" t="n"/>
      <c r="B718" s="63" t="n"/>
    </row>
    <row r="719" ht="15.75" customHeight="1" s="120">
      <c r="A719" s="63" t="n"/>
      <c r="B719" s="63" t="n"/>
    </row>
    <row r="720" ht="15.75" customHeight="1" s="120">
      <c r="A720" s="63" t="n"/>
      <c r="B720" s="63" t="n"/>
    </row>
    <row r="721" ht="15.75" customHeight="1" s="120">
      <c r="A721" s="63" t="n"/>
      <c r="B721" s="63" t="n"/>
    </row>
    <row r="722" ht="15.75" customHeight="1" s="120">
      <c r="A722" s="63" t="n"/>
      <c r="B722" s="63" t="n"/>
    </row>
    <row r="723" ht="15.75" customHeight="1" s="120">
      <c r="A723" s="63" t="n"/>
      <c r="B723" s="63" t="n"/>
    </row>
    <row r="724" ht="15.75" customHeight="1" s="120">
      <c r="A724" s="63" t="n"/>
      <c r="B724" s="63" t="n"/>
    </row>
    <row r="725" ht="15.75" customHeight="1" s="120">
      <c r="A725" s="63" t="n"/>
      <c r="B725" s="63" t="n"/>
    </row>
    <row r="726" ht="15.75" customHeight="1" s="120">
      <c r="A726" s="63" t="n"/>
      <c r="B726" s="63" t="n"/>
    </row>
    <row r="727" ht="15.75" customHeight="1" s="120">
      <c r="A727" s="63" t="n"/>
      <c r="B727" s="63" t="n"/>
    </row>
    <row r="728" ht="15.75" customHeight="1" s="120">
      <c r="A728" s="63" t="n"/>
      <c r="B728" s="63" t="n"/>
    </row>
    <row r="729" ht="15.75" customHeight="1" s="120">
      <c r="A729" s="63" t="n"/>
      <c r="B729" s="63" t="n"/>
    </row>
    <row r="730" ht="15.75" customHeight="1" s="120">
      <c r="A730" s="63" t="n"/>
      <c r="B730" s="63" t="n"/>
    </row>
    <row r="731" ht="15.75" customHeight="1" s="120">
      <c r="A731" s="63" t="n"/>
      <c r="B731" s="63" t="n"/>
    </row>
    <row r="732" ht="15.75" customHeight="1" s="120">
      <c r="A732" s="63" t="n"/>
      <c r="B732" s="63" t="n"/>
    </row>
    <row r="733" ht="15.75" customHeight="1" s="120">
      <c r="A733" s="63" t="n"/>
      <c r="B733" s="63" t="n"/>
    </row>
    <row r="734" ht="15.75" customHeight="1" s="120">
      <c r="A734" s="63" t="n"/>
      <c r="B734" s="63" t="n"/>
    </row>
    <row r="735" ht="15.75" customHeight="1" s="120">
      <c r="A735" s="63" t="n"/>
      <c r="B735" s="63" t="n"/>
    </row>
    <row r="736" ht="15.75" customHeight="1" s="120">
      <c r="A736" s="63" t="n"/>
      <c r="B736" s="63" t="n"/>
    </row>
    <row r="737" ht="15.75" customHeight="1" s="120">
      <c r="A737" s="63" t="n"/>
      <c r="B737" s="63" t="n"/>
    </row>
    <row r="738" ht="15.75" customHeight="1" s="120">
      <c r="A738" s="63" t="n"/>
      <c r="B738" s="63" t="n"/>
    </row>
    <row r="739" ht="15.75" customHeight="1" s="120">
      <c r="A739" s="63" t="n"/>
      <c r="B739" s="63" t="n"/>
    </row>
    <row r="740" ht="15.75" customHeight="1" s="120">
      <c r="A740" s="63" t="n"/>
      <c r="B740" s="63" t="n"/>
    </row>
    <row r="741" ht="15.75" customHeight="1" s="120">
      <c r="A741" s="63" t="n"/>
      <c r="B741" s="63" t="n"/>
    </row>
    <row r="742" ht="15.75" customHeight="1" s="120">
      <c r="A742" s="63" t="n"/>
      <c r="B742" s="63" t="n"/>
    </row>
    <row r="743" ht="15.75" customHeight="1" s="120">
      <c r="A743" s="63" t="n"/>
      <c r="B743" s="63" t="n"/>
    </row>
    <row r="744" ht="15.75" customHeight="1" s="120">
      <c r="A744" s="63" t="n"/>
      <c r="B744" s="63" t="n"/>
    </row>
    <row r="745" ht="15.75" customHeight="1" s="120">
      <c r="A745" s="63" t="n"/>
      <c r="B745" s="63" t="n"/>
    </row>
    <row r="746" ht="15.75" customHeight="1" s="120">
      <c r="A746" s="63" t="n"/>
      <c r="B746" s="63" t="n"/>
    </row>
    <row r="747" ht="15.75" customHeight="1" s="120">
      <c r="A747" s="63" t="n"/>
      <c r="B747" s="63" t="n"/>
    </row>
    <row r="748" ht="15.75" customHeight="1" s="120">
      <c r="A748" s="63" t="n"/>
      <c r="B748" s="63" t="n"/>
    </row>
    <row r="749" ht="15.75" customHeight="1" s="120">
      <c r="A749" s="63" t="n"/>
      <c r="B749" s="63" t="n"/>
    </row>
    <row r="750" ht="15.75" customHeight="1" s="120">
      <c r="A750" s="63" t="n"/>
      <c r="B750" s="63" t="n"/>
    </row>
    <row r="751" ht="15.75" customHeight="1" s="120">
      <c r="A751" s="63" t="n"/>
      <c r="B751" s="63" t="n"/>
    </row>
    <row r="752" ht="15.75" customHeight="1" s="120">
      <c r="A752" s="63" t="n"/>
      <c r="B752" s="63" t="n"/>
    </row>
    <row r="753" ht="15.75" customHeight="1" s="120">
      <c r="A753" s="63" t="n"/>
      <c r="B753" s="63" t="n"/>
    </row>
    <row r="754" ht="15.75" customHeight="1" s="120">
      <c r="A754" s="63" t="n"/>
      <c r="B754" s="63" t="n"/>
    </row>
    <row r="755" ht="15.75" customHeight="1" s="120">
      <c r="A755" s="63" t="n"/>
      <c r="B755" s="63" t="n"/>
    </row>
    <row r="756" ht="15.75" customHeight="1" s="120">
      <c r="A756" s="63" t="n"/>
      <c r="B756" s="63" t="n"/>
    </row>
    <row r="757" ht="15.75" customHeight="1" s="120">
      <c r="A757" s="63" t="n"/>
      <c r="B757" s="63" t="n"/>
    </row>
    <row r="758" ht="15.75" customHeight="1" s="120">
      <c r="A758" s="63" t="n"/>
      <c r="B758" s="63" t="n"/>
    </row>
    <row r="759" ht="15.75" customHeight="1" s="120">
      <c r="A759" s="63" t="n"/>
      <c r="B759" s="63" t="n"/>
    </row>
    <row r="760" ht="15.75" customHeight="1" s="120">
      <c r="A760" s="63" t="n"/>
      <c r="B760" s="63" t="n"/>
    </row>
    <row r="761" ht="15.75" customHeight="1" s="120">
      <c r="A761" s="63" t="n"/>
      <c r="B761" s="63" t="n"/>
    </row>
    <row r="762" ht="15.75" customHeight="1" s="120">
      <c r="A762" s="63" t="n"/>
      <c r="B762" s="63" t="n"/>
    </row>
    <row r="763" ht="15.75" customHeight="1" s="120">
      <c r="A763" s="63" t="n"/>
      <c r="B763" s="63" t="n"/>
    </row>
    <row r="764" ht="15.75" customHeight="1" s="120">
      <c r="A764" s="63" t="n"/>
      <c r="B764" s="63" t="n"/>
    </row>
    <row r="765" ht="15.75" customHeight="1" s="120">
      <c r="A765" s="63" t="n"/>
      <c r="B765" s="63" t="n"/>
    </row>
    <row r="766" ht="15.75" customHeight="1" s="120">
      <c r="A766" s="63" t="n"/>
      <c r="B766" s="63" t="n"/>
    </row>
    <row r="767" ht="15.75" customHeight="1" s="120">
      <c r="A767" s="63" t="n"/>
      <c r="B767" s="63" t="n"/>
    </row>
    <row r="768" ht="15.75" customHeight="1" s="120">
      <c r="A768" s="63" t="n"/>
      <c r="B768" s="63" t="n"/>
    </row>
    <row r="769" ht="15.75" customHeight="1" s="120">
      <c r="A769" s="63" t="n"/>
      <c r="B769" s="63" t="n"/>
    </row>
    <row r="770" ht="15.75" customHeight="1" s="120">
      <c r="A770" s="63" t="n"/>
      <c r="B770" s="63" t="n"/>
    </row>
    <row r="771" ht="15.75" customHeight="1" s="120">
      <c r="A771" s="63" t="n"/>
      <c r="B771" s="63" t="n"/>
    </row>
    <row r="772" ht="15.75" customHeight="1" s="120">
      <c r="A772" s="63" t="n"/>
      <c r="B772" s="63" t="n"/>
    </row>
    <row r="773" ht="15.75" customHeight="1" s="120">
      <c r="A773" s="63" t="n"/>
      <c r="B773" s="63" t="n"/>
    </row>
    <row r="774" ht="15.75" customHeight="1" s="120">
      <c r="A774" s="63" t="n"/>
      <c r="B774" s="63" t="n"/>
    </row>
    <row r="775" ht="15.75" customHeight="1" s="120">
      <c r="A775" s="63" t="n"/>
      <c r="B775" s="63" t="n"/>
    </row>
    <row r="776" ht="15.75" customHeight="1" s="120">
      <c r="A776" s="63" t="n"/>
      <c r="B776" s="63" t="n"/>
    </row>
    <row r="777" ht="15.75" customHeight="1" s="120">
      <c r="A777" s="63" t="n"/>
      <c r="B777" s="63" t="n"/>
    </row>
    <row r="778" ht="15.75" customHeight="1" s="120">
      <c r="A778" s="63" t="n"/>
      <c r="B778" s="63" t="n"/>
    </row>
    <row r="779" ht="15.75" customHeight="1" s="120">
      <c r="A779" s="63" t="n"/>
      <c r="B779" s="63" t="n"/>
    </row>
    <row r="780" ht="15.75" customHeight="1" s="120">
      <c r="A780" s="63" t="n"/>
      <c r="B780" s="63" t="n"/>
    </row>
    <row r="781" ht="15.75" customHeight="1" s="120">
      <c r="A781" s="63" t="n"/>
      <c r="B781" s="63" t="n"/>
    </row>
    <row r="782" ht="15.75" customHeight="1" s="120">
      <c r="A782" s="63" t="n"/>
      <c r="B782" s="63" t="n"/>
    </row>
    <row r="783" ht="15.75" customHeight="1" s="120">
      <c r="A783" s="63" t="n"/>
      <c r="B783" s="63" t="n"/>
    </row>
    <row r="784" ht="15.75" customHeight="1" s="120">
      <c r="A784" s="63" t="n"/>
      <c r="B784" s="63" t="n"/>
    </row>
    <row r="785" ht="15.75" customHeight="1" s="120">
      <c r="A785" s="63" t="n"/>
      <c r="B785" s="63" t="n"/>
    </row>
    <row r="786" ht="15.75" customHeight="1" s="120">
      <c r="A786" s="63" t="n"/>
      <c r="B786" s="63" t="n"/>
    </row>
    <row r="787" ht="15.75" customHeight="1" s="120">
      <c r="A787" s="63" t="n"/>
      <c r="B787" s="63" t="n"/>
    </row>
    <row r="788" ht="15.75" customHeight="1" s="120">
      <c r="A788" s="63" t="n"/>
      <c r="B788" s="63" t="n"/>
    </row>
    <row r="789" ht="15.75" customHeight="1" s="120">
      <c r="A789" s="63" t="n"/>
      <c r="B789" s="63" t="n"/>
    </row>
    <row r="790" ht="15.75" customHeight="1" s="120">
      <c r="A790" s="63" t="n"/>
      <c r="B790" s="63" t="n"/>
    </row>
    <row r="791" ht="15.75" customHeight="1" s="120">
      <c r="A791" s="63" t="n"/>
      <c r="B791" s="63" t="n"/>
    </row>
    <row r="792" ht="15.75" customHeight="1" s="120">
      <c r="A792" s="63" t="n"/>
      <c r="B792" s="63" t="n"/>
    </row>
    <row r="793" ht="15.75" customHeight="1" s="120">
      <c r="A793" s="63" t="n"/>
      <c r="B793" s="63" t="n"/>
    </row>
    <row r="794" ht="15.75" customHeight="1" s="120">
      <c r="A794" s="63" t="n"/>
      <c r="B794" s="63" t="n"/>
    </row>
    <row r="795" ht="15.75" customHeight="1" s="120">
      <c r="A795" s="63" t="n"/>
      <c r="B795" s="63" t="n"/>
    </row>
    <row r="796" ht="15.75" customHeight="1" s="120">
      <c r="A796" s="63" t="n"/>
      <c r="B796" s="63" t="n"/>
    </row>
    <row r="797" ht="15.75" customHeight="1" s="120">
      <c r="A797" s="63" t="n"/>
      <c r="B797" s="63" t="n"/>
    </row>
    <row r="798" ht="15.75" customHeight="1" s="120">
      <c r="A798" s="63" t="n"/>
      <c r="B798" s="63" t="n"/>
    </row>
    <row r="799" ht="15.75" customHeight="1" s="120">
      <c r="A799" s="63" t="n"/>
      <c r="B799" s="63" t="n"/>
    </row>
    <row r="800" ht="15.75" customHeight="1" s="120">
      <c r="A800" s="63" t="n"/>
      <c r="B800" s="63" t="n"/>
    </row>
    <row r="801" ht="15.75" customHeight="1" s="120">
      <c r="A801" s="63" t="n"/>
      <c r="B801" s="63" t="n"/>
    </row>
    <row r="802" ht="15.75" customHeight="1" s="120">
      <c r="A802" s="63" t="n"/>
      <c r="B802" s="63" t="n"/>
    </row>
    <row r="803" ht="15.75" customHeight="1" s="120">
      <c r="A803" s="63" t="n"/>
      <c r="B803" s="63" t="n"/>
    </row>
    <row r="804" ht="15.75" customHeight="1" s="120">
      <c r="A804" s="63" t="n"/>
      <c r="B804" s="63" t="n"/>
    </row>
    <row r="805" ht="15.75" customHeight="1" s="120">
      <c r="A805" s="63" t="n"/>
      <c r="B805" s="63" t="n"/>
    </row>
    <row r="806" ht="15.75" customHeight="1" s="120">
      <c r="A806" s="63" t="n"/>
      <c r="B806" s="63" t="n"/>
    </row>
    <row r="807" ht="15.75" customHeight="1" s="120">
      <c r="A807" s="63" t="n"/>
      <c r="B807" s="63" t="n"/>
    </row>
    <row r="808" ht="15.75" customHeight="1" s="120">
      <c r="A808" s="63" t="n"/>
      <c r="B808" s="63" t="n"/>
    </row>
    <row r="809" ht="15.75" customHeight="1" s="120">
      <c r="A809" s="63" t="n"/>
      <c r="B809" s="63" t="n"/>
    </row>
    <row r="810" ht="15.75" customHeight="1" s="120">
      <c r="A810" s="63" t="n"/>
      <c r="B810" s="63" t="n"/>
    </row>
    <row r="811" ht="15.75" customHeight="1" s="120">
      <c r="A811" s="63" t="n"/>
      <c r="B811" s="63" t="n"/>
    </row>
    <row r="812" ht="15.75" customHeight="1" s="120">
      <c r="A812" s="63" t="n"/>
      <c r="B812" s="63" t="n"/>
    </row>
    <row r="813" ht="15.75" customHeight="1" s="120">
      <c r="A813" s="63" t="n"/>
      <c r="B813" s="63" t="n"/>
    </row>
    <row r="814" ht="15.75" customHeight="1" s="120">
      <c r="A814" s="63" t="n"/>
      <c r="B814" s="63" t="n"/>
    </row>
    <row r="815" ht="15.75" customHeight="1" s="120">
      <c r="A815" s="63" t="n"/>
      <c r="B815" s="63" t="n"/>
    </row>
    <row r="816" ht="15.75" customHeight="1" s="120">
      <c r="A816" s="63" t="n"/>
      <c r="B816" s="63" t="n"/>
    </row>
    <row r="817" ht="15.75" customHeight="1" s="120">
      <c r="A817" s="63" t="n"/>
      <c r="B817" s="63" t="n"/>
    </row>
    <row r="818" ht="15.75" customHeight="1" s="120">
      <c r="A818" s="63" t="n"/>
      <c r="B818" s="63" t="n"/>
    </row>
    <row r="819" ht="15.75" customHeight="1" s="120">
      <c r="A819" s="63" t="n"/>
      <c r="B819" s="63" t="n"/>
    </row>
    <row r="820" ht="15.75" customHeight="1" s="120">
      <c r="A820" s="63" t="n"/>
      <c r="B820" s="63" t="n"/>
    </row>
    <row r="821" ht="15.75" customHeight="1" s="120">
      <c r="A821" s="63" t="n"/>
      <c r="B821" s="63" t="n"/>
    </row>
    <row r="822" ht="15.75" customHeight="1" s="120">
      <c r="A822" s="63" t="n"/>
      <c r="B822" s="63" t="n"/>
    </row>
    <row r="823" ht="15.75" customHeight="1" s="120">
      <c r="A823" s="63" t="n"/>
      <c r="B823" s="63" t="n"/>
    </row>
    <row r="824" ht="15.75" customHeight="1" s="120">
      <c r="A824" s="63" t="n"/>
      <c r="B824" s="63" t="n"/>
    </row>
    <row r="825" ht="15.75" customHeight="1" s="120">
      <c r="A825" s="63" t="n"/>
      <c r="B825" s="63" t="n"/>
    </row>
    <row r="826" ht="15.75" customHeight="1" s="120">
      <c r="A826" s="63" t="n"/>
      <c r="B826" s="63" t="n"/>
    </row>
    <row r="827" ht="15.75" customHeight="1" s="120">
      <c r="A827" s="63" t="n"/>
      <c r="B827" s="63" t="n"/>
    </row>
    <row r="828" ht="15.75" customHeight="1" s="120">
      <c r="A828" s="63" t="n"/>
      <c r="B828" s="63" t="n"/>
    </row>
    <row r="829" ht="15.75" customHeight="1" s="120">
      <c r="A829" s="63" t="n"/>
      <c r="B829" s="63" t="n"/>
    </row>
    <row r="830" ht="15.75" customHeight="1" s="120">
      <c r="A830" s="63" t="n"/>
      <c r="B830" s="63" t="n"/>
    </row>
    <row r="831" ht="15.75" customHeight="1" s="120">
      <c r="A831" s="63" t="n"/>
      <c r="B831" s="63" t="n"/>
    </row>
    <row r="832" ht="15.75" customHeight="1" s="120">
      <c r="A832" s="63" t="n"/>
      <c r="B832" s="63" t="n"/>
    </row>
    <row r="833" ht="15.75" customHeight="1" s="120">
      <c r="A833" s="63" t="n"/>
      <c r="B833" s="63" t="n"/>
    </row>
    <row r="834" ht="15.75" customHeight="1" s="120">
      <c r="A834" s="63" t="n"/>
      <c r="B834" s="63" t="n"/>
    </row>
    <row r="835" ht="15.75" customHeight="1" s="120">
      <c r="A835" s="63" t="n"/>
      <c r="B835" s="63" t="n"/>
    </row>
    <row r="836" ht="15.75" customHeight="1" s="120">
      <c r="A836" s="63" t="n"/>
      <c r="B836" s="63" t="n"/>
    </row>
    <row r="837" ht="15.75" customHeight="1" s="120">
      <c r="A837" s="63" t="n"/>
      <c r="B837" s="63" t="n"/>
    </row>
    <row r="838" ht="15.75" customHeight="1" s="120">
      <c r="A838" s="63" t="n"/>
      <c r="B838" s="63" t="n"/>
    </row>
    <row r="839" ht="15.75" customHeight="1" s="120">
      <c r="A839" s="63" t="n"/>
      <c r="B839" s="63" t="n"/>
    </row>
    <row r="840" ht="15.75" customHeight="1" s="120">
      <c r="A840" s="63" t="n"/>
      <c r="B840" s="63" t="n"/>
    </row>
    <row r="841" ht="15.75" customHeight="1" s="120">
      <c r="A841" s="63" t="n"/>
      <c r="B841" s="63" t="n"/>
    </row>
    <row r="842" ht="15.75" customHeight="1" s="120">
      <c r="A842" s="63" t="n"/>
      <c r="B842" s="63" t="n"/>
    </row>
    <row r="843" ht="15.75" customHeight="1" s="120">
      <c r="A843" s="63" t="n"/>
      <c r="B843" s="63" t="n"/>
    </row>
    <row r="844" ht="15.75" customHeight="1" s="120">
      <c r="A844" s="63" t="n"/>
      <c r="B844" s="63" t="n"/>
    </row>
    <row r="845" ht="15.75" customHeight="1" s="120">
      <c r="A845" s="63" t="n"/>
      <c r="B845" s="63" t="n"/>
    </row>
    <row r="846" ht="15.75" customHeight="1" s="120">
      <c r="A846" s="63" t="n"/>
      <c r="B846" s="63" t="n"/>
    </row>
    <row r="847" ht="15.75" customHeight="1" s="120">
      <c r="A847" s="63" t="n"/>
      <c r="B847" s="63" t="n"/>
    </row>
    <row r="848" ht="15.75" customHeight="1" s="120">
      <c r="A848" s="63" t="n"/>
      <c r="B848" s="63" t="n"/>
    </row>
    <row r="849" ht="15.75" customHeight="1" s="120">
      <c r="A849" s="63" t="n"/>
      <c r="B849" s="63" t="n"/>
    </row>
    <row r="850" ht="15.75" customHeight="1" s="120">
      <c r="A850" s="63" t="n"/>
      <c r="B850" s="63" t="n"/>
    </row>
    <row r="851" ht="15.75" customHeight="1" s="120">
      <c r="A851" s="63" t="n"/>
      <c r="B851" s="63" t="n"/>
    </row>
    <row r="852" ht="15.75" customHeight="1" s="120">
      <c r="A852" s="63" t="n"/>
      <c r="B852" s="63" t="n"/>
    </row>
    <row r="853" ht="15.75" customHeight="1" s="120">
      <c r="A853" s="63" t="n"/>
      <c r="B853" s="63" t="n"/>
    </row>
    <row r="854" ht="15.75" customHeight="1" s="120">
      <c r="A854" s="63" t="n"/>
      <c r="B854" s="63" t="n"/>
    </row>
    <row r="855" ht="15.75" customHeight="1" s="120">
      <c r="A855" s="63" t="n"/>
      <c r="B855" s="63" t="n"/>
    </row>
    <row r="856" ht="15.75" customHeight="1" s="120">
      <c r="A856" s="63" t="n"/>
      <c r="B856" s="63" t="n"/>
    </row>
    <row r="857" ht="15.75" customHeight="1" s="120">
      <c r="A857" s="63" t="n"/>
      <c r="B857" s="63" t="n"/>
    </row>
    <row r="858" ht="15.75" customHeight="1" s="120">
      <c r="A858" s="63" t="n"/>
      <c r="B858" s="63" t="n"/>
    </row>
    <row r="859" ht="15.75" customHeight="1" s="120">
      <c r="A859" s="63" t="n"/>
      <c r="B859" s="63" t="n"/>
    </row>
    <row r="860" ht="15.75" customHeight="1" s="120">
      <c r="A860" s="63" t="n"/>
      <c r="B860" s="63" t="n"/>
    </row>
    <row r="861" ht="15.75" customHeight="1" s="120">
      <c r="A861" s="63" t="n"/>
      <c r="B861" s="63" t="n"/>
    </row>
    <row r="862" ht="15.75" customHeight="1" s="120">
      <c r="A862" s="63" t="n"/>
      <c r="B862" s="63" t="n"/>
    </row>
    <row r="863" ht="15.75" customHeight="1" s="120">
      <c r="A863" s="63" t="n"/>
      <c r="B863" s="63" t="n"/>
    </row>
    <row r="864" ht="15.75" customHeight="1" s="120">
      <c r="A864" s="63" t="n"/>
      <c r="B864" s="63" t="n"/>
    </row>
    <row r="865" ht="15.75" customHeight="1" s="120">
      <c r="A865" s="63" t="n"/>
      <c r="B865" s="63" t="n"/>
    </row>
    <row r="866" ht="15.75" customHeight="1" s="120">
      <c r="A866" s="63" t="n"/>
      <c r="B866" s="63" t="n"/>
    </row>
    <row r="867" ht="15.75" customHeight="1" s="120">
      <c r="A867" s="63" t="n"/>
      <c r="B867" s="63" t="n"/>
    </row>
    <row r="868" ht="15.75" customHeight="1" s="120">
      <c r="A868" s="63" t="n"/>
      <c r="B868" s="63" t="n"/>
    </row>
    <row r="869" ht="15.75" customHeight="1" s="120">
      <c r="A869" s="63" t="n"/>
      <c r="B869" s="63" t="n"/>
    </row>
    <row r="870" ht="15.75" customHeight="1" s="120">
      <c r="A870" s="63" t="n"/>
      <c r="B870" s="63" t="n"/>
    </row>
    <row r="871" ht="15.75" customHeight="1" s="120">
      <c r="A871" s="63" t="n"/>
      <c r="B871" s="63" t="n"/>
    </row>
    <row r="872" ht="15.75" customHeight="1" s="120">
      <c r="A872" s="63" t="n"/>
      <c r="B872" s="63" t="n"/>
    </row>
    <row r="873" ht="15.75" customHeight="1" s="120">
      <c r="A873" s="63" t="n"/>
      <c r="B873" s="63" t="n"/>
    </row>
    <row r="874" ht="15.75" customHeight="1" s="120">
      <c r="A874" s="63" t="n"/>
      <c r="B874" s="63" t="n"/>
    </row>
    <row r="875" ht="15.75" customHeight="1" s="120">
      <c r="A875" s="63" t="n"/>
      <c r="B875" s="63" t="n"/>
    </row>
    <row r="876" ht="15.75" customHeight="1" s="120">
      <c r="A876" s="63" t="n"/>
      <c r="B876" s="63" t="n"/>
    </row>
    <row r="877" ht="15.75" customHeight="1" s="120">
      <c r="A877" s="63" t="n"/>
      <c r="B877" s="63" t="n"/>
    </row>
    <row r="878" ht="15.75" customHeight="1" s="120">
      <c r="A878" s="63" t="n"/>
      <c r="B878" s="63" t="n"/>
    </row>
    <row r="879" ht="15.75" customHeight="1" s="120">
      <c r="A879" s="63" t="n"/>
      <c r="B879" s="63" t="n"/>
    </row>
    <row r="880" ht="15.75" customHeight="1" s="120">
      <c r="A880" s="63" t="n"/>
      <c r="B880" s="63" t="n"/>
    </row>
    <row r="881" ht="15.75" customHeight="1" s="120">
      <c r="A881" s="63" t="n"/>
      <c r="B881" s="63" t="n"/>
    </row>
    <row r="882" ht="15.75" customHeight="1" s="120">
      <c r="A882" s="63" t="n"/>
      <c r="B882" s="63" t="n"/>
    </row>
    <row r="883" ht="15.75" customHeight="1" s="120">
      <c r="A883" s="63" t="n"/>
      <c r="B883" s="63" t="n"/>
    </row>
    <row r="884" ht="15.75" customHeight="1" s="120">
      <c r="A884" s="63" t="n"/>
      <c r="B884" s="63" t="n"/>
    </row>
    <row r="885" ht="15.75" customHeight="1" s="120">
      <c r="A885" s="63" t="n"/>
      <c r="B885" s="63" t="n"/>
    </row>
    <row r="886" ht="15.75" customHeight="1" s="120">
      <c r="A886" s="63" t="n"/>
      <c r="B886" s="63" t="n"/>
    </row>
    <row r="887" ht="15.75" customHeight="1" s="120">
      <c r="A887" s="63" t="n"/>
      <c r="B887" s="63" t="n"/>
    </row>
    <row r="888" ht="15.75" customHeight="1" s="120">
      <c r="A888" s="63" t="n"/>
      <c r="B888" s="63" t="n"/>
    </row>
    <row r="889" ht="15.75" customHeight="1" s="120">
      <c r="A889" s="63" t="n"/>
      <c r="B889" s="63" t="n"/>
    </row>
    <row r="890" ht="15.75" customHeight="1" s="120">
      <c r="A890" s="63" t="n"/>
      <c r="B890" s="63" t="n"/>
    </row>
    <row r="891" ht="15.75" customHeight="1" s="120">
      <c r="A891" s="63" t="n"/>
      <c r="B891" s="63" t="n"/>
    </row>
    <row r="892" ht="15.75" customHeight="1" s="120">
      <c r="A892" s="63" t="n"/>
      <c r="B892" s="63" t="n"/>
    </row>
    <row r="893" ht="15.75" customHeight="1" s="120">
      <c r="A893" s="63" t="n"/>
      <c r="B893" s="63" t="n"/>
    </row>
    <row r="894" ht="15.75" customHeight="1" s="120">
      <c r="A894" s="63" t="n"/>
      <c r="B894" s="63" t="n"/>
    </row>
    <row r="895" ht="15.75" customHeight="1" s="120">
      <c r="A895" s="63" t="n"/>
      <c r="B895" s="63" t="n"/>
    </row>
    <row r="896" ht="15.75" customHeight="1" s="120">
      <c r="A896" s="63" t="n"/>
      <c r="B896" s="63" t="n"/>
    </row>
    <row r="897" ht="15.75" customHeight="1" s="120">
      <c r="A897" s="63" t="n"/>
      <c r="B897" s="63" t="n"/>
    </row>
    <row r="898" ht="15.75" customHeight="1" s="120">
      <c r="A898" s="63" t="n"/>
      <c r="B898" s="63" t="n"/>
    </row>
    <row r="899" ht="15.75" customHeight="1" s="120">
      <c r="A899" s="63" t="n"/>
      <c r="B899" s="63" t="n"/>
    </row>
    <row r="900" ht="15.75" customHeight="1" s="120">
      <c r="A900" s="63" t="n"/>
      <c r="B900" s="63" t="n"/>
    </row>
    <row r="901" ht="15.75" customHeight="1" s="120">
      <c r="A901" s="63" t="n"/>
      <c r="B901" s="63" t="n"/>
    </row>
    <row r="902" ht="15.75" customHeight="1" s="120">
      <c r="A902" s="63" t="n"/>
      <c r="B902" s="63" t="n"/>
    </row>
    <row r="903" ht="15.75" customHeight="1" s="120">
      <c r="A903" s="63" t="n"/>
      <c r="B903" s="63" t="n"/>
    </row>
    <row r="904" ht="15.75" customHeight="1" s="120">
      <c r="A904" s="63" t="n"/>
      <c r="B904" s="63" t="n"/>
    </row>
    <row r="905" ht="15.75" customHeight="1" s="120">
      <c r="A905" s="63" t="n"/>
      <c r="B905" s="63" t="n"/>
    </row>
    <row r="906" ht="15.75" customHeight="1" s="120">
      <c r="A906" s="63" t="n"/>
      <c r="B906" s="63" t="n"/>
    </row>
    <row r="907" ht="15.75" customHeight="1" s="120">
      <c r="A907" s="63" t="n"/>
      <c r="B907" s="63" t="n"/>
    </row>
    <row r="908" ht="15.75" customHeight="1" s="120">
      <c r="A908" s="63" t="n"/>
      <c r="B908" s="63" t="n"/>
    </row>
    <row r="909" ht="15.75" customHeight="1" s="120">
      <c r="A909" s="63" t="n"/>
      <c r="B909" s="63" t="n"/>
    </row>
    <row r="910" ht="15.75" customHeight="1" s="120">
      <c r="A910" s="63" t="n"/>
      <c r="B910" s="63" t="n"/>
    </row>
    <row r="911" ht="15.75" customHeight="1" s="120">
      <c r="A911" s="63" t="n"/>
      <c r="B911" s="63" t="n"/>
    </row>
    <row r="912" ht="15.75" customHeight="1" s="120">
      <c r="A912" s="63" t="n"/>
      <c r="B912" s="63" t="n"/>
    </row>
    <row r="913" ht="15.75" customHeight="1" s="120">
      <c r="A913" s="63" t="n"/>
      <c r="B913" s="63" t="n"/>
    </row>
    <row r="914" ht="15.75" customHeight="1" s="120">
      <c r="A914" s="63" t="n"/>
      <c r="B914" s="63" t="n"/>
    </row>
    <row r="915" ht="15.75" customHeight="1" s="120">
      <c r="A915" s="63" t="n"/>
      <c r="B915" s="63" t="n"/>
    </row>
    <row r="916" ht="15.75" customHeight="1" s="120">
      <c r="A916" s="63" t="n"/>
      <c r="B916" s="63" t="n"/>
    </row>
    <row r="917" ht="15.75" customHeight="1" s="120">
      <c r="A917" s="63" t="n"/>
      <c r="B917" s="63" t="n"/>
    </row>
    <row r="918" ht="15.75" customHeight="1" s="120">
      <c r="A918" s="63" t="n"/>
      <c r="B918" s="63" t="n"/>
    </row>
    <row r="919" ht="15.75" customHeight="1" s="120">
      <c r="A919" s="63" t="n"/>
      <c r="B919" s="63" t="n"/>
    </row>
    <row r="920" ht="15.75" customHeight="1" s="120">
      <c r="A920" s="63" t="n"/>
      <c r="B920" s="63" t="n"/>
    </row>
    <row r="921" ht="15.75" customHeight="1" s="120">
      <c r="A921" s="63" t="n"/>
      <c r="B921" s="63" t="n"/>
    </row>
    <row r="922" ht="15.75" customHeight="1" s="120">
      <c r="A922" s="63" t="n"/>
      <c r="B922" s="63" t="n"/>
    </row>
    <row r="923" ht="15.75" customHeight="1" s="120">
      <c r="A923" s="63" t="n"/>
      <c r="B923" s="63" t="n"/>
    </row>
    <row r="924" ht="15.75" customHeight="1" s="120">
      <c r="A924" s="63" t="n"/>
      <c r="B924" s="63" t="n"/>
    </row>
    <row r="925" ht="15.75" customHeight="1" s="120">
      <c r="A925" s="63" t="n"/>
      <c r="B925" s="63" t="n"/>
    </row>
    <row r="926" ht="15.75" customHeight="1" s="120">
      <c r="A926" s="63" t="n"/>
      <c r="B926" s="63" t="n"/>
    </row>
    <row r="927" ht="15.75" customHeight="1" s="120">
      <c r="A927" s="63" t="n"/>
      <c r="B927" s="63" t="n"/>
    </row>
    <row r="928" ht="15.75" customHeight="1" s="120">
      <c r="A928" s="63" t="n"/>
      <c r="B928" s="63" t="n"/>
    </row>
    <row r="929" ht="15.75" customHeight="1" s="120">
      <c r="A929" s="63" t="n"/>
      <c r="B929" s="63" t="n"/>
    </row>
    <row r="930" ht="15.75" customHeight="1" s="120">
      <c r="A930" s="63" t="n"/>
      <c r="B930" s="63" t="n"/>
    </row>
    <row r="931" ht="15.75" customHeight="1" s="120">
      <c r="A931" s="63" t="n"/>
      <c r="B931" s="63" t="n"/>
    </row>
    <row r="932" ht="15.75" customHeight="1" s="120">
      <c r="A932" s="63" t="n"/>
      <c r="B932" s="63" t="n"/>
    </row>
    <row r="933" ht="15.75" customHeight="1" s="120">
      <c r="A933" s="63" t="n"/>
      <c r="B933" s="63" t="n"/>
    </row>
    <row r="934" ht="15.75" customHeight="1" s="120">
      <c r="A934" s="63" t="n"/>
      <c r="B934" s="63" t="n"/>
    </row>
    <row r="935" ht="15.75" customHeight="1" s="120">
      <c r="A935" s="63" t="n"/>
      <c r="B935" s="63" t="n"/>
    </row>
    <row r="936" ht="15.75" customHeight="1" s="120">
      <c r="A936" s="63" t="n"/>
      <c r="B936" s="63" t="n"/>
    </row>
    <row r="937" ht="15.75" customHeight="1" s="120">
      <c r="A937" s="63" t="n"/>
      <c r="B937" s="63" t="n"/>
    </row>
    <row r="938" ht="15.75" customHeight="1" s="120">
      <c r="A938" s="63" t="n"/>
      <c r="B938" s="63" t="n"/>
    </row>
    <row r="939" ht="15.75" customHeight="1" s="120">
      <c r="A939" s="63" t="n"/>
      <c r="B939" s="63" t="n"/>
    </row>
    <row r="940" ht="15.75" customHeight="1" s="120">
      <c r="A940" s="63" t="n"/>
      <c r="B940" s="63" t="n"/>
    </row>
    <row r="941" ht="15.75" customHeight="1" s="120">
      <c r="A941" s="63" t="n"/>
      <c r="B941" s="63" t="n"/>
    </row>
    <row r="942" ht="15.75" customHeight="1" s="120">
      <c r="A942" s="63" t="n"/>
      <c r="B942" s="63" t="n"/>
    </row>
    <row r="943" ht="15.75" customHeight="1" s="120">
      <c r="A943" s="63" t="n"/>
      <c r="B943" s="63" t="n"/>
    </row>
    <row r="944" ht="15.75" customHeight="1" s="120">
      <c r="A944" s="63" t="n"/>
      <c r="B944" s="63" t="n"/>
    </row>
    <row r="945" ht="15.75" customHeight="1" s="120">
      <c r="A945" s="63" t="n"/>
      <c r="B945" s="63" t="n"/>
    </row>
    <row r="946" ht="15.75" customHeight="1" s="120">
      <c r="A946" s="63" t="n"/>
      <c r="B946" s="63" t="n"/>
    </row>
    <row r="947" ht="15.75" customHeight="1" s="120">
      <c r="A947" s="63" t="n"/>
      <c r="B947" s="63" t="n"/>
    </row>
    <row r="948" ht="15.75" customHeight="1" s="120">
      <c r="A948" s="63" t="n"/>
      <c r="B948" s="63" t="n"/>
    </row>
    <row r="949" ht="15.75" customHeight="1" s="120">
      <c r="A949" s="63" t="n"/>
      <c r="B949" s="63" t="n"/>
    </row>
    <row r="950" ht="15.75" customHeight="1" s="120">
      <c r="A950" s="63" t="n"/>
      <c r="B950" s="63" t="n"/>
    </row>
    <row r="951" ht="15.75" customHeight="1" s="120">
      <c r="A951" s="63" t="n"/>
      <c r="B951" s="63" t="n"/>
    </row>
    <row r="952" ht="15.75" customHeight="1" s="120">
      <c r="A952" s="63" t="n"/>
      <c r="B952" s="63" t="n"/>
    </row>
    <row r="953" ht="15.75" customHeight="1" s="120">
      <c r="A953" s="63" t="n"/>
      <c r="B953" s="63" t="n"/>
    </row>
    <row r="954" ht="15.75" customHeight="1" s="120">
      <c r="A954" s="63" t="n"/>
      <c r="B954" s="63" t="n"/>
    </row>
    <row r="955" ht="15.75" customHeight="1" s="120">
      <c r="A955" s="63" t="n"/>
      <c r="B955" s="63" t="n"/>
    </row>
    <row r="956" ht="15.75" customHeight="1" s="120">
      <c r="A956" s="63" t="n"/>
      <c r="B956" s="63" t="n"/>
    </row>
    <row r="957" ht="15.75" customHeight="1" s="120">
      <c r="A957" s="63" t="n"/>
      <c r="B957" s="63" t="n"/>
    </row>
    <row r="958" ht="15.75" customHeight="1" s="120">
      <c r="A958" s="63" t="n"/>
      <c r="B958" s="63" t="n"/>
    </row>
    <row r="959" ht="15.75" customHeight="1" s="120">
      <c r="A959" s="63" t="n"/>
      <c r="B959" s="63" t="n"/>
    </row>
    <row r="960" ht="15.75" customHeight="1" s="120">
      <c r="A960" s="63" t="n"/>
      <c r="B960" s="63" t="n"/>
    </row>
    <row r="961" ht="15.75" customHeight="1" s="120">
      <c r="A961" s="63" t="n"/>
      <c r="B961" s="63" t="n"/>
    </row>
    <row r="962" ht="15.75" customHeight="1" s="120">
      <c r="A962" s="63" t="n"/>
      <c r="B962" s="63" t="n"/>
    </row>
    <row r="963" ht="15.75" customHeight="1" s="120">
      <c r="A963" s="63" t="n"/>
      <c r="B963" s="63" t="n"/>
    </row>
    <row r="964" ht="15.75" customHeight="1" s="120">
      <c r="A964" s="63" t="n"/>
      <c r="B964" s="63" t="n"/>
    </row>
    <row r="965" ht="15.75" customHeight="1" s="120">
      <c r="A965" s="63" t="n"/>
      <c r="B965" s="63" t="n"/>
    </row>
    <row r="966" ht="15.75" customHeight="1" s="120">
      <c r="A966" s="63" t="n"/>
      <c r="B966" s="63" t="n"/>
    </row>
    <row r="967" ht="15.75" customHeight="1" s="120">
      <c r="A967" s="63" t="n"/>
      <c r="B967" s="63" t="n"/>
    </row>
    <row r="968" ht="15.75" customHeight="1" s="120">
      <c r="A968" s="63" t="n"/>
      <c r="B968" s="63" t="n"/>
    </row>
    <row r="969" ht="15.75" customHeight="1" s="120">
      <c r="A969" s="63" t="n"/>
      <c r="B969" s="63" t="n"/>
    </row>
    <row r="970" ht="15.75" customHeight="1" s="120">
      <c r="A970" s="63" t="n"/>
      <c r="B970" s="63" t="n"/>
    </row>
    <row r="971" ht="15.75" customHeight="1" s="120">
      <c r="A971" s="63" t="n"/>
      <c r="B971" s="63" t="n"/>
    </row>
    <row r="972" ht="15.75" customHeight="1" s="120">
      <c r="A972" s="63" t="n"/>
      <c r="B972" s="63" t="n"/>
    </row>
    <row r="973" ht="15.75" customHeight="1" s="120">
      <c r="A973" s="63" t="n"/>
      <c r="B973" s="63" t="n"/>
    </row>
    <row r="974" ht="15.75" customHeight="1" s="120">
      <c r="A974" s="63" t="n"/>
      <c r="B974" s="63" t="n"/>
    </row>
    <row r="975" ht="15.75" customHeight="1" s="120">
      <c r="A975" s="63" t="n"/>
      <c r="B975" s="63" t="n"/>
    </row>
    <row r="976" ht="15.75" customHeight="1" s="120">
      <c r="A976" s="63" t="n"/>
      <c r="B976" s="63" t="n"/>
    </row>
    <row r="977" ht="15.75" customHeight="1" s="120">
      <c r="A977" s="63" t="n"/>
      <c r="B977" s="63" t="n"/>
    </row>
    <row r="978" ht="15.75" customHeight="1" s="120">
      <c r="A978" s="63" t="n"/>
      <c r="B978" s="63" t="n"/>
    </row>
    <row r="979" ht="15.75" customHeight="1" s="120">
      <c r="A979" s="63" t="n"/>
      <c r="B979" s="63" t="n"/>
    </row>
    <row r="980" ht="15.75" customHeight="1" s="120">
      <c r="A980" s="63" t="n"/>
      <c r="B980" s="63" t="n"/>
    </row>
    <row r="981" ht="15.75" customHeight="1" s="120">
      <c r="A981" s="63" t="n"/>
      <c r="B981" s="63" t="n"/>
    </row>
    <row r="982" ht="15.75" customHeight="1" s="120">
      <c r="A982" s="63" t="n"/>
      <c r="B982" s="63" t="n"/>
    </row>
    <row r="983" ht="15.75" customHeight="1" s="120">
      <c r="A983" s="63" t="n"/>
      <c r="B983" s="63" t="n"/>
    </row>
    <row r="984" ht="15.75" customHeight="1" s="120">
      <c r="A984" s="63" t="n"/>
      <c r="B984" s="63" t="n"/>
    </row>
    <row r="985" ht="15.75" customHeight="1" s="120">
      <c r="A985" s="63" t="n"/>
      <c r="B985" s="63" t="n"/>
    </row>
    <row r="986" ht="15.75" customHeight="1" s="120">
      <c r="A986" s="63" t="n"/>
      <c r="B986" s="63" t="n"/>
    </row>
    <row r="987" ht="15.75" customHeight="1" s="120">
      <c r="A987" s="63" t="n"/>
      <c r="B987" s="63" t="n"/>
    </row>
    <row r="988" ht="15.75" customHeight="1" s="120">
      <c r="A988" s="63" t="n"/>
      <c r="B988" s="63" t="n"/>
    </row>
    <row r="989" ht="15.75" customHeight="1" s="120">
      <c r="A989" s="63" t="n"/>
      <c r="B989" s="63" t="n"/>
    </row>
    <row r="990" ht="15.75" customHeight="1" s="120">
      <c r="A990" s="63" t="n"/>
      <c r="B990" s="63" t="n"/>
    </row>
    <row r="991" ht="15.75" customHeight="1" s="120">
      <c r="A991" s="63" t="n"/>
      <c r="B991" s="63" t="n"/>
    </row>
    <row r="992" ht="15.75" customHeight="1" s="120">
      <c r="A992" s="63" t="n"/>
      <c r="B992" s="63" t="n"/>
    </row>
    <row r="993" ht="15.75" customHeight="1" s="120">
      <c r="A993" s="63" t="n"/>
      <c r="B993" s="63" t="n"/>
    </row>
    <row r="994" ht="15.75" customHeight="1" s="120">
      <c r="A994" s="63" t="n"/>
      <c r="B994" s="63" t="n"/>
    </row>
    <row r="995" ht="15.75" customHeight="1" s="120">
      <c r="A995" s="63" t="n"/>
      <c r="B995" s="63" t="n"/>
    </row>
    <row r="996" ht="15.75" customHeight="1" s="120">
      <c r="A996" s="63" t="n"/>
      <c r="B996" s="63" t="n"/>
    </row>
    <row r="997" ht="15.75" customHeight="1" s="120">
      <c r="A997" s="63" t="n"/>
      <c r="B997" s="63" t="n"/>
    </row>
    <row r="998" ht="15.75" customHeight="1" s="120">
      <c r="A998" s="63" t="n"/>
      <c r="B998" s="63" t="n"/>
    </row>
    <row r="999" ht="15.75" customHeight="1" s="120">
      <c r="A999" s="63" t="n"/>
      <c r="B999" s="63" t="n"/>
    </row>
    <row r="1000" ht="15.75" customHeight="1" s="120">
      <c r="A1000" s="63" t="n"/>
      <c r="B1000" s="63" t="n"/>
    </row>
  </sheetData>
  <pageMargins left="0.7" right="0.7" top="0.75" bottom="0.75" header="0" footer="0"/>
  <pageSetup orientation="landscape"/>
</worksheet>
</file>

<file path=xl/worksheets/sheet28.xml><?xml version="1.0" encoding="utf-8"?>
<worksheet xmlns="http://schemas.openxmlformats.org/spreadsheetml/2006/main">
  <sheetPr>
    <tabColor rgb="FF2F5496"/>
    <outlinePr summaryBelow="1" summaryRight="1"/>
    <pageSetUpPr/>
  </sheetPr>
  <dimension ref="A1:B73"/>
  <sheetViews>
    <sheetView workbookViewId="0">
      <selection activeCell="A1" sqref="A1"/>
    </sheetView>
  </sheetViews>
  <sheetFormatPr baseColWidth="8" defaultColWidth="12.63" defaultRowHeight="15" customHeight="1"/>
  <cols>
    <col width="12.25" customWidth="1" style="120" min="1" max="1"/>
    <col width="13.13" customWidth="1" style="120" min="2" max="2"/>
    <col width="7.63" customWidth="1" style="120" min="3" max="26"/>
  </cols>
  <sheetData>
    <row r="1">
      <c r="B1" s="28" t="inlineStr">
        <is>
          <t>$/ton abated</t>
        </is>
      </c>
    </row>
    <row r="2">
      <c r="A2" s="2" t="inlineStr">
        <is>
          <t>PriceBin1</t>
        </is>
      </c>
      <c r="B2" s="2">
        <f>ROUND(AVERAGE('PERAC-livestock'!A3:B3),0)</f>
        <v/>
      </c>
    </row>
    <row r="3">
      <c r="A3" s="2" t="inlineStr">
        <is>
          <t>PriceBin2</t>
        </is>
      </c>
      <c r="B3" s="2">
        <f>ROUND(AVERAGE('PERAC-livestock'!A4:B4),0)</f>
        <v/>
      </c>
    </row>
    <row r="4">
      <c r="A4" s="2" t="inlineStr">
        <is>
          <t>PriceBin3</t>
        </is>
      </c>
      <c r="B4" s="2">
        <f>ROUND(AVERAGE('PERAC-livestock'!A5:B5),0)</f>
        <v/>
      </c>
    </row>
    <row r="5">
      <c r="A5" s="2" t="inlineStr">
        <is>
          <t>PriceBin4</t>
        </is>
      </c>
      <c r="B5" s="2">
        <f>ROUND(AVERAGE('PERAC-livestock'!A6:B6),0)</f>
        <v/>
      </c>
    </row>
    <row r="6">
      <c r="A6" s="2" t="inlineStr">
        <is>
          <t>PriceBin5</t>
        </is>
      </c>
      <c r="B6" s="2">
        <f>ROUND(AVERAGE('PERAC-livestock'!A7:B7),0)</f>
        <v/>
      </c>
    </row>
    <row r="7">
      <c r="A7" s="2" t="inlineStr">
        <is>
          <t>PriceBin6</t>
        </is>
      </c>
      <c r="B7" s="2">
        <f>ROUND(AVERAGE('PERAC-livestock'!A8:B8),0)</f>
        <v/>
      </c>
    </row>
    <row r="8">
      <c r="A8" s="2" t="inlineStr">
        <is>
          <t>PriceBin7</t>
        </is>
      </c>
      <c r="B8" s="2">
        <f>ROUND(AVERAGE('PERAC-livestock'!A9:B9),0)</f>
        <v/>
      </c>
    </row>
    <row r="9">
      <c r="A9" s="2" t="inlineStr">
        <is>
          <t>PriceBin8</t>
        </is>
      </c>
      <c r="B9" s="2">
        <f>ROUND(AVERAGE('PERAC-livestock'!A10:B10),0)</f>
        <v/>
      </c>
    </row>
    <row r="10">
      <c r="A10" s="2" t="inlineStr">
        <is>
          <t>PriceBin9</t>
        </is>
      </c>
      <c r="B10" s="2">
        <f>ROUND(AVERAGE('PERAC-livestock'!A11:B11),0)</f>
        <v/>
      </c>
    </row>
    <row r="11">
      <c r="A11" s="2" t="inlineStr">
        <is>
          <t>PriceBin10</t>
        </is>
      </c>
      <c r="B11" s="2">
        <f>ROUND(AVERAGE('PERAC-livestock'!A12:B12),0)</f>
        <v/>
      </c>
    </row>
    <row r="12">
      <c r="A12" s="2" t="inlineStr">
        <is>
          <t>PriceBin11</t>
        </is>
      </c>
      <c r="B12" s="2">
        <f>ROUND(AVERAGE('PERAC-livestock'!A13:B13),0)</f>
        <v/>
      </c>
    </row>
    <row r="13">
      <c r="A13" s="2" t="inlineStr">
        <is>
          <t>PriceBin12</t>
        </is>
      </c>
      <c r="B13" s="2">
        <f>ROUND(AVERAGE('PERAC-livestock'!A14:B14),0)</f>
        <v/>
      </c>
    </row>
    <row r="14">
      <c r="A14" s="2" t="inlineStr">
        <is>
          <t>PriceBin13</t>
        </is>
      </c>
      <c r="B14" s="2">
        <f>ROUND(AVERAGE('PERAC-livestock'!A15:B15),0)</f>
        <v/>
      </c>
    </row>
    <row r="15">
      <c r="A15" s="2" t="inlineStr">
        <is>
          <t>PriceBin14</t>
        </is>
      </c>
      <c r="B15" s="2">
        <f>ROUND(AVERAGE('PERAC-livestock'!A16:B16),0)</f>
        <v/>
      </c>
    </row>
    <row r="16">
      <c r="A16" s="2" t="inlineStr">
        <is>
          <t>PriceBin15</t>
        </is>
      </c>
      <c r="B16" s="2">
        <f>ROUND(AVERAGE('PERAC-livestock'!A17:B17),0)</f>
        <v/>
      </c>
    </row>
    <row r="17">
      <c r="A17" s="2" t="inlineStr">
        <is>
          <t>PriceBin16</t>
        </is>
      </c>
      <c r="B17" s="2">
        <f>ROUND(AVERAGE('PERAC-livestock'!A18:B18),0)</f>
        <v/>
      </c>
    </row>
    <row r="18">
      <c r="A18" s="2" t="inlineStr">
        <is>
          <t>PriceBin17</t>
        </is>
      </c>
      <c r="B18" s="2">
        <f>ROUND(AVERAGE('PERAC-livestock'!A19:B19),0)</f>
        <v/>
      </c>
    </row>
    <row r="19">
      <c r="A19" s="2" t="inlineStr">
        <is>
          <t>PriceBin18</t>
        </is>
      </c>
      <c r="B19" s="2">
        <f>ROUND(AVERAGE('PERAC-livestock'!A20:B20),0)</f>
        <v/>
      </c>
    </row>
    <row r="20">
      <c r="A20" s="2" t="inlineStr">
        <is>
          <t>PriceBin19</t>
        </is>
      </c>
      <c r="B20" s="2">
        <f>ROUND(AVERAGE('PERAC-livestock'!A21:B21),0)</f>
        <v/>
      </c>
    </row>
    <row r="21" ht="15.75" customHeight="1" s="120">
      <c r="A21" s="2" t="inlineStr">
        <is>
          <t>PriceBin20</t>
        </is>
      </c>
      <c r="B21" s="2">
        <f>ROUND(AVERAGE('PERAC-livestock'!A22:B22),0)</f>
        <v/>
      </c>
    </row>
    <row r="22" ht="15.75" customHeight="1" s="120">
      <c r="A22" s="2" t="inlineStr">
        <is>
          <t>PriceBin21</t>
        </is>
      </c>
      <c r="B22" s="2">
        <f>ROUND(AVERAGE('PERAC-livestock'!A23:B23),0)</f>
        <v/>
      </c>
    </row>
    <row r="23" ht="15.75" customHeight="1" s="120">
      <c r="A23" s="2" t="inlineStr">
        <is>
          <t>PriceBin22</t>
        </is>
      </c>
      <c r="B23" s="2">
        <f>ROUND(AVERAGE('PERAC-livestock'!A24:B24),0)</f>
        <v/>
      </c>
    </row>
    <row r="24" ht="15.75" customHeight="1" s="120">
      <c r="A24" s="2" t="inlineStr">
        <is>
          <t>PriceBin23</t>
        </is>
      </c>
      <c r="B24" s="2">
        <f>ROUND(AVERAGE('PERAC-livestock'!A25:B25),0)</f>
        <v/>
      </c>
    </row>
    <row r="25" ht="15.75" customHeight="1" s="120">
      <c r="A25" s="2" t="inlineStr">
        <is>
          <t>PriceBin24</t>
        </is>
      </c>
      <c r="B25" s="2">
        <f>ROUND(AVERAGE('PERAC-livestock'!A26:B26),0)</f>
        <v/>
      </c>
    </row>
    <row r="26" ht="15.75" customHeight="1" s="120">
      <c r="A26" s="2" t="inlineStr">
        <is>
          <t>PriceBin25</t>
        </is>
      </c>
      <c r="B26" s="2">
        <f>ROUND(AVERAGE('PERAC-livestock'!A27:B27),0)</f>
        <v/>
      </c>
    </row>
    <row r="27" ht="15.75" customHeight="1" s="120">
      <c r="A27" s="2" t="inlineStr">
        <is>
          <t>PriceBin26</t>
        </is>
      </c>
      <c r="B27" s="2">
        <f>ROUND(AVERAGE('PERAC-livestock'!A28:B28),0)</f>
        <v/>
      </c>
    </row>
    <row r="28" ht="15.75" customHeight="1" s="120">
      <c r="A28" s="2" t="inlineStr">
        <is>
          <t>PriceBin27</t>
        </is>
      </c>
      <c r="B28" s="2">
        <f>ROUND(AVERAGE('PERAC-livestock'!A29:B29),0)</f>
        <v/>
      </c>
    </row>
    <row r="29" ht="15.75" customHeight="1" s="120">
      <c r="A29" s="2" t="inlineStr">
        <is>
          <t>PriceBin28</t>
        </is>
      </c>
      <c r="B29" s="2">
        <f>ROUND(AVERAGE('PERAC-livestock'!A30:B30),0)</f>
        <v/>
      </c>
    </row>
    <row r="30" ht="15.75" customHeight="1" s="120">
      <c r="A30" s="2" t="inlineStr">
        <is>
          <t>PriceBin29</t>
        </is>
      </c>
      <c r="B30" s="2">
        <f>ROUND(AVERAGE('PERAC-livestock'!A31:B31),0)</f>
        <v/>
      </c>
    </row>
    <row r="31" ht="15.75" customHeight="1" s="120">
      <c r="A31" s="2" t="inlineStr">
        <is>
          <t>PriceBin30</t>
        </is>
      </c>
      <c r="B31" s="2">
        <f>ROUND(AVERAGE('PERAC-livestock'!A32:B32),0)</f>
        <v/>
      </c>
    </row>
    <row r="32" ht="15.75" customHeight="1" s="120">
      <c r="A32" s="2" t="inlineStr">
        <is>
          <t>PriceBin31</t>
        </is>
      </c>
      <c r="B32" s="2">
        <f>ROUND(AVERAGE('PERAC-livestock'!A33:B33),0)</f>
        <v/>
      </c>
    </row>
    <row r="33" ht="15.75" customHeight="1" s="120">
      <c r="A33" s="2" t="inlineStr">
        <is>
          <t>PriceBin32</t>
        </is>
      </c>
      <c r="B33" s="2">
        <f>ROUND(AVERAGE('PERAC-livestock'!A34:B34),0)</f>
        <v/>
      </c>
    </row>
    <row r="34" ht="15.75" customHeight="1" s="120">
      <c r="A34" s="2" t="inlineStr">
        <is>
          <t>PriceBin33</t>
        </is>
      </c>
      <c r="B34" s="2">
        <f>ROUND(AVERAGE('PERAC-livestock'!A35:B35),0)</f>
        <v/>
      </c>
    </row>
    <row r="35" ht="15.75" customHeight="1" s="120">
      <c r="A35" s="2" t="inlineStr">
        <is>
          <t>PriceBin34</t>
        </is>
      </c>
      <c r="B35" s="2">
        <f>ROUND(AVERAGE('PERAC-livestock'!A36:B36),0)</f>
        <v/>
      </c>
    </row>
    <row r="36" ht="15.75" customHeight="1" s="120">
      <c r="A36" s="2" t="inlineStr">
        <is>
          <t>PriceBin35</t>
        </is>
      </c>
      <c r="B36" s="2">
        <f>ROUND(AVERAGE('PERAC-livestock'!A37:B37),0)</f>
        <v/>
      </c>
    </row>
    <row r="37" ht="15.75" customHeight="1" s="120">
      <c r="A37" s="2" t="inlineStr">
        <is>
          <t>PriceBin36</t>
        </is>
      </c>
      <c r="B37" s="2">
        <f>ROUND(AVERAGE('PERAC-livestock'!A38:B38),0)</f>
        <v/>
      </c>
    </row>
    <row r="38" ht="15.75" customHeight="1" s="120">
      <c r="A38" s="2" t="inlineStr">
        <is>
          <t>PriceBin37</t>
        </is>
      </c>
      <c r="B38" s="2">
        <f>ROUND(AVERAGE('PERAC-livestock'!A39:B39),0)</f>
        <v/>
      </c>
    </row>
    <row r="39" ht="15.75" customHeight="1" s="120">
      <c r="A39" s="2" t="inlineStr">
        <is>
          <t>PriceBin38</t>
        </is>
      </c>
      <c r="B39" s="2">
        <f>ROUND(AVERAGE('PERAC-livestock'!A40:B40),0)</f>
        <v/>
      </c>
    </row>
    <row r="40" ht="15.75" customHeight="1" s="120">
      <c r="A40" s="2" t="inlineStr">
        <is>
          <t>PriceBin39</t>
        </is>
      </c>
      <c r="B40" s="2">
        <f>ROUND(AVERAGE('PERAC-livestock'!A41:B41),0)</f>
        <v/>
      </c>
    </row>
    <row r="41" ht="15.75" customHeight="1" s="120">
      <c r="A41" s="2" t="inlineStr">
        <is>
          <t>PriceBin40</t>
        </is>
      </c>
      <c r="B41" s="2">
        <f>ROUND(AVERAGE('PERAC-livestock'!A42:B42),0)</f>
        <v/>
      </c>
    </row>
    <row r="42" ht="15.75" customHeight="1" s="120">
      <c r="A42" s="2" t="inlineStr">
        <is>
          <t>PriceBin41</t>
        </is>
      </c>
      <c r="B42" s="2">
        <f>ROUND(AVERAGE('PERAC-livestock'!A43:B43),0)</f>
        <v/>
      </c>
    </row>
    <row r="43" ht="15.75" customHeight="1" s="120">
      <c r="A43" s="2" t="inlineStr">
        <is>
          <t>PriceBin42</t>
        </is>
      </c>
      <c r="B43" s="2">
        <f>ROUND(AVERAGE('PERAC-livestock'!A44:B44),0)</f>
        <v/>
      </c>
    </row>
    <row r="44" ht="15.75" customHeight="1" s="120">
      <c r="A44" s="2" t="inlineStr">
        <is>
          <t>PriceBin43</t>
        </is>
      </c>
      <c r="B44" s="2">
        <f>ROUND(AVERAGE('PERAC-livestock'!A45:B45),0)</f>
        <v/>
      </c>
    </row>
    <row r="45" ht="15.75" customHeight="1" s="120">
      <c r="A45" s="2" t="inlineStr">
        <is>
          <t>PriceBin44</t>
        </is>
      </c>
      <c r="B45" s="2">
        <f>ROUND(AVERAGE('PERAC-livestock'!A46:B46),0)</f>
        <v/>
      </c>
    </row>
    <row r="46" ht="15.75" customHeight="1" s="120">
      <c r="A46" s="2" t="inlineStr">
        <is>
          <t>PriceBin45</t>
        </is>
      </c>
      <c r="B46" s="2">
        <f>ROUND(AVERAGE('PERAC-livestock'!A47:B47),0)</f>
        <v/>
      </c>
    </row>
    <row r="47" ht="15.75" customHeight="1" s="120">
      <c r="A47" s="2" t="inlineStr">
        <is>
          <t>PriceBin46</t>
        </is>
      </c>
      <c r="B47" s="2">
        <f>ROUND(AVERAGE('PERAC-livestock'!A48:B48),0)</f>
        <v/>
      </c>
    </row>
    <row r="48" ht="15.75" customHeight="1" s="120">
      <c r="A48" s="2" t="inlineStr">
        <is>
          <t>PriceBin47</t>
        </is>
      </c>
      <c r="B48" s="2">
        <f>ROUND(AVERAGE('PERAC-livestock'!A49:B49),0)</f>
        <v/>
      </c>
    </row>
    <row r="49" ht="15.75" customHeight="1" s="120">
      <c r="A49" s="2" t="inlineStr">
        <is>
          <t>PriceBin48</t>
        </is>
      </c>
      <c r="B49" s="2">
        <f>ROUND(AVERAGE('PERAC-livestock'!A50:B50),0)</f>
        <v/>
      </c>
    </row>
    <row r="50" ht="15.75" customHeight="1" s="120">
      <c r="A50" s="2" t="inlineStr">
        <is>
          <t>PriceBin49</t>
        </is>
      </c>
      <c r="B50" s="2">
        <f>ROUND(AVERAGE('PERAC-livestock'!A51:B51),0)</f>
        <v/>
      </c>
    </row>
    <row r="51" ht="15.75" customHeight="1" s="120">
      <c r="A51" s="2" t="inlineStr">
        <is>
          <t>PriceBin50</t>
        </is>
      </c>
      <c r="B51" s="2">
        <f>ROUND(AVERAGE('PERAC-livestock'!A52:B52),0)</f>
        <v/>
      </c>
    </row>
    <row r="52" ht="15.75" customHeight="1" s="120">
      <c r="A52" s="2" t="inlineStr">
        <is>
          <t>PriceBin51</t>
        </is>
      </c>
      <c r="B52" s="2">
        <f>ROUND(AVERAGE('PERAC-livestock'!A53:B53),0)</f>
        <v/>
      </c>
    </row>
    <row r="53" ht="15.75" customHeight="1" s="120">
      <c r="A53" s="2" t="inlineStr">
        <is>
          <t>PriceBin52</t>
        </is>
      </c>
      <c r="B53" s="2">
        <f>ROUND(AVERAGE('PERAC-livestock'!A54:B54),0)</f>
        <v/>
      </c>
    </row>
    <row r="54" ht="15.75" customHeight="1" s="120">
      <c r="A54" s="2" t="inlineStr">
        <is>
          <t>PriceBin53</t>
        </is>
      </c>
      <c r="B54" s="2">
        <f>ROUND(AVERAGE('PERAC-livestock'!A55:B55),0)</f>
        <v/>
      </c>
    </row>
    <row r="55" ht="15.75" customHeight="1" s="120">
      <c r="A55" s="2" t="inlineStr">
        <is>
          <t>PriceBin54</t>
        </is>
      </c>
      <c r="B55" s="2">
        <f>ROUND(AVERAGE('PERAC-livestock'!A56:B56),0)</f>
        <v/>
      </c>
    </row>
    <row r="56" ht="15.75" customHeight="1" s="120">
      <c r="A56" s="2" t="inlineStr">
        <is>
          <t>PriceBin55</t>
        </is>
      </c>
      <c r="B56" s="2">
        <f>ROUND(AVERAGE('PERAC-livestock'!A57:B57),0)</f>
        <v/>
      </c>
    </row>
    <row r="57" ht="15.75" customHeight="1" s="120">
      <c r="A57" s="2" t="inlineStr">
        <is>
          <t>PriceBin56</t>
        </is>
      </c>
      <c r="B57" s="2">
        <f>ROUND(AVERAGE('PERAC-livestock'!A58:B58),0)</f>
        <v/>
      </c>
    </row>
    <row r="58" ht="15.75" customHeight="1" s="120">
      <c r="A58" s="2" t="inlineStr">
        <is>
          <t>PriceBin57</t>
        </is>
      </c>
      <c r="B58" s="2">
        <f>ROUND(AVERAGE('PERAC-livestock'!A59:B59),0)</f>
        <v/>
      </c>
    </row>
    <row r="59" ht="15.75" customHeight="1" s="120">
      <c r="A59" s="2" t="inlineStr">
        <is>
          <t>PriceBin58</t>
        </is>
      </c>
      <c r="B59" s="2">
        <f>ROUND(AVERAGE('PERAC-livestock'!A60:B60),0)</f>
        <v/>
      </c>
    </row>
    <row r="60" ht="15.75" customHeight="1" s="120">
      <c r="A60" s="2" t="inlineStr">
        <is>
          <t>PriceBin59</t>
        </is>
      </c>
      <c r="B60" s="2">
        <f>ROUND(AVERAGE('PERAC-livestock'!A61:B61),0)</f>
        <v/>
      </c>
    </row>
    <row r="61" ht="15.75" customHeight="1" s="120">
      <c r="A61" s="2" t="inlineStr">
        <is>
          <t>PriceBin60</t>
        </is>
      </c>
      <c r="B61" s="2">
        <f>ROUND(AVERAGE('PERAC-livestock'!A62:B62),0)</f>
        <v/>
      </c>
    </row>
    <row r="62" ht="15.75" customHeight="1" s="120">
      <c r="A62" s="2" t="inlineStr">
        <is>
          <t>PriceBin61</t>
        </is>
      </c>
      <c r="B62" s="2">
        <f>ROUND(AVERAGE('PERAC-livestock'!A63:B63),0)</f>
        <v/>
      </c>
    </row>
    <row r="63" ht="15.75" customHeight="1" s="120">
      <c r="A63" s="2" t="inlineStr">
        <is>
          <t>PriceBin62</t>
        </is>
      </c>
      <c r="B63" s="2">
        <f>ROUND(AVERAGE('PERAC-livestock'!A64:B64),0)</f>
        <v/>
      </c>
    </row>
    <row r="64" ht="15.75" customHeight="1" s="120">
      <c r="A64" s="2" t="inlineStr">
        <is>
          <t>PriceBin63</t>
        </is>
      </c>
      <c r="B64" s="2">
        <f>ROUND(AVERAGE('PERAC-livestock'!A65:B65),0)</f>
        <v/>
      </c>
    </row>
    <row r="65" ht="15.75" customHeight="1" s="120">
      <c r="A65" s="2" t="inlineStr">
        <is>
          <t>PriceBin64</t>
        </is>
      </c>
      <c r="B65" s="2">
        <f>ROUND(AVERAGE('PERAC-livestock'!A66:B66),0)</f>
        <v/>
      </c>
    </row>
    <row r="66" ht="15.75" customHeight="1" s="120">
      <c r="A66" s="2" t="inlineStr">
        <is>
          <t>PriceBin65</t>
        </is>
      </c>
      <c r="B66" s="2">
        <f>ROUND(AVERAGE('PERAC-livestock'!A67:B67),0)</f>
        <v/>
      </c>
    </row>
    <row r="67" ht="15.75" customHeight="1" s="120">
      <c r="A67" s="2" t="inlineStr">
        <is>
          <t>PriceBin66</t>
        </is>
      </c>
      <c r="B67" s="2">
        <f>ROUND(AVERAGE('PERAC-livestock'!A68:B68),0)</f>
        <v/>
      </c>
    </row>
    <row r="68" ht="15.75" customHeight="1" s="120">
      <c r="A68" s="2" t="inlineStr">
        <is>
          <t>PriceBin67</t>
        </is>
      </c>
      <c r="B68" s="2">
        <f>ROUND(AVERAGE('PERAC-livestock'!A69:B69),0)</f>
        <v/>
      </c>
    </row>
    <row r="69" ht="15.75" customHeight="1" s="120">
      <c r="A69" s="2" t="inlineStr">
        <is>
          <t>PriceBin68</t>
        </is>
      </c>
      <c r="B69" s="2">
        <f>ROUND(AVERAGE('PERAC-livestock'!A70:B70),0)</f>
        <v/>
      </c>
    </row>
    <row r="70" ht="15.75" customHeight="1" s="120">
      <c r="A70" s="2" t="inlineStr">
        <is>
          <t>PriceBin69</t>
        </is>
      </c>
      <c r="B70" s="2">
        <f>ROUND(AVERAGE('PERAC-livestock'!A71:B71),0)</f>
        <v/>
      </c>
    </row>
    <row r="71" ht="15.75" customHeight="1" s="120">
      <c r="A71" s="2" t="inlineStr">
        <is>
          <t>PriceBin70</t>
        </is>
      </c>
      <c r="B71" s="2">
        <f>ROUND(AVERAGE('PERAC-livestock'!A72:B72),0)</f>
        <v/>
      </c>
    </row>
    <row r="72" ht="15.75" customHeight="1" s="120">
      <c r="A72" s="2" t="inlineStr">
        <is>
          <t>PriceBin71</t>
        </is>
      </c>
      <c r="B72" s="2">
        <f>ROUND(AVERAGE('PERAC-livestock'!A73:B73),0)</f>
        <v/>
      </c>
    </row>
    <row r="73" ht="15.75" customHeight="1" s="120">
      <c r="A73" s="2" t="inlineStr">
        <is>
          <t>PriceBin72</t>
        </is>
      </c>
      <c r="B73" s="2">
        <f>ROUND(AVERAGE('PERAC-livestock'!A74:B74),0)</f>
        <v/>
      </c>
    </row>
    <row r="74" ht="15.75" customHeight="1" s="120"/>
    <row r="75" ht="15.75" customHeight="1" s="120"/>
    <row r="76" ht="15.75" customHeight="1" s="120"/>
    <row r="77" ht="15.75" customHeight="1" s="120"/>
    <row r="78" ht="15.75" customHeight="1" s="120"/>
    <row r="79" ht="15.75" customHeight="1" s="120"/>
    <row r="80" ht="15.75" customHeight="1" s="120"/>
    <row r="81" ht="15.75" customHeight="1" s="120"/>
    <row r="82" ht="15.75" customHeight="1" s="120"/>
    <row r="83" ht="15.75" customHeight="1" s="120"/>
    <row r="84" ht="15.75" customHeight="1" s="120"/>
    <row r="85" ht="15.75" customHeight="1" s="120"/>
    <row r="86" ht="15.75" customHeight="1" s="120"/>
    <row r="87" ht="15.75" customHeight="1" s="120"/>
    <row r="88" ht="15.75" customHeight="1" s="120"/>
    <row r="89" ht="15.75" customHeight="1" s="120"/>
    <row r="90" ht="15.75" customHeight="1" s="120"/>
    <row r="91" ht="15.75" customHeight="1" s="120"/>
    <row r="92" ht="15.75" customHeight="1" s="120"/>
    <row r="93" ht="15.75" customHeight="1" s="120"/>
    <row r="94" ht="15.75" customHeight="1" s="120"/>
    <row r="95" ht="15.75" customHeight="1" s="120"/>
    <row r="96" ht="15.75" customHeight="1" s="120"/>
    <row r="97" ht="15.75" customHeight="1" s="120"/>
    <row r="98" ht="15.75" customHeight="1" s="120"/>
    <row r="99" ht="15.75" customHeight="1" s="120"/>
    <row r="100" ht="15.75" customHeight="1" s="120"/>
    <row r="101" ht="15.75" customHeight="1" s="120"/>
    <row r="102" ht="15.75" customHeight="1" s="120"/>
    <row r="103" ht="15.75" customHeight="1" s="120"/>
    <row r="104" ht="15.75" customHeight="1" s="120"/>
    <row r="105" ht="15.75" customHeight="1" s="120"/>
    <row r="106" ht="15.75" customHeight="1" s="120"/>
    <row r="107" ht="15.75" customHeight="1" s="120"/>
    <row r="108" ht="15.75" customHeight="1" s="120"/>
    <row r="109" ht="15.75" customHeight="1" s="120"/>
    <row r="110" ht="15.75" customHeight="1" s="120"/>
    <row r="111" ht="15.75" customHeight="1" s="120"/>
    <row r="112" ht="15.75" customHeight="1" s="120"/>
    <row r="113" ht="15.75" customHeight="1" s="120"/>
    <row r="114" ht="15.75" customHeight="1" s="120"/>
    <row r="115" ht="15.75" customHeight="1" s="120"/>
    <row r="116" ht="15.75" customHeight="1" s="120"/>
    <row r="117" ht="15.75" customHeight="1" s="120"/>
    <row r="118" ht="15.75" customHeight="1" s="120"/>
    <row r="119" ht="15.75" customHeight="1" s="120"/>
    <row r="120" ht="15.75" customHeight="1" s="120"/>
    <row r="121" ht="15.75" customHeight="1" s="120"/>
    <row r="122" ht="15.75" customHeight="1" s="120"/>
    <row r="123" ht="15.75" customHeight="1" s="120"/>
    <row r="124" ht="15.75" customHeight="1" s="120"/>
    <row r="125" ht="15.75" customHeight="1" s="120"/>
    <row r="126" ht="15.75" customHeight="1" s="120"/>
    <row r="127" ht="15.75" customHeight="1" s="120"/>
    <row r="128" ht="15.75" customHeight="1" s="120"/>
    <row r="129" ht="15.75" customHeight="1" s="120"/>
    <row r="130" ht="15.75" customHeight="1" s="120"/>
    <row r="131" ht="15.75" customHeight="1" s="120"/>
    <row r="132" ht="15.75" customHeight="1" s="120"/>
    <row r="133" ht="15.75" customHeight="1" s="120"/>
    <row r="134" ht="15.75" customHeight="1" s="120"/>
    <row r="135" ht="15.75" customHeight="1" s="120"/>
    <row r="136" ht="15.75" customHeight="1" s="120"/>
    <row r="137" ht="15.75" customHeight="1" s="120"/>
    <row r="138" ht="15.75" customHeight="1" s="120"/>
    <row r="139" ht="15.75" customHeight="1" s="120"/>
    <row r="140" ht="15.75" customHeight="1" s="120"/>
    <row r="141" ht="15.75" customHeight="1" s="120"/>
    <row r="142" ht="15.75" customHeight="1" s="120"/>
    <row r="143" ht="15.75" customHeight="1" s="120"/>
    <row r="144" ht="15.75" customHeight="1" s="120"/>
    <row r="145" ht="15.75" customHeight="1" s="120"/>
    <row r="146" ht="15.75" customHeight="1" s="120"/>
    <row r="147" ht="15.75" customHeight="1" s="120"/>
    <row r="148" ht="15.75" customHeight="1" s="120"/>
    <row r="149" ht="15.75" customHeight="1" s="120"/>
    <row r="150" ht="15.75" customHeight="1" s="120"/>
    <row r="151" ht="15.75" customHeight="1" s="120"/>
    <row r="152" ht="15.75" customHeight="1" s="120"/>
    <row r="153" ht="15.75" customHeight="1" s="120"/>
    <row r="154" ht="15.75" customHeight="1" s="120"/>
    <row r="155" ht="15.75" customHeight="1" s="120"/>
    <row r="156" ht="15.75" customHeight="1" s="120"/>
    <row r="157" ht="15.75" customHeight="1" s="120"/>
    <row r="158" ht="15.75" customHeight="1" s="120"/>
    <row r="159" ht="15.75" customHeight="1" s="120"/>
    <row r="160" ht="15.75" customHeight="1" s="120"/>
    <row r="161" ht="15.75" customHeight="1" s="120"/>
    <row r="162" ht="15.75" customHeight="1" s="120"/>
    <row r="163" ht="15.75" customHeight="1" s="120"/>
    <row r="164" ht="15.75" customHeight="1" s="120"/>
    <row r="165" ht="15.75" customHeight="1" s="120"/>
    <row r="166" ht="15.75" customHeight="1" s="120"/>
    <row r="167" ht="15.75" customHeight="1" s="120"/>
    <row r="168" ht="15.75" customHeight="1" s="120"/>
    <row r="169" ht="15.75" customHeight="1" s="120"/>
    <row r="170" ht="15.75" customHeight="1" s="120"/>
    <row r="171" ht="15.75" customHeight="1" s="120"/>
    <row r="172" ht="15.75" customHeight="1" s="120"/>
    <row r="173" ht="15.75" customHeight="1" s="120"/>
    <row r="174" ht="15.75" customHeight="1" s="120"/>
    <row r="175" ht="15.75" customHeight="1" s="120"/>
    <row r="176" ht="15.75" customHeight="1" s="120"/>
    <row r="177" ht="15.75" customHeight="1" s="120"/>
    <row r="178" ht="15.75" customHeight="1" s="120"/>
    <row r="179" ht="15.75" customHeight="1" s="120"/>
    <row r="180" ht="15.75" customHeight="1" s="120"/>
    <row r="181" ht="15.75" customHeight="1" s="120"/>
    <row r="182" ht="15.75" customHeight="1" s="120"/>
    <row r="183" ht="15.75" customHeight="1" s="120"/>
    <row r="184" ht="15.75" customHeight="1" s="120"/>
    <row r="185" ht="15.75" customHeight="1" s="120"/>
    <row r="186" ht="15.75" customHeight="1" s="120"/>
    <row r="187" ht="15.75" customHeight="1" s="120"/>
    <row r="188" ht="15.75" customHeight="1" s="120"/>
    <row r="189" ht="15.75" customHeight="1" s="120"/>
    <row r="190" ht="15.75" customHeight="1" s="120"/>
    <row r="191" ht="15.75" customHeight="1" s="120"/>
    <row r="192" ht="15.75" customHeight="1" s="120"/>
    <row r="193" ht="15.75" customHeight="1" s="120"/>
    <row r="194" ht="15.75" customHeight="1" s="120"/>
    <row r="195" ht="15.75" customHeight="1" s="120"/>
    <row r="196" ht="15.75" customHeight="1" s="120"/>
    <row r="197" ht="15.75" customHeight="1" s="120"/>
    <row r="198" ht="15.75" customHeight="1" s="120"/>
    <row r="199" ht="15.75" customHeight="1" s="120"/>
    <row r="200" ht="15.75" customHeight="1" s="120"/>
    <row r="201" ht="15.75" customHeight="1" s="120"/>
    <row r="202" ht="15.75" customHeight="1" s="120"/>
    <row r="203" ht="15.75" customHeight="1" s="120"/>
    <row r="204" ht="15.75" customHeight="1" s="120"/>
    <row r="205" ht="15.75" customHeight="1" s="120"/>
    <row r="206" ht="15.75" customHeight="1" s="120"/>
    <row r="207" ht="15.75" customHeight="1" s="120"/>
    <row r="208" ht="15.75" customHeight="1" s="120"/>
    <row r="209" ht="15.75" customHeight="1" s="120"/>
    <row r="210" ht="15.75" customHeight="1" s="120"/>
    <row r="211" ht="15.75" customHeight="1" s="120"/>
    <row r="212" ht="15.75" customHeight="1" s="120"/>
    <row r="213" ht="15.75" customHeight="1" s="120"/>
    <row r="214" ht="15.75" customHeight="1" s="120"/>
    <row r="215" ht="15.75" customHeight="1" s="120"/>
    <row r="216" ht="15.75" customHeight="1" s="120"/>
    <row r="217" ht="15.75" customHeight="1" s="120"/>
    <row r="218" ht="15.75" customHeight="1" s="120"/>
    <row r="219" ht="15.75" customHeight="1" s="120"/>
    <row r="220" ht="15.75" customHeight="1" s="120"/>
    <row r="221" ht="15.75" customHeight="1" s="120"/>
    <row r="222" ht="15.75" customHeight="1" s="120"/>
    <row r="223" ht="15.75" customHeight="1" s="120"/>
    <row r="224" ht="15.75" customHeight="1" s="120"/>
    <row r="225" ht="15.75" customHeight="1" s="120"/>
    <row r="226" ht="15.75" customHeight="1" s="120"/>
    <row r="227" ht="15.75" customHeight="1" s="120"/>
    <row r="228" ht="15.75" customHeight="1" s="120"/>
    <row r="229" ht="15.75" customHeight="1" s="120"/>
    <row r="230" ht="15.75" customHeight="1" s="120"/>
    <row r="231" ht="15.75" customHeight="1" s="120"/>
    <row r="232" ht="15.75" customHeight="1" s="120"/>
    <row r="233" ht="15.75" customHeight="1" s="120"/>
    <row r="234" ht="15.75" customHeight="1" s="120"/>
    <row r="235" ht="15.75" customHeight="1" s="120"/>
    <row r="236" ht="15.75" customHeight="1" s="120"/>
    <row r="237" ht="15.75" customHeight="1" s="120"/>
    <row r="238" ht="15.75" customHeight="1" s="120"/>
    <row r="239" ht="15.75" customHeight="1" s="120"/>
    <row r="240" ht="15.75" customHeight="1" s="120"/>
    <row r="241" ht="15.75" customHeight="1" s="120"/>
    <row r="242" ht="15.75" customHeight="1" s="120"/>
    <row r="243" ht="15.75" customHeight="1" s="120"/>
    <row r="244" ht="15.75" customHeight="1" s="120"/>
    <row r="245" ht="15.75" customHeight="1" s="120"/>
    <row r="246" ht="15.75" customHeight="1" s="120"/>
    <row r="247" ht="15.75" customHeight="1" s="120"/>
    <row r="248" ht="15.75" customHeight="1" s="120"/>
    <row r="249" ht="15.75" customHeight="1" s="120"/>
    <row r="250" ht="15.75" customHeight="1" s="120"/>
    <row r="251" ht="15.75" customHeight="1" s="120"/>
    <row r="252" ht="15.75" customHeight="1" s="120"/>
    <row r="253" ht="15.75" customHeight="1" s="120"/>
    <row r="254" ht="15.75" customHeight="1" s="120"/>
    <row r="255" ht="15.75" customHeight="1" s="120"/>
    <row r="256" ht="15.75" customHeight="1" s="120"/>
    <row r="257" ht="15.75" customHeight="1" s="120"/>
    <row r="258" ht="15.75" customHeight="1" s="120"/>
    <row r="259" ht="15.75" customHeight="1" s="120"/>
    <row r="260" ht="15.75" customHeight="1" s="120"/>
    <row r="261" ht="15.75" customHeight="1" s="120"/>
    <row r="262" ht="15.75" customHeight="1" s="120"/>
    <row r="263" ht="15.75" customHeight="1" s="120"/>
    <row r="264" ht="15.75" customHeight="1" s="120"/>
    <row r="265" ht="15.75" customHeight="1" s="120"/>
    <row r="266" ht="15.75" customHeight="1" s="120"/>
    <row r="267" ht="15.75" customHeight="1" s="120"/>
    <row r="268" ht="15.75" customHeight="1" s="120"/>
    <row r="269" ht="15.75" customHeight="1" s="120"/>
    <row r="270" ht="15.75" customHeight="1" s="120"/>
    <row r="271" ht="15.75" customHeight="1" s="120"/>
    <row r="272" ht="15.75" customHeight="1" s="120"/>
    <row r="273" ht="15.75" customHeight="1" s="120"/>
    <row r="274" ht="15.75" customHeight="1" s="120"/>
    <row r="275" ht="15.75" customHeight="1" s="120"/>
    <row r="276" ht="15.75" customHeight="1" s="120"/>
    <row r="277" ht="15.75" customHeight="1" s="120"/>
    <row r="278" ht="15.75" customHeight="1" s="120"/>
    <row r="279" ht="15.75" customHeight="1" s="120"/>
    <row r="280" ht="15.75" customHeight="1" s="120"/>
    <row r="281" ht="15.75" customHeight="1" s="120"/>
    <row r="282" ht="15.75" customHeight="1" s="120"/>
    <row r="283" ht="15.75" customHeight="1" s="120"/>
    <row r="284" ht="15.75" customHeight="1" s="120"/>
    <row r="285" ht="15.75" customHeight="1" s="120"/>
    <row r="286" ht="15.75" customHeight="1" s="120"/>
    <row r="287" ht="15.75" customHeight="1" s="120"/>
    <row r="288" ht="15.75" customHeight="1" s="120"/>
    <row r="289" ht="15.75" customHeight="1" s="120"/>
    <row r="290" ht="15.75" customHeight="1" s="120"/>
    <row r="291" ht="15.75" customHeight="1" s="120"/>
    <row r="292" ht="15.75" customHeight="1" s="120"/>
    <row r="293" ht="15.75" customHeight="1" s="120"/>
    <row r="294" ht="15.75" customHeight="1" s="120"/>
    <row r="295" ht="15.75" customHeight="1" s="120"/>
    <row r="296" ht="15.75" customHeight="1" s="120"/>
    <row r="297" ht="15.75" customHeight="1" s="120"/>
    <row r="298" ht="15.75" customHeight="1" s="120"/>
    <row r="299" ht="15.75" customHeight="1" s="120"/>
    <row r="300" ht="15.75" customHeight="1" s="120"/>
    <row r="301" ht="15.75" customHeight="1" s="120"/>
    <row r="302" ht="15.75" customHeight="1" s="120"/>
    <row r="303" ht="15.75" customHeight="1" s="120"/>
    <row r="304" ht="15.75" customHeight="1" s="120"/>
    <row r="305" ht="15.75" customHeight="1" s="120"/>
    <row r="306" ht="15.75" customHeight="1" s="120"/>
    <row r="307" ht="15.75" customHeight="1" s="120"/>
    <row r="308" ht="15.75" customHeight="1" s="120"/>
    <row r="309" ht="15.75" customHeight="1" s="120"/>
    <row r="310" ht="15.75" customHeight="1" s="120"/>
    <row r="311" ht="15.75" customHeight="1" s="120"/>
    <row r="312" ht="15.75" customHeight="1" s="120"/>
    <row r="313" ht="15.75" customHeight="1" s="120"/>
    <row r="314" ht="15.75" customHeight="1" s="120"/>
    <row r="315" ht="15.75" customHeight="1" s="120"/>
    <row r="316" ht="15.75" customHeight="1" s="120"/>
    <row r="317" ht="15.75" customHeight="1" s="120"/>
    <row r="318" ht="15.75" customHeight="1" s="120"/>
    <row r="319" ht="15.75" customHeight="1" s="120"/>
    <row r="320" ht="15.75" customHeight="1" s="120"/>
    <row r="321" ht="15.75" customHeight="1" s="120"/>
    <row r="322" ht="15.75" customHeight="1" s="120"/>
    <row r="323" ht="15.75" customHeight="1" s="120"/>
    <row r="324" ht="15.75" customHeight="1" s="120"/>
    <row r="325" ht="15.75" customHeight="1" s="120"/>
    <row r="326" ht="15.75" customHeight="1" s="120"/>
    <row r="327" ht="15.75" customHeight="1" s="120"/>
    <row r="328" ht="15.75" customHeight="1" s="120"/>
    <row r="329" ht="15.75" customHeight="1" s="120"/>
    <row r="330" ht="15.75" customHeight="1" s="120"/>
    <row r="331" ht="15.75" customHeight="1" s="120"/>
    <row r="332" ht="15.75" customHeight="1" s="120"/>
    <row r="333" ht="15.75" customHeight="1" s="120"/>
    <row r="334" ht="15.75" customHeight="1" s="120"/>
    <row r="335" ht="15.75" customHeight="1" s="120"/>
    <row r="336" ht="15.75" customHeight="1" s="120"/>
    <row r="337" ht="15.75" customHeight="1" s="120"/>
    <row r="338" ht="15.75" customHeight="1" s="120"/>
    <row r="339" ht="15.75" customHeight="1" s="120"/>
    <row r="340" ht="15.75" customHeight="1" s="120"/>
    <row r="341" ht="15.75" customHeight="1" s="120"/>
    <row r="342" ht="15.75" customHeight="1" s="120"/>
    <row r="343" ht="15.75" customHeight="1" s="120"/>
    <row r="344" ht="15.75" customHeight="1" s="120"/>
    <row r="345" ht="15.75" customHeight="1" s="120"/>
    <row r="346" ht="15.75" customHeight="1" s="120"/>
    <row r="347" ht="15.75" customHeight="1" s="120"/>
    <row r="348" ht="15.75" customHeight="1" s="120"/>
    <row r="349" ht="15.75" customHeight="1" s="120"/>
    <row r="350" ht="15.75" customHeight="1" s="120"/>
    <row r="351" ht="15.75" customHeight="1" s="120"/>
    <row r="352" ht="15.75" customHeight="1" s="120"/>
    <row r="353" ht="15.75" customHeight="1" s="120"/>
    <row r="354" ht="15.75" customHeight="1" s="120"/>
    <row r="355" ht="15.75" customHeight="1" s="120"/>
    <row r="356" ht="15.75" customHeight="1" s="120"/>
    <row r="357" ht="15.75" customHeight="1" s="120"/>
    <row r="358" ht="15.75" customHeight="1" s="120"/>
    <row r="359" ht="15.75" customHeight="1" s="120"/>
    <row r="360" ht="15.75" customHeight="1" s="120"/>
    <row r="361" ht="15.75" customHeight="1" s="120"/>
    <row r="362" ht="15.75" customHeight="1" s="120"/>
    <row r="363" ht="15.75" customHeight="1" s="120"/>
    <row r="364" ht="15.75" customHeight="1" s="120"/>
    <row r="365" ht="15.75" customHeight="1" s="120"/>
    <row r="366" ht="15.75" customHeight="1" s="120"/>
    <row r="367" ht="15.75" customHeight="1" s="120"/>
    <row r="368" ht="15.75" customHeight="1" s="120"/>
    <row r="369" ht="15.75" customHeight="1" s="120"/>
    <row r="370" ht="15.75" customHeight="1" s="120"/>
    <row r="371" ht="15.75" customHeight="1" s="120"/>
    <row r="372" ht="15.75" customHeight="1" s="120"/>
    <row r="373" ht="15.75" customHeight="1" s="120"/>
    <row r="374" ht="15.75" customHeight="1" s="120"/>
    <row r="375" ht="15.75" customHeight="1" s="120"/>
    <row r="376" ht="15.75" customHeight="1" s="120"/>
    <row r="377" ht="15.75" customHeight="1" s="120"/>
    <row r="378" ht="15.75" customHeight="1" s="120"/>
    <row r="379" ht="15.75" customHeight="1" s="120"/>
    <row r="380" ht="15.75" customHeight="1" s="120"/>
    <row r="381" ht="15.75" customHeight="1" s="120"/>
    <row r="382" ht="15.75" customHeight="1" s="120"/>
    <row r="383" ht="15.75" customHeight="1" s="120"/>
    <row r="384" ht="15.75" customHeight="1" s="120"/>
    <row r="385" ht="15.75" customHeight="1" s="120"/>
    <row r="386" ht="15.75" customHeight="1" s="120"/>
    <row r="387" ht="15.75" customHeight="1" s="120"/>
    <row r="388" ht="15.75" customHeight="1" s="120"/>
    <row r="389" ht="15.75" customHeight="1" s="120"/>
    <row r="390" ht="15.75" customHeight="1" s="120"/>
    <row r="391" ht="15.75" customHeight="1" s="120"/>
    <row r="392" ht="15.75" customHeight="1" s="120"/>
    <row r="393" ht="15.75" customHeight="1" s="120"/>
    <row r="394" ht="15.75" customHeight="1" s="120"/>
    <row r="395" ht="15.75" customHeight="1" s="120"/>
    <row r="396" ht="15.75" customHeight="1" s="120"/>
    <row r="397" ht="15.75" customHeight="1" s="120"/>
    <row r="398" ht="15.75" customHeight="1" s="120"/>
    <row r="399" ht="15.75" customHeight="1" s="120"/>
    <row r="400" ht="15.75" customHeight="1" s="120"/>
    <row r="401" ht="15.75" customHeight="1" s="120"/>
    <row r="402" ht="15.75" customHeight="1" s="120"/>
    <row r="403" ht="15.75" customHeight="1" s="120"/>
    <row r="404" ht="15.75" customHeight="1" s="120"/>
    <row r="405" ht="15.75" customHeight="1" s="120"/>
    <row r="406" ht="15.75" customHeight="1" s="120"/>
    <row r="407" ht="15.75" customHeight="1" s="120"/>
    <row r="408" ht="15.75" customHeight="1" s="120"/>
    <row r="409" ht="15.75" customHeight="1" s="120"/>
    <row r="410" ht="15.75" customHeight="1" s="120"/>
    <row r="411" ht="15.75" customHeight="1" s="120"/>
    <row r="412" ht="15.75" customHeight="1" s="120"/>
    <row r="413" ht="15.75" customHeight="1" s="120"/>
    <row r="414" ht="15.75" customHeight="1" s="120"/>
    <row r="415" ht="15.75" customHeight="1" s="120"/>
    <row r="416" ht="15.75" customHeight="1" s="120"/>
    <row r="417" ht="15.75" customHeight="1" s="120"/>
    <row r="418" ht="15.75" customHeight="1" s="120"/>
    <row r="419" ht="15.75" customHeight="1" s="120"/>
    <row r="420" ht="15.75" customHeight="1" s="120"/>
    <row r="421" ht="15.75" customHeight="1" s="120"/>
    <row r="422" ht="15.75" customHeight="1" s="120"/>
    <row r="423" ht="15.75" customHeight="1" s="120"/>
    <row r="424" ht="15.75" customHeight="1" s="120"/>
    <row r="425" ht="15.75" customHeight="1" s="120"/>
    <row r="426" ht="15.75" customHeight="1" s="120"/>
    <row r="427" ht="15.75" customHeight="1" s="120"/>
    <row r="428" ht="15.75" customHeight="1" s="120"/>
    <row r="429" ht="15.75" customHeight="1" s="120"/>
    <row r="430" ht="15.75" customHeight="1" s="120"/>
    <row r="431" ht="15.75" customHeight="1" s="120"/>
    <row r="432" ht="15.75" customHeight="1" s="120"/>
    <row r="433" ht="15.75" customHeight="1" s="120"/>
    <row r="434" ht="15.75" customHeight="1" s="120"/>
    <row r="435" ht="15.75" customHeight="1" s="120"/>
    <row r="436" ht="15.75" customHeight="1" s="120"/>
    <row r="437" ht="15.75" customHeight="1" s="120"/>
    <row r="438" ht="15.75" customHeight="1" s="120"/>
    <row r="439" ht="15.75" customHeight="1" s="120"/>
    <row r="440" ht="15.75" customHeight="1" s="120"/>
    <row r="441" ht="15.75" customHeight="1" s="120"/>
    <row r="442" ht="15.75" customHeight="1" s="120"/>
    <row r="443" ht="15.75" customHeight="1" s="120"/>
    <row r="444" ht="15.75" customHeight="1" s="120"/>
    <row r="445" ht="15.75" customHeight="1" s="120"/>
    <row r="446" ht="15.75" customHeight="1" s="120"/>
    <row r="447" ht="15.75" customHeight="1" s="120"/>
    <row r="448" ht="15.75" customHeight="1" s="120"/>
    <row r="449" ht="15.75" customHeight="1" s="120"/>
    <row r="450" ht="15.75" customHeight="1" s="120"/>
    <row r="451" ht="15.75" customHeight="1" s="120"/>
    <row r="452" ht="15.75" customHeight="1" s="120"/>
    <row r="453" ht="15.75" customHeight="1" s="120"/>
    <row r="454" ht="15.75" customHeight="1" s="120"/>
    <row r="455" ht="15.75" customHeight="1" s="120"/>
    <row r="456" ht="15.75" customHeight="1" s="120"/>
    <row r="457" ht="15.75" customHeight="1" s="120"/>
    <row r="458" ht="15.75" customHeight="1" s="120"/>
    <row r="459" ht="15.75" customHeight="1" s="120"/>
    <row r="460" ht="15.75" customHeight="1" s="120"/>
    <row r="461" ht="15.75" customHeight="1" s="120"/>
    <row r="462" ht="15.75" customHeight="1" s="120"/>
    <row r="463" ht="15.75" customHeight="1" s="120"/>
    <row r="464" ht="15.75" customHeight="1" s="120"/>
    <row r="465" ht="15.75" customHeight="1" s="120"/>
    <row r="466" ht="15.75" customHeight="1" s="120"/>
    <row r="467" ht="15.75" customHeight="1" s="120"/>
    <row r="468" ht="15.75" customHeight="1" s="120"/>
    <row r="469" ht="15.75" customHeight="1" s="120"/>
    <row r="470" ht="15.75" customHeight="1" s="120"/>
    <row r="471" ht="15.75" customHeight="1" s="120"/>
    <row r="472" ht="15.75" customHeight="1" s="120"/>
    <row r="473" ht="15.75" customHeight="1" s="120"/>
    <row r="474" ht="15.75" customHeight="1" s="120"/>
    <row r="475" ht="15.75" customHeight="1" s="120"/>
    <row r="476" ht="15.75" customHeight="1" s="120"/>
    <row r="477" ht="15.75" customHeight="1" s="120"/>
    <row r="478" ht="15.75" customHeight="1" s="120"/>
    <row r="479" ht="15.75" customHeight="1" s="120"/>
    <row r="480" ht="15.75" customHeight="1" s="120"/>
    <row r="481" ht="15.75" customHeight="1" s="120"/>
    <row r="482" ht="15.75" customHeight="1" s="120"/>
    <row r="483" ht="15.75" customHeight="1" s="120"/>
    <row r="484" ht="15.75" customHeight="1" s="120"/>
    <row r="485" ht="15.75" customHeight="1" s="120"/>
    <row r="486" ht="15.75" customHeight="1" s="120"/>
    <row r="487" ht="15.75" customHeight="1" s="120"/>
    <row r="488" ht="15.75" customHeight="1" s="120"/>
    <row r="489" ht="15.75" customHeight="1" s="120"/>
    <row r="490" ht="15.75" customHeight="1" s="120"/>
    <row r="491" ht="15.75" customHeight="1" s="120"/>
    <row r="492" ht="15.75" customHeight="1" s="120"/>
    <row r="493" ht="15.75" customHeight="1" s="120"/>
    <row r="494" ht="15.75" customHeight="1" s="120"/>
    <row r="495" ht="15.75" customHeight="1" s="120"/>
    <row r="496" ht="15.75" customHeight="1" s="120"/>
    <row r="497" ht="15.75" customHeight="1" s="120"/>
    <row r="498" ht="15.75" customHeight="1" s="120"/>
    <row r="499" ht="15.75" customHeight="1" s="120"/>
    <row r="500" ht="15.75" customHeight="1" s="120"/>
    <row r="501" ht="15.75" customHeight="1" s="120"/>
    <row r="502" ht="15.75" customHeight="1" s="120"/>
    <row r="503" ht="15.75" customHeight="1" s="120"/>
    <row r="504" ht="15.75" customHeight="1" s="120"/>
    <row r="505" ht="15.75" customHeight="1" s="120"/>
    <row r="506" ht="15.75" customHeight="1" s="120"/>
    <row r="507" ht="15.75" customHeight="1" s="120"/>
    <row r="508" ht="15.75" customHeight="1" s="120"/>
    <row r="509" ht="15.75" customHeight="1" s="120"/>
    <row r="510" ht="15.75" customHeight="1" s="120"/>
    <row r="511" ht="15.75" customHeight="1" s="120"/>
    <row r="512" ht="15.75" customHeight="1" s="120"/>
    <row r="513" ht="15.75" customHeight="1" s="120"/>
    <row r="514" ht="15.75" customHeight="1" s="120"/>
    <row r="515" ht="15.75" customHeight="1" s="120"/>
    <row r="516" ht="15.75" customHeight="1" s="120"/>
    <row r="517" ht="15.75" customHeight="1" s="120"/>
    <row r="518" ht="15.75" customHeight="1" s="120"/>
    <row r="519" ht="15.75" customHeight="1" s="120"/>
    <row r="520" ht="15.75" customHeight="1" s="120"/>
    <row r="521" ht="15.75" customHeight="1" s="120"/>
    <row r="522" ht="15.75" customHeight="1" s="120"/>
    <row r="523" ht="15.75" customHeight="1" s="120"/>
    <row r="524" ht="15.75" customHeight="1" s="120"/>
    <row r="525" ht="15.75" customHeight="1" s="120"/>
    <row r="526" ht="15.75" customHeight="1" s="120"/>
    <row r="527" ht="15.75" customHeight="1" s="120"/>
    <row r="528" ht="15.75" customHeight="1" s="120"/>
    <row r="529" ht="15.75" customHeight="1" s="120"/>
    <row r="530" ht="15.75" customHeight="1" s="120"/>
    <row r="531" ht="15.75" customHeight="1" s="120"/>
    <row r="532" ht="15.75" customHeight="1" s="120"/>
    <row r="533" ht="15.75" customHeight="1" s="120"/>
    <row r="534" ht="15.75" customHeight="1" s="120"/>
    <row r="535" ht="15.75" customHeight="1" s="120"/>
    <row r="536" ht="15.75" customHeight="1" s="120"/>
    <row r="537" ht="15.75" customHeight="1" s="120"/>
    <row r="538" ht="15.75" customHeight="1" s="120"/>
    <row r="539" ht="15.75" customHeight="1" s="120"/>
    <row r="540" ht="15.75" customHeight="1" s="120"/>
    <row r="541" ht="15.75" customHeight="1" s="120"/>
    <row r="542" ht="15.75" customHeight="1" s="120"/>
    <row r="543" ht="15.75" customHeight="1" s="120"/>
    <row r="544" ht="15.75" customHeight="1" s="120"/>
    <row r="545" ht="15.75" customHeight="1" s="120"/>
    <row r="546" ht="15.75" customHeight="1" s="120"/>
    <row r="547" ht="15.75" customHeight="1" s="120"/>
    <row r="548" ht="15.75" customHeight="1" s="120"/>
    <row r="549" ht="15.75" customHeight="1" s="120"/>
    <row r="550" ht="15.75" customHeight="1" s="120"/>
    <row r="551" ht="15.75" customHeight="1" s="120"/>
    <row r="552" ht="15.75" customHeight="1" s="120"/>
    <row r="553" ht="15.75" customHeight="1" s="120"/>
    <row r="554" ht="15.75" customHeight="1" s="120"/>
    <row r="555" ht="15.75" customHeight="1" s="120"/>
    <row r="556" ht="15.75" customHeight="1" s="120"/>
    <row r="557" ht="15.75" customHeight="1" s="120"/>
    <row r="558" ht="15.75" customHeight="1" s="120"/>
    <row r="559" ht="15.75" customHeight="1" s="120"/>
    <row r="560" ht="15.75" customHeight="1" s="120"/>
    <row r="561" ht="15.75" customHeight="1" s="120"/>
    <row r="562" ht="15.75" customHeight="1" s="120"/>
    <row r="563" ht="15.75" customHeight="1" s="120"/>
    <row r="564" ht="15.75" customHeight="1" s="120"/>
    <row r="565" ht="15.75" customHeight="1" s="120"/>
    <row r="566" ht="15.75" customHeight="1" s="120"/>
    <row r="567" ht="15.75" customHeight="1" s="120"/>
    <row r="568" ht="15.75" customHeight="1" s="120"/>
    <row r="569" ht="15.75" customHeight="1" s="120"/>
    <row r="570" ht="15.75" customHeight="1" s="120"/>
    <row r="571" ht="15.75" customHeight="1" s="120"/>
    <row r="572" ht="15.75" customHeight="1" s="120"/>
    <row r="573" ht="15.75" customHeight="1" s="120"/>
    <row r="574" ht="15.75" customHeight="1" s="120"/>
    <row r="575" ht="15.75" customHeight="1" s="120"/>
    <row r="576" ht="15.75" customHeight="1" s="120"/>
    <row r="577" ht="15.75" customHeight="1" s="120"/>
    <row r="578" ht="15.75" customHeight="1" s="120"/>
    <row r="579" ht="15.75" customHeight="1" s="120"/>
    <row r="580" ht="15.75" customHeight="1" s="120"/>
    <row r="581" ht="15.75" customHeight="1" s="120"/>
    <row r="582" ht="15.75" customHeight="1" s="120"/>
    <row r="583" ht="15.75" customHeight="1" s="120"/>
    <row r="584" ht="15.75" customHeight="1" s="120"/>
    <row r="585" ht="15.75" customHeight="1" s="120"/>
    <row r="586" ht="15.75" customHeight="1" s="120"/>
    <row r="587" ht="15.75" customHeight="1" s="120"/>
    <row r="588" ht="15.75" customHeight="1" s="120"/>
    <row r="589" ht="15.75" customHeight="1" s="120"/>
    <row r="590" ht="15.75" customHeight="1" s="120"/>
    <row r="591" ht="15.75" customHeight="1" s="120"/>
    <row r="592" ht="15.75" customHeight="1" s="120"/>
    <row r="593" ht="15.75" customHeight="1" s="120"/>
    <row r="594" ht="15.75" customHeight="1" s="120"/>
    <row r="595" ht="15.75" customHeight="1" s="120"/>
    <row r="596" ht="15.75" customHeight="1" s="120"/>
    <row r="597" ht="15.75" customHeight="1" s="120"/>
    <row r="598" ht="15.75" customHeight="1" s="120"/>
    <row r="599" ht="15.75" customHeight="1" s="120"/>
    <row r="600" ht="15.75" customHeight="1" s="120"/>
    <row r="601" ht="15.75" customHeight="1" s="120"/>
    <row r="602" ht="15.75" customHeight="1" s="120"/>
    <row r="603" ht="15.75" customHeight="1" s="120"/>
    <row r="604" ht="15.75" customHeight="1" s="120"/>
    <row r="605" ht="15.75" customHeight="1" s="120"/>
    <row r="606" ht="15.75" customHeight="1" s="120"/>
    <row r="607" ht="15.75" customHeight="1" s="120"/>
    <row r="608" ht="15.75" customHeight="1" s="120"/>
    <row r="609" ht="15.75" customHeight="1" s="120"/>
    <row r="610" ht="15.75" customHeight="1" s="120"/>
    <row r="611" ht="15.75" customHeight="1" s="120"/>
    <row r="612" ht="15.75" customHeight="1" s="120"/>
    <row r="613" ht="15.75" customHeight="1" s="120"/>
    <row r="614" ht="15.75" customHeight="1" s="120"/>
    <row r="615" ht="15.75" customHeight="1" s="120"/>
    <row r="616" ht="15.75" customHeight="1" s="120"/>
    <row r="617" ht="15.75" customHeight="1" s="120"/>
    <row r="618" ht="15.75" customHeight="1" s="120"/>
    <row r="619" ht="15.75" customHeight="1" s="120"/>
    <row r="620" ht="15.75" customHeight="1" s="120"/>
    <row r="621" ht="15.75" customHeight="1" s="120"/>
    <row r="622" ht="15.75" customHeight="1" s="120"/>
    <row r="623" ht="15.75" customHeight="1" s="120"/>
    <row r="624" ht="15.75" customHeight="1" s="120"/>
    <row r="625" ht="15.75" customHeight="1" s="120"/>
    <row r="626" ht="15.75" customHeight="1" s="120"/>
    <row r="627" ht="15.75" customHeight="1" s="120"/>
    <row r="628" ht="15.75" customHeight="1" s="120"/>
    <row r="629" ht="15.75" customHeight="1" s="120"/>
    <row r="630" ht="15.75" customHeight="1" s="120"/>
    <row r="631" ht="15.75" customHeight="1" s="120"/>
    <row r="632" ht="15.75" customHeight="1" s="120"/>
    <row r="633" ht="15.75" customHeight="1" s="120"/>
    <row r="634" ht="15.75" customHeight="1" s="120"/>
    <row r="635" ht="15.75" customHeight="1" s="120"/>
    <row r="636" ht="15.75" customHeight="1" s="120"/>
    <row r="637" ht="15.75" customHeight="1" s="120"/>
    <row r="638" ht="15.75" customHeight="1" s="120"/>
    <row r="639" ht="15.75" customHeight="1" s="120"/>
    <row r="640" ht="15.75" customHeight="1" s="120"/>
    <row r="641" ht="15.75" customHeight="1" s="120"/>
    <row r="642" ht="15.75" customHeight="1" s="120"/>
    <row r="643" ht="15.75" customHeight="1" s="120"/>
    <row r="644" ht="15.75" customHeight="1" s="120"/>
    <row r="645" ht="15.75" customHeight="1" s="120"/>
    <row r="646" ht="15.75" customHeight="1" s="120"/>
    <row r="647" ht="15.75" customHeight="1" s="120"/>
    <row r="648" ht="15.75" customHeight="1" s="120"/>
    <row r="649" ht="15.75" customHeight="1" s="120"/>
    <row r="650" ht="15.75" customHeight="1" s="120"/>
    <row r="651" ht="15.75" customHeight="1" s="120"/>
    <row r="652" ht="15.75" customHeight="1" s="120"/>
    <row r="653" ht="15.75" customHeight="1" s="120"/>
    <row r="654" ht="15.75" customHeight="1" s="120"/>
    <row r="655" ht="15.75" customHeight="1" s="120"/>
    <row r="656" ht="15.75" customHeight="1" s="120"/>
    <row r="657" ht="15.75" customHeight="1" s="120"/>
    <row r="658" ht="15.75" customHeight="1" s="120"/>
    <row r="659" ht="15.75" customHeight="1" s="120"/>
    <row r="660" ht="15.75" customHeight="1" s="120"/>
    <row r="661" ht="15.75" customHeight="1" s="120"/>
    <row r="662" ht="15.75" customHeight="1" s="120"/>
    <row r="663" ht="15.75" customHeight="1" s="120"/>
    <row r="664" ht="15.75" customHeight="1" s="120"/>
    <row r="665" ht="15.75" customHeight="1" s="120"/>
    <row r="666" ht="15.75" customHeight="1" s="120"/>
    <row r="667" ht="15.75" customHeight="1" s="120"/>
    <row r="668" ht="15.75" customHeight="1" s="120"/>
    <row r="669" ht="15.75" customHeight="1" s="120"/>
    <row r="670" ht="15.75" customHeight="1" s="120"/>
    <row r="671" ht="15.75" customHeight="1" s="120"/>
    <row r="672" ht="15.75" customHeight="1" s="120"/>
    <row r="673" ht="15.75" customHeight="1" s="120"/>
    <row r="674" ht="15.75" customHeight="1" s="120"/>
    <row r="675" ht="15.75" customHeight="1" s="120"/>
    <row r="676" ht="15.75" customHeight="1" s="120"/>
    <row r="677" ht="15.75" customHeight="1" s="120"/>
    <row r="678" ht="15.75" customHeight="1" s="120"/>
    <row r="679" ht="15.75" customHeight="1" s="120"/>
    <row r="680" ht="15.75" customHeight="1" s="120"/>
    <row r="681" ht="15.75" customHeight="1" s="120"/>
    <row r="682" ht="15.75" customHeight="1" s="120"/>
    <row r="683" ht="15.75" customHeight="1" s="120"/>
    <row r="684" ht="15.75" customHeight="1" s="120"/>
    <row r="685" ht="15.75" customHeight="1" s="120"/>
    <row r="686" ht="15.75" customHeight="1" s="120"/>
    <row r="687" ht="15.75" customHeight="1" s="120"/>
    <row r="688" ht="15.75" customHeight="1" s="120"/>
    <row r="689" ht="15.75" customHeight="1" s="120"/>
    <row r="690" ht="15.75" customHeight="1" s="120"/>
    <row r="691" ht="15.75" customHeight="1" s="120"/>
    <row r="692" ht="15.75" customHeight="1" s="120"/>
    <row r="693" ht="15.75" customHeight="1" s="120"/>
    <row r="694" ht="15.75" customHeight="1" s="120"/>
    <row r="695" ht="15.75" customHeight="1" s="120"/>
    <row r="696" ht="15.75" customHeight="1" s="120"/>
    <row r="697" ht="15.75" customHeight="1" s="120"/>
    <row r="698" ht="15.75" customHeight="1" s="120"/>
    <row r="699" ht="15.75" customHeight="1" s="120"/>
    <row r="700" ht="15.75" customHeight="1" s="120"/>
    <row r="701" ht="15.75" customHeight="1" s="120"/>
    <row r="702" ht="15.75" customHeight="1" s="120"/>
    <row r="703" ht="15.75" customHeight="1" s="120"/>
    <row r="704" ht="15.75" customHeight="1" s="120"/>
    <row r="705" ht="15.75" customHeight="1" s="120"/>
    <row r="706" ht="15.75" customHeight="1" s="120"/>
    <row r="707" ht="15.75" customHeight="1" s="120"/>
    <row r="708" ht="15.75" customHeight="1" s="120"/>
    <row r="709" ht="15.75" customHeight="1" s="120"/>
    <row r="710" ht="15.75" customHeight="1" s="120"/>
    <row r="711" ht="15.75" customHeight="1" s="120"/>
    <row r="712" ht="15.75" customHeight="1" s="120"/>
    <row r="713" ht="15.75" customHeight="1" s="120"/>
    <row r="714" ht="15.75" customHeight="1" s="120"/>
    <row r="715" ht="15.75" customHeight="1" s="120"/>
    <row r="716" ht="15.75" customHeight="1" s="120"/>
    <row r="717" ht="15.75" customHeight="1" s="120"/>
    <row r="718" ht="15.75" customHeight="1" s="120"/>
    <row r="719" ht="15.75" customHeight="1" s="120"/>
    <row r="720" ht="15.75" customHeight="1" s="120"/>
    <row r="721" ht="15.75" customHeight="1" s="120"/>
    <row r="722" ht="15.75" customHeight="1" s="120"/>
    <row r="723" ht="15.75" customHeight="1" s="120"/>
    <row r="724" ht="15.75" customHeight="1" s="120"/>
    <row r="725" ht="15.75" customHeight="1" s="120"/>
    <row r="726" ht="15.75" customHeight="1" s="120"/>
    <row r="727" ht="15.75" customHeight="1" s="120"/>
    <row r="728" ht="15.75" customHeight="1" s="120"/>
    <row r="729" ht="15.75" customHeight="1" s="120"/>
    <row r="730" ht="15.75" customHeight="1" s="120"/>
    <row r="731" ht="15.75" customHeight="1" s="120"/>
    <row r="732" ht="15.75" customHeight="1" s="120"/>
    <row r="733" ht="15.75" customHeight="1" s="120"/>
    <row r="734" ht="15.75" customHeight="1" s="120"/>
    <row r="735" ht="15.75" customHeight="1" s="120"/>
    <row r="736" ht="15.75" customHeight="1" s="120"/>
    <row r="737" ht="15.75" customHeight="1" s="120"/>
    <row r="738" ht="15.75" customHeight="1" s="120"/>
    <row r="739" ht="15.75" customHeight="1" s="120"/>
    <row r="740" ht="15.75" customHeight="1" s="120"/>
    <row r="741" ht="15.75" customHeight="1" s="120"/>
    <row r="742" ht="15.75" customHeight="1" s="120"/>
    <row r="743" ht="15.75" customHeight="1" s="120"/>
    <row r="744" ht="15.75" customHeight="1" s="120"/>
    <row r="745" ht="15.75" customHeight="1" s="120"/>
    <row r="746" ht="15.75" customHeight="1" s="120"/>
    <row r="747" ht="15.75" customHeight="1" s="120"/>
    <row r="748" ht="15.75" customHeight="1" s="120"/>
    <row r="749" ht="15.75" customHeight="1" s="120"/>
    <row r="750" ht="15.75" customHeight="1" s="120"/>
    <row r="751" ht="15.75" customHeight="1" s="120"/>
    <row r="752" ht="15.75" customHeight="1" s="120"/>
    <row r="753" ht="15.75" customHeight="1" s="120"/>
    <row r="754" ht="15.75" customHeight="1" s="120"/>
    <row r="755" ht="15.75" customHeight="1" s="120"/>
    <row r="756" ht="15.75" customHeight="1" s="120"/>
    <row r="757" ht="15.75" customHeight="1" s="120"/>
    <row r="758" ht="15.75" customHeight="1" s="120"/>
    <row r="759" ht="15.75" customHeight="1" s="120"/>
    <row r="760" ht="15.75" customHeight="1" s="120"/>
    <row r="761" ht="15.75" customHeight="1" s="120"/>
    <row r="762" ht="15.75" customHeight="1" s="120"/>
    <row r="763" ht="15.75" customHeight="1" s="120"/>
    <row r="764" ht="15.75" customHeight="1" s="120"/>
    <row r="765" ht="15.75" customHeight="1" s="120"/>
    <row r="766" ht="15.75" customHeight="1" s="120"/>
    <row r="767" ht="15.75" customHeight="1" s="120"/>
    <row r="768" ht="15.75" customHeight="1" s="120"/>
    <row r="769" ht="15.75" customHeight="1" s="120"/>
    <row r="770" ht="15.75" customHeight="1" s="120"/>
    <row r="771" ht="15.75" customHeight="1" s="120"/>
    <row r="772" ht="15.75" customHeight="1" s="120"/>
    <row r="773" ht="15.75" customHeight="1" s="120"/>
    <row r="774" ht="15.75" customHeight="1" s="120"/>
    <row r="775" ht="15.75" customHeight="1" s="120"/>
    <row r="776" ht="15.75" customHeight="1" s="120"/>
    <row r="777" ht="15.75" customHeight="1" s="120"/>
    <row r="778" ht="15.75" customHeight="1" s="120"/>
    <row r="779" ht="15.75" customHeight="1" s="120"/>
    <row r="780" ht="15.75" customHeight="1" s="120"/>
    <row r="781" ht="15.75" customHeight="1" s="120"/>
    <row r="782" ht="15.75" customHeight="1" s="120"/>
    <row r="783" ht="15.75" customHeight="1" s="120"/>
    <row r="784" ht="15.75" customHeight="1" s="120"/>
    <row r="785" ht="15.75" customHeight="1" s="120"/>
    <row r="786" ht="15.75" customHeight="1" s="120"/>
    <row r="787" ht="15.75" customHeight="1" s="120"/>
    <row r="788" ht="15.75" customHeight="1" s="120"/>
    <row r="789" ht="15.75" customHeight="1" s="120"/>
    <row r="790" ht="15.75" customHeight="1" s="120"/>
    <row r="791" ht="15.75" customHeight="1" s="120"/>
    <row r="792" ht="15.75" customHeight="1" s="120"/>
    <row r="793" ht="15.75" customHeight="1" s="120"/>
    <row r="794" ht="15.75" customHeight="1" s="120"/>
    <row r="795" ht="15.75" customHeight="1" s="120"/>
    <row r="796" ht="15.75" customHeight="1" s="120"/>
    <row r="797" ht="15.75" customHeight="1" s="120"/>
    <row r="798" ht="15.75" customHeight="1" s="120"/>
    <row r="799" ht="15.75" customHeight="1" s="120"/>
    <row r="800" ht="15.75" customHeight="1" s="120"/>
    <row r="801" ht="15.75" customHeight="1" s="120"/>
    <row r="802" ht="15.75" customHeight="1" s="120"/>
    <row r="803" ht="15.75" customHeight="1" s="120"/>
    <row r="804" ht="15.75" customHeight="1" s="120"/>
    <row r="805" ht="15.75" customHeight="1" s="120"/>
    <row r="806" ht="15.75" customHeight="1" s="120"/>
    <row r="807" ht="15.75" customHeight="1" s="120"/>
    <row r="808" ht="15.75" customHeight="1" s="120"/>
    <row r="809" ht="15.75" customHeight="1" s="120"/>
    <row r="810" ht="15.75" customHeight="1" s="120"/>
    <row r="811" ht="15.75" customHeight="1" s="120"/>
    <row r="812" ht="15.75" customHeight="1" s="120"/>
    <row r="813" ht="15.75" customHeight="1" s="120"/>
    <row r="814" ht="15.75" customHeight="1" s="120"/>
    <row r="815" ht="15.75" customHeight="1" s="120"/>
    <row r="816" ht="15.75" customHeight="1" s="120"/>
    <row r="817" ht="15.75" customHeight="1" s="120"/>
    <row r="818" ht="15.75" customHeight="1" s="120"/>
    <row r="819" ht="15.75" customHeight="1" s="120"/>
    <row r="820" ht="15.75" customHeight="1" s="120"/>
    <row r="821" ht="15.75" customHeight="1" s="120"/>
    <row r="822" ht="15.75" customHeight="1" s="120"/>
    <row r="823" ht="15.75" customHeight="1" s="120"/>
    <row r="824" ht="15.75" customHeight="1" s="120"/>
    <row r="825" ht="15.75" customHeight="1" s="120"/>
    <row r="826" ht="15.75" customHeight="1" s="120"/>
    <row r="827" ht="15.75" customHeight="1" s="120"/>
    <row r="828" ht="15.75" customHeight="1" s="120"/>
    <row r="829" ht="15.75" customHeight="1" s="120"/>
    <row r="830" ht="15.75" customHeight="1" s="120"/>
    <row r="831" ht="15.75" customHeight="1" s="120"/>
    <row r="832" ht="15.75" customHeight="1" s="120"/>
    <row r="833" ht="15.75" customHeight="1" s="120"/>
    <row r="834" ht="15.75" customHeight="1" s="120"/>
    <row r="835" ht="15.75" customHeight="1" s="120"/>
    <row r="836" ht="15.75" customHeight="1" s="120"/>
    <row r="837" ht="15.75" customHeight="1" s="120"/>
    <row r="838" ht="15.75" customHeight="1" s="120"/>
    <row r="839" ht="15.75" customHeight="1" s="120"/>
    <row r="840" ht="15.75" customHeight="1" s="120"/>
    <row r="841" ht="15.75" customHeight="1" s="120"/>
    <row r="842" ht="15.75" customHeight="1" s="120"/>
    <row r="843" ht="15.75" customHeight="1" s="120"/>
    <row r="844" ht="15.75" customHeight="1" s="120"/>
    <row r="845" ht="15.75" customHeight="1" s="120"/>
    <row r="846" ht="15.75" customHeight="1" s="120"/>
    <row r="847" ht="15.75" customHeight="1" s="120"/>
    <row r="848" ht="15.75" customHeight="1" s="120"/>
    <row r="849" ht="15.75" customHeight="1" s="120"/>
    <row r="850" ht="15.75" customHeight="1" s="120"/>
    <row r="851" ht="15.75" customHeight="1" s="120"/>
    <row r="852" ht="15.75" customHeight="1" s="120"/>
    <row r="853" ht="15.75" customHeight="1" s="120"/>
    <row r="854" ht="15.75" customHeight="1" s="120"/>
    <row r="855" ht="15.75" customHeight="1" s="120"/>
    <row r="856" ht="15.75" customHeight="1" s="120"/>
    <row r="857" ht="15.75" customHeight="1" s="120"/>
    <row r="858" ht="15.75" customHeight="1" s="120"/>
    <row r="859" ht="15.75" customHeight="1" s="120"/>
    <row r="860" ht="15.75" customHeight="1" s="120"/>
    <row r="861" ht="15.75" customHeight="1" s="120"/>
    <row r="862" ht="15.75" customHeight="1" s="120"/>
    <row r="863" ht="15.75" customHeight="1" s="120"/>
    <row r="864" ht="15.75" customHeight="1" s="120"/>
    <row r="865" ht="15.75" customHeight="1" s="120"/>
    <row r="866" ht="15.75" customHeight="1" s="120"/>
    <row r="867" ht="15.75" customHeight="1" s="120"/>
    <row r="868" ht="15.75" customHeight="1" s="120"/>
    <row r="869" ht="15.75" customHeight="1" s="120"/>
    <row r="870" ht="15.75" customHeight="1" s="120"/>
    <row r="871" ht="15.75" customHeight="1" s="120"/>
    <row r="872" ht="15.75" customHeight="1" s="120"/>
    <row r="873" ht="15.75" customHeight="1" s="120"/>
    <row r="874" ht="15.75" customHeight="1" s="120"/>
    <row r="875" ht="15.75" customHeight="1" s="120"/>
    <row r="876" ht="15.75" customHeight="1" s="120"/>
    <row r="877" ht="15.75" customHeight="1" s="120"/>
    <row r="878" ht="15.75" customHeight="1" s="120"/>
    <row r="879" ht="15.75" customHeight="1" s="120"/>
    <row r="880" ht="15.75" customHeight="1" s="120"/>
    <row r="881" ht="15.75" customHeight="1" s="120"/>
    <row r="882" ht="15.75" customHeight="1" s="120"/>
    <row r="883" ht="15.75" customHeight="1" s="120"/>
    <row r="884" ht="15.75" customHeight="1" s="120"/>
    <row r="885" ht="15.75" customHeight="1" s="120"/>
    <row r="886" ht="15.75" customHeight="1" s="120"/>
    <row r="887" ht="15.75" customHeight="1" s="120"/>
    <row r="888" ht="15.75" customHeight="1" s="120"/>
    <row r="889" ht="15.75" customHeight="1" s="120"/>
    <row r="890" ht="15.75" customHeight="1" s="120"/>
    <row r="891" ht="15.75" customHeight="1" s="120"/>
    <row r="892" ht="15.75" customHeight="1" s="120"/>
    <row r="893" ht="15.75" customHeight="1" s="120"/>
    <row r="894" ht="15.75" customHeight="1" s="120"/>
    <row r="895" ht="15.75" customHeight="1" s="120"/>
    <row r="896" ht="15.75" customHeight="1" s="120"/>
    <row r="897" ht="15.75" customHeight="1" s="120"/>
    <row r="898" ht="15.75" customHeight="1" s="120"/>
    <row r="899" ht="15.75" customHeight="1" s="120"/>
    <row r="900" ht="15.75" customHeight="1" s="120"/>
    <row r="901" ht="15.75" customHeight="1" s="120"/>
    <row r="902" ht="15.75" customHeight="1" s="120"/>
    <row r="903" ht="15.75" customHeight="1" s="120"/>
    <row r="904" ht="15.75" customHeight="1" s="120"/>
    <row r="905" ht="15.75" customHeight="1" s="120"/>
    <row r="906" ht="15.75" customHeight="1" s="120"/>
    <row r="907" ht="15.75" customHeight="1" s="120"/>
    <row r="908" ht="15.75" customHeight="1" s="120"/>
    <row r="909" ht="15.75" customHeight="1" s="120"/>
    <row r="910" ht="15.75" customHeight="1" s="120"/>
    <row r="911" ht="15.75" customHeight="1" s="120"/>
    <row r="912" ht="15.75" customHeight="1" s="120"/>
    <row r="913" ht="15.75" customHeight="1" s="120"/>
    <row r="914" ht="15.75" customHeight="1" s="120"/>
    <row r="915" ht="15.75" customHeight="1" s="120"/>
    <row r="916" ht="15.75" customHeight="1" s="120"/>
    <row r="917" ht="15.75" customHeight="1" s="120"/>
    <row r="918" ht="15.75" customHeight="1" s="120"/>
    <row r="919" ht="15.75" customHeight="1" s="120"/>
    <row r="920" ht="15.75" customHeight="1" s="120"/>
    <row r="921" ht="15.75" customHeight="1" s="120"/>
    <row r="922" ht="15.75" customHeight="1" s="120"/>
    <row r="923" ht="15.75" customHeight="1" s="120"/>
    <row r="924" ht="15.75" customHeight="1" s="120"/>
    <row r="925" ht="15.75" customHeight="1" s="120"/>
    <row r="926" ht="15.75" customHeight="1" s="120"/>
    <row r="927" ht="15.75" customHeight="1" s="120"/>
    <row r="928" ht="15.75" customHeight="1" s="120"/>
    <row r="929" ht="15.75" customHeight="1" s="120"/>
    <row r="930" ht="15.75" customHeight="1" s="120"/>
    <row r="931" ht="15.75" customHeight="1" s="120"/>
    <row r="932" ht="15.75" customHeight="1" s="120"/>
    <row r="933" ht="15.75" customHeight="1" s="120"/>
    <row r="934" ht="15.75" customHeight="1" s="120"/>
    <row r="935" ht="15.75" customHeight="1" s="120"/>
    <row r="936" ht="15.75" customHeight="1" s="120"/>
    <row r="937" ht="15.75" customHeight="1" s="120"/>
    <row r="938" ht="15.75" customHeight="1" s="120"/>
    <row r="939" ht="15.75" customHeight="1" s="120"/>
    <row r="940" ht="15.75" customHeight="1" s="120"/>
    <row r="941" ht="15.75" customHeight="1" s="120"/>
    <row r="942" ht="15.75" customHeight="1" s="120"/>
    <row r="943" ht="15.75" customHeight="1" s="120"/>
    <row r="944" ht="15.75" customHeight="1" s="120"/>
    <row r="945" ht="15.75" customHeight="1" s="120"/>
    <row r="946" ht="15.75" customHeight="1" s="120"/>
    <row r="947" ht="15.75" customHeight="1" s="120"/>
    <row r="948" ht="15.75" customHeight="1" s="120"/>
    <row r="949" ht="15.75" customHeight="1" s="120"/>
    <row r="950" ht="15.75" customHeight="1" s="120"/>
    <row r="951" ht="15.75" customHeight="1" s="120"/>
    <row r="952" ht="15.75" customHeight="1" s="120"/>
    <row r="953" ht="15.75" customHeight="1" s="120"/>
    <row r="954" ht="15.75" customHeight="1" s="120"/>
    <row r="955" ht="15.75" customHeight="1" s="120"/>
    <row r="956" ht="15.75" customHeight="1" s="120"/>
    <row r="957" ht="15.75" customHeight="1" s="120"/>
    <row r="958" ht="15.75" customHeight="1" s="120"/>
    <row r="959" ht="15.75" customHeight="1" s="120"/>
    <row r="960" ht="15.75" customHeight="1" s="120"/>
    <row r="961" ht="15.75" customHeight="1" s="120"/>
    <row r="962" ht="15.75" customHeight="1" s="120"/>
    <row r="963" ht="15.75" customHeight="1" s="120"/>
    <row r="964" ht="15.75" customHeight="1" s="120"/>
    <row r="965" ht="15.75" customHeight="1" s="120"/>
    <row r="966" ht="15.75" customHeight="1" s="120"/>
    <row r="967" ht="15.75" customHeight="1" s="120"/>
    <row r="968" ht="15.75" customHeight="1" s="120"/>
    <row r="969" ht="15.75" customHeight="1" s="120"/>
    <row r="970" ht="15.75" customHeight="1" s="120"/>
    <row r="971" ht="15.75" customHeight="1" s="120"/>
    <row r="972" ht="15.75" customHeight="1" s="120"/>
    <row r="973" ht="15.75" customHeight="1" s="120"/>
    <row r="974" ht="15.75" customHeight="1" s="120"/>
    <row r="975" ht="15.75" customHeight="1" s="120"/>
    <row r="976" ht="15.75" customHeight="1" s="120"/>
    <row r="977" ht="15.75" customHeight="1" s="120"/>
    <row r="978" ht="15.75" customHeight="1" s="120"/>
    <row r="979" ht="15.75" customHeight="1" s="120"/>
    <row r="980" ht="15.75" customHeight="1" s="120"/>
    <row r="981" ht="15.75" customHeight="1" s="120"/>
    <row r="982" ht="15.75" customHeight="1" s="120"/>
    <row r="983" ht="15.75" customHeight="1" s="120"/>
    <row r="984" ht="15.75" customHeight="1" s="120"/>
    <row r="985" ht="15.75" customHeight="1" s="120"/>
    <row r="986" ht="15.75" customHeight="1" s="120"/>
    <row r="987" ht="15.75" customHeight="1" s="120"/>
    <row r="988" ht="15.75" customHeight="1" s="120"/>
    <row r="989" ht="15.75" customHeight="1" s="120"/>
    <row r="990" ht="15.75" customHeight="1" s="120"/>
    <row r="991" ht="15.75" customHeight="1" s="120"/>
    <row r="992" ht="15.75" customHeight="1" s="120"/>
    <row r="993" ht="15.75" customHeight="1" s="120"/>
    <row r="994" ht="15.75" customHeight="1" s="120"/>
    <row r="995" ht="15.75" customHeight="1" s="120"/>
    <row r="996" ht="15.75" customHeight="1" s="120"/>
    <row r="997" ht="15.75" customHeight="1" s="120"/>
    <row r="998" ht="15.75" customHeight="1" s="120"/>
    <row r="999" ht="15.75" customHeight="1" s="120"/>
    <row r="1000" ht="15.75" customHeight="1" s="120"/>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2019-10-01T12:41:00Z</dcterms:created>
  <dcterms:modified xmlns:dcterms="http://purl.org/dc/terms/" xmlns:xsi="http://www.w3.org/2001/XMLSchema-instance" xsi:type="dcterms:W3CDTF">2020-09-11T09:30:44Z</dcterms:modified>
</cp:coreProperties>
</file>